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isaempresas-my.sharepoint.com/personal/jmtoro_isa_com_co/Documents/JIMENA TORO Backup/Jimena/RSE/2025/RI_2025/"/>
    </mc:Choice>
  </mc:AlternateContent>
  <xr:revisionPtr revIDLastSave="2176" documentId="8_{3A561B6A-C794-40B5-B209-6B41A39A4AB1}" xr6:coauthVersionLast="47" xr6:coauthVersionMax="47" xr10:uidLastSave="{E9DC4842-961E-44FE-85ED-A53491EE23AC}"/>
  <bookViews>
    <workbookView xWindow="-110" yWindow="-110" windowWidth="19420" windowHeight="11500" firstSheet="7" activeTab="7" xr2:uid="{4BCCE535-C4BF-47D0-B62A-3A2A2431F7CA}"/>
  </bookViews>
  <sheets>
    <sheet name="Valor económico GRI201" sheetId="32" r:id="rId1"/>
    <sheet name="Gestión de riesgos de terceras " sheetId="1" r:id="rId2"/>
    <sheet name="Gobierno_integridad" sheetId="3" r:id="rId3"/>
    <sheet name="Respeto derechos humanos" sheetId="2" r:id="rId4"/>
    <sheet name="Innovación" sheetId="5" r:id="rId5"/>
    <sheet name="Empleador atractivo deseable" sheetId="33" r:id="rId6"/>
    <sheet name="Trabajadores altamente califica" sheetId="36" r:id="rId7"/>
    <sheet name="Equidad diversidad inclusión" sheetId="35" r:id="rId8"/>
    <sheet name="SST" sheetId="34" r:id="rId9"/>
    <sheet name="101-2b G. Mitigación" sheetId="39" r:id="rId10"/>
    <sheet name="101-2c Compensaciones" sheetId="37" r:id="rId11"/>
    <sheet name="101-5 Ubicación impactos" sheetId="38" r:id="rId12"/>
    <sheet name="101-5 d. Cadena de suministro" sheetId="40" r:id="rId13"/>
    <sheet name="101-6a. Impulsores directos" sheetId="41" r:id="rId14"/>
    <sheet name="101-6b. Especies" sheetId="42"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s>
  <definedNames>
    <definedName name="\0" localSheetId="5">#REF!</definedName>
    <definedName name="\0" localSheetId="7">#REF!</definedName>
    <definedName name="\0" localSheetId="1">#REF!</definedName>
    <definedName name="\0" localSheetId="2">#REF!</definedName>
    <definedName name="\0" localSheetId="3">#REF!</definedName>
    <definedName name="\0" localSheetId="8">#REF!</definedName>
    <definedName name="\0" localSheetId="6">#REF!</definedName>
    <definedName name="\0">#REF!</definedName>
    <definedName name="\a" localSheetId="5">#REF!</definedName>
    <definedName name="\a" localSheetId="7">#REF!</definedName>
    <definedName name="\a" localSheetId="1">#REF!</definedName>
    <definedName name="\a" localSheetId="2">#REF!</definedName>
    <definedName name="\a" localSheetId="3">#REF!</definedName>
    <definedName name="\a" localSheetId="8">#REF!</definedName>
    <definedName name="\a" localSheetId="6">#REF!</definedName>
    <definedName name="\a">#REF!</definedName>
    <definedName name="\b" localSheetId="5">#REF!</definedName>
    <definedName name="\b" localSheetId="7">#REF!</definedName>
    <definedName name="\b" localSheetId="1">#REF!</definedName>
    <definedName name="\b" localSheetId="3">#REF!</definedName>
    <definedName name="\b" localSheetId="8">#REF!</definedName>
    <definedName name="\b" localSheetId="6">#REF!</definedName>
    <definedName name="\b">#REF!</definedName>
    <definedName name="\c" localSheetId="1">#REF!</definedName>
    <definedName name="\c" localSheetId="3">#REF!</definedName>
    <definedName name="\c">#REF!</definedName>
    <definedName name="\d" localSheetId="1">#REF!</definedName>
    <definedName name="\d" localSheetId="3">#REF!</definedName>
    <definedName name="\d">#REF!</definedName>
    <definedName name="\e" localSheetId="1">#REF!</definedName>
    <definedName name="\e" localSheetId="3">#REF!</definedName>
    <definedName name="\e">#REF!</definedName>
    <definedName name="\f" localSheetId="1">#REF!</definedName>
    <definedName name="\f" localSheetId="3">#REF!</definedName>
    <definedName name="\f">#REF!</definedName>
    <definedName name="\g" localSheetId="1">#REF!</definedName>
    <definedName name="\g" localSheetId="3">#REF!</definedName>
    <definedName name="\g">#REF!</definedName>
    <definedName name="\h" localSheetId="1">#REF!</definedName>
    <definedName name="\h" localSheetId="3">#REF!</definedName>
    <definedName name="\h">#REF!</definedName>
    <definedName name="\i" localSheetId="1">#REF!</definedName>
    <definedName name="\i" localSheetId="3">#REF!</definedName>
    <definedName name="\i">#REF!</definedName>
    <definedName name="\k" localSheetId="1">#REF!</definedName>
    <definedName name="\k" localSheetId="3">#REF!</definedName>
    <definedName name="\k">#REF!</definedName>
    <definedName name="\m" localSheetId="1">#REF!</definedName>
    <definedName name="\m" localSheetId="3">#REF!</definedName>
    <definedName name="\m">#REF!</definedName>
    <definedName name="\n" localSheetId="1">#REF!</definedName>
    <definedName name="\n" localSheetId="3">#REF!</definedName>
    <definedName name="\n">#REF!</definedName>
    <definedName name="\p" localSheetId="1">#REF!</definedName>
    <definedName name="\p" localSheetId="3">#REF!</definedName>
    <definedName name="\p">#REF!</definedName>
    <definedName name="\s" localSheetId="1">#REF!</definedName>
    <definedName name="\s" localSheetId="3">#REF!</definedName>
    <definedName name="\s">#REF!</definedName>
    <definedName name="\u" localSheetId="1">#REF!</definedName>
    <definedName name="\u" localSheetId="3">#REF!</definedName>
    <definedName name="\u">#REF!</definedName>
    <definedName name="\x" localSheetId="1">#REF!</definedName>
    <definedName name="\x" localSheetId="3">#REF!</definedName>
    <definedName name="\x">#REF!</definedName>
    <definedName name="\y" localSheetId="1">#REF!</definedName>
    <definedName name="\y" localSheetId="3">#REF!</definedName>
    <definedName name="\y">#REF!</definedName>
    <definedName name="\z" localSheetId="1">#REF!</definedName>
    <definedName name="\z" localSheetId="3">#REF!</definedName>
    <definedName name="\z">#REF!</definedName>
    <definedName name="________________DAT12" localSheetId="3">#REF!</definedName>
    <definedName name="________________DAT12">#REF!</definedName>
    <definedName name="________________HOJ66" localSheetId="3">#REF!</definedName>
    <definedName name="________________HOJ66">#REF!</definedName>
    <definedName name="________________HOJ88" localSheetId="3">#REF!</definedName>
    <definedName name="________________HOJ88">#REF!</definedName>
    <definedName name="________________OPC1" localSheetId="3">#REF!</definedName>
    <definedName name="________________OPC1">#REF!</definedName>
    <definedName name="_______________r" localSheetId="5"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 localSheetId="7"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 localSheetId="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 localSheetId="3"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 localSheetId="6"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2" localSheetId="5"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2" localSheetId="7"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2" localSheetId="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2" localSheetId="3"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2" localSheetId="6"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_r3" localSheetId="5" hidden="1">{"vista1",#N/A,FALSE,"Tarifas_Teoricas_May_97";"vista2",#N/A,FALSE,"Tarifas_Teoricas_May_97";"vista1",#N/A,FALSE,"Tarifas_Barra_May_97";"vista2",#N/A,FALSE,"Tarifas_Barra_May_97"}</definedName>
    <definedName name="_______________r3" localSheetId="7" hidden="1">{"vista1",#N/A,FALSE,"Tarifas_Teoricas_May_97";"vista2",#N/A,FALSE,"Tarifas_Teoricas_May_97";"vista1",#N/A,FALSE,"Tarifas_Barra_May_97";"vista2",#N/A,FALSE,"Tarifas_Barra_May_97"}</definedName>
    <definedName name="_______________r3" localSheetId="2" hidden="1">{"vista1",#N/A,FALSE,"Tarifas_Teoricas_May_97";"vista2",#N/A,FALSE,"Tarifas_Teoricas_May_97";"vista1",#N/A,FALSE,"Tarifas_Barra_May_97";"vista2",#N/A,FALSE,"Tarifas_Barra_May_97"}</definedName>
    <definedName name="_______________r3" localSheetId="3" hidden="1">{"vista1",#N/A,FALSE,"Tarifas_Teoricas_May_97";"vista2",#N/A,FALSE,"Tarifas_Teoricas_May_97";"vista1",#N/A,FALSE,"Tarifas_Barra_May_97";"vista2",#N/A,FALSE,"Tarifas_Barra_May_97"}</definedName>
    <definedName name="_______________r3" localSheetId="8" hidden="1">{"vista1",#N/A,FALSE,"Tarifas_Teoricas_May_97";"vista2",#N/A,FALSE,"Tarifas_Teoricas_May_97";"vista1",#N/A,FALSE,"Tarifas_Barra_May_97";"vista2",#N/A,FALSE,"Tarifas_Barra_May_97"}</definedName>
    <definedName name="_______________r3" localSheetId="6" hidden="1">{"vista1",#N/A,FALSE,"Tarifas_Teoricas_May_97";"vista2",#N/A,FALSE,"Tarifas_Teoricas_May_97";"vista1",#N/A,FALSE,"Tarifas_Barra_May_97";"vista2",#N/A,FALSE,"Tarifas_Barra_May_97"}</definedName>
    <definedName name="_______________r3" hidden="1">{"vista1",#N/A,FALSE,"Tarifas_Teoricas_May_97";"vista2",#N/A,FALSE,"Tarifas_Teoricas_May_97";"vista1",#N/A,FALSE,"Tarifas_Barra_May_97";"vista2",#N/A,FALSE,"Tarifas_Barra_May_97"}</definedName>
    <definedName name="______________PG1" localSheetId="5">#REF!</definedName>
    <definedName name="______________PG1" localSheetId="7">#REF!</definedName>
    <definedName name="______________PG1" localSheetId="2">#REF!</definedName>
    <definedName name="______________PG1" localSheetId="3">#REF!</definedName>
    <definedName name="______________PG1" localSheetId="8">#REF!</definedName>
    <definedName name="______________PG1" localSheetId="6">#REF!</definedName>
    <definedName name="______________PG1">#REF!</definedName>
    <definedName name="______________PG2" localSheetId="7">#REF!</definedName>
    <definedName name="______________PG2" localSheetId="2">#REF!</definedName>
    <definedName name="______________PG2" localSheetId="3">#REF!</definedName>
    <definedName name="______________PG2" localSheetId="8">#REF!</definedName>
    <definedName name="______________PG2" localSheetId="6">#REF!</definedName>
    <definedName name="______________PG2">#REF!</definedName>
    <definedName name="______________PG3" localSheetId="7">#REF!</definedName>
    <definedName name="______________PG3" localSheetId="2">#REF!</definedName>
    <definedName name="______________PG3" localSheetId="3">#REF!</definedName>
    <definedName name="______________PG3" localSheetId="8">#REF!</definedName>
    <definedName name="______________PG3" localSheetId="6">#REF!</definedName>
    <definedName name="______________PG3">#REF!</definedName>
    <definedName name="______________PG4" localSheetId="3">#REF!</definedName>
    <definedName name="______________PG4">#REF!</definedName>
    <definedName name="______________PG5" localSheetId="3">#REF!</definedName>
    <definedName name="______________PG5">#REF!</definedName>
    <definedName name="______________PG6" localSheetId="3">#REF!</definedName>
    <definedName name="______________PG6">#REF!</definedName>
    <definedName name="______________PG7" localSheetId="3">#REF!</definedName>
    <definedName name="______________PG7">#REF!</definedName>
    <definedName name="______________PG8" localSheetId="3">#REF!</definedName>
    <definedName name="______________PG8">#REF!</definedName>
    <definedName name="______________PG9" localSheetId="3">#REF!</definedName>
    <definedName name="______________PG9">#REF!</definedName>
    <definedName name="______________r" localSheetId="5"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 localSheetId="7"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 localSheetId="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 localSheetId="3"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 localSheetId="6"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2" localSheetId="5"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2" localSheetId="7"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2" localSheetId="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2" localSheetId="3"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2" localSheetId="6"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___________r3" localSheetId="5" hidden="1">{"vista1",#N/A,FALSE,"Tarifas_Teoricas_May_97";"vista2",#N/A,FALSE,"Tarifas_Teoricas_May_97";"vista1",#N/A,FALSE,"Tarifas_Barra_May_97";"vista2",#N/A,FALSE,"Tarifas_Barra_May_97"}</definedName>
    <definedName name="______________r3" localSheetId="7" hidden="1">{"vista1",#N/A,FALSE,"Tarifas_Teoricas_May_97";"vista2",#N/A,FALSE,"Tarifas_Teoricas_May_97";"vista1",#N/A,FALSE,"Tarifas_Barra_May_97";"vista2",#N/A,FALSE,"Tarifas_Barra_May_97"}</definedName>
    <definedName name="______________r3" localSheetId="2" hidden="1">{"vista1",#N/A,FALSE,"Tarifas_Teoricas_May_97";"vista2",#N/A,FALSE,"Tarifas_Teoricas_May_97";"vista1",#N/A,FALSE,"Tarifas_Barra_May_97";"vista2",#N/A,FALSE,"Tarifas_Barra_May_97"}</definedName>
    <definedName name="______________r3" localSheetId="3" hidden="1">{"vista1",#N/A,FALSE,"Tarifas_Teoricas_May_97";"vista2",#N/A,FALSE,"Tarifas_Teoricas_May_97";"vista1",#N/A,FALSE,"Tarifas_Barra_May_97";"vista2",#N/A,FALSE,"Tarifas_Barra_May_97"}</definedName>
    <definedName name="______________r3" localSheetId="8" hidden="1">{"vista1",#N/A,FALSE,"Tarifas_Teoricas_May_97";"vista2",#N/A,FALSE,"Tarifas_Teoricas_May_97";"vista1",#N/A,FALSE,"Tarifas_Barra_May_97";"vista2",#N/A,FALSE,"Tarifas_Barra_May_97"}</definedName>
    <definedName name="______________r3" localSheetId="6" hidden="1">{"vista1",#N/A,FALSE,"Tarifas_Teoricas_May_97";"vista2",#N/A,FALSE,"Tarifas_Teoricas_May_97";"vista1",#N/A,FALSE,"Tarifas_Barra_May_97";"vista2",#N/A,FALSE,"Tarifas_Barra_May_97"}</definedName>
    <definedName name="______________r3" hidden="1">{"vista1",#N/A,FALSE,"Tarifas_Teoricas_May_97";"vista2",#N/A,FALSE,"Tarifas_Teoricas_May_97";"vista1",#N/A,FALSE,"Tarifas_Barra_May_97";"vista2",#N/A,FALSE,"Tarifas_Barra_May_97"}</definedName>
    <definedName name="____________DAT12" localSheetId="5">#REF!</definedName>
    <definedName name="____________DAT12" localSheetId="7">#REF!</definedName>
    <definedName name="____________DAT12" localSheetId="2">#REF!</definedName>
    <definedName name="____________DAT12" localSheetId="3">#REF!</definedName>
    <definedName name="____________DAT12" localSheetId="8">#REF!</definedName>
    <definedName name="____________DAT12" localSheetId="6">#REF!</definedName>
    <definedName name="____________DAT12">#REF!</definedName>
    <definedName name="____________HOJ66" localSheetId="7">#REF!</definedName>
    <definedName name="____________HOJ66" localSheetId="2">#REF!</definedName>
    <definedName name="____________HOJ66" localSheetId="3">#REF!</definedName>
    <definedName name="____________HOJ66" localSheetId="8">#REF!</definedName>
    <definedName name="____________HOJ66" localSheetId="6">#REF!</definedName>
    <definedName name="____________HOJ66">#REF!</definedName>
    <definedName name="____________HOJ88" localSheetId="7">#REF!</definedName>
    <definedName name="____________HOJ88" localSheetId="2">#REF!</definedName>
    <definedName name="____________HOJ88" localSheetId="3">#REF!</definedName>
    <definedName name="____________HOJ88" localSheetId="8">#REF!</definedName>
    <definedName name="____________HOJ88" localSheetId="6">#REF!</definedName>
    <definedName name="____________HOJ88">#REF!</definedName>
    <definedName name="____________OPC1" localSheetId="3">#REF!</definedName>
    <definedName name="____________OPC1">#REF!</definedName>
    <definedName name="___________DAT1" localSheetId="3">#REF!</definedName>
    <definedName name="___________DAT1">#REF!</definedName>
    <definedName name="___________DAT10" localSheetId="3">#REF!</definedName>
    <definedName name="___________DAT10">#REF!</definedName>
    <definedName name="___________DAT11" localSheetId="3">#REF!</definedName>
    <definedName name="___________DAT11">#REF!</definedName>
    <definedName name="___________DAT13" localSheetId="3">#REF!</definedName>
    <definedName name="___________DAT13">#REF!</definedName>
    <definedName name="___________DAT15" localSheetId="3">#REF!</definedName>
    <definedName name="___________DAT15">#REF!</definedName>
    <definedName name="___________DAT16" localSheetId="3">#REF!</definedName>
    <definedName name="___________DAT16">#REF!</definedName>
    <definedName name="___________DAT17" localSheetId="3">#REF!</definedName>
    <definedName name="___________DAT17">#REF!</definedName>
    <definedName name="___________DAT18" localSheetId="3">#REF!</definedName>
    <definedName name="___________DAT18">#REF!</definedName>
    <definedName name="___________DAT19" localSheetId="3">#REF!</definedName>
    <definedName name="___________DAT19">#REF!</definedName>
    <definedName name="___________DAT2" localSheetId="3">#REF!</definedName>
    <definedName name="___________DAT2">#REF!</definedName>
    <definedName name="___________DAT20" localSheetId="3">#REF!</definedName>
    <definedName name="___________DAT20">#REF!</definedName>
    <definedName name="___________DAT21" localSheetId="3">#REF!</definedName>
    <definedName name="___________DAT21">#REF!</definedName>
    <definedName name="___________DAT22" localSheetId="3">#REF!</definedName>
    <definedName name="___________DAT22">#REF!</definedName>
    <definedName name="___________DAT3" localSheetId="3">#REF!</definedName>
    <definedName name="___________DAT3">#REF!</definedName>
    <definedName name="___________DAT4" localSheetId="3">#REF!</definedName>
    <definedName name="___________DAT4">#REF!</definedName>
    <definedName name="___________DAT5" localSheetId="3">#REF!</definedName>
    <definedName name="___________DAT5">#REF!</definedName>
    <definedName name="___________DAT6" localSheetId="3">#REF!</definedName>
    <definedName name="___________DAT6">#REF!</definedName>
    <definedName name="___________DAT7" localSheetId="3">#REF!</definedName>
    <definedName name="___________DAT7">#REF!</definedName>
    <definedName name="___________DAT8" localSheetId="3">#REF!</definedName>
    <definedName name="___________DAT8">#REF!</definedName>
    <definedName name="___________DAT9" localSheetId="3">#REF!</definedName>
    <definedName name="___________DAT9">#REF!</definedName>
    <definedName name="___________TST3" localSheetId="3">#REF!</definedName>
    <definedName name="___________TST3">#REF!</definedName>
    <definedName name="__________DAT1" localSheetId="3">#REF!</definedName>
    <definedName name="__________DAT1">#REF!</definedName>
    <definedName name="__________DAT10" localSheetId="3">#REF!</definedName>
    <definedName name="__________DAT10">#REF!</definedName>
    <definedName name="__________DAT11" localSheetId="3">#REF!</definedName>
    <definedName name="__________DAT11">#REF!</definedName>
    <definedName name="__________DAT13" localSheetId="3">#REF!</definedName>
    <definedName name="__________DAT13">#REF!</definedName>
    <definedName name="__________DAT15" localSheetId="3">#REF!</definedName>
    <definedName name="__________DAT15">#REF!</definedName>
    <definedName name="__________DAT16" localSheetId="3">#REF!</definedName>
    <definedName name="__________DAT16">#REF!</definedName>
    <definedName name="__________DAT17" localSheetId="3">#REF!</definedName>
    <definedName name="__________DAT17">#REF!</definedName>
    <definedName name="__________DAT18" localSheetId="3">#REF!</definedName>
    <definedName name="__________DAT18">#REF!</definedName>
    <definedName name="__________DAT19" localSheetId="3">#REF!</definedName>
    <definedName name="__________DAT19">#REF!</definedName>
    <definedName name="__________DAT2" localSheetId="3">#REF!</definedName>
    <definedName name="__________DAT2">#REF!</definedName>
    <definedName name="__________DAT20" localSheetId="3">#REF!</definedName>
    <definedName name="__________DAT20">#REF!</definedName>
    <definedName name="__________DAT21" localSheetId="3">#REF!</definedName>
    <definedName name="__________DAT21">#REF!</definedName>
    <definedName name="__________DAT22" localSheetId="3">#REF!</definedName>
    <definedName name="__________DAT22">#REF!</definedName>
    <definedName name="__________DAT3" localSheetId="3">#REF!</definedName>
    <definedName name="__________DAT3">#REF!</definedName>
    <definedName name="__________DAT4" localSheetId="3">#REF!</definedName>
    <definedName name="__________DAT4">#REF!</definedName>
    <definedName name="__________DAT5" localSheetId="3">#REF!</definedName>
    <definedName name="__________DAT5">#REF!</definedName>
    <definedName name="__________DAT6" localSheetId="3">#REF!</definedName>
    <definedName name="__________DAT6">#REF!</definedName>
    <definedName name="__________DAT7" localSheetId="3">#REF!</definedName>
    <definedName name="__________DAT7">#REF!</definedName>
    <definedName name="__________DAT8" localSheetId="3">#REF!</definedName>
    <definedName name="__________DAT8">#REF!</definedName>
    <definedName name="__________DAT9" localSheetId="3">#REF!</definedName>
    <definedName name="__________DAT9">#REF!</definedName>
    <definedName name="__________PG1" localSheetId="3">#REF!</definedName>
    <definedName name="__________PG1">#REF!</definedName>
    <definedName name="__________PG2" localSheetId="3">#REF!</definedName>
    <definedName name="__________PG2">#REF!</definedName>
    <definedName name="__________PG3" localSheetId="3">#REF!</definedName>
    <definedName name="__________PG3">#REF!</definedName>
    <definedName name="__________PG4" localSheetId="3">#REF!</definedName>
    <definedName name="__________PG4">#REF!</definedName>
    <definedName name="__________PG5" localSheetId="3">#REF!</definedName>
    <definedName name="__________PG5">#REF!</definedName>
    <definedName name="__________PG6" localSheetId="3">#REF!</definedName>
    <definedName name="__________PG6">#REF!</definedName>
    <definedName name="__________PG7" localSheetId="3">#REF!</definedName>
    <definedName name="__________PG7">#REF!</definedName>
    <definedName name="__________PG8" localSheetId="3">#REF!</definedName>
    <definedName name="__________PG8">#REF!</definedName>
    <definedName name="__________PG9" localSheetId="3">#REF!</definedName>
    <definedName name="__________PG9">#REF!</definedName>
    <definedName name="__________TST3" localSheetId="3">#REF!</definedName>
    <definedName name="__________TST3">#REF!</definedName>
    <definedName name="_________DAT1" localSheetId="3">#REF!</definedName>
    <definedName name="_________DAT1">#REF!</definedName>
    <definedName name="_________DAT10" localSheetId="3">#REF!</definedName>
    <definedName name="_________DAT10">#REF!</definedName>
    <definedName name="_________DAT11" localSheetId="3">#REF!</definedName>
    <definedName name="_________DAT11">#REF!</definedName>
    <definedName name="_________DAT12" localSheetId="3">#REF!</definedName>
    <definedName name="_________DAT12">#REF!</definedName>
    <definedName name="_________DAT13" localSheetId="3">#REF!</definedName>
    <definedName name="_________DAT13">#REF!</definedName>
    <definedName name="_________DAT14" localSheetId="3">#REF!</definedName>
    <definedName name="_________DAT14">#REF!</definedName>
    <definedName name="_________DAT15" localSheetId="3">#REF!</definedName>
    <definedName name="_________DAT15">#REF!</definedName>
    <definedName name="_________DAT16" localSheetId="3">#REF!</definedName>
    <definedName name="_________DAT16">#REF!</definedName>
    <definedName name="_________DAT17" localSheetId="3">#REF!</definedName>
    <definedName name="_________DAT17">#REF!</definedName>
    <definedName name="_________DAT18" localSheetId="3">#REF!</definedName>
    <definedName name="_________DAT18">#REF!</definedName>
    <definedName name="_________DAT19" localSheetId="3">#REF!</definedName>
    <definedName name="_________DAT19">#REF!</definedName>
    <definedName name="_________DAT2" localSheetId="3">#REF!</definedName>
    <definedName name="_________DAT2">#REF!</definedName>
    <definedName name="_________DAT20" localSheetId="3">#REF!</definedName>
    <definedName name="_________DAT20">#REF!</definedName>
    <definedName name="_________DAT21" localSheetId="3">#REF!</definedName>
    <definedName name="_________DAT21">#REF!</definedName>
    <definedName name="_________DAT22" localSheetId="3">#REF!</definedName>
    <definedName name="_________DAT22">#REF!</definedName>
    <definedName name="_________DAT3" localSheetId="3">#REF!</definedName>
    <definedName name="_________DAT3">#REF!</definedName>
    <definedName name="_________DAT4" localSheetId="3">#REF!</definedName>
    <definedName name="_________DAT4">#REF!</definedName>
    <definedName name="_________DAT5" localSheetId="3">#REF!</definedName>
    <definedName name="_________DAT5">#REF!</definedName>
    <definedName name="_________DAT6" localSheetId="3">#REF!</definedName>
    <definedName name="_________DAT6">#REF!</definedName>
    <definedName name="_________DAT7" localSheetId="3">#REF!</definedName>
    <definedName name="_________DAT7">#REF!</definedName>
    <definedName name="_________DAT8" localSheetId="3">#REF!</definedName>
    <definedName name="_________DAT8">#REF!</definedName>
    <definedName name="_________DAT9" localSheetId="3">#REF!</definedName>
    <definedName name="_________DAT9">#REF!</definedName>
    <definedName name="_________HOJ66" localSheetId="3">#REF!</definedName>
    <definedName name="_________HOJ66">#REF!</definedName>
    <definedName name="_________HOJ88" localSheetId="3">#REF!</definedName>
    <definedName name="_________HOJ88">#REF!</definedName>
    <definedName name="_________md1" localSheetId="3">#REF!</definedName>
    <definedName name="_________md1">#REF!</definedName>
    <definedName name="_________OPC1" localSheetId="3">#REF!</definedName>
    <definedName name="_________OPC1">#REF!</definedName>
    <definedName name="_________PB2" localSheetId="3">#REF!</definedName>
    <definedName name="_________PB2">#REF!</definedName>
    <definedName name="_________PB7" localSheetId="3">#REF!</definedName>
    <definedName name="_________PB7">#REF!</definedName>
    <definedName name="_________PC1" localSheetId="3">#REF!</definedName>
    <definedName name="_________PC1">#REF!</definedName>
    <definedName name="_________PE2" localSheetId="3">#REF!</definedName>
    <definedName name="_________PE2">#REF!</definedName>
    <definedName name="_________R" localSheetId="3">#REF!</definedName>
    <definedName name="_________R">#REF!</definedName>
    <definedName name="_________TST3" localSheetId="3">#REF!</definedName>
    <definedName name="_________TST3">#REF!</definedName>
    <definedName name="________DAT1" localSheetId="3">#REF!</definedName>
    <definedName name="________DAT1">#REF!</definedName>
    <definedName name="________DAT10" localSheetId="3">#REF!</definedName>
    <definedName name="________DAT10">#REF!</definedName>
    <definedName name="________DAT11" localSheetId="3">#REF!</definedName>
    <definedName name="________DAT11">#REF!</definedName>
    <definedName name="________DAT12" localSheetId="3">#REF!</definedName>
    <definedName name="________DAT12">#REF!</definedName>
    <definedName name="________DAT13" localSheetId="3">#REF!</definedName>
    <definedName name="________DAT13">#REF!</definedName>
    <definedName name="________DAT14" localSheetId="3">#REF!</definedName>
    <definedName name="________DAT14">#REF!</definedName>
    <definedName name="________DAT2" localSheetId="3">#REF!</definedName>
    <definedName name="________DAT2">#REF!</definedName>
    <definedName name="________DAT3" localSheetId="3">#REF!</definedName>
    <definedName name="________DAT3">#REF!</definedName>
    <definedName name="________DAT4" localSheetId="3">#REF!</definedName>
    <definedName name="________DAT4">#REF!</definedName>
    <definedName name="________DAT5" localSheetId="3">#REF!</definedName>
    <definedName name="________DAT5">#REF!</definedName>
    <definedName name="________DAT6" localSheetId="3">#REF!</definedName>
    <definedName name="________DAT6">#REF!</definedName>
    <definedName name="________DAT7" localSheetId="3">#REF!</definedName>
    <definedName name="________DAT7">#REF!</definedName>
    <definedName name="________DAT8" localSheetId="3">#REF!</definedName>
    <definedName name="________DAT8">#REF!</definedName>
    <definedName name="________DAT9" localSheetId="3">#REF!</definedName>
    <definedName name="________DAT9">#REF!</definedName>
    <definedName name="________HOJ66" localSheetId="3">#REF!</definedName>
    <definedName name="________HOJ66">#REF!</definedName>
    <definedName name="________HOJ88" localSheetId="3">#REF!</definedName>
    <definedName name="________HOJ88">#REF!</definedName>
    <definedName name="________md1" localSheetId="3">#REF!</definedName>
    <definedName name="________md1">#REF!</definedName>
    <definedName name="________OPC1" localSheetId="3">#REF!</definedName>
    <definedName name="________OPC1">#REF!</definedName>
    <definedName name="________PB2" localSheetId="3">#REF!</definedName>
    <definedName name="________PB2">#REF!</definedName>
    <definedName name="________PB7" localSheetId="3">#REF!</definedName>
    <definedName name="________PB7">#REF!</definedName>
    <definedName name="________PC1" localSheetId="3">#REF!</definedName>
    <definedName name="________PC1">#REF!</definedName>
    <definedName name="________PE2" localSheetId="3">#REF!</definedName>
    <definedName name="________PE2">#REF!</definedName>
    <definedName name="________R" localSheetId="3">#REF!</definedName>
    <definedName name="________R">#REF!</definedName>
    <definedName name="________TST3" localSheetId="3">#REF!</definedName>
    <definedName name="________TST3">#REF!</definedName>
    <definedName name="_______DAT1" localSheetId="3">#REF!</definedName>
    <definedName name="_______DAT1">#REF!</definedName>
    <definedName name="_______DAT10" localSheetId="3">#REF!</definedName>
    <definedName name="_______DAT10">#REF!</definedName>
    <definedName name="_______DAT11" localSheetId="3">#REF!</definedName>
    <definedName name="_______DAT11">#REF!</definedName>
    <definedName name="_______DAT12" localSheetId="3">#REF!</definedName>
    <definedName name="_______DAT12">#REF!</definedName>
    <definedName name="_______DAT13" localSheetId="3">#REF!</definedName>
    <definedName name="_______DAT13">#REF!</definedName>
    <definedName name="_______DAT14" localSheetId="3">#REF!</definedName>
    <definedName name="_______DAT14">#REF!</definedName>
    <definedName name="_______DAT15" localSheetId="3">#REF!</definedName>
    <definedName name="_______DAT15">#REF!</definedName>
    <definedName name="_______DAT16" localSheetId="3">#REF!</definedName>
    <definedName name="_______DAT16">#REF!</definedName>
    <definedName name="_______DAT17" localSheetId="3">#REF!</definedName>
    <definedName name="_______DAT17">#REF!</definedName>
    <definedName name="_______DAT18" localSheetId="3">#REF!</definedName>
    <definedName name="_______DAT18">#REF!</definedName>
    <definedName name="_______DAT19" localSheetId="3">#REF!</definedName>
    <definedName name="_______DAT19">#REF!</definedName>
    <definedName name="_______DAT2" localSheetId="3">#REF!</definedName>
    <definedName name="_______DAT2">#REF!</definedName>
    <definedName name="_______DAT20" localSheetId="3">#REF!</definedName>
    <definedName name="_______DAT20">#REF!</definedName>
    <definedName name="_______DAT21" localSheetId="3">#REF!</definedName>
    <definedName name="_______DAT21">#REF!</definedName>
    <definedName name="_______DAT22" localSheetId="3">#REF!</definedName>
    <definedName name="_______DAT22">#REF!</definedName>
    <definedName name="_______DAT3" localSheetId="3">#REF!</definedName>
    <definedName name="_______DAT3">#REF!</definedName>
    <definedName name="_______DAT4" localSheetId="3">#REF!</definedName>
    <definedName name="_______DAT4">#REF!</definedName>
    <definedName name="_______DAT5" localSheetId="3">#REF!</definedName>
    <definedName name="_______DAT5">#REF!</definedName>
    <definedName name="_______DAT6" localSheetId="3">#REF!</definedName>
    <definedName name="_______DAT6">#REF!</definedName>
    <definedName name="_______DAT7" localSheetId="3">#REF!</definedName>
    <definedName name="_______DAT7">#REF!</definedName>
    <definedName name="_______DAT8" localSheetId="3">#REF!</definedName>
    <definedName name="_______DAT8">#REF!</definedName>
    <definedName name="_______DAT9" localSheetId="3">#REF!</definedName>
    <definedName name="_______DAT9">#REF!</definedName>
    <definedName name="_______F" localSheetId="3">#REF!</definedName>
    <definedName name="_______F">#REF!</definedName>
    <definedName name="_______HOJ66" localSheetId="3">#REF!</definedName>
    <definedName name="_______HOJ66">#REF!</definedName>
    <definedName name="_______HOJ88" localSheetId="3">#REF!</definedName>
    <definedName name="_______HOJ88">#REF!</definedName>
    <definedName name="_______md1" localSheetId="3">#REF!</definedName>
    <definedName name="_______md1">#REF!</definedName>
    <definedName name="_______OPC1" localSheetId="3">#REF!</definedName>
    <definedName name="_______OPC1">#REF!</definedName>
    <definedName name="_______PB2" localSheetId="3">#REF!</definedName>
    <definedName name="_______PB2">#REF!</definedName>
    <definedName name="_______PB7" localSheetId="3">#REF!</definedName>
    <definedName name="_______PB7">#REF!</definedName>
    <definedName name="_______PC1" localSheetId="3">#REF!</definedName>
    <definedName name="_______PC1">#REF!</definedName>
    <definedName name="_______PE2" localSheetId="3">#REF!</definedName>
    <definedName name="_______PE2">#REF!</definedName>
    <definedName name="_______PG1" localSheetId="3">#REF!</definedName>
    <definedName name="_______PG1">#REF!</definedName>
    <definedName name="_______PG2" localSheetId="3">#REF!</definedName>
    <definedName name="_______PG2">#REF!</definedName>
    <definedName name="_______PG3" localSheetId="3">#REF!</definedName>
    <definedName name="_______PG3">#REF!</definedName>
    <definedName name="_______PG4" localSheetId="3">#REF!</definedName>
    <definedName name="_______PG4">#REF!</definedName>
    <definedName name="_______PG5" localSheetId="3">#REF!</definedName>
    <definedName name="_______PG5">#REF!</definedName>
    <definedName name="_______PG6" localSheetId="3">#REF!</definedName>
    <definedName name="_______PG6">#REF!</definedName>
    <definedName name="_______PG7" localSheetId="3">#REF!</definedName>
    <definedName name="_______PG7">#REF!</definedName>
    <definedName name="_______PG8" localSheetId="3">#REF!</definedName>
    <definedName name="_______PG8">#REF!</definedName>
    <definedName name="_______PG9" localSheetId="3">#REF!</definedName>
    <definedName name="_______PG9">#REF!</definedName>
    <definedName name="_______R" localSheetId="3">#REF!</definedName>
    <definedName name="_______R">#REF!</definedName>
    <definedName name="_______TST3" localSheetId="3">#REF!</definedName>
    <definedName name="_______TST3">#REF!</definedName>
    <definedName name="______DAT1" localSheetId="3">#REF!</definedName>
    <definedName name="______DAT1">#REF!</definedName>
    <definedName name="______DAT10" localSheetId="3">#REF!</definedName>
    <definedName name="______DAT10">#REF!</definedName>
    <definedName name="______DAT11" localSheetId="3">#REF!</definedName>
    <definedName name="______DAT11">#REF!</definedName>
    <definedName name="______DAT12" localSheetId="3">#REF!</definedName>
    <definedName name="______DAT12">#REF!</definedName>
    <definedName name="______DAT13" localSheetId="3">#REF!</definedName>
    <definedName name="______DAT13">#REF!</definedName>
    <definedName name="______DAT14" localSheetId="3">#REF!</definedName>
    <definedName name="______DAT14">#REF!</definedName>
    <definedName name="______DAT15" localSheetId="3">#REF!</definedName>
    <definedName name="______DAT15">#REF!</definedName>
    <definedName name="______DAT16" localSheetId="3">#REF!</definedName>
    <definedName name="______DAT16">#REF!</definedName>
    <definedName name="______DAT17" localSheetId="3">#REF!</definedName>
    <definedName name="______DAT17">#REF!</definedName>
    <definedName name="______DAT18" localSheetId="3">#REF!</definedName>
    <definedName name="______DAT18">#REF!</definedName>
    <definedName name="______DAT19" localSheetId="3">#REF!</definedName>
    <definedName name="______DAT19">#REF!</definedName>
    <definedName name="______DAT2" localSheetId="3">#REF!</definedName>
    <definedName name="______DAT2">#REF!</definedName>
    <definedName name="______DAT20" localSheetId="3">#REF!</definedName>
    <definedName name="______DAT20">#REF!</definedName>
    <definedName name="______DAT21" localSheetId="3">#REF!</definedName>
    <definedName name="______DAT21">#REF!</definedName>
    <definedName name="______DAT22" localSheetId="3">#REF!</definedName>
    <definedName name="______DAT22">#REF!</definedName>
    <definedName name="______DAT3" localSheetId="3">#REF!</definedName>
    <definedName name="______DAT3">#REF!</definedName>
    <definedName name="______DAT4" localSheetId="3">#REF!</definedName>
    <definedName name="______DAT4">#REF!</definedName>
    <definedName name="______DAT5" localSheetId="3">#REF!</definedName>
    <definedName name="______DAT5">#REF!</definedName>
    <definedName name="______DAT6" localSheetId="3">#REF!</definedName>
    <definedName name="______DAT6">#REF!</definedName>
    <definedName name="______DAT7" localSheetId="3">#REF!</definedName>
    <definedName name="______DAT7">#REF!</definedName>
    <definedName name="______DAT8" localSheetId="3">#REF!</definedName>
    <definedName name="______DAT8">#REF!</definedName>
    <definedName name="______DAT9" localSheetId="3">#REF!</definedName>
    <definedName name="______DAT9">#REF!</definedName>
    <definedName name="______F" localSheetId="3">#REF!</definedName>
    <definedName name="______F">#REF!</definedName>
    <definedName name="______HOJ66" localSheetId="3">#REF!</definedName>
    <definedName name="______HOJ66">#REF!</definedName>
    <definedName name="______HOJ88" localSheetId="3">#REF!</definedName>
    <definedName name="______HOJ88">#REF!</definedName>
    <definedName name="______md1" localSheetId="3">#REF!</definedName>
    <definedName name="______md1">#REF!</definedName>
    <definedName name="______OPC1" localSheetId="3">#REF!</definedName>
    <definedName name="______OPC1">#REF!</definedName>
    <definedName name="______PB2" localSheetId="3">#REF!</definedName>
    <definedName name="______PB2">#REF!</definedName>
    <definedName name="______PB7" localSheetId="3">#REF!</definedName>
    <definedName name="______PB7">#REF!</definedName>
    <definedName name="______PC1" localSheetId="3">#REF!</definedName>
    <definedName name="______PC1">#REF!</definedName>
    <definedName name="______PE2" localSheetId="3">#REF!</definedName>
    <definedName name="______PE2">#REF!</definedName>
    <definedName name="______PG1" localSheetId="3">#REF!</definedName>
    <definedName name="______PG1">#REF!</definedName>
    <definedName name="______PG2" localSheetId="3">#REF!</definedName>
    <definedName name="______PG2">#REF!</definedName>
    <definedName name="______PG3" localSheetId="3">#REF!</definedName>
    <definedName name="______PG3">#REF!</definedName>
    <definedName name="______PG4" localSheetId="3">#REF!</definedName>
    <definedName name="______PG4">#REF!</definedName>
    <definedName name="______PG5" localSheetId="3">#REF!</definedName>
    <definedName name="______PG5">#REF!</definedName>
    <definedName name="______PG6" localSheetId="3">#REF!</definedName>
    <definedName name="______PG6">#REF!</definedName>
    <definedName name="______PG7" localSheetId="3">#REF!</definedName>
    <definedName name="______PG7">#REF!</definedName>
    <definedName name="______PG8" localSheetId="3">#REF!</definedName>
    <definedName name="______PG8">#REF!</definedName>
    <definedName name="______PG9" localSheetId="3">#REF!</definedName>
    <definedName name="______PG9">#REF!</definedName>
    <definedName name="______R" localSheetId="3">#REF!</definedName>
    <definedName name="______R">#REF!</definedName>
    <definedName name="______TST3" localSheetId="3">#REF!</definedName>
    <definedName name="______TST3">#REF!</definedName>
    <definedName name="_____bce1" localSheetId="3">#REF!</definedName>
    <definedName name="_____bce1">#REF!</definedName>
    <definedName name="_____DAT1" localSheetId="3">#REF!</definedName>
    <definedName name="_____DAT1">#REF!</definedName>
    <definedName name="_____DAT10" localSheetId="3">#REF!</definedName>
    <definedName name="_____DAT10">#REF!</definedName>
    <definedName name="_____DAT11" localSheetId="3">#REF!</definedName>
    <definedName name="_____DAT11">#REF!</definedName>
    <definedName name="_____DAT12" localSheetId="3">#REF!</definedName>
    <definedName name="_____DAT12">#REF!</definedName>
    <definedName name="_____DAT13" localSheetId="3">#REF!</definedName>
    <definedName name="_____DAT13">#REF!</definedName>
    <definedName name="_____DAT14" localSheetId="3">#REF!</definedName>
    <definedName name="_____DAT14">#REF!</definedName>
    <definedName name="_____DAT15" localSheetId="3">#REF!</definedName>
    <definedName name="_____DAT15">#REF!</definedName>
    <definedName name="_____DAT16" localSheetId="3">#REF!</definedName>
    <definedName name="_____DAT16">#REF!</definedName>
    <definedName name="_____DAT17" localSheetId="3">#REF!</definedName>
    <definedName name="_____DAT17">#REF!</definedName>
    <definedName name="_____DAT18" localSheetId="3">#REF!</definedName>
    <definedName name="_____DAT18">#REF!</definedName>
    <definedName name="_____DAT19" localSheetId="3">#REF!</definedName>
    <definedName name="_____DAT19">#REF!</definedName>
    <definedName name="_____DAT2" localSheetId="3">#REF!</definedName>
    <definedName name="_____DAT2">#REF!</definedName>
    <definedName name="_____DAT20" localSheetId="3">#REF!</definedName>
    <definedName name="_____DAT20">#REF!</definedName>
    <definedName name="_____DAT21" localSheetId="3">#REF!</definedName>
    <definedName name="_____DAT21">#REF!</definedName>
    <definedName name="_____DAT22" localSheetId="3">#REF!</definedName>
    <definedName name="_____DAT22">#REF!</definedName>
    <definedName name="_____DAT3" localSheetId="3">#REF!</definedName>
    <definedName name="_____DAT3">#REF!</definedName>
    <definedName name="_____DAT4" localSheetId="3">#REF!</definedName>
    <definedName name="_____DAT4">#REF!</definedName>
    <definedName name="_____DAT5" localSheetId="3">#REF!</definedName>
    <definedName name="_____DAT5">#REF!</definedName>
    <definedName name="_____DAT6" localSheetId="3">#REF!</definedName>
    <definedName name="_____DAT6">#REF!</definedName>
    <definedName name="_____DAT7" localSheetId="3">#REF!</definedName>
    <definedName name="_____DAT7">#REF!</definedName>
    <definedName name="_____DAT8" localSheetId="3">#REF!</definedName>
    <definedName name="_____DAT8">#REF!</definedName>
    <definedName name="_____DAT9" localSheetId="3">#REF!</definedName>
    <definedName name="_____DAT9">#REF!</definedName>
    <definedName name="_____F" localSheetId="3">#REF!</definedName>
    <definedName name="_____F">#REF!</definedName>
    <definedName name="_____HOJ66" localSheetId="3">#REF!</definedName>
    <definedName name="_____HOJ66">#REF!</definedName>
    <definedName name="_____HOJ88" localSheetId="3">#REF!</definedName>
    <definedName name="_____HOJ88">#REF!</definedName>
    <definedName name="_____md1" localSheetId="3">#REF!</definedName>
    <definedName name="_____md1">#REF!</definedName>
    <definedName name="_____OPC1" localSheetId="3">#REF!</definedName>
    <definedName name="_____OPC1">#REF!</definedName>
    <definedName name="_____PB2" localSheetId="3">#REF!</definedName>
    <definedName name="_____PB2">#REF!</definedName>
    <definedName name="_____PB7" localSheetId="3">#REF!</definedName>
    <definedName name="_____PB7">#REF!</definedName>
    <definedName name="_____PC1" localSheetId="3">#REF!</definedName>
    <definedName name="_____PC1">#REF!</definedName>
    <definedName name="_____PE2" localSheetId="3">#REF!</definedName>
    <definedName name="_____PE2">#REF!</definedName>
    <definedName name="_____PG1" localSheetId="3">#REF!</definedName>
    <definedName name="_____PG1">#REF!</definedName>
    <definedName name="_____PG2" localSheetId="3">#REF!</definedName>
    <definedName name="_____PG2">#REF!</definedName>
    <definedName name="_____PG3" localSheetId="3">#REF!</definedName>
    <definedName name="_____PG3">#REF!</definedName>
    <definedName name="_____PG4" localSheetId="3">#REF!</definedName>
    <definedName name="_____PG4">#REF!</definedName>
    <definedName name="_____PG5" localSheetId="3">#REF!</definedName>
    <definedName name="_____PG5">#REF!</definedName>
    <definedName name="_____PG6" localSheetId="3">#REF!</definedName>
    <definedName name="_____PG6">#REF!</definedName>
    <definedName name="_____PG7" localSheetId="3">#REF!</definedName>
    <definedName name="_____PG7">#REF!</definedName>
    <definedName name="_____PG8" localSheetId="3">#REF!</definedName>
    <definedName name="_____PG8">#REF!</definedName>
    <definedName name="_____PG9" localSheetId="3">#REF!</definedName>
    <definedName name="_____PG9">#REF!</definedName>
    <definedName name="_____pyg1" localSheetId="3">#REF!</definedName>
    <definedName name="_____pyg1">#REF!</definedName>
    <definedName name="_____R" localSheetId="3">#REF!</definedName>
    <definedName name="_____R">#REF!</definedName>
    <definedName name="_____TST3" localSheetId="3">#REF!</definedName>
    <definedName name="_____TST3">#REF!</definedName>
    <definedName name="____bce1" localSheetId="3">#REF!</definedName>
    <definedName name="____bce1">#REF!</definedName>
    <definedName name="____DAT1" localSheetId="3">#REF!</definedName>
    <definedName name="____DAT1">#REF!</definedName>
    <definedName name="____DAT10" localSheetId="3">#REF!</definedName>
    <definedName name="____DAT10">#REF!</definedName>
    <definedName name="____DAT11" localSheetId="3">#REF!</definedName>
    <definedName name="____DAT11">#REF!</definedName>
    <definedName name="____DAT12" localSheetId="3">#REF!</definedName>
    <definedName name="____DAT12">#REF!</definedName>
    <definedName name="____DAT13" localSheetId="3">#REF!</definedName>
    <definedName name="____DAT13">#REF!</definedName>
    <definedName name="____DAT14" localSheetId="3">#REF!</definedName>
    <definedName name="____DAT14">#REF!</definedName>
    <definedName name="____DAT15" localSheetId="3">#REF!</definedName>
    <definedName name="____DAT15">#REF!</definedName>
    <definedName name="____DAT16" localSheetId="3">#REF!</definedName>
    <definedName name="____DAT16">#REF!</definedName>
    <definedName name="____DAT17" localSheetId="3">#REF!</definedName>
    <definedName name="____DAT17">#REF!</definedName>
    <definedName name="____DAT18" localSheetId="3">#REF!</definedName>
    <definedName name="____DAT18">#REF!</definedName>
    <definedName name="____DAT19" localSheetId="3">#REF!</definedName>
    <definedName name="____DAT19">#REF!</definedName>
    <definedName name="____DAT2" localSheetId="3">#REF!</definedName>
    <definedName name="____DAT2">#REF!</definedName>
    <definedName name="____DAT20" localSheetId="3">#REF!</definedName>
    <definedName name="____DAT20">#REF!</definedName>
    <definedName name="____DAT21" localSheetId="3">#REF!</definedName>
    <definedName name="____DAT21">#REF!</definedName>
    <definedName name="____DAT22" localSheetId="3">#REF!</definedName>
    <definedName name="____DAT22">#REF!</definedName>
    <definedName name="____DAT3" localSheetId="3">#REF!</definedName>
    <definedName name="____DAT3">#REF!</definedName>
    <definedName name="____DAT4" localSheetId="3">#REF!</definedName>
    <definedName name="____DAT4">#REF!</definedName>
    <definedName name="____DAT5" localSheetId="3">#REF!</definedName>
    <definedName name="____DAT5">#REF!</definedName>
    <definedName name="____DAT6" localSheetId="3">#REF!</definedName>
    <definedName name="____DAT6">#REF!</definedName>
    <definedName name="____DAT7" localSheetId="3">#REF!</definedName>
    <definedName name="____DAT7">#REF!</definedName>
    <definedName name="____DAT8" localSheetId="3">#REF!</definedName>
    <definedName name="____DAT8">#REF!</definedName>
    <definedName name="____DAT9" localSheetId="3">#REF!</definedName>
    <definedName name="____DAT9">#REF!</definedName>
    <definedName name="____F" localSheetId="3">#REF!</definedName>
    <definedName name="____F">#REF!</definedName>
    <definedName name="____HOJ66" localSheetId="3">#REF!</definedName>
    <definedName name="____HOJ66">#REF!</definedName>
    <definedName name="____HOJ88" localSheetId="3">#REF!</definedName>
    <definedName name="____HOJ88">#REF!</definedName>
    <definedName name="____md1" localSheetId="3">#REF!</definedName>
    <definedName name="____md1">#REF!</definedName>
    <definedName name="____OPC1" localSheetId="3">#REF!</definedName>
    <definedName name="____OPC1">#REF!</definedName>
    <definedName name="____PB2" localSheetId="3">#REF!</definedName>
    <definedName name="____PB2">#REF!</definedName>
    <definedName name="____PB7" localSheetId="3">#REF!</definedName>
    <definedName name="____PB7">#REF!</definedName>
    <definedName name="____PC1" localSheetId="3">#REF!</definedName>
    <definedName name="____PC1">#REF!</definedName>
    <definedName name="____PE2" localSheetId="3">#REF!</definedName>
    <definedName name="____PE2">#REF!</definedName>
    <definedName name="____PG1" localSheetId="3">#REF!</definedName>
    <definedName name="____PG1">#REF!</definedName>
    <definedName name="____PG2" localSheetId="3">#REF!</definedName>
    <definedName name="____PG2">#REF!</definedName>
    <definedName name="____PG3" localSheetId="3">#REF!</definedName>
    <definedName name="____PG3">#REF!</definedName>
    <definedName name="____PG4" localSheetId="3">#REF!</definedName>
    <definedName name="____PG4">#REF!</definedName>
    <definedName name="____PG5" localSheetId="3">#REF!</definedName>
    <definedName name="____PG5">#REF!</definedName>
    <definedName name="____PG6" localSheetId="3">#REF!</definedName>
    <definedName name="____PG6">#REF!</definedName>
    <definedName name="____PG7" localSheetId="3">#REF!</definedName>
    <definedName name="____PG7">#REF!</definedName>
    <definedName name="____PG8" localSheetId="3">#REF!</definedName>
    <definedName name="____PG8">#REF!</definedName>
    <definedName name="____PG9" localSheetId="3">#REF!</definedName>
    <definedName name="____PG9">#REF!</definedName>
    <definedName name="____pyg1" localSheetId="3">#REF!</definedName>
    <definedName name="____pyg1">#REF!</definedName>
    <definedName name="____R" localSheetId="3">#REF!</definedName>
    <definedName name="____R">#REF!</definedName>
    <definedName name="____TST3" localSheetId="3">#REF!</definedName>
    <definedName name="____TST3">#REF!</definedName>
    <definedName name="____W.O.R.K.B.O.O.K..C.O.N.T.E.N.T.S____" localSheetId="3">#REF!</definedName>
    <definedName name="____W.O.R.K.B.O.O.K..C.O.N.T.E.N.T.S____">#REF!</definedName>
    <definedName name="___CHF1" localSheetId="5">[1]Lista!#REF!</definedName>
    <definedName name="___CHF1" localSheetId="7">[1]Lista!#REF!</definedName>
    <definedName name="___CHF1" localSheetId="2">[1]Lista!#REF!</definedName>
    <definedName name="___CHF1" localSheetId="3">[1]Lista!#REF!</definedName>
    <definedName name="___CHF1" localSheetId="8">[1]Lista!#REF!</definedName>
    <definedName name="___CHF1" localSheetId="6">[1]Lista!#REF!</definedName>
    <definedName name="___CHF1">[2]Lista!#REF!</definedName>
    <definedName name="___DAT1" localSheetId="5">#REF!</definedName>
    <definedName name="___DAT1" localSheetId="7">#REF!</definedName>
    <definedName name="___DAT1" localSheetId="2">#REF!</definedName>
    <definedName name="___DAT1" localSheetId="3">#REF!</definedName>
    <definedName name="___DAT1" localSheetId="8">#REF!</definedName>
    <definedName name="___DAT1" localSheetId="6">#REF!</definedName>
    <definedName name="___DAT1">#REF!</definedName>
    <definedName name="___DAT10" localSheetId="7">#REF!</definedName>
    <definedName name="___DAT10" localSheetId="2">#REF!</definedName>
    <definedName name="___DAT10" localSheetId="3">#REF!</definedName>
    <definedName name="___DAT10" localSheetId="8">#REF!</definedName>
    <definedName name="___DAT10" localSheetId="6">#REF!</definedName>
    <definedName name="___DAT10">#REF!</definedName>
    <definedName name="___DAT11" localSheetId="7">#REF!</definedName>
    <definedName name="___DAT11" localSheetId="2">#REF!</definedName>
    <definedName name="___DAT11" localSheetId="3">#REF!</definedName>
    <definedName name="___DAT11" localSheetId="8">#REF!</definedName>
    <definedName name="___DAT11" localSheetId="6">#REF!</definedName>
    <definedName name="___DAT11">#REF!</definedName>
    <definedName name="___DAT12" localSheetId="3">#REF!</definedName>
    <definedName name="___DAT12">#REF!</definedName>
    <definedName name="___DAT13" localSheetId="3">#REF!</definedName>
    <definedName name="___DAT13">#REF!</definedName>
    <definedName name="___DAT14" localSheetId="3">#REF!</definedName>
    <definedName name="___DAT14">#REF!</definedName>
    <definedName name="___DAT15" localSheetId="3">#REF!</definedName>
    <definedName name="___DAT15">#REF!</definedName>
    <definedName name="___DAT16" localSheetId="3">#REF!</definedName>
    <definedName name="___DAT16">#REF!</definedName>
    <definedName name="___DAT17" localSheetId="3">#REF!</definedName>
    <definedName name="___DAT17">#REF!</definedName>
    <definedName name="___DAT18" localSheetId="3">#REF!</definedName>
    <definedName name="___DAT18">#REF!</definedName>
    <definedName name="___DAT19" localSheetId="3">#REF!</definedName>
    <definedName name="___DAT19">#REF!</definedName>
    <definedName name="___DAT2" localSheetId="3">#REF!</definedName>
    <definedName name="___DAT2">#REF!</definedName>
    <definedName name="___DAT20" localSheetId="3">#REF!</definedName>
    <definedName name="___DAT20">#REF!</definedName>
    <definedName name="___DAT21" localSheetId="3">#REF!</definedName>
    <definedName name="___DAT21">#REF!</definedName>
    <definedName name="___DAT22" localSheetId="3">#REF!</definedName>
    <definedName name="___DAT22">#REF!</definedName>
    <definedName name="___DAT3" localSheetId="3">#REF!</definedName>
    <definedName name="___DAT3">#REF!</definedName>
    <definedName name="___DAT4" localSheetId="3">#REF!</definedName>
    <definedName name="___DAT4">#REF!</definedName>
    <definedName name="___DAT5" localSheetId="3">#REF!</definedName>
    <definedName name="___DAT5">#REF!</definedName>
    <definedName name="___DAT6" localSheetId="3">#REF!</definedName>
    <definedName name="___DAT6">#REF!</definedName>
    <definedName name="___DAT7" localSheetId="3">#REF!</definedName>
    <definedName name="___DAT7">#REF!</definedName>
    <definedName name="___DAT8" localSheetId="3">#REF!</definedName>
    <definedName name="___DAT8">#REF!</definedName>
    <definedName name="___DAT9" localSheetId="3">#REF!</definedName>
    <definedName name="___DAT9">#REF!</definedName>
    <definedName name="___F" localSheetId="3">#REF!</definedName>
    <definedName name="___F">#REF!</definedName>
    <definedName name="___HOJ66" localSheetId="3">#REF!</definedName>
    <definedName name="___HOJ66">#REF!</definedName>
    <definedName name="___HOJ88" localSheetId="3">#REF!</definedName>
    <definedName name="___HOJ88">#REF!</definedName>
    <definedName name="___md1" localSheetId="3">#REF!</definedName>
    <definedName name="___md1">#REF!</definedName>
    <definedName name="___OPC1" localSheetId="3">#REF!</definedName>
    <definedName name="___OPC1">#REF!</definedName>
    <definedName name="___PB2" localSheetId="3">#REF!</definedName>
    <definedName name="___PB2">#REF!</definedName>
    <definedName name="___PB7" localSheetId="3">#REF!</definedName>
    <definedName name="___PB7">#REF!</definedName>
    <definedName name="___PC1" localSheetId="3">#REF!</definedName>
    <definedName name="___PC1">#REF!</definedName>
    <definedName name="___PE2" localSheetId="3">#REF!</definedName>
    <definedName name="___PE2">#REF!</definedName>
    <definedName name="___PG1" localSheetId="3">#REF!</definedName>
    <definedName name="___PG1">#REF!</definedName>
    <definedName name="___PG2" localSheetId="3">#REF!</definedName>
    <definedName name="___PG2">#REF!</definedName>
    <definedName name="___PG3" localSheetId="3">#REF!</definedName>
    <definedName name="___PG3">#REF!</definedName>
    <definedName name="___PG4" localSheetId="3">#REF!</definedName>
    <definedName name="___PG4">#REF!</definedName>
    <definedName name="___PG5" localSheetId="3">#REF!</definedName>
    <definedName name="___PG5">#REF!</definedName>
    <definedName name="___PG6" localSheetId="3">#REF!</definedName>
    <definedName name="___PG6">#REF!</definedName>
    <definedName name="___PG7" localSheetId="3">#REF!</definedName>
    <definedName name="___PG7">#REF!</definedName>
    <definedName name="___PG8" localSheetId="3">#REF!</definedName>
    <definedName name="___PG8">#REF!</definedName>
    <definedName name="___PG9" localSheetId="3">#REF!</definedName>
    <definedName name="___PG9">#REF!</definedName>
    <definedName name="___R" localSheetId="3">#REF!</definedName>
    <definedName name="___R">#REF!</definedName>
    <definedName name="___r2" localSheetId="5"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r2" localSheetId="7"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r2" localSheetId="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r2" localSheetId="3"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r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r2" localSheetId="6"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_r3" localSheetId="5" hidden="1">{"vista1",#N/A,FALSE,"Tarifas_Teoricas_May_97";"vista2",#N/A,FALSE,"Tarifas_Teoricas_May_97";"vista1",#N/A,FALSE,"Tarifas_Barra_May_97";"vista2",#N/A,FALSE,"Tarifas_Barra_May_97"}</definedName>
    <definedName name="___r3" localSheetId="7" hidden="1">{"vista1",#N/A,FALSE,"Tarifas_Teoricas_May_97";"vista2",#N/A,FALSE,"Tarifas_Teoricas_May_97";"vista1",#N/A,FALSE,"Tarifas_Barra_May_97";"vista2",#N/A,FALSE,"Tarifas_Barra_May_97"}</definedName>
    <definedName name="___r3" localSheetId="2" hidden="1">{"vista1",#N/A,FALSE,"Tarifas_Teoricas_May_97";"vista2",#N/A,FALSE,"Tarifas_Teoricas_May_97";"vista1",#N/A,FALSE,"Tarifas_Barra_May_97";"vista2",#N/A,FALSE,"Tarifas_Barra_May_97"}</definedName>
    <definedName name="___r3" localSheetId="3" hidden="1">{"vista1",#N/A,FALSE,"Tarifas_Teoricas_May_97";"vista2",#N/A,FALSE,"Tarifas_Teoricas_May_97";"vista1",#N/A,FALSE,"Tarifas_Barra_May_97";"vista2",#N/A,FALSE,"Tarifas_Barra_May_97"}</definedName>
    <definedName name="___r3" localSheetId="8" hidden="1">{"vista1",#N/A,FALSE,"Tarifas_Teoricas_May_97";"vista2",#N/A,FALSE,"Tarifas_Teoricas_May_97";"vista1",#N/A,FALSE,"Tarifas_Barra_May_97";"vista2",#N/A,FALSE,"Tarifas_Barra_May_97"}</definedName>
    <definedName name="___r3" localSheetId="6" hidden="1">{"vista1",#N/A,FALSE,"Tarifas_Teoricas_May_97";"vista2",#N/A,FALSE,"Tarifas_Teoricas_May_97";"vista1",#N/A,FALSE,"Tarifas_Barra_May_97";"vista2",#N/A,FALSE,"Tarifas_Barra_May_97"}</definedName>
    <definedName name="___r3" hidden="1">{"vista1",#N/A,FALSE,"Tarifas_Teoricas_May_97";"vista2",#N/A,FALSE,"Tarifas_Teoricas_May_97";"vista1",#N/A,FALSE,"Tarifas_Barra_May_97";"vista2",#N/A,FALSE,"Tarifas_Barra_May_97"}</definedName>
    <definedName name="___TST3" localSheetId="5">#REF!</definedName>
    <definedName name="___TST3" localSheetId="7">#REF!</definedName>
    <definedName name="___TST3" localSheetId="2">#REF!</definedName>
    <definedName name="___TST3" localSheetId="3">#REF!</definedName>
    <definedName name="___TST3" localSheetId="8">#REF!</definedName>
    <definedName name="___TST3" localSheetId="6">#REF!</definedName>
    <definedName name="___TST3">#REF!</definedName>
    <definedName name="__123Graph_A" localSheetId="5" hidden="1">'[3]B-V'!#REF!</definedName>
    <definedName name="__123Graph_A" localSheetId="7" hidden="1">'[3]B-V'!#REF!</definedName>
    <definedName name="__123Graph_A" localSheetId="2" hidden="1">'[3]B-V'!#REF!</definedName>
    <definedName name="__123Graph_A" localSheetId="3" hidden="1">'[3]B-V'!#REF!</definedName>
    <definedName name="__123Graph_A" localSheetId="8" hidden="1">'[3]B-V'!#REF!</definedName>
    <definedName name="__123Graph_A" localSheetId="6" hidden="1">'[3]B-V'!#REF!</definedName>
    <definedName name="__123Graph_A" hidden="1">'[4]B-V'!#REF!</definedName>
    <definedName name="__123Graph_B" localSheetId="5" hidden="1">'[3]B-V'!#REF!</definedName>
    <definedName name="__123Graph_B" localSheetId="7" hidden="1">'[3]B-V'!#REF!</definedName>
    <definedName name="__123Graph_B" localSheetId="2" hidden="1">'[3]B-V'!#REF!</definedName>
    <definedName name="__123Graph_B" localSheetId="3" hidden="1">'[3]B-V'!#REF!</definedName>
    <definedName name="__123Graph_B" localSheetId="8" hidden="1">'[3]B-V'!#REF!</definedName>
    <definedName name="__123Graph_B" localSheetId="6" hidden="1">'[3]B-V'!#REF!</definedName>
    <definedName name="__123Graph_B" hidden="1">'[4]B-V'!#REF!</definedName>
    <definedName name="__123Graph_C" localSheetId="5" hidden="1">'[3]B-V'!#REF!</definedName>
    <definedName name="__123Graph_C" localSheetId="7" hidden="1">'[3]B-V'!#REF!</definedName>
    <definedName name="__123Graph_C" localSheetId="2" hidden="1">'[3]B-V'!#REF!</definedName>
    <definedName name="__123Graph_C" localSheetId="3" hidden="1">'[3]B-V'!#REF!</definedName>
    <definedName name="__123Graph_C" localSheetId="8" hidden="1">'[3]B-V'!#REF!</definedName>
    <definedName name="__123Graph_C" localSheetId="6" hidden="1">'[3]B-V'!#REF!</definedName>
    <definedName name="__123Graph_C" hidden="1">'[4]B-V'!#REF!</definedName>
    <definedName name="__123Graph_D" localSheetId="5" hidden="1">'[3]B-V'!#REF!</definedName>
    <definedName name="__123Graph_D" localSheetId="7" hidden="1">'[3]B-V'!#REF!</definedName>
    <definedName name="__123Graph_D" localSheetId="2" hidden="1">'[3]B-V'!#REF!</definedName>
    <definedName name="__123Graph_D" localSheetId="3" hidden="1">'[3]B-V'!#REF!</definedName>
    <definedName name="__123Graph_D" localSheetId="8" hidden="1">'[3]B-V'!#REF!</definedName>
    <definedName name="__123Graph_D" localSheetId="6" hidden="1">'[3]B-V'!#REF!</definedName>
    <definedName name="__123Graph_D" hidden="1">'[4]B-V'!#REF!</definedName>
    <definedName name="__123Graph_E" localSheetId="5" hidden="1">'[5]OTR.CRED.'!#REF!</definedName>
    <definedName name="__123Graph_E" localSheetId="7" hidden="1">'[5]OTR.CRED.'!#REF!</definedName>
    <definedName name="__123Graph_E" localSheetId="2" hidden="1">'[5]OTR.CRED.'!#REF!</definedName>
    <definedName name="__123Graph_E" localSheetId="3" hidden="1">'[5]OTR.CRED.'!#REF!</definedName>
    <definedName name="__123Graph_E" localSheetId="8" hidden="1">'[5]OTR.CRED.'!#REF!</definedName>
    <definedName name="__123Graph_E" localSheetId="6" hidden="1">'[5]OTR.CRED.'!#REF!</definedName>
    <definedName name="__123Graph_E" hidden="1">'[6]OTR.CRED.'!#REF!</definedName>
    <definedName name="__123Graph_F" localSheetId="5" hidden="1">'[3]B-V'!#REF!</definedName>
    <definedName name="__123Graph_F" localSheetId="7" hidden="1">'[3]B-V'!#REF!</definedName>
    <definedName name="__123Graph_F" localSheetId="2" hidden="1">'[3]B-V'!#REF!</definedName>
    <definedName name="__123Graph_F" localSheetId="3" hidden="1">'[3]B-V'!#REF!</definedName>
    <definedName name="__123Graph_F" localSheetId="8" hidden="1">'[3]B-V'!#REF!</definedName>
    <definedName name="__123Graph_F" localSheetId="6" hidden="1">'[3]B-V'!#REF!</definedName>
    <definedName name="__123Graph_F" hidden="1">'[4]B-V'!#REF!</definedName>
    <definedName name="__123Graph_X" localSheetId="5" hidden="1">'[5]OTR.CRED.'!#REF!</definedName>
    <definedName name="__123Graph_X" localSheetId="7" hidden="1">'[5]OTR.CRED.'!#REF!</definedName>
    <definedName name="__123Graph_X" localSheetId="2" hidden="1">'[5]OTR.CRED.'!#REF!</definedName>
    <definedName name="__123Graph_X" localSheetId="3" hidden="1">'[5]OTR.CRED.'!#REF!</definedName>
    <definedName name="__123Graph_X" localSheetId="8" hidden="1">'[5]OTR.CRED.'!#REF!</definedName>
    <definedName name="__123Graph_X" localSheetId="6" hidden="1">'[5]OTR.CRED.'!#REF!</definedName>
    <definedName name="__123Graph_X" hidden="1">'[6]OTR.CRED.'!#REF!</definedName>
    <definedName name="__CHF1" localSheetId="5">[7]Lista!#REF!</definedName>
    <definedName name="__CHF1" localSheetId="7">[7]Lista!#REF!</definedName>
    <definedName name="__CHF1" localSheetId="8">[8]Lista!#REF!</definedName>
    <definedName name="__CHF1" localSheetId="6">[7]Lista!#REF!</definedName>
    <definedName name="__CHF1">[9]Lista!#REF!</definedName>
    <definedName name="__DAT1" localSheetId="5">#REF!</definedName>
    <definedName name="__DAT1" localSheetId="7">#REF!</definedName>
    <definedName name="__DAT1" localSheetId="2">#REF!</definedName>
    <definedName name="__DAT1" localSheetId="3">#REF!</definedName>
    <definedName name="__DAT1" localSheetId="8">#REF!</definedName>
    <definedName name="__DAT1" localSheetId="6">#REF!</definedName>
    <definedName name="__DAT1">#REF!</definedName>
    <definedName name="__DAT10" localSheetId="7">#REF!</definedName>
    <definedName name="__DAT10" localSheetId="2">#REF!</definedName>
    <definedName name="__DAT10" localSheetId="3">#REF!</definedName>
    <definedName name="__DAT10" localSheetId="8">#REF!</definedName>
    <definedName name="__DAT10" localSheetId="6">#REF!</definedName>
    <definedName name="__DAT10">#REF!</definedName>
    <definedName name="__DAT11" localSheetId="7">#REF!</definedName>
    <definedName name="__DAT11" localSheetId="2">#REF!</definedName>
    <definedName name="__DAT11" localSheetId="3">#REF!</definedName>
    <definedName name="__DAT11" localSheetId="8">#REF!</definedName>
    <definedName name="__DAT11" localSheetId="6">#REF!</definedName>
    <definedName name="__DAT11">#REF!</definedName>
    <definedName name="__DAT12" localSheetId="3">#REF!</definedName>
    <definedName name="__DAT12">#REF!</definedName>
    <definedName name="__DAT13" localSheetId="3">#REF!</definedName>
    <definedName name="__DAT13">#REF!</definedName>
    <definedName name="__DAT14" localSheetId="3">#REF!</definedName>
    <definedName name="__DAT14">#REF!</definedName>
    <definedName name="__DAT15" localSheetId="3">#REF!</definedName>
    <definedName name="__DAT15">#REF!</definedName>
    <definedName name="__DAT16" localSheetId="3">#REF!</definedName>
    <definedName name="__DAT16">#REF!</definedName>
    <definedName name="__DAT17" localSheetId="3">#REF!</definedName>
    <definedName name="__DAT17">#REF!</definedName>
    <definedName name="__DAT18" localSheetId="3">#REF!</definedName>
    <definedName name="__DAT18">#REF!</definedName>
    <definedName name="__DAT19" localSheetId="3">#REF!</definedName>
    <definedName name="__DAT19">#REF!</definedName>
    <definedName name="__DAT2" localSheetId="3">#REF!</definedName>
    <definedName name="__DAT2">#REF!</definedName>
    <definedName name="__DAT20" localSheetId="3">#REF!</definedName>
    <definedName name="__DAT20">#REF!</definedName>
    <definedName name="__DAT21" localSheetId="3">#REF!</definedName>
    <definedName name="__DAT21">#REF!</definedName>
    <definedName name="__DAT22" localSheetId="3">#REF!</definedName>
    <definedName name="__DAT22">#REF!</definedName>
    <definedName name="__DAT3" localSheetId="3">#REF!</definedName>
    <definedName name="__DAT3">#REF!</definedName>
    <definedName name="__DAT4" localSheetId="3">#REF!</definedName>
    <definedName name="__DAT4">#REF!</definedName>
    <definedName name="__DAT5" localSheetId="3">#REF!</definedName>
    <definedName name="__DAT5">#REF!</definedName>
    <definedName name="__DAT6" localSheetId="3">#REF!</definedName>
    <definedName name="__DAT6">#REF!</definedName>
    <definedName name="__DAT7" localSheetId="3">#REF!</definedName>
    <definedName name="__DAT7">#REF!</definedName>
    <definedName name="__DAT8" localSheetId="3">#REF!</definedName>
    <definedName name="__DAT8">#REF!</definedName>
    <definedName name="__DAT9" localSheetId="3">#REF!</definedName>
    <definedName name="__DAT9">#REF!</definedName>
    <definedName name="__F" localSheetId="3">#REF!</definedName>
    <definedName name="__F">#REF!</definedName>
    <definedName name="__HOJ66" localSheetId="3">#REF!</definedName>
    <definedName name="__HOJ66">#REF!</definedName>
    <definedName name="__HOJ88" localSheetId="3">#REF!</definedName>
    <definedName name="__HOJ88">#REF!</definedName>
    <definedName name="__md1" localSheetId="3">#REF!</definedName>
    <definedName name="__md1">#REF!</definedName>
    <definedName name="__OPC1" localSheetId="3">#REF!</definedName>
    <definedName name="__OPC1">#REF!</definedName>
    <definedName name="__PB2" localSheetId="3">#REF!</definedName>
    <definedName name="__PB2">#REF!</definedName>
    <definedName name="__PB7" localSheetId="3">#REF!</definedName>
    <definedName name="__PB7">#REF!</definedName>
    <definedName name="__PC1" localSheetId="3">#REF!</definedName>
    <definedName name="__PC1">#REF!</definedName>
    <definedName name="__PE2" localSheetId="3">#REF!</definedName>
    <definedName name="__PE2">#REF!</definedName>
    <definedName name="__PG1" localSheetId="3">#REF!</definedName>
    <definedName name="__PG1">#REF!</definedName>
    <definedName name="__PG2" localSheetId="3">#REF!</definedName>
    <definedName name="__PG2">#REF!</definedName>
    <definedName name="__PG3" localSheetId="3">#REF!</definedName>
    <definedName name="__PG3">#REF!</definedName>
    <definedName name="__PG4" localSheetId="3">#REF!</definedName>
    <definedName name="__PG4">#REF!</definedName>
    <definedName name="__PG5" localSheetId="3">#REF!</definedName>
    <definedName name="__PG5">#REF!</definedName>
    <definedName name="__PG6" localSheetId="3">#REF!</definedName>
    <definedName name="__PG6">#REF!</definedName>
    <definedName name="__PG7" localSheetId="3">#REF!</definedName>
    <definedName name="__PG7">#REF!</definedName>
    <definedName name="__PG8" localSheetId="3">#REF!</definedName>
    <definedName name="__PG8">#REF!</definedName>
    <definedName name="__PG9" localSheetId="3">#REF!</definedName>
    <definedName name="__PG9">#REF!</definedName>
    <definedName name="__R" localSheetId="3">#REF!</definedName>
    <definedName name="__R">#REF!</definedName>
    <definedName name="__r2" localSheetId="5"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r2" localSheetId="7"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r2" localSheetId="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r2" localSheetId="3"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r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r2" localSheetId="6"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_r3" localSheetId="5" hidden="1">{"vista1",#N/A,FALSE,"Tarifas_Teoricas_May_97";"vista2",#N/A,FALSE,"Tarifas_Teoricas_May_97";"vista1",#N/A,FALSE,"Tarifas_Barra_May_97";"vista2",#N/A,FALSE,"Tarifas_Barra_May_97"}</definedName>
    <definedName name="__r3" localSheetId="7" hidden="1">{"vista1",#N/A,FALSE,"Tarifas_Teoricas_May_97";"vista2",#N/A,FALSE,"Tarifas_Teoricas_May_97";"vista1",#N/A,FALSE,"Tarifas_Barra_May_97";"vista2",#N/A,FALSE,"Tarifas_Barra_May_97"}</definedName>
    <definedName name="__r3" localSheetId="2" hidden="1">{"vista1",#N/A,FALSE,"Tarifas_Teoricas_May_97";"vista2",#N/A,FALSE,"Tarifas_Teoricas_May_97";"vista1",#N/A,FALSE,"Tarifas_Barra_May_97";"vista2",#N/A,FALSE,"Tarifas_Barra_May_97"}</definedName>
    <definedName name="__r3" localSheetId="3" hidden="1">{"vista1",#N/A,FALSE,"Tarifas_Teoricas_May_97";"vista2",#N/A,FALSE,"Tarifas_Teoricas_May_97";"vista1",#N/A,FALSE,"Tarifas_Barra_May_97";"vista2",#N/A,FALSE,"Tarifas_Barra_May_97"}</definedName>
    <definedName name="__r3" localSheetId="8" hidden="1">{"vista1",#N/A,FALSE,"Tarifas_Teoricas_May_97";"vista2",#N/A,FALSE,"Tarifas_Teoricas_May_97";"vista1",#N/A,FALSE,"Tarifas_Barra_May_97";"vista2",#N/A,FALSE,"Tarifas_Barra_May_97"}</definedName>
    <definedName name="__r3" localSheetId="6" hidden="1">{"vista1",#N/A,FALSE,"Tarifas_Teoricas_May_97";"vista2",#N/A,FALSE,"Tarifas_Teoricas_May_97";"vista1",#N/A,FALSE,"Tarifas_Barra_May_97";"vista2",#N/A,FALSE,"Tarifas_Barra_May_97"}</definedName>
    <definedName name="__r3" hidden="1">{"vista1",#N/A,FALSE,"Tarifas_Teoricas_May_97";"vista2",#N/A,FALSE,"Tarifas_Teoricas_May_97";"vista1",#N/A,FALSE,"Tarifas_Barra_May_97";"vista2",#N/A,FALSE,"Tarifas_Barra_May_97"}</definedName>
    <definedName name="__TST3" localSheetId="5">#REF!</definedName>
    <definedName name="__TST3" localSheetId="7">#REF!</definedName>
    <definedName name="__TST3" localSheetId="2">#REF!</definedName>
    <definedName name="__TST3" localSheetId="3">#REF!</definedName>
    <definedName name="__TST3" localSheetId="8">#REF!</definedName>
    <definedName name="__TST3" localSheetId="6">#REF!</definedName>
    <definedName name="__TST3">#REF!</definedName>
    <definedName name="_0101" localSheetId="7">#REF!</definedName>
    <definedName name="_0101" localSheetId="1">#REF!</definedName>
    <definedName name="_0101" localSheetId="2">#REF!</definedName>
    <definedName name="_0101" localSheetId="3">#REF!</definedName>
    <definedName name="_0101" localSheetId="8">#REF!</definedName>
    <definedName name="_0101" localSheetId="6">#REF!</definedName>
    <definedName name="_0101">#REF!</definedName>
    <definedName name="_0102" localSheetId="7">#REF!</definedName>
    <definedName name="_0102" localSheetId="1">#REF!</definedName>
    <definedName name="_0102" localSheetId="2">#REF!</definedName>
    <definedName name="_0102" localSheetId="3">#REF!</definedName>
    <definedName name="_0102" localSheetId="8">#REF!</definedName>
    <definedName name="_0102" localSheetId="6">#REF!</definedName>
    <definedName name="_0102">#REF!</definedName>
    <definedName name="_0104" localSheetId="1">#REF!</definedName>
    <definedName name="_0104" localSheetId="3">#REF!</definedName>
    <definedName name="_0104">#REF!</definedName>
    <definedName name="_0106" localSheetId="1">#REF!</definedName>
    <definedName name="_0106" localSheetId="3">#REF!</definedName>
    <definedName name="_0106">#REF!</definedName>
    <definedName name="_0107" localSheetId="1">#REF!</definedName>
    <definedName name="_0107" localSheetId="3">#REF!</definedName>
    <definedName name="_0107">#REF!</definedName>
    <definedName name="_0109" localSheetId="1">#REF!</definedName>
    <definedName name="_0109" localSheetId="3">#REF!</definedName>
    <definedName name="_0109">#REF!</definedName>
    <definedName name="_0110" localSheetId="1">#REF!</definedName>
    <definedName name="_0110" localSheetId="3">#REF!</definedName>
    <definedName name="_0110">#REF!</definedName>
    <definedName name="_0111" localSheetId="1">#REF!</definedName>
    <definedName name="_0111" localSheetId="3">#REF!</definedName>
    <definedName name="_0111">#REF!</definedName>
    <definedName name="_0112" localSheetId="1">#REF!</definedName>
    <definedName name="_0112" localSheetId="3">#REF!</definedName>
    <definedName name="_0112">#REF!</definedName>
    <definedName name="_0113" localSheetId="1">#REF!</definedName>
    <definedName name="_0113" localSheetId="3">#REF!</definedName>
    <definedName name="_0113">#REF!</definedName>
    <definedName name="_0114" localSheetId="1">#REF!</definedName>
    <definedName name="_0114" localSheetId="3">#REF!</definedName>
    <definedName name="_0114">#REF!</definedName>
    <definedName name="_0115" localSheetId="1">#REF!</definedName>
    <definedName name="_0115" localSheetId="3">#REF!</definedName>
    <definedName name="_0115">#REF!</definedName>
    <definedName name="_0116" localSheetId="1">#REF!</definedName>
    <definedName name="_0116" localSheetId="3">#REF!</definedName>
    <definedName name="_0116">#REF!</definedName>
    <definedName name="_0117" localSheetId="1">#REF!</definedName>
    <definedName name="_0117" localSheetId="3">#REF!</definedName>
    <definedName name="_0117">#REF!</definedName>
    <definedName name="_0119" localSheetId="1">#REF!</definedName>
    <definedName name="_0119" localSheetId="3">#REF!</definedName>
    <definedName name="_0119">#REF!</definedName>
    <definedName name="_0120" localSheetId="1">#REF!</definedName>
    <definedName name="_0120" localSheetId="3">#REF!</definedName>
    <definedName name="_0120">#REF!</definedName>
    <definedName name="_0121" localSheetId="1">#REF!</definedName>
    <definedName name="_0121" localSheetId="3">#REF!</definedName>
    <definedName name="_0121">#REF!</definedName>
    <definedName name="_0122" localSheetId="1">#REF!</definedName>
    <definedName name="_0122" localSheetId="3">#REF!</definedName>
    <definedName name="_0122">#REF!</definedName>
    <definedName name="_0123" localSheetId="1">#REF!</definedName>
    <definedName name="_0123" localSheetId="3">#REF!</definedName>
    <definedName name="_0123">#REF!</definedName>
    <definedName name="_0125" localSheetId="1">#REF!</definedName>
    <definedName name="_0125" localSheetId="3">#REF!</definedName>
    <definedName name="_0125">#REF!</definedName>
    <definedName name="_0126" localSheetId="1">#REF!</definedName>
    <definedName name="_0126" localSheetId="3">#REF!</definedName>
    <definedName name="_0126">#REF!</definedName>
    <definedName name="_0127" localSheetId="1">#REF!</definedName>
    <definedName name="_0127" localSheetId="3">#REF!</definedName>
    <definedName name="_0127">#REF!</definedName>
    <definedName name="_0128" localSheetId="1">#REF!</definedName>
    <definedName name="_0128" localSheetId="3">#REF!</definedName>
    <definedName name="_0128">#REF!</definedName>
    <definedName name="_0201" localSheetId="1">#REF!</definedName>
    <definedName name="_0201" localSheetId="3">#REF!</definedName>
    <definedName name="_0201">#REF!</definedName>
    <definedName name="_0202" localSheetId="1">#REF!</definedName>
    <definedName name="_0202" localSheetId="3">#REF!</definedName>
    <definedName name="_0202">#REF!</definedName>
    <definedName name="_0203" localSheetId="1">#REF!</definedName>
    <definedName name="_0203" localSheetId="3">#REF!</definedName>
    <definedName name="_0203">#REF!</definedName>
    <definedName name="_0205" localSheetId="1">#REF!</definedName>
    <definedName name="_0205" localSheetId="3">#REF!</definedName>
    <definedName name="_0205">#REF!</definedName>
    <definedName name="_0207" localSheetId="1">#REF!</definedName>
    <definedName name="_0207" localSheetId="3">#REF!</definedName>
    <definedName name="_0207">#REF!</definedName>
    <definedName name="_0208" localSheetId="1">#REF!</definedName>
    <definedName name="_0208" localSheetId="3">#REF!</definedName>
    <definedName name="_0208">#REF!</definedName>
    <definedName name="_02081" localSheetId="3">#REF!</definedName>
    <definedName name="_02081">#REF!</definedName>
    <definedName name="_0210" localSheetId="1">#REF!</definedName>
    <definedName name="_0210" localSheetId="3">#REF!</definedName>
    <definedName name="_0210">#REF!</definedName>
    <definedName name="_0217" localSheetId="1">#REF!</definedName>
    <definedName name="_0217" localSheetId="3">#REF!</definedName>
    <definedName name="_0217">#REF!</definedName>
    <definedName name="_0218" localSheetId="1">#REF!</definedName>
    <definedName name="_0218" localSheetId="3">#REF!</definedName>
    <definedName name="_0218">#REF!</definedName>
    <definedName name="_0219" localSheetId="1">#REF!</definedName>
    <definedName name="_0219" localSheetId="3">#REF!</definedName>
    <definedName name="_0219">#REF!</definedName>
    <definedName name="_0220" localSheetId="1">#REF!</definedName>
    <definedName name="_0220" localSheetId="3">#REF!</definedName>
    <definedName name="_0220">#REF!</definedName>
    <definedName name="_0301" localSheetId="1">#REF!</definedName>
    <definedName name="_0301" localSheetId="3">#REF!</definedName>
    <definedName name="_0301">#REF!</definedName>
    <definedName name="_0302" localSheetId="1">#REF!</definedName>
    <definedName name="_0302" localSheetId="3">#REF!</definedName>
    <definedName name="_0302">#REF!</definedName>
    <definedName name="_0305" localSheetId="1">#REF!</definedName>
    <definedName name="_0305" localSheetId="3">#REF!</definedName>
    <definedName name="_0305">#REF!</definedName>
    <definedName name="_0401" localSheetId="1">#REF!</definedName>
    <definedName name="_0401" localSheetId="3">#REF!</definedName>
    <definedName name="_0401">#REF!</definedName>
    <definedName name="_0402" localSheetId="1">#REF!</definedName>
    <definedName name="_0402" localSheetId="3">#REF!</definedName>
    <definedName name="_0402">#REF!</definedName>
    <definedName name="_0403" localSheetId="1">#REF!</definedName>
    <definedName name="_0403" localSheetId="3">#REF!</definedName>
    <definedName name="_0403">#REF!</definedName>
    <definedName name="_0404" localSheetId="1">#REF!</definedName>
    <definedName name="_0404" localSheetId="3">#REF!</definedName>
    <definedName name="_0404">#REF!</definedName>
    <definedName name="_0405" localSheetId="1">#REF!</definedName>
    <definedName name="_0405" localSheetId="3">#REF!</definedName>
    <definedName name="_0405">#REF!</definedName>
    <definedName name="_0406" localSheetId="1">#REF!</definedName>
    <definedName name="_0406" localSheetId="3">#REF!</definedName>
    <definedName name="_0406">#REF!</definedName>
    <definedName name="_0407" localSheetId="1">#REF!</definedName>
    <definedName name="_0407" localSheetId="3">#REF!</definedName>
    <definedName name="_0407">#REF!</definedName>
    <definedName name="_0408" localSheetId="1">#REF!</definedName>
    <definedName name="_0408" localSheetId="3">#REF!</definedName>
    <definedName name="_0408">#REF!</definedName>
    <definedName name="_0409" localSheetId="1">#REF!</definedName>
    <definedName name="_0409" localSheetId="3">#REF!</definedName>
    <definedName name="_0409">#REF!</definedName>
    <definedName name="_0410" localSheetId="1">#REF!</definedName>
    <definedName name="_0410" localSheetId="3">#REF!</definedName>
    <definedName name="_0410">#REF!</definedName>
    <definedName name="_0411" localSheetId="1">#REF!</definedName>
    <definedName name="_0411" localSheetId="3">#REF!</definedName>
    <definedName name="_0411">#REF!</definedName>
    <definedName name="_0413" localSheetId="1">#REF!</definedName>
    <definedName name="_0413" localSheetId="3">#REF!</definedName>
    <definedName name="_0413">#REF!</definedName>
    <definedName name="_0414" localSheetId="1">#REF!</definedName>
    <definedName name="_0414" localSheetId="3">#REF!</definedName>
    <definedName name="_0414">#REF!</definedName>
    <definedName name="_0415" localSheetId="1">#REF!</definedName>
    <definedName name="_0415" localSheetId="3">#REF!</definedName>
    <definedName name="_0415">#REF!</definedName>
    <definedName name="_0416" localSheetId="1">#REF!</definedName>
    <definedName name="_0416" localSheetId="3">#REF!</definedName>
    <definedName name="_0416">#REF!</definedName>
    <definedName name="_0417" localSheetId="1">#REF!</definedName>
    <definedName name="_0417" localSheetId="3">#REF!</definedName>
    <definedName name="_0417">#REF!</definedName>
    <definedName name="_0418" localSheetId="1">#REF!</definedName>
    <definedName name="_0418" localSheetId="3">#REF!</definedName>
    <definedName name="_0418">#REF!</definedName>
    <definedName name="_0501" localSheetId="1">#REF!</definedName>
    <definedName name="_0501" localSheetId="3">#REF!</definedName>
    <definedName name="_0501">#REF!</definedName>
    <definedName name="_0502" localSheetId="1">#REF!</definedName>
    <definedName name="_0502" localSheetId="3">#REF!</definedName>
    <definedName name="_0502">#REF!</definedName>
    <definedName name="_0505" localSheetId="1">#REF!</definedName>
    <definedName name="_0505" localSheetId="3">#REF!</definedName>
    <definedName name="_0505">#REF!</definedName>
    <definedName name="_0506" localSheetId="1">#REF!</definedName>
    <definedName name="_0506" localSheetId="3">#REF!</definedName>
    <definedName name="_0506">#REF!</definedName>
    <definedName name="_0601" localSheetId="1">#REF!</definedName>
    <definedName name="_0601" localSheetId="3">#REF!</definedName>
    <definedName name="_0601">#REF!</definedName>
    <definedName name="_0602" localSheetId="1">#REF!</definedName>
    <definedName name="_0602" localSheetId="3">#REF!</definedName>
    <definedName name="_0602">#REF!</definedName>
    <definedName name="_0603" localSheetId="1">#REF!</definedName>
    <definedName name="_0603" localSheetId="3">#REF!</definedName>
    <definedName name="_0603">#REF!</definedName>
    <definedName name="_0604" localSheetId="1">#REF!</definedName>
    <definedName name="_0604" localSheetId="3">#REF!</definedName>
    <definedName name="_0604">#REF!</definedName>
    <definedName name="_0605" localSheetId="1">#REF!</definedName>
    <definedName name="_0605" localSheetId="3">#REF!</definedName>
    <definedName name="_0605">#REF!</definedName>
    <definedName name="_0606" localSheetId="1">#REF!</definedName>
    <definedName name="_0606" localSheetId="3">#REF!</definedName>
    <definedName name="_0606">#REF!</definedName>
    <definedName name="_0703" localSheetId="1">#REF!</definedName>
    <definedName name="_0703" localSheetId="3">#REF!</definedName>
    <definedName name="_0703">#REF!</definedName>
    <definedName name="_0704" localSheetId="1">#REF!</definedName>
    <definedName name="_0704" localSheetId="3">#REF!</definedName>
    <definedName name="_0704">#REF!</definedName>
    <definedName name="_0709" localSheetId="1">#REF!</definedName>
    <definedName name="_0709" localSheetId="3">#REF!</definedName>
    <definedName name="_0709">#REF!</definedName>
    <definedName name="_0710" localSheetId="1">#REF!</definedName>
    <definedName name="_0710" localSheetId="3">#REF!</definedName>
    <definedName name="_0710">#REF!</definedName>
    <definedName name="_0711" localSheetId="1">#REF!</definedName>
    <definedName name="_0711" localSheetId="3">#REF!</definedName>
    <definedName name="_0711">#REF!</definedName>
    <definedName name="_0712" localSheetId="1">#REF!</definedName>
    <definedName name="_0712" localSheetId="3">#REF!</definedName>
    <definedName name="_0712">#REF!</definedName>
    <definedName name="_0713" localSheetId="1">#REF!</definedName>
    <definedName name="_0713" localSheetId="3">#REF!</definedName>
    <definedName name="_0713">#REF!</definedName>
    <definedName name="_0805" localSheetId="1">#REF!</definedName>
    <definedName name="_0805" localSheetId="3">#REF!</definedName>
    <definedName name="_0805">#REF!</definedName>
    <definedName name="_0901" localSheetId="1">#REF!</definedName>
    <definedName name="_0901" localSheetId="3">#REF!</definedName>
    <definedName name="_0901">#REF!</definedName>
    <definedName name="_0902" localSheetId="1">#REF!</definedName>
    <definedName name="_0902" localSheetId="3">#REF!</definedName>
    <definedName name="_0902">#REF!</definedName>
    <definedName name="_0903" localSheetId="1">#REF!</definedName>
    <definedName name="_0903" localSheetId="3">#REF!</definedName>
    <definedName name="_0903">#REF!</definedName>
    <definedName name="_0904" localSheetId="1">#REF!</definedName>
    <definedName name="_0904" localSheetId="3">#REF!</definedName>
    <definedName name="_0904">#REF!</definedName>
    <definedName name="_0906" localSheetId="1">#REF!</definedName>
    <definedName name="_0906" localSheetId="3">#REF!</definedName>
    <definedName name="_0906">#REF!</definedName>
    <definedName name="_0907" localSheetId="1">#REF!</definedName>
    <definedName name="_0907" localSheetId="3">#REF!</definedName>
    <definedName name="_0907">#REF!</definedName>
    <definedName name="_0908" localSheetId="1">#REF!</definedName>
    <definedName name="_0908" localSheetId="3">#REF!</definedName>
    <definedName name="_0908">#REF!</definedName>
    <definedName name="_0909" localSheetId="1">#REF!</definedName>
    <definedName name="_0909" localSheetId="3">#REF!</definedName>
    <definedName name="_0909">#REF!</definedName>
    <definedName name="_0910" localSheetId="1">#REF!</definedName>
    <definedName name="_0910" localSheetId="3">#REF!</definedName>
    <definedName name="_0910">#REF!</definedName>
    <definedName name="_0911" localSheetId="1">#REF!</definedName>
    <definedName name="_0911" localSheetId="3">#REF!</definedName>
    <definedName name="_0911">#REF!</definedName>
    <definedName name="_0913" localSheetId="1">#REF!</definedName>
    <definedName name="_0913" localSheetId="3">#REF!</definedName>
    <definedName name="_0913">#REF!</definedName>
    <definedName name="_0914" localSheetId="1">#REF!</definedName>
    <definedName name="_0914" localSheetId="3">#REF!</definedName>
    <definedName name="_0914">#REF!</definedName>
    <definedName name="_0915" localSheetId="1">#REF!</definedName>
    <definedName name="_0915" localSheetId="3">#REF!</definedName>
    <definedName name="_0915">#REF!</definedName>
    <definedName name="_0917" localSheetId="1">#REF!</definedName>
    <definedName name="_0917" localSheetId="3">#REF!</definedName>
    <definedName name="_0917">#REF!</definedName>
    <definedName name="_0918" localSheetId="1">#REF!</definedName>
    <definedName name="_0918" localSheetId="3">#REF!</definedName>
    <definedName name="_0918">#REF!</definedName>
    <definedName name="_0920" localSheetId="1">#REF!</definedName>
    <definedName name="_0920" localSheetId="3">#REF!</definedName>
    <definedName name="_0920">#REF!</definedName>
    <definedName name="_0921" localSheetId="1">#REF!</definedName>
    <definedName name="_0921" localSheetId="3">#REF!</definedName>
    <definedName name="_0921">#REF!</definedName>
    <definedName name="_0922" localSheetId="1">#REF!</definedName>
    <definedName name="_0922" localSheetId="3">#REF!</definedName>
    <definedName name="_0922">#REF!</definedName>
    <definedName name="_0923" localSheetId="1">#REF!</definedName>
    <definedName name="_0923" localSheetId="3">#REF!</definedName>
    <definedName name="_0923">#REF!</definedName>
    <definedName name="_0924" localSheetId="1">#REF!</definedName>
    <definedName name="_0924" localSheetId="3">#REF!</definedName>
    <definedName name="_0924">#REF!</definedName>
    <definedName name="_0925" localSheetId="1">#REF!</definedName>
    <definedName name="_0925" localSheetId="3">#REF!</definedName>
    <definedName name="_0925">#REF!</definedName>
    <definedName name="_0926" localSheetId="1">#REF!</definedName>
    <definedName name="_0926" localSheetId="3">#REF!</definedName>
    <definedName name="_0926">#REF!</definedName>
    <definedName name="_0931" localSheetId="1">#REF!</definedName>
    <definedName name="_0931" localSheetId="3">#REF!</definedName>
    <definedName name="_0931">#REF!</definedName>
    <definedName name="_0932" localSheetId="1">#REF!</definedName>
    <definedName name="_0932" localSheetId="3">#REF!</definedName>
    <definedName name="_0932">#REF!</definedName>
    <definedName name="_0933" localSheetId="1">#REF!</definedName>
    <definedName name="_0933" localSheetId="3">#REF!</definedName>
    <definedName name="_0933">#REF!</definedName>
    <definedName name="_0934" localSheetId="1">#REF!</definedName>
    <definedName name="_0934" localSheetId="3">#REF!</definedName>
    <definedName name="_0934">#REF!</definedName>
    <definedName name="_0935" localSheetId="1">#REF!</definedName>
    <definedName name="_0935" localSheetId="3">#REF!</definedName>
    <definedName name="_0935">#REF!</definedName>
    <definedName name="_0937" localSheetId="1">#REF!</definedName>
    <definedName name="_0937" localSheetId="3">#REF!</definedName>
    <definedName name="_0937">#REF!</definedName>
    <definedName name="_0938" localSheetId="1">#REF!</definedName>
    <definedName name="_0938" localSheetId="3">#REF!</definedName>
    <definedName name="_0938">#REF!</definedName>
    <definedName name="_0939" localSheetId="1">#REF!</definedName>
    <definedName name="_0939" localSheetId="3">#REF!</definedName>
    <definedName name="_0939">#REF!</definedName>
    <definedName name="_0940" localSheetId="1">#REF!</definedName>
    <definedName name="_0940" localSheetId="3">#REF!</definedName>
    <definedName name="_0940">#REF!</definedName>
    <definedName name="_0941" localSheetId="1">#REF!</definedName>
    <definedName name="_0941" localSheetId="3">#REF!</definedName>
    <definedName name="_0941">#REF!</definedName>
    <definedName name="_0942" localSheetId="1">#REF!</definedName>
    <definedName name="_0942" localSheetId="3">#REF!</definedName>
    <definedName name="_0942">#REF!</definedName>
    <definedName name="_0943" localSheetId="1">#REF!</definedName>
    <definedName name="_0943" localSheetId="3">#REF!</definedName>
    <definedName name="_0943">#REF!</definedName>
    <definedName name="_0944" localSheetId="1">#REF!</definedName>
    <definedName name="_0944" localSheetId="3">#REF!</definedName>
    <definedName name="_0944">#REF!</definedName>
    <definedName name="_0945" localSheetId="1">#REF!</definedName>
    <definedName name="_0945" localSheetId="3">#REF!</definedName>
    <definedName name="_0945">#REF!</definedName>
    <definedName name="_ALT1">[10]Control!$E$27</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CHF1" localSheetId="5">[11]Lista!#REF!</definedName>
    <definedName name="_CHF1" localSheetId="7">[11]Lista!#REF!</definedName>
    <definedName name="_CHF1" localSheetId="1">[12]Lista!#REF!</definedName>
    <definedName name="_CHF1" localSheetId="2">[12]Lista!#REF!</definedName>
    <definedName name="_CHF1" localSheetId="3">[12]Lista!#REF!</definedName>
    <definedName name="_CHF1" localSheetId="8">[13]Lista!#REF!</definedName>
    <definedName name="_CHF1" localSheetId="6">[11]Lista!#REF!</definedName>
    <definedName name="_CHF1">[12]Lista!#REF!</definedName>
    <definedName name="_DAT1" localSheetId="5">#REF!</definedName>
    <definedName name="_DAT1" localSheetId="7">#REF!</definedName>
    <definedName name="_DAT1" localSheetId="1">#REF!</definedName>
    <definedName name="_DAT1" localSheetId="2">#REF!</definedName>
    <definedName name="_DAT1" localSheetId="3">#REF!</definedName>
    <definedName name="_DAT1" localSheetId="8">#REF!</definedName>
    <definedName name="_DAT1" localSheetId="6">#REF!</definedName>
    <definedName name="_DAT1">#REF!</definedName>
    <definedName name="_DAT10" localSheetId="5">#REF!</definedName>
    <definedName name="_DAT10" localSheetId="7">#REF!</definedName>
    <definedName name="_DAT10" localSheetId="1">#REF!</definedName>
    <definedName name="_DAT10" localSheetId="2">#REF!</definedName>
    <definedName name="_DAT10" localSheetId="3">#REF!</definedName>
    <definedName name="_DAT10" localSheetId="8">#REF!</definedName>
    <definedName name="_DAT10" localSheetId="6">#REF!</definedName>
    <definedName name="_DAT10">#REF!</definedName>
    <definedName name="_DAT11" localSheetId="5">#REF!</definedName>
    <definedName name="_DAT11" localSheetId="7">#REF!</definedName>
    <definedName name="_DAT11" localSheetId="1">#REF!</definedName>
    <definedName name="_DAT11" localSheetId="2">#REF!</definedName>
    <definedName name="_DAT11" localSheetId="3">#REF!</definedName>
    <definedName name="_DAT11" localSheetId="8">#REF!</definedName>
    <definedName name="_DAT11" localSheetId="6">#REF!</definedName>
    <definedName name="_DAT11">#REF!</definedName>
    <definedName name="_DAT12" localSheetId="1">#REF!</definedName>
    <definedName name="_DAT12" localSheetId="3">#REF!</definedName>
    <definedName name="_DAT12">#REF!</definedName>
    <definedName name="_DAT13" localSheetId="1">#REF!</definedName>
    <definedName name="_DAT13" localSheetId="3">#REF!</definedName>
    <definedName name="_DAT13">#REF!</definedName>
    <definedName name="_DAT14" localSheetId="1">#REF!</definedName>
    <definedName name="_DAT14" localSheetId="3">#REF!</definedName>
    <definedName name="_DAT14">#REF!</definedName>
    <definedName name="_DAT15" localSheetId="1">#REF!</definedName>
    <definedName name="_DAT15" localSheetId="3">#REF!</definedName>
    <definedName name="_DAT15">#REF!</definedName>
    <definedName name="_DAT16" localSheetId="1">#REF!</definedName>
    <definedName name="_DAT16" localSheetId="3">#REF!</definedName>
    <definedName name="_DAT16">#REF!</definedName>
    <definedName name="_DAT17" localSheetId="1">#REF!</definedName>
    <definedName name="_DAT17" localSheetId="3">#REF!</definedName>
    <definedName name="_DAT17">#REF!</definedName>
    <definedName name="_DAT18" localSheetId="1">#REF!</definedName>
    <definedName name="_DAT18" localSheetId="3">#REF!</definedName>
    <definedName name="_DAT18">#REF!</definedName>
    <definedName name="_DAT19" localSheetId="1">#REF!</definedName>
    <definedName name="_DAT19" localSheetId="3">#REF!</definedName>
    <definedName name="_DAT19">#REF!</definedName>
    <definedName name="_DAT2" localSheetId="1">#REF!</definedName>
    <definedName name="_DAT2" localSheetId="3">#REF!</definedName>
    <definedName name="_DAT2">#REF!</definedName>
    <definedName name="_DAT20" localSheetId="1">#REF!</definedName>
    <definedName name="_DAT20" localSheetId="3">#REF!</definedName>
    <definedName name="_DAT20">#REF!</definedName>
    <definedName name="_DAT21" localSheetId="1">#REF!</definedName>
    <definedName name="_DAT21" localSheetId="3">#REF!</definedName>
    <definedName name="_DAT21">#REF!</definedName>
    <definedName name="_DAT22" localSheetId="1">#REF!</definedName>
    <definedName name="_DAT22" localSheetId="3">#REF!</definedName>
    <definedName name="_DAT22">#REF!</definedName>
    <definedName name="_DAT3" localSheetId="1">#REF!</definedName>
    <definedName name="_DAT3" localSheetId="3">#REF!</definedName>
    <definedName name="_DAT3">#REF!</definedName>
    <definedName name="_DAT4" localSheetId="1">#REF!</definedName>
    <definedName name="_DAT4" localSheetId="3">#REF!</definedName>
    <definedName name="_DAT4">#REF!</definedName>
    <definedName name="_DAT5" localSheetId="1">#REF!</definedName>
    <definedName name="_DAT5" localSheetId="3">#REF!</definedName>
    <definedName name="_DAT5">#REF!</definedName>
    <definedName name="_DAT6" localSheetId="1">#REF!</definedName>
    <definedName name="_DAT6" localSheetId="3">#REF!</definedName>
    <definedName name="_DAT6">#REF!</definedName>
    <definedName name="_DAT7" localSheetId="1">#REF!</definedName>
    <definedName name="_DAT7" localSheetId="3">#REF!</definedName>
    <definedName name="_DAT7">#REF!</definedName>
    <definedName name="_DAT8" localSheetId="1">#REF!</definedName>
    <definedName name="_DAT8" localSheetId="3">#REF!</definedName>
    <definedName name="_DAT8">#REF!</definedName>
    <definedName name="_DAT9" localSheetId="1">#REF!</definedName>
    <definedName name="_DAT9" localSheetId="3">#REF!</definedName>
    <definedName name="_DAT9">#REF!</definedName>
    <definedName name="_F" localSheetId="3">#REF!</definedName>
    <definedName name="_F">#REF!</definedName>
    <definedName name="_Fill" localSheetId="3" hidden="1">#REF!</definedName>
    <definedName name="_Fill" hidden="1">#REF!</definedName>
    <definedName name="_xlnm._FilterDatabase" localSheetId="9" hidden="1">'101-2b G. Mitigación'!$B$4:$Q$2547</definedName>
    <definedName name="_xlnm._FilterDatabase" localSheetId="10" hidden="1">'101-2c Compensaciones'!$B$5:$U$795</definedName>
    <definedName name="_xlnm._FilterDatabase" localSheetId="12" hidden="1">'101-5 d. Cadena de suministro'!$B$5:$K$3864</definedName>
    <definedName name="_xlnm._FilterDatabase" localSheetId="11" hidden="1">'101-5 Ubicación impactos'!$B$5:$R$244</definedName>
    <definedName name="_xlnm._FilterDatabase" localSheetId="14" hidden="1">'101-6b. Especies'!$B$4:$H$1258</definedName>
    <definedName name="_HOJ66" localSheetId="1">#REF!</definedName>
    <definedName name="_HOJ66" localSheetId="3">#REF!</definedName>
    <definedName name="_HOJ66">#REF!</definedName>
    <definedName name="_HOJ88" localSheetId="1">#REF!</definedName>
    <definedName name="_HOJ88" localSheetId="3">#REF!</definedName>
    <definedName name="_HOJ88">#REF!</definedName>
    <definedName name="_Key1" localSheetId="3" hidden="1">#REF!</definedName>
    <definedName name="_Key1" hidden="1">#REF!</definedName>
    <definedName name="_md1" localSheetId="1">#REF!</definedName>
    <definedName name="_md1" localSheetId="3">#REF!</definedName>
    <definedName name="_md1">#REF!</definedName>
    <definedName name="_OPC1" localSheetId="1">#REF!</definedName>
    <definedName name="_OPC1" localSheetId="3">#REF!</definedName>
    <definedName name="_OPC1">#REF!</definedName>
    <definedName name="_Order1" hidden="1">0</definedName>
    <definedName name="_Order2" hidden="1">255</definedName>
    <definedName name="_PB2" localSheetId="5">#REF!</definedName>
    <definedName name="_PB2" localSheetId="7">#REF!</definedName>
    <definedName name="_PB2" localSheetId="1">#REF!</definedName>
    <definedName name="_PB2" localSheetId="2">#REF!</definedName>
    <definedName name="_PB2" localSheetId="3">#REF!</definedName>
    <definedName name="_PB2" localSheetId="8">#REF!</definedName>
    <definedName name="_PB2" localSheetId="6">#REF!</definedName>
    <definedName name="_PB2">#REF!</definedName>
    <definedName name="_PB7" localSheetId="7">#REF!</definedName>
    <definedName name="_PB7" localSheetId="1">#REF!</definedName>
    <definedName name="_PB7" localSheetId="2">#REF!</definedName>
    <definedName name="_PB7" localSheetId="3">#REF!</definedName>
    <definedName name="_PB7" localSheetId="8">#REF!</definedName>
    <definedName name="_PB7" localSheetId="6">#REF!</definedName>
    <definedName name="_PB7">#REF!</definedName>
    <definedName name="_PC1" localSheetId="7">#REF!</definedName>
    <definedName name="_PC1" localSheetId="1">#REF!</definedName>
    <definedName name="_PC1" localSheetId="2">#REF!</definedName>
    <definedName name="_PC1" localSheetId="3">#REF!</definedName>
    <definedName name="_PC1" localSheetId="8">#REF!</definedName>
    <definedName name="_PC1" localSheetId="6">#REF!</definedName>
    <definedName name="_PC1">#REF!</definedName>
    <definedName name="_PE2" localSheetId="1">#REF!</definedName>
    <definedName name="_PE2" localSheetId="3">#REF!</definedName>
    <definedName name="_PE2">#REF!</definedName>
    <definedName name="_PG1" localSheetId="1">#REF!</definedName>
    <definedName name="_PG1" localSheetId="3">#REF!</definedName>
    <definedName name="_PG1">#REF!</definedName>
    <definedName name="_PG2" localSheetId="1">#REF!</definedName>
    <definedName name="_PG2" localSheetId="3">#REF!</definedName>
    <definedName name="_PG2">#REF!</definedName>
    <definedName name="_PG3" localSheetId="1">#REF!</definedName>
    <definedName name="_PG3" localSheetId="3">#REF!</definedName>
    <definedName name="_PG3">#REF!</definedName>
    <definedName name="_PG4" localSheetId="1">#REF!</definedName>
    <definedName name="_PG4" localSheetId="3">#REF!</definedName>
    <definedName name="_PG4">#REF!</definedName>
    <definedName name="_PG5" localSheetId="1">#REF!</definedName>
    <definedName name="_PG5" localSheetId="3">#REF!</definedName>
    <definedName name="_PG5">#REF!</definedName>
    <definedName name="_PG6" localSheetId="1">#REF!</definedName>
    <definedName name="_PG6" localSheetId="3">#REF!</definedName>
    <definedName name="_PG6">#REF!</definedName>
    <definedName name="_PG7" localSheetId="1">#REF!</definedName>
    <definedName name="_PG7" localSheetId="3">#REF!</definedName>
    <definedName name="_PG7">#REF!</definedName>
    <definedName name="_PG8" localSheetId="1">#REF!</definedName>
    <definedName name="_PG8" localSheetId="3">#REF!</definedName>
    <definedName name="_PG8">#REF!</definedName>
    <definedName name="_PG9" localSheetId="1">#REF!</definedName>
    <definedName name="_PG9" localSheetId="3">#REF!</definedName>
    <definedName name="_PG9">#REF!</definedName>
    <definedName name="_R" localSheetId="1">#REF!</definedName>
    <definedName name="_R" localSheetId="3">#REF!</definedName>
    <definedName name="_R">#REF!</definedName>
    <definedName name="_r2" localSheetId="5"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r2" localSheetId="7"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r2" localSheetId="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r2" localSheetId="3"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r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r2" localSheetId="6"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r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_r3" localSheetId="5" hidden="1">{"vista1",#N/A,FALSE,"Tarifas_Teoricas_May_97";"vista2",#N/A,FALSE,"Tarifas_Teoricas_May_97";"vista1",#N/A,FALSE,"Tarifas_Barra_May_97";"vista2",#N/A,FALSE,"Tarifas_Barra_May_97"}</definedName>
    <definedName name="_r3" localSheetId="7" hidden="1">{"vista1",#N/A,FALSE,"Tarifas_Teoricas_May_97";"vista2",#N/A,FALSE,"Tarifas_Teoricas_May_97";"vista1",#N/A,FALSE,"Tarifas_Barra_May_97";"vista2",#N/A,FALSE,"Tarifas_Barra_May_97"}</definedName>
    <definedName name="_r3" localSheetId="2" hidden="1">{"vista1",#N/A,FALSE,"Tarifas_Teoricas_May_97";"vista2",#N/A,FALSE,"Tarifas_Teoricas_May_97";"vista1",#N/A,FALSE,"Tarifas_Barra_May_97";"vista2",#N/A,FALSE,"Tarifas_Barra_May_97"}</definedName>
    <definedName name="_r3" localSheetId="3" hidden="1">{"vista1",#N/A,FALSE,"Tarifas_Teoricas_May_97";"vista2",#N/A,FALSE,"Tarifas_Teoricas_May_97";"vista1",#N/A,FALSE,"Tarifas_Barra_May_97";"vista2",#N/A,FALSE,"Tarifas_Barra_May_97"}</definedName>
    <definedName name="_r3" localSheetId="8" hidden="1">{"vista1",#N/A,FALSE,"Tarifas_Teoricas_May_97";"vista2",#N/A,FALSE,"Tarifas_Teoricas_May_97";"vista1",#N/A,FALSE,"Tarifas_Barra_May_97";"vista2",#N/A,FALSE,"Tarifas_Barra_May_97"}</definedName>
    <definedName name="_r3" localSheetId="6" hidden="1">{"vista1",#N/A,FALSE,"Tarifas_Teoricas_May_97";"vista2",#N/A,FALSE,"Tarifas_Teoricas_May_97";"vista1",#N/A,FALSE,"Tarifas_Barra_May_97";"vista2",#N/A,FALSE,"Tarifas_Barra_May_97"}</definedName>
    <definedName name="_r3" hidden="1">{"vista1",#N/A,FALSE,"Tarifas_Teoricas_May_97";"vista2",#N/A,FALSE,"Tarifas_Teoricas_May_97";"vista1",#N/A,FALSE,"Tarifas_Barra_May_97";"vista2",#N/A,FALSE,"Tarifas_Barra_May_97"}</definedName>
    <definedName name="_Regression_Out" localSheetId="5" hidden="1">#REF!</definedName>
    <definedName name="_Regression_Out" localSheetId="7" hidden="1">#REF!</definedName>
    <definedName name="_Regression_Out" localSheetId="2" hidden="1">#REF!</definedName>
    <definedName name="_Regression_Out" localSheetId="3" hidden="1">#REF!</definedName>
    <definedName name="_Regression_Out" localSheetId="8" hidden="1">#REF!</definedName>
    <definedName name="_Regression_Out" localSheetId="6" hidden="1">#REF!</definedName>
    <definedName name="_Regression_Out" hidden="1">#REF!</definedName>
    <definedName name="_Regression_X" localSheetId="7" hidden="1">#REF!</definedName>
    <definedName name="_Regression_X" localSheetId="2" hidden="1">#REF!</definedName>
    <definedName name="_Regression_X" localSheetId="3" hidden="1">#REF!</definedName>
    <definedName name="_Regression_X" localSheetId="8" hidden="1">#REF!</definedName>
    <definedName name="_Regression_X" localSheetId="6" hidden="1">#REF!</definedName>
    <definedName name="_Regression_X" hidden="1">#REF!</definedName>
    <definedName name="_Regression_Y" localSheetId="7" hidden="1">#REF!</definedName>
    <definedName name="_Regression_Y" localSheetId="2" hidden="1">#REF!</definedName>
    <definedName name="_Regression_Y" localSheetId="3" hidden="1">#REF!</definedName>
    <definedName name="_Regression_Y" localSheetId="8" hidden="1">#REF!</definedName>
    <definedName name="_Regression_Y" localSheetId="6" hidden="1">#REF!</definedName>
    <definedName name="_Regression_Y" hidden="1">#REF!</definedName>
    <definedName name="_Sort" localSheetId="3" hidden="1">#REF!</definedName>
    <definedName name="_Sort" hidden="1">#REF!</definedName>
    <definedName name="_Table1_In1" localSheetId="1" hidden="1">#REF!</definedName>
    <definedName name="_Table1_In1" localSheetId="3" hidden="1">#REF!</definedName>
    <definedName name="_Table1_In1" hidden="1">#REF!</definedName>
    <definedName name="_Table1_Out" localSheetId="1" hidden="1">#REF!</definedName>
    <definedName name="_Table1_Out" localSheetId="3" hidden="1">#REF!</definedName>
    <definedName name="_Table1_Out" hidden="1">#REF!</definedName>
    <definedName name="_TST3" localSheetId="1">#REF!</definedName>
    <definedName name="_TST3" localSheetId="3">#REF!</definedName>
    <definedName name="_TST3">#REF!</definedName>
    <definedName name="A" localSheetId="1">#REF!</definedName>
    <definedName name="A" localSheetId="3">#REF!</definedName>
    <definedName name="A">#REF!</definedName>
    <definedName name="A_impresión_IM" localSheetId="1">#REF!</definedName>
    <definedName name="A_impresión_IM" localSheetId="3">#REF!</definedName>
    <definedName name="A_impresión_IM">#REF!</definedName>
    <definedName name="A140_1" localSheetId="1">#REF!</definedName>
    <definedName name="A140_1" localSheetId="3">#REF!</definedName>
    <definedName name="A140_1">#REF!</definedName>
    <definedName name="A140_2" localSheetId="1">#REF!</definedName>
    <definedName name="A140_2" localSheetId="3">#REF!</definedName>
    <definedName name="A140_2">#REF!</definedName>
    <definedName name="a160_1" localSheetId="1">#REF!</definedName>
    <definedName name="a160_1" localSheetId="3">#REF!</definedName>
    <definedName name="a160_1">#REF!</definedName>
    <definedName name="A40_1" localSheetId="1">#REF!</definedName>
    <definedName name="A40_1" localSheetId="3">#REF!</definedName>
    <definedName name="A40_1">#REF!</definedName>
    <definedName name="A40_2" localSheetId="1">#REF!</definedName>
    <definedName name="A40_2" localSheetId="3">#REF!</definedName>
    <definedName name="A40_2">#REF!</definedName>
    <definedName name="A40_3" localSheetId="1">#REF!</definedName>
    <definedName name="A40_3" localSheetId="3">#REF!</definedName>
    <definedName name="A40_3">#REF!</definedName>
    <definedName name="A40_4" localSheetId="1">#REF!</definedName>
    <definedName name="A40_4" localSheetId="3">#REF!</definedName>
    <definedName name="A40_4">#REF!</definedName>
    <definedName name="A40_5" localSheetId="1">#REF!</definedName>
    <definedName name="A40_5" localSheetId="3">#REF!</definedName>
    <definedName name="A40_5">#REF!</definedName>
    <definedName name="A40_6" localSheetId="1">#REF!</definedName>
    <definedName name="A40_6" localSheetId="3">#REF!</definedName>
    <definedName name="A40_6">#REF!</definedName>
    <definedName name="A40_A" localSheetId="1">#REF!</definedName>
    <definedName name="A40_A" localSheetId="3">#REF!</definedName>
    <definedName name="A40_A">#REF!</definedName>
    <definedName name="A40_B" localSheetId="1">#REF!</definedName>
    <definedName name="A40_B" localSheetId="3">#REF!</definedName>
    <definedName name="A40_B">#REF!</definedName>
    <definedName name="A40_C" localSheetId="1">#REF!</definedName>
    <definedName name="A40_C" localSheetId="3">#REF!</definedName>
    <definedName name="A40_C">#REF!</definedName>
    <definedName name="A40_D" localSheetId="1">#REF!</definedName>
    <definedName name="A40_D" localSheetId="3">#REF!</definedName>
    <definedName name="A40_D">#REF!</definedName>
    <definedName name="A40_E" localSheetId="1">#REF!</definedName>
    <definedName name="A40_E" localSheetId="3">#REF!</definedName>
    <definedName name="A40_E">#REF!</definedName>
    <definedName name="A40_F" localSheetId="1">#REF!</definedName>
    <definedName name="A40_F" localSheetId="3">#REF!</definedName>
    <definedName name="A40_F">#REF!</definedName>
    <definedName name="aaaa" localSheetId="5" hidden="1">{"'EST.RDOS(INT)'!$A$5:$E$58"}</definedName>
    <definedName name="aaaa" localSheetId="7" hidden="1">{"'EST.RDOS(INT)'!$A$5:$E$58"}</definedName>
    <definedName name="aaaa" localSheetId="2" hidden="1">{"'EST.RDOS(INT)'!$A$5:$E$58"}</definedName>
    <definedName name="aaaa" localSheetId="3" hidden="1">{"'EST.RDOS(INT)'!$A$5:$E$58"}</definedName>
    <definedName name="aaaa" localSheetId="8" hidden="1">{"'EST.RDOS(INT)'!$A$5:$E$58"}</definedName>
    <definedName name="aaaa" localSheetId="6" hidden="1">{"'EST.RDOS(INT)'!$A$5:$E$58"}</definedName>
    <definedName name="aaaa" hidden="1">{"'EST.RDOS(INT)'!$A$5:$E$58"}</definedName>
    <definedName name="aaaaa" localSheetId="5" hidden="1">{#N/A,#N/A,TRUE,"Cover";#N/A,#N/A,TRUE,"Sum";#N/A,#N/A,TRUE,"SubsRev";#N/A,#N/A,TRUE,"CapEx";#N/A,#N/A,TRUE,"OpEx";#N/A,#N/A,TRUE,"SUs";#N/A,#N/A,TRUE,"OrgChart";#N/A,#N/A,TRUE,"Staff";#N/A,#N/A,TRUE,"P&amp;L";#N/A,#N/A,TRUE,"Cash";#N/A,#N/A,TRUE,"BS";#N/A,#N/A,TRUE,"Valuation";#N/A,#N/A,TRUE,"CapEx-Assumptions";#N/A,#N/A,TRUE,"OpEx-Assumptions"}</definedName>
    <definedName name="aaaaa" localSheetId="7" hidden="1">{#N/A,#N/A,TRUE,"Cover";#N/A,#N/A,TRUE,"Sum";#N/A,#N/A,TRUE,"SubsRev";#N/A,#N/A,TRUE,"CapEx";#N/A,#N/A,TRUE,"OpEx";#N/A,#N/A,TRUE,"SUs";#N/A,#N/A,TRUE,"OrgChart";#N/A,#N/A,TRUE,"Staff";#N/A,#N/A,TRUE,"P&amp;L";#N/A,#N/A,TRUE,"Cash";#N/A,#N/A,TRUE,"BS";#N/A,#N/A,TRUE,"Valuation";#N/A,#N/A,TRUE,"CapEx-Assumptions";#N/A,#N/A,TRUE,"OpEx-Assumptions"}</definedName>
    <definedName name="aaaaa" localSheetId="2" hidden="1">{#N/A,#N/A,TRUE,"Cover";#N/A,#N/A,TRUE,"Sum";#N/A,#N/A,TRUE,"SubsRev";#N/A,#N/A,TRUE,"CapEx";#N/A,#N/A,TRUE,"OpEx";#N/A,#N/A,TRUE,"SUs";#N/A,#N/A,TRUE,"OrgChart";#N/A,#N/A,TRUE,"Staff";#N/A,#N/A,TRUE,"P&amp;L";#N/A,#N/A,TRUE,"Cash";#N/A,#N/A,TRUE,"BS";#N/A,#N/A,TRUE,"Valuation";#N/A,#N/A,TRUE,"CapEx-Assumptions";#N/A,#N/A,TRUE,"OpEx-Assumptions"}</definedName>
    <definedName name="aaaaa" localSheetId="3" hidden="1">{#N/A,#N/A,TRUE,"Cover";#N/A,#N/A,TRUE,"Sum";#N/A,#N/A,TRUE,"SubsRev";#N/A,#N/A,TRUE,"CapEx";#N/A,#N/A,TRUE,"OpEx";#N/A,#N/A,TRUE,"SUs";#N/A,#N/A,TRUE,"OrgChart";#N/A,#N/A,TRUE,"Staff";#N/A,#N/A,TRUE,"P&amp;L";#N/A,#N/A,TRUE,"Cash";#N/A,#N/A,TRUE,"BS";#N/A,#N/A,TRUE,"Valuation";#N/A,#N/A,TRUE,"CapEx-Assumptions";#N/A,#N/A,TRUE,"OpEx-Assumptions"}</definedName>
    <definedName name="aaaaa" localSheetId="8" hidden="1">{#N/A,#N/A,TRUE,"Cover";#N/A,#N/A,TRUE,"Sum";#N/A,#N/A,TRUE,"SubsRev";#N/A,#N/A,TRUE,"CapEx";#N/A,#N/A,TRUE,"OpEx";#N/A,#N/A,TRUE,"SUs";#N/A,#N/A,TRUE,"OrgChart";#N/A,#N/A,TRUE,"Staff";#N/A,#N/A,TRUE,"P&amp;L";#N/A,#N/A,TRUE,"Cash";#N/A,#N/A,TRUE,"BS";#N/A,#N/A,TRUE,"Valuation";#N/A,#N/A,TRUE,"CapEx-Assumptions";#N/A,#N/A,TRUE,"OpEx-Assumptions"}</definedName>
    <definedName name="aaaaa" localSheetId="6" hidden="1">{#N/A,#N/A,TRUE,"Cover";#N/A,#N/A,TRUE,"Sum";#N/A,#N/A,TRUE,"SubsRev";#N/A,#N/A,TRUE,"CapEx";#N/A,#N/A,TRUE,"OpEx";#N/A,#N/A,TRUE,"SUs";#N/A,#N/A,TRUE,"OrgChart";#N/A,#N/A,TRUE,"Staff";#N/A,#N/A,TRUE,"P&amp;L";#N/A,#N/A,TRUE,"Cash";#N/A,#N/A,TRUE,"BS";#N/A,#N/A,TRUE,"Valuation";#N/A,#N/A,TRUE,"CapEx-Assumptions";#N/A,#N/A,TRUE,"OpEx-Assumptions"}</definedName>
    <definedName name="aaaaa" hidden="1">{#N/A,#N/A,TRUE,"Cover";#N/A,#N/A,TRUE,"Sum";#N/A,#N/A,TRUE,"SubsRev";#N/A,#N/A,TRUE,"CapEx";#N/A,#N/A,TRUE,"OpEx";#N/A,#N/A,TRUE,"SUs";#N/A,#N/A,TRUE,"OrgChart";#N/A,#N/A,TRUE,"Staff";#N/A,#N/A,TRUE,"P&amp;L";#N/A,#N/A,TRUE,"Cash";#N/A,#N/A,TRUE,"BS";#N/A,#N/A,TRUE,"Valuation";#N/A,#N/A,TRUE,"CapEx-Assumptions";#N/A,#N/A,TRUE,"OpEx-Assumptions"}</definedName>
    <definedName name="aaaaaaaaaa" localSheetId="5">#REF!</definedName>
    <definedName name="aaaaaaaaaa" localSheetId="7">#REF!</definedName>
    <definedName name="aaaaaaaaaa" localSheetId="2">#REF!</definedName>
    <definedName name="aaaaaaaaaa" localSheetId="3">#REF!</definedName>
    <definedName name="aaaaaaaaaa" localSheetId="8">#REF!</definedName>
    <definedName name="aaaaaaaaaa" localSheetId="6">#REF!</definedName>
    <definedName name="aaaaaaaaaa">#REF!</definedName>
    <definedName name="acciones_caja" localSheetId="5">[14]Gráficas!$A$43:$G$49</definedName>
    <definedName name="acciones_caja" localSheetId="7">[14]Gráficas!$A$43:$G$49</definedName>
    <definedName name="acciones_caja" localSheetId="8">[15]Gráficas!$A$43:$G$49</definedName>
    <definedName name="acciones_caja" localSheetId="6">[14]Gráficas!$A$43:$G$49</definedName>
    <definedName name="acciones_caja">[16]Gráficas!$A$43:$G$49</definedName>
    <definedName name="ACORDO">'[17]Dados de Ouvidoria'!$D$68:$P$79</definedName>
    <definedName name="ACREEDORAS" localSheetId="5">#REF!</definedName>
    <definedName name="ACREEDORAS" localSheetId="7">#REF!</definedName>
    <definedName name="ACREEDORAS" localSheetId="2">#REF!</definedName>
    <definedName name="ACREEDORAS" localSheetId="3">#REF!</definedName>
    <definedName name="ACREEDORAS" localSheetId="8">#REF!</definedName>
    <definedName name="ACREEDORAS" localSheetId="6">#REF!</definedName>
    <definedName name="ACREEDORAS">#REF!</definedName>
    <definedName name="Acres_Decresc_05">'[18]2º 3º pedidos'!$D$70:$P$76</definedName>
    <definedName name="Acresc_Decres">'[18]2º 3º pedidos'!$D$42:$P$48</definedName>
    <definedName name="ACTFIJOS" localSheetId="5">#REF!</definedName>
    <definedName name="ACTFIJOS" localSheetId="7">#REF!</definedName>
    <definedName name="ACTFIJOS" localSheetId="2">#REF!</definedName>
    <definedName name="ACTFIJOS" localSheetId="3">#REF!</definedName>
    <definedName name="ACTFIJOS" localSheetId="8">#REF!</definedName>
    <definedName name="ACTFIJOS" localSheetId="6">#REF!</definedName>
    <definedName name="ACTFIJOS">#REF!</definedName>
    <definedName name="activosreserva" localSheetId="5">#REF!</definedName>
    <definedName name="activosreserva" localSheetId="7">#REF!</definedName>
    <definedName name="activosreserva" localSheetId="1">#REF!</definedName>
    <definedName name="activosreserva" localSheetId="2">#REF!</definedName>
    <definedName name="activosreserva" localSheetId="3">#REF!</definedName>
    <definedName name="activosreserva" localSheetId="8">#REF!</definedName>
    <definedName name="activosreserva" localSheetId="6">#REF!</definedName>
    <definedName name="activosreserva">#REF!</definedName>
    <definedName name="Activostele" localSheetId="5">#REF!</definedName>
    <definedName name="Activostele" localSheetId="7">#REF!</definedName>
    <definedName name="Activostele" localSheetId="1">#REF!</definedName>
    <definedName name="Activostele" localSheetId="2">#REF!</definedName>
    <definedName name="Activostele" localSheetId="3">#REF!</definedName>
    <definedName name="Activostele" localSheetId="8">#REF!</definedName>
    <definedName name="Activostele" localSheetId="6">#REF!</definedName>
    <definedName name="Activostele">#REF!</definedName>
    <definedName name="Adicionada">'[18]Dados Perdas RAA'!$A$19:$N$25</definedName>
    <definedName name="Adicionada_Meta">'[18]Dados Perdas RAA'!$A$76:$N$82</definedName>
    <definedName name="adriana" localSheetId="5" hidden="1">{"'EST.RDOS(INT)'!$A$5:$E$58"}</definedName>
    <definedName name="adriana" localSheetId="7" hidden="1">{"'EST.RDOS(INT)'!$A$5:$E$58"}</definedName>
    <definedName name="adriana" localSheetId="2" hidden="1">{"'EST.RDOS(INT)'!$A$5:$E$58"}</definedName>
    <definedName name="adriana" localSheetId="3" hidden="1">{"'EST.RDOS(INT)'!$A$5:$E$58"}</definedName>
    <definedName name="adriana" localSheetId="8" hidden="1">{"'EST.RDOS(INT)'!$A$5:$E$58"}</definedName>
    <definedName name="adriana" localSheetId="6" hidden="1">{"'EST.RDOS(INT)'!$A$5:$E$58"}</definedName>
    <definedName name="adriana" hidden="1">{"'EST.RDOS(INT)'!$A$5:$E$58"}</definedName>
    <definedName name="ADTIVA" localSheetId="5">#REF!</definedName>
    <definedName name="ADTIVA" localSheetId="7">#REF!</definedName>
    <definedName name="ADTIVA" localSheetId="1">#REF!</definedName>
    <definedName name="ADTIVA" localSheetId="2">#REF!</definedName>
    <definedName name="ADTIVA" localSheetId="3">#REF!</definedName>
    <definedName name="ADTIVA" localSheetId="8">#REF!</definedName>
    <definedName name="ADTIVA" localSheetId="6">#REF!</definedName>
    <definedName name="ADTIVA">#REF!</definedName>
    <definedName name="AE" localSheetId="5">#REF!</definedName>
    <definedName name="AE" localSheetId="7">#REF!</definedName>
    <definedName name="AE" localSheetId="1">#REF!</definedName>
    <definedName name="AE" localSheetId="2">#REF!</definedName>
    <definedName name="AE" localSheetId="3">#REF!</definedName>
    <definedName name="AE" localSheetId="8">#REF!</definedName>
    <definedName name="AE" localSheetId="6">#REF!</definedName>
    <definedName name="AE">#REF!</definedName>
    <definedName name="AFDGRETG" localSheetId="5" hidden="1">{"Others",#N/A,TRUE,"OTHERS";"Análisis Ingresos por Familia","HojaI",TRUE,"MDFeb97";"Análisis Ingresos por Marca","HojaII",TRUE,"MDFeb97";"Costos y Desvíos por Marca","HojaIII",TRUE,"MDFeb97";"Control de Costos","HojaIV",TRUE,"MDFeb97"}</definedName>
    <definedName name="AFDGRETG" localSheetId="7" hidden="1">{"Others",#N/A,TRUE,"OTHERS";"Análisis Ingresos por Familia","HojaI",TRUE,"MDFeb97";"Análisis Ingresos por Marca","HojaII",TRUE,"MDFeb97";"Costos y Desvíos por Marca","HojaIII",TRUE,"MDFeb97";"Control de Costos","HojaIV",TRUE,"MDFeb97"}</definedName>
    <definedName name="AFDGRETG" localSheetId="2" hidden="1">{"Others",#N/A,TRUE,"OTHERS";"Análisis Ingresos por Familia","HojaI",TRUE,"MDFeb97";"Análisis Ingresos por Marca","HojaII",TRUE,"MDFeb97";"Costos y Desvíos por Marca","HojaIII",TRUE,"MDFeb97";"Control de Costos","HojaIV",TRUE,"MDFeb97"}</definedName>
    <definedName name="AFDGRETG" localSheetId="3" hidden="1">{"Others",#N/A,TRUE,"OTHERS";"Análisis Ingresos por Familia","HojaI",TRUE,"MDFeb97";"Análisis Ingresos por Marca","HojaII",TRUE,"MDFeb97";"Costos y Desvíos por Marca","HojaIII",TRUE,"MDFeb97";"Control de Costos","HojaIV",TRUE,"MDFeb97"}</definedName>
    <definedName name="AFDGRETG" localSheetId="8" hidden="1">{"Others",#N/A,TRUE,"OTHERS";"Análisis Ingresos por Familia","HojaI",TRUE,"MDFeb97";"Análisis Ingresos por Marca","HojaII",TRUE,"MDFeb97";"Costos y Desvíos por Marca","HojaIII",TRUE,"MDFeb97";"Control de Costos","HojaIV",TRUE,"MDFeb97"}</definedName>
    <definedName name="AFDGRETG" localSheetId="6" hidden="1">{"Others",#N/A,TRUE,"OTHERS";"Análisis Ingresos por Familia","HojaI",TRUE,"MDFeb97";"Análisis Ingresos por Marca","HojaII",TRUE,"MDFeb97";"Costos y Desvíos por Marca","HojaIII",TRUE,"MDFeb97";"Control de Costos","HojaIV",TRUE,"MDFeb97"}</definedName>
    <definedName name="AFDGRETG" hidden="1">{"Others",#N/A,TRUE,"OTHERS";"Análisis Ingresos por Familia","HojaI",TRUE,"MDFeb97";"Análisis Ingresos por Marca","HojaII",TRUE,"MDFeb97";"Costos y Desvíos por Marca","HojaIII",TRUE,"MDFeb97";"Control de Costos","HojaIV",TRUE,"MDFeb97"}</definedName>
    <definedName name="AGFGF" localSheetId="5" hidden="1">{"Others",#N/A,TRUE,"OTHERS";"Análisis Ingresos por Familia","HojaI",TRUE,"MDFeb97";"Análisis Ingresos por Marca","HojaII",TRUE,"MDFeb97";"Costos y Desvíos por Marca","HojaIII",TRUE,"MDFeb97";"Control de Costos","HojaIV",TRUE,"MDFeb97"}</definedName>
    <definedName name="AGFGF" localSheetId="7" hidden="1">{"Others",#N/A,TRUE,"OTHERS";"Análisis Ingresos por Familia","HojaI",TRUE,"MDFeb97";"Análisis Ingresos por Marca","HojaII",TRUE,"MDFeb97";"Costos y Desvíos por Marca","HojaIII",TRUE,"MDFeb97";"Control de Costos","HojaIV",TRUE,"MDFeb97"}</definedName>
    <definedName name="AGFGF" localSheetId="2" hidden="1">{"Others",#N/A,TRUE,"OTHERS";"Análisis Ingresos por Familia","HojaI",TRUE,"MDFeb97";"Análisis Ingresos por Marca","HojaII",TRUE,"MDFeb97";"Costos y Desvíos por Marca","HojaIII",TRUE,"MDFeb97";"Control de Costos","HojaIV",TRUE,"MDFeb97"}</definedName>
    <definedName name="AGFGF" localSheetId="3" hidden="1">{"Others",#N/A,TRUE,"OTHERS";"Análisis Ingresos por Familia","HojaI",TRUE,"MDFeb97";"Análisis Ingresos por Marca","HojaII",TRUE,"MDFeb97";"Costos y Desvíos por Marca","HojaIII",TRUE,"MDFeb97";"Control de Costos","HojaIV",TRUE,"MDFeb97"}</definedName>
    <definedName name="AGFGF" localSheetId="8" hidden="1">{"Others",#N/A,TRUE,"OTHERS";"Análisis Ingresos por Familia","HojaI",TRUE,"MDFeb97";"Análisis Ingresos por Marca","HojaII",TRUE,"MDFeb97";"Costos y Desvíos por Marca","HojaIII",TRUE,"MDFeb97";"Control de Costos","HojaIV",TRUE,"MDFeb97"}</definedName>
    <definedName name="AGFGF" localSheetId="6" hidden="1">{"Others",#N/A,TRUE,"OTHERS";"Análisis Ingresos por Familia","HojaI",TRUE,"MDFeb97";"Análisis Ingresos por Marca","HojaII",TRUE,"MDFeb97";"Costos y Desvíos por Marca","HojaIII",TRUE,"MDFeb97";"Control de Costos","HojaIV",TRUE,"MDFeb97"}</definedName>
    <definedName name="AGFGF" hidden="1">{"Others",#N/A,TRUE,"OTHERS";"Análisis Ingresos por Familia","HojaI",TRUE,"MDFeb97";"Análisis Ingresos por Marca","HojaII",TRUE,"MDFeb97";"Costos y Desvíos por Marca","HojaIII",TRUE,"MDFeb97";"Control de Costos","HojaIV",TRUE,"MDFeb97"}</definedName>
    <definedName name="AJUSTE" localSheetId="5">#REF!</definedName>
    <definedName name="AJUSTE" localSheetId="7">#REF!</definedName>
    <definedName name="AJUSTE" localSheetId="1">#REF!</definedName>
    <definedName name="AJUSTE" localSheetId="2">#REF!</definedName>
    <definedName name="AJUSTE" localSheetId="3">#REF!</definedName>
    <definedName name="AJUSTE" localSheetId="8">#REF!</definedName>
    <definedName name="AJUSTE" localSheetId="6">#REF!</definedName>
    <definedName name="AJUSTE">#REF!</definedName>
    <definedName name="amdefene" localSheetId="2">#REF!</definedName>
    <definedName name="amdefene" localSheetId="3">#REF!</definedName>
    <definedName name="amdefene" localSheetId="8">#REF!</definedName>
    <definedName name="amdefene">#REF!</definedName>
    <definedName name="AMENE2012" localSheetId="3">#REF!</definedName>
    <definedName name="AMENE2012">#REF!</definedName>
    <definedName name="AMFEB2012" localSheetId="3">#REF!</definedName>
    <definedName name="AMFEB2012">#REF!</definedName>
    <definedName name="ANE" localSheetId="5">[19]ELEGIR!$D$8</definedName>
    <definedName name="ANE" localSheetId="7">[19]ELEGIR!$D$8</definedName>
    <definedName name="ANE" localSheetId="8">[20]ELEGIR!$D$8</definedName>
    <definedName name="ANE" localSheetId="6">[19]ELEGIR!$D$8</definedName>
    <definedName name="ANE">[21]ELEGIR!$D$8</definedName>
    <definedName name="Anexo1" localSheetId="5">#REF!</definedName>
    <definedName name="Anexo1" localSheetId="2">#REF!</definedName>
    <definedName name="Anexo1" localSheetId="3">#REF!</definedName>
    <definedName name="Anexo1">#REF!</definedName>
    <definedName name="Ano_Vigente">[22]Tabela!$B$12</definedName>
    <definedName name="ANOUNO" localSheetId="5">#REF!</definedName>
    <definedName name="ANOUNO" localSheetId="7">#REF!</definedName>
    <definedName name="ANOUNO" localSheetId="1">#REF!</definedName>
    <definedName name="ANOUNO" localSheetId="2">#REF!</definedName>
    <definedName name="ANOUNO" localSheetId="3">#REF!</definedName>
    <definedName name="ANOUNO" localSheetId="8">#REF!</definedName>
    <definedName name="ANOUNO" localSheetId="6">#REF!</definedName>
    <definedName name="ANOUNO">#REF!</definedName>
    <definedName name="AOM_STE" localSheetId="5">'[14]aom reg'!$U$29:$AG$46</definedName>
    <definedName name="AOM_STE" localSheetId="7">'[14]aom reg'!$U$29:$AG$46</definedName>
    <definedName name="AOM_STE" localSheetId="8">'[15]aom reg'!$U$29:$AG$46</definedName>
    <definedName name="AOM_STE" localSheetId="6">'[14]aom reg'!$U$29:$AG$46</definedName>
    <definedName name="AOM_STE">'[16]aom reg'!$U$29:$AG$46</definedName>
    <definedName name="AOMC" localSheetId="5">[19]ELEGIR!$D$6</definedName>
    <definedName name="AOMC" localSheetId="7">[19]ELEGIR!$D$6</definedName>
    <definedName name="AOMC" localSheetId="8">[20]ELEGIR!$D$6</definedName>
    <definedName name="AOMC" localSheetId="6">[19]ELEGIR!$D$6</definedName>
    <definedName name="AOMC">[21]ELEGIR!$D$6</definedName>
    <definedName name="AOMI" localSheetId="5">[19]ELEGIR!$D$5</definedName>
    <definedName name="AOMI" localSheetId="7">[19]ELEGIR!$D$5</definedName>
    <definedName name="AOMI" localSheetId="8">[20]ELEGIR!$D$5</definedName>
    <definedName name="AOMI" localSheetId="6">[19]ELEGIR!$D$5</definedName>
    <definedName name="AOMI">[21]ELEGIR!$D$5</definedName>
    <definedName name="AP" localSheetId="5">#REF!</definedName>
    <definedName name="AP" localSheetId="7">#REF!</definedName>
    <definedName name="AP" localSheetId="1">#REF!</definedName>
    <definedName name="AP" localSheetId="2">#REF!</definedName>
    <definedName name="AP" localSheetId="3">#REF!</definedName>
    <definedName name="AP" localSheetId="8">#REF!</definedName>
    <definedName name="AP" localSheetId="6">#REF!</definedName>
    <definedName name="AP">#REF!</definedName>
    <definedName name="APORTES" localSheetId="2">#REF!</definedName>
    <definedName name="APORTES" localSheetId="3">#REF!</definedName>
    <definedName name="APORTES" localSheetId="8">#REF!</definedName>
    <definedName name="APORTES">#REF!</definedName>
    <definedName name="Aportes_Previsión_Social____Médicos" localSheetId="5">#REF!</definedName>
    <definedName name="Aportes_Previsión_Social____Médicos" localSheetId="7">#REF!</definedName>
    <definedName name="Aportes_Previsión_Social____Médicos" localSheetId="1">#REF!</definedName>
    <definedName name="Aportes_Previsión_Social____Médicos" localSheetId="2">#REF!</definedName>
    <definedName name="Aportes_Previsión_Social____Médicos" localSheetId="3">#REF!</definedName>
    <definedName name="Aportes_Previsión_Social____Médicos" localSheetId="8">#REF!</definedName>
    <definedName name="Aportes_Previsión_Social____Médicos" localSheetId="6">#REF!</definedName>
    <definedName name="Aportes_Previsión_Social____Médicos">#REF!</definedName>
    <definedName name="APOYO" localSheetId="5">#REF!</definedName>
    <definedName name="APOYO" localSheetId="7">#REF!</definedName>
    <definedName name="APOYO" localSheetId="1">#REF!</definedName>
    <definedName name="APOYO" localSheetId="2">#REF!</definedName>
    <definedName name="APOYO" localSheetId="3">#REF!</definedName>
    <definedName name="APOYO" localSheetId="8">#REF!</definedName>
    <definedName name="APOYO" localSheetId="6">#REF!</definedName>
    <definedName name="APOYO">#REF!</definedName>
    <definedName name="ARCH" localSheetId="1">#REF!</definedName>
    <definedName name="ARCH" localSheetId="3">#REF!</definedName>
    <definedName name="ARCH">#REF!</definedName>
    <definedName name="_xlnm.Extract" localSheetId="1">#REF!</definedName>
    <definedName name="_xlnm.Extract" localSheetId="3">#REF!</definedName>
    <definedName name="_xlnm.Extract">#REF!</definedName>
    <definedName name="ARREC">[17]Dados_Perdas!$C$3:$O$14</definedName>
    <definedName name="Arrecadacao">'[18]Dados Perdas RAA'!$A$29:$N$35</definedName>
    <definedName name="Arrecadacao_Meta">'[18]Dados Perdas RAA'!$A$98:$N$104</definedName>
    <definedName name="asdf" localSheetId="5" hidden="1">{"COMPCFT",#N/A,FALSE,"CFT";"COMPAPP",#N/A,FALSE,"APP";"COMPJEW",#N/A,FALSE,"JEW";"COMPHOM",#N/A,FALSE,"HOM";"COMPCOL",#N/A,FALSE,"COL"}</definedName>
    <definedName name="asdf" localSheetId="7" hidden="1">{"COMPCFT",#N/A,FALSE,"CFT";"COMPAPP",#N/A,FALSE,"APP";"COMPJEW",#N/A,FALSE,"JEW";"COMPHOM",#N/A,FALSE,"HOM";"COMPCOL",#N/A,FALSE,"COL"}</definedName>
    <definedName name="asdf" localSheetId="2" hidden="1">{"COMPCFT",#N/A,FALSE,"CFT";"COMPAPP",#N/A,FALSE,"APP";"COMPJEW",#N/A,FALSE,"JEW";"COMPHOM",#N/A,FALSE,"HOM";"COMPCOL",#N/A,FALSE,"COL"}</definedName>
    <definedName name="asdf" localSheetId="3" hidden="1">{"COMPCFT",#N/A,FALSE,"CFT";"COMPAPP",#N/A,FALSE,"APP";"COMPJEW",#N/A,FALSE,"JEW";"COMPHOM",#N/A,FALSE,"HOM";"COMPCOL",#N/A,FALSE,"COL"}</definedName>
    <definedName name="asdf" localSheetId="8" hidden="1">{"COMPCFT",#N/A,FALSE,"CFT";"COMPAPP",#N/A,FALSE,"APP";"COMPJEW",#N/A,FALSE,"JEW";"COMPHOM",#N/A,FALSE,"HOM";"COMPCOL",#N/A,FALSE,"COL"}</definedName>
    <definedName name="asdf" localSheetId="6" hidden="1">{"COMPCFT",#N/A,FALSE,"CFT";"COMPAPP",#N/A,FALSE,"APP";"COMPJEW",#N/A,FALSE,"JEW";"COMPHOM",#N/A,FALSE,"HOM";"COMPCOL",#N/A,FALSE,"COL"}</definedName>
    <definedName name="asdf" hidden="1">{"COMPCFT",#N/A,FALSE,"CFT";"COMPAPP",#N/A,FALSE,"APP";"COMPJEW",#N/A,FALSE,"JEW";"COMPHOM",#N/A,FALSE,"HOM";"COMPCOL",#N/A,FALSE,"COL"}</definedName>
    <definedName name="asdf2" localSheetId="5" hidden="1">{"COMPCFT",#N/A,FALSE,"CFT";"COMPAPP",#N/A,FALSE,"APP";"COMPJEW",#N/A,FALSE,"JEW";"COMPHOM",#N/A,FALSE,"HOM";"COMPCOL",#N/A,FALSE,"COL"}</definedName>
    <definedName name="asdf2" localSheetId="7" hidden="1">{"COMPCFT",#N/A,FALSE,"CFT";"COMPAPP",#N/A,FALSE,"APP";"COMPJEW",#N/A,FALSE,"JEW";"COMPHOM",#N/A,FALSE,"HOM";"COMPCOL",#N/A,FALSE,"COL"}</definedName>
    <definedName name="asdf2" localSheetId="2" hidden="1">{"COMPCFT",#N/A,FALSE,"CFT";"COMPAPP",#N/A,FALSE,"APP";"COMPJEW",#N/A,FALSE,"JEW";"COMPHOM",#N/A,FALSE,"HOM";"COMPCOL",#N/A,FALSE,"COL"}</definedName>
    <definedName name="asdf2" localSheetId="3" hidden="1">{"COMPCFT",#N/A,FALSE,"CFT";"COMPAPP",#N/A,FALSE,"APP";"COMPJEW",#N/A,FALSE,"JEW";"COMPHOM",#N/A,FALSE,"HOM";"COMPCOL",#N/A,FALSE,"COL"}</definedName>
    <definedName name="asdf2" localSheetId="8" hidden="1">{"COMPCFT",#N/A,FALSE,"CFT";"COMPAPP",#N/A,FALSE,"APP";"COMPJEW",#N/A,FALSE,"JEW";"COMPHOM",#N/A,FALSE,"HOM";"COMPCOL",#N/A,FALSE,"COL"}</definedName>
    <definedName name="asdf2" localSheetId="6" hidden="1">{"COMPCFT",#N/A,FALSE,"CFT";"COMPAPP",#N/A,FALSE,"APP";"COMPJEW",#N/A,FALSE,"JEW";"COMPHOM",#N/A,FALSE,"HOM";"COMPCOL",#N/A,FALSE,"COL"}</definedName>
    <definedName name="asdf2" hidden="1">{"COMPCFT",#N/A,FALSE,"CFT";"COMPAPP",#N/A,FALSE,"APP";"COMPJEW",#N/A,FALSE,"JEW";"COMPHOM",#N/A,FALSE,"HOM";"COMPCOL",#N/A,FALSE,"COL"}</definedName>
    <definedName name="ASDGG" localSheetId="5" hidden="1">{"Others",#N/A,TRUE,"OTHERS";"Análisis Ingresos por Familia","HojaI",TRUE,"MDFeb97";"Análisis Ingresos por Marca","HojaII",TRUE,"MDFeb97";"Costos y Desvíos por Marca","HojaIII",TRUE,"MDFeb97";"Control de Costos","HojaIV",TRUE,"MDFeb97"}</definedName>
    <definedName name="ASDGG" localSheetId="7" hidden="1">{"Others",#N/A,TRUE,"OTHERS";"Análisis Ingresos por Familia","HojaI",TRUE,"MDFeb97";"Análisis Ingresos por Marca","HojaII",TRUE,"MDFeb97";"Costos y Desvíos por Marca","HojaIII",TRUE,"MDFeb97";"Control de Costos","HojaIV",TRUE,"MDFeb97"}</definedName>
    <definedName name="ASDGG" localSheetId="2" hidden="1">{"Others",#N/A,TRUE,"OTHERS";"Análisis Ingresos por Familia","HojaI",TRUE,"MDFeb97";"Análisis Ingresos por Marca","HojaII",TRUE,"MDFeb97";"Costos y Desvíos por Marca","HojaIII",TRUE,"MDFeb97";"Control de Costos","HojaIV",TRUE,"MDFeb97"}</definedName>
    <definedName name="ASDGG" localSheetId="3" hidden="1">{"Others",#N/A,TRUE,"OTHERS";"Análisis Ingresos por Familia","HojaI",TRUE,"MDFeb97";"Análisis Ingresos por Marca","HojaII",TRUE,"MDFeb97";"Costos y Desvíos por Marca","HojaIII",TRUE,"MDFeb97";"Control de Costos","HojaIV",TRUE,"MDFeb97"}</definedName>
    <definedName name="ASDGG" localSheetId="8" hidden="1">{"Others",#N/A,TRUE,"OTHERS";"Análisis Ingresos por Familia","HojaI",TRUE,"MDFeb97";"Análisis Ingresos por Marca","HojaII",TRUE,"MDFeb97";"Costos y Desvíos por Marca","HojaIII",TRUE,"MDFeb97";"Control de Costos","HojaIV",TRUE,"MDFeb97"}</definedName>
    <definedName name="ASDGG" localSheetId="6" hidden="1">{"Others",#N/A,TRUE,"OTHERS";"Análisis Ingresos por Familia","HojaI",TRUE,"MDFeb97";"Análisis Ingresos por Marca","HojaII",TRUE,"MDFeb97";"Costos y Desvíos por Marca","HojaIII",TRUE,"MDFeb97";"Control de Costos","HojaIV",TRUE,"MDFeb97"}</definedName>
    <definedName name="ASDGG" hidden="1">{"Others",#N/A,TRUE,"OTHERS";"Análisis Ingresos por Familia","HojaI",TRUE,"MDFeb97";"Análisis Ingresos por Marca","HojaII",TRUE,"MDFeb97";"Costos y Desvíos por Marca","HojaIII",TRUE,"MDFeb97";"Control de Costos","HojaIV",TRUE,"MDFeb97"}</definedName>
    <definedName name="ASETA" localSheetId="5">#REF!</definedName>
    <definedName name="ASETA" localSheetId="7">#REF!</definedName>
    <definedName name="ASETA" localSheetId="2">#REF!</definedName>
    <definedName name="ASETA" localSheetId="3">#REF!</definedName>
    <definedName name="ASETA" localSheetId="8">#REF!</definedName>
    <definedName name="ASETA" localSheetId="6">#REF!</definedName>
    <definedName name="ASETA">#REF!</definedName>
    <definedName name="AUDIENCIA">'[17]Dados de Ouvidoria'!$D$54:$P$65</definedName>
    <definedName name="AUTO" localSheetId="5">#REF!</definedName>
    <definedName name="AUTO" localSheetId="7">#REF!</definedName>
    <definedName name="AUTO" localSheetId="1">#REF!</definedName>
    <definedName name="AUTO" localSheetId="2">#REF!</definedName>
    <definedName name="AUTO" localSheetId="3">#REF!</definedName>
    <definedName name="AUTO" localSheetId="8">#REF!</definedName>
    <definedName name="AUTO" localSheetId="6">#REF!</definedName>
    <definedName name="AUTO">#REF!</definedName>
    <definedName name="AY" localSheetId="5">#REF!</definedName>
    <definedName name="AY" localSheetId="7">#REF!</definedName>
    <definedName name="AY" localSheetId="1">#REF!</definedName>
    <definedName name="AY" localSheetId="2">#REF!</definedName>
    <definedName name="AY" localSheetId="3">#REF!</definedName>
    <definedName name="AY" localSheetId="8">#REF!</definedName>
    <definedName name="AY" localSheetId="6">#REF!</definedName>
    <definedName name="AY">#REF!</definedName>
    <definedName name="B" localSheetId="5">#REF!</definedName>
    <definedName name="B" localSheetId="7">#REF!</definedName>
    <definedName name="B" localSheetId="1">#REF!</definedName>
    <definedName name="B" localSheetId="2">#REF!</definedName>
    <definedName name="B" localSheetId="3">#REF!</definedName>
    <definedName name="B" localSheetId="8">#REF!</definedName>
    <definedName name="B" localSheetId="6">#REF!</definedName>
    <definedName name="B">#REF!</definedName>
    <definedName name="b060agosto" localSheetId="1">#REF!</definedName>
    <definedName name="b060agosto" localSheetId="3">#REF!</definedName>
    <definedName name="b060agosto">#REF!</definedName>
    <definedName name="b060dic" localSheetId="1">#REF!</definedName>
    <definedName name="b060dic" localSheetId="3">#REF!</definedName>
    <definedName name="b060dic">#REF!</definedName>
    <definedName name="B060ENERO" localSheetId="1">#REF!</definedName>
    <definedName name="B060ENERO" localSheetId="3">#REF!</definedName>
    <definedName name="B060ENERO">#REF!</definedName>
    <definedName name="B060ENERO2" localSheetId="1">#REF!</definedName>
    <definedName name="B060ENERO2" localSheetId="3">#REF!</definedName>
    <definedName name="B060ENERO2">#REF!</definedName>
    <definedName name="b060junio" localSheetId="1">#REF!</definedName>
    <definedName name="b060junio" localSheetId="3">#REF!</definedName>
    <definedName name="b060junio">#REF!</definedName>
    <definedName name="b060marzo" localSheetId="1">#REF!</definedName>
    <definedName name="b060marzo" localSheetId="3">#REF!</definedName>
    <definedName name="b060marzo">#REF!</definedName>
    <definedName name="b060septiembre" localSheetId="1">#REF!</definedName>
    <definedName name="b060septiembre" localSheetId="3">#REF!</definedName>
    <definedName name="b060septiembre">#REF!</definedName>
    <definedName name="b080dic" localSheetId="1">#REF!</definedName>
    <definedName name="b080dic" localSheetId="3">#REF!</definedName>
    <definedName name="b080dic">#REF!</definedName>
    <definedName name="balamce1" localSheetId="5" hidden="1">{"'EST.RDOS(INT)'!$A$5:$E$58"}</definedName>
    <definedName name="balamce1" localSheetId="7" hidden="1">{"'EST.RDOS(INT)'!$A$5:$E$58"}</definedName>
    <definedName name="balamce1" localSheetId="2" hidden="1">{"'EST.RDOS(INT)'!$A$5:$E$58"}</definedName>
    <definedName name="balamce1" localSheetId="3" hidden="1">{"'EST.RDOS(INT)'!$A$5:$E$58"}</definedName>
    <definedName name="balamce1" localSheetId="8" hidden="1">{"'EST.RDOS(INT)'!$A$5:$E$58"}</definedName>
    <definedName name="balamce1" localSheetId="6" hidden="1">{"'EST.RDOS(INT)'!$A$5:$E$58"}</definedName>
    <definedName name="balamce1" hidden="1">{"'EST.RDOS(INT)'!$A$5:$E$58"}</definedName>
    <definedName name="BALANCE" localSheetId="5">[23]BALANCE!$A$1:$G$19</definedName>
    <definedName name="BALANCE" localSheetId="7">[23]BALANCE!$A$1:$G$19</definedName>
    <definedName name="BALANCE" localSheetId="2">[23]BALANCE!$A$1:$G$19</definedName>
    <definedName name="BALANCE" localSheetId="3">[23]BALANCE!$A$1:$G$19</definedName>
    <definedName name="BALANCE" localSheetId="8">[23]BALANCE!$A$1:$G$19</definedName>
    <definedName name="BALANCE" localSheetId="6">[23]BALANCE!$A$1:$G$19</definedName>
    <definedName name="BALANCE">[24]BALANCE!$A$1:$G$19</definedName>
    <definedName name="_xlnm.Database" localSheetId="5">#REF!</definedName>
    <definedName name="_xlnm.Database" localSheetId="7">#REF!</definedName>
    <definedName name="_xlnm.Database" localSheetId="1">#REF!</definedName>
    <definedName name="_xlnm.Database" localSheetId="2">#REF!</definedName>
    <definedName name="_xlnm.Database" localSheetId="3">#REF!</definedName>
    <definedName name="_xlnm.Database" localSheetId="8">#REF!</definedName>
    <definedName name="_xlnm.Database" localSheetId="6">#REF!</definedName>
    <definedName name="_xlnm.Database">#REF!</definedName>
    <definedName name="BASIS_EUR" localSheetId="5">'[25]#¡REF'!$C$52:$D$58</definedName>
    <definedName name="BASIS_EUR" localSheetId="7">'[25]#¡REF'!$C$52:$D$58</definedName>
    <definedName name="BASIS_EUR" localSheetId="8">'[26]#¡REF'!$C$52:$D$58</definedName>
    <definedName name="BASIS_EUR" localSheetId="6">'[25]#¡REF'!$C$52:$D$58</definedName>
    <definedName name="BASIS_EUR">'[27]#¡REF'!$C$52:$D$58</definedName>
    <definedName name="BASIS_JPY" localSheetId="5">'[25]#¡REF'!$E$52:$F$58</definedName>
    <definedName name="BASIS_JPY" localSheetId="7">'[25]#¡REF'!$E$52:$F$58</definedName>
    <definedName name="BASIS_JPY" localSheetId="8">'[26]#¡REF'!$E$52:$F$58</definedName>
    <definedName name="BASIS_JPY" localSheetId="6">'[25]#¡REF'!$E$52:$F$58</definedName>
    <definedName name="BASIS_JPY">'[27]#¡REF'!$E$52:$F$58</definedName>
    <definedName name="bbbb" localSheetId="5" hidden="1">{#N/A,#N/A,TRUE,"Cover";#N/A,#N/A,TRUE,"Sum";#N/A,#N/A,TRUE,"SubsRev";#N/A,#N/A,TRUE,"CapEx";#N/A,#N/A,TRUE,"OpEx";#N/A,#N/A,TRUE,"SUs";#N/A,#N/A,TRUE,"OrgChart";#N/A,#N/A,TRUE,"Staff";#N/A,#N/A,TRUE,"P&amp;L";#N/A,#N/A,TRUE,"Cash";#N/A,#N/A,TRUE,"BS";#N/A,#N/A,TRUE,"Valuation";#N/A,#N/A,TRUE,"CapEx-Assumptions";#N/A,#N/A,TRUE,"OpEx-Assumptions"}</definedName>
    <definedName name="bbbb" localSheetId="7" hidden="1">{#N/A,#N/A,TRUE,"Cover";#N/A,#N/A,TRUE,"Sum";#N/A,#N/A,TRUE,"SubsRev";#N/A,#N/A,TRUE,"CapEx";#N/A,#N/A,TRUE,"OpEx";#N/A,#N/A,TRUE,"SUs";#N/A,#N/A,TRUE,"OrgChart";#N/A,#N/A,TRUE,"Staff";#N/A,#N/A,TRUE,"P&amp;L";#N/A,#N/A,TRUE,"Cash";#N/A,#N/A,TRUE,"BS";#N/A,#N/A,TRUE,"Valuation";#N/A,#N/A,TRUE,"CapEx-Assumptions";#N/A,#N/A,TRUE,"OpEx-Assumptions"}</definedName>
    <definedName name="bbbb" localSheetId="2" hidden="1">{#N/A,#N/A,TRUE,"Cover";#N/A,#N/A,TRUE,"Sum";#N/A,#N/A,TRUE,"SubsRev";#N/A,#N/A,TRUE,"CapEx";#N/A,#N/A,TRUE,"OpEx";#N/A,#N/A,TRUE,"SUs";#N/A,#N/A,TRUE,"OrgChart";#N/A,#N/A,TRUE,"Staff";#N/A,#N/A,TRUE,"P&amp;L";#N/A,#N/A,TRUE,"Cash";#N/A,#N/A,TRUE,"BS";#N/A,#N/A,TRUE,"Valuation";#N/A,#N/A,TRUE,"CapEx-Assumptions";#N/A,#N/A,TRUE,"OpEx-Assumptions"}</definedName>
    <definedName name="bbbb" localSheetId="3" hidden="1">{#N/A,#N/A,TRUE,"Cover";#N/A,#N/A,TRUE,"Sum";#N/A,#N/A,TRUE,"SubsRev";#N/A,#N/A,TRUE,"CapEx";#N/A,#N/A,TRUE,"OpEx";#N/A,#N/A,TRUE,"SUs";#N/A,#N/A,TRUE,"OrgChart";#N/A,#N/A,TRUE,"Staff";#N/A,#N/A,TRUE,"P&amp;L";#N/A,#N/A,TRUE,"Cash";#N/A,#N/A,TRUE,"BS";#N/A,#N/A,TRUE,"Valuation";#N/A,#N/A,TRUE,"CapEx-Assumptions";#N/A,#N/A,TRUE,"OpEx-Assumptions"}</definedName>
    <definedName name="bbbb" localSheetId="8" hidden="1">{#N/A,#N/A,TRUE,"Cover";#N/A,#N/A,TRUE,"Sum";#N/A,#N/A,TRUE,"SubsRev";#N/A,#N/A,TRUE,"CapEx";#N/A,#N/A,TRUE,"OpEx";#N/A,#N/A,TRUE,"SUs";#N/A,#N/A,TRUE,"OrgChart";#N/A,#N/A,TRUE,"Staff";#N/A,#N/A,TRUE,"P&amp;L";#N/A,#N/A,TRUE,"Cash";#N/A,#N/A,TRUE,"BS";#N/A,#N/A,TRUE,"Valuation";#N/A,#N/A,TRUE,"CapEx-Assumptions";#N/A,#N/A,TRUE,"OpEx-Assumptions"}</definedName>
    <definedName name="bbbb" localSheetId="6" hidden="1">{#N/A,#N/A,TRUE,"Cover";#N/A,#N/A,TRUE,"Sum";#N/A,#N/A,TRUE,"SubsRev";#N/A,#N/A,TRUE,"CapEx";#N/A,#N/A,TRUE,"OpEx";#N/A,#N/A,TRUE,"SUs";#N/A,#N/A,TRUE,"OrgChart";#N/A,#N/A,TRUE,"Staff";#N/A,#N/A,TRUE,"P&amp;L";#N/A,#N/A,TRUE,"Cash";#N/A,#N/A,TRUE,"BS";#N/A,#N/A,TRUE,"Valuation";#N/A,#N/A,TRUE,"CapEx-Assumptions";#N/A,#N/A,TRUE,"OpEx-Assumptions"}</definedName>
    <definedName name="bbbb" hidden="1">{#N/A,#N/A,TRUE,"Cover";#N/A,#N/A,TRUE,"Sum";#N/A,#N/A,TRUE,"SubsRev";#N/A,#N/A,TRUE,"CapEx";#N/A,#N/A,TRUE,"OpEx";#N/A,#N/A,TRUE,"SUs";#N/A,#N/A,TRUE,"OrgChart";#N/A,#N/A,TRUE,"Staff";#N/A,#N/A,TRUE,"P&amp;L";#N/A,#N/A,TRUE,"Cash";#N/A,#N/A,TRUE,"BS";#N/A,#N/A,TRUE,"Valuation";#N/A,#N/A,TRUE,"CapEx-Assumptions";#N/A,#N/A,TRUE,"OpEx-Assumptions"}</definedName>
    <definedName name="bbbbb" localSheetId="5" hidden="1">{#N/A,#N/A,TRUE,"Cover";#N/A,#N/A,TRUE,"Sum";#N/A,#N/A,TRUE,"SubsRev";#N/A,#N/A,TRUE,"CapEx";#N/A,#N/A,TRUE,"OpEx";#N/A,#N/A,TRUE,"SUs";#N/A,#N/A,TRUE,"OrgChart";#N/A,#N/A,TRUE,"Staff";#N/A,#N/A,TRUE,"P&amp;L";#N/A,#N/A,TRUE,"Cash";#N/A,#N/A,TRUE,"BS";#N/A,#N/A,TRUE,"Valuation";#N/A,#N/A,TRUE,"CapEx-Assumptions";#N/A,#N/A,TRUE,"OpEx-Assumptions"}</definedName>
    <definedName name="bbbbb" localSheetId="7" hidden="1">{#N/A,#N/A,TRUE,"Cover";#N/A,#N/A,TRUE,"Sum";#N/A,#N/A,TRUE,"SubsRev";#N/A,#N/A,TRUE,"CapEx";#N/A,#N/A,TRUE,"OpEx";#N/A,#N/A,TRUE,"SUs";#N/A,#N/A,TRUE,"OrgChart";#N/A,#N/A,TRUE,"Staff";#N/A,#N/A,TRUE,"P&amp;L";#N/A,#N/A,TRUE,"Cash";#N/A,#N/A,TRUE,"BS";#N/A,#N/A,TRUE,"Valuation";#N/A,#N/A,TRUE,"CapEx-Assumptions";#N/A,#N/A,TRUE,"OpEx-Assumptions"}</definedName>
    <definedName name="bbbbb" localSheetId="2" hidden="1">{#N/A,#N/A,TRUE,"Cover";#N/A,#N/A,TRUE,"Sum";#N/A,#N/A,TRUE,"SubsRev";#N/A,#N/A,TRUE,"CapEx";#N/A,#N/A,TRUE,"OpEx";#N/A,#N/A,TRUE,"SUs";#N/A,#N/A,TRUE,"OrgChart";#N/A,#N/A,TRUE,"Staff";#N/A,#N/A,TRUE,"P&amp;L";#N/A,#N/A,TRUE,"Cash";#N/A,#N/A,TRUE,"BS";#N/A,#N/A,TRUE,"Valuation";#N/A,#N/A,TRUE,"CapEx-Assumptions";#N/A,#N/A,TRUE,"OpEx-Assumptions"}</definedName>
    <definedName name="bbbbb" localSheetId="3" hidden="1">{#N/A,#N/A,TRUE,"Cover";#N/A,#N/A,TRUE,"Sum";#N/A,#N/A,TRUE,"SubsRev";#N/A,#N/A,TRUE,"CapEx";#N/A,#N/A,TRUE,"OpEx";#N/A,#N/A,TRUE,"SUs";#N/A,#N/A,TRUE,"OrgChart";#N/A,#N/A,TRUE,"Staff";#N/A,#N/A,TRUE,"P&amp;L";#N/A,#N/A,TRUE,"Cash";#N/A,#N/A,TRUE,"BS";#N/A,#N/A,TRUE,"Valuation";#N/A,#N/A,TRUE,"CapEx-Assumptions";#N/A,#N/A,TRUE,"OpEx-Assumptions"}</definedName>
    <definedName name="bbbbb" localSheetId="8" hidden="1">{#N/A,#N/A,TRUE,"Cover";#N/A,#N/A,TRUE,"Sum";#N/A,#N/A,TRUE,"SubsRev";#N/A,#N/A,TRUE,"CapEx";#N/A,#N/A,TRUE,"OpEx";#N/A,#N/A,TRUE,"SUs";#N/A,#N/A,TRUE,"OrgChart";#N/A,#N/A,TRUE,"Staff";#N/A,#N/A,TRUE,"P&amp;L";#N/A,#N/A,TRUE,"Cash";#N/A,#N/A,TRUE,"BS";#N/A,#N/A,TRUE,"Valuation";#N/A,#N/A,TRUE,"CapEx-Assumptions";#N/A,#N/A,TRUE,"OpEx-Assumptions"}</definedName>
    <definedName name="bbbbb" localSheetId="6" hidden="1">{#N/A,#N/A,TRUE,"Cover";#N/A,#N/A,TRUE,"Sum";#N/A,#N/A,TRUE,"SubsRev";#N/A,#N/A,TRUE,"CapEx";#N/A,#N/A,TRUE,"OpEx";#N/A,#N/A,TRUE,"SUs";#N/A,#N/A,TRUE,"OrgChart";#N/A,#N/A,TRUE,"Staff";#N/A,#N/A,TRUE,"P&amp;L";#N/A,#N/A,TRUE,"Cash";#N/A,#N/A,TRUE,"BS";#N/A,#N/A,TRUE,"Valuation";#N/A,#N/A,TRUE,"CapEx-Assumptions";#N/A,#N/A,TRUE,"OpEx-Assumptions"}</definedName>
    <definedName name="bbbbb" hidden="1">{#N/A,#N/A,TRUE,"Cover";#N/A,#N/A,TRUE,"Sum";#N/A,#N/A,TRUE,"SubsRev";#N/A,#N/A,TRUE,"CapEx";#N/A,#N/A,TRUE,"OpEx";#N/A,#N/A,TRUE,"SUs";#N/A,#N/A,TRUE,"OrgChart";#N/A,#N/A,TRUE,"Staff";#N/A,#N/A,TRUE,"P&amp;L";#N/A,#N/A,TRUE,"Cash";#N/A,#N/A,TRUE,"BS";#N/A,#N/A,TRUE,"Valuation";#N/A,#N/A,TRUE,"CapEx-Assumptions";#N/A,#N/A,TRUE,"OpEx-Assumptions"}</definedName>
    <definedName name="bbbbbb" localSheetId="5" hidden="1">{#N/A,#N/A,TRUE,"Cover";#N/A,#N/A,TRUE,"Sum";#N/A,#N/A,TRUE,"SubsRev";#N/A,#N/A,TRUE,"CapEx";#N/A,#N/A,TRUE,"OpEx";#N/A,#N/A,TRUE,"SUs";#N/A,#N/A,TRUE,"OrgChart";#N/A,#N/A,TRUE,"Staff";#N/A,#N/A,TRUE,"P&amp;L";#N/A,#N/A,TRUE,"Cash";#N/A,#N/A,TRUE,"BS";#N/A,#N/A,TRUE,"Valuation";#N/A,#N/A,TRUE,"CapEx-Assumptions";#N/A,#N/A,TRUE,"OpEx-Assumptions"}</definedName>
    <definedName name="bbbbbb" localSheetId="7" hidden="1">{#N/A,#N/A,TRUE,"Cover";#N/A,#N/A,TRUE,"Sum";#N/A,#N/A,TRUE,"SubsRev";#N/A,#N/A,TRUE,"CapEx";#N/A,#N/A,TRUE,"OpEx";#N/A,#N/A,TRUE,"SUs";#N/A,#N/A,TRUE,"OrgChart";#N/A,#N/A,TRUE,"Staff";#N/A,#N/A,TRUE,"P&amp;L";#N/A,#N/A,TRUE,"Cash";#N/A,#N/A,TRUE,"BS";#N/A,#N/A,TRUE,"Valuation";#N/A,#N/A,TRUE,"CapEx-Assumptions";#N/A,#N/A,TRUE,"OpEx-Assumptions"}</definedName>
    <definedName name="bbbbbb" localSheetId="2" hidden="1">{#N/A,#N/A,TRUE,"Cover";#N/A,#N/A,TRUE,"Sum";#N/A,#N/A,TRUE,"SubsRev";#N/A,#N/A,TRUE,"CapEx";#N/A,#N/A,TRUE,"OpEx";#N/A,#N/A,TRUE,"SUs";#N/A,#N/A,TRUE,"OrgChart";#N/A,#N/A,TRUE,"Staff";#N/A,#N/A,TRUE,"P&amp;L";#N/A,#N/A,TRUE,"Cash";#N/A,#N/A,TRUE,"BS";#N/A,#N/A,TRUE,"Valuation";#N/A,#N/A,TRUE,"CapEx-Assumptions";#N/A,#N/A,TRUE,"OpEx-Assumptions"}</definedName>
    <definedName name="bbbbbb" localSheetId="3" hidden="1">{#N/A,#N/A,TRUE,"Cover";#N/A,#N/A,TRUE,"Sum";#N/A,#N/A,TRUE,"SubsRev";#N/A,#N/A,TRUE,"CapEx";#N/A,#N/A,TRUE,"OpEx";#N/A,#N/A,TRUE,"SUs";#N/A,#N/A,TRUE,"OrgChart";#N/A,#N/A,TRUE,"Staff";#N/A,#N/A,TRUE,"P&amp;L";#N/A,#N/A,TRUE,"Cash";#N/A,#N/A,TRUE,"BS";#N/A,#N/A,TRUE,"Valuation";#N/A,#N/A,TRUE,"CapEx-Assumptions";#N/A,#N/A,TRUE,"OpEx-Assumptions"}</definedName>
    <definedName name="bbbbbb" localSheetId="8" hidden="1">{#N/A,#N/A,TRUE,"Cover";#N/A,#N/A,TRUE,"Sum";#N/A,#N/A,TRUE,"SubsRev";#N/A,#N/A,TRUE,"CapEx";#N/A,#N/A,TRUE,"OpEx";#N/A,#N/A,TRUE,"SUs";#N/A,#N/A,TRUE,"OrgChart";#N/A,#N/A,TRUE,"Staff";#N/A,#N/A,TRUE,"P&amp;L";#N/A,#N/A,TRUE,"Cash";#N/A,#N/A,TRUE,"BS";#N/A,#N/A,TRUE,"Valuation";#N/A,#N/A,TRUE,"CapEx-Assumptions";#N/A,#N/A,TRUE,"OpEx-Assumptions"}</definedName>
    <definedName name="bbbbbb" localSheetId="6" hidden="1">{#N/A,#N/A,TRUE,"Cover";#N/A,#N/A,TRUE,"Sum";#N/A,#N/A,TRUE,"SubsRev";#N/A,#N/A,TRUE,"CapEx";#N/A,#N/A,TRUE,"OpEx";#N/A,#N/A,TRUE,"SUs";#N/A,#N/A,TRUE,"OrgChart";#N/A,#N/A,TRUE,"Staff";#N/A,#N/A,TRUE,"P&amp;L";#N/A,#N/A,TRUE,"Cash";#N/A,#N/A,TRUE,"BS";#N/A,#N/A,TRUE,"Valuation";#N/A,#N/A,TRUE,"CapEx-Assumptions";#N/A,#N/A,TRUE,"OpEx-Assumptions"}</definedName>
    <definedName name="bbbbbb" hidden="1">{#N/A,#N/A,TRUE,"Cover";#N/A,#N/A,TRUE,"Sum";#N/A,#N/A,TRUE,"SubsRev";#N/A,#N/A,TRUE,"CapEx";#N/A,#N/A,TRUE,"OpEx";#N/A,#N/A,TRUE,"SUs";#N/A,#N/A,TRUE,"OrgChart";#N/A,#N/A,TRUE,"Staff";#N/A,#N/A,TRUE,"P&amp;L";#N/A,#N/A,TRUE,"Cash";#N/A,#N/A,TRUE,"BS";#N/A,#N/A,TRUE,"Valuation";#N/A,#N/A,TRUE,"CapEx-Assumptions";#N/A,#N/A,TRUE,"OpEx-Assumptions"}</definedName>
    <definedName name="bbbbbbbbb" localSheetId="5" hidden="1">{#N/A,#N/A,TRUE,"Cover";#N/A,#N/A,TRUE,"Sum";#N/A,#N/A,TRUE,"SubsRev";#N/A,#N/A,TRUE,"CapEx";#N/A,#N/A,TRUE,"OpEx";#N/A,#N/A,TRUE,"SUs";#N/A,#N/A,TRUE,"OrgChart";#N/A,#N/A,TRUE,"Staff";#N/A,#N/A,TRUE,"P&amp;L";#N/A,#N/A,TRUE,"Cash";#N/A,#N/A,TRUE,"BS";#N/A,#N/A,TRUE,"Valuation";#N/A,#N/A,TRUE,"CapEx-Assumptions";#N/A,#N/A,TRUE,"OpEx-Assumptions"}</definedName>
    <definedName name="bbbbbbbbb" localSheetId="7" hidden="1">{#N/A,#N/A,TRUE,"Cover";#N/A,#N/A,TRUE,"Sum";#N/A,#N/A,TRUE,"SubsRev";#N/A,#N/A,TRUE,"CapEx";#N/A,#N/A,TRUE,"OpEx";#N/A,#N/A,TRUE,"SUs";#N/A,#N/A,TRUE,"OrgChart";#N/A,#N/A,TRUE,"Staff";#N/A,#N/A,TRUE,"P&amp;L";#N/A,#N/A,TRUE,"Cash";#N/A,#N/A,TRUE,"BS";#N/A,#N/A,TRUE,"Valuation";#N/A,#N/A,TRUE,"CapEx-Assumptions";#N/A,#N/A,TRUE,"OpEx-Assumptions"}</definedName>
    <definedName name="bbbbbbbbb" localSheetId="2" hidden="1">{#N/A,#N/A,TRUE,"Cover";#N/A,#N/A,TRUE,"Sum";#N/A,#N/A,TRUE,"SubsRev";#N/A,#N/A,TRUE,"CapEx";#N/A,#N/A,TRUE,"OpEx";#N/A,#N/A,TRUE,"SUs";#N/A,#N/A,TRUE,"OrgChart";#N/A,#N/A,TRUE,"Staff";#N/A,#N/A,TRUE,"P&amp;L";#N/A,#N/A,TRUE,"Cash";#N/A,#N/A,TRUE,"BS";#N/A,#N/A,TRUE,"Valuation";#N/A,#N/A,TRUE,"CapEx-Assumptions";#N/A,#N/A,TRUE,"OpEx-Assumptions"}</definedName>
    <definedName name="bbbbbbbbb" localSheetId="3" hidden="1">{#N/A,#N/A,TRUE,"Cover";#N/A,#N/A,TRUE,"Sum";#N/A,#N/A,TRUE,"SubsRev";#N/A,#N/A,TRUE,"CapEx";#N/A,#N/A,TRUE,"OpEx";#N/A,#N/A,TRUE,"SUs";#N/A,#N/A,TRUE,"OrgChart";#N/A,#N/A,TRUE,"Staff";#N/A,#N/A,TRUE,"P&amp;L";#N/A,#N/A,TRUE,"Cash";#N/A,#N/A,TRUE,"BS";#N/A,#N/A,TRUE,"Valuation";#N/A,#N/A,TRUE,"CapEx-Assumptions";#N/A,#N/A,TRUE,"OpEx-Assumptions"}</definedName>
    <definedName name="bbbbbbbbb" localSheetId="8" hidden="1">{#N/A,#N/A,TRUE,"Cover";#N/A,#N/A,TRUE,"Sum";#N/A,#N/A,TRUE,"SubsRev";#N/A,#N/A,TRUE,"CapEx";#N/A,#N/A,TRUE,"OpEx";#N/A,#N/A,TRUE,"SUs";#N/A,#N/A,TRUE,"OrgChart";#N/A,#N/A,TRUE,"Staff";#N/A,#N/A,TRUE,"P&amp;L";#N/A,#N/A,TRUE,"Cash";#N/A,#N/A,TRUE,"BS";#N/A,#N/A,TRUE,"Valuation";#N/A,#N/A,TRUE,"CapEx-Assumptions";#N/A,#N/A,TRUE,"OpEx-Assumptions"}</definedName>
    <definedName name="bbbbbbbbb" localSheetId="6" hidden="1">{#N/A,#N/A,TRUE,"Cover";#N/A,#N/A,TRUE,"Sum";#N/A,#N/A,TRUE,"SubsRev";#N/A,#N/A,TRUE,"CapEx";#N/A,#N/A,TRUE,"OpEx";#N/A,#N/A,TRUE,"SUs";#N/A,#N/A,TRUE,"OrgChart";#N/A,#N/A,TRUE,"Staff";#N/A,#N/A,TRUE,"P&amp;L";#N/A,#N/A,TRUE,"Cash";#N/A,#N/A,TRUE,"BS";#N/A,#N/A,TRUE,"Valuation";#N/A,#N/A,TRUE,"CapEx-Assumptions";#N/A,#N/A,TRUE,"OpEx-Assumptions"}</definedName>
    <definedName name="bbbbbbbbb" hidden="1">{#N/A,#N/A,TRUE,"Cover";#N/A,#N/A,TRUE,"Sum";#N/A,#N/A,TRUE,"SubsRev";#N/A,#N/A,TRUE,"CapEx";#N/A,#N/A,TRUE,"OpEx";#N/A,#N/A,TRUE,"SUs";#N/A,#N/A,TRUE,"OrgChart";#N/A,#N/A,TRUE,"Staff";#N/A,#N/A,TRUE,"P&amp;L";#N/A,#N/A,TRUE,"Cash";#N/A,#N/A,TRUE,"BS";#N/A,#N/A,TRUE,"Valuation";#N/A,#N/A,TRUE,"CapEx-Assumptions";#N/A,#N/A,TRUE,"OpEx-Assumptions"}</definedName>
    <definedName name="BC" localSheetId="5">#REF!</definedName>
    <definedName name="BC" localSheetId="7">#REF!</definedName>
    <definedName name="BC" localSheetId="1">#REF!</definedName>
    <definedName name="BC" localSheetId="2">#REF!</definedName>
    <definedName name="BC" localSheetId="3">#REF!</definedName>
    <definedName name="BC" localSheetId="8">#REF!</definedName>
    <definedName name="BC" localSheetId="6">#REF!</definedName>
    <definedName name="BC">#REF!</definedName>
    <definedName name="BCE" localSheetId="5">'[28]TD-MP-CON'!$D$2:$D$13</definedName>
    <definedName name="BCE" localSheetId="7">'[28]TD-MP-CON'!$D$2:$D$13</definedName>
    <definedName name="BCE" localSheetId="2">'[28]TD-MP-CON'!$D$2:$D$13</definedName>
    <definedName name="BCE" localSheetId="3">'[28]TD-MP-CON'!$D$2:$D$13</definedName>
    <definedName name="BCE" localSheetId="8">'[28]TD-MP-CON'!$D$2:$D$13</definedName>
    <definedName name="BCE" localSheetId="6">'[28]TD-MP-CON'!$D$2:$D$13</definedName>
    <definedName name="BCE">'[29]TD-MP-CON'!$D$2:$D$13</definedName>
    <definedName name="BCOMP1009" localSheetId="5">#REF!</definedName>
    <definedName name="BCOMP1009" localSheetId="7">#REF!</definedName>
    <definedName name="BCOMP1009" localSheetId="2">#REF!</definedName>
    <definedName name="BCOMP1009" localSheetId="3">#REF!</definedName>
    <definedName name="BCOMP1009" localSheetId="8">#REF!</definedName>
    <definedName name="BCOMP1009" localSheetId="6">#REF!</definedName>
    <definedName name="BCOMP1009">#REF!</definedName>
    <definedName name="BD_Ref_Titulos">'[30]BD_REFATURAMENTO_GRUPO-B'!$D$1:$G$1</definedName>
    <definedName name="BD_Ref_Titulos_">'[30]BD_REFATURAMENTO_GRUPO-B'!$D$1:$K$1</definedName>
    <definedName name="BD_REF_TODO">'[30]BD_REFATURAMENTO_GRUPO-B'!$D$1:$K$161</definedName>
    <definedName name="BDI" localSheetId="5">#REF!</definedName>
    <definedName name="BDI" localSheetId="7">#REF!</definedName>
    <definedName name="BDI" localSheetId="1">#REF!</definedName>
    <definedName name="BDI" localSheetId="2">#REF!</definedName>
    <definedName name="BDI" localSheetId="3">#REF!</definedName>
    <definedName name="BDI" localSheetId="8">#REF!</definedName>
    <definedName name="BDI" localSheetId="6">#REF!</definedName>
    <definedName name="BDI">#REF!</definedName>
    <definedName name="BDI_IREG">'[18]Dados Inadimplência'!$C$55:$P$61</definedName>
    <definedName name="BDI_METAS">'[18]Dados Inadimplência'!$C$35:$P$41</definedName>
    <definedName name="BDI_REG">'[18]Dados Inadimplência'!$C$46:$P$52</definedName>
    <definedName name="bg" localSheetId="5">#REF!</definedName>
    <definedName name="bg" localSheetId="7">#REF!</definedName>
    <definedName name="bg" localSheetId="2">#REF!</definedName>
    <definedName name="bg" localSheetId="3">#REF!</definedName>
    <definedName name="bg" localSheetId="8">#REF!</definedName>
    <definedName name="bg" localSheetId="6">#REF!</definedName>
    <definedName name="bg">#REF!</definedName>
    <definedName name="BGBOLIVIA13" localSheetId="5" hidden="1">{"'EST.RDOS(INT)'!$A$5:$E$58"}</definedName>
    <definedName name="BGBOLIVIA13" localSheetId="7" hidden="1">{"'EST.RDOS(INT)'!$A$5:$E$58"}</definedName>
    <definedName name="BGBOLIVIA13" localSheetId="2" hidden="1">{"'EST.RDOS(INT)'!$A$5:$E$58"}</definedName>
    <definedName name="BGBOLIVIA13" localSheetId="3" hidden="1">{"'EST.RDOS(INT)'!$A$5:$E$58"}</definedName>
    <definedName name="BGBOLIVIA13" localSheetId="8" hidden="1">{"'EST.RDOS(INT)'!$A$5:$E$58"}</definedName>
    <definedName name="BGBOLIVIA13" localSheetId="6" hidden="1">{"'EST.RDOS(INT)'!$A$5:$E$58"}</definedName>
    <definedName name="BGBOLIVIA13" hidden="1">{"'EST.RDOS(INT)'!$A$5:$E$58"}</definedName>
    <definedName name="BGBOLIVIA14" localSheetId="5" hidden="1">{"'EST.RDOS(INT)'!$A$5:$E$58"}</definedName>
    <definedName name="BGBOLIVIA14" localSheetId="7" hidden="1">{"'EST.RDOS(INT)'!$A$5:$E$58"}</definedName>
    <definedName name="BGBOLIVIA14" localSheetId="2" hidden="1">{"'EST.RDOS(INT)'!$A$5:$E$58"}</definedName>
    <definedName name="BGBOLIVIA14" localSheetId="3" hidden="1">{"'EST.RDOS(INT)'!$A$5:$E$58"}</definedName>
    <definedName name="BGBOLIVIA14" localSheetId="8" hidden="1">{"'EST.RDOS(INT)'!$A$5:$E$58"}</definedName>
    <definedName name="BGBOLIVIA14" localSheetId="6" hidden="1">{"'EST.RDOS(INT)'!$A$5:$E$58"}</definedName>
    <definedName name="BGBOLIVIA14" hidden="1">{"'EST.RDOS(INT)'!$A$5:$E$58"}</definedName>
    <definedName name="BGGBOL13" localSheetId="5" hidden="1">{"Macroeconomico 2",#N/A,FALSE,"Macroeconomico"}</definedName>
    <definedName name="BGGBOL13" localSheetId="7" hidden="1">{"Macroeconomico 2",#N/A,FALSE,"Macroeconomico"}</definedName>
    <definedName name="BGGBOL13" localSheetId="2" hidden="1">{"Macroeconomico 2",#N/A,FALSE,"Macroeconomico"}</definedName>
    <definedName name="BGGBOL13" localSheetId="3" hidden="1">{"Macroeconomico 2",#N/A,FALSE,"Macroeconomico"}</definedName>
    <definedName name="BGGBOL13" localSheetId="8" hidden="1">{"Macroeconomico 2",#N/A,FALSE,"Macroeconomico"}</definedName>
    <definedName name="BGGBOL13" localSheetId="6" hidden="1">{"Macroeconomico 2",#N/A,FALSE,"Macroeconomico"}</definedName>
    <definedName name="BGGBOL13" hidden="1">{"Macroeconomico 2",#N/A,FALSE,"Macroeconomico"}</definedName>
    <definedName name="BID__Veces" localSheetId="5">'[31]#¡REF'!$B$37</definedName>
    <definedName name="BID__Veces" localSheetId="7">'[31]#¡REF'!$B$37</definedName>
    <definedName name="BID__Veces" localSheetId="8">'[32]#¡REF'!$B$37</definedName>
    <definedName name="BID__Veces" localSheetId="6">'[31]#¡REF'!$B$37</definedName>
    <definedName name="BID__Veces">'[33]#¡REF'!$B$37</definedName>
    <definedName name="bnhmj" localSheetId="5" hidden="1">{"'EST.RDOS(INT)'!$A$5:$E$58"}</definedName>
    <definedName name="bnhmj" localSheetId="7" hidden="1">{"'EST.RDOS(INT)'!$A$5:$E$58"}</definedName>
    <definedName name="bnhmj" localSheetId="2" hidden="1">{"'EST.RDOS(INT)'!$A$5:$E$58"}</definedName>
    <definedName name="bnhmj" localSheetId="3" hidden="1">{"'EST.RDOS(INT)'!$A$5:$E$58"}</definedName>
    <definedName name="bnhmj" localSheetId="8" hidden="1">{"'EST.RDOS(INT)'!$A$5:$E$58"}</definedName>
    <definedName name="bnhmj" localSheetId="6" hidden="1">{"'EST.RDOS(INT)'!$A$5:$E$58"}</definedName>
    <definedName name="bnhmj" hidden="1">{"'EST.RDOS(INT)'!$A$5:$E$58"}</definedName>
    <definedName name="BOLIVIA13" localSheetId="5" hidden="1">{"Supuestos 1",#N/A,FALSE,"Supuestos"}</definedName>
    <definedName name="BOLIVIA13" localSheetId="7" hidden="1">{"Supuestos 1",#N/A,FALSE,"Supuestos"}</definedName>
    <definedName name="BOLIVIA13" localSheetId="2" hidden="1">{"Supuestos 1",#N/A,FALSE,"Supuestos"}</definedName>
    <definedName name="BOLIVIA13" localSheetId="3" hidden="1">{"Supuestos 1",#N/A,FALSE,"Supuestos"}</definedName>
    <definedName name="BOLIVIA13" localSheetId="8" hidden="1">{"Supuestos 1",#N/A,FALSE,"Supuestos"}</definedName>
    <definedName name="BOLIVIA13" localSheetId="6" hidden="1">{"Supuestos 1",#N/A,FALSE,"Supuestos"}</definedName>
    <definedName name="BOLIVIA13" hidden="1">{"Supuestos 1",#N/A,FALSE,"Supuestos"}</definedName>
    <definedName name="Bonificación_por_servicios_prestados" localSheetId="5">#REF!</definedName>
    <definedName name="Bonificación_por_servicios_prestados" localSheetId="7">#REF!</definedName>
    <definedName name="Bonificación_por_servicios_prestados" localSheetId="1">#REF!</definedName>
    <definedName name="Bonificación_por_servicios_prestados" localSheetId="2">#REF!</definedName>
    <definedName name="Bonificación_por_servicios_prestados" localSheetId="3">#REF!</definedName>
    <definedName name="Bonificación_por_servicios_prestados" localSheetId="8">#REF!</definedName>
    <definedName name="Bonificación_por_servicios_prestados" localSheetId="6">#REF!</definedName>
    <definedName name="Bonificación_por_servicios_prestados">#REF!</definedName>
    <definedName name="BPRUEBA" localSheetId="5">#REF!</definedName>
    <definedName name="BPRUEBA" localSheetId="7">#REF!</definedName>
    <definedName name="BPRUEBA" localSheetId="1">#REF!</definedName>
    <definedName name="BPRUEBA" localSheetId="2">#REF!</definedName>
    <definedName name="BPRUEBA" localSheetId="3">#REF!</definedName>
    <definedName name="BPRUEBA" localSheetId="8">#REF!</definedName>
    <definedName name="BPRUEBA" localSheetId="6">#REF!</definedName>
    <definedName name="BPRUEBA">#REF!</definedName>
    <definedName name="BuiltIn_Print_Area">#N/A</definedName>
    <definedName name="BuiltIn_Print_Area___0___0" localSheetId="5">#REF!</definedName>
    <definedName name="BuiltIn_Print_Area___0___0" localSheetId="7">#REF!</definedName>
    <definedName name="BuiltIn_Print_Area___0___0" localSheetId="1">#REF!</definedName>
    <definedName name="BuiltIn_Print_Area___0___0" localSheetId="2">#REF!</definedName>
    <definedName name="BuiltIn_Print_Area___0___0" localSheetId="3">#REF!</definedName>
    <definedName name="BuiltIn_Print_Area___0___0" localSheetId="8">#REF!</definedName>
    <definedName name="BuiltIn_Print_Area___0___0" localSheetId="6">#REF!</definedName>
    <definedName name="BuiltIn_Print_Area___0___0">#REF!</definedName>
    <definedName name="C.M." localSheetId="5">'[31]#¡REF'!$B$27</definedName>
    <definedName name="C.M." localSheetId="7">'[31]#¡REF'!$B$27</definedName>
    <definedName name="C.M." localSheetId="8">'[32]#¡REF'!$B$27</definedName>
    <definedName name="C.M." localSheetId="6">'[31]#¡REF'!$B$27</definedName>
    <definedName name="C.M.">'[33]#¡REF'!$B$27</definedName>
    <definedName name="C_" localSheetId="5">#REF!</definedName>
    <definedName name="C_" localSheetId="7">#REF!</definedName>
    <definedName name="C_" localSheetId="1">#REF!</definedName>
    <definedName name="C_" localSheetId="2">#REF!</definedName>
    <definedName name="C_" localSheetId="3">#REF!</definedName>
    <definedName name="C_" localSheetId="8">#REF!</definedName>
    <definedName name="C_" localSheetId="6">#REF!</definedName>
    <definedName name="C_">#REF!</definedName>
    <definedName name="ca" localSheetId="5" hidden="1">{"'EST.RDOS(INT)'!$A$5:$E$58"}</definedName>
    <definedName name="ca" localSheetId="7" hidden="1">{"'EST.RDOS(INT)'!$A$5:$E$58"}</definedName>
    <definedName name="ca" localSheetId="2" hidden="1">{"'EST.RDOS(INT)'!$A$5:$E$58"}</definedName>
    <definedName name="ca" localSheetId="3" hidden="1">{"'EST.RDOS(INT)'!$A$5:$E$58"}</definedName>
    <definedName name="ca" localSheetId="8" hidden="1">{"'EST.RDOS(INT)'!$A$5:$E$58"}</definedName>
    <definedName name="ca" localSheetId="6" hidden="1">{"'EST.RDOS(INT)'!$A$5:$E$58"}</definedName>
    <definedName name="ca" hidden="1">{"'EST.RDOS(INT)'!$A$5:$E$58"}</definedName>
    <definedName name="CAJA" localSheetId="5">#REF!</definedName>
    <definedName name="CAJA" localSheetId="7">#REF!</definedName>
    <definedName name="CAJA" localSheetId="1">#REF!</definedName>
    <definedName name="CAJA" localSheetId="2">#REF!</definedName>
    <definedName name="CAJA" localSheetId="3">#REF!</definedName>
    <definedName name="CAJA" localSheetId="8">#REF!</definedName>
    <definedName name="CAJA" localSheetId="6">#REF!</definedName>
    <definedName name="CAJA">#REF!</definedName>
    <definedName name="cajainver" localSheetId="5">'[34]BASES GENERALES'!#REF!</definedName>
    <definedName name="cajainver" localSheetId="7">'[34]BASES GENERALES'!#REF!</definedName>
    <definedName name="cajainver" localSheetId="1">'[35]BASES GENERALES'!#REF!</definedName>
    <definedName name="cajainver" localSheetId="2">'[35]BASES GENERALES'!#REF!</definedName>
    <definedName name="cajainver" localSheetId="8">'[36]BASES GENERALES'!#REF!</definedName>
    <definedName name="cajainver" localSheetId="6">'[34]BASES GENERALES'!#REF!</definedName>
    <definedName name="cajainver">'[35]BASES GENERALES'!#REF!</definedName>
    <definedName name="CALCULAR" localSheetId="5">#REF!</definedName>
    <definedName name="CALCULAR" localSheetId="7">#REF!</definedName>
    <definedName name="CALCULAR" localSheetId="1">#REF!</definedName>
    <definedName name="CALCULAR" localSheetId="2">#REF!</definedName>
    <definedName name="CALCULAR" localSheetId="3">#REF!</definedName>
    <definedName name="CALCULAR" localSheetId="8">#REF!</definedName>
    <definedName name="CALCULAR" localSheetId="6">#REF!</definedName>
    <definedName name="CALCULAR">#REF!</definedName>
    <definedName name="calculo_dividendos" localSheetId="5">[14]Dividendos!$G$32</definedName>
    <definedName name="calculo_dividendos" localSheetId="7">[14]Dividendos!$G$32</definedName>
    <definedName name="calculo_dividendos" localSheetId="8">[15]Dividendos!$G$32</definedName>
    <definedName name="calculo_dividendos" localSheetId="6">[14]Dividendos!$G$32</definedName>
    <definedName name="calculo_dividendos">[16]Dividendos!$G$32</definedName>
    <definedName name="cambiar" localSheetId="5">#REF!</definedName>
    <definedName name="cambiar" localSheetId="7">#REF!</definedName>
    <definedName name="cambiar" localSheetId="1">#REF!</definedName>
    <definedName name="cambiar" localSheetId="2">#REF!</definedName>
    <definedName name="cambiar" localSheetId="3">#REF!</definedName>
    <definedName name="cambiar" localSheetId="8">#REF!</definedName>
    <definedName name="cambiar" localSheetId="6">#REF!</definedName>
    <definedName name="cambiar">#REF!</definedName>
    <definedName name="CAMBIOS1" localSheetId="2">#REF!</definedName>
    <definedName name="CAMBIOS1" localSheetId="3">#REF!</definedName>
    <definedName name="CAMBIOS1" localSheetId="8">#REF!</definedName>
    <definedName name="CAMBIOS1">#REF!</definedName>
    <definedName name="CAMBIOS2" localSheetId="3">#REF!</definedName>
    <definedName name="CAMBIOS2">#REF!</definedName>
    <definedName name="CAPITAL" localSheetId="3">#REF!</definedName>
    <definedName name="CAPITAL">#REF!</definedName>
    <definedName name="CAPITAL_MESES">[18]Capitalização!$F$41:$AC$49</definedName>
    <definedName name="CARACTERISTICAS" localSheetId="5">#REF!</definedName>
    <definedName name="CARACTERISTICAS" localSheetId="7">#REF!</definedName>
    <definedName name="CARACTERISTICAS" localSheetId="1">#REF!</definedName>
    <definedName name="CARACTERISTICAS" localSheetId="2">#REF!</definedName>
    <definedName name="CARACTERISTICAS" localSheetId="3">#REF!</definedName>
    <definedName name="CARACTERISTICAS" localSheetId="8">#REF!</definedName>
    <definedName name="CARACTERISTICAS" localSheetId="6">#REF!</definedName>
    <definedName name="CARACTERISTICAS">#REF!</definedName>
    <definedName name="cart" localSheetId="5" hidden="1">{"'EST.RDOS(INT)'!$A$5:$E$58"}</definedName>
    <definedName name="cart" localSheetId="7" hidden="1">{"'EST.RDOS(INT)'!$A$5:$E$58"}</definedName>
    <definedName name="cart" localSheetId="2" hidden="1">{"'EST.RDOS(INT)'!$A$5:$E$58"}</definedName>
    <definedName name="cart" localSheetId="3" hidden="1">{"'EST.RDOS(INT)'!$A$5:$E$58"}</definedName>
    <definedName name="cart" localSheetId="8" hidden="1">{"'EST.RDOS(INT)'!$A$5:$E$58"}</definedName>
    <definedName name="cart" localSheetId="6" hidden="1">{"'EST.RDOS(INT)'!$A$5:$E$58"}</definedName>
    <definedName name="cart" hidden="1">{"'EST.RDOS(INT)'!$A$5:$E$58"}</definedName>
    <definedName name="causinver" localSheetId="5">'[34]BASES GENERALES'!#REF!</definedName>
    <definedName name="causinver" localSheetId="7">'[34]BASES GENERALES'!#REF!</definedName>
    <definedName name="causinver" localSheetId="1">'[35]BASES GENERALES'!#REF!</definedName>
    <definedName name="causinver" localSheetId="2">'[35]BASES GENERALES'!#REF!</definedName>
    <definedName name="causinver" localSheetId="8">'[36]BASES GENERALES'!#REF!</definedName>
    <definedName name="causinver" localSheetId="6">'[34]BASES GENERALES'!#REF!</definedName>
    <definedName name="causinver">'[35]BASES GENERALES'!#REF!</definedName>
    <definedName name="CBWorkbookPriority" hidden="1">-1442765733</definedName>
    <definedName name="cc" localSheetId="5" hidden="1">{#N/A,#N/A,TRUE,"Cover";#N/A,#N/A,TRUE,"Sum";#N/A,#N/A,TRUE,"SubsRev";#N/A,#N/A,TRUE,"CapEx";#N/A,#N/A,TRUE,"OpEx";#N/A,#N/A,TRUE,"SUs";#N/A,#N/A,TRUE,"OrgChart";#N/A,#N/A,TRUE,"Staff";#N/A,#N/A,TRUE,"P&amp;L";#N/A,#N/A,TRUE,"Cash";#N/A,#N/A,TRUE,"BS";#N/A,#N/A,TRUE,"Valuation";#N/A,#N/A,TRUE,"CapEx-Assumptions";#N/A,#N/A,TRUE,"OpEx-Assumptions"}</definedName>
    <definedName name="cc" localSheetId="7" hidden="1">{#N/A,#N/A,TRUE,"Cover";#N/A,#N/A,TRUE,"Sum";#N/A,#N/A,TRUE,"SubsRev";#N/A,#N/A,TRUE,"CapEx";#N/A,#N/A,TRUE,"OpEx";#N/A,#N/A,TRUE,"SUs";#N/A,#N/A,TRUE,"OrgChart";#N/A,#N/A,TRUE,"Staff";#N/A,#N/A,TRUE,"P&amp;L";#N/A,#N/A,TRUE,"Cash";#N/A,#N/A,TRUE,"BS";#N/A,#N/A,TRUE,"Valuation";#N/A,#N/A,TRUE,"CapEx-Assumptions";#N/A,#N/A,TRUE,"OpEx-Assumptions"}</definedName>
    <definedName name="cc" localSheetId="2" hidden="1">{#N/A,#N/A,TRUE,"Cover";#N/A,#N/A,TRUE,"Sum";#N/A,#N/A,TRUE,"SubsRev";#N/A,#N/A,TRUE,"CapEx";#N/A,#N/A,TRUE,"OpEx";#N/A,#N/A,TRUE,"SUs";#N/A,#N/A,TRUE,"OrgChart";#N/A,#N/A,TRUE,"Staff";#N/A,#N/A,TRUE,"P&amp;L";#N/A,#N/A,TRUE,"Cash";#N/A,#N/A,TRUE,"BS";#N/A,#N/A,TRUE,"Valuation";#N/A,#N/A,TRUE,"CapEx-Assumptions";#N/A,#N/A,TRUE,"OpEx-Assumptions"}</definedName>
    <definedName name="cc" localSheetId="3" hidden="1">{#N/A,#N/A,TRUE,"Cover";#N/A,#N/A,TRUE,"Sum";#N/A,#N/A,TRUE,"SubsRev";#N/A,#N/A,TRUE,"CapEx";#N/A,#N/A,TRUE,"OpEx";#N/A,#N/A,TRUE,"SUs";#N/A,#N/A,TRUE,"OrgChart";#N/A,#N/A,TRUE,"Staff";#N/A,#N/A,TRUE,"P&amp;L";#N/A,#N/A,TRUE,"Cash";#N/A,#N/A,TRUE,"BS";#N/A,#N/A,TRUE,"Valuation";#N/A,#N/A,TRUE,"CapEx-Assumptions";#N/A,#N/A,TRUE,"OpEx-Assumptions"}</definedName>
    <definedName name="cc" localSheetId="8" hidden="1">{#N/A,#N/A,TRUE,"Cover";#N/A,#N/A,TRUE,"Sum";#N/A,#N/A,TRUE,"SubsRev";#N/A,#N/A,TRUE,"CapEx";#N/A,#N/A,TRUE,"OpEx";#N/A,#N/A,TRUE,"SUs";#N/A,#N/A,TRUE,"OrgChart";#N/A,#N/A,TRUE,"Staff";#N/A,#N/A,TRUE,"P&amp;L";#N/A,#N/A,TRUE,"Cash";#N/A,#N/A,TRUE,"BS";#N/A,#N/A,TRUE,"Valuation";#N/A,#N/A,TRUE,"CapEx-Assumptions";#N/A,#N/A,TRUE,"OpEx-Assumptions"}</definedName>
    <definedName name="cc" localSheetId="6" hidden="1">{#N/A,#N/A,TRUE,"Cover";#N/A,#N/A,TRUE,"Sum";#N/A,#N/A,TRUE,"SubsRev";#N/A,#N/A,TRUE,"CapEx";#N/A,#N/A,TRUE,"OpEx";#N/A,#N/A,TRUE,"SUs";#N/A,#N/A,TRUE,"OrgChart";#N/A,#N/A,TRUE,"Staff";#N/A,#N/A,TRUE,"P&amp;L";#N/A,#N/A,TRUE,"Cash";#N/A,#N/A,TRUE,"BS";#N/A,#N/A,TRUE,"Valuation";#N/A,#N/A,TRUE,"CapEx-Assumptions";#N/A,#N/A,TRUE,"OpEx-Assumptions"}</definedName>
    <definedName name="cc" hidden="1">{#N/A,#N/A,TRUE,"Cover";#N/A,#N/A,TRUE,"Sum";#N/A,#N/A,TRUE,"SubsRev";#N/A,#N/A,TRUE,"CapEx";#N/A,#N/A,TRUE,"OpEx";#N/A,#N/A,TRUE,"SUs";#N/A,#N/A,TRUE,"OrgChart";#N/A,#N/A,TRUE,"Staff";#N/A,#N/A,TRUE,"P&amp;L";#N/A,#N/A,TRUE,"Cash";#N/A,#N/A,TRUE,"BS";#N/A,#N/A,TRUE,"Valuation";#N/A,#N/A,TRUE,"CapEx-Assumptions";#N/A,#N/A,TRUE,"OpEx-Assumptions"}</definedName>
    <definedName name="cccccc" localSheetId="5" hidden="1">{"'EST.RDOS(INT)'!$A$5:$E$58"}</definedName>
    <definedName name="cccccc" localSheetId="7" hidden="1">{"'EST.RDOS(INT)'!$A$5:$E$58"}</definedName>
    <definedName name="cccccc" localSheetId="2" hidden="1">{"'EST.RDOS(INT)'!$A$5:$E$58"}</definedName>
    <definedName name="cccccc" localSheetId="3" hidden="1">{"'EST.RDOS(INT)'!$A$5:$E$58"}</definedName>
    <definedName name="cccccc" localSheetId="8" hidden="1">{"'EST.RDOS(INT)'!$A$5:$E$58"}</definedName>
    <definedName name="cccccc" localSheetId="6" hidden="1">{"'EST.RDOS(INT)'!$A$5:$E$58"}</definedName>
    <definedName name="cccccc" hidden="1">{"'EST.RDOS(INT)'!$A$5:$E$58"}</definedName>
    <definedName name="ccd" localSheetId="5" hidden="1">{"'Sheet1'!$A$1:$G$85"}</definedName>
    <definedName name="ccd" localSheetId="7" hidden="1">{"'Sheet1'!$A$1:$G$85"}</definedName>
    <definedName name="ccd" localSheetId="2" hidden="1">{"'Sheet1'!$A$1:$G$85"}</definedName>
    <definedName name="ccd" localSheetId="3" hidden="1">{"'Sheet1'!$A$1:$G$85"}</definedName>
    <definedName name="ccd" localSheetId="8" hidden="1">{"'Sheet1'!$A$1:$G$85"}</definedName>
    <definedName name="ccd" localSheetId="6" hidden="1">{"'Sheet1'!$A$1:$G$85"}</definedName>
    <definedName name="ccd" hidden="1">{"'Sheet1'!$A$1:$G$85"}</definedName>
    <definedName name="ccioespecial" localSheetId="5">#REF!</definedName>
    <definedName name="ccioespecial" localSheetId="7">#REF!</definedName>
    <definedName name="ccioespecial" localSheetId="1">#REF!</definedName>
    <definedName name="ccioespecial" localSheetId="2">#REF!</definedName>
    <definedName name="ccioespecial" localSheetId="3">#REF!</definedName>
    <definedName name="ccioespecial" localSheetId="8">#REF!</definedName>
    <definedName name="ccioespecial" localSheetId="6">#REF!</definedName>
    <definedName name="ccioespecial">#REF!</definedName>
    <definedName name="CDEC">'[17]Dados DEC e FEC'!$CI$6:$CT$69</definedName>
    <definedName name="CECOS" localSheetId="5">'[25]#¡REF'!$C$2:$K$90</definedName>
    <definedName name="CECOS" localSheetId="7">'[25]#¡REF'!$C$2:$K$90</definedName>
    <definedName name="CECOS" localSheetId="8">'[26]#¡REF'!$C$2:$K$90</definedName>
    <definedName name="CECOS" localSheetId="6">'[25]#¡REF'!$C$2:$K$90</definedName>
    <definedName name="CECOS">'[27]#¡REF'!$C$2:$K$90</definedName>
    <definedName name="cfeb" localSheetId="5">#REF!</definedName>
    <definedName name="cfeb" localSheetId="7">#REF!</definedName>
    <definedName name="cfeb" localSheetId="2">#REF!</definedName>
    <definedName name="cfeb" localSheetId="3">#REF!</definedName>
    <definedName name="cfeb" localSheetId="8">#REF!</definedName>
    <definedName name="cfeb" localSheetId="6">#REF!</definedName>
    <definedName name="cfeb">#REF!</definedName>
    <definedName name="CFEC">'[17]Dados DEC e FEC'!$CI$80:$CT$143</definedName>
    <definedName name="CFJDHFD" localSheetId="5" hidden="1">{"'EST.RDOS(INT)'!$A$5:$E$58"}</definedName>
    <definedName name="CFJDHFD" localSheetId="7" hidden="1">{"'EST.RDOS(INT)'!$A$5:$E$58"}</definedName>
    <definedName name="CFJDHFD" localSheetId="1" hidden="1">{"'EST.RDOS(INT)'!$A$5:$E$58"}</definedName>
    <definedName name="CFJDHFD" localSheetId="2" hidden="1">{"'EST.RDOS(INT)'!$A$5:$E$58"}</definedName>
    <definedName name="CFJDHFD" localSheetId="3" hidden="1">{"'EST.RDOS(INT)'!$A$5:$E$58"}</definedName>
    <definedName name="CFJDHFD" localSheetId="8" hidden="1">{"'EST.RDOS(INT)'!$A$5:$E$58"}</definedName>
    <definedName name="CFJDHFD" localSheetId="6" hidden="1">{"'EST.RDOS(INT)'!$A$5:$E$58"}</definedName>
    <definedName name="CFJDHFD" hidden="1">{"'EST.RDOS(INT)'!$A$5:$E$58"}</definedName>
    <definedName name="CHF" localSheetId="5">[11]Lista!#REF!</definedName>
    <definedName name="CHF" localSheetId="7">[11]Lista!#REF!</definedName>
    <definedName name="CHF" localSheetId="8">[13]Lista!#REF!</definedName>
    <definedName name="CHF" localSheetId="6">[11]Lista!#REF!</definedName>
    <definedName name="CHF">[12]Lista!#REF!</definedName>
    <definedName name="CINCO" localSheetId="5">#REF!</definedName>
    <definedName name="CINCO" localSheetId="7">#REF!</definedName>
    <definedName name="CINCO" localSheetId="2">#REF!</definedName>
    <definedName name="CINCO" localSheetId="3">#REF!</definedName>
    <definedName name="CINCO" localSheetId="8">#REF!</definedName>
    <definedName name="CINCO" localSheetId="6">#REF!</definedName>
    <definedName name="CINCO">#REF!</definedName>
    <definedName name="CINT" localSheetId="5">#REF!</definedName>
    <definedName name="CINT" localSheetId="7">#REF!</definedName>
    <definedName name="CINT" localSheetId="1">#REF!</definedName>
    <definedName name="CINT" localSheetId="2">#REF!</definedName>
    <definedName name="CINT" localSheetId="3">#REF!</definedName>
    <definedName name="CINT" localSheetId="8">#REF!</definedName>
    <definedName name="CINT" localSheetId="6">#REF!</definedName>
    <definedName name="CINT">#REF!</definedName>
    <definedName name="CLASSIF_DEP" localSheetId="5">#REF!</definedName>
    <definedName name="CLASSIF_DEP" localSheetId="7">#REF!</definedName>
    <definedName name="CLASSIF_DEP" localSheetId="1">#REF!</definedName>
    <definedName name="CLASSIF_DEP" localSheetId="2">#REF!</definedName>
    <definedName name="CLASSIF_DEP" localSheetId="3">#REF!</definedName>
    <definedName name="CLASSIF_DEP" localSheetId="8">#REF!</definedName>
    <definedName name="CLASSIF_DEP" localSheetId="6">#REF!</definedName>
    <definedName name="CLASSIF_DEP">#REF!</definedName>
    <definedName name="CLASSIFICAÇÃO" localSheetId="5">[37]ANALITICO!#REF!</definedName>
    <definedName name="CLASSIFICAÇÃO" localSheetId="7">[37]ANALITICO!#REF!</definedName>
    <definedName name="CLASSIFICAÇÃO" localSheetId="1">[37]ANALITICO!#REF!</definedName>
    <definedName name="CLASSIFICAÇÃO" localSheetId="2">[37]ANALITICO!#REF!</definedName>
    <definedName name="CLASSIFICAÇÃO" localSheetId="8">[37]ANALITICO!#REF!</definedName>
    <definedName name="CLASSIFICAÇÃO" localSheetId="6">[37]ANALITICO!#REF!</definedName>
    <definedName name="CLASSIFICAÇÃO">[37]ANALITICO!#REF!</definedName>
    <definedName name="CLAUSULA" localSheetId="5">#REF!</definedName>
    <definedName name="CLAUSULA" localSheetId="7">#REF!</definedName>
    <definedName name="CLAUSULA" localSheetId="1">#REF!</definedName>
    <definedName name="CLAUSULA" localSheetId="2">#REF!</definedName>
    <definedName name="CLAUSULA" localSheetId="3">#REF!</definedName>
    <definedName name="CLAUSULA" localSheetId="8">#REF!</definedName>
    <definedName name="CLAUSULA" localSheetId="6">#REF!</definedName>
    <definedName name="CLAUSULA">#REF!</definedName>
    <definedName name="CLEAN">'[18]Dados Inadimplência'!$D$64:$P$70</definedName>
    <definedName name="CLI3E4">[17]Dados_Perdas!$C$79:$O$90</definedName>
    <definedName name="CLIINF">[17]Dados_Perdas!$C$94:$O$105</definedName>
    <definedName name="cmar" localSheetId="5">#REF!</definedName>
    <definedName name="cmar" localSheetId="7">#REF!</definedName>
    <definedName name="cmar" localSheetId="2">#REF!</definedName>
    <definedName name="cmar" localSheetId="3">#REF!</definedName>
    <definedName name="cmar" localSheetId="8">#REF!</definedName>
    <definedName name="cmar" localSheetId="6">#REF!</definedName>
    <definedName name="cmar">#REF!</definedName>
    <definedName name="CMUST">'[17]Dados Must'!$O$4:$R$22</definedName>
    <definedName name="CNCLIENTES">'[18]Dados ISO 9001'!$C$35:$D$41</definedName>
    <definedName name="CND" localSheetId="5">#REF!</definedName>
    <definedName name="CND" localSheetId="7">#REF!</definedName>
    <definedName name="CND" localSheetId="1">#REF!</definedName>
    <definedName name="CND" localSheetId="2">#REF!</definedName>
    <definedName name="CND" localSheetId="3">#REF!</definedName>
    <definedName name="CND" localSheetId="8">#REF!</definedName>
    <definedName name="CND" localSheetId="6">#REF!</definedName>
    <definedName name="CND">#REF!</definedName>
    <definedName name="COBERTURA_INVERSION" localSheetId="5">'[31]#¡REF'!$B$36</definedName>
    <definedName name="COBERTURA_INVERSION" localSheetId="7">'[31]#¡REF'!$B$36</definedName>
    <definedName name="COBERTURA_INVERSION" localSheetId="8">'[32]#¡REF'!$B$36</definedName>
    <definedName name="COBERTURA_INVERSION" localSheetId="6">'[31]#¡REF'!$B$36</definedName>
    <definedName name="COBERTURA_INVERSION">'[33]#¡REF'!$B$36</definedName>
    <definedName name="cobertura_serv">'[38]graf indi'!$J$31</definedName>
    <definedName name="COBERTURA_SERVICIO_DEUDA" localSheetId="5">'[31]#¡REF'!$B$35</definedName>
    <definedName name="COBERTURA_SERVICIO_DEUDA" localSheetId="7">'[31]#¡REF'!$B$35</definedName>
    <definedName name="COBERTURA_SERVICIO_DEUDA" localSheetId="8">'[32]#¡REF'!$B$35</definedName>
    <definedName name="COBERTURA_SERVICIO_DEUDA" localSheetId="6">'[31]#¡REF'!$B$35</definedName>
    <definedName name="COBERTURA_SERVICIO_DEUDA">'[33]#¡REF'!$B$35</definedName>
    <definedName name="codigos_válidos" localSheetId="5">#REF!</definedName>
    <definedName name="codigos_válidos" localSheetId="7">#REF!</definedName>
    <definedName name="codigos_válidos" localSheetId="1">#REF!</definedName>
    <definedName name="codigos_válidos" localSheetId="2">#REF!</definedName>
    <definedName name="codigos_válidos" localSheetId="3">#REF!</definedName>
    <definedName name="codigos_válidos" localSheetId="8">#REF!</definedName>
    <definedName name="codigos_válidos" localSheetId="6">#REF!</definedName>
    <definedName name="codigos_válidos">#REF!</definedName>
    <definedName name="COMERCIAL_AGAR_CROSS_S.A.">"LIQUIDACION"</definedName>
    <definedName name="CON" localSheetId="5" hidden="1">{"'EST.RDOS(INT)'!$A$5:$E$58"}</definedName>
    <definedName name="CON" localSheetId="7" hidden="1">{"'EST.RDOS(INT)'!$A$5:$E$58"}</definedName>
    <definedName name="CON" localSheetId="2" hidden="1">{"'EST.RDOS(INT)'!$A$5:$E$58"}</definedName>
    <definedName name="CON" localSheetId="3" hidden="1">{"'EST.RDOS(INT)'!$A$5:$E$58"}</definedName>
    <definedName name="CON" localSheetId="8" hidden="1">{"'EST.RDOS(INT)'!$A$5:$E$58"}</definedName>
    <definedName name="CON" localSheetId="6" hidden="1">{"'EST.RDOS(INT)'!$A$5:$E$58"}</definedName>
    <definedName name="CON" hidden="1">{"'EST.RDOS(INT)'!$A$5:$E$58"}</definedName>
    <definedName name="Concepto_por_Gerencia" localSheetId="5">#REF!</definedName>
    <definedName name="Concepto_por_Gerencia" localSheetId="7">#REF!</definedName>
    <definedName name="Concepto_por_Gerencia" localSheetId="1">#REF!</definedName>
    <definedName name="Concepto_por_Gerencia" localSheetId="2">#REF!</definedName>
    <definedName name="Concepto_por_Gerencia" localSheetId="3">#REF!</definedName>
    <definedName name="Concepto_por_Gerencia" localSheetId="8">#REF!</definedName>
    <definedName name="Concepto_por_Gerencia" localSheetId="6">#REF!</definedName>
    <definedName name="Concepto_por_Gerencia">#REF!</definedName>
    <definedName name="concpat" localSheetId="3">#REF!</definedName>
    <definedName name="concpat">#REF!</definedName>
    <definedName name="condiciones_nuevas_finan" localSheetId="5">'[14]Flujo año 00-01-02'!$K$63</definedName>
    <definedName name="condiciones_nuevas_finan" localSheetId="7">'[14]Flujo año 00-01-02'!$K$63</definedName>
    <definedName name="condiciones_nuevas_finan" localSheetId="8">'[15]Flujo año 00-01-02'!$K$63</definedName>
    <definedName name="condiciones_nuevas_finan" localSheetId="6">'[14]Flujo año 00-01-02'!$K$63</definedName>
    <definedName name="condiciones_nuevas_finan">'[16]Flujo año 00-01-02'!$K$63</definedName>
    <definedName name="CONEX" localSheetId="5">#REF!</definedName>
    <definedName name="CONEX" localSheetId="7">#REF!</definedName>
    <definedName name="CONEX" localSheetId="1">#REF!</definedName>
    <definedName name="CONEX" localSheetId="2">#REF!</definedName>
    <definedName name="CONEX" localSheetId="3">#REF!</definedName>
    <definedName name="CONEX" localSheetId="8">#REF!</definedName>
    <definedName name="CONEX" localSheetId="6">#REF!</definedName>
    <definedName name="CONEX">#REF!</definedName>
    <definedName name="conex_ingresos" localSheetId="5">'[14]PyG Año 00-01-02'!$A$103:$I$116</definedName>
    <definedName name="conex_ingresos" localSheetId="7">'[14]PyG Año 00-01-02'!$A$103:$I$116</definedName>
    <definedName name="conex_ingresos" localSheetId="8">'[15]PyG Año 00-01-02'!$A$103:$I$116</definedName>
    <definedName name="conex_ingresos" localSheetId="6">'[14]PyG Año 00-01-02'!$A$103:$I$116</definedName>
    <definedName name="conex_ingresos">'[16]PyG Año 00-01-02'!$A$103:$I$116</definedName>
    <definedName name="conexascnd" localSheetId="5">'[14]PyG Año 00-01-02'!$A$376:$H$382</definedName>
    <definedName name="conexascnd" localSheetId="7">'[14]PyG Año 00-01-02'!$A$376:$H$382</definedName>
    <definedName name="conexascnd" localSheetId="8">'[15]PyG Año 00-01-02'!$A$376:$H$382</definedName>
    <definedName name="conexascnd" localSheetId="6">'[14]PyG Año 00-01-02'!$A$376:$H$382</definedName>
    <definedName name="conexascnd">'[16]PyG Año 00-01-02'!$A$376:$H$382</definedName>
    <definedName name="conexos_gastos" localSheetId="5">'[14]PyG Año 00-01-02'!$A$126:$H$139</definedName>
    <definedName name="conexos_gastos" localSheetId="7">'[14]PyG Año 00-01-02'!$A$126:$H$139</definedName>
    <definedName name="conexos_gastos" localSheetId="8">'[15]PyG Año 00-01-02'!$A$126:$H$139</definedName>
    <definedName name="conexos_gastos" localSheetId="6">'[14]PyG Año 00-01-02'!$A$126:$H$139</definedName>
    <definedName name="conexos_gastos">'[16]PyG Año 00-01-02'!$A$126:$H$139</definedName>
    <definedName name="consolidado" localSheetId="5">#REF!</definedName>
    <definedName name="consolidado" localSheetId="7">#REF!</definedName>
    <definedName name="consolidado" localSheetId="1">#REF!</definedName>
    <definedName name="consolidado" localSheetId="2">#REF!</definedName>
    <definedName name="consolidado" localSheetId="3">#REF!</definedName>
    <definedName name="consolidado" localSheetId="8">#REF!</definedName>
    <definedName name="consolidado" localSheetId="6">#REF!</definedName>
    <definedName name="consolidado">#REF!</definedName>
    <definedName name="CONSUMO_ESTRATO_3" localSheetId="5">#REF!</definedName>
    <definedName name="CONSUMO_ESTRATO_3" localSheetId="7">#REF!</definedName>
    <definedName name="CONSUMO_ESTRATO_3" localSheetId="1">#REF!</definedName>
    <definedName name="CONSUMO_ESTRATO_3" localSheetId="2">#REF!</definedName>
    <definedName name="CONSUMO_ESTRATO_3" localSheetId="3">#REF!</definedName>
    <definedName name="CONSUMO_ESTRATO_3" localSheetId="8">#REF!</definedName>
    <definedName name="CONSUMO_ESTRATO_3" localSheetId="6">#REF!</definedName>
    <definedName name="CONSUMO_ESTRATO_3">#REF!</definedName>
    <definedName name="CONT_AC">'[18]Dados Segurança'!$B$74:$I$78</definedName>
    <definedName name="CONT_LM">'[18]Dados Segurança'!$B$67:$I$71</definedName>
    <definedName name="Contrato" localSheetId="5">#REF!</definedName>
    <definedName name="Contrato" localSheetId="7">#REF!</definedName>
    <definedName name="Contrato" localSheetId="2">#REF!</definedName>
    <definedName name="Contrato" localSheetId="3">#REF!</definedName>
    <definedName name="Contrato" localSheetId="8">#REF!</definedName>
    <definedName name="Contrato" localSheetId="6">#REF!</definedName>
    <definedName name="Contrato">#REF!</definedName>
    <definedName name="CONTRIBUCION_AL_PLAN_DE_INVERSIONES" localSheetId="5">'[31]#¡REF'!$B$41</definedName>
    <definedName name="CONTRIBUCION_AL_PLAN_DE_INVERSIONES" localSheetId="7">'[31]#¡REF'!$B$41</definedName>
    <definedName name="CONTRIBUCION_AL_PLAN_DE_INVERSIONES" localSheetId="8">'[32]#¡REF'!$B$41</definedName>
    <definedName name="CONTRIBUCION_AL_PLAN_DE_INVERSIONES" localSheetId="6">'[31]#¡REF'!$B$41</definedName>
    <definedName name="CONTRIBUCION_AL_PLAN_DE_INVERSIONES">'[33]#¡REF'!$B$41</definedName>
    <definedName name="CONTRIBUCIONES_IMPUESTOS" localSheetId="5">#REF!</definedName>
    <definedName name="CONTRIBUCIONES_IMPUESTOS" localSheetId="7">#REF!</definedName>
    <definedName name="CONTRIBUCIONES_IMPUESTOS" localSheetId="1">#REF!</definedName>
    <definedName name="CONTRIBUCIONES_IMPUESTOS" localSheetId="2">#REF!</definedName>
    <definedName name="CONTRIBUCIONES_IMPUESTOS" localSheetId="3">#REF!</definedName>
    <definedName name="CONTRIBUCIONES_IMPUESTOS" localSheetId="8">#REF!</definedName>
    <definedName name="CONTRIBUCIONES_IMPUESTOS" localSheetId="6">#REF!</definedName>
    <definedName name="CONTRIBUCIONES_IMPUESTOS">#REF!</definedName>
    <definedName name="cONTROL" localSheetId="5" hidden="1">{"'EST.RDOS(INT)'!$A$5:$E$58"}</definedName>
    <definedName name="cONTROL" localSheetId="7" hidden="1">{"'EST.RDOS(INT)'!$A$5:$E$58"}</definedName>
    <definedName name="cONTROL" localSheetId="2" hidden="1">{"'EST.RDOS(INT)'!$A$5:$E$58"}</definedName>
    <definedName name="cONTROL" localSheetId="3" hidden="1">{"'EST.RDOS(INT)'!$A$5:$E$58"}</definedName>
    <definedName name="cONTROL" localSheetId="8" hidden="1">{"'EST.RDOS(INT)'!$A$5:$E$58"}</definedName>
    <definedName name="cONTROL" localSheetId="6" hidden="1">{"'EST.RDOS(INT)'!$A$5:$E$58"}</definedName>
    <definedName name="cONTROL" hidden="1">{"'EST.RDOS(INT)'!$A$5:$E$58"}</definedName>
    <definedName name="CORT3E4">[17]Dados_Perdas!$C$49:$O$60</definedName>
    <definedName name="COSTO" localSheetId="5">#REF!</definedName>
    <definedName name="COSTO" localSheetId="7">#REF!</definedName>
    <definedName name="COSTO" localSheetId="2">#REF!</definedName>
    <definedName name="COSTO" localSheetId="3">#REF!</definedName>
    <definedName name="COSTO" localSheetId="8">#REF!</definedName>
    <definedName name="COSTO" localSheetId="6">#REF!</definedName>
    <definedName name="COSTO">#REF!</definedName>
    <definedName name="Costo_Ventas" localSheetId="5">'[31]#¡REF'!$B$16</definedName>
    <definedName name="Costo_Ventas" localSheetId="7">'[31]#¡REF'!$B$16</definedName>
    <definedName name="Costo_Ventas" localSheetId="8">'[32]#¡REF'!$B$16</definedName>
    <definedName name="Costo_Ventas" localSheetId="6">'[31]#¡REF'!$B$16</definedName>
    <definedName name="Costo_Ventas">'[33]#¡REF'!$B$16</definedName>
    <definedName name="CPGERAL07" localSheetId="5">#REF!</definedName>
    <definedName name="CPGERAL07" localSheetId="7">#REF!</definedName>
    <definedName name="CPGERAL07" localSheetId="1">#REF!</definedName>
    <definedName name="CPGERAL07" localSheetId="2">#REF!</definedName>
    <definedName name="CPGERAL07" localSheetId="3">#REF!</definedName>
    <definedName name="CPGERAL07" localSheetId="8">#REF!</definedName>
    <definedName name="CPGERAL07" localSheetId="6">#REF!</definedName>
    <definedName name="CPGERAL07">#REF!</definedName>
    <definedName name="CPOPER07" localSheetId="5">#REF!</definedName>
    <definedName name="CPOPER07" localSheetId="7">#REF!</definedName>
    <definedName name="CPOPER07" localSheetId="1">#REF!</definedName>
    <definedName name="CPOPER07" localSheetId="2">#REF!</definedName>
    <definedName name="CPOPER07" localSheetId="3">#REF!</definedName>
    <definedName name="CPOPER07" localSheetId="8">#REF!</definedName>
    <definedName name="CPOPER07" localSheetId="6">#REF!</definedName>
    <definedName name="CPOPER07">#REF!</definedName>
    <definedName name="CPPERD07" localSheetId="5">#REF!</definedName>
    <definedName name="CPPERD07" localSheetId="7">#REF!</definedName>
    <definedName name="CPPERD07" localSheetId="1">#REF!</definedName>
    <definedName name="CPPERD07" localSheetId="2">#REF!</definedName>
    <definedName name="CPPERD07" localSheetId="3">#REF!</definedName>
    <definedName name="CPPERD07" localSheetId="8">#REF!</definedName>
    <definedName name="CPPERD07" localSheetId="6">#REF!</definedName>
    <definedName name="CPPERD07">#REF!</definedName>
    <definedName name="CPRJ">'[18]Dados ISO 9001'!$C$24:$D$30</definedName>
    <definedName name="CPSUB07" localSheetId="5">#REF!</definedName>
    <definedName name="CPSUB07" localSheetId="7">#REF!</definedName>
    <definedName name="CPSUB07" localSheetId="1">#REF!</definedName>
    <definedName name="CPSUB07" localSheetId="2">#REF!</definedName>
    <definedName name="CPSUB07" localSheetId="3">#REF!</definedName>
    <definedName name="CPSUB07" localSheetId="8">#REF!</definedName>
    <definedName name="CPSUB07" localSheetId="6">#REF!</definedName>
    <definedName name="CPSUB07">#REF!</definedName>
    <definedName name="CPUNDER07" localSheetId="5">#REF!</definedName>
    <definedName name="CPUNDER07" localSheetId="7">#REF!</definedName>
    <definedName name="CPUNDER07" localSheetId="1">#REF!</definedName>
    <definedName name="CPUNDER07" localSheetId="2">#REF!</definedName>
    <definedName name="CPUNDER07" localSheetId="3">#REF!</definedName>
    <definedName name="CPUNDER07" localSheetId="8">#REF!</definedName>
    <definedName name="CPUNDER07" localSheetId="6">#REF!</definedName>
    <definedName name="CPUNDER07">#REF!</definedName>
    <definedName name="Criteria_MI" localSheetId="5">#REF!</definedName>
    <definedName name="Criteria_MI" localSheetId="7">#REF!</definedName>
    <definedName name="Criteria_MI" localSheetId="1">#REF!</definedName>
    <definedName name="Criteria_MI" localSheetId="2">#REF!</definedName>
    <definedName name="Criteria_MI" localSheetId="3">#REF!</definedName>
    <definedName name="Criteria_MI" localSheetId="8">#REF!</definedName>
    <definedName name="Criteria_MI" localSheetId="6">#REF!</definedName>
    <definedName name="Criteria_MI">#REF!</definedName>
    <definedName name="_xlnm.Criteria" localSheetId="1">#REF!</definedName>
    <definedName name="_xlnm.Criteria" localSheetId="3">#REF!</definedName>
    <definedName name="_xlnm.Criteria">#REF!</definedName>
    <definedName name="csDesignMode">1</definedName>
    <definedName name="Ct" localSheetId="5">[39]Controles!$C$40</definedName>
    <definedName name="Ct" localSheetId="7">[39]Controles!$C$40</definedName>
    <definedName name="Ct" localSheetId="2">[39]Controles!$C$40</definedName>
    <definedName name="Ct" localSheetId="3">[39]Controles!$C$40</definedName>
    <definedName name="Ct" localSheetId="8">[39]Controles!$C$40</definedName>
    <definedName name="Ct" localSheetId="6">[39]Controles!$C$40</definedName>
    <definedName name="Ct">[40]Controles!$C$40</definedName>
    <definedName name="ctacte" localSheetId="5">#REF!</definedName>
    <definedName name="ctacte" localSheetId="7">#REF!</definedName>
    <definedName name="ctacte" localSheetId="1">#REF!</definedName>
    <definedName name="ctacte" localSheetId="2">#REF!</definedName>
    <definedName name="ctacte" localSheetId="3">#REF!</definedName>
    <definedName name="ctacte" localSheetId="8">#REF!</definedName>
    <definedName name="ctacte" localSheetId="6">#REF!</definedName>
    <definedName name="ctacte">#REF!</definedName>
    <definedName name="ctak" localSheetId="5">#REF!</definedName>
    <definedName name="ctak" localSheetId="7">#REF!</definedName>
    <definedName name="ctak" localSheetId="1">#REF!</definedName>
    <definedName name="ctak" localSheetId="2">#REF!</definedName>
    <definedName name="ctak" localSheetId="3">#REF!</definedName>
    <definedName name="ctak" localSheetId="8">#REF!</definedName>
    <definedName name="ctak" localSheetId="6">#REF!</definedName>
    <definedName name="ctak">#REF!</definedName>
    <definedName name="CTEE08" localSheetId="5" hidden="1">{"'EST.RDOS(INT)'!$A$5:$E$58"}</definedName>
    <definedName name="CTEE08" localSheetId="7" hidden="1">{"'EST.RDOS(INT)'!$A$5:$E$58"}</definedName>
    <definedName name="CTEE08" localSheetId="2" hidden="1">{"'EST.RDOS(INT)'!$A$5:$E$58"}</definedName>
    <definedName name="CTEE08" localSheetId="3" hidden="1">{"'EST.RDOS(INT)'!$A$5:$E$58"}</definedName>
    <definedName name="CTEE08" localSheetId="8" hidden="1">{"'EST.RDOS(INT)'!$A$5:$E$58"}</definedName>
    <definedName name="CTEE08" localSheetId="6" hidden="1">{"'EST.RDOS(INT)'!$A$5:$E$58"}</definedName>
    <definedName name="CTEE08" hidden="1">{"'EST.RDOS(INT)'!$A$5:$E$58"}</definedName>
    <definedName name="CTEEP07" localSheetId="5" hidden="1">{"'EST.RDOS(INT)'!$A$5:$E$58"}</definedName>
    <definedName name="CTEEP07" localSheetId="7" hidden="1">{"'EST.RDOS(INT)'!$A$5:$E$58"}</definedName>
    <definedName name="CTEEP07" localSheetId="2" hidden="1">{"'EST.RDOS(INT)'!$A$5:$E$58"}</definedName>
    <definedName name="CTEEP07" localSheetId="3" hidden="1">{"'EST.RDOS(INT)'!$A$5:$E$58"}</definedName>
    <definedName name="CTEEP07" localSheetId="8" hidden="1">{"'EST.RDOS(INT)'!$A$5:$E$58"}</definedName>
    <definedName name="CTEEP07" localSheetId="6" hidden="1">{"'EST.RDOS(INT)'!$A$5:$E$58"}</definedName>
    <definedName name="CTEEP07" hidden="1">{"'EST.RDOS(INT)'!$A$5:$E$58"}</definedName>
    <definedName name="CTEEP09" localSheetId="5" hidden="1">{"'EST.RDOS(INT)'!$A$5:$E$58"}</definedName>
    <definedName name="CTEEP09" localSheetId="7" hidden="1">{"'EST.RDOS(INT)'!$A$5:$E$58"}</definedName>
    <definedName name="CTEEP09" localSheetId="2" hidden="1">{"'EST.RDOS(INT)'!$A$5:$E$58"}</definedName>
    <definedName name="CTEEP09" localSheetId="3" hidden="1">{"'EST.RDOS(INT)'!$A$5:$E$58"}</definedName>
    <definedName name="CTEEP09" localSheetId="8" hidden="1">{"'EST.RDOS(INT)'!$A$5:$E$58"}</definedName>
    <definedName name="CTEEP09" localSheetId="6" hidden="1">{"'EST.RDOS(INT)'!$A$5:$E$58"}</definedName>
    <definedName name="CTEEP09" hidden="1">{"'EST.RDOS(INT)'!$A$5:$E$58"}</definedName>
    <definedName name="CTEEP7_10" localSheetId="5"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CTEEP7_10" localSheetId="7"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CTEEP7_10" localSheetId="2"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CTEEP7_10" localSheetId="3"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CTEEP7_10" localSheetId="8"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CTEEP7_10" localSheetId="6"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CTEEP7_10"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CUATRO" localSheetId="5">#REF!</definedName>
    <definedName name="CUATRO" localSheetId="7">#REF!</definedName>
    <definedName name="CUATRO" localSheetId="2">#REF!</definedName>
    <definedName name="CUATRO" localSheetId="3">#REF!</definedName>
    <definedName name="CUATRO" localSheetId="8">#REF!</definedName>
    <definedName name="CUATRO" localSheetId="6">#REF!</definedName>
    <definedName name="CUATRO">#REF!</definedName>
    <definedName name="CVALUE">'[17]Dados RiscoEnergia'!$E$6:$Q$17</definedName>
    <definedName name="CVCVC" localSheetId="5" hidden="1">{"Others",#N/A,TRUE,"OTHERS";"Análisis Ingresos por Familia","HojaI",TRUE,"MDFeb97";"Análisis Ingresos por Marca","HojaII",TRUE,"MDFeb97";"Costos y Desvíos por Marca","HojaIII",TRUE,"MDFeb97";"Control de Costos","HojaIV",TRUE,"MDFeb97"}</definedName>
    <definedName name="CVCVC" localSheetId="7" hidden="1">{"Others",#N/A,TRUE,"OTHERS";"Análisis Ingresos por Familia","HojaI",TRUE,"MDFeb97";"Análisis Ingresos por Marca","HojaII",TRUE,"MDFeb97";"Costos y Desvíos por Marca","HojaIII",TRUE,"MDFeb97";"Control de Costos","HojaIV",TRUE,"MDFeb97"}</definedName>
    <definedName name="CVCVC" localSheetId="2" hidden="1">{"Others",#N/A,TRUE,"OTHERS";"Análisis Ingresos por Familia","HojaI",TRUE,"MDFeb97";"Análisis Ingresos por Marca","HojaII",TRUE,"MDFeb97";"Costos y Desvíos por Marca","HojaIII",TRUE,"MDFeb97";"Control de Costos","HojaIV",TRUE,"MDFeb97"}</definedName>
    <definedName name="CVCVC" localSheetId="3" hidden="1">{"Others",#N/A,TRUE,"OTHERS";"Análisis Ingresos por Familia","HojaI",TRUE,"MDFeb97";"Análisis Ingresos por Marca","HojaII",TRUE,"MDFeb97";"Costos y Desvíos por Marca","HojaIII",TRUE,"MDFeb97";"Control de Costos","HojaIV",TRUE,"MDFeb97"}</definedName>
    <definedName name="CVCVC" localSheetId="8" hidden="1">{"Others",#N/A,TRUE,"OTHERS";"Análisis Ingresos por Familia","HojaI",TRUE,"MDFeb97";"Análisis Ingresos por Marca","HojaII",TRUE,"MDFeb97";"Costos y Desvíos por Marca","HojaIII",TRUE,"MDFeb97";"Control de Costos","HojaIV",TRUE,"MDFeb97"}</definedName>
    <definedName name="CVCVC" localSheetId="6" hidden="1">{"Others",#N/A,TRUE,"OTHERS";"Análisis Ingresos por Familia","HojaI",TRUE,"MDFeb97";"Análisis Ingresos por Marca","HojaII",TRUE,"MDFeb97";"Costos y Desvíos por Marca","HojaIII",TRUE,"MDFeb97";"Control de Costos","HojaIV",TRUE,"MDFeb97"}</definedName>
    <definedName name="CVCVC" hidden="1">{"Others",#N/A,TRUE,"OTHERS";"Análisis Ingresos por Familia","HojaI",TRUE,"MDFeb97";"Análisis Ingresos por Marca","HojaII",TRUE,"MDFeb97";"Costos y Desvíos por Marca","HojaIII",TRUE,"MDFeb97";"Control de Costos","HojaIV",TRUE,"MDFeb97"}</definedName>
    <definedName name="Cwvu.DOLARE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Cwvu.DOLARE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Cwvu.DOLARE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Cwvu.DOLARE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Cwvu.DOLARE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Cwvu.DOLARE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Cwvu.DOLARE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Cwvu.SUCRE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Cwvu.SUCRE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Cwvu.SUCRE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Cwvu.SUCRE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Cwvu.SUCRE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Cwvu.SUCRE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Cwvu.SUCRE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CXCDETALLADA" localSheetId="5">#REF!</definedName>
    <definedName name="CXCDETALLADA" localSheetId="7">#REF!</definedName>
    <definedName name="CXCDETALLADA" localSheetId="2">#REF!</definedName>
    <definedName name="CXCDETALLADA" localSheetId="3">#REF!</definedName>
    <definedName name="CXCDETALLADA" localSheetId="8">#REF!</definedName>
    <definedName name="CXCDETALLADA" localSheetId="6">#REF!</definedName>
    <definedName name="CXCDETALLADA">#REF!</definedName>
    <definedName name="CXCTERCEROS" localSheetId="7">#REF!</definedName>
    <definedName name="CXCTERCEROS" localSheetId="2">#REF!</definedName>
    <definedName name="CXCTERCEROS" localSheetId="3">#REF!</definedName>
    <definedName name="CXCTERCEROS" localSheetId="8">#REF!</definedName>
    <definedName name="CXCTERCEROS" localSheetId="6">#REF!</definedName>
    <definedName name="CXCTERCEROS">#REF!</definedName>
    <definedName name="CXP" localSheetId="7">#REF!</definedName>
    <definedName name="CXP" localSheetId="2">#REF!</definedName>
    <definedName name="CXP" localSheetId="3">#REF!</definedName>
    <definedName name="CXP" localSheetId="8">#REF!</definedName>
    <definedName name="CXP" localSheetId="6">#REF!</definedName>
    <definedName name="CXP">#REF!</definedName>
    <definedName name="D" localSheetId="5">#REF!</definedName>
    <definedName name="D" localSheetId="7">#REF!</definedName>
    <definedName name="D" localSheetId="1">#REF!</definedName>
    <definedName name="D" localSheetId="2">#REF!</definedName>
    <definedName name="D" localSheetId="3">#REF!</definedName>
    <definedName name="D" localSheetId="8">#REF!</definedName>
    <definedName name="D" localSheetId="6">#REF!</definedName>
    <definedName name="D">#REF!</definedName>
    <definedName name="DATA1" localSheetId="3">#REF!</definedName>
    <definedName name="DATA1">#REF!</definedName>
    <definedName name="DATA10" localSheetId="3">#REF!</definedName>
    <definedName name="DATA10">#REF!</definedName>
    <definedName name="DATA11" localSheetId="3">#REF!</definedName>
    <definedName name="DATA11">#REF!</definedName>
    <definedName name="DATA12" localSheetId="3">#REF!</definedName>
    <definedName name="DATA12">#REF!</definedName>
    <definedName name="DATA13" localSheetId="3">#REF!</definedName>
    <definedName name="DATA13">#REF!</definedName>
    <definedName name="DATA14" localSheetId="3">#REF!</definedName>
    <definedName name="DATA14">#REF!</definedName>
    <definedName name="DATA15" localSheetId="3">#REF!</definedName>
    <definedName name="DATA15">#REF!</definedName>
    <definedName name="DATA16" localSheetId="3">#REF!</definedName>
    <definedName name="DATA16">#REF!</definedName>
    <definedName name="DATA17" localSheetId="3">#REF!</definedName>
    <definedName name="DATA17">#REF!</definedName>
    <definedName name="DATA18" localSheetId="3">#REF!</definedName>
    <definedName name="DATA18">#REF!</definedName>
    <definedName name="DATA19" localSheetId="3">#REF!</definedName>
    <definedName name="DATA19">#REF!</definedName>
    <definedName name="DATA2" localSheetId="3">#REF!</definedName>
    <definedName name="DATA2">#REF!</definedName>
    <definedName name="DATA20" localSheetId="3">#REF!</definedName>
    <definedName name="DATA20">#REF!</definedName>
    <definedName name="DATA21" localSheetId="3">#REF!</definedName>
    <definedName name="DATA21">#REF!</definedName>
    <definedName name="DATA22" localSheetId="3">#REF!</definedName>
    <definedName name="DATA22">#REF!</definedName>
    <definedName name="DATA23" localSheetId="3">#REF!</definedName>
    <definedName name="DATA23">#REF!</definedName>
    <definedName name="DATA24" localSheetId="3">#REF!</definedName>
    <definedName name="DATA24">#REF!</definedName>
    <definedName name="DATA25" localSheetId="3">#REF!</definedName>
    <definedName name="DATA25">#REF!</definedName>
    <definedName name="DATA26" localSheetId="3">#REF!</definedName>
    <definedName name="DATA26">#REF!</definedName>
    <definedName name="DATA27" localSheetId="3">#REF!</definedName>
    <definedName name="DATA27">#REF!</definedName>
    <definedName name="DATA28" localSheetId="3">#REF!</definedName>
    <definedName name="DATA28">#REF!</definedName>
    <definedName name="DATA3" localSheetId="3">#REF!</definedName>
    <definedName name="DATA3">#REF!</definedName>
    <definedName name="DATA4" localSheetId="3">#REF!</definedName>
    <definedName name="DATA4">#REF!</definedName>
    <definedName name="DATA5" localSheetId="3">#REF!</definedName>
    <definedName name="DATA5">#REF!</definedName>
    <definedName name="DATA6" localSheetId="3">#REF!</definedName>
    <definedName name="DATA6">#REF!</definedName>
    <definedName name="DATA7" localSheetId="3">#REF!</definedName>
    <definedName name="DATA7">#REF!</definedName>
    <definedName name="DATA8" localSheetId="3">#REF!</definedName>
    <definedName name="DATA8">#REF!</definedName>
    <definedName name="DATA9" localSheetId="3">#REF!</definedName>
    <definedName name="DATA9">#REF!</definedName>
    <definedName name="Database_MI" localSheetId="5">#REF!</definedName>
    <definedName name="Database_MI" localSheetId="7">#REF!</definedName>
    <definedName name="Database_MI" localSheetId="1">#REF!</definedName>
    <definedName name="Database_MI" localSheetId="2">#REF!</definedName>
    <definedName name="Database_MI" localSheetId="3">#REF!</definedName>
    <definedName name="Database_MI" localSheetId="8">#REF!</definedName>
    <definedName name="Database_MI" localSheetId="6">#REF!</definedName>
    <definedName name="Database_MI">#REF!</definedName>
    <definedName name="datos" localSheetId="5">[14]historia!$A$115:$IV$183</definedName>
    <definedName name="datos" localSheetId="7">[14]historia!$A$115:$IV$183</definedName>
    <definedName name="datos" localSheetId="8">[15]historia!$A$115:$IV$183</definedName>
    <definedName name="datos" localSheetId="6">[14]historia!$A$115:$IV$183</definedName>
    <definedName name="datos">[16]historia!$A$115:$IV$183</definedName>
    <definedName name="datos1" localSheetId="5">#REF!</definedName>
    <definedName name="datos1" localSheetId="7">#REF!</definedName>
    <definedName name="datos1" localSheetId="2">#REF!</definedName>
    <definedName name="datos1" localSheetId="3">#REF!</definedName>
    <definedName name="datos1" localSheetId="8">#REF!</definedName>
    <definedName name="datos1" localSheetId="6">#REF!</definedName>
    <definedName name="datos1">#REF!</definedName>
    <definedName name="datos2" localSheetId="7">#REF!</definedName>
    <definedName name="datos2" localSheetId="2">#REF!</definedName>
    <definedName name="datos2" localSheetId="3">#REF!</definedName>
    <definedName name="datos2" localSheetId="8">#REF!</definedName>
    <definedName name="datos2" localSheetId="6">#REF!</definedName>
    <definedName name="datos2">#REF!</definedName>
    <definedName name="DBHH" localSheetId="5">#REF!</definedName>
    <definedName name="DBHH" localSheetId="7">#REF!</definedName>
    <definedName name="DBHH" localSheetId="1">#REF!</definedName>
    <definedName name="DBHH" localSheetId="2">#REF!</definedName>
    <definedName name="DBHH" localSheetId="3">#REF!</definedName>
    <definedName name="DBHH" localSheetId="8">#REF!</definedName>
    <definedName name="DBHH" localSheetId="6">#REF!</definedName>
    <definedName name="DBHH">#REF!</definedName>
    <definedName name="DBT" localSheetId="5">#REF!</definedName>
    <definedName name="DBT" localSheetId="7">#REF!</definedName>
    <definedName name="DBT" localSheetId="1">#REF!</definedName>
    <definedName name="DBT" localSheetId="2">#REF!</definedName>
    <definedName name="DBT" localSheetId="3">#REF!</definedName>
    <definedName name="DBT" localSheetId="8">#REF!</definedName>
    <definedName name="DBT" localSheetId="6">#REF!</definedName>
    <definedName name="DBT">#REF!</definedName>
    <definedName name="dddddddddd" localSheetId="5" hidden="1">{"'EST.RDOS(INT)'!$A$5:$E$58"}</definedName>
    <definedName name="dddddddddd" localSheetId="7" hidden="1">{"'EST.RDOS(INT)'!$A$5:$E$58"}</definedName>
    <definedName name="dddddddddd" localSheetId="2" hidden="1">{"'EST.RDOS(INT)'!$A$5:$E$58"}</definedName>
    <definedName name="dddddddddd" localSheetId="3" hidden="1">{"'EST.RDOS(INT)'!$A$5:$E$58"}</definedName>
    <definedName name="dddddddddd" localSheetId="8" hidden="1">{"'EST.RDOS(INT)'!$A$5:$E$58"}</definedName>
    <definedName name="dddddddddd" localSheetId="6" hidden="1">{"'EST.RDOS(INT)'!$A$5:$E$58"}</definedName>
    <definedName name="dddddddddd" hidden="1">{"'EST.RDOS(INT)'!$A$5:$E$58"}</definedName>
    <definedName name="DEC">'[17]Dados DEC e FEC'!$A$6:$CF$69</definedName>
    <definedName name="DEC_01">[18]Dados_DEC_2005!$B$21:$J$39</definedName>
    <definedName name="DEC_01_2005">[18]Dados_DEC!$B$21:$J$39</definedName>
    <definedName name="DEC_02">[18]Dados_DEC_2005!$B$41:$J$59</definedName>
    <definedName name="DEC_02_2005">[18]Dados_DEC!$B$41:$J$59</definedName>
    <definedName name="DEC_03">[18]Dados_DEC_2005!$B$61:$J$79</definedName>
    <definedName name="DEC_03_2005">[18]Dados_DEC!$B$61:$J$79</definedName>
    <definedName name="DEC_04">[18]Dados_DEC_2005!$B$81:$J$99</definedName>
    <definedName name="DEC_04_2005">[18]Dados_DEC!$B$81:$J$99</definedName>
    <definedName name="DEC_05">[18]Dados_DEC_2005!$B$101:$J$119</definedName>
    <definedName name="DEC_05_2005">[18]Dados_DEC!$B$101:$J$119</definedName>
    <definedName name="DEC_06">[18]Dados_DEC_2005!$B$121:$J$139</definedName>
    <definedName name="DEC_06_2005">[18]Dados_DEC!$B$121:$J$139</definedName>
    <definedName name="DEC_07">[18]Dados_DEC_2005!$B$141:$J$159</definedName>
    <definedName name="DEC_07_2005">[18]Dados_DEC!$B$141:$J$159</definedName>
    <definedName name="DEC_08">[18]Dados_DEC_2005!$B$181:$J$199</definedName>
    <definedName name="DEC_08_2005">[18]Dados_DEC!$B$181:$J$199</definedName>
    <definedName name="DEC_09">[18]Dados_DEC_2005!$B$201:$J$219</definedName>
    <definedName name="DEC_09_2005">[18]Dados_DEC!$B$201:$J$219</definedName>
    <definedName name="DEC_10">[18]Dados_DEC_2005!$B$221:$J$239</definedName>
    <definedName name="DEC_10_2005">[18]Dados_DEC!$B$221:$J$239</definedName>
    <definedName name="DEC_11">[18]Dados_DEC_2005!$B$241:$J$259</definedName>
    <definedName name="DEC_11_2005">[18]Dados_DEC!$B$241:$J$259</definedName>
    <definedName name="DEC_12">[18]Dados_DEC_2005!$B$261:$J$279</definedName>
    <definedName name="DEC_12_2005">[18]Dados_DEC!$B$261:$J$279</definedName>
    <definedName name="DEC_13">[18]Dados_DEC_2005!$B$281:$J$299</definedName>
    <definedName name="DEC_13_2005">[18]Dados_DEC!$B$281:$J$299</definedName>
    <definedName name="DEC_14">[18]Dados_DEC_2005!$B$301:$J$319</definedName>
    <definedName name="DEC_14_2005">[18]Dados_DEC!$B$301:$J$319</definedName>
    <definedName name="DEC_15">[18]Dados_DEC_2005!$B$321:$J$339</definedName>
    <definedName name="DEC_15_2005">[18]Dados_DEC!$B$321:$J$339</definedName>
    <definedName name="DEC_16">[18]Dados_DEC_2005!$B$341:$J$359</definedName>
    <definedName name="DEC_16_2005">[18]Dados_DEC!$B$341:$J$359</definedName>
    <definedName name="DEC_17">[18]Dados_DEC_2005!$B$361:$J$379</definedName>
    <definedName name="DEC_17_2005">[18]Dados_DEC!$B$361:$J$379</definedName>
    <definedName name="DEC_18">[18]Dados_DEC_2005!$B$381:$J$399</definedName>
    <definedName name="DEC_18_2005">[18]Dados_DEC!$B$381:$J$399</definedName>
    <definedName name="DEC_19">[18]Dados_DEC_2005!$B$401:$J$419</definedName>
    <definedName name="DEC_19_2005">[18]Dados_DEC!$B$401:$J$419</definedName>
    <definedName name="DEC_20">[18]Dados_DEC_2005!$B$421:$J$439</definedName>
    <definedName name="DEC_20_2005">[18]Dados_DEC!$B$421:$J$439</definedName>
    <definedName name="DEC_21">[18]Dados_DEC_2005!$B$441:$J$459</definedName>
    <definedName name="DEC_21_2005">[18]Dados_DEC!$B$441:$J$459</definedName>
    <definedName name="DEC_22">[18]Dados_DEC_2005!$B$461:$J$479</definedName>
    <definedName name="DEC_22_2005">[18]Dados_DEC!$B$461:$J$479</definedName>
    <definedName name="DEC_23">[18]Dados_DEC_2005!$B$481:$J$499</definedName>
    <definedName name="DEC_23_2005">[18]Dados_DEC!$B$481:$J$499</definedName>
    <definedName name="DEC_24">[18]Dados_DEC_2005!$B$501:$J$519</definedName>
    <definedName name="DEC_24_2005">[18]Dados_DEC!$B$501:$J$519</definedName>
    <definedName name="DEC_25">[18]Dados_DEC_2005!$B$521:$J$539</definedName>
    <definedName name="DEC_25_2005">[18]Dados_DEC!$B$521:$J$539</definedName>
    <definedName name="DEC_26">[18]Dados_DEC_2005!$B$541:$J$559</definedName>
    <definedName name="DEC_26_2005">[18]Dados_DEC!$B$541:$J$559</definedName>
    <definedName name="DEC_27">[18]Dados_DEC_2005!$B$561:$J$579</definedName>
    <definedName name="DEC_27_2005">[18]Dados_DEC!$B$561:$J$579</definedName>
    <definedName name="DEC_28">[18]Dados_DEC_2005!$B$581:$J$599</definedName>
    <definedName name="DEC_28_2005">[18]Dados_DEC!$B$581:$J$599</definedName>
    <definedName name="DEC_29">[18]Dados_DEC_2005!$B$601:$J$619</definedName>
    <definedName name="DEC_29_2005">[18]Dados_DEC!$B$601:$J$619</definedName>
    <definedName name="DEC_30">[18]Dados_DEC_2005!$B$621:$J$639</definedName>
    <definedName name="DEC_30_2005">[18]Dados_DEC!$B$621:$J$639</definedName>
    <definedName name="DEC_31">[18]Dados_DEC_2005!$B$641:$J$659</definedName>
    <definedName name="DEC_31_2005">[18]Dados_DEC!$B$641:$J$659</definedName>
    <definedName name="DEC_32">[18]Dados_DEC_2005!$B$661:$J$679</definedName>
    <definedName name="DEC_32_2005">[18]Dados_DEC!$B$661:$J$679</definedName>
    <definedName name="DEC_33">[18]Dados_DEC_2005!$B$681:$J$699</definedName>
    <definedName name="DEC_33_2005">[18]Dados_DEC!$B$681:$J$699</definedName>
    <definedName name="DEC_34">[18]Dados_DEC_2005!$B$701:$J$719</definedName>
    <definedName name="DEC_34_2005">[18]Dados_DEC!$B$701:$J$719</definedName>
    <definedName name="DEC_35">[18]Dados_DEC_2005!$B$721:$J$739</definedName>
    <definedName name="DEC_35_2005">[18]Dados_DEC!$B$721:$J$739</definedName>
    <definedName name="DEC_36">[18]Dados_DEC_2005!$B$741:$J$759</definedName>
    <definedName name="DEC_36_2005">[18]Dados_DEC!$B$741:$J$759</definedName>
    <definedName name="DEC_37">[18]Dados_DEC_2005!$B$161:$J$179</definedName>
    <definedName name="DEC_37_2005">[18]Dados_DEC!$B$161:$J$179</definedName>
    <definedName name="DEC_38">[18]Dados_DEC_2005!$B$761:$J$779</definedName>
    <definedName name="DEC_38_2005">[18]Dados_DEC!$B$761:$J$779</definedName>
    <definedName name="DEC_39">[18]Dados_DEC_2005!$B$781:$J$799</definedName>
    <definedName name="DEC_39_2005">[18]Dados_DEC!$B$781:$J$799</definedName>
    <definedName name="DEC_40">[18]Dados_DEC_2005!$B$961:$J$979</definedName>
    <definedName name="DEC_40_2005">[18]Dados_DEC!$B$961:$J$979</definedName>
    <definedName name="DEC_41">[18]Dados_DEC_2005!$B$801:$J$819</definedName>
    <definedName name="DEC_41_2005">[18]Dados_DEC!$B$801:$J$819</definedName>
    <definedName name="DEC_42">[18]Dados_DEC_2005!$B$821:$J$839</definedName>
    <definedName name="DEC_42_2005">[18]Dados_DEC!$B$821:$J$839</definedName>
    <definedName name="DEC_43">[18]Dados_DEC_2005!$B$841:$J$859</definedName>
    <definedName name="DEC_43_2005">[18]Dados_DEC!$B$841:$J$859</definedName>
    <definedName name="DEC_44">[18]Dados_DEC_2005!$B$861:$J$879</definedName>
    <definedName name="DEC_44_2005">[18]Dados_DEC!$B$861:$J$879</definedName>
    <definedName name="DEC_45">[18]Dados_DEC_2005!$B$881:$J$899</definedName>
    <definedName name="DEC_45_2005">[18]Dados_DEC!$B$881:$J$899</definedName>
    <definedName name="DEC_46">[18]Dados_DEC_2005!$B$901:$J$919</definedName>
    <definedName name="DEC_46_2005">[18]Dados_DEC!$B$901:$J$919</definedName>
    <definedName name="DEC_47">[18]Dados_DEC_2005!$B$921:$J$939</definedName>
    <definedName name="DEC_47_2005">[18]Dados_DEC!$B$921:$J$939</definedName>
    <definedName name="DEC_48">[18]Dados_DEC_2005!$B$941:$J$959</definedName>
    <definedName name="DEC_48_2005">[18]Dados_DEC!$B$941:$J$959</definedName>
    <definedName name="DEC_49">[18]Dados_DEC_2005!$B$981:$J$999</definedName>
    <definedName name="DEC_49_2005">[18]Dados_DEC!$B$981:$J$999</definedName>
    <definedName name="DEC_50">[18]Dados_DEC_2005!$B$1001:$J$1019</definedName>
    <definedName name="DEC_50_2005">[18]Dados_DEC!$B$1001:$J$1019</definedName>
    <definedName name="DEC_51">[18]Dados_DEC_2005!$B$1021:$J$1039</definedName>
    <definedName name="DEC_51_2005">[18]Dados_DEC!$B$1021:$J$1039</definedName>
    <definedName name="DEC_512005" localSheetId="5">[18]Dados_DEC!#REF!</definedName>
    <definedName name="DEC_512005" localSheetId="7">[18]Dados_DEC!#REF!</definedName>
    <definedName name="DEC_512005" localSheetId="1">[18]Dados_DEC!#REF!</definedName>
    <definedName name="DEC_512005" localSheetId="2">[18]Dados_DEC!#REF!</definedName>
    <definedName name="DEC_512005" localSheetId="3">[18]Dados_DEC!#REF!</definedName>
    <definedName name="DEC_512005" localSheetId="8">[18]Dados_DEC!#REF!</definedName>
    <definedName name="DEC_512005" localSheetId="6">[18]Dados_DEC!#REF!</definedName>
    <definedName name="DEC_512005">[18]Dados_DEC!#REF!</definedName>
    <definedName name="DEC_52">[18]Dados_DEC_2005!$B$1041:$J$1059</definedName>
    <definedName name="DEC_52_2005">[18]Dados_DEC!$B$1041:$J$1059</definedName>
    <definedName name="DEC_53">[18]Dados_DEC_2005!$B$1061:$J$1079</definedName>
    <definedName name="DEC_53_2005">[18]Dados_DEC!$B$1061:$J$1079</definedName>
    <definedName name="DEC_54">[18]Dados_DEC_2005!$B$1081:$J$1099</definedName>
    <definedName name="DEC_54_2005">[18]Dados_DEC!$B$1081:$J$1099</definedName>
    <definedName name="DEC_55">[18]Dados_DEC_2005!$B$1101:$J$1119</definedName>
    <definedName name="DEC_55_2005">[18]Dados_DEC!$B$1101:$J$1119</definedName>
    <definedName name="DEC_56">[18]Dados_DEC_2005!$B$1121:$J$1139</definedName>
    <definedName name="DEC_56_2005">[18]Dados_DEC!$B$1121:$J$1139</definedName>
    <definedName name="DEC_57">[18]Dados_DEC_2005!$B$1141:$J$1159</definedName>
    <definedName name="DEC_57_2005">[18]Dados_DEC!$B$1141:$J$1159</definedName>
    <definedName name="DEC_58">[18]Dados_DEC_2005!$B$1161:$J$1179</definedName>
    <definedName name="DEC_58_2005">[18]Dados_DEC!$B$1161:$J$1179</definedName>
    <definedName name="DEC_ANHEMBI">[18]Dados_DEC_2005!$B$1241:$J$1259</definedName>
    <definedName name="DEC_ANHEMBI_2005">[18]Dados_DEC!$B$1241:$J$1259</definedName>
    <definedName name="DEC_CENTRO">[18]Dados_DEC_2005!$B$1261:$J$1279</definedName>
    <definedName name="DEC_CENTRO_">[18]Dados_DEC_2005!$B$1321:$J$1339</definedName>
    <definedName name="DEC_CENTRO_2005">[18]Dados_DEC!$B$1261:$J$1279</definedName>
    <definedName name="DEC_CENTRO_T">[18]Dados_DEC_2005!$B$1321:$J$1339</definedName>
    <definedName name="DEC_CENTRO_T_2005">[18]Dados_DEC!$B$1321:$J$1339</definedName>
    <definedName name="DEC_GRANDE_ABC">[18]Dados_DEC_2005!$B$1301:$J$1319</definedName>
    <definedName name="DEC_GRANDE_ABC_2005">[18]Dados_DEC!$B$1301:$J$1319</definedName>
    <definedName name="DEC_LESTE">[18]Dados_DEC_2005!$B$1281:$J$1299</definedName>
    <definedName name="DEC_LESTE_2005">[18]Dados_DEC!$B$1281:$J$1299</definedName>
    <definedName name="DEC_OESTE">[18]Dados_DEC_2005!$B$1201:$J$1219</definedName>
    <definedName name="DEC_OESTE_2005">[18]Dados_DEC!$B$1201:$J$1219</definedName>
    <definedName name="DEC_SP_SUL">[18]Dados_DEC_2005!$B$1221:$J$1239</definedName>
    <definedName name="DEC_SP_SUL_2005">[18]Dados_DEC!$B$1221:$J$1239</definedName>
    <definedName name="DEC_T">[18]Dados_DEC_2005!$B$1181:$J$1199</definedName>
    <definedName name="DEC_T_2005">[18]Dados_DEC!$B$1181:$J$1199</definedName>
    <definedName name="DECI" localSheetId="5">#REF!</definedName>
    <definedName name="DECI" localSheetId="7">#REF!</definedName>
    <definedName name="DECI" localSheetId="1">#REF!</definedName>
    <definedName name="DECI" localSheetId="2">#REF!</definedName>
    <definedName name="DECI" localSheetId="3">#REF!</definedName>
    <definedName name="DECI" localSheetId="8">#REF!</definedName>
    <definedName name="DECI" localSheetId="6">#REF!</definedName>
    <definedName name="DECI">#REF!</definedName>
    <definedName name="deprecia" localSheetId="5">'[14]aom reg'!$W$7:$AB$12</definedName>
    <definedName name="deprecia" localSheetId="7">'[14]aom reg'!$W$7:$AB$12</definedName>
    <definedName name="deprecia" localSheetId="8">'[15]aom reg'!$W$7:$AB$12</definedName>
    <definedName name="deprecia" localSheetId="6">'[14]aom reg'!$W$7:$AB$12</definedName>
    <definedName name="deprecia">'[16]aom reg'!$W$7:$AB$12</definedName>
    <definedName name="Depreciaciones_y_Amort." localSheetId="5">'[31]#¡REF'!$B$17</definedName>
    <definedName name="Depreciaciones_y_Amort." localSheetId="7">'[31]#¡REF'!$B$17</definedName>
    <definedName name="Depreciaciones_y_Amort." localSheetId="8">'[32]#¡REF'!$B$17</definedName>
    <definedName name="Depreciaciones_y_Amort." localSheetId="6">'[31]#¡REF'!$B$17</definedName>
    <definedName name="Depreciaciones_y_Amort.">'[33]#¡REF'!$B$17</definedName>
    <definedName name="DEPRECIATION" localSheetId="5">#REF!</definedName>
    <definedName name="DEPRECIATION" localSheetId="7">#REF!</definedName>
    <definedName name="DEPRECIATION" localSheetId="1">#REF!</definedName>
    <definedName name="DEPRECIATION" localSheetId="2">#REF!</definedName>
    <definedName name="DEPRECIATION" localSheetId="3">#REF!</definedName>
    <definedName name="DEPRECIATION" localSheetId="8">#REF!</definedName>
    <definedName name="DEPRECIATION" localSheetId="6">#REF!</definedName>
    <definedName name="DEPRECIATION">#REF!</definedName>
    <definedName name="DEPT____GN_D" localSheetId="5">[37]ANALITICO!#REF!</definedName>
    <definedName name="DEPT____GN_D" localSheetId="7">[37]ANALITICO!#REF!</definedName>
    <definedName name="DEPT____GN_D" localSheetId="1">[37]ANALITICO!#REF!</definedName>
    <definedName name="DEPT____GN_D" localSheetId="2">[37]ANALITICO!#REF!</definedName>
    <definedName name="DEPT____GN_D" localSheetId="3">[37]ANALITICO!#REF!</definedName>
    <definedName name="DEPT____GN_D" localSheetId="8">[37]ANALITICO!#REF!</definedName>
    <definedName name="DEPT____GN_D" localSheetId="6">[37]ANALITICO!#REF!</definedName>
    <definedName name="DEPT____GN_D">[37]ANALITICO!#REF!</definedName>
    <definedName name="Descuento" localSheetId="5">#REF!</definedName>
    <definedName name="Descuento" localSheetId="7">#REF!</definedName>
    <definedName name="Descuento" localSheetId="2">#REF!</definedName>
    <definedName name="Descuento" localSheetId="3">#REF!</definedName>
    <definedName name="Descuento" localSheetId="8">#REF!</definedName>
    <definedName name="Descuento" localSheetId="6">#REF!</definedName>
    <definedName name="Descuento">#REF!</definedName>
    <definedName name="DESFALT" localSheetId="5">#REF!</definedName>
    <definedName name="DESFALT" localSheetId="7">#REF!</definedName>
    <definedName name="DESFALT" localSheetId="1">#REF!</definedName>
    <definedName name="DESFALT" localSheetId="2">#REF!</definedName>
    <definedName name="DESFALT" localSheetId="3">#REF!</definedName>
    <definedName name="DESFALT" localSheetId="8">#REF!</definedName>
    <definedName name="DESFALT" localSheetId="6">#REF!</definedName>
    <definedName name="DESFALT">#REF!</definedName>
    <definedName name="DESPESAS">'[17]Dados Inadimplência'!$C$49:$O$62</definedName>
    <definedName name="DEUDA" localSheetId="5">#REF!</definedName>
    <definedName name="DEUDA" localSheetId="7">#REF!</definedName>
    <definedName name="DEUDA" localSheetId="1">#REF!</definedName>
    <definedName name="DEUDA" localSheetId="2">#REF!</definedName>
    <definedName name="DEUDA" localSheetId="3">#REF!</definedName>
    <definedName name="DEUDA" localSheetId="8">#REF!</definedName>
    <definedName name="DEUDA" localSheetId="6">#REF!</definedName>
    <definedName name="DEUDA">#REF!</definedName>
    <definedName name="DEUDAL" localSheetId="5">#REF!</definedName>
    <definedName name="DEUDAL" localSheetId="7">#REF!</definedName>
    <definedName name="DEUDAL" localSheetId="1">#REF!</definedName>
    <definedName name="DEUDAL" localSheetId="2">#REF!</definedName>
    <definedName name="DEUDAL" localSheetId="3">#REF!</definedName>
    <definedName name="DEUDAL" localSheetId="8">#REF!</definedName>
    <definedName name="DEUDAL" localSheetId="6">#REF!</definedName>
    <definedName name="DEUDAL">#REF!</definedName>
    <definedName name="deudalp" localSheetId="5">#REF!</definedName>
    <definedName name="deudalp" localSheetId="7">#REF!</definedName>
    <definedName name="deudalp" localSheetId="1">#REF!</definedName>
    <definedName name="deudalp" localSheetId="2">#REF!</definedName>
    <definedName name="deudalp" localSheetId="3">#REF!</definedName>
    <definedName name="deudalp" localSheetId="8">#REF!</definedName>
    <definedName name="deudalp" localSheetId="6">#REF!</definedName>
    <definedName name="deudalp">#REF!</definedName>
    <definedName name="DEUDORAS" localSheetId="3">#REF!</definedName>
    <definedName name="DEUDORAS">#REF!</definedName>
    <definedName name="DEUDORES" localSheetId="3">#REF!</definedName>
    <definedName name="DEUDORES">#REF!</definedName>
    <definedName name="Devol_IGV" localSheetId="5">[45]Supuestos!$E$34</definedName>
    <definedName name="Devol_IGV" localSheetId="7">[45]Supuestos!$E$34</definedName>
    <definedName name="Devol_IGV" localSheetId="2">[45]Supuestos!$E$34</definedName>
    <definedName name="Devol_IGV" localSheetId="8">[45]Supuestos!$E$34</definedName>
    <definedName name="Devol_IGV" localSheetId="6">[45]Supuestos!$E$34</definedName>
    <definedName name="Devol_IGV">[46]Supuestos!$E$34</definedName>
    <definedName name="DFG" localSheetId="5" hidden="1">{"Others",#N/A,TRUE,"OTHERS";"Análisis Ingresos por Familia","HojaI",TRUE,"MDFeb97";"Análisis Ingresos por Marca","HojaII",TRUE,"MDFeb97";"Costos y Desvíos por Marca","HojaIII",TRUE,"MDFeb97";"Control de Costos","HojaIV",TRUE,"MDFeb97"}</definedName>
    <definedName name="DFG" localSheetId="7" hidden="1">{"Others",#N/A,TRUE,"OTHERS";"Análisis Ingresos por Familia","HojaI",TRUE,"MDFeb97";"Análisis Ingresos por Marca","HojaII",TRUE,"MDFeb97";"Costos y Desvíos por Marca","HojaIII",TRUE,"MDFeb97";"Control de Costos","HojaIV",TRUE,"MDFeb97"}</definedName>
    <definedName name="DFG" localSheetId="2" hidden="1">{"Others",#N/A,TRUE,"OTHERS";"Análisis Ingresos por Familia","HojaI",TRUE,"MDFeb97";"Análisis Ingresos por Marca","HojaII",TRUE,"MDFeb97";"Costos y Desvíos por Marca","HojaIII",TRUE,"MDFeb97";"Control de Costos","HojaIV",TRUE,"MDFeb97"}</definedName>
    <definedName name="DFG" localSheetId="3" hidden="1">{"Others",#N/A,TRUE,"OTHERS";"Análisis Ingresos por Familia","HojaI",TRUE,"MDFeb97";"Análisis Ingresos por Marca","HojaII",TRUE,"MDFeb97";"Costos y Desvíos por Marca","HojaIII",TRUE,"MDFeb97";"Control de Costos","HojaIV",TRUE,"MDFeb97"}</definedName>
    <definedName name="DFG" localSheetId="8" hidden="1">{"Others",#N/A,TRUE,"OTHERS";"Análisis Ingresos por Familia","HojaI",TRUE,"MDFeb97";"Análisis Ingresos por Marca","HojaII",TRUE,"MDFeb97";"Costos y Desvíos por Marca","HojaIII",TRUE,"MDFeb97";"Control de Costos","HojaIV",TRUE,"MDFeb97"}</definedName>
    <definedName name="DFG" localSheetId="6" hidden="1">{"Others",#N/A,TRUE,"OTHERS";"Análisis Ingresos por Familia","HojaI",TRUE,"MDFeb97";"Análisis Ingresos por Marca","HojaII",TRUE,"MDFeb97";"Costos y Desvíos por Marca","HojaIII",TRUE,"MDFeb97";"Control de Costos","HojaIV",TRUE,"MDFeb97"}</definedName>
    <definedName name="DFG" hidden="1">{"Others",#N/A,TRUE,"OTHERS";"Análisis Ingresos por Familia","HojaI",TRUE,"MDFeb97";"Análisis Ingresos por Marca","HojaII",TRUE,"MDFeb97";"Costos y Desvíos por Marca","HojaIII",TRUE,"MDFeb97";"Control de Costos","HojaIV",TRUE,"MDFeb97"}</definedName>
    <definedName name="DFGGFDG" localSheetId="5" hidden="1">{"Others",#N/A,TRUE,"OTHERS";"Análisis Ingresos por Familia","HojaI",TRUE,"MDFeb97";"Análisis Ingresos por Marca","HojaII",TRUE,"MDFeb97";"Costos y Desvíos por Marca","HojaIII",TRUE,"MDFeb97";"Control de Costos","HojaIV",TRUE,"MDFeb97"}</definedName>
    <definedName name="DFGGFDG" localSheetId="7" hidden="1">{"Others",#N/A,TRUE,"OTHERS";"Análisis Ingresos por Familia","HojaI",TRUE,"MDFeb97";"Análisis Ingresos por Marca","HojaII",TRUE,"MDFeb97";"Costos y Desvíos por Marca","HojaIII",TRUE,"MDFeb97";"Control de Costos","HojaIV",TRUE,"MDFeb97"}</definedName>
    <definedName name="DFGGFDG" localSheetId="2" hidden="1">{"Others",#N/A,TRUE,"OTHERS";"Análisis Ingresos por Familia","HojaI",TRUE,"MDFeb97";"Análisis Ingresos por Marca","HojaII",TRUE,"MDFeb97";"Costos y Desvíos por Marca","HojaIII",TRUE,"MDFeb97";"Control de Costos","HojaIV",TRUE,"MDFeb97"}</definedName>
    <definedName name="DFGGFDG" localSheetId="3" hidden="1">{"Others",#N/A,TRUE,"OTHERS";"Análisis Ingresos por Familia","HojaI",TRUE,"MDFeb97";"Análisis Ingresos por Marca","HojaII",TRUE,"MDFeb97";"Costos y Desvíos por Marca","HojaIII",TRUE,"MDFeb97";"Control de Costos","HojaIV",TRUE,"MDFeb97"}</definedName>
    <definedName name="DFGGFDG" localSheetId="8" hidden="1">{"Others",#N/A,TRUE,"OTHERS";"Análisis Ingresos por Familia","HojaI",TRUE,"MDFeb97";"Análisis Ingresos por Marca","HojaII",TRUE,"MDFeb97";"Costos y Desvíos por Marca","HojaIII",TRUE,"MDFeb97";"Control de Costos","HojaIV",TRUE,"MDFeb97"}</definedName>
    <definedName name="DFGGFDG" localSheetId="6" hidden="1">{"Others",#N/A,TRUE,"OTHERS";"Análisis Ingresos por Familia","HojaI",TRUE,"MDFeb97";"Análisis Ingresos por Marca","HojaII",TRUE,"MDFeb97";"Costos y Desvíos por Marca","HojaIII",TRUE,"MDFeb97";"Control de Costos","HojaIV",TRUE,"MDFeb97"}</definedName>
    <definedName name="DFGGFDG" hidden="1">{"Others",#N/A,TRUE,"OTHERS";"Análisis Ingresos por Familia","HojaI",TRUE,"MDFeb97";"Análisis Ingresos por Marca","HojaII",TRUE,"MDFeb97";"Costos y Desvíos por Marca","HojaIII",TRUE,"MDFeb97";"Control de Costos","HojaIV",TRUE,"MDFeb97"}</definedName>
    <definedName name="dfjdlñfj" localSheetId="5" hidden="1">{"'EST.RDOS(INT)'!$A$5:$E$58"}</definedName>
    <definedName name="dfjdlñfj" localSheetId="7" hidden="1">{"'EST.RDOS(INT)'!$A$5:$E$58"}</definedName>
    <definedName name="dfjdlñfj" localSheetId="1" hidden="1">{"'EST.RDOS(INT)'!$A$5:$E$58"}</definedName>
    <definedName name="dfjdlñfj" localSheetId="2" hidden="1">{"'EST.RDOS(INT)'!$A$5:$E$58"}</definedName>
    <definedName name="dfjdlñfj" localSheetId="3" hidden="1">{"'EST.RDOS(INT)'!$A$5:$E$58"}</definedName>
    <definedName name="dfjdlñfj" localSheetId="8" hidden="1">{"'EST.RDOS(INT)'!$A$5:$E$58"}</definedName>
    <definedName name="dfjdlñfj" localSheetId="6" hidden="1">{"'EST.RDOS(INT)'!$A$5:$E$58"}</definedName>
    <definedName name="dfjdlñfj" hidden="1">{"'EST.RDOS(INT)'!$A$5:$E$58"}</definedName>
    <definedName name="DFSDSEDFS" localSheetId="3">#REF!</definedName>
    <definedName name="DFSDSEDFS">#REF!</definedName>
    <definedName name="DGFG" localSheetId="5" hidden="1">{"Others",#N/A,TRUE,"OTHERS";"Análisis Ingresos por Familia","HojaI",TRUE,"MDFeb97";"Análisis Ingresos por Marca","HojaII",TRUE,"MDFeb97";"Costos y Desvíos por Marca","HojaIII",TRUE,"MDFeb97";"Control de Costos","HojaIV",TRUE,"MDFeb97"}</definedName>
    <definedName name="DGFG" localSheetId="7" hidden="1">{"Others",#N/A,TRUE,"OTHERS";"Análisis Ingresos por Familia","HojaI",TRUE,"MDFeb97";"Análisis Ingresos por Marca","HojaII",TRUE,"MDFeb97";"Costos y Desvíos por Marca","HojaIII",TRUE,"MDFeb97";"Control de Costos","HojaIV",TRUE,"MDFeb97"}</definedName>
    <definedName name="DGFG" localSheetId="2" hidden="1">{"Others",#N/A,TRUE,"OTHERS";"Análisis Ingresos por Familia","HojaI",TRUE,"MDFeb97";"Análisis Ingresos por Marca","HojaII",TRUE,"MDFeb97";"Costos y Desvíos por Marca","HojaIII",TRUE,"MDFeb97";"Control de Costos","HojaIV",TRUE,"MDFeb97"}</definedName>
    <definedName name="DGFG" localSheetId="3" hidden="1">{"Others",#N/A,TRUE,"OTHERS";"Análisis Ingresos por Familia","HojaI",TRUE,"MDFeb97";"Análisis Ingresos por Marca","HojaII",TRUE,"MDFeb97";"Costos y Desvíos por Marca","HojaIII",TRUE,"MDFeb97";"Control de Costos","HojaIV",TRUE,"MDFeb97"}</definedName>
    <definedName name="DGFG" localSheetId="8" hidden="1">{"Others",#N/A,TRUE,"OTHERS";"Análisis Ingresos por Familia","HojaI",TRUE,"MDFeb97";"Análisis Ingresos por Marca","HojaII",TRUE,"MDFeb97";"Costos y Desvíos por Marca","HojaIII",TRUE,"MDFeb97";"Control de Costos","HojaIV",TRUE,"MDFeb97"}</definedName>
    <definedName name="DGFG" localSheetId="6" hidden="1">{"Others",#N/A,TRUE,"OTHERS";"Análisis Ingresos por Familia","HojaI",TRUE,"MDFeb97";"Análisis Ingresos por Marca","HojaII",TRUE,"MDFeb97";"Costos y Desvíos por Marca","HojaIII",TRUE,"MDFeb97";"Control de Costos","HojaIV",TRUE,"MDFeb97"}</definedName>
    <definedName name="DGFG" hidden="1">{"Others",#N/A,TRUE,"OTHERS";"Análisis Ingresos por Familia","HojaI",TRUE,"MDFeb97";"Análisis Ingresos por Marca","HojaII",TRUE,"MDFeb97";"Costos y Desvíos por Marca","HojaIII",TRUE,"MDFeb97";"Control de Costos","HojaIV",TRUE,"MDFeb97"}</definedName>
    <definedName name="DGGFDGGER" localSheetId="5" hidden="1">{"Others",#N/A,TRUE,"OTHERS";"Análisis Ingresos por Familia","HojaI",TRUE,"MDFeb97";"Análisis Ingresos por Marca","HojaII",TRUE,"MDFeb97";"Costos y Desvíos por Marca","HojaIII",TRUE,"MDFeb97";"Control de Costos","HojaIV",TRUE,"MDFeb97"}</definedName>
    <definedName name="DGGFDGGER" localSheetId="7" hidden="1">{"Others",#N/A,TRUE,"OTHERS";"Análisis Ingresos por Familia","HojaI",TRUE,"MDFeb97";"Análisis Ingresos por Marca","HojaII",TRUE,"MDFeb97";"Costos y Desvíos por Marca","HojaIII",TRUE,"MDFeb97";"Control de Costos","HojaIV",TRUE,"MDFeb97"}</definedName>
    <definedName name="DGGFDGGER" localSheetId="2" hidden="1">{"Others",#N/A,TRUE,"OTHERS";"Análisis Ingresos por Familia","HojaI",TRUE,"MDFeb97";"Análisis Ingresos por Marca","HojaII",TRUE,"MDFeb97";"Costos y Desvíos por Marca","HojaIII",TRUE,"MDFeb97";"Control de Costos","HojaIV",TRUE,"MDFeb97"}</definedName>
    <definedName name="DGGFDGGER" localSheetId="3" hidden="1">{"Others",#N/A,TRUE,"OTHERS";"Análisis Ingresos por Familia","HojaI",TRUE,"MDFeb97";"Análisis Ingresos por Marca","HojaII",TRUE,"MDFeb97";"Costos y Desvíos por Marca","HojaIII",TRUE,"MDFeb97";"Control de Costos","HojaIV",TRUE,"MDFeb97"}</definedName>
    <definedName name="DGGFDGGER" localSheetId="8" hidden="1">{"Others",#N/A,TRUE,"OTHERS";"Análisis Ingresos por Familia","HojaI",TRUE,"MDFeb97";"Análisis Ingresos por Marca","HojaII",TRUE,"MDFeb97";"Costos y Desvíos por Marca","HojaIII",TRUE,"MDFeb97";"Control de Costos","HojaIV",TRUE,"MDFeb97"}</definedName>
    <definedName name="DGGFDGGER" localSheetId="6" hidden="1">{"Others",#N/A,TRUE,"OTHERS";"Análisis Ingresos por Familia","HojaI",TRUE,"MDFeb97";"Análisis Ingresos por Marca","HojaII",TRUE,"MDFeb97";"Costos y Desvíos por Marca","HojaIII",TRUE,"MDFeb97";"Control de Costos","HojaIV",TRUE,"MDFeb97"}</definedName>
    <definedName name="DGGFDGGER" hidden="1">{"Others",#N/A,TRUE,"OTHERS";"Análisis Ingresos por Familia","HojaI",TRUE,"MDFeb97";"Análisis Ingresos por Marca","HojaII",TRUE,"MDFeb97";"Costos y Desvíos por Marca","HojaIII",TRUE,"MDFeb97";"Control de Costos","HojaIV",TRUE,"MDFeb97"}</definedName>
    <definedName name="DGV" localSheetId="5" hidden="1">{"Others",#N/A,TRUE,"OTHERS";"Análisis Ingresos por Familia","HojaI",TRUE,"MDFeb97";"Análisis Ingresos por Marca","HojaII",TRUE,"MDFeb97";"Costos y Desvíos por Marca","HojaIII",TRUE,"MDFeb97";"Control de Costos","HojaIV",TRUE,"MDFeb97"}</definedName>
    <definedName name="DGV" localSheetId="7" hidden="1">{"Others",#N/A,TRUE,"OTHERS";"Análisis Ingresos por Familia","HojaI",TRUE,"MDFeb97";"Análisis Ingresos por Marca","HojaII",TRUE,"MDFeb97";"Costos y Desvíos por Marca","HojaIII",TRUE,"MDFeb97";"Control de Costos","HojaIV",TRUE,"MDFeb97"}</definedName>
    <definedName name="DGV" localSheetId="2" hidden="1">{"Others",#N/A,TRUE,"OTHERS";"Análisis Ingresos por Familia","HojaI",TRUE,"MDFeb97";"Análisis Ingresos por Marca","HojaII",TRUE,"MDFeb97";"Costos y Desvíos por Marca","HojaIII",TRUE,"MDFeb97";"Control de Costos","HojaIV",TRUE,"MDFeb97"}</definedName>
    <definedName name="DGV" localSheetId="3" hidden="1">{"Others",#N/A,TRUE,"OTHERS";"Análisis Ingresos por Familia","HojaI",TRUE,"MDFeb97";"Análisis Ingresos por Marca","HojaII",TRUE,"MDFeb97";"Costos y Desvíos por Marca","HojaIII",TRUE,"MDFeb97";"Control de Costos","HojaIV",TRUE,"MDFeb97"}</definedName>
    <definedName name="DGV" localSheetId="8" hidden="1">{"Others",#N/A,TRUE,"OTHERS";"Análisis Ingresos por Familia","HojaI",TRUE,"MDFeb97";"Análisis Ingresos por Marca","HojaII",TRUE,"MDFeb97";"Costos y Desvíos por Marca","HojaIII",TRUE,"MDFeb97";"Control de Costos","HojaIV",TRUE,"MDFeb97"}</definedName>
    <definedName name="DGV" localSheetId="6" hidden="1">{"Others",#N/A,TRUE,"OTHERS";"Análisis Ingresos por Familia","HojaI",TRUE,"MDFeb97";"Análisis Ingresos por Marca","HojaII",TRUE,"MDFeb97";"Costos y Desvíos por Marca","HojaIII",TRUE,"MDFeb97";"Control de Costos","HojaIV",TRUE,"MDFeb97"}</definedName>
    <definedName name="DGV" hidden="1">{"Others",#N/A,TRUE,"OTHERS";"Análisis Ingresos por Familia","HojaI",TRUE,"MDFeb97";"Análisis Ingresos por Marca","HojaII",TRUE,"MDFeb97";"Costos y Desvíos por Marca","HojaIII",TRUE,"MDFeb97";"Control de Costos","HojaIV",TRUE,"MDFeb97"}</definedName>
    <definedName name="DICFIC">'[17]Dados DEC e FEC'!$C$227:$O$244</definedName>
    <definedName name="DIEZ" localSheetId="5">#REF!</definedName>
    <definedName name="DIEZ" localSheetId="7">#REF!</definedName>
    <definedName name="DIEZ" localSheetId="2">#REF!</definedName>
    <definedName name="DIEZ" localSheetId="3">#REF!</definedName>
    <definedName name="DIEZ" localSheetId="8">#REF!</definedName>
    <definedName name="DIEZ" localSheetId="6">#REF!</definedName>
    <definedName name="DIEZ">#REF!</definedName>
    <definedName name="Dif._Cambio" localSheetId="5">'[31]#¡REF'!$B$23</definedName>
    <definedName name="Dif._Cambio" localSheetId="7">'[31]#¡REF'!$B$23</definedName>
    <definedName name="Dif._Cambio" localSheetId="8">'[32]#¡REF'!$B$23</definedName>
    <definedName name="Dif._Cambio" localSheetId="6">'[31]#¡REF'!$B$23</definedName>
    <definedName name="Dif._Cambio">'[33]#¡REF'!$B$23</definedName>
    <definedName name="DIFERIDOS" localSheetId="5">#REF!</definedName>
    <definedName name="DIFERIDOS" localSheetId="7">#REF!</definedName>
    <definedName name="DIFERIDOS" localSheetId="2">#REF!</definedName>
    <definedName name="DIFERIDOS" localSheetId="3">#REF!</definedName>
    <definedName name="DIFERIDOS" localSheetId="8">#REF!</definedName>
    <definedName name="DIFERIDOS" localSheetId="6">#REF!</definedName>
    <definedName name="DIFERIDOS">#REF!</definedName>
    <definedName name="Disponibilidad_Final" localSheetId="5">'[31]#¡REF'!$B$57</definedName>
    <definedName name="Disponibilidad_Final" localSheetId="7">'[31]#¡REF'!$B$57</definedName>
    <definedName name="Disponibilidad_Final" localSheetId="8">'[32]#¡REF'!$B$57</definedName>
    <definedName name="Disponibilidad_Final" localSheetId="6">'[31]#¡REF'!$B$57</definedName>
    <definedName name="Disponibilidad_Final">'[33]#¡REF'!$B$57</definedName>
    <definedName name="dividendos" localSheetId="5">[14]Dividendos!$P$34:$W$46</definedName>
    <definedName name="dividendos" localSheetId="7">[14]Dividendos!$P$34:$W$46</definedName>
    <definedName name="dividendos" localSheetId="8">[15]Dividendos!$P$34:$W$46</definedName>
    <definedName name="dividendos" localSheetId="6">[14]Dividendos!$P$34:$W$46</definedName>
    <definedName name="dividendos">[16]Dividendos!$P$34:$W$46</definedName>
    <definedName name="dividendos_2" localSheetId="5">[14]Dividendos!$A$2:$K$26</definedName>
    <definedName name="dividendos_2" localSheetId="7">[14]Dividendos!$A$2:$K$26</definedName>
    <definedName name="dividendos_2" localSheetId="8">[15]Dividendos!$A$2:$K$26</definedName>
    <definedName name="dividendos_2" localSheetId="6">[14]Dividendos!$A$2:$K$26</definedName>
    <definedName name="dividendos_2">[16]Dividendos!$A$2:$K$26</definedName>
    <definedName name="DNP">[10]Control!$E$26</definedName>
    <definedName name="DOS" localSheetId="5">#REF!</definedName>
    <definedName name="DOS" localSheetId="7">#REF!</definedName>
    <definedName name="DOS" localSheetId="2">#REF!</definedName>
    <definedName name="DOS" localSheetId="3">#REF!</definedName>
    <definedName name="DOS" localSheetId="8">#REF!</definedName>
    <definedName name="DOS" localSheetId="6">#REF!</definedName>
    <definedName name="DOS">#REF!</definedName>
    <definedName name="dsaaaaaaa" localSheetId="5">[11]Lista!#REF!</definedName>
    <definedName name="dsaaaaaaa" localSheetId="7">[11]Lista!#REF!</definedName>
    <definedName name="dsaaaaaaa" localSheetId="1">[12]Lista!#REF!</definedName>
    <definedName name="dsaaaaaaa" localSheetId="2">[12]Lista!#REF!</definedName>
    <definedName name="dsaaaaaaa" localSheetId="3">[12]Lista!#REF!</definedName>
    <definedName name="dsaaaaaaa" localSheetId="8">[13]Lista!#REF!</definedName>
    <definedName name="dsaaaaaaa" localSheetId="6">[11]Lista!#REF!</definedName>
    <definedName name="dsaaaaaaa">[12]Lista!#REF!</definedName>
    <definedName name="DSDSD" localSheetId="5">#REF!</definedName>
    <definedName name="DSDSD" localSheetId="7">#REF!</definedName>
    <definedName name="DSDSD" localSheetId="1">#REF!</definedName>
    <definedName name="DSDSD" localSheetId="2">#REF!</definedName>
    <definedName name="DSDSD" localSheetId="3">#REF!</definedName>
    <definedName name="DSDSD" localSheetId="8">#REF!</definedName>
    <definedName name="DSDSD" localSheetId="6">#REF!</definedName>
    <definedName name="DSDSD">#REF!</definedName>
    <definedName name="DSFGFG" localSheetId="5" hidden="1">{"Others",#N/A,TRUE,"OTHERS";"Análisis Ingresos por Familia","HojaI",TRUE,"MDFeb97";"Análisis Ingresos por Marca","HojaII",TRUE,"MDFeb97";"Costos y Desvíos por Marca","HojaIII",TRUE,"MDFeb97";"Control de Costos","HojaIV",TRUE,"MDFeb97"}</definedName>
    <definedName name="DSFGFG" localSheetId="7" hidden="1">{"Others",#N/A,TRUE,"OTHERS";"Análisis Ingresos por Familia","HojaI",TRUE,"MDFeb97";"Análisis Ingresos por Marca","HojaII",TRUE,"MDFeb97";"Costos y Desvíos por Marca","HojaIII",TRUE,"MDFeb97";"Control de Costos","HojaIV",TRUE,"MDFeb97"}</definedName>
    <definedName name="DSFGFG" localSheetId="2" hidden="1">{"Others",#N/A,TRUE,"OTHERS";"Análisis Ingresos por Familia","HojaI",TRUE,"MDFeb97";"Análisis Ingresos por Marca","HojaII",TRUE,"MDFeb97";"Costos y Desvíos por Marca","HojaIII",TRUE,"MDFeb97";"Control de Costos","HojaIV",TRUE,"MDFeb97"}</definedName>
    <definedName name="DSFGFG" localSheetId="3" hidden="1">{"Others",#N/A,TRUE,"OTHERS";"Análisis Ingresos por Familia","HojaI",TRUE,"MDFeb97";"Análisis Ingresos por Marca","HojaII",TRUE,"MDFeb97";"Costos y Desvíos por Marca","HojaIII",TRUE,"MDFeb97";"Control de Costos","HojaIV",TRUE,"MDFeb97"}</definedName>
    <definedName name="DSFGFG" localSheetId="8" hidden="1">{"Others",#N/A,TRUE,"OTHERS";"Análisis Ingresos por Familia","HojaI",TRUE,"MDFeb97";"Análisis Ingresos por Marca","HojaII",TRUE,"MDFeb97";"Costos y Desvíos por Marca","HojaIII",TRUE,"MDFeb97";"Control de Costos","HojaIV",TRUE,"MDFeb97"}</definedName>
    <definedName name="DSFGFG" localSheetId="6" hidden="1">{"Others",#N/A,TRUE,"OTHERS";"Análisis Ingresos por Familia","HojaI",TRUE,"MDFeb97";"Análisis Ingresos por Marca","HojaII",TRUE,"MDFeb97";"Costos y Desvíos por Marca","HojaIII",TRUE,"MDFeb97";"Control de Costos","HojaIV",TRUE,"MDFeb97"}</definedName>
    <definedName name="DSFGFG" hidden="1">{"Others",#N/A,TRUE,"OTHERS";"Análisis Ingresos por Familia","HojaI",TRUE,"MDFeb97";"Análisis Ingresos por Marca","HojaII",TRUE,"MDFeb97";"Costos y Desvíos por Marca","HojaIII",TRUE,"MDFeb97";"Control de Costos","HojaIV",TRUE,"MDFeb97"}</definedName>
    <definedName name="DSKJDNKJS" localSheetId="5">#REF!</definedName>
    <definedName name="DSKJDNKJS" localSheetId="7">#REF!</definedName>
    <definedName name="DSKJDNKJS" localSheetId="2">#REF!</definedName>
    <definedName name="DSKJDNKJS" localSheetId="3">#REF!</definedName>
    <definedName name="DSKJDNKJS" localSheetId="8">#REF!</definedName>
    <definedName name="DSKJDNKJS" localSheetId="6">#REF!</definedName>
    <definedName name="DSKJDNKJS">#REF!</definedName>
    <definedName name="DSO">'[17]Dados Inadimplência'!$C$66:$O$69</definedName>
    <definedName name="dssd" localSheetId="5" hidden="1">{"Others",#N/A,TRUE,"OTHERS";"Análisis Ingresos por Familia","HojaI",TRUE,"MDFeb97";"Análisis Ingresos por Marca","HojaII",TRUE,"MDFeb97";"Costos y Desvíos por Marca","HojaIII",TRUE,"MDFeb97";"Control de Costos","HojaIV",TRUE,"MDFeb97"}</definedName>
    <definedName name="dssd" localSheetId="7" hidden="1">{"Others",#N/A,TRUE,"OTHERS";"Análisis Ingresos por Familia","HojaI",TRUE,"MDFeb97";"Análisis Ingresos por Marca","HojaII",TRUE,"MDFeb97";"Costos y Desvíos por Marca","HojaIII",TRUE,"MDFeb97";"Control de Costos","HojaIV",TRUE,"MDFeb97"}</definedName>
    <definedName name="dssd" localSheetId="2" hidden="1">{"Others",#N/A,TRUE,"OTHERS";"Análisis Ingresos por Familia","HojaI",TRUE,"MDFeb97";"Análisis Ingresos por Marca","HojaII",TRUE,"MDFeb97";"Costos y Desvíos por Marca","HojaIII",TRUE,"MDFeb97";"Control de Costos","HojaIV",TRUE,"MDFeb97"}</definedName>
    <definedName name="dssd" localSheetId="3" hidden="1">{"Others",#N/A,TRUE,"OTHERS";"Análisis Ingresos por Familia","HojaI",TRUE,"MDFeb97";"Análisis Ingresos por Marca","HojaII",TRUE,"MDFeb97";"Costos y Desvíos por Marca","HojaIII",TRUE,"MDFeb97";"Control de Costos","HojaIV",TRUE,"MDFeb97"}</definedName>
    <definedName name="dssd" localSheetId="8" hidden="1">{"Others",#N/A,TRUE,"OTHERS";"Análisis Ingresos por Familia","HojaI",TRUE,"MDFeb97";"Análisis Ingresos por Marca","HojaII",TRUE,"MDFeb97";"Costos y Desvíos por Marca","HojaIII",TRUE,"MDFeb97";"Control de Costos","HojaIV",TRUE,"MDFeb97"}</definedName>
    <definedName name="dssd" localSheetId="6" hidden="1">{"Others",#N/A,TRUE,"OTHERS";"Análisis Ingresos por Familia","HojaI",TRUE,"MDFeb97";"Análisis Ingresos por Marca","HojaII",TRUE,"MDFeb97";"Costos y Desvíos por Marca","HojaIII",TRUE,"MDFeb97";"Control de Costos","HojaIV",TRUE,"MDFeb97"}</definedName>
    <definedName name="dssd" hidden="1">{"Others",#N/A,TRUE,"OTHERS";"Análisis Ingresos por Familia","HojaI",TRUE,"MDFeb97";"Análisis Ingresos por Marca","HojaII",TRUE,"MDFeb97";"Costos y Desvíos por Marca","HojaIII",TRUE,"MDFeb97";"Control de Costos","HojaIV",TRUE,"MDFeb97"}</definedName>
    <definedName name="DUFF" localSheetId="5" hidden="1">{"'EST.RDOS(INT)'!$A$5:$E$58"}</definedName>
    <definedName name="DUFF" localSheetId="7" hidden="1">{"'EST.RDOS(INT)'!$A$5:$E$58"}</definedName>
    <definedName name="DUFF" localSheetId="2" hidden="1">{"'EST.RDOS(INT)'!$A$5:$E$58"}</definedName>
    <definedName name="DUFF" localSheetId="3" hidden="1">{"'EST.RDOS(INT)'!$A$5:$E$58"}</definedName>
    <definedName name="DUFF" localSheetId="8" hidden="1">{"'EST.RDOS(INT)'!$A$5:$E$58"}</definedName>
    <definedName name="DUFF" localSheetId="6" hidden="1">{"'EST.RDOS(INT)'!$A$5:$E$58"}</definedName>
    <definedName name="DUFF" hidden="1">{"'EST.RDOS(INT)'!$A$5:$E$58"}</definedName>
    <definedName name="duff2" localSheetId="5" hidden="1">{"'EST.RDOS(INT)'!$A$5:$E$58"}</definedName>
    <definedName name="duff2" localSheetId="7" hidden="1">{"'EST.RDOS(INT)'!$A$5:$E$58"}</definedName>
    <definedName name="duff2" localSheetId="2" hidden="1">{"'EST.RDOS(INT)'!$A$5:$E$58"}</definedName>
    <definedName name="duff2" localSheetId="3" hidden="1">{"'EST.RDOS(INT)'!$A$5:$E$58"}</definedName>
    <definedName name="duff2" localSheetId="8" hidden="1">{"'EST.RDOS(INT)'!$A$5:$E$58"}</definedName>
    <definedName name="duff2" localSheetId="6" hidden="1">{"'EST.RDOS(INT)'!$A$5:$E$58"}</definedName>
    <definedName name="duff2" hidden="1">{"'EST.RDOS(INT)'!$A$5:$E$58"}</definedName>
    <definedName name="Dw" localSheetId="5">[39]Controles!$C$41</definedName>
    <definedName name="Dw" localSheetId="7">[39]Controles!$C$41</definedName>
    <definedName name="Dw" localSheetId="2">[39]Controles!$C$41</definedName>
    <definedName name="Dw" localSheetId="3">[39]Controles!$C$41</definedName>
    <definedName name="Dw" localSheetId="8">[39]Controles!$C$41</definedName>
    <definedName name="Dw" localSheetId="6">[39]Controles!$C$41</definedName>
    <definedName name="Dw">[40]Controles!$C$41</definedName>
    <definedName name="E" localSheetId="5">#REF!</definedName>
    <definedName name="E" localSheetId="7">#REF!</definedName>
    <definedName name="E" localSheetId="2">#REF!</definedName>
    <definedName name="E" localSheetId="3">#REF!</definedName>
    <definedName name="E" localSheetId="8">#REF!</definedName>
    <definedName name="E" localSheetId="6">#REF!</definedName>
    <definedName name="E">#REF!</definedName>
    <definedName name="E_45" localSheetId="5">#REF!</definedName>
    <definedName name="E_45" localSheetId="7">#REF!</definedName>
    <definedName name="E_45" localSheetId="1">#REF!</definedName>
    <definedName name="E_45" localSheetId="2">#REF!</definedName>
    <definedName name="E_45" localSheetId="3">#REF!</definedName>
    <definedName name="E_45" localSheetId="8">#REF!</definedName>
    <definedName name="E_45" localSheetId="6">#REF!</definedName>
    <definedName name="E_45">#REF!</definedName>
    <definedName name="E_47" localSheetId="5">#REF!</definedName>
    <definedName name="E_47" localSheetId="7">#REF!</definedName>
    <definedName name="E_47" localSheetId="1">#REF!</definedName>
    <definedName name="E_47" localSheetId="2">#REF!</definedName>
    <definedName name="E_47" localSheetId="3">#REF!</definedName>
    <definedName name="E_47" localSheetId="8">#REF!</definedName>
    <definedName name="E_47" localSheetId="6">#REF!</definedName>
    <definedName name="E_47">#REF!</definedName>
    <definedName name="E_48" localSheetId="5">#REF!</definedName>
    <definedName name="E_48" localSheetId="7">#REF!</definedName>
    <definedName name="E_48" localSheetId="1">#REF!</definedName>
    <definedName name="E_48" localSheetId="2">#REF!</definedName>
    <definedName name="E_48" localSheetId="3">#REF!</definedName>
    <definedName name="E_48" localSheetId="8">#REF!</definedName>
    <definedName name="E_48" localSheetId="6">#REF!</definedName>
    <definedName name="E_48">#REF!</definedName>
    <definedName name="E_49" localSheetId="1">#REF!</definedName>
    <definedName name="E_49" localSheetId="3">#REF!</definedName>
    <definedName name="E_49">#REF!</definedName>
    <definedName name="E_50" localSheetId="1">#REF!</definedName>
    <definedName name="E_50" localSheetId="3">#REF!</definedName>
    <definedName name="E_50">#REF!</definedName>
    <definedName name="E_57" localSheetId="1">#REF!</definedName>
    <definedName name="E_57" localSheetId="3">#REF!</definedName>
    <definedName name="E_57">#REF!</definedName>
    <definedName name="E_59" localSheetId="1">#REF!</definedName>
    <definedName name="E_59" localSheetId="3">#REF!</definedName>
    <definedName name="E_59">#REF!</definedName>
    <definedName name="E_60" localSheetId="1">#REF!</definedName>
    <definedName name="E_60" localSheetId="3">#REF!</definedName>
    <definedName name="E_60">#REF!</definedName>
    <definedName name="E_61" localSheetId="1">#REF!</definedName>
    <definedName name="E_61" localSheetId="3">#REF!</definedName>
    <definedName name="E_61">#REF!</definedName>
    <definedName name="E_62" localSheetId="1">#REF!</definedName>
    <definedName name="E_62" localSheetId="3">#REF!</definedName>
    <definedName name="E_62">#REF!</definedName>
    <definedName name="E45_" localSheetId="1">#REF!</definedName>
    <definedName name="E45_" localSheetId="3">#REF!</definedName>
    <definedName name="E45_">#REF!</definedName>
    <definedName name="E47_" localSheetId="1">#REF!</definedName>
    <definedName name="E47_" localSheetId="3">#REF!</definedName>
    <definedName name="E47_">#REF!</definedName>
    <definedName name="E48_" localSheetId="1">#REF!</definedName>
    <definedName name="E48_" localSheetId="3">#REF!</definedName>
    <definedName name="E48_">#REF!</definedName>
    <definedName name="E49_" localSheetId="1">#REF!</definedName>
    <definedName name="E49_" localSheetId="3">#REF!</definedName>
    <definedName name="E49_">#REF!</definedName>
    <definedName name="E50_" localSheetId="1">#REF!</definedName>
    <definedName name="E50_" localSheetId="3">#REF!</definedName>
    <definedName name="E50_">#REF!</definedName>
    <definedName name="E57_" localSheetId="1">#REF!</definedName>
    <definedName name="E57_" localSheetId="3">#REF!</definedName>
    <definedName name="E57_">#REF!</definedName>
    <definedName name="E59_" localSheetId="1">#REF!</definedName>
    <definedName name="E59_" localSheetId="3">#REF!</definedName>
    <definedName name="E59_">#REF!</definedName>
    <definedName name="E60_" localSheetId="1">#REF!</definedName>
    <definedName name="E60_" localSheetId="3">#REF!</definedName>
    <definedName name="E60_">#REF!</definedName>
    <definedName name="E61_" localSheetId="1">#REF!</definedName>
    <definedName name="E61_" localSheetId="3">#REF!</definedName>
    <definedName name="E61_">#REF!</definedName>
    <definedName name="E63_" localSheetId="1">#REF!</definedName>
    <definedName name="E63_" localSheetId="3">#REF!</definedName>
    <definedName name="E63_">#REF!</definedName>
    <definedName name="EAS_ABC">'[18]Dados Clandestina'!$T$54:$AF$56</definedName>
    <definedName name="EAS_ACUM">'[18]Dados Clandestina'!$D$84:$J$86</definedName>
    <definedName name="EAS_ANHEMBI">'[18]Dados Clandestina'!$T$39:$AF$41</definedName>
    <definedName name="EAS_CENTRO">'[18]Dados Clandestina'!$T$44:$AF$46</definedName>
    <definedName name="EAS_ELPA">'[18]Dados Clandestina'!$T$24:$AF$26</definedName>
    <definedName name="EAS_LESTE">'[18]Dados Clandestina'!$T$49:$AF$51</definedName>
    <definedName name="EAS_OESTE">'[18]Dados Clandestina'!$T$29:$AF$31</definedName>
    <definedName name="EAS_SUL">'[18]Dados Clandestina'!$T$34:$AF$36</definedName>
    <definedName name="EATIT">[17]Dados_Perdas!$Q$17:$Q$20</definedName>
    <definedName name="EBITDA___INTERESES_OPERACIÓN" localSheetId="5">'[31]#¡REF'!$B$43</definedName>
    <definedName name="EBITDA___INTERESES_OPERACIÓN" localSheetId="7">'[31]#¡REF'!$B$43</definedName>
    <definedName name="EBITDA___INTERESES_OPERACIÓN" localSheetId="8">'[32]#¡REF'!$B$43</definedName>
    <definedName name="EBITDA___INTERESES_OPERACIÓN" localSheetId="6">'[31]#¡REF'!$B$43</definedName>
    <definedName name="EBITDA___INTERESES_OPERACIÓN">'[33]#¡REF'!$B$43</definedName>
    <definedName name="EBITDA___SALDO_DEUDA_L.P" localSheetId="5">'[31]#¡REF'!$B$44</definedName>
    <definedName name="EBITDA___SALDO_DEUDA_L.P" localSheetId="7">'[31]#¡REF'!$B$44</definedName>
    <definedName name="EBITDA___SALDO_DEUDA_L.P" localSheetId="8">'[32]#¡REF'!$B$44</definedName>
    <definedName name="EBITDA___SALDO_DEUDA_L.P" localSheetId="6">'[31]#¡REF'!$B$44</definedName>
    <definedName name="EBITDA___SALDO_DEUDA_L.P">'[33]#¡REF'!$B$44</definedName>
    <definedName name="ebitda_inter">'[38]graf indi'!$J$52</definedName>
    <definedName name="ebitda_negocio" localSheetId="5">'[14]PyG Año 00-01-02'!$A$174:$I$216</definedName>
    <definedName name="ebitda_negocio" localSheetId="7">'[14]PyG Año 00-01-02'!$A$174:$I$216</definedName>
    <definedName name="ebitda_negocio" localSheetId="8">'[15]PyG Año 00-01-02'!$A$174:$I$216</definedName>
    <definedName name="ebitda_negocio" localSheetId="6">'[14]PyG Año 00-01-02'!$A$174:$I$216</definedName>
    <definedName name="ebitda_negocio">'[16]PyG Año 00-01-02'!$A$174:$I$216</definedName>
    <definedName name="EBITDAMEM" localSheetId="5">'[14]PyG Año 00-01-02'!$A$202</definedName>
    <definedName name="EBITDAMEM" localSheetId="7">'[14]PyG Año 00-01-02'!$A$202</definedName>
    <definedName name="EBITDAMEM" localSheetId="8">'[15]PyG Año 00-01-02'!$A$202</definedName>
    <definedName name="EBITDAMEM" localSheetId="6">'[14]PyG Año 00-01-02'!$A$202</definedName>
    <definedName name="EBITDAMEM">'[16]PyG Año 00-01-02'!$A$202</definedName>
    <definedName name="ELITE" localSheetId="5">#REF!</definedName>
    <definedName name="ELITE" localSheetId="7">#REF!</definedName>
    <definedName name="ELITE" localSheetId="1">#REF!</definedName>
    <definedName name="ELITE" localSheetId="2">#REF!</definedName>
    <definedName name="ELITE" localSheetId="3">#REF!</definedName>
    <definedName name="ELITE" localSheetId="8">#REF!</definedName>
    <definedName name="ELITE" localSheetId="6">#REF!</definedName>
    <definedName name="ELITE">#REF!</definedName>
    <definedName name="ELITE1" localSheetId="5">#REF!</definedName>
    <definedName name="ELITE1" localSheetId="7">#REF!</definedName>
    <definedName name="ELITE1" localSheetId="1">#REF!</definedName>
    <definedName name="ELITE1" localSheetId="2">#REF!</definedName>
    <definedName name="ELITE1" localSheetId="3">#REF!</definedName>
    <definedName name="ELITE1" localSheetId="8">#REF!</definedName>
    <definedName name="ELITE1" localSheetId="6">#REF!</definedName>
    <definedName name="ELITE1">#REF!</definedName>
    <definedName name="Emp" localSheetId="5">[39]Controles!$C$45</definedName>
    <definedName name="Emp" localSheetId="7">[39]Controles!$C$45</definedName>
    <definedName name="Emp" localSheetId="2">[39]Controles!$C$45</definedName>
    <definedName name="Emp" localSheetId="3">[39]Controles!$C$45</definedName>
    <definedName name="Emp" localSheetId="8">[39]Controles!$C$45</definedName>
    <definedName name="Emp" localSheetId="6">[39]Controles!$C$45</definedName>
    <definedName name="Emp">[40]Controles!$C$45</definedName>
    <definedName name="ENDEUDAMIENTO_BANCARIO" localSheetId="5">'[31]#¡REF'!$B$39</definedName>
    <definedName name="ENDEUDAMIENTO_BANCARIO" localSheetId="7">'[31]#¡REF'!$B$39</definedName>
    <definedName name="ENDEUDAMIENTO_BANCARIO" localSheetId="8">'[32]#¡REF'!$B$39</definedName>
    <definedName name="ENDEUDAMIENTO_BANCARIO" localSheetId="6">'[31]#¡REF'!$B$39</definedName>
    <definedName name="ENDEUDAMIENTO_BANCARIO">'[33]#¡REF'!$B$39</definedName>
    <definedName name="ENDEUDAMIENTO_L.P." localSheetId="5">'[31]#¡REF'!$B$38</definedName>
    <definedName name="ENDEUDAMIENTO_L.P." localSheetId="7">'[31]#¡REF'!$B$38</definedName>
    <definedName name="ENDEUDAMIENTO_L.P." localSheetId="8">'[32]#¡REF'!$B$38</definedName>
    <definedName name="ENDEUDAMIENTO_L.P." localSheetId="6">'[31]#¡REF'!$B$38</definedName>
    <definedName name="ENDEUDAMIENTO_L.P.">'[33]#¡REF'!$B$38</definedName>
    <definedName name="ENERO" localSheetId="5">'[47]AOM CON FAER mes'!#REF!</definedName>
    <definedName name="ENERO" localSheetId="7">'[47]AOM CON FAER mes'!#REF!</definedName>
    <definedName name="ENERO" localSheetId="1">'[48]AOM CON FAER mes'!#REF!</definedName>
    <definedName name="ENERO" localSheetId="2">'[48]AOM CON FAER mes'!#REF!</definedName>
    <definedName name="ENERO" localSheetId="3">'[48]AOM CON FAER mes'!#REF!</definedName>
    <definedName name="ENERO" localSheetId="8">'[49]AOM CON FAER mes'!#REF!</definedName>
    <definedName name="ENERO" localSheetId="6">'[47]AOM CON FAER mes'!#REF!</definedName>
    <definedName name="ENERO">'[48]AOM CON FAER mes'!#REF!</definedName>
    <definedName name="Eng" localSheetId="5">[39]Controles!$C$44</definedName>
    <definedName name="Eng" localSheetId="7">[39]Controles!$C$44</definedName>
    <definedName name="Eng" localSheetId="2">[39]Controles!$C$44</definedName>
    <definedName name="Eng" localSheetId="3">[39]Controles!$C$44</definedName>
    <definedName name="Eng" localSheetId="8">[39]Controles!$C$44</definedName>
    <definedName name="Eng" localSheetId="6">[39]Controles!$C$44</definedName>
    <definedName name="Eng">[40]Controles!$C$44</definedName>
    <definedName name="EPMWorkbookOptions_1" hidden="1">"alMAAB+LCAAAAAAABADtnGtvokoYx99vst/B+F4B7zbUDUW0nKPCAnbPSbMhKGMli8AZsLbf/oyAIopda22XoSQ20plnhmd+/OfCXKS/PS3MwiOArmFb10WqTBYLwJraumE9XBeX3qxENYrfOl+/0D9s+Gti278Ex0OmbgGls9yrJ1e/Ls49z7kiiNVqVV5VyzZ8ICokSRH/DAfydA4WWnFrbPzeuGRYrqdZU1BEdy0UaNa2LDBd31Ox2SWE"</definedName>
    <definedName name="EPMWorkbookOptions_2" hidden="1">"wPLuDLDyI2PRXc3TwlAUPtIWILjt9pYeWDhLaPj3HLsAihDMAMpvCsqoGMWO2hOH6o3Ijn5QpHofJjJcbeJMJ45efoBLxy6h/8tTe3HVIkmScDWHQLHET/WelxmV7YnoStFczUXfM810wfabJtYeRf4xjmMaU22H5cl+bvKI57ITHBa/43uyd+MAWsSxQByNujV0HVhdYwEs13fzuGnkohuzQVby3F5t82Bt04YdDy4BTSREvJTUL0VCyoPS"</definedName>
    <definedName name="EPMWorkbookOptions_3" hidden="1">"hQmRMDzw5PW0RxsaHvLLfw5B4oO4vfS3xsPcRH+eDEwkLqDfGgBqcDo3onxetDnBn54BXW+nQMnxexltS30c+KlWu3Zjy/hvCXySQ2HEdRmVH/UlThZoIsnmpayCB4lajTpJVVvUTgZJj9hPK0AdwA5JE8FFYu6uY2rPIrQdAL3nPSGGRgPN3T6LIVhMUJuWYBbXbaIBMgnS7xT5Ps7lZ/kefW6kAarXB7ZH8tzo4zkyLaAW8coyzOviWgfF"</definedName>
    <definedName name="EPMWorkbookOptions_4" hidden="1">"xHIde1KnpaWJl0tLE6dg23mK7yY8kZN4ofsGxZFkDTXKpwuOSrfgQh5IZiIjcSPllkKXFZKqlxVBYXLhJbt5hvBkgeVR1e6qytnaq1br9Vqtdrr2KunWXoQkaOj6A+Eml9wRN8+QnMKLgqowMiOfLblGkyJbrebpkqumW3IRkkBySICSlCsu0c0zFHfHSTIvjN7SuzYa1eorutdauvUWAgnERpG50hLdPOcFgmPkMRojf+CrQz3dUtsQCbT2"</definedName>
    <definedName name="EPMWorkbookOptions_5" hidden="1">"r9LNxfYao5g3yUY0kTQREgvdmKPckmaM/uw8UvJEEnLJtU1D16bIq1RMKMU8yieW8omlV/QLzLjLK4LEM+mcU+pQ9UZ9BiazUr2h10q1yqxdatUBKJEaqNT0SbPWnFTXd46n+vDOZIsxPjFw18O9U7k0EBSQE4kTyYFsgVTQ5VDEHUh6Rv3sGFFl1H4qp29xads3ECOZVtHlSFCYCqVSVAV3ub4Dlwrigv3L+3twyZkc1qGcye544IYZMCOW"</definedName>
    <definedName name="EPMWorkbookOptions_6" hidden="1">"wx1KevrA3mD81/nrl++5hoRLB+gTjKvUX+xUe9gvPl0QSa/dzmlENEjs+//0NGF9aSye34S955okLk2YTzCu0L7Ky592MiKRB6tw2L97XxTISBhhPxC7dI35G3cg6WnWB1y3z0npXPzHpWEPGAZruCT2w9H0aDPYWJvO3QK4aDNgGG6cEj5t17qLIQN7sy+BYZhTQJ+xnO+5SXbzT2zUf3WL3chei31sd3+7/L2Gu1QvzaSZM9lnUiHLZM7k"</definedName>
    <definedName name="EPMWorkbookOptions_7" hidden="1">"oO583iXSY0xaGWCSnq5P5vpDBPcj+75m9vq+DcWkhR4Uh7tcL4ul3cZ/tSdFFTg82PaBFbiVwQocUozvsQgrsMDiLtfLYVlXYFbBf5/hZYncMJL0adfDkpHwCnubE4kNB1SR4WXcmaSv51P7gw/s/NrZ7fwQyKQBbP/TTrgeBcNnYnk7PVX5zWe5X12NqQwepMoPgGfnADiVwcMgmTs1fhkQwUQnj/1LZurO0McfD9L9wkGOHTmk/dYD97uB"</definedName>
    <definedName name="EPMWorkbookOptions_8" hidden="1">"hz/rSEtgBoE7FyzBAdbmXHQ80LdjTaDBdaaCJWuPYGO5H+zbbn6/EpXM85lvrA8j4vYrPSw6zbt3GjS0iQmGAD5EORyEf/0SZRv+Xmbnf6gEE3JqUwAA"</definedName>
    <definedName name="EQSN">'[18]Dados ISO 9001'!$H$24:$I$30</definedName>
    <definedName name="ERP" localSheetId="5">#REF!</definedName>
    <definedName name="ERP" localSheetId="7">#REF!</definedName>
    <definedName name="ERP" localSheetId="1">#REF!</definedName>
    <definedName name="ERP" localSheetId="2">#REF!</definedName>
    <definedName name="ERP" localSheetId="3">#REF!</definedName>
    <definedName name="ERP" localSheetId="8">#REF!</definedName>
    <definedName name="ERP" localSheetId="6">#REF!</definedName>
    <definedName name="ERP">#REF!</definedName>
    <definedName name="ERPC" localSheetId="5">#REF!</definedName>
    <definedName name="ERPC" localSheetId="7">#REF!</definedName>
    <definedName name="ERPC" localSheetId="1">#REF!</definedName>
    <definedName name="ERPC" localSheetId="2">#REF!</definedName>
    <definedName name="ERPC" localSheetId="3">#REF!</definedName>
    <definedName name="ERPC" localSheetId="8">#REF!</definedName>
    <definedName name="ERPC" localSheetId="6">#REF!</definedName>
    <definedName name="ERPC">#REF!</definedName>
    <definedName name="ERROR" localSheetId="5">#REF!</definedName>
    <definedName name="ERROR" localSheetId="7">#REF!</definedName>
    <definedName name="ERROR" localSheetId="1">#REF!</definedName>
    <definedName name="ERROR" localSheetId="2">#REF!</definedName>
    <definedName name="ERROR" localSheetId="3">#REF!</definedName>
    <definedName name="ERROR" localSheetId="8">#REF!</definedName>
    <definedName name="ERROR" localSheetId="6">#REF!</definedName>
    <definedName name="ERROR">#REF!</definedName>
    <definedName name="ESP" localSheetId="1">#REF!</definedName>
    <definedName name="ESP" localSheetId="3">#REF!</definedName>
    <definedName name="ESP">#REF!</definedName>
    <definedName name="ESPC" localSheetId="1">#REF!</definedName>
    <definedName name="ESPC" localSheetId="3">#REF!</definedName>
    <definedName name="ESPC">#REF!</definedName>
    <definedName name="Estado_Resultados" localSheetId="5">[23]HESREGRF!$A$16:$G$46</definedName>
    <definedName name="Estado_Resultados" localSheetId="7">[23]HESREGRF!$A$16:$G$46</definedName>
    <definedName name="Estado_Resultados" localSheetId="2">[23]HESREGRF!$A$16:$G$46</definedName>
    <definedName name="Estado_Resultados" localSheetId="3">[23]HESREGRF!$A$16:$G$46</definedName>
    <definedName name="Estado_Resultados" localSheetId="8">[23]HESREGRF!$A$16:$G$46</definedName>
    <definedName name="Estado_Resultados" localSheetId="6">[23]HESREGRF!$A$16:$G$46</definedName>
    <definedName name="Estado_Resultados">[24]HESREGRF!$A$16:$G$46</definedName>
    <definedName name="Estados_Resultados_Datos" localSheetId="5">[23]ESRES!$A$1:$G$40</definedName>
    <definedName name="Estados_Resultados_Datos" localSheetId="7">[23]ESRES!$A$1:$G$40</definedName>
    <definedName name="Estados_Resultados_Datos" localSheetId="2">[23]ESRES!$A$1:$G$40</definedName>
    <definedName name="Estados_Resultados_Datos" localSheetId="3">[23]ESRES!$A$1:$G$40</definedName>
    <definedName name="Estados_Resultados_Datos" localSheetId="8">[23]ESRES!$A$1:$G$40</definedName>
    <definedName name="Estados_Resultados_Datos" localSheetId="6">[23]ESRES!$A$1:$G$40</definedName>
    <definedName name="Estados_Resultados_Datos">[24]ESRES!$A$1:$G$40</definedName>
    <definedName name="ESTITLE" localSheetId="5">#REF!</definedName>
    <definedName name="ESTITLE" localSheetId="7">#REF!</definedName>
    <definedName name="ESTITLE" localSheetId="1">#REF!</definedName>
    <definedName name="ESTITLE" localSheetId="2">#REF!</definedName>
    <definedName name="ESTITLE" localSheetId="3">#REF!</definedName>
    <definedName name="ESTITLE" localSheetId="8">#REF!</definedName>
    <definedName name="ESTITLE" localSheetId="6">#REF!</definedName>
    <definedName name="ESTITLE">#REF!</definedName>
    <definedName name="European" localSheetId="5" hidden="1">{#N/A,#N/A,TRUE,"Cover";#N/A,#N/A,TRUE,"Sum";#N/A,#N/A,TRUE,"SubsRev";#N/A,#N/A,TRUE,"CapEx";#N/A,#N/A,TRUE,"OpEx";#N/A,#N/A,TRUE,"SUs";#N/A,#N/A,TRUE,"OrgChart";#N/A,#N/A,TRUE,"Staff";#N/A,#N/A,TRUE,"P&amp;L";#N/A,#N/A,TRUE,"Cash";#N/A,#N/A,TRUE,"BS";#N/A,#N/A,TRUE,"Valuation";#N/A,#N/A,TRUE,"CapEx-Assumptions";#N/A,#N/A,TRUE,"OpEx-Assumptions"}</definedName>
    <definedName name="European" localSheetId="7" hidden="1">{#N/A,#N/A,TRUE,"Cover";#N/A,#N/A,TRUE,"Sum";#N/A,#N/A,TRUE,"SubsRev";#N/A,#N/A,TRUE,"CapEx";#N/A,#N/A,TRUE,"OpEx";#N/A,#N/A,TRUE,"SUs";#N/A,#N/A,TRUE,"OrgChart";#N/A,#N/A,TRUE,"Staff";#N/A,#N/A,TRUE,"P&amp;L";#N/A,#N/A,TRUE,"Cash";#N/A,#N/A,TRUE,"BS";#N/A,#N/A,TRUE,"Valuation";#N/A,#N/A,TRUE,"CapEx-Assumptions";#N/A,#N/A,TRUE,"OpEx-Assumptions"}</definedName>
    <definedName name="European" localSheetId="2" hidden="1">{#N/A,#N/A,TRUE,"Cover";#N/A,#N/A,TRUE,"Sum";#N/A,#N/A,TRUE,"SubsRev";#N/A,#N/A,TRUE,"CapEx";#N/A,#N/A,TRUE,"OpEx";#N/A,#N/A,TRUE,"SUs";#N/A,#N/A,TRUE,"OrgChart";#N/A,#N/A,TRUE,"Staff";#N/A,#N/A,TRUE,"P&amp;L";#N/A,#N/A,TRUE,"Cash";#N/A,#N/A,TRUE,"BS";#N/A,#N/A,TRUE,"Valuation";#N/A,#N/A,TRUE,"CapEx-Assumptions";#N/A,#N/A,TRUE,"OpEx-Assumptions"}</definedName>
    <definedName name="European" localSheetId="3" hidden="1">{#N/A,#N/A,TRUE,"Cover";#N/A,#N/A,TRUE,"Sum";#N/A,#N/A,TRUE,"SubsRev";#N/A,#N/A,TRUE,"CapEx";#N/A,#N/A,TRUE,"OpEx";#N/A,#N/A,TRUE,"SUs";#N/A,#N/A,TRUE,"OrgChart";#N/A,#N/A,TRUE,"Staff";#N/A,#N/A,TRUE,"P&amp;L";#N/A,#N/A,TRUE,"Cash";#N/A,#N/A,TRUE,"BS";#N/A,#N/A,TRUE,"Valuation";#N/A,#N/A,TRUE,"CapEx-Assumptions";#N/A,#N/A,TRUE,"OpEx-Assumptions"}</definedName>
    <definedName name="European" localSheetId="8" hidden="1">{#N/A,#N/A,TRUE,"Cover";#N/A,#N/A,TRUE,"Sum";#N/A,#N/A,TRUE,"SubsRev";#N/A,#N/A,TRUE,"CapEx";#N/A,#N/A,TRUE,"OpEx";#N/A,#N/A,TRUE,"SUs";#N/A,#N/A,TRUE,"OrgChart";#N/A,#N/A,TRUE,"Staff";#N/A,#N/A,TRUE,"P&amp;L";#N/A,#N/A,TRUE,"Cash";#N/A,#N/A,TRUE,"BS";#N/A,#N/A,TRUE,"Valuation";#N/A,#N/A,TRUE,"CapEx-Assumptions";#N/A,#N/A,TRUE,"OpEx-Assumptions"}</definedName>
    <definedName name="European" localSheetId="6" hidden="1">{#N/A,#N/A,TRUE,"Cover";#N/A,#N/A,TRUE,"Sum";#N/A,#N/A,TRUE,"SubsRev";#N/A,#N/A,TRUE,"CapEx";#N/A,#N/A,TRUE,"OpEx";#N/A,#N/A,TRUE,"SUs";#N/A,#N/A,TRUE,"OrgChart";#N/A,#N/A,TRUE,"Staff";#N/A,#N/A,TRUE,"P&amp;L";#N/A,#N/A,TRUE,"Cash";#N/A,#N/A,TRUE,"BS";#N/A,#N/A,TRUE,"Valuation";#N/A,#N/A,TRUE,"CapEx-Assumptions";#N/A,#N/A,TRUE,"OpEx-Assumptions"}</definedName>
    <definedName name="European" hidden="1">{#N/A,#N/A,TRUE,"Cover";#N/A,#N/A,TRUE,"Sum";#N/A,#N/A,TRUE,"SubsRev";#N/A,#N/A,TRUE,"CapEx";#N/A,#N/A,TRUE,"OpEx";#N/A,#N/A,TRUE,"SUs";#N/A,#N/A,TRUE,"OrgChart";#N/A,#N/A,TRUE,"Staff";#N/A,#N/A,TRUE,"P&amp;L";#N/A,#N/A,TRUE,"Cash";#N/A,#N/A,TRUE,"BS";#N/A,#N/A,TRUE,"Valuation";#N/A,#N/A,TRUE,"CapEx-Assumptions";#N/A,#N/A,TRUE,"OpEx-Assumptions"}</definedName>
    <definedName name="evolucion_de_la_deuda" localSheetId="5">[14]Gráficas!$A$2:$H$10</definedName>
    <definedName name="evolucion_de_la_deuda" localSheetId="7">[14]Gráficas!$A$2:$H$10</definedName>
    <definedName name="evolucion_de_la_deuda" localSheetId="8">[15]Gráficas!$A$2:$H$10</definedName>
    <definedName name="evolucion_de_la_deuda" localSheetId="6">[14]Gráficas!$A$2:$H$10</definedName>
    <definedName name="evolucion_de_la_deuda">[16]Gráficas!$A$2:$H$10</definedName>
    <definedName name="EWER" localSheetId="5" hidden="1">{"Others",#N/A,TRUE,"OTHERS";"Análisis Ingresos por Familia","HojaI",TRUE,"MDFeb97";"Análisis Ingresos por Marca","HojaII",TRUE,"MDFeb97";"Costos y Desvíos por Marca","HojaIII",TRUE,"MDFeb97";"Control de Costos","HojaIV",TRUE,"MDFeb97"}</definedName>
    <definedName name="EWER" localSheetId="7" hidden="1">{"Others",#N/A,TRUE,"OTHERS";"Análisis Ingresos por Familia","HojaI",TRUE,"MDFeb97";"Análisis Ingresos por Marca","HojaII",TRUE,"MDFeb97";"Costos y Desvíos por Marca","HojaIII",TRUE,"MDFeb97";"Control de Costos","HojaIV",TRUE,"MDFeb97"}</definedName>
    <definedName name="EWER" localSheetId="2" hidden="1">{"Others",#N/A,TRUE,"OTHERS";"Análisis Ingresos por Familia","HojaI",TRUE,"MDFeb97";"Análisis Ingresos por Marca","HojaII",TRUE,"MDFeb97";"Costos y Desvíos por Marca","HojaIII",TRUE,"MDFeb97";"Control de Costos","HojaIV",TRUE,"MDFeb97"}</definedName>
    <definedName name="EWER" localSheetId="3" hidden="1">{"Others",#N/A,TRUE,"OTHERS";"Análisis Ingresos por Familia","HojaI",TRUE,"MDFeb97";"Análisis Ingresos por Marca","HojaII",TRUE,"MDFeb97";"Costos y Desvíos por Marca","HojaIII",TRUE,"MDFeb97";"Control de Costos","HojaIV",TRUE,"MDFeb97"}</definedName>
    <definedName name="EWER" localSheetId="8" hidden="1">{"Others",#N/A,TRUE,"OTHERS";"Análisis Ingresos por Familia","HojaI",TRUE,"MDFeb97";"Análisis Ingresos por Marca","HojaII",TRUE,"MDFeb97";"Costos y Desvíos por Marca","HojaIII",TRUE,"MDFeb97";"Control de Costos","HojaIV",TRUE,"MDFeb97"}</definedName>
    <definedName name="EWER" localSheetId="6" hidden="1">{"Others",#N/A,TRUE,"OTHERS";"Análisis Ingresos por Familia","HojaI",TRUE,"MDFeb97";"Análisis Ingresos por Marca","HojaII",TRUE,"MDFeb97";"Costos y Desvíos por Marca","HojaIII",TRUE,"MDFeb97";"Control de Costos","HojaIV",TRUE,"MDFeb97"}</definedName>
    <definedName name="EWER" hidden="1">{"Others",#N/A,TRUE,"OTHERS";"Análisis Ingresos por Familia","HojaI",TRUE,"MDFeb97";"Análisis Ingresos por Marca","HojaII",TRUE,"MDFeb97";"Costos y Desvíos por Marca","HojaIII",TRUE,"MDFeb97";"Control de Costos","HojaIV",TRUE,"MDFeb97"}</definedName>
    <definedName name="Exec_Fora_Prazo_CE">'[18]Dados de relacionamento'!$B$138:$N$144</definedName>
    <definedName name="Exec_Fora_Prazo_LN">'[18]Dados de relacionamento'!$B$56:$N$62</definedName>
    <definedName name="Exec_Fora_Prazo_RL">'[18]Dados de relacionamento'!$B$81:$N$87</definedName>
    <definedName name="Exec_Fora_Prazo_RLU">'[18]Dados de relacionamento'!$B$106:$N$112</definedName>
    <definedName name="Exec_Fora_Prazo_SE">'[18]Dados de relacionamento'!$B$160:$N$166</definedName>
    <definedName name="EXP" localSheetId="5">#REF!</definedName>
    <definedName name="EXP" localSheetId="7">#REF!</definedName>
    <definedName name="EXP" localSheetId="1">#REF!</definedName>
    <definedName name="EXP" localSheetId="2">#REF!</definedName>
    <definedName name="EXP" localSheetId="3">#REF!</definedName>
    <definedName name="EXP" localSheetId="8">#REF!</definedName>
    <definedName name="EXP" localSheetId="6">#REF!</definedName>
    <definedName name="EXP">#REF!</definedName>
    <definedName name="exponotra" localSheetId="5">#REF!</definedName>
    <definedName name="exponotra" localSheetId="7">#REF!</definedName>
    <definedName name="exponotra" localSheetId="1">#REF!</definedName>
    <definedName name="exponotra" localSheetId="2">#REF!</definedName>
    <definedName name="exponotra" localSheetId="3">#REF!</definedName>
    <definedName name="exponotra" localSheetId="8">#REF!</definedName>
    <definedName name="exponotra" localSheetId="6">#REF!</definedName>
    <definedName name="exponotra">#REF!</definedName>
    <definedName name="EXTRACCIÓN_IM">#N/A</definedName>
    <definedName name="Extract_MI" localSheetId="5">#REF!</definedName>
    <definedName name="Extract_MI" localSheetId="7">#REF!</definedName>
    <definedName name="Extract_MI" localSheetId="1">#REF!</definedName>
    <definedName name="Extract_MI" localSheetId="2">#REF!</definedName>
    <definedName name="Extract_MI" localSheetId="3">#REF!</definedName>
    <definedName name="Extract_MI" localSheetId="8">#REF!</definedName>
    <definedName name="Extract_MI" localSheetId="6">#REF!</definedName>
    <definedName name="Extract_MI">#REF!</definedName>
    <definedName name="EYD" localSheetId="5">#REF!</definedName>
    <definedName name="EYD" localSheetId="7">#REF!</definedName>
    <definedName name="EYD" localSheetId="1">#REF!</definedName>
    <definedName name="EYD" localSheetId="2">#REF!</definedName>
    <definedName name="EYD" localSheetId="3">#REF!</definedName>
    <definedName name="EYD" localSheetId="8">#REF!</definedName>
    <definedName name="EYD" localSheetId="6">#REF!</definedName>
    <definedName name="EYD">#REF!</definedName>
    <definedName name="factor" localSheetId="5">'[19]c.u. vigentes'!$B$26</definedName>
    <definedName name="factor" localSheetId="7">'[19]c.u. vigentes'!$B$26</definedName>
    <definedName name="factor" localSheetId="8">'[20]c.u. vigentes'!$B$26</definedName>
    <definedName name="factor" localSheetId="6">'[19]c.u. vigentes'!$B$26</definedName>
    <definedName name="factor">'[21]c.u. vigentes'!$B$26</definedName>
    <definedName name="FALT" localSheetId="5">#REF!</definedName>
    <definedName name="FALT" localSheetId="7">#REF!</definedName>
    <definedName name="FALT" localSheetId="1">#REF!</definedName>
    <definedName name="FALT" localSheetId="2">#REF!</definedName>
    <definedName name="FALT" localSheetId="3">#REF!</definedName>
    <definedName name="FALT" localSheetId="8">#REF!</definedName>
    <definedName name="FALT" localSheetId="6">#REF!</definedName>
    <definedName name="FALT">#REF!</definedName>
    <definedName name="FALT1" localSheetId="5">#REF!</definedName>
    <definedName name="FALT1" localSheetId="7">#REF!</definedName>
    <definedName name="FALT1" localSheetId="1">#REF!</definedName>
    <definedName name="FALT1" localSheetId="2">#REF!</definedName>
    <definedName name="FALT1" localSheetId="3">#REF!</definedName>
    <definedName name="FALT1" localSheetId="8">#REF!</definedName>
    <definedName name="FALT1" localSheetId="6">#REF!</definedName>
    <definedName name="FALT1">#REF!</definedName>
    <definedName name="FALTANTE" localSheetId="5">#REF!</definedName>
    <definedName name="FALTANTE" localSheetId="7">#REF!</definedName>
    <definedName name="FALTANTE" localSheetId="1">#REF!</definedName>
    <definedName name="FALTANTE" localSheetId="2">#REF!</definedName>
    <definedName name="FALTANTE" localSheetId="3">#REF!</definedName>
    <definedName name="FALTANTE" localSheetId="8">#REF!</definedName>
    <definedName name="FALTANTE" localSheetId="6">#REF!</definedName>
    <definedName name="FALTANTE">#REF!</definedName>
    <definedName name="FATAL">[17]DadosSeguranc!$G$390:$R$395</definedName>
    <definedName name="FCRA" localSheetId="5">#REF!</definedName>
    <definedName name="FCRA" localSheetId="7">#REF!</definedName>
    <definedName name="FCRA" localSheetId="1">#REF!</definedName>
    <definedName name="FCRA" localSheetId="2">#REF!</definedName>
    <definedName name="FCRA" localSheetId="3">#REF!</definedName>
    <definedName name="FCRA" localSheetId="8">#REF!</definedName>
    <definedName name="FCRA" localSheetId="6">#REF!</definedName>
    <definedName name="FCRA">#REF!</definedName>
    <definedName name="fd" localSheetId="5" hidden="1">{"Others",#N/A,TRUE,"OTHERS";"Análisis Ingresos por Familia","HojaI",TRUE,"MDFeb97";"Análisis Ingresos por Marca","HojaII",TRUE,"MDFeb97";"Costos y Desvíos por Marca","HojaIII",TRUE,"MDFeb97";"Control de Costos","HojaIV",TRUE,"MDFeb97"}</definedName>
    <definedName name="fd" localSheetId="7" hidden="1">{"Others",#N/A,TRUE,"OTHERS";"Análisis Ingresos por Familia","HojaI",TRUE,"MDFeb97";"Análisis Ingresos por Marca","HojaII",TRUE,"MDFeb97";"Costos y Desvíos por Marca","HojaIII",TRUE,"MDFeb97";"Control de Costos","HojaIV",TRUE,"MDFeb97"}</definedName>
    <definedName name="fd" localSheetId="2" hidden="1">{"Others",#N/A,TRUE,"OTHERS";"Análisis Ingresos por Familia","HojaI",TRUE,"MDFeb97";"Análisis Ingresos por Marca","HojaII",TRUE,"MDFeb97";"Costos y Desvíos por Marca","HojaIII",TRUE,"MDFeb97";"Control de Costos","HojaIV",TRUE,"MDFeb97"}</definedName>
    <definedName name="fd" localSheetId="3" hidden="1">{"Others",#N/A,TRUE,"OTHERS";"Análisis Ingresos por Familia","HojaI",TRUE,"MDFeb97";"Análisis Ingresos por Marca","HojaII",TRUE,"MDFeb97";"Costos y Desvíos por Marca","HojaIII",TRUE,"MDFeb97";"Control de Costos","HojaIV",TRUE,"MDFeb97"}</definedName>
    <definedName name="fd" localSheetId="8" hidden="1">{"Others",#N/A,TRUE,"OTHERS";"Análisis Ingresos por Familia","HojaI",TRUE,"MDFeb97";"Análisis Ingresos por Marca","HojaII",TRUE,"MDFeb97";"Costos y Desvíos por Marca","HojaIII",TRUE,"MDFeb97";"Control de Costos","HojaIV",TRUE,"MDFeb97"}</definedName>
    <definedName name="fd" localSheetId="6" hidden="1">{"Others",#N/A,TRUE,"OTHERS";"Análisis Ingresos por Familia","HojaI",TRUE,"MDFeb97";"Análisis Ingresos por Marca","HojaII",TRUE,"MDFeb97";"Costos y Desvíos por Marca","HojaIII",TRUE,"MDFeb97";"Control de Costos","HojaIV",TRUE,"MDFeb97"}</definedName>
    <definedName name="fd" hidden="1">{"Others",#N/A,TRUE,"OTHERS";"Análisis Ingresos por Familia","HojaI",TRUE,"MDFeb97";"Análisis Ingresos por Marca","HojaII",TRUE,"MDFeb97";"Costos y Desvíos por Marca","HojaIII",TRUE,"MDFeb97";"Control de Costos","HojaIV",TRUE,"MDFeb97"}</definedName>
    <definedName name="FD_EUR" localSheetId="5">'[25]#¡REF'!$E$4:$E$43</definedName>
    <definedName name="FD_EUR" localSheetId="7">'[25]#¡REF'!$E$4:$E$43</definedName>
    <definedName name="FD_EUR" localSheetId="8">'[26]#¡REF'!$E$4:$E$43</definedName>
    <definedName name="FD_EUR" localSheetId="6">'[25]#¡REF'!$E$4:$E$43</definedName>
    <definedName name="FD_EUR">'[27]#¡REF'!$E$4:$E$43</definedName>
    <definedName name="FD_JPY" localSheetId="5">'[25]#¡REF'!$F$4:$F$43</definedName>
    <definedName name="FD_JPY" localSheetId="7">'[25]#¡REF'!$F$4:$F$43</definedName>
    <definedName name="FD_JPY" localSheetId="8">'[26]#¡REF'!$F$4:$F$43</definedName>
    <definedName name="FD_JPY" localSheetId="6">'[25]#¡REF'!$F$4:$F$43</definedName>
    <definedName name="FD_JPY">'[27]#¡REF'!$F$4:$F$43</definedName>
    <definedName name="FD_USD" localSheetId="5">'[25]#¡REF'!$D$4:$D$43</definedName>
    <definedName name="FD_USD" localSheetId="7">'[25]#¡REF'!$D$4:$D$43</definedName>
    <definedName name="FD_USD" localSheetId="8">'[26]#¡REF'!$D$4:$D$43</definedName>
    <definedName name="FD_USD" localSheetId="6">'[25]#¡REF'!$D$4:$D$43</definedName>
    <definedName name="FD_USD">'[27]#¡REF'!$D$4:$D$43</definedName>
    <definedName name="FEC">'[17]Dados DEC e FEC'!$A$80:$CF$142</definedName>
    <definedName name="FEC_01">[18]Dados_FEC_2005!$B$21:$J$39</definedName>
    <definedName name="FEC_01_2005">[18]Dados_FEC!$B$21:$J$39</definedName>
    <definedName name="FEC_02">[18]Dados_FEC_2005!$B$41:$J$59</definedName>
    <definedName name="FEC_02_2005">[18]Dados_FEC!$B$41:$J$59</definedName>
    <definedName name="FEC_03">[18]Dados_FEC_2005!$B$61:$J$79</definedName>
    <definedName name="FEC_03_2005">[18]Dados_FEC!$B$61:$J$79</definedName>
    <definedName name="FEC_04">[18]Dados_FEC_2005!$B$81:$J$99</definedName>
    <definedName name="FEC_04_2005">[18]Dados_FEC!$B$81:$J$99</definedName>
    <definedName name="FEC_05">[18]Dados_FEC_2005!$B$101:$J$119</definedName>
    <definedName name="FEC_05_2005">[18]Dados_FEC!$B$101:$J$119</definedName>
    <definedName name="FEC_06">[18]Dados_FEC_2005!$B$121:$J$139</definedName>
    <definedName name="FEC_06_2005">[18]Dados_FEC!$B$121:$J$139</definedName>
    <definedName name="FEC_07">[18]Dados_FEC_2005!$B$141:$J$159</definedName>
    <definedName name="FEC_07_2005">[18]Dados_FEC!$B$141:$J$159</definedName>
    <definedName name="FEC_08">[18]Dados_FEC_2005!$B$181:$J$199</definedName>
    <definedName name="FEC_08_2005">[18]Dados_FEC!$B$181:$J$199</definedName>
    <definedName name="FEC_09">[18]Dados_FEC_2005!$B$201:$J$219</definedName>
    <definedName name="FEC_09_2005">[18]Dados_FEC!$B$201:$J$219</definedName>
    <definedName name="FEC_10">[18]Dados_FEC_2005!$B$221:$J$239</definedName>
    <definedName name="FEC_10_2005">[18]Dados_FEC!$B$221:$J$239</definedName>
    <definedName name="FEC_11">[18]Dados_FEC_2005!$B$241:$J$259</definedName>
    <definedName name="FEC_11_2005">[18]Dados_FEC!$B$241:$J$259</definedName>
    <definedName name="FEC_12">[18]Dados_FEC_2005!$B$261:$J$279</definedName>
    <definedName name="FEC_12_2005">[18]Dados_FEC!$B$261:$J$279</definedName>
    <definedName name="FEC_13">[18]Dados_FEC_2005!$B$281:$J$299</definedName>
    <definedName name="FEC_13_2005">[18]Dados_FEC!$B$281:$J$299</definedName>
    <definedName name="FEC_14">[18]Dados_FEC_2005!$B$301:$J$319</definedName>
    <definedName name="FEC_14_2005">[18]Dados_FEC!$B$301:$J$319</definedName>
    <definedName name="FEC_15">[18]Dados_FEC_2005!$B$321:$J$339</definedName>
    <definedName name="FEC_15_2005">[18]Dados_FEC!$B$321:$J$339</definedName>
    <definedName name="FEC_16">[18]Dados_FEC_2005!$B$341:$J$359</definedName>
    <definedName name="FEC_16_2005">[18]Dados_FEC!$B$341:$J$359</definedName>
    <definedName name="FEC_17">[18]Dados_FEC_2005!$B$361:$J$379</definedName>
    <definedName name="FEC_17_2005">[18]Dados_FEC!$B$361:$J$379</definedName>
    <definedName name="FEC_18">[18]Dados_FEC_2005!$B$381:$J$399</definedName>
    <definedName name="FEC_18_2005">[18]Dados_FEC!$B$381:$J$399</definedName>
    <definedName name="FEC_19">[18]Dados_FEC_2005!$B$401:$J$419</definedName>
    <definedName name="FEC_19_2005">[18]Dados_FEC!$B$401:$J$419</definedName>
    <definedName name="FEC_20">[18]Dados_FEC_2005!$B$421:$J$439</definedName>
    <definedName name="FEC_20_2005">[18]Dados_FEC!$B$421:$J$439</definedName>
    <definedName name="FEC_21">[18]Dados_FEC_2005!$B$441:$J$459</definedName>
    <definedName name="FEC_21_2005">[18]Dados_FEC!$B$441:$J$459</definedName>
    <definedName name="FEC_22">[18]Dados_FEC_2005!$B$461:$J$479</definedName>
    <definedName name="FEC_22_2005">[18]Dados_FEC!$B$461:$J$479</definedName>
    <definedName name="FEC_23">[18]Dados_FEC_2005!$B$481:$J$499</definedName>
    <definedName name="FEC_23_2005">[18]Dados_FEC!$B$481:$J$499</definedName>
    <definedName name="FEC_24">[18]Dados_FEC_2005!$B$501:$J$519</definedName>
    <definedName name="FEC_24_2005">[18]Dados_FEC!$B$501:$J$519</definedName>
    <definedName name="FEC_25">[18]Dados_FEC_2005!$B$521:$J$539</definedName>
    <definedName name="FEC_25_2005">[18]Dados_FEC!$B$521:$J$539</definedName>
    <definedName name="FEC_26">[18]Dados_FEC_2005!$B$541:$J$559</definedName>
    <definedName name="FEC_26_2005">[18]Dados_FEC!$B$541:$J$559</definedName>
    <definedName name="FEC_27">[18]Dados_FEC_2005!$B$561:$J$579</definedName>
    <definedName name="FEC_27_2005">[18]Dados_FEC!$B$561:$J$579</definedName>
    <definedName name="FEC_28">[18]Dados_FEC_2005!$B$581:$J$599</definedName>
    <definedName name="FEC_28_2005">[18]Dados_FEC!$B$581:$J$599</definedName>
    <definedName name="FEC_29">[18]Dados_FEC_2005!$B$601:$J$619</definedName>
    <definedName name="FEC_29_2005">[18]Dados_FEC!$B$601:$J$619</definedName>
    <definedName name="FEC_30">[18]Dados_FEC_2005!$B$621:$J$639</definedName>
    <definedName name="FEC_30_2005">[18]Dados_FEC!$B$621:$J$639</definedName>
    <definedName name="FEC_31">[18]Dados_FEC_2005!$B$641:$J$659</definedName>
    <definedName name="FEC_31_2005">[18]Dados_FEC!$B$641:$J$659</definedName>
    <definedName name="FEC_32">[18]Dados_FEC_2005!$B$661:$J$679</definedName>
    <definedName name="FEC_32_2005">[18]Dados_FEC!$B$661:$J$679</definedName>
    <definedName name="FEC_33">[18]Dados_FEC_2005!$B$681:$J$699</definedName>
    <definedName name="FEC_33_2005">[18]Dados_FEC!$B$681:$J$699</definedName>
    <definedName name="FEC_34">[18]Dados_FEC_2005!$B$701:$J$719</definedName>
    <definedName name="FEC_34_2005">[18]Dados_FEC!$B$701:$J$719</definedName>
    <definedName name="FEC_35">[18]Dados_FEC_2005!$B$721:$J$739</definedName>
    <definedName name="FEC_35_2005">[18]Dados_FEC!$B$721:$J$739</definedName>
    <definedName name="FEC_36">[18]Dados_FEC_2005!$B$741:$J$759</definedName>
    <definedName name="FEC_36_2005">[18]Dados_FEC!$B$741:$J$759</definedName>
    <definedName name="FEC_37">[18]Dados_FEC_2005!$B$161:$J$179</definedName>
    <definedName name="FEC_37_2005">[18]Dados_FEC!$B$161:$J$179</definedName>
    <definedName name="FEC_38">[18]Dados_FEC_2005!$B$761:$J$779</definedName>
    <definedName name="FEC_38_2005">[18]Dados_FEC!$B$761:$J$779</definedName>
    <definedName name="FEC_39">[18]Dados_FEC_2005!$B$781:$J$799</definedName>
    <definedName name="FEC_39_2005">[18]Dados_FEC!$B$781:$J$799</definedName>
    <definedName name="FEC_40">[18]Dados_FEC_2005!$B$961:$J$979</definedName>
    <definedName name="FEC_40_2005">[18]Dados_FEC!$B$961:$J$979</definedName>
    <definedName name="FEC_41">[18]Dados_FEC_2005!$B$801:$J$819</definedName>
    <definedName name="FEC_41_2005">[18]Dados_FEC!$B$801:$J$819</definedName>
    <definedName name="FEC_42">[18]Dados_FEC_2005!$B$821:$J$839</definedName>
    <definedName name="FEC_42_2005">[18]Dados_FEC!$B$821:$J$839</definedName>
    <definedName name="FEC_43">[18]Dados_FEC_2005!$B$841:$J$859</definedName>
    <definedName name="FEC_43_2005">[18]Dados_FEC!$B$841:$J$859</definedName>
    <definedName name="FEC_44">[18]Dados_FEC_2005!$B$861:$J$879</definedName>
    <definedName name="FEC_44_2005">[18]Dados_FEC!$B$861:$J$879</definedName>
    <definedName name="FEC_45">[18]Dados_FEC_2005!$B$881:$J$899</definedName>
    <definedName name="FEC_45_2005">[18]Dados_FEC!$B$881:$J$899</definedName>
    <definedName name="FEC_46">[18]Dados_FEC_2005!$B$901:$J$919</definedName>
    <definedName name="FEC_46_2005">[18]Dados_FEC!$B$901:$J$919</definedName>
    <definedName name="FEC_47">[18]Dados_FEC_2005!$B$921:$J$939</definedName>
    <definedName name="FEC_47_2005">[18]Dados_FEC!$B$921:$J$939</definedName>
    <definedName name="FEC_48">[18]Dados_FEC_2005!$B$941:$J$959</definedName>
    <definedName name="FEC_48_2005">[18]Dados_FEC!$B$941:$J$959</definedName>
    <definedName name="FEC_49">[18]Dados_FEC_2005!$B$981:$J$999</definedName>
    <definedName name="FEC_49_2005">[18]Dados_FEC!$B$981:$J$999</definedName>
    <definedName name="FEC_50">[18]Dados_FEC_2005!$B$1001:$J$1019</definedName>
    <definedName name="FEC_50_2005">[18]Dados_FEC!$B$1001:$J$1019</definedName>
    <definedName name="FEC_51">[18]Dados_FEC_2005!$B$1021:$J$1039</definedName>
    <definedName name="FEC_51_2005">[18]Dados_FEC!$B$1021:$J$1039</definedName>
    <definedName name="FEC_52">[18]Dados_FEC_2005!$B$1041:$J$1059</definedName>
    <definedName name="FEC_52_2005">[18]Dados_FEC!$B$1041:$J$1059</definedName>
    <definedName name="FEC_53">[18]Dados_FEC_2005!$B$1061:$J$1079</definedName>
    <definedName name="FEC_53_2005">[18]Dados_FEC!$B$1061:$J$1079</definedName>
    <definedName name="FEC_54">[18]Dados_FEC_2005!$B$1081:$J$1099</definedName>
    <definedName name="FEC_54_2005">[18]Dados_FEC!$B$1081:$J$1099</definedName>
    <definedName name="FEC_55">[18]Dados_FEC_2005!$B$1101:$J$1119</definedName>
    <definedName name="FEC_55_2005">[18]Dados_FEC!$B$1101:$J$1119</definedName>
    <definedName name="FEC_56">[18]Dados_FEC_2005!$B$1121:$J$1139</definedName>
    <definedName name="FEC_56_2005">[18]Dados_FEC!$B$1121:$J$1139</definedName>
    <definedName name="FEC_57">[18]Dados_FEC_2005!$B$1141:$J$1159</definedName>
    <definedName name="FEC_57_2005">[18]Dados_FEC!$B$1141:$J$1159</definedName>
    <definedName name="FEC_58">[18]Dados_FEC_2005!$B$1161:$J$1179</definedName>
    <definedName name="FEC_58_2005">[18]Dados_FEC!$B$1161:$J$1179</definedName>
    <definedName name="FEC_ANHEMBI">[18]Dados_FEC_2005!$B$1241:$J$1259</definedName>
    <definedName name="FEC_ANHEMBI_2005">[18]Dados_FEC!$B$1241:$J$1259</definedName>
    <definedName name="FEC_CENTRO">[18]Dados_FEC_2005!$B$1261:$J$1279</definedName>
    <definedName name="FEC_CENTRO_2005">[18]Dados_FEC!$B$1261:$J$1279</definedName>
    <definedName name="FEC_CENTRO_T">[18]Dados_FEC_2005!$B$1321:$J$1339</definedName>
    <definedName name="FEC_CENTRO_T_2005">[18]Dados_FEC!$B$1321:$J$1339</definedName>
    <definedName name="FEC_GRANDE_ABC">[18]Dados_FEC_2005!$B$1301:$J$1319</definedName>
    <definedName name="FEC_GRANDE_ABC_2005">[18]Dados_FEC!$B$1301:$J$1319</definedName>
    <definedName name="FEC_LESTE">[18]Dados_FEC_2005!$B$1281:$J$1299</definedName>
    <definedName name="FEC_LESTE_2005">[18]Dados_FEC!$B$1281:$J$1299</definedName>
    <definedName name="FEC_OESTE">[18]Dados_FEC_2005!$B$1201:$J$1219</definedName>
    <definedName name="FEC_OESTE_2005">[18]Dados_FEC!$B$1201:$J$1219</definedName>
    <definedName name="FEC_SP_SUL">[18]Dados_FEC_2005!$B$1221:$J$1239</definedName>
    <definedName name="FEC_SP_SUL_2005">[18]Dados_FEC!$B$1221:$J$1239</definedName>
    <definedName name="FEC_T">[18]Dados_FEC_2005!$B$1181:$J$1199</definedName>
    <definedName name="FEC_T_2005">[18]Dados_FEC!$B$1181:$J$1199</definedName>
    <definedName name="FECHA" localSheetId="5">[19]ELEGIR!$E$8</definedName>
    <definedName name="FECHA" localSheetId="7">[19]ELEGIR!$E$8</definedName>
    <definedName name="FECHA" localSheetId="8">[20]ELEGIR!$E$8</definedName>
    <definedName name="FECHA" localSheetId="6">[19]ELEGIR!$E$8</definedName>
    <definedName name="FECHA">[21]ELEGIR!$E$8</definedName>
    <definedName name="Fecha_Cierre_Finan" localSheetId="5">[45]Supuestos!$L$56</definedName>
    <definedName name="Fecha_Cierre_Finan" localSheetId="7">[45]Supuestos!$L$56</definedName>
    <definedName name="Fecha_Cierre_Finan" localSheetId="2">[45]Supuestos!$L$56</definedName>
    <definedName name="Fecha_Cierre_Finan" localSheetId="8">[45]Supuestos!$L$56</definedName>
    <definedName name="Fecha_Cierre_Finan" localSheetId="6">[45]Supuestos!$L$56</definedName>
    <definedName name="Fecha_Cierre_Finan">[46]Supuestos!$L$56</definedName>
    <definedName name="Fecha_Cont" localSheetId="5">[45]Supuestos!$E$31</definedName>
    <definedName name="Fecha_Cont" localSheetId="7">[45]Supuestos!$E$31</definedName>
    <definedName name="Fecha_Cont" localSheetId="2">[45]Supuestos!$E$31</definedName>
    <definedName name="Fecha_Cont" localSheetId="8">[45]Supuestos!$E$31</definedName>
    <definedName name="Fecha_Cont" localSheetId="6">[45]Supuestos!$E$31</definedName>
    <definedName name="Fecha_Cont">[46]Supuestos!$E$31</definedName>
    <definedName name="Fecha_Cont_Inver" localSheetId="5">[45]Supuestos!$E$35</definedName>
    <definedName name="Fecha_Cont_Inver" localSheetId="7">[45]Supuestos!$E$35</definedName>
    <definedName name="Fecha_Cont_Inver" localSheetId="2">[45]Supuestos!$E$35</definedName>
    <definedName name="Fecha_Cont_Inver" localSheetId="8">[45]Supuestos!$E$35</definedName>
    <definedName name="Fecha_Cont_Inver" localSheetId="6">[45]Supuestos!$E$35</definedName>
    <definedName name="Fecha_Cont_Inver">[46]Supuestos!$E$35</definedName>
    <definedName name="Fecha_Fin_Obras" localSheetId="5">[45]Supuestos!$E$37</definedName>
    <definedName name="Fecha_Fin_Obras" localSheetId="7">[45]Supuestos!$E$37</definedName>
    <definedName name="Fecha_Fin_Obras" localSheetId="2">[45]Supuestos!$E$37</definedName>
    <definedName name="Fecha_Fin_Obras" localSheetId="8">[45]Supuestos!$E$37</definedName>
    <definedName name="Fecha_Fin_Obras" localSheetId="6">[45]Supuestos!$E$37</definedName>
    <definedName name="Fecha_Fin_Obras">[46]Supuestos!$E$37</definedName>
    <definedName name="Fecha_Fin_Oper" localSheetId="5">[45]Supuestos!$E$41</definedName>
    <definedName name="Fecha_Fin_Oper" localSheetId="7">[45]Supuestos!$E$41</definedName>
    <definedName name="Fecha_Fin_Oper" localSheetId="2">[45]Supuestos!$E$41</definedName>
    <definedName name="Fecha_Fin_Oper" localSheetId="8">[45]Supuestos!$E$41</definedName>
    <definedName name="Fecha_Fin_Oper" localSheetId="6">[45]Supuestos!$E$41</definedName>
    <definedName name="Fecha_Fin_Oper">[46]Supuestos!$E$41</definedName>
    <definedName name="Fecha_Fin_Periodo_Gracia" localSheetId="5">[45]Supuestos!$L$73</definedName>
    <definedName name="Fecha_Fin_Periodo_Gracia" localSheetId="7">[45]Supuestos!$L$73</definedName>
    <definedName name="Fecha_Fin_Periodo_Gracia" localSheetId="2">[45]Supuestos!$L$73</definedName>
    <definedName name="Fecha_Fin_Periodo_Gracia" localSheetId="8">[45]Supuestos!$L$73</definedName>
    <definedName name="Fecha_Fin_Periodo_Gracia" localSheetId="6">[45]Supuestos!$L$73</definedName>
    <definedName name="Fecha_Fin_Periodo_Gracia">[46]Supuestos!$L$73</definedName>
    <definedName name="Fecha_Ini_Obras" localSheetId="5">[45]Supuestos!$E$32</definedName>
    <definedName name="Fecha_Ini_Obras" localSheetId="7">[45]Supuestos!$E$32</definedName>
    <definedName name="Fecha_Ini_Obras" localSheetId="2">[45]Supuestos!$E$32</definedName>
    <definedName name="Fecha_Ini_Obras" localSheetId="8">[45]Supuestos!$E$32</definedName>
    <definedName name="Fecha_Ini_Obras" localSheetId="6">[45]Supuestos!$E$32</definedName>
    <definedName name="Fecha_Ini_Obras">[46]Supuestos!$E$32</definedName>
    <definedName name="Fecha_Ini_Oper_Com" localSheetId="5">[45]Supuestos!$E$40</definedName>
    <definedName name="Fecha_Ini_Oper_Com" localSheetId="7">[45]Supuestos!$E$40</definedName>
    <definedName name="Fecha_Ini_Oper_Com" localSheetId="2">[45]Supuestos!$E$40</definedName>
    <definedName name="Fecha_Ini_Oper_Com" localSheetId="8">[45]Supuestos!$E$40</definedName>
    <definedName name="Fecha_Ini_Oper_Com" localSheetId="6">[45]Supuestos!$E$40</definedName>
    <definedName name="Fecha_Ini_Oper_Com">[46]Supuestos!$E$40</definedName>
    <definedName name="Fecha_Prepago" localSheetId="5">[45]Supuestos!$N$61</definedName>
    <definedName name="Fecha_Prepago" localSheetId="7">[45]Supuestos!$N$61</definedName>
    <definedName name="Fecha_Prepago" localSheetId="2">[45]Supuestos!$N$61</definedName>
    <definedName name="Fecha_Prepago" localSheetId="8">[45]Supuestos!$N$61</definedName>
    <definedName name="Fecha_Prepago" localSheetId="6">[45]Supuestos!$N$61</definedName>
    <definedName name="Fecha_Prepago">[46]Supuestos!$N$61</definedName>
    <definedName name="Fecha_Prepago_2" localSheetId="5">[45]Supuestos!#REF!</definedName>
    <definedName name="Fecha_Prepago_2" localSheetId="7">[45]Supuestos!#REF!</definedName>
    <definedName name="Fecha_Prepago_2" localSheetId="2">[45]Supuestos!#REF!</definedName>
    <definedName name="Fecha_Prepago_2" localSheetId="8">[45]Supuestos!#REF!</definedName>
    <definedName name="Fecha_Prepago_2" localSheetId="6">[45]Supuestos!#REF!</definedName>
    <definedName name="Fecha_Prepago_2">[46]Supuestos!#REF!</definedName>
    <definedName name="Fecha_Prim_Desembolso" localSheetId="5">[45]Supuestos!$L$58</definedName>
    <definedName name="Fecha_Prim_Desembolso" localSheetId="7">[45]Supuestos!$L$58</definedName>
    <definedName name="Fecha_Prim_Desembolso" localSheetId="2">[45]Supuestos!$L$58</definedName>
    <definedName name="Fecha_Prim_Desembolso" localSheetId="8">[45]Supuestos!$L$58</definedName>
    <definedName name="Fecha_Prim_Desembolso" localSheetId="6">[45]Supuestos!$L$58</definedName>
    <definedName name="Fecha_Prim_Desembolso">[46]Supuestos!$L$58</definedName>
    <definedName name="ffff" localSheetId="5" hidden="1">#REF!</definedName>
    <definedName name="ffff" localSheetId="7" hidden="1">#REF!</definedName>
    <definedName name="ffff" localSheetId="2" hidden="1">#REF!</definedName>
    <definedName name="ffff" localSheetId="3" hidden="1">#REF!</definedName>
    <definedName name="ffff" localSheetId="8" hidden="1">#REF!</definedName>
    <definedName name="ffff" localSheetId="6" hidden="1">#REF!</definedName>
    <definedName name="ffff" hidden="1">#REF!</definedName>
    <definedName name="fffff" localSheetId="5" hidden="1">{"'EST.RDOS(INT)'!$A$5:$E$58"}</definedName>
    <definedName name="fffff" localSheetId="7" hidden="1">{"'EST.RDOS(INT)'!$A$5:$E$58"}</definedName>
    <definedName name="fffff" localSheetId="2" hidden="1">{"'EST.RDOS(INT)'!$A$5:$E$58"}</definedName>
    <definedName name="fffff" localSheetId="3" hidden="1">{"'EST.RDOS(INT)'!$A$5:$E$58"}</definedName>
    <definedName name="fffff" localSheetId="8" hidden="1">{"'EST.RDOS(INT)'!$A$5:$E$58"}</definedName>
    <definedName name="fffff" localSheetId="6" hidden="1">{"'EST.RDOS(INT)'!$A$5:$E$58"}</definedName>
    <definedName name="fffff" hidden="1">{"'EST.RDOS(INT)'!$A$5:$E$58"}</definedName>
    <definedName name="FFSDFSD" localSheetId="5">#REF!</definedName>
    <definedName name="FFSDFSD" localSheetId="7">#REF!</definedName>
    <definedName name="FFSDFSD" localSheetId="1">#REF!</definedName>
    <definedName name="FFSDFSD" localSheetId="2">#REF!</definedName>
    <definedName name="FFSDFSD" localSheetId="3">#REF!</definedName>
    <definedName name="FFSDFSD" localSheetId="8">#REF!</definedName>
    <definedName name="FFSDFSD" localSheetId="6">#REF!</definedName>
    <definedName name="FFSDFSD">#REF!</definedName>
    <definedName name="fg" localSheetId="5" hidden="1">{"'EST.RDOS(INT)'!$A$5:$E$58"}</definedName>
    <definedName name="fg" localSheetId="7" hidden="1">{"'EST.RDOS(INT)'!$A$5:$E$58"}</definedName>
    <definedName name="fg" localSheetId="2" hidden="1">{"'EST.RDOS(INT)'!$A$5:$E$58"}</definedName>
    <definedName name="fg" localSheetId="3" hidden="1">{"'EST.RDOS(INT)'!$A$5:$E$58"}</definedName>
    <definedName name="fg" localSheetId="8" hidden="1">{"'EST.RDOS(INT)'!$A$5:$E$58"}</definedName>
    <definedName name="fg" localSheetId="6" hidden="1">{"'EST.RDOS(INT)'!$A$5:$E$58"}</definedName>
    <definedName name="fg" hidden="1">{"'EST.RDOS(INT)'!$A$5:$E$58"}</definedName>
    <definedName name="FGDAG" localSheetId="5" hidden="1">{"Others",#N/A,TRUE,"OTHERS";"Análisis Ingresos por Familia","HojaI",TRUE,"MDFeb97";"Análisis Ingresos por Marca","HojaII",TRUE,"MDFeb97";"Costos y Desvíos por Marca","HojaIII",TRUE,"MDFeb97";"Control de Costos","HojaIV",TRUE,"MDFeb97"}</definedName>
    <definedName name="FGDAG" localSheetId="7" hidden="1">{"Others",#N/A,TRUE,"OTHERS";"Análisis Ingresos por Familia","HojaI",TRUE,"MDFeb97";"Análisis Ingresos por Marca","HojaII",TRUE,"MDFeb97";"Costos y Desvíos por Marca","HojaIII",TRUE,"MDFeb97";"Control de Costos","HojaIV",TRUE,"MDFeb97"}</definedName>
    <definedName name="FGDAG" localSheetId="2" hidden="1">{"Others",#N/A,TRUE,"OTHERS";"Análisis Ingresos por Familia","HojaI",TRUE,"MDFeb97";"Análisis Ingresos por Marca","HojaII",TRUE,"MDFeb97";"Costos y Desvíos por Marca","HojaIII",TRUE,"MDFeb97";"Control de Costos","HojaIV",TRUE,"MDFeb97"}</definedName>
    <definedName name="FGDAG" localSheetId="3" hidden="1">{"Others",#N/A,TRUE,"OTHERS";"Análisis Ingresos por Familia","HojaI",TRUE,"MDFeb97";"Análisis Ingresos por Marca","HojaII",TRUE,"MDFeb97";"Costos y Desvíos por Marca","HojaIII",TRUE,"MDFeb97";"Control de Costos","HojaIV",TRUE,"MDFeb97"}</definedName>
    <definedName name="FGDAG" localSheetId="8" hidden="1">{"Others",#N/A,TRUE,"OTHERS";"Análisis Ingresos por Familia","HojaI",TRUE,"MDFeb97";"Análisis Ingresos por Marca","HojaII",TRUE,"MDFeb97";"Costos y Desvíos por Marca","HojaIII",TRUE,"MDFeb97";"Control de Costos","HojaIV",TRUE,"MDFeb97"}</definedName>
    <definedName name="FGDAG" localSheetId="6" hidden="1">{"Others",#N/A,TRUE,"OTHERS";"Análisis Ingresos por Familia","HojaI",TRUE,"MDFeb97";"Análisis Ingresos por Marca","HojaII",TRUE,"MDFeb97";"Costos y Desvíos por Marca","HojaIII",TRUE,"MDFeb97";"Control de Costos","HojaIV",TRUE,"MDFeb97"}</definedName>
    <definedName name="FGDAG" hidden="1">{"Others",#N/A,TRUE,"OTHERS";"Análisis Ingresos por Familia","HojaI",TRUE,"MDFeb97";"Análisis Ingresos por Marca","HojaII",TRUE,"MDFeb97";"Costos y Desvíos por Marca","HojaIII",TRUE,"MDFeb97";"Control de Costos","HojaIV",TRUE,"MDFeb97"}</definedName>
    <definedName name="FGF" localSheetId="5">#REF!</definedName>
    <definedName name="FGF" localSheetId="7">#REF!</definedName>
    <definedName name="FGF" localSheetId="2">#REF!</definedName>
    <definedName name="FGF" localSheetId="3">#REF!</definedName>
    <definedName name="FGF" localSheetId="8">#REF!</definedName>
    <definedName name="FGF" localSheetId="6">#REF!</definedName>
    <definedName name="FGF">#REF!</definedName>
    <definedName name="fgh" localSheetId="5" hidden="1">{"Others",#N/A,TRUE,"OTHERS";"Análisis Ingresos por Familia","HojaI",TRUE,"MDFeb97";"Análisis Ingresos por Marca","HojaII",TRUE,"MDFeb97";"Costos y Desvíos por Marca","HojaIII",TRUE,"MDFeb97";"Control de Costos","HojaIV",TRUE,"MDFeb97"}</definedName>
    <definedName name="fgh" localSheetId="7" hidden="1">{"Others",#N/A,TRUE,"OTHERS";"Análisis Ingresos por Familia","HojaI",TRUE,"MDFeb97";"Análisis Ingresos por Marca","HojaII",TRUE,"MDFeb97";"Costos y Desvíos por Marca","HojaIII",TRUE,"MDFeb97";"Control de Costos","HojaIV",TRUE,"MDFeb97"}</definedName>
    <definedName name="fgh" localSheetId="2" hidden="1">{"Others",#N/A,TRUE,"OTHERS";"Análisis Ingresos por Familia","HojaI",TRUE,"MDFeb97";"Análisis Ingresos por Marca","HojaII",TRUE,"MDFeb97";"Costos y Desvíos por Marca","HojaIII",TRUE,"MDFeb97";"Control de Costos","HojaIV",TRUE,"MDFeb97"}</definedName>
    <definedName name="fgh" localSheetId="3" hidden="1">{"Others",#N/A,TRUE,"OTHERS";"Análisis Ingresos por Familia","HojaI",TRUE,"MDFeb97";"Análisis Ingresos por Marca","HojaII",TRUE,"MDFeb97";"Costos y Desvíos por Marca","HojaIII",TRUE,"MDFeb97";"Control de Costos","HojaIV",TRUE,"MDFeb97"}</definedName>
    <definedName name="fgh" localSheetId="8" hidden="1">{"Others",#N/A,TRUE,"OTHERS";"Análisis Ingresos por Familia","HojaI",TRUE,"MDFeb97";"Análisis Ingresos por Marca","HojaII",TRUE,"MDFeb97";"Costos y Desvíos por Marca","HojaIII",TRUE,"MDFeb97";"Control de Costos","HojaIV",TRUE,"MDFeb97"}</definedName>
    <definedName name="fgh" localSheetId="6" hidden="1">{"Others",#N/A,TRUE,"OTHERS";"Análisis Ingresos por Familia","HojaI",TRUE,"MDFeb97";"Análisis Ingresos por Marca","HojaII",TRUE,"MDFeb97";"Costos y Desvíos por Marca","HojaIII",TRUE,"MDFeb97";"Control de Costos","HojaIV",TRUE,"MDFeb97"}</definedName>
    <definedName name="fgh" hidden="1">{"Others",#N/A,TRUE,"OTHERS";"Análisis Ingresos por Familia","HojaI",TRUE,"MDFeb97";"Análisis Ingresos por Marca","HojaII",TRUE,"MDFeb97";"Costos y Desvíos por Marca","HojaIII",TRUE,"MDFeb97";"Control de Costos","HojaIV",TRUE,"MDFeb97"}</definedName>
    <definedName name="FIELD6" localSheetId="5" hidden="1">{"MESROS",#N/A,FALSE,"ROS";"MESOFF",#N/A,FALSE,"OFF";"MESBEA",#N/A,FALSE,"BEA";"MESCOF",#N/A,FALSE,"COF";"MESTEL",#N/A,FALSE,"TEL";"MESCON",#N/A,FALSE,"CON";"MESINT",#N/A,FALSE,"INT"}</definedName>
    <definedName name="FIELD6" localSheetId="7" hidden="1">{"MESROS",#N/A,FALSE,"ROS";"MESOFF",#N/A,FALSE,"OFF";"MESBEA",#N/A,FALSE,"BEA";"MESCOF",#N/A,FALSE,"COF";"MESTEL",#N/A,FALSE,"TEL";"MESCON",#N/A,FALSE,"CON";"MESINT",#N/A,FALSE,"INT"}</definedName>
    <definedName name="FIELD6" localSheetId="2" hidden="1">{"MESROS",#N/A,FALSE,"ROS";"MESOFF",#N/A,FALSE,"OFF";"MESBEA",#N/A,FALSE,"BEA";"MESCOF",#N/A,FALSE,"COF";"MESTEL",#N/A,FALSE,"TEL";"MESCON",#N/A,FALSE,"CON";"MESINT",#N/A,FALSE,"INT"}</definedName>
    <definedName name="FIELD6" localSheetId="3" hidden="1">{"MESROS",#N/A,FALSE,"ROS";"MESOFF",#N/A,FALSE,"OFF";"MESBEA",#N/A,FALSE,"BEA";"MESCOF",#N/A,FALSE,"COF";"MESTEL",#N/A,FALSE,"TEL";"MESCON",#N/A,FALSE,"CON";"MESINT",#N/A,FALSE,"INT"}</definedName>
    <definedName name="FIELD6" localSheetId="8" hidden="1">{"MESROS",#N/A,FALSE,"ROS";"MESOFF",#N/A,FALSE,"OFF";"MESBEA",#N/A,FALSE,"BEA";"MESCOF",#N/A,FALSE,"COF";"MESTEL",#N/A,FALSE,"TEL";"MESCON",#N/A,FALSE,"CON";"MESINT",#N/A,FALSE,"INT"}</definedName>
    <definedName name="FIELD6" localSheetId="6" hidden="1">{"MESROS",#N/A,FALSE,"ROS";"MESOFF",#N/A,FALSE,"OFF";"MESBEA",#N/A,FALSE,"BEA";"MESCOF",#N/A,FALSE,"COF";"MESTEL",#N/A,FALSE,"TEL";"MESCON",#N/A,FALSE,"CON";"MESINT",#N/A,FALSE,"INT"}</definedName>
    <definedName name="FIELD6" hidden="1">{"MESROS",#N/A,FALSE,"ROS";"MESOFF",#N/A,FALSE,"OFF";"MESBEA",#N/A,FALSE,"BEA";"MESCOF",#N/A,FALSE,"COF";"MESTEL",#N/A,FALSE,"TEL";"MESCON",#N/A,FALSE,"CON";"MESINT",#N/A,FALSE,"INT"}</definedName>
    <definedName name="FIELD6A" localSheetId="5" hidden="1">{"MESROS",#N/A,FALSE,"ROS";"MESOFF",#N/A,FALSE,"OFF";"MESBEA",#N/A,FALSE,"BEA";"MESCOF",#N/A,FALSE,"COF";"MESTEL",#N/A,FALSE,"TEL";"MESCON",#N/A,FALSE,"CON";"MESINT",#N/A,FALSE,"INT"}</definedName>
    <definedName name="FIELD6A" localSheetId="7" hidden="1">{"MESROS",#N/A,FALSE,"ROS";"MESOFF",#N/A,FALSE,"OFF";"MESBEA",#N/A,FALSE,"BEA";"MESCOF",#N/A,FALSE,"COF";"MESTEL",#N/A,FALSE,"TEL";"MESCON",#N/A,FALSE,"CON";"MESINT",#N/A,FALSE,"INT"}</definedName>
    <definedName name="FIELD6A" localSheetId="2" hidden="1">{"MESROS",#N/A,FALSE,"ROS";"MESOFF",#N/A,FALSE,"OFF";"MESBEA",#N/A,FALSE,"BEA";"MESCOF",#N/A,FALSE,"COF";"MESTEL",#N/A,FALSE,"TEL";"MESCON",#N/A,FALSE,"CON";"MESINT",#N/A,FALSE,"INT"}</definedName>
    <definedName name="FIELD6A" localSheetId="3" hidden="1">{"MESROS",#N/A,FALSE,"ROS";"MESOFF",#N/A,FALSE,"OFF";"MESBEA",#N/A,FALSE,"BEA";"MESCOF",#N/A,FALSE,"COF";"MESTEL",#N/A,FALSE,"TEL";"MESCON",#N/A,FALSE,"CON";"MESINT",#N/A,FALSE,"INT"}</definedName>
    <definedName name="FIELD6A" localSheetId="8" hidden="1">{"MESROS",#N/A,FALSE,"ROS";"MESOFF",#N/A,FALSE,"OFF";"MESBEA",#N/A,FALSE,"BEA";"MESCOF",#N/A,FALSE,"COF";"MESTEL",#N/A,FALSE,"TEL";"MESCON",#N/A,FALSE,"CON";"MESINT",#N/A,FALSE,"INT"}</definedName>
    <definedName name="FIELD6A" localSheetId="6" hidden="1">{"MESROS",#N/A,FALSE,"ROS";"MESOFF",#N/A,FALSE,"OFF";"MESBEA",#N/A,FALSE,"BEA";"MESCOF",#N/A,FALSE,"COF";"MESTEL",#N/A,FALSE,"TEL";"MESCON",#N/A,FALSE,"CON";"MESINT",#N/A,FALSE,"INT"}</definedName>
    <definedName name="FIELD6A" hidden="1">{"MESROS",#N/A,FALSE,"ROS";"MESOFF",#N/A,FALSE,"OFF";"MESBEA",#N/A,FALSE,"BEA";"MESCOF",#N/A,FALSE,"COF";"MESTEL",#N/A,FALSE,"TEL";"MESCON",#N/A,FALSE,"CON";"MESINT",#N/A,FALSE,"INT"}</definedName>
    <definedName name="fijo" localSheetId="5">#REF!</definedName>
    <definedName name="fijo" localSheetId="7">#REF!</definedName>
    <definedName name="fijo" localSheetId="2">#REF!</definedName>
    <definedName name="fijo" localSheetId="3">#REF!</definedName>
    <definedName name="fijo" localSheetId="8">#REF!</definedName>
    <definedName name="fijo" localSheetId="6">#REF!</definedName>
    <definedName name="fijo">#REF!</definedName>
    <definedName name="Financiación" localSheetId="5">'[31]#¡REF'!$B$7</definedName>
    <definedName name="Financiación" localSheetId="7">'[31]#¡REF'!$B$7</definedName>
    <definedName name="Financiación" localSheetId="8">'[32]#¡REF'!$B$7</definedName>
    <definedName name="Financiación" localSheetId="6">'[31]#¡REF'!$B$7</definedName>
    <definedName name="Financiación">'[33]#¡REF'!$B$7</definedName>
    <definedName name="flujocpa" localSheetId="5">#REF!</definedName>
    <definedName name="flujocpa" localSheetId="7">#REF!</definedName>
    <definedName name="flujocpa" localSheetId="1">#REF!</definedName>
    <definedName name="flujocpa" localSheetId="2">#REF!</definedName>
    <definedName name="flujocpa" localSheetId="3">#REF!</definedName>
    <definedName name="flujocpa" localSheetId="8">#REF!</definedName>
    <definedName name="flujocpa" localSheetId="6">#REF!</definedName>
    <definedName name="flujocpa">#REF!</definedName>
    <definedName name="flujocpp" localSheetId="5">#REF!</definedName>
    <definedName name="flujocpp" localSheetId="7">#REF!</definedName>
    <definedName name="flujocpp" localSheetId="1">#REF!</definedName>
    <definedName name="flujocpp" localSheetId="2">#REF!</definedName>
    <definedName name="flujocpp" localSheetId="3">#REF!</definedName>
    <definedName name="flujocpp" localSheetId="8">#REF!</definedName>
    <definedName name="flujocpp" localSheetId="6">#REF!</definedName>
    <definedName name="flujocpp">#REF!</definedName>
    <definedName name="flujoesp" localSheetId="5">#REF!</definedName>
    <definedName name="flujoesp" localSheetId="7">#REF!</definedName>
    <definedName name="flujoesp" localSheetId="1">#REF!</definedName>
    <definedName name="flujoesp" localSheetId="2">#REF!</definedName>
    <definedName name="flujoesp" localSheetId="3">#REF!</definedName>
    <definedName name="flujoesp" localSheetId="8">#REF!</definedName>
    <definedName name="flujoesp" localSheetId="6">#REF!</definedName>
    <definedName name="flujoesp">#REF!</definedName>
    <definedName name="flujolpa" localSheetId="1">#REF!</definedName>
    <definedName name="flujolpa" localSheetId="3">#REF!</definedName>
    <definedName name="flujolpa">#REF!</definedName>
    <definedName name="flujolpo" localSheetId="1">#REF!</definedName>
    <definedName name="flujolpo" localSheetId="3">#REF!</definedName>
    <definedName name="flujolpo">#REF!</definedName>
    <definedName name="flujolpp" localSheetId="1">#REF!</definedName>
    <definedName name="flujolpp" localSheetId="3">#REF!</definedName>
    <definedName name="flujolpp">#REF!</definedName>
    <definedName name="FMS">'[17]Dados de Ouvidoria'!$D$2:$P$15</definedName>
    <definedName name="FORA_PRAZO">'[18]Dados Ouvidoria II'!$C$50:$O$56</definedName>
    <definedName name="FORDIV" localSheetId="5">#REF!</definedName>
    <definedName name="FORDIV" localSheetId="7">#REF!</definedName>
    <definedName name="FORDIV" localSheetId="1">#REF!</definedName>
    <definedName name="FORDIV" localSheetId="2">#REF!</definedName>
    <definedName name="FORDIV" localSheetId="3">#REF!</definedName>
    <definedName name="FORDIV" localSheetId="8">#REF!</definedName>
    <definedName name="FORDIV" localSheetId="6">#REF!</definedName>
    <definedName name="FORDIV">#REF!</definedName>
    <definedName name="FRANOM">[17]Dados_Perdas!$C$18:$O$29</definedName>
    <definedName name="Fraude_CSPE">'[18]Dados Ouvidoria II'!$C$70:$O$76</definedName>
    <definedName name="FUEN" localSheetId="5">#REF!,#REF!,#REF!,#REF!,#REF!,#REF!,#REF!,#REF!,#REF!,#REF!,#REF!,#REF!,#REF!,#REF!,#REF!,#REF!,#REF!,#REF!,#REF!,#REF!,#REF!,#REF!,#REF!,#REF!,#REF!,#REF!,#REF!,#REF!,#REF!</definedName>
    <definedName name="FUEN" localSheetId="7">#REF!,#REF!,#REF!,#REF!,#REF!,#REF!,#REF!,#REF!,#REF!,#REF!,#REF!,#REF!,#REF!,#REF!,#REF!,#REF!,#REF!,#REF!,#REF!,#REF!,#REF!,#REF!,#REF!,#REF!,#REF!,#REF!,#REF!,#REF!,#REF!</definedName>
    <definedName name="FUEN" localSheetId="1">#REF!,#REF!,#REF!,#REF!,#REF!,#REF!,#REF!,#REF!,#REF!,#REF!,#REF!,#REF!,#REF!,#REF!,#REF!,#REF!,#REF!,#REF!,#REF!,#REF!,#REF!,#REF!,#REF!,#REF!,#REF!,#REF!,#REF!,#REF!,#REF!</definedName>
    <definedName name="FUEN" localSheetId="2">#REF!,#REF!,#REF!,#REF!,#REF!,#REF!,#REF!,#REF!,#REF!,#REF!,#REF!,#REF!,#REF!,#REF!,#REF!,#REF!,#REF!,#REF!,#REF!,#REF!,#REF!,#REF!,#REF!,#REF!,#REF!,#REF!,#REF!,#REF!,#REF!</definedName>
    <definedName name="FUEN" localSheetId="3">#REF!,#REF!,#REF!,#REF!,#REF!,#REF!,#REF!,#REF!,#REF!,#REF!,#REF!,#REF!,#REF!,#REF!,#REF!,#REF!,#REF!,#REF!,#REF!,#REF!,#REF!,#REF!,#REF!,#REF!,#REF!,#REF!,#REF!,#REF!,#REF!</definedName>
    <definedName name="FUEN" localSheetId="8">#REF!,#REF!,#REF!,#REF!,#REF!,#REF!,#REF!,#REF!,#REF!,#REF!,#REF!,#REF!,#REF!,#REF!,#REF!,#REF!,#REF!,#REF!,#REF!,#REF!,#REF!,#REF!,#REF!,#REF!,#REF!,#REF!,#REF!,#REF!,#REF!</definedName>
    <definedName name="FUEN" localSheetId="6">#REF!,#REF!,#REF!,#REF!,#REF!,#REF!,#REF!,#REF!,#REF!,#REF!,#REF!,#REF!,#REF!,#REF!,#REF!,#REF!,#REF!,#REF!,#REF!,#REF!,#REF!,#REF!,#REF!,#REF!,#REF!,#REF!,#REF!,#REF!,#REF!</definedName>
    <definedName name="FUEN">#REF!,#REF!,#REF!,#REF!,#REF!,#REF!,#REF!,#REF!,#REF!,#REF!,#REF!,#REF!,#REF!,#REF!,#REF!,#REF!,#REF!,#REF!,#REF!,#REF!,#REF!,#REF!,#REF!,#REF!,#REF!,#REF!,#REF!,#REF!,#REF!</definedName>
    <definedName name="G" localSheetId="5">#REF!</definedName>
    <definedName name="G" localSheetId="7">#REF!</definedName>
    <definedName name="G" localSheetId="2">#REF!</definedName>
    <definedName name="G" localSheetId="3">#REF!</definedName>
    <definedName name="G" localSheetId="8">#REF!</definedName>
    <definedName name="G" localSheetId="6">#REF!</definedName>
    <definedName name="G">#REF!</definedName>
    <definedName name="gas" localSheetId="5" hidden="1">{"'EST.RDOS(INT)'!$A$5:$E$58"}</definedName>
    <definedName name="gas" localSheetId="7" hidden="1">{"'EST.RDOS(INT)'!$A$5:$E$58"}</definedName>
    <definedName name="gas" localSheetId="2" hidden="1">{"'EST.RDOS(INT)'!$A$5:$E$58"}</definedName>
    <definedName name="gas" localSheetId="3" hidden="1">{"'EST.RDOS(INT)'!$A$5:$E$58"}</definedName>
    <definedName name="gas" localSheetId="8" hidden="1">{"'EST.RDOS(INT)'!$A$5:$E$58"}</definedName>
    <definedName name="gas" localSheetId="6" hidden="1">{"'EST.RDOS(INT)'!$A$5:$E$58"}</definedName>
    <definedName name="gas" hidden="1">{"'EST.RDOS(INT)'!$A$5:$E$58"}</definedName>
    <definedName name="gassub" localSheetId="5" hidden="1">{"'EST.RDOS(INT)'!$A$5:$E$58"}</definedName>
    <definedName name="gassub" localSheetId="7" hidden="1">{"'EST.RDOS(INT)'!$A$5:$E$58"}</definedName>
    <definedName name="gassub" localSheetId="2" hidden="1">{"'EST.RDOS(INT)'!$A$5:$E$58"}</definedName>
    <definedName name="gassub" localSheetId="3" hidden="1">{"'EST.RDOS(INT)'!$A$5:$E$58"}</definedName>
    <definedName name="gassub" localSheetId="8" hidden="1">{"'EST.RDOS(INT)'!$A$5:$E$58"}</definedName>
    <definedName name="gassub" localSheetId="6" hidden="1">{"'EST.RDOS(INT)'!$A$5:$E$58"}</definedName>
    <definedName name="gassub" hidden="1">{"'EST.RDOS(INT)'!$A$5:$E$58"}</definedName>
    <definedName name="GASTOS" localSheetId="5" hidden="1">{"'EST.RDOS(INT)'!$A$5:$E$58"}</definedName>
    <definedName name="GASTOS" localSheetId="7" hidden="1">{"'EST.RDOS(INT)'!$A$5:$E$58"}</definedName>
    <definedName name="GASTOS" localSheetId="2" hidden="1">{"'EST.RDOS(INT)'!$A$5:$E$58"}</definedName>
    <definedName name="GASTOS" localSheetId="3" hidden="1">{"'EST.RDOS(INT)'!$A$5:$E$58"}</definedName>
    <definedName name="GASTOS" localSheetId="8" hidden="1">{"'EST.RDOS(INT)'!$A$5:$E$58"}</definedName>
    <definedName name="GASTOS" localSheetId="6" hidden="1">{"'EST.RDOS(INT)'!$A$5:$E$58"}</definedName>
    <definedName name="GASTOS" hidden="1">{"'EST.RDOS(INT)'!$A$5:$E$58"}</definedName>
    <definedName name="Gastos_AOM" localSheetId="5">'[31]#¡REF'!$B$15</definedName>
    <definedName name="Gastos_AOM" localSheetId="7">'[31]#¡REF'!$B$15</definedName>
    <definedName name="Gastos_AOM" localSheetId="8">'[32]#¡REF'!$B$15</definedName>
    <definedName name="Gastos_AOM" localSheetId="6">'[31]#¡REF'!$B$15</definedName>
    <definedName name="Gastos_AOM">'[33]#¡REF'!$B$15</definedName>
    <definedName name="Gastos_de_Funcionamiento" localSheetId="5">'[31]#¡REF'!$B$56</definedName>
    <definedName name="Gastos_de_Funcionamiento" localSheetId="7">'[31]#¡REF'!$B$56</definedName>
    <definedName name="Gastos_de_Funcionamiento" localSheetId="8">'[32]#¡REF'!$B$56</definedName>
    <definedName name="Gastos_de_Funcionamiento" localSheetId="6">'[31]#¡REF'!$B$56</definedName>
    <definedName name="Gastos_de_Funcionamiento">'[33]#¡REF'!$B$56</definedName>
    <definedName name="gastos_finan" localSheetId="5">'[14]PyG Año 00-01-02'!$A$86:$H$90</definedName>
    <definedName name="gastos_finan" localSheetId="7">'[14]PyG Año 00-01-02'!$A$86:$H$90</definedName>
    <definedName name="gastos_finan" localSheetId="8">'[15]PyG Año 00-01-02'!$A$86:$H$90</definedName>
    <definedName name="gastos_finan" localSheetId="6">'[14]PyG Año 00-01-02'!$A$86:$H$90</definedName>
    <definedName name="gastos_finan">'[16]PyG Año 00-01-02'!$A$86:$H$90</definedName>
    <definedName name="GASTOS_GENERALES" localSheetId="5">#REF!</definedName>
    <definedName name="GASTOS_GENERALES" localSheetId="7">#REF!</definedName>
    <definedName name="GASTOS_GENERALES" localSheetId="1">#REF!</definedName>
    <definedName name="GASTOS_GENERALES" localSheetId="2">#REF!</definedName>
    <definedName name="GASTOS_GENERALES" localSheetId="3">#REF!</definedName>
    <definedName name="GASTOS_GENERALES" localSheetId="8">#REF!</definedName>
    <definedName name="GASTOS_GENERALES" localSheetId="6">#REF!</definedName>
    <definedName name="GASTOS_GENERALES">#REF!</definedName>
    <definedName name="Gastos_Operacionales" localSheetId="5">#REF!</definedName>
    <definedName name="Gastos_Operacionales" localSheetId="7">#REF!</definedName>
    <definedName name="Gastos_Operacionales" localSheetId="1">#REF!</definedName>
    <definedName name="Gastos_Operacionales" localSheetId="2">#REF!</definedName>
    <definedName name="Gastos_Operacionales" localSheetId="3">#REF!</definedName>
    <definedName name="Gastos_Operacionales" localSheetId="8">#REF!</definedName>
    <definedName name="Gastos_Operacionales" localSheetId="6">#REF!</definedName>
    <definedName name="Gastos_Operacionales">#REF!</definedName>
    <definedName name="GASTOSOPERAC" localSheetId="3">#REF!</definedName>
    <definedName name="GASTOSOPERAC">#REF!</definedName>
    <definedName name="gconst" localSheetId="3">#REF!</definedName>
    <definedName name="gconst">#REF!</definedName>
    <definedName name="gcorrtes" localSheetId="3">#REF!</definedName>
    <definedName name="gcorrtes">#REF!</definedName>
    <definedName name="GESTION" localSheetId="5">#REF!</definedName>
    <definedName name="GESTION" localSheetId="7">#REF!</definedName>
    <definedName name="GESTION" localSheetId="1">#REF!</definedName>
    <definedName name="GESTION" localSheetId="2">#REF!</definedName>
    <definedName name="GESTION" localSheetId="3">#REF!</definedName>
    <definedName name="GESTION" localSheetId="8">#REF!</definedName>
    <definedName name="GESTION" localSheetId="6">#REF!</definedName>
    <definedName name="GESTION">#REF!</definedName>
    <definedName name="GFD" localSheetId="5" hidden="1">{"Others",#N/A,TRUE,"OTHERS";"Análisis Ingresos por Familia","HojaI",TRUE,"MDFeb97";"Análisis Ingresos por Marca","HojaII",TRUE,"MDFeb97";"Costos y Desvíos por Marca","HojaIII",TRUE,"MDFeb97";"Control de Costos","HojaIV",TRUE,"MDFeb97"}</definedName>
    <definedName name="GFD" localSheetId="7" hidden="1">{"Others",#N/A,TRUE,"OTHERS";"Análisis Ingresos por Familia","HojaI",TRUE,"MDFeb97";"Análisis Ingresos por Marca","HojaII",TRUE,"MDFeb97";"Costos y Desvíos por Marca","HojaIII",TRUE,"MDFeb97";"Control de Costos","HojaIV",TRUE,"MDFeb97"}</definedName>
    <definedName name="GFD" localSheetId="2" hidden="1">{"Others",#N/A,TRUE,"OTHERS";"Análisis Ingresos por Familia","HojaI",TRUE,"MDFeb97";"Análisis Ingresos por Marca","HojaII",TRUE,"MDFeb97";"Costos y Desvíos por Marca","HojaIII",TRUE,"MDFeb97";"Control de Costos","HojaIV",TRUE,"MDFeb97"}</definedName>
    <definedName name="GFD" localSheetId="3" hidden="1">{"Others",#N/A,TRUE,"OTHERS";"Análisis Ingresos por Familia","HojaI",TRUE,"MDFeb97";"Análisis Ingresos por Marca","HojaII",TRUE,"MDFeb97";"Costos y Desvíos por Marca","HojaIII",TRUE,"MDFeb97";"Control de Costos","HojaIV",TRUE,"MDFeb97"}</definedName>
    <definedName name="GFD" localSheetId="8" hidden="1">{"Others",#N/A,TRUE,"OTHERS";"Análisis Ingresos por Familia","HojaI",TRUE,"MDFeb97";"Análisis Ingresos por Marca","HojaII",TRUE,"MDFeb97";"Costos y Desvíos por Marca","HojaIII",TRUE,"MDFeb97";"Control de Costos","HojaIV",TRUE,"MDFeb97"}</definedName>
    <definedName name="GFD" localSheetId="6" hidden="1">{"Others",#N/A,TRUE,"OTHERS";"Análisis Ingresos por Familia","HojaI",TRUE,"MDFeb97";"Análisis Ingresos por Marca","HojaII",TRUE,"MDFeb97";"Costos y Desvíos por Marca","HojaIII",TRUE,"MDFeb97";"Control de Costos","HojaIV",TRUE,"MDFeb97"}</definedName>
    <definedName name="GFD" hidden="1">{"Others",#N/A,TRUE,"OTHERS";"Análisis Ingresos por Familia","HojaI",TRUE,"MDFeb97";"Análisis Ingresos por Marca","HojaII",TRUE,"MDFeb97";"Costos y Desvíos por Marca","HojaIII",TRUE,"MDFeb97";"Control de Costos","HojaIV",TRUE,"MDFeb97"}</definedName>
    <definedName name="GFHHF" localSheetId="5" hidden="1">{"Others",#N/A,TRUE,"OTHERS";"Análisis Ingresos por Familia","HojaI",TRUE,"MDFeb97";"Análisis Ingresos por Marca","HojaII",TRUE,"MDFeb97";"Costos y Desvíos por Marca","HojaIII",TRUE,"MDFeb97";"Control de Costos","HojaIV",TRUE,"MDFeb97"}</definedName>
    <definedName name="GFHHF" localSheetId="7" hidden="1">{"Others",#N/A,TRUE,"OTHERS";"Análisis Ingresos por Familia","HojaI",TRUE,"MDFeb97";"Análisis Ingresos por Marca","HojaII",TRUE,"MDFeb97";"Costos y Desvíos por Marca","HojaIII",TRUE,"MDFeb97";"Control de Costos","HojaIV",TRUE,"MDFeb97"}</definedName>
    <definedName name="GFHHF" localSheetId="2" hidden="1">{"Others",#N/A,TRUE,"OTHERS";"Análisis Ingresos por Familia","HojaI",TRUE,"MDFeb97";"Análisis Ingresos por Marca","HojaII",TRUE,"MDFeb97";"Costos y Desvíos por Marca","HojaIII",TRUE,"MDFeb97";"Control de Costos","HojaIV",TRUE,"MDFeb97"}</definedName>
    <definedName name="GFHHF" localSheetId="3" hidden="1">{"Others",#N/A,TRUE,"OTHERS";"Análisis Ingresos por Familia","HojaI",TRUE,"MDFeb97";"Análisis Ingresos por Marca","HojaII",TRUE,"MDFeb97";"Costos y Desvíos por Marca","HojaIII",TRUE,"MDFeb97";"Control de Costos","HojaIV",TRUE,"MDFeb97"}</definedName>
    <definedName name="GFHHF" localSheetId="8" hidden="1">{"Others",#N/A,TRUE,"OTHERS";"Análisis Ingresos por Familia","HojaI",TRUE,"MDFeb97";"Análisis Ingresos por Marca","HojaII",TRUE,"MDFeb97";"Costos y Desvíos por Marca","HojaIII",TRUE,"MDFeb97";"Control de Costos","HojaIV",TRUE,"MDFeb97"}</definedName>
    <definedName name="GFHHF" localSheetId="6" hidden="1">{"Others",#N/A,TRUE,"OTHERS";"Análisis Ingresos por Familia","HojaI",TRUE,"MDFeb97";"Análisis Ingresos por Marca","HojaII",TRUE,"MDFeb97";"Costos y Desvíos por Marca","HojaIII",TRUE,"MDFeb97";"Control de Costos","HojaIV",TRUE,"MDFeb97"}</definedName>
    <definedName name="GFHHF" hidden="1">{"Others",#N/A,TRUE,"OTHERS";"Análisis Ingresos por Familia","HojaI",TRUE,"MDFeb97";"Análisis Ingresos por Marca","HojaII",TRUE,"MDFeb97";"Costos y Desvíos por Marca","HojaIII",TRUE,"MDFeb97";"Control de Costos","HojaIV",TRUE,"MDFeb97"}</definedName>
    <definedName name="GGRAL" localSheetId="5">#REF!</definedName>
    <definedName name="GGRAL" localSheetId="7">#REF!</definedName>
    <definedName name="GGRAL" localSheetId="1">#REF!</definedName>
    <definedName name="GGRAL" localSheetId="2">#REF!</definedName>
    <definedName name="GGRAL" localSheetId="3">#REF!</definedName>
    <definedName name="GGRAL" localSheetId="8">#REF!</definedName>
    <definedName name="GGRAL" localSheetId="6">#REF!</definedName>
    <definedName name="GGRAL">#REF!</definedName>
    <definedName name="gh" localSheetId="5" hidden="1">{"Others",#N/A,TRUE,"OTHERS";"Análisis Ingresos por Familia","HojaI",TRUE,"MDFeb97";"Análisis Ingresos por Marca","HojaII",TRUE,"MDFeb97";"Costos y Desvíos por Marca","HojaIII",TRUE,"MDFeb97";"Control de Costos","HojaIV",TRUE,"MDFeb97"}</definedName>
    <definedName name="gh" localSheetId="7" hidden="1">{"Others",#N/A,TRUE,"OTHERS";"Análisis Ingresos por Familia","HojaI",TRUE,"MDFeb97";"Análisis Ingresos por Marca","HojaII",TRUE,"MDFeb97";"Costos y Desvíos por Marca","HojaIII",TRUE,"MDFeb97";"Control de Costos","HojaIV",TRUE,"MDFeb97"}</definedName>
    <definedName name="gh" localSheetId="2" hidden="1">{"Others",#N/A,TRUE,"OTHERS";"Análisis Ingresos por Familia","HojaI",TRUE,"MDFeb97";"Análisis Ingresos por Marca","HojaII",TRUE,"MDFeb97";"Costos y Desvíos por Marca","HojaIII",TRUE,"MDFeb97";"Control de Costos","HojaIV",TRUE,"MDFeb97"}</definedName>
    <definedName name="gh" localSheetId="3" hidden="1">{"Others",#N/A,TRUE,"OTHERS";"Análisis Ingresos por Familia","HojaI",TRUE,"MDFeb97";"Análisis Ingresos por Marca","HojaII",TRUE,"MDFeb97";"Costos y Desvíos por Marca","HojaIII",TRUE,"MDFeb97";"Control de Costos","HojaIV",TRUE,"MDFeb97"}</definedName>
    <definedName name="gh" localSheetId="8" hidden="1">{"Others",#N/A,TRUE,"OTHERS";"Análisis Ingresos por Familia","HojaI",TRUE,"MDFeb97";"Análisis Ingresos por Marca","HojaII",TRUE,"MDFeb97";"Costos y Desvíos por Marca","HojaIII",TRUE,"MDFeb97";"Control de Costos","HojaIV",TRUE,"MDFeb97"}</definedName>
    <definedName name="gh" localSheetId="6" hidden="1">{"Others",#N/A,TRUE,"OTHERS";"Análisis Ingresos por Familia","HojaI",TRUE,"MDFeb97";"Análisis Ingresos por Marca","HojaII",TRUE,"MDFeb97";"Costos y Desvíos por Marca","HojaIII",TRUE,"MDFeb97";"Control de Costos","HojaIV",TRUE,"MDFeb97"}</definedName>
    <definedName name="gh" hidden="1">{"Others",#N/A,TRUE,"OTHERS";"Análisis Ingresos por Familia","HojaI",TRUE,"MDFeb97";"Análisis Ingresos por Marca","HojaII",TRUE,"MDFeb97";"Costos y Desvíos por Marca","HojaIII",TRUE,"MDFeb97";"Control de Costos","HojaIV",TRUE,"MDFeb97"}</definedName>
    <definedName name="GHJHGJ">[50]bob!$A$2:$A$708</definedName>
    <definedName name="GINCL" localSheetId="5">#REF!</definedName>
    <definedName name="GINCL" localSheetId="7">#REF!</definedName>
    <definedName name="GINCL" localSheetId="1">#REF!</definedName>
    <definedName name="GINCL" localSheetId="2">#REF!</definedName>
    <definedName name="GINCL" localSheetId="3">#REF!</definedName>
    <definedName name="GINCL" localSheetId="8">#REF!</definedName>
    <definedName name="GINCL" localSheetId="6">#REF!</definedName>
    <definedName name="GINCL">#REF!</definedName>
    <definedName name="grafic_aom_remunera" localSheetId="5">'[14]aom reg'!$AG$61</definedName>
    <definedName name="grafic_aom_remunera" localSheetId="7">'[14]aom reg'!$AG$61</definedName>
    <definedName name="grafic_aom_remunera" localSheetId="8">'[15]aom reg'!$AG$61</definedName>
    <definedName name="grafic_aom_remunera" localSheetId="6">'[14]aom reg'!$AG$61</definedName>
    <definedName name="grafic_aom_remunera">'[16]aom reg'!$AG$61</definedName>
    <definedName name="GRAVE">[17]DadosSeguranc!$G$398:$R$403</definedName>
    <definedName name="GTOSGENERALES" localSheetId="5">#REF!</definedName>
    <definedName name="GTOSGENERALES" localSheetId="7">#REF!</definedName>
    <definedName name="GTOSGENERALES" localSheetId="2">#REF!</definedName>
    <definedName name="GTOSGENERALES" localSheetId="3">#REF!</definedName>
    <definedName name="GTOSGENERALES" localSheetId="8">#REF!</definedName>
    <definedName name="GTOSGENERALES" localSheetId="6">#REF!</definedName>
    <definedName name="GTOSGENERALES">#REF!</definedName>
    <definedName name="GTOSNOOPERA" localSheetId="7">#REF!</definedName>
    <definedName name="GTOSNOOPERA" localSheetId="2">#REF!</definedName>
    <definedName name="GTOSNOOPERA" localSheetId="3">#REF!</definedName>
    <definedName name="GTOSNOOPERA" localSheetId="8">#REF!</definedName>
    <definedName name="GTOSNOOPERA" localSheetId="6">#REF!</definedName>
    <definedName name="GTOSNOOPERA">#REF!</definedName>
    <definedName name="H" localSheetId="7">#REF!</definedName>
    <definedName name="H" localSheetId="2">#REF!</definedName>
    <definedName name="H" localSheetId="3">#REF!</definedName>
    <definedName name="H" localSheetId="8">#REF!</definedName>
    <definedName name="H" localSheetId="6">#REF!</definedName>
    <definedName name="H">#REF!</definedName>
    <definedName name="Header" localSheetId="5">#REF!</definedName>
    <definedName name="Header" localSheetId="7">#REF!</definedName>
    <definedName name="Header" localSheetId="1">#REF!</definedName>
    <definedName name="Header" localSheetId="2">#REF!</definedName>
    <definedName name="Header" localSheetId="3">#REF!</definedName>
    <definedName name="Header" localSheetId="8">#REF!</definedName>
    <definedName name="Header" localSheetId="6">#REF!</definedName>
    <definedName name="Header">#REF!</definedName>
    <definedName name="HERNAN" localSheetId="3">#REF!</definedName>
    <definedName name="HERNAN">#REF!</definedName>
    <definedName name="hh" localSheetId="3">#REF!</definedName>
    <definedName name="hh">#REF!</definedName>
    <definedName name="hhhhhhhhhhhh" localSheetId="5">'[31]#¡REF'!$B$6</definedName>
    <definedName name="hhhhhhhhhhhh" localSheetId="7">'[31]#¡REF'!$B$6</definedName>
    <definedName name="hhhhhhhhhhhh" localSheetId="8">'[32]#¡REF'!$B$6</definedName>
    <definedName name="hhhhhhhhhhhh" localSheetId="6">'[31]#¡REF'!$B$6</definedName>
    <definedName name="hhhhhhhhhhhh">'[33]#¡REF'!$B$6</definedName>
    <definedName name="hhhhytre" localSheetId="5" hidden="1">{"'EST.RDOS(INT)'!$A$5:$E$58"}</definedName>
    <definedName name="hhhhytre" localSheetId="7" hidden="1">{"'EST.RDOS(INT)'!$A$5:$E$58"}</definedName>
    <definedName name="hhhhytre" localSheetId="2" hidden="1">{"'EST.RDOS(INT)'!$A$5:$E$58"}</definedName>
    <definedName name="hhhhytre" localSheetId="3" hidden="1">{"'EST.RDOS(INT)'!$A$5:$E$58"}</definedName>
    <definedName name="hhhhytre" localSheetId="8" hidden="1">{"'EST.RDOS(INT)'!$A$5:$E$58"}</definedName>
    <definedName name="hhhhytre" localSheetId="6" hidden="1">{"'EST.RDOS(INT)'!$A$5:$E$58"}</definedName>
    <definedName name="hhhhytre" hidden="1">{"'EST.RDOS(INT)'!$A$5:$E$58"}</definedName>
    <definedName name="HHT" localSheetId="5">'[51]Dados Work'!#REF!</definedName>
    <definedName name="HHT" localSheetId="7">'[51]Dados Work'!#REF!</definedName>
    <definedName name="HHT" localSheetId="1">'[51]Dados Work'!#REF!</definedName>
    <definedName name="HHT" localSheetId="2">'[51]Dados Work'!#REF!</definedName>
    <definedName name="HHT" localSheetId="8">'[51]Dados Work'!#REF!</definedName>
    <definedName name="HHT" localSheetId="6">'[51]Dados Work'!#REF!</definedName>
    <definedName name="HHT">'[51]Dados Work'!#REF!</definedName>
    <definedName name="HHTOPER07" localSheetId="5">#REF!</definedName>
    <definedName name="HHTOPER07" localSheetId="7">#REF!</definedName>
    <definedName name="HHTOPER07" localSheetId="1">#REF!</definedName>
    <definedName name="HHTOPER07" localSheetId="2">#REF!</definedName>
    <definedName name="HHTOPER07" localSheetId="3">#REF!</definedName>
    <definedName name="HHTOPER07" localSheetId="8">#REF!</definedName>
    <definedName name="HHTOPER07" localSheetId="6">#REF!</definedName>
    <definedName name="HHTOPER07">#REF!</definedName>
    <definedName name="HHTPER07" localSheetId="5">#REF!</definedName>
    <definedName name="HHTPER07" localSheetId="7">#REF!</definedName>
    <definedName name="HHTPER07" localSheetId="1">#REF!</definedName>
    <definedName name="HHTPER07" localSheetId="2">#REF!</definedName>
    <definedName name="HHTPER07" localSheetId="3">#REF!</definedName>
    <definedName name="HHTPER07" localSheetId="8">#REF!</definedName>
    <definedName name="HHTPER07" localSheetId="6">#REF!</definedName>
    <definedName name="HHTPER07">#REF!</definedName>
    <definedName name="HHTSUB07" localSheetId="5">#REF!</definedName>
    <definedName name="HHTSUB07" localSheetId="7">#REF!</definedName>
    <definedName name="HHTSUB07" localSheetId="1">#REF!</definedName>
    <definedName name="HHTSUB07" localSheetId="2">#REF!</definedName>
    <definedName name="HHTSUB07" localSheetId="3">#REF!</definedName>
    <definedName name="HHTSUB07" localSheetId="8">#REF!</definedName>
    <definedName name="HHTSUB07" localSheetId="6">#REF!</definedName>
    <definedName name="HHTSUB07">#REF!</definedName>
    <definedName name="hhtunder07" localSheetId="1">#REF!</definedName>
    <definedName name="hhtunder07" localSheetId="3">#REF!</definedName>
    <definedName name="hhtunder07">#REF!</definedName>
    <definedName name="hjhjhjh" localSheetId="5" hidden="1">{"'EST.RDOS(INT)'!$A$5:$E$58"}</definedName>
    <definedName name="hjhjhjh" localSheetId="7" hidden="1">{"'EST.RDOS(INT)'!$A$5:$E$58"}</definedName>
    <definedName name="hjhjhjh" localSheetId="1" hidden="1">{"'EST.RDOS(INT)'!$A$5:$E$58"}</definedName>
    <definedName name="hjhjhjh" localSheetId="2" hidden="1">{"'EST.RDOS(INT)'!$A$5:$E$58"}</definedName>
    <definedName name="hjhjhjh" localSheetId="3" hidden="1">{"'EST.RDOS(INT)'!$A$5:$E$58"}</definedName>
    <definedName name="hjhjhjh" localSheetId="8" hidden="1">{"'EST.RDOS(INT)'!$A$5:$E$58"}</definedName>
    <definedName name="hjhjhjh" localSheetId="6" hidden="1">{"'EST.RDOS(INT)'!$A$5:$E$58"}</definedName>
    <definedName name="hjhjhjh" hidden="1">{"'EST.RDOS(INT)'!$A$5:$E$58"}</definedName>
    <definedName name="HOJAS" localSheetId="1">#REF!</definedName>
    <definedName name="HOJAS" localSheetId="3">#REF!</definedName>
    <definedName name="HOJAS">#REF!</definedName>
    <definedName name="hola" localSheetId="1" hidden="1">#REF!</definedName>
    <definedName name="hola" localSheetId="3" hidden="1">#REF!</definedName>
    <definedName name="hola" hidden="1">#REF!</definedName>
    <definedName name="HONORARIOS" localSheetId="1">#REF!</definedName>
    <definedName name="HONORARIOS" localSheetId="3">#REF!</definedName>
    <definedName name="HONORARIOS">#REF!</definedName>
    <definedName name="hoy" localSheetId="5">'[25]#¡REF'!$B$1</definedName>
    <definedName name="hoy" localSheetId="7">'[25]#¡REF'!$B$1</definedName>
    <definedName name="hoy" localSheetId="8">'[26]#¡REF'!$B$1</definedName>
    <definedName name="hoy" localSheetId="6">'[25]#¡REF'!$B$1</definedName>
    <definedName name="hoy">'[27]#¡REF'!$B$1</definedName>
    <definedName name="HTML_CodePage" hidden="1">1252</definedName>
    <definedName name="HTML_Control" localSheetId="5" hidden="1">{"'EST.RDOS(INT)'!$A$5:$E$58"}</definedName>
    <definedName name="HTML_Control" localSheetId="7" hidden="1">{"'EST.RDOS(INT)'!$A$5:$E$58"}</definedName>
    <definedName name="HTML_Control" localSheetId="1" hidden="1">{"'EST.RDOS(INT)'!$A$5:$E$58"}</definedName>
    <definedName name="HTML_Control" localSheetId="2" hidden="1">{"'EST.RDOS(INT)'!$A$5:$E$58"}</definedName>
    <definedName name="HTML_Control" localSheetId="3" hidden="1">{"'EST.RDOS(INT)'!$A$5:$E$58"}</definedName>
    <definedName name="HTML_Control" localSheetId="8" hidden="1">{"'EST.RDOS(INT)'!$A$5:$E$58"}</definedName>
    <definedName name="HTML_Control" localSheetId="6" hidden="1">{"'EST.RDOS(INT)'!$A$5:$E$58"}</definedName>
    <definedName name="HTML_Control" hidden="1">{"'EST.RDOS(INT)'!$A$5:$E$58"}</definedName>
    <definedName name="HTML_Control1" localSheetId="5" hidden="1">{"'EST.RDOS(INT)'!$A$5:$E$58"}</definedName>
    <definedName name="HTML_Control1" localSheetId="7" hidden="1">{"'EST.RDOS(INT)'!$A$5:$E$58"}</definedName>
    <definedName name="HTML_Control1" localSheetId="2" hidden="1">{"'EST.RDOS(INT)'!$A$5:$E$58"}</definedName>
    <definedName name="HTML_Control1" localSheetId="3" hidden="1">{"'EST.RDOS(INT)'!$A$5:$E$58"}</definedName>
    <definedName name="HTML_Control1" localSheetId="8" hidden="1">{"'EST.RDOS(INT)'!$A$5:$E$58"}</definedName>
    <definedName name="HTML_Control1" localSheetId="6" hidden="1">{"'EST.RDOS(INT)'!$A$5:$E$58"}</definedName>
    <definedName name="HTML_Control1" hidden="1">{"'EST.RDOS(INT)'!$A$5:$E$58"}</definedName>
    <definedName name="HTML_Description" hidden="1">""</definedName>
    <definedName name="HTML_Email" hidden="1">""</definedName>
    <definedName name="HTML_Header" hidden="1">"EST.RDOS(INT)"</definedName>
    <definedName name="HTML_LastUpdate" hidden="1">"17/11/1998"</definedName>
    <definedName name="HTML_LineAfter" hidden="1">FALSE</definedName>
    <definedName name="HTML_LineBefore" hidden="1">FALSE</definedName>
    <definedName name="HTML_Name" hidden="1">"Interconexion Electrica S.A."</definedName>
    <definedName name="HTML_OBDlg2" hidden="1">TRUE</definedName>
    <definedName name="HTML_OBDlg4" hidden="1">TRUE</definedName>
    <definedName name="HTML_OS" hidden="1">0</definedName>
    <definedName name="HTML_PathFile" hidden="1">"D:\INFORMES 98\noviembre\estres.htm"</definedName>
    <definedName name="HTML_PathFileMac" hidden="1">"Macintosh HD:HomePageStuff:New_Home_Page:datafile:histret.html"</definedName>
    <definedName name="HTML_Title" hidden="1">"estres"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I_ANT_ABR">'[18]Dados Faturamento'!$C$92:$N$98</definedName>
    <definedName name="I_ANTERIOR">'[18]Dados Faturamento'!$C$61:$N$67</definedName>
    <definedName name="IA2PR">'[17]Dados Ind Com'!$V$28:$AH$51</definedName>
    <definedName name="IARR">'[17]Dados Ind Com'!$V$54:$AH$77</definedName>
    <definedName name="IARU">'[17]Dados Ind Com'!$V$2:$AH$25</definedName>
    <definedName name="ICMS">'[17]Dados Prod Serv'!$B$14:$N$15</definedName>
    <definedName name="id2mes" localSheetId="5">[52]Mcr_vs_Real11!$C$2</definedName>
    <definedName name="id2mes" localSheetId="7">[52]Mcr_vs_Real11!$C$2</definedName>
    <definedName name="id2mes" localSheetId="2">[52]Mcr_vs_Real11!$C$2</definedName>
    <definedName name="id2mes" localSheetId="8">[52]Mcr_vs_Real11!$C$2</definedName>
    <definedName name="id2mes" localSheetId="6">[52]Mcr_vs_Real11!$C$2</definedName>
    <definedName name="id2mes">[53]Mcr_vs_Real11!$C$2</definedName>
    <definedName name="id3_mes" localSheetId="5">[54]Variables!$B$9</definedName>
    <definedName name="id3_mes" localSheetId="7">[54]Variables!$B$9</definedName>
    <definedName name="id3_mes" localSheetId="2">[54]Variables!$B$9</definedName>
    <definedName name="id3_mes" localSheetId="8">[54]Variables!$B$9</definedName>
    <definedName name="id3_mes" localSheetId="6">[54]Variables!$B$9</definedName>
    <definedName name="id3_mes">[55]Variables!$B$9</definedName>
    <definedName name="id3mes" localSheetId="5">[52]Mcr_vs_Real12!$C$2</definedName>
    <definedName name="id3mes" localSheetId="7">[52]Mcr_vs_Real12!$C$2</definedName>
    <definedName name="id3mes" localSheetId="2">[52]Mcr_vs_Real12!$C$2</definedName>
    <definedName name="id3mes" localSheetId="8">[52]Mcr_vs_Real12!$C$2</definedName>
    <definedName name="id3mes" localSheetId="6">[52]Mcr_vs_Real12!$C$2</definedName>
    <definedName name="id3mes">[53]Mcr_vs_Real12!$C$2</definedName>
    <definedName name="id4mes" localSheetId="5">[52]Mcr_vs_Real13!$C$2</definedName>
    <definedName name="id4mes" localSheetId="7">[52]Mcr_vs_Real13!$C$2</definedName>
    <definedName name="id4mes" localSheetId="2">[52]Mcr_vs_Real13!$C$2</definedName>
    <definedName name="id4mes" localSheetId="8">[52]Mcr_vs_Real13!$C$2</definedName>
    <definedName name="id4mes" localSheetId="6">[52]Mcr_vs_Real13!$C$2</definedName>
    <definedName name="id4mes">[53]Mcr_vs_Real13!$C$2</definedName>
    <definedName name="id5mes" localSheetId="5">[52]Mcr_vs_Real14!$C$2</definedName>
    <definedName name="id5mes" localSheetId="7">[52]Mcr_vs_Real14!$C$2</definedName>
    <definedName name="id5mes" localSheetId="2">[52]Mcr_vs_Real14!$C$2</definedName>
    <definedName name="id5mes" localSheetId="8">[52]Mcr_vs_Real14!$C$2</definedName>
    <definedName name="id5mes" localSheetId="6">[52]Mcr_vs_Real14!$C$2</definedName>
    <definedName name="id5mes">[53]Mcr_vs_Real14!$C$2</definedName>
    <definedName name="id6mes" localSheetId="5">[52]Mcr_vs_Real15!$C$2</definedName>
    <definedName name="id6mes" localSheetId="7">[52]Mcr_vs_Real15!$C$2</definedName>
    <definedName name="id6mes" localSheetId="2">[52]Mcr_vs_Real15!$C$2</definedName>
    <definedName name="id6mes" localSheetId="8">[52]Mcr_vs_Real15!$C$2</definedName>
    <definedName name="id6mes" localSheetId="6">[52]Mcr_vs_Real15!$C$2</definedName>
    <definedName name="id6mes">[53]Mcr_vs_Real15!$C$2</definedName>
    <definedName name="id7mes" localSheetId="5">[52]Mcr_vs_Real16!$C$2</definedName>
    <definedName name="id7mes" localSheetId="7">[52]Mcr_vs_Real16!$C$2</definedName>
    <definedName name="id7mes" localSheetId="2">[52]Mcr_vs_Real16!$C$2</definedName>
    <definedName name="id7mes" localSheetId="8">[52]Mcr_vs_Real16!$C$2</definedName>
    <definedName name="id7mes" localSheetId="6">[52]Mcr_vs_Real16!$C$2</definedName>
    <definedName name="id7mes">[53]Mcr_vs_Real16!$C$2</definedName>
    <definedName name="id8mes" localSheetId="5">[56]Mcr_vs_Real17!$C$2</definedName>
    <definedName name="id8mes" localSheetId="7">[56]Mcr_vs_Real17!$C$2</definedName>
    <definedName name="id8mes" localSheetId="2">[56]Mcr_vs_Real17!$C$2</definedName>
    <definedName name="id8mes" localSheetId="8">[56]Mcr_vs_Real17!$C$2</definedName>
    <definedName name="id8mes" localSheetId="6">[56]Mcr_vs_Real17!$C$2</definedName>
    <definedName name="id8mes">[57]Mcr_vs_Real17!$C$2</definedName>
    <definedName name="id9mes" localSheetId="5">[56]Mcr_vs_Real18!$C$2</definedName>
    <definedName name="id9mes" localSheetId="7">[56]Mcr_vs_Real18!$C$2</definedName>
    <definedName name="id9mes" localSheetId="2">[56]Mcr_vs_Real18!$C$2</definedName>
    <definedName name="id9mes" localSheetId="8">[56]Mcr_vs_Real18!$C$2</definedName>
    <definedName name="id9mes" localSheetId="6">[56]Mcr_vs_Real18!$C$2</definedName>
    <definedName name="id9mes">[57]Mcr_vs_Real18!$C$2</definedName>
    <definedName name="IDIOMA" localSheetId="5">#REF!</definedName>
    <definedName name="IDIOMA" localSheetId="7">#REF!</definedName>
    <definedName name="IDIOMA" localSheetId="1">#REF!</definedName>
    <definedName name="IDIOMA" localSheetId="2">#REF!</definedName>
    <definedName name="IDIOMA" localSheetId="3">#REF!</definedName>
    <definedName name="IDIOMA" localSheetId="8">#REF!</definedName>
    <definedName name="IDIOMA" localSheetId="6">#REF!</definedName>
    <definedName name="IDIOMA">#REF!</definedName>
    <definedName name="idmes" localSheetId="5">[52]Mcr_vs_Real10!$C$2</definedName>
    <definedName name="idmes" localSheetId="7">[52]Mcr_vs_Real10!$C$2</definedName>
    <definedName name="idmes" localSheetId="2">[52]Mcr_vs_Real10!$C$2</definedName>
    <definedName name="idmes" localSheetId="8">[52]Mcr_vs_Real10!$C$2</definedName>
    <definedName name="idmes" localSheetId="6">[52]Mcr_vs_Real10!$C$2</definedName>
    <definedName name="idmes">[53]Mcr_vs_Real10!$C$2</definedName>
    <definedName name="IFC10MM" localSheetId="5">#REF!</definedName>
    <definedName name="IFC10MM" localSheetId="7">#REF!</definedName>
    <definedName name="IFC10MM" localSheetId="1">#REF!</definedName>
    <definedName name="IFC10MM" localSheetId="2">#REF!</definedName>
    <definedName name="IFC10MM" localSheetId="3">#REF!</definedName>
    <definedName name="IFC10MM" localSheetId="8">#REF!</definedName>
    <definedName name="IFC10MM" localSheetId="6">#REF!</definedName>
    <definedName name="IFC10MM">#REF!</definedName>
    <definedName name="IGNACIO" localSheetId="2">#REF!</definedName>
    <definedName name="IGNACIO" localSheetId="3">#REF!</definedName>
    <definedName name="IGNACIO" localSheetId="8">#REF!</definedName>
    <definedName name="IGNACIO">#REF!</definedName>
    <definedName name="IGV" localSheetId="5">[45]Supuestos!$E$104</definedName>
    <definedName name="IGV" localSheetId="7">[45]Supuestos!$E$104</definedName>
    <definedName name="IGV" localSheetId="2">[45]Supuestos!$E$104</definedName>
    <definedName name="IGV" localSheetId="8">[45]Supuestos!$E$104</definedName>
    <definedName name="IGV" localSheetId="6">[45]Supuestos!$E$104</definedName>
    <definedName name="IGV">[46]Supuestos!$E$104</definedName>
    <definedName name="ii" localSheetId="5" hidden="1">{"'EST.RDOS(INT)'!$A$5:$E$58"}</definedName>
    <definedName name="ii" localSheetId="7" hidden="1">{"'EST.RDOS(INT)'!$A$5:$E$58"}</definedName>
    <definedName name="ii" localSheetId="2" hidden="1">{"'EST.RDOS(INT)'!$A$5:$E$58"}</definedName>
    <definedName name="ii" localSheetId="3" hidden="1">{"'EST.RDOS(INT)'!$A$5:$E$58"}</definedName>
    <definedName name="ii" localSheetId="8" hidden="1">{"'EST.RDOS(INT)'!$A$5:$E$58"}</definedName>
    <definedName name="ii" localSheetId="6" hidden="1">{"'EST.RDOS(INT)'!$A$5:$E$58"}</definedName>
    <definedName name="ii" hidden="1">{"'EST.RDOS(INT)'!$A$5:$E$58"}</definedName>
    <definedName name="iii" localSheetId="5" hidden="1">{"'EST.RDOS(INT)'!$A$5:$E$58"}</definedName>
    <definedName name="iii" localSheetId="7" hidden="1">{"'EST.RDOS(INT)'!$A$5:$E$58"}</definedName>
    <definedName name="iii" localSheetId="2" hidden="1">{"'EST.RDOS(INT)'!$A$5:$E$58"}</definedName>
    <definedName name="iii" localSheetId="3" hidden="1">{"'EST.RDOS(INT)'!$A$5:$E$58"}</definedName>
    <definedName name="iii" localSheetId="8" hidden="1">{"'EST.RDOS(INT)'!$A$5:$E$58"}</definedName>
    <definedName name="iii" localSheetId="6" hidden="1">{"'EST.RDOS(INT)'!$A$5:$E$58"}</definedName>
    <definedName name="iii" hidden="1">{"'EST.RDOS(INT)'!$A$5:$E$58"}</definedName>
    <definedName name="iiiiiiii" localSheetId="5">'[31]#¡REF'!$B$6</definedName>
    <definedName name="iiiiiiii" localSheetId="7">'[31]#¡REF'!$B$6</definedName>
    <definedName name="iiiiiiii" localSheetId="8">'[32]#¡REF'!$B$6</definedName>
    <definedName name="iiiiiiii" localSheetId="6">'[31]#¡REF'!$B$6</definedName>
    <definedName name="iiiiiiii">'[33]#¡REF'!$B$6</definedName>
    <definedName name="IM_10MIL">'[18]Dados Faturamento'!$C$71:$N$77</definedName>
    <definedName name="IM_IRC">'[18]Dados Faturamento'!$C$102:$N$108</definedName>
    <definedName name="Imp_Renta" localSheetId="5">[45]Supuestos!$E$105</definedName>
    <definedName name="Imp_Renta" localSheetId="7">[45]Supuestos!$E$105</definedName>
    <definedName name="Imp_Renta" localSheetId="2">[45]Supuestos!$E$105</definedName>
    <definedName name="Imp_Renta" localSheetId="8">[45]Supuestos!$E$105</definedName>
    <definedName name="Imp_Renta" localSheetId="6">[45]Supuestos!$E$105</definedName>
    <definedName name="Imp_Renta">[46]Supuestos!$E$105</definedName>
    <definedName name="IMPANO0" localSheetId="5">#REF!</definedName>
    <definedName name="IMPANO0" localSheetId="7">#REF!</definedName>
    <definedName name="IMPANO0" localSheetId="1">#REF!</definedName>
    <definedName name="IMPANO0" localSheetId="2">#REF!</definedName>
    <definedName name="IMPANO0" localSheetId="3">#REF!</definedName>
    <definedName name="IMPANO0" localSheetId="8">#REF!</definedName>
    <definedName name="IMPANO0" localSheetId="6">#REF!</definedName>
    <definedName name="IMPANO0">#REF!</definedName>
    <definedName name="impoprto" localSheetId="5">#REF!</definedName>
    <definedName name="impoprto" localSheetId="7">#REF!</definedName>
    <definedName name="impoprto" localSheetId="1">#REF!</definedName>
    <definedName name="impoprto" localSheetId="2">#REF!</definedName>
    <definedName name="impoprto" localSheetId="3">#REF!</definedName>
    <definedName name="impoprto" localSheetId="8">#REF!</definedName>
    <definedName name="impoprto" localSheetId="6">#REF!</definedName>
    <definedName name="impoprto">#REF!</definedName>
    <definedName name="IMPOSITIVA" localSheetId="3">#REF!</definedName>
    <definedName name="IMPOSITIVA">#REF!</definedName>
    <definedName name="IMPRI" localSheetId="5">#REF!</definedName>
    <definedName name="IMPRI" localSheetId="7">#REF!</definedName>
    <definedName name="IMPRI" localSheetId="1">#REF!</definedName>
    <definedName name="IMPRI" localSheetId="2">#REF!</definedName>
    <definedName name="IMPRI" localSheetId="3">#REF!</definedName>
    <definedName name="IMPRI" localSheetId="8">#REF!</definedName>
    <definedName name="IMPRI" localSheetId="6">#REF!</definedName>
    <definedName name="IMPRI">#REF!</definedName>
    <definedName name="imptorta" localSheetId="3">#REF!</definedName>
    <definedName name="imptorta">#REF!</definedName>
    <definedName name="Impuestos" localSheetId="5">'[31]#¡REF'!$B$28</definedName>
    <definedName name="Impuestos" localSheetId="7">'[31]#¡REF'!$B$28</definedName>
    <definedName name="Impuestos" localSheetId="8">'[32]#¡REF'!$B$28</definedName>
    <definedName name="Impuestos" localSheetId="6">'[31]#¡REF'!$B$28</definedName>
    <definedName name="Impuestos">'[33]#¡REF'!$B$28</definedName>
    <definedName name="increm_eva">'[38]graf indi'!$J$11</definedName>
    <definedName name="Incremento_mensual_Dev." localSheetId="5">'[31]#¡REF'!$B$3</definedName>
    <definedName name="Incremento_mensual_Dev." localSheetId="7">'[31]#¡REF'!$B$3</definedName>
    <definedName name="Incremento_mensual_Dev." localSheetId="8">'[32]#¡REF'!$B$3</definedName>
    <definedName name="Incremento_mensual_Dev." localSheetId="6">'[31]#¡REF'!$B$3</definedName>
    <definedName name="Incremento_mensual_Dev.">'[33]#¡REF'!$B$3</definedName>
    <definedName name="INCSTMT_DETAIL" localSheetId="5">#REF!</definedName>
    <definedName name="INCSTMT_DETAIL" localSheetId="7">#REF!</definedName>
    <definedName name="INCSTMT_DETAIL" localSheetId="1">#REF!</definedName>
    <definedName name="INCSTMT_DETAIL" localSheetId="2">#REF!</definedName>
    <definedName name="INCSTMT_DETAIL" localSheetId="3">#REF!</definedName>
    <definedName name="INCSTMT_DETAIL" localSheetId="8">#REF!</definedName>
    <definedName name="INCSTMT_DETAIL" localSheetId="6">#REF!</definedName>
    <definedName name="INCSTMT_DETAIL">#REF!</definedName>
    <definedName name="Ind.corpo" localSheetId="5" hidden="1">{"'EST.RDOS(INT)'!$A$5:$E$58"}</definedName>
    <definedName name="Ind.corpo" localSheetId="7" hidden="1">{"'EST.RDOS(INT)'!$A$5:$E$58"}</definedName>
    <definedName name="Ind.corpo" localSheetId="2" hidden="1">{"'EST.RDOS(INT)'!$A$5:$E$58"}</definedName>
    <definedName name="Ind.corpo" localSheetId="3" hidden="1">{"'EST.RDOS(INT)'!$A$5:$E$58"}</definedName>
    <definedName name="Ind.corpo" localSheetId="8" hidden="1">{"'EST.RDOS(INT)'!$A$5:$E$58"}</definedName>
    <definedName name="Ind.corpo" localSheetId="6" hidden="1">{"'EST.RDOS(INT)'!$A$5:$E$58"}</definedName>
    <definedName name="Ind.corpo" hidden="1">{"'EST.RDOS(INT)'!$A$5:$E$58"}</definedName>
    <definedName name="indi">[58]Datos!$D$129</definedName>
    <definedName name="INDICA" localSheetId="5">#REF!</definedName>
    <definedName name="INDICA" localSheetId="7">#REF!</definedName>
    <definedName name="INDICA" localSheetId="1">#REF!</definedName>
    <definedName name="INDICA" localSheetId="2">#REF!</definedName>
    <definedName name="INDICA" localSheetId="3">#REF!</definedName>
    <definedName name="INDICA" localSheetId="8">#REF!</definedName>
    <definedName name="INDICA" localSheetId="6">#REF!</definedName>
    <definedName name="INDICA">#REF!</definedName>
    <definedName name="INDICADOR" localSheetId="5" hidden="1">{"'EST.RDOS(INT)'!$A$5:$E$58"}</definedName>
    <definedName name="INDICADOR" localSheetId="7" hidden="1">{"'EST.RDOS(INT)'!$A$5:$E$58"}</definedName>
    <definedName name="INDICADOR" localSheetId="2" hidden="1">{"'EST.RDOS(INT)'!$A$5:$E$58"}</definedName>
    <definedName name="INDICADOR" localSheetId="3" hidden="1">{"'EST.RDOS(INT)'!$A$5:$E$58"}</definedName>
    <definedName name="INDICADOR" localSheetId="8" hidden="1">{"'EST.RDOS(INT)'!$A$5:$E$58"}</definedName>
    <definedName name="INDICADOR" localSheetId="6" hidden="1">{"'EST.RDOS(INT)'!$A$5:$E$58"}</definedName>
    <definedName name="INDICADOR" hidden="1">{"'EST.RDOS(INT)'!$A$5:$E$58"}</definedName>
    <definedName name="INDICADORES" localSheetId="5">'[31]#¡REF'!$B$31</definedName>
    <definedName name="INDICADORES" localSheetId="7">'[31]#¡REF'!$B$31</definedName>
    <definedName name="INDICADORES" localSheetId="8">'[32]#¡REF'!$B$31</definedName>
    <definedName name="INDICADORES" localSheetId="6">'[31]#¡REF'!$B$31</definedName>
    <definedName name="INDICADORES">'[33]#¡REF'!$B$31</definedName>
    <definedName name="Indice_Ante">'[18]Dados Faturamento'!$AZ$3</definedName>
    <definedName name="infc" localSheetId="5">'[59]S Gles'!$C$17:$Z$17</definedName>
    <definedName name="infc" localSheetId="7">'[59]S Gles'!$C$17:$Z$17</definedName>
    <definedName name="infc" localSheetId="8">'[60]S Gles'!$C$17:$Z$17</definedName>
    <definedName name="infc" localSheetId="6">'[59]S Gles'!$C$17:$Z$17</definedName>
    <definedName name="infc">'[61]S Gles'!$C$17:$Z$17</definedName>
    <definedName name="Inflación" localSheetId="5">#REF!</definedName>
    <definedName name="Inflación" localSheetId="7">#REF!</definedName>
    <definedName name="Inflación" localSheetId="2">#REF!</definedName>
    <definedName name="Inflación" localSheetId="3">#REF!</definedName>
    <definedName name="Inflación" localSheetId="8">#REF!</definedName>
    <definedName name="Inflación" localSheetId="6">#REF!</definedName>
    <definedName name="Inflación">#REF!</definedName>
    <definedName name="inform" localSheetId="5"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 localSheetId="7"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 localSheetId="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 localSheetId="3"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 localSheetId="6"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esoles" localSheetId="5"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esoles" localSheetId="7"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esoles" localSheetId="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esoles" localSheetId="3"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esoles"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esoles" localSheetId="6"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ormesoles"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infu" localSheetId="5">'[39]Datos Generales'!$C$37:$AA$37</definedName>
    <definedName name="infu" localSheetId="7">'[39]Datos Generales'!$C$37:$AA$37</definedName>
    <definedName name="infu" localSheetId="2">'[39]Datos Generales'!$C$37:$AA$37</definedName>
    <definedName name="infu" localSheetId="3">'[39]Datos Generales'!$C$37:$AA$37</definedName>
    <definedName name="infu" localSheetId="8">'[39]Datos Generales'!$C$37:$AA$37</definedName>
    <definedName name="infu" localSheetId="6">'[39]Datos Generales'!$C$37:$AA$37</definedName>
    <definedName name="infu">'[40]Datos Generales'!$C$37:$AA$37</definedName>
    <definedName name="Ing.Correc" localSheetId="5" hidden="1">{"'EST.RDOS(INT)'!$A$5:$E$58"}</definedName>
    <definedName name="Ing.Correc" localSheetId="7" hidden="1">{"'EST.RDOS(INT)'!$A$5:$E$58"}</definedName>
    <definedName name="Ing.Correc" localSheetId="2" hidden="1">{"'EST.RDOS(INT)'!$A$5:$E$58"}</definedName>
    <definedName name="Ing.Correc" localSheetId="3" hidden="1">{"'EST.RDOS(INT)'!$A$5:$E$58"}</definedName>
    <definedName name="Ing.Correc" localSheetId="8" hidden="1">{"'EST.RDOS(INT)'!$A$5:$E$58"}</definedName>
    <definedName name="Ing.Correc" localSheetId="6" hidden="1">{"'EST.RDOS(INT)'!$A$5:$E$58"}</definedName>
    <definedName name="Ing.Correc" hidden="1">{"'EST.RDOS(INT)'!$A$5:$E$58"}</definedName>
    <definedName name="ingles" localSheetId="5">#REF!</definedName>
    <definedName name="ingles" localSheetId="7">#REF!</definedName>
    <definedName name="ingles" localSheetId="1">#REF!</definedName>
    <definedName name="ingles" localSheetId="2">#REF!</definedName>
    <definedName name="ingles" localSheetId="3">#REF!</definedName>
    <definedName name="ingles" localSheetId="8">#REF!</definedName>
    <definedName name="ingles" localSheetId="6">#REF!</definedName>
    <definedName name="ingles">#REF!</definedName>
    <definedName name="INGNOOPER" localSheetId="3">#REF!</definedName>
    <definedName name="INGNOOPER">#REF!</definedName>
    <definedName name="INGOPERA" localSheetId="3">#REF!</definedName>
    <definedName name="INGOPERA">#REF!</definedName>
    <definedName name="Ingr" localSheetId="5" hidden="1">{"'EST.RDOS(INT)'!$A$5:$E$58"}</definedName>
    <definedName name="Ingr" localSheetId="7" hidden="1">{"'EST.RDOS(INT)'!$A$5:$E$58"}</definedName>
    <definedName name="Ingr" localSheetId="2" hidden="1">{"'EST.RDOS(INT)'!$A$5:$E$58"}</definedName>
    <definedName name="Ingr" localSheetId="3" hidden="1">{"'EST.RDOS(INT)'!$A$5:$E$58"}</definedName>
    <definedName name="Ingr" localSheetId="8" hidden="1">{"'EST.RDOS(INT)'!$A$5:$E$58"}</definedName>
    <definedName name="Ingr" localSheetId="6" hidden="1">{"'EST.RDOS(INT)'!$A$5:$E$58"}</definedName>
    <definedName name="Ingr" hidden="1">{"'EST.RDOS(INT)'!$A$5:$E$58"}</definedName>
    <definedName name="ingregastoconextele" localSheetId="5">'[14]PyG Año 00-01-02'!#REF!</definedName>
    <definedName name="ingregastoconextele" localSheetId="7">'[14]PyG Año 00-01-02'!#REF!</definedName>
    <definedName name="ingregastoconextele" localSheetId="1">'[16]PyG Año 00-01-02'!#REF!</definedName>
    <definedName name="ingregastoconextele" localSheetId="2">'[16]PyG Año 00-01-02'!#REF!</definedName>
    <definedName name="ingregastoconextele" localSheetId="8">'[15]PyG Año 00-01-02'!#REF!</definedName>
    <definedName name="ingregastoconextele" localSheetId="6">'[14]PyG Año 00-01-02'!#REF!</definedName>
    <definedName name="ingregastoconextele">'[16]PyG Año 00-01-02'!#REF!</definedName>
    <definedName name="ingregastoconextrans" localSheetId="5">'[14]PyG Año 00-01-02'!$A$353</definedName>
    <definedName name="ingregastoconextrans" localSheetId="7">'[14]PyG Año 00-01-02'!$A$353</definedName>
    <definedName name="ingregastoconextrans" localSheetId="8">'[15]PyG Año 00-01-02'!$A$353</definedName>
    <definedName name="ingregastoconextrans" localSheetId="6">'[14]PyG Año 00-01-02'!$A$353</definedName>
    <definedName name="ingregastoconextrans">'[16]PyG Año 00-01-02'!$A$353</definedName>
    <definedName name="INGREGASTOSTELE" localSheetId="5">'[14]PyG Año 00-01-02'!$A$269:$H$274</definedName>
    <definedName name="INGREGASTOSTELE" localSheetId="7">'[14]PyG Año 00-01-02'!$A$269:$H$274</definedName>
    <definedName name="INGREGASTOSTELE" localSheetId="8">'[15]PyG Año 00-01-02'!$A$269:$H$274</definedName>
    <definedName name="INGREGASTOSTELE" localSheetId="6">'[14]PyG Año 00-01-02'!$A$269:$H$274</definedName>
    <definedName name="INGREGASTOSTELE">'[16]PyG Año 00-01-02'!$A$269:$H$274</definedName>
    <definedName name="ingresos" localSheetId="5">#REF!</definedName>
    <definedName name="ingresos" localSheetId="7">#REF!</definedName>
    <definedName name="ingresos" localSheetId="1">#REF!</definedName>
    <definedName name="ingresos" localSheetId="2">#REF!</definedName>
    <definedName name="ingresos" localSheetId="3">#REF!</definedName>
    <definedName name="ingresos" localSheetId="8">#REF!</definedName>
    <definedName name="ingresos" localSheetId="6">#REF!</definedName>
    <definedName name="ingresos">#REF!</definedName>
    <definedName name="Ingresos___Disp._Inicial" localSheetId="5">'[31]#¡REF'!$B$53</definedName>
    <definedName name="Ingresos___Disp._Inicial" localSheetId="7">'[31]#¡REF'!$B$53</definedName>
    <definedName name="Ingresos___Disp._Inicial" localSheetId="8">'[32]#¡REF'!$B$53</definedName>
    <definedName name="Ingresos___Disp._Inicial" localSheetId="6">'[31]#¡REF'!$B$53</definedName>
    <definedName name="Ingresos___Disp._Inicial">'[33]#¡REF'!$B$53</definedName>
    <definedName name="Ingresos_Corrientes" localSheetId="5">'[31]#¡REF'!$B$50</definedName>
    <definedName name="Ingresos_Corrientes" localSheetId="7">'[31]#¡REF'!$B$50</definedName>
    <definedName name="Ingresos_Corrientes" localSheetId="8">'[32]#¡REF'!$B$50</definedName>
    <definedName name="Ingresos_Corrientes" localSheetId="6">'[31]#¡REF'!$B$50</definedName>
    <definedName name="Ingresos_Corrientes">'[33]#¡REF'!$B$50</definedName>
    <definedName name="Ingresos_de_Capital" localSheetId="5">'[31]#¡REF'!$B$51</definedName>
    <definedName name="Ingresos_de_Capital" localSheetId="7">'[31]#¡REF'!$B$51</definedName>
    <definedName name="Ingresos_de_Capital" localSheetId="8">'[32]#¡REF'!$B$51</definedName>
    <definedName name="Ingresos_de_Capital" localSheetId="6">'[31]#¡REF'!$B$51</definedName>
    <definedName name="Ingresos_de_Capital">'[33]#¡REF'!$B$51</definedName>
    <definedName name="ingresos_no_ope" localSheetId="5">'[14]PyG Año 00-01-02'!$A$65:$H$83</definedName>
    <definedName name="ingresos_no_ope" localSheetId="7">'[14]PyG Año 00-01-02'!$A$65:$H$83</definedName>
    <definedName name="ingresos_no_ope" localSheetId="8">'[15]PyG Año 00-01-02'!$A$65:$H$83</definedName>
    <definedName name="ingresos_no_ope" localSheetId="6">'[14]PyG Año 00-01-02'!$A$65:$H$83</definedName>
    <definedName name="ingresos_no_ope">'[16]PyG Año 00-01-02'!$A$65:$H$83</definedName>
    <definedName name="Ingresos_no_operacionales" localSheetId="5">'[31]#¡REF'!$B$20</definedName>
    <definedName name="Ingresos_no_operacionales" localSheetId="7">'[31]#¡REF'!$B$20</definedName>
    <definedName name="Ingresos_no_operacionales" localSheetId="8">'[32]#¡REF'!$B$20</definedName>
    <definedName name="Ingresos_no_operacionales" localSheetId="6">'[31]#¡REF'!$B$20</definedName>
    <definedName name="Ingresos_no_operacionales">'[33]#¡REF'!$B$20</definedName>
    <definedName name="Ingresos_Operacionales" localSheetId="5">'[31]#¡REF'!$B$14</definedName>
    <definedName name="Ingresos_Operacionales" localSheetId="7">'[31]#¡REF'!$B$14</definedName>
    <definedName name="Ingresos_Operacionales" localSheetId="8">'[32]#¡REF'!$B$14</definedName>
    <definedName name="Ingresos_Operacionales" localSheetId="6">'[31]#¡REF'!$B$14</definedName>
    <definedName name="Ingresos_Operacionales">'[33]#¡REF'!$B$14</definedName>
    <definedName name="INICIO" localSheetId="5">#REF!</definedName>
    <definedName name="INICIO" localSheetId="7">#REF!</definedName>
    <definedName name="INICIO" localSheetId="1">#REF!</definedName>
    <definedName name="INICIO" localSheetId="2">#REF!</definedName>
    <definedName name="INICIO" localSheetId="3">#REF!</definedName>
    <definedName name="INICIO" localSheetId="8">#REF!</definedName>
    <definedName name="INICIO" localSheetId="6">#REF!</definedName>
    <definedName name="INICIO">#REF!</definedName>
    <definedName name="INIDEUDA" localSheetId="5">#REF!</definedName>
    <definedName name="INIDEUDA" localSheetId="7">#REF!</definedName>
    <definedName name="INIDEUDA" localSheetId="1">#REF!</definedName>
    <definedName name="INIDEUDA" localSheetId="2">#REF!</definedName>
    <definedName name="INIDEUDA" localSheetId="3">#REF!</definedName>
    <definedName name="INIDEUDA" localSheetId="8">#REF!</definedName>
    <definedName name="INIDEUDA" localSheetId="6">#REF!</definedName>
    <definedName name="INIDEUDA">#REF!</definedName>
    <definedName name="INPUT1" localSheetId="5">[11]Lista!#REF!</definedName>
    <definedName name="INPUT1" localSheetId="7">[11]Lista!#REF!</definedName>
    <definedName name="INPUT1" localSheetId="1">[12]Lista!#REF!</definedName>
    <definedName name="INPUT1" localSheetId="2">[12]Lista!#REF!</definedName>
    <definedName name="INPUT1" localSheetId="8">[13]Lista!#REF!</definedName>
    <definedName name="INPUT1" localSheetId="6">[11]Lista!#REF!</definedName>
    <definedName name="INPUT1">[12]Lista!#REF!</definedName>
    <definedName name="INPUT2" localSheetId="5">[11]Lista!#REF!</definedName>
    <definedName name="INPUT2" localSheetId="7">[11]Lista!#REF!</definedName>
    <definedName name="INPUT2" localSheetId="1">[12]Lista!#REF!</definedName>
    <definedName name="INPUT2" localSheetId="2">[12]Lista!#REF!</definedName>
    <definedName name="INPUT2" localSheetId="8">[13]Lista!#REF!</definedName>
    <definedName name="INPUT2" localSheetId="6">[11]Lista!#REF!</definedName>
    <definedName name="INPUT2">[12]Lista!#REF!</definedName>
    <definedName name="INPUT3" localSheetId="5">[11]Lista!#REF!</definedName>
    <definedName name="INPUT3" localSheetId="7">[11]Lista!#REF!</definedName>
    <definedName name="INPUT3" localSheetId="1">[12]Lista!#REF!</definedName>
    <definedName name="INPUT3" localSheetId="2">[12]Lista!#REF!</definedName>
    <definedName name="INPUT3" localSheetId="8">[13]Lista!#REF!</definedName>
    <definedName name="INPUT3" localSheetId="6">[11]Lista!#REF!</definedName>
    <definedName name="INPUT3">[12]Lista!#REF!</definedName>
    <definedName name="INPUT4" localSheetId="5">[11]Lista!#REF!</definedName>
    <definedName name="INPUT4" localSheetId="7">[11]Lista!#REF!</definedName>
    <definedName name="INPUT4" localSheetId="1">[12]Lista!#REF!</definedName>
    <definedName name="INPUT4" localSheetId="2">[12]Lista!#REF!</definedName>
    <definedName name="INPUT4" localSheetId="8">[13]Lista!#REF!</definedName>
    <definedName name="INPUT4" localSheetId="6">[11]Lista!#REF!</definedName>
    <definedName name="INPUT4">[12]Lista!#REF!</definedName>
    <definedName name="INPUT5" localSheetId="5">[11]Lista!#REF!</definedName>
    <definedName name="INPUT5" localSheetId="7">[11]Lista!#REF!</definedName>
    <definedName name="INPUT5" localSheetId="8">[13]Lista!#REF!</definedName>
    <definedName name="INPUT5" localSheetId="6">[11]Lista!#REF!</definedName>
    <definedName name="INPUT5">[12]Lista!#REF!</definedName>
    <definedName name="INPUT6" localSheetId="5">[11]Lista!#REF!</definedName>
    <definedName name="INPUT6" localSheetId="7">[11]Lista!#REF!</definedName>
    <definedName name="INPUT6" localSheetId="8">[13]Lista!#REF!</definedName>
    <definedName name="INPUT6" localSheetId="6">[11]Lista!#REF!</definedName>
    <definedName name="INPUT6">[12]Lista!#REF!</definedName>
    <definedName name="INPUT7" localSheetId="5">[11]Lista!#REF!</definedName>
    <definedName name="INPUT7" localSheetId="7">[11]Lista!#REF!</definedName>
    <definedName name="INPUT7" localSheetId="8">[13]Lista!#REF!</definedName>
    <definedName name="INPUT7" localSheetId="6">[11]Lista!#REF!</definedName>
    <definedName name="INPUT7">[12]Lista!#REF!</definedName>
    <definedName name="INSP_META">'[18]Dados Perdas'!$C$36:$O$42</definedName>
    <definedName name="INSP_REAL">'[18]Dados Perdas'!$C$26:$O$32</definedName>
    <definedName name="interconexión" localSheetId="5">#REF!</definedName>
    <definedName name="interconexión" localSheetId="7">#REF!</definedName>
    <definedName name="interconexión" localSheetId="1">#REF!</definedName>
    <definedName name="interconexión" localSheetId="2">#REF!</definedName>
    <definedName name="interconexión" localSheetId="3">#REF!</definedName>
    <definedName name="interconexión" localSheetId="8">#REF!</definedName>
    <definedName name="interconexión" localSheetId="6">#REF!</definedName>
    <definedName name="interconexión">#REF!</definedName>
    <definedName name="Intereses" localSheetId="5">'[31]#¡REF'!$B$22</definedName>
    <definedName name="Intereses" localSheetId="7">'[31]#¡REF'!$B$22</definedName>
    <definedName name="Intereses" localSheetId="8">'[32]#¡REF'!$B$22</definedName>
    <definedName name="Intereses" localSheetId="6">'[31]#¡REF'!$B$22</definedName>
    <definedName name="Intereses">'[33]#¡REF'!$B$22</definedName>
    <definedName name="INVERDEPREMEM" localSheetId="5">[14]inver2!$A$38</definedName>
    <definedName name="INVERDEPREMEM" localSheetId="7">[14]inver2!$A$38</definedName>
    <definedName name="INVERDEPREMEM" localSheetId="8">[15]inver2!$A$38</definedName>
    <definedName name="INVERDEPREMEM" localSheetId="6">[14]inver2!$A$38</definedName>
    <definedName name="INVERDEPREMEM">[16]inver2!$A$38</definedName>
    <definedName name="Inversion" localSheetId="5">'[31]#¡REF'!$B$54</definedName>
    <definedName name="Inversion" localSheetId="7">'[31]#¡REF'!$B$54</definedName>
    <definedName name="Inversion" localSheetId="8">'[32]#¡REF'!$B$54</definedName>
    <definedName name="Inversion" localSheetId="6">'[31]#¡REF'!$B$54</definedName>
    <definedName name="Inversion">'[33]#¡REF'!$B$54</definedName>
    <definedName name="inversioncnd" localSheetId="5">[14]inver2!$A$31</definedName>
    <definedName name="inversioncnd" localSheetId="7">[14]inver2!$A$31</definedName>
    <definedName name="inversioncnd" localSheetId="8">[15]inver2!$A$31</definedName>
    <definedName name="inversioncnd" localSheetId="6">[14]inver2!$A$31</definedName>
    <definedName name="inversioncnd">[16]inver2!$A$31</definedName>
    <definedName name="inversiones">[38]Hoja1!$A$62:$H$77</definedName>
    <definedName name="inversitransporte" localSheetId="5">[14]inver2!$A$58</definedName>
    <definedName name="inversitransporte" localSheetId="7">[14]inver2!$A$58</definedName>
    <definedName name="inversitransporte" localSheetId="8">[15]inver2!$A$58</definedName>
    <definedName name="inversitransporte" localSheetId="6">[14]inver2!$A$58</definedName>
    <definedName name="inversitransporte">[16]inver2!$A$58</definedName>
    <definedName name="invext" localSheetId="5">#REF!</definedName>
    <definedName name="invext" localSheetId="7">#REF!</definedName>
    <definedName name="invext" localSheetId="1">#REF!</definedName>
    <definedName name="invext" localSheetId="2">#REF!</definedName>
    <definedName name="invext" localSheetId="3">#REF!</definedName>
    <definedName name="invext" localSheetId="8">#REF!</definedName>
    <definedName name="invext" localSheetId="6">#REF!</definedName>
    <definedName name="invext">#REF!</definedName>
    <definedName name="IPP" localSheetId="5">'[31]#¡REF'!#REF!</definedName>
    <definedName name="IPP" localSheetId="7">'[31]#¡REF'!#REF!</definedName>
    <definedName name="IPP" localSheetId="1">'[33]#¡REF'!#REF!</definedName>
    <definedName name="IPP" localSheetId="2">'[33]#¡REF'!#REF!</definedName>
    <definedName name="IPP" localSheetId="3">'[33]#¡REF'!#REF!</definedName>
    <definedName name="IPP" localSheetId="8">'[32]#¡REF'!#REF!</definedName>
    <definedName name="IPP" localSheetId="6">'[31]#¡REF'!#REF!</definedName>
    <definedName name="IPP">'[33]#¡REF'!#REF!</definedName>
    <definedName name="IRREGULAR">'[17]Dados de Ouvidoria'!$D$82:$P$93</definedName>
    <definedName name="ISAK08" localSheetId="5" hidden="1">{"Supuestos 1",#N/A,FALSE,"Supuestos"}</definedName>
    <definedName name="ISAK08" localSheetId="7" hidden="1">{"Supuestos 1",#N/A,FALSE,"Supuestos"}</definedName>
    <definedName name="ISAK08" localSheetId="2" hidden="1">{"Supuestos 1",#N/A,FALSE,"Supuestos"}</definedName>
    <definedName name="ISAK08" localSheetId="3" hidden="1">{"Supuestos 1",#N/A,FALSE,"Supuestos"}</definedName>
    <definedName name="ISAK08" localSheetId="8" hidden="1">{"Supuestos 1",#N/A,FALSE,"Supuestos"}</definedName>
    <definedName name="ISAK08" localSheetId="6" hidden="1">{"Supuestos 1",#N/A,FALSE,"Supuestos"}</definedName>
    <definedName name="ISAK08" hidden="1">{"Supuestos 1",#N/A,FALSE,"Supuestos"}</definedName>
    <definedName name="ITAN" localSheetId="5">[45]Supuestos!#REF!</definedName>
    <definedName name="ITAN" localSheetId="7">[45]Supuestos!#REF!</definedName>
    <definedName name="ITAN" localSheetId="2">[45]Supuestos!#REF!</definedName>
    <definedName name="ITAN" localSheetId="8">[45]Supuestos!#REF!</definedName>
    <definedName name="ITAN" localSheetId="6">[45]Supuestos!#REF!</definedName>
    <definedName name="ITAN">[46]Supuestos!#REF!</definedName>
    <definedName name="ITER" localSheetId="5">#REF!</definedName>
    <definedName name="ITER" localSheetId="7">#REF!</definedName>
    <definedName name="ITER" localSheetId="1">#REF!</definedName>
    <definedName name="ITER" localSheetId="2">#REF!</definedName>
    <definedName name="ITER" localSheetId="3">#REF!</definedName>
    <definedName name="ITER" localSheetId="8">#REF!</definedName>
    <definedName name="ITER" localSheetId="6">#REF!</definedName>
    <definedName name="ITER">#REF!</definedName>
    <definedName name="ITER2" localSheetId="5">#REF!</definedName>
    <definedName name="ITER2" localSheetId="7">#REF!</definedName>
    <definedName name="ITER2" localSheetId="1">#REF!</definedName>
    <definedName name="ITER2" localSheetId="2">#REF!</definedName>
    <definedName name="ITER2" localSheetId="3">#REF!</definedName>
    <definedName name="ITER2" localSheetId="8">#REF!</definedName>
    <definedName name="ITER2" localSheetId="6">#REF!</definedName>
    <definedName name="ITER2">#REF!</definedName>
    <definedName name="ITF" localSheetId="5">[45]Supuestos!$E$106</definedName>
    <definedName name="ITF" localSheetId="7">[45]Supuestos!$E$106</definedName>
    <definedName name="ITF" localSheetId="2">[45]Supuestos!$E$106</definedName>
    <definedName name="ITF" localSheetId="8">[45]Supuestos!$E$106</definedName>
    <definedName name="ITF" localSheetId="6">[45]Supuestos!$E$106</definedName>
    <definedName name="ITF">[46]Supuestos!$E$106</definedName>
    <definedName name="IVAN" localSheetId="5">#REF!</definedName>
    <definedName name="IVAN" localSheetId="7">#REF!</definedName>
    <definedName name="IVAN" localSheetId="2">#REF!</definedName>
    <definedName name="IVAN" localSheetId="3">#REF!</definedName>
    <definedName name="IVAN" localSheetId="8">#REF!</definedName>
    <definedName name="IVAN" localSheetId="6">#REF!</definedName>
    <definedName name="IVAN">#REF!</definedName>
    <definedName name="J" localSheetId="7">#REF!</definedName>
    <definedName name="J" localSheetId="2">#REF!</definedName>
    <definedName name="J" localSheetId="3">#REF!</definedName>
    <definedName name="J" localSheetId="8">#REF!</definedName>
    <definedName name="J" localSheetId="6">#REF!</definedName>
    <definedName name="J">#REF!</definedName>
    <definedName name="Janeiro">[17]DadosSeguranc!$E$140:$AB$179</definedName>
    <definedName name="JUAN" localSheetId="5">#REF!</definedName>
    <definedName name="JUAN" localSheetId="7">#REF!</definedName>
    <definedName name="JUAN" localSheetId="2">#REF!</definedName>
    <definedName name="JUAN" localSheetId="3">#REF!</definedName>
    <definedName name="JUAN" localSheetId="8">#REF!</definedName>
    <definedName name="JUAN" localSheetId="6">#REF!</definedName>
    <definedName name="JUAN">#REF!</definedName>
    <definedName name="JUL" localSheetId="5">#REF!</definedName>
    <definedName name="JUL" localSheetId="7">#REF!</definedName>
    <definedName name="JUL" localSheetId="1">#REF!</definedName>
    <definedName name="JUL" localSheetId="2">#REF!</definedName>
    <definedName name="JUL" localSheetId="3">#REF!</definedName>
    <definedName name="JUL" localSheetId="8">#REF!</definedName>
    <definedName name="JUL" localSheetId="6">#REF!</definedName>
    <definedName name="JUL">#REF!</definedName>
    <definedName name="k" localSheetId="5">#REF!</definedName>
    <definedName name="k" localSheetId="7">#REF!</definedName>
    <definedName name="k" localSheetId="1">#REF!</definedName>
    <definedName name="k" localSheetId="2">#REF!</definedName>
    <definedName name="k" localSheetId="3">#REF!</definedName>
    <definedName name="k" localSheetId="8">#REF!</definedName>
    <definedName name="k" localSheetId="6">#REF!</definedName>
    <definedName name="k">#REF!</definedName>
    <definedName name="KDJFKD" localSheetId="5" hidden="1">{"'EST.RDOS(INT)'!$A$5:$E$58"}</definedName>
    <definedName name="KDJFKD" localSheetId="7" hidden="1">{"'EST.RDOS(INT)'!$A$5:$E$58"}</definedName>
    <definedName name="KDJFKD" localSheetId="1" hidden="1">{"'EST.RDOS(INT)'!$A$5:$E$58"}</definedName>
    <definedName name="KDJFKD" localSheetId="2" hidden="1">{"'EST.RDOS(INT)'!$A$5:$E$58"}</definedName>
    <definedName name="KDJFKD" localSheetId="3" hidden="1">{"'EST.RDOS(INT)'!$A$5:$E$58"}</definedName>
    <definedName name="KDJFKD" localSheetId="8" hidden="1">{"'EST.RDOS(INT)'!$A$5:$E$58"}</definedName>
    <definedName name="KDJFKD" localSheetId="6" hidden="1">{"'EST.RDOS(INT)'!$A$5:$E$58"}</definedName>
    <definedName name="KDJFKD" hidden="1">{"'EST.RDOS(INT)'!$A$5:$E$58"}</definedName>
    <definedName name="khsdfkj" localSheetId="5" hidden="1">{#N/A,#N/A,TRUE,"Cover";#N/A,#N/A,TRUE,"Sum";#N/A,#N/A,TRUE,"SubsRev";#N/A,#N/A,TRUE,"CapEx";#N/A,#N/A,TRUE,"OpEx";#N/A,#N/A,TRUE,"SUs";#N/A,#N/A,TRUE,"OrgChart";#N/A,#N/A,TRUE,"Staff";#N/A,#N/A,TRUE,"P&amp;L";#N/A,#N/A,TRUE,"Cash";#N/A,#N/A,TRUE,"BS";#N/A,#N/A,TRUE,"Valuation";#N/A,#N/A,TRUE,"CapEx-Assumptions";#N/A,#N/A,TRUE,"OpEx-Assumptions"}</definedName>
    <definedName name="khsdfkj" localSheetId="7" hidden="1">{#N/A,#N/A,TRUE,"Cover";#N/A,#N/A,TRUE,"Sum";#N/A,#N/A,TRUE,"SubsRev";#N/A,#N/A,TRUE,"CapEx";#N/A,#N/A,TRUE,"OpEx";#N/A,#N/A,TRUE,"SUs";#N/A,#N/A,TRUE,"OrgChart";#N/A,#N/A,TRUE,"Staff";#N/A,#N/A,TRUE,"P&amp;L";#N/A,#N/A,TRUE,"Cash";#N/A,#N/A,TRUE,"BS";#N/A,#N/A,TRUE,"Valuation";#N/A,#N/A,TRUE,"CapEx-Assumptions";#N/A,#N/A,TRUE,"OpEx-Assumptions"}</definedName>
    <definedName name="khsdfkj" localSheetId="2" hidden="1">{#N/A,#N/A,TRUE,"Cover";#N/A,#N/A,TRUE,"Sum";#N/A,#N/A,TRUE,"SubsRev";#N/A,#N/A,TRUE,"CapEx";#N/A,#N/A,TRUE,"OpEx";#N/A,#N/A,TRUE,"SUs";#N/A,#N/A,TRUE,"OrgChart";#N/A,#N/A,TRUE,"Staff";#N/A,#N/A,TRUE,"P&amp;L";#N/A,#N/A,TRUE,"Cash";#N/A,#N/A,TRUE,"BS";#N/A,#N/A,TRUE,"Valuation";#N/A,#N/A,TRUE,"CapEx-Assumptions";#N/A,#N/A,TRUE,"OpEx-Assumptions"}</definedName>
    <definedName name="khsdfkj" localSheetId="3" hidden="1">{#N/A,#N/A,TRUE,"Cover";#N/A,#N/A,TRUE,"Sum";#N/A,#N/A,TRUE,"SubsRev";#N/A,#N/A,TRUE,"CapEx";#N/A,#N/A,TRUE,"OpEx";#N/A,#N/A,TRUE,"SUs";#N/A,#N/A,TRUE,"OrgChart";#N/A,#N/A,TRUE,"Staff";#N/A,#N/A,TRUE,"P&amp;L";#N/A,#N/A,TRUE,"Cash";#N/A,#N/A,TRUE,"BS";#N/A,#N/A,TRUE,"Valuation";#N/A,#N/A,TRUE,"CapEx-Assumptions";#N/A,#N/A,TRUE,"OpEx-Assumptions"}</definedName>
    <definedName name="khsdfkj" localSheetId="8" hidden="1">{#N/A,#N/A,TRUE,"Cover";#N/A,#N/A,TRUE,"Sum";#N/A,#N/A,TRUE,"SubsRev";#N/A,#N/A,TRUE,"CapEx";#N/A,#N/A,TRUE,"OpEx";#N/A,#N/A,TRUE,"SUs";#N/A,#N/A,TRUE,"OrgChart";#N/A,#N/A,TRUE,"Staff";#N/A,#N/A,TRUE,"P&amp;L";#N/A,#N/A,TRUE,"Cash";#N/A,#N/A,TRUE,"BS";#N/A,#N/A,TRUE,"Valuation";#N/A,#N/A,TRUE,"CapEx-Assumptions";#N/A,#N/A,TRUE,"OpEx-Assumptions"}</definedName>
    <definedName name="khsdfkj" localSheetId="6" hidden="1">{#N/A,#N/A,TRUE,"Cover";#N/A,#N/A,TRUE,"Sum";#N/A,#N/A,TRUE,"SubsRev";#N/A,#N/A,TRUE,"CapEx";#N/A,#N/A,TRUE,"OpEx";#N/A,#N/A,TRUE,"SUs";#N/A,#N/A,TRUE,"OrgChart";#N/A,#N/A,TRUE,"Staff";#N/A,#N/A,TRUE,"P&amp;L";#N/A,#N/A,TRUE,"Cash";#N/A,#N/A,TRUE,"BS";#N/A,#N/A,TRUE,"Valuation";#N/A,#N/A,TRUE,"CapEx-Assumptions";#N/A,#N/A,TRUE,"OpEx-Assumptions"}</definedName>
    <definedName name="khsdfkj" hidden="1">{#N/A,#N/A,TRUE,"Cover";#N/A,#N/A,TRUE,"Sum";#N/A,#N/A,TRUE,"SubsRev";#N/A,#N/A,TRUE,"CapEx";#N/A,#N/A,TRUE,"OpEx";#N/A,#N/A,TRUE,"SUs";#N/A,#N/A,TRUE,"OrgChart";#N/A,#N/A,TRUE,"Staff";#N/A,#N/A,TRUE,"P&amp;L";#N/A,#N/A,TRUE,"Cash";#N/A,#N/A,TRUE,"BS";#N/A,#N/A,TRUE,"Valuation";#N/A,#N/A,TRUE,"CapEx-Assumptions";#N/A,#N/A,TRUE,"OpEx-Assumptions"}</definedName>
    <definedName name="KK" localSheetId="5">#REF!</definedName>
    <definedName name="KK" localSheetId="7">#REF!</definedName>
    <definedName name="KK" localSheetId="1">#REF!</definedName>
    <definedName name="KK" localSheetId="2">#REF!</definedName>
    <definedName name="KK" localSheetId="3">#REF!</definedName>
    <definedName name="KK" localSheetId="8">#REF!</definedName>
    <definedName name="KK" localSheetId="6">#REF!</definedName>
    <definedName name="KK">#REF!</definedName>
    <definedName name="KPI_1000DAN">'[18]Otimização Ativos Poste'!$Q$78:$AQ$84</definedName>
    <definedName name="KPI_600DAN">'[18]Otimização Ativos Poste'!$Q$67:$AQ$73</definedName>
    <definedName name="KPI_KVA">'[18]Otimização Ativos Trafo'!$U$74:$AU$80</definedName>
    <definedName name="KPI_KW">'[18]Otimização Ativos Trafo'!$U$63:$AU$69</definedName>
    <definedName name="KPI_POSTE">'[18]Otimização Ativos Poste'!$Q$56:$AQ$62</definedName>
    <definedName name="KPI_TRAFO">'[18]Otimização Ativos Trafo'!$U$52:$AU$58</definedName>
    <definedName name="KPIPERDAS">'[18]F Perdas - KPI DADOS'!$A$21:$N$76</definedName>
    <definedName name="KTrabajoTele" localSheetId="5" hidden="1">{"'EST.RDOS(INT)'!$A$5:$E$58"}</definedName>
    <definedName name="KTrabajoTele" localSheetId="7" hidden="1">{"'EST.RDOS(INT)'!$A$5:$E$58"}</definedName>
    <definedName name="KTrabajoTele" localSheetId="2" hidden="1">{"'EST.RDOS(INT)'!$A$5:$E$58"}</definedName>
    <definedName name="KTrabajoTele" localSheetId="3" hidden="1">{"'EST.RDOS(INT)'!$A$5:$E$58"}</definedName>
    <definedName name="KTrabajoTele" localSheetId="8" hidden="1">{"'EST.RDOS(INT)'!$A$5:$E$58"}</definedName>
    <definedName name="KTrabajoTele" localSheetId="6" hidden="1">{"'EST.RDOS(INT)'!$A$5:$E$58"}</definedName>
    <definedName name="KTrabajoTele" hidden="1">{"'EST.RDOS(INT)'!$A$5:$E$58"}</definedName>
    <definedName name="lalal" localSheetId="5" hidden="1">{"'EST.RDOS(INT)'!$A$5:$E$58"}</definedName>
    <definedName name="lalal" localSheetId="7" hidden="1">{"'EST.RDOS(INT)'!$A$5:$E$58"}</definedName>
    <definedName name="lalal" localSheetId="2" hidden="1">{"'EST.RDOS(INT)'!$A$5:$E$58"}</definedName>
    <definedName name="lalal" localSheetId="3" hidden="1">{"'EST.RDOS(INT)'!$A$5:$E$58"}</definedName>
    <definedName name="lalal" localSheetId="8" hidden="1">{"'EST.RDOS(INT)'!$A$5:$E$58"}</definedName>
    <definedName name="lalal" localSheetId="6" hidden="1">{"'EST.RDOS(INT)'!$A$5:$E$58"}</definedName>
    <definedName name="lalal" hidden="1">{"'EST.RDOS(INT)'!$A$5:$E$58"}</definedName>
    <definedName name="LARK" localSheetId="5" hidden="1">{"Others",#N/A,TRUE,"OTHERS";"Análisis Ingresos por Familia","HojaI",TRUE,"MDFeb97";"Análisis Ingresos por Marca","HojaII",TRUE,"MDFeb97";"Costos y Desvíos por Marca","HojaIII",TRUE,"MDFeb97";"Control de Costos","HojaIV",TRUE,"MDFeb97"}</definedName>
    <definedName name="LARK" localSheetId="7" hidden="1">{"Others",#N/A,TRUE,"OTHERS";"Análisis Ingresos por Familia","HojaI",TRUE,"MDFeb97";"Análisis Ingresos por Marca","HojaII",TRUE,"MDFeb97";"Costos y Desvíos por Marca","HojaIII",TRUE,"MDFeb97";"Control de Costos","HojaIV",TRUE,"MDFeb97"}</definedName>
    <definedName name="LARK" localSheetId="2" hidden="1">{"Others",#N/A,TRUE,"OTHERS";"Análisis Ingresos por Familia","HojaI",TRUE,"MDFeb97";"Análisis Ingresos por Marca","HojaII",TRUE,"MDFeb97";"Costos y Desvíos por Marca","HojaIII",TRUE,"MDFeb97";"Control de Costos","HojaIV",TRUE,"MDFeb97"}</definedName>
    <definedName name="LARK" localSheetId="3" hidden="1">{"Others",#N/A,TRUE,"OTHERS";"Análisis Ingresos por Familia","HojaI",TRUE,"MDFeb97";"Análisis Ingresos por Marca","HojaII",TRUE,"MDFeb97";"Costos y Desvíos por Marca","HojaIII",TRUE,"MDFeb97";"Control de Costos","HojaIV",TRUE,"MDFeb97"}</definedName>
    <definedName name="LARK" localSheetId="8" hidden="1">{"Others",#N/A,TRUE,"OTHERS";"Análisis Ingresos por Familia","HojaI",TRUE,"MDFeb97";"Análisis Ingresos por Marca","HojaII",TRUE,"MDFeb97";"Costos y Desvíos por Marca","HojaIII",TRUE,"MDFeb97";"Control de Costos","HojaIV",TRUE,"MDFeb97"}</definedName>
    <definedName name="LARK" localSheetId="6" hidden="1">{"Others",#N/A,TRUE,"OTHERS";"Análisis Ingresos por Familia","HojaI",TRUE,"MDFeb97";"Análisis Ingresos por Marca","HojaII",TRUE,"MDFeb97";"Costos y Desvíos por Marca","HojaIII",TRUE,"MDFeb97";"Control de Costos","HojaIV",TRUE,"MDFeb97"}</definedName>
    <definedName name="LARK" hidden="1">{"Others",#N/A,TRUE,"OTHERS";"Análisis Ingresos por Familia","HojaI",TRUE,"MDFeb97";"Análisis Ingresos por Marca","HojaII",TRUE,"MDFeb97";"Costos y Desvíos por Marca","HojaIII",TRUE,"MDFeb97";"Control de Costos","HojaIV",TRUE,"MDFeb97"}</definedName>
    <definedName name="LARK2" localSheetId="5" hidden="1">{"Others",#N/A,TRUE,"OTHERS";"Análisis Ingresos por Familia","HojaI",TRUE,"MDFeb97";"Análisis Ingresos por Marca","HojaII",TRUE,"MDFeb97";"Costos y Desvíos por Marca","HojaIII",TRUE,"MDFeb97";"Control de Costos","HojaIV",TRUE,"MDFeb97"}</definedName>
    <definedName name="LARK2" localSheetId="7" hidden="1">{"Others",#N/A,TRUE,"OTHERS";"Análisis Ingresos por Familia","HojaI",TRUE,"MDFeb97";"Análisis Ingresos por Marca","HojaII",TRUE,"MDFeb97";"Costos y Desvíos por Marca","HojaIII",TRUE,"MDFeb97";"Control de Costos","HojaIV",TRUE,"MDFeb97"}</definedName>
    <definedName name="LARK2" localSheetId="2" hidden="1">{"Others",#N/A,TRUE,"OTHERS";"Análisis Ingresos por Familia","HojaI",TRUE,"MDFeb97";"Análisis Ingresos por Marca","HojaII",TRUE,"MDFeb97";"Costos y Desvíos por Marca","HojaIII",TRUE,"MDFeb97";"Control de Costos","HojaIV",TRUE,"MDFeb97"}</definedName>
    <definedName name="LARK2" localSheetId="3" hidden="1">{"Others",#N/A,TRUE,"OTHERS";"Análisis Ingresos por Familia","HojaI",TRUE,"MDFeb97";"Análisis Ingresos por Marca","HojaII",TRUE,"MDFeb97";"Costos y Desvíos por Marca","HojaIII",TRUE,"MDFeb97";"Control de Costos","HojaIV",TRUE,"MDFeb97"}</definedName>
    <definedName name="LARK2" localSheetId="8" hidden="1">{"Others",#N/A,TRUE,"OTHERS";"Análisis Ingresos por Familia","HojaI",TRUE,"MDFeb97";"Análisis Ingresos por Marca","HojaII",TRUE,"MDFeb97";"Costos y Desvíos por Marca","HojaIII",TRUE,"MDFeb97";"Control de Costos","HojaIV",TRUE,"MDFeb97"}</definedName>
    <definedName name="LARK2" localSheetId="6" hidden="1">{"Others",#N/A,TRUE,"OTHERS";"Análisis Ingresos por Familia","HojaI",TRUE,"MDFeb97";"Análisis Ingresos por Marca","HojaII",TRUE,"MDFeb97";"Costos y Desvíos por Marca","HojaIII",TRUE,"MDFeb97";"Control de Costos","HojaIV",TRUE,"MDFeb97"}</definedName>
    <definedName name="LARK2" hidden="1">{"Others",#N/A,TRUE,"OTHERS";"Análisis Ingresos por Familia","HojaI",TRUE,"MDFeb97";"Análisis Ingresos por Marca","HojaII",TRUE,"MDFeb97";"Costos y Desvíos por Marca","HojaIII",TRUE,"MDFeb97";"Control de Costos","HojaIV",TRUE,"MDFeb97"}</definedName>
    <definedName name="LARK3" localSheetId="5" hidden="1">{"Others",#N/A,TRUE,"OTHERS";"Análisis Ingresos por Familia","HojaI",TRUE,"MDFeb97";"Análisis Ingresos por Marca","HojaII",TRUE,"MDFeb97";"Costos y Desvíos por Marca","HojaIII",TRUE,"MDFeb97";"Control de Costos","HojaIV",TRUE,"MDFeb97"}</definedName>
    <definedName name="LARK3" localSheetId="7" hidden="1">{"Others",#N/A,TRUE,"OTHERS";"Análisis Ingresos por Familia","HojaI",TRUE,"MDFeb97";"Análisis Ingresos por Marca","HojaII",TRUE,"MDFeb97";"Costos y Desvíos por Marca","HojaIII",TRUE,"MDFeb97";"Control de Costos","HojaIV",TRUE,"MDFeb97"}</definedName>
    <definedName name="LARK3" localSheetId="2" hidden="1">{"Others",#N/A,TRUE,"OTHERS";"Análisis Ingresos por Familia","HojaI",TRUE,"MDFeb97";"Análisis Ingresos por Marca","HojaII",TRUE,"MDFeb97";"Costos y Desvíos por Marca","HojaIII",TRUE,"MDFeb97";"Control de Costos","HojaIV",TRUE,"MDFeb97"}</definedName>
    <definedName name="LARK3" localSheetId="3" hidden="1">{"Others",#N/A,TRUE,"OTHERS";"Análisis Ingresos por Familia","HojaI",TRUE,"MDFeb97";"Análisis Ingresos por Marca","HojaII",TRUE,"MDFeb97";"Costos y Desvíos por Marca","HojaIII",TRUE,"MDFeb97";"Control de Costos","HojaIV",TRUE,"MDFeb97"}</definedName>
    <definedName name="LARK3" localSheetId="8" hidden="1">{"Others",#N/A,TRUE,"OTHERS";"Análisis Ingresos por Familia","HojaI",TRUE,"MDFeb97";"Análisis Ingresos por Marca","HojaII",TRUE,"MDFeb97";"Costos y Desvíos por Marca","HojaIII",TRUE,"MDFeb97";"Control de Costos","HojaIV",TRUE,"MDFeb97"}</definedName>
    <definedName name="LARK3" localSheetId="6" hidden="1">{"Others",#N/A,TRUE,"OTHERS";"Análisis Ingresos por Familia","HojaI",TRUE,"MDFeb97";"Análisis Ingresos por Marca","HojaII",TRUE,"MDFeb97";"Costos y Desvíos por Marca","HojaIII",TRUE,"MDFeb97";"Control de Costos","HojaIV",TRUE,"MDFeb97"}</definedName>
    <definedName name="LARK3" hidden="1">{"Others",#N/A,TRUE,"OTHERS";"Análisis Ingresos por Familia","HojaI",TRUE,"MDFeb97";"Análisis Ingresos por Marca","HojaII",TRUE,"MDFeb97";"Costos y Desvíos por Marca","HojaIII",TRUE,"MDFeb97";"Control de Costos","HojaIV",TRUE,"MDFeb97"}</definedName>
    <definedName name="LCTO31" localSheetId="5" hidden="1">{#N/A,#N/A,FALSE,"RET. GERAL-98";#N/A,#N/A,FALSE,"RET. GERAL-99 ";#N/A,#N/A,FALSE,"CANOAS";#N/A,#N/A,FALSE,"L. ARARAQUARA";#N/A,#N/A,FALSE,"L. F. TRIUNFO";#N/A,#N/A,FALSE,"L. CD'OESTE";#N/A,#N/A,FALSE,"LIMÃO";#N/A,#N/A,FALSE,"BRASÍLIA";#N/A,#N/A,FALSE,"BONSUCESSO";#N/A,#N/A,FALSE,"COLOMBO"}</definedName>
    <definedName name="LCTO31" localSheetId="7" hidden="1">{#N/A,#N/A,FALSE,"RET. GERAL-98";#N/A,#N/A,FALSE,"RET. GERAL-99 ";#N/A,#N/A,FALSE,"CANOAS";#N/A,#N/A,FALSE,"L. ARARAQUARA";#N/A,#N/A,FALSE,"L. F. TRIUNFO";#N/A,#N/A,FALSE,"L. CD'OESTE";#N/A,#N/A,FALSE,"LIMÃO";#N/A,#N/A,FALSE,"BRASÍLIA";#N/A,#N/A,FALSE,"BONSUCESSO";#N/A,#N/A,FALSE,"COLOMBO"}</definedName>
    <definedName name="LCTO31" localSheetId="2" hidden="1">{#N/A,#N/A,FALSE,"RET. GERAL-98";#N/A,#N/A,FALSE,"RET. GERAL-99 ";#N/A,#N/A,FALSE,"CANOAS";#N/A,#N/A,FALSE,"L. ARARAQUARA";#N/A,#N/A,FALSE,"L. F. TRIUNFO";#N/A,#N/A,FALSE,"L. CD'OESTE";#N/A,#N/A,FALSE,"LIMÃO";#N/A,#N/A,FALSE,"BRASÍLIA";#N/A,#N/A,FALSE,"BONSUCESSO";#N/A,#N/A,FALSE,"COLOMBO"}</definedName>
    <definedName name="LCTO31" localSheetId="3" hidden="1">{#N/A,#N/A,FALSE,"RET. GERAL-98";#N/A,#N/A,FALSE,"RET. GERAL-99 ";#N/A,#N/A,FALSE,"CANOAS";#N/A,#N/A,FALSE,"L. ARARAQUARA";#N/A,#N/A,FALSE,"L. F. TRIUNFO";#N/A,#N/A,FALSE,"L. CD'OESTE";#N/A,#N/A,FALSE,"LIMÃO";#N/A,#N/A,FALSE,"BRASÍLIA";#N/A,#N/A,FALSE,"BONSUCESSO";#N/A,#N/A,FALSE,"COLOMBO"}</definedName>
    <definedName name="LCTO31" localSheetId="8" hidden="1">{#N/A,#N/A,FALSE,"RET. GERAL-98";#N/A,#N/A,FALSE,"RET. GERAL-99 ";#N/A,#N/A,FALSE,"CANOAS";#N/A,#N/A,FALSE,"L. ARARAQUARA";#N/A,#N/A,FALSE,"L. F. TRIUNFO";#N/A,#N/A,FALSE,"L. CD'OESTE";#N/A,#N/A,FALSE,"LIMÃO";#N/A,#N/A,FALSE,"BRASÍLIA";#N/A,#N/A,FALSE,"BONSUCESSO";#N/A,#N/A,FALSE,"COLOMBO"}</definedName>
    <definedName name="LCTO31" localSheetId="6" hidden="1">{#N/A,#N/A,FALSE,"RET. GERAL-98";#N/A,#N/A,FALSE,"RET. GERAL-99 ";#N/A,#N/A,FALSE,"CANOAS";#N/A,#N/A,FALSE,"L. ARARAQUARA";#N/A,#N/A,FALSE,"L. F. TRIUNFO";#N/A,#N/A,FALSE,"L. CD'OESTE";#N/A,#N/A,FALSE,"LIMÃO";#N/A,#N/A,FALSE,"BRASÍLIA";#N/A,#N/A,FALSE,"BONSUCESSO";#N/A,#N/A,FALSE,"COLOMBO"}</definedName>
    <definedName name="LCTO31" hidden="1">{#N/A,#N/A,FALSE,"RET. GERAL-98";#N/A,#N/A,FALSE,"RET. GERAL-99 ";#N/A,#N/A,FALSE,"CANOAS";#N/A,#N/A,FALSE,"L. ARARAQUARA";#N/A,#N/A,FALSE,"L. F. TRIUNFO";#N/A,#N/A,FALSE,"L. CD'OESTE";#N/A,#N/A,FALSE,"LIMÃO";#N/A,#N/A,FALSE,"BRASÍLIA";#N/A,#N/A,FALSE,"BONSUCESSO";#N/A,#N/A,FALSE,"COLOMBO"}</definedName>
    <definedName name="LEASING_1" localSheetId="5">[31]Hoja1!$A$1:$I$19</definedName>
    <definedName name="LEASING_1" localSheetId="7">[31]Hoja1!$A$1:$I$19</definedName>
    <definedName name="LEASING_1" localSheetId="8">[32]Hoja1!$A$1:$I$19</definedName>
    <definedName name="LEASING_1" localSheetId="6">[31]Hoja1!$A$1:$I$19</definedName>
    <definedName name="LEASING_1">[33]Hoja1!$A$1:$I$19</definedName>
    <definedName name="LEASING_2" localSheetId="5">[31]Hoja1!$K$22:$R$43</definedName>
    <definedName name="LEASING_2" localSheetId="7">[31]Hoja1!$K$22:$R$43</definedName>
    <definedName name="LEASING_2" localSheetId="8">[32]Hoja1!$K$22:$R$43</definedName>
    <definedName name="LEASING_2" localSheetId="6">[31]Hoja1!$K$22:$R$43</definedName>
    <definedName name="LEASING_2">[33]Hoja1!$K$22:$R$43</definedName>
    <definedName name="LETRA" localSheetId="5">#REF!</definedName>
    <definedName name="LETRA" localSheetId="7">#REF!</definedName>
    <definedName name="LETRA" localSheetId="1">#REF!</definedName>
    <definedName name="LETRA" localSheetId="2">#REF!</definedName>
    <definedName name="LETRA" localSheetId="3">#REF!</definedName>
    <definedName name="LETRA" localSheetId="8">#REF!</definedName>
    <definedName name="LETRA" localSheetId="6">#REF!</definedName>
    <definedName name="LETRA">#REF!</definedName>
    <definedName name="LETRAS" localSheetId="5">#REF!</definedName>
    <definedName name="LETRAS" localSheetId="7">#REF!</definedName>
    <definedName name="LETRAS" localSheetId="1">#REF!</definedName>
    <definedName name="LETRAS" localSheetId="2">#REF!</definedName>
    <definedName name="LETRAS" localSheetId="3">#REF!</definedName>
    <definedName name="LETRAS" localSheetId="8">#REF!</definedName>
    <definedName name="LETRAS" localSheetId="6">#REF!</definedName>
    <definedName name="LETRAS">#REF!</definedName>
    <definedName name="LEVE">[17]DadosSeguranc!$G$406:$R$411</definedName>
    <definedName name="libo1" localSheetId="5">#REF!</definedName>
    <definedName name="libo1" localSheetId="7">#REF!</definedName>
    <definedName name="libo1" localSheetId="1">#REF!</definedName>
    <definedName name="libo1" localSheetId="2">#REF!</definedName>
    <definedName name="libo1" localSheetId="3">#REF!</definedName>
    <definedName name="libo1" localSheetId="8">#REF!</definedName>
    <definedName name="libo1" localSheetId="6">#REF!</definedName>
    <definedName name="libo1">#REF!</definedName>
    <definedName name="libor" localSheetId="5">#REF!</definedName>
    <definedName name="libor" localSheetId="7">#REF!</definedName>
    <definedName name="libor" localSheetId="1">#REF!</definedName>
    <definedName name="libor" localSheetId="2">#REF!</definedName>
    <definedName name="libor" localSheetId="3">#REF!</definedName>
    <definedName name="libor" localSheetId="8">#REF!</definedName>
    <definedName name="libor" localSheetId="6">#REF!</definedName>
    <definedName name="libor">#REF!</definedName>
    <definedName name="LIGINF">[17]Dados_Perdas!$C$64:$O$75</definedName>
    <definedName name="limcount" hidden="1">1</definedName>
    <definedName name="lll" localSheetId="5" hidden="1">{"'EST.RDOS(INT)'!$A$5:$E$58"}</definedName>
    <definedName name="lll" localSheetId="7" hidden="1">{"'EST.RDOS(INT)'!$A$5:$E$58"}</definedName>
    <definedName name="lll" localSheetId="2" hidden="1">{"'EST.RDOS(INT)'!$A$5:$E$58"}</definedName>
    <definedName name="lll" localSheetId="3" hidden="1">{"'EST.RDOS(INT)'!$A$5:$E$58"}</definedName>
    <definedName name="lll" localSheetId="8" hidden="1">{"'EST.RDOS(INT)'!$A$5:$E$58"}</definedName>
    <definedName name="lll" localSheetId="6" hidden="1">{"'EST.RDOS(INT)'!$A$5:$E$58"}</definedName>
    <definedName name="lll" hidden="1">{"'EST.RDOS(INT)'!$A$5:$E$58"}</definedName>
    <definedName name="Ln" localSheetId="5">[39]Controles!$C$42</definedName>
    <definedName name="Ln" localSheetId="7">[39]Controles!$C$42</definedName>
    <definedName name="Ln" localSheetId="2">[39]Controles!$C$42</definedName>
    <definedName name="Ln" localSheetId="3">[39]Controles!$C$42</definedName>
    <definedName name="Ln" localSheetId="8">[39]Controles!$C$42</definedName>
    <definedName name="Ln" localSheetId="6">[39]Controles!$C$42</definedName>
    <definedName name="Ln">[40]Controles!$C$42</definedName>
    <definedName name="LOJAS">'[17]Dados das Lojas'!$D$2:$P$91</definedName>
    <definedName name="looo" localSheetId="5" hidden="1">{"'EST.RDOS(INT)'!$A$5:$E$58"}</definedName>
    <definedName name="looo" localSheetId="7" hidden="1">{"'EST.RDOS(INT)'!$A$5:$E$58"}</definedName>
    <definedName name="looo" localSheetId="2" hidden="1">{"'EST.RDOS(INT)'!$A$5:$E$58"}</definedName>
    <definedName name="looo" localSheetId="3" hidden="1">{"'EST.RDOS(INT)'!$A$5:$E$58"}</definedName>
    <definedName name="looo" localSheetId="8" hidden="1">{"'EST.RDOS(INT)'!$A$5:$E$58"}</definedName>
    <definedName name="looo" localSheetId="6" hidden="1">{"'EST.RDOS(INT)'!$A$5:$E$58"}</definedName>
    <definedName name="looo" hidden="1">{"'EST.RDOS(INT)'!$A$5:$E$58"}</definedName>
    <definedName name="luzma" localSheetId="5" hidden="1">{"'EST.RDOS(INT)'!$A$5:$E$58"}</definedName>
    <definedName name="luzma" localSheetId="7" hidden="1">{"'EST.RDOS(INT)'!$A$5:$E$58"}</definedName>
    <definedName name="luzma" localSheetId="1" hidden="1">{"'EST.RDOS(INT)'!$A$5:$E$58"}</definedName>
    <definedName name="luzma" localSheetId="2" hidden="1">{"'EST.RDOS(INT)'!$A$5:$E$58"}</definedName>
    <definedName name="luzma" localSheetId="3" hidden="1">{"'EST.RDOS(INT)'!$A$5:$E$58"}</definedName>
    <definedName name="luzma" localSheetId="8" hidden="1">{"'EST.RDOS(INT)'!$A$5:$E$58"}</definedName>
    <definedName name="luzma" localSheetId="6" hidden="1">{"'EST.RDOS(INT)'!$A$5:$E$58"}</definedName>
    <definedName name="luzma" hidden="1">{"'EST.RDOS(INT)'!$A$5:$E$58"}</definedName>
    <definedName name="MACRO" localSheetId="1">#REF!</definedName>
    <definedName name="MACRO" localSheetId="3">#REF!</definedName>
    <definedName name="MACRO">#REF!</definedName>
    <definedName name="MAIN" localSheetId="1">#REF!</definedName>
    <definedName name="MAIN" localSheetId="3">#REF!</definedName>
    <definedName name="MAIN">#REF!</definedName>
    <definedName name="MANO">'[17]Dados DEC e FEC'!$G$160:$H$223</definedName>
    <definedName name="MAR" localSheetId="5">#REF!</definedName>
    <definedName name="MAR" localSheetId="7">#REF!</definedName>
    <definedName name="MAR" localSheetId="1">#REF!</definedName>
    <definedName name="MAR" localSheetId="2">#REF!</definedName>
    <definedName name="MAR" localSheetId="3">#REF!</definedName>
    <definedName name="MAR" localSheetId="8">#REF!</definedName>
    <definedName name="MAR" localSheetId="6">#REF!</definedName>
    <definedName name="MAR">#REF!</definedName>
    <definedName name="MARGENOPEMEM" localSheetId="5">'[14]PyG Año 00-01-02'!$A$336</definedName>
    <definedName name="MARGENOPEMEM" localSheetId="7">'[14]PyG Año 00-01-02'!$A$336</definedName>
    <definedName name="MARGENOPEMEM" localSheetId="8">'[15]PyG Año 00-01-02'!$A$336</definedName>
    <definedName name="MARGENOPEMEM" localSheetId="6">'[14]PyG Año 00-01-02'!$A$336</definedName>
    <definedName name="MARGENOPEMEM">'[16]PyG Año 00-01-02'!$A$336</definedName>
    <definedName name="MATERIAL" localSheetId="5">#REF!</definedName>
    <definedName name="MATERIAL" localSheetId="7">#REF!</definedName>
    <definedName name="MATERIAL" localSheetId="1">#REF!</definedName>
    <definedName name="MATERIAL" localSheetId="2">#REF!</definedName>
    <definedName name="MATERIAL" localSheetId="3">#REF!</definedName>
    <definedName name="MATERIAL" localSheetId="8">#REF!</definedName>
    <definedName name="MATERIAL" localSheetId="6">#REF!</definedName>
    <definedName name="MATERIAL">#REF!</definedName>
    <definedName name="Max_Cod">[22]Postes!$J$1</definedName>
    <definedName name="mayo" localSheetId="5">#REF!</definedName>
    <definedName name="mayo" localSheetId="7">#REF!</definedName>
    <definedName name="mayo" localSheetId="1">#REF!</definedName>
    <definedName name="mayo" localSheetId="2">#REF!</definedName>
    <definedName name="mayo" localSheetId="3">#REF!</definedName>
    <definedName name="mayo" localSheetId="8">#REF!</definedName>
    <definedName name="mayo" localSheetId="6">#REF!</definedName>
    <definedName name="mayo">#REF!</definedName>
    <definedName name="MDFEB00" localSheetId="5" hidden="1">{"Others",#N/A,TRUE,"OTHERS";"Análisis Ingresos por Familia","HojaI",TRUE,"MDFeb97";"Análisis Ingresos por Marca","HojaII",TRUE,"MDFeb97";"Costos y Desvíos por Marca","HojaIII",TRUE,"MDFeb97";"Control de Costos","HojaIV",TRUE,"MDFeb97"}</definedName>
    <definedName name="MDFEB00" localSheetId="7" hidden="1">{"Others",#N/A,TRUE,"OTHERS";"Análisis Ingresos por Familia","HojaI",TRUE,"MDFeb97";"Análisis Ingresos por Marca","HojaII",TRUE,"MDFeb97";"Costos y Desvíos por Marca","HojaIII",TRUE,"MDFeb97";"Control de Costos","HojaIV",TRUE,"MDFeb97"}</definedName>
    <definedName name="MDFEB00" localSheetId="2" hidden="1">{"Others",#N/A,TRUE,"OTHERS";"Análisis Ingresos por Familia","HojaI",TRUE,"MDFeb97";"Análisis Ingresos por Marca","HojaII",TRUE,"MDFeb97";"Costos y Desvíos por Marca","HojaIII",TRUE,"MDFeb97";"Control de Costos","HojaIV",TRUE,"MDFeb97"}</definedName>
    <definedName name="MDFEB00" localSheetId="3" hidden="1">{"Others",#N/A,TRUE,"OTHERS";"Análisis Ingresos por Familia","HojaI",TRUE,"MDFeb97";"Análisis Ingresos por Marca","HojaII",TRUE,"MDFeb97";"Costos y Desvíos por Marca","HojaIII",TRUE,"MDFeb97";"Control de Costos","HojaIV",TRUE,"MDFeb97"}</definedName>
    <definedName name="MDFEB00" localSheetId="8" hidden="1">{"Others",#N/A,TRUE,"OTHERS";"Análisis Ingresos por Familia","HojaI",TRUE,"MDFeb97";"Análisis Ingresos por Marca","HojaII",TRUE,"MDFeb97";"Costos y Desvíos por Marca","HojaIII",TRUE,"MDFeb97";"Control de Costos","HojaIV",TRUE,"MDFeb97"}</definedName>
    <definedName name="MDFEB00" localSheetId="6" hidden="1">{"Others",#N/A,TRUE,"OTHERS";"Análisis Ingresos por Familia","HojaI",TRUE,"MDFeb97";"Análisis Ingresos por Marca","HojaII",TRUE,"MDFeb97";"Costos y Desvíos por Marca","HojaIII",TRUE,"MDFeb97";"Control de Costos","HojaIV",TRUE,"MDFeb97"}</definedName>
    <definedName name="MDFEB00" hidden="1">{"Others",#N/A,TRUE,"OTHERS";"Análisis Ingresos por Familia","HojaI",TRUE,"MDFeb97";"Análisis Ingresos por Marca","HojaII",TRUE,"MDFeb97";"Costos y Desvíos por Marca","HojaIII",TRUE,"MDFeb97";"Control de Costos","HojaIV",TRUE,"MDFeb97"}</definedName>
    <definedName name="ME" localSheetId="5">#REF!</definedName>
    <definedName name="ME" localSheetId="7">#REF!</definedName>
    <definedName name="ME" localSheetId="1">#REF!</definedName>
    <definedName name="ME" localSheetId="2">#REF!</definedName>
    <definedName name="ME" localSheetId="3">#REF!</definedName>
    <definedName name="ME" localSheetId="8">#REF!</definedName>
    <definedName name="ME" localSheetId="6">#REF!</definedName>
    <definedName name="ME">#REF!</definedName>
    <definedName name="MEM" localSheetId="5">#REF!</definedName>
    <definedName name="MEM" localSheetId="7">#REF!</definedName>
    <definedName name="MEM" localSheetId="1">#REF!</definedName>
    <definedName name="MEM" localSheetId="2">#REF!</definedName>
    <definedName name="MEM" localSheetId="3">#REF!</definedName>
    <definedName name="MEM" localSheetId="8">#REF!</definedName>
    <definedName name="MEM" localSheetId="6">#REF!</definedName>
    <definedName name="MEM">#REF!</definedName>
    <definedName name="mes" localSheetId="1">#REF!</definedName>
    <definedName name="mes" localSheetId="3">#REF!</definedName>
    <definedName name="mes">#REF!</definedName>
    <definedName name="Mes_Ajuste_Tarifa" localSheetId="5">[45]Supuestos!$E$16</definedName>
    <definedName name="Mes_Ajuste_Tarifa" localSheetId="7">[45]Supuestos!$E$16</definedName>
    <definedName name="Mes_Ajuste_Tarifa" localSheetId="2">[45]Supuestos!$E$16</definedName>
    <definedName name="Mes_Ajuste_Tarifa" localSheetId="8">[45]Supuestos!$E$16</definedName>
    <definedName name="Mes_Ajuste_Tarifa" localSheetId="6">[45]Supuestos!$E$16</definedName>
    <definedName name="Mes_Ajuste_Tarifa">[46]Supuestos!$E$16</definedName>
    <definedName name="MESESL" localSheetId="5">#REF!</definedName>
    <definedName name="MESESL" localSheetId="7">#REF!</definedName>
    <definedName name="MESESL" localSheetId="1">#REF!</definedName>
    <definedName name="MESESL" localSheetId="2">#REF!</definedName>
    <definedName name="MESESL" localSheetId="3">#REF!</definedName>
    <definedName name="MESESL" localSheetId="8">#REF!</definedName>
    <definedName name="MESESL" localSheetId="6">#REF!</definedName>
    <definedName name="MESESL">#REF!</definedName>
    <definedName name="Meta_">'[18]Dados Faturamento'!$BA$3</definedName>
    <definedName name="META_ABR">'[18]Dados Faturamento'!$C$112:$N$118</definedName>
    <definedName name="META_REFAT">'[18]Dados Faturamento'!$C$82:$N$88</definedName>
    <definedName name="Metas_Perdas">'[18]Dados Perdas RAA'!$B$63:$D$69</definedName>
    <definedName name="METASLOJAS">'[17]Dados das Lojas'!$D$94:$P$108</definedName>
    <definedName name="Metaswork">'[18]Dados Work M'!$AC$5:$AN$8</definedName>
    <definedName name="mgm" localSheetId="5" hidden="1">{"'EST.RDOS(INT)'!$A$5:$E$58"}</definedName>
    <definedName name="mgm" localSheetId="7" hidden="1">{"'EST.RDOS(INT)'!$A$5:$E$58"}</definedName>
    <definedName name="mgm" localSheetId="1" hidden="1">{"'EST.RDOS(INT)'!$A$5:$E$58"}</definedName>
    <definedName name="mgm" localSheetId="2" hidden="1">{"'EST.RDOS(INT)'!$A$5:$E$58"}</definedName>
    <definedName name="mgm" localSheetId="3" hidden="1">{"'EST.RDOS(INT)'!$A$5:$E$58"}</definedName>
    <definedName name="mgm" localSheetId="8" hidden="1">{"'EST.RDOS(INT)'!$A$5:$E$58"}</definedName>
    <definedName name="mgm" localSheetId="6" hidden="1">{"'EST.RDOS(INT)'!$A$5:$E$58"}</definedName>
    <definedName name="mgm" hidden="1">{"'EST.RDOS(INT)'!$A$5:$E$58"}</definedName>
    <definedName name="MILKA" localSheetId="3">#REF!</definedName>
    <definedName name="MILKA">#REF!</definedName>
    <definedName name="MINI" localSheetId="1">#REF!</definedName>
    <definedName name="MINI" localSheetId="3">#REF!</definedName>
    <definedName name="MINI">#REF!</definedName>
    <definedName name="ML" localSheetId="1">#REF!</definedName>
    <definedName name="ML" localSheetId="3">#REF!</definedName>
    <definedName name="ML">#REF!</definedName>
    <definedName name="MONEDA" localSheetId="1">#REF!</definedName>
    <definedName name="MONEDA" localSheetId="3">#REF!</definedName>
    <definedName name="MONEDA">#REF!</definedName>
    <definedName name="MWORK">'[51]Dados Work'!#REF!</definedName>
    <definedName name="n" localSheetId="5" hidden="1">{"'EST.RDOS(INT)'!$A$5:$E$58"}</definedName>
    <definedName name="n" localSheetId="7" hidden="1">{"'EST.RDOS(INT)'!$A$5:$E$58"}</definedName>
    <definedName name="n" localSheetId="2" hidden="1">{"'EST.RDOS(INT)'!$A$5:$E$58"}</definedName>
    <definedName name="n" localSheetId="3" hidden="1">{"'EST.RDOS(INT)'!$A$5:$E$58"}</definedName>
    <definedName name="n" localSheetId="8" hidden="1">{"'EST.RDOS(INT)'!$A$5:$E$58"}</definedName>
    <definedName name="n" localSheetId="6" hidden="1">{"'EST.RDOS(INT)'!$A$5:$E$58"}</definedName>
    <definedName name="n" hidden="1">{"'EST.RDOS(INT)'!$A$5:$E$58"}</definedName>
    <definedName name="NCD">'[18]Estatisticas do Planejamento'!$A$56:$H$75</definedName>
    <definedName name="Necessidades">'[18]Estatisticas do Planejamento'!$A$56:$H$75</definedName>
    <definedName name="new" localSheetId="5" hidden="1">#REF!</definedName>
    <definedName name="new" localSheetId="2" hidden="1">#REF!</definedName>
    <definedName name="new" localSheetId="3" hidden="1">#REF!</definedName>
    <definedName name="new" hidden="1">#REF!</definedName>
    <definedName name="NG_D">[37]ANALITICO!$S$1:$S$65536</definedName>
    <definedName name="nio" localSheetId="5" hidden="1">{"'EST.RDOS(INT)'!$A$5:$E$58"}</definedName>
    <definedName name="nio" localSheetId="7" hidden="1">{"'EST.RDOS(INT)'!$A$5:$E$58"}</definedName>
    <definedName name="nio" localSheetId="2" hidden="1">{"'EST.RDOS(INT)'!$A$5:$E$58"}</definedName>
    <definedName name="nio" localSheetId="3" hidden="1">{"'EST.RDOS(INT)'!$A$5:$E$58"}</definedName>
    <definedName name="nio" localSheetId="8" hidden="1">{"'EST.RDOS(INT)'!$A$5:$E$58"}</definedName>
    <definedName name="nio" localSheetId="6" hidden="1">{"'EST.RDOS(INT)'!$A$5:$E$58"}</definedName>
    <definedName name="nio" hidden="1">{"'EST.RDOS(INT)'!$A$5:$E$58"}</definedName>
    <definedName name="nombrehoja" localSheetId="5">#REF!</definedName>
    <definedName name="nombrehoja" localSheetId="7">#REF!</definedName>
    <definedName name="nombrehoja" localSheetId="1">#REF!</definedName>
    <definedName name="nombrehoja" localSheetId="2">#REF!</definedName>
    <definedName name="nombrehoja" localSheetId="3">#REF!</definedName>
    <definedName name="nombrehoja" localSheetId="8">#REF!</definedName>
    <definedName name="nombrehoja" localSheetId="6">#REF!</definedName>
    <definedName name="nombrehoja">#REF!</definedName>
    <definedName name="NOMXP" localSheetId="3">#REF!</definedName>
    <definedName name="NOMXP">#REF!</definedName>
    <definedName name="nora" localSheetId="5" hidden="1">{"'EST.RDOS(INT)'!$A$5:$E$58"}</definedName>
    <definedName name="nora" localSheetId="7" hidden="1">{"'EST.RDOS(INT)'!$A$5:$E$58"}</definedName>
    <definedName name="nora" localSheetId="2" hidden="1">{"'EST.RDOS(INT)'!$A$5:$E$58"}</definedName>
    <definedName name="nora" localSheetId="3" hidden="1">{"'EST.RDOS(INT)'!$A$5:$E$58"}</definedName>
    <definedName name="nora" localSheetId="8" hidden="1">{"'EST.RDOS(INT)'!$A$5:$E$58"}</definedName>
    <definedName name="nora" localSheetId="6" hidden="1">{"'EST.RDOS(INT)'!$A$5:$E$58"}</definedName>
    <definedName name="nora" hidden="1">{"'EST.RDOS(INT)'!$A$5:$E$58"}</definedName>
    <definedName name="NOTA12" localSheetId="5">[62]BALANCE!#REF!</definedName>
    <definedName name="NOTA12" localSheetId="7">[62]BALANCE!#REF!</definedName>
    <definedName name="NOTA12" localSheetId="2">[62]BALANCE!#REF!</definedName>
    <definedName name="NOTA12" localSheetId="3">[62]BALANCE!#REF!</definedName>
    <definedName name="NOTA12" localSheetId="8">[62]BALANCE!#REF!</definedName>
    <definedName name="NOTA12" localSheetId="6">[62]BALANCE!#REF!</definedName>
    <definedName name="NOTA12">[63]BALANCE!#REF!</definedName>
    <definedName name="NOV" localSheetId="5">#REF!</definedName>
    <definedName name="NOV" localSheetId="7">#REF!</definedName>
    <definedName name="NOV" localSheetId="2">#REF!</definedName>
    <definedName name="NOV" localSheetId="3">#REF!</definedName>
    <definedName name="NOV" localSheetId="8">#REF!</definedName>
    <definedName name="NOV" localSheetId="6">#REF!</definedName>
    <definedName name="NOV">#REF!</definedName>
    <definedName name="NPROG">[18]Cálculos_DM!$B$52:$O$59</definedName>
    <definedName name="NR_ABC">'[18]Dados Clandestina'!$D$54:$P$56</definedName>
    <definedName name="NR_ACUM">'[18]Dados Clandestina'!$D$79:$J$81</definedName>
    <definedName name="NR_ANHEMBI">'[18]Dados Clandestina'!$D$39:$P$41</definedName>
    <definedName name="NR_CENTRO">'[18]Dados Clandestina'!$D$44:$P$46</definedName>
    <definedName name="NR_ELPA">'[18]Dados Clandestina'!$D$24:$P$26</definedName>
    <definedName name="NR_LESTE">'[18]Dados Clandestina'!$D$49:$P$51</definedName>
    <definedName name="NR_OESTE">'[18]Dados Clandestina'!$D$29:$P$31</definedName>
    <definedName name="NR_SUL">'[18]Dados Clandestina'!$D$34:$P$36</definedName>
    <definedName name="nuevas_financiaciones">'[38]graf indi'!$A$2:$E$10</definedName>
    <definedName name="NUEVAS_OBLIGACIONES_FINANCIERAS" localSheetId="5">'[31]#¡REF'!$B$40</definedName>
    <definedName name="NUEVAS_OBLIGACIONES_FINANCIERAS" localSheetId="7">'[31]#¡REF'!$B$40</definedName>
    <definedName name="NUEVAS_OBLIGACIONES_FINANCIERAS" localSheetId="8">'[32]#¡REF'!$B$40</definedName>
    <definedName name="NUEVAS_OBLIGACIONES_FINANCIERAS" localSheetId="6">'[31]#¡REF'!$B$40</definedName>
    <definedName name="NUEVAS_OBLIGACIONES_FINANCIERAS">'[33]#¡REF'!$B$40</definedName>
    <definedName name="NUEVE" localSheetId="5">#REF!</definedName>
    <definedName name="NUEVE" localSheetId="7">#REF!</definedName>
    <definedName name="NUEVE" localSheetId="2">#REF!</definedName>
    <definedName name="NUEVE" localSheetId="3">#REF!</definedName>
    <definedName name="NUEVE" localSheetId="8">#REF!</definedName>
    <definedName name="NUEVE" localSheetId="6">#REF!</definedName>
    <definedName name="NUEVE">#REF!</definedName>
    <definedName name="NUEVO" localSheetId="5">#REF!</definedName>
    <definedName name="NUEVO" localSheetId="7">#REF!</definedName>
    <definedName name="NUEVO" localSheetId="1">#REF!</definedName>
    <definedName name="NUEVO" localSheetId="2">#REF!</definedName>
    <definedName name="NUEVO" localSheetId="3">#REF!</definedName>
    <definedName name="NUEVO" localSheetId="8">#REF!</definedName>
    <definedName name="NUEVO" localSheetId="6">#REF!</definedName>
    <definedName name="NUEVO">#REF!</definedName>
    <definedName name="Nuevo_Financiamiento" localSheetId="5">'[31]#¡REF'!$B$59</definedName>
    <definedName name="Nuevo_Financiamiento" localSheetId="7">'[31]#¡REF'!$B$59</definedName>
    <definedName name="Nuevo_Financiamiento" localSheetId="8">'[32]#¡REF'!$B$59</definedName>
    <definedName name="Nuevo_Financiamiento" localSheetId="6">'[31]#¡REF'!$B$59</definedName>
    <definedName name="Nuevo_Financiamiento">'[33]#¡REF'!$B$59</definedName>
    <definedName name="nUnidad" localSheetId="5">[64]Datos!#REF!</definedName>
    <definedName name="nUnidad" localSheetId="7">[64]Datos!#REF!</definedName>
    <definedName name="nUnidad" localSheetId="1">[65]Datos!#REF!</definedName>
    <definedName name="nUnidad" localSheetId="2">[65]Datos!#REF!</definedName>
    <definedName name="nUnidad" localSheetId="3">[65]Datos!#REF!</definedName>
    <definedName name="nUnidad" localSheetId="8">[66]Datos!#REF!</definedName>
    <definedName name="nUnidad" localSheetId="6">[64]Datos!#REF!</definedName>
    <definedName name="nUnidad">[65]Datos!#REF!</definedName>
    <definedName name="ññ" localSheetId="5" hidden="1">{"'EST.RDOS(INT)'!$A$5:$E$58"}</definedName>
    <definedName name="ññ" localSheetId="7" hidden="1">{"'EST.RDOS(INT)'!$A$5:$E$58"}</definedName>
    <definedName name="ññ" localSheetId="1" hidden="1">{"'EST.RDOS(INT)'!$A$5:$E$58"}</definedName>
    <definedName name="ññ" localSheetId="2" hidden="1">{"'EST.RDOS(INT)'!$A$5:$E$58"}</definedName>
    <definedName name="ññ" localSheetId="3" hidden="1">{"'EST.RDOS(INT)'!$A$5:$E$58"}</definedName>
    <definedName name="ññ" localSheetId="8" hidden="1">{"'EST.RDOS(INT)'!$A$5:$E$58"}</definedName>
    <definedName name="ññ" localSheetId="6" hidden="1">{"'EST.RDOS(INT)'!$A$5:$E$58"}</definedName>
    <definedName name="ññ" hidden="1">{"'EST.RDOS(INT)'!$A$5:$E$58"}</definedName>
    <definedName name="OAP" localSheetId="1">#REF!</definedName>
    <definedName name="OAP" localSheetId="3">#REF!</definedName>
    <definedName name="OAP">#REF!</definedName>
    <definedName name="OAPC" localSheetId="1">#REF!</definedName>
    <definedName name="OAPC" localSheetId="3">#REF!</definedName>
    <definedName name="OAPC">#REF!</definedName>
    <definedName name="OATITLE" localSheetId="1">#REF!</definedName>
    <definedName name="OATITLE" localSheetId="3">#REF!</definedName>
    <definedName name="OATITLE">#REF!</definedName>
    <definedName name="OCHO" localSheetId="3">#REF!</definedName>
    <definedName name="OCHO">#REF!</definedName>
    <definedName name="octu" localSheetId="1">#REF!</definedName>
    <definedName name="octu" localSheetId="3">#REF!</definedName>
    <definedName name="octu">#REF!</definedName>
    <definedName name="ói" localSheetId="5" hidden="1">{"Others",#N/A,TRUE,"OTHERS";"Análisis Ingresos por Familia","HojaI",TRUE,"MDFeb97";"Análisis Ingresos por Marca","HojaII",TRUE,"MDFeb97";"Costos y Desvíos por Marca","HojaIII",TRUE,"MDFeb97";"Control de Costos","HojaIV",TRUE,"MDFeb97"}</definedName>
    <definedName name="ói" localSheetId="7" hidden="1">{"Others",#N/A,TRUE,"OTHERS";"Análisis Ingresos por Familia","HojaI",TRUE,"MDFeb97";"Análisis Ingresos por Marca","HojaII",TRUE,"MDFeb97";"Costos y Desvíos por Marca","HojaIII",TRUE,"MDFeb97";"Control de Costos","HojaIV",TRUE,"MDFeb97"}</definedName>
    <definedName name="ói" localSheetId="2" hidden="1">{"Others",#N/A,TRUE,"OTHERS";"Análisis Ingresos por Familia","HojaI",TRUE,"MDFeb97";"Análisis Ingresos por Marca","HojaII",TRUE,"MDFeb97";"Costos y Desvíos por Marca","HojaIII",TRUE,"MDFeb97";"Control de Costos","HojaIV",TRUE,"MDFeb97"}</definedName>
    <definedName name="ói" localSheetId="3" hidden="1">{"Others",#N/A,TRUE,"OTHERS";"Análisis Ingresos por Familia","HojaI",TRUE,"MDFeb97";"Análisis Ingresos por Marca","HojaII",TRUE,"MDFeb97";"Costos y Desvíos por Marca","HojaIII",TRUE,"MDFeb97";"Control de Costos","HojaIV",TRUE,"MDFeb97"}</definedName>
    <definedName name="ói" localSheetId="8" hidden="1">{"Others",#N/A,TRUE,"OTHERS";"Análisis Ingresos por Familia","HojaI",TRUE,"MDFeb97";"Análisis Ingresos por Marca","HojaII",TRUE,"MDFeb97";"Costos y Desvíos por Marca","HojaIII",TRUE,"MDFeb97";"Control de Costos","HojaIV",TRUE,"MDFeb97"}</definedName>
    <definedName name="ói" localSheetId="6" hidden="1">{"Others",#N/A,TRUE,"OTHERS";"Análisis Ingresos por Familia","HojaI",TRUE,"MDFeb97";"Análisis Ingresos por Marca","HojaII",TRUE,"MDFeb97";"Costos y Desvíos por Marca","HojaIII",TRUE,"MDFeb97";"Control de Costos","HojaIV",TRUE,"MDFeb97"}</definedName>
    <definedName name="ói" hidden="1">{"Others",#N/A,TRUE,"OTHERS";"Análisis Ingresos por Familia","HojaI",TRUE,"MDFeb97";"Análisis Ingresos por Marca","HojaII",TRUE,"MDFeb97";"Costos y Desvíos por Marca","HojaIII",TRUE,"MDFeb97";"Control de Costos","HojaIV",TRUE,"MDFeb97"}</definedName>
    <definedName name="ok" localSheetId="5" hidden="1">{"MESROS",#N/A,FALSE,"ROS";"MESOFF",#N/A,FALSE,"OFF";"MESBEA",#N/A,FALSE,"BEA";"MESCOF",#N/A,FALSE,"COF";"MESTEL",#N/A,FALSE,"TEL";"MESCON",#N/A,FALSE,"CON";"MESINT",#N/A,FALSE,"INT"}</definedName>
    <definedName name="ok" localSheetId="7" hidden="1">{"MESROS",#N/A,FALSE,"ROS";"MESOFF",#N/A,FALSE,"OFF";"MESBEA",#N/A,FALSE,"BEA";"MESCOF",#N/A,FALSE,"COF";"MESTEL",#N/A,FALSE,"TEL";"MESCON",#N/A,FALSE,"CON";"MESINT",#N/A,FALSE,"INT"}</definedName>
    <definedName name="ok" localSheetId="2" hidden="1">{"MESROS",#N/A,FALSE,"ROS";"MESOFF",#N/A,FALSE,"OFF";"MESBEA",#N/A,FALSE,"BEA";"MESCOF",#N/A,FALSE,"COF";"MESTEL",#N/A,FALSE,"TEL";"MESCON",#N/A,FALSE,"CON";"MESINT",#N/A,FALSE,"INT"}</definedName>
    <definedName name="ok" localSheetId="3" hidden="1">{"MESROS",#N/A,FALSE,"ROS";"MESOFF",#N/A,FALSE,"OFF";"MESBEA",#N/A,FALSE,"BEA";"MESCOF",#N/A,FALSE,"COF";"MESTEL",#N/A,FALSE,"TEL";"MESCON",#N/A,FALSE,"CON";"MESINT",#N/A,FALSE,"INT"}</definedName>
    <definedName name="ok" localSheetId="8" hidden="1">{"MESROS",#N/A,FALSE,"ROS";"MESOFF",#N/A,FALSE,"OFF";"MESBEA",#N/A,FALSE,"BEA";"MESCOF",#N/A,FALSE,"COF";"MESTEL",#N/A,FALSE,"TEL";"MESCON",#N/A,FALSE,"CON";"MESINT",#N/A,FALSE,"INT"}</definedName>
    <definedName name="ok" localSheetId="6" hidden="1">{"MESROS",#N/A,FALSE,"ROS";"MESOFF",#N/A,FALSE,"OFF";"MESBEA",#N/A,FALSE,"BEA";"MESCOF",#N/A,FALSE,"COF";"MESTEL",#N/A,FALSE,"TEL";"MESCON",#N/A,FALSE,"CON";"MESINT",#N/A,FALSE,"INT"}</definedName>
    <definedName name="ok" hidden="1">{"MESROS",#N/A,FALSE,"ROS";"MESOFF",#N/A,FALSE,"OFF";"MESBEA",#N/A,FALSE,"BEA";"MESCOF",#N/A,FALSE,"COF";"MESTEL",#N/A,FALSE,"TEL";"MESCON",#N/A,FALSE,"CON";"MESINT",#N/A,FALSE,"INT"}</definedName>
    <definedName name="ONCE" localSheetId="5">#REF!</definedName>
    <definedName name="ONCE" localSheetId="7">#REF!</definedName>
    <definedName name="ONCE" localSheetId="2">#REF!</definedName>
    <definedName name="ONCE" localSheetId="3">#REF!</definedName>
    <definedName name="ONCE" localSheetId="8">#REF!</definedName>
    <definedName name="ONCE" localSheetId="6">#REF!</definedName>
    <definedName name="ONCE">#REF!</definedName>
    <definedName name="OPERACION" localSheetId="7">#REF!</definedName>
    <definedName name="OPERACION" localSheetId="1">#REF!</definedName>
    <definedName name="OPERACION" localSheetId="2">#REF!</definedName>
    <definedName name="OPERACION" localSheetId="3">#REF!</definedName>
    <definedName name="OPERACION" localSheetId="8">#REF!</definedName>
    <definedName name="OPERACION" localSheetId="6">#REF!</definedName>
    <definedName name="OPERACION">#REF!</definedName>
    <definedName name="OPERADORAS" localSheetId="7">#REF!</definedName>
    <definedName name="OPERADORAS" localSheetId="2">#REF!</definedName>
    <definedName name="OPERADORAS" localSheetId="3">#REF!</definedName>
    <definedName name="OPERADORAS" localSheetId="8">#REF!</definedName>
    <definedName name="OPERADORAS" localSheetId="6">#REF!</definedName>
    <definedName name="OPERADORAS">#REF!</definedName>
    <definedName name="otros_egresos" localSheetId="5">'[14]PyG Año 00-01-02'!#REF!</definedName>
    <definedName name="otros_egresos" localSheetId="7">'[14]PyG Año 00-01-02'!#REF!</definedName>
    <definedName name="otros_egresos" localSheetId="2">'[16]PyG Año 00-01-02'!#REF!</definedName>
    <definedName name="otros_egresos" localSheetId="8">'[15]PyG Año 00-01-02'!#REF!</definedName>
    <definedName name="otros_egresos" localSheetId="6">'[14]PyG Año 00-01-02'!#REF!</definedName>
    <definedName name="otros_egresos">'[16]PyG Año 00-01-02'!#REF!</definedName>
    <definedName name="Otros_Gastos" localSheetId="5">'[31]#¡REF'!$B$24</definedName>
    <definedName name="Otros_Gastos" localSheetId="7">'[31]#¡REF'!$B$24</definedName>
    <definedName name="Otros_Gastos" localSheetId="8">'[32]#¡REF'!$B$24</definedName>
    <definedName name="Otros_Gastos" localSheetId="6">'[31]#¡REF'!$B$24</definedName>
    <definedName name="Otros_Gastos">'[33]#¡REF'!$B$24</definedName>
    <definedName name="Otros_gastos_generales" localSheetId="5">#REF!</definedName>
    <definedName name="Otros_gastos_generales" localSheetId="7">#REF!</definedName>
    <definedName name="Otros_gastos_generales" localSheetId="1">#REF!</definedName>
    <definedName name="Otros_gastos_generales" localSheetId="2">#REF!</definedName>
    <definedName name="Otros_gastos_generales" localSheetId="3">#REF!</definedName>
    <definedName name="Otros_gastos_generales" localSheetId="8">#REF!</definedName>
    <definedName name="Otros_gastos_generales" localSheetId="6">#REF!</definedName>
    <definedName name="Otros_gastos_generales">#REF!</definedName>
    <definedName name="otroslp" localSheetId="5">#REF!</definedName>
    <definedName name="otroslp" localSheetId="7">#REF!</definedName>
    <definedName name="otroslp" localSheetId="1">#REF!</definedName>
    <definedName name="otroslp" localSheetId="2">#REF!</definedName>
    <definedName name="otroslp" localSheetId="3">#REF!</definedName>
    <definedName name="otroslp" localSheetId="8">#REF!</definedName>
    <definedName name="otroslp" localSheetId="6">#REF!</definedName>
    <definedName name="otroslp">#REF!</definedName>
    <definedName name="OUTPUT" localSheetId="5">#REF!</definedName>
    <definedName name="OUTPUT" localSheetId="7">#REF!</definedName>
    <definedName name="OUTPUT" localSheetId="1">#REF!</definedName>
    <definedName name="OUTPUT" localSheetId="2">#REF!</definedName>
    <definedName name="OUTPUT" localSheetId="3">#REF!</definedName>
    <definedName name="OUTPUT" localSheetId="8">#REF!</definedName>
    <definedName name="OUTPUT" localSheetId="6">#REF!</definedName>
    <definedName name="OUTPUT">#REF!</definedName>
    <definedName name="OUTPUTE" localSheetId="1">#REF!</definedName>
    <definedName name="OUTPUTE" localSheetId="3">#REF!</definedName>
    <definedName name="OUTPUTE">#REF!</definedName>
    <definedName name="OUTPUTPR" localSheetId="1">#REF!</definedName>
    <definedName name="OUTPUTPR" localSheetId="3">#REF!</definedName>
    <definedName name="OUTPUTPR">#REF!</definedName>
    <definedName name="OUTRAS" localSheetId="1">#REF!</definedName>
    <definedName name="OUTRAS" localSheetId="3">#REF!</definedName>
    <definedName name="OUTRAS">#REF!</definedName>
    <definedName name="OUTROSKPIS">[17]Dados_Perdas!$C$117:$O$140</definedName>
    <definedName name="P_23" localSheetId="5">#REF!</definedName>
    <definedName name="P_23" localSheetId="7">#REF!</definedName>
    <definedName name="P_23" localSheetId="1">#REF!</definedName>
    <definedName name="P_23" localSheetId="2">#REF!</definedName>
    <definedName name="P_23" localSheetId="3">#REF!</definedName>
    <definedName name="P_23" localSheetId="8">#REF!</definedName>
    <definedName name="P_23" localSheetId="6">#REF!</definedName>
    <definedName name="P_23">#REF!</definedName>
    <definedName name="P_35" localSheetId="5">#REF!</definedName>
    <definedName name="P_35" localSheetId="7">#REF!</definedName>
    <definedName name="P_35" localSheetId="1">#REF!</definedName>
    <definedName name="P_35" localSheetId="2">#REF!</definedName>
    <definedName name="P_35" localSheetId="3">#REF!</definedName>
    <definedName name="P_35" localSheetId="8">#REF!</definedName>
    <definedName name="P_35" localSheetId="6">#REF!</definedName>
    <definedName name="P_35">#REF!</definedName>
    <definedName name="P_36" localSheetId="5">#REF!</definedName>
    <definedName name="P_36" localSheetId="7">#REF!</definedName>
    <definedName name="P_36" localSheetId="1">#REF!</definedName>
    <definedName name="P_36" localSheetId="2">#REF!</definedName>
    <definedName name="P_36" localSheetId="3">#REF!</definedName>
    <definedName name="P_36" localSheetId="8">#REF!</definedName>
    <definedName name="P_36" localSheetId="6">#REF!</definedName>
    <definedName name="P_36">#REF!</definedName>
    <definedName name="P_37" localSheetId="1">#REF!</definedName>
    <definedName name="P_37" localSheetId="3">#REF!</definedName>
    <definedName name="P_37">#REF!</definedName>
    <definedName name="P_371" localSheetId="3">#REF!</definedName>
    <definedName name="P_371">#REF!</definedName>
    <definedName name="P_38" localSheetId="1">#REF!</definedName>
    <definedName name="P_38" localSheetId="3">#REF!</definedName>
    <definedName name="P_38">#REF!</definedName>
    <definedName name="P_39" localSheetId="1">#REF!</definedName>
    <definedName name="P_39" localSheetId="3">#REF!</definedName>
    <definedName name="P_39">#REF!</definedName>
    <definedName name="P_40" localSheetId="1">#REF!</definedName>
    <definedName name="P_40" localSheetId="3">#REF!</definedName>
    <definedName name="P_40">#REF!</definedName>
    <definedName name="P_41" localSheetId="1">#REF!</definedName>
    <definedName name="P_41" localSheetId="3">#REF!</definedName>
    <definedName name="P_41">#REF!</definedName>
    <definedName name="P_43" localSheetId="1">#REF!</definedName>
    <definedName name="P_43" localSheetId="3">#REF!</definedName>
    <definedName name="P_43">#REF!</definedName>
    <definedName name="P_44" localSheetId="1">#REF!</definedName>
    <definedName name="P_44" localSheetId="3">#REF!</definedName>
    <definedName name="P_44">#REF!</definedName>
    <definedName name="P_45" localSheetId="1">#REF!</definedName>
    <definedName name="P_45" localSheetId="3">#REF!</definedName>
    <definedName name="P_45">#REF!</definedName>
    <definedName name="P_57" localSheetId="1">#REF!</definedName>
    <definedName name="P_57" localSheetId="3">#REF!</definedName>
    <definedName name="P_57">#REF!</definedName>
    <definedName name="P_65" localSheetId="1">#REF!</definedName>
    <definedName name="P_65" localSheetId="3">#REF!</definedName>
    <definedName name="P_65">#REF!</definedName>
    <definedName name="P_66" localSheetId="1">#REF!</definedName>
    <definedName name="P_66" localSheetId="3">#REF!</definedName>
    <definedName name="P_66">#REF!</definedName>
    <definedName name="P_70" localSheetId="1">#REF!</definedName>
    <definedName name="P_70" localSheetId="3">#REF!</definedName>
    <definedName name="P_70">#REF!</definedName>
    <definedName name="P_72" localSheetId="1">#REF!</definedName>
    <definedName name="P_72" localSheetId="3">#REF!</definedName>
    <definedName name="P_72">#REF!</definedName>
    <definedName name="P_73" localSheetId="1">#REF!</definedName>
    <definedName name="P_73" localSheetId="3">#REF!</definedName>
    <definedName name="P_73">#REF!</definedName>
    <definedName name="P_74" localSheetId="1">#REF!</definedName>
    <definedName name="P_74" localSheetId="3">#REF!</definedName>
    <definedName name="P_74">#REF!</definedName>
    <definedName name="P_75" localSheetId="1">#REF!</definedName>
    <definedName name="P_75" localSheetId="3">#REF!</definedName>
    <definedName name="P_75">#REF!</definedName>
    <definedName name="P_76" localSheetId="1">#REF!</definedName>
    <definedName name="P_76" localSheetId="3">#REF!</definedName>
    <definedName name="P_76">#REF!</definedName>
    <definedName name="P_77" localSheetId="1">#REF!</definedName>
    <definedName name="P_77" localSheetId="3">#REF!</definedName>
    <definedName name="P_77">#REF!</definedName>
    <definedName name="P_78" localSheetId="1">#REF!</definedName>
    <definedName name="P_78" localSheetId="3">#REF!</definedName>
    <definedName name="P_78">#REF!</definedName>
    <definedName name="P_79" localSheetId="1">#REF!</definedName>
    <definedName name="P_79" localSheetId="3">#REF!</definedName>
    <definedName name="P_79">#REF!</definedName>
    <definedName name="P_80" localSheetId="1">#REF!</definedName>
    <definedName name="P_80" localSheetId="3">#REF!</definedName>
    <definedName name="P_80">#REF!</definedName>
    <definedName name="P_81" localSheetId="1">#REF!</definedName>
    <definedName name="P_81" localSheetId="3">#REF!</definedName>
    <definedName name="P_81">#REF!</definedName>
    <definedName name="P_82" localSheetId="1">#REF!</definedName>
    <definedName name="P_82" localSheetId="3">#REF!</definedName>
    <definedName name="P_82">#REF!</definedName>
    <definedName name="P_83" localSheetId="1">#REF!</definedName>
    <definedName name="P_83" localSheetId="3">#REF!</definedName>
    <definedName name="P_83">#REF!</definedName>
    <definedName name="P_84" localSheetId="1">#REF!</definedName>
    <definedName name="P_84" localSheetId="3">#REF!</definedName>
    <definedName name="P_84">#REF!</definedName>
    <definedName name="P_85" localSheetId="1">#REF!</definedName>
    <definedName name="P_85" localSheetId="3">#REF!</definedName>
    <definedName name="P_85">#REF!</definedName>
    <definedName name="P_86" localSheetId="1">#REF!</definedName>
    <definedName name="P_86" localSheetId="3">#REF!</definedName>
    <definedName name="P_86">#REF!</definedName>
    <definedName name="P_88" localSheetId="1">#REF!</definedName>
    <definedName name="P_88" localSheetId="3">#REF!</definedName>
    <definedName name="P_88">#REF!</definedName>
    <definedName name="P_89" localSheetId="1">#REF!</definedName>
    <definedName name="P_89" localSheetId="3">#REF!</definedName>
    <definedName name="P_89">#REF!</definedName>
    <definedName name="P_90" localSheetId="1">#REF!</definedName>
    <definedName name="P_90" localSheetId="3">#REF!</definedName>
    <definedName name="P_90">#REF!</definedName>
    <definedName name="P_91" localSheetId="1">#REF!</definedName>
    <definedName name="P_91" localSheetId="3">#REF!</definedName>
    <definedName name="P_91">#REF!</definedName>
    <definedName name="P_92" localSheetId="1">#REF!</definedName>
    <definedName name="P_92" localSheetId="3">#REF!</definedName>
    <definedName name="P_92">#REF!</definedName>
    <definedName name="P_93" localSheetId="1">#REF!</definedName>
    <definedName name="P_93" localSheetId="3">#REF!</definedName>
    <definedName name="P_93">#REF!</definedName>
    <definedName name="P_94" localSheetId="1">#REF!</definedName>
    <definedName name="P_94" localSheetId="3">#REF!</definedName>
    <definedName name="P_94">#REF!</definedName>
    <definedName name="P_95" localSheetId="1">#REF!</definedName>
    <definedName name="P_95" localSheetId="3">#REF!</definedName>
    <definedName name="P_95">#REF!</definedName>
    <definedName name="P_96" localSheetId="1">#REF!</definedName>
    <definedName name="P_96" localSheetId="3">#REF!</definedName>
    <definedName name="P_96">#REF!</definedName>
    <definedName name="P_97" localSheetId="1">#REF!</definedName>
    <definedName name="P_97" localSheetId="3">#REF!</definedName>
    <definedName name="P_97">#REF!</definedName>
    <definedName name="P_98" localSheetId="1">#REF!</definedName>
    <definedName name="P_98" localSheetId="3">#REF!</definedName>
    <definedName name="P_98">#REF!</definedName>
    <definedName name="P_99" localSheetId="1">#REF!</definedName>
    <definedName name="P_99" localSheetId="3">#REF!</definedName>
    <definedName name="P_99">#REF!</definedName>
    <definedName name="P_A1" localSheetId="1">#REF!</definedName>
    <definedName name="P_A1" localSheetId="3">#REF!</definedName>
    <definedName name="P_A1">#REF!</definedName>
    <definedName name="P_A2" localSheetId="1">#REF!</definedName>
    <definedName name="P_A2" localSheetId="3">#REF!</definedName>
    <definedName name="P_A2">#REF!</definedName>
    <definedName name="P_A3" localSheetId="1">#REF!</definedName>
    <definedName name="P_A3" localSheetId="3">#REF!</definedName>
    <definedName name="P_A3">#REF!</definedName>
    <definedName name="P_A4" localSheetId="1">#REF!</definedName>
    <definedName name="P_A4" localSheetId="3">#REF!</definedName>
    <definedName name="P_A4">#REF!</definedName>
    <definedName name="P_A5" localSheetId="1">#REF!</definedName>
    <definedName name="P_A5" localSheetId="3">#REF!</definedName>
    <definedName name="P_A5">#REF!</definedName>
    <definedName name="P_A6" localSheetId="1">#REF!</definedName>
    <definedName name="P_A6" localSheetId="3">#REF!</definedName>
    <definedName name="P_A6">#REF!</definedName>
    <definedName name="P_A7" localSheetId="1">#REF!</definedName>
    <definedName name="P_A7" localSheetId="3">#REF!</definedName>
    <definedName name="P_A7">#REF!</definedName>
    <definedName name="P_A8" localSheetId="1">#REF!</definedName>
    <definedName name="P_A8" localSheetId="3">#REF!</definedName>
    <definedName name="P_A8">#REF!</definedName>
    <definedName name="P_B1" localSheetId="1">#REF!</definedName>
    <definedName name="P_B1" localSheetId="3">#REF!</definedName>
    <definedName name="P_B1">#REF!</definedName>
    <definedName name="P_B2" localSheetId="1">#REF!</definedName>
    <definedName name="P_B2" localSheetId="3">#REF!</definedName>
    <definedName name="P_B2">#REF!</definedName>
    <definedName name="P_B3" localSheetId="1">#REF!</definedName>
    <definedName name="P_B3" localSheetId="3">#REF!</definedName>
    <definedName name="P_B3">#REF!</definedName>
    <definedName name="P_B4" localSheetId="1">#REF!</definedName>
    <definedName name="P_B4" localSheetId="3">#REF!</definedName>
    <definedName name="P_B4">#REF!</definedName>
    <definedName name="P_B5" localSheetId="1">#REF!</definedName>
    <definedName name="P_B5" localSheetId="3">#REF!</definedName>
    <definedName name="P_B5">#REF!</definedName>
    <definedName name="P_B6" localSheetId="1">#REF!</definedName>
    <definedName name="P_B6" localSheetId="3">#REF!</definedName>
    <definedName name="P_B6">#REF!</definedName>
    <definedName name="P_B7" localSheetId="1">#REF!</definedName>
    <definedName name="P_B7" localSheetId="3">#REF!</definedName>
    <definedName name="P_B7">#REF!</definedName>
    <definedName name="P_B8" localSheetId="1">#REF!</definedName>
    <definedName name="P_B8" localSheetId="3">#REF!</definedName>
    <definedName name="P_B8">#REF!</definedName>
    <definedName name="P_B9" localSheetId="1">#REF!</definedName>
    <definedName name="P_B9" localSheetId="3">#REF!</definedName>
    <definedName name="P_B9">#REF!</definedName>
    <definedName name="P_C1" localSheetId="1">#REF!</definedName>
    <definedName name="P_C1" localSheetId="3">#REF!</definedName>
    <definedName name="P_C1">#REF!</definedName>
    <definedName name="P_C2" localSheetId="1">#REF!</definedName>
    <definedName name="P_C2" localSheetId="3">#REF!</definedName>
    <definedName name="P_C2">#REF!</definedName>
    <definedName name="P_C3" localSheetId="1">#REF!</definedName>
    <definedName name="P_C3" localSheetId="3">#REF!</definedName>
    <definedName name="P_C3">#REF!</definedName>
    <definedName name="P_C4" localSheetId="1">#REF!</definedName>
    <definedName name="P_C4" localSheetId="3">#REF!</definedName>
    <definedName name="P_C4">#REF!</definedName>
    <definedName name="P_C5" localSheetId="1">#REF!</definedName>
    <definedName name="P_C5" localSheetId="3">#REF!</definedName>
    <definedName name="P_C5">#REF!</definedName>
    <definedName name="P_C6" localSheetId="1">#REF!</definedName>
    <definedName name="P_C6" localSheetId="3">#REF!</definedName>
    <definedName name="P_C6">#REF!</definedName>
    <definedName name="P_C7" localSheetId="1">#REF!</definedName>
    <definedName name="P_C7" localSheetId="3">#REF!</definedName>
    <definedName name="P_C7">#REF!</definedName>
    <definedName name="P_C8" localSheetId="1">#REF!</definedName>
    <definedName name="P_C8" localSheetId="3">#REF!</definedName>
    <definedName name="P_C8">#REF!</definedName>
    <definedName name="P_C9" localSheetId="1">#REF!</definedName>
    <definedName name="P_C9" localSheetId="3">#REF!</definedName>
    <definedName name="P_C9">#REF!</definedName>
    <definedName name="P_D1" localSheetId="1">#REF!</definedName>
    <definedName name="P_D1" localSheetId="3">#REF!</definedName>
    <definedName name="P_D1">#REF!</definedName>
    <definedName name="P_D2" localSheetId="1">#REF!</definedName>
    <definedName name="P_D2" localSheetId="3">#REF!</definedName>
    <definedName name="P_D2">#REF!</definedName>
    <definedName name="P_D3" localSheetId="1">#REF!</definedName>
    <definedName name="P_D3" localSheetId="3">#REF!</definedName>
    <definedName name="P_D3">#REF!</definedName>
    <definedName name="P_D4" localSheetId="1">#REF!</definedName>
    <definedName name="P_D4" localSheetId="3">#REF!</definedName>
    <definedName name="P_D4">#REF!</definedName>
    <definedName name="P_D5" localSheetId="1">#REF!</definedName>
    <definedName name="P_D5" localSheetId="3">#REF!</definedName>
    <definedName name="P_D5">#REF!</definedName>
    <definedName name="P_D6" localSheetId="1">#REF!</definedName>
    <definedName name="P_D6" localSheetId="3">#REF!</definedName>
    <definedName name="P_D6">#REF!</definedName>
    <definedName name="P_D7" localSheetId="1">#REF!</definedName>
    <definedName name="P_D7" localSheetId="3">#REF!</definedName>
    <definedName name="P_D7">#REF!</definedName>
    <definedName name="P_D8" localSheetId="1">#REF!</definedName>
    <definedName name="P_D8" localSheetId="3">#REF!</definedName>
    <definedName name="P_D8">#REF!</definedName>
    <definedName name="P_D9" localSheetId="1">#REF!</definedName>
    <definedName name="P_D9" localSheetId="3">#REF!</definedName>
    <definedName name="P_D9">#REF!</definedName>
    <definedName name="P_E1" localSheetId="1">#REF!</definedName>
    <definedName name="P_E1" localSheetId="3">#REF!</definedName>
    <definedName name="P_E1">#REF!</definedName>
    <definedName name="P_E3" localSheetId="1">#REF!</definedName>
    <definedName name="P_E3" localSheetId="3">#REF!</definedName>
    <definedName name="P_E3">#REF!</definedName>
    <definedName name="P_E8" localSheetId="1">#REF!</definedName>
    <definedName name="P_E8" localSheetId="3">#REF!</definedName>
    <definedName name="P_E8">#REF!</definedName>
    <definedName name="P_E9" localSheetId="1">#REF!</definedName>
    <definedName name="P_E9" localSheetId="3">#REF!</definedName>
    <definedName name="P_E9">#REF!</definedName>
    <definedName name="P_F1" localSheetId="1">#REF!</definedName>
    <definedName name="P_F1" localSheetId="3">#REF!</definedName>
    <definedName name="P_F1">#REF!</definedName>
    <definedName name="P_F3" localSheetId="1">#REF!</definedName>
    <definedName name="P_F3" localSheetId="3">#REF!</definedName>
    <definedName name="P_F3">#REF!</definedName>
    <definedName name="P_F4" localSheetId="1">#REF!</definedName>
    <definedName name="P_F4" localSheetId="3">#REF!</definedName>
    <definedName name="P_F4">#REF!</definedName>
    <definedName name="P_F5" localSheetId="1">#REF!</definedName>
    <definedName name="P_F5" localSheetId="3">#REF!</definedName>
    <definedName name="P_F5">#REF!</definedName>
    <definedName name="P_F6" localSheetId="1">#REF!</definedName>
    <definedName name="P_F6" localSheetId="3">#REF!</definedName>
    <definedName name="P_F6">#REF!</definedName>
    <definedName name="P_F7" localSheetId="1">#REF!</definedName>
    <definedName name="P_F7" localSheetId="3">#REF!</definedName>
    <definedName name="P_F7">#REF!</definedName>
    <definedName name="P_F8" localSheetId="1">#REF!</definedName>
    <definedName name="P_F8" localSheetId="3">#REF!</definedName>
    <definedName name="P_F8">#REF!</definedName>
    <definedName name="pa" localSheetId="3">#REF!</definedName>
    <definedName name="pa">#REF!</definedName>
    <definedName name="PADM">[17]Dados_Perdas!$C$33:$O$44</definedName>
    <definedName name="Pal_Workbook_GUID" hidden="1">"I873A8UAZWU2VHRT2F4IBA31"</definedName>
    <definedName name="Participación_Ciudadana" localSheetId="5">'[31]#¡REF'!$B$52</definedName>
    <definedName name="Participación_Ciudadana" localSheetId="7">'[31]#¡REF'!$B$52</definedName>
    <definedName name="Participación_Ciudadana" localSheetId="8">'[32]#¡REF'!$B$52</definedName>
    <definedName name="Participación_Ciudadana" localSheetId="6">'[31]#¡REF'!$B$52</definedName>
    <definedName name="Participación_Ciudadana">'[33]#¡REF'!$B$52</definedName>
    <definedName name="Participación_Subordinadas" localSheetId="5">'[31]#¡REF'!$B$21</definedName>
    <definedName name="Participación_Subordinadas" localSheetId="7">'[31]#¡REF'!$B$21</definedName>
    <definedName name="Participación_Subordinadas" localSheetId="8">'[32]#¡REF'!$B$21</definedName>
    <definedName name="Participación_Subordinadas" localSheetId="6">'[31]#¡REF'!$B$21</definedName>
    <definedName name="Participación_Subordinadas">'[33]#¡REF'!$B$21</definedName>
    <definedName name="PCLD">'[18]Dados Inadimplência'!$V$55:$AH$61</definedName>
    <definedName name="PCLDCOM">'[17]Dados Inadimplência'!$C$3:$N$22</definedName>
    <definedName name="PCLDMETA">'[18]Dados Inadimplência'!$V$76:$AH$82</definedName>
    <definedName name="PCLDSEM">'[17]Dados Inadimplência'!$C$26:$N$45</definedName>
    <definedName name="Peaje_Conx_REP_ISA" localSheetId="5"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 localSheetId="7"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 localSheetId="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 localSheetId="3"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 localSheetId="6"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_2" localSheetId="5"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_2" localSheetId="7"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_2" localSheetId="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_2" localSheetId="3"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_2"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_2" localSheetId="6"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aje_Conx_rep_isa_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PER" localSheetId="5">[19]ELEGIR!$B$19</definedName>
    <definedName name="PER" localSheetId="7">[19]ELEGIR!$B$19</definedName>
    <definedName name="PER" localSheetId="8">[20]ELEGIR!$B$19</definedName>
    <definedName name="PER" localSheetId="6">[19]ELEGIR!$B$19</definedName>
    <definedName name="PER">[21]ELEGIR!$B$19</definedName>
    <definedName name="Perdas_FBH">'[18]Dados Perdas e BH'!$A$8:$N$14</definedName>
    <definedName name="Perdas_FBH_Metas">'[18]Dados Perdas e BH'!$A$19:$N$25</definedName>
    <definedName name="Periferia" localSheetId="5">#REF!</definedName>
    <definedName name="Periferia" localSheetId="7">#REF!</definedName>
    <definedName name="Periferia" localSheetId="2">#REF!</definedName>
    <definedName name="Periferia" localSheetId="3">#REF!</definedName>
    <definedName name="Periferia" localSheetId="8">#REF!</definedName>
    <definedName name="Periferia" localSheetId="6">#REF!</definedName>
    <definedName name="Periferia">#REF!</definedName>
    <definedName name="personal" localSheetId="5">'[14]aom reg'!$W$13:$AE$19</definedName>
    <definedName name="personal" localSheetId="7">'[14]aom reg'!$W$13:$AE$19</definedName>
    <definedName name="personal" localSheetId="8">'[15]aom reg'!$W$13:$AE$19</definedName>
    <definedName name="personal" localSheetId="6">'[14]aom reg'!$W$13:$AE$19</definedName>
    <definedName name="personal">'[16]aom reg'!$W$13:$AE$19</definedName>
    <definedName name="personalcnd" localSheetId="5">'[14]aom reg'!$W$118</definedName>
    <definedName name="personalcnd" localSheetId="7">'[14]aom reg'!$W$118</definedName>
    <definedName name="personalcnd" localSheetId="8">'[15]aom reg'!$W$118</definedName>
    <definedName name="personalcnd" localSheetId="6">'[14]aom reg'!$W$118</definedName>
    <definedName name="personalcnd">'[16]aom reg'!$W$118</definedName>
    <definedName name="PICA" localSheetId="5">#REF!</definedName>
    <definedName name="PICA" localSheetId="7">#REF!</definedName>
    <definedName name="PICA" localSheetId="1">#REF!</definedName>
    <definedName name="PICA" localSheetId="2">#REF!</definedName>
    <definedName name="PICA" localSheetId="3">#REF!</definedName>
    <definedName name="PICA" localSheetId="8">#REF!</definedName>
    <definedName name="PICA" localSheetId="6">#REF!</definedName>
    <definedName name="PICA">#REF!</definedName>
    <definedName name="PICA1" localSheetId="5">#REF!</definedName>
    <definedName name="PICA1" localSheetId="7">#REF!</definedName>
    <definedName name="PICA1" localSheetId="1">#REF!</definedName>
    <definedName name="PICA1" localSheetId="2">#REF!</definedName>
    <definedName name="PICA1" localSheetId="3">#REF!</definedName>
    <definedName name="PICA1" localSheetId="8">#REF!</definedName>
    <definedName name="PICA1" localSheetId="6">#REF!</definedName>
    <definedName name="PICA1">#REF!</definedName>
    <definedName name="PLA">'[18]Estatisticas do Planejamento'!$A$34:$H$53</definedName>
    <definedName name="Plan_Rel_Capex">'[18]Dados de relacionamento'!$B$30:$O$37</definedName>
    <definedName name="Plan_Rel_Opex">'[18]Dados de relacionamento'!$B$21:$O$28</definedName>
    <definedName name="Planejado">'[67]Dados de relacionamento'!$B$15:$M$22</definedName>
    <definedName name="plol" localSheetId="5" hidden="1">{"'EST.RDOS(INT)'!$A$5:$E$58"}</definedName>
    <definedName name="plol" localSheetId="7" hidden="1">{"'EST.RDOS(INT)'!$A$5:$E$58"}</definedName>
    <definedName name="plol" localSheetId="2" hidden="1">{"'EST.RDOS(INT)'!$A$5:$E$58"}</definedName>
    <definedName name="plol" localSheetId="3" hidden="1">{"'EST.RDOS(INT)'!$A$5:$E$58"}</definedName>
    <definedName name="plol" localSheetId="8" hidden="1">{"'EST.RDOS(INT)'!$A$5:$E$58"}</definedName>
    <definedName name="plol" localSheetId="6" hidden="1">{"'EST.RDOS(INT)'!$A$5:$E$58"}</definedName>
    <definedName name="plol" hidden="1">{"'EST.RDOS(INT)'!$A$5:$E$58"}</definedName>
    <definedName name="PM_ABC">'[18]Plano de Manutenção'!$X$92:$AD$119</definedName>
    <definedName name="PM_ANHEMBI">'[18]Plano de Manutenção'!$X$122:$AD$149</definedName>
    <definedName name="PM_CENTRO">'[18]Plano de Manutenção'!$X$152:$AD$179</definedName>
    <definedName name="PM_ELPA">'[18]Plano de Manutenção'!$X$272:$AD$299</definedName>
    <definedName name="PM_LESTE">'[18]Plano de Manutenção'!$X$182:$AD$209</definedName>
    <definedName name="PM_OESTE">'[18]Plano de Manutenção'!$X$212:$AD$239</definedName>
    <definedName name="PM_SUL">'[18]Plano de Manutenção'!$X$242:$AD$269</definedName>
    <definedName name="PONTOCONEX">'[17]Dados Must'!$C$4:$N$22</definedName>
    <definedName name="PORDIV" localSheetId="5">#REF!</definedName>
    <definedName name="PORDIV" localSheetId="7">#REF!</definedName>
    <definedName name="PORDIV" localSheetId="1">#REF!</definedName>
    <definedName name="PORDIV" localSheetId="2">#REF!</definedName>
    <definedName name="PORDIV" localSheetId="3">#REF!</definedName>
    <definedName name="PORDIV" localSheetId="8">#REF!</definedName>
    <definedName name="PORDIV" localSheetId="6">#REF!</definedName>
    <definedName name="PORDIV">#REF!</definedName>
    <definedName name="PPPP" localSheetId="5">#REF!</definedName>
    <definedName name="PPPP" localSheetId="7">#REF!</definedName>
    <definedName name="PPPP" localSheetId="1">#REF!</definedName>
    <definedName name="PPPP" localSheetId="2">#REF!</definedName>
    <definedName name="PPPP" localSheetId="3">#REF!</definedName>
    <definedName name="PPPP" localSheetId="8">#REF!</definedName>
    <definedName name="PPPP" localSheetId="6">#REF!</definedName>
    <definedName name="PPPP">#REF!</definedName>
    <definedName name="PR_AC">'[18]Dados Segurança'!$B$60:$I$64</definedName>
    <definedName name="PR_LM">'[18]Dados Segurança'!$B$53:$I$57</definedName>
    <definedName name="Prepago_Deuda" localSheetId="5">'[31]#¡REF'!$B$8</definedName>
    <definedName name="Prepago_Deuda" localSheetId="7">'[31]#¡REF'!$B$8</definedName>
    <definedName name="Prepago_Deuda" localSheetId="8">'[32]#¡REF'!$B$8</definedName>
    <definedName name="Prepago_Deuda" localSheetId="6">'[31]#¡REF'!$B$8</definedName>
    <definedName name="Prepago_Deuda">'[33]#¡REF'!$B$8</definedName>
    <definedName name="PREST" localSheetId="5">#REF!</definedName>
    <definedName name="PREST" localSheetId="7">#REF!</definedName>
    <definedName name="PREST" localSheetId="1">#REF!</definedName>
    <definedName name="PREST" localSheetId="2">#REF!</definedName>
    <definedName name="PREST" localSheetId="3">#REF!</definedName>
    <definedName name="PREST" localSheetId="8">#REF!</definedName>
    <definedName name="PREST" localSheetId="6">#REF!</definedName>
    <definedName name="PREST">#REF!</definedName>
    <definedName name="PRESTTOT" localSheetId="5">#REF!</definedName>
    <definedName name="PRESTTOT" localSheetId="7">#REF!</definedName>
    <definedName name="PRESTTOT" localSheetId="1">#REF!</definedName>
    <definedName name="PRESTTOT" localSheetId="2">#REF!</definedName>
    <definedName name="PRESTTOT" localSheetId="3">#REF!</definedName>
    <definedName name="PRESTTOT" localSheetId="8">#REF!</definedName>
    <definedName name="PRESTTOT" localSheetId="6">#REF!</definedName>
    <definedName name="PRESTTOT">#REF!</definedName>
    <definedName name="Prima_o_subsidio_de_alimentación" localSheetId="5">#REF!</definedName>
    <definedName name="Prima_o_subsidio_de_alimentación" localSheetId="7">#REF!</definedName>
    <definedName name="Prima_o_subsidio_de_alimentación" localSheetId="1">#REF!</definedName>
    <definedName name="Prima_o_subsidio_de_alimentación" localSheetId="2">#REF!</definedName>
    <definedName name="Prima_o_subsidio_de_alimentación" localSheetId="3">#REF!</definedName>
    <definedName name="Prima_o_subsidio_de_alimentación" localSheetId="8">#REF!</definedName>
    <definedName name="Prima_o_subsidio_de_alimentación" localSheetId="6">#REF!</definedName>
    <definedName name="Prima_o_subsidio_de_alimentación">#REF!</definedName>
    <definedName name="Print_Area_MI" localSheetId="1">#REF!</definedName>
    <definedName name="Print_Area_MI" localSheetId="3">#REF!</definedName>
    <definedName name="Print_Area_MI">#REF!</definedName>
    <definedName name="PROATIVPC">[17]DadosSeguranc!$D$324:$AC$365</definedName>
    <definedName name="PROATIVPP">[17]DadosSeguranc!$D$278:$AC$319</definedName>
    <definedName name="Procon">'[18]Dados Ouvidoria II'!$C$60:$O$66</definedName>
    <definedName name="PRODAT">'[17]Dados Prod Serv'!$B$9:$N$10</definedName>
    <definedName name="PRODBT">'[17]Dados Prod Serv'!$B$3:$N$4</definedName>
    <definedName name="PROG">[18]Cálculos_DM!$B$42:$O$49</definedName>
    <definedName name="prospfyu" localSheetId="5">#REF!</definedName>
    <definedName name="prospfyu" localSheetId="7">#REF!</definedName>
    <definedName name="prospfyu" localSheetId="1">#REF!</definedName>
    <definedName name="prospfyu" localSheetId="2">#REF!</definedName>
    <definedName name="prospfyu" localSheetId="3">#REF!</definedName>
    <definedName name="prospfyu" localSheetId="8">#REF!</definedName>
    <definedName name="prospfyu" localSheetId="6">#REF!</definedName>
    <definedName name="prospfyu">#REF!</definedName>
    <definedName name="prospindic" localSheetId="5">#REF!</definedName>
    <definedName name="prospindic" localSheetId="7">#REF!</definedName>
    <definedName name="prospindic" localSheetId="1">#REF!</definedName>
    <definedName name="prospindic" localSheetId="2">#REF!</definedName>
    <definedName name="prospindic" localSheetId="3">#REF!</definedName>
    <definedName name="prospindic" localSheetId="8">#REF!</definedName>
    <definedName name="prospindic" localSheetId="6">#REF!</definedName>
    <definedName name="prospindic">#REF!</definedName>
    <definedName name="provimpto" localSheetId="3">#REF!</definedName>
    <definedName name="provimpto">#REF!</definedName>
    <definedName name="Provisiones" localSheetId="5">'[31]#¡REF'!$B$18</definedName>
    <definedName name="Provisiones" localSheetId="7">'[31]#¡REF'!$B$18</definedName>
    <definedName name="Provisiones" localSheetId="8">'[32]#¡REF'!$B$18</definedName>
    <definedName name="Provisiones" localSheetId="6">'[31]#¡REF'!$B$18</definedName>
    <definedName name="Provisiones">'[33]#¡REF'!$B$18</definedName>
    <definedName name="PROYC" localSheetId="5">#REF!</definedName>
    <definedName name="PROYC" localSheetId="7">#REF!</definedName>
    <definedName name="PROYC" localSheetId="1">#REF!</definedName>
    <definedName name="PROYC" localSheetId="2">#REF!</definedName>
    <definedName name="PROYC" localSheetId="3">#REF!</definedName>
    <definedName name="PROYC" localSheetId="8">#REF!</definedName>
    <definedName name="PROYC" localSheetId="6">#REF!</definedName>
    <definedName name="PROYC">#REF!</definedName>
    <definedName name="PUBLICO">'[18]Dados Segurança'!$B$80:$I$82</definedName>
    <definedName name="PYG" localSheetId="5">'[28]TD-MP-CON'!$C$2:$C$13</definedName>
    <definedName name="PYG" localSheetId="7">'[28]TD-MP-CON'!$C$2:$C$13</definedName>
    <definedName name="PYG" localSheetId="2">'[28]TD-MP-CON'!$C$2:$C$13</definedName>
    <definedName name="PYG" localSheetId="3">'[28]TD-MP-CON'!$C$2:$C$13</definedName>
    <definedName name="PYG" localSheetId="8">'[28]TD-MP-CON'!$C$2:$C$13</definedName>
    <definedName name="PYG" localSheetId="6">'[28]TD-MP-CON'!$C$2:$C$13</definedName>
    <definedName name="PYG">'[29]TD-MP-CON'!$C$2:$C$13</definedName>
    <definedName name="PyGMes" localSheetId="5" hidden="1">{"'EST.RDOS(INT)'!$A$5:$E$58"}</definedName>
    <definedName name="PyGMes" localSheetId="7" hidden="1">{"'EST.RDOS(INT)'!$A$5:$E$58"}</definedName>
    <definedName name="PyGMes" localSheetId="2" hidden="1">{"'EST.RDOS(INT)'!$A$5:$E$58"}</definedName>
    <definedName name="PyGMes" localSheetId="3" hidden="1">{"'EST.RDOS(INT)'!$A$5:$E$58"}</definedName>
    <definedName name="PyGMes" localSheetId="8" hidden="1">{"'EST.RDOS(INT)'!$A$5:$E$58"}</definedName>
    <definedName name="PyGMes" localSheetId="6" hidden="1">{"'EST.RDOS(INT)'!$A$5:$E$58"}</definedName>
    <definedName name="PyGMes" hidden="1">{"'EST.RDOS(INT)'!$A$5:$E$58"}</definedName>
    <definedName name="q" localSheetId="5">[68]Hoja1!#REF!</definedName>
    <definedName name="q" localSheetId="7">[68]Hoja1!#REF!</definedName>
    <definedName name="q" localSheetId="1">[69]Hoja1!#REF!</definedName>
    <definedName name="q" localSheetId="2">[69]Hoja1!#REF!</definedName>
    <definedName name="q" localSheetId="8">[70]Hoja1!#REF!</definedName>
    <definedName name="q" localSheetId="6">[68]Hoja1!#REF!</definedName>
    <definedName name="q">[69]Hoja1!#REF!</definedName>
    <definedName name="qq" localSheetId="5" hidden="1">#REF!</definedName>
    <definedName name="qq" localSheetId="7" hidden="1">#REF!</definedName>
    <definedName name="qq" localSheetId="1" hidden="1">#REF!</definedName>
    <definedName name="qq" localSheetId="2" hidden="1">#REF!</definedName>
    <definedName name="qq" localSheetId="3" hidden="1">#REF!</definedName>
    <definedName name="qq" localSheetId="8" hidden="1">#REF!</definedName>
    <definedName name="qq" localSheetId="6" hidden="1">#REF!</definedName>
    <definedName name="qq" hidden="1">#REF!</definedName>
    <definedName name="qqaaaa" localSheetId="5" hidden="1">{"'EST.RDOS(INT)'!$A$5:$E$58"}</definedName>
    <definedName name="qqaaaa" localSheetId="7" hidden="1">{"'EST.RDOS(INT)'!$A$5:$E$58"}</definedName>
    <definedName name="qqaaaa" localSheetId="2" hidden="1">{"'EST.RDOS(INT)'!$A$5:$E$58"}</definedName>
    <definedName name="qqaaaa" localSheetId="3" hidden="1">{"'EST.RDOS(INT)'!$A$5:$E$58"}</definedName>
    <definedName name="qqaaaa" localSheetId="8" hidden="1">{"'EST.RDOS(INT)'!$A$5:$E$58"}</definedName>
    <definedName name="qqaaaa" localSheetId="6" hidden="1">{"'EST.RDOS(INT)'!$A$5:$E$58"}</definedName>
    <definedName name="qqaaaa" hidden="1">{"'EST.RDOS(INT)'!$A$5:$E$58"}</definedName>
    <definedName name="qqqqqqqqqqq" localSheetId="5" hidden="1">{"'EST.RDOS(INT)'!$A$5:$E$58"}</definedName>
    <definedName name="qqqqqqqqqqq" localSheetId="7" hidden="1">{"'EST.RDOS(INT)'!$A$5:$E$58"}</definedName>
    <definedName name="qqqqqqqqqqq" localSheetId="2" hidden="1">{"'EST.RDOS(INT)'!$A$5:$E$58"}</definedName>
    <definedName name="qqqqqqqqqqq" localSheetId="3" hidden="1">{"'EST.RDOS(INT)'!$A$5:$E$58"}</definedName>
    <definedName name="qqqqqqqqqqq" localSheetId="8" hidden="1">{"'EST.RDOS(INT)'!$A$5:$E$58"}</definedName>
    <definedName name="qqqqqqqqqqq" localSheetId="6" hidden="1">{"'EST.RDOS(INT)'!$A$5:$E$58"}</definedName>
    <definedName name="qqqqqqqqqqq" hidden="1">{"'EST.RDOS(INT)'!$A$5:$E$58"}</definedName>
    <definedName name="qryActivs_USDxUnidadesConstructivas" localSheetId="5">#REF!</definedName>
    <definedName name="qryActivs_USDxUnidadesConstructivas" localSheetId="7">#REF!</definedName>
    <definedName name="qryActivs_USDxUnidadesConstructivas" localSheetId="1">#REF!</definedName>
    <definedName name="qryActivs_USDxUnidadesConstructivas" localSheetId="2">#REF!</definedName>
    <definedName name="qryActivs_USDxUnidadesConstructivas" localSheetId="3">#REF!</definedName>
    <definedName name="qryActivs_USDxUnidadesConstructivas" localSheetId="8">#REF!</definedName>
    <definedName name="qryActivs_USDxUnidadesConstructivas" localSheetId="6">#REF!</definedName>
    <definedName name="qryActivs_USDxUnidadesConstructivas">#REF!</definedName>
    <definedName name="qryVentasxOficina" localSheetId="5">#REF!</definedName>
    <definedName name="qryVentasxOficina" localSheetId="7">#REF!</definedName>
    <definedName name="qryVentasxOficina" localSheetId="1">#REF!</definedName>
    <definedName name="qryVentasxOficina" localSheetId="2">#REF!</definedName>
    <definedName name="qryVentasxOficina" localSheetId="3">#REF!</definedName>
    <definedName name="qryVentasxOficina" localSheetId="8">#REF!</definedName>
    <definedName name="qryVentasxOficina" localSheetId="6">#REF!</definedName>
    <definedName name="qryVentasxOficina">#REF!</definedName>
    <definedName name="rangosub" localSheetId="1">#REF!</definedName>
    <definedName name="rangosub" localSheetId="3">#REF!</definedName>
    <definedName name="rangosub">#REF!</definedName>
    <definedName name="RawData" localSheetId="1">#REF!</definedName>
    <definedName name="RawData" localSheetId="3">#REF!</definedName>
    <definedName name="RawData">#REF!</definedName>
    <definedName name="Realizado">'[67]Dados de relacionamento'!$B$25:$M$32</definedName>
    <definedName name="RECAUDO" localSheetId="5">'[31]#¡REF'!$B$45</definedName>
    <definedName name="RECAUDO" localSheetId="7">'[31]#¡REF'!$B$45</definedName>
    <definedName name="RECAUDO" localSheetId="8">'[32]#¡REF'!$B$45</definedName>
    <definedName name="RECAUDO" localSheetId="6">'[31]#¡REF'!$B$45</definedName>
    <definedName name="RECAUDO">'[33]#¡REF'!$B$45</definedName>
    <definedName name="recaudo_cartera" localSheetId="5">[14]Gráficas!$A$61:$H$64</definedName>
    <definedName name="recaudo_cartera" localSheetId="7">[14]Gráficas!$A$61:$H$64</definedName>
    <definedName name="recaudo_cartera" localSheetId="8">[15]Gráficas!$A$61:$H$64</definedName>
    <definedName name="recaudo_cartera" localSheetId="6">[14]Gráficas!$A$61:$H$64</definedName>
    <definedName name="recaudo_cartera">[16]Gráficas!$A$61:$H$64</definedName>
    <definedName name="Reclamacao">'[30]REFAT_GRUPO-B_ELPA'!$AW$3</definedName>
    <definedName name="RECLAMADO">'[18]Dados Faturamento'!$C$51:$N$57</definedName>
    <definedName name="Ref_Ano">'[18]Dados Faturamento'!$AV$11</definedName>
    <definedName name="Ref_Qtd_Fat">'[18]Dados Faturamento'!$AU$3</definedName>
    <definedName name="Ref_Qtd_Ree">'[18]Dados Faturamento'!$AV$3</definedName>
    <definedName name="Ref_Qtde_ConInt">'[18]Dados Faturamento'!$AY$3</definedName>
    <definedName name="Ref_Unidades">'[18]Dados Faturamento'!$AZ$14</definedName>
    <definedName name="referenc_margen_ebitda" localSheetId="5">'[14]PyG Año 00-01-02'!$A$278</definedName>
    <definedName name="referenc_margen_ebitda" localSheetId="7">'[14]PyG Año 00-01-02'!$A$278</definedName>
    <definedName name="referenc_margen_ebitda" localSheetId="8">'[15]PyG Año 00-01-02'!$A$278</definedName>
    <definedName name="referenc_margen_ebitda" localSheetId="6">'[14]PyG Año 00-01-02'!$A$278</definedName>
    <definedName name="referenc_margen_ebitda">'[16]PyG Año 00-01-02'!$A$278</definedName>
    <definedName name="REITERADAS">'[17]Dados de Ouvidoria'!$D$18:$P$31</definedName>
    <definedName name="REJE_RELIG">'[18]Indicadores Associados (2)'!$AI$19:$AV$46</definedName>
    <definedName name="RELACION_GASTOS_A.O.M" localSheetId="5">'[31]#¡REF'!#REF!</definedName>
    <definedName name="RELACION_GASTOS_A.O.M" localSheetId="7">'[31]#¡REF'!#REF!</definedName>
    <definedName name="RELACION_GASTOS_A.O.M" localSheetId="1">'[33]#¡REF'!#REF!</definedName>
    <definedName name="RELACION_GASTOS_A.O.M" localSheetId="2">'[33]#¡REF'!#REF!</definedName>
    <definedName name="RELACION_GASTOS_A.O.M" localSheetId="3">'[33]#¡REF'!#REF!</definedName>
    <definedName name="RELACION_GASTOS_A.O.M" localSheetId="8">'[32]#¡REF'!#REF!</definedName>
    <definedName name="RELACION_GASTOS_A.O.M" localSheetId="6">'[31]#¡REF'!#REF!</definedName>
    <definedName name="RELACION_GASTOS_A.O.M">'[33]#¡REF'!#REF!</definedName>
    <definedName name="RELACION_GASTOS_A.O.M___STE" localSheetId="5">'[31]#¡REF'!$B$34</definedName>
    <definedName name="RELACION_GASTOS_A.O.M___STE" localSheetId="7">'[31]#¡REF'!$B$34</definedName>
    <definedName name="RELACION_GASTOS_A.O.M___STE" localSheetId="8">'[32]#¡REF'!$B$34</definedName>
    <definedName name="RELACION_GASTOS_A.O.M___STE" localSheetId="6">'[31]#¡REF'!$B$34</definedName>
    <definedName name="RELACION_GASTOS_A.O.M___STE">'[33]#¡REF'!$B$34</definedName>
    <definedName name="RELACION_GASTOS_A.O.M_TOTAL" localSheetId="5">'[31]#¡REF'!#REF!</definedName>
    <definedName name="RELACION_GASTOS_A.O.M_TOTAL" localSheetId="7">'[31]#¡REF'!#REF!</definedName>
    <definedName name="RELACION_GASTOS_A.O.M_TOTAL" localSheetId="1">'[33]#¡REF'!#REF!</definedName>
    <definedName name="RELACION_GASTOS_A.O.M_TOTAL" localSheetId="2">'[33]#¡REF'!#REF!</definedName>
    <definedName name="RELACION_GASTOS_A.O.M_TOTAL" localSheetId="3">'[33]#¡REF'!#REF!</definedName>
    <definedName name="RELACION_GASTOS_A.O.M_TOTAL" localSheetId="8">'[32]#¡REF'!#REF!</definedName>
    <definedName name="RELACION_GASTOS_A.O.M_TOTAL" localSheetId="6">'[31]#¡REF'!#REF!</definedName>
    <definedName name="RELACION_GASTOS_A.O.M_TOTAL">'[33]#¡REF'!#REF!</definedName>
    <definedName name="remuneracicndmem" localSheetId="5">'[14]aom reg'!$B$23</definedName>
    <definedName name="remuneracicndmem" localSheetId="7">'[14]aom reg'!$B$23</definedName>
    <definedName name="remuneracicndmem" localSheetId="8">'[15]aom reg'!$B$23</definedName>
    <definedName name="remuneracicndmem" localSheetId="6">'[14]aom reg'!$B$23</definedName>
    <definedName name="remuneracicndmem">'[16]aom reg'!$B$23</definedName>
    <definedName name="ren" localSheetId="5">#REF!</definedName>
    <definedName name="ren" localSheetId="7">#REF!</definedName>
    <definedName name="ren" localSheetId="1">#REF!</definedName>
    <definedName name="ren" localSheetId="2">#REF!</definedName>
    <definedName name="ren" localSheetId="3">#REF!</definedName>
    <definedName name="ren" localSheetId="8">#REF!</definedName>
    <definedName name="ren" localSheetId="6">#REF!</definedName>
    <definedName name="ren">#REF!</definedName>
    <definedName name="rent" localSheetId="5">#REF!</definedName>
    <definedName name="rent" localSheetId="7">#REF!</definedName>
    <definedName name="rent" localSheetId="1">#REF!</definedName>
    <definedName name="rent" localSheetId="2">#REF!</definedName>
    <definedName name="rent" localSheetId="3">#REF!</definedName>
    <definedName name="rent" localSheetId="8">#REF!</definedName>
    <definedName name="rent" localSheetId="6">#REF!</definedName>
    <definedName name="rent">#REF!</definedName>
    <definedName name="rentafactores" localSheetId="5">#REF!</definedName>
    <definedName name="rentafactores" localSheetId="7">#REF!</definedName>
    <definedName name="rentafactores" localSheetId="1">#REF!</definedName>
    <definedName name="rentafactores" localSheetId="2">#REF!</definedName>
    <definedName name="rentafactores" localSheetId="3">#REF!</definedName>
    <definedName name="rentafactores" localSheetId="8">#REF!</definedName>
    <definedName name="rentafactores" localSheetId="6">#REF!</definedName>
    <definedName name="rentafactores">#REF!</definedName>
    <definedName name="RENTAL" localSheetId="1">#REF!</definedName>
    <definedName name="RENTAL" localSheetId="3">#REF!</definedName>
    <definedName name="RENTAL">#REF!</definedName>
    <definedName name="REP" localSheetId="1">#REF!</definedName>
    <definedName name="REP" localSheetId="3">#REF!</definedName>
    <definedName name="REP">#REF!</definedName>
    <definedName name="rep_Saldo_Bloqueado_Titulos">'[71]rep_Saldo Bloqueado'!$D$1:$H$1</definedName>
    <definedName name="rep_Saldo_Bloqueado_Tudo">'[71]rep_Saldo Bloqueado'!$D$1:$H$159</definedName>
    <definedName name="REPDIV" localSheetId="5">#REF!</definedName>
    <definedName name="REPDIV" localSheetId="7">#REF!</definedName>
    <definedName name="REPDIV" localSheetId="1">#REF!</definedName>
    <definedName name="REPDIV" localSheetId="2">#REF!</definedName>
    <definedName name="REPDIV" localSheetId="3">#REF!</definedName>
    <definedName name="REPDIV" localSheetId="8">#REF!</definedName>
    <definedName name="REPDIV" localSheetId="6">#REF!</definedName>
    <definedName name="REPDIV">#REF!</definedName>
    <definedName name="REPOCALC" localSheetId="5">#REF!</definedName>
    <definedName name="REPOCALC" localSheetId="7">#REF!</definedName>
    <definedName name="REPOCALC" localSheetId="1">#REF!</definedName>
    <definedName name="REPOCALC" localSheetId="2">#REF!</definedName>
    <definedName name="REPOCALC" localSheetId="3">#REF!</definedName>
    <definedName name="REPOCALC" localSheetId="8">#REF!</definedName>
    <definedName name="REPOCALC" localSheetId="6">#REF!</definedName>
    <definedName name="REPOCALC">#REF!</definedName>
    <definedName name="REPOPRO" localSheetId="5">#REF!</definedName>
    <definedName name="REPOPRO" localSheetId="7">#REF!</definedName>
    <definedName name="REPOPRO" localSheetId="1">#REF!</definedName>
    <definedName name="REPOPRO" localSheetId="2">#REF!</definedName>
    <definedName name="REPOPRO" localSheetId="3">#REF!</definedName>
    <definedName name="REPOPRO" localSheetId="8">#REF!</definedName>
    <definedName name="REPOPRO" localSheetId="6">#REF!</definedName>
    <definedName name="REPOPRO">#REF!</definedName>
    <definedName name="REPSUB" localSheetId="1">#REF!</definedName>
    <definedName name="REPSUB" localSheetId="3">#REF!</definedName>
    <definedName name="REPSUB">#REF!</definedName>
    <definedName name="requeri_de_efecti">'[38]graf indi'!$J$73</definedName>
    <definedName name="RESBCE" localSheetId="5">#REF!</definedName>
    <definedName name="RESBCE" localSheetId="7">#REF!</definedName>
    <definedName name="RESBCE" localSheetId="1">#REF!</definedName>
    <definedName name="RESBCE" localSheetId="2">#REF!</definedName>
    <definedName name="RESBCE" localSheetId="3">#REF!</definedName>
    <definedName name="RESBCE" localSheetId="8">#REF!</definedName>
    <definedName name="RESBCE" localSheetId="6">#REF!</definedName>
    <definedName name="RESBCE">#REF!</definedName>
    <definedName name="RESFYU" localSheetId="5">#REF!</definedName>
    <definedName name="RESFYU" localSheetId="7">#REF!</definedName>
    <definedName name="RESFYU" localSheetId="1">#REF!</definedName>
    <definedName name="RESFYU" localSheetId="2">#REF!</definedName>
    <definedName name="RESFYU" localSheetId="3">#REF!</definedName>
    <definedName name="RESFYU" localSheetId="8">#REF!</definedName>
    <definedName name="RESFYU" localSheetId="6">#REF!</definedName>
    <definedName name="RESFYU">#REF!</definedName>
    <definedName name="RESPYG" localSheetId="5">#REF!</definedName>
    <definedName name="RESPYG" localSheetId="7">#REF!</definedName>
    <definedName name="RESPYG" localSheetId="1">#REF!</definedName>
    <definedName name="RESPYG" localSheetId="2">#REF!</definedName>
    <definedName name="RESPYG" localSheetId="3">#REF!</definedName>
    <definedName name="RESPYG" localSheetId="8">#REF!</definedName>
    <definedName name="RESPYG" localSheetId="6">#REF!</definedName>
    <definedName name="RESPYG">#REF!</definedName>
    <definedName name="RESREL" localSheetId="1">#REF!</definedName>
    <definedName name="RESREL" localSheetId="3">#REF!</definedName>
    <definedName name="RESREL">#REF!</definedName>
    <definedName name="Resultado_no_operacional" localSheetId="5">'[31]#¡REF'!$B$25</definedName>
    <definedName name="Resultado_no_operacional" localSheetId="7">'[31]#¡REF'!$B$25</definedName>
    <definedName name="Resultado_no_operacional" localSheetId="8">'[32]#¡REF'!$B$25</definedName>
    <definedName name="Resultado_no_operacional" localSheetId="6">'[31]#¡REF'!$B$25</definedName>
    <definedName name="Resultado_no_operacional">'[33]#¡REF'!$B$25</definedName>
    <definedName name="ResultadosCF" localSheetId="5" hidden="1">{"'EST.RDOS(INT)'!$A$5:$E$58"}</definedName>
    <definedName name="ResultadosCF" localSheetId="7" hidden="1">{"'EST.RDOS(INT)'!$A$5:$E$58"}</definedName>
    <definedName name="ResultadosCF" localSheetId="2" hidden="1">{"'EST.RDOS(INT)'!$A$5:$E$58"}</definedName>
    <definedName name="ResultadosCF" localSheetId="3" hidden="1">{"'EST.RDOS(INT)'!$A$5:$E$58"}</definedName>
    <definedName name="ResultadosCF" localSheetId="8" hidden="1">{"'EST.RDOS(INT)'!$A$5:$E$58"}</definedName>
    <definedName name="ResultadosCF" localSheetId="6" hidden="1">{"'EST.RDOS(INT)'!$A$5:$E$58"}</definedName>
    <definedName name="ResultadosCF" hidden="1">{"'EST.RDOS(INT)'!$A$5:$E$58"}</definedName>
    <definedName name="Resumen" localSheetId="5" hidden="1">#REF!</definedName>
    <definedName name="Resumen" localSheetId="7" hidden="1">#REF!</definedName>
    <definedName name="Resumen" localSheetId="1" hidden="1">#REF!</definedName>
    <definedName name="Resumen" localSheetId="2" hidden="1">#REF!</definedName>
    <definedName name="Resumen" localSheetId="3" hidden="1">#REF!</definedName>
    <definedName name="Resumen" localSheetId="8" hidden="1">#REF!</definedName>
    <definedName name="Resumen" localSheetId="6" hidden="1">#REF!</definedName>
    <definedName name="Resumen" hidden="1">#REF!</definedName>
    <definedName name="Resumen_por_Gerencia" localSheetId="5">#REF!</definedName>
    <definedName name="Resumen_por_Gerencia" localSheetId="7">#REF!</definedName>
    <definedName name="Resumen_por_Gerencia" localSheetId="1">#REF!</definedName>
    <definedName name="Resumen_por_Gerencia" localSheetId="2">#REF!</definedName>
    <definedName name="Resumen_por_Gerencia" localSheetId="3">#REF!</definedName>
    <definedName name="Resumen_por_Gerencia" localSheetId="8">#REF!</definedName>
    <definedName name="Resumen_por_Gerencia" localSheetId="6">#REF!</definedName>
    <definedName name="Resumen_por_Gerencia">#REF!</definedName>
    <definedName name="Resumen_PyG" localSheetId="5">#REF!</definedName>
    <definedName name="Resumen_PyG" localSheetId="7">#REF!</definedName>
    <definedName name="Resumen_PyG" localSheetId="1">#REF!</definedName>
    <definedName name="Resumen_PyG" localSheetId="2">#REF!</definedName>
    <definedName name="Resumen_PyG" localSheetId="3">#REF!</definedName>
    <definedName name="Resumen_PyG" localSheetId="8">#REF!</definedName>
    <definedName name="Resumen_PyG" localSheetId="6">#REF!</definedName>
    <definedName name="Resumen_PyG">#REF!</definedName>
    <definedName name="Resumen_Total" localSheetId="1">#REF!</definedName>
    <definedName name="Resumen_Total" localSheetId="3">#REF!</definedName>
    <definedName name="Resumen_Total">#REF!</definedName>
    <definedName name="RESUMO" localSheetId="5">'[72]NGs. BANCO DADOS'!#REF!</definedName>
    <definedName name="RESUMO" localSheetId="7">'[72]NGs. BANCO DADOS'!#REF!</definedName>
    <definedName name="RESUMO" localSheetId="8">'[73]NGs. BANCO DADOS'!#REF!</definedName>
    <definedName name="RESUMO" localSheetId="6">'[72]NGs. BANCO DADOS'!#REF!</definedName>
    <definedName name="RESUMO">'[74]NGs. BANCO DADOS'!#REF!</definedName>
    <definedName name="RESUMO_GERAL" localSheetId="5">#REF!</definedName>
    <definedName name="RESUMO_GERAL" localSheetId="7">#REF!</definedName>
    <definedName name="RESUMO_GERAL" localSheetId="1">#REF!</definedName>
    <definedName name="RESUMO_GERAL" localSheetId="2">#REF!</definedName>
    <definedName name="RESUMO_GERAL" localSheetId="3">#REF!</definedName>
    <definedName name="RESUMO_GERAL" localSheetId="8">#REF!</definedName>
    <definedName name="RESUMO_GERAL" localSheetId="6">#REF!</definedName>
    <definedName name="RESUMO_GERAL">#REF!</definedName>
    <definedName name="Retroativa">'[18]Dados Perdas RAA'!$A$9:$N$15</definedName>
    <definedName name="Retroativa_Meta">'[18]Dados Perdas RAA'!$A$87:$N$93</definedName>
    <definedName name="RFP" localSheetId="5">#REF!</definedName>
    <definedName name="RFP" localSheetId="7">#REF!</definedName>
    <definedName name="RFP" localSheetId="1">#REF!</definedName>
    <definedName name="RFP" localSheetId="2">#REF!</definedName>
    <definedName name="RFP" localSheetId="3">#REF!</definedName>
    <definedName name="RFP" localSheetId="8">#REF!</definedName>
    <definedName name="RFP" localSheetId="6">#REF!</definedName>
    <definedName name="RFP">#REF!</definedName>
    <definedName name="RFPC" localSheetId="5">#REF!</definedName>
    <definedName name="RFPC" localSheetId="7">#REF!</definedName>
    <definedName name="RFPC" localSheetId="1">#REF!</definedName>
    <definedName name="RFPC" localSheetId="2">#REF!</definedName>
    <definedName name="RFPC" localSheetId="3">#REF!</definedName>
    <definedName name="RFPC" localSheetId="8">#REF!</definedName>
    <definedName name="RFPC" localSheetId="6">#REF!</definedName>
    <definedName name="RFPC">#REF!</definedName>
    <definedName name="RFTITLE" localSheetId="5">#REF!</definedName>
    <definedName name="RFTITLE" localSheetId="7">#REF!</definedName>
    <definedName name="RFTITLE" localSheetId="1">#REF!</definedName>
    <definedName name="RFTITLE" localSheetId="2">#REF!</definedName>
    <definedName name="RFTITLE" localSheetId="3">#REF!</definedName>
    <definedName name="RFTITLE" localSheetId="8">#REF!</definedName>
    <definedName name="RFTITLE" localSheetId="6">#REF!</definedName>
    <definedName name="RFTITLE">#REF!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IsInput" hidden="1">FALSE</definedName>
    <definedName name="RiskMinimizeOnStart" hidden="1">FALSE</definedName>
    <definedName name="RiskMonitorConvergence" hidden="1">FALSE</definedName>
    <definedName name="RiskMultipleCPUSupportEnabled" hidden="1">TRUE</definedName>
    <definedName name="RiskNumIterations" hidden="1">100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OTACAR" localSheetId="5">#REF!</definedName>
    <definedName name="ROTACAR" localSheetId="7">#REF!</definedName>
    <definedName name="ROTACAR" localSheetId="2">#REF!</definedName>
    <definedName name="ROTACAR" localSheetId="3">#REF!</definedName>
    <definedName name="ROTACAR" localSheetId="8">#REF!</definedName>
    <definedName name="ROTACAR" localSheetId="6">#REF!</definedName>
    <definedName name="ROTACAR">#REF!</definedName>
    <definedName name="RR" localSheetId="5">[75]OUTRAS!$S$1:$S$65536</definedName>
    <definedName name="RR" localSheetId="7">[75]OUTRAS!$S$1:$S$65536</definedName>
    <definedName name="RR" localSheetId="8">[76]OUTRAS!$S$1:$S$65536</definedName>
    <definedName name="RR" localSheetId="6">[75]OUTRAS!$S$1:$S$65536</definedName>
    <definedName name="RR">[77]OUTRAS!$S$1:$S$65536</definedName>
    <definedName name="rrr">[78]bob!#REF!</definedName>
    <definedName name="RTRETERTERTERTERT" localSheetId="5">#REF!</definedName>
    <definedName name="RTRETERTERTERTERT" localSheetId="7">#REF!</definedName>
    <definedName name="RTRETERTERTERTERT" localSheetId="1">#REF!</definedName>
    <definedName name="RTRETERTERTERTERT" localSheetId="2">#REF!</definedName>
    <definedName name="RTRETERTERTERTERT" localSheetId="3">#REF!</definedName>
    <definedName name="RTRETERTERTERTERT" localSheetId="8">#REF!</definedName>
    <definedName name="RTRETERTERTERTERT" localSheetId="6">#REF!</definedName>
    <definedName name="RTRETERTERTERTERT">#REF!</definedName>
    <definedName name="RU">'[18]Indicadores Associados (2)'!$C$19:$P$46</definedName>
    <definedName name="Saldo" localSheetId="5">'[31]#¡REF'!$B$9</definedName>
    <definedName name="Saldo" localSheetId="7">'[31]#¡REF'!$B$9</definedName>
    <definedName name="Saldo" localSheetId="8">'[32]#¡REF'!$B$9</definedName>
    <definedName name="Saldo" localSheetId="6">'[31]#¡REF'!$B$9</definedName>
    <definedName name="Saldo">'[33]#¡REF'!$B$9</definedName>
    <definedName name="Saldo_Bloqueado_Ano" localSheetId="5">[79]Dados_Saldo_Bloq!#REF!</definedName>
    <definedName name="Saldo_Bloqueado_Ano" localSheetId="7">[79]Dados_Saldo_Bloq!#REF!</definedName>
    <definedName name="Saldo_Bloqueado_Ano" localSheetId="1">[79]Dados_Saldo_Bloq!#REF!</definedName>
    <definedName name="Saldo_Bloqueado_Ano" localSheetId="2">[79]Dados_Saldo_Bloq!#REF!</definedName>
    <definedName name="Saldo_Bloqueado_Ano" localSheetId="3">[79]Dados_Saldo_Bloq!#REF!</definedName>
    <definedName name="Saldo_Bloqueado_Ano" localSheetId="8">[79]Dados_Saldo_Bloq!#REF!</definedName>
    <definedName name="Saldo_Bloqueado_Ano" localSheetId="6">[79]Dados_Saldo_Bloq!#REF!</definedName>
    <definedName name="Saldo_Bloqueado_Ano">[79]Dados_Saldo_Bloq!#REF!</definedName>
    <definedName name="Saldo_Bloqueado_Bloqueado_Contas" localSheetId="5">[79]Dados_Saldo_Bloq!#REF!</definedName>
    <definedName name="Saldo_Bloqueado_Bloqueado_Contas" localSheetId="7">[79]Dados_Saldo_Bloq!#REF!</definedName>
    <definedName name="Saldo_Bloqueado_Bloqueado_Contas" localSheetId="1">[79]Dados_Saldo_Bloq!#REF!</definedName>
    <definedName name="Saldo_Bloqueado_Bloqueado_Contas" localSheetId="2">[79]Dados_Saldo_Bloq!#REF!</definedName>
    <definedName name="Saldo_Bloqueado_Bloqueado_Contas" localSheetId="3">[79]Dados_Saldo_Bloq!#REF!</definedName>
    <definedName name="Saldo_Bloqueado_Bloqueado_Contas" localSheetId="8">[79]Dados_Saldo_Bloq!#REF!</definedName>
    <definedName name="Saldo_Bloqueado_Bloqueado_Contas" localSheetId="6">[79]Dados_Saldo_Bloq!#REF!</definedName>
    <definedName name="Saldo_Bloqueado_Bloqueado_Contas">[79]Dados_Saldo_Bloq!#REF!</definedName>
    <definedName name="Saldo_Bloqueado_Bloqueado_Valor" localSheetId="5">[79]Dados_Saldo_Bloq!#REF!</definedName>
    <definedName name="Saldo_Bloqueado_Bloqueado_Valor" localSheetId="7">[79]Dados_Saldo_Bloq!#REF!</definedName>
    <definedName name="Saldo_Bloqueado_Bloqueado_Valor" localSheetId="1">[79]Dados_Saldo_Bloq!#REF!</definedName>
    <definedName name="Saldo_Bloqueado_Bloqueado_Valor" localSheetId="2">[79]Dados_Saldo_Bloq!#REF!</definedName>
    <definedName name="Saldo_Bloqueado_Bloqueado_Valor" localSheetId="3">[79]Dados_Saldo_Bloq!#REF!</definedName>
    <definedName name="Saldo_Bloqueado_Bloqueado_Valor" localSheetId="8">[79]Dados_Saldo_Bloq!#REF!</definedName>
    <definedName name="Saldo_Bloqueado_Bloqueado_Valor" localSheetId="6">[79]Dados_Saldo_Bloq!#REF!</definedName>
    <definedName name="Saldo_Bloqueado_Bloqueado_Valor">[79]Dados_Saldo_Bloq!#REF!</definedName>
    <definedName name="Saldo_Bloqueado_Mes" localSheetId="5">[79]Dados_Saldo_Bloq!#REF!</definedName>
    <definedName name="Saldo_Bloqueado_Mes" localSheetId="7">[79]Dados_Saldo_Bloq!#REF!</definedName>
    <definedName name="Saldo_Bloqueado_Mes" localSheetId="1">[79]Dados_Saldo_Bloq!#REF!</definedName>
    <definedName name="Saldo_Bloqueado_Mes" localSheetId="2">[79]Dados_Saldo_Bloq!#REF!</definedName>
    <definedName name="Saldo_Bloqueado_Mes" localSheetId="3">[79]Dados_Saldo_Bloq!#REF!</definedName>
    <definedName name="Saldo_Bloqueado_Mes" localSheetId="8">[79]Dados_Saldo_Bloq!#REF!</definedName>
    <definedName name="Saldo_Bloqueado_Mes" localSheetId="6">[79]Dados_Saldo_Bloq!#REF!</definedName>
    <definedName name="Saldo_Bloqueado_Mes">[79]Dados_Saldo_Bloq!#REF!</definedName>
    <definedName name="Saldo_Bloqueado_Unidade_Anhembi">[79]Dados_Saldo_Bloq!#REF!</definedName>
    <definedName name="Saldo_Bloqueado_Unidade_Centro">[79]Dados_Saldo_Bloq!#REF!</definedName>
    <definedName name="Saldo_Bloqueado_Unidade_Grande_ABC">[79]Dados_Saldo_Bloq!#REF!</definedName>
    <definedName name="Saldo_Bloqueado_Unidade_Oeste">[79]Dados_Saldo_Bloq!#REF!</definedName>
    <definedName name="Saldo_Bloqueado_Unidade_Portal_Leste_Trabalhadores">[79]Dados_Saldo_Bloq!#REF!</definedName>
    <definedName name="Saldo_Bloqueado_Unidade_Sao_Paulo">[79]Dados_Saldo_Bloq!#REF!</definedName>
    <definedName name="Saldo_Inicial" localSheetId="5">'[31]#¡REF'!$B$49</definedName>
    <definedName name="Saldo_Inicial" localSheetId="7">'[31]#¡REF'!$B$49</definedName>
    <definedName name="Saldo_Inicial" localSheetId="8">'[32]#¡REF'!$B$49</definedName>
    <definedName name="Saldo_Inicial" localSheetId="6">'[31]#¡REF'!$B$49</definedName>
    <definedName name="Saldo_Inicial">'[33]#¡REF'!$B$49</definedName>
    <definedName name="saldodeuda" localSheetId="5">#REF!</definedName>
    <definedName name="saldodeuda" localSheetId="7">#REF!</definedName>
    <definedName name="saldodeuda" localSheetId="1">#REF!</definedName>
    <definedName name="saldodeuda" localSheetId="2">#REF!</definedName>
    <definedName name="saldodeuda" localSheetId="3">#REF!</definedName>
    <definedName name="saldodeuda" localSheetId="8">#REF!</definedName>
    <definedName name="saldodeuda" localSheetId="6">#REF!</definedName>
    <definedName name="saldodeuda">#REF!</definedName>
    <definedName name="SANDRA" localSheetId="2">#REF!</definedName>
    <definedName name="SANDRA" localSheetId="3">#REF!</definedName>
    <definedName name="SANDRA" localSheetId="8">#REF!</definedName>
    <definedName name="SANDRA">#REF!</definedName>
    <definedName name="sanm" localSheetId="5" hidden="1">{"'EST.RDOS(INT)'!$A$5:$E$58"}</definedName>
    <definedName name="sanm" localSheetId="7" hidden="1">{"'EST.RDOS(INT)'!$A$5:$E$58"}</definedName>
    <definedName name="sanm" localSheetId="2" hidden="1">{"'EST.RDOS(INT)'!$A$5:$E$58"}</definedName>
    <definedName name="sanm" localSheetId="3" hidden="1">{"'EST.RDOS(INT)'!$A$5:$E$58"}</definedName>
    <definedName name="sanm" localSheetId="8" hidden="1">{"'EST.RDOS(INT)'!$A$5:$E$58"}</definedName>
    <definedName name="sanm" localSheetId="6" hidden="1">{"'EST.RDOS(INT)'!$A$5:$E$58"}</definedName>
    <definedName name="sanm" hidden="1">{"'EST.RDOS(INT)'!$A$5:$E$58"}</definedName>
    <definedName name="SAPBEXdnldView" hidden="1">"3ZK27W0Z8K2PTRSW8APZWY848"</definedName>
    <definedName name="SAPBEXsysID" hidden="1">"BWP"</definedName>
    <definedName name="sasasas" localSheetId="5">#REF!</definedName>
    <definedName name="sasasas" localSheetId="7">#REF!</definedName>
    <definedName name="sasasas" localSheetId="1">#REF!</definedName>
    <definedName name="sasasas" localSheetId="2">#REF!</definedName>
    <definedName name="sasasas" localSheetId="3">#REF!</definedName>
    <definedName name="sasasas" localSheetId="8">#REF!</definedName>
    <definedName name="sasasas" localSheetId="6">#REF!</definedName>
    <definedName name="sasasas">#REF!</definedName>
    <definedName name="SCREEN" localSheetId="5">#REF!</definedName>
    <definedName name="SCREEN" localSheetId="7">#REF!</definedName>
    <definedName name="SCREEN" localSheetId="1">#REF!</definedName>
    <definedName name="SCREEN" localSheetId="2">#REF!</definedName>
    <definedName name="SCREEN" localSheetId="3">#REF!</definedName>
    <definedName name="SCREEN" localSheetId="8">#REF!</definedName>
    <definedName name="SCREEN" localSheetId="6">#REF!</definedName>
    <definedName name="SCREEN">#REF!</definedName>
    <definedName name="SDAF" localSheetId="5" hidden="1">{"Others",#N/A,TRUE,"OTHERS";"Análisis Ingresos por Familia","HojaI",TRUE,"MDFeb97";"Análisis Ingresos por Marca","HojaII",TRUE,"MDFeb97";"Costos y Desvíos por Marca","HojaIII",TRUE,"MDFeb97";"Control de Costos","HojaIV",TRUE,"MDFeb97"}</definedName>
    <definedName name="SDAF" localSheetId="7" hidden="1">{"Others",#N/A,TRUE,"OTHERS";"Análisis Ingresos por Familia","HojaI",TRUE,"MDFeb97";"Análisis Ingresos por Marca","HojaII",TRUE,"MDFeb97";"Costos y Desvíos por Marca","HojaIII",TRUE,"MDFeb97";"Control de Costos","HojaIV",TRUE,"MDFeb97"}</definedName>
    <definedName name="SDAF" localSheetId="2" hidden="1">{"Others",#N/A,TRUE,"OTHERS";"Análisis Ingresos por Familia","HojaI",TRUE,"MDFeb97";"Análisis Ingresos por Marca","HojaII",TRUE,"MDFeb97";"Costos y Desvíos por Marca","HojaIII",TRUE,"MDFeb97";"Control de Costos","HojaIV",TRUE,"MDFeb97"}</definedName>
    <definedName name="SDAF" localSheetId="3" hidden="1">{"Others",#N/A,TRUE,"OTHERS";"Análisis Ingresos por Familia","HojaI",TRUE,"MDFeb97";"Análisis Ingresos por Marca","HojaII",TRUE,"MDFeb97";"Costos y Desvíos por Marca","HojaIII",TRUE,"MDFeb97";"Control de Costos","HojaIV",TRUE,"MDFeb97"}</definedName>
    <definedName name="SDAF" localSheetId="8" hidden="1">{"Others",#N/A,TRUE,"OTHERS";"Análisis Ingresos por Familia","HojaI",TRUE,"MDFeb97";"Análisis Ingresos por Marca","HojaII",TRUE,"MDFeb97";"Costos y Desvíos por Marca","HojaIII",TRUE,"MDFeb97";"Control de Costos","HojaIV",TRUE,"MDFeb97"}</definedName>
    <definedName name="SDAF" localSheetId="6" hidden="1">{"Others",#N/A,TRUE,"OTHERS";"Análisis Ingresos por Familia","HojaI",TRUE,"MDFeb97";"Análisis Ingresos por Marca","HojaII",TRUE,"MDFeb97";"Costos y Desvíos por Marca","HojaIII",TRUE,"MDFeb97";"Control de Costos","HojaIV",TRUE,"MDFeb97"}</definedName>
    <definedName name="SDAF" hidden="1">{"Others",#N/A,TRUE,"OTHERS";"Análisis Ingresos por Familia","HojaI",TRUE,"MDFeb97";"Análisis Ingresos por Marca","HojaII",TRUE,"MDFeb97";"Costos y Desvíos por Marca","HojaIII",TRUE,"MDFeb97";"Control de Costos","HojaIV",TRUE,"MDFeb97"}</definedName>
    <definedName name="sdsa" localSheetId="5" hidden="1">{"Others",#N/A,TRUE,"OTHERS";"Análisis Ingresos por Familia","HojaI",TRUE,"MDFeb97";"Análisis Ingresos por Marca","HojaII",TRUE,"MDFeb97";"Costos y Desvíos por Marca","HojaIII",TRUE,"MDFeb97";"Control de Costos","HojaIV",TRUE,"MDFeb97"}</definedName>
    <definedName name="sdsa" localSheetId="7" hidden="1">{"Others",#N/A,TRUE,"OTHERS";"Análisis Ingresos por Familia","HojaI",TRUE,"MDFeb97";"Análisis Ingresos por Marca","HojaII",TRUE,"MDFeb97";"Costos y Desvíos por Marca","HojaIII",TRUE,"MDFeb97";"Control de Costos","HojaIV",TRUE,"MDFeb97"}</definedName>
    <definedName name="sdsa" localSheetId="2" hidden="1">{"Others",#N/A,TRUE,"OTHERS";"Análisis Ingresos por Familia","HojaI",TRUE,"MDFeb97";"Análisis Ingresos por Marca","HojaII",TRUE,"MDFeb97";"Costos y Desvíos por Marca","HojaIII",TRUE,"MDFeb97";"Control de Costos","HojaIV",TRUE,"MDFeb97"}</definedName>
    <definedName name="sdsa" localSheetId="3" hidden="1">{"Others",#N/A,TRUE,"OTHERS";"Análisis Ingresos por Familia","HojaI",TRUE,"MDFeb97";"Análisis Ingresos por Marca","HojaII",TRUE,"MDFeb97";"Costos y Desvíos por Marca","HojaIII",TRUE,"MDFeb97";"Control de Costos","HojaIV",TRUE,"MDFeb97"}</definedName>
    <definedName name="sdsa" localSheetId="8" hidden="1">{"Others",#N/A,TRUE,"OTHERS";"Análisis Ingresos por Familia","HojaI",TRUE,"MDFeb97";"Análisis Ingresos por Marca","HojaII",TRUE,"MDFeb97";"Costos y Desvíos por Marca","HojaIII",TRUE,"MDFeb97";"Control de Costos","HojaIV",TRUE,"MDFeb97"}</definedName>
    <definedName name="sdsa" localSheetId="6" hidden="1">{"Others",#N/A,TRUE,"OTHERS";"Análisis Ingresos por Familia","HojaI",TRUE,"MDFeb97";"Análisis Ingresos por Marca","HojaII",TRUE,"MDFeb97";"Costos y Desvíos por Marca","HojaIII",TRUE,"MDFeb97";"Control de Costos","HojaIV",TRUE,"MDFeb97"}</definedName>
    <definedName name="sdsa" hidden="1">{"Others",#N/A,TRUE,"OTHERS";"Análisis Ingresos por Familia","HojaI",TRUE,"MDFeb97";"Análisis Ingresos por Marca","HojaII",TRUE,"MDFeb97";"Costos y Desvíos por Marca","HojaIII",TRUE,"MDFeb97";"Control de Costos","HojaIV",TRUE,"MDFeb97"}</definedName>
    <definedName name="SDSDSDSD" localSheetId="5">#REF!</definedName>
    <definedName name="SDSDSDSD" localSheetId="7">#REF!</definedName>
    <definedName name="SDSDSDSD" localSheetId="1">#REF!</definedName>
    <definedName name="SDSDSDSD" localSheetId="2">#REF!</definedName>
    <definedName name="SDSDSDSD" localSheetId="3">#REF!</definedName>
    <definedName name="SDSDSDSD" localSheetId="8">#REF!</definedName>
    <definedName name="SDSDSDSD" localSheetId="6">#REF!</definedName>
    <definedName name="SDSDSDSD">#REF!</definedName>
    <definedName name="SEG_CONTR">'[18]Dados Segurança'!$A$39:$Q$44</definedName>
    <definedName name="SEG_PED">'[18]Indicadores Associados (2)'!$S$19:$AF$46</definedName>
    <definedName name="Seg_Pedidor_05">'[18]2º 3º pedidos'!$D$33:$P$39</definedName>
    <definedName name="Seg_Pedidos_04">'[18]2º 3º pedidos'!$D$24:$P$30</definedName>
    <definedName name="SEG_PROP">'[18]Dados Segurança'!$A$32:$Q$37</definedName>
    <definedName name="SEG_PUBL">'[18]Dados Segurança'!$A$46:$Q$49</definedName>
    <definedName name="SEGACPP">[17]DadosSeguranc!$C$140:$AB$183</definedName>
    <definedName name="SEGDIST">[17]DadosSeguranc!$C$139:$AB$179</definedName>
    <definedName name="SEGNATCR">[17]DadosSeguranc!$B$234:$CN$257</definedName>
    <definedName name="SEGNATPR">[17]DadosSeguranc!$B$207:$CN$230</definedName>
    <definedName name="SEGPC">[17]DadosSeguranc!$AF$140:$BE$183</definedName>
    <definedName name="SEGPED">'[17]Dados Call Center'!$C$2:$O$19</definedName>
    <definedName name="SEGPUBL">[17]DadosSeguranc!$B$376:$CA$379</definedName>
    <definedName name="SEGPUBLTIPO">[17]DadosSeguranc!$B$418:$CA$438</definedName>
    <definedName name="SEGTRESPED">'[17]Dados de Ouvidoria'!$D$34:$P$51</definedName>
    <definedName name="SEGUROS_GG" localSheetId="5">#REF!</definedName>
    <definedName name="SEGUROS_GG" localSheetId="7">#REF!</definedName>
    <definedName name="SEGUROS_GG" localSheetId="1">#REF!</definedName>
    <definedName name="SEGUROS_GG" localSheetId="2">#REF!</definedName>
    <definedName name="SEGUROS_GG" localSheetId="3">#REF!</definedName>
    <definedName name="SEGUROS_GG" localSheetId="8">#REF!</definedName>
    <definedName name="SEGUROS_GG" localSheetId="6">#REF!</definedName>
    <definedName name="SEGUROS_GG">#REF!</definedName>
    <definedName name="SEIS" localSheetId="2">#REF!</definedName>
    <definedName name="SEIS" localSheetId="3">#REF!</definedName>
    <definedName name="SEIS" localSheetId="8">#REF!</definedName>
    <definedName name="SEIS">#REF!</definedName>
    <definedName name="sencount" hidden="1">1</definedName>
    <definedName name="sensibilidad_deval" localSheetId="5">'[25]#¡REF'!$C$67:$S$75</definedName>
    <definedName name="sensibilidad_deval" localSheetId="7">'[25]#¡REF'!$C$67:$S$75</definedName>
    <definedName name="sensibilidad_deval" localSheetId="8">'[26]#¡REF'!$C$67:$S$75</definedName>
    <definedName name="sensibilidad_deval" localSheetId="6">'[25]#¡REF'!$C$67:$S$75</definedName>
    <definedName name="sensibilidad_deval">'[27]#¡REF'!$C$67:$S$75</definedName>
    <definedName name="sensibilidad_ipc" localSheetId="5">'[25]#¡REF'!$C$67:$L$71</definedName>
    <definedName name="sensibilidad_ipc" localSheetId="7">'[25]#¡REF'!$C$67:$L$71</definedName>
    <definedName name="sensibilidad_ipc" localSheetId="8">'[26]#¡REF'!$C$67:$L$71</definedName>
    <definedName name="sensibilidad_ipc" localSheetId="6">'[25]#¡REF'!$C$67:$L$71</definedName>
    <definedName name="sensibilidad_ipc">'[27]#¡REF'!$C$67:$L$71</definedName>
    <definedName name="SENSIBILIDADES" localSheetId="5">#REF!</definedName>
    <definedName name="SENSIBILIDADES" localSheetId="7">#REF!</definedName>
    <definedName name="SENSIBILIDADES" localSheetId="1">#REF!</definedName>
    <definedName name="SENSIBILIDADES" localSheetId="2">#REF!</definedName>
    <definedName name="SENSIBILIDADES" localSheetId="3">#REF!</definedName>
    <definedName name="SENSIBILIDADES" localSheetId="8">#REF!</definedName>
    <definedName name="SENSIBILIDADES" localSheetId="6">#REF!</definedName>
    <definedName name="SENSIBILIDADES">#REF!</definedName>
    <definedName name="SEPT" localSheetId="2">#REF!</definedName>
    <definedName name="SEPT" localSheetId="3">#REF!</definedName>
    <definedName name="SEPT" localSheetId="8">#REF!</definedName>
    <definedName name="SEPT">#REF!</definedName>
    <definedName name="Servicio_de_la_Deuda" localSheetId="5">'[31]#¡REF'!$B$55</definedName>
    <definedName name="Servicio_de_la_Deuda" localSheetId="7">'[31]#¡REF'!$B$55</definedName>
    <definedName name="Servicio_de_la_Deuda" localSheetId="8">'[32]#¡REF'!$B$55</definedName>
    <definedName name="Servicio_de_la_Deuda" localSheetId="6">'[31]#¡REF'!$B$55</definedName>
    <definedName name="Servicio_de_la_Deuda">'[33]#¡REF'!$B$55</definedName>
    <definedName name="SERVICIOS_PERSONALES" localSheetId="5">#REF!</definedName>
    <definedName name="SERVICIOS_PERSONALES" localSheetId="7">#REF!</definedName>
    <definedName name="SERVICIOS_PERSONALES" localSheetId="1">#REF!</definedName>
    <definedName name="SERVICIOS_PERSONALES" localSheetId="2">#REF!</definedName>
    <definedName name="SERVICIOS_PERSONALES" localSheetId="3">#REF!</definedName>
    <definedName name="SERVICIOS_PERSONALES" localSheetId="8">#REF!</definedName>
    <definedName name="SERVICIOS_PERSONALES" localSheetId="6">#REF!</definedName>
    <definedName name="SERVICIOS_PERSONALES">#REF!</definedName>
    <definedName name="SERVIÇOS" localSheetId="5">#REF!</definedName>
    <definedName name="SERVIÇOS" localSheetId="7">#REF!</definedName>
    <definedName name="SERVIÇOS" localSheetId="1">#REF!</definedName>
    <definedName name="SERVIÇOS" localSheetId="2">#REF!</definedName>
    <definedName name="SERVIÇOS" localSheetId="3">#REF!</definedName>
    <definedName name="SERVIÇOS" localSheetId="8">#REF!</definedName>
    <definedName name="SERVIÇOS" localSheetId="6">#REF!</definedName>
    <definedName name="SERVIÇOS">#REF!</definedName>
    <definedName name="SGRAL" localSheetId="5">#REF!</definedName>
    <definedName name="SGRAL" localSheetId="7">#REF!</definedName>
    <definedName name="SGRAL" localSheetId="1">#REF!</definedName>
    <definedName name="SGRAL" localSheetId="2">#REF!</definedName>
    <definedName name="SGRAL" localSheetId="3">#REF!</definedName>
    <definedName name="SGRAL" localSheetId="8">#REF!</definedName>
    <definedName name="SGRAL" localSheetId="6">#REF!</definedName>
    <definedName name="SGRAL">#REF!</definedName>
    <definedName name="SHARED_FORMULA_0">#N/A</definedName>
    <definedName name="SHARED_FORMULA_1">#N/A</definedName>
    <definedName name="SHARED_FORMULA_2">#N/A</definedName>
    <definedName name="SheetName" localSheetId="5">#REF!</definedName>
    <definedName name="SheetName" localSheetId="7">#REF!</definedName>
    <definedName name="SheetName" localSheetId="1">#REF!</definedName>
    <definedName name="SheetName" localSheetId="2">#REF!</definedName>
    <definedName name="SheetName" localSheetId="3">#REF!</definedName>
    <definedName name="SheetName" localSheetId="8">#REF!</definedName>
    <definedName name="SheetName" localSheetId="6">#REF!</definedName>
    <definedName name="SheetName">#REF!</definedName>
    <definedName name="SI" localSheetId="5">#REF!</definedName>
    <definedName name="SI" localSheetId="7">#REF!</definedName>
    <definedName name="SI" localSheetId="1">#REF!</definedName>
    <definedName name="SI" localSheetId="2">#REF!</definedName>
    <definedName name="SI" localSheetId="3">#REF!</definedName>
    <definedName name="SI" localSheetId="8">#REF!</definedName>
    <definedName name="SI" localSheetId="6">#REF!</definedName>
    <definedName name="SI">#REF!</definedName>
    <definedName name="SIETE" localSheetId="3">#REF!</definedName>
    <definedName name="SIETE">#REF!</definedName>
    <definedName name="SIR" localSheetId="3">#REF!</definedName>
    <definedName name="SIR">#REF!</definedName>
    <definedName name="snofactexpo" localSheetId="5">#REF!</definedName>
    <definedName name="snofactexpo" localSheetId="7">#REF!</definedName>
    <definedName name="snofactexpo" localSheetId="1">#REF!</definedName>
    <definedName name="snofactexpo" localSheetId="2">#REF!</definedName>
    <definedName name="snofactexpo" localSheetId="3">#REF!</definedName>
    <definedName name="snofactexpo" localSheetId="8">#REF!</definedName>
    <definedName name="snofactexpo" localSheetId="6">#REF!</definedName>
    <definedName name="snofactexpo">#REF!</definedName>
    <definedName name="snofactimpo" localSheetId="1">#REF!</definedName>
    <definedName name="snofactimpo" localSheetId="3">#REF!</definedName>
    <definedName name="snofactimpo">#REF!</definedName>
    <definedName name="SOL" localSheetId="3">#REF!</definedName>
    <definedName name="SOL">#REF!</definedName>
    <definedName name="solver_lin" hidden="1">0</definedName>
    <definedName name="solver_num" hidden="1">0</definedName>
    <definedName name="solver_opt" localSheetId="1" hidden="1">#REF!</definedName>
    <definedName name="solver_opt" localSheetId="3" hidden="1">#REF!</definedName>
    <definedName name="solver_opt" hidden="1">#REF!</definedName>
    <definedName name="solver_typ" hidden="1">1</definedName>
    <definedName name="solver_val" hidden="1">0</definedName>
    <definedName name="SPOT_EUR" localSheetId="5">'[25]#¡REF'!$C$45:$C$46</definedName>
    <definedName name="SPOT_EUR" localSheetId="7">'[25]#¡REF'!$C$45:$C$46</definedName>
    <definedName name="SPOT_EUR" localSheetId="8">'[26]#¡REF'!$C$45:$C$46</definedName>
    <definedName name="SPOT_EUR" localSheetId="6">'[25]#¡REF'!$C$45:$C$46</definedName>
    <definedName name="SPOT_EUR">'[27]#¡REF'!$C$45:$C$46</definedName>
    <definedName name="SPOT_JPY" localSheetId="5">'[25]#¡REF'!$D$45:$D$46</definedName>
    <definedName name="SPOT_JPY" localSheetId="7">'[25]#¡REF'!$D$45:$D$46</definedName>
    <definedName name="SPOT_JPY" localSheetId="8">'[26]#¡REF'!$D$45:$D$46</definedName>
    <definedName name="SPOT_JPY" localSheetId="6">'[25]#¡REF'!$D$45:$D$46</definedName>
    <definedName name="SPOT_JPY">'[27]#¡REF'!$D$45:$D$46</definedName>
    <definedName name="subordinadas">[38]Subordinadas!$A$2:$G$45</definedName>
    <definedName name="SUBT_EXT">[18]Cálculos_DM!$B$22:$O$29</definedName>
    <definedName name="SUBT_INT">[18]Cálculos_DM!$B$32:$O$39</definedName>
    <definedName name="SUELDOS" localSheetId="5">#REF!</definedName>
    <definedName name="SUELDOS" localSheetId="7">#REF!</definedName>
    <definedName name="SUELDOS" localSheetId="2">#REF!</definedName>
    <definedName name="SUELDOS" localSheetId="3">#REF!</definedName>
    <definedName name="SUELDOS" localSheetId="8">#REF!</definedName>
    <definedName name="SUELDOS" localSheetId="6">#REF!</definedName>
    <definedName name="SUELDOS">#REF!</definedName>
    <definedName name="Sueldos_del__Personal" localSheetId="5">#REF!</definedName>
    <definedName name="Sueldos_del__Personal" localSheetId="7">#REF!</definedName>
    <definedName name="Sueldos_del__Personal" localSheetId="1">#REF!</definedName>
    <definedName name="Sueldos_del__Personal" localSheetId="2">#REF!</definedName>
    <definedName name="Sueldos_del__Personal" localSheetId="3">#REF!</definedName>
    <definedName name="Sueldos_del__Personal" localSheetId="8">#REF!</definedName>
    <definedName name="Sueldos_del__Personal" localSheetId="6">#REF!</definedName>
    <definedName name="Sueldos_del__Personal">#REF!</definedName>
    <definedName name="supexpo" localSheetId="5">#REF!</definedName>
    <definedName name="supexpo" localSheetId="7">#REF!</definedName>
    <definedName name="supexpo" localSheetId="1">#REF!</definedName>
    <definedName name="supexpo" localSheetId="2">#REF!</definedName>
    <definedName name="supexpo" localSheetId="3">#REF!</definedName>
    <definedName name="supexpo" localSheetId="8">#REF!</definedName>
    <definedName name="supexpo" localSheetId="6">#REF!</definedName>
    <definedName name="supexpo">#REF!</definedName>
    <definedName name="supimpo" localSheetId="5">#REF!</definedName>
    <definedName name="supimpo" localSheetId="7">#REF!</definedName>
    <definedName name="supimpo" localSheetId="1">#REF!</definedName>
    <definedName name="supimpo" localSheetId="2">#REF!</definedName>
    <definedName name="supimpo" localSheetId="3">#REF!</definedName>
    <definedName name="supimpo" localSheetId="8">#REF!</definedName>
    <definedName name="supimpo" localSheetId="6">#REF!</definedName>
    <definedName name="supimpo">#REF!</definedName>
    <definedName name="supuestos" localSheetId="1">#REF!</definedName>
    <definedName name="supuestos" localSheetId="3">#REF!</definedName>
    <definedName name="supuestos">#REF!</definedName>
    <definedName name="sw_183_list" localSheetId="1">#REF!</definedName>
    <definedName name="sw_183_list" localSheetId="3">#REF!</definedName>
    <definedName name="sw_183_list">#REF!</definedName>
    <definedName name="sw_2_list" localSheetId="1">#REF!</definedName>
    <definedName name="sw_2_list" localSheetId="3">#REF!</definedName>
    <definedName name="sw_2_list">#REF!</definedName>
    <definedName name="T90_GERAL" localSheetId="1">#REF!</definedName>
    <definedName name="T90_GERAL" localSheetId="3">#REF!</definedName>
    <definedName name="T90_GERAL">#REF!</definedName>
    <definedName name="T90_MEDIA" localSheetId="1">#REF!</definedName>
    <definedName name="T90_MEDIA" localSheetId="3">#REF!</definedName>
    <definedName name="T90_MEDIA">#REF!</definedName>
    <definedName name="T90_NEG" localSheetId="1">#REF!</definedName>
    <definedName name="T90_NEG" localSheetId="3">#REF!</definedName>
    <definedName name="T90_NEG">#REF!</definedName>
    <definedName name="T90_PREF" localSheetId="1">#REF!</definedName>
    <definedName name="T90_PREF" localSheetId="3">#REF!</definedName>
    <definedName name="T90_PREF">#REF!</definedName>
    <definedName name="T90_TOI" localSheetId="1">#REF!</definedName>
    <definedName name="T90_TOI" localSheetId="3">#REF!</definedName>
    <definedName name="T90_TOI">#REF!</definedName>
    <definedName name="Tab_T90">'[18]Dados Agencias'!$Q$27:$AD$75</definedName>
    <definedName name="TAB_TMA">'[18]Dados Agencias'!$AF$27:$AS$75</definedName>
    <definedName name="Tab_TME">'[18]Dados Agencias'!$B$27:$O$75</definedName>
    <definedName name="TABLA_FWDS" localSheetId="5">'[25]#¡REF'!$C$87:$I$107</definedName>
    <definedName name="TABLA_FWDS" localSheetId="7">'[25]#¡REF'!$C$87:$I$107</definedName>
    <definedName name="TABLA_FWDS" localSheetId="8">'[26]#¡REF'!$C$87:$I$107</definedName>
    <definedName name="TABLA_FWDS" localSheetId="6">'[25]#¡REF'!$C$87:$I$107</definedName>
    <definedName name="TABLA_FWDS">'[27]#¡REF'!$C$87:$I$107</definedName>
    <definedName name="TABLA_FWDS_COPIA" localSheetId="5">'[25]#¡REF'!$C$64:$I$84</definedName>
    <definedName name="TABLA_FWDS_COPIA" localSheetId="7">'[25]#¡REF'!$C$64:$I$84</definedName>
    <definedName name="TABLA_FWDS_COPIA" localSheetId="8">'[26]#¡REF'!$C$64:$I$84</definedName>
    <definedName name="TABLA_FWDS_COPIA" localSheetId="6">'[25]#¡REF'!$C$64:$I$84</definedName>
    <definedName name="TABLA_FWDS_COPIA">'[27]#¡REF'!$C$64:$I$84</definedName>
    <definedName name="TablaHistorico" localSheetId="5" hidden="1">'[25]#¡REF'!$A$702:$B$3684</definedName>
    <definedName name="TablaHistorico" localSheetId="7" hidden="1">'[25]#¡REF'!$A$702:$B$3684</definedName>
    <definedName name="TablaHistorico" localSheetId="8" hidden="1">'[26]#¡REF'!$A$702:$B$3684</definedName>
    <definedName name="TablaHistorico" localSheetId="6" hidden="1">'[25]#¡REF'!$A$702:$B$3684</definedName>
    <definedName name="TablaHistorico" hidden="1">'[27]#¡REF'!$A$702:$B$3684</definedName>
    <definedName name="TABLE" localSheetId="5">#REF!</definedName>
    <definedName name="TABLE" localSheetId="7">#REF!</definedName>
    <definedName name="TABLE" localSheetId="1">#REF!</definedName>
    <definedName name="TABLE" localSheetId="2">#REF!</definedName>
    <definedName name="TABLE" localSheetId="3">#REF!</definedName>
    <definedName name="TABLE" localSheetId="8">#REF!</definedName>
    <definedName name="TABLE" localSheetId="6">#REF!</definedName>
    <definedName name="TABLE">#REF!</definedName>
    <definedName name="TABLE_2" localSheetId="5">#REF!</definedName>
    <definedName name="TABLE_2" localSheetId="7">#REF!</definedName>
    <definedName name="TABLE_2" localSheetId="1">#REF!</definedName>
    <definedName name="TABLE_2" localSheetId="2">#REF!</definedName>
    <definedName name="TABLE_2" localSheetId="3">#REF!</definedName>
    <definedName name="TABLE_2" localSheetId="8">#REF!</definedName>
    <definedName name="TABLE_2" localSheetId="6">#REF!</definedName>
    <definedName name="TABLE_2">#REF!</definedName>
    <definedName name="TARIFAS" localSheetId="5">#REF!</definedName>
    <definedName name="TARIFAS" localSheetId="7">#REF!</definedName>
    <definedName name="TARIFAS" localSheetId="1">#REF!</definedName>
    <definedName name="TARIFAS" localSheetId="2">#REF!</definedName>
    <definedName name="TARIFAS" localSheetId="3">#REF!</definedName>
    <definedName name="TARIFAS" localSheetId="8">#REF!</definedName>
    <definedName name="TARIFAS" localSheetId="6">#REF!</definedName>
    <definedName name="TARIFAS">#REF!</definedName>
    <definedName name="TASA" localSheetId="1">#REF!</definedName>
    <definedName name="TASA" localSheetId="3">#REF!</definedName>
    <definedName name="TASA">#REF!</definedName>
    <definedName name="TASATOT" localSheetId="1">#REF!</definedName>
    <definedName name="TASATOT" localSheetId="3">#REF!</definedName>
    <definedName name="TASATOT">#REF!</definedName>
    <definedName name="TCA" localSheetId="5" hidden="1">{"'EST.RDOS(INT)'!$A$5:$E$58"}</definedName>
    <definedName name="TCA" localSheetId="7" hidden="1">{"'EST.RDOS(INT)'!$A$5:$E$58"}</definedName>
    <definedName name="TCA" localSheetId="2" hidden="1">{"'EST.RDOS(INT)'!$A$5:$E$58"}</definedName>
    <definedName name="TCA" localSheetId="3" hidden="1">{"'EST.RDOS(INT)'!$A$5:$E$58"}</definedName>
    <definedName name="TCA" localSheetId="8" hidden="1">{"'EST.RDOS(INT)'!$A$5:$E$58"}</definedName>
    <definedName name="TCA" localSheetId="6" hidden="1">{"'EST.RDOS(INT)'!$A$5:$E$58"}</definedName>
    <definedName name="TCA" hidden="1">{"'EST.RDOS(INT)'!$A$5:$E$58"}</definedName>
    <definedName name="TCD_META">'[18]Dados Perdas'!$AG$36:$AS$42</definedName>
    <definedName name="TCD_REAL">'[18]Dados Perdas'!$AG$26:$AS$32</definedName>
    <definedName name="TD" localSheetId="5">[19]ELEGIR!$D$7</definedName>
    <definedName name="TD" localSheetId="7">[19]ELEGIR!$D$7</definedName>
    <definedName name="TD" localSheetId="8">[20]ELEGIR!$D$7</definedName>
    <definedName name="TD" localSheetId="6">[19]ELEGIR!$D$7</definedName>
    <definedName name="TD">[21]ELEGIR!$D$7</definedName>
    <definedName name="TELEC" localSheetId="5">#REF!</definedName>
    <definedName name="TELEC" localSheetId="7">#REF!</definedName>
    <definedName name="TELEC" localSheetId="1">#REF!</definedName>
    <definedName name="TELEC" localSheetId="2">#REF!</definedName>
    <definedName name="TELEC" localSheetId="3">#REF!</definedName>
    <definedName name="TELEC" localSheetId="8">#REF!</definedName>
    <definedName name="TELEC" localSheetId="6">#REF!</definedName>
    <definedName name="TELEC">#REF!</definedName>
    <definedName name="Tempo_Medio_CE">'[18]Dados de relacionamento'!$B$130:$N$136</definedName>
    <definedName name="Tempo_Medio_LN">'[18]Dados de relacionamento'!$B$48:$N$54</definedName>
    <definedName name="Tempo_Medio_RL">'[18]Dados de relacionamento'!$B$73:$N$79</definedName>
    <definedName name="Tempo_Medio_RLU">'[18]Dados de relacionamento'!$B$98:$N$104</definedName>
    <definedName name="Tempo_Medio_SE">'[18]Dados de relacionamento'!$B$152:$N$158</definedName>
    <definedName name="TEMPORAL" localSheetId="5">#REF!</definedName>
    <definedName name="TEMPORAL" localSheetId="7">#REF!</definedName>
    <definedName name="TEMPORAL" localSheetId="1">#REF!</definedName>
    <definedName name="TEMPORAL" localSheetId="2">#REF!</definedName>
    <definedName name="TEMPORAL" localSheetId="3">#REF!</definedName>
    <definedName name="TEMPORAL" localSheetId="8">#REF!</definedName>
    <definedName name="TEMPORAL" localSheetId="6">#REF!</definedName>
    <definedName name="TEMPORAL">#REF!</definedName>
    <definedName name="Ter_Pedidos_04">'[18]2º 3º pedidos'!$D$52:$P$58</definedName>
    <definedName name="Ter_Pedidos_05">'[18]2º 3º pedidos'!$D$61:$P$67</definedName>
    <definedName name="TERCER_PLAN_DE_TRANSMISION" localSheetId="5">#REF!</definedName>
    <definedName name="TERCER_PLAN_DE_TRANSMISION" localSheetId="7">#REF!</definedName>
    <definedName name="TERCER_PLAN_DE_TRANSMISION" localSheetId="1">#REF!</definedName>
    <definedName name="TERCER_PLAN_DE_TRANSMISION" localSheetId="2">#REF!</definedName>
    <definedName name="TERCER_PLAN_DE_TRANSMISION" localSheetId="3">#REF!</definedName>
    <definedName name="TERCER_PLAN_DE_TRANSMISION" localSheetId="8">#REF!</definedName>
    <definedName name="TERCER_PLAN_DE_TRANSMISION" localSheetId="6">#REF!</definedName>
    <definedName name="TERCER_PLAN_DE_TRANSMISION">#REF!</definedName>
    <definedName name="TERCPED">'[17]Dados Call Center'!$S$2:$AE$19</definedName>
    <definedName name="TEST0" localSheetId="5">#REF!</definedName>
    <definedName name="TEST0" localSheetId="7">#REF!</definedName>
    <definedName name="TEST0" localSheetId="1">#REF!</definedName>
    <definedName name="TEST0" localSheetId="2">#REF!</definedName>
    <definedName name="TEST0" localSheetId="3">#REF!</definedName>
    <definedName name="TEST0" localSheetId="8">#REF!</definedName>
    <definedName name="TEST0" localSheetId="6">#REF!</definedName>
    <definedName name="TEST0">#REF!</definedName>
    <definedName name="TEST1" localSheetId="5">#REF!</definedName>
    <definedName name="TEST1" localSheetId="7">#REF!</definedName>
    <definedName name="TEST1" localSheetId="1">#REF!</definedName>
    <definedName name="TEST1" localSheetId="2">#REF!</definedName>
    <definedName name="TEST1" localSheetId="3">#REF!</definedName>
    <definedName name="TEST1" localSheetId="8">#REF!</definedName>
    <definedName name="TEST1" localSheetId="6">#REF!</definedName>
    <definedName name="TEST1">#REF!</definedName>
    <definedName name="TEST2" localSheetId="5">#REF!</definedName>
    <definedName name="TEST2" localSheetId="7">#REF!</definedName>
    <definedName name="TEST2" localSheetId="1">#REF!</definedName>
    <definedName name="TEST2" localSheetId="2">#REF!</definedName>
    <definedName name="TEST2" localSheetId="3">#REF!</definedName>
    <definedName name="TEST2" localSheetId="8">#REF!</definedName>
    <definedName name="TEST2" localSheetId="6">#REF!</definedName>
    <definedName name="TEST2">#REF!</definedName>
    <definedName name="TEST3" localSheetId="3">#REF!</definedName>
    <definedName name="TEST3">#REF!</definedName>
    <definedName name="TEST4" localSheetId="3">#REF!</definedName>
    <definedName name="TEST4">#REF!</definedName>
    <definedName name="TEST5" localSheetId="3">#REF!</definedName>
    <definedName name="TEST5">#REF!</definedName>
    <definedName name="TESTHKEY" localSheetId="1">#REF!</definedName>
    <definedName name="TESTHKEY" localSheetId="3">#REF!</definedName>
    <definedName name="TESTHKEY">#REF!</definedName>
    <definedName name="TESTKEYS" localSheetId="1">#REF!</definedName>
    <definedName name="TESTKEYS" localSheetId="3">#REF!</definedName>
    <definedName name="TESTKEYS">#REF!</definedName>
    <definedName name="TESTVKEY" localSheetId="1">#REF!</definedName>
    <definedName name="TESTVKEY" localSheetId="3">#REF!</definedName>
    <definedName name="TESTVKEY">#REF!</definedName>
    <definedName name="TGTFCONTRAT">[17]DadosSeguranc!$G$70:$S$135</definedName>
    <definedName name="TGTFPROP">[17]DadosSeguranc!$G$2:$S$67</definedName>
    <definedName name="TIME1" localSheetId="5">#REF!</definedName>
    <definedName name="TIME1" localSheetId="7">#REF!</definedName>
    <definedName name="TIME1" localSheetId="1">#REF!</definedName>
    <definedName name="TIME1" localSheetId="2">#REF!</definedName>
    <definedName name="TIME1" localSheetId="3">#REF!</definedName>
    <definedName name="TIME1" localSheetId="8">#REF!</definedName>
    <definedName name="TIME1" localSheetId="6">#REF!</definedName>
    <definedName name="TIME1">#REF!</definedName>
    <definedName name="TIME2" localSheetId="5">#REF!</definedName>
    <definedName name="TIME2" localSheetId="7">#REF!</definedName>
    <definedName name="TIME2" localSheetId="1">#REF!</definedName>
    <definedName name="TIME2" localSheetId="2">#REF!</definedName>
    <definedName name="TIME2" localSheetId="3">#REF!</definedName>
    <definedName name="TIME2" localSheetId="8">#REF!</definedName>
    <definedName name="TIME2" localSheetId="6">#REF!</definedName>
    <definedName name="TIME2">#REF!</definedName>
    <definedName name="TMA">'[17]Dados DEC e FEC'!$D$247:$Q$258</definedName>
    <definedName name="TME">'[17]Dados Ind Com'!$D$16:$P$39</definedName>
    <definedName name="TME_GERAL" localSheetId="5">#REF!</definedName>
    <definedName name="TME_GERAL" localSheetId="7">#REF!</definedName>
    <definedName name="TME_GERAL" localSheetId="1">#REF!</definedName>
    <definedName name="TME_GERAL" localSheetId="2">#REF!</definedName>
    <definedName name="TME_GERAL" localSheetId="3">#REF!</definedName>
    <definedName name="TME_GERAL" localSheetId="8">#REF!</definedName>
    <definedName name="TME_GERAL" localSheetId="6">#REF!</definedName>
    <definedName name="TME_GERAL">#REF!</definedName>
    <definedName name="TME_MEDIA" localSheetId="5">#REF!</definedName>
    <definedName name="TME_MEDIA" localSheetId="7">#REF!</definedName>
    <definedName name="TME_MEDIA" localSheetId="1">#REF!</definedName>
    <definedName name="TME_MEDIA" localSheetId="2">#REF!</definedName>
    <definedName name="TME_MEDIA" localSheetId="3">#REF!</definedName>
    <definedName name="TME_MEDIA" localSheetId="8">#REF!</definedName>
    <definedName name="TME_MEDIA" localSheetId="6">#REF!</definedName>
    <definedName name="TME_MEDIA">#REF!</definedName>
    <definedName name="TME_NEG" localSheetId="5">#REF!</definedName>
    <definedName name="TME_NEG" localSheetId="7">#REF!</definedName>
    <definedName name="TME_NEG" localSheetId="1">#REF!</definedName>
    <definedName name="TME_NEG" localSheetId="2">#REF!</definedName>
    <definedName name="TME_NEG" localSheetId="3">#REF!</definedName>
    <definedName name="TME_NEG" localSheetId="8">#REF!</definedName>
    <definedName name="TME_NEG" localSheetId="6">#REF!</definedName>
    <definedName name="TME_NEG">#REF!</definedName>
    <definedName name="TME_PREF" localSheetId="1">#REF!</definedName>
    <definedName name="TME_PREF" localSheetId="3">#REF!</definedName>
    <definedName name="TME_PREF">#REF!</definedName>
    <definedName name="TME_TOI" localSheetId="1">#REF!</definedName>
    <definedName name="TME_TOI" localSheetId="3">#REF!</definedName>
    <definedName name="TME_TOI">#REF!</definedName>
    <definedName name="TML">'[17]Dados Ind Com'!$D$95:$P$118</definedName>
    <definedName name="TMR">'[17]Dados Ind Com'!$D$43:$P$66</definedName>
    <definedName name="TMRU">'[17]Dados Ind Com'!$D$69:$P$92</definedName>
    <definedName name="TMS">'[17]Dados Ind Com'!$D$2:$P$13</definedName>
    <definedName name="TNOV">'[17]Dados DEC e FEC'!$D$261:$P$272</definedName>
    <definedName name="TNOVENTA">'[17]Dados DEC e FEC'!$D$261:$Q$272</definedName>
    <definedName name="TOI_META">'[18]Dados Perdas'!$R$36:$AD$42</definedName>
    <definedName name="TOI_REAL">'[18]Dados Perdas'!$R$26:$AD$32</definedName>
    <definedName name="TopRankDefaultDistForRange" hidden="1">0</definedName>
    <definedName name="TopRankDefaultMaxChange" hidden="1">0.1</definedName>
    <definedName name="TopRankDefaultMinChange" hidden="1">-0.1</definedName>
    <definedName name="TopRankDefaultMultiGroupSize" hidden="1">2</definedName>
    <definedName name="TopRankDefaultMultiStepsPerInput" hidden="1">2</definedName>
    <definedName name="TopRankDefaultRangeType" hidden="1">0</definedName>
    <definedName name="TopRankDefaultStepsPerInput" hidden="1">5</definedName>
    <definedName name="TopRankDetailByInputReport" hidden="1">FALSE</definedName>
    <definedName name="TopRankMaxInputsPerGraph" hidden="1">10</definedName>
    <definedName name="TopRankMultiWayReport" hidden="1">FALSE</definedName>
    <definedName name="TopRankNumberOfRuns" hidden="1">1</definedName>
    <definedName name="TopRankOnlyInputsChangeThreshold">0.01</definedName>
    <definedName name="TopRankOnlyInputsOverThreshold" hidden="1">TRUE</definedName>
    <definedName name="TopRankOnlyTopRanking" hidden="1">TRUE</definedName>
    <definedName name="TopRankOutputDetailReport" hidden="1">FALSE</definedName>
    <definedName name="TopRankOutputsAsPercentChange" hidden="1">FALSE</definedName>
    <definedName name="TopRankOverwriteExisting" hidden="1">FALSE</definedName>
    <definedName name="TopRankPauseOnError" hidden="1">FALSE</definedName>
    <definedName name="TopRankPerformPrecedentScanAddOutput" hidden="1">FALSE</definedName>
    <definedName name="TopRankPerformPrecedentScanAtStart" hidden="1">TRUE</definedName>
    <definedName name="TopRankPrecedentScanType" hidden="1">1</definedName>
    <definedName name="TopRankReportAllOutputCells" hidden="1">TRUE</definedName>
    <definedName name="TopRankReportsInExistingWorkbook" hidden="1">FALSE</definedName>
    <definedName name="TopRankReportsInExistingWorkbookName" hidden="1">"Active Workbook"</definedName>
    <definedName name="TopRankReportsInNewWorkbook" hidden="1">TRUE</definedName>
    <definedName name="TopRankSensitivityGraphs" hidden="1">FALSE</definedName>
    <definedName name="TopRankSingleWorkbookAllResults" hidden="1">FALSE</definedName>
    <definedName name="TopRankSpiderGraphs" hidden="1">TRUE</definedName>
    <definedName name="TopRankTornadoGraphs" hidden="1">TRUE</definedName>
    <definedName name="TopRankUpdateDisplay" hidden="1">FALSE</definedName>
    <definedName name="torres" localSheetId="5">[14]Gráficas!$A$55:$H$57</definedName>
    <definedName name="torres" localSheetId="7">[14]Gráficas!$A$55:$H$57</definedName>
    <definedName name="torres" localSheetId="8">[15]Gráficas!$A$55:$H$57</definedName>
    <definedName name="torres" localSheetId="6">[14]Gráficas!$A$55:$H$57</definedName>
    <definedName name="torres">[16]Gráficas!$A$55:$H$57</definedName>
    <definedName name="TOTAL">[18]Cálculos_DM!$B$12:$O$19</definedName>
    <definedName name="TOTAL_CI">'[18]Dados Faturamento'!$C$41:$N$47</definedName>
    <definedName name="TOTAL_FAT">'[18]Dados Faturamento'!$C$21:$N$27</definedName>
    <definedName name="TOTAL_ISA" localSheetId="5">#REF!</definedName>
    <definedName name="TOTAL_ISA" localSheetId="7">#REF!</definedName>
    <definedName name="TOTAL_ISA" localSheetId="1">#REF!</definedName>
    <definedName name="TOTAL_ISA" localSheetId="2">#REF!</definedName>
    <definedName name="TOTAL_ISA" localSheetId="3">#REF!</definedName>
    <definedName name="TOTAL_ISA" localSheetId="8">#REF!</definedName>
    <definedName name="TOTAL_ISA" localSheetId="6">#REF!</definedName>
    <definedName name="TOTAL_ISA">#REF!</definedName>
    <definedName name="TOTAL_RECLAM">'[18]Dados Faturamento'!$C$51:$N$57</definedName>
    <definedName name="TOTAL_REFAT">'[18]Dados Faturamento'!$C$31:$N$37</definedName>
    <definedName name="Totales" localSheetId="5">#REF!,#REF!,#REF!,#REF!,#REF!,#REF!,#REF!,#REF!,#REF!,#REF!,#REF!,#REF!,#REF!,#REF!,#REF!,#REF!,#REF!,#REF!,#REF!,#REF!,#REF!,#REF!,#REF!,#REF!,#REF!,#REF!,#REF!,#REF!,#REF!,#REF!,#REF!,#REF!,#REF!,#REF!,#REF!,#REF!</definedName>
    <definedName name="Totales" localSheetId="7">#REF!,#REF!,#REF!,#REF!,#REF!,#REF!,#REF!,#REF!,#REF!,#REF!,#REF!,#REF!,#REF!,#REF!,#REF!,#REF!,#REF!,#REF!,#REF!,#REF!,#REF!,#REF!,#REF!,#REF!,#REF!,#REF!,#REF!,#REF!,#REF!,#REF!,#REF!,#REF!,#REF!,#REF!,#REF!,#REF!</definedName>
    <definedName name="Totales" localSheetId="1">#REF!,#REF!,#REF!,#REF!,#REF!,#REF!,#REF!,#REF!,#REF!,#REF!,#REF!,#REF!,#REF!,#REF!,#REF!,#REF!,#REF!,#REF!,#REF!,#REF!,#REF!,#REF!,#REF!,#REF!,#REF!,#REF!,#REF!,#REF!,#REF!,#REF!,#REF!,#REF!,#REF!,#REF!,#REF!,#REF!</definedName>
    <definedName name="Totales" localSheetId="2">#REF!,#REF!,#REF!,#REF!,#REF!,#REF!,#REF!,#REF!,#REF!,#REF!,#REF!,#REF!,#REF!,#REF!,#REF!,#REF!,#REF!,#REF!,#REF!,#REF!,#REF!,#REF!,#REF!,#REF!,#REF!,#REF!,#REF!,#REF!,#REF!,#REF!,#REF!,#REF!,#REF!,#REF!,#REF!,#REF!</definedName>
    <definedName name="Totales" localSheetId="3">#REF!,#REF!,#REF!,#REF!,#REF!,#REF!,#REF!,#REF!,#REF!,#REF!,#REF!,#REF!,#REF!,#REF!,#REF!,#REF!,#REF!,#REF!,#REF!,#REF!,#REF!,#REF!,#REF!,#REF!,#REF!,#REF!,#REF!,#REF!,#REF!,#REF!,#REF!,#REF!,#REF!,#REF!,#REF!,#REF!</definedName>
    <definedName name="Totales" localSheetId="8">#REF!,#REF!,#REF!,#REF!,#REF!,#REF!,#REF!,#REF!,#REF!,#REF!,#REF!,#REF!,#REF!,#REF!,#REF!,#REF!,#REF!,#REF!,#REF!,#REF!,#REF!,#REF!,#REF!,#REF!,#REF!,#REF!,#REF!,#REF!,#REF!,#REF!,#REF!,#REF!,#REF!,#REF!,#REF!,#REF!</definedName>
    <definedName name="Totales" localSheetId="6">#REF!,#REF!,#REF!,#REF!,#REF!,#REF!,#REF!,#REF!,#REF!,#REF!,#REF!,#REF!,#REF!,#REF!,#REF!,#REF!,#REF!,#REF!,#REF!,#REF!,#REF!,#REF!,#REF!,#REF!,#REF!,#REF!,#REF!,#REF!,#REF!,#REF!,#REF!,#REF!,#REF!,#REF!,#REF!,#REF!</definedName>
    <definedName name="Totales">#REF!,#REF!,#REF!,#REF!,#REF!,#REF!,#REF!,#REF!,#REF!,#REF!,#REF!,#REF!,#REF!,#REF!,#REF!,#REF!,#REF!,#REF!,#REF!,#REF!,#REF!,#REF!,#REF!,#REF!,#REF!,#REF!,#REF!,#REF!,#REF!,#REF!,#REF!,#REF!,#REF!,#REF!,#REF!,#REF!</definedName>
    <definedName name="Tp" localSheetId="5">[39]Controles!$C$43</definedName>
    <definedName name="Tp" localSheetId="7">[39]Controles!$C$43</definedName>
    <definedName name="Tp" localSheetId="2">[39]Controles!$C$43</definedName>
    <definedName name="Tp" localSheetId="3">[39]Controles!$C$43</definedName>
    <definedName name="Tp" localSheetId="8">[39]Controles!$C$43</definedName>
    <definedName name="Tp" localSheetId="6">[39]Controles!$C$43</definedName>
    <definedName name="Tp">[40]Controles!$C$43</definedName>
    <definedName name="TRANSACCVINC" localSheetId="5">#REF!</definedName>
    <definedName name="TRANSACCVINC" localSheetId="7">#REF!</definedName>
    <definedName name="TRANSACCVINC" localSheetId="2">#REF!</definedName>
    <definedName name="TRANSACCVINC" localSheetId="3">#REF!</definedName>
    <definedName name="TRANSACCVINC" localSheetId="8">#REF!</definedName>
    <definedName name="TRANSACCVINC" localSheetId="6">#REF!</definedName>
    <definedName name="TRANSACCVINC">#REF!</definedName>
    <definedName name="Transelectric" localSheetId="5">[80]Egresos!#REF!</definedName>
    <definedName name="Transelectric" localSheetId="7">[80]Egresos!#REF!</definedName>
    <definedName name="Transelectric" localSheetId="2">[80]Egresos!#REF!</definedName>
    <definedName name="Transelectric" localSheetId="3">[80]Egresos!#REF!</definedName>
    <definedName name="Transelectric" localSheetId="8">[80]Egresos!#REF!</definedName>
    <definedName name="Transelectric" localSheetId="6">[80]Egresos!#REF!</definedName>
    <definedName name="Transelectric">[80]Egresos!#REF!</definedName>
    <definedName name="transferencias" localSheetId="5">#REF!</definedName>
    <definedName name="transferencias" localSheetId="7">#REF!</definedName>
    <definedName name="transferencias" localSheetId="1">#REF!</definedName>
    <definedName name="transferencias" localSheetId="2">#REF!</definedName>
    <definedName name="transferencias" localSheetId="3">#REF!</definedName>
    <definedName name="transferencias" localSheetId="8">#REF!</definedName>
    <definedName name="transferencias" localSheetId="6">#REF!</definedName>
    <definedName name="transferencias">#REF!</definedName>
    <definedName name="TRES" localSheetId="2">#REF!</definedName>
    <definedName name="TRES" localSheetId="3">#REF!</definedName>
    <definedName name="TRES" localSheetId="8">#REF!</definedName>
    <definedName name="TRES">#REF!</definedName>
    <definedName name="trmp" localSheetId="5">'[39]Datos Generales'!$C$34:$Q$34</definedName>
    <definedName name="trmp" localSheetId="7">'[39]Datos Generales'!$C$34:$Q$34</definedName>
    <definedName name="trmp" localSheetId="2">'[39]Datos Generales'!$C$34:$Q$34</definedName>
    <definedName name="trmp" localSheetId="3">'[39]Datos Generales'!$C$34:$Q$34</definedName>
    <definedName name="trmp" localSheetId="8">'[39]Datos Generales'!$C$34:$Q$34</definedName>
    <definedName name="trmp" localSheetId="6">'[39]Datos Generales'!$C$34:$Q$34</definedName>
    <definedName name="trmp">'[40]Datos Generales'!$C$34:$Q$34</definedName>
    <definedName name="TSFR2" localSheetId="5">#REF!</definedName>
    <definedName name="TSFR2" localSheetId="7">#REF!</definedName>
    <definedName name="TSFR2" localSheetId="1">#REF!</definedName>
    <definedName name="TSFR2" localSheetId="2">#REF!</definedName>
    <definedName name="TSFR2" localSheetId="3">#REF!</definedName>
    <definedName name="TSFR2" localSheetId="8">#REF!</definedName>
    <definedName name="TSFR2" localSheetId="6">#REF!</definedName>
    <definedName name="TSFR2">#REF!</definedName>
    <definedName name="TSFR3" localSheetId="5">#REF!</definedName>
    <definedName name="TSFR3" localSheetId="7">#REF!</definedName>
    <definedName name="TSFR3" localSheetId="1">#REF!</definedName>
    <definedName name="TSFR3" localSheetId="2">#REF!</definedName>
    <definedName name="TSFR3" localSheetId="3">#REF!</definedName>
    <definedName name="TSFR3" localSheetId="8">#REF!</definedName>
    <definedName name="TSFR3" localSheetId="6">#REF!</definedName>
    <definedName name="TSFR3">#REF!</definedName>
    <definedName name="TTE" localSheetId="1">#REF!</definedName>
    <definedName name="TTE" localSheetId="3">#REF!</definedName>
    <definedName name="TTE">#REF!</definedName>
    <definedName name="TXARREC">'[17]Dados Inadimplência'!$C$75:$N$92</definedName>
    <definedName name="TXARRECMETA">'[18]Dados Inadimplência'!$V$67:$AH$73</definedName>
    <definedName name="Unidad" localSheetId="5">[64]Datos!#REF!</definedName>
    <definedName name="Unidad" localSheetId="7">[64]Datos!#REF!</definedName>
    <definedName name="Unidad" localSheetId="1">[65]Datos!#REF!</definedName>
    <definedName name="Unidad" localSheetId="2">[65]Datos!#REF!</definedName>
    <definedName name="Unidad" localSheetId="3">[65]Datos!#REF!</definedName>
    <definedName name="Unidad" localSheetId="8">[66]Datos!#REF!</definedName>
    <definedName name="Unidad" localSheetId="6">[64]Datos!#REF!</definedName>
    <definedName name="Unidad">[65]Datos!#REF!</definedName>
    <definedName name="Unidade">'[22]Cadastro Trafos'!$W$3:$W$8</definedName>
    <definedName name="UNO" localSheetId="5">#REF!</definedName>
    <definedName name="UNO" localSheetId="7">#REF!</definedName>
    <definedName name="UNO" localSheetId="1">#REF!</definedName>
    <definedName name="UNO" localSheetId="2">#REF!</definedName>
    <definedName name="UNO" localSheetId="3">#REF!</definedName>
    <definedName name="UNO" localSheetId="8">#REF!</definedName>
    <definedName name="UNO" localSheetId="6">#REF!</definedName>
    <definedName name="UNO">#REF!</definedName>
    <definedName name="UPS" localSheetId="5">'[51]Dados Work'!#REF!</definedName>
    <definedName name="UPS" localSheetId="7">'[51]Dados Work'!#REF!</definedName>
    <definedName name="UPS" localSheetId="1">'[51]Dados Work'!#REF!</definedName>
    <definedName name="UPS" localSheetId="2">'[51]Dados Work'!#REF!</definedName>
    <definedName name="UPS" localSheetId="3">'[51]Dados Work'!#REF!</definedName>
    <definedName name="UPS" localSheetId="8">'[51]Dados Work'!#REF!</definedName>
    <definedName name="UPS" localSheetId="6">'[51]Dados Work'!#REF!</definedName>
    <definedName name="UPS">'[51]Dados Work'!#REF!</definedName>
    <definedName name="UPSOPER07" localSheetId="5">#REF!</definedName>
    <definedName name="UPSOPER07" localSheetId="7">#REF!</definedName>
    <definedName name="UPSOPER07" localSheetId="1">#REF!</definedName>
    <definedName name="UPSOPER07" localSheetId="2">#REF!</definedName>
    <definedName name="UPSOPER07" localSheetId="3">#REF!</definedName>
    <definedName name="UPSOPER07" localSheetId="8">#REF!</definedName>
    <definedName name="UPSOPER07" localSheetId="6">#REF!</definedName>
    <definedName name="UPSOPER07">#REF!</definedName>
    <definedName name="UPSPERD07" localSheetId="5">#REF!</definedName>
    <definedName name="UPSPERD07" localSheetId="7">#REF!</definedName>
    <definedName name="UPSPERD07" localSheetId="1">#REF!</definedName>
    <definedName name="UPSPERD07" localSheetId="2">#REF!</definedName>
    <definedName name="UPSPERD07" localSheetId="3">#REF!</definedName>
    <definedName name="UPSPERD07" localSheetId="8">#REF!</definedName>
    <definedName name="UPSPERD07" localSheetId="6">#REF!</definedName>
    <definedName name="UPSPERD07">#REF!</definedName>
    <definedName name="UPSSUB07" localSheetId="5">#REF!</definedName>
    <definedName name="UPSSUB07" localSheetId="7">#REF!</definedName>
    <definedName name="UPSSUB07" localSheetId="1">#REF!</definedName>
    <definedName name="UPSSUB07" localSheetId="2">#REF!</definedName>
    <definedName name="UPSSUB07" localSheetId="3">#REF!</definedName>
    <definedName name="UPSSUB07" localSheetId="8">#REF!</definedName>
    <definedName name="UPSSUB07" localSheetId="6">#REF!</definedName>
    <definedName name="UPSSUB07">#REF!</definedName>
    <definedName name="UPSUNDER07" localSheetId="1">#REF!</definedName>
    <definedName name="UPSUNDER07" localSheetId="3">#REF!</definedName>
    <definedName name="UPSUNDER07">#REF!</definedName>
    <definedName name="Utilidad_antes_de_C.M." localSheetId="5">'[31]#¡REF'!$B$26</definedName>
    <definedName name="Utilidad_antes_de_C.M." localSheetId="7">'[31]#¡REF'!$B$26</definedName>
    <definedName name="Utilidad_antes_de_C.M." localSheetId="8">'[32]#¡REF'!$B$26</definedName>
    <definedName name="Utilidad_antes_de_C.M." localSheetId="6">'[31]#¡REF'!$B$26</definedName>
    <definedName name="Utilidad_antes_de_C.M.">'[33]#¡REF'!$B$26</definedName>
    <definedName name="Utilidad_Neta" localSheetId="5">'[31]#¡REF'!$B$29</definedName>
    <definedName name="Utilidad_Neta" localSheetId="7">'[31]#¡REF'!$B$29</definedName>
    <definedName name="Utilidad_Neta" localSheetId="8">'[32]#¡REF'!$B$29</definedName>
    <definedName name="Utilidad_Neta" localSheetId="6">'[31]#¡REF'!$B$29</definedName>
    <definedName name="Utilidad_Neta">'[33]#¡REF'!$B$29</definedName>
    <definedName name="Utilidad_Operacional" localSheetId="5">'[31]#¡REF'!$B$19</definedName>
    <definedName name="Utilidad_Operacional" localSheetId="7">'[31]#¡REF'!$B$19</definedName>
    <definedName name="Utilidad_Operacional" localSheetId="8">'[32]#¡REF'!$B$19</definedName>
    <definedName name="Utilidad_Operacional" localSheetId="6">'[31]#¡REF'!$B$19</definedName>
    <definedName name="Utilidad_Operacional">'[33]#¡REF'!$B$19</definedName>
    <definedName name="v" localSheetId="5">#REF!</definedName>
    <definedName name="v" localSheetId="7">#REF!</definedName>
    <definedName name="v" localSheetId="1">#REF!</definedName>
    <definedName name="v" localSheetId="2">#REF!</definedName>
    <definedName name="v" localSheetId="3">#REF!</definedName>
    <definedName name="v" localSheetId="8">#REF!</definedName>
    <definedName name="v" localSheetId="6">#REF!</definedName>
    <definedName name="v">#REF!</definedName>
    <definedName name="VALOR_DEP" localSheetId="5">#REF!</definedName>
    <definedName name="VALOR_DEP" localSheetId="7">#REF!</definedName>
    <definedName name="VALOR_DEP" localSheetId="1">#REF!</definedName>
    <definedName name="VALOR_DEP" localSheetId="2">#REF!</definedName>
    <definedName name="VALOR_DEP" localSheetId="3">#REF!</definedName>
    <definedName name="VALOR_DEP" localSheetId="8">#REF!</definedName>
    <definedName name="VALOR_DEP" localSheetId="6">#REF!</definedName>
    <definedName name="VALOR_DEP">#REF!</definedName>
    <definedName name="VALUE">'[17]Dados RiscoEnergia'!$F$3:$Q$4</definedName>
    <definedName name="Vehiculo" localSheetId="5">[45]Supuestos!$M$20</definedName>
    <definedName name="Vehiculo" localSheetId="7">[45]Supuestos!$M$20</definedName>
    <definedName name="Vehiculo" localSheetId="2">[45]Supuestos!$M$20</definedName>
    <definedName name="Vehiculo" localSheetId="8">[45]Supuestos!$M$20</definedName>
    <definedName name="Vehiculo" localSheetId="6">[45]Supuestos!$M$20</definedName>
    <definedName name="Vehiculo">[46]Supuestos!$M$20</definedName>
    <definedName name="VOL_EUR" localSheetId="5">'[25]#¡REF'!$C$48</definedName>
    <definedName name="VOL_EUR" localSheetId="7">'[25]#¡REF'!$C$48</definedName>
    <definedName name="VOL_EUR" localSheetId="8">'[26]#¡REF'!$C$48</definedName>
    <definedName name="VOL_EUR" localSheetId="6">'[25]#¡REF'!$C$48</definedName>
    <definedName name="VOL_EUR">'[27]#¡REF'!$C$48</definedName>
    <definedName name="VOL_JPY" localSheetId="5">'[25]#¡REF'!$D$48</definedName>
    <definedName name="VOL_JPY" localSheetId="7">'[25]#¡REF'!$D$48</definedName>
    <definedName name="VOL_JPY" localSheetId="8">'[26]#¡REF'!$D$48</definedName>
    <definedName name="VOL_JPY" localSheetId="6">'[25]#¡REF'!$D$48</definedName>
    <definedName name="VOL_JPY">'[27]#¡REF'!$D$48</definedName>
    <definedName name="VOZ" localSheetId="5">#REF!</definedName>
    <definedName name="VOZ" localSheetId="7">#REF!</definedName>
    <definedName name="VOZ" localSheetId="2">#REF!</definedName>
    <definedName name="VOZ" localSheetId="3">#REF!</definedName>
    <definedName name="VOZ" localSheetId="8">#REF!</definedName>
    <definedName name="VOZ" localSheetId="6">#REF!</definedName>
    <definedName name="VOZ">#REF!</definedName>
    <definedName name="WACCCORRI" localSheetId="7">#REF!</definedName>
    <definedName name="WACCCORRI" localSheetId="2">#REF!</definedName>
    <definedName name="WACCCORRI" localSheetId="3">#REF!</definedName>
    <definedName name="WACCCORRI" localSheetId="8">#REF!</definedName>
    <definedName name="WACCCORRI" localSheetId="6">#REF!</definedName>
    <definedName name="WACCCORRI">#REF!</definedName>
    <definedName name="WH" localSheetId="5">#REF!</definedName>
    <definedName name="WH" localSheetId="7">#REF!</definedName>
    <definedName name="WH" localSheetId="1">#REF!</definedName>
    <definedName name="WH" localSheetId="2">#REF!</definedName>
    <definedName name="WH" localSheetId="3">#REF!</definedName>
    <definedName name="WH" localSheetId="8">#REF!</definedName>
    <definedName name="WH" localSheetId="6">#REF!</definedName>
    <definedName name="WH">#REF!</definedName>
    <definedName name="workganho" localSheetId="5">#REF!</definedName>
    <definedName name="workganho" localSheetId="7">#REF!</definedName>
    <definedName name="workganho" localSheetId="1">#REF!</definedName>
    <definedName name="workganho" localSheetId="2">#REF!</definedName>
    <definedName name="workganho" localSheetId="3">#REF!</definedName>
    <definedName name="workganho" localSheetId="8">#REF!</definedName>
    <definedName name="workganho" localSheetId="6">#REF!</definedName>
    <definedName name="workganho">#REF!</definedName>
    <definedName name="WORKSHEET" localSheetId="5">#REF!</definedName>
    <definedName name="WORKSHEET" localSheetId="7">#REF!</definedName>
    <definedName name="WORKSHEET" localSheetId="1">#REF!</definedName>
    <definedName name="WORKSHEET" localSheetId="2">#REF!</definedName>
    <definedName name="WORKSHEET" localSheetId="3">#REF!</definedName>
    <definedName name="WORKSHEET" localSheetId="8">#REF!</definedName>
    <definedName name="WORKSHEET" localSheetId="6">#REF!</definedName>
    <definedName name="WORKSHEET">#REF!</definedName>
    <definedName name="WP" localSheetId="1">#REF!</definedName>
    <definedName name="WP" localSheetId="3">#REF!</definedName>
    <definedName name="WP">#REF!</definedName>
    <definedName name="wrn.A1.._.Supuestos." localSheetId="5" hidden="1">{"Supuestos 1",#N/A,FALSE,"Supuestos"}</definedName>
    <definedName name="wrn.A1.._.Supuestos." localSheetId="7" hidden="1">{"Supuestos 1",#N/A,FALSE,"Supuestos"}</definedName>
    <definedName name="wrn.A1.._.Supuestos." localSheetId="2" hidden="1">{"Supuestos 1",#N/A,FALSE,"Supuestos"}</definedName>
    <definedName name="wrn.A1.._.Supuestos." localSheetId="3" hidden="1">{"Supuestos 1",#N/A,FALSE,"Supuestos"}</definedName>
    <definedName name="wrn.A1.._.Supuestos." localSheetId="8" hidden="1">{"Supuestos 1",#N/A,FALSE,"Supuestos"}</definedName>
    <definedName name="wrn.A1.._.Supuestos." localSheetId="6" hidden="1">{"Supuestos 1",#N/A,FALSE,"Supuestos"}</definedName>
    <definedName name="wrn.A1.._.Supuestos." hidden="1">{"Supuestos 1",#N/A,FALSE,"Supuestos"}</definedName>
    <definedName name="wrn.A2.._.Macroeconomico." localSheetId="5" hidden="1">{"Macroeconomico 2",#N/A,FALSE,"Macroeconomico"}</definedName>
    <definedName name="wrn.A2.._.Macroeconomico." localSheetId="7" hidden="1">{"Macroeconomico 2",#N/A,FALSE,"Macroeconomico"}</definedName>
    <definedName name="wrn.A2.._.Macroeconomico." localSheetId="2" hidden="1">{"Macroeconomico 2",#N/A,FALSE,"Macroeconomico"}</definedName>
    <definedName name="wrn.A2.._.Macroeconomico." localSheetId="3" hidden="1">{"Macroeconomico 2",#N/A,FALSE,"Macroeconomico"}</definedName>
    <definedName name="wrn.A2.._.Macroeconomico." localSheetId="8" hidden="1">{"Macroeconomico 2",#N/A,FALSE,"Macroeconomico"}</definedName>
    <definedName name="wrn.A2.._.Macroeconomico." localSheetId="6" hidden="1">{"Macroeconomico 2",#N/A,FALSE,"Macroeconomico"}</definedName>
    <definedName name="wrn.A2.._.Macroeconomico." hidden="1">{"Macroeconomico 2",#N/A,FALSE,"Macroeconomico"}</definedName>
    <definedName name="wrn.A3.._.Lineas.._.abonadas.._.Multi." localSheetId="5"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wrn.A3.._.Lineas.._.abonadas.._.Multi." localSheetId="7"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wrn.A3.._.Lineas.._.abonadas.._.Multi." localSheetId="2"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wrn.A3.._.Lineas.._.abonadas.._.Multi." localSheetId="3"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wrn.A3.._.Lineas.._.abonadas.._.Multi." localSheetId="8"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wrn.A3.._.Lineas.._.abonadas.._.Multi." localSheetId="6"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wrn.A3.._.Lineas.._.abonadas.._.Multi." hidden="1">{"Mercado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definedName>
    <definedName name="wrn.A3.1.._.Lineas._.Facturadas." localSheetId="5" hidden="1">{"L. facturadas. 1",#N/A,FALSE,"Lineas Facturadas";"Crecimiento año a año. 2",#N/A,FALSE,"Lineas Facturadas";"Por. recp. total. 3",#N/A,FALSE,"Lineas Facturadas"}</definedName>
    <definedName name="wrn.A3.1.._.Lineas._.Facturadas." localSheetId="7" hidden="1">{"L. facturadas. 1",#N/A,FALSE,"Lineas Facturadas";"Crecimiento año a año. 2",#N/A,FALSE,"Lineas Facturadas";"Por. recp. total. 3",#N/A,FALSE,"Lineas Facturadas"}</definedName>
    <definedName name="wrn.A3.1.._.Lineas._.Facturadas." localSheetId="2" hidden="1">{"L. facturadas. 1",#N/A,FALSE,"Lineas Facturadas";"Crecimiento año a año. 2",#N/A,FALSE,"Lineas Facturadas";"Por. recp. total. 3",#N/A,FALSE,"Lineas Facturadas"}</definedName>
    <definedName name="wrn.A3.1.._.Lineas._.Facturadas." localSheetId="3" hidden="1">{"L. facturadas. 1",#N/A,FALSE,"Lineas Facturadas";"Crecimiento año a año. 2",#N/A,FALSE,"Lineas Facturadas";"Por. recp. total. 3",#N/A,FALSE,"Lineas Facturadas"}</definedName>
    <definedName name="wrn.A3.1.._.Lineas._.Facturadas." localSheetId="8" hidden="1">{"L. facturadas. 1",#N/A,FALSE,"Lineas Facturadas";"Crecimiento año a año. 2",#N/A,FALSE,"Lineas Facturadas";"Por. recp. total. 3",#N/A,FALSE,"Lineas Facturadas"}</definedName>
    <definedName name="wrn.A3.1.._.Lineas._.Facturadas." localSheetId="6" hidden="1">{"L. facturadas. 1",#N/A,FALSE,"Lineas Facturadas";"Crecimiento año a año. 2",#N/A,FALSE,"Lineas Facturadas";"Por. recp. total. 3",#N/A,FALSE,"Lineas Facturadas"}</definedName>
    <definedName name="wrn.A3.1.._.Lineas._.Facturadas." hidden="1">{"L. facturadas. 1",#N/A,FALSE,"Lineas Facturadas";"Crecimiento año a año. 2",#N/A,FALSE,"Lineas Facturadas";"Por. recp. total. 3",#N/A,FALSE,"Lineas Facturadas"}</definedName>
    <definedName name="wrn.A4.._.Multimedicion." localSheetId="5" hidden="1">{"Multi. Impulsos. 1",#N/A,FALSE,"Multimedicion";"Crecimiento año a año. 2",#N/A,FALSE,"Multimedicion";"Por. resp. total. 3",#N/A,FALSE,"Multimedicion"}</definedName>
    <definedName name="wrn.A4.._.Multimedicion." localSheetId="7" hidden="1">{"Multi. Impulsos. 1",#N/A,FALSE,"Multimedicion";"Crecimiento año a año. 2",#N/A,FALSE,"Multimedicion";"Por. resp. total. 3",#N/A,FALSE,"Multimedicion"}</definedName>
    <definedName name="wrn.A4.._.Multimedicion." localSheetId="2" hidden="1">{"Multi. Impulsos. 1",#N/A,FALSE,"Multimedicion";"Crecimiento año a año. 2",#N/A,FALSE,"Multimedicion";"Por. resp. total. 3",#N/A,FALSE,"Multimedicion"}</definedName>
    <definedName name="wrn.A4.._.Multimedicion." localSheetId="3" hidden="1">{"Multi. Impulsos. 1",#N/A,FALSE,"Multimedicion";"Crecimiento año a año. 2",#N/A,FALSE,"Multimedicion";"Por. resp. total. 3",#N/A,FALSE,"Multimedicion"}</definedName>
    <definedName name="wrn.A4.._.Multimedicion." localSheetId="8" hidden="1">{"Multi. Impulsos. 1",#N/A,FALSE,"Multimedicion";"Crecimiento año a año. 2",#N/A,FALSE,"Multimedicion";"Por. resp. total. 3",#N/A,FALSE,"Multimedicion"}</definedName>
    <definedName name="wrn.A4.._.Multimedicion." localSheetId="6" hidden="1">{"Multi. Impulsos. 1",#N/A,FALSE,"Multimedicion";"Crecimiento año a año. 2",#N/A,FALSE,"Multimedicion";"Por. resp. total. 3",#N/A,FALSE,"Multimedicion"}</definedName>
    <definedName name="wrn.A4.._.Multimedicion." hidden="1">{"Multi. Impulsos. 1",#N/A,FALSE,"Multimedicion";"Crecimiento año a año. 2",#N/A,FALSE,"Multimedicion";"Por. resp. total. 3",#N/A,FALSE,"Multimedicion"}</definedName>
    <definedName name="wrn.A5.._.Tarifas." localSheetId="5" hidden="1">{"Valor par Domic. 1",#N/A,FALSE,"Tarifas";"Crecimiento año a año. 2",#N/A,FALSE,"Tarifas";"Traif. prom. de LD.. 3",#N/A,FALSE,"Tarifas"}</definedName>
    <definedName name="wrn.A5.._.Tarifas." localSheetId="7" hidden="1">{"Valor par Domic. 1",#N/A,FALSE,"Tarifas";"Crecimiento año a año. 2",#N/A,FALSE,"Tarifas";"Traif. prom. de LD.. 3",#N/A,FALSE,"Tarifas"}</definedName>
    <definedName name="wrn.A5.._.Tarifas." localSheetId="2" hidden="1">{"Valor par Domic. 1",#N/A,FALSE,"Tarifas";"Crecimiento año a año. 2",#N/A,FALSE,"Tarifas";"Traif. prom. de LD.. 3",#N/A,FALSE,"Tarifas"}</definedName>
    <definedName name="wrn.A5.._.Tarifas." localSheetId="3" hidden="1">{"Valor par Domic. 1",#N/A,FALSE,"Tarifas";"Crecimiento año a año. 2",#N/A,FALSE,"Tarifas";"Traif. prom. de LD.. 3",#N/A,FALSE,"Tarifas"}</definedName>
    <definedName name="wrn.A5.._.Tarifas." localSheetId="8" hidden="1">{"Valor par Domic. 1",#N/A,FALSE,"Tarifas";"Crecimiento año a año. 2",#N/A,FALSE,"Tarifas";"Traif. prom. de LD.. 3",#N/A,FALSE,"Tarifas"}</definedName>
    <definedName name="wrn.A5.._.Tarifas." localSheetId="6" hidden="1">{"Valor par Domic. 1",#N/A,FALSE,"Tarifas";"Crecimiento año a año. 2",#N/A,FALSE,"Tarifas";"Traif. prom. de LD.. 3",#N/A,FALSE,"Tarifas"}</definedName>
    <definedName name="wrn.A5.._.Tarifas." hidden="1">{"Valor par Domic. 1",#N/A,FALSE,"Tarifas";"Crecimiento año a año. 2",#N/A,FALSE,"Tarifas";"Traif. prom. de LD.. 3",#N/A,FALSE,"Tarifas"}</definedName>
    <definedName name="wrn.A6.._.Vol._.de._.llamadas." localSheetId="5" hidden="1">{"Ind. Vista de llamadas. 1",#N/A,FALSE,"Volumen de Llamadas";"Ind. Vol de llamadas. 2",#N/A,FALSE,"Volumen de Llamadas";"Factor de CAmbio en Multi. 3",#N/A,FALSE,"Volumen de Llamadas";"Factor de cambio en Multi. 4",#N/A,FALSE,"Volumen de Llamadas"}</definedName>
    <definedName name="wrn.A6.._.Vol._.de._.llamadas." localSheetId="7" hidden="1">{"Ind. Vista de llamadas. 1",#N/A,FALSE,"Volumen de Llamadas";"Ind. Vol de llamadas. 2",#N/A,FALSE,"Volumen de Llamadas";"Factor de CAmbio en Multi. 3",#N/A,FALSE,"Volumen de Llamadas";"Factor de cambio en Multi. 4",#N/A,FALSE,"Volumen de Llamadas"}</definedName>
    <definedName name="wrn.A6.._.Vol._.de._.llamadas." localSheetId="2" hidden="1">{"Ind. Vista de llamadas. 1",#N/A,FALSE,"Volumen de Llamadas";"Ind. Vol de llamadas. 2",#N/A,FALSE,"Volumen de Llamadas";"Factor de CAmbio en Multi. 3",#N/A,FALSE,"Volumen de Llamadas";"Factor de cambio en Multi. 4",#N/A,FALSE,"Volumen de Llamadas"}</definedName>
    <definedName name="wrn.A6.._.Vol._.de._.llamadas." localSheetId="3" hidden="1">{"Ind. Vista de llamadas. 1",#N/A,FALSE,"Volumen de Llamadas";"Ind. Vol de llamadas. 2",#N/A,FALSE,"Volumen de Llamadas";"Factor de CAmbio en Multi. 3",#N/A,FALSE,"Volumen de Llamadas";"Factor de cambio en Multi. 4",#N/A,FALSE,"Volumen de Llamadas"}</definedName>
    <definedName name="wrn.A6.._.Vol._.de._.llamadas." localSheetId="8" hidden="1">{"Ind. Vista de llamadas. 1",#N/A,FALSE,"Volumen de Llamadas";"Ind. Vol de llamadas. 2",#N/A,FALSE,"Volumen de Llamadas";"Factor de CAmbio en Multi. 3",#N/A,FALSE,"Volumen de Llamadas";"Factor de cambio en Multi. 4",#N/A,FALSE,"Volumen de Llamadas"}</definedName>
    <definedName name="wrn.A6.._.Vol._.de._.llamadas." localSheetId="6" hidden="1">{"Ind. Vista de llamadas. 1",#N/A,FALSE,"Volumen de Llamadas";"Ind. Vol de llamadas. 2",#N/A,FALSE,"Volumen de Llamadas";"Factor de CAmbio en Multi. 3",#N/A,FALSE,"Volumen de Llamadas";"Factor de cambio en Multi. 4",#N/A,FALSE,"Volumen de Llamadas"}</definedName>
    <definedName name="wrn.A6.._.Vol._.de._.llamadas." hidden="1">{"Ind. Vista de llamadas. 1",#N/A,FALSE,"Volumen de Llamadas";"Ind. Vol de llamadas. 2",#N/A,FALSE,"Volumen de Llamadas";"Factor de CAmbio en Multi. 3",#N/A,FALSE,"Volumen de Llamadas";"Factor de cambio en Multi. 4",#N/A,FALSE,"Volumen de Llamadas"}</definedName>
    <definedName name="wrn.C1._.Publicar." localSheetId="5" hidden="1">{"Convenio Publicar",#N/A,FALSE,"Publicar"}</definedName>
    <definedName name="wrn.C1._.Publicar." localSheetId="7" hidden="1">{"Convenio Publicar",#N/A,FALSE,"Publicar"}</definedName>
    <definedName name="wrn.C1._.Publicar." localSheetId="2" hidden="1">{"Convenio Publicar",#N/A,FALSE,"Publicar"}</definedName>
    <definedName name="wrn.C1._.Publicar." localSheetId="3" hidden="1">{"Convenio Publicar",#N/A,FALSE,"Publicar"}</definedName>
    <definedName name="wrn.C1._.Publicar." localSheetId="8" hidden="1">{"Convenio Publicar",#N/A,FALSE,"Publicar"}</definedName>
    <definedName name="wrn.C1._.Publicar." localSheetId="6" hidden="1">{"Convenio Publicar",#N/A,FALSE,"Publicar"}</definedName>
    <definedName name="wrn.C1._.Publicar." hidden="1">{"Convenio Publicar",#N/A,FALSE,"Publicar"}</definedName>
    <definedName name="wrn.C2.._.Telefonos._.Publicos." localSheetId="5" hidden="1">{"Convenio",#N/A,FALSE,"Tel. Pub.";"Cifras 1",#N/A,FALSE,"Tel. Pub.";"Cifras 2",#N/A,FALSE,"Tel. Pub.";"Cifras 3",#N/A,FALSE,"Tel. Pub.";"Cifras 4",#N/A,FALSE,"Tel. Pub.";"Cifras 5",#N/A,FALSE,"Tel. Pub.";"Cifras 6",#N/A,FALSE,"Tel. Pub."}</definedName>
    <definedName name="wrn.C2.._.Telefonos._.Publicos." localSheetId="7" hidden="1">{"Convenio",#N/A,FALSE,"Tel. Pub.";"Cifras 1",#N/A,FALSE,"Tel. Pub.";"Cifras 2",#N/A,FALSE,"Tel. Pub.";"Cifras 3",#N/A,FALSE,"Tel. Pub.";"Cifras 4",#N/A,FALSE,"Tel. Pub.";"Cifras 5",#N/A,FALSE,"Tel. Pub.";"Cifras 6",#N/A,FALSE,"Tel. Pub."}</definedName>
    <definedName name="wrn.C2.._.Telefonos._.Publicos." localSheetId="2" hidden="1">{"Convenio",#N/A,FALSE,"Tel. Pub.";"Cifras 1",#N/A,FALSE,"Tel. Pub.";"Cifras 2",#N/A,FALSE,"Tel. Pub.";"Cifras 3",#N/A,FALSE,"Tel. Pub.";"Cifras 4",#N/A,FALSE,"Tel. Pub.";"Cifras 5",#N/A,FALSE,"Tel. Pub.";"Cifras 6",#N/A,FALSE,"Tel. Pub."}</definedName>
    <definedName name="wrn.C2.._.Telefonos._.Publicos." localSheetId="3" hidden="1">{"Convenio",#N/A,FALSE,"Tel. Pub.";"Cifras 1",#N/A,FALSE,"Tel. Pub.";"Cifras 2",#N/A,FALSE,"Tel. Pub.";"Cifras 3",#N/A,FALSE,"Tel. Pub.";"Cifras 4",#N/A,FALSE,"Tel. Pub.";"Cifras 5",#N/A,FALSE,"Tel. Pub.";"Cifras 6",#N/A,FALSE,"Tel. Pub."}</definedName>
    <definedName name="wrn.C2.._.Telefonos._.Publicos." localSheetId="8" hidden="1">{"Convenio",#N/A,FALSE,"Tel. Pub.";"Cifras 1",#N/A,FALSE,"Tel. Pub.";"Cifras 2",#N/A,FALSE,"Tel. Pub.";"Cifras 3",#N/A,FALSE,"Tel. Pub.";"Cifras 4",#N/A,FALSE,"Tel. Pub.";"Cifras 5",#N/A,FALSE,"Tel. Pub.";"Cifras 6",#N/A,FALSE,"Tel. Pub."}</definedName>
    <definedName name="wrn.C2.._.Telefonos._.Publicos." localSheetId="6" hidden="1">{"Convenio",#N/A,FALSE,"Tel. Pub.";"Cifras 1",#N/A,FALSE,"Tel. Pub.";"Cifras 2",#N/A,FALSE,"Tel. Pub.";"Cifras 3",#N/A,FALSE,"Tel. Pub.";"Cifras 4",#N/A,FALSE,"Tel. Pub.";"Cifras 5",#N/A,FALSE,"Tel. Pub.";"Cifras 6",#N/A,FALSE,"Tel. Pub."}</definedName>
    <definedName name="wrn.C2.._.Telefonos._.Publicos." hidden="1">{"Convenio",#N/A,FALSE,"Tel. Pub.";"Cifras 1",#N/A,FALSE,"Tel. Pub.";"Cifras 2",#N/A,FALSE,"Tel. Pub.";"Cifras 3",#N/A,FALSE,"Tel. Pub.";"Cifras 4",#N/A,FALSE,"Tel. Pub.";"Cifras 5",#N/A,FALSE,"Tel. Pub.";"Cifras 6",#N/A,FALSE,"Tel. Pub."}</definedName>
    <definedName name="wrn.C3.._.Red._.Inteligente." localSheetId="5" hidden="1">{"Convenio",#N/A,FALSE,"Red Inteligente";"Cifras 1",#N/A,FALSE,"Red Inteligente";"Cifras 2",#N/A,FALSE,"Red Inteligente"}</definedName>
    <definedName name="wrn.C3.._.Red._.Inteligente." localSheetId="7" hidden="1">{"Convenio",#N/A,FALSE,"Red Inteligente";"Cifras 1",#N/A,FALSE,"Red Inteligente";"Cifras 2",#N/A,FALSE,"Red Inteligente"}</definedName>
    <definedName name="wrn.C3.._.Red._.Inteligente." localSheetId="2" hidden="1">{"Convenio",#N/A,FALSE,"Red Inteligente";"Cifras 1",#N/A,FALSE,"Red Inteligente";"Cifras 2",#N/A,FALSE,"Red Inteligente"}</definedName>
    <definedName name="wrn.C3.._.Red._.Inteligente." localSheetId="3" hidden="1">{"Convenio",#N/A,FALSE,"Red Inteligente";"Cifras 1",#N/A,FALSE,"Red Inteligente";"Cifras 2",#N/A,FALSE,"Red Inteligente"}</definedName>
    <definedName name="wrn.C3.._.Red._.Inteligente." localSheetId="8" hidden="1">{"Convenio",#N/A,FALSE,"Red Inteligente";"Cifras 1",#N/A,FALSE,"Red Inteligente";"Cifras 2",#N/A,FALSE,"Red Inteligente"}</definedName>
    <definedName name="wrn.C3.._.Red._.Inteligente." localSheetId="6" hidden="1">{"Convenio",#N/A,FALSE,"Red Inteligente";"Cifras 1",#N/A,FALSE,"Red Inteligente";"Cifras 2",#N/A,FALSE,"Red Inteligente"}</definedName>
    <definedName name="wrn.C3.._.Red._.Inteligente." hidden="1">{"Convenio",#N/A,FALSE,"Red Inteligente";"Cifras 1",#N/A,FALSE,"Red Inteligente";"Cifras 2",#N/A,FALSE,"Red Inteligente"}</definedName>
    <definedName name="wrn.C4.._.Fibra._.optica." localSheetId="5" hidden="1">{"Convenio",#N/A,FALSE,"Fibraoptica";"Cifras 1",#N/A,FALSE,"Fibraoptica"}</definedName>
    <definedName name="wrn.C4.._.Fibra._.optica." localSheetId="7" hidden="1">{"Convenio",#N/A,FALSE,"Fibraoptica";"Cifras 1",#N/A,FALSE,"Fibraoptica"}</definedName>
    <definedName name="wrn.C4.._.Fibra._.optica." localSheetId="2" hidden="1">{"Convenio",#N/A,FALSE,"Fibraoptica";"Cifras 1",#N/A,FALSE,"Fibraoptica"}</definedName>
    <definedName name="wrn.C4.._.Fibra._.optica." localSheetId="3" hidden="1">{"Convenio",#N/A,FALSE,"Fibraoptica";"Cifras 1",#N/A,FALSE,"Fibraoptica"}</definedName>
    <definedName name="wrn.C4.._.Fibra._.optica." localSheetId="8" hidden="1">{"Convenio",#N/A,FALSE,"Fibraoptica";"Cifras 1",#N/A,FALSE,"Fibraoptica"}</definedName>
    <definedName name="wrn.C4.._.Fibra._.optica." localSheetId="6" hidden="1">{"Convenio",#N/A,FALSE,"Fibraoptica";"Cifras 1",#N/A,FALSE,"Fibraoptica"}</definedName>
    <definedName name="wrn.C4.._.Fibra._.optica." hidden="1">{"Convenio",#N/A,FALSE,"Fibraoptica";"Cifras 1",#N/A,FALSE,"Fibraoptica"}</definedName>
    <definedName name="wrn.C5.._.Impsat." localSheetId="5" hidden="1">{"Convenio 1",#N/A,FALSE,"Impsat";"Convenio 2",#N/A,FALSE,"Impsat";"Cifras 1",#N/A,FALSE,"Impsat"}</definedName>
    <definedName name="wrn.C5.._.Impsat." localSheetId="7" hidden="1">{"Convenio 1",#N/A,FALSE,"Impsat";"Convenio 2",#N/A,FALSE,"Impsat";"Cifras 1",#N/A,FALSE,"Impsat"}</definedName>
    <definedName name="wrn.C5.._.Impsat." localSheetId="2" hidden="1">{"Convenio 1",#N/A,FALSE,"Impsat";"Convenio 2",#N/A,FALSE,"Impsat";"Cifras 1",#N/A,FALSE,"Impsat"}</definedName>
    <definedName name="wrn.C5.._.Impsat." localSheetId="3" hidden="1">{"Convenio 1",#N/A,FALSE,"Impsat";"Convenio 2",#N/A,FALSE,"Impsat";"Cifras 1",#N/A,FALSE,"Impsat"}</definedName>
    <definedName name="wrn.C5.._.Impsat." localSheetId="8" hidden="1">{"Convenio 1",#N/A,FALSE,"Impsat";"Convenio 2",#N/A,FALSE,"Impsat";"Cifras 1",#N/A,FALSE,"Impsat"}</definedName>
    <definedName name="wrn.C5.._.Impsat." localSheetId="6" hidden="1">{"Convenio 1",#N/A,FALSE,"Impsat";"Convenio 2",#N/A,FALSE,"Impsat";"Cifras 1",#N/A,FALSE,"Impsat"}</definedName>
    <definedName name="wrn.C5.._.Impsat." hidden="1">{"Convenio 1",#N/A,FALSE,"Impsat";"Convenio 2",#N/A,FALSE,"Impsat";"Cifras 1",#N/A,FALSE,"Impsat"}</definedName>
    <definedName name="wrn.C6.._.Colomsat." localSheetId="5" hidden="1">{"Convenio",#N/A,FALSE,"Colomsat"}</definedName>
    <definedName name="wrn.C6.._.Colomsat." localSheetId="7" hidden="1">{"Convenio",#N/A,FALSE,"Colomsat"}</definedName>
    <definedName name="wrn.C6.._.Colomsat." localSheetId="2" hidden="1">{"Convenio",#N/A,FALSE,"Colomsat"}</definedName>
    <definedName name="wrn.C6.._.Colomsat." localSheetId="3" hidden="1">{"Convenio",#N/A,FALSE,"Colomsat"}</definedName>
    <definedName name="wrn.C6.._.Colomsat." localSheetId="8" hidden="1">{"Convenio",#N/A,FALSE,"Colomsat"}</definedName>
    <definedName name="wrn.C6.._.Colomsat." localSheetId="6" hidden="1">{"Convenio",#N/A,FALSE,"Colomsat"}</definedName>
    <definedName name="wrn.C6.._.Colomsat." hidden="1">{"Convenio",#N/A,FALSE,"Colomsat"}</definedName>
    <definedName name="wrn.C7.._.Colvatel." localSheetId="5" hidden="1">{"Convenio 1",#N/A,FALSE,"Colvatel";"Convenio 2",#N/A,FALSE,"Colvatel";"Convenio 3",#N/A,FALSE,"Colvatel"}</definedName>
    <definedName name="wrn.C7.._.Colvatel." localSheetId="7" hidden="1">{"Convenio 1",#N/A,FALSE,"Colvatel";"Convenio 2",#N/A,FALSE,"Colvatel";"Convenio 3",#N/A,FALSE,"Colvatel"}</definedName>
    <definedName name="wrn.C7.._.Colvatel." localSheetId="2" hidden="1">{"Convenio 1",#N/A,FALSE,"Colvatel";"Convenio 2",#N/A,FALSE,"Colvatel";"Convenio 3",#N/A,FALSE,"Colvatel"}</definedName>
    <definedName name="wrn.C7.._.Colvatel." localSheetId="3" hidden="1">{"Convenio 1",#N/A,FALSE,"Colvatel";"Convenio 2",#N/A,FALSE,"Colvatel";"Convenio 3",#N/A,FALSE,"Colvatel"}</definedName>
    <definedName name="wrn.C7.._.Colvatel." localSheetId="8" hidden="1">{"Convenio 1",#N/A,FALSE,"Colvatel";"Convenio 2",#N/A,FALSE,"Colvatel";"Convenio 3",#N/A,FALSE,"Colvatel"}</definedName>
    <definedName name="wrn.C7.._.Colvatel." localSheetId="6" hidden="1">{"Convenio 1",#N/A,FALSE,"Colvatel";"Convenio 2",#N/A,FALSE,"Colvatel";"Convenio 3",#N/A,FALSE,"Colvatel"}</definedName>
    <definedName name="wrn.C7.._.Colvatel." hidden="1">{"Convenio 1",#N/A,FALSE,"Colvatel";"Convenio 2",#N/A,FALSE,"Colvatel";"Convenio 3",#N/A,FALSE,"Colvatel"}</definedName>
    <definedName name="wrn.Comparativo._.Anual." localSheetId="5" hidden="1">{"COMPROS",#N/A,FALSE,"ROS";"COMPOFF",#N/A,FALSE,"OFF";"COMPBEA",#N/A,FALSE,"BEA";"COMPCOF",#N/A,FALSE,"COF";"COMPTEL",#N/A,FALSE,"TEL";"COMPCON",#N/A,FALSE,"CON";"COMPINT",#N/A,FALSE,"INT"}</definedName>
    <definedName name="wrn.Comparativo._.Anual." localSheetId="7" hidden="1">{"COMPROS",#N/A,FALSE,"ROS";"COMPOFF",#N/A,FALSE,"OFF";"COMPBEA",#N/A,FALSE,"BEA";"COMPCOF",#N/A,FALSE,"COF";"COMPTEL",#N/A,FALSE,"TEL";"COMPCON",#N/A,FALSE,"CON";"COMPINT",#N/A,FALSE,"INT"}</definedName>
    <definedName name="wrn.Comparativo._.Anual." localSheetId="2" hidden="1">{"COMPROS",#N/A,FALSE,"ROS";"COMPOFF",#N/A,FALSE,"OFF";"COMPBEA",#N/A,FALSE,"BEA";"COMPCOF",#N/A,FALSE,"COF";"COMPTEL",#N/A,FALSE,"TEL";"COMPCON",#N/A,FALSE,"CON";"COMPINT",#N/A,FALSE,"INT"}</definedName>
    <definedName name="wrn.Comparativo._.Anual." localSheetId="3" hidden="1">{"COMPROS",#N/A,FALSE,"ROS";"COMPOFF",#N/A,FALSE,"OFF";"COMPBEA",#N/A,FALSE,"BEA";"COMPCOF",#N/A,FALSE,"COF";"COMPTEL",#N/A,FALSE,"TEL";"COMPCON",#N/A,FALSE,"CON";"COMPINT",#N/A,FALSE,"INT"}</definedName>
    <definedName name="wrn.Comparativo._.Anual." localSheetId="8" hidden="1">{"COMPROS",#N/A,FALSE,"ROS";"COMPOFF",#N/A,FALSE,"OFF";"COMPBEA",#N/A,FALSE,"BEA";"COMPCOF",#N/A,FALSE,"COF";"COMPTEL",#N/A,FALSE,"TEL";"COMPCON",#N/A,FALSE,"CON";"COMPINT",#N/A,FALSE,"INT"}</definedName>
    <definedName name="wrn.Comparativo._.Anual." localSheetId="6" hidden="1">{"COMPROS",#N/A,FALSE,"ROS";"COMPOFF",#N/A,FALSE,"OFF";"COMPBEA",#N/A,FALSE,"BEA";"COMPCOF",#N/A,FALSE,"COF";"COMPTEL",#N/A,FALSE,"TEL";"COMPCON",#N/A,FALSE,"CON";"COMPINT",#N/A,FALSE,"INT"}</definedName>
    <definedName name="wrn.Comparativo._.Anual." hidden="1">{"COMPROS",#N/A,FALSE,"ROS";"COMPOFF",#N/A,FALSE,"OFF";"COMPBEA",#N/A,FALSE,"BEA";"COMPCOF",#N/A,FALSE,"COF";"COMPTEL",#N/A,FALSE,"TEL";"COMPCON",#N/A,FALSE,"CON";"COMPINT",#N/A,FALSE,"INT"}</definedName>
    <definedName name="wrn.Comparativo._.Mes." localSheetId="5" hidden="1">{"MESROS",#N/A,FALSE,"ROS";"MESOFF",#N/A,FALSE,"OFF";"MESBEA",#N/A,FALSE,"BEA";"MESCOF",#N/A,FALSE,"COF";"MESTEL",#N/A,FALSE,"TEL";"MESCON",#N/A,FALSE,"CON";"MESINT",#N/A,FALSE,"INT"}</definedName>
    <definedName name="wrn.Comparativo._.Mes." localSheetId="7" hidden="1">{"MESROS",#N/A,FALSE,"ROS";"MESOFF",#N/A,FALSE,"OFF";"MESBEA",#N/A,FALSE,"BEA";"MESCOF",#N/A,FALSE,"COF";"MESTEL",#N/A,FALSE,"TEL";"MESCON",#N/A,FALSE,"CON";"MESINT",#N/A,FALSE,"INT"}</definedName>
    <definedName name="wrn.Comparativo._.Mes." localSheetId="2" hidden="1">{"MESROS",#N/A,FALSE,"ROS";"MESOFF",#N/A,FALSE,"OFF";"MESBEA",#N/A,FALSE,"BEA";"MESCOF",#N/A,FALSE,"COF";"MESTEL",#N/A,FALSE,"TEL";"MESCON",#N/A,FALSE,"CON";"MESINT",#N/A,FALSE,"INT"}</definedName>
    <definedName name="wrn.Comparativo._.Mes." localSheetId="3" hidden="1">{"MESROS",#N/A,FALSE,"ROS";"MESOFF",#N/A,FALSE,"OFF";"MESBEA",#N/A,FALSE,"BEA";"MESCOF",#N/A,FALSE,"COF";"MESTEL",#N/A,FALSE,"TEL";"MESCON",#N/A,FALSE,"CON";"MESINT",#N/A,FALSE,"INT"}</definedName>
    <definedName name="wrn.Comparativo._.Mes." localSheetId="8" hidden="1">{"MESROS",#N/A,FALSE,"ROS";"MESOFF",#N/A,FALSE,"OFF";"MESBEA",#N/A,FALSE,"BEA";"MESCOF",#N/A,FALSE,"COF";"MESTEL",#N/A,FALSE,"TEL";"MESCON",#N/A,FALSE,"CON";"MESINT",#N/A,FALSE,"INT"}</definedName>
    <definedName name="wrn.Comparativo._.Mes." localSheetId="6" hidden="1">{"MESROS",#N/A,FALSE,"ROS";"MESOFF",#N/A,FALSE,"OFF";"MESBEA",#N/A,FALSE,"BEA";"MESCOF",#N/A,FALSE,"COF";"MESTEL",#N/A,FALSE,"TEL";"MESCON",#N/A,FALSE,"CON";"MESINT",#N/A,FALSE,"INT"}</definedName>
    <definedName name="wrn.Comparativo._.Mes." hidden="1">{"MESROS",#N/A,FALSE,"ROS";"MESOFF",#N/A,FALSE,"OFF";"MESBEA",#N/A,FALSE,"BEA";"MESCOF",#N/A,FALSE,"COF";"MESTEL",#N/A,FALSE,"TEL";"MESCON",#N/A,FALSE,"CON";"MESINT",#N/A,FALSE,"INT"}</definedName>
    <definedName name="wrn.Consolidated._.IFO._.Reports." localSheetId="5" hidden="1">{"Growth Presentation",#N/A,FALSE,"Consolidated IFO";"Variance Presentation",#N/A,FALSE,"Consolidated IFO";"Backup",#N/A,FALSE,"Consolidated IFO"}</definedName>
    <definedName name="wrn.Consolidated._.IFO._.Reports." localSheetId="7" hidden="1">{"Growth Presentation",#N/A,FALSE,"Consolidated IFO";"Variance Presentation",#N/A,FALSE,"Consolidated IFO";"Backup",#N/A,FALSE,"Consolidated IFO"}</definedName>
    <definedName name="wrn.Consolidated._.IFO._.Reports." localSheetId="2" hidden="1">{"Growth Presentation",#N/A,FALSE,"Consolidated IFO";"Variance Presentation",#N/A,FALSE,"Consolidated IFO";"Backup",#N/A,FALSE,"Consolidated IFO"}</definedName>
    <definedName name="wrn.Consolidated._.IFO._.Reports." localSheetId="3" hidden="1">{"Growth Presentation",#N/A,FALSE,"Consolidated IFO";"Variance Presentation",#N/A,FALSE,"Consolidated IFO";"Backup",#N/A,FALSE,"Consolidated IFO"}</definedName>
    <definedName name="wrn.Consolidated._.IFO._.Reports." localSheetId="8" hidden="1">{"Growth Presentation",#N/A,FALSE,"Consolidated IFO";"Variance Presentation",#N/A,FALSE,"Consolidated IFO";"Backup",#N/A,FALSE,"Consolidated IFO"}</definedName>
    <definedName name="wrn.Consolidated._.IFO._.Reports." localSheetId="6" hidden="1">{"Growth Presentation",#N/A,FALSE,"Consolidated IFO";"Variance Presentation",#N/A,FALSE,"Consolidated IFO";"Backup",#N/A,FALSE,"Consolidated IFO"}</definedName>
    <definedName name="wrn.Consolidated._.IFO._.Reports." hidden="1">{"Growth Presentation",#N/A,FALSE,"Consolidated IFO";"Variance Presentation",#N/A,FALSE,"Consolidated IFO";"Backup",#N/A,FALSE,"Consolidated IFO"}</definedName>
    <definedName name="wrn.D1.._.Ingresos." localSheetId="5" hidden="1">{"Ingresos 1",#N/A,FALSE,"Ingresos-Resumen";"Ingresos 2",#N/A,FALSE,"Ingresos-Resumen";"Ingresos 3",#N/A,FALSE,"Ingresos-Resumen"}</definedName>
    <definedName name="wrn.D1.._.Ingresos." localSheetId="7" hidden="1">{"Ingresos 1",#N/A,FALSE,"Ingresos-Resumen";"Ingresos 2",#N/A,FALSE,"Ingresos-Resumen";"Ingresos 3",#N/A,FALSE,"Ingresos-Resumen"}</definedName>
    <definedName name="wrn.D1.._.Ingresos." localSheetId="2" hidden="1">{"Ingresos 1",#N/A,FALSE,"Ingresos-Resumen";"Ingresos 2",#N/A,FALSE,"Ingresos-Resumen";"Ingresos 3",#N/A,FALSE,"Ingresos-Resumen"}</definedName>
    <definedName name="wrn.D1.._.Ingresos." localSheetId="3" hidden="1">{"Ingresos 1",#N/A,FALSE,"Ingresos-Resumen";"Ingresos 2",#N/A,FALSE,"Ingresos-Resumen";"Ingresos 3",#N/A,FALSE,"Ingresos-Resumen"}</definedName>
    <definedName name="wrn.D1.._.Ingresos." localSheetId="8" hidden="1">{"Ingresos 1",#N/A,FALSE,"Ingresos-Resumen";"Ingresos 2",#N/A,FALSE,"Ingresos-Resumen";"Ingresos 3",#N/A,FALSE,"Ingresos-Resumen"}</definedName>
    <definedName name="wrn.D1.._.Ingresos." localSheetId="6" hidden="1">{"Ingresos 1",#N/A,FALSE,"Ingresos-Resumen";"Ingresos 2",#N/A,FALSE,"Ingresos-Resumen";"Ingresos 3",#N/A,FALSE,"Ingresos-Resumen"}</definedName>
    <definedName name="wrn.D1.._.Ingresos." hidden="1">{"Ingresos 1",#N/A,FALSE,"Ingresos-Resumen";"Ingresos 2",#N/A,FALSE,"Ingresos-Resumen";"Ingresos 3",#N/A,FALSE,"Ingresos-Resumen"}</definedName>
    <definedName name="wrn.D2.._.Supuestos._.Balances." localSheetId="5" hidden="1">{"Supuestos Balances 1",#N/A,FALSE,"Supuestos Balance";"Supuestos Balances 2",#N/A,FALSE,"Supuestos Balance";"Supuestos Balances 3",#N/A,FALSE,"Supuestos Balance";"Supuestos balances 4",#N/A,FALSE,"Supuestos Balance"}</definedName>
    <definedName name="wrn.D2.._.Supuestos._.Balances." localSheetId="7" hidden="1">{"Supuestos Balances 1",#N/A,FALSE,"Supuestos Balance";"Supuestos Balances 2",#N/A,FALSE,"Supuestos Balance";"Supuestos Balances 3",#N/A,FALSE,"Supuestos Balance";"Supuestos balances 4",#N/A,FALSE,"Supuestos Balance"}</definedName>
    <definedName name="wrn.D2.._.Supuestos._.Balances." localSheetId="2" hidden="1">{"Supuestos Balances 1",#N/A,FALSE,"Supuestos Balance";"Supuestos Balances 2",#N/A,FALSE,"Supuestos Balance";"Supuestos Balances 3",#N/A,FALSE,"Supuestos Balance";"Supuestos balances 4",#N/A,FALSE,"Supuestos Balance"}</definedName>
    <definedName name="wrn.D2.._.Supuestos._.Balances." localSheetId="3" hidden="1">{"Supuestos Balances 1",#N/A,FALSE,"Supuestos Balance";"Supuestos Balances 2",#N/A,FALSE,"Supuestos Balance";"Supuestos Balances 3",#N/A,FALSE,"Supuestos Balance";"Supuestos balances 4",#N/A,FALSE,"Supuestos Balance"}</definedName>
    <definedName name="wrn.D2.._.Supuestos._.Balances." localSheetId="8" hidden="1">{"Supuestos Balances 1",#N/A,FALSE,"Supuestos Balance";"Supuestos Balances 2",#N/A,FALSE,"Supuestos Balance";"Supuestos Balances 3",#N/A,FALSE,"Supuestos Balance";"Supuestos balances 4",#N/A,FALSE,"Supuestos Balance"}</definedName>
    <definedName name="wrn.D2.._.Supuestos._.Balances." localSheetId="6" hidden="1">{"Supuestos Balances 1",#N/A,FALSE,"Supuestos Balance";"Supuestos Balances 2",#N/A,FALSE,"Supuestos Balance";"Supuestos Balances 3",#N/A,FALSE,"Supuestos Balance";"Supuestos balances 4",#N/A,FALSE,"Supuestos Balance"}</definedName>
    <definedName name="wrn.D2.._.Supuestos._.Balances." hidden="1">{"Supuestos Balances 1",#N/A,FALSE,"Supuestos Balance";"Supuestos Balances 2",#N/A,FALSE,"Supuestos Balance";"Supuestos Balances 3",#N/A,FALSE,"Supuestos Balance";"Supuestos balances 4",#N/A,FALSE,"Supuestos Balance"}</definedName>
    <definedName name="wrn.D3.._.Inversiones._.LP." localSheetId="5" hidden="1">{"Inversiones LP 1",#N/A,FALSE,"Inversiones Largo Plazo";"Inversiones LP2",#N/A,FALSE,"Inversiones Largo Plazo"}</definedName>
    <definedName name="wrn.D3.._.Inversiones._.LP." localSheetId="7" hidden="1">{"Inversiones LP 1",#N/A,FALSE,"Inversiones Largo Plazo";"Inversiones LP2",#N/A,FALSE,"Inversiones Largo Plazo"}</definedName>
    <definedName name="wrn.D3.._.Inversiones._.LP." localSheetId="2" hidden="1">{"Inversiones LP 1",#N/A,FALSE,"Inversiones Largo Plazo";"Inversiones LP2",#N/A,FALSE,"Inversiones Largo Plazo"}</definedName>
    <definedName name="wrn.D3.._.Inversiones._.LP." localSheetId="3" hidden="1">{"Inversiones LP 1",#N/A,FALSE,"Inversiones Largo Plazo";"Inversiones LP2",#N/A,FALSE,"Inversiones Largo Plazo"}</definedName>
    <definedName name="wrn.D3.._.Inversiones._.LP." localSheetId="8" hidden="1">{"Inversiones LP 1",#N/A,FALSE,"Inversiones Largo Plazo";"Inversiones LP2",#N/A,FALSE,"Inversiones Largo Plazo"}</definedName>
    <definedName name="wrn.D3.._.Inversiones._.LP." localSheetId="6" hidden="1">{"Inversiones LP 1",#N/A,FALSE,"Inversiones Largo Plazo";"Inversiones LP2",#N/A,FALSE,"Inversiones Largo Plazo"}</definedName>
    <definedName name="wrn.D3.._.Inversiones._.LP." hidden="1">{"Inversiones LP 1",#N/A,FALSE,"Inversiones Largo Plazo";"Inversiones LP2",#N/A,FALSE,"Inversiones Largo Plazo"}</definedName>
    <definedName name="wrn.D4.._.Estados._.Financieros." localSheetId="5" hidden="1">{"Estados Financieros 1",#N/A,FALSE,"Estados Financieros";"Estados Financieros 2",#N/A,FALSE,"Estados Financieros";"Estados Financieros 3",#N/A,FALSE,"Estados Financieros";"Estados Financieros 4",#N/A,FALSE,"Estados Financieros";"Estados Financieros 5",#N/A,FALSE,"Estados Financieros"}</definedName>
    <definedName name="wrn.D4.._.Estados._.Financieros." localSheetId="7" hidden="1">{"Estados Financieros 1",#N/A,FALSE,"Estados Financieros";"Estados Financieros 2",#N/A,FALSE,"Estados Financieros";"Estados Financieros 3",#N/A,FALSE,"Estados Financieros";"Estados Financieros 4",#N/A,FALSE,"Estados Financieros";"Estados Financieros 5",#N/A,FALSE,"Estados Financieros"}</definedName>
    <definedName name="wrn.D4.._.Estados._.Financieros." localSheetId="2" hidden="1">{"Estados Financieros 1",#N/A,FALSE,"Estados Financieros";"Estados Financieros 2",#N/A,FALSE,"Estados Financieros";"Estados Financieros 3",#N/A,FALSE,"Estados Financieros";"Estados Financieros 4",#N/A,FALSE,"Estados Financieros";"Estados Financieros 5",#N/A,FALSE,"Estados Financieros"}</definedName>
    <definedName name="wrn.D4.._.Estados._.Financieros." localSheetId="3" hidden="1">{"Estados Financieros 1",#N/A,FALSE,"Estados Financieros";"Estados Financieros 2",#N/A,FALSE,"Estados Financieros";"Estados Financieros 3",#N/A,FALSE,"Estados Financieros";"Estados Financieros 4",#N/A,FALSE,"Estados Financieros";"Estados Financieros 5",#N/A,FALSE,"Estados Financieros"}</definedName>
    <definedName name="wrn.D4.._.Estados._.Financieros." localSheetId="8" hidden="1">{"Estados Financieros 1",#N/A,FALSE,"Estados Financieros";"Estados Financieros 2",#N/A,FALSE,"Estados Financieros";"Estados Financieros 3",#N/A,FALSE,"Estados Financieros";"Estados Financieros 4",#N/A,FALSE,"Estados Financieros";"Estados Financieros 5",#N/A,FALSE,"Estados Financieros"}</definedName>
    <definedName name="wrn.D4.._.Estados._.Financieros." localSheetId="6" hidden="1">{"Estados Financieros 1",#N/A,FALSE,"Estados Financieros";"Estados Financieros 2",#N/A,FALSE,"Estados Financieros";"Estados Financieros 3",#N/A,FALSE,"Estados Financieros";"Estados Financieros 4",#N/A,FALSE,"Estados Financieros";"Estados Financieros 5",#N/A,FALSE,"Estados Financieros"}</definedName>
    <definedName name="wrn.D4.._.Estados._.Financieros." hidden="1">{"Estados Financieros 1",#N/A,FALSE,"Estados Financieros";"Estados Financieros 2",#N/A,FALSE,"Estados Financieros";"Estados Financieros 3",#N/A,FALSE,"Estados Financieros";"Estados Financieros 4",#N/A,FALSE,"Estados Financieros";"Estados Financieros 5",#N/A,FALSE,"Estados Financieros"}</definedName>
    <definedName name="wrn.D5.._.Tasa._.de._.Descuentos." localSheetId="5" hidden="1">{"T. de descuento",#N/A,FALSE,"Tasa de Descuento"}</definedName>
    <definedName name="wrn.D5.._.Tasa._.de._.Descuentos." localSheetId="7" hidden="1">{"T. de descuento",#N/A,FALSE,"Tasa de Descuento"}</definedName>
    <definedName name="wrn.D5.._.Tasa._.de._.Descuentos." localSheetId="2" hidden="1">{"T. de descuento",#N/A,FALSE,"Tasa de Descuento"}</definedName>
    <definedName name="wrn.D5.._.Tasa._.de._.Descuentos." localSheetId="3" hidden="1">{"T. de descuento",#N/A,FALSE,"Tasa de Descuento"}</definedName>
    <definedName name="wrn.D5.._.Tasa._.de._.Descuentos." localSheetId="8" hidden="1">{"T. de descuento",#N/A,FALSE,"Tasa de Descuento"}</definedName>
    <definedName name="wrn.D5.._.Tasa._.de._.Descuentos." localSheetId="6" hidden="1">{"T. de descuento",#N/A,FALSE,"Tasa de Descuento"}</definedName>
    <definedName name="wrn.D5.._.Tasa._.de._.Descuentos." hidden="1">{"T. de descuento",#N/A,FALSE,"Tasa de Descuento"}</definedName>
    <definedName name="wrn.D6.._.Valoracion." localSheetId="5" hidden="1">{"Valorizacion",#N/A,FALSE,"Valoracion"}</definedName>
    <definedName name="wrn.D6.._.Valoracion." localSheetId="7" hidden="1">{"Valorizacion",#N/A,FALSE,"Valoracion"}</definedName>
    <definedName name="wrn.D6.._.Valoracion." localSheetId="2" hidden="1">{"Valorizacion",#N/A,FALSE,"Valoracion"}</definedName>
    <definedName name="wrn.D6.._.Valoracion." localSheetId="3" hidden="1">{"Valorizacion",#N/A,FALSE,"Valoracion"}</definedName>
    <definedName name="wrn.D6.._.Valoracion." localSheetId="8" hidden="1">{"Valorizacion",#N/A,FALSE,"Valoracion"}</definedName>
    <definedName name="wrn.D6.._.Valoracion." localSheetId="6" hidden="1">{"Valorizacion",#N/A,FALSE,"Valoracion"}</definedName>
    <definedName name="wrn.D6.._.Valoracion." hidden="1">{"Valorizacion",#N/A,FALSE,"Valoracion"}</definedName>
    <definedName name="wrn.Final." localSheetId="5" hidden="1">{"Macroeconomico 2",#N/A,FALSE,"Macroeconomico";"Supuestos 1",#N/A,FALSE,"Supuestos";"Mercado ETB 1",#N/A,FALSE,"Lineas, Abonadas, Multi";"Supuestos 2",#N/A,FALSE,"Supuestos";"L.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Facturadas";"Multi. Impulsos. 1",#N/A,FALSE,"Multimedicion";"Crecimiento año a año. 2",#N/A,FALSE,"Multimedicion";"Por. resp. total. 3",#N/A,FALSE,"Multimedicion";"Valor par Domic. 1",#N/A,FALSE,"Tarifas";"Crecimiento año a año. 2",#N/A,FALSE,"Tarifas";"Traif. prom. de LD.. 3",#N/A,FALSE,"Tarifas";"Ind. Vista de llamadas. 1",#N/A,FALSE,"Volumen de Llamadas";"Ind. Vol. de llamadas. 2",#N/A,FALSE,"Volumen de Llamadas";"Factor de CAmbio en Multi. 3",#N/A,FALSE,"Volumen de Llamadas";"Factor de Cambio en Multi. 4",#N/A,FALSE,"Volumen de Llamadas";"Ingresos 1",#N/A,FALSE,"Ingresos-Resumen";"Ingresos 2",#N/A,FALSE,"Ingresos-Resumen";"Cifras 6",#N/A,FALSE,"Tel. Pub.";"Convenio",#N/A,FALSE,"Tel. Pub.";"Ingresos 3",#N/A,FALSE,"Ingresos-Resumen";"IBM 1",#N/A,FALSE,"IBM";"Cifras 1",#N/A,FALSE,"Fibraoptica";"Convenio",#N/A,FALSE,"Fibraoptica";"Cifras 1",#N/A,FALSE,"Red Inteligente";"Cifras 2",#N/A,FALSE,"Red Inteligente";"Convenio",#N/A,FALSE,"Red Inteligente";"Cifras 1",#N/A,FALSE,"Impsat";"Convenio 1",#N/A,FALSE,"Impsat";"Convenio 2",#N/A,FALSE,"Impsat";"Convenio 1",#N/A,FALSE,"Colvatel";"Convenio 2",#N/A,FALSE,"Colvatel";"Convenio 3",#N/A,FALSE,"Colvatel";"Convenio",#N/A,FALSE,"Colomsat";"Convenio Publicar",#N/A,FALSE,"Publicar";"Supuestos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Financieros";"Múltiplos 1",#N/A,FALSE,"Comparables";"Múltiplos 2",#N/A,FALSE,"Comparables";"T. de descuento",#N/A,FALSE,"Tasa de Descuento";"Valorizacion",#N/A,FALSE,"Valoracion"}</definedName>
    <definedName name="wrn.Final." localSheetId="7" hidden="1">{"Macroeconomico 2",#N/A,FALSE,"Macroeconomico";"Supuestos 1",#N/A,FALSE,"Supuestos";"Mercado ETB 1",#N/A,FALSE,"Lineas, Abonadas, Multi";"Supuestos 2",#N/A,FALSE,"Supuestos";"L.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Facturadas";"Multi. Impulsos. 1",#N/A,FALSE,"Multimedicion";"Crecimiento año a año. 2",#N/A,FALSE,"Multimedicion";"Por. resp. total. 3",#N/A,FALSE,"Multimedicion";"Valor par Domic. 1",#N/A,FALSE,"Tarifas";"Crecimiento año a año. 2",#N/A,FALSE,"Tarifas";"Traif. prom. de LD.. 3",#N/A,FALSE,"Tarifas";"Ind. Vista de llamadas. 1",#N/A,FALSE,"Volumen de Llamadas";"Ind. Vol. de llamadas. 2",#N/A,FALSE,"Volumen de Llamadas";"Factor de CAmbio en Multi. 3",#N/A,FALSE,"Volumen de Llamadas";"Factor de Cambio en Multi. 4",#N/A,FALSE,"Volumen de Llamadas";"Ingresos 1",#N/A,FALSE,"Ingresos-Resumen";"Ingresos 2",#N/A,FALSE,"Ingresos-Resumen";"Cifras 6",#N/A,FALSE,"Tel. Pub.";"Convenio",#N/A,FALSE,"Tel. Pub.";"Ingresos 3",#N/A,FALSE,"Ingresos-Resumen";"IBM 1",#N/A,FALSE,"IBM";"Cifras 1",#N/A,FALSE,"Fibraoptica";"Convenio",#N/A,FALSE,"Fibraoptica";"Cifras 1",#N/A,FALSE,"Red Inteligente";"Cifras 2",#N/A,FALSE,"Red Inteligente";"Convenio",#N/A,FALSE,"Red Inteligente";"Cifras 1",#N/A,FALSE,"Impsat";"Convenio 1",#N/A,FALSE,"Impsat";"Convenio 2",#N/A,FALSE,"Impsat";"Convenio 1",#N/A,FALSE,"Colvatel";"Convenio 2",#N/A,FALSE,"Colvatel";"Convenio 3",#N/A,FALSE,"Colvatel";"Convenio",#N/A,FALSE,"Colomsat";"Convenio Publicar",#N/A,FALSE,"Publicar";"Supuestos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Financieros";"Múltiplos 1",#N/A,FALSE,"Comparables";"Múltiplos 2",#N/A,FALSE,"Comparables";"T. de descuento",#N/A,FALSE,"Tasa de Descuento";"Valorizacion",#N/A,FALSE,"Valoracion"}</definedName>
    <definedName name="wrn.Final." localSheetId="2" hidden="1">{"Macroeconomico 2",#N/A,FALSE,"Macroeconomico";"Supuestos 1",#N/A,FALSE,"Supuestos";"Mercado ETB 1",#N/A,FALSE,"Lineas, Abonadas, Multi";"Supuestos 2",#N/A,FALSE,"Supuestos";"L.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Facturadas";"Multi. Impulsos. 1",#N/A,FALSE,"Multimedicion";"Crecimiento año a año. 2",#N/A,FALSE,"Multimedicion";"Por. resp. total. 3",#N/A,FALSE,"Multimedicion";"Valor par Domic. 1",#N/A,FALSE,"Tarifas";"Crecimiento año a año. 2",#N/A,FALSE,"Tarifas";"Traif. prom. de LD.. 3",#N/A,FALSE,"Tarifas";"Ind. Vista de llamadas. 1",#N/A,FALSE,"Volumen de Llamadas";"Ind. Vol. de llamadas. 2",#N/A,FALSE,"Volumen de Llamadas";"Factor de CAmbio en Multi. 3",#N/A,FALSE,"Volumen de Llamadas";"Factor de Cambio en Multi. 4",#N/A,FALSE,"Volumen de Llamadas";"Ingresos 1",#N/A,FALSE,"Ingresos-Resumen";"Ingresos 2",#N/A,FALSE,"Ingresos-Resumen";"Cifras 6",#N/A,FALSE,"Tel. Pub.";"Convenio",#N/A,FALSE,"Tel. Pub.";"Ingresos 3",#N/A,FALSE,"Ingresos-Resumen";"IBM 1",#N/A,FALSE,"IBM";"Cifras 1",#N/A,FALSE,"Fibraoptica";"Convenio",#N/A,FALSE,"Fibraoptica";"Cifras 1",#N/A,FALSE,"Red Inteligente";"Cifras 2",#N/A,FALSE,"Red Inteligente";"Convenio",#N/A,FALSE,"Red Inteligente";"Cifras 1",#N/A,FALSE,"Impsat";"Convenio 1",#N/A,FALSE,"Impsat";"Convenio 2",#N/A,FALSE,"Impsat";"Convenio 1",#N/A,FALSE,"Colvatel";"Convenio 2",#N/A,FALSE,"Colvatel";"Convenio 3",#N/A,FALSE,"Colvatel";"Convenio",#N/A,FALSE,"Colomsat";"Convenio Publicar",#N/A,FALSE,"Publicar";"Supuestos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Financieros";"Múltiplos 1",#N/A,FALSE,"Comparables";"Múltiplos 2",#N/A,FALSE,"Comparables";"T. de descuento",#N/A,FALSE,"Tasa de Descuento";"Valorizacion",#N/A,FALSE,"Valoracion"}</definedName>
    <definedName name="wrn.Final." localSheetId="3" hidden="1">{"Macroeconomico 2",#N/A,FALSE,"Macroeconomico";"Supuestos 1",#N/A,FALSE,"Supuestos";"Mercado ETB 1",#N/A,FALSE,"Lineas, Abonadas, Multi";"Supuestos 2",#N/A,FALSE,"Supuestos";"L.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Facturadas";"Multi. Impulsos. 1",#N/A,FALSE,"Multimedicion";"Crecimiento año a año. 2",#N/A,FALSE,"Multimedicion";"Por. resp. total. 3",#N/A,FALSE,"Multimedicion";"Valor par Domic. 1",#N/A,FALSE,"Tarifas";"Crecimiento año a año. 2",#N/A,FALSE,"Tarifas";"Traif. prom. de LD.. 3",#N/A,FALSE,"Tarifas";"Ind. Vista de llamadas. 1",#N/A,FALSE,"Volumen de Llamadas";"Ind. Vol. de llamadas. 2",#N/A,FALSE,"Volumen de Llamadas";"Factor de CAmbio en Multi. 3",#N/A,FALSE,"Volumen de Llamadas";"Factor de Cambio en Multi. 4",#N/A,FALSE,"Volumen de Llamadas";"Ingresos 1",#N/A,FALSE,"Ingresos-Resumen";"Ingresos 2",#N/A,FALSE,"Ingresos-Resumen";"Cifras 6",#N/A,FALSE,"Tel. Pub.";"Convenio",#N/A,FALSE,"Tel. Pub.";"Ingresos 3",#N/A,FALSE,"Ingresos-Resumen";"IBM 1",#N/A,FALSE,"IBM";"Cifras 1",#N/A,FALSE,"Fibraoptica";"Convenio",#N/A,FALSE,"Fibraoptica";"Cifras 1",#N/A,FALSE,"Red Inteligente";"Cifras 2",#N/A,FALSE,"Red Inteligente";"Convenio",#N/A,FALSE,"Red Inteligente";"Cifras 1",#N/A,FALSE,"Impsat";"Convenio 1",#N/A,FALSE,"Impsat";"Convenio 2",#N/A,FALSE,"Impsat";"Convenio 1",#N/A,FALSE,"Colvatel";"Convenio 2",#N/A,FALSE,"Colvatel";"Convenio 3",#N/A,FALSE,"Colvatel";"Convenio",#N/A,FALSE,"Colomsat";"Convenio Publicar",#N/A,FALSE,"Publicar";"Supuestos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Financieros";"Múltiplos 1",#N/A,FALSE,"Comparables";"Múltiplos 2",#N/A,FALSE,"Comparables";"T. de descuento",#N/A,FALSE,"Tasa de Descuento";"Valorizacion",#N/A,FALSE,"Valoracion"}</definedName>
    <definedName name="wrn.Final." localSheetId="8" hidden="1">{"Macroeconomico 2",#N/A,FALSE,"Macroeconomico";"Supuestos 1",#N/A,FALSE,"Supuestos";"Mercado ETB 1",#N/A,FALSE,"Lineas, Abonadas, Multi";"Supuestos 2",#N/A,FALSE,"Supuestos";"L.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Facturadas";"Multi. Impulsos. 1",#N/A,FALSE,"Multimedicion";"Crecimiento año a año. 2",#N/A,FALSE,"Multimedicion";"Por. resp. total. 3",#N/A,FALSE,"Multimedicion";"Valor par Domic. 1",#N/A,FALSE,"Tarifas";"Crecimiento año a año. 2",#N/A,FALSE,"Tarifas";"Traif. prom. de LD.. 3",#N/A,FALSE,"Tarifas";"Ind. Vista de llamadas. 1",#N/A,FALSE,"Volumen de Llamadas";"Ind. Vol. de llamadas. 2",#N/A,FALSE,"Volumen de Llamadas";"Factor de CAmbio en Multi. 3",#N/A,FALSE,"Volumen de Llamadas";"Factor de Cambio en Multi. 4",#N/A,FALSE,"Volumen de Llamadas";"Ingresos 1",#N/A,FALSE,"Ingresos-Resumen";"Ingresos 2",#N/A,FALSE,"Ingresos-Resumen";"Cifras 6",#N/A,FALSE,"Tel. Pub.";"Convenio",#N/A,FALSE,"Tel. Pub.";"Ingresos 3",#N/A,FALSE,"Ingresos-Resumen";"IBM 1",#N/A,FALSE,"IBM";"Cifras 1",#N/A,FALSE,"Fibraoptica";"Convenio",#N/A,FALSE,"Fibraoptica";"Cifras 1",#N/A,FALSE,"Red Inteligente";"Cifras 2",#N/A,FALSE,"Red Inteligente";"Convenio",#N/A,FALSE,"Red Inteligente";"Cifras 1",#N/A,FALSE,"Impsat";"Convenio 1",#N/A,FALSE,"Impsat";"Convenio 2",#N/A,FALSE,"Impsat";"Convenio 1",#N/A,FALSE,"Colvatel";"Convenio 2",#N/A,FALSE,"Colvatel";"Convenio 3",#N/A,FALSE,"Colvatel";"Convenio",#N/A,FALSE,"Colomsat";"Convenio Publicar",#N/A,FALSE,"Publicar";"Supuestos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Financieros";"Múltiplos 1",#N/A,FALSE,"Comparables";"Múltiplos 2",#N/A,FALSE,"Comparables";"T. de descuento",#N/A,FALSE,"Tasa de Descuento";"Valorizacion",#N/A,FALSE,"Valoracion"}</definedName>
    <definedName name="wrn.Final." localSheetId="6" hidden="1">{"Macroeconomico 2",#N/A,FALSE,"Macroeconomico";"Supuestos 1",#N/A,FALSE,"Supuestos";"Mercado ETB 1",#N/A,FALSE,"Lineas, Abonadas, Multi";"Supuestos 2",#N/A,FALSE,"Supuestos";"L.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Facturadas";"Multi. Impulsos. 1",#N/A,FALSE,"Multimedicion";"Crecimiento año a año. 2",#N/A,FALSE,"Multimedicion";"Por. resp. total. 3",#N/A,FALSE,"Multimedicion";"Valor par Domic. 1",#N/A,FALSE,"Tarifas";"Crecimiento año a año. 2",#N/A,FALSE,"Tarifas";"Traif. prom. de LD.. 3",#N/A,FALSE,"Tarifas";"Ind. Vista de llamadas. 1",#N/A,FALSE,"Volumen de Llamadas";"Ind. Vol. de llamadas. 2",#N/A,FALSE,"Volumen de Llamadas";"Factor de CAmbio en Multi. 3",#N/A,FALSE,"Volumen de Llamadas";"Factor de Cambio en Multi. 4",#N/A,FALSE,"Volumen de Llamadas";"Ingresos 1",#N/A,FALSE,"Ingresos-Resumen";"Ingresos 2",#N/A,FALSE,"Ingresos-Resumen";"Cifras 6",#N/A,FALSE,"Tel. Pub.";"Convenio",#N/A,FALSE,"Tel. Pub.";"Ingresos 3",#N/A,FALSE,"Ingresos-Resumen";"IBM 1",#N/A,FALSE,"IBM";"Cifras 1",#N/A,FALSE,"Fibraoptica";"Convenio",#N/A,FALSE,"Fibraoptica";"Cifras 1",#N/A,FALSE,"Red Inteligente";"Cifras 2",#N/A,FALSE,"Red Inteligente";"Convenio",#N/A,FALSE,"Red Inteligente";"Cifras 1",#N/A,FALSE,"Impsat";"Convenio 1",#N/A,FALSE,"Impsat";"Convenio 2",#N/A,FALSE,"Impsat";"Convenio 1",#N/A,FALSE,"Colvatel";"Convenio 2",#N/A,FALSE,"Colvatel";"Convenio 3",#N/A,FALSE,"Colvatel";"Convenio",#N/A,FALSE,"Colomsat";"Convenio Publicar",#N/A,FALSE,"Publicar";"Supuestos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Financieros";"Múltiplos 1",#N/A,FALSE,"Comparables";"Múltiplos 2",#N/A,FALSE,"Comparables";"T. de descuento",#N/A,FALSE,"Tasa de Descuento";"Valorizacion",#N/A,FALSE,"Valoracion"}</definedName>
    <definedName name="wrn.Final." hidden="1">{"Macroeconomico 2",#N/A,FALSE,"Macroeconomico";"Supuestos 1",#N/A,FALSE,"Supuestos";"Mercado ETB 1",#N/A,FALSE,"Lineas, Abonadas, Multi";"Supuestos 2",#N/A,FALSE,"Supuestos";"L.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Facturadas";"Multi. Impulsos. 1",#N/A,FALSE,"Multimedicion";"Crecimiento año a año. 2",#N/A,FALSE,"Multimedicion";"Por. resp. total. 3",#N/A,FALSE,"Multimedicion";"Valor par Domic. 1",#N/A,FALSE,"Tarifas";"Crecimiento año a año. 2",#N/A,FALSE,"Tarifas";"Traif. prom. de LD.. 3",#N/A,FALSE,"Tarifas";"Ind. Vista de llamadas. 1",#N/A,FALSE,"Volumen de Llamadas";"Ind. Vol. de llamadas. 2",#N/A,FALSE,"Volumen de Llamadas";"Factor de CAmbio en Multi. 3",#N/A,FALSE,"Volumen de Llamadas";"Factor de Cambio en Multi. 4",#N/A,FALSE,"Volumen de Llamadas";"Ingresos 1",#N/A,FALSE,"Ingresos-Resumen";"Ingresos 2",#N/A,FALSE,"Ingresos-Resumen";"Cifras 6",#N/A,FALSE,"Tel. Pub.";"Convenio",#N/A,FALSE,"Tel. Pub.";"Ingresos 3",#N/A,FALSE,"Ingresos-Resumen";"IBM 1",#N/A,FALSE,"IBM";"Cifras 1",#N/A,FALSE,"Fibraoptica";"Convenio",#N/A,FALSE,"Fibraoptica";"Cifras 1",#N/A,FALSE,"Red Inteligente";"Cifras 2",#N/A,FALSE,"Red Inteligente";"Convenio",#N/A,FALSE,"Red Inteligente";"Cifras 1",#N/A,FALSE,"Impsat";"Convenio 1",#N/A,FALSE,"Impsat";"Convenio 2",#N/A,FALSE,"Impsat";"Convenio 1",#N/A,FALSE,"Colvatel";"Convenio 2",#N/A,FALSE,"Colvatel";"Convenio 3",#N/A,FALSE,"Colvatel";"Convenio",#N/A,FALSE,"Colomsat";"Convenio Publicar",#N/A,FALSE,"Publicar";"Supuestos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Financieros";"Múltiplos 1",#N/A,FALSE,"Comparables";"Múltiplos 2",#N/A,FALSE,"Comparables";"T. de descuento",#N/A,FALSE,"Tasa de Descuento";"Valorizacion",#N/A,FALSE,"Valoracion"}</definedName>
    <definedName name="wrn.MD._.Mensual." localSheetId="5" hidden="1">{"Others",#N/A,TRUE,"OTHERS";"Análisis Ingresos por Familia","HojaI",TRUE,"MDFeb97";"Análisis Ingresos por Marca","HojaII",TRUE,"MDFeb97";"Costos y Desvíos por Marca","HojaIII",TRUE,"MDFeb97";"Control de Costos","HojaIV",TRUE,"MDFeb97"}</definedName>
    <definedName name="wrn.MD._.Mensual." localSheetId="7" hidden="1">{"Others",#N/A,TRUE,"OTHERS";"Análisis Ingresos por Familia","HojaI",TRUE,"MDFeb97";"Análisis Ingresos por Marca","HojaII",TRUE,"MDFeb97";"Costos y Desvíos por Marca","HojaIII",TRUE,"MDFeb97";"Control de Costos","HojaIV",TRUE,"MDFeb97"}</definedName>
    <definedName name="wrn.MD._.Mensual." localSheetId="2" hidden="1">{"Others",#N/A,TRUE,"OTHERS";"Análisis Ingresos por Familia","HojaI",TRUE,"MDFeb97";"Análisis Ingresos por Marca","HojaII",TRUE,"MDFeb97";"Costos y Desvíos por Marca","HojaIII",TRUE,"MDFeb97";"Control de Costos","HojaIV",TRUE,"MDFeb97"}</definedName>
    <definedName name="wrn.MD._.Mensual." localSheetId="3" hidden="1">{"Others",#N/A,TRUE,"OTHERS";"Análisis Ingresos por Familia","HojaI",TRUE,"MDFeb97";"Análisis Ingresos por Marca","HojaII",TRUE,"MDFeb97";"Costos y Desvíos por Marca","HojaIII",TRUE,"MDFeb97";"Control de Costos","HojaIV",TRUE,"MDFeb97"}</definedName>
    <definedName name="wrn.MD._.Mensual." localSheetId="8" hidden="1">{"Others",#N/A,TRUE,"OTHERS";"Análisis Ingresos por Familia","HojaI",TRUE,"MDFeb97";"Análisis Ingresos por Marca","HojaII",TRUE,"MDFeb97";"Costos y Desvíos por Marca","HojaIII",TRUE,"MDFeb97";"Control de Costos","HojaIV",TRUE,"MDFeb97"}</definedName>
    <definedName name="wrn.MD._.Mensual." localSheetId="6" hidden="1">{"Others",#N/A,TRUE,"OTHERS";"Análisis Ingresos por Familia","HojaI",TRUE,"MDFeb97";"Análisis Ingresos por Marca","HojaII",TRUE,"MDFeb97";"Costos y Desvíos por Marca","HojaIII",TRUE,"MDFeb97";"Control de Costos","HojaIV",TRUE,"MDFeb97"}</definedName>
    <definedName name="wrn.MD._.Mensual." hidden="1">{"Others",#N/A,TRUE,"OTHERS";"Análisis Ingresos por Familia","HojaI",TRUE,"MDFeb97";"Análisis Ingresos por Marca","HojaII",TRUE,"MDFeb97";"Costos y Desvíos por Marca","HojaIII",TRUE,"MDFeb97";"Control de Costos","HojaIV",TRUE,"MDFeb97"}</definedName>
    <definedName name="wrn.Mpc._.Actual._.por._.Mes." localSheetId="5" hidden="1">{"MPCROS",#N/A,FALSE,"ROS";"MPCOFF",#N/A,FALSE,"OFF";"MPCBEA",#N/A,FALSE,"BEA";"MPCCOF",#N/A,FALSE,"COF";"MPCTEL",#N/A,FALSE,"TEL";"MPCCON",#N/A,FALSE,"CON";"MPCINT",#N/A,FALSE,"INT"}</definedName>
    <definedName name="wrn.Mpc._.Actual._.por._.Mes." localSheetId="7" hidden="1">{"MPCROS",#N/A,FALSE,"ROS";"MPCOFF",#N/A,FALSE,"OFF";"MPCBEA",#N/A,FALSE,"BEA";"MPCCOF",#N/A,FALSE,"COF";"MPCTEL",#N/A,FALSE,"TEL";"MPCCON",#N/A,FALSE,"CON";"MPCINT",#N/A,FALSE,"INT"}</definedName>
    <definedName name="wrn.Mpc._.Actual._.por._.Mes." localSheetId="2" hidden="1">{"MPCROS",#N/A,FALSE,"ROS";"MPCOFF",#N/A,FALSE,"OFF";"MPCBEA",#N/A,FALSE,"BEA";"MPCCOF",#N/A,FALSE,"COF";"MPCTEL",#N/A,FALSE,"TEL";"MPCCON",#N/A,FALSE,"CON";"MPCINT",#N/A,FALSE,"INT"}</definedName>
    <definedName name="wrn.Mpc._.Actual._.por._.Mes." localSheetId="3" hidden="1">{"MPCROS",#N/A,FALSE,"ROS";"MPCOFF",#N/A,FALSE,"OFF";"MPCBEA",#N/A,FALSE,"BEA";"MPCCOF",#N/A,FALSE,"COF";"MPCTEL",#N/A,FALSE,"TEL";"MPCCON",#N/A,FALSE,"CON";"MPCINT",#N/A,FALSE,"INT"}</definedName>
    <definedName name="wrn.Mpc._.Actual._.por._.Mes." localSheetId="8" hidden="1">{"MPCROS",#N/A,FALSE,"ROS";"MPCOFF",#N/A,FALSE,"OFF";"MPCBEA",#N/A,FALSE,"BEA";"MPCCOF",#N/A,FALSE,"COF";"MPCTEL",#N/A,FALSE,"TEL";"MPCCON",#N/A,FALSE,"CON";"MPCINT",#N/A,FALSE,"INT"}</definedName>
    <definedName name="wrn.Mpc._.Actual._.por._.Mes." localSheetId="6" hidden="1">{"MPCROS",#N/A,FALSE,"ROS";"MPCOFF",#N/A,FALSE,"OFF";"MPCBEA",#N/A,FALSE,"BEA";"MPCCOF",#N/A,FALSE,"COF";"MPCTEL",#N/A,FALSE,"TEL";"MPCCON",#N/A,FALSE,"CON";"MPCINT",#N/A,FALSE,"INT"}</definedName>
    <definedName name="wrn.Mpc._.Actual._.por._.Mes." hidden="1">{"MPCROS",#N/A,FALSE,"ROS";"MPCOFF",#N/A,FALSE,"OFF";"MPCBEA",#N/A,FALSE,"BEA";"MPCCOF",#N/A,FALSE,"COF";"MPCTEL",#N/A,FALSE,"TEL";"MPCCON",#N/A,FALSE,"CON";"MPCINT",#N/A,FALSE,"INT"}</definedName>
    <definedName name="wrn.Presentation." localSheetId="5" hidden="1">{#N/A,#N/A,TRUE,"Cover";#N/A,#N/A,TRUE,"Sum";#N/A,#N/A,TRUE,"SubsRev";#N/A,#N/A,TRUE,"CapEx";#N/A,#N/A,TRUE,"OpEx";#N/A,#N/A,TRUE,"SUs";#N/A,#N/A,TRUE,"OrgChart";#N/A,#N/A,TRUE,"Staff";#N/A,#N/A,TRUE,"P&amp;L";#N/A,#N/A,TRUE,"Cash";#N/A,#N/A,TRUE,"BS";#N/A,#N/A,TRUE,"Valuation";#N/A,#N/A,TRUE,"CapEx-Assumptions";#N/A,#N/A,TRUE,"OpEx-Assumptions"}</definedName>
    <definedName name="wrn.Presentation." localSheetId="7" hidden="1">{#N/A,#N/A,TRUE,"Cover";#N/A,#N/A,TRUE,"Sum";#N/A,#N/A,TRUE,"SubsRev";#N/A,#N/A,TRUE,"CapEx";#N/A,#N/A,TRUE,"OpEx";#N/A,#N/A,TRUE,"SUs";#N/A,#N/A,TRUE,"OrgChart";#N/A,#N/A,TRUE,"Staff";#N/A,#N/A,TRUE,"P&amp;L";#N/A,#N/A,TRUE,"Cash";#N/A,#N/A,TRUE,"BS";#N/A,#N/A,TRUE,"Valuation";#N/A,#N/A,TRUE,"CapEx-Assumptions";#N/A,#N/A,TRUE,"OpEx-Assumptions"}</definedName>
    <definedName name="wrn.Presentation." localSheetId="2" hidden="1">{#N/A,#N/A,TRUE,"Cover";#N/A,#N/A,TRUE,"Sum";#N/A,#N/A,TRUE,"SubsRev";#N/A,#N/A,TRUE,"CapEx";#N/A,#N/A,TRUE,"OpEx";#N/A,#N/A,TRUE,"SUs";#N/A,#N/A,TRUE,"OrgChart";#N/A,#N/A,TRUE,"Staff";#N/A,#N/A,TRUE,"P&amp;L";#N/A,#N/A,TRUE,"Cash";#N/A,#N/A,TRUE,"BS";#N/A,#N/A,TRUE,"Valuation";#N/A,#N/A,TRUE,"CapEx-Assumptions";#N/A,#N/A,TRUE,"OpEx-Assumptions"}</definedName>
    <definedName name="wrn.Presentation." localSheetId="3" hidden="1">{#N/A,#N/A,TRUE,"Cover";#N/A,#N/A,TRUE,"Sum";#N/A,#N/A,TRUE,"SubsRev";#N/A,#N/A,TRUE,"CapEx";#N/A,#N/A,TRUE,"OpEx";#N/A,#N/A,TRUE,"SUs";#N/A,#N/A,TRUE,"OrgChart";#N/A,#N/A,TRUE,"Staff";#N/A,#N/A,TRUE,"P&amp;L";#N/A,#N/A,TRUE,"Cash";#N/A,#N/A,TRUE,"BS";#N/A,#N/A,TRUE,"Valuation";#N/A,#N/A,TRUE,"CapEx-Assumptions";#N/A,#N/A,TRUE,"OpEx-Assumptions"}</definedName>
    <definedName name="wrn.Presentation." localSheetId="8" hidden="1">{#N/A,#N/A,TRUE,"Cover";#N/A,#N/A,TRUE,"Sum";#N/A,#N/A,TRUE,"SubsRev";#N/A,#N/A,TRUE,"CapEx";#N/A,#N/A,TRUE,"OpEx";#N/A,#N/A,TRUE,"SUs";#N/A,#N/A,TRUE,"OrgChart";#N/A,#N/A,TRUE,"Staff";#N/A,#N/A,TRUE,"P&amp;L";#N/A,#N/A,TRUE,"Cash";#N/A,#N/A,TRUE,"BS";#N/A,#N/A,TRUE,"Valuation";#N/A,#N/A,TRUE,"CapEx-Assumptions";#N/A,#N/A,TRUE,"OpEx-Assumptions"}</definedName>
    <definedName name="wrn.Presentation." localSheetId="6" hidden="1">{#N/A,#N/A,TRUE,"Cover";#N/A,#N/A,TRUE,"Sum";#N/A,#N/A,TRUE,"SubsRev";#N/A,#N/A,TRUE,"CapEx";#N/A,#N/A,TRUE,"OpEx";#N/A,#N/A,TRUE,"SUs";#N/A,#N/A,TRUE,"OrgChart";#N/A,#N/A,TRUE,"Staff";#N/A,#N/A,TRUE,"P&amp;L";#N/A,#N/A,TRUE,"Cash";#N/A,#N/A,TRUE,"BS";#N/A,#N/A,TRUE,"Valuation";#N/A,#N/A,TRUE,"CapEx-Assumptions";#N/A,#N/A,TRUE,"OpEx-Assumptions"}</definedName>
    <definedName name="wrn.Presentation." hidden="1">{#N/A,#N/A,TRUE,"Cover";#N/A,#N/A,TRUE,"Sum";#N/A,#N/A,TRUE,"SubsRev";#N/A,#N/A,TRUE,"CapEx";#N/A,#N/A,TRUE,"OpEx";#N/A,#N/A,TRUE,"SUs";#N/A,#N/A,TRUE,"OrgChart";#N/A,#N/A,TRUE,"Staff";#N/A,#N/A,TRUE,"P&amp;L";#N/A,#N/A,TRUE,"Cash";#N/A,#N/A,TRUE,"BS";#N/A,#N/A,TRUE,"Valuation";#N/A,#N/A,TRUE,"CapEx-Assumptions";#N/A,#N/A,TRUE,"OpEx-Assumptions"}</definedName>
    <definedName name="wrn.presentation2" localSheetId="5" hidden="1">{#N/A,#N/A,TRUE,"Cover";#N/A,#N/A,TRUE,"Sum";#N/A,#N/A,TRUE,"SubsRev";#N/A,#N/A,TRUE,"CapEx";#N/A,#N/A,TRUE,"OpEx";#N/A,#N/A,TRUE,"SUs";#N/A,#N/A,TRUE,"OrgChart";#N/A,#N/A,TRUE,"Staff";#N/A,#N/A,TRUE,"P&amp;L";#N/A,#N/A,TRUE,"Cash";#N/A,#N/A,TRUE,"BS";#N/A,#N/A,TRUE,"Valuation";#N/A,#N/A,TRUE,"CapEx-Assumptions";#N/A,#N/A,TRUE,"OpEx-Assumptions"}</definedName>
    <definedName name="wrn.presentation2" localSheetId="7" hidden="1">{#N/A,#N/A,TRUE,"Cover";#N/A,#N/A,TRUE,"Sum";#N/A,#N/A,TRUE,"SubsRev";#N/A,#N/A,TRUE,"CapEx";#N/A,#N/A,TRUE,"OpEx";#N/A,#N/A,TRUE,"SUs";#N/A,#N/A,TRUE,"OrgChart";#N/A,#N/A,TRUE,"Staff";#N/A,#N/A,TRUE,"P&amp;L";#N/A,#N/A,TRUE,"Cash";#N/A,#N/A,TRUE,"BS";#N/A,#N/A,TRUE,"Valuation";#N/A,#N/A,TRUE,"CapEx-Assumptions";#N/A,#N/A,TRUE,"OpEx-Assumptions"}</definedName>
    <definedName name="wrn.presentation2" localSheetId="2" hidden="1">{#N/A,#N/A,TRUE,"Cover";#N/A,#N/A,TRUE,"Sum";#N/A,#N/A,TRUE,"SubsRev";#N/A,#N/A,TRUE,"CapEx";#N/A,#N/A,TRUE,"OpEx";#N/A,#N/A,TRUE,"SUs";#N/A,#N/A,TRUE,"OrgChart";#N/A,#N/A,TRUE,"Staff";#N/A,#N/A,TRUE,"P&amp;L";#N/A,#N/A,TRUE,"Cash";#N/A,#N/A,TRUE,"BS";#N/A,#N/A,TRUE,"Valuation";#N/A,#N/A,TRUE,"CapEx-Assumptions";#N/A,#N/A,TRUE,"OpEx-Assumptions"}</definedName>
    <definedName name="wrn.presentation2" localSheetId="3" hidden="1">{#N/A,#N/A,TRUE,"Cover";#N/A,#N/A,TRUE,"Sum";#N/A,#N/A,TRUE,"SubsRev";#N/A,#N/A,TRUE,"CapEx";#N/A,#N/A,TRUE,"OpEx";#N/A,#N/A,TRUE,"SUs";#N/A,#N/A,TRUE,"OrgChart";#N/A,#N/A,TRUE,"Staff";#N/A,#N/A,TRUE,"P&amp;L";#N/A,#N/A,TRUE,"Cash";#N/A,#N/A,TRUE,"BS";#N/A,#N/A,TRUE,"Valuation";#N/A,#N/A,TRUE,"CapEx-Assumptions";#N/A,#N/A,TRUE,"OpEx-Assumptions"}</definedName>
    <definedName name="wrn.presentation2" localSheetId="8" hidden="1">{#N/A,#N/A,TRUE,"Cover";#N/A,#N/A,TRUE,"Sum";#N/A,#N/A,TRUE,"SubsRev";#N/A,#N/A,TRUE,"CapEx";#N/A,#N/A,TRUE,"OpEx";#N/A,#N/A,TRUE,"SUs";#N/A,#N/A,TRUE,"OrgChart";#N/A,#N/A,TRUE,"Staff";#N/A,#N/A,TRUE,"P&amp;L";#N/A,#N/A,TRUE,"Cash";#N/A,#N/A,TRUE,"BS";#N/A,#N/A,TRUE,"Valuation";#N/A,#N/A,TRUE,"CapEx-Assumptions";#N/A,#N/A,TRUE,"OpEx-Assumptions"}</definedName>
    <definedName name="wrn.presentation2" localSheetId="6" hidden="1">{#N/A,#N/A,TRUE,"Cover";#N/A,#N/A,TRUE,"Sum";#N/A,#N/A,TRUE,"SubsRev";#N/A,#N/A,TRUE,"CapEx";#N/A,#N/A,TRUE,"OpEx";#N/A,#N/A,TRUE,"SUs";#N/A,#N/A,TRUE,"OrgChart";#N/A,#N/A,TRUE,"Staff";#N/A,#N/A,TRUE,"P&amp;L";#N/A,#N/A,TRUE,"Cash";#N/A,#N/A,TRUE,"BS";#N/A,#N/A,TRUE,"Valuation";#N/A,#N/A,TRUE,"CapEx-Assumptions";#N/A,#N/A,TRUE,"OpEx-Assumptions"}</definedName>
    <definedName name="wrn.presentation2" hidden="1">{#N/A,#N/A,TRUE,"Cover";#N/A,#N/A,TRUE,"Sum";#N/A,#N/A,TRUE,"SubsRev";#N/A,#N/A,TRUE,"CapEx";#N/A,#N/A,TRUE,"OpEx";#N/A,#N/A,TRUE,"SUs";#N/A,#N/A,TRUE,"OrgChart";#N/A,#N/A,TRUE,"Staff";#N/A,#N/A,TRUE,"P&amp;L";#N/A,#N/A,TRUE,"Cash";#N/A,#N/A,TRUE,"BS";#N/A,#N/A,TRUE,"Valuation";#N/A,#N/A,TRUE,"CapEx-Assumptions";#N/A,#N/A,TRUE,"OpEx-Assumptions"}</definedName>
    <definedName name="wrn.RETORNOS." localSheetId="5" hidden="1">{#N/A,#N/A,FALSE,"RET. GERAL-98";#N/A,#N/A,FALSE,"RET. GERAL-99 ";#N/A,#N/A,FALSE,"CANOAS";#N/A,#N/A,FALSE,"L. ARARAQUARA";#N/A,#N/A,FALSE,"L. F. TRIUNFO";#N/A,#N/A,FALSE,"L. CD'OESTE";#N/A,#N/A,FALSE,"LIMÃO";#N/A,#N/A,FALSE,"BRASÍLIA";#N/A,#N/A,FALSE,"BONSUCESSO";#N/A,#N/A,FALSE,"COLOMBO"}</definedName>
    <definedName name="wrn.RETORNOS." localSheetId="7" hidden="1">{#N/A,#N/A,FALSE,"RET. GERAL-98";#N/A,#N/A,FALSE,"RET. GERAL-99 ";#N/A,#N/A,FALSE,"CANOAS";#N/A,#N/A,FALSE,"L. ARARAQUARA";#N/A,#N/A,FALSE,"L. F. TRIUNFO";#N/A,#N/A,FALSE,"L. CD'OESTE";#N/A,#N/A,FALSE,"LIMÃO";#N/A,#N/A,FALSE,"BRASÍLIA";#N/A,#N/A,FALSE,"BONSUCESSO";#N/A,#N/A,FALSE,"COLOMBO"}</definedName>
    <definedName name="wrn.RETORNOS." localSheetId="2" hidden="1">{#N/A,#N/A,FALSE,"RET. GERAL-98";#N/A,#N/A,FALSE,"RET. GERAL-99 ";#N/A,#N/A,FALSE,"CANOAS";#N/A,#N/A,FALSE,"L. ARARAQUARA";#N/A,#N/A,FALSE,"L. F. TRIUNFO";#N/A,#N/A,FALSE,"L. CD'OESTE";#N/A,#N/A,FALSE,"LIMÃO";#N/A,#N/A,FALSE,"BRASÍLIA";#N/A,#N/A,FALSE,"BONSUCESSO";#N/A,#N/A,FALSE,"COLOMBO"}</definedName>
    <definedName name="wrn.RETORNOS." localSheetId="3" hidden="1">{#N/A,#N/A,FALSE,"RET. GERAL-98";#N/A,#N/A,FALSE,"RET. GERAL-99 ";#N/A,#N/A,FALSE,"CANOAS";#N/A,#N/A,FALSE,"L. ARARAQUARA";#N/A,#N/A,FALSE,"L. F. TRIUNFO";#N/A,#N/A,FALSE,"L. CD'OESTE";#N/A,#N/A,FALSE,"LIMÃO";#N/A,#N/A,FALSE,"BRASÍLIA";#N/A,#N/A,FALSE,"BONSUCESSO";#N/A,#N/A,FALSE,"COLOMBO"}</definedName>
    <definedName name="wrn.RETORNOS." localSheetId="8" hidden="1">{#N/A,#N/A,FALSE,"RET. GERAL-98";#N/A,#N/A,FALSE,"RET. GERAL-99 ";#N/A,#N/A,FALSE,"CANOAS";#N/A,#N/A,FALSE,"L. ARARAQUARA";#N/A,#N/A,FALSE,"L. F. TRIUNFO";#N/A,#N/A,FALSE,"L. CD'OESTE";#N/A,#N/A,FALSE,"LIMÃO";#N/A,#N/A,FALSE,"BRASÍLIA";#N/A,#N/A,FALSE,"BONSUCESSO";#N/A,#N/A,FALSE,"COLOMBO"}</definedName>
    <definedName name="wrn.RETORNOS." localSheetId="6" hidden="1">{#N/A,#N/A,FALSE,"RET. GERAL-98";#N/A,#N/A,FALSE,"RET. GERAL-99 ";#N/A,#N/A,FALSE,"CANOAS";#N/A,#N/A,FALSE,"L. ARARAQUARA";#N/A,#N/A,FALSE,"L. F. TRIUNFO";#N/A,#N/A,FALSE,"L. CD'OESTE";#N/A,#N/A,FALSE,"LIMÃO";#N/A,#N/A,FALSE,"BRASÍLIA";#N/A,#N/A,FALSE,"BONSUCESSO";#N/A,#N/A,FALSE,"COLOMBO"}</definedName>
    <definedName name="wrn.RETORNOS." hidden="1">{#N/A,#N/A,FALSE,"RET. GERAL-98";#N/A,#N/A,FALSE,"RET. GERAL-99 ";#N/A,#N/A,FALSE,"CANOAS";#N/A,#N/A,FALSE,"L. ARARAQUARA";#N/A,#N/A,FALSE,"L. F. TRIUNFO";#N/A,#N/A,FALSE,"L. CD'OESTE";#N/A,#N/A,FALSE,"LIMÃO";#N/A,#N/A,FALSE,"BRASÍLIA";#N/A,#N/A,FALSE,"BONSUCESSO";#N/A,#N/A,FALSE,"COLOMBO"}</definedName>
    <definedName name="wrn.Tarifas." localSheetId="5" hidden="1">{"vista1",#N/A,FALSE,"Tarifas_Teoricas_May_97";"vista2",#N/A,FALSE,"Tarifas_Teoricas_May_97";"vista1",#N/A,FALSE,"Tarifas_Barra_May_97";"vista2",#N/A,FALSE,"Tarifas_Barra_May_97"}</definedName>
    <definedName name="wrn.Tarifas." localSheetId="7" hidden="1">{"vista1",#N/A,FALSE,"Tarifas_Teoricas_May_97";"vista2",#N/A,FALSE,"Tarifas_Teoricas_May_97";"vista1",#N/A,FALSE,"Tarifas_Barra_May_97";"vista2",#N/A,FALSE,"Tarifas_Barra_May_97"}</definedName>
    <definedName name="wrn.Tarifas." localSheetId="2" hidden="1">{"vista1",#N/A,FALSE,"Tarifas_Teoricas_May_97";"vista2",#N/A,FALSE,"Tarifas_Teoricas_May_97";"vista1",#N/A,FALSE,"Tarifas_Barra_May_97";"vista2",#N/A,FALSE,"Tarifas_Barra_May_97"}</definedName>
    <definedName name="wrn.Tarifas." localSheetId="3" hidden="1">{"vista1",#N/A,FALSE,"Tarifas_Teoricas_May_97";"vista2",#N/A,FALSE,"Tarifas_Teoricas_May_97";"vista1",#N/A,FALSE,"Tarifas_Barra_May_97";"vista2",#N/A,FALSE,"Tarifas_Barra_May_97"}</definedName>
    <definedName name="wrn.Tarifas." localSheetId="8" hidden="1">{"vista1",#N/A,FALSE,"Tarifas_Teoricas_May_97";"vista2",#N/A,FALSE,"Tarifas_Teoricas_May_97";"vista1",#N/A,FALSE,"Tarifas_Barra_May_97";"vista2",#N/A,FALSE,"Tarifas_Barra_May_97"}</definedName>
    <definedName name="wrn.Tarifas." localSheetId="6" hidden="1">{"vista1",#N/A,FALSE,"Tarifas_Teoricas_May_97";"vista2",#N/A,FALSE,"Tarifas_Teoricas_May_97";"vista1",#N/A,FALSE,"Tarifas_Barra_May_97";"vista2",#N/A,FALSE,"Tarifas_Barra_May_97"}</definedName>
    <definedName name="wrn.Tarifas." hidden="1">{"vista1",#N/A,FALSE,"Tarifas_Teoricas_May_97";"vista2",#N/A,FALSE,"Tarifas_Teoricas_May_97";"vista1",#N/A,FALSE,"Tarifas_Barra_May_97";"vista2",#N/A,FALSE,"Tarifas_Barra_May_97"}</definedName>
    <definedName name="wrn.tobacco_charts." localSheetId="5" hidden="1">{#N/A,#N/A,FALSE,"L&amp;M Performance";#N/A,#N/A,FALSE,"Brand Performance";#N/A,#N/A,FALSE,"Marlboro Performance"}</definedName>
    <definedName name="wrn.tobacco_charts." localSheetId="7" hidden="1">{#N/A,#N/A,FALSE,"L&amp;M Performance";#N/A,#N/A,FALSE,"Brand Performance";#N/A,#N/A,FALSE,"Marlboro Performance"}</definedName>
    <definedName name="wrn.tobacco_charts." localSheetId="2" hidden="1">{#N/A,#N/A,FALSE,"L&amp;M Performance";#N/A,#N/A,FALSE,"Brand Performance";#N/A,#N/A,FALSE,"Marlboro Performance"}</definedName>
    <definedName name="wrn.tobacco_charts." localSheetId="3" hidden="1">{#N/A,#N/A,FALSE,"L&amp;M Performance";#N/A,#N/A,FALSE,"Brand Performance";#N/A,#N/A,FALSE,"Marlboro Performance"}</definedName>
    <definedName name="wrn.tobacco_charts." localSheetId="8" hidden="1">{#N/A,#N/A,FALSE,"L&amp;M Performance";#N/A,#N/A,FALSE,"Brand Performance";#N/A,#N/A,FALSE,"Marlboro Performance"}</definedName>
    <definedName name="wrn.tobacco_charts." localSheetId="6" hidden="1">{#N/A,#N/A,FALSE,"L&amp;M Performance";#N/A,#N/A,FALSE,"Brand Performance";#N/A,#N/A,FALSE,"Marlboro Performance"}</definedName>
    <definedName name="wrn.tobacco_charts." hidden="1">{#N/A,#N/A,FALSE,"L&amp;M Performance";#N/A,#N/A,FALSE,"Brand Performance";#N/A,#N/A,FALSE,"Marlboro Performance"}</definedName>
    <definedName name="wrn.Todo." localSheetId="5"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wrn.Todo." localSheetId="7"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wrn.Todo." localSheetId="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wrn.Todo." localSheetId="3"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wrn.Todo."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wrn.Todo." localSheetId="6"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wrn.Todo."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wrn.Z.._.Convenios.._.Sin._.Cifras." localSheetId="5" hidden="1">{"Convenio Publicar",#N/A,FALSE,"Publicar";"Convenio",#N/A,FALSE,"Tel. Pub.";"Convenio",#N/A,FALSE,"Red Inteligente";"Convenio",#N/A,FALSE,"Fibraoptica";"Convenio 1",#N/A,FALSE,"Impsat";"Convenio 2",#N/A,FALSE,"Impsat";"Convenio",#N/A,FALSE,"Colomsat";"Convenio 1",#N/A,FALSE,"Colvatel";"Convenio 2",#N/A,FALSE,"Colvatel";"Convenio 3",#N/A,FALSE,"Colvatel"}</definedName>
    <definedName name="wrn.Z.._.Convenios.._.Sin._.Cifras." localSheetId="7" hidden="1">{"Convenio Publicar",#N/A,FALSE,"Publicar";"Convenio",#N/A,FALSE,"Tel. Pub.";"Convenio",#N/A,FALSE,"Red Inteligente";"Convenio",#N/A,FALSE,"Fibraoptica";"Convenio 1",#N/A,FALSE,"Impsat";"Convenio 2",#N/A,FALSE,"Impsat";"Convenio",#N/A,FALSE,"Colomsat";"Convenio 1",#N/A,FALSE,"Colvatel";"Convenio 2",#N/A,FALSE,"Colvatel";"Convenio 3",#N/A,FALSE,"Colvatel"}</definedName>
    <definedName name="wrn.Z.._.Convenios.._.Sin._.Cifras." localSheetId="2" hidden="1">{"Convenio Publicar",#N/A,FALSE,"Publicar";"Convenio",#N/A,FALSE,"Tel. Pub.";"Convenio",#N/A,FALSE,"Red Inteligente";"Convenio",#N/A,FALSE,"Fibraoptica";"Convenio 1",#N/A,FALSE,"Impsat";"Convenio 2",#N/A,FALSE,"Impsat";"Convenio",#N/A,FALSE,"Colomsat";"Convenio 1",#N/A,FALSE,"Colvatel";"Convenio 2",#N/A,FALSE,"Colvatel";"Convenio 3",#N/A,FALSE,"Colvatel"}</definedName>
    <definedName name="wrn.Z.._.Convenios.._.Sin._.Cifras." localSheetId="3" hidden="1">{"Convenio Publicar",#N/A,FALSE,"Publicar";"Convenio",#N/A,FALSE,"Tel. Pub.";"Convenio",#N/A,FALSE,"Red Inteligente";"Convenio",#N/A,FALSE,"Fibraoptica";"Convenio 1",#N/A,FALSE,"Impsat";"Convenio 2",#N/A,FALSE,"Impsat";"Convenio",#N/A,FALSE,"Colomsat";"Convenio 1",#N/A,FALSE,"Colvatel";"Convenio 2",#N/A,FALSE,"Colvatel";"Convenio 3",#N/A,FALSE,"Colvatel"}</definedName>
    <definedName name="wrn.Z.._.Convenios.._.Sin._.Cifras." localSheetId="8" hidden="1">{"Convenio Publicar",#N/A,FALSE,"Publicar";"Convenio",#N/A,FALSE,"Tel. Pub.";"Convenio",#N/A,FALSE,"Red Inteligente";"Convenio",#N/A,FALSE,"Fibraoptica";"Convenio 1",#N/A,FALSE,"Impsat";"Convenio 2",#N/A,FALSE,"Impsat";"Convenio",#N/A,FALSE,"Colomsat";"Convenio 1",#N/A,FALSE,"Colvatel";"Convenio 2",#N/A,FALSE,"Colvatel";"Convenio 3",#N/A,FALSE,"Colvatel"}</definedName>
    <definedName name="wrn.Z.._.Convenios.._.Sin._.Cifras." localSheetId="6" hidden="1">{"Convenio Publicar",#N/A,FALSE,"Publicar";"Convenio",#N/A,FALSE,"Tel. Pub.";"Convenio",#N/A,FALSE,"Red Inteligente";"Convenio",#N/A,FALSE,"Fibraoptica";"Convenio 1",#N/A,FALSE,"Impsat";"Convenio 2",#N/A,FALSE,"Impsat";"Convenio",#N/A,FALSE,"Colomsat";"Convenio 1",#N/A,FALSE,"Colvatel";"Convenio 2",#N/A,FALSE,"Colvatel";"Convenio 3",#N/A,FALSE,"Colvatel"}</definedName>
    <definedName name="wrn.Z.._.Convenios.._.Sin._.Cifras." hidden="1">{"Convenio Publicar",#N/A,FALSE,"Publicar";"Convenio",#N/A,FALSE,"Tel. Pub.";"Convenio",#N/A,FALSE,"Red Inteligente";"Convenio",#N/A,FALSE,"Fibraoptica";"Convenio 1",#N/A,FALSE,"Impsat";"Convenio 2",#N/A,FALSE,"Impsat";"Convenio",#N/A,FALSE,"Colomsat";"Convenio 1",#N/A,FALSE,"Colvatel";"Convenio 2",#N/A,FALSE,"Colvatel";"Convenio 3",#N/A,FALSE,"Colvatel"}</definedName>
    <definedName name="wrn.Z.._.Todo." localSheetId="5" hidden="1">{"Supuestos 1",#N/A,FALSE,"Supuestos";"Supuestos 2",#N/A,FALSE,"Supuestos";"Macroeconomico 2",#N/A,FALSE,"Macroeconomico";"Mercado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Facturadas";"Valor par Domic. 1",#N/A,FALSE,"Tarifas";"Crecimiento año a año. 2",#N/A,FALSE,"Tarifas";"Traif. prom. de LD.. 3",#N/A,FALSE,"Tarifas";"Multi. Impulsos. 1",#N/A,FALSE,"Multimedicion";"Crecimiento año a año. 2",#N/A,FALSE,"Multimedicion";"Por. resp. total. 3",#N/A,FALSE,"Multimedicion";"Ind. Vista de llamadas. 1",#N/A,FALSE,"Volumen de Llamadas";"Ind. Vol de llamadas. 2",#N/A,FALSE,"Volumen de Llamadas";"Factor de CAmbio en Multi. 3",#N/A,FALSE,"Volumen de Llamadas";"Factor de cambio en Multi. 4",#N/A,FALSE,"Volumen de Llamadas";"Convenio",#N/A,FALSE,"Tel. Pub.";"Inversiones LP 1",#N/A,FALSE,"Inversiones Largo Plazo";"Inversiones LP2",#N/A,FALSE,"Inversiones Largo Plazo";"Convenio Publicar",#N/A,FALSE,"Publicar";"Convenio",#N/A,FALSE,"Red Inteligente";"Convenio",#N/A,FALSE,"Fibraoptica";"Convenio 1",#N/A,FALSE,"Impsat";"Convenio 2",#N/A,FALSE,"Impsat";"Convenio",#N/A,FALSE,"Colomsat";"Convenio 1",#N/A,FALSE,"Colvatel";"Convenio 2",#N/A,FALSE,"Colvatel";"Convenio 3",#N/A,FALSE,"Colvatel";"Ingresos 1",#N/A,FALSE,"Ingresos-Resumen";"Ingresos 2",#N/A,FALSE,"Ingresos-Resumen";"Ingresos 3",#N/A,FALSE,"Ingresos-Resumen";"Supuestos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Financieros";"T. de descuento",#N/A,FALSE,"Tasa de Descuento";"Valorizacion",#N/A,FALSE,"Valoracion"}</definedName>
    <definedName name="wrn.Z.._.Todo." localSheetId="7" hidden="1">{"Supuestos 1",#N/A,FALSE,"Supuestos";"Supuestos 2",#N/A,FALSE,"Supuestos";"Macroeconomico 2",#N/A,FALSE,"Macroeconomico";"Mercado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Facturadas";"Valor par Domic. 1",#N/A,FALSE,"Tarifas";"Crecimiento año a año. 2",#N/A,FALSE,"Tarifas";"Traif. prom. de LD.. 3",#N/A,FALSE,"Tarifas";"Multi. Impulsos. 1",#N/A,FALSE,"Multimedicion";"Crecimiento año a año. 2",#N/A,FALSE,"Multimedicion";"Por. resp. total. 3",#N/A,FALSE,"Multimedicion";"Ind. Vista de llamadas. 1",#N/A,FALSE,"Volumen de Llamadas";"Ind. Vol de llamadas. 2",#N/A,FALSE,"Volumen de Llamadas";"Factor de CAmbio en Multi. 3",#N/A,FALSE,"Volumen de Llamadas";"Factor de cambio en Multi. 4",#N/A,FALSE,"Volumen de Llamadas";"Convenio",#N/A,FALSE,"Tel. Pub.";"Inversiones LP 1",#N/A,FALSE,"Inversiones Largo Plazo";"Inversiones LP2",#N/A,FALSE,"Inversiones Largo Plazo";"Convenio Publicar",#N/A,FALSE,"Publicar";"Convenio",#N/A,FALSE,"Red Inteligente";"Convenio",#N/A,FALSE,"Fibraoptica";"Convenio 1",#N/A,FALSE,"Impsat";"Convenio 2",#N/A,FALSE,"Impsat";"Convenio",#N/A,FALSE,"Colomsat";"Convenio 1",#N/A,FALSE,"Colvatel";"Convenio 2",#N/A,FALSE,"Colvatel";"Convenio 3",#N/A,FALSE,"Colvatel";"Ingresos 1",#N/A,FALSE,"Ingresos-Resumen";"Ingresos 2",#N/A,FALSE,"Ingresos-Resumen";"Ingresos 3",#N/A,FALSE,"Ingresos-Resumen";"Supuestos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Financieros";"T. de descuento",#N/A,FALSE,"Tasa de Descuento";"Valorizacion",#N/A,FALSE,"Valoracion"}</definedName>
    <definedName name="wrn.Z.._.Todo." localSheetId="2" hidden="1">{"Supuestos 1",#N/A,FALSE,"Supuestos";"Supuestos 2",#N/A,FALSE,"Supuestos";"Macroeconomico 2",#N/A,FALSE,"Macroeconomico";"Mercado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Facturadas";"Valor par Domic. 1",#N/A,FALSE,"Tarifas";"Crecimiento año a año. 2",#N/A,FALSE,"Tarifas";"Traif. prom. de LD.. 3",#N/A,FALSE,"Tarifas";"Multi. Impulsos. 1",#N/A,FALSE,"Multimedicion";"Crecimiento año a año. 2",#N/A,FALSE,"Multimedicion";"Por. resp. total. 3",#N/A,FALSE,"Multimedicion";"Ind. Vista de llamadas. 1",#N/A,FALSE,"Volumen de Llamadas";"Ind. Vol de llamadas. 2",#N/A,FALSE,"Volumen de Llamadas";"Factor de CAmbio en Multi. 3",#N/A,FALSE,"Volumen de Llamadas";"Factor de cambio en Multi. 4",#N/A,FALSE,"Volumen de Llamadas";"Convenio",#N/A,FALSE,"Tel. Pub.";"Inversiones LP 1",#N/A,FALSE,"Inversiones Largo Plazo";"Inversiones LP2",#N/A,FALSE,"Inversiones Largo Plazo";"Convenio Publicar",#N/A,FALSE,"Publicar";"Convenio",#N/A,FALSE,"Red Inteligente";"Convenio",#N/A,FALSE,"Fibraoptica";"Convenio 1",#N/A,FALSE,"Impsat";"Convenio 2",#N/A,FALSE,"Impsat";"Convenio",#N/A,FALSE,"Colomsat";"Convenio 1",#N/A,FALSE,"Colvatel";"Convenio 2",#N/A,FALSE,"Colvatel";"Convenio 3",#N/A,FALSE,"Colvatel";"Ingresos 1",#N/A,FALSE,"Ingresos-Resumen";"Ingresos 2",#N/A,FALSE,"Ingresos-Resumen";"Ingresos 3",#N/A,FALSE,"Ingresos-Resumen";"Supuestos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Financieros";"T. de descuento",#N/A,FALSE,"Tasa de Descuento";"Valorizacion",#N/A,FALSE,"Valoracion"}</definedName>
    <definedName name="wrn.Z.._.Todo." localSheetId="3" hidden="1">{"Supuestos 1",#N/A,FALSE,"Supuestos";"Supuestos 2",#N/A,FALSE,"Supuestos";"Macroeconomico 2",#N/A,FALSE,"Macroeconomico";"Mercado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Facturadas";"Valor par Domic. 1",#N/A,FALSE,"Tarifas";"Crecimiento año a año. 2",#N/A,FALSE,"Tarifas";"Traif. prom. de LD.. 3",#N/A,FALSE,"Tarifas";"Multi. Impulsos. 1",#N/A,FALSE,"Multimedicion";"Crecimiento año a año. 2",#N/A,FALSE,"Multimedicion";"Por. resp. total. 3",#N/A,FALSE,"Multimedicion";"Ind. Vista de llamadas. 1",#N/A,FALSE,"Volumen de Llamadas";"Ind. Vol de llamadas. 2",#N/A,FALSE,"Volumen de Llamadas";"Factor de CAmbio en Multi. 3",#N/A,FALSE,"Volumen de Llamadas";"Factor de cambio en Multi. 4",#N/A,FALSE,"Volumen de Llamadas";"Convenio",#N/A,FALSE,"Tel. Pub.";"Inversiones LP 1",#N/A,FALSE,"Inversiones Largo Plazo";"Inversiones LP2",#N/A,FALSE,"Inversiones Largo Plazo";"Convenio Publicar",#N/A,FALSE,"Publicar";"Convenio",#N/A,FALSE,"Red Inteligente";"Convenio",#N/A,FALSE,"Fibraoptica";"Convenio 1",#N/A,FALSE,"Impsat";"Convenio 2",#N/A,FALSE,"Impsat";"Convenio",#N/A,FALSE,"Colomsat";"Convenio 1",#N/A,FALSE,"Colvatel";"Convenio 2",#N/A,FALSE,"Colvatel";"Convenio 3",#N/A,FALSE,"Colvatel";"Ingresos 1",#N/A,FALSE,"Ingresos-Resumen";"Ingresos 2",#N/A,FALSE,"Ingresos-Resumen";"Ingresos 3",#N/A,FALSE,"Ingresos-Resumen";"Supuestos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Financieros";"T. de descuento",#N/A,FALSE,"Tasa de Descuento";"Valorizacion",#N/A,FALSE,"Valoracion"}</definedName>
    <definedName name="wrn.Z.._.Todo." localSheetId="8" hidden="1">{"Supuestos 1",#N/A,FALSE,"Supuestos";"Supuestos 2",#N/A,FALSE,"Supuestos";"Macroeconomico 2",#N/A,FALSE,"Macroeconomico";"Mercado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Facturadas";"Valor par Domic. 1",#N/A,FALSE,"Tarifas";"Crecimiento año a año. 2",#N/A,FALSE,"Tarifas";"Traif. prom. de LD.. 3",#N/A,FALSE,"Tarifas";"Multi. Impulsos. 1",#N/A,FALSE,"Multimedicion";"Crecimiento año a año. 2",#N/A,FALSE,"Multimedicion";"Por. resp. total. 3",#N/A,FALSE,"Multimedicion";"Ind. Vista de llamadas. 1",#N/A,FALSE,"Volumen de Llamadas";"Ind. Vol de llamadas. 2",#N/A,FALSE,"Volumen de Llamadas";"Factor de CAmbio en Multi. 3",#N/A,FALSE,"Volumen de Llamadas";"Factor de cambio en Multi. 4",#N/A,FALSE,"Volumen de Llamadas";"Convenio",#N/A,FALSE,"Tel. Pub.";"Inversiones LP 1",#N/A,FALSE,"Inversiones Largo Plazo";"Inversiones LP2",#N/A,FALSE,"Inversiones Largo Plazo";"Convenio Publicar",#N/A,FALSE,"Publicar";"Convenio",#N/A,FALSE,"Red Inteligente";"Convenio",#N/A,FALSE,"Fibraoptica";"Convenio 1",#N/A,FALSE,"Impsat";"Convenio 2",#N/A,FALSE,"Impsat";"Convenio",#N/A,FALSE,"Colomsat";"Convenio 1",#N/A,FALSE,"Colvatel";"Convenio 2",#N/A,FALSE,"Colvatel";"Convenio 3",#N/A,FALSE,"Colvatel";"Ingresos 1",#N/A,FALSE,"Ingresos-Resumen";"Ingresos 2",#N/A,FALSE,"Ingresos-Resumen";"Ingresos 3",#N/A,FALSE,"Ingresos-Resumen";"Supuestos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Financieros";"T. de descuento",#N/A,FALSE,"Tasa de Descuento";"Valorizacion",#N/A,FALSE,"Valoracion"}</definedName>
    <definedName name="wrn.Z.._.Todo." localSheetId="6" hidden="1">{"Supuestos 1",#N/A,FALSE,"Supuestos";"Supuestos 2",#N/A,FALSE,"Supuestos";"Macroeconomico 2",#N/A,FALSE,"Macroeconomico";"Mercado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Facturadas";"Valor par Domic. 1",#N/A,FALSE,"Tarifas";"Crecimiento año a año. 2",#N/A,FALSE,"Tarifas";"Traif. prom. de LD.. 3",#N/A,FALSE,"Tarifas";"Multi. Impulsos. 1",#N/A,FALSE,"Multimedicion";"Crecimiento año a año. 2",#N/A,FALSE,"Multimedicion";"Por. resp. total. 3",#N/A,FALSE,"Multimedicion";"Ind. Vista de llamadas. 1",#N/A,FALSE,"Volumen de Llamadas";"Ind. Vol de llamadas. 2",#N/A,FALSE,"Volumen de Llamadas";"Factor de CAmbio en Multi. 3",#N/A,FALSE,"Volumen de Llamadas";"Factor de cambio en Multi. 4",#N/A,FALSE,"Volumen de Llamadas";"Convenio",#N/A,FALSE,"Tel. Pub.";"Inversiones LP 1",#N/A,FALSE,"Inversiones Largo Plazo";"Inversiones LP2",#N/A,FALSE,"Inversiones Largo Plazo";"Convenio Publicar",#N/A,FALSE,"Publicar";"Convenio",#N/A,FALSE,"Red Inteligente";"Convenio",#N/A,FALSE,"Fibraoptica";"Convenio 1",#N/A,FALSE,"Impsat";"Convenio 2",#N/A,FALSE,"Impsat";"Convenio",#N/A,FALSE,"Colomsat";"Convenio 1",#N/A,FALSE,"Colvatel";"Convenio 2",#N/A,FALSE,"Colvatel";"Convenio 3",#N/A,FALSE,"Colvatel";"Ingresos 1",#N/A,FALSE,"Ingresos-Resumen";"Ingresos 2",#N/A,FALSE,"Ingresos-Resumen";"Ingresos 3",#N/A,FALSE,"Ingresos-Resumen";"Supuestos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Financieros";"T. de descuento",#N/A,FALSE,"Tasa de Descuento";"Valorizacion",#N/A,FALSE,"Valoracion"}</definedName>
    <definedName name="wrn.Z.._.Todo." hidden="1">{"Supuestos 1",#N/A,FALSE,"Supuestos";"Supuestos 2",#N/A,FALSE,"Supuestos";"Macroeconomico 2",#N/A,FALSE,"Macroeconomico";"Mercado ETB 1",#N/A,FALSE,"Lineas, Abonadas, Multi";"L. Residenciales 2",#N/A,FALSE,"Lineas, Abonadas, Multi";"Multi. L. Resid. 3",#N/A,FALSE,"Lineas, Abonadas, Multi";"Multi. Estrato 4 . 4",#N/A,FALSE,"Lineas, Abonadas, Multi";"Multi. Sda linea. 5",#N/A,FALSE,"Lineas, Abonadas, Multi";"Multi. lineas PBX. 6",#N/A,FALSE,"Lineas, Abonadas, Multi";"Multi. Lineas RDSI. 7",#N/A,FALSE,"Lineas, Abonadas, Multi";"Multi. Otras Lineas. 8",#N/A,FALSE,"Lineas, Abonadas, Multi";"Min. e imp. para calc. 9",#N/A,FALSE,"Lineas, Abonadas, Multi";"L. facturadas. 1",#N/A,FALSE,"Lineas Facturadas";"Crecimiento año a año. 2",#N/A,FALSE,"Lineas Facturadas";"Por. recp. total. 3",#N/A,FALSE,"Lineas Facturadas";"Valor par Domic. 1",#N/A,FALSE,"Tarifas";"Crecimiento año a año. 2",#N/A,FALSE,"Tarifas";"Traif. prom. de LD.. 3",#N/A,FALSE,"Tarifas";"Multi. Impulsos. 1",#N/A,FALSE,"Multimedicion";"Crecimiento año a año. 2",#N/A,FALSE,"Multimedicion";"Por. resp. total. 3",#N/A,FALSE,"Multimedicion";"Ind. Vista de llamadas. 1",#N/A,FALSE,"Volumen de Llamadas";"Ind. Vol de llamadas. 2",#N/A,FALSE,"Volumen de Llamadas";"Factor de CAmbio en Multi. 3",#N/A,FALSE,"Volumen de Llamadas";"Factor de cambio en Multi. 4",#N/A,FALSE,"Volumen de Llamadas";"Convenio",#N/A,FALSE,"Tel. Pub.";"Inversiones LP 1",#N/A,FALSE,"Inversiones Largo Plazo";"Inversiones LP2",#N/A,FALSE,"Inversiones Largo Plazo";"Convenio Publicar",#N/A,FALSE,"Publicar";"Convenio",#N/A,FALSE,"Red Inteligente";"Convenio",#N/A,FALSE,"Fibraoptica";"Convenio 1",#N/A,FALSE,"Impsat";"Convenio 2",#N/A,FALSE,"Impsat";"Convenio",#N/A,FALSE,"Colomsat";"Convenio 1",#N/A,FALSE,"Colvatel";"Convenio 2",#N/A,FALSE,"Colvatel";"Convenio 3",#N/A,FALSE,"Colvatel";"Ingresos 1",#N/A,FALSE,"Ingresos-Resumen";"Ingresos 2",#N/A,FALSE,"Ingresos-Resumen";"Ingresos 3",#N/A,FALSE,"Ingresos-Resumen";"Supuestos Balances 1",#N/A,FALSE,"Supuestos Balance";"Supuestos Balances 2",#N/A,FALSE,"Supuestos Balance";"Supuestos Balances 3",#N/A,FALSE,"Supuestos Balance";"Supuestos balances 4",#N/A,FALSE,"Supuestos Balance";"Estados Financieros 1",#N/A,FALSE,"Estados Financieros";"Estados Financieros 2",#N/A,FALSE,"Estados Financieros";"Estados Financieros 3",#N/A,FALSE,"Estados Financieros";"Estados Financieros 4",#N/A,FALSE,"Estados Financieros";"Estados Financieros 5",#N/A,FALSE,"Estados Financieros";"T. de descuento",#N/A,FALSE,"Tasa de Descuento";"Valorizacion",#N/A,FALSE,"Valoracion"}</definedName>
    <definedName name="WUV.DOLARES2" localSheetId="5"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DOLARES2" localSheetId="7"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DOLARES2" localSheetId="2"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DOLARES2" localSheetId="3"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DOLARES2" localSheetId="8"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DOLARES2" localSheetId="6"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DOLARES2"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DOLARES3" localSheetId="5"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DOLARES3" localSheetId="7"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DOLARES3" localSheetId="2"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DOLARES3" localSheetId="3"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DOLARES3" localSheetId="8"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DOLARES3" localSheetId="6"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DOLARES3"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UV.SUCRES1" localSheetId="5"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UV.SUCRES1" localSheetId="7"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UV.SUCRES1" localSheetId="2"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UV.SUCRES1" localSheetId="3"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UV.SUCRES1" localSheetId="8"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UV.SUCRES1" localSheetId="6"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UV.SUCRES1"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vu.DOLARES." localSheetId="5"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 localSheetId="7"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 localSheetId="2"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 localSheetId="3"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 localSheetId="8"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 localSheetId="6"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1" localSheetId="5"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1" localSheetId="7"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1" localSheetId="2"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1" localSheetId="3"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1" localSheetId="8"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1" localSheetId="6"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1"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2" localSheetId="5"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2" localSheetId="7"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2" localSheetId="2"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2" localSheetId="3"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2" localSheetId="8"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2" localSheetId="6"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DOLARES2" hidden="1">{TRUE,TRUE,-2.75,-17,483,233.25,FALSE,FALSE,TRUE,TRUE,0,1,#N/A,3,#N/A,6.3953488372093,17.9285714285714,1,FALSE,FALSE,3,TRUE,1,FALSE,80,"Swvu.DOLARES.","ACwvu.DOLARES.",#N/A,FALSE,FALSE,0.5,0.5,0.5,0.5,1,"","&amp;L&amp;D&amp;R&amp;F",TRUE,TRUE,FALSE,FALSE,1,55,#N/A,#N/A,"=R2C1:R955C18",FALSE,#N/A,"Cwvu.DOLARES.",FALSE,FALSE,FALSE,9,4294967292,600,FALSE,FALSE,TRUE,TRUE,TRUE}</definedName>
    <definedName name="wvu.SUCRES." localSheetId="5"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vu.SUCRES." localSheetId="7"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vu.SUCRES." localSheetId="2"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vu.SUCRES." localSheetId="3"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vu.SUCRES." localSheetId="8"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vu.SUCRES." localSheetId="6"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wvu.SUCRES." hidden="1">{TRUE,TRUE,-2.75,-17,483,233.25,FALSE,FALSE,TRUE,TRUE,0,1,#N/A,3,#N/A,6.3953488372093,17.9285714285714,1,FALSE,FALSE,3,TRUE,1,FALSE,80,"Swvu.SUCRES.","ACwvu.SUCRES.",#N/A,FALSE,FALSE,0.5,0.5,0.5,0.5,2,"","&amp;L&amp;D&amp;R&amp;F",TRUE,TRUE,FALSE,FALSE,1,51,#N/A,#N/A,"=R2C1:R1012C18",FALSE,#N/A,"Cwvu.SUCRES.",FALSE,FALSE,FALSE,9,4294967292,600,FALSE,FALSE,TRUE,TRUE,TRUE}</definedName>
    <definedName name="xf" localSheetId="5" hidden="1">{"Others",#N/A,TRUE,"OTHERS";"Análisis Ingresos por Familia","HojaI",TRUE,"MDFeb97";"Análisis Ingresos por Marca","HojaII",TRUE,"MDFeb97";"Costos y Desvíos por Marca","HojaIII",TRUE,"MDFeb97";"Control de Costos","HojaIV",TRUE,"MDFeb97"}</definedName>
    <definedName name="xf" localSheetId="7" hidden="1">{"Others",#N/A,TRUE,"OTHERS";"Análisis Ingresos por Familia","HojaI",TRUE,"MDFeb97";"Análisis Ingresos por Marca","HojaII",TRUE,"MDFeb97";"Costos y Desvíos por Marca","HojaIII",TRUE,"MDFeb97";"Control de Costos","HojaIV",TRUE,"MDFeb97"}</definedName>
    <definedName name="xf" localSheetId="2" hidden="1">{"Others",#N/A,TRUE,"OTHERS";"Análisis Ingresos por Familia","HojaI",TRUE,"MDFeb97";"Análisis Ingresos por Marca","HojaII",TRUE,"MDFeb97";"Costos y Desvíos por Marca","HojaIII",TRUE,"MDFeb97";"Control de Costos","HojaIV",TRUE,"MDFeb97"}</definedName>
    <definedName name="xf" localSheetId="3" hidden="1">{"Others",#N/A,TRUE,"OTHERS";"Análisis Ingresos por Familia","HojaI",TRUE,"MDFeb97";"Análisis Ingresos por Marca","HojaII",TRUE,"MDFeb97";"Costos y Desvíos por Marca","HojaIII",TRUE,"MDFeb97";"Control de Costos","HojaIV",TRUE,"MDFeb97"}</definedName>
    <definedName name="xf" localSheetId="8" hidden="1">{"Others",#N/A,TRUE,"OTHERS";"Análisis Ingresos por Familia","HojaI",TRUE,"MDFeb97";"Análisis Ingresos por Marca","HojaII",TRUE,"MDFeb97";"Costos y Desvíos por Marca","HojaIII",TRUE,"MDFeb97";"Control de Costos","HojaIV",TRUE,"MDFeb97"}</definedName>
    <definedName name="xf" localSheetId="6" hidden="1">{"Others",#N/A,TRUE,"OTHERS";"Análisis Ingresos por Familia","HojaI",TRUE,"MDFeb97";"Análisis Ingresos por Marca","HojaII",TRUE,"MDFeb97";"Costos y Desvíos por Marca","HojaIII",TRUE,"MDFeb97";"Control de Costos","HojaIV",TRUE,"MDFeb97"}</definedName>
    <definedName name="xf" hidden="1">{"Others",#N/A,TRUE,"OTHERS";"Análisis Ingresos por Familia","HojaI",TRUE,"MDFeb97";"Análisis Ingresos por Marca","HojaII",TRUE,"MDFeb97";"Costos y Desvíos por Marca","HojaIII",TRUE,"MDFeb97";"Control de Costos","HojaIV",TRUE,"MDFeb97"}</definedName>
    <definedName name="xs" localSheetId="5" hidden="1">{"Convenio",#N/A,FALSE,"Red Inteligente";"Cifras 1",#N/A,FALSE,"Red Inteligente";"Cifras 2",#N/A,FALSE,"Red Inteligente"}</definedName>
    <definedName name="xs" localSheetId="7" hidden="1">{"Convenio",#N/A,FALSE,"Red Inteligente";"Cifras 1",#N/A,FALSE,"Red Inteligente";"Cifras 2",#N/A,FALSE,"Red Inteligente"}</definedName>
    <definedName name="xs" localSheetId="2" hidden="1">{"Convenio",#N/A,FALSE,"Red Inteligente";"Cifras 1",#N/A,FALSE,"Red Inteligente";"Cifras 2",#N/A,FALSE,"Red Inteligente"}</definedName>
    <definedName name="xs" localSheetId="3" hidden="1">{"Convenio",#N/A,FALSE,"Red Inteligente";"Cifras 1",#N/A,FALSE,"Red Inteligente";"Cifras 2",#N/A,FALSE,"Red Inteligente"}</definedName>
    <definedName name="xs" localSheetId="8" hidden="1">{"Convenio",#N/A,FALSE,"Red Inteligente";"Cifras 1",#N/A,FALSE,"Red Inteligente";"Cifras 2",#N/A,FALSE,"Red Inteligente"}</definedName>
    <definedName name="xs" localSheetId="6" hidden="1">{"Convenio",#N/A,FALSE,"Red Inteligente";"Cifras 1",#N/A,FALSE,"Red Inteligente";"Cifras 2",#N/A,FALSE,"Red Inteligente"}</definedName>
    <definedName name="xs" hidden="1">{"Convenio",#N/A,FALSE,"Red Inteligente";"Cifras 1",#N/A,FALSE,"Red Inteligente";"Cifras 2",#N/A,FALSE,"Red Inteligente"}</definedName>
    <definedName name="xx" localSheetId="5"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xx" localSheetId="7"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xx" localSheetId="2"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xx" localSheetId="3"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xx" localSheetId="8"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xx" localSheetId="6"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xx" hidden="1">{"vista1",#N/A,FALSE,"Central_Hidráulica_Existente";"vista1",#N/A,FALSE,"Central_Térmica_Existente";"vista1",#N/A,FALSE,"Demanda";"vista1",#N/A,FALSE,"Plan_de_Obras";"vista1",#N/A,FALSE,"Precio_Basico_Potencia";"vista1",#N/A,FALSE,"Precio_Basico_Energia";"vista1",#N/A,FALSE,"Combustibles";"vista2",#N/A,FALSE,"Combustibles";"vista1",#N/A,FALSE,"Costos_Fijos_Variables";"vista1",#N/A,FALSE,"Costos_Variables_Totales";"vista1",#N/A,FALSE,"Factores_Penalizacion";"vista1",#N/A,FALSE,"Tarifas_Teoricas_May_97";"vista2",#N/A,FALSE,"Tarifas_Teoricas_May_97";"vista1",#N/A,FALSE,"Tarifas_Barra_May_97";"vista2",#N/A,FALSE,"Tarifas_Barra_May_97";"vista1",#N/A,FALSE,"Comparac_Libres"}</definedName>
    <definedName name="xxxx" localSheetId="5" hidden="1">{"'EST.RDOS(INT)'!$A$5:$E$58"}</definedName>
    <definedName name="xxxx" localSheetId="7" hidden="1">{"'EST.RDOS(INT)'!$A$5:$E$58"}</definedName>
    <definedName name="xxxx" localSheetId="2" hidden="1">{"'EST.RDOS(INT)'!$A$5:$E$58"}</definedName>
    <definedName name="xxxx" localSheetId="3" hidden="1">{"'EST.RDOS(INT)'!$A$5:$E$58"}</definedName>
    <definedName name="xxxx" localSheetId="8" hidden="1">{"'EST.RDOS(INT)'!$A$5:$E$58"}</definedName>
    <definedName name="xxxx" localSheetId="6" hidden="1">{"'EST.RDOS(INT)'!$A$5:$E$58"}</definedName>
    <definedName name="xxxx" hidden="1">{"'EST.RDOS(INT)'!$A$5:$E$58"}</definedName>
    <definedName name="xxxxxxx" localSheetId="5" hidden="1">{"'EST.RDOS(INT)'!$A$5:$E$58"}</definedName>
    <definedName name="xxxxxxx" localSheetId="7" hidden="1">{"'EST.RDOS(INT)'!$A$5:$E$58"}</definedName>
    <definedName name="xxxxxxx" localSheetId="2" hidden="1">{"'EST.RDOS(INT)'!$A$5:$E$58"}</definedName>
    <definedName name="xxxxxxx" localSheetId="3" hidden="1">{"'EST.RDOS(INT)'!$A$5:$E$58"}</definedName>
    <definedName name="xxxxxxx" localSheetId="8" hidden="1">{"'EST.RDOS(INT)'!$A$5:$E$58"}</definedName>
    <definedName name="xxxxxxx" localSheetId="6" hidden="1">{"'EST.RDOS(INT)'!$A$5:$E$58"}</definedName>
    <definedName name="xxxxxxx" hidden="1">{"'EST.RDOS(INT)'!$A$5:$E$58"}</definedName>
    <definedName name="xxxxxxxxxxx" localSheetId="5" hidden="1">{"'EST.RDOS(INT)'!$A$5:$E$58"}</definedName>
    <definedName name="xxxxxxxxxxx" localSheetId="7" hidden="1">{"'EST.RDOS(INT)'!$A$5:$E$58"}</definedName>
    <definedName name="xxxxxxxxxxx" localSheetId="2" hidden="1">{"'EST.RDOS(INT)'!$A$5:$E$58"}</definedName>
    <definedName name="xxxxxxxxxxx" localSheetId="3" hidden="1">{"'EST.RDOS(INT)'!$A$5:$E$58"}</definedName>
    <definedName name="xxxxxxxxxxx" localSheetId="8" hidden="1">{"'EST.RDOS(INT)'!$A$5:$E$58"}</definedName>
    <definedName name="xxxxxxxxxxx" localSheetId="6" hidden="1">{"'EST.RDOS(INT)'!$A$5:$E$58"}</definedName>
    <definedName name="xxxxxxxxxxx" hidden="1">{"'EST.RDOS(INT)'!$A$5:$E$58"}</definedName>
    <definedName name="Yaz" localSheetId="5" hidden="1">{"'EST.RDOS(INT)'!$A$5:$E$58"}</definedName>
    <definedName name="Yaz" localSheetId="7" hidden="1">{"'EST.RDOS(INT)'!$A$5:$E$58"}</definedName>
    <definedName name="Yaz" localSheetId="2" hidden="1">{"'EST.RDOS(INT)'!$A$5:$E$58"}</definedName>
    <definedName name="Yaz" localSheetId="3" hidden="1">{"'EST.RDOS(INT)'!$A$5:$E$58"}</definedName>
    <definedName name="Yaz" localSheetId="8" hidden="1">{"'EST.RDOS(INT)'!$A$5:$E$58"}</definedName>
    <definedName name="Yaz" localSheetId="6" hidden="1">{"'EST.RDOS(INT)'!$A$5:$E$58"}</definedName>
    <definedName name="Yaz" hidden="1">{"'EST.RDOS(INT)'!$A$5:$E$58"}</definedName>
    <definedName name="yuewdkj" localSheetId="3">#REF!</definedName>
    <definedName name="yuewdkj">#REF!</definedName>
    <definedName name="YUIIY" localSheetId="5" hidden="1">{"Others",#N/A,TRUE,"OTHERS";"Análisis Ingresos por Familia","HojaI",TRUE,"MDFeb97";"Análisis Ingresos por Marca","HojaII",TRUE,"MDFeb97";"Costos y Desvíos por Marca","HojaIII",TRUE,"MDFeb97";"Control de Costos","HojaIV",TRUE,"MDFeb97"}</definedName>
    <definedName name="YUIIY" localSheetId="7" hidden="1">{"Others",#N/A,TRUE,"OTHERS";"Análisis Ingresos por Familia","HojaI",TRUE,"MDFeb97";"Análisis Ingresos por Marca","HojaII",TRUE,"MDFeb97";"Costos y Desvíos por Marca","HojaIII",TRUE,"MDFeb97";"Control de Costos","HojaIV",TRUE,"MDFeb97"}</definedName>
    <definedName name="YUIIY" localSheetId="2" hidden="1">{"Others",#N/A,TRUE,"OTHERS";"Análisis Ingresos por Familia","HojaI",TRUE,"MDFeb97";"Análisis Ingresos por Marca","HojaII",TRUE,"MDFeb97";"Costos y Desvíos por Marca","HojaIII",TRUE,"MDFeb97";"Control de Costos","HojaIV",TRUE,"MDFeb97"}</definedName>
    <definedName name="YUIIY" localSheetId="3" hidden="1">{"Others",#N/A,TRUE,"OTHERS";"Análisis Ingresos por Familia","HojaI",TRUE,"MDFeb97";"Análisis Ingresos por Marca","HojaII",TRUE,"MDFeb97";"Costos y Desvíos por Marca","HojaIII",TRUE,"MDFeb97";"Control de Costos","HojaIV",TRUE,"MDFeb97"}</definedName>
    <definedName name="YUIIY" localSheetId="8" hidden="1">{"Others",#N/A,TRUE,"OTHERS";"Análisis Ingresos por Familia","HojaI",TRUE,"MDFeb97";"Análisis Ingresos por Marca","HojaII",TRUE,"MDFeb97";"Costos y Desvíos por Marca","HojaIII",TRUE,"MDFeb97";"Control de Costos","HojaIV",TRUE,"MDFeb97"}</definedName>
    <definedName name="YUIIY" localSheetId="6" hidden="1">{"Others",#N/A,TRUE,"OTHERS";"Análisis Ingresos por Familia","HojaI",TRUE,"MDFeb97";"Análisis Ingresos por Marca","HojaII",TRUE,"MDFeb97";"Costos y Desvíos por Marca","HojaIII",TRUE,"MDFeb97";"Control de Costos","HojaIV",TRUE,"MDFeb97"}</definedName>
    <definedName name="YUIIY" hidden="1">{"Others",#N/A,TRUE,"OTHERS";"Análisis Ingresos por Familia","HojaI",TRUE,"MDFeb97";"Análisis Ingresos por Marca","HojaII",TRUE,"MDFeb97";"Costos y Desvíos por Marca","HojaIII",TRUE,"MDFeb97";"Control de Costos","HojaIV",TRUE,"MDFeb97"}</definedName>
    <definedName name="Z_0543208B_7F8C_11D2_A385_0020AFE58828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543208B_7F8C_11D2_A385_0020AFE58828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543208B_7F8C_11D2_A385_0020AFE58828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543208B_7F8C_11D2_A385_0020AFE58828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543208B_7F8C_11D2_A385_0020AFE58828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543208B_7F8C_11D2_A385_0020AFE58828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543208B_7F8C_11D2_A385_0020AFE58828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0543208C_7F8C_11D2_A385_0020AFE58828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543208C_7F8C_11D2_A385_0020AFE58828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543208C_7F8C_11D2_A385_0020AFE58828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543208C_7F8C_11D2_A385_0020AFE58828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543208C_7F8C_11D2_A385_0020AFE58828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543208C_7F8C_11D2_A385_0020AFE58828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543208C_7F8C_11D2_A385_0020AFE58828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08D3B596_D505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596_D505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596_D505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596_D505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596_D505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596_D505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596_D505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08D3B5A7_D505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5A7_D505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5A7_D505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5A7_D505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5A7_D505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5A7_D505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5A7_D505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08D3B5E3_D505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5E3_D505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5E3_D505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5E3_D505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5E3_D505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5E3_D505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5E3_D505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08D3B5F4_D505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5F4_D505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5F4_D505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5F4_D505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5F4_D505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5F4_D505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5F4_D505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08D3B650_D505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650_D505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650_D505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650_D505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650_D505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650_D505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8D3B650_D505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08D3B661_D505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661_D505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661_D505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661_D505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661_D505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661_D505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8D3B661_D505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09B2F254_CF0A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9B2F254_CF0A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9B2F254_CF0A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9B2F254_CF0A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9B2F254_CF0A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9B2F254_CF0A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09B2F254_CF0A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09B2F265_CF0A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9B2F265_CF0A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9B2F265_CF0A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9B2F265_CF0A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9B2F265_CF0A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9B2F265_CF0A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09B2F265_CF0A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13BCA6E1_17D1_11D2_BAA5_0020AFE5886C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13BCA6E1_17D1_11D2_BAA5_0020AFE5886C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13BCA6E1_17D1_11D2_BAA5_0020AFE5886C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13BCA6E1_17D1_11D2_BAA5_0020AFE5886C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13BCA6E1_17D1_11D2_BAA5_0020AFE5886C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13BCA6E1_17D1_11D2_BAA5_0020AFE5886C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13BCA6E1_17D1_11D2_BAA5_0020AFE5886C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13BCA6E2_17D1_11D2_BAA5_0020AFE5886C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13BCA6E2_17D1_11D2_BAA5_0020AFE5886C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13BCA6E2_17D1_11D2_BAA5_0020AFE5886C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13BCA6E2_17D1_11D2_BAA5_0020AFE5886C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13BCA6E2_17D1_11D2_BAA5_0020AFE5886C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13BCA6E2_17D1_11D2_BAA5_0020AFE5886C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13BCA6E2_17D1_11D2_BAA5_0020AFE5886C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15D37BA8_38D0_11D2_A385_0020AFE58828_.wvu.Cols" localSheetId="5" hidden="1">'[3]S&amp;U OF FUNDS'!$E$1:$H$65536,'[3]S&amp;U OF FUNDS'!$R$1:$S$65536</definedName>
    <definedName name="Z_15D37BA8_38D0_11D2_A385_0020AFE58828_.wvu.Cols" localSheetId="7" hidden="1">'[3]S&amp;U OF FUNDS'!$E$1:$H$65536,'[3]S&amp;U OF FUNDS'!$R$1:$S$65536</definedName>
    <definedName name="Z_15D37BA8_38D0_11D2_A385_0020AFE58828_.wvu.Cols" localSheetId="2" hidden="1">'[3]S&amp;U OF FUNDS'!$E$1:$H$65536,'[3]S&amp;U OF FUNDS'!$R$1:$S$65536</definedName>
    <definedName name="Z_15D37BA8_38D0_11D2_A385_0020AFE58828_.wvu.Cols" localSheetId="3" hidden="1">'[3]S&amp;U OF FUNDS'!$E$1:$H$65536,'[3]S&amp;U OF FUNDS'!$R$1:$S$65536</definedName>
    <definedName name="Z_15D37BA8_38D0_11D2_A385_0020AFE58828_.wvu.Cols" localSheetId="8" hidden="1">'[3]S&amp;U OF FUNDS'!$E$1:$H$65536,'[3]S&amp;U OF FUNDS'!$R$1:$S$65536</definedName>
    <definedName name="Z_15D37BA8_38D0_11D2_A385_0020AFE58828_.wvu.Cols" localSheetId="6" hidden="1">'[3]S&amp;U OF FUNDS'!$E$1:$H$65536,'[3]S&amp;U OF FUNDS'!$R$1:$S$65536</definedName>
    <definedName name="Z_15D37BA8_38D0_11D2_A385_0020AFE58828_.wvu.Cols" hidden="1">'[4]S&amp;U OF FUNDS'!$E$1:$H$65536,'[4]S&amp;U OF FUNDS'!$R$1:$S$65536</definedName>
    <definedName name="Z_17378B60_1252_11D2_BAA5_0020AFE5886C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17378B60_1252_11D2_BAA5_0020AFE5886C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17378B60_1252_11D2_BAA5_0020AFE5886C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17378B60_1252_11D2_BAA5_0020AFE5886C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17378B60_1252_11D2_BAA5_0020AFE5886C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17378B60_1252_11D2_BAA5_0020AFE5886C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17378B60_1252_11D2_BAA5_0020AFE5886C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17378B61_1252_11D2_BAA5_0020AFE5886C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17378B61_1252_11D2_BAA5_0020AFE5886C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17378B61_1252_11D2_BAA5_0020AFE5886C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17378B61_1252_11D2_BAA5_0020AFE5886C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17378B61_1252_11D2_BAA5_0020AFE5886C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17378B61_1252_11D2_BAA5_0020AFE5886C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17378B61_1252_11D2_BAA5_0020AFE5886C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321B26B7_E64F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321B26B7_E64F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321B26B7_E64F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321B26B7_E64F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321B26B7_E64F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321B26B7_E64F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321B26B7_E64F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321B26C9_E64F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321B26C9_E64F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321B26C9_E64F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321B26C9_E64F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321B26C9_E64F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321B26C9_E64F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321B26C9_E64F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3593CE10_0AFF_4168_863E_673580190D43_.wvu.Cols" localSheetId="5" hidden="1">#REF!</definedName>
    <definedName name="Z_3593CE10_0AFF_4168_863E_673580190D43_.wvu.Cols" localSheetId="7" hidden="1">#REF!</definedName>
    <definedName name="Z_3593CE10_0AFF_4168_863E_673580190D43_.wvu.Cols" localSheetId="1" hidden="1">#REF!</definedName>
    <definedName name="Z_3593CE10_0AFF_4168_863E_673580190D43_.wvu.Cols" localSheetId="2" hidden="1">#REF!</definedName>
    <definedName name="Z_3593CE10_0AFF_4168_863E_673580190D43_.wvu.Cols" localSheetId="3" hidden="1">#REF!</definedName>
    <definedName name="Z_3593CE10_0AFF_4168_863E_673580190D43_.wvu.Cols" localSheetId="8" hidden="1">#REF!</definedName>
    <definedName name="Z_3593CE10_0AFF_4168_863E_673580190D43_.wvu.Cols" localSheetId="6" hidden="1">#REF!</definedName>
    <definedName name="Z_3593CE10_0AFF_4168_863E_673580190D43_.wvu.Cols" hidden="1">#REF!</definedName>
    <definedName name="Z_38C6E523_D56F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38C6E523_D56F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38C6E523_D56F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38C6E523_D56F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38C6E523_D56F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38C6E523_D56F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38C6E523_D56F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38C6E534_D56F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38C6E534_D56F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38C6E534_D56F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38C6E534_D56F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38C6E534_D56F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38C6E534_D56F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38C6E534_D56F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475E3C55_EE44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75E3C55_EE44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75E3C55_EE44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75E3C55_EE44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75E3C55_EE44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75E3C55_EE44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75E3C55_EE44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475E3C67_EE44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75E3C67_EE44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75E3C67_EE44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75E3C67_EE44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75E3C67_EE44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75E3C67_EE44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75E3C67_EE44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487A3EF1_2E53_11D2_A5DC_0020AFE58854_.wvu.Cols" localSheetId="5" hidden="1">[3]BALANCE!$Q$1:$T$65536,[3]BALANCE!$AH$1:$AK$65536</definedName>
    <definedName name="Z_487A3EF1_2E53_11D2_A5DC_0020AFE58854_.wvu.Cols" localSheetId="7" hidden="1">[3]BALANCE!$Q$1:$T$65536,[3]BALANCE!$AH$1:$AK$65536</definedName>
    <definedName name="Z_487A3EF1_2E53_11D2_A5DC_0020AFE58854_.wvu.Cols" localSheetId="2" hidden="1">[3]BALANCE!$Q$1:$T$65536,[3]BALANCE!$AH$1:$AK$65536</definedName>
    <definedName name="Z_487A3EF1_2E53_11D2_A5DC_0020AFE58854_.wvu.Cols" localSheetId="3" hidden="1">[3]BALANCE!$Q$1:$T$65536,[3]BALANCE!$AH$1:$AK$65536</definedName>
    <definedName name="Z_487A3EF1_2E53_11D2_A5DC_0020AFE58854_.wvu.Cols" localSheetId="8" hidden="1">[3]BALANCE!$Q$1:$T$65536,[3]BALANCE!$AH$1:$AK$65536</definedName>
    <definedName name="Z_487A3EF1_2E53_11D2_A5DC_0020AFE58854_.wvu.Cols" localSheetId="6" hidden="1">[3]BALANCE!$Q$1:$T$65536,[3]BALANCE!$AH$1:$AK$65536</definedName>
    <definedName name="Z_487A3EF1_2E53_11D2_A5DC_0020AFE58854_.wvu.Cols" hidden="1">[4]BALANCE!$Q$1:$T$65536,[4]BALANCE!$AH$1:$AK$65536</definedName>
    <definedName name="Z_49E10775_E500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9E10775_E500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9E10775_E500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9E10775_E500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9E10775_E500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9E10775_E500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9E10775_E500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49E10787_E500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9E10787_E500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9E10787_E500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9E10787_E500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9E10787_E500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9E10787_E500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9E10787_E500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49E107DD_E500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9E107DD_E500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9E107DD_E500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9E107DD_E500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9E107DD_E500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9E107DD_E500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9E107DD_E500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49E107EF_E500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9E107EF_E500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9E107EF_E500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9E107EF_E500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9E107EF_E500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9E107EF_E500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9E107EF_E500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4AB8F5FB_D55F_11D1_8DF0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AB8F5FB_D55F_11D1_8DF0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AB8F5FB_D55F_11D1_8DF0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AB8F5FB_D55F_11D1_8DF0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AB8F5FB_D55F_11D1_8DF0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AB8F5FB_D55F_11D1_8DF0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AB8F5FB_D55F_11D1_8DF0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4AB8F60C_D55F_11D1_8DF0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AB8F60C_D55F_11D1_8DF0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AB8F60C_D55F_11D1_8DF0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AB8F60C_D55F_11D1_8DF0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AB8F60C_D55F_11D1_8DF0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AB8F60C_D55F_11D1_8DF0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AB8F60C_D55F_11D1_8DF0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4AF58C96_EB12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AF58C96_EB12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AF58C96_EB12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AF58C96_EB12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AF58C96_EB12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AF58C96_EB12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AF58C96_EB12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4AF58CA8_EB12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AF58CA8_EB12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AF58CA8_EB12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AF58CA8_EB12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AF58CA8_EB12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AF58CA8_EB12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AF58CA8_EB12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4B8DC377_1642_11D2_BAA5_0020AFE5886C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B8DC377_1642_11D2_BAA5_0020AFE5886C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B8DC377_1642_11D2_BAA5_0020AFE5886C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B8DC377_1642_11D2_BAA5_0020AFE5886C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B8DC377_1642_11D2_BAA5_0020AFE5886C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B8DC377_1642_11D2_BAA5_0020AFE5886C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B8DC377_1642_11D2_BAA5_0020AFE5886C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4B8DC378_1642_11D2_BAA5_0020AFE5886C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B8DC378_1642_11D2_BAA5_0020AFE5886C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B8DC378_1642_11D2_BAA5_0020AFE5886C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B8DC378_1642_11D2_BAA5_0020AFE5886C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B8DC378_1642_11D2_BAA5_0020AFE5886C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B8DC378_1642_11D2_BAA5_0020AFE5886C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B8DC378_1642_11D2_BAA5_0020AFE5886C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4B8DC37C_1642_11D2_BAA5_0020AFE5886C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B8DC37C_1642_11D2_BAA5_0020AFE5886C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B8DC37C_1642_11D2_BAA5_0020AFE5886C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B8DC37C_1642_11D2_BAA5_0020AFE5886C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B8DC37C_1642_11D2_BAA5_0020AFE5886C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B8DC37C_1642_11D2_BAA5_0020AFE5886C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B8DC37C_1642_11D2_BAA5_0020AFE5886C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4B8DC37D_1642_11D2_BAA5_0020AFE5886C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B8DC37D_1642_11D2_BAA5_0020AFE5886C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B8DC37D_1642_11D2_BAA5_0020AFE5886C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B8DC37D_1642_11D2_BAA5_0020AFE5886C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B8DC37D_1642_11D2_BAA5_0020AFE5886C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B8DC37D_1642_11D2_BAA5_0020AFE5886C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B8DC37D_1642_11D2_BAA5_0020AFE5886C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4D7CCF41_0F93_11D2_BAA5_0020AFE5886C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D7CCF41_0F93_11D2_BAA5_0020AFE5886C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D7CCF41_0F93_11D2_BAA5_0020AFE5886C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D7CCF41_0F93_11D2_BAA5_0020AFE5886C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D7CCF41_0F93_11D2_BAA5_0020AFE5886C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D7CCF41_0F93_11D2_BAA5_0020AFE5886C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4D7CCF41_0F93_11D2_BAA5_0020AFE5886C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4D7CCF42_0F93_11D2_BAA5_0020AFE5886C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D7CCF42_0F93_11D2_BAA5_0020AFE5886C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D7CCF42_0F93_11D2_BAA5_0020AFE5886C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D7CCF42_0F93_11D2_BAA5_0020AFE5886C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D7CCF42_0F93_11D2_BAA5_0020AFE5886C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D7CCF42_0F93_11D2_BAA5_0020AFE5886C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4D7CCF42_0F93_11D2_BAA5_0020AFE5886C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5C81FEA6_7E12_11D2_A385_0020AFE58828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5C81FEA6_7E12_11D2_A385_0020AFE58828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5C81FEA6_7E12_11D2_A385_0020AFE58828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5C81FEA6_7E12_11D2_A385_0020AFE58828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5C81FEA6_7E12_11D2_A385_0020AFE58828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5C81FEA6_7E12_11D2_A385_0020AFE58828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5C81FEA6_7E12_11D2_A385_0020AFE58828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5C81FEA7_7E12_11D2_A385_0020AFE58828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5C81FEA7_7E12_11D2_A385_0020AFE58828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5C81FEA7_7E12_11D2_A385_0020AFE58828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5C81FEA7_7E12_11D2_A385_0020AFE58828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5C81FEA7_7E12_11D2_A385_0020AFE58828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5C81FEA7_7E12_11D2_A385_0020AFE58828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5C81FEA7_7E12_11D2_A385_0020AFE58828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652FBBFB_D8F1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52FBBFB_D8F1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52FBBFB_D8F1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52FBBFB_D8F1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52FBBFB_D8F1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52FBBFB_D8F1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52FBBFB_D8F1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652FBC0C_D8F1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652FBC0C_D8F1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652FBC0C_D8F1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652FBC0C_D8F1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652FBC0C_D8F1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652FBC0C_D8F1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652FBC0C_D8F1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652FBC95_D8F1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52FBC95_D8F1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52FBC95_D8F1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52FBC95_D8F1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52FBC95_D8F1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52FBC95_D8F1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52FBC95_D8F1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6AA22801_1573_11D2_BAA5_0020AFE5886C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AA22801_1573_11D2_BAA5_0020AFE5886C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AA22801_1573_11D2_BAA5_0020AFE5886C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AA22801_1573_11D2_BAA5_0020AFE5886C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AA22801_1573_11D2_BAA5_0020AFE5886C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AA22801_1573_11D2_BAA5_0020AFE5886C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6AA22801_1573_11D2_BAA5_0020AFE5886C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6AA22802_1573_11D2_BAA5_0020AFE5886C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6AA22802_1573_11D2_BAA5_0020AFE5886C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6AA22802_1573_11D2_BAA5_0020AFE5886C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6AA22802_1573_11D2_BAA5_0020AFE5886C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6AA22802_1573_11D2_BAA5_0020AFE5886C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6AA22802_1573_11D2_BAA5_0020AFE5886C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6AA22802_1573_11D2_BAA5_0020AFE5886C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729F7B35_EE4A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29F7B35_EE4A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29F7B35_EE4A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29F7B35_EE4A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29F7B35_EE4A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29F7B35_EE4A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29F7B35_EE4A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729F7B47_EE4A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29F7B47_EE4A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29F7B47_EE4A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29F7B47_EE4A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29F7B47_EE4A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29F7B47_EE4A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29F7B47_EE4A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729F7C40_EE4A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29F7C40_EE4A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29F7C40_EE4A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29F7C40_EE4A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29F7C40_EE4A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29F7C40_EE4A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29F7C40_EE4A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729F7C52_EE4A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29F7C52_EE4A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29F7C52_EE4A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29F7C52_EE4A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29F7C52_EE4A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29F7C52_EE4A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29F7C52_EE4A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748F8942_18A5_11D2_BAA5_0020AFE5886C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48F8942_18A5_11D2_BAA5_0020AFE5886C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48F8942_18A5_11D2_BAA5_0020AFE5886C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48F8942_18A5_11D2_BAA5_0020AFE5886C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48F8942_18A5_11D2_BAA5_0020AFE5886C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48F8942_18A5_11D2_BAA5_0020AFE5886C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48F8942_18A5_11D2_BAA5_0020AFE5886C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748F8943_18A5_11D2_BAA5_0020AFE5886C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48F8943_18A5_11D2_BAA5_0020AFE5886C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48F8943_18A5_11D2_BAA5_0020AFE5886C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48F8943_18A5_11D2_BAA5_0020AFE5886C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48F8943_18A5_11D2_BAA5_0020AFE5886C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48F8943_18A5_11D2_BAA5_0020AFE5886C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48F8943_18A5_11D2_BAA5_0020AFE5886C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7A3A5E9E_DB4F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A3A5E9E_DB4F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A3A5E9E_DB4F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A3A5E9E_DB4F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A3A5E9E_DB4F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A3A5E9E_DB4F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7A3A5E9E_DB4F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7A3A5EAF_DB4F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A3A5EAF_DB4F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A3A5EAF_DB4F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A3A5EAF_DB4F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A3A5EAF_DB4F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A3A5EAF_DB4F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7A3A5EAF_DB4F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9011C4C4_E60A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011C4C4_E60A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011C4C4_E60A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011C4C4_E60A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011C4C4_E60A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011C4C4_E60A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011C4C4_E60A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9011C4D6_E60A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011C4D6_E60A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011C4D6_E60A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011C4D6_E60A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011C4D6_E60A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011C4D6_E60A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011C4D6_E60A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921AC435_E4BB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21AC435_E4BB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21AC435_E4BB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21AC435_E4BB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21AC435_E4BB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21AC435_E4BB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21AC435_E4BB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921AC447_E4BB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21AC447_E4BB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21AC447_E4BB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21AC447_E4BB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21AC447_E4BB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21AC447_E4BB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21AC447_E4BB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9CF97DAE_14B8_11D2_BAA5_0020AFE5886C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CF97DAE_14B8_11D2_BAA5_0020AFE5886C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CF97DAE_14B8_11D2_BAA5_0020AFE5886C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CF97DAE_14B8_11D2_BAA5_0020AFE5886C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CF97DAE_14B8_11D2_BAA5_0020AFE5886C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CF97DAE_14B8_11D2_BAA5_0020AFE5886C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9CF97DAE_14B8_11D2_BAA5_0020AFE5886C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9CF97DAF_14B8_11D2_BAA5_0020AFE5886C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CF97DAF_14B8_11D2_BAA5_0020AFE5886C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CF97DAF_14B8_11D2_BAA5_0020AFE5886C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CF97DAF_14B8_11D2_BAA5_0020AFE5886C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CF97DAF_14B8_11D2_BAA5_0020AFE5886C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CF97DAF_14B8_11D2_BAA5_0020AFE5886C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9CF97DAF_14B8_11D2_BAA5_0020AFE5886C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A0DD6017_E189_11D6_9013_0008C7630F83_.wvu.PrintArea" localSheetId="5" hidden="1">#REF!</definedName>
    <definedName name="Z_A0DD6017_E189_11D6_9013_0008C7630F83_.wvu.PrintArea" localSheetId="7" hidden="1">#REF!</definedName>
    <definedName name="Z_A0DD6017_E189_11D6_9013_0008C7630F83_.wvu.PrintArea" localSheetId="1" hidden="1">#REF!</definedName>
    <definedName name="Z_A0DD6017_E189_11D6_9013_0008C7630F83_.wvu.PrintArea" localSheetId="2" hidden="1">#REF!</definedName>
    <definedName name="Z_A0DD6017_E189_11D6_9013_0008C7630F83_.wvu.PrintArea" localSheetId="3" hidden="1">#REF!</definedName>
    <definedName name="Z_A0DD6017_E189_11D6_9013_0008C7630F83_.wvu.PrintArea" localSheetId="8" hidden="1">#REF!</definedName>
    <definedName name="Z_A0DD6017_E189_11D6_9013_0008C7630F83_.wvu.PrintArea" localSheetId="6" hidden="1">#REF!</definedName>
    <definedName name="Z_A0DD6017_E189_11D6_9013_0008C7630F83_.wvu.PrintArea" hidden="1">#REF!</definedName>
    <definedName name="Z_A1BF0441_103F_11D2_BAA5_0020AFE5886C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A1BF0441_103F_11D2_BAA5_0020AFE5886C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A1BF0441_103F_11D2_BAA5_0020AFE5886C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A1BF0441_103F_11D2_BAA5_0020AFE5886C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A1BF0441_103F_11D2_BAA5_0020AFE5886C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A1BF0441_103F_11D2_BAA5_0020AFE5886C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A1BF0441_103F_11D2_BAA5_0020AFE5886C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A1BF0442_103F_11D2_BAA5_0020AFE5886C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A1BF0442_103F_11D2_BAA5_0020AFE5886C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A1BF0442_103F_11D2_BAA5_0020AFE5886C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A1BF0442_103F_11D2_BAA5_0020AFE5886C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A1BF0442_103F_11D2_BAA5_0020AFE5886C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A1BF0442_103F_11D2_BAA5_0020AFE5886C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A1BF0442_103F_11D2_BAA5_0020AFE5886C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B51B9EB8_3682_11D2_BAA5_0020AFE5886C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51B9EB8_3682_11D2_BAA5_0020AFE5886C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51B9EB8_3682_11D2_BAA5_0020AFE5886C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51B9EB8_3682_11D2_BAA5_0020AFE5886C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51B9EB8_3682_11D2_BAA5_0020AFE5886C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51B9EB8_3682_11D2_BAA5_0020AFE5886C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51B9EB8_3682_11D2_BAA5_0020AFE5886C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B51B9EB9_3682_11D2_BAA5_0020AFE5886C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51B9EB9_3682_11D2_BAA5_0020AFE5886C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51B9EB9_3682_11D2_BAA5_0020AFE5886C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51B9EB9_3682_11D2_BAA5_0020AFE5886C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51B9EB9_3682_11D2_BAA5_0020AFE5886C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51B9EB9_3682_11D2_BAA5_0020AFE5886C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51B9EB9_3682_11D2_BAA5_0020AFE5886C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BB2D9097_D53A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B2D9097_D53A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B2D9097_D53A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B2D9097_D53A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B2D9097_D53A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B2D9097_D53A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B2D9097_D53A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BB2D90A8_D53A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B2D90A8_D53A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B2D90A8_D53A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B2D90A8_D53A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B2D90A8_D53A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B2D90A8_D53A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B2D90A8_D53A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BC7E52BA_EE73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C7E52BA_EE73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C7E52BA_EE73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C7E52BA_EE73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C7E52BA_EE73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C7E52BA_EE73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BC7E52BA_EE73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BC7E52CC_EE73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C7E52CC_EE73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C7E52CC_EE73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C7E52CC_EE73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C7E52CC_EE73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C7E52CC_EE73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BC7E52CC_EE73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C08A8D01_10BB_11D2_BAA5_0020AFE5886C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8A8D01_10BB_11D2_BAA5_0020AFE5886C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8A8D01_10BB_11D2_BAA5_0020AFE5886C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8A8D01_10BB_11D2_BAA5_0020AFE5886C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8A8D01_10BB_11D2_BAA5_0020AFE5886C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8A8D01_10BB_11D2_BAA5_0020AFE5886C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8A8D01_10BB_11D2_BAA5_0020AFE5886C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C08A8D02_10BB_11D2_BAA5_0020AFE5886C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8A8D02_10BB_11D2_BAA5_0020AFE5886C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8A8D02_10BB_11D2_BAA5_0020AFE5886C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8A8D02_10BB_11D2_BAA5_0020AFE5886C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8A8D02_10BB_11D2_BAA5_0020AFE5886C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8A8D02_10BB_11D2_BAA5_0020AFE5886C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8A8D02_10BB_11D2_BAA5_0020AFE5886C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C0BDA646_E3F2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BDA646_E3F2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BDA646_E3F2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BDA646_E3F2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BDA646_E3F2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BDA646_E3F2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BDA646_E3F2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C0BDA658_E3F2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BDA658_E3F2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BDA658_E3F2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BDA658_E3F2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BDA658_E3F2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BDA658_E3F2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BDA658_E3F2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C0BDA675_E3F2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BDA675_E3F2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BDA675_E3F2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BDA675_E3F2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BDA675_E3F2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BDA675_E3F2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0BDA675_E3F2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C0BDA687_E3F2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BDA687_E3F2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BDA687_E3F2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BDA687_E3F2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BDA687_E3F2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BDA687_E3F2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0BDA687_E3F2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C14B5981_104E_11D2_BAA5_0020AFE5886C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14B5981_104E_11D2_BAA5_0020AFE5886C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14B5981_104E_11D2_BAA5_0020AFE5886C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14B5981_104E_11D2_BAA5_0020AFE5886C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14B5981_104E_11D2_BAA5_0020AFE5886C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14B5981_104E_11D2_BAA5_0020AFE5886C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14B5981_104E_11D2_BAA5_0020AFE5886C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C14B5982_104E_11D2_BAA5_0020AFE5886C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14B5982_104E_11D2_BAA5_0020AFE5886C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14B5982_104E_11D2_BAA5_0020AFE5886C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14B5982_104E_11D2_BAA5_0020AFE5886C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14B5982_104E_11D2_BAA5_0020AFE5886C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14B5982_104E_11D2_BAA5_0020AFE5886C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14B5982_104E_11D2_BAA5_0020AFE5886C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C388CFC6_E66A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CFC6_E66A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CFC6_E66A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CFC6_E66A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CFC6_E66A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CFC6_E66A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CFC6_E66A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C388CFD8_E66A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CFD8_E66A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CFD8_E66A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CFD8_E66A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CFD8_E66A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CFD8_E66A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CFD8_E66A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C388D031_E66A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31_E66A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31_E66A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31_E66A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31_E66A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31_E66A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31_E66A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C388D043_E66A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43_E66A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43_E66A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43_E66A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43_E66A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43_E66A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43_E66A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C388D091_E66A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91_E66A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91_E66A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91_E66A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91_E66A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91_E66A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91_E66A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C388D0A3_E66A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A3_E66A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A3_E66A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A3_E66A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A3_E66A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A3_E66A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A3_E66A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C388D0BA_E66A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BA_E66A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BA_E66A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BA_E66A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BA_E66A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BA_E66A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388D0BA_E66A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C388D0CC_E66A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CC_E66A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CC_E66A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CC_E66A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CC_E66A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CC_E66A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388D0CC_E66A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C9562F81_334E_11D2_A385_0020AFE58828_.wvu.Cols" localSheetId="5" hidden="1">[3]BALANCE!$Q$1:$T$65536,[3]BALANCE!$AH$1:$AK$65536</definedName>
    <definedName name="Z_C9562F81_334E_11D2_A385_0020AFE58828_.wvu.Cols" localSheetId="7" hidden="1">[3]BALANCE!$Q$1:$T$65536,[3]BALANCE!$AH$1:$AK$65536</definedName>
    <definedName name="Z_C9562F81_334E_11D2_A385_0020AFE58828_.wvu.Cols" localSheetId="2" hidden="1">[3]BALANCE!$Q$1:$T$65536,[3]BALANCE!$AH$1:$AK$65536</definedName>
    <definedName name="Z_C9562F81_334E_11D2_A385_0020AFE58828_.wvu.Cols" localSheetId="3" hidden="1">[3]BALANCE!$Q$1:$T$65536,[3]BALANCE!$AH$1:$AK$65536</definedName>
    <definedName name="Z_C9562F81_334E_11D2_A385_0020AFE58828_.wvu.Cols" localSheetId="8" hidden="1">[3]BALANCE!$Q$1:$T$65536,[3]BALANCE!$AH$1:$AK$65536</definedName>
    <definedName name="Z_C9562F81_334E_11D2_A385_0020AFE58828_.wvu.Cols" localSheetId="6" hidden="1">[3]BALANCE!$Q$1:$T$65536,[3]BALANCE!$AH$1:$AK$65536</definedName>
    <definedName name="Z_C9562F81_334E_11D2_A385_0020AFE58828_.wvu.Cols" hidden="1">[4]BALANCE!$Q$1:$T$65536,[4]BALANCE!$AH$1:$AK$65536</definedName>
    <definedName name="Z_CBA01623_EF0B_11D1_A385_0020AFE58828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BA01623_EF0B_11D1_A385_0020AFE58828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BA01623_EF0B_11D1_A385_0020AFE58828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BA01623_EF0B_11D1_A385_0020AFE58828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BA01623_EF0B_11D1_A385_0020AFE58828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BA01623_EF0B_11D1_A385_0020AFE58828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CBA01623_EF0B_11D1_A385_0020AFE58828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CBA01635_EF0B_11D1_A385_0020AFE58828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BA01635_EF0B_11D1_A385_0020AFE58828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BA01635_EF0B_11D1_A385_0020AFE58828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BA01635_EF0B_11D1_A385_0020AFE58828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BA01635_EF0B_11D1_A385_0020AFE58828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BA01635_EF0B_11D1_A385_0020AFE58828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CBA01635_EF0B_11D1_A385_0020AFE58828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CBA01699_EF0B_11D1_A385_0020AFE58828_.wvu.Rows" localSheetId="5" hidden="1">'[41]3.INPUT ACT'!$A$100:$IV$118,'[41]3.INPUT ACT'!$A$216:$IV$355,'[41]3.INPUT ACT'!$A$452:$IV$591,'[41]3.INPUT ACT'!$A$711:$IV$829,'[41]3.INPUT ACT'!$A$873:$IV$914,'[41]3.INPUT ACT'!$A$968:$IV$1114</definedName>
    <definedName name="Z_CBA01699_EF0B_11D1_A385_0020AFE58828_.wvu.Rows" localSheetId="7" hidden="1">'[41]3.INPUT ACT'!$A$100:$IV$118,'[41]3.INPUT ACT'!$A$216:$IV$355,'[41]3.INPUT ACT'!$A$452:$IV$591,'[41]3.INPUT ACT'!$A$711:$IV$829,'[41]3.INPUT ACT'!$A$873:$IV$914,'[41]3.INPUT ACT'!$A$968:$IV$1114</definedName>
    <definedName name="Z_CBA01699_EF0B_11D1_A385_0020AFE58828_.wvu.Rows" localSheetId="2" hidden="1">'[41]3.INPUT ACT'!$A$100:$IV$118,'[41]3.INPUT ACT'!$A$216:$IV$355,'[41]3.INPUT ACT'!$A$452:$IV$591,'[41]3.INPUT ACT'!$A$711:$IV$829,'[41]3.INPUT ACT'!$A$873:$IV$914,'[41]3.INPUT ACT'!$A$968:$IV$1114</definedName>
    <definedName name="Z_CBA01699_EF0B_11D1_A385_0020AFE58828_.wvu.Rows" localSheetId="3" hidden="1">'[41]3.INPUT ACT'!$A$100:$IV$118,'[41]3.INPUT ACT'!$A$216:$IV$355,'[41]3.INPUT ACT'!$A$452:$IV$591,'[41]3.INPUT ACT'!$A$711:$IV$829,'[41]3.INPUT ACT'!$A$873:$IV$914,'[41]3.INPUT ACT'!$A$968:$IV$1114</definedName>
    <definedName name="Z_CBA01699_EF0B_11D1_A385_0020AFE58828_.wvu.Rows" localSheetId="8" hidden="1">'[41]3.INPUT ACT'!$A$100:$IV$118,'[41]3.INPUT ACT'!$A$216:$IV$355,'[41]3.INPUT ACT'!$A$452:$IV$591,'[41]3.INPUT ACT'!$A$711:$IV$829,'[41]3.INPUT ACT'!$A$873:$IV$914,'[41]3.INPUT ACT'!$A$968:$IV$1114</definedName>
    <definedName name="Z_CBA01699_EF0B_11D1_A385_0020AFE58828_.wvu.Rows" localSheetId="6" hidden="1">'[41]3.INPUT ACT'!$A$100:$IV$118,'[41]3.INPUT ACT'!$A$216:$IV$355,'[41]3.INPUT ACT'!$A$452:$IV$591,'[41]3.INPUT ACT'!$A$711:$IV$829,'[41]3.INPUT ACT'!$A$873:$IV$914,'[41]3.INPUT ACT'!$A$968:$IV$1114</definedName>
    <definedName name="Z_CBA01699_EF0B_11D1_A385_0020AFE58828_.wvu.Rows" hidden="1">'[42]3.INPUT ACT'!$A$100:$IV$118,'[42]3.INPUT ACT'!$A$216:$IV$355,'[42]3.INPUT ACT'!$A$452:$IV$591,'[42]3.INPUT ACT'!$A$711:$IV$829,'[42]3.INPUT ACT'!$A$873:$IV$914,'[42]3.INPUT ACT'!$A$968:$IV$1114</definedName>
    <definedName name="Z_DC928D0D_1706_11D2_BAA5_0020AFE5886C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DC928D0D_1706_11D2_BAA5_0020AFE5886C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DC928D0D_1706_11D2_BAA5_0020AFE5886C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DC928D0D_1706_11D2_BAA5_0020AFE5886C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DC928D0D_1706_11D2_BAA5_0020AFE5886C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DC928D0D_1706_11D2_BAA5_0020AFE5886C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DC928D0D_1706_11D2_BAA5_0020AFE5886C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DC928D0E_1706_11D2_BAA5_0020AFE5886C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DC928D0E_1706_11D2_BAA5_0020AFE5886C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DC928D0E_1706_11D2_BAA5_0020AFE5886C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DC928D0E_1706_11D2_BAA5_0020AFE5886C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DC928D0E_1706_11D2_BAA5_0020AFE5886C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DC928D0E_1706_11D2_BAA5_0020AFE5886C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DC928D0E_1706_11D2_BAA5_0020AFE5886C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FAA440D5_E583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0D5_E583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0D5_E583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0D5_E583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0D5_E583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0D5_E583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0D5_E583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FAA440E7_E583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0E7_E583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0E7_E583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0E7_E583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0E7_E583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0E7_E583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0E7_E583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FAA4419B_E583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19B_E583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19B_E583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19B_E583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19B_E583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19B_E583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19B_E583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FAA441AD_E583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1AD_E583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1AD_E583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1AD_E583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1AD_E583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1AD_E583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1AD_E583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 name="Z_FAA44248_E583_11D1_8DF1_00805F2A002D_.wvu.Rows" localSheetId="5"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248_E583_11D1_8DF1_00805F2A002D_.wvu.Rows" localSheetId="7"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248_E583_11D1_8DF1_00805F2A002D_.wvu.Rows" localSheetId="2"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248_E583_11D1_8DF1_00805F2A002D_.wvu.Rows" localSheetId="3"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248_E583_11D1_8DF1_00805F2A002D_.wvu.Rows" localSheetId="8"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248_E583_11D1_8DF1_00805F2A002D_.wvu.Rows" localSheetId="6" hidden="1">'[41]3.INPUT ACT'!$A$25:$IV$31,'[41]3.INPUT ACT'!$A$72:$IV$76,'[41]3.INPUT ACT'!$A$86:$IV$87,'[41]3.INPUT ACT'!$A$100:$IV$118,'[41]3.INPUT ACT'!$A$120:$IV$237,'[41]3.INPUT ACT'!$A$356:$IV$472,'[41]3.INPUT ACT'!$A$592:$IV$709,'[41]3.INPUT ACT'!$A$779:$IV$783,'[41]3.INPUT ACT'!$A$793:$IV$794,'[41]3.INPUT ACT'!$A$830:$IV$872,'[41]3.INPUT ACT'!$A$887:$IV$964,'[41]3.INPUT ACT'!$A$1072:$IV$1114</definedName>
    <definedName name="Z_FAA44248_E583_11D1_8DF1_00805F2A002D_.wvu.Rows" hidden="1">'[42]3.INPUT ACT'!$A$25:$IV$31,'[42]3.INPUT ACT'!$A$72:$IV$76,'[42]3.INPUT ACT'!$A$86:$IV$87,'[42]3.INPUT ACT'!$A$100:$IV$118,'[42]3.INPUT ACT'!$A$120:$IV$237,'[42]3.INPUT ACT'!$A$356:$IV$472,'[42]3.INPUT ACT'!$A$592:$IV$709,'[42]3.INPUT ACT'!$A$779:$IV$783,'[42]3.INPUT ACT'!$A$793:$IV$794,'[42]3.INPUT ACT'!$A$830:$IV$872,'[42]3.INPUT ACT'!$A$887:$IV$964,'[42]3.INPUT ACT'!$A$1072:$IV$1114</definedName>
    <definedName name="Z_FAA4425A_E583_11D1_8DF1_00805F2A002D_.wvu.Rows" localSheetId="5"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25A_E583_11D1_8DF1_00805F2A002D_.wvu.Rows" localSheetId="7"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25A_E583_11D1_8DF1_00805F2A002D_.wvu.Rows" localSheetId="2"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25A_E583_11D1_8DF1_00805F2A002D_.wvu.Rows" localSheetId="3"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25A_E583_11D1_8DF1_00805F2A002D_.wvu.Rows" localSheetId="8"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25A_E583_11D1_8DF1_00805F2A002D_.wvu.Rows" localSheetId="6" hidden="1">'[43]3.INPUT ACT'!$A$25:$IV$31,'[43]3.INPUT ACT'!$A$72:$IV$76,'[43]3.INPUT ACT'!$A$86:$IV$87,'[43]3.INPUT ACT'!$A$100:$IV$118,'[43]3.INPUT ACT'!$A$141:$IV$147,'[43]3.INPUT ACT'!$A$187:$IV$192,'[43]3.INPUT ACT'!$A$202:$IV$203,'[43]3.INPUT ACT'!$A$216:$IV$232,'[43]3.INPUT ACT'!$A$238:$IV$354,'[43]3.INPUT ACT'!$A$377:$IV$383,'[43]3.INPUT ACT'!$A$424:$IV$428,'[43]3.INPUT ACT'!$A$438:$IV$439,'[43]3.INPUT ACT'!$A$452:$IV$470,'[43]3.INPUT ACT'!$A$474:$IV$590,'[43]3.INPUT ACT'!$A$613:$IV$619,'[43]3.INPUT ACT'!$A$660:$IV$664,'[43]3.INPUT ACT'!$A$674:$IV$675,'[43]3.INPUT ACT'!$A$711:$IV$827,'[43]3.INPUT ACT'!$A$838:$IV$839,'[43]3.INPUT ACT'!$A$844:$IV$868,'[43]3.INPUT ACT'!$A$873:$IV$913,'[43]3.INPUT ACT'!$A$965:$IV$1021</definedName>
    <definedName name="Z_FAA4425A_E583_11D1_8DF1_00805F2A002D_.wvu.Rows" hidden="1">'[44]3.INPUT ACT'!$A$25:$IV$31,'[44]3.INPUT ACT'!$A$72:$IV$76,'[44]3.INPUT ACT'!$A$86:$IV$87,'[44]3.INPUT ACT'!$A$100:$IV$118,'[44]3.INPUT ACT'!$A$141:$IV$147,'[44]3.INPUT ACT'!$A$187:$IV$192,'[44]3.INPUT ACT'!$A$202:$IV$203,'[44]3.INPUT ACT'!$A$216:$IV$232,'[44]3.INPUT ACT'!$A$238:$IV$354,'[44]3.INPUT ACT'!$A$377:$IV$383,'[44]3.INPUT ACT'!$A$424:$IV$428,'[44]3.INPUT ACT'!$A$438:$IV$439,'[44]3.INPUT ACT'!$A$452:$IV$470,'[44]3.INPUT ACT'!$A$474:$IV$590,'[44]3.INPUT ACT'!$A$613:$IV$619,'[44]3.INPUT ACT'!$A$660:$IV$664,'[44]3.INPUT ACT'!$A$674:$IV$675,'[44]3.INPUT ACT'!$A$711:$IV$827,'[44]3.INPUT ACT'!$A$838:$IV$839,'[44]3.INPUT ACT'!$A$844:$IV$868,'[44]3.INPUT ACT'!$A$873:$IV$913,'[44]3.INPUT ACT'!$A$965:$IV$1021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164" i="33" l="1"/>
  <c r="P163" i="33"/>
  <c r="P162" i="33"/>
  <c r="I49" i="36"/>
  <c r="J166" i="33"/>
  <c r="J165" i="33"/>
  <c r="P165" i="33" s="1"/>
  <c r="H39" i="2"/>
  <c r="L58" i="34"/>
  <c r="L76" i="34"/>
  <c r="L73" i="34"/>
  <c r="L72" i="34"/>
  <c r="L71" i="34"/>
  <c r="L70" i="34"/>
  <c r="L66" i="34"/>
  <c r="L65" i="34"/>
  <c r="L64" i="34"/>
  <c r="L63" i="34"/>
  <c r="L61" i="34"/>
  <c r="L60" i="34"/>
  <c r="L59" i="34"/>
  <c r="L57" i="34"/>
  <c r="L23" i="34"/>
  <c r="I3863" i="40"/>
  <c r="K14" i="39"/>
  <c r="K12" i="39"/>
  <c r="V6" i="39"/>
  <c r="U6" i="39"/>
  <c r="I244" i="38"/>
  <c r="V19" i="38"/>
  <c r="I17" i="38"/>
  <c r="U16" i="38"/>
  <c r="T16" i="38"/>
  <c r="V15" i="38"/>
  <c r="I15" i="38"/>
  <c r="V13" i="38"/>
  <c r="I13" i="38"/>
  <c r="V12" i="38"/>
  <c r="I12" i="38"/>
  <c r="X9" i="38"/>
  <c r="K207" i="37"/>
  <c r="K189" i="37"/>
  <c r="N49" i="37"/>
  <c r="K49" i="37"/>
  <c r="N48" i="37"/>
  <c r="K48" i="37"/>
  <c r="N47" i="37"/>
  <c r="K47" i="37"/>
  <c r="N46" i="37"/>
  <c r="K46" i="37"/>
  <c r="Z13" i="37"/>
  <c r="Y13" i="37"/>
  <c r="AF7" i="37"/>
  <c r="AE7" i="37"/>
  <c r="L25" i="2"/>
  <c r="D9" i="5"/>
  <c r="H29" i="3"/>
  <c r="I6" i="1"/>
  <c r="G6" i="1"/>
  <c r="L57" i="1"/>
  <c r="U50" i="1"/>
  <c r="U35" i="1"/>
  <c r="K6" i="1"/>
  <c r="F6" i="1"/>
  <c r="J6" i="1"/>
  <c r="H6" i="1"/>
  <c r="D6" i="1"/>
  <c r="C6" i="1"/>
  <c r="I45" i="35"/>
  <c r="O49" i="36"/>
  <c r="N49" i="36"/>
  <c r="M49" i="36"/>
  <c r="L49" i="36"/>
  <c r="K49" i="36"/>
  <c r="J49" i="36"/>
  <c r="H49" i="36"/>
  <c r="G49" i="36"/>
  <c r="E49" i="36"/>
  <c r="D49" i="36"/>
  <c r="C49" i="36"/>
  <c r="O45" i="36"/>
  <c r="N45" i="36"/>
  <c r="M45" i="36"/>
  <c r="L45" i="36"/>
  <c r="K45" i="36"/>
  <c r="J45" i="36"/>
  <c r="H45" i="36"/>
  <c r="G45" i="36"/>
  <c r="E45" i="36"/>
  <c r="D45" i="36"/>
  <c r="C45" i="36"/>
  <c r="AC40" i="36"/>
  <c r="AB40" i="36"/>
  <c r="AC39" i="36"/>
  <c r="AB39" i="36"/>
  <c r="AC38" i="36"/>
  <c r="AB38" i="36"/>
  <c r="AC37" i="36"/>
  <c r="AB37" i="36"/>
  <c r="AB31" i="36"/>
  <c r="Z31" i="36"/>
  <c r="X31" i="36"/>
  <c r="V31" i="36"/>
  <c r="T31" i="36"/>
  <c r="R31" i="36"/>
  <c r="P31" i="36"/>
  <c r="N31" i="36"/>
  <c r="L31" i="36"/>
  <c r="J31" i="36"/>
  <c r="H31" i="36"/>
  <c r="F31" i="36"/>
  <c r="D31" i="36"/>
  <c r="AE30" i="36"/>
  <c r="W30" i="36"/>
  <c r="G26" i="36"/>
  <c r="F26" i="36"/>
  <c r="E26" i="36"/>
  <c r="D26" i="36"/>
  <c r="C26" i="36"/>
  <c r="AP23" i="36"/>
  <c r="AO23" i="36"/>
  <c r="AN23" i="36"/>
  <c r="AM23" i="36"/>
  <c r="AL23" i="36"/>
  <c r="AK23" i="36"/>
  <c r="AJ23" i="36"/>
  <c r="AI23" i="36"/>
  <c r="AH23" i="36"/>
  <c r="AG23" i="36"/>
  <c r="AF23" i="36"/>
  <c r="AE23" i="36"/>
  <c r="AD23" i="36"/>
  <c r="AC23" i="36"/>
  <c r="AB23" i="36"/>
  <c r="AA23" i="36"/>
  <c r="Z23" i="36"/>
  <c r="Y23" i="36"/>
  <c r="X23" i="36"/>
  <c r="W23" i="36"/>
  <c r="V23" i="36"/>
  <c r="U23" i="36"/>
  <c r="T23" i="36"/>
  <c r="S23" i="36"/>
  <c r="R23" i="36"/>
  <c r="Q23" i="36"/>
  <c r="P23" i="36"/>
  <c r="O23" i="36"/>
  <c r="N23" i="36"/>
  <c r="M23" i="36"/>
  <c r="L23" i="36"/>
  <c r="K23" i="36"/>
  <c r="J23" i="36"/>
  <c r="I23" i="36"/>
  <c r="H23" i="36"/>
  <c r="G23" i="36"/>
  <c r="F23" i="36"/>
  <c r="E23" i="36"/>
  <c r="D23" i="36"/>
  <c r="AS22" i="36"/>
  <c r="AR22" i="36"/>
  <c r="AQ22" i="36"/>
  <c r="AS21" i="36"/>
  <c r="AR21" i="36"/>
  <c r="AQ21" i="36"/>
  <c r="AP20" i="36"/>
  <c r="AO20" i="36"/>
  <c r="AN20" i="36"/>
  <c r="AM20" i="36"/>
  <c r="AL20" i="36"/>
  <c r="AK20" i="36"/>
  <c r="AJ20" i="36"/>
  <c r="AI20" i="36"/>
  <c r="AH20" i="36"/>
  <c r="AG20" i="36"/>
  <c r="AF20" i="36"/>
  <c r="AE20" i="36"/>
  <c r="AD20" i="36"/>
  <c r="AC20" i="36"/>
  <c r="AB20" i="36"/>
  <c r="AA20" i="36"/>
  <c r="Z20" i="36"/>
  <c r="Y20" i="36"/>
  <c r="X20" i="36"/>
  <c r="W20" i="36"/>
  <c r="V20" i="36"/>
  <c r="U20" i="36"/>
  <c r="T20" i="36"/>
  <c r="S20" i="36"/>
  <c r="R20" i="36"/>
  <c r="Q20" i="36"/>
  <c r="P20" i="36"/>
  <c r="O20" i="36"/>
  <c r="N20" i="36"/>
  <c r="M20" i="36"/>
  <c r="L20" i="36"/>
  <c r="K20" i="36"/>
  <c r="J20" i="36"/>
  <c r="I20" i="36"/>
  <c r="H20" i="36"/>
  <c r="G20" i="36"/>
  <c r="F20" i="36"/>
  <c r="E20" i="36"/>
  <c r="D20" i="36"/>
  <c r="AS19" i="36"/>
  <c r="AR19" i="36"/>
  <c r="AQ19" i="36"/>
  <c r="AS18" i="36"/>
  <c r="AR18" i="36"/>
  <c r="AQ18" i="36"/>
  <c r="AP17" i="36"/>
  <c r="AO17" i="36"/>
  <c r="AN17" i="36"/>
  <c r="AM17" i="36"/>
  <c r="AL17" i="36"/>
  <c r="AK17" i="36"/>
  <c r="AJ17" i="36"/>
  <c r="AI17" i="36"/>
  <c r="AH17" i="36"/>
  <c r="AG17" i="36"/>
  <c r="AF17" i="36"/>
  <c r="AE17" i="36"/>
  <c r="AD17" i="36"/>
  <c r="AC17" i="36"/>
  <c r="AB17" i="36"/>
  <c r="AA17" i="36"/>
  <c r="Z17" i="36"/>
  <c r="Y17" i="36"/>
  <c r="X17" i="36"/>
  <c r="W17" i="36"/>
  <c r="V17" i="36"/>
  <c r="U17" i="36"/>
  <c r="T17" i="36"/>
  <c r="S17" i="36"/>
  <c r="R17" i="36"/>
  <c r="Q17" i="36"/>
  <c r="P17" i="36"/>
  <c r="O17" i="36"/>
  <c r="N17" i="36"/>
  <c r="M17" i="36"/>
  <c r="L17" i="36"/>
  <c r="K17" i="36"/>
  <c r="J17" i="36"/>
  <c r="I17" i="36"/>
  <c r="H17" i="36"/>
  <c r="G17" i="36"/>
  <c r="F17" i="36"/>
  <c r="E17" i="36"/>
  <c r="D17" i="36"/>
  <c r="AS16" i="36"/>
  <c r="AR16" i="36"/>
  <c r="AQ16" i="36"/>
  <c r="AS15" i="36"/>
  <c r="AR15" i="36"/>
  <c r="AQ15" i="36"/>
  <c r="AP14" i="36"/>
  <c r="AO14" i="36"/>
  <c r="AN14" i="36"/>
  <c r="AM14" i="36"/>
  <c r="AL14" i="36"/>
  <c r="AK14" i="36"/>
  <c r="AJ14" i="36"/>
  <c r="AI14" i="36"/>
  <c r="AH14" i="36"/>
  <c r="AG14" i="36"/>
  <c r="AF14" i="36"/>
  <c r="AE14" i="36"/>
  <c r="AD14" i="36"/>
  <c r="AC14" i="36"/>
  <c r="AB14" i="36"/>
  <c r="AA14" i="36"/>
  <c r="Z14" i="36"/>
  <c r="Y14" i="36"/>
  <c r="X14" i="36"/>
  <c r="W14" i="36"/>
  <c r="V14" i="36"/>
  <c r="U14" i="36"/>
  <c r="T14" i="36"/>
  <c r="S14" i="36"/>
  <c r="R14" i="36"/>
  <c r="Q14" i="36"/>
  <c r="P14" i="36"/>
  <c r="O14" i="36"/>
  <c r="N14" i="36"/>
  <c r="M14" i="36"/>
  <c r="L14" i="36"/>
  <c r="K14" i="36"/>
  <c r="J14" i="36"/>
  <c r="I14" i="36"/>
  <c r="H14" i="36"/>
  <c r="G14" i="36"/>
  <c r="F14" i="36"/>
  <c r="E14" i="36"/>
  <c r="D14" i="36"/>
  <c r="AS13" i="36"/>
  <c r="AR13" i="36"/>
  <c r="AQ13" i="36"/>
  <c r="AS12" i="36"/>
  <c r="AR12" i="36"/>
  <c r="AQ12" i="36"/>
  <c r="M79" i="35"/>
  <c r="L79" i="35"/>
  <c r="K79" i="35"/>
  <c r="J79" i="35"/>
  <c r="I79" i="35"/>
  <c r="H79" i="35"/>
  <c r="G79" i="35"/>
  <c r="F79" i="35"/>
  <c r="E79" i="35"/>
  <c r="D79" i="35"/>
  <c r="C79" i="35"/>
  <c r="M76" i="35"/>
  <c r="L76" i="35"/>
  <c r="K76" i="35"/>
  <c r="J76" i="35"/>
  <c r="H76" i="35"/>
  <c r="G76" i="35"/>
  <c r="F76" i="35"/>
  <c r="E76" i="35"/>
  <c r="D76" i="35"/>
  <c r="C76" i="35"/>
  <c r="N51" i="35"/>
  <c r="M51" i="35"/>
  <c r="L51" i="35"/>
  <c r="K51" i="35"/>
  <c r="J51" i="35"/>
  <c r="I51" i="35"/>
  <c r="H51" i="35"/>
  <c r="G51" i="35"/>
  <c r="F51" i="35"/>
  <c r="E51" i="35"/>
  <c r="D51" i="35"/>
  <c r="M48" i="35"/>
  <c r="L48" i="35"/>
  <c r="J48" i="35"/>
  <c r="I48" i="35"/>
  <c r="H48" i="35"/>
  <c r="G48" i="35"/>
  <c r="F48" i="35"/>
  <c r="E48" i="35"/>
  <c r="D48" i="35"/>
  <c r="M45" i="35"/>
  <c r="L45" i="35"/>
  <c r="K45" i="35"/>
  <c r="H45" i="35"/>
  <c r="F45" i="35"/>
  <c r="E45" i="35"/>
  <c r="D45" i="35"/>
  <c r="M41" i="35"/>
  <c r="L41" i="35"/>
  <c r="K41" i="35"/>
  <c r="I41" i="35"/>
  <c r="H41" i="35"/>
  <c r="F41" i="35"/>
  <c r="E41" i="35"/>
  <c r="D41" i="35"/>
  <c r="N38" i="35"/>
  <c r="M38" i="35"/>
  <c r="L38" i="35"/>
  <c r="K38" i="35"/>
  <c r="I38" i="35"/>
  <c r="H38" i="35"/>
  <c r="G38" i="35"/>
  <c r="F38" i="35"/>
  <c r="E38" i="35"/>
  <c r="D38" i="35"/>
  <c r="M35" i="35"/>
  <c r="L35" i="35"/>
  <c r="K35" i="35"/>
  <c r="I35" i="35"/>
  <c r="H35" i="35"/>
  <c r="F35" i="35"/>
  <c r="E35" i="35"/>
  <c r="D35" i="35"/>
  <c r="N29" i="35"/>
  <c r="M29" i="35"/>
  <c r="L29" i="35"/>
  <c r="K29" i="35"/>
  <c r="J29" i="35"/>
  <c r="I29" i="35"/>
  <c r="H29" i="35"/>
  <c r="G29" i="35"/>
  <c r="F29" i="35"/>
  <c r="E29" i="35"/>
  <c r="D29" i="35"/>
  <c r="M32" i="34"/>
  <c r="L32" i="34"/>
  <c r="K32" i="34"/>
  <c r="I32" i="34"/>
  <c r="H32" i="34"/>
  <c r="G32" i="34"/>
  <c r="F32" i="34"/>
  <c r="E32" i="34"/>
  <c r="D32" i="34"/>
  <c r="N30" i="34"/>
  <c r="M30" i="34"/>
  <c r="L30" i="34"/>
  <c r="K30" i="34"/>
  <c r="J30" i="34"/>
  <c r="I30" i="34"/>
  <c r="H30" i="34"/>
  <c r="G30" i="34"/>
  <c r="F30" i="34"/>
  <c r="E30" i="34"/>
  <c r="D30" i="34"/>
  <c r="N28" i="34"/>
  <c r="M28" i="34"/>
  <c r="L28" i="34"/>
  <c r="K28" i="34"/>
  <c r="J28" i="34"/>
  <c r="I28" i="34"/>
  <c r="H28" i="34"/>
  <c r="G28" i="34"/>
  <c r="F28" i="34"/>
  <c r="E28" i="34"/>
  <c r="D28" i="34"/>
  <c r="M23" i="34"/>
  <c r="K23" i="34"/>
  <c r="I23" i="34"/>
  <c r="G23" i="34"/>
  <c r="F23" i="34"/>
  <c r="E23" i="34"/>
  <c r="D23" i="34"/>
  <c r="C23" i="34"/>
  <c r="N21" i="34"/>
  <c r="M21" i="34"/>
  <c r="L21" i="34"/>
  <c r="K21" i="34"/>
  <c r="J21" i="34"/>
  <c r="I21" i="34"/>
  <c r="H21" i="34"/>
  <c r="G21" i="34"/>
  <c r="F21" i="34"/>
  <c r="E21" i="34"/>
  <c r="D21" i="34"/>
  <c r="C21" i="34"/>
  <c r="N19" i="34"/>
  <c r="M19" i="34"/>
  <c r="L19" i="34"/>
  <c r="K19" i="34"/>
  <c r="J19" i="34"/>
  <c r="I19" i="34"/>
  <c r="H19" i="34"/>
  <c r="G19" i="34"/>
  <c r="F19" i="34"/>
  <c r="E19" i="34"/>
  <c r="D19" i="34"/>
  <c r="C19" i="34"/>
  <c r="O166" i="33"/>
  <c r="N166" i="33"/>
  <c r="M166" i="33"/>
  <c r="L166" i="33"/>
  <c r="K166" i="33"/>
  <c r="I166" i="33"/>
  <c r="H166" i="33"/>
  <c r="G166" i="33"/>
  <c r="F166" i="33"/>
  <c r="E166" i="33"/>
  <c r="D166" i="33"/>
  <c r="P159" i="33"/>
  <c r="P158" i="33"/>
  <c r="O157" i="33"/>
  <c r="N157" i="33"/>
  <c r="M157" i="33"/>
  <c r="L157" i="33"/>
  <c r="K157" i="33"/>
  <c r="J157" i="33"/>
  <c r="I157" i="33"/>
  <c r="H157" i="33"/>
  <c r="G157" i="33"/>
  <c r="F157" i="33"/>
  <c r="E157" i="33"/>
  <c r="D157" i="33"/>
  <c r="O156" i="33"/>
  <c r="N156" i="33"/>
  <c r="M156" i="33"/>
  <c r="L156" i="33"/>
  <c r="K156" i="33"/>
  <c r="J156" i="33"/>
  <c r="I156" i="33"/>
  <c r="H156" i="33"/>
  <c r="G156" i="33"/>
  <c r="F156" i="33"/>
  <c r="E156" i="33"/>
  <c r="D156" i="33"/>
  <c r="P155" i="33"/>
  <c r="P154" i="33"/>
  <c r="P153" i="33"/>
  <c r="P152" i="33"/>
  <c r="P151" i="33"/>
  <c r="P150" i="33"/>
  <c r="Q144" i="33"/>
  <c r="Q143" i="33"/>
  <c r="Q142" i="33"/>
  <c r="P140" i="33"/>
  <c r="O140" i="33"/>
  <c r="N140" i="33"/>
  <c r="M140" i="33"/>
  <c r="L140" i="33"/>
  <c r="K140" i="33"/>
  <c r="J140" i="33"/>
  <c r="I140" i="33"/>
  <c r="H140" i="33"/>
  <c r="G140" i="33"/>
  <c r="F140" i="33"/>
  <c r="E140" i="33"/>
  <c r="D140" i="33"/>
  <c r="P139" i="33"/>
  <c r="O139" i="33"/>
  <c r="N139" i="33"/>
  <c r="M139" i="33"/>
  <c r="L139" i="33"/>
  <c r="K139" i="33"/>
  <c r="J139" i="33"/>
  <c r="I139" i="33"/>
  <c r="H139" i="33"/>
  <c r="G139" i="33"/>
  <c r="F139" i="33"/>
  <c r="E139" i="33"/>
  <c r="D139" i="33"/>
  <c r="Q138" i="33"/>
  <c r="Q137" i="33"/>
  <c r="Q136" i="33"/>
  <c r="Q135" i="33"/>
  <c r="P133" i="33"/>
  <c r="O133" i="33"/>
  <c r="N133" i="33"/>
  <c r="M133" i="33"/>
  <c r="L133" i="33"/>
  <c r="K133" i="33"/>
  <c r="J133" i="33"/>
  <c r="I133" i="33"/>
  <c r="H133" i="33"/>
  <c r="G133" i="33"/>
  <c r="F133" i="33"/>
  <c r="E133" i="33"/>
  <c r="D133" i="33"/>
  <c r="P132" i="33"/>
  <c r="O132" i="33"/>
  <c r="N132" i="33"/>
  <c r="M132" i="33"/>
  <c r="L132" i="33"/>
  <c r="K132" i="33"/>
  <c r="J132" i="33"/>
  <c r="I132" i="33"/>
  <c r="H132" i="33"/>
  <c r="G132" i="33"/>
  <c r="F132" i="33"/>
  <c r="E132" i="33"/>
  <c r="D132" i="33"/>
  <c r="Q131" i="33"/>
  <c r="Q130" i="33"/>
  <c r="Q129" i="33"/>
  <c r="Q128" i="33"/>
  <c r="P126" i="33"/>
  <c r="O126" i="33"/>
  <c r="N126" i="33"/>
  <c r="M126" i="33"/>
  <c r="L126" i="33"/>
  <c r="K126" i="33"/>
  <c r="J126" i="33"/>
  <c r="I126" i="33"/>
  <c r="H126" i="33"/>
  <c r="G126" i="33"/>
  <c r="F126" i="33"/>
  <c r="E126" i="33"/>
  <c r="D126" i="33"/>
  <c r="P125" i="33"/>
  <c r="O125" i="33"/>
  <c r="N125" i="33"/>
  <c r="M125" i="33"/>
  <c r="L125" i="33"/>
  <c r="K125" i="33"/>
  <c r="J125" i="33"/>
  <c r="I125" i="33"/>
  <c r="H125" i="33"/>
  <c r="G125" i="33"/>
  <c r="F125" i="33"/>
  <c r="E125" i="33"/>
  <c r="D125" i="33"/>
  <c r="Q124" i="33"/>
  <c r="Q123" i="33"/>
  <c r="Q122" i="33"/>
  <c r="Q121" i="33"/>
  <c r="P117" i="33"/>
  <c r="O117" i="33"/>
  <c r="N117" i="33"/>
  <c r="M117" i="33"/>
  <c r="L117" i="33"/>
  <c r="K117" i="33"/>
  <c r="J117" i="33"/>
  <c r="I117" i="33"/>
  <c r="H117" i="33"/>
  <c r="G117" i="33"/>
  <c r="F117" i="33"/>
  <c r="E117" i="33"/>
  <c r="D117" i="33"/>
  <c r="Q116" i="33"/>
  <c r="Q115" i="33"/>
  <c r="Q114" i="33"/>
  <c r="P110" i="33"/>
  <c r="O110" i="33"/>
  <c r="N110" i="33"/>
  <c r="M110" i="33"/>
  <c r="L110" i="33"/>
  <c r="K110" i="33"/>
  <c r="J110" i="33"/>
  <c r="I110" i="33"/>
  <c r="H110" i="33"/>
  <c r="G110" i="33"/>
  <c r="F110" i="33"/>
  <c r="E110" i="33"/>
  <c r="D110" i="33"/>
  <c r="Q109" i="33"/>
  <c r="Q108" i="33"/>
  <c r="Q107" i="33"/>
  <c r="Q104" i="33"/>
  <c r="Q103" i="33"/>
  <c r="Q102" i="33"/>
  <c r="Q100" i="33"/>
  <c r="Q99" i="33"/>
  <c r="P98" i="33"/>
  <c r="O98" i="33"/>
  <c r="N98" i="33"/>
  <c r="M98" i="33"/>
  <c r="L98" i="33"/>
  <c r="K98" i="33"/>
  <c r="J98" i="33"/>
  <c r="I98" i="33"/>
  <c r="H98" i="33"/>
  <c r="G98" i="33"/>
  <c r="F98" i="33"/>
  <c r="E98" i="33"/>
  <c r="D98" i="33"/>
  <c r="Q97" i="33"/>
  <c r="P96" i="33"/>
  <c r="O96" i="33"/>
  <c r="N96" i="33"/>
  <c r="M96" i="33"/>
  <c r="L96" i="33"/>
  <c r="K96" i="33"/>
  <c r="J96" i="33"/>
  <c r="I96" i="33"/>
  <c r="H96" i="33"/>
  <c r="G96" i="33"/>
  <c r="F96" i="33"/>
  <c r="E96" i="33"/>
  <c r="D96" i="33"/>
  <c r="Q95" i="33"/>
  <c r="P94" i="33"/>
  <c r="O94" i="33"/>
  <c r="N94" i="33"/>
  <c r="M94" i="33"/>
  <c r="L94" i="33"/>
  <c r="K94" i="33"/>
  <c r="J94" i="33"/>
  <c r="I94" i="33"/>
  <c r="H94" i="33"/>
  <c r="G94" i="33"/>
  <c r="F94" i="33"/>
  <c r="E94" i="33"/>
  <c r="D94" i="33"/>
  <c r="Q93" i="33"/>
  <c r="P92" i="33"/>
  <c r="O92" i="33"/>
  <c r="N92" i="33"/>
  <c r="M92" i="33"/>
  <c r="L92" i="33"/>
  <c r="K92" i="33"/>
  <c r="J92" i="33"/>
  <c r="I92" i="33"/>
  <c r="H92" i="33"/>
  <c r="G92" i="33"/>
  <c r="F92" i="33"/>
  <c r="E92" i="33"/>
  <c r="D92" i="33"/>
  <c r="Q91" i="33"/>
  <c r="P90" i="33"/>
  <c r="O90" i="33"/>
  <c r="N90" i="33"/>
  <c r="M90" i="33"/>
  <c r="L90" i="33"/>
  <c r="K90" i="33"/>
  <c r="J90" i="33"/>
  <c r="I90" i="33"/>
  <c r="H90" i="33"/>
  <c r="G90" i="33"/>
  <c r="F90" i="33"/>
  <c r="E90" i="33"/>
  <c r="D90" i="33"/>
  <c r="Q89" i="33"/>
  <c r="P88" i="33"/>
  <c r="O88" i="33"/>
  <c r="N88" i="33"/>
  <c r="M88" i="33"/>
  <c r="L88" i="33"/>
  <c r="K88" i="33"/>
  <c r="J88" i="33"/>
  <c r="I88" i="33"/>
  <c r="H88" i="33"/>
  <c r="G88" i="33"/>
  <c r="F88" i="33"/>
  <c r="E88" i="33"/>
  <c r="D88" i="33"/>
  <c r="Q87" i="33"/>
  <c r="O83" i="33"/>
  <c r="N83" i="33"/>
  <c r="M83" i="33"/>
  <c r="L83" i="33"/>
  <c r="K83" i="33"/>
  <c r="J83" i="33"/>
  <c r="I83" i="33"/>
  <c r="H83" i="33"/>
  <c r="G83" i="33"/>
  <c r="F83" i="33"/>
  <c r="E83" i="33"/>
  <c r="D83" i="33"/>
  <c r="C83" i="33"/>
  <c r="O82" i="33"/>
  <c r="N82" i="33"/>
  <c r="M82" i="33"/>
  <c r="L82" i="33"/>
  <c r="K82" i="33"/>
  <c r="J82" i="33"/>
  <c r="I82" i="33"/>
  <c r="H82" i="33"/>
  <c r="G82" i="33"/>
  <c r="F82" i="33"/>
  <c r="E82" i="33"/>
  <c r="D82" i="33"/>
  <c r="C82" i="33"/>
  <c r="O79" i="33"/>
  <c r="N79" i="33"/>
  <c r="M79" i="33"/>
  <c r="L79" i="33"/>
  <c r="K79" i="33"/>
  <c r="J79" i="33"/>
  <c r="I79" i="33"/>
  <c r="G79" i="33"/>
  <c r="F79" i="33"/>
  <c r="E79" i="33"/>
  <c r="D79" i="33"/>
  <c r="C79" i="33"/>
  <c r="P74" i="33"/>
  <c r="P73" i="33"/>
  <c r="P72" i="33"/>
  <c r="P71" i="33"/>
  <c r="P70" i="33"/>
  <c r="AD67" i="33"/>
  <c r="AF67" i="33" s="1"/>
  <c r="AC67" i="33"/>
  <c r="AD66" i="33"/>
  <c r="AF66" i="33" s="1"/>
  <c r="AC66" i="33"/>
  <c r="AD65" i="33"/>
  <c r="AF65" i="33" s="1"/>
  <c r="AC65" i="33"/>
  <c r="AD64" i="33"/>
  <c r="AF64" i="33" s="1"/>
  <c r="AC64" i="33"/>
  <c r="AD63" i="33"/>
  <c r="AF63" i="33" s="1"/>
  <c r="AC63" i="33"/>
  <c r="AD62" i="33"/>
  <c r="AC62" i="33"/>
  <c r="AD61" i="33"/>
  <c r="AC61" i="33"/>
  <c r="AD60" i="33"/>
  <c r="AF60" i="33" s="1"/>
  <c r="AC60" i="33"/>
  <c r="AD59" i="33"/>
  <c r="AC59" i="33"/>
  <c r="AD58" i="33"/>
  <c r="AC58" i="33"/>
  <c r="AD57" i="33"/>
  <c r="AF57" i="33" s="1"/>
  <c r="AC57" i="33"/>
  <c r="AD56" i="33"/>
  <c r="AF56" i="33" s="1"/>
  <c r="AC56" i="33"/>
  <c r="AD55" i="33"/>
  <c r="AF55" i="33" s="1"/>
  <c r="AC55" i="33"/>
  <c r="AD54" i="33"/>
  <c r="AF54" i="33" s="1"/>
  <c r="AC54" i="33"/>
  <c r="AD53" i="33"/>
  <c r="AF53" i="33" s="1"/>
  <c r="AC53" i="33"/>
  <c r="AD52" i="33"/>
  <c r="AF52" i="33" s="1"/>
  <c r="AC52" i="33"/>
  <c r="AD47" i="33"/>
  <c r="AC47" i="33"/>
  <c r="AD46" i="33"/>
  <c r="AC46" i="33"/>
  <c r="P42" i="33"/>
  <c r="O42" i="33"/>
  <c r="N42" i="33"/>
  <c r="M42" i="33"/>
  <c r="L42" i="33"/>
  <c r="K42" i="33"/>
  <c r="J42" i="33"/>
  <c r="I42" i="33"/>
  <c r="H42" i="33"/>
  <c r="G42" i="33"/>
  <c r="F42" i="33"/>
  <c r="E42" i="33"/>
  <c r="D42" i="33"/>
  <c r="C42" i="33"/>
  <c r="O36" i="33"/>
  <c r="N36" i="33"/>
  <c r="M36" i="33"/>
  <c r="L36" i="33"/>
  <c r="K36" i="33"/>
  <c r="J36" i="33"/>
  <c r="I36" i="33"/>
  <c r="H36" i="33"/>
  <c r="G36" i="33"/>
  <c r="F36" i="33"/>
  <c r="E36" i="33"/>
  <c r="D36" i="33"/>
  <c r="C36" i="33"/>
  <c r="P35" i="33"/>
  <c r="O34" i="33"/>
  <c r="N34" i="33"/>
  <c r="M34" i="33"/>
  <c r="L34" i="33"/>
  <c r="K34" i="33"/>
  <c r="J34" i="33"/>
  <c r="I34" i="33"/>
  <c r="H34" i="33"/>
  <c r="G34" i="33"/>
  <c r="F34" i="33"/>
  <c r="E34" i="33"/>
  <c r="D34" i="33"/>
  <c r="C34" i="33"/>
  <c r="P33" i="33"/>
  <c r="P32" i="33"/>
  <c r="P31" i="33"/>
  <c r="P30" i="33"/>
  <c r="P29" i="33"/>
  <c r="O28" i="33"/>
  <c r="N28" i="33"/>
  <c r="M28" i="33"/>
  <c r="L28" i="33"/>
  <c r="K28" i="33"/>
  <c r="J28" i="33"/>
  <c r="I28" i="33"/>
  <c r="H28" i="33"/>
  <c r="G28" i="33"/>
  <c r="F28" i="33"/>
  <c r="E28" i="33"/>
  <c r="D28" i="33"/>
  <c r="C28" i="33"/>
  <c r="O27" i="33"/>
  <c r="N27" i="33"/>
  <c r="M27" i="33"/>
  <c r="L27" i="33"/>
  <c r="K27" i="33"/>
  <c r="J27" i="33"/>
  <c r="I27" i="33"/>
  <c r="H27" i="33"/>
  <c r="G27" i="33"/>
  <c r="F27" i="33"/>
  <c r="E27" i="33"/>
  <c r="D27" i="33"/>
  <c r="C27" i="33"/>
  <c r="O26" i="33"/>
  <c r="N26" i="33"/>
  <c r="M26" i="33"/>
  <c r="L26" i="33"/>
  <c r="K26" i="33"/>
  <c r="J26" i="33"/>
  <c r="I26" i="33"/>
  <c r="H26" i="33"/>
  <c r="G26" i="33"/>
  <c r="F26" i="33"/>
  <c r="E26" i="33"/>
  <c r="D26" i="33"/>
  <c r="C26" i="33"/>
  <c r="O25" i="33"/>
  <c r="N25" i="33"/>
  <c r="M25" i="33"/>
  <c r="L25" i="33"/>
  <c r="K25" i="33"/>
  <c r="J25" i="33"/>
  <c r="I25" i="33"/>
  <c r="H25" i="33"/>
  <c r="G25" i="33"/>
  <c r="F25" i="33"/>
  <c r="E25" i="33"/>
  <c r="D25" i="33"/>
  <c r="C25" i="33"/>
  <c r="O24" i="33"/>
  <c r="N24" i="33"/>
  <c r="M24" i="33"/>
  <c r="L24" i="33"/>
  <c r="K24" i="33"/>
  <c r="J24" i="33"/>
  <c r="I24" i="33"/>
  <c r="H24" i="33"/>
  <c r="G24" i="33"/>
  <c r="F24" i="33"/>
  <c r="E24" i="33"/>
  <c r="D24" i="33"/>
  <c r="C24" i="33"/>
  <c r="P23" i="33"/>
  <c r="P22" i="33"/>
  <c r="P21" i="33"/>
  <c r="P20" i="33"/>
  <c r="P19" i="33"/>
  <c r="P18" i="33"/>
  <c r="O17" i="33"/>
  <c r="N17" i="33"/>
  <c r="M17" i="33"/>
  <c r="L17" i="33"/>
  <c r="K17" i="33"/>
  <c r="J17" i="33"/>
  <c r="I17" i="33"/>
  <c r="H17" i="33"/>
  <c r="G17" i="33"/>
  <c r="F17" i="33"/>
  <c r="E17" i="33"/>
  <c r="D17" i="33"/>
  <c r="C17" i="33"/>
  <c r="P16" i="33"/>
  <c r="P15" i="33"/>
  <c r="P14" i="33"/>
  <c r="C40" i="32"/>
  <c r="E38" i="32"/>
  <c r="C37" i="32"/>
  <c r="C36" i="32"/>
  <c r="C35" i="32"/>
  <c r="C34" i="32"/>
  <c r="C33" i="32"/>
  <c r="C32" i="32"/>
  <c r="C30" i="32"/>
  <c r="C29" i="32"/>
  <c r="C28" i="32"/>
  <c r="J19" i="32"/>
  <c r="H19" i="32"/>
  <c r="G19" i="32"/>
  <c r="F19" i="32"/>
  <c r="E19" i="32"/>
  <c r="D19" i="32"/>
  <c r="C19" i="32"/>
  <c r="J16" i="32"/>
  <c r="H16" i="32"/>
  <c r="G16" i="32"/>
  <c r="F16" i="32"/>
  <c r="E16" i="32"/>
  <c r="D16" i="32"/>
  <c r="C16" i="32"/>
  <c r="J15" i="32"/>
  <c r="H15" i="32"/>
  <c r="G15" i="32"/>
  <c r="F15" i="32"/>
  <c r="E15" i="32"/>
  <c r="D15" i="32"/>
  <c r="C15" i="32"/>
  <c r="J14" i="32"/>
  <c r="H14" i="32"/>
  <c r="G14" i="32"/>
  <c r="F14" i="32"/>
  <c r="E14" i="32"/>
  <c r="D14" i="32"/>
  <c r="C14" i="32"/>
  <c r="J13" i="32"/>
  <c r="H13" i="32"/>
  <c r="G13" i="32"/>
  <c r="F13" i="32"/>
  <c r="E13" i="32"/>
  <c r="D13" i="32"/>
  <c r="C13" i="32"/>
  <c r="J12" i="32"/>
  <c r="H12" i="32"/>
  <c r="G12" i="32"/>
  <c r="F12" i="32"/>
  <c r="E12" i="32"/>
  <c r="D12" i="32"/>
  <c r="C12" i="32"/>
  <c r="J11" i="32"/>
  <c r="H11" i="32"/>
  <c r="G11" i="32"/>
  <c r="F11" i="32"/>
  <c r="E11" i="32"/>
  <c r="D11" i="32"/>
  <c r="C11" i="32"/>
  <c r="J9" i="32"/>
  <c r="H9" i="32"/>
  <c r="G9" i="32"/>
  <c r="F9" i="32"/>
  <c r="E9" i="32"/>
  <c r="D9" i="32"/>
  <c r="C9" i="32"/>
  <c r="J8" i="32"/>
  <c r="H8" i="32"/>
  <c r="G8" i="32"/>
  <c r="F8" i="32"/>
  <c r="E8" i="32"/>
  <c r="D8" i="32"/>
  <c r="C8" i="32"/>
  <c r="J7" i="32"/>
  <c r="H7" i="32"/>
  <c r="G7" i="32"/>
  <c r="F7" i="32"/>
  <c r="E7" i="32"/>
  <c r="D7" i="32"/>
  <c r="C7" i="32"/>
  <c r="P166" i="33" l="1"/>
  <c r="Y24" i="37"/>
  <c r="Z24" i="37"/>
  <c r="AF8" i="37"/>
  <c r="AE8" i="37"/>
  <c r="U12" i="39"/>
  <c r="V12" i="39"/>
  <c r="V16" i="38"/>
  <c r="W31" i="36"/>
  <c r="AS20" i="36"/>
  <c r="AR20" i="36"/>
  <c r="AQ20" i="36"/>
  <c r="P112" i="33"/>
  <c r="R125" i="33"/>
  <c r="L112" i="33"/>
  <c r="I112" i="33"/>
  <c r="G112" i="33"/>
  <c r="J112" i="33"/>
  <c r="K112" i="33"/>
  <c r="N112" i="33"/>
  <c r="O112" i="33"/>
  <c r="R126" i="33"/>
  <c r="M112" i="33"/>
  <c r="H112" i="33"/>
  <c r="Q96" i="33"/>
  <c r="H26" i="36"/>
  <c r="AS23" i="36"/>
  <c r="AR23" i="36"/>
  <c r="AQ23" i="36"/>
  <c r="AS17" i="36"/>
  <c r="AR17" i="36"/>
  <c r="AQ17" i="36"/>
  <c r="AS14" i="36"/>
  <c r="AR14" i="36"/>
  <c r="AQ14" i="36"/>
  <c r="AB33" i="36"/>
  <c r="AA33" i="36"/>
  <c r="Z33" i="36"/>
  <c r="Y33" i="36"/>
  <c r="X33" i="36"/>
  <c r="W33" i="36"/>
  <c r="V33" i="36"/>
  <c r="U33" i="36"/>
  <c r="T33" i="36"/>
  <c r="S33" i="36"/>
  <c r="R33" i="36"/>
  <c r="Q33" i="36"/>
  <c r="P33" i="36"/>
  <c r="O33" i="36"/>
  <c r="N33" i="36"/>
  <c r="M33" i="36"/>
  <c r="L33" i="36"/>
  <c r="K33" i="36"/>
  <c r="J33" i="36"/>
  <c r="I33" i="36"/>
  <c r="H33" i="36"/>
  <c r="G33" i="36"/>
  <c r="F33" i="36"/>
  <c r="E33" i="36"/>
  <c r="D33" i="36"/>
  <c r="AE31" i="36"/>
  <c r="U31" i="36"/>
  <c r="S31" i="36"/>
  <c r="Q31" i="36"/>
  <c r="O31" i="36"/>
  <c r="E31" i="36"/>
  <c r="G31" i="36"/>
  <c r="AA31" i="36"/>
  <c r="M31" i="36"/>
  <c r="K31" i="36"/>
  <c r="I31" i="36"/>
  <c r="AC33" i="36"/>
  <c r="AC31" i="36"/>
  <c r="Y31" i="36"/>
  <c r="N31" i="35"/>
  <c r="M30" i="35"/>
  <c r="I31" i="35"/>
  <c r="D30" i="35"/>
  <c r="H31" i="35"/>
  <c r="G31" i="35"/>
  <c r="F30" i="35"/>
  <c r="K31" i="35"/>
  <c r="L30" i="35"/>
  <c r="J31" i="35"/>
  <c r="K30" i="35"/>
  <c r="M31" i="35"/>
  <c r="F31" i="35"/>
  <c r="D31" i="35"/>
  <c r="I30" i="35"/>
  <c r="G30" i="35"/>
  <c r="E30" i="35"/>
  <c r="L31" i="35"/>
  <c r="E31" i="35"/>
  <c r="N30" i="35"/>
  <c r="J30" i="35"/>
  <c r="H30" i="35"/>
  <c r="P157" i="33"/>
  <c r="P156" i="33"/>
  <c r="R139" i="33"/>
  <c r="R132" i="33"/>
  <c r="M118" i="33"/>
  <c r="J118" i="33"/>
  <c r="H118" i="33"/>
  <c r="E118" i="33"/>
  <c r="AC68" i="33"/>
  <c r="P27" i="33"/>
  <c r="P26" i="33"/>
  <c r="P145" i="33"/>
  <c r="O145" i="33"/>
  <c r="N145" i="33"/>
  <c r="M145" i="33"/>
  <c r="L145" i="33"/>
  <c r="K145" i="33"/>
  <c r="J145" i="33"/>
  <c r="I145" i="33"/>
  <c r="H145" i="33"/>
  <c r="G145" i="33"/>
  <c r="F145" i="33"/>
  <c r="E145" i="33"/>
  <c r="D145" i="33"/>
  <c r="R140" i="33"/>
  <c r="K118" i="33"/>
  <c r="I118" i="33"/>
  <c r="D118" i="33"/>
  <c r="R133" i="33"/>
  <c r="G118" i="33"/>
  <c r="P119" i="33"/>
  <c r="O119" i="33"/>
  <c r="N119" i="33"/>
  <c r="M119" i="33"/>
  <c r="L119" i="33"/>
  <c r="K119" i="33"/>
  <c r="J119" i="33"/>
  <c r="I119" i="33"/>
  <c r="H119" i="33"/>
  <c r="G119" i="33"/>
  <c r="F119" i="33"/>
  <c r="E119" i="33"/>
  <c r="D119" i="33"/>
  <c r="P118" i="33"/>
  <c r="O118" i="33"/>
  <c r="N118" i="33"/>
  <c r="L118" i="33"/>
  <c r="F118" i="33"/>
  <c r="Q117" i="33"/>
  <c r="AD68" i="33"/>
  <c r="P28" i="33"/>
  <c r="F112" i="33"/>
  <c r="E112" i="33"/>
  <c r="D112" i="33"/>
  <c r="P111" i="33"/>
  <c r="O111" i="33"/>
  <c r="N111" i="33"/>
  <c r="M111" i="33"/>
  <c r="L111" i="33"/>
  <c r="K111" i="33"/>
  <c r="J111" i="33"/>
  <c r="I111" i="33"/>
  <c r="H111" i="33"/>
  <c r="G111" i="33"/>
  <c r="F111" i="33"/>
  <c r="E111" i="33"/>
  <c r="D111" i="33"/>
  <c r="Q110" i="33"/>
  <c r="R112" i="33" s="1"/>
  <c r="Q98" i="33"/>
  <c r="P17" i="33"/>
  <c r="Q94" i="33"/>
  <c r="Q92" i="33"/>
  <c r="Q90" i="33"/>
  <c r="Q88" i="33"/>
  <c r="P83" i="33"/>
  <c r="P82" i="33"/>
  <c r="P79" i="33"/>
  <c r="AE46" i="33"/>
  <c r="P36" i="33"/>
  <c r="P24" i="33"/>
  <c r="P25" i="33"/>
  <c r="P34" i="33"/>
  <c r="C31" i="32"/>
  <c r="E39" i="32"/>
  <c r="C38" i="32"/>
  <c r="J17" i="32"/>
  <c r="G17" i="32"/>
  <c r="H17" i="32"/>
  <c r="F17" i="32"/>
  <c r="E17" i="32"/>
  <c r="D17" i="32"/>
  <c r="C17" i="32"/>
  <c r="H10" i="32"/>
  <c r="G10" i="32"/>
  <c r="J10" i="32"/>
  <c r="F10" i="32"/>
  <c r="E10" i="32"/>
  <c r="D10" i="32"/>
  <c r="C10" i="32"/>
  <c r="H18" i="32" l="1"/>
  <c r="H20" i="32" s="1"/>
  <c r="G18" i="32"/>
  <c r="G20" i="32" s="1"/>
  <c r="J18" i="32"/>
  <c r="J20" i="32" s="1"/>
  <c r="E18" i="32"/>
  <c r="E20" i="32" s="1"/>
  <c r="D18" i="32"/>
  <c r="D20" i="32" s="1"/>
  <c r="C18" i="32"/>
  <c r="C20" i="32" s="1"/>
  <c r="F18" i="32"/>
  <c r="F20" i="32" s="1"/>
  <c r="P146" i="33"/>
  <c r="P147" i="33"/>
  <c r="O146" i="33"/>
  <c r="O147" i="33"/>
  <c r="N146" i="33"/>
  <c r="N147" i="33"/>
  <c r="M146" i="33"/>
  <c r="M147" i="33"/>
  <c r="L146" i="33"/>
  <c r="L147" i="33"/>
  <c r="K146" i="33"/>
  <c r="K147" i="33"/>
  <c r="J146" i="33"/>
  <c r="J147" i="33"/>
  <c r="I146" i="33"/>
  <c r="I147" i="33"/>
  <c r="H146" i="33"/>
  <c r="H147" i="33"/>
  <c r="G146" i="33"/>
  <c r="G147" i="33"/>
  <c r="F146" i="33"/>
  <c r="F147" i="33"/>
  <c r="E146" i="33"/>
  <c r="E147" i="33"/>
  <c r="Q145" i="33"/>
  <c r="D146" i="33"/>
  <c r="D147" i="33"/>
  <c r="R119" i="33"/>
  <c r="R118" i="33"/>
  <c r="R111" i="33"/>
  <c r="C39" i="32"/>
  <c r="C41" i="32" s="1"/>
  <c r="R146" i="33" l="1"/>
  <c r="R147" i="33"/>
  <c r="D44" i="2" l="1"/>
  <c r="L44" i="2"/>
  <c r="L42" i="2"/>
  <c r="K42" i="2"/>
  <c r="J42" i="2"/>
  <c r="I42" i="2"/>
  <c r="H42" i="2"/>
  <c r="G42" i="2"/>
  <c r="F42" i="2"/>
  <c r="E42" i="2"/>
  <c r="D42" i="2"/>
  <c r="C42" i="2"/>
  <c r="L39" i="2"/>
  <c r="M31" i="3" l="1"/>
  <c r="M29" i="3"/>
  <c r="L31" i="3"/>
  <c r="L29" i="3"/>
  <c r="H31" i="3"/>
  <c r="M18" i="3"/>
  <c r="L18" i="3"/>
  <c r="M15" i="3"/>
  <c r="J8" i="3"/>
  <c r="J15" i="3"/>
  <c r="J18" i="3"/>
  <c r="J20" i="3"/>
  <c r="J22" i="3"/>
  <c r="J29" i="3"/>
  <c r="J31" i="3"/>
  <c r="L22" i="3"/>
  <c r="L20" i="3"/>
  <c r="L15" i="3"/>
  <c r="P57" i="1" l="1"/>
  <c r="N16" i="5" l="1"/>
  <c r="N17" i="5"/>
  <c r="N18" i="5"/>
  <c r="N19" i="5"/>
  <c r="N20" i="5"/>
  <c r="N15" i="5"/>
  <c r="N10" i="5"/>
  <c r="N7" i="5"/>
  <c r="N8" i="5"/>
  <c r="N12" i="5"/>
  <c r="N11" i="5"/>
  <c r="M9" i="5"/>
  <c r="N6" i="5"/>
  <c r="G9" i="5"/>
  <c r="H9" i="5"/>
  <c r="I9" i="5"/>
  <c r="J9" i="5"/>
  <c r="L9" i="5"/>
  <c r="E9" i="5"/>
  <c r="N9" i="5" l="1"/>
  <c r="K25" i="2" l="1"/>
  <c r="K35" i="1"/>
  <c r="K50" i="1"/>
  <c r="M50" i="1"/>
  <c r="M35" i="1"/>
  <c r="I31" i="3" l="1"/>
  <c r="G31" i="3"/>
  <c r="E31" i="3"/>
  <c r="D31" i="3"/>
  <c r="C31" i="3"/>
  <c r="I29" i="3"/>
  <c r="G29" i="3"/>
  <c r="D29" i="3"/>
  <c r="C29" i="3"/>
  <c r="I22" i="3"/>
  <c r="H22" i="3"/>
  <c r="G22" i="3"/>
  <c r="E22" i="3"/>
  <c r="D22" i="3"/>
  <c r="C22" i="3"/>
  <c r="I20" i="3"/>
  <c r="H20" i="3"/>
  <c r="G20" i="3"/>
  <c r="E20" i="3"/>
  <c r="D20" i="3"/>
  <c r="C20" i="3"/>
  <c r="K18" i="3"/>
  <c r="I18" i="3"/>
  <c r="H18" i="3"/>
  <c r="G18" i="3"/>
  <c r="E18" i="3"/>
  <c r="D18" i="3"/>
  <c r="C18" i="3"/>
  <c r="K15" i="3"/>
  <c r="I15" i="3"/>
  <c r="H15" i="3"/>
  <c r="G15" i="3"/>
  <c r="E15" i="3"/>
  <c r="D15" i="3"/>
  <c r="C15" i="3"/>
  <c r="M8" i="3"/>
  <c r="L8" i="3"/>
  <c r="K8" i="3"/>
  <c r="I8" i="3"/>
  <c r="H8" i="3"/>
  <c r="G8" i="3"/>
  <c r="F8" i="3"/>
  <c r="E8" i="3"/>
  <c r="D8" i="3"/>
  <c r="C8" i="3"/>
  <c r="K44" i="2" l="1"/>
  <c r="J44" i="2"/>
  <c r="I44" i="2"/>
  <c r="H44" i="2"/>
  <c r="G44" i="2"/>
  <c r="F44" i="2"/>
  <c r="E44" i="2"/>
  <c r="C44" i="2"/>
  <c r="K39" i="2"/>
  <c r="J39" i="2"/>
  <c r="I39" i="2"/>
  <c r="G39" i="2"/>
  <c r="F39" i="2"/>
  <c r="E39" i="2"/>
  <c r="D39" i="2"/>
  <c r="C39" i="2"/>
  <c r="J25" i="2"/>
  <c r="I25" i="2"/>
  <c r="G25" i="2"/>
  <c r="E25" i="2"/>
  <c r="D25" i="2"/>
  <c r="P59" i="1"/>
  <c r="N59" i="1"/>
  <c r="F59" i="1"/>
  <c r="D59" i="1"/>
  <c r="R57" i="1"/>
  <c r="N57" i="1"/>
  <c r="F57" i="1"/>
  <c r="D57" i="1"/>
  <c r="S50" i="1"/>
  <c r="Q50" i="1"/>
  <c r="O50" i="1"/>
  <c r="G50" i="1"/>
  <c r="E50" i="1"/>
  <c r="P44" i="1"/>
  <c r="F44" i="1"/>
  <c r="D44" i="1"/>
  <c r="P42" i="1"/>
  <c r="L42" i="1"/>
  <c r="F42" i="1"/>
  <c r="D42" i="1"/>
  <c r="S38" i="1"/>
  <c r="S35" i="1"/>
  <c r="Q35" i="1"/>
  <c r="O35" i="1"/>
  <c r="G35" i="1"/>
  <c r="E35" i="1"/>
  <c r="AA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isa.merosystem.com</author>
    <author>Loreto Arenas</author>
  </authors>
  <commentList>
    <comment ref="C6" authorId="0" shapeId="0" xr:uid="{339BB397-F807-43E3-94B7-81B8D96D9A09}">
      <text>
        <r>
          <rPr>
            <sz val="10"/>
            <rFont val="Tahoma"/>
            <family val="2"/>
          </rPr>
          <t>%</t>
        </r>
      </text>
    </comment>
    <comment ref="C7" authorId="0" shapeId="0" xr:uid="{04471DE1-2CB7-424A-9A61-D8CFA5E0A82C}">
      <text>
        <r>
          <rPr>
            <sz val="10"/>
            <rFont val="Tahoma"/>
            <family val="2"/>
          </rPr>
          <t>COP</t>
        </r>
      </text>
    </comment>
    <comment ref="D7" authorId="0" shapeId="0" xr:uid="{8E2C38DC-E02B-4D91-A743-1C0C6A8C16F5}">
      <text>
        <r>
          <rPr>
            <sz val="10"/>
            <rFont val="Tahoma"/>
            <family val="2"/>
          </rPr>
          <t>COP</t>
        </r>
      </text>
    </comment>
    <comment ref="F7" authorId="0" shapeId="0" xr:uid="{95C61DA5-8938-4C26-A176-452B712938EE}">
      <text>
        <r>
          <rPr>
            <sz val="10"/>
            <rFont val="Tahoma"/>
            <family val="2"/>
          </rPr>
          <t>BOB</t>
        </r>
      </text>
    </comment>
    <comment ref="G7" authorId="0" shapeId="0" xr:uid="{6EF6AC88-54FC-41A5-9F18-61E5F8A62676}">
      <text>
        <r>
          <rPr>
            <sz val="10"/>
            <rFont val="Tahoma"/>
            <family val="2"/>
          </rPr>
          <t>PEN</t>
        </r>
      </text>
    </comment>
    <comment ref="H7" authorId="0" shapeId="0" xr:uid="{F25C3DC5-80F5-41B8-8B7D-8D5A72573865}">
      <text>
        <r>
          <rPr>
            <sz val="10"/>
            <rFont val="Tahoma"/>
            <family val="2"/>
          </rPr>
          <t>CPL</t>
        </r>
      </text>
    </comment>
    <comment ref="J7" authorId="0" shapeId="0" xr:uid="{93B75409-F1E9-4DDC-91EF-AAB6CA674EEB}">
      <text>
        <r>
          <rPr>
            <sz val="10"/>
            <rFont val="Tahoma"/>
            <family val="2"/>
          </rPr>
          <t>CPL</t>
        </r>
      </text>
    </comment>
    <comment ref="K7" authorId="0" shapeId="0" xr:uid="{4E4AEF85-FEC8-4CD9-9FFD-6B968BE7EAB8}">
      <text>
        <r>
          <rPr>
            <sz val="10"/>
            <rFont val="Tahoma"/>
            <family val="2"/>
          </rPr>
          <t>COP</t>
        </r>
      </text>
    </comment>
    <comment ref="C8" authorId="0" shapeId="0" xr:uid="{50F2DFEE-428A-4A07-A583-012AA2B1D73A}">
      <text>
        <r>
          <rPr>
            <sz val="10"/>
            <rFont val="Tahoma"/>
            <family val="2"/>
          </rPr>
          <t>COP</t>
        </r>
      </text>
    </comment>
    <comment ref="D8" authorId="0" shapeId="0" xr:uid="{9A0CF4CA-71F5-4295-8152-F3BF79FC0F86}">
      <text>
        <r>
          <rPr>
            <sz val="10"/>
            <rFont val="Tahoma"/>
            <family val="2"/>
          </rPr>
          <t>COP</t>
        </r>
      </text>
    </comment>
    <comment ref="F8" authorId="0" shapeId="0" xr:uid="{866D796A-941A-4251-A496-610A110D3861}">
      <text>
        <r>
          <rPr>
            <sz val="10"/>
            <rFont val="Tahoma"/>
            <family val="2"/>
          </rPr>
          <t>BOB</t>
        </r>
      </text>
    </comment>
    <comment ref="G8" authorId="0" shapeId="0" xr:uid="{C98EC39A-B1B4-441A-A58E-218513431181}">
      <text>
        <r>
          <rPr>
            <sz val="10"/>
            <rFont val="Tahoma"/>
            <family val="2"/>
          </rPr>
          <t>PEN</t>
        </r>
      </text>
    </comment>
    <comment ref="H8" authorId="0" shapeId="0" xr:uid="{290C106A-9AB6-4A47-A07C-FBDD4F747016}">
      <text>
        <r>
          <rPr>
            <sz val="10"/>
            <rFont val="Tahoma"/>
            <family val="2"/>
          </rPr>
          <t>CPL</t>
        </r>
      </text>
    </comment>
    <comment ref="J8" authorId="0" shapeId="0" xr:uid="{80CFBF09-88FC-43FE-AAA4-44566A2F5768}">
      <text>
        <r>
          <rPr>
            <sz val="10"/>
            <rFont val="Tahoma"/>
            <family val="2"/>
          </rPr>
          <t>CPL</t>
        </r>
      </text>
    </comment>
    <comment ref="K8" authorId="0" shapeId="0" xr:uid="{42BD1D1A-D15E-4FB2-9DBB-7A44C1EE9AFD}">
      <text>
        <r>
          <rPr>
            <sz val="10"/>
            <rFont val="Tahoma"/>
            <family val="2"/>
          </rPr>
          <t>COP</t>
        </r>
      </text>
    </comment>
    <comment ref="R56" authorId="1" shapeId="0" xr:uid="{E3C70987-7542-4C3B-A8B6-EDBA0CC496FF}">
      <text>
        <r>
          <rPr>
            <b/>
            <sz val="9"/>
            <color indexed="81"/>
            <rFont val="Tahoma"/>
            <family val="2"/>
          </rPr>
          <t>Loreto Arenas:</t>
        </r>
        <r>
          <rPr>
            <sz val="9"/>
            <color indexed="81"/>
            <rFont val="Tahoma"/>
            <family val="2"/>
          </rPr>
          <t xml:space="preserve">
los PM no fueron por motivos de problemas con HSE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MARÍA ALEJANDRA SÁNCHEZ VÉLEZ</author>
  </authors>
  <commentList>
    <comment ref="G30" authorId="0" shapeId="0" xr:uid="{8C355B2A-DA5A-4C19-B646-EDAD584A0DFC}">
      <text>
        <r>
          <rPr>
            <b/>
            <sz val="9"/>
            <color indexed="81"/>
            <rFont val="Tahoma"/>
            <family val="2"/>
          </rPr>
          <t>MARÍA ALEJANDRA SÁNCHEZ VÉLEZ:</t>
        </r>
        <r>
          <rPr>
            <sz val="9"/>
            <color indexed="81"/>
            <rFont val="Tahoma"/>
            <family val="2"/>
          </rPr>
          <t xml:space="preserve">
Capacitación SAS dictada nayo 2021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ISA_E JULIANA VILLEGAS HIDALGO</author>
    <author>Antonio Francisco Vallejos Robinson</author>
  </authors>
  <commentList>
    <comment ref="J87" authorId="0" shapeId="0" xr:uid="{E6258702-D877-48D3-B9CF-8BE4237B60A8}">
      <text>
        <r>
          <rPr>
            <b/>
            <sz val="9"/>
            <color indexed="81"/>
            <rFont val="Tahoma"/>
            <family val="2"/>
          </rPr>
          <t>Sin contar trainee, aprendiz y estagiario universitario</t>
        </r>
      </text>
    </comment>
    <comment ref="H114" authorId="1" shapeId="0" xr:uid="{9C3B4A04-C0D7-4220-A6CB-AFBF016F56D0}">
      <text>
        <r>
          <rPr>
            <b/>
            <sz val="9"/>
            <color indexed="81"/>
            <rFont val="Tahoma"/>
            <family val="2"/>
          </rPr>
          <t>Antonio Francisco Vallejos Robinson:</t>
        </r>
        <r>
          <rPr>
            <sz val="9"/>
            <color indexed="81"/>
            <rFont val="Tahoma"/>
            <family val="2"/>
          </rPr>
          <t xml:space="preserve">
se actualizo de 18 a 19</t>
        </r>
      </text>
    </comment>
    <comment ref="J138" authorId="0" shapeId="0" xr:uid="{839A95A4-73B7-4178-9CEB-0F3FDEA93629}">
      <text>
        <r>
          <rPr>
            <b/>
            <sz val="9"/>
            <color indexed="81"/>
            <rFont val="Tahoma"/>
            <family val="2"/>
          </rPr>
          <t>Hacen falta 31 que en la planta final ya no están, en total en retiros serían 86</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tc={3DB5B724-D304-4EF7-8C2E-1DE009DE17A2}</author>
    <author>tc={1F20020F-650E-4CAB-9062-1557B745EA07}</author>
    <author>tc={311090FC-7446-42BB-B7BF-3D9A118E0ED6}</author>
    <author>tc={7ECE871C-7F6B-43CB-8A86-2825E6C34726}</author>
    <author>tc={E66D5172-564A-4B88-9457-31F4BD3D3645}</author>
    <author>tc={2147EC81-8CC9-4369-BCB2-00F447FD197E}</author>
  </authors>
  <commentList>
    <comment ref="Q83" authorId="0" shapeId="0" xr:uid="{3DB5B724-D304-4EF7-8C2E-1DE009DE17A2}">
      <text>
        <t>[Comentario encadenado]
Su versión de Excel le permite leer este comentario encadenado; sin embargo, las ediciones que se apliquen se quitarán si el archivo se abre en una versión más reciente de Excel. Más información: https://go.microsoft.com/fwlink/?linkid=870924
Comentario:
    1 Caso Efectivo:  Comité de Convivencia</t>
      </text>
    </comment>
    <comment ref="E89" authorId="1" shapeId="0" xr:uid="{1F20020F-650E-4CAB-9062-1557B745EA07}">
      <text>
        <t>[Comentario encadenado]
Su versión de Excel le permite leer este comentario encadenado; sin embargo, las ediciones que se apliquen se quitarán si el archivo se abre en una versión más reciente de Excel. Más información: https://go.microsoft.com/fwlink/?linkid=870924
Comentario:
    1 Caso Efectivo:  Linea Etica</t>
      </text>
    </comment>
    <comment ref="S89" authorId="2" shapeId="0" xr:uid="{311090FC-7446-42BB-B7BF-3D9A118E0ED6}">
      <text>
        <t>[Comentario encadenado]
Su versión de Excel le permite leer este comentario encadenado; sin embargo, las ediciones que se apliquen se quitarán si el archivo se abre en una versión más reciente de Excel. Más información: https://go.microsoft.com/fwlink/?linkid=870924
Comentario:
    2 casos efectivos:  Línea Ética</t>
      </text>
    </comment>
    <comment ref="E96" authorId="3" shapeId="0" xr:uid="{7ECE871C-7F6B-43CB-8A86-2825E6C34726}">
      <text>
        <t>[Comentario encadenado]
Su versión de Excel le permite leer este comentario encadenado; sin embargo, las ediciones que se apliquen se quitarán si el archivo se abre en una versión más reciente de Excel. Más información: https://go.microsoft.com/fwlink/?linkid=870924
Comentario:
    1 Caso Efectivo: Linea Etica</t>
      </text>
    </comment>
    <comment ref="K96" authorId="4" shapeId="0" xr:uid="{E66D5172-564A-4B88-9457-31F4BD3D3645}">
      <text>
        <t>[Comentario encadenado]
Su versión de Excel le permite leer este comentario encadenado; sin embargo, las ediciones que se apliquen se quitarán si el archivo se abre en una versión más reciente de Excel. Más información: https://go.microsoft.com/fwlink/?linkid=870924
Comentario:
    1 Caso Efectivo: Línea Etica</t>
      </text>
    </comment>
    <comment ref="K98" authorId="5" shapeId="0" xr:uid="{2147EC81-8CC9-4369-BCB2-00F447FD197E}">
      <text>
        <t>[Comentario encadenado]
Su versión de Excel le permite leer este comentario encadenado; sin embargo, las ediciones que se apliquen se quitarán si el archivo se abre en una versión más reciente de Excel. Más información: https://go.microsoft.com/fwlink/?linkid=870924
Comentario:
    1 caso : Linea etica
2 caso: Comité de Hostigamiento Sexual Laboral</t>
      </text>
    </comment>
  </commentList>
</comments>
</file>

<file path=xl/sharedStrings.xml><?xml version="1.0" encoding="utf-8"?>
<sst xmlns="http://schemas.openxmlformats.org/spreadsheetml/2006/main" count="83589" uniqueCount="5741">
  <si>
    <t>ISA</t>
  </si>
  <si>
    <t>ISA INTERCOLOMBIA</t>
  </si>
  <si>
    <t>ISA TRANSELCA</t>
  </si>
  <si>
    <t>ISA BOLIVIA</t>
  </si>
  <si>
    <t>ISA REP/CTMP /ISAP</t>
  </si>
  <si>
    <t>ISA INTERCHILE</t>
  </si>
  <si>
    <t>ISA CTEEP</t>
  </si>
  <si>
    <t>INTERVIAL</t>
  </si>
  <si>
    <t>XM</t>
  </si>
  <si>
    <t>INTERNEXA</t>
  </si>
  <si>
    <t>El porcentaje del presupuesto de adquisiciones de ubicaciones con operaciones significativas que se emplea en proveedores de la localidad de la operación (como el porcentaje de productos y servicios que se compra a nivel local)</t>
  </si>
  <si>
    <t>La definición geográfica de la organización para “local”</t>
  </si>
  <si>
    <t>Colombia</t>
  </si>
  <si>
    <t>Bolivia</t>
  </si>
  <si>
    <t>Perú</t>
  </si>
  <si>
    <t>Chile</t>
  </si>
  <si>
    <t>Brasil</t>
  </si>
  <si>
    <t>Ubicaciones con operaciones significativas: dónde se desarrolló el negocio</t>
  </si>
  <si>
    <t>Meta</t>
  </si>
  <si>
    <t>% de cumplimiento</t>
  </si>
  <si>
    <t>Promedio de evaluación de proveedores evaluados en calidad, oportunidad, HSE, ética y prácticas antifraude</t>
  </si>
  <si>
    <t>91,5</t>
  </si>
  <si>
    <t>ISA REP</t>
  </si>
  <si>
    <t xml:space="preserve">N. A. </t>
  </si>
  <si>
    <t>N. A.</t>
  </si>
  <si>
    <t>ISA INTERVIAL</t>
  </si>
  <si>
    <t>97,6</t>
  </si>
  <si>
    <t>Indicador de ahorros de categorías centralizadas</t>
  </si>
  <si>
    <t>valor</t>
  </si>
  <si>
    <t>meta</t>
  </si>
  <si>
    <t>% sobre línea base</t>
  </si>
  <si>
    <t>11,50</t>
  </si>
  <si>
    <t>5,78</t>
  </si>
  <si>
    <t>GRI 308-1 Nuevos proveedores que han pasado filtros de evaluación y selección de acuerdo con los criterios ambientales</t>
  </si>
  <si>
    <t>El porcentaje de nuevos proveedores evaluados y seleccionados de acuerdo con los criterios ambientales</t>
  </si>
  <si>
    <t>Número de nuevos proveedores</t>
  </si>
  <si>
    <t>Número de nuevos proveedores evaluados y seleccionados de acuerdo con los criterios ambientales</t>
  </si>
  <si>
    <t>GRI 308-2 Impactos ambientales negativos en la cadena de suministro y medidas tomadas</t>
  </si>
  <si>
    <t>El número de proveedores evaluados en relación con los impactos ambientales</t>
  </si>
  <si>
    <t>El número de proveedores identificados como proveedores con impactos ambientales negativos significativos potenciales y reales</t>
  </si>
  <si>
    <t>Los impactos ambientales negativos significativos –potenciales y reales– identificados en la cadena de suministro</t>
  </si>
  <si>
    <t>Incumplimiento a requisitos legales en materia ambiental</t>
  </si>
  <si>
    <t>Número de proveedores identificados como proveedores con impactos ambientales negativos significativos –potenciales y reales– con los que se hayan acordado mejoras como consecuencia de una evaluación</t>
  </si>
  <si>
    <t>El porcentaje de proveedores identificados como proveedores con impactos ambientales negativos significativos –potenciales y reales– con los que se hayan acordado mejoras como consecuencia de una evaluación</t>
  </si>
  <si>
    <t>El porcentaje de proveedores identificados como proveedores con impactos ambientales significativos negativos –potenciales y reales– con los que se haya puesto fin a la relación como consecuencia de la evaluación</t>
  </si>
  <si>
    <t>Descripción de lo motivos por los que se puso fin a la relación con proveedores identificados con impactos ambientales significativos negativos</t>
  </si>
  <si>
    <t xml:space="preserve">N.A. </t>
  </si>
  <si>
    <t>GRI 414-1 Nuevos proveedores que han pasado filtros de selección de acuerdo con los criterios sociales</t>
  </si>
  <si>
    <t>El porcentaje de nuevos proveedores evaluados y seleccionados de acuerdo con los criterios sociales</t>
  </si>
  <si>
    <t>Número de nuevos proveedores evaluados y seleccionados de acuerdo con los criterios sociales</t>
  </si>
  <si>
    <t>GRI 414-2 Impactos sociales negativos en la cadena de suministro y medidas tomadas</t>
  </si>
  <si>
    <t>El número de proveedores evaluados en relación con los impactos sociales</t>
  </si>
  <si>
    <t>El número de proveedores identificados como proveedores con impactos sociales negativos significativos potenciales y reales</t>
  </si>
  <si>
    <t>Los impactos sociales negativos significativos –potenciales y reales– identificados en la cadena de suministro</t>
  </si>
  <si>
    <t>Incumplimiento a requisitos legales en salud y seguridad en el trabajo</t>
  </si>
  <si>
    <t>Número de proveedores identificados como proveedores con impactos sociales negativos significativos –potenciales y reales– con los que se hayan acordado mejoras como consecuencia de una evaluación</t>
  </si>
  <si>
    <t>El porcentaje de proveedores identificados como proveedores con impactos sociales negativos significativos –potenciales y reales– con los que se hayan acordado mejoras como consecuencia de una evaluación</t>
  </si>
  <si>
    <t xml:space="preserve">N. A </t>
  </si>
  <si>
    <t>Operaciones y proveedores que corran un riesgo significativo de presentar casos de trabajo infantil en cuanto a tipo de operación (como una planta de fabricación) y proveedor</t>
  </si>
  <si>
    <t>Operaciones y proveedores que corran un riesgo significativo de presentar casos de trabajo infantil en cuanto a países o áreas geográficas con operaciones y proveedores que se considere que están en riesgo</t>
  </si>
  <si>
    <t>Número de personas que hacen parte de personal de seguridad de la compañía</t>
  </si>
  <si>
    <t xml:space="preserve">Si los requerimientos de formación también son aplicables a terceras organizaciones que proporcionen personal de seguridad  </t>
  </si>
  <si>
    <t>Número total de casos identificados de violaciones de los derechos de los pueblos indígenas</t>
  </si>
  <si>
    <t xml:space="preserve"> </t>
  </si>
  <si>
    <t>Número total de operaciones</t>
  </si>
  <si>
    <t>El número total de las operaciones sometidas a evaluaciones de derechos humanos o evaluaciones del impacto en los derechos humanos por país</t>
  </si>
  <si>
    <t>Número total de empleados</t>
  </si>
  <si>
    <t>Promedio de horas de formación en derechos humanos por empleado</t>
  </si>
  <si>
    <t>Número de empleados que reciben formación en políticas o procedimientos sobre derechos humanos relevantes para las operaciones</t>
  </si>
  <si>
    <t>El porcentaje de empleados que reciben formación en políticas o procedimientos sobre derechos humanos relevantes para las operaciones</t>
  </si>
  <si>
    <t>Comentario</t>
  </si>
  <si>
    <t>Fraude y anticorrupción</t>
  </si>
  <si>
    <t>SIER</t>
  </si>
  <si>
    <t xml:space="preserve">Número de operaciones: total </t>
  </si>
  <si>
    <t>Número de operaciones evaluadas en relación con los riesgos relacionados con la corrupción</t>
  </si>
  <si>
    <t>Porcentaje de operaciones evaluadas en relación con los riesgos relacionados con la corrupción</t>
  </si>
  <si>
    <t xml:space="preserve">Mencionar los riesgos significativos relacionados con la corrupción e identificados mediante la evaluación del riesgo </t>
  </si>
  <si>
    <t>Número de miembros del órgano de gobierno a quienes se hayan comunicado las políticas y los procedimientos anticorrupción de la organización</t>
  </si>
  <si>
    <t>Porcentaje de miembros del órgano de gobierno a quienes se hayan comunicado las políticas y los procedimientos anticorrupción de la organización</t>
  </si>
  <si>
    <t xml:space="preserve">Número total de empleados </t>
  </si>
  <si>
    <t>Número de miembros del órgano de gobierno que hayan recibido formación sobre anticorrupción</t>
  </si>
  <si>
    <t>Porcentaje de miembros del órgano de gobierno que hayan recibido formación sobre anticorrupción</t>
  </si>
  <si>
    <t>Número de empleados que hayan recibido formación sobre anticorrupción</t>
  </si>
  <si>
    <t>Porcentaje de empleados que hayan recibido formación sobre anticorrupción</t>
  </si>
  <si>
    <t>Número total de proveedores</t>
  </si>
  <si>
    <t>Número de proveedores a quienes se hayan comunicado las políticas y los procedimientos de ética, cumplimiento y anticorrupción de la organización</t>
  </si>
  <si>
    <t>Porcentaje de proveedores a quienes se hayan comunicado las políticas y los procedimientos de ética, cumplimiento y anticorrupción de la organización</t>
  </si>
  <si>
    <t>Número de proveedores que han recibido formación sobre anticorrupción</t>
  </si>
  <si>
    <t>Porcentaje de proveedores que hayan recibido formación sobre anticorrupción</t>
  </si>
  <si>
    <t>El número total de casos de corrupción confirmados</t>
  </si>
  <si>
    <t>Eventos de vulneración a los derechos humanos</t>
  </si>
  <si>
    <t>Número de eventos de vulneración a los derechos humanos</t>
  </si>
  <si>
    <t xml:space="preserve">Número de casos comprobados por mal uso de la información </t>
  </si>
  <si>
    <t>Número de casos reportados</t>
  </si>
  <si>
    <t>Casos efectivos</t>
  </si>
  <si>
    <t>Número de casos efectivos</t>
  </si>
  <si>
    <t>Tipología (por ej. Acoso laboral, manejo de obsequios y regalos, incumplimiento de funciones, etc)
Deben ser desagrados los casos, por ejemplo: 1 caso de acoso laboral, 2 casos de manejo de obsequios y regalos.</t>
  </si>
  <si>
    <t xml:space="preserve"> Otros Temas </t>
  </si>
  <si>
    <t xml:space="preserve">Conflicto de interes </t>
  </si>
  <si>
    <t>1 Conductas Anomalas
1 Uso indebido de bienes de la empresa
1 Fraude</t>
  </si>
  <si>
    <t>N/A</t>
  </si>
  <si>
    <t xml:space="preserve">1 caso REP: 
- Coducta Anomala </t>
  </si>
  <si>
    <t>Conductas Anómalas: 2
Conflicto de Interés: 1
Fraude: 1
Inadecuadas Condiciones Laborales: 1
Otros temas: 1
Soborno:1</t>
  </si>
  <si>
    <t>Conductas anómalas</t>
  </si>
  <si>
    <t>Planes de mejora instaurados para los casos efectivos</t>
  </si>
  <si>
    <t xml:space="preserve">Se emitió una comunicación en la página web de ISA aclarando cuales eran los medios oficiales para la selección de personal en esta compañía </t>
  </si>
  <si>
    <t>Aplicación de la Guia Anticorrupción y refuerzo sobre la declaración de conflicto de interés</t>
  </si>
  <si>
    <t>Divulgación del código de ética y guias de anticorrupción y antifraude para proveedores y empleados</t>
  </si>
  <si>
    <t xml:space="preserve">REP: 
- Reforzamiento de los lineamientos éticos de empresa, principalmente en los grupos de personal técnico.       
</t>
  </si>
  <si>
    <t xml:space="preserve">Se retira al empleado de estas actividades que generaban conflicto de interes. </t>
  </si>
  <si>
    <t>Para todos os casos efetivos foram aplicados as medidas de consequências e plano de remediação e monitoramento para evitar que tais fatos aconteçam novamente, tais como feedback,  reforço de treinamentos e comunicações de compliance</t>
  </si>
  <si>
    <t xml:space="preserve">Terminación del contrato con el proveedor y se remitió al Corporativo de ISA la información correspondiente </t>
  </si>
  <si>
    <t>RUTA COSTERA</t>
  </si>
  <si>
    <t>Observaciones</t>
  </si>
  <si>
    <t>Ruta Costera</t>
  </si>
  <si>
    <t>INTERCHILE</t>
  </si>
  <si>
    <t>Bosque tropical sin especificación</t>
  </si>
  <si>
    <t>Pastizales</t>
  </si>
  <si>
    <t>Manglares</t>
  </si>
  <si>
    <t>Reforestación</t>
  </si>
  <si>
    <t>No</t>
  </si>
  <si>
    <t>Indicador</t>
  </si>
  <si>
    <t>Nombre</t>
  </si>
  <si>
    <t>Propio</t>
  </si>
  <si>
    <t>Gestión de la innovación</t>
  </si>
  <si>
    <t>Unidad</t>
  </si>
  <si>
    <t>TOTAL</t>
  </si>
  <si>
    <t>Total de inversión en innovación</t>
  </si>
  <si>
    <t>Millones USD</t>
  </si>
  <si>
    <t>FTEs</t>
  </si>
  <si>
    <t>Porcentaje de los ingresos o ventas que se destina a innovación</t>
  </si>
  <si>
    <t>% de ingresos o ventas</t>
  </si>
  <si>
    <t>Ingresos o ventas provenientes de la innovación</t>
  </si>
  <si>
    <t>Número de comités de innovación</t>
  </si>
  <si>
    <t>Número de proyectos</t>
  </si>
  <si>
    <t>Número de patentes aprobadas</t>
  </si>
  <si>
    <t>Número de alianzas</t>
  </si>
  <si>
    <t>Número de proyectos de innovación que se realizaron con los actores del ecosistema</t>
  </si>
  <si>
    <t>Descripción</t>
  </si>
  <si>
    <t>EMPLEADOS</t>
  </si>
  <si>
    <t>Número de lesiones de ausencia breve (menores a 5 días) empleados</t>
  </si>
  <si>
    <t>Número de lesiones de ausencia prolongada (mayores de 5 días) empleados</t>
  </si>
  <si>
    <t>CONTRATISTAS</t>
  </si>
  <si>
    <t>Número de lesiones de ausencia breve (menores a 5 días) terceros</t>
  </si>
  <si>
    <t>Número de lesiones de ausencia prolongada (mayores de 5 días) terceros</t>
  </si>
  <si>
    <t>GRI [403-9] Lesiones por accidente laboral</t>
  </si>
  <si>
    <t>Número de horas trabajadas</t>
  </si>
  <si>
    <t>Número de fallecimientos resultantes de una lesión por accidente laboral</t>
  </si>
  <si>
    <t>Número de lesiones por accidente laboral con grandes consecuencias (sin incluir fallecimientos)</t>
  </si>
  <si>
    <t>Tasa de lesiones por accidente laboral con grandes consecuencias (sin incluir fallecimientos)</t>
  </si>
  <si>
    <t>Número de lesiones por accidente laboral registrables</t>
  </si>
  <si>
    <t>Indique los principales tipos de lesiones por accidente laboral</t>
  </si>
  <si>
    <t>Tasa de fallecimientos resultantes de una lesión por accidente laboral</t>
  </si>
  <si>
    <t>ISA empresa realiza actividades de tipo administrativo, no desarrolla actividades o tareas de alto riesgo.</t>
  </si>
  <si>
    <t>Indica cuáles son las medidas tomadas o proyectadas para eliminar dichos peligros y minimizar riesgos mediante la jerarquía de control. (De la matriz de riesgos identificar los riesgos potenciales o más crueles)</t>
  </si>
  <si>
    <t>Medidas de eliminación, sustitución, controles de ingeniería, controles administrativos y uso de elementos de protección colectivo e individual</t>
  </si>
  <si>
    <t>Empleados</t>
  </si>
  <si>
    <t>Número de fallecimientos resultantes de una dolencia o enfermedad laboral</t>
  </si>
  <si>
    <t>Número de casos de dolencias y enfermedades laborales registrables</t>
  </si>
  <si>
    <t>Contratistas</t>
  </si>
  <si>
    <t>ISA INTERCOLOMBA</t>
  </si>
  <si>
    <t>Mujeres</t>
  </si>
  <si>
    <t>Hombres</t>
  </si>
  <si>
    <t>Total</t>
  </si>
  <si>
    <t>La media de horas de formación que los empleados de la organización hayan tenido durante el periodo objeto del informe</t>
  </si>
  <si>
    <t>Horas de formación que los empleados de la organización hayan tenido durante el periodo objeto del informe, por categoría laboral</t>
  </si>
  <si>
    <t>Total de inversión en formación</t>
  </si>
  <si>
    <t>USD</t>
  </si>
  <si>
    <t>Inversión total en formación</t>
  </si>
  <si>
    <t>Promedio de inversión en formación por FTE</t>
  </si>
  <si>
    <t>%</t>
  </si>
  <si>
    <t>El porcentaje del total de empleados por sexo y por categoría laboral que han recibido una evaluación periódica del desempeño y desarrollo profesional durante el periodo objeto del informe</t>
  </si>
  <si>
    <t>Total de mujeres con evaluación de desempeño</t>
  </si>
  <si>
    <t>Total de hombres con evaluación de desempeño</t>
  </si>
  <si>
    <t>Vacantes internas</t>
  </si>
  <si>
    <t>% de nuevas posiciones ocupadas por candidatos internos</t>
  </si>
  <si>
    <t xml:space="preserve">El porcentaje de personas en los órganos de gobierno de la organización para cada una de las siguientes categorías </t>
  </si>
  <si>
    <t xml:space="preserve">N. D. </t>
  </si>
  <si>
    <t>CEO/Gerente general</t>
  </si>
  <si>
    <t>% compensación fija</t>
  </si>
  <si>
    <t>%  compensación variable de largo plazo</t>
  </si>
  <si>
    <t>% beneficios</t>
  </si>
  <si>
    <t>Nivel 1</t>
  </si>
  <si>
    <t>Nivel 2</t>
  </si>
  <si>
    <t>Número de casos</t>
  </si>
  <si>
    <t>Medidas y acciones correctivas</t>
  </si>
  <si>
    <t>COSTERA</t>
  </si>
  <si>
    <t>Total de empleados de la empresa</t>
  </si>
  <si>
    <t>Número total de mujeres</t>
  </si>
  <si>
    <t>Número total de hombres</t>
  </si>
  <si>
    <t>% de mujeres</t>
  </si>
  <si>
    <t>% directivos</t>
  </si>
  <si>
    <t>Número de personas que pertenecen a un sindicato o convenio colectivo</t>
  </si>
  <si>
    <t>% de trabajadores que pertenencen a un sindicato o convenio colectivo</t>
  </si>
  <si>
    <t>31 a 40</t>
  </si>
  <si>
    <t>41 a 50</t>
  </si>
  <si>
    <t>El número total de nuevas contrataciones de empleados durante el periodo objeto del informe</t>
  </si>
  <si>
    <t>Tasa total de nuevas contrataciones de empleados durante el periodo objeto del informe (nuevas contrataciones / total de empleados)</t>
  </si>
  <si>
    <t>El número total de nuevas contrataciones de mujeres durante el periodo objeto del informe</t>
  </si>
  <si>
    <t>Tasa de nuevas contrataciones de mujeres durante el periodo objeto del informe (nuevas contrataciones de mujeres / total de empleados)</t>
  </si>
  <si>
    <t>El número total de nuevas contrataciones de hombres durante el periodo objeto del informe</t>
  </si>
  <si>
    <t>Tasa de nuevas contrataciones de hombres durante el periodo objeto del informe (nuevas contrataciones de hombres / total de empleados)</t>
  </si>
  <si>
    <t>El número total de nuevas contrataciones de empleados menores de 30 años durante el periodo objeto del informe</t>
  </si>
  <si>
    <t>El número total de nuevas contrataciones de empleados entre 30 y 50 años durante el periodo objeto del informe</t>
  </si>
  <si>
    <t>Tasa de nuevas contrataciones de empleados entre 30 y 50 años durante el periodo objeto del informe (nuevas contrataciones de empleados entre 30 y 50 años / total de empleados)</t>
  </si>
  <si>
    <t>El número total de nuevas contrataciones de empleados mayores de 51 años durante el periodo objeto del informe</t>
  </si>
  <si>
    <t>Tasa de nuevas contrataciones de empleados mayores de 51 años durante el periodo objeto del informe (nuevas contrataciones de empleados mayores de 51 años / total de empleados)</t>
  </si>
  <si>
    <t>El número total de retiros de personal durante el periodo objeto del informe</t>
  </si>
  <si>
    <t>Planta inicial - Mujeres</t>
  </si>
  <si>
    <t>Planta final - Mujeres</t>
  </si>
  <si>
    <t>Planta inicial - Hombres</t>
  </si>
  <si>
    <t>Planta final - Hombres</t>
  </si>
  <si>
    <t>Retiros de empleados menores de 30 años</t>
  </si>
  <si>
    <t>Rotación de empleados menores de 30 años</t>
  </si>
  <si>
    <t>Total retiros</t>
  </si>
  <si>
    <t xml:space="preserve">Rotación de grupo </t>
  </si>
  <si>
    <t>Planta inicial</t>
  </si>
  <si>
    <t>Planta final</t>
  </si>
  <si>
    <t>Número total de empleados(as) que utilizaron el permiso parental</t>
  </si>
  <si>
    <t>Tasa de regreso al trabajo de empleados(as) que utilizaron el permiso parental</t>
  </si>
  <si>
    <t>Número total de empleados que han tenido derecho a permiso parental, por sexo</t>
  </si>
  <si>
    <t>Operaciones sometidas a revisiones o evaluaciones de impacto sobre los derechos humanos</t>
  </si>
  <si>
    <t>Energía Eléctrica</t>
  </si>
  <si>
    <t>Vías</t>
  </si>
  <si>
    <t>Conceptos</t>
  </si>
  <si>
    <t>Ingresos operacionales netos (**)</t>
  </si>
  <si>
    <t>Ingresos procedentes de inversiones financieras</t>
  </si>
  <si>
    <t>Ingresos por venta de propiedades, planta y equipo e intangibles</t>
  </si>
  <si>
    <t>Valor económico directo generado</t>
  </si>
  <si>
    <t>Gastos de funcionamiento</t>
  </si>
  <si>
    <t>Sueldos, prestaciones sociales y beneficios a empleados</t>
  </si>
  <si>
    <t>Dividendos distribuidos a los accionistas</t>
  </si>
  <si>
    <t>Costos financieros con proveedores de capital</t>
  </si>
  <si>
    <t>Impuestos y contribuciones al gobierno</t>
  </si>
  <si>
    <t>Inversiones comunitarias</t>
  </si>
  <si>
    <t>Valor económico distribuido</t>
  </si>
  <si>
    <t>Valor económico retenido</t>
  </si>
  <si>
    <t>Reservas</t>
  </si>
  <si>
    <t xml:space="preserve"> Operaciones y proveedores con riesgo significativo de casos de trabajo forzoso u obligatorio</t>
  </si>
  <si>
    <t xml:space="preserve"> Personal de seguridad capacitado en políticas o procedimientos de derechos humanos</t>
  </si>
  <si>
    <t xml:space="preserve"> [GRI 2 23-b] Prácticas en materia de seguridad</t>
  </si>
  <si>
    <t>GRI [204 1-a] [GRI 204 1-b] [GRI 204 1-c]   Proporción de gasto en proveedores locales</t>
  </si>
  <si>
    <t>[GRI 205-1]
Operaciones evaluadas para riesgos relacionados con la corrupción</t>
  </si>
  <si>
    <t>[GRI 205-3] Casos de corrupción y medidas adoptadas</t>
  </si>
  <si>
    <t>[GRI 403-10]  Indique la información relacionada con dolencias y enfermedades</t>
  </si>
  <si>
    <t xml:space="preserve"> [GRI 408-1] Trabajo infantil</t>
  </si>
  <si>
    <t>[GR409-1]  Trabajo forzoso</t>
  </si>
  <si>
    <t>ISA + INTERCOLOMBIA (*)</t>
  </si>
  <si>
    <t>Ingresos operacionales netos</t>
  </si>
  <si>
    <t>Ingresos procedentes de inversiones</t>
  </si>
  <si>
    <t>Comunicación y formación sobre políticas y procedimientos anticorrupción para proveedores</t>
  </si>
  <si>
    <t xml:space="preserve"> Empleo: nuevas contrataciones de empleados y rotación de personal</t>
  </si>
  <si>
    <t>% de lesiones por accidente laboral registrables</t>
  </si>
  <si>
    <t xml:space="preserve">* Las ausencias prolongadas se consideran desde el día 6 en adelante. </t>
  </si>
  <si>
    <t xml:space="preserve"> La determinación de los peligros son evaluados en la matriz de peligros y riesgos, según la metodología GTC45, lo cual permite priorizarlos por nivel de nivel de riesgo.</t>
  </si>
  <si>
    <t>INTEIA</t>
  </si>
  <si>
    <t>REPORTE INTEGRADO DE GESTIÓN</t>
  </si>
  <si>
    <t>Tema: Empleador atractivo y deseable</t>
  </si>
  <si>
    <t>102-7</t>
  </si>
  <si>
    <t>Tamaño de la organización</t>
  </si>
  <si>
    <t>102-8</t>
  </si>
  <si>
    <t>Información sobre empleados y otros trabajadores</t>
  </si>
  <si>
    <t>401-1</t>
  </si>
  <si>
    <t>Nuevas contrataciones de empleados y rotación de personal</t>
  </si>
  <si>
    <t>401-3</t>
  </si>
  <si>
    <t>Permiso parental</t>
  </si>
  <si>
    <t>Notas</t>
  </si>
  <si>
    <t>Indicar si una parte significativa de las actividades de la organización la llevan a cabo trabajadores que no sean empleados. Se debe incluir, si procede, una descripción de la naturaleza y la magnitud del trabajo realizado por los trabajadores que no sean empleados.</t>
  </si>
  <si>
    <t>51 a 60</t>
  </si>
  <si>
    <t>Segmentación por discapacidad</t>
  </si>
  <si>
    <t>Número de personas con alguna discapacidad TOTAL</t>
  </si>
  <si>
    <t>% de total de la planta con alguna discapacidad</t>
  </si>
  <si>
    <t>MUJERES con discapacidad</t>
  </si>
  <si>
    <t>HOMBRES con discapacidad</t>
  </si>
  <si>
    <t>% MUJERES con discapacidad</t>
  </si>
  <si>
    <t>% HOMBRES con discapacidad</t>
  </si>
  <si>
    <t>ROTACIÓN VOLUNTARIA MUJERES</t>
  </si>
  <si>
    <t>ROTACIÓN TOTAL VOLUNTARIA MUJERES</t>
  </si>
  <si>
    <t>ROTACIÓN VOLUNTARIA HOMBRES</t>
  </si>
  <si>
    <t>ROTACIÓN TOTAL VOLUNTARIA HOMBRES</t>
  </si>
  <si>
    <t>Retiros voluntarios de empleados menores de 30 años</t>
  </si>
  <si>
    <t>ROTACIÓN VOLUNTARIA menores de 30 años</t>
  </si>
  <si>
    <t>Retiros de empleados entre 30 y 50 años</t>
  </si>
  <si>
    <t>Retiros voluntarios de empleados entre 30 y 50 años</t>
  </si>
  <si>
    <t>ROTACIÓN VOLUNTARIA de empleados entre 30 y 50 años</t>
  </si>
  <si>
    <t>ROTACIÓN VOLUNTARIA para empleados entre 30 y 50 años</t>
  </si>
  <si>
    <t>Retiros de empleados mayores de 51 años</t>
  </si>
  <si>
    <t>Retiros voluntarios de empleados mayores de 51 años</t>
  </si>
  <si>
    <t>ROTACIÓN VOLUNTARIA de empleados empleados mayores de 51 años</t>
  </si>
  <si>
    <t>ROTACIÓN VOLUNTARIA para empleados mayores de 51 años</t>
  </si>
  <si>
    <t>Total retiros voluntarios</t>
  </si>
  <si>
    <t>Rotación voluntaria</t>
  </si>
  <si>
    <t>ROTACIÓN VOLUNTARIA</t>
  </si>
  <si>
    <t>Tema: Gestión de la equidad, diversidad e inclusión</t>
  </si>
  <si>
    <r>
      <t xml:space="preserve">Responsable en ISA: </t>
    </r>
    <r>
      <rPr>
        <b/>
        <sz val="16"/>
        <color theme="5" tint="0.39997558519241921"/>
        <rFont val="Calibri (Cuerpo)"/>
      </rPr>
      <t>Maria Camila Echeverri, Camilo Rodríguez</t>
    </r>
  </si>
  <si>
    <t>405-1</t>
  </si>
  <si>
    <t>Diversidad en órganos de gobierno y empleados</t>
  </si>
  <si>
    <t>405-2</t>
  </si>
  <si>
    <t>Ratio del salario base y de la remuneración de mujeres frente a hombres</t>
  </si>
  <si>
    <t>406-1</t>
  </si>
  <si>
    <t>Casos de discriminación y acciones correctivas emprendidas</t>
  </si>
  <si>
    <r>
      <t>1.</t>
    </r>
    <r>
      <rPr>
        <sz val="16"/>
        <rFont val="Calibri"/>
        <family val="2"/>
        <scheme val="minor"/>
      </rPr>
      <t xml:space="preserve"> Diligencia las celdas en blanco para 2022. ¡Recuerda! No debes dejar ninguna celda en blanco sin diligenciar.</t>
    </r>
  </si>
  <si>
    <t>El ratio del salario base y de la remuneración de mujeres frente a hombres para cada categoría laboral, por ubicación con operaciones significativas</t>
  </si>
  <si>
    <t>Tema: Capacidad de desarrollar trabajadores altamente calificados que aprenden y se proyectan vinculados a la organización en el largo plazo</t>
  </si>
  <si>
    <t>404-1</t>
  </si>
  <si>
    <t>Media de horas de formación al año por empleado</t>
  </si>
  <si>
    <t>404-3</t>
  </si>
  <si>
    <t>Porcentaje de empleados que reciben evaluaciones periódicas del desempeño y desarrollo profesional</t>
  </si>
  <si>
    <t>COP</t>
  </si>
  <si>
    <t>Promedio de inversión por sexo</t>
  </si>
  <si>
    <t>Promedio de inversión en formación por sexo (USD)</t>
  </si>
  <si>
    <t>INTERCOLOMBIA</t>
  </si>
  <si>
    <t>Bosques</t>
  </si>
  <si>
    <t>N. A</t>
  </si>
  <si>
    <t>ISA REP/ISAP</t>
  </si>
  <si>
    <t>Descripción de las medidas adoptadas en relación con los impactos ambientales negativos identificados</t>
  </si>
  <si>
    <t>93,9</t>
  </si>
  <si>
    <t>87,5</t>
  </si>
  <si>
    <t>82,3</t>
  </si>
  <si>
    <t>Compensación anual de la persona mejor paga (se excluye CEO o gerencia general de la empresa)</t>
  </si>
  <si>
    <t>Compensación media anual de la organización (sin incluir la persona mejor paga)</t>
  </si>
  <si>
    <t>Ratio de compensación en la organización</t>
  </si>
  <si>
    <t>Incremento de la compensación anual de la persona mejor paga</t>
  </si>
  <si>
    <t>Incremento de la compensación media anual de la organización (sin incluir la persona mejor paga)</t>
  </si>
  <si>
    <t>Ratio de incremento de compensación en la organización</t>
  </si>
  <si>
    <t>Rotación total del Grupo ISA - Mujeres</t>
  </si>
  <si>
    <t>Rotación total del Grupo ISA - Hombres</t>
  </si>
  <si>
    <t>Ingresos totales</t>
  </si>
  <si>
    <t>Bolivia
Santa Cruz, Cochabamba, Sucre y Potosí</t>
  </si>
  <si>
    <t>Número de miembros del órgano de gobierno (1)</t>
  </si>
  <si>
    <t>[GRI 205-2] [GRI 205-2-a] [GRI 205-2-b] [GRI 205-2-c] [GRI 205-2-d] [GRI 205-2-e] 
Comunicación y formación sobre políticas y procedimientos anticorrupción</t>
  </si>
  <si>
    <t>N- D.</t>
  </si>
  <si>
    <t>N. D.</t>
  </si>
  <si>
    <t>MERO</t>
  </si>
  <si>
    <t>% mujeres directivas (nivel 2)</t>
  </si>
  <si>
    <t>Total de cargos STEM</t>
  </si>
  <si>
    <t># de empleados</t>
  </si>
  <si>
    <t>Argentina</t>
  </si>
  <si>
    <t>Cuba</t>
  </si>
  <si>
    <t>Ecuador</t>
  </si>
  <si>
    <t>España</t>
  </si>
  <si>
    <t>Honduras</t>
  </si>
  <si>
    <t>Paraguay</t>
  </si>
  <si>
    <t>Venezuela</t>
  </si>
  <si>
    <t>Segmentación por edades (# de empleados)</t>
  </si>
  <si>
    <t>Licencias de maternidad/paterinidad CS</t>
  </si>
  <si>
    <t>Total empleados</t>
  </si>
  <si>
    <t>Horas de formación por país</t>
  </si>
  <si>
    <t>Total de horas de formación</t>
  </si>
  <si>
    <t>Porcentaje de empleados que reciben evaluaciones periódicas del desempeño y desarrollo profesional - DESEMPEÑO</t>
  </si>
  <si>
    <t>Total de vacantes</t>
  </si>
  <si>
    <t>Total de vacantes cubiertas con cargos internos</t>
  </si>
  <si>
    <t>Número de mujeres ascendidas</t>
  </si>
  <si>
    <t>Número de hombres ascendidos</t>
  </si>
  <si>
    <t>Total ascensos</t>
  </si>
  <si>
    <t>Nivel 1  mujeres (promedio salarial: salario base + otros incentivos en efectivo)</t>
  </si>
  <si>
    <t>Nivel 1  hombres (promedio salarial: salario base + otros incentivos en efectivo)</t>
  </si>
  <si>
    <t>Nivel 2  hombres (promedio salarial: salario base + otros incentivos en efectivo)</t>
  </si>
  <si>
    <t>Horas laboradas</t>
  </si>
  <si>
    <t>LTIFR</t>
  </si>
  <si>
    <t>Lesiones registrables</t>
  </si>
  <si>
    <t>Empleados propios</t>
  </si>
  <si>
    <t>Lesiones por accidente laboral registrable con tiempo perdido (LTIFR)</t>
  </si>
  <si>
    <t>0.00</t>
  </si>
  <si>
    <t>1.00</t>
  </si>
  <si>
    <t>Seguridad identifica los riesgos relacionados con las actividades a través de programas de gestión de riesgos (PGR).
Evaluación continua de las condiciones de seguridad de los ambientes y actividades, actuando para eliminar y/o mitigar los riesgos mediante la adopción de barreras y acciones administrativas. 
Siempre que se identifica un nuevo riesgo, además de las acciones inmediatas, se realizan revisiones de los documentos relevantes y el ánálisis del mismo.</t>
  </si>
  <si>
    <t>Se identifican a través de la matriz de identificación de peligros y evaluación de riesgos de las actividades que se realizan.</t>
  </si>
  <si>
    <t>No se tienen eventos registrados con grandes consecuencias, accidentes graves o fatalidades.</t>
  </si>
  <si>
    <t>Golpe, contusión o aplastamiento.
Cortaduras, laceraciones o heridas.
Torcedura o esguince.</t>
  </si>
  <si>
    <t>Policontuso y esguinces</t>
  </si>
  <si>
    <t>Numero de sanciones derivadas de casos de corrupción</t>
  </si>
  <si>
    <t>Numero de condenas derivadas de casos de corrupción</t>
  </si>
  <si>
    <t>Monto de las multas o sanciones derivadas por casos de corrupción</t>
  </si>
  <si>
    <t>Sanciones o multas derivadas de casos de corrupción</t>
  </si>
  <si>
    <t>Obligatorio</t>
  </si>
  <si>
    <t>Empresa</t>
  </si>
  <si>
    <t>Nombre del proyecto de infraestructura</t>
  </si>
  <si>
    <t>Sistema de coordenadas</t>
  </si>
  <si>
    <t>Coordenada X</t>
  </si>
  <si>
    <t>Coordenada Y</t>
  </si>
  <si>
    <t>Meta en hectáreas</t>
  </si>
  <si>
    <t xml:space="preserve">Tipo de bosque /Cobertura vegetal </t>
  </si>
  <si>
    <t>Avance en hectáreas de la implementación</t>
  </si>
  <si>
    <t>Año de inicio de la obligación</t>
  </si>
  <si>
    <t>Año fin de la obligación</t>
  </si>
  <si>
    <t>Tipo de compensación</t>
  </si>
  <si>
    <t>TRANSELCA</t>
  </si>
  <si>
    <t>Proyecto SMARTVALVES Sabanalarga</t>
  </si>
  <si>
    <t>Atlántico/Sabanalarga</t>
  </si>
  <si>
    <t>WGS84 (World Geodetic System 1984)</t>
  </si>
  <si>
    <t>10°39'08,89' N/74°54'42,19''O</t>
  </si>
  <si>
    <t>Utilizar vías de acceso de propietarios y de la subestación</t>
  </si>
  <si>
    <t>Pastos limpios</t>
  </si>
  <si>
    <t>No iniciada</t>
  </si>
  <si>
    <t>Obligatoria</t>
  </si>
  <si>
    <t>Personal interno (gestión ambiental)</t>
  </si>
  <si>
    <t>ISA ENERGÍA en Brasil</t>
  </si>
  <si>
    <t>Rehabilitación</t>
  </si>
  <si>
    <t>Línea de transmisión 230 kV SE Carrasco - SE Urubó</t>
  </si>
  <si>
    <t>UTM</t>
  </si>
  <si>
    <t>CARR: 337734
URU: 474979</t>
  </si>
  <si>
    <t>CARR: 8096405
URU: 8038205</t>
  </si>
  <si>
    <t>NA</t>
  </si>
  <si>
    <t>Línea de transmisión 230 kV SE Santiváñez - SE Sucre</t>
  </si>
  <si>
    <t>SAN: 795132
SUC: 266396</t>
  </si>
  <si>
    <t>SAN: 8054962
SUC: 7897642</t>
  </si>
  <si>
    <t>Subestación Arboleda 230/115 kV</t>
  </si>
  <si>
    <t>Línea de transmisión 230 kV SE Sucre - SE Punutuma</t>
  </si>
  <si>
    <t>LT 230 kV  Toledo – Samoré- Banadía</t>
  </si>
  <si>
    <t>Norte de Santander/Toledo</t>
  </si>
  <si>
    <t>CTM 12</t>
  </si>
  <si>
    <t>Otros (Pastos enmalezados)</t>
  </si>
  <si>
    <t>En mantenimiento y monitoreo</t>
  </si>
  <si>
    <t>Arbolado / matorral</t>
  </si>
  <si>
    <t>Autoridad Nacional de Licencias Ambientales</t>
  </si>
  <si>
    <t>Otros (Pastos limpios)</t>
  </si>
  <si>
    <t>Otros (Mosaicos)</t>
  </si>
  <si>
    <t>Magdalena/Plato</t>
  </si>
  <si>
    <t>La Autoridad Nacional de Licencia Ambientales - ANLA</t>
  </si>
  <si>
    <t>Rescate, traslado y reubicación de 579 brinzales en estado de amenaza, en el municipio de Plata Magdalena.</t>
  </si>
  <si>
    <t>Córdoba/Buenavista</t>
  </si>
  <si>
    <t>Córdoba/Sahagún</t>
  </si>
  <si>
    <t>En monitoreo /Seguimiento</t>
  </si>
  <si>
    <t>Cundinamarca/Junín</t>
  </si>
  <si>
    <t xml:space="preserve">CORPOGUAVIO </t>
  </si>
  <si>
    <t>Antioquia/Yondó</t>
  </si>
  <si>
    <t xml:space="preserve">4851870
</t>
  </si>
  <si>
    <t>Voluntaria</t>
  </si>
  <si>
    <t>No aplica</t>
  </si>
  <si>
    <t>Cundinamarca/Gachetá</t>
  </si>
  <si>
    <t>Caldas/La Dorada</t>
  </si>
  <si>
    <t>CTM12</t>
  </si>
  <si>
    <t>Cundinamarca/Guaduas</t>
  </si>
  <si>
    <t>Córdoba / San José de Uré</t>
  </si>
  <si>
    <t> </t>
  </si>
  <si>
    <t>-</t>
  </si>
  <si>
    <t>4964062.11</t>
  </si>
  <si>
    <t>2455058.81</t>
  </si>
  <si>
    <t xml:space="preserve">Interconexión Cuestecitas Copey Fundación a 500/220kV </t>
  </si>
  <si>
    <t>La Guajira/Hatonuevo</t>
  </si>
  <si>
    <t>La Guajira/Albania</t>
  </si>
  <si>
    <t>La Guajira/Fonseca</t>
  </si>
  <si>
    <t>La Guajira/El Molino</t>
  </si>
  <si>
    <t>La Guajira/Distracción</t>
  </si>
  <si>
    <t>Cesar/La Paz</t>
  </si>
  <si>
    <t>Cesar/Bosconia</t>
  </si>
  <si>
    <t>Cesar/Valledupar</t>
  </si>
  <si>
    <t>La Guajira/Villanueva</t>
  </si>
  <si>
    <t>La Guajira/La Jagua del Pilar</t>
  </si>
  <si>
    <t xml:space="preserve">Cesar </t>
  </si>
  <si>
    <t>La Guajira</t>
  </si>
  <si>
    <t>Otros (Red vial, ferroviarias y terrenos asociados)</t>
  </si>
  <si>
    <t>Otros (Zonas industriales o comerciales)</t>
  </si>
  <si>
    <t>Interconexión Noroccidental a 500KV  - AMA</t>
  </si>
  <si>
    <t>Antioquia/Ebéjico</t>
  </si>
  <si>
    <t>Pastos enmalezados del Orobioma Medio de los Andes</t>
  </si>
  <si>
    <t>Antioquia/Medellín</t>
  </si>
  <si>
    <t>Interconexión Noroccidental a 500KV  - POSO</t>
  </si>
  <si>
    <t>Santander/Cimitarra</t>
  </si>
  <si>
    <t>Pastos enmalezados del Zonobioma Húmedo Tropical Magdalena Caribe</t>
  </si>
  <si>
    <t>Pastos enmalezados del Orobioma Bajo de los Andes</t>
  </si>
  <si>
    <t>Santander/Puerto Parra</t>
  </si>
  <si>
    <t>Interconexión Noroccidental a 500KV - SE PORCE III</t>
  </si>
  <si>
    <t>Interconexión Costa Caribe 500 kV - CECO</t>
  </si>
  <si>
    <t>ANLA</t>
  </si>
  <si>
    <t>Cesar/El Copey</t>
  </si>
  <si>
    <t>Córdoba/Chinú</t>
  </si>
  <si>
    <t xml:space="preserve">LT Cuestecitas – Majayura 230 Kv - CUWI </t>
  </si>
  <si>
    <t>Caldas/Aguadas</t>
  </si>
  <si>
    <t>Nueva subestación El Río 220 kV y líneas de transmisión asociadas - TRIO</t>
  </si>
  <si>
    <t>Otros (Tejido urbano continuo)</t>
  </si>
  <si>
    <t>SE Caracolí a 220 kV y líneas de transmisión asociadas - COLI</t>
  </si>
  <si>
    <t>Santander/Betulia</t>
  </si>
  <si>
    <t>Antioquia/Ituango</t>
  </si>
  <si>
    <t>Antioquia/Valdivia</t>
  </si>
  <si>
    <t>Interconexión Noroccidental a 500KV  - ANPO</t>
  </si>
  <si>
    <t> Auto 9887 del 13 de octubre de 2020, modificado por el Auto 11360 del 30 de noviembre de 2020</t>
  </si>
  <si>
    <t>Captura y fijación de CO2</t>
  </si>
  <si>
    <t>Concesión Costera Cartagena Barranquillas SAS</t>
  </si>
  <si>
    <t>WGS-84 UTM</t>
  </si>
  <si>
    <t>Riacho Grande - Subterrâneo</t>
  </si>
  <si>
    <t>São Paulo, São Caetano do Sul e Santo André / SP</t>
  </si>
  <si>
    <t>7388021.60</t>
  </si>
  <si>
    <t>Otros, urbano</t>
  </si>
  <si>
    <t>Sí - CETESB/SP</t>
  </si>
  <si>
    <t>Riacho Grande - Aéreo</t>
  </si>
  <si>
    <t>Jacarandá</t>
  </si>
  <si>
    <t>Guarulhos / SP</t>
  </si>
  <si>
    <t>7414285.01</t>
  </si>
  <si>
    <t>Piraquê MG</t>
  </si>
  <si>
    <t>IE EVRECY - Minuano</t>
  </si>
  <si>
    <t>Caxias do Sul, Bento Gonçalves, Farroupilha, Pinto Bandeira, Veranópolis, Flores da Cunha e Nova Roma do Sul</t>
  </si>
  <si>
    <t>Voluntario</t>
  </si>
  <si>
    <t>Cumple con los principios de buenas prácticas de compensación, ¿cómo?</t>
  </si>
  <si>
    <t>Acción</t>
  </si>
  <si>
    <t>Tipo de ecosistema</t>
  </si>
  <si>
    <t>Beneficios secundarios de las compensaciones</t>
  </si>
  <si>
    <t>Restauración</t>
  </si>
  <si>
    <t xml:space="preserve"> Bosque tropical sin especificación</t>
  </si>
  <si>
    <t>Otras (Siembra voluntaria)</t>
  </si>
  <si>
    <t>0.0</t>
  </si>
  <si>
    <t>Conservación</t>
  </si>
  <si>
    <t>Conceição do Mato Dentro/MG (Parque Natural Municipal Salão de Pedras)</t>
  </si>
  <si>
    <t>Sí, la organización cumple con toda la legislación internacional, nacional y estatal relacionada con la compensación.</t>
  </si>
  <si>
    <t>Sí. FEAM/MG</t>
  </si>
  <si>
    <t>Regularización de tierras</t>
  </si>
  <si>
    <t>Compensación árboles aislados</t>
  </si>
  <si>
    <t>Banco de área de floresta em pé para debito de compensação</t>
  </si>
  <si>
    <t>Sim, CETESB</t>
  </si>
  <si>
    <t>Compensación biótica por aprovechamiento forestal único de bosque natural</t>
  </si>
  <si>
    <t>Projeto Triangulo Mineiro - IEMG
LT 345 kV Nova Ponte – Araxá 3 C1; LT 345 kV Nova Ponte – Uberlândia 10 C1; Trecho de Linha de Transmissão em 345 kV entre a SE Monte Alegre de Minas 2 e a LT Itumbiara – Porto Colômbia / Subestação de Energia 345/138 kV Araxá 3; Subestação de Energia 345/138 kV Uberlândia 10 C1; Subestação de Energia 345/138 kV Monte Alegre de Minas 2</t>
  </si>
  <si>
    <t>365051.99</t>
  </si>
  <si>
    <t>7812900.52</t>
  </si>
  <si>
    <t>Sim, a companhia cumpre com todas as legislações relacionadas a compensação ambiental, em que realiza a preservação de Vegetação Nativa constituido Reserva Particular do Patrimonio Natural - RPPN</t>
  </si>
  <si>
    <t>Finalizado</t>
  </si>
  <si>
    <t>Sí, SUPPRI</t>
  </si>
  <si>
    <t>Compensación Coberturas Antrópicas</t>
  </si>
  <si>
    <t>561862.64</t>
  </si>
  <si>
    <t>6781542.98</t>
  </si>
  <si>
    <t xml:space="preserve">En establecimiento </t>
  </si>
  <si>
    <t>Sí - FEPAM y SEMA/RS</t>
  </si>
  <si>
    <t>Compensación por pérdida de biodiversidad</t>
  </si>
  <si>
    <t>275793.15</t>
  </si>
  <si>
    <t>7829967.95</t>
  </si>
  <si>
    <t>Compensación veda nacional</t>
  </si>
  <si>
    <t>330430.13</t>
  </si>
  <si>
    <t>7769438.47</t>
  </si>
  <si>
    <t>Compensación veda regional</t>
  </si>
  <si>
    <t>Dracena/SP</t>
  </si>
  <si>
    <t>435725.67</t>
  </si>
  <si>
    <t>7608298.59</t>
  </si>
  <si>
    <t>Sí, CETESB</t>
  </si>
  <si>
    <t>João Neiva/ES</t>
  </si>
  <si>
    <t>354108.30</t>
  </si>
  <si>
    <t>7812386.91</t>
  </si>
  <si>
    <t>Sí, IDAF</t>
  </si>
  <si>
    <t>Otras (Adquisición de predios)</t>
  </si>
  <si>
    <t>Presidente Epitácio/SP</t>
  </si>
  <si>
    <t>345470.60</t>
  </si>
  <si>
    <t>7511213.35</t>
  </si>
  <si>
    <t>Sí, ICMBio</t>
  </si>
  <si>
    <t>Otras (Compensación RNSC)</t>
  </si>
  <si>
    <t>Sim, a companhia cumpre com todas as legislações relacionadas a compensação ambiental, em que realiza a preservação de Vegetação Nativa pela perda de biodiversidade</t>
  </si>
  <si>
    <t>Otras (Inversión 1%)</t>
  </si>
  <si>
    <t>Subestação Salto</t>
  </si>
  <si>
    <t>Indaiatuba/SP</t>
  </si>
  <si>
    <t>270604.66</t>
  </si>
  <si>
    <t>7434700.28</t>
  </si>
  <si>
    <t>Otras (Paisajismo)</t>
  </si>
  <si>
    <t>Otras (Permiso de vertimientos)</t>
  </si>
  <si>
    <t>Salto Grande/SP</t>
  </si>
  <si>
    <t>600552.29</t>
  </si>
  <si>
    <t>7466686.94</t>
  </si>
  <si>
    <t>Sí, IBAMA</t>
  </si>
  <si>
    <t>Otras (PSA)</t>
  </si>
  <si>
    <t>Compensação por intervenção em APP na ampliação da SE Água Vermelha</t>
  </si>
  <si>
    <t>Delfinópolis/MG</t>
  </si>
  <si>
    <t>312645.86</t>
  </si>
  <si>
    <t>7750220.24</t>
  </si>
  <si>
    <t>Otras (Sancionatorio)</t>
  </si>
  <si>
    <t>Reposición de 23 individuos</t>
  </si>
  <si>
    <t>ISA ENERGÍA en Chile</t>
  </si>
  <si>
    <t>1 a 1</t>
  </si>
  <si>
    <t>ISA VÍAS en Chile</t>
  </si>
  <si>
    <t>Ruta de la Araucanía</t>
  </si>
  <si>
    <t>Sigue los lineamientos de compensación establecidos por la autoridad ambiental</t>
  </si>
  <si>
    <t>Ruta de los Ríos</t>
  </si>
  <si>
    <t>Fin de la concesión</t>
  </si>
  <si>
    <t>Ruta del Maipo</t>
  </si>
  <si>
    <t>Ruta del Loa</t>
  </si>
  <si>
    <t>Aprovechamiento forestal</t>
  </si>
  <si>
    <t>Plan de Expansión Chile LT 2x500 kV Cardones-Polpaico</t>
  </si>
  <si>
    <t>Atacama</t>
  </si>
  <si>
    <t>Repoblamiento de especies nativas arbóreas, arbustivas y herbáceas</t>
  </si>
  <si>
    <t>Etapa de seguimiento y monitoreo</t>
  </si>
  <si>
    <t>Reportado en el Sistema de Seguimiento Ambiental de la Superintendencia del Medio Ambiente</t>
  </si>
  <si>
    <t>Coquimbo</t>
  </si>
  <si>
    <t>Valparaíso</t>
  </si>
  <si>
    <t>Metropolitana</t>
  </si>
  <si>
    <t>Esclerófilo y formación xerofítica</t>
  </si>
  <si>
    <t xml:space="preserve">Cumplimiento de lo definido en el Manual de Compensaciones del Componente Biótico (MADS,2018), Plan nacional de restauración (MADS, 2015), cumple con criterios de adicionalidad a partir de la rehabilitación del arbustal denso del orobioma medio de los andes y de permanencia considerando que es un predio de propiedad de la Alcaldía de Paipa con destinación a la conservación del recurso hídrico que abastece el acueducto veredal Rejalgar. </t>
  </si>
  <si>
    <t>Arbustal denso del orobioma medio de los andes</t>
  </si>
  <si>
    <t>Mantenimiento y monitoreo</t>
  </si>
  <si>
    <t>Verificación mediante seguimiento interno y seguimientos anuales de la autoridad ambiental - ANLA</t>
  </si>
  <si>
    <t>Protección del recurso hídrico que abastece el acueducto veredal. Talleres de educación ambiental en instituciones educativas y comunidad.</t>
  </si>
  <si>
    <t>Preservación</t>
  </si>
  <si>
    <t>Verificación mediante seguimiento interno, control de obra y seguimientos anuales de la autoridad ambiental - ANLA</t>
  </si>
  <si>
    <t>Protección del ecosistemas estratégicos, fortalecimiento de áreas protegidas, protección del recurso hídrico. Talleres de educación ambiental en instituciones educativas y comunidad.</t>
  </si>
  <si>
    <t>Ajuste del plan de compensación en evaluación por parte de la autoridad ambiental</t>
  </si>
  <si>
    <t>Vegetación secundaria baja del Zonobioma seco tropical del Caribe</t>
  </si>
  <si>
    <t xml:space="preserve">LT Sabanalarga - Bolívar a 500 kV - SABO </t>
  </si>
  <si>
    <t xml:space="preserve">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corresponden a predios de propiedad de la Corporación Autónoma Regional del Atlántico - CRA con destinación a la conservación y adicionalmente se encuentra al interior de un área protegida DRMI Luriza. </t>
  </si>
  <si>
    <t xml:space="preserve">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corresponden a predios localizados al interior de la OMEC campesina Las Guacharacas, con destinación al uso sostenible y conservación de los recursos naturales. </t>
  </si>
  <si>
    <t xml:space="preserve">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corresponden a predios de propiedad de la fundación Los Loros con destinación a la protección y conservación del bosque seco tropical y hábitat de los Psitácidos. </t>
  </si>
  <si>
    <t>Otros (Cultivos)</t>
  </si>
  <si>
    <t>Arbustal denso del Orobiomas bajos de los Andes</t>
  </si>
  <si>
    <t>Bosque denso del Orobiomas bajos de los Andes</t>
  </si>
  <si>
    <t>Arbustal abierto del Orobiomas bajos de los Andes</t>
  </si>
  <si>
    <t>Herbazal denso del Orobiomas bajos de los Andes</t>
  </si>
  <si>
    <t>Herbazal abierto del Orobiomas bajos de los Andes</t>
  </si>
  <si>
    <t>Pastos limpios del Orobiomas bajos de los Andes</t>
  </si>
  <si>
    <t>Pastos enmalezados del Orobiomas bajos de los Andes</t>
  </si>
  <si>
    <t>Pastos arbolados del Orobiomas bajos de los Andes</t>
  </si>
  <si>
    <t>Arbustal denso del Zonobioma alternohígrico y/o subxerofítico tropical del Alto Magdalena</t>
  </si>
  <si>
    <t>Pastos limpios del Zonobioma alternohígrico y/o subxerofítico tropical del Alto Magdalena</t>
  </si>
  <si>
    <t>Tierras desnudas y degradadas del Zonobioma alternohígrico y/o subxerofítico tropical del Alto Magdalena</t>
  </si>
  <si>
    <t>Bosque denso del Zonobioma alternohígrico y/o subxerofítico tropical del Alto Magdalena</t>
  </si>
  <si>
    <t>Arbustal abierto del Zonobioma alternohígrico y/o subxerofítico tropical del Alto Magdalena</t>
  </si>
  <si>
    <t>Pastos arbolados del Zonobioma alternohígrico y/o subxerofítico tropical del Alto Magdalena</t>
  </si>
  <si>
    <t>Pastos enmalezados del Zonobioma alternohígrico y/o subxerofítico tropical del Alto Magdalena</t>
  </si>
  <si>
    <t>Protección del recurso hídrico. Talleres de educación ambiental en instituciones educativas y comunidad.</t>
  </si>
  <si>
    <t>Bosque denso del Orobioma Subandino Nechí-San Lucas</t>
  </si>
  <si>
    <t>Pastos enmalezados del Zonobioma Húmedo Tropical Magdalena medio y depresión momposina</t>
  </si>
  <si>
    <t>LT Montería – Urabá a 230 KV y subestación asociada - MONUR</t>
  </si>
  <si>
    <t>Antioquia/ San Pedro de Urabá</t>
  </si>
  <si>
    <t>Cumplimiento de lo definido en el Manual de Compensaciones del Componente Biótico (MADS,2018), Plan nacional de restauración (MADS, 2015), cumple con criterios de adicionalidad a partir de la restauración y enriquecimiento de los ecosistemas y de permanencia considerando que es un predio de propiedad de CORPOURABA con destinación a la conservación del recurso hídrico que abastece el acueducto municipal</t>
  </si>
  <si>
    <t>Antioquia/ Necoclí</t>
  </si>
  <si>
    <t>Cumplimiento de lo definido en el Manual de Compensaciones del Componente Biótico (MADS,2018), Plan nacional de restauración (MADS, 2015), cumple con criterios de adicionalidad a partir de la restauración y enriquecimiento de los ecosistemas y de permanencia considerando que es un predio de propiedad del municipio de Necoclí con destinación a la conservación de los bosques nativos y el recurso hídrico</t>
  </si>
  <si>
    <t>Antioquia/ Carepa</t>
  </si>
  <si>
    <t>Cumplimiento de lo definido en el Manual de Compensaciones del Componente Biótico (MADS,2018), Plan nacional de restauración (MADS, 2015), cumple con criterios de adicionalidad a partir de la restauración y enriquecimiento de los ecosistemas y de permanencia considerando que es un predio de propiedad de la Universidad de Antioquia con destinación a la conservación de los últimos relictos de bosques nativos</t>
  </si>
  <si>
    <t>Vegetación secundaria baja del Zonobioma húmedo tropical del Magdalena y Caribe</t>
  </si>
  <si>
    <t>Restauración (Rehabilitación)</t>
  </si>
  <si>
    <t>Pastos arbolados</t>
  </si>
  <si>
    <t>Vegetación secundaria o en transición</t>
  </si>
  <si>
    <t>Bosque abierto</t>
  </si>
  <si>
    <t>Mosaico de pastos con espacios naturales</t>
  </si>
  <si>
    <t xml:space="preserve">En aseguramiento predial </t>
  </si>
  <si>
    <t>Pastos limpios del Zonobioma Alternohigrico Tropical Baja Guajira y alto Cesar</t>
  </si>
  <si>
    <t>Vegetación Secundaria Alta del Zonobioma Alternohigrico Tropical Baja Guajira y alto Cesar</t>
  </si>
  <si>
    <t>En aseguramiento predial</t>
  </si>
  <si>
    <t>Bosque de galería y ripario del Zonobioma Húmedo Tropical Magdalena medio y depresión momposina</t>
  </si>
  <si>
    <t>Vegetación secundaria o en transición del Zonobioma Húmedo Tropical Magdalena medio y depresión momposina</t>
  </si>
  <si>
    <t>Pastos limpios del Zonobioma Húmedo Tropical Magdalena medio y depresión momposina</t>
  </si>
  <si>
    <t>Cumplimiento de lo definido en el Manual de Compensaciones del Componente Biótico (MADS,2018), Plan nacional de restauración (MADS, 2015), cumple con criterios de adicionalidad a partir de la restauración y enriquecimiento de los ecosistemas de importancia hidrológica en el corregimiento de Samoré</t>
  </si>
  <si>
    <t>Verificación mediante seguimiento interno, control de obra y seguimientos anuales del Ministerio de Ambiente y Desarrollo Sostenible</t>
  </si>
  <si>
    <t>Declaratoria de Emergencia LT Variante Toledo - Samoré a 230kV Torre 224</t>
  </si>
  <si>
    <t>Norte de Santander/ Toledo</t>
  </si>
  <si>
    <t>Bosque de galería y ripario del Orobioma Subandino Vertiente llanera cordillera oriental</t>
  </si>
  <si>
    <t>En proceso de aprobación por parte de la autoridad ambiental correspondiente</t>
  </si>
  <si>
    <t>Verificación mediante seguimiento interno, control de obra y seguimientos anuales de la autoridad ambiental regional  - CORPONOR</t>
  </si>
  <si>
    <t>Vegetación secundaria o en transición del Orobioma Subandino Vertiente llanera cordillera oriental</t>
  </si>
  <si>
    <t>Pastos enmalezados del Orobioma Subandino Vertiente llanera cordillera oriental</t>
  </si>
  <si>
    <t>Antioquia/ Santa Rosa de Osos</t>
  </si>
  <si>
    <t>Cumplimiento de lo definido en el PMA aprobado por la ANLA en la Licencia Ambiental, cumple con criterios de adicionalidad a partir del enriquecimiento de los ecosistemas y de permanencia considerando las características del predio.</t>
  </si>
  <si>
    <t>Orobioma Alto de los Andes</t>
  </si>
  <si>
    <t>Protección de ecosistemas estratégicos, fortalecimiento de áreas de importancia ecológica, protección del recurso hídrico.</t>
  </si>
  <si>
    <t xml:space="preserve">Si, cumple con los requerimientos del acto administrativo que impuso la medida </t>
  </si>
  <si>
    <t xml:space="preserve">Resolución N°000044 del 15 de enero del 2024 </t>
  </si>
  <si>
    <t>Antioquia / Medellín</t>
  </si>
  <si>
    <t>En formulación</t>
  </si>
  <si>
    <t>160AN-COI2304-8728 de 14 abril 2023</t>
  </si>
  <si>
    <t xml:space="preserve">Antioquia / Valparaíso </t>
  </si>
  <si>
    <t>160CA-IT2305-5411 de 8 mayo 2023</t>
  </si>
  <si>
    <t>160AN-IT22077635 de 27 julio 2022</t>
  </si>
  <si>
    <t>Antioquia / Yolombo</t>
  </si>
  <si>
    <t>160ZF-COI2301-1976 de 26 de enero 2023</t>
  </si>
  <si>
    <t>160AN-COI2212-39169 de 30 diciembre 2022</t>
  </si>
  <si>
    <t>Cauca/Popayán</t>
  </si>
  <si>
    <t>CRC-Resolución 1317 del 19 de septiembre de 2023</t>
  </si>
  <si>
    <t> Captura y fijación de CO2</t>
  </si>
  <si>
    <t>Valle del Cauca/Palmira</t>
  </si>
  <si>
    <t xml:space="preserve">CVC-Resolución 0720 N 0722 - 00238 del 4 de marzo del 2022 </t>
  </si>
  <si>
    <t>Contratación de mano de obra local y capacitaciones al personal. Captura y fijación de CO2</t>
  </si>
  <si>
    <t>CVC-Resolución 0720 N 0721 - 000549 del 20 de agosto del 2021</t>
  </si>
  <si>
    <t>CRC-Resolución 00182 del 17 de febrero del 2021</t>
  </si>
  <si>
    <t>Cauca/Buenos Aires</t>
  </si>
  <si>
    <t>CRC-RESOLUCIÓN DTN-00020-2021 del 13 enero de 2021</t>
  </si>
  <si>
    <t>Contratación de mano de obra local. Captura y fijación de CO2</t>
  </si>
  <si>
    <t>Valle del Cauca/Candelaria</t>
  </si>
  <si>
    <t> 1944865,81</t>
  </si>
  <si>
    <t>CVC-Resolución No 0721-00307 del 19 de agosto de 2020</t>
  </si>
  <si>
    <t>CRC-Resolución CRC N° 432 del 10 de abril de 2023</t>
  </si>
  <si>
    <t>Valle del Cauca/Jamundí</t>
  </si>
  <si>
    <t>CVC-Resolución 0710 N°0711 001906 del 30 de noviembre del 2022</t>
  </si>
  <si>
    <t>CVC-Resolución CVC No. 0711-00154 del 22 de Feb 2023</t>
  </si>
  <si>
    <t>CRC-Resolución N° 773 de 8 junio del 2022</t>
  </si>
  <si>
    <t>CRC-Resolución N° 980 de14 julio del 2022</t>
  </si>
  <si>
    <t>CRC-Resolución No 00395 del 12 de abril de 2021</t>
  </si>
  <si>
    <t>Caldas/Chinchiná</t>
  </si>
  <si>
    <t>CORPOCALDAS-Resolución No. 2023-0337 del 15 de febrero de 2023</t>
  </si>
  <si>
    <t>CORPOCALDAS-Resolución No. 2023-0337 del 15 de febrero de 2024</t>
  </si>
  <si>
    <t>Contratación de mano de obra local y capacitaciones al personal. Captura y fijación de CO3</t>
  </si>
  <si>
    <t>CORPOCALDAS-Resolución No. 2023-0337 del 15 de febrero de 2025</t>
  </si>
  <si>
    <t>Contratación de mano de obra local y capacitaciones al personal. Captura y fijación de CO4</t>
  </si>
  <si>
    <t xml:space="preserve"> Variante Líneas a 230 kV Banadía-Samoré (Reubicación Torre 286 - 287)</t>
  </si>
  <si>
    <t>CRC-Resolución No. 994 del 29 de julio de 2023</t>
  </si>
  <si>
    <t>CRC-Resolución No 1299 del 14 de septiembre del 2023</t>
  </si>
  <si>
    <t>Huila/Tesalia</t>
  </si>
  <si>
    <t>CAM-Autorización CAM 9320 del 2023</t>
  </si>
  <si>
    <t>Valle del Cauca/Tuluá</t>
  </si>
  <si>
    <t>CVC-Resolución No 0730 No. 0731 - 000084 de 27 de enero del 2021</t>
  </si>
  <si>
    <t>Valle del Cauca/Guadalajara de Buga</t>
  </si>
  <si>
    <t>CVC-Resolución 0740 No 07420000462 del 04 mayo de 2020</t>
  </si>
  <si>
    <t>Valle del Cauca/Vijes</t>
  </si>
  <si>
    <t>CVC-Resolución 0710 N° 0712-000267 del 3/3/ 2022</t>
  </si>
  <si>
    <t>Valle del Cauca/Zarzal</t>
  </si>
  <si>
    <t>CVC-Resolución 0780-396 del 8 de junio de 2021
No 0780-0783 del 25 de noviembre de 2022</t>
  </si>
  <si>
    <t>Valle del Cauca/San Pedro</t>
  </si>
  <si>
    <t>CVC-Autorización No 0742-862872023 del 04 de octubre de 2023.</t>
  </si>
  <si>
    <t>Cundinamarca/Ubalá</t>
  </si>
  <si>
    <t>CORPOGUAVIO-Resolución N°0969 de 17 de junio de 2022. - Resolución N°030  del 20 de enero de 2023 (Prórroga)</t>
  </si>
  <si>
    <t> Captura y fijación de CO2. Contratación de mano de obra local.</t>
  </si>
  <si>
    <t>Boyacá/Toca</t>
  </si>
  <si>
    <t xml:space="preserve"> Captura y fijación de CO2. Contratación de mano de obra local, hospederos para especies no flora no vascular</t>
  </si>
  <si>
    <t>Boyacá/Santa Maria</t>
  </si>
  <si>
    <t xml:space="preserve">CORPOCHIVOR-Autorización CORPOCHIVOR N°2021EE12506 del 17 de noviembre de 2021 </t>
  </si>
  <si>
    <t xml:space="preserve"> Captura y fijación de CO2. Contratación de mano de obra local.</t>
  </si>
  <si>
    <t>Cundinamarca/Guatavita</t>
  </si>
  <si>
    <t>CAR-Concepto técnico No. 02235001909 del 14 de agosto de 2023</t>
  </si>
  <si>
    <t>Boyacá/Tibana</t>
  </si>
  <si>
    <t>4961156, 553 </t>
  </si>
  <si>
    <t>CORPOCHIVOR-Resolución 1539 del 29 de octubre 2021</t>
  </si>
  <si>
    <t xml:space="preserve">Finalizada </t>
  </si>
  <si>
    <t>LT Esmeralda-La Hermosa a 230 kV</t>
  </si>
  <si>
    <t>CARDER-Resolución 3330 del 2023</t>
  </si>
  <si>
    <t xml:space="preserve">LT Guavio - Torca 230 kV </t>
  </si>
  <si>
    <t>CORPOGUAVIO-Resolución N° 1035 de 30 de junio 2022_ Resolución N°1821 de 25 de noviembre de 2022 (Prórroga)</t>
  </si>
  <si>
    <t>CORPOGUAVIO-Concepto Técnico No 1212 del 14 de julio 2021</t>
  </si>
  <si>
    <t>CORPOGUAVIO-Resolución No 050 del 1 de febrero de 2022</t>
  </si>
  <si>
    <t xml:space="preserve">CORPOGUAVIO-Resolución 063 de febrero de 2022 </t>
  </si>
  <si>
    <t>CORPOGUAVIO-Resolución No 061 del 3 de febrero de 2022</t>
  </si>
  <si>
    <t>CORPOGUAVIO-Resolución No 1599 del 11 de noviembre de 2021</t>
  </si>
  <si>
    <t>CORPOGUAVIO-Concepto técnico 2991 del 16 de noviembre de 2022</t>
  </si>
  <si>
    <t>Cundinamarca/La Calera</t>
  </si>
  <si>
    <t>CAR-Autorización CAR No. 01239000059 del 19 de diciembre de 2023</t>
  </si>
  <si>
    <t>Tolima/Ibagué</t>
  </si>
  <si>
    <t xml:space="preserve">CORTOLIMA-Acta de visita código F_AA_026  del 16 de marzo de 2023 </t>
  </si>
  <si>
    <t xml:space="preserve">CORTOLIMA-Acta CORTOLIMA N° PAF 08951 del 27 de enero de 2023 </t>
  </si>
  <si>
    <t>Nariño/Pasto</t>
  </si>
  <si>
    <t>CORPONARIÑO-Autorización 6317 del 4 de diciembre de 2023.</t>
  </si>
  <si>
    <t>Contratación de mano de obra local</t>
  </si>
  <si>
    <t>Nariño/Tagua</t>
  </si>
  <si>
    <t>CORPONARIÑO-Autorización 6230 del 10 de noviembre de 2023.</t>
  </si>
  <si>
    <t>CORPONARIÑO-Autorización No 04908 del 29 de agosto de 2023</t>
  </si>
  <si>
    <t>CORPONARIÑO-Autorización No 4078 del 10 de agosto de 2023</t>
  </si>
  <si>
    <t>CORPONARIÑO-Autorización Corponariño No. 5137
del 23 de septiembre de 2023/Autorización Aprovechamiento Forestal 28 de junio de 2021</t>
  </si>
  <si>
    <t> Contratación de mano de obra local. Captura y fijación de CO2</t>
  </si>
  <si>
    <t>Cauca/Timbío</t>
  </si>
  <si>
    <t xml:space="preserve">CRC-Resolución 1243 del 5 de septiembre de 2023 </t>
  </si>
  <si>
    <t>Tolima/Palocabildo</t>
  </si>
  <si>
    <t>CORTOLIMA-Auto N° 1317 del 1 de noviembre de 2023 (PAF 2593 del 17 de noviembre de 2023)</t>
  </si>
  <si>
    <t>Cundinamarca/Quipile</t>
  </si>
  <si>
    <t>CAR-Autorización CAR No. 13229000067 de 11 de octubre de 2022.</t>
  </si>
  <si>
    <t>CAR-
Acto Administrativo N°13239000023 del 16 de mayo de 2023</t>
  </si>
  <si>
    <t xml:space="preserve">CAR-Autorización de aprovechamiento forestal N°07229000059 del 21 de septiembre de 2022. </t>
  </si>
  <si>
    <t>CORTOLIMA-Resolución No. 654 del 2023</t>
  </si>
  <si>
    <t>CAR-Autorización DRSO No. 10239000007 de 2023. Expediente 94318</t>
  </si>
  <si>
    <t>Cundinamarca/Tena</t>
  </si>
  <si>
    <t>CAR-Concepto técnico No. 13219000039 del 12 octubre de 2021</t>
  </si>
  <si>
    <t>CAR-Resolución No 10227000016 del 25 de enero de 2022</t>
  </si>
  <si>
    <t>CAR-Autorización CAR 13239000058 del 31 de agosto de 2023 - Prórroga AUTO 13236002377  de  13 OCT. 2023</t>
  </si>
  <si>
    <t>CAR-Concepto No. 13229000002 del 13 de enero de 2022_ 13225000017</t>
  </si>
  <si>
    <t>Cundinamarca/La Mesa</t>
  </si>
  <si>
    <t>CAR-Autorización CAR No. 13239000072 del 19 de diciembre de 2023</t>
  </si>
  <si>
    <t>CAR-Autorización CAR No. 13249000007 del 14 de febrero de 2023</t>
  </si>
  <si>
    <t>CAR-Autorización CAR No. 07239000167 del 15 de noviembre de 2023</t>
  </si>
  <si>
    <t>Caldas/Belalcázar</t>
  </si>
  <si>
    <t>CORPOCALDAS-Resolución No 2023_0301 del 08 de febrero del 2023</t>
  </si>
  <si>
    <t>Caldas/Filadelfia</t>
  </si>
  <si>
    <t>CORPOCALDAS-Resolución N° 2024-0412 del 15 de marzo de 2024</t>
  </si>
  <si>
    <t>Valle del Cauca/Cartago</t>
  </si>
  <si>
    <t>CVC-Autorización CVC No 0772-665892022 del 1 de diciembre de 2022</t>
  </si>
  <si>
    <t>Valle del Cauca/Yotoco</t>
  </si>
  <si>
    <t>ANLA/CVC-RES 0760-0761-000081del 17 de febrero de 2022</t>
  </si>
  <si>
    <t>CVC-Resolución 0740 N 0743 - 0001458 del 21 de diciembre del 2021</t>
  </si>
  <si>
    <t>Valle del Cauca/Trujillo</t>
  </si>
  <si>
    <t>CVC-Autorización No 0743-835752023 del 24 de octubre de 2023</t>
  </si>
  <si>
    <t>CAR-Concepto técnico No. 0835 del 24 de julio de 2023</t>
  </si>
  <si>
    <t>Cundinamarca/Sasaima</t>
  </si>
  <si>
    <t>CAR-Concepto No 1022 del 6 de octubre de 202</t>
  </si>
  <si>
    <t>CORPOCALDAS-Resolución 2023_1048 del 26 junio de 2023</t>
  </si>
  <si>
    <t xml:space="preserve">Nariño/Ipiales </t>
  </si>
  <si>
    <t>CORPONARIÑO-Autorización   No 2659 septiembre 2021</t>
  </si>
  <si>
    <t>CORPONARIÑO-Autorización de aprovechamiento forestal ITCO No. 202188007232-3 del 8 de octubre 2021</t>
  </si>
  <si>
    <t>Nariño/Ipiales</t>
  </si>
  <si>
    <t>CORPONARIÑO-Autorización oficio No. 6275 del 2022.</t>
  </si>
  <si>
    <t>Sancionatorio CORPOGUAVIO</t>
  </si>
  <si>
    <t>Ganancias en biodiversidad</t>
  </si>
  <si>
    <t>CORPOGUAVIO-Resolución No. 0440 del 11 de mayo de 2023</t>
  </si>
  <si>
    <t>Boyacá/Santa María</t>
  </si>
  <si>
    <t xml:space="preserve">Meta/Villavicencio </t>
  </si>
  <si>
    <t>Ganancias en biodiversidad- conservación de cuerpos hídricos,  protección al recurso hídrico permanencia</t>
  </si>
  <si>
    <t>CORMACARENA-Resolución No. PGGJ  1.2.6.13.2107 de 2013</t>
  </si>
  <si>
    <t xml:space="preserve">Ganancias en biodiversidad- recuperación de coberturas intervenidas, conectividad de paisaje. </t>
  </si>
  <si>
    <t xml:space="preserve">CORMACARENA- Resolución No. PS.GJ.1.2.6.19.1686 del 22 de agosto de 2019 </t>
  </si>
  <si>
    <t>Ganancias en biodiversidad- recuperación de coberturas intervenidas</t>
  </si>
  <si>
    <t>CORMACARENA-Resolución No. PGGJ 12621 del 31 de agosto de 2021</t>
  </si>
  <si>
    <t>Conservación y recuperación de los recursos hídricos y forestales de la cuenca, Captura y fijación de CO2</t>
  </si>
  <si>
    <t>SE San Marcos</t>
  </si>
  <si>
    <t>Valle del Cauca/Yumbo</t>
  </si>
  <si>
    <t>ANLA-Resolución 320 del 12 de febrero de 2021.</t>
  </si>
  <si>
    <t>CORPOCALDAS-Resolución 2021-2198</t>
  </si>
  <si>
    <t xml:space="preserve">Contribución a la recuperación  y conservación de ZH de la fuente donde se capto </t>
  </si>
  <si>
    <t>LT Sochagota – Guatiguará a 230 kV</t>
  </si>
  <si>
    <t>Boyacá/Paipa</t>
  </si>
  <si>
    <t>Otros (mosaico de pastos con espacios naturales)</t>
  </si>
  <si>
    <t>ANLA- Resolución 1011 del 16 de mayo de 2022</t>
  </si>
  <si>
    <t>Nariño/Ospina</t>
  </si>
  <si>
    <t>CORPONARIÑO-Autorización de Apeo No 4616 del 26 de julio de 2024</t>
  </si>
  <si>
    <t>CORTOLIMA-Acta de visita CORTOLIMA T179 del 26/07/2024</t>
  </si>
  <si>
    <t>Cauca/Piendamó</t>
  </si>
  <si>
    <t xml:space="preserve">CRC-Resolución Nº811 del 30 julio de 2024 </t>
  </si>
  <si>
    <t>CRC-Resolución No 754-2024 del 23 de julio de 2024</t>
  </si>
  <si>
    <t>CVC-Notificación CVC N° 0711- 865092024- Resolución No. 0711- 000154 del 22 de 2023</t>
  </si>
  <si>
    <t>Cauca/Rosas</t>
  </si>
  <si>
    <t>CRC-Resolución No. DTM-1214-2024 del 30 de octubre de 2024</t>
  </si>
  <si>
    <t xml:space="preserve">Cauca/Timbío </t>
  </si>
  <si>
    <t>CRC- Resolución No DTC 967-2024 del 29 de agosto de 2024</t>
  </si>
  <si>
    <t>Caldas/Risaralda</t>
  </si>
  <si>
    <t>CORPOCALDAS-Oficio- Autorización 2024-IE-00026174 del 13 de agosto de 2024</t>
  </si>
  <si>
    <t>CORPOGUAVIO-CT No. 00131 del 4 de marzo del 2024</t>
  </si>
  <si>
    <t>CORPOGUAVIO-CT No. 00136 del 4 de marzo del 2024</t>
  </si>
  <si>
    <t>CORPOGUAVIO-CT No. No. 00156 del 7 de marzo del 2024</t>
  </si>
  <si>
    <t>CORPOGUAVIO-RESOLUCIÓN 0604 DEL 28 DE MAYO DE 2024</t>
  </si>
  <si>
    <t>CORPOGUAVIO- CONCEPTO TÉCNICO SGA N° 080 de fecha 22/02/2024</t>
  </si>
  <si>
    <t>LT Bacatá - Primavera a 500 kV</t>
  </si>
  <si>
    <t>Cundinamarca/San Francisco</t>
  </si>
  <si>
    <t>MAVDT- Resolución No. 1166 del 18 de agosto de 2005 (ANLA)</t>
  </si>
  <si>
    <t> Captura y fijación de CO2. Contratación mano de obra local, protección del recurso hídrico</t>
  </si>
  <si>
    <t>Cundinamarca/Vergara</t>
  </si>
  <si>
    <t>Cundinamarca/Supatá</t>
  </si>
  <si>
    <t>Cundinamarca/Yacopí</t>
  </si>
  <si>
    <t>Cundinamarca</t>
  </si>
  <si>
    <t>160-COI2212-36610</t>
  </si>
  <si>
    <t>Pago por servicios ambientales -PSA</t>
  </si>
  <si>
    <t>RE-09238 del 29.12.2022 / RE-2096-2022 del 06.06.2022 / AU-01624-2023 / IT-02690-2023</t>
  </si>
  <si>
    <t>Otros (cultivos)</t>
  </si>
  <si>
    <t>160CA-IT2302-4699 de 27 febrero 2023</t>
  </si>
  <si>
    <t xml:space="preserve">LT Primavera - San Carlos a 500 kV </t>
  </si>
  <si>
    <t>Vegetación secundaria del orobioma bajo de los Andes</t>
  </si>
  <si>
    <t>160ZF-COI2211-29829 de 11 noviembre 2022</t>
  </si>
  <si>
    <t>Resolución No. 263 de 17 de noviembre de 2022 (ART. 3)</t>
  </si>
  <si>
    <t>Pastos del zonobioma seco tropical del Caribe</t>
  </si>
  <si>
    <t>Cultivos anuales o transitorios del helobioma Magdalena y Caribe</t>
  </si>
  <si>
    <t>LT Bucaramanga – Guatiguará a 230 kV</t>
  </si>
  <si>
    <t>160CA-COI2306-15400 de 15 junio del 2023</t>
  </si>
  <si>
    <t>LT Chinú - Sabanalarga a 500 kV</t>
  </si>
  <si>
    <t>4888531,822 </t>
  </si>
  <si>
    <t>2268226,587 </t>
  </si>
  <si>
    <t>Bosque tropical - bosque húmedo tropical</t>
  </si>
  <si>
    <t>Áreas agrícolas heterogéneas del orobioma bajo de los Andes</t>
  </si>
  <si>
    <t>RE-04546-2021</t>
  </si>
  <si>
    <t>RE-06915-2021</t>
  </si>
  <si>
    <t>160-COI2112-35884</t>
  </si>
  <si>
    <t>Siembra voluntaria - Conmemoración al día de la tierra</t>
  </si>
  <si>
    <t>SE CERROMATOSO</t>
  </si>
  <si>
    <t>SE Cerromatoso - GECELCA</t>
  </si>
  <si>
    <t> Resolución No. 2327 del 30 de noviembre de 2009</t>
  </si>
  <si>
    <t>160AN-RES2103-1635</t>
  </si>
  <si>
    <t>Resolución ANLA 0445 del 16 de marzo de 2020</t>
  </si>
  <si>
    <t>Restauración (Recuperación)</t>
  </si>
  <si>
    <t>Acta No. 209 de 2019, en el requerimiento No. 11 (ANLA)</t>
  </si>
  <si>
    <t>Resolución 0205 del 19 de marzo de 1999</t>
  </si>
  <si>
    <t>LT Subestación Comuneros- Campo 22 A 230Kv y Obras Asociadas - LAM 4313</t>
  </si>
  <si>
    <t>LT Conexión Porce III</t>
  </si>
  <si>
    <t>Resolución 2327 del 30 de noviembre de 2009</t>
  </si>
  <si>
    <t xml:space="preserve">Conexión SE Porce III </t>
  </si>
  <si>
    <t>4767954,382 </t>
  </si>
  <si>
    <t>160TH-COI2307-21238 /  160TH-IT2307-9488 de 31 Julio 2023</t>
  </si>
  <si>
    <t>4706149,571 </t>
  </si>
  <si>
    <t>2443473,130 </t>
  </si>
  <si>
    <t>PROYECTO HELICONIA (Torre 3)</t>
  </si>
  <si>
    <t>Otras</t>
  </si>
  <si>
    <t>Sin Información</t>
  </si>
  <si>
    <t>Cultivos anuales o transitorios del orobioma bajo de los Andes</t>
  </si>
  <si>
    <t>CORANTIOQUIA 160TH-COI2305-12650 de 19 mayo 2023</t>
  </si>
  <si>
    <t>LT Guatiguará – Sochagota 230 kV – 1</t>
  </si>
  <si>
    <t>LT Comuneros - primavera 230 kV-1</t>
  </si>
  <si>
    <t>Resolución No. 00714 del 23 de junio de 2017 y la Resolución No. 00157 del 29 de enero de 2020</t>
  </si>
  <si>
    <t>SE San Mateo 230 kV</t>
  </si>
  <si>
    <t>Otros, áreas urbanas</t>
  </si>
  <si>
    <t>Resolución 131-1532-2020/ Resolución 132-0242-2020/ RE-00943-2021 / Resolución 02094-2021/ Resolución 02786-2021</t>
  </si>
  <si>
    <t xml:space="preserve">Restauración </t>
  </si>
  <si>
    <t>Embellecimiento de la SE Medellín</t>
  </si>
  <si>
    <t xml:space="preserve"> SE HELICONIA (Municipio Heliconias) Paisajismo</t>
  </si>
  <si>
    <t xml:space="preserve">Voluntario </t>
  </si>
  <si>
    <t>Compensación por tala de 19 árboles en riesgo de volcamiento en la sede principal de ISA INTERCOLOMBIA</t>
  </si>
  <si>
    <t>SEDE MEDELLÍN (ISA INTERCOLOMBIA)</t>
  </si>
  <si>
    <t>AU-01864-2024 del 11.06.24</t>
  </si>
  <si>
    <t>Oficio AMVA 202477002765-3 ITCO del 25 noviembre 2024</t>
  </si>
  <si>
    <t>SE Caracolí</t>
  </si>
  <si>
    <t>160AN-COI2306-16924 del 28.06.2023</t>
  </si>
  <si>
    <t>Barranquilla Atlántico</t>
  </si>
  <si>
    <t>Mosaico de pastos con espacios naturales del Helobioma Cartagena y delta del Magdalena</t>
  </si>
  <si>
    <t>Otros, lagunas costeras</t>
  </si>
  <si>
    <t>Resolución No. 0800 del 7 de abril de 2015</t>
  </si>
  <si>
    <t>Santander/Simacota</t>
  </si>
  <si>
    <t>Santander/Barrancabermeja</t>
  </si>
  <si>
    <t>Finalizada</t>
  </si>
  <si>
    <t>En aprobación por parte de la Autoridad Ambiental</t>
  </si>
  <si>
    <t>Antioquia/Santa Rosa de Osos</t>
  </si>
  <si>
    <t>CVS</t>
  </si>
  <si>
    <t>Bosques naturales del orobioma alto de los Andes</t>
  </si>
  <si>
    <t>No iniciado</t>
  </si>
  <si>
    <t>Santander/Surata</t>
  </si>
  <si>
    <t>Pastos del orobioma medio de los Andes</t>
  </si>
  <si>
    <t>Norte de Santander/Arboledas</t>
  </si>
  <si>
    <t>Córdoba/Montelíbano</t>
  </si>
  <si>
    <t xml:space="preserve">Restauración/rehabilitación </t>
  </si>
  <si>
    <t>Manglar</t>
  </si>
  <si>
    <t>N.A</t>
  </si>
  <si>
    <t>Etapa</t>
  </si>
  <si>
    <t xml:space="preserve">Tipo de operación </t>
  </si>
  <si>
    <t>Zonificación de impactos ambientales del medio biótico (muy alta, alta, media)</t>
  </si>
  <si>
    <t>Ubicación del impacto</t>
  </si>
  <si>
    <t>Tipo de cobertura vegetal afectada</t>
  </si>
  <si>
    <t>Riesgos físicos del agua</t>
  </si>
  <si>
    <t>Que actividades se realizan en las áreas declaradas</t>
  </si>
  <si>
    <t>Tipo de cobertura vegetal</t>
  </si>
  <si>
    <t>Construcción</t>
  </si>
  <si>
    <t>Alto</t>
  </si>
  <si>
    <t>LT JAB 6 - CAP 3 C1 y C2 intercepta la APA Água do Leme (1,86 km de extensión) y la APA Rio Aracuaí (2,61 km de extensión)</t>
  </si>
  <si>
    <t>Línea y SE en construcción</t>
  </si>
  <si>
    <t>Media</t>
  </si>
  <si>
    <t>São Paulo, São Caetano do Sul y Santo André / SP</t>
  </si>
  <si>
    <t>Operación</t>
  </si>
  <si>
    <t>Línea en operación</t>
  </si>
  <si>
    <t>SE en construcción</t>
  </si>
  <si>
    <t>Bosque fragmentado con vegetación secundaria</t>
  </si>
  <si>
    <t>Bento Gonçalves</t>
  </si>
  <si>
    <t>O&amp;M</t>
  </si>
  <si>
    <t>Jundiaí, Cabreuva, São Paulo, Itaquaquecetuba, Votuporanga, Itapeva, Itararé, Sorocaba, São Carlos, Capão Bonito, Bauru, Limeira, Itapetininga</t>
  </si>
  <si>
    <t>APA Jundiaí (SE Bom Jardim), APA Cabreúva (SE Cabreúva) e APA do Rio Batalha (SE Bauru).</t>
  </si>
  <si>
    <t>Baja</t>
  </si>
  <si>
    <t>OYM</t>
  </si>
  <si>
    <t>DDV de línea</t>
  </si>
  <si>
    <t>Subestación en operación</t>
  </si>
  <si>
    <t>Operación y Mantenimiento</t>
  </si>
  <si>
    <t>Plan de manejo ambiental EIA</t>
  </si>
  <si>
    <t>Antioquia/Turbo</t>
  </si>
  <si>
    <t>Línea en construcción</t>
  </si>
  <si>
    <t>La Guajira/Barrancas</t>
  </si>
  <si>
    <t>Alta</t>
  </si>
  <si>
    <t>Cesar/San Diego</t>
  </si>
  <si>
    <t>Vía en operación</t>
  </si>
  <si>
    <t xml:space="preserve">Vegetación secundaria de tipo arbustivo-herbáceo </t>
  </si>
  <si>
    <t>Bienes que se adquieren para la construcción</t>
  </si>
  <si>
    <t>Origen</t>
  </si>
  <si>
    <t>Cantidad</t>
  </si>
  <si>
    <t>Unidad de medida</t>
  </si>
  <si>
    <t>Se encuentra en la Lista de bienes de alto impacto según SBTN</t>
  </si>
  <si>
    <t>Arena</t>
  </si>
  <si>
    <t>4967667.0</t>
  </si>
  <si>
    <t>2713567.0</t>
  </si>
  <si>
    <t>m3</t>
  </si>
  <si>
    <t>5039779.065</t>
  </si>
  <si>
    <t>2793693.863</t>
  </si>
  <si>
    <t>Base</t>
  </si>
  <si>
    <t>Gravilla</t>
  </si>
  <si>
    <t>Madera</t>
  </si>
  <si>
    <t>Recebo</t>
  </si>
  <si>
    <t>4919616.153</t>
  </si>
  <si>
    <t>26717116.223</t>
  </si>
  <si>
    <t>Triturado</t>
  </si>
  <si>
    <t>4898658.836</t>
  </si>
  <si>
    <t>2670158.273</t>
  </si>
  <si>
    <t>Galones</t>
  </si>
  <si>
    <t>Cemento</t>
  </si>
  <si>
    <t>Chile
1) Región Metropolitana, ciudad de Santiago. 2) Región de O´Higgins, ciudad de Rancagua. 3) Región de Ñuble, ciudad de Chillán. 4) Región de la Araucanía, ciudad de Temuco 5). Región de Los Ríos, ciudad de Río Bueno. 6) Región de Antofagasta, Calama.</t>
  </si>
  <si>
    <t>Chile
1) Peaje Nueva Angostura, km 54 de la ruta 5 sur.
2) Peaje Quinta, km 162 de la ruta 5 sur. 
3) Peaje Púa, km 623 de la ruta 5 sur. 
4) Peaje Quepe, km 693 de la ruta 5 sur, 
5) Peaje Lanco km 775 de la ruta 5 sur 
6) Peaje La Unión, km 876 de la ruta 5 sur.
7) Peaje Río Maipo, km 19 del acceso sur.
8) Peaje Troncal Cerritos Bayos, ruta 25 km 74.</t>
  </si>
  <si>
    <t>Alteración sobre las condiciones del agua y suelo.
Desestabilización de suelos.
Potencial contaminación de aguas y suelos.</t>
  </si>
  <si>
    <t xml:space="preserve">Derrame de insumos químicos.
Emisiones atmosféricas por desplazamiento vehicular.
Alteración del paisaje por uso del acceso no carrozables.
Generación de residuos sólidos peligrosos.	</t>
  </si>
  <si>
    <t>Incumplimiento de requisitos legales en materia ambiental.</t>
  </si>
  <si>
    <t>Incumplimento de las normas ambientales y de los procedimientos HSE.</t>
  </si>
  <si>
    <t>Generación de residuos no peligros y residuos peligrosos.
Consumo de energía eléctrica y agua. Contaminación de las Aguas.
Emisión CO2 e incumplimiento de la legislación ambiental vigente.</t>
  </si>
  <si>
    <t>Los proveedores son requeridos para presentar planes de mejora que contengan análisis de causas y medidas para cerrar brechas frente al aspecto mal evaluado. Una vez analizado, se reevalúa la nota del proveedor; de lo contrario, no podrá participar para ser elegido en futuras contrataciones .</t>
  </si>
  <si>
    <t>No respetar los derechos humanos en el área de influencia.
Trabajo forzoso o realizado mediante coacción.
Trabajo infantil o contratar menores de edad.
La discriminación (etnia, género, religión, entre otros).
No administrar medidas contra corrupción, extorsión y soborno.
No respetar a sus grupos de interés.</t>
  </si>
  <si>
    <t>Accidentabilidad.
Capacitaciones en el uso de equipos y materiales para los servicios por ejecutar.
No cumplimiento con los requisitos legales.</t>
  </si>
  <si>
    <t>Número de proveedores identificados como proveedores con impactos sociales negativos significativos –potenciales y reales– con los que se haya puesto fin a la relación como consecuencia de la evaluación; incluir el motivo.</t>
  </si>
  <si>
    <t>El porcentaje de proveedores identificados como proveedores con impactos sociales significativos negativos –potenciales y reales– con los que se haya puesto fin a la relación como consecuencia de la evaluación; incluir el motivo.</t>
  </si>
  <si>
    <t>Descripción de lo motivos por los que se puso fin a la relación con proveedores identificados con impactos sociales significativos negativos.</t>
  </si>
  <si>
    <t>Descripción de las medidas adoptadas en relación con los impactos sociales negativos identificados.</t>
  </si>
  <si>
    <t xml:space="preserve">No existen riesgos significativos relacionados con fraude, corrupción o soborno. Los riesgos identificados se encuentran valorados en la escala de risgos no significativos. </t>
  </si>
  <si>
    <t xml:space="preserve">* Solo se consideró la Junta Directiva y el Comité de Presidencia y la Gerencia en las filiales. 
(1) Para ISA se consideró gobierno como el Comité de Presidencia de la compañía. </t>
  </si>
  <si>
    <t>Número de empleados a quienes se hayan comunicado las políticas y los procedimientos anticorrupción de la organización</t>
  </si>
  <si>
    <t>Porcentaje de empleados a quienes se hayan comunicado las políticas y los procedimientos anticorrupción de la organización</t>
  </si>
  <si>
    <t>Número de posiciones (FTE) dedicadas a la innovación</t>
  </si>
  <si>
    <t>Del total de inversión en innovación, cuánto fue en Nuevos Modelos de Negocio o Emprendimientos (de acuerdo con los lineamientos estratégicos)</t>
  </si>
  <si>
    <t>Reducción de costos o eficiencias provenientes de la innovación</t>
  </si>
  <si>
    <t>Número de proyectos reconocidos por Colciencias o entidad equivalente en países fuera de Colombia</t>
  </si>
  <si>
    <t>Operaciones y proveedores que corran un riesgo significativo de presentar casos de trabajo forzoso u obligatorio en cuanto a: tipo de operación</t>
  </si>
  <si>
    <t>Operaciones y proveedores que corran un riesgo significativo de presentar casos de trabajo forzoso u obligatorio en cuanto a: países o áreas geográficas</t>
  </si>
  <si>
    <t>Las medidas adoptadas que tengan por objeto contribuir a la abolición de todas las formas de trabajo forzoso u obligatorio</t>
  </si>
  <si>
    <t>Toda operación asociada al transporte de energía tiene controles de HSE y el seguimiento a sus respectivas matrices de riesgos, lo que permite el control y seguimiento a situaciones laborales que puedan presentar trabajo forzoso.
Se cuenta con Código de Ética y Conducta para todos los proveedores de ISA y sus empresas que tiene un aparte específico para el respeto, la promoción y el seguimiento a la gestión de los derechos humanos.
Se realiza curso de inducción a los contratistas para reforzar este tema y, adicionalmente, se hace seguimiento a la ejecución de los contratos, para verificar que efectivamente se cumplan las cláusulas contractuales.</t>
  </si>
  <si>
    <t>Número de personas que hacen parte de personal de seguridad de la compañía, que hayan recibido capacitación formal en políticas o procedimientos específicos de derechos humanos de la organización y su aplicación a la seguridad (SST-riesgo de la vida, condiciones laborales, pago de salarios)</t>
  </si>
  <si>
    <t>Porcentaje del personal de seguridad que haya recibido capacitación formal en políticas o procedimientos específicos de derechos humanos de la organización y su aplicación a la seguridad (SST-riesgo de la vida, condiciones laborales, pago de salarios)</t>
  </si>
  <si>
    <t>Esta acción la realiza ISA INTERCOLOMBIA como empresa que atiende el requerimiento de la sede administrativa</t>
  </si>
  <si>
    <t>Curso anual en derechos humanos para el personal de vigilancia de la empresa contratista</t>
  </si>
  <si>
    <t>[GRI 411-1] Derechos de los pueblos indígenas</t>
  </si>
  <si>
    <t>[GRI 2 23-b] Evaluación de los derechos humanos</t>
  </si>
  <si>
    <t>% de las operaciones sometidas a evaluaciones de derechos humanos</t>
  </si>
  <si>
    <t>El número total de horas dedicadas a la formación en políticas o procedimientos sobre derechos humanos relevantes para las operaciones</t>
  </si>
  <si>
    <t>Las operaciones se definen como: sedes adminstrativas y Centros de Transmisión de Energía (CTE). Para el caso de ISA Bolivia, se tuvieron en cuenta el total de subestaciones y la sede principal. ISA Intervial reporta sus concesionarias.</t>
  </si>
  <si>
    <t>Salud y seguridad en el trabajo: impacto por fatalidades, accidentes y enfermedades, de empleados y contratistas</t>
  </si>
  <si>
    <t>No se presentaron accidentes de trabajo.</t>
  </si>
  <si>
    <t>Accidente de tránsito.
Colisión e impacto de objetos.</t>
  </si>
  <si>
    <t>Indica los principales tipos de lesiones por accidente laboral (por ejemplo: quemadura, fractura, etc.).</t>
  </si>
  <si>
    <t>A través de la matriz de identificación de peligros, valoración de riesgos y determinación de controles.</t>
  </si>
  <si>
    <t>Indica cómo se determinan los peligros laborales que presentan un riesgo de lesión por accidente laboral con grandes consecuencias.</t>
  </si>
  <si>
    <t>Indica cuáles de dichos peligros han provocado o contribuido a provocar lesiones por accidente laboral con grandes consecuencias durante el periodo objeto del informe (por ejemplo: caída en alturas, electrocución, etc.).</t>
  </si>
  <si>
    <t>Se cuenta con una matriz de riesgos SST-MA. 
Adicionalmente, como parte del plan de trabajo, se realiza un análisis de riesgos.</t>
  </si>
  <si>
    <t>Se identifican a través de la matriz IPERC por trabajos.
Y en el caso de los accidentes se usó metodología de tabla SCAT.</t>
  </si>
  <si>
    <t>A través del reconocimiento de los peligros y riesgos de las actividades de campo.
A través de informes registrados, caminatas de seguridad y AR (análisis de riesgos).</t>
  </si>
  <si>
    <t>Aplicando la metodología de GTC45. 
Inspecciones de seguridad.
Actividad propia de la organización.</t>
  </si>
  <si>
    <t>Se dispone de tres herramientas que permiten determinar los peligros y riesgos asociados a las actividades inherentes a la organización, incluyendo la jerarquización de controles tanto para las actividades propias como para las contratadas (específicamente, las que implican tareas críticas); dichos instrumentos son: IPEVR, aplicativo de reporte de condiciones y la participación de los empleados en la identificación de dichos peligros.</t>
  </si>
  <si>
    <t>A través del diligenciamiento de la matriz de identificación de peligros, evaluación de riesgos y determinación de controles.
A través del análisis de riesgo durante el diligenciamiento de permisos de trabajo de actividades críticas.</t>
  </si>
  <si>
    <t>Se tienen identificado los peligros con grandes consecuencias, pero ninguno ha contribuido a un accidente laboral con dichas consecuencias.</t>
  </si>
  <si>
    <t>No se han presentado.</t>
  </si>
  <si>
    <t>No se presentaron.</t>
  </si>
  <si>
    <t>No se ha expresado ningún evento laboral  para personal propio; tampoco se ha expresado ningún evento para personal contratista.</t>
  </si>
  <si>
    <t>Indica las medidas tomadas o proyectadas para eliminar otros peligros laborales y minimizar riesgos mediante la jerarquía de control.  (Riesgos de la jerarquia de control que no se materializaron).</t>
  </si>
  <si>
    <t>Guías y procedimientos para actividades de alto riesgo.
Habilitación del personal.
Disminucón de exposición con el uso de nuevas tecnologías.</t>
  </si>
  <si>
    <t>Desarrollo del programa Conectados con la Vida ( mejorar nivel de cultura de seguridad).
Mesa de trabajo interempresarial para actividades de alto riesgo.</t>
  </si>
  <si>
    <t>Uso EPP.
Capacitaciones.
Botiquines.</t>
  </si>
  <si>
    <t>Revisión y actualización de competencias para trabajos de alto riesgo.
Aplicación y actualización del Manomas.
Inspecciones.
Interventorías
Caminatas de líderes
Momento de la Seguridad
Campañas en terreno
Expedición Primero la Vida
Refuerzo en la gestión de contratistas</t>
  </si>
  <si>
    <t>Publicación de matrices de riesgos que buscan establecer criterios y lineamientos para los empleados propios y de terceros de ISA CTEEP, respecto del proceso de ejecución de actividades críticas o especiales de acuerdo con las medidas de control.</t>
  </si>
  <si>
    <t>Con control:
Eliminación
Sustitución 
Control Ingenieril
Administrativo
Sustituir 
EPP</t>
  </si>
  <si>
    <t>Los peligros de alto potencial son gestionados a través de la implementación de protocolos de tareas de alto riesgo, los cuales incluyen controles: aplicación de permisos de trabajo, verificación preoperativa de equipos y herramientas, verificación de las condiciones psicofísicas de los ejecutores, análisis de riesgos previos a la tarea, entre otras medidas.</t>
  </si>
  <si>
    <t>Se contempla la jerarquización de  los controles a través de eliminación, sustitución, controles de ingeniería, administrativos y EPP. Se cuenta con el seguimiento a la eficacia de las medidas de control tomadas para dichos peligros y riesgos, además de complementarlo con actividades como inspecciones de SST, auditorías internas, entre otros.</t>
  </si>
  <si>
    <t>Si bien el riesgo no se puede eliminar, se trabaja bajo la misma metodología, ya que esta ha permitido mostrar una eficacia y tendencia de cero eventos.</t>
  </si>
  <si>
    <t xml:space="preserve">Implementación de programas de gestión de riesgos, los cuales tienen una definición específica de actividades, roles y responsabilidades asociados, actividades de control, listas de verificación de estándares y seguimiento a través de indicadores de impacto. </t>
  </si>
  <si>
    <t>Indica si las tasas se han calculado por cada 200.000 o por cada 1.000.000 horas trabajadas.</t>
  </si>
  <si>
    <t>Indicar si se ha excluido a algún trabajador de este contenido, incluido el tipo de trabajador y el motivo para la exclusión.</t>
  </si>
  <si>
    <t>Ninguna persona es excluida de este contenido.</t>
  </si>
  <si>
    <t>Grandes consecuencias: lesión por accidente laboral que da lugar a una incapcidad superior a seis meses.</t>
  </si>
  <si>
    <t>Accidente registarable: incapacidad menor a seis meses.</t>
  </si>
  <si>
    <t>N. D.: no disponible</t>
  </si>
  <si>
    <t>La constante (K) es 1.000.000 de horas</t>
  </si>
  <si>
    <t>Número de mujeres en carreras STEM</t>
  </si>
  <si>
    <t>% de mujeres en carreras STEM (profesionales en ciencia, tecnologías, ingeniería y matemáticas -financiera-)</t>
  </si>
  <si>
    <t>El número total de empleados por contrato laboral a término indefinido</t>
  </si>
  <si>
    <t>El número total de empleados por contrato laboral a término fijo</t>
  </si>
  <si>
    <t># de empleados de posiciones en nivel 1 y 2</t>
  </si>
  <si>
    <t>Tasa de nuevas contrataciones de empleados menores de 30 años durante el periodo objeto del informe (nuevas contrataciones de empleados menores de 30 años / total de empleados)</t>
  </si>
  <si>
    <t>Retiros mujeres</t>
  </si>
  <si>
    <t>Retiros voluntarios mujeres</t>
  </si>
  <si>
    <t>Rotación mujeres</t>
  </si>
  <si>
    <t>Retiros hombres</t>
  </si>
  <si>
    <t>Retiros voluntarios hombres</t>
  </si>
  <si>
    <t>Rotación hombres</t>
  </si>
  <si>
    <t>Planta inicial - De empleados menores de 30 años</t>
  </si>
  <si>
    <t>Planta final - De empleados menores de 30 años</t>
  </si>
  <si>
    <t>Rotación total del Grupo ISA - De empleados menores de 30 años</t>
  </si>
  <si>
    <t>Tasa de rotación de personal durante el periodo objeto del informe 
Fórmula: Retiros / (0.5 * (planta inicial + planta final))</t>
  </si>
  <si>
    <t>Planta inicial - De empleados entre 30 y 50 años</t>
  </si>
  <si>
    <t>Planta final - De empleados entre 30 y 50 años</t>
  </si>
  <si>
    <t>Rotación de empleados entre 30 y 50 años</t>
  </si>
  <si>
    <t>Planta inicial - De empleados mayores de 51 años</t>
  </si>
  <si>
    <t>Planta final - De empleados mayores de 51 años</t>
  </si>
  <si>
    <t>Rotación de empleados mayores de 51 años</t>
  </si>
  <si>
    <t>Rotación total del Grupo ISA - De empleados mayores de 51 años</t>
  </si>
  <si>
    <t>Rotación total del Grupo ISA - De empleados entre 30 y 50 años</t>
  </si>
  <si>
    <t>Número total de empleados(as) que volvió a trabajar en el periodo del informe después de que su permiso parental terminó</t>
  </si>
  <si>
    <t>Número total de empleados(as) que regresaron al trabajo tras la finalización del permiso parental que continuaron empleados(as) doce meses después de su regreso al trabajo</t>
  </si>
  <si>
    <t>Total de mujeres en nivel 1: presidentes, gerentes y vicepresidentes</t>
  </si>
  <si>
    <t>Total de hombres en nivel 1: presidentes, gerentes y vicepresidentes</t>
  </si>
  <si>
    <t>Total de empleados en nivel 1: presidente, gerentes y vicepresidentes</t>
  </si>
  <si>
    <t>% de mujeres en nivel 1: presidentes, gerentes y vicepresidentes</t>
  </si>
  <si>
    <t>% de hombres en nivel 1: presidentes, gerentes y vicepresidentes</t>
  </si>
  <si>
    <t>Promedio salarial de los cargos  nivel 1 en hombres (no incluye CEO o gerente general)</t>
  </si>
  <si>
    <t>Promedio salarial de los cargos nivel 1 en mujeres  (no incluye CEO o gerente general)</t>
  </si>
  <si>
    <t xml:space="preserve">Ratio salarial mujeres/hombres nivel 1 </t>
  </si>
  <si>
    <t>Promedio salarial de los cargos nivel 2 en hombres</t>
  </si>
  <si>
    <t>Promedio salarial de los cargos nivel 2 en mujeres</t>
  </si>
  <si>
    <t xml:space="preserve">Ratio salarial mujeres/hombres nivel 2 </t>
  </si>
  <si>
    <t>Ratio salarial mujeres/hombres nivel 3</t>
  </si>
  <si>
    <t>Nivel 2 mujeres (promedio salarial: salario base + otros incentivos en efectivo)</t>
  </si>
  <si>
    <t>% compensación variable de corto plazo</t>
  </si>
  <si>
    <t>% compensación variable de largo plazo</t>
  </si>
  <si>
    <t>Presentar la información contextual necesaria para entender los datos y cómo se han recopilado.</t>
  </si>
  <si>
    <t>En caso de haberse presentado casos, indique el estatus de los casos y las acciones emprendidas en lo que atañe a lo siguiente:
i. caso evaluado por la organización;
ii. aplicación de planes de reparación en curso;
iii. planes de reparación cuyos resultados hayan sido implementados a través de procesos de revisión y gestión internos rutinarios;
iv. caso que ya no está sujeto a acciones.</t>
  </si>
  <si>
    <t>Total de horas de formacion que los empleados de la organización hayan tenido durante el periodo objeto del informe</t>
  </si>
  <si>
    <t>Número de empleados de nivel 1</t>
  </si>
  <si>
    <t>Horas de formación de empleados de nivel 1: presidentes, gerentes y vicepresidentes</t>
  </si>
  <si>
    <t>Media de horas de formación de empleados nivel 1</t>
  </si>
  <si>
    <t>Número de empleados de nivel 2</t>
  </si>
  <si>
    <t>Horas de formación de empleados de nivel 2: directores y jefes</t>
  </si>
  <si>
    <t>Media de horas de formación de empleados nivel 2</t>
  </si>
  <si>
    <t>Número de empleados de nivel 3</t>
  </si>
  <si>
    <t>Horas de formación de empleados de nivel 3: especialistas, analistas, técnicos y asistentes</t>
  </si>
  <si>
    <t>Media de horas de formación de empleados nivel 3</t>
  </si>
  <si>
    <t>Total de trabajadores con evaluación de desempeño de niveles 1 y 2: presidentes, gerentes, vicepresidentes y directores</t>
  </si>
  <si>
    <t>Total de trabajadores con evaluación de desempeño de nivel 3</t>
  </si>
  <si>
    <t>Concesión Costera Cartagena Barranquilla SAS</t>
  </si>
  <si>
    <t>Compensación coberturas antrópicas</t>
  </si>
  <si>
    <t>Urbano</t>
  </si>
  <si>
    <t>Atlántico/Piojó</t>
  </si>
  <si>
    <t>Tolima/Natagaima</t>
  </si>
  <si>
    <t>Huila/Aipe</t>
  </si>
  <si>
    <t>Restauración (rehabilitación)</t>
  </si>
  <si>
    <t>Bolívar/San Juan de Nepomuceno</t>
  </si>
  <si>
    <t>Bolívar/Cartagena</t>
  </si>
  <si>
    <t>Norte de Santander/Labateca</t>
  </si>
  <si>
    <t>Santander/San Vicente de Chucurí</t>
  </si>
  <si>
    <t>Sucre/Sampués</t>
  </si>
  <si>
    <t>Córdoba/San José de Uré</t>
  </si>
  <si>
    <t>Santander/Charalá</t>
  </si>
  <si>
    <t>Santander/Floridablanca</t>
  </si>
  <si>
    <t>Norte de Santander/Cúcuta</t>
  </si>
  <si>
    <t>Sucre/Corozal</t>
  </si>
  <si>
    <t>Atlántico/Malambo</t>
  </si>
  <si>
    <t>Norte de Santander/Ocaña</t>
  </si>
  <si>
    <t>ISA REP*</t>
  </si>
  <si>
    <t>ISA REP: consolida todas las empresas en Perú (ISA REP, Consorcio Transmantaro e ISA Perú)</t>
  </si>
  <si>
    <t>Lesión por accidente de tránsito</t>
  </si>
  <si>
    <t>Conservación y mantenimiento de la biodiversidad</t>
  </si>
  <si>
    <t>ISA BOLIVIA*</t>
  </si>
  <si>
    <t>GRUPO 
ISA ENERGÍA BRASIL</t>
  </si>
  <si>
    <t>RED DE ENERGÍA DEL PERÚ</t>
  </si>
  <si>
    <t>GRUPO ISA VÍAS</t>
  </si>
  <si>
    <t>Depreciaciones y Amortizaciones</t>
  </si>
  <si>
    <t>(*)    ISA e ISA INTERCOLOMBIA prestan el servicio de transmisión de energía en Colombia a través de un contrato de cuentas en participación, razón por la cual se presentan integrados. 
(**)  Los ingresos operacionales netos de ISA comprenden los resultados de las empresas donde tiene control, control conjunto e influencia significativa.</t>
  </si>
  <si>
    <t>Valor económico directo generado y distribuido [GRI201]
(millones de $)</t>
  </si>
  <si>
    <t>Valor económico directo generado y distribuido consolidado [GRI 201]
(millones de $)</t>
  </si>
  <si>
    <t xml:space="preserve">GRI [2-7a] Tamaño de la organización </t>
  </si>
  <si>
    <t>RUTA ESTE</t>
  </si>
  <si>
    <t>Número total de mujeres en cargos gerenciales (Nivel 1) 0 y 1</t>
  </si>
  <si>
    <t>Número total de hombres en cargos gerenciales (Nivel 1 ) 0 y 1</t>
  </si>
  <si>
    <t xml:space="preserve">Número total de mujeres en cargos directivos (Nivel 2) 2 </t>
  </si>
  <si>
    <t>Número total de hombres en cargosdirectivos (Nivel 2) 2</t>
  </si>
  <si>
    <t>Total directivos (Nivel 1)</t>
  </si>
  <si>
    <t>Total directivos (Nivel 2)</t>
  </si>
  <si>
    <t>% mujeres directivas (Nivel 1)</t>
  </si>
  <si>
    <t>% hombres directivos (Nivel 1)</t>
  </si>
  <si>
    <t>% hombres directivos (Nivel 2)</t>
  </si>
  <si>
    <t>Número total de mujeres en cargos no gerenciales y no directivos (Nivel 3) 3A,3B, 4A</t>
  </si>
  <si>
    <t>Número total de hombres en cargos no gerenciales y no directivos (Nivel 3) 3A,3B, 4A</t>
  </si>
  <si>
    <t>Número total de mujeres en cargos OPERATIVOS (Nivel 4) 4B , 4C</t>
  </si>
  <si>
    <t>Número total de hombres en cargos OPERATIVOS (Nivel 4) 4B , 4C</t>
  </si>
  <si>
    <t>NUMERO mujeres en cargo directivo(nivel 1 y 2) en áreas core y que generan ingresos a las compañía (por ejemplo: Finanzas, estrategia,tecnología,auditoría,innovación Y NEGOCIO)</t>
  </si>
  <si>
    <t>% de mujeres en cargo directivo(nivel 1 y 2) en áreas core y que generan ingresos a las compañía (por ejemplo: Finanzas, estrategia,tecnología,auditoría,innovación Y NEGOCIO)</t>
  </si>
  <si>
    <t>STEM año 2025</t>
  </si>
  <si>
    <t>GRI [2-8] Información sobre empleados y otros trabajadores</t>
  </si>
  <si>
    <t>Las actividades signficativas de ISA y sus empresas se realizan con personal propio con contratos a término indefinido</t>
  </si>
  <si>
    <t>Nacionalidad</t>
  </si>
  <si>
    <t># de empleados de posiciones en nivel 1y 2</t>
  </si>
  <si>
    <t>Canada</t>
  </si>
  <si>
    <t>Estados Unidos</t>
  </si>
  <si>
    <t>Panamá</t>
  </si>
  <si>
    <t>Japan</t>
  </si>
  <si>
    <t>18 a 30</t>
  </si>
  <si>
    <t>Mayor 61</t>
  </si>
  <si>
    <t>31 a 50</t>
  </si>
  <si>
    <t>Mayor 51</t>
  </si>
  <si>
    <t>GLOBAL ISA y empresas ( Sin XM)</t>
  </si>
  <si>
    <t>Número total de nuevas contrataciones de empleados</t>
  </si>
  <si>
    <t>#</t>
  </si>
  <si>
    <t>Número de vacantes llenadas con candidatos internos mujeres</t>
  </si>
  <si>
    <t>Número de vacantes llenadas con candidatos internos hombres</t>
  </si>
  <si>
    <t>Número de vacantes llenadas con candidatos internos</t>
  </si>
  <si>
    <t>Porcentaje de vacantes llenadas con candidatos internos mujeres</t>
  </si>
  <si>
    <t>Costo promedio de contratación</t>
  </si>
  <si>
    <t>Resultado Indice de Ambiente Laboral - CULTURA</t>
  </si>
  <si>
    <t>RUTAL DEL ESTE</t>
  </si>
  <si>
    <t>Resultado de Indice de Ambiente Laboral</t>
  </si>
  <si>
    <t>Escala de Valoración</t>
  </si>
  <si>
    <t>Sobresaliente</t>
  </si>
  <si>
    <t>Muy Sobresaliente</t>
  </si>
  <si>
    <t>Muy Satisfactorio</t>
  </si>
  <si>
    <t>Satisfactorio</t>
  </si>
  <si>
    <t xml:space="preserve">No se presentaron lesiones generadas por accidentes de trabajo. 
Sin embargo, hubo dos accidentes sin grandes consecuencias en la ruta del bus empresarial, ambos casos no fueron considerados registrables. </t>
  </si>
  <si>
    <t>Los principales tipos de lesiones por accidente laboral identificados en los eventos analizados corresponden a contusiones y golpes en extremidades, lesiones musculoesqueléticas y dolores musculares por sobreesfuerzo.</t>
  </si>
  <si>
    <t>Contusión, herida, laceración.</t>
  </si>
  <si>
    <t>Golpes por caídas durante el tránsito peatonal</t>
  </si>
  <si>
    <t>Caidas a un mismo nivel, picaduras, atrapamientos, golpesy quemaduras.</t>
  </si>
  <si>
    <t>Corte (herida), fractura, golpe, contusión y aplastamiento.</t>
  </si>
  <si>
    <t>Golpes o contusiones, heridas y picaduras.</t>
  </si>
  <si>
    <t>Heridas con herramienta manual</t>
  </si>
  <si>
    <t xml:space="preserve">Se determinan en la matriz de identificación de peligros, evaluación y valoración de riesgos y controles. </t>
  </si>
  <si>
    <t xml:space="preserve">
Caída en desniveles, electrocución y uso de herramientas.</t>
  </si>
  <si>
    <t>Caída distinto nivel
Contacto con
Contacto por
Golpe con
Golpe contra</t>
  </si>
  <si>
    <t>Los peligros que han contribuido a generar estas lesiones incluyen el uso de herramientas manuales cortopunzantes (machete) en labores de apertura de camino y las caídas a distinto nivel en terrenos irregulares y los cuales provocaron heridas en extremidades inferiores y superiores.</t>
  </si>
  <si>
    <t>Controles de revisiones y mantenimientos preventivos. Identificación de peligros y valoración del riesgo.</t>
  </si>
  <si>
    <t>Se implementan controles como capacitaciones en técnicas seguras en el uso de herramientas manuales como el machete, evaluación previa del terreno, mantenimiento y sustitución de herramientas, uso de EPP reforzado (guantes anticorte, perneras) y ajustes en los procedimientos para evitar caídas y pérdida de control del machete, priorizando eliminación, ingeniería y administrativos.</t>
  </si>
  <si>
    <t>Capacitación 
Identificación de peligros y riesgos</t>
  </si>
  <si>
    <t xml:space="preserve">Reporte de actos y condiciones inseguras.
Caminatas de seguridad realizadas por lideres. </t>
  </si>
  <si>
    <t>Sustitución de herramientas deterioradas, controles de ingeniería para senderos críticos y reforzamiento de procedimientos y capacitaciones, además del uso obligatorio de EPP específico, para eliminar o minimizar otros peligros no materializados durante estas labores.</t>
  </si>
  <si>
    <t>Promedio salarial de los cargos nivel 1 en hombres</t>
  </si>
  <si>
    <t>Promedio salarial de los cargos nivel 1 en mujeres</t>
  </si>
  <si>
    <t>Nivel 3 mujeres (promedio salarial: salario base + otros incentivos en efectivo)</t>
  </si>
  <si>
    <t>Nivel 3  hombres (promedio salarial: salario base + otros incentivos en efectivo)</t>
  </si>
  <si>
    <t>Ruta del Este</t>
  </si>
  <si>
    <t>TRM 2025</t>
  </si>
  <si>
    <r>
      <t xml:space="preserve">El número total de </t>
    </r>
    <r>
      <rPr>
        <b/>
        <sz val="11"/>
        <rFont val="Calibri"/>
        <family val="2"/>
        <scheme val="minor"/>
      </rPr>
      <t>retiros voluntarios</t>
    </r>
    <r>
      <rPr>
        <b/>
        <sz val="11"/>
        <color theme="1"/>
        <rFont val="Calibri"/>
        <family val="2"/>
        <scheme val="minor"/>
      </rPr>
      <t xml:space="preserve"> </t>
    </r>
    <r>
      <rPr>
        <sz val="11"/>
        <color theme="1"/>
        <rFont val="Calibri"/>
        <family val="2"/>
        <scheme val="minor"/>
      </rPr>
      <t>(renuncias) durante el periodo objeto del informe</t>
    </r>
  </si>
  <si>
    <r>
      <t>El número total de</t>
    </r>
    <r>
      <rPr>
        <b/>
        <sz val="11"/>
        <rFont val="Calibri"/>
        <family val="2"/>
        <scheme val="minor"/>
      </rPr>
      <t xml:space="preserve"> retiros no voluntarios</t>
    </r>
    <r>
      <rPr>
        <sz val="11"/>
        <color theme="1"/>
        <rFont val="Calibri"/>
        <family val="2"/>
        <scheme val="minor"/>
      </rPr>
      <t xml:space="preserve"> (despidos y terminación de contratos) durante el periodo objeto del informe</t>
    </r>
  </si>
  <si>
    <r>
      <t>El número total de</t>
    </r>
    <r>
      <rPr>
        <b/>
        <sz val="11"/>
        <rFont val="Calibri"/>
        <family val="2"/>
        <scheme val="minor"/>
      </rPr>
      <t xml:space="preserve"> retiros naturales</t>
    </r>
    <r>
      <rPr>
        <b/>
        <sz val="11"/>
        <color theme="1"/>
        <rFont val="Calibri"/>
        <family val="2"/>
        <scheme val="minor"/>
      </rPr>
      <t xml:space="preserve"> </t>
    </r>
    <r>
      <rPr>
        <sz val="11"/>
        <color theme="1"/>
        <rFont val="Calibri"/>
        <family val="2"/>
        <scheme val="minor"/>
      </rPr>
      <t>(muerte, terminación de contrato definido y jubilación) durante el periodo objeto del informe</t>
    </r>
  </si>
  <si>
    <r>
      <t>El número total de</t>
    </r>
    <r>
      <rPr>
        <b/>
        <sz val="11"/>
        <rFont val="Calibri"/>
        <family val="2"/>
        <scheme val="minor"/>
      </rPr>
      <t xml:space="preserve"> retiros por movilidad interna entre empresas </t>
    </r>
    <r>
      <rPr>
        <sz val="11"/>
        <color theme="1"/>
        <rFont val="Calibri"/>
        <family val="2"/>
        <scheme val="minor"/>
      </rPr>
      <t>durante el periodo objeto del informe (empleados con movilidad)</t>
    </r>
  </si>
  <si>
    <t xml:space="preserve">Formación y enseñanza </t>
  </si>
  <si>
    <t xml:space="preserve">Compensación </t>
  </si>
  <si>
    <t xml:space="preserve">[GRI 2 21-a] [GRI 2 21-b] [GRI 2 21-c] Ratio de compensación total anual </t>
  </si>
  <si>
    <t xml:space="preserve">Casos de discriminación y acciones correctivas emprendidas </t>
  </si>
  <si>
    <t xml:space="preserve">Casos de acoso laboral y acciones correctivas emprendidas </t>
  </si>
  <si>
    <t xml:space="preserve">Casos de acoso sexual y acciones correctivas emprendidas </t>
  </si>
  <si>
    <t xml:space="preserve">N.D. </t>
  </si>
  <si>
    <t>N.A.</t>
  </si>
  <si>
    <t>N.D</t>
  </si>
  <si>
    <r>
      <t>Valor de las compras locales</t>
    </r>
    <r>
      <rPr>
        <b/>
        <sz val="11"/>
        <color theme="1"/>
        <rFont val="Aptos Light"/>
        <family val="2"/>
      </rPr>
      <t xml:space="preserve"> (COP)</t>
    </r>
  </si>
  <si>
    <r>
      <t>Compras totales</t>
    </r>
    <r>
      <rPr>
        <b/>
        <sz val="11"/>
        <color theme="1"/>
        <rFont val="Aptos Light"/>
        <family val="2"/>
      </rPr>
      <t xml:space="preserve"> (COP)</t>
    </r>
  </si>
  <si>
    <t>Cumplimiento de indicador «Evaluación de proveedores»</t>
  </si>
  <si>
    <t>Valor meta mayor o igual a 85 %</t>
  </si>
  <si>
    <t>Los proveedores son requeridos para presentar planes de mejora que contengan análisis de causas y medidas para cerrar brechas frente al aspecto mal evaluado. Una vez analizado, se reevalúa la nota del proveedor; si las mejoras no son implementadas, no podrá participar para ser elegido en futuras contrataciones.</t>
  </si>
  <si>
    <t>ISA ENRGÍA en Chile</t>
  </si>
  <si>
    <t>ISA ENERGÍA en Perú</t>
  </si>
  <si>
    <t>ISA ENERÍA en Chile</t>
  </si>
  <si>
    <t>ISA ENRGÍA en Perú</t>
  </si>
  <si>
    <t>N. D</t>
  </si>
  <si>
    <r>
      <t>Manejo de la información (</t>
    </r>
    <r>
      <rPr>
        <b/>
        <i/>
        <sz val="11"/>
        <color theme="0"/>
        <rFont val="Aptos Light"/>
        <family val="2"/>
      </rPr>
      <t>habeas data</t>
    </r>
    <r>
      <rPr>
        <b/>
        <sz val="11"/>
        <color theme="0"/>
        <rFont val="Aptos Light"/>
        <family val="2"/>
      </rPr>
      <t>)</t>
    </r>
  </si>
  <si>
    <t>N, A.</t>
  </si>
  <si>
    <t>N.D.</t>
  </si>
  <si>
    <t>Gestión de los derechos humanos</t>
  </si>
  <si>
    <r>
      <t>Operaciones y proveedores que se ha considerado que corren un riesgo significativo de presentar casos de t</t>
    </r>
    <r>
      <rPr>
        <b/>
        <sz val="11"/>
        <color theme="1"/>
        <rFont val="Aptos Light"/>
        <family val="2"/>
      </rPr>
      <t>rabajo infantil</t>
    </r>
  </si>
  <si>
    <r>
      <t xml:space="preserve">Operaciones y proveedores que se ha considerado que corren un riesgo significativo de presentar casos de </t>
    </r>
    <r>
      <rPr>
        <b/>
        <sz val="11"/>
        <color theme="1"/>
        <rFont val="Aptos Light"/>
        <family val="2"/>
      </rPr>
      <t>trabajadores jóvenes expuestos a trabajo peligroso</t>
    </r>
  </si>
  <si>
    <t>ISA, ISA INTERCOLOMBIA, ISA TRANSELCA, ISA Energía en Perú REP, ISA Energía en Brasil,  ISA Energía en Chile y Ruta Costera no tienen identificados riesgos de trabajo infantil ni de trabajo forzoso en sus operaciones propias o tercerizadas. No se presentó riesgo de trabajo forzado, en ningún centro propio ni en los contratistas, en los procesos de construcción y de operación. Las compras realizadas en los diferentes países consideran en las minutas contractuales el respeto de la ley del país de origen del producto y del país de entrega de este. En ella se especifica la prohibición del trabajo infantil y forzado y deben cumplir con lo establecido en el Código de Ética de ISA.
ISA, ISA INTERCOLOMBIA, ISA Energía en Perú REP, ISA Energía en Brasil,  ISA Energía en Chile e ISA Bolivia son signatarias del Pacto Global y cuenta con medidas para el aseguramiento y control de los derechos laborales con pleno respeto de los derechos humanos. Las minutas contractuales de sus trabajadores directos cumplen la legislación colombiana y los estándares internacionales; asimismo, establece requisitos contractuales con sus proveedores con apego a la legislación laboral colombiana y a los estándares declarados y realiza monitoreo y seguimiento a dichos requisitos.</t>
  </si>
  <si>
    <t>Gobierno e integridad</t>
  </si>
  <si>
    <t>Gestión de terceras partes</t>
  </si>
  <si>
    <t>Valor económico directo generado y distribuido</t>
  </si>
  <si>
    <t>ISA ENERGÍA en PERÚ</t>
  </si>
  <si>
    <t>ISA ENERGÍA en CHILE</t>
  </si>
  <si>
    <t>ISA ENERGÍA en BRASIL</t>
  </si>
  <si>
    <t>SA ENERGÍA en PERÚ</t>
  </si>
  <si>
    <t>IISA ENERGÍA en CHILE</t>
  </si>
  <si>
    <t>ISA VÍAS en CHILE</t>
  </si>
  <si>
    <t>ISA VIAS en CHILE</t>
  </si>
  <si>
    <t xml:space="preserve">Vacantes internas </t>
  </si>
  <si>
    <t>Ascensos</t>
  </si>
  <si>
    <t>Equidad diversidad e inclusión</t>
  </si>
  <si>
    <t>ISA ENERGÍA en BRASIL**</t>
  </si>
  <si>
    <t>Salud y seguridad en el trabajo</t>
  </si>
  <si>
    <r>
      <t xml:space="preserve">Mediante matrices de identificación de peligros y evaluación de </t>
    </r>
    <r>
      <rPr>
        <sz val="11"/>
        <color theme="1"/>
        <rFont val="Aptos Light"/>
        <family val="2"/>
      </rPr>
      <t>riesgos.
Confección de MIPER.</t>
    </r>
  </si>
  <si>
    <r>
      <t xml:space="preserve">A través de la matriz de peligros, investigación de </t>
    </r>
    <r>
      <rPr>
        <i/>
        <sz val="11"/>
        <rFont val="Aptos Light"/>
        <family val="2"/>
      </rPr>
      <t>los at</t>
    </r>
    <r>
      <rPr>
        <sz val="11"/>
        <rFont val="Aptos Light"/>
        <family val="2"/>
      </rPr>
      <t>, lecciones aprendidas,  ATS.</t>
    </r>
  </si>
  <si>
    <t>Alcance de la compensación</t>
  </si>
  <si>
    <t>Localización geográfica (Departamento/Región/provincia y municipio)</t>
  </si>
  <si>
    <t xml:space="preserve">Estado </t>
  </si>
  <si>
    <t xml:space="preserve">Tipo de compensación </t>
  </si>
  <si>
    <t>La medida de compensación está certificada o verificada por un tercero, ¿cómo?</t>
  </si>
  <si>
    <t>ISA ENERGIA BRASIL</t>
  </si>
  <si>
    <t>Compesación por la intervención en APP y Bosque tropical sin especificación</t>
  </si>
  <si>
    <t>Sorocaba/SP</t>
  </si>
  <si>
    <t>255917.55</t>
  </si>
  <si>
    <t>7398803.99</t>
  </si>
  <si>
    <t>Aumento de áreas de verdes</t>
  </si>
  <si>
    <t>Concesión Costera Cartagena Barranquillas SAS - Ruta Costera</t>
  </si>
  <si>
    <t>Concesión Costera Cartagena Barranquilla SAS - Ruta Costera</t>
  </si>
  <si>
    <t>Enriquecimiento</t>
  </si>
  <si>
    <t>Piracicaba/SP</t>
  </si>
  <si>
    <t>209872.15</t>
  </si>
  <si>
    <t>7470351.13</t>
  </si>
  <si>
    <t>INTERCOLOMBIA S.A. E.S.P</t>
  </si>
  <si>
    <t>214949.52</t>
  </si>
  <si>
    <t>7466983.65</t>
  </si>
  <si>
    <t xml:space="preserve"> Riacho Grande - Aéreo</t>
  </si>
  <si>
    <t>São Bernardo do Campo/SP</t>
  </si>
  <si>
    <t>339501.92</t>
  </si>
  <si>
    <t>7361709.20</t>
  </si>
  <si>
    <t>347538.28</t>
  </si>
  <si>
    <t>7372428.26</t>
  </si>
  <si>
    <t>351946.09</t>
  </si>
  <si>
    <t>7372030.97</t>
  </si>
  <si>
    <t>Santo André/SP</t>
  </si>
  <si>
    <t>345645.01</t>
  </si>
  <si>
    <t>7373836.00</t>
  </si>
  <si>
    <t>Compensación por Sustracción</t>
  </si>
  <si>
    <t>Compensación veda nacional*</t>
  </si>
  <si>
    <t>Sí, la organización cumple con toda la legislación internacional, nacional y estatal relacionada con la compensación, y fue constituida con base en la Ley n.º 11.428/06, na Resolução
SEMIL n.º 02/2024 y as leys municipais na Ley Municipal Ordinária nº 34633/2017 (gUARULHOS)</t>
  </si>
  <si>
    <t>Iniciada etapas de vistorias</t>
  </si>
  <si>
    <t>Creación de empleo y desarrollo de la biodiversidad.</t>
  </si>
  <si>
    <t>(1:17) Compesación por la intervención en Bosque tropical con especies en peligro de extinción</t>
  </si>
  <si>
    <t>Iniciada</t>
  </si>
  <si>
    <t>Otra</t>
  </si>
  <si>
    <t>Parque Nacional Sempre Vivas (municípios de Olhos D'água, Bocaiúva. Buenópolis e Diamantina todos no estado de Minas Gerais)</t>
  </si>
  <si>
    <t>Desarrollo de la biodiversidad.</t>
  </si>
  <si>
    <t>CONSORCIO TRANSMANTARO S.A.</t>
  </si>
  <si>
    <t>Piraquê ES</t>
  </si>
  <si>
    <t>(1:3) Compesación por la intervención en Bosque tropical con especies en peligro de extinción</t>
  </si>
  <si>
    <t>João Neiva/ES (Área da ISA ENERGIA)</t>
  </si>
  <si>
    <t xml:space="preserve">UTM </t>
  </si>
  <si>
    <t>Sí, IDAF/ES</t>
  </si>
  <si>
    <t>Compesación por la intervención en APP sin supresión de la vegetación</t>
  </si>
  <si>
    <t>Cariacica (REBIO Duas Bocas)</t>
  </si>
  <si>
    <t>- Erradicación de especies exóticas</t>
  </si>
  <si>
    <t>Sí, IEMA/ES</t>
  </si>
  <si>
    <t>Serra Dourada IBAMA</t>
  </si>
  <si>
    <t>Compensação por supressão em APP (proporção 1:1)</t>
  </si>
  <si>
    <t>Chapada Gaúcha/MG</t>
  </si>
  <si>
    <t>GMS</t>
  </si>
  <si>
    <t>15°13'27.80"S</t>
  </si>
  <si>
    <t>45°38'38.82"O</t>
  </si>
  <si>
    <t>Estamos aguardando a aprovação da proposta pelo IBAMA, ou seja, plantio ainda não iniciado.</t>
  </si>
  <si>
    <t>Restauracion - Plantio com nucleação em área dentro de unidade de conservação (PARNA Grande Sertão Veredas)</t>
  </si>
  <si>
    <t>Bosques e savanas</t>
  </si>
  <si>
    <t>IBAMA</t>
  </si>
  <si>
    <t>Recuperação de áreas de preservação permanente degradadas</t>
  </si>
  <si>
    <t>Erradicación especies exóticas</t>
  </si>
  <si>
    <t>Compensação por supressão de vegetação no polígono da Mata Atlântica (proporção 1:1)</t>
  </si>
  <si>
    <t>Pilão Arcado/BA</t>
  </si>
  <si>
    <t xml:space="preserve">10° 5'8.75"S </t>
  </si>
  <si>
    <t>43°42'35.41"O</t>
  </si>
  <si>
    <t>Área destinada para a conservação da vegetação, por meio de instrumento de servidão ambiental perpétua (Fazenda Lagoa da Tabua II no município de Pilão Arcado/BA).</t>
  </si>
  <si>
    <t>Conservação de área com vegetação nativa de forma perpétua.</t>
  </si>
  <si>
    <t>Compensação por supressão de vegetação no bioma Cerrado (área passível * 40m³ para obter o volume lenhoso, e o volume lenhoso/200 para cálculo do crédito de reposição florestal</t>
  </si>
  <si>
    <t>Chapada Gaúcha</t>
  </si>
  <si>
    <t>Recuperação de áreas degradadas dentro de unidade de conservação.</t>
  </si>
  <si>
    <t>Compensação por supressão de vegetação no bioma Caatinga (área passível * 20m³ para obter o volume lenhoso, e o volume lenhoso/200 para cálculo do crédito de reposição florestal</t>
  </si>
  <si>
    <t>Juazeiro, Campo Formoso e Sobradinho (todos na Bahia)</t>
  </si>
  <si>
    <t>200822.50</t>
  </si>
  <si>
    <t>8901727.93</t>
  </si>
  <si>
    <t>Restauracion - Plantio com nucleação em área dentro de unidade de conservação (PARNA Boqueirão da Onça)</t>
  </si>
  <si>
    <t>Savana</t>
  </si>
  <si>
    <t>ISA ENERGÍA CHILE</t>
  </si>
  <si>
    <t>Serra Dourada INEMA (SE BARRA II)</t>
  </si>
  <si>
    <t xml:space="preserve">Compensação por supressão de 4.122 indivíduos de espécie ameaçada Handroanthus spongiosus na proporção 1:15 (plantio de 61.830 mudas). Compensação por supressão de 403 indivíduos de espécie protegida Anadenanthera colubrina na proporção 1:1 (plantio de 403 mudas). </t>
  </si>
  <si>
    <t>Barra/BA</t>
  </si>
  <si>
    <t>A compensação/plantio será realizado em conjunto com a compensação da LT Barra - Buritirama</t>
  </si>
  <si>
    <t>Plantio total em áreas de reservas legais próximas ao empreendimento</t>
  </si>
  <si>
    <t>INEMA - BA</t>
  </si>
  <si>
    <t>Regeneração de área antropizada demarcada como reserva legal</t>
  </si>
  <si>
    <t>ISA VÍAS CHILE</t>
  </si>
  <si>
    <t xml:space="preserve"> Sistema de Operação - Empreendimentos Diversos</t>
  </si>
  <si>
    <t xml:space="preserve">Mogi das Cruzes/SP </t>
  </si>
  <si>
    <t>385230.98</t>
  </si>
  <si>
    <t>7375264.04</t>
  </si>
  <si>
    <t>Bertioga/SP</t>
  </si>
  <si>
    <t xml:space="preserve">
379107.17
</t>
  </si>
  <si>
    <t>7374173.52</t>
  </si>
  <si>
    <t>Fazenda Severino no município Pratinha/MG</t>
  </si>
  <si>
    <t>*NOTA: La compensación por veda nacional comprende la imposición de medidas ambientales definidas por las autoridades ambientales competentes cuando se realizan intervenciones sobre epífitas no vasculares, conforme a los lineamientos establecidos por el Ministerio de Ambiente y Desarrollo Sostenible (MADS). Estas medidas no corresponden a esquemas de compensación por área; sin embargo, se incluyen en la presente ficha (101‑2c) y no en la 101‑2b, dado que se trata de acciones compensatorias que se ejecutan por fuera de las áreas de intervención directa del proyecto, en cumplimiento de las obligaciones ambientales definidas por la autoridad</t>
  </si>
  <si>
    <t xml:space="preserve"> Minuano</t>
  </si>
  <si>
    <t>Regularización de tierras por superficie equivalente suprimida (compensação 1:1)</t>
  </si>
  <si>
    <t>Compensação pela intervenção em espécies ameaçadas de extinção</t>
  </si>
  <si>
    <t xml:space="preserve"> Araxá//MG</t>
  </si>
  <si>
    <t>Compensação pela intervenção em Área de Preservação Permanente - APP</t>
  </si>
  <si>
    <t>São Roque de Minas/MG.</t>
  </si>
  <si>
    <t xml:space="preserve">Subestação de Baguaçu 440/138kV e Seccionamento da LT 440 kV Ilha Solteira - Bauru e LT 138kV Valparaíso - Nova Avanhandava  / Subestação Alta Paulista 440/138 kV, LT Flórida Paulista - Alta Paulista (300m), LT 138 kV Alta Paulista - Presidente Prudente (300m), LT 440 kV Taquaruçu - Alta Paulista (50,35 km) e LT 440 kV Alta Paulista - Marechal Rondon (50,28 km) </t>
  </si>
  <si>
    <t>Compensação pela perda da biodiversidade e intervenção em Área de Preservação Permanente - APP</t>
  </si>
  <si>
    <t xml:space="preserve">LT 345 kV SE Viana 2 - SE João Neiva 2 e Subestação 345 kV João Neiva 2 </t>
  </si>
  <si>
    <t>Compensação pela perda da biodiversidade e intervenção em Área de Reserva Legal (RL)</t>
  </si>
  <si>
    <t xml:space="preserve"> LT 138 kV Rosana - Presidente Prudente</t>
  </si>
  <si>
    <t>Compensação pela perda da biodiversidade e intervenção em Unidade de Conservação (compensação 1:1)</t>
  </si>
  <si>
    <t xml:space="preserve"> LT 138 kV Taubate - Paraibuna - Caraguatatuba</t>
  </si>
  <si>
    <t>Compensação pela perda da biodiversidade e intervenção em Unidade de Conservação</t>
  </si>
  <si>
    <t xml:space="preserve"> Monteiro Lobato/SP</t>
  </si>
  <si>
    <t>411687.26</t>
  </si>
  <si>
    <t>7466708.29</t>
  </si>
  <si>
    <t xml:space="preserve">Santa Branca/SP </t>
  </si>
  <si>
    <t>410833.46</t>
  </si>
  <si>
    <t>7414325.66</t>
  </si>
  <si>
    <t xml:space="preserve"> Subestação Registro - Projeto Bess</t>
  </si>
  <si>
    <t>Compensação pela perda da biodiversidade para implantação de Banco de Baterias</t>
  </si>
  <si>
    <t>Barra do Turvo/SP</t>
  </si>
  <si>
    <t>Compensação pela perda da biodiversidade para implantação da SE Salto</t>
  </si>
  <si>
    <t xml:space="preserve"> LT 230 kV Cuiabá-Assis-Salto Grande-Chavantes</t>
  </si>
  <si>
    <t>Compensação pela perda da biodiversidade pela implantação da LT 230 kV Cuiabá-Assis-Salto Grande-Chavantes (compensação 1:1 em área + plqntio de 656 mudas por supressão isolada)</t>
  </si>
  <si>
    <t xml:space="preserve"> SE Água Vermelha</t>
  </si>
  <si>
    <t>Compensação por intervenção em APP na ampliação da SE Água Vermelha
(compensação 1:1)</t>
  </si>
  <si>
    <t xml:space="preserve">Sí,ICMBio </t>
  </si>
  <si>
    <t>Fernão Dias</t>
  </si>
  <si>
    <t>Atibaia e Mairiporã/SP</t>
  </si>
  <si>
    <t xml:space="preserve"> SE Mogi Mirim III</t>
  </si>
  <si>
    <t>IE Pinheiros - SE Piratininga II e LT 345kV Piratininga II - Interlangos</t>
  </si>
  <si>
    <t>Compensação pela perda da biodiversidade e intervenção em APP
(reposição complementar, a execução deve ser plantio de 13.450, porem a área total é de 23,9 hectares)</t>
  </si>
  <si>
    <t>São Paulo/SP</t>
  </si>
  <si>
    <t>Sí, SVMA</t>
  </si>
  <si>
    <t xml:space="preserve"> LT 440 kV Ilha Solteira - Três Irmãos C2</t>
  </si>
  <si>
    <t>Compensação pela perda da biodiversidade e intervenção em APP</t>
  </si>
  <si>
    <t>Caiuá/SP</t>
  </si>
  <si>
    <t>Regularização fundiária</t>
  </si>
  <si>
    <t>Atibaia/SP</t>
  </si>
  <si>
    <t xml:space="preserve"> LT 345kV Baixada Santista - Tijuco Preto C3</t>
  </si>
  <si>
    <t>Ubatuba/SP</t>
  </si>
  <si>
    <t>ISA Vías en Chile</t>
  </si>
  <si>
    <t>Acceso sur Calama, Sector Parque Industrial APIAC</t>
  </si>
  <si>
    <t>Es una obligación por Base de Licitación</t>
  </si>
  <si>
    <t>Reposición de arboreos en condición de marchitez permanente (Algarrobo, Falso Pimiento y Chañar)</t>
  </si>
  <si>
    <t xml:space="preserve">Desertico </t>
  </si>
  <si>
    <t>arbolado/matorral</t>
  </si>
  <si>
    <t>En Proceso</t>
  </si>
  <si>
    <t>Validado por el MOP</t>
  </si>
  <si>
    <t>Acceso Sur Ruta 5</t>
  </si>
  <si>
    <t>Replante de Quillay, pimiento, ciruelo en flor, cipres, liquidambar, maitén, ñipa, Aromo, Olmo, Lagaerstroemia indica, Peumo, Tulipero, Quebracho</t>
  </si>
  <si>
    <t>Urbano / rural</t>
  </si>
  <si>
    <t>Enlace Lautaro y Enlace Cajon
Área de Descanso Definitiva KM 613,5</t>
  </si>
  <si>
    <t>Arrayan, Corcolen, Mañio, Maitén, hualle, notros, raulí y coigües.</t>
  </si>
  <si>
    <t>Rural</t>
  </si>
  <si>
    <t>Pasarela Paillaco, Atravieso Collico, Atravieso Collimallin</t>
  </si>
  <si>
    <t>Maitén, Coigüe, notros, corcolen, olivillo, luma, arrayan</t>
  </si>
  <si>
    <t>ENLACE 500 KV MANTARO - NUEVA YANANGO - CARAPONGO Y SUBESTACIONES ASOCIADAS (RDG N° D 00354-2024-MIDAGRI-SERFOR-DGGSPFFS)</t>
  </si>
  <si>
    <t>Departamento: Junin
Provincia: Jauja
Distrito: Monobamba
Sector: Centro Poblado La Unión Condorbamba</t>
  </si>
  <si>
    <t>WGS 84  
Zona 18S</t>
  </si>
  <si>
    <t>480045 ESTE (m)</t>
  </si>
  <si>
    <t>8734060 NORTE (m)</t>
  </si>
  <si>
    <t>Las medidas para la recuperación de la cobertura forestal cumplen con las buenas prácticas de compensación al seguir los lineamientos establecidos por SERFOR (RDE N.° 083‑2018). El proceso contempla tres fases —instalación, post‑instalación y establecimiento— que incluyen análisis de suelo, control de especies invasoras, evaluación de crecimiento y mortalidad de plantones, y monitoreo de fauna. La estructura del monitoreo permite verificar la evolución del ecosistema y asegurar la sostenibilidad de la restauración, garantizando que la compensación sea efectiva, medible y ecológicamente pertinente.</t>
  </si>
  <si>
    <t>reforestación</t>
  </si>
  <si>
    <t>0.16 Ha</t>
  </si>
  <si>
    <t>Bosque de montaña montano</t>
  </si>
  <si>
    <t>Bosque premontano tropical</t>
  </si>
  <si>
    <t>obligatoria</t>
  </si>
  <si>
    <t>El plan de desboque se presenta al Servicio Nacional Forestal y de Fauna Silvestre (SERFOR), entidad rectora peruana el cual está adscrito al Ministerio de Desarrollo Agrario y Riego (MIDAGRI). Este a traves del expediente RDG N°  D 00354-2024-MIDAGRI-SERFOR-DGGSPFFS, brindó  la autorización de desbosque requerida para la ejecución de la construcción de infraestructura eléctrica incluídas en el Proyecto “Enlace 500 kV Nueva Yanango-Nueva Huánuco (Yaros) y Subestaciones Asociadas”.</t>
  </si>
  <si>
    <t>Fortalecen la sostenibilidad ecológica y social del territorio intervenido. Estos beneficios contribuyen al mejor desempeño del sistema ambiental y a la recuperación integral de los ecosistemas involucrados.</t>
  </si>
  <si>
    <t>ubicado en la región comprendida entre los Departamentos de Cochabamba y Santa Cruz, el mismo se extiende desde la Subestación Carrasco hasta la Subestación Urubó, atravesando por el Municipio de Entre Ríos en el Departamento de Cochabamba y Yapacaní, San Carlos, Buena Vista y Porongo en el Departamento de Santa Cruz; recorriendo una distancia aproximada de 168 Km.</t>
  </si>
  <si>
    <t>No aplica, ya que el proyecto se encuenta en operación y manteniemiento y las acciones de compensación fueron finalizadas por fuera del año de reporte</t>
  </si>
  <si>
    <t>El proyecto de interconexión se encuentra ubicado en la región comprendida entre los Departamentos de Cochabamba y Chuquisaca, el mismo se extiende desde la población de Santiváñez hasta la ciudad de Sucre, recorriendo una distancia de 248 Km.</t>
  </si>
  <si>
    <t xml:space="preserve">La Subestación Arboleda, se encuentra ubicada en el Km. 95, al Norte del departamento de Santa Cruz, sobre la carretera Santa Cruz – Cochabamba, colindante con la población de La Arboleda </t>
  </si>
  <si>
    <t xml:space="preserve">La Subestación Sucre, está ubicada a 12 Km., de la ciudad Sucre, en proximidades de la comunidad Sonckochipa, sobre la carretera Sucre – Cochabamba
La Subestación Punutuma, está ubicada próximo a la comunidad Lapa Lapa en el Municipio de Tomave a una distancia de 110 km al Suroeste de la ciudad de Potosí, apartándose 5 km en la comunidad Pelca de la ruta principal hacia Uyuni. </t>
  </si>
  <si>
    <t>SUC: 266396
PUN:799053</t>
  </si>
  <si>
    <t>SUC: 7897642
PUN: 7780220</t>
  </si>
  <si>
    <t>Unidad Funcional 1 y 2 - Proyecto “Construcción Segunda Calzada Carretera Cartagena - Barranquilla, Ruta 90 A, Tramo 1
entre el PR0+000 al PR7+500 de la vía al Mar”</t>
  </si>
  <si>
    <t>CPPB</t>
  </si>
  <si>
    <t>Distrito de
Cartagena (Bolívar)</t>
  </si>
  <si>
    <t>1156616.56</t>
  </si>
  <si>
    <t xml:space="preserve">445540.58 </t>
  </si>
  <si>
    <t>Es una medida de compensación impuesta por la Autoridad Ambiental  (ANLA), la cual da cumplimiento al Manual de compensación del componente biotico del Ministerio de Ambiente. Cumple con los principios de buenas prácticas de compensación por pérdida de biodiversidad, en la medida en que atiende criterios clave como equivalencia ecológica, adicionalidad, efectividad, sostenibilidad y enfoque ecosistémico</t>
  </si>
  <si>
    <t xml:space="preserve">La ANLA a través de la Resolución 555 de 2022, por la cual se modifica el PCPB, estableció la obligación de restaurar 6,27 ha de manglar mediante la siembra, mantenimiento y monitoreo de plántulas en la ciénaga de la Virgen. A la fecha se han realizado reuniones con las comunidades del área de influencia (Puerto Rey, Tierra Baja y Villa Gloria), con el fin de concertar su participación en la medida de restauración. Se proyecta que en el mes de febrero de 2026 se de inicio a las actividades de campo, dando cumplimiento a la metodología de apertura de canales y diseño de siembra.  </t>
  </si>
  <si>
    <t>Es una obligación impuesta por la Autoridad Ambiental (ANLA) mediante acto administrativo, a la cual le realiza seguimiento en el marco de la licencia ambiental 1290/2015 por las actividades de la Unidades Funcionales 1 y 2 del proyecto.</t>
  </si>
  <si>
    <t>En el ecossitema de manglar dentro de los beneficios ambientales secundarios se encuentran: el aumento en la captura y almacenamiento de carbono, la mejora de la calidad del agua mediante la retención de sedimentos y contaminantes, el fortalecimiento de la protección costera frente a la erosión y eventos extremos, y la recuperación de hábitats clave que favorecen la pesca y la resiliencia ecológica del sistema costero.</t>
  </si>
  <si>
    <t>El acto administrativo con el cual impuso la obligación, estableció que se debia presentar la metodología y plan de acción para el cumplimiento de la media. El pronunciamiento de la entidad sobre la viabilidad de la metodología fue generado en marzo de 2025 y apartir de esa fecha se han realizado las gestiones para dar inicio a la obligación.</t>
  </si>
  <si>
    <t>Unidad Funcional 6 - Proyecto construcción doble calzada del K16+500 al K36+665”</t>
  </si>
  <si>
    <t>CCB</t>
  </si>
  <si>
    <t>Municipios de Galapa, Puerto Colombia
y Barranquilla en el Departamento del Atlántico</t>
  </si>
  <si>
    <t xml:space="preserve">1221614.71 </t>
  </si>
  <si>
    <t>515809.92</t>
  </si>
  <si>
    <t>La Autoridad Ambiental (ANLA) mediante mediante Resolución 810 de 2024, aprobó la medida de compensación por el aprovechamiento forestal  de especies en veda por obras de la Unidad Funcional - UF 6, mediante el establecimiento y mantenimeinto de 410 plantulas de mangle en la cienaga de Mallorquín. La autoridad dio viablidad a la medida compensatoría en octubre de 2025, por lo tanto, el Concesionario adelanta las gestiones para dar inicio, lo cual se proyecta en febrero de 2026</t>
  </si>
  <si>
    <t>Es una obligación impuesta por la Autoridad Ambiental (ANLA) mediante acto administrativo, a la cual le realiza seguimiento en el marco de la licencia ambiental 1382/2015 y Resolución 2356 del 23 de diciembre de 2021, por las actividades de la Unidad Funcional 6 del proyecto.</t>
  </si>
  <si>
    <t xml:space="preserve">Unidad Funcional 4 - Adecuación del área de pesaje sector Papiros, ubicado en la Ruta 90 A – 01, vía Cartagena – Barranquilla, abscisa PR 103+500, </t>
  </si>
  <si>
    <t>Puerto Colombia - Atlántico</t>
  </si>
  <si>
    <t>1215134.10</t>
  </si>
  <si>
    <t>506103.78</t>
  </si>
  <si>
    <t xml:space="preserve">Es una medida de compensación impuesta por la Autoridad Ambiental  (CRA), la cual da cumplimiento a las obligaciones del permiso de aprovechamiento forestal </t>
  </si>
  <si>
    <t>Vegetación secundaria baja</t>
  </si>
  <si>
    <t>La medida compensatoria, se establecio por el aprovechamiento forestal de arboles aislados por las obras de ampliación del pesaje de la UF 3, con la obligación de siembra de 22 arboles. En 2025, se culminó el tiempo de mantenimeinto y fue recibida la comepnsación por la Corporación AutonomaRegional del Atlantico - CRA</t>
  </si>
  <si>
    <t>El segumiento a la medida lo realizó y certificó la CRA, en cumplmiento de la medida compensatoria</t>
  </si>
  <si>
    <t>Como beneficio secundario, se encuentra el mejoramiento paisajistico del área</t>
  </si>
  <si>
    <t>1160339.50</t>
  </si>
  <si>
    <t>446911.53</t>
  </si>
  <si>
    <t>Es una actividad voluntaria que contribuye a la equivalencia ecológica, ya que el manglar es un ecosistema estratégico que provee funciones ambientales, tales como regulación hídrica, provisión de hábitat para fauna acuática, conectividad ecológica y captura de carbono</t>
  </si>
  <si>
    <t>En conmemoración del mes del jaguar, el 26 de noviembre de 2025 con nuestros voluntarios, realizamos una jornada de siembra de 200 de mangles en la ciénaga de la Virgen</t>
  </si>
  <si>
    <t>Barranquilla en el Departamento del Atlántico</t>
  </si>
  <si>
    <t>1221978.96</t>
  </si>
  <si>
    <t>516464.57</t>
  </si>
  <si>
    <t>ISA ENERGÍA COLOMBIA</t>
  </si>
  <si>
    <t>LT Asociadas a la Conexión Antioquia – Cerromatoso a 500 kV - ANCE</t>
  </si>
  <si>
    <t>Córdoba/Puerto Libertador</t>
  </si>
  <si>
    <t xml:space="preserve">Cumplimiento de lo definido en el Plan de Compensación por Pérdida de Biodiversidad (MADS, 2012), Manual de Compensaciones del Componente Biótico (MADS,2018), Plan nacional de restauración (MADS, 2015). </t>
  </si>
  <si>
    <t>Mosaico de cultivos pastos y espacios naturales del Zonobioma Húmedo Tropical Nechí - San Lucas</t>
  </si>
  <si>
    <t>Plan de compensación en evaluación por parte de la autoridad ambiental</t>
  </si>
  <si>
    <t>Protección del recurso hídrico nodo Paramillo. Talleres de educación ambiental en instituciones educativas y comunidad.</t>
  </si>
  <si>
    <t>Obligaciones compensación resoluciones ANLA es de 2702,96 ha, sin embargo, la Sociedad presentó un recalculo de las áreas finalmente intervenidas por el proyecto con lo cual se ajusto la compensación a 1648,28 ha (A la espera del pronunciamiento ANLA)</t>
  </si>
  <si>
    <t>Pastos enmalezados del Zonobioma Húmedo Tropical Nechí - San Lucas</t>
  </si>
  <si>
    <t>Pastos limpios del Zonobioma Húmedo Tropical Nechí - San Lucas</t>
  </si>
  <si>
    <t>Zonas quemadas del Zonobioma Húmedo Tropical Nechí - San Lucas</t>
  </si>
  <si>
    <t>Vegetación secundaria baja del Zonobioma Húmedo Tropical Nechí - San Lucas</t>
  </si>
  <si>
    <t>Bosque denso del Orobioma Subandino Nechí - San Lucas</t>
  </si>
  <si>
    <t>Bosque denso del Zonobioma Húmedo Tropical Nechí - San Lucas</t>
  </si>
  <si>
    <t>Vegetación secundaria alta del Orobioma Subandino Nechí - San Lucas</t>
  </si>
  <si>
    <t>Vegetación secundaria alta del Zonobioma Húmedo Tropical Nechí - San Lucas</t>
  </si>
  <si>
    <t>LT Cerromatoso - Chinú – Copey - CECO</t>
  </si>
  <si>
    <t>Sucre/Ovejas</t>
  </si>
  <si>
    <t>Bosque abierto del Helobioma Ariguaní-Cesar</t>
  </si>
  <si>
    <t>Protección de ecosistemas estratégicos (Bosque seco). Talleres de educación ambiental en instituciones educativas y comunidad.</t>
  </si>
  <si>
    <t>Obligaciones compensación resoluciones ANLA es de 2721,217 ha, sin embargo, la Sociedad presentó un recalculo de las áreas finalmente intervenidas por el proyecto con lo cual se ajusto la compensación a 2312,13 ha (A la espera del pronunciamiento ANLA)</t>
  </si>
  <si>
    <t>Bosque abierto del Zonobioma Alternohígrico Tropical Ariguaní-Cesar</t>
  </si>
  <si>
    <t>Bosque tropical - bosque seco tropical</t>
  </si>
  <si>
    <t>Bosque de galería y ripario del Helobioma Ariguaní-Cesar</t>
  </si>
  <si>
    <t>Córdoba/Pueblo Nuevo</t>
  </si>
  <si>
    <t>Bosque abierto del Helobioma Magdalena medio y depresión momposina</t>
  </si>
  <si>
    <t>Bosque abierto del Zonobioma Húmedo Tropical Magdalena medio y depresión momposina</t>
  </si>
  <si>
    <t>Bosque de galería y ripario del Helobioma Magdalena medio y depresión momposina</t>
  </si>
  <si>
    <t>Zonas Pantanosas del Zonobioma Húmedo Tropical Magdalena medio y depresión momposina</t>
  </si>
  <si>
    <t>Humedales/Ciénagas/Pantanales/Páramos</t>
  </si>
  <si>
    <t>Zonas Pantanosas del Helobioma Magdalena medio y depresión momposina</t>
  </si>
  <si>
    <t>Magdalena/Santa Bárbara de Pinto</t>
  </si>
  <si>
    <t>Zonas Pantanosas del Zonobioma Alternohígrico Tropical Ariguaní-Cesar</t>
  </si>
  <si>
    <t>Cultivos permanentes arbóreos del Helobioma Ariguaní-Cesar</t>
  </si>
  <si>
    <t>Cultivos permanentes arbóreos del Zonobioma Alternohígrico Tropical Ariguaní-Cesar</t>
  </si>
  <si>
    <t>Cultivos permanentes herbáceos del Helobioma Ariguaní-Cesar</t>
  </si>
  <si>
    <t>Pastos enmalezados del Helobioma Ariguaní-Cesar</t>
  </si>
  <si>
    <t>Pastos enmalezados del Zonobioma Alternohígrico Tropical Ariguaní-Cesar</t>
  </si>
  <si>
    <t>Pastos limpios del Helobioma Ariguaní-Cesar</t>
  </si>
  <si>
    <t>Pastos limpios del Zonobioma Alternohígrico Tropical Ariguaní-Cesar</t>
  </si>
  <si>
    <t>Vegetación secundaria o en transición del Helobioma Ariguaní-Cesar</t>
  </si>
  <si>
    <t>Vegetación secundaria o en transición del Zonobioma Alternohígrico Tropical Ariguaní-Cesar</t>
  </si>
  <si>
    <t>Pastos arbolados del Helobioma Ariguaní-Cesar</t>
  </si>
  <si>
    <t>Pastos arbolados del Zonobioma Alternohígrico Tropical Ariguaní-Cesar</t>
  </si>
  <si>
    <t>Tierras desnudas y degradadas del Zonobioma Alternohígrico Tropical Ariguaní-Cesar</t>
  </si>
  <si>
    <t>Otros (Tierras desnudas y degradadas)</t>
  </si>
  <si>
    <t>Pastos arbolados del Helobioma Magdalena medio y depresión momposina</t>
  </si>
  <si>
    <t>Pastos arbolados del Zonobioma Húmedo Tropical Magdalena medio y depresión momposina</t>
  </si>
  <si>
    <t>Pastos enmalezados del Helobioma Magdalena medio y depresión momposina</t>
  </si>
  <si>
    <t>Pastos limpios del Helobioma Magdalena medio y depresión momposina</t>
  </si>
  <si>
    <t>Tierras desnudas y degradadas del Helobioma Magdalena medio y depresión momposina</t>
  </si>
  <si>
    <t>Tierras desnudas y degradadas del Zonobioma Húmedo Tropical Magdalena medio y depresión momposina</t>
  </si>
  <si>
    <t>Vegetación secundaria o en transición del Helobioma Magdalena medio y depresión momposina</t>
  </si>
  <si>
    <t>Línea de Interconexión de Energía Eléctrica Betania – Mirolindo a 230 kV - BEMI</t>
  </si>
  <si>
    <t xml:space="preserve">Cumplimiento de lo definido en el Plan de Compensación por Pérdida de Biodiversidad (MADS, 2012), Plan nacional de restauración (MADS, 2015). </t>
  </si>
  <si>
    <t>Obligaciones compensación resoluciones ANLA es de 319,79 ha, sin embargo, la Sociedad presentó la respuesta a unos requerimientos ANLA con lo cual se incrementa las áreas de compensación a 429,19 ha (A la espera del pronunciamiento ANLA)</t>
  </si>
  <si>
    <t>Lagunas, lagos y ciénagas naturales del Zonobioma Alternohígrico Tropical Tolima grande</t>
  </si>
  <si>
    <t>Arbustal abierto del Zonobioma Alternohígrico Tropical Tolima grande</t>
  </si>
  <si>
    <t>Pastos arbolados del Zonobioma Alternohígrico Tropical Tolima grande</t>
  </si>
  <si>
    <t>Pastos enmalezados del Zonobioma Alternohígrico Tropical Tolima grande</t>
  </si>
  <si>
    <t>Pastos limpios del Zonobioma Alternohígrico Tropical Tolima grande</t>
  </si>
  <si>
    <t>Ríos (50 m) del Zonobioma Alternohígrico Tropical Tolima grande</t>
  </si>
  <si>
    <t>Tierras desnudas y degradadas del Zonobioma Alternohígrico Tropical Tolima grande</t>
  </si>
  <si>
    <t>Vegetación secundaria o en transición del Zonobioma Alternohígrico Tropical Tolima grande</t>
  </si>
  <si>
    <t>Huila/Neiva</t>
  </si>
  <si>
    <t>Arbustal denso del Zonobioma Alternohígrico Tropical Tolima grande</t>
  </si>
  <si>
    <t>Atlántico/ Usiacurí</t>
  </si>
  <si>
    <t>Arbustal denso del Zonobioma Alternohígrico Tropical Cartagena y delta del Magdalena</t>
  </si>
  <si>
    <t>La meta registrada es de 429,77 ha asociada a los actos administrativos, sin embargo, se encuentra en evaluación de la ANLA recálculo de áreas para una compensación de 440,16 ha. Adicionalmente, se modifica fecha de finalización de la obligación, ya que no se ha pronunciado la ANLA respecto al Dónde compensar para el inicio de la implementación.</t>
  </si>
  <si>
    <t>Bosque denso del Zonobioma Alternohígrico Tropical Cartagena y delta del Magdalena</t>
  </si>
  <si>
    <t>Bosque fragmentado del Zonobioma Alternohígrico Tropical Cartagena y delta del Magdalena</t>
  </si>
  <si>
    <t>Bosque de galería y/o ripario del Zonobioma Alternohígrico Tropical Cartagena y delta del Magdalena</t>
  </si>
  <si>
    <t>Restauración (enriquecimiento)</t>
  </si>
  <si>
    <t>Pastos arbolados del Zonobioma Alternohígrico Tropical Cartagena y delta del Magdalena</t>
  </si>
  <si>
    <t>Pastos enmalezados del Zonobioma Alternohígrico Tropical Cartagena y delta del Magdalena</t>
  </si>
  <si>
    <t>Vegetación secundaria o en transición del Zonobioma Alternohígrico Tropical Cartagena y delta del Magdalena</t>
  </si>
  <si>
    <t>Atlántico/ Piojó</t>
  </si>
  <si>
    <t>Protección del ecosistemas estratégicos, fortalecimiento de áreas protegidas mediante otras medidas efectivas de conservación -OMEC, fortalecimiento de actividades de uso sostenible. Talleres de educación ambiental en instituciones educativas y comunidad.</t>
  </si>
  <si>
    <t>Pastos limpios del Zonobioma Alternohígrico Tropical Cartagena y delta del Magdalena</t>
  </si>
  <si>
    <t>Tierras desnudas y degradadas del Zonobioma Alternohígrico Tropical Cartagena y delta del Magdalena</t>
  </si>
  <si>
    <t>Protección del ecosistemas estratégicos, fortalecimiento de iniciativas privadas de conservación de fauna y flora. Talleres de educación ambiental en instituciones educativas y comunidad.</t>
  </si>
  <si>
    <t>Bolívar/ Villanueva</t>
  </si>
  <si>
    <t>Otros cultivos transitorios del Zonobioma Alternohígrico Tropical Cartagena y delta del Magdalena</t>
  </si>
  <si>
    <t>LT Sochagota – San Antonio 230 Kv - SOSA</t>
  </si>
  <si>
    <t>Antioquia/ Anorí</t>
  </si>
  <si>
    <t xml:space="preserve">Cumplimiento de lo definido en el Manual de Compensaciones del Componente Biótico (MADS,2018), Plan nacional de restauración (MADS, 2015), cumple con criterios de adicionalidad a partir de la restauración y enriquecimiento de los ecosistemas y de permanencia considerando que son tres predios de propiedad de la Fundación ProAves con destinación a la conservación y un predio privado, los cuales adicionalmente se encuentran al interior de un área protegida DRMI Cacica Noría. </t>
  </si>
  <si>
    <t>Vegetación Secundaria Baja del Orobioma Andino Nechí-San Lucas</t>
  </si>
  <si>
    <t>Vegetación Secundaria Baja del Orobioma Subandino Nechí-San Lucas</t>
  </si>
  <si>
    <t>Bosque de galería y/o ripario del Orobioma Andino Nechí-San Lucas</t>
  </si>
  <si>
    <t>Bosque de galería y/o ripario del Orobioma Subandino Nechí-San Lucas</t>
  </si>
  <si>
    <t>Bosque denso del Orobioma Andino Nechí-San Lucas</t>
  </si>
  <si>
    <t>Vegetación Secundaria Alta del Orobioma Andino Nechí-San Lucas</t>
  </si>
  <si>
    <t>Vegetación Secundaria Alta del Orobioma Subandino Nechí-San Lucas</t>
  </si>
  <si>
    <t xml:space="preserve">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 a un predio de propiedad de la Fundación ProAves con destinación a la conservación, el cual adicionalmente se encuentra en la zona de amortiguamiento de un área protegida DRMI Cacica Noría. </t>
  </si>
  <si>
    <t>Vegetación secundaria alta del Orobioma Subandino Nechí-San Lucas</t>
  </si>
  <si>
    <t xml:space="preserve">Se realiza cambio de predios y por ende la finalización del año de la obligación cambia, considerando tiempos de pronunciamiento de la ANLA. </t>
  </si>
  <si>
    <t>Vegetación secundaria baja del Orobioma Subandino Nechí-San Lucas</t>
  </si>
  <si>
    <t>Atlántico/ Manatí</t>
  </si>
  <si>
    <t>Cumplimiento de lo definido en el Manual de Compensaciones del Componente Biótico (MADS,2018), Plan nacional de restauración (MADS, 2015), cumple con criterios de adicionalidad a partir de la restauración y enriquecimiento de los ecosistemas y  adicionalmente se encuentra aen el área de influencia de la ciénaga el Guajaro.</t>
  </si>
  <si>
    <t>Vegetación secundaria baja del Zonobioma Seco Tropical del Caribe</t>
  </si>
  <si>
    <t xml:space="preserve">Se realiza cambio de predios y por ende la finalización del año de la obligación cambia considerando que se solicitó un horizonte de compensación de 10 años y teniendo en cuenta además los tiempos de pronunciamiento de la ANLA. </t>
  </si>
  <si>
    <t>Pastos arbolados del Zonobioma Seco Tropical del Caribe</t>
  </si>
  <si>
    <t>Pastos enmalezados del Zonobioma Seco Tropical del Caribe</t>
  </si>
  <si>
    <t>Bosque de galería y/o ripario del Zonobioma Seco Tropical del Caribe</t>
  </si>
  <si>
    <t>Pastos arbolados del Zonobioma seco tropical del Caribe</t>
  </si>
  <si>
    <t>Interconexión Cuestecitas - Copey - Fundación 500/220 mil voltios</t>
  </si>
  <si>
    <t xml:space="preserve">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corresponden a predios de propiedad de la Corporación Autónoma Regional del Cesar (CORPOCESAR) al interior del Parque Natural Regional (PNR) Los Besotes. </t>
  </si>
  <si>
    <t>Bosque de galería y ripario del Zonobioma Alternohígrico Tropical Baja Guajira y Alto Cesar</t>
  </si>
  <si>
    <t>Protección del ecosistemas estratégicos, fortalecimiento de iniciativas de conservación de fauna y flora. Talleres de educación ambiental en instituciones educativas y comunidad.</t>
  </si>
  <si>
    <t>Vegetación secundaria del Zonobioma Alternohígrico Tropical Baja Guajira y Alto Cesar</t>
  </si>
  <si>
    <t>Arbustal denso del Zonobioma Alternohígrico Tropical Baja Guajira y Alto Cesar</t>
  </si>
  <si>
    <t>Pastos Limpios del Zonobioma Alternohígrico Tropical Baja Guajira y Alto Cesar</t>
  </si>
  <si>
    <t>La Guajira/Maicao</t>
  </si>
  <si>
    <t xml:space="preserve">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corresponden a predios de propiedad de la Corporación Autónoma Regional de La Guajira (CORPOGUAJIRA) en la zona de amortiguación de la Reserva Forestal Protectora (RFP) Montes de Oca. </t>
  </si>
  <si>
    <t>Línea de Transmisión Cuestecitas – Majayura a 230 kV</t>
  </si>
  <si>
    <t>La Guajira/Riohacha</t>
  </si>
  <si>
    <t xml:space="preserve">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corresponden a predios de propiedad de la Parques Nacionales Naturales (PNN) en el Santuario de Flora y Fauna (SFF) Los Flamencos. </t>
  </si>
  <si>
    <t>Mosaico de cultivos, pastos y espacios naturales del Zonobioma Alternohígrico Tropical Baja Guajira y alto Cesar</t>
  </si>
  <si>
    <t>Arbustal abierto del Zonobioma Alternohígrico Tropical Baja Guajira y alto Cesar</t>
  </si>
  <si>
    <t>Vegetación secundaria baja del Zonobioma Alternohígrico Tropical Baja Guajira y alto Cesar</t>
  </si>
  <si>
    <t>Tierras desnudas y degradadas del Zonobioma Alternohígrico Tropical Baja Guajira y alto Cesar</t>
  </si>
  <si>
    <t xml:space="preserve">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corresponden a predios de propiedad del Resguardo Indígena Wayuu CUATRO DE NOVIEMBRE aledaña al DRMI Cuenca Baja del Rio Ranchería. </t>
  </si>
  <si>
    <t>Variente Línea de Transmisión a 500 kV San Carlos - San Marcos, incluyendo la Subestación La Virginia</t>
  </si>
  <si>
    <t xml:space="preserve">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corresponden a predios privados con la figura de Reserva Natural de la Sociedad Civil (RNSC) La Gloria. </t>
  </si>
  <si>
    <t>Arbustal Abierto del  Orobioma subandino Cauca Alto</t>
  </si>
  <si>
    <t>Variante Línea de Transmisión Eléctrica Toledo - Samoré a 230 Kv</t>
  </si>
  <si>
    <t>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corresponden a predios privados en el área de influencia del proyecto.</t>
  </si>
  <si>
    <t>Vegetación secundaria baja del Orobioma Subandino Vertiente llanera cordillera oriental</t>
  </si>
  <si>
    <t>Bosque fragmentado con vegetación secundaria del Orobioma Subandino Vertiente llanera cordillera oriental</t>
  </si>
  <si>
    <t>Interconexión GRB ECOPETROL S.A. ‑ Subestación Magdalena Medio</t>
  </si>
  <si>
    <t>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corresponden a predios privados en áreas con equivalencia ecosistémica</t>
  </si>
  <si>
    <t>Bosque de galería y/o ripario del Helobioma Magdalena medio y depresión momposina</t>
  </si>
  <si>
    <t>Verificación mediante seguimiento interno y seguimientos anuales del CAS</t>
  </si>
  <si>
    <t>Pastos Limpio del Helobioma Magdalena medio y depresión momposina</t>
  </si>
  <si>
    <t>Ampliación de la Subestación Sogamoso a 500kV</t>
  </si>
  <si>
    <t>Pastos Limpios del Zonobioma Húmedo Tropical Magdalena Medio y Depresión Momposina</t>
  </si>
  <si>
    <t>Pastos Enmalezados del Zonobioma Húmedo Tropical Magdalena Medio y Depresión Momposina</t>
  </si>
  <si>
    <t>Bosque de galería y/o ripario del Zonobioma Húmedo Tropical Magdalena Medio y Depresión Momposina</t>
  </si>
  <si>
    <t>Vegetación secundaria del Zonobioma Húmedo Tropical Magdalena Medio y Depresión Momposina</t>
  </si>
  <si>
    <t>Antioquia/Anzá</t>
  </si>
  <si>
    <t xml:space="preserve">Cumple con los criterios del Manual de Compensaciones del Componente Biótico (MADS, 2018) y del Plan Nacional de Restauración (MADS, 2015). </t>
  </si>
  <si>
    <t>Afloramientos rocosos del Hidrobioma Cauca alto</t>
  </si>
  <si>
    <t>Otros (Afloramientos rocosos)</t>
  </si>
  <si>
    <t>El valor cambia con respecto al dato del 2024, debido al recálculo de áreas de compensación y al plan de compensación actualizado que fue aprobado por la ANLA mediante Resolución No. 003409 Del 11 DIC. 2025.</t>
  </si>
  <si>
    <t>Afloramientos rocosos del Zonobioma Alternohígrico Tropical Cauca alto</t>
  </si>
  <si>
    <t>Bosque abierto alto del Orobioma Subandino Cauca alto</t>
  </si>
  <si>
    <t>Bosque abierto alto del Zonobioma Alternohígrico Tropical Cauca alto</t>
  </si>
  <si>
    <t>Bosque de galería y/o ripario del  Hidrobioma Cauca alto</t>
  </si>
  <si>
    <t>Bosque de galería y/o ripario del Orobioma Subandino Cauca alto</t>
  </si>
  <si>
    <t>Bosque de galería y/o ripario del Zonobioma Alternohígrico Tropical Cauca alto</t>
  </si>
  <si>
    <t>Tierras desnudas y degradadas del Zonobioma Alternohígrico Tropical Cauca alto</t>
  </si>
  <si>
    <t>Pastos arbolados del  Zonobioma Alternohígrico Tropical Cauca alto</t>
  </si>
  <si>
    <t>Pastos enmalezados del Orobioma Subandino Cauca alto</t>
  </si>
  <si>
    <t>Pastos enmalezados del Zonobioma Alternohígrico Tropical Cauca alto</t>
  </si>
  <si>
    <t>Pastos limpios del  Zonobioma Alternohígrico Tropical Cauca alto</t>
  </si>
  <si>
    <t>Pastos limpios del Hidrobioma Cauca alto</t>
  </si>
  <si>
    <t>Pastos limpios del Orobioma Subandino Cauca alto</t>
  </si>
  <si>
    <t>Restauración (Enriquecimiento)</t>
  </si>
  <si>
    <t>Vegetación secundaria alta del Hidrobioma Cauca alto</t>
  </si>
  <si>
    <t>Vegetación secundaria alta del Orobioma Subandino Cauca alto</t>
  </si>
  <si>
    <t>Vegetación secundaria alta del Zonobioma Alternohígrico Tropical Cauca alto</t>
  </si>
  <si>
    <t>Vegetación secundaria baja del Hidrobioma Cauca alto</t>
  </si>
  <si>
    <t>Vegetación secundaria baja del Orobioma Subandino Cauca alto</t>
  </si>
  <si>
    <t>Vegetación secundaria baja del Zonobioma Alternohígrico Tropical Cauca alto</t>
  </si>
  <si>
    <t>Antioquia/Liborina</t>
  </si>
  <si>
    <t>Cumple con los criterios del Manual de Compensaciones del Componente Biótico (MADS, 2018) y del Plan Nacional de Restauración (MADS, 2015). Corresponde con cupos de Biodiversidad en el Banco de Hábitat del Bosque Seco Tropical del Cañón del Río Cauca.</t>
  </si>
  <si>
    <t>Pastos limpios del Zonobioma Alternohígrico Tropical Cauca alto</t>
  </si>
  <si>
    <t>Tierras desnudas y degradadas del Orobioma Subandino Cauca alto</t>
  </si>
  <si>
    <t>Antioquia/Amalfi</t>
  </si>
  <si>
    <t>Bosque fragmentado con vegetación secundaria del Orobioma bajo de los Andes</t>
  </si>
  <si>
    <t>El valor cambia con respecto al dato del 2024, debido al recálculo de áreas de compensación y al plan de compensación actualizado que fue aprobado por la ANLA mediante Resolución No. 002801 Del 31 OCT. 2025.</t>
  </si>
  <si>
    <t>Pastos arbolados del orobioma bajo de los Andes en NorAndina Montano_Valle_MaOrobiomas bajos de los Andes</t>
  </si>
  <si>
    <t>Pastos enmalezados del orobioma bajo de los Andes en NorAndina Montano_Valle_MaOrobiomas bajos de los Andes</t>
  </si>
  <si>
    <t>Pastos limpios del orobioma bajo de los Andes en NorAndina Montano_Valle_MaOrobiomas bajos de los Andes</t>
  </si>
  <si>
    <t>Vegetación secundaria baja del orobioma bajo de los Andes en NorAndina Montano_Valle_MaOrobiomas bajos de los Andes</t>
  </si>
  <si>
    <t>Vegetación secundaria alta del orobioma bajo de los Andes en NorAndina Montano_Valle_MaOrobiomas bajos de los Andes</t>
  </si>
  <si>
    <t>Bosque denso en Zonobioma Húmedo Tropical del Magdalena y Caribe</t>
  </si>
  <si>
    <t>Pastos arbolados en Helobiomas del Magdalena y Caribe</t>
  </si>
  <si>
    <t>Pastos arbolados en Zonobioma Húmedo Tropical del Magdalena y Caribe</t>
  </si>
  <si>
    <t>Pastos limpios en Helobioma del Magdalena y Caribe</t>
  </si>
  <si>
    <t>Pastos limpios en Zonobioma húmedo tropical del Magdalena y Caribe</t>
  </si>
  <si>
    <t>Bosque de galería y/o ripario en Helobiomas del Magdalena y Caribe</t>
  </si>
  <si>
    <t>Bosque de galería y/o ripario en Zonobioma Húmedo Tropical del Magdalena y Caribe</t>
  </si>
  <si>
    <t>Vegetación secundaria o en transición en Helobiomas del Magdalena y Caribe</t>
  </si>
  <si>
    <t>Vegetación secundaria o en transición en Zonobioma Húmedo Tropical del Magdalena y Caribe</t>
  </si>
  <si>
    <t>LT La Loma – Sogamoso a 500 kV - SOLA</t>
  </si>
  <si>
    <t>Bosque denso del Zonobioma Húmedo Tropical Magdalena Medio y Depresión Momposina</t>
  </si>
  <si>
    <t>Vegetación secundaria alta del Zonobioma Húmedo Tropical Magdalena Medio y Depresión Momposina</t>
  </si>
  <si>
    <t>Vegetación secundaria baja del Zonobioma Húmedo Tropical Magdalena Medio y Depresión Momposina</t>
  </si>
  <si>
    <t>San Martín/Cesar</t>
  </si>
  <si>
    <t>Bosque denso del Zonobioma Húmedo Tropical Cordillera Oriental</t>
  </si>
  <si>
    <t>Bosque de galería y/o ripario del Zonobioma Húmedo Tropical Cordillera Oriental</t>
  </si>
  <si>
    <t>Mosaico de cultivos y espacios naturales del Zonobioma Húmedo Tropical Cordillera Oriental</t>
  </si>
  <si>
    <t>Mosaico de pastos y cultivos del Zonobioma Húmedo Tropical Cordillera Oriental</t>
  </si>
  <si>
    <t>Pastos Enmalezados del Zonobioma Húmedo Tropical Cordillera Oriental</t>
  </si>
  <si>
    <t>Pastos limpios del Zonobioma Húmedo Tropical Cordillera Oriental</t>
  </si>
  <si>
    <t>Interconexión Carrieles a 230 Kv</t>
  </si>
  <si>
    <t>Antioquia/Fredonia</t>
  </si>
  <si>
    <t>Pastos enmalezados del Zonobioma Húmedo Tropical Cauca Alto</t>
  </si>
  <si>
    <t>En evaluación y seguimiento por parte de ANLA (pte pronunciamiento de ANLA frente al último radicado 20256201078432 del 8/09/2025, donde se dio respuesta a las obligaciones del articulo décimo cuarto de la Licencia Ambiental Resolución 000513 del 25 de marzo de 2025).</t>
  </si>
  <si>
    <t xml:space="preserve">Cumplimiento de lo definido en el acto administrativo que impone la medida, Plan nacional de restauración (MADS, 2015), cumple con criterios de adicionalidad a partir de la restauración y enriquecimiento de los ecosistemas y de permanencia considerando que es un predio destinado a la RNSC Los Charcones. </t>
  </si>
  <si>
    <t>Arbustal del Zonobioma seco tropical del Caribe</t>
  </si>
  <si>
    <t>Protección del ecosistemas estratégicos, fortalecimiento de áreas protegidas RNSC.</t>
  </si>
  <si>
    <t>Pastos limpios del Zonobioma seco tropical del Caribe</t>
  </si>
  <si>
    <t>Mosaico de pastos con espacios naturales del Zonobioma seco tropical del Caribe</t>
  </si>
  <si>
    <t xml:space="preserve">Cumplimiento de lo definido en el acto administrativo que impone la medida, Plan nacional de restauración (MADS, 2015), cumple con criterios de adicionalidad a partir de la restauración y enriquecimiento de los ecosistemas y de permanencia considerando que es un predio destinado a la conservación denominado Fundación Loros. </t>
  </si>
  <si>
    <t>Vegetación secundaria alta del Zonobioma Seco Tropical del Caribe</t>
  </si>
  <si>
    <t xml:space="preserve">Cumplimiento de lo definido en el acto administrativo que impone la medida, Plan nacional de restauración (MADS, 2015), cumple con criterios de adicionalidad a partir de la restauración y enriquecimiento de los ecosistemas estratégicos. </t>
  </si>
  <si>
    <t>Mosaico de cultivos, pastos y espacios naturales del Zonobioma Húmedo Tropical Sinú</t>
  </si>
  <si>
    <t>Protección del ecosistemas estratégicos, fortalecimiento de iniciativas privadas de conservación.</t>
  </si>
  <si>
    <t>Vegetación secundaria del Zonobioma Húmedo Tropical Sinú</t>
  </si>
  <si>
    <t>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corresponden a predios privados al interior de la Reserva Forestal del Cocuy Ley Segunda de 1959</t>
  </si>
  <si>
    <t>Bosque de galería y/o ripario del Orobioma Subandino Vertiente llanera cordillera oriental</t>
  </si>
  <si>
    <t>Verificación mediante seguimiento interno y seguimientos anuales de la autoridad ambiental - MADS</t>
  </si>
  <si>
    <t>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corresponden a predios privados al interior de la Reserva Forestal del Cocuy Ley Segunda de 1960</t>
  </si>
  <si>
    <t>Pastos arbolados del Orobioma Subandino Vertiente llanera cordillera oriental</t>
  </si>
  <si>
    <t>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corresponden a predios privados al interior de la Reserva Forestal del Cocuy Ley Segunda de 1961</t>
  </si>
  <si>
    <t>Pastos limpios del Orobioma Subandino Vertiente llanera cordillera oriental</t>
  </si>
  <si>
    <t>Cumplimiento de lo definido en el Manual de Compensaciones del Componente Biótico (MADS,2018), Plan nacional de restauración (MADS, 2015), cumple con criterios de adicionalidad a partir de la restauración y enriquecimiento de los ecosistemas y de permanencia considerando que corresponden a predios privados al interior de la Reserva Forestal del Cocuy Ley Segunda de 1962</t>
  </si>
  <si>
    <t>Vegetación secundaria alta del Orobioma Subandino Vertiente llanera cordillera oriental</t>
  </si>
  <si>
    <t xml:space="preserve">Cumplimiento de lo definido en el permiso de levantamiento de Veda Regional (otorgado al proyecto por CORANTIOQUIA), cumple con criterios de adicionalidad a partir de la restauración-enriquecimiento de los ecosistemas y de permanencia considerando que corresponde a un predio con destinación a la conservación, el cual se encuentra en la zona de amortiguamiento del área protegida DRMI Cacica Noría. </t>
  </si>
  <si>
    <t>Restauración (reposición)</t>
  </si>
  <si>
    <t>Protección de ecosistemas estratégicos, protección del recurso hídrico.</t>
  </si>
  <si>
    <t>En seguimiento de ANLA (Última Acta de Oralidad No. 245 de 2025)</t>
  </si>
  <si>
    <t>En seguimiento de ANLA (Última Acta de Oralidad No. 245 de 2025). Otras (Rehabilitación-Enriquecimiento por Epifitas No Vasculares)</t>
  </si>
  <si>
    <t>Cumple con los criterios del Manual de Compensaciones del Componente Biótico (MADS, 2018) y del Plan Nacional de Restauración (MADS, 2015). Corresponde a la compensación por la sustracción de la Reserva Rivereña del Río Cauca.</t>
  </si>
  <si>
    <t>Bosque abierto del Orobioma Subandino Cauca alto</t>
  </si>
  <si>
    <t>Verificación mediante seguimiento interno, control de obra y seguimientos anuales de la autoridad ambiental - CORANTIOQUIA</t>
  </si>
  <si>
    <t>El valor cambia con respecto al dato del 2024, según el plan actualizado y los avances de la implementación presentados a CORANTIOQUIA mediante el radicado 120-COE2509-33234 del 15 sept. 2025.</t>
  </si>
  <si>
    <t>Bosque abierto del Zonobioma Alternohígrico Tropical Cauca alto</t>
  </si>
  <si>
    <t>Vegetación secundaria o en transición del Orobioma Subandino Cauca alto</t>
  </si>
  <si>
    <t>Vegetación secundaria o en transición del Zonobioma Alternohígrico Tropical Cauca alto</t>
  </si>
  <si>
    <t>Cumple con los criterios del Manual de Compensaciones del Componente Biótico (MADS, 2018) y del Plan Nacional de Restauración (MADS, 2015). Corresponde a la compensación por la sustracción del DMI Divisoria Valle de Aburrá Río Cauca.</t>
  </si>
  <si>
    <t>Bosque fragmentado del Orobioma Andino Cauca Alto</t>
  </si>
  <si>
    <t>El valor cambia con respecto al dato del 2024, según el plan actualizado y los avances de la implementación presentados a CORANTIOQUIA mediante el radicado 120-COE2509-33221 del 15 sept. 2025.</t>
  </si>
  <si>
    <t>Pastos arbolados del Orobioma Andino Cauca Alto</t>
  </si>
  <si>
    <t>Pastos enmalezados del Orobioma Andino Cauca Alto</t>
  </si>
  <si>
    <t>Pastos limpios  del Orobioma Andino Cauca Alto</t>
  </si>
  <si>
    <t>Vegetación secundaria o en transición del Orobioma Andino Cauca Alto</t>
  </si>
  <si>
    <t>Vegetación secundaria o en transición del Orobioma Subandino Cauca Alto</t>
  </si>
  <si>
    <t>El valor cambia con respecto al dato del 2024, debido al recálculo de áreas de compensación y al plan de compensación actualizado que fue presentado a CORANTIOQUIA mediante el Radicado 160ZF-COE2509-35234 del 29 de septiembre de 2025.</t>
  </si>
  <si>
    <t>Cumple con los criterios del Manual de Compensaciones del Componente Biótico (MADS, 2018) y del Plan Nacional de Restauración (MADS, 2015). Además las áreas se encuentran al interior de la Reserva Forestal del Río Magdalena</t>
  </si>
  <si>
    <t>Pastos limpios del Orobioma subandino Directos Magdalena medio y depresión Momposina.</t>
  </si>
  <si>
    <t>Verificación mediante seguimiento interno, control de obra y seguimientos anuales de la autoridad ambiental - MADS</t>
  </si>
  <si>
    <t>Compensación por sustracción definitiva de reserva forestal</t>
  </si>
  <si>
    <t>Mosaico de cultivos, pastos y espacios naturales del Orobioma subandino Directos Magdalena medio y depresión Momposina.</t>
  </si>
  <si>
    <t>Pastos enmalezados del Orobioma subandino Directos Magdalena medio y depresión Momposina.</t>
  </si>
  <si>
    <t>Bosque de galería y/o ripario del Orobioma subandino Directos Magdalena medio y depresión Momposina.</t>
  </si>
  <si>
    <t>Bosque denso del Orobioma subandino Directos Magdalena medio y depresión Momposina.</t>
  </si>
  <si>
    <t>Si, cumple con los requerimientos del acto administrativo que impuso la medida.</t>
  </si>
  <si>
    <t>Protección de ecosistemas estratégicos, fortalecimiento de áreas protegidas, protección del recurso hídrico.</t>
  </si>
  <si>
    <t>En seguimiento de ANLA (Última Acta de Oralidad No. 443 del 11/07/2025 )</t>
  </si>
  <si>
    <t>Pastos arbolados del Orobioma Medio de los Andes</t>
  </si>
  <si>
    <t>En seguimiento de ANLA (Última Acta de Oralidad No. 443 del 11/07/2025 ). Otras (Rehabilitación-Enriquecimiento por Epifitas No Vasculares)</t>
  </si>
  <si>
    <t>Verificación mediante seguimiento interno y seguimientos anuales de la autoridad ambiental - CORANTIOQUIA</t>
  </si>
  <si>
    <t>En evaluación y seguimiento por parte de CORANTIOQUIA (pte pronunciamiento de CORANTIOQUIA frente al último radicado 160-COE2412-45221 del 18/12/2025, donde se dio respuesta a las obligaciones del Artículo 2 del Acuerdo 681 del 27 de junio de 2024).</t>
  </si>
  <si>
    <t>Pastos limpios del Zonobioma Húmedo Tropical del Magdalena y Caribe</t>
  </si>
  <si>
    <t>En seguimiento de ANLA (Área confirmada en Resolución No. 002801 Del 31 OCT. 2025).</t>
  </si>
  <si>
    <t>Pastos arbolados del Zonobioma Húmedo Tropical del Magdalena y Caribe</t>
  </si>
  <si>
    <t>En seguimiento de ANLA (Última Acta de Oralidad No. 466 del 30/07/2025). Otras (Rehabilitación-Enriquecimiento por Epifitas No Vasculares)</t>
  </si>
  <si>
    <t>Antioquia/Yalí</t>
  </si>
  <si>
    <t>Pastos arbolados del Orobioma Bajo de los Andes</t>
  </si>
  <si>
    <t>En seguimiento de ANLA (Última Acta de Oralidad No. 466 del 30/07/2025). Esta compensación reemplazó a la referenciada en 2024 en Vegachí (1,5 ha). El área aumentó porque la ANLA exigió reponer más individuos de los que se habían considerado en la planeación inicial de esa área.</t>
  </si>
  <si>
    <t>En seguimiento de ANLA (Última Acta de Oralidad No. 466 del 30/07/2025).</t>
  </si>
  <si>
    <t>Protección de ecosistemas estratégicos, zona de reserva, protección del recurso hídrico.</t>
  </si>
  <si>
    <t>En seguimiento de MADS (Área confirmada en Auto No. 00251 Del 05 AGO. 2024).</t>
  </si>
  <si>
    <t>Otra (FICHA-PMA-POSO-B08-LEY2)</t>
  </si>
  <si>
    <t>En monitoreo / Seguimiento</t>
  </si>
  <si>
    <t>Enriquecimiento Forestal ResLey2da Programa_POSO_B08 Según Res 577 de 2021</t>
  </si>
  <si>
    <t>En seguimiento de CAS (requerimiento artículo sexto del Acuerdo CAS No. 349 del 27 de febrero de 2018).</t>
  </si>
  <si>
    <t>Ampliación SE Cerromatoso</t>
  </si>
  <si>
    <t>Restauración (Reforestación)</t>
  </si>
  <si>
    <t>0,07</t>
  </si>
  <si>
    <t>ANLA Resolución N° 2371 del 18 de noviembre de 2015</t>
  </si>
  <si>
    <t>En espera de aprobación del Plan enriquecimiento por parte del ANLA/ Compensación: 60 árboles Ampliación subestación Cerromatoso - Levantamiento parcial de vedas nacionales flora epífita vascular - no vascular. (ATV0283) - 60Arb</t>
  </si>
  <si>
    <t>En espera de aprobación del Plan enriquecimiento por parte del ANLA/ Compensación: 267 árboles Ampliación subestación Cerromatoso (267(trasl))</t>
  </si>
  <si>
    <t>Resolución No. 294 de 27 de diciembre de 2013 (ART. 7) - CVS</t>
  </si>
  <si>
    <t>Requerimiento de 1250 Árboles / Proporción 1:1 en área / Mantenimiento 37 de 42 Ampliación SE Cerromatoso (Montelíbano Agroforestal)</t>
  </si>
  <si>
    <t>Conexión  a la Subestación Sogamoso 230 y 500 Kv al Sistema Interconectado Nacional STN y Subestación Sogamoso</t>
  </si>
  <si>
    <t>Resolución REB No. 00170-18 del 25 de julio de 2018 - Auto SRAE No. 0053-15 17 de septiembre de 2015 - CAS</t>
  </si>
  <si>
    <t>Requerimiento de 500 Árboles / Proporción 1:2 / Mantenimiento 24 de 25 Conexión  a la Subestación Sogamoso 230 y 500 Kv al Sistema Interconectado Nacional STN y Subestación Sogamoso – LAM 5984</t>
  </si>
  <si>
    <t>Conexión de la SE Sogamoso al Sistema de Transmisión Nacional 230/500 kV</t>
  </si>
  <si>
    <t>DGL No. 0741 del 21 de Agosto de 2014  (ART. 2) - CAS</t>
  </si>
  <si>
    <t>Requerimiento de 54 Árboles / cumplimiento Parcial  Proporción 1:10 / Mantenimiento 21 de 22 Conexión de la SE Sogamoso al Sistema de Transmisión Nacional 230/500 kV (Predio El Porvenir)</t>
  </si>
  <si>
    <t>Resolución No. 0549 de 23 de septiembre de 2022 (ART. 2) - CAS</t>
  </si>
  <si>
    <t>Requerimiento de 225 Árboles / Cumplimiento parcial faltan 69 árboles / Proporción 1:5 / Mantenimiento 8 de 16 Conexión de la SE Sogamoso al Sistema de Transmisión Nacional 230/500 kV (Predio El Porvenir)</t>
  </si>
  <si>
    <t>Construcción y Operación de la Subestación Malena a 230 Kv y Conexiones Anexas o Subestación Primavera y Conexiones Anexas a 230 kv</t>
  </si>
  <si>
    <t>Resolución No. 00313 de 12 de febrero de 2021 (ART. 1) - ANLA</t>
  </si>
  <si>
    <t>Áreas prioritarias de inversión de no menos del 1% / Requerimiento de 1700 árboles Equivalente a 1,33 Ha / Mantenimiento  13 de 15 Construcción y Operación de la Subestación Malena a 230 Kv y Conexiones Anexas o Subestación Primavera y Conexiones Anexas a 230 kv - LAM 0991</t>
  </si>
  <si>
    <t>Antioquia / Santa Rosa de Osos</t>
  </si>
  <si>
    <t>ANPO ANTRÓPICAS Interconexión Noroccidental a 500KV  - ANPO</t>
  </si>
  <si>
    <t xml:space="preserve">ANPO ENRIQUECIMIENTO. Otras (Rehabilitación-Enriquecimiento por Epifitas No Vasculares) </t>
  </si>
  <si>
    <t>LT a 500 Kv, Circuito Sencillo, Bolívar - Copey - Ocaña -Primavera y Obras Asociadas UPME 02 – LAM 2941</t>
  </si>
  <si>
    <t>Resolución No.1514 del 14 octubre de 2005 - CAS</t>
  </si>
  <si>
    <t>Requerimiento de 11110 Árboles / Mantenimiento 23 de 23 LT a 500 Kv, Circuito Sencillo, Bolívar - Copey - Ocaña -Primavera y Obras Asociadas UPME 02 – LAM 2941</t>
  </si>
  <si>
    <t>ANLA Resolución N° 1095 del 31 julio de 2019</t>
  </si>
  <si>
    <t>Captura y fijación de CO3</t>
  </si>
  <si>
    <t>Mantenimiento  N°12 LT a 500 kV Bolívar – El Copey – Ocaña – Primavera y obras asociadas</t>
  </si>
  <si>
    <t>Compensación por sustracción</t>
  </si>
  <si>
    <t>Requerimiento de 2136 Árboles / Proporción 2 hectáreas / Mantenimiento 7 de 12 LT a 500 kV Circuito Sencillo Bolívar – Copey – Ocaña - Primavera y Obras Asociadas - (Predio La Montaña - Ocaña)  (torres 497 - 498)</t>
  </si>
  <si>
    <t>ANLA Resolución N° 1621 del 16 de agosto del 2019</t>
  </si>
  <si>
    <t>Levantamiento parcial de veda / Compensación: 3 árboles / En proceso de solicitud de cierre LT a 500 kV Circuito Sencillo Bolívar - Copey - Ocaña - Primavera y Obras Asociadas (Myrsine) - Predio La Montaña</t>
  </si>
  <si>
    <t>LT A 500 Kv, Circuito Sencillo, Bolívar - Copey - Ocaña -Primavera y Obras Asociadas UPME 02 – LAM 2941</t>
  </si>
  <si>
    <t>Otros (Pastos)</t>
  </si>
  <si>
    <t>ANLA Resolución N°. 1621 del 2019</t>
  </si>
  <si>
    <t>Compensación: 630 árboles / Afectación de Orden Publico LT A 500 Kv, Circuito Sencillo, Bolívar - Copey - Ocaña -Primavera y Obras Asociadas UPME 02 – LAM 2941</t>
  </si>
  <si>
    <t>LT Alférez Yumbo a 230 Kv</t>
  </si>
  <si>
    <t xml:space="preserve"> LT Alférez Yumbo  a 230 kV T228</t>
  </si>
  <si>
    <t xml:space="preserve"> LT Alférez Yumbo a 230 KV 218</t>
  </si>
  <si>
    <t>Valle del Cauca / Palmira</t>
  </si>
  <si>
    <t>En diseño y formulación</t>
  </si>
  <si>
    <t>Resolución 0720 No0721-00299 del 25 de abril de 2024</t>
  </si>
  <si>
    <t>Pendiente aprobación predio por parte de la CVC  LT Alférez – Yumbo 2301 KV T228N</t>
  </si>
  <si>
    <t>LT Alférez-S. Bernardino a 230 Kv</t>
  </si>
  <si>
    <t xml:space="preserve"> LT Alférez - San Bernardino Sector Popayán T19</t>
  </si>
  <si>
    <t>Cauca/Cajibio</t>
  </si>
  <si>
    <t xml:space="preserve"> LT Alférez-S. Bernardino  2301 KV T25 a 27</t>
  </si>
  <si>
    <t xml:space="preserve"> LT Alférez-S. Bernardino a 230 kV 121-128</t>
  </si>
  <si>
    <t>; LT Alférez-S. Bernardino a 230 kV 215</t>
  </si>
  <si>
    <t>Pendiente aprobación predio por parte de la CVC LT Alférez-S. Bernardino a 230 kV T08</t>
  </si>
  <si>
    <t xml:space="preserve"> LT Alférez-S. Bernardino a 230 kV T140</t>
  </si>
  <si>
    <t xml:space="preserve"> LT Alférez-S. Bernardino a 230 kV T154</t>
  </si>
  <si>
    <t>Otros (Mosaico de cultivos y espacios naturales)</t>
  </si>
  <si>
    <t xml:space="preserve"> LT Alférez-S. Bernardino a 230 kV T19</t>
  </si>
  <si>
    <t xml:space="preserve"> LT Alférez-S. Bernardino a 230 kV T38</t>
  </si>
  <si>
    <t>Cauca/Morales</t>
  </si>
  <si>
    <t xml:space="preserve"> LT Alférez-S. Bernardino a 230 kV T59</t>
  </si>
  <si>
    <t xml:space="preserve"> LT Alférez - San Bernardino T67</t>
  </si>
  <si>
    <t>4598413.412</t>
  </si>
  <si>
    <t xml:space="preserve"> LT Alférez-S. Bernardino a 230 kV T7</t>
  </si>
  <si>
    <t>LT Ancon Sur - Esmeralda a 230 Kv</t>
  </si>
  <si>
    <t xml:space="preserve"> LT Ancon Sur - Esmeralda a 230 kV  T268</t>
  </si>
  <si>
    <t xml:space="preserve"> LT Ancón Sur-Esmeralda Sector Esmeralda T263</t>
  </si>
  <si>
    <t>Antioquia / SINF</t>
  </si>
  <si>
    <t> 4799899.091</t>
  </si>
  <si>
    <t xml:space="preserve"> LT Ancón Sur - Esmeralda 230 kV - 1 - Poda.
LT Cerro - Primavera a 500 kV - 1 - Poda.
LT Porce III - San Carlos a 500 kV - 1 - Tala.
LT Primavera - San Carlos 500 kV - 1 - Poda.</t>
  </si>
  <si>
    <t>Antioquia / Caldas</t>
  </si>
  <si>
    <t>ACTA 614 del 20 de agosto de  2024</t>
  </si>
  <si>
    <t xml:space="preserve"> LT Ancón Sur – Esmeralda a 230 kV T26</t>
  </si>
  <si>
    <t>Antioquia / Fredonia</t>
  </si>
  <si>
    <t>Radicado N.° 160-COE2506-20978 del 16 de junio del 2025</t>
  </si>
  <si>
    <t>En gestión OE  LT Ancón Sur - Esmeralda a 230kV Torre 90</t>
  </si>
  <si>
    <t>Antioquia / Caldas, La Estrella, La Pintada y Valparaíso</t>
  </si>
  <si>
    <t>Radicado N.°160AS-IT2508-7390 del 22 de agosto de 2025</t>
  </si>
  <si>
    <t>En gestión OE  LT Ancón Sur - Esmeralda a 230 kV, Torres 10, 17, 18, 100, 105 y 125</t>
  </si>
  <si>
    <t>LT Ancón Sur-San Carlos a 230kV</t>
  </si>
  <si>
    <t>Antioquia / San Rafael / Cocorná</t>
  </si>
  <si>
    <t>Pendiente cierre de obligación</t>
  </si>
  <si>
    <t xml:space="preserve"> "LT Ancón Sur-San Carlos a 230kV (Torres 142-143)
LT Esmeralda- San Carlos a 230 kV-1 (torre 283)
LT Porce- San Carlos a 230kV"</t>
  </si>
  <si>
    <t>Antioquia / Valdivia</t>
  </si>
  <si>
    <t xml:space="preserve"> Interconexión Noroccidental a 500KV - ANCE</t>
  </si>
  <si>
    <t>Antioquia / Cáceres</t>
  </si>
  <si>
    <t>Antioquia / Ituango</t>
  </si>
  <si>
    <t xml:space="preserve"> ANCE Antrópicas II- LT Asociadas a la Conexión Antioquia – Cerromatoso a 500 kV - ANCE</t>
  </si>
  <si>
    <t xml:space="preserve">Compensación por la intervención de individuos forestales en categoría de fustal en de ecosistemas antrópicos antropizados </t>
  </si>
  <si>
    <t>Corresponde a individuos que hacían falta por compensar  Interconexión Noroccidental a 500KV - ANCE ANTRÓPICAS</t>
  </si>
  <si>
    <t xml:space="preserve">Si, cumple con los requerimientos del acto administrativo que impuso la medida - Protección y conservación de recurso hídrico </t>
  </si>
  <si>
    <t>Predio adquirido, no se ha dado inicio a la siembra por determinación de linderos con propietario de predio adyacente. LT Bacatá - Primavera a 500 kV (Predio El Manantial)</t>
  </si>
  <si>
    <t>Arbolado/Matorral</t>
  </si>
  <si>
    <t xml:space="preserve"> LT Bacatá - Primavera a 500 kV (Predio El Rincón)</t>
  </si>
  <si>
    <t xml:space="preserve"> LT Bacatá - Primavera a 500 kV (Predio Villa Stella)</t>
  </si>
  <si>
    <t xml:space="preserve"> LT Bacatá - Primavera a 500 kV (Predio El Porvenir)</t>
  </si>
  <si>
    <t xml:space="preserve"> LT Bacatá - Primavera a 500 kV (Predio La Vistosa)</t>
  </si>
  <si>
    <t xml:space="preserve"> LT Bacatá - Primavera a 500 kV (Predios La Esmeralda y Caraucha I)</t>
  </si>
  <si>
    <t xml:space="preserve"> LT Bacatá - Primavera a 500 kV </t>
  </si>
  <si>
    <t>LT Betania Ibagué 230 kV</t>
  </si>
  <si>
    <t>Otras (Entrega de material vegetal)</t>
  </si>
  <si>
    <t>Huila / Aipe</t>
  </si>
  <si>
    <t xml:space="preserve">Aporte material vegetal </t>
  </si>
  <si>
    <t>Autorización CAM  S321_2025</t>
  </si>
  <si>
    <t xml:space="preserve"> LT Betania Ibagué 230 kV Torre 134</t>
  </si>
  <si>
    <t>LT Betania-San Bernardino a 230 kV</t>
  </si>
  <si>
    <t>Cauca/Páez</t>
  </si>
  <si>
    <t xml:space="preserve"> LT Betania-San Bernardino a 230 kV T113</t>
  </si>
  <si>
    <t>Otros (Tejido urbano discontinuo)</t>
  </si>
  <si>
    <t xml:space="preserve"> LT Betania-San Bernardino a 230 kV T296</t>
  </si>
  <si>
    <t xml:space="preserve"> LT Betania-San Bernardino a 230 kV T88-89</t>
  </si>
  <si>
    <t>LT Bolivar - Bosque &amp; Bosque Ternera a 220 kV</t>
  </si>
  <si>
    <t>ANLA Resolución N° 0164 marzo 12 del 2012. MADS Licencia Ambiental</t>
  </si>
  <si>
    <t>Compensación: 12 árboles Circuitos Bolivar - Bosque &amp; Bosque Ternera a 220 kV (predios del Jardín social ciénaga de la Virgen (CDI)</t>
  </si>
  <si>
    <t>Radicado No. 12899 de 31 de diciembre de 2020 - CDMB</t>
  </si>
  <si>
    <t>Requerimiento de 50 Árboles / Proporción 1:7 / Mantenimiento 8 de 12 LT Bucaramanga – Guatiguará a 230 kV (Torre 333)</t>
  </si>
  <si>
    <t>Radicado No. 7704 del 10 de septiembre de 2020 (Comunicado) - CDMB</t>
  </si>
  <si>
    <t>Requerimiento de 106 Árboles / Proporción 1:17 / Mantenimiento 9 de 12 LT Bucaramanga – Guatiguará a 230 kV (Torre 336) Predio Villa Tina</t>
  </si>
  <si>
    <t>Resolución No. 0127 de 08 de febrero de 2023 (ART. 4) - CDMB</t>
  </si>
  <si>
    <t xml:space="preserve">Requerimiento de 45 Árboles / Proporción 1:5 / Mantenimiento 2 de 12 LT Bucaramanga – Guatiguará a 230 kV -1 Predio El Guamal (Torre 336) </t>
  </si>
  <si>
    <t>LT Caricare - caño limón 34,5 Kv</t>
  </si>
  <si>
    <t>Arauca/Arauquita</t>
  </si>
  <si>
    <t>2317653,601 </t>
  </si>
  <si>
    <t>Autorización No. 700.5.1 23 0005 de 27 de marzo de 2023 (ART. 2) - CORPORINOQUIA</t>
  </si>
  <si>
    <t>Requerimiento de 10 Árboles / Proporción 1:5  LT Caricare - caño limón 34,5 Kv-1 (Torre 198 a 199) Predio El Edén</t>
  </si>
  <si>
    <t>Autorización No. 700.5.1.23 0018 de 11 de diciembre de 2023 (ART. 2) - CORPORINOQUIA</t>
  </si>
  <si>
    <t>Requerimiento de 85 Árboles / Proporción 1:5  LT Caricare - caño limón 34,5 Kv-1 (T145-147) Predio El Edén (Aprov. Buenos Aires)</t>
  </si>
  <si>
    <t>Autorización No. 700.5.1.24 0004 de 10 de abril de 2024 (ART. 2) - CORPORINOQUIA</t>
  </si>
  <si>
    <t>Requerimiento de 64 Árboles / Proporción 1:8  LT Caricare - caño limón 34,5 Kv-1 (Torre 48 a 49) Vista Hermosa</t>
  </si>
  <si>
    <t>Autorización No. 700.5.1.24 0005 de 22 de mayo de 2024 (ART. 2) - CORPORINOQUIA</t>
  </si>
  <si>
    <t>Requerimiento de 5 Árboles / Proporción 1:5  LT Caricare - caño limón 34,5 Kv-1 (Torre 167 a 168) Predio el Edén (Aprov. La Frontera)</t>
  </si>
  <si>
    <t>LT Cartago - San Marcos a 230 KV</t>
  </si>
  <si>
    <t xml:space="preserve"> LT Cartago - San Marcos a 230 KV 257</t>
  </si>
  <si>
    <t xml:space="preserve"> LT Cartago - San Marcos a 230 KV 309</t>
  </si>
  <si>
    <t xml:space="preserve"> LT Cartago San Marcos 230 kVT 385</t>
  </si>
  <si>
    <t xml:space="preserve"> LT Cartago- San Marcos a 230 KV 185-191</t>
  </si>
  <si>
    <t>Pendiente aprobación predio por parte de la CVC LT Cartago-San Marcos 230 kV T270</t>
  </si>
  <si>
    <t xml:space="preserve"> LT Cartago San Marcos  230 kV T30-97</t>
  </si>
  <si>
    <t>LT Cerromatoso - Gecelca a 110kV</t>
  </si>
  <si>
    <t>CVS Resolución N° 273 del  23 noviembre de 2022 (ART. 3)</t>
  </si>
  <si>
    <t>Proporción:  1:10/ Compensación: 672 árboles Líneas de transmisión de energía eléctrica al interior del predio Hacienda La Coquera</t>
  </si>
  <si>
    <t>CVS Resolución N° 273 del  23 noviembre de 2022 (Art. 4 - OB2)</t>
  </si>
  <si>
    <t>Proporción:  1:100/ Compensación: 8828 árboles Líneas de transmisión de energía eléctrica al interior del predio Hacienda La Coquera</t>
  </si>
  <si>
    <t>LT Cerro Porce 1 500 Kv</t>
  </si>
  <si>
    <t>CVS Resolución N° 428 del 14 de noviembre de 2023 (ART. 4)</t>
  </si>
  <si>
    <t>Proporción:  1:130/ Compensación: 539 árboles LT Cerro Porce 1 500 Kv (Torre 436-437) El Can</t>
  </si>
  <si>
    <t>CVS Resolución N° 428 del 14 de noviembre de 2023 (ART. 6-OB2)</t>
  </si>
  <si>
    <t>Traslado del 70% de epifitas vasculares en veda LT Cerro Porce 1 500 Kv (Torre 436-437) El Can</t>
  </si>
  <si>
    <t xml:space="preserve">LT Cerromatoso - Chinú 500 Kv-1 </t>
  </si>
  <si>
    <t>Córdoba/ Buenavista</t>
  </si>
  <si>
    <t>Otros (Pastos arbolado)</t>
  </si>
  <si>
    <t>Resolución No 146 de 05 de agosto de 2025 (ART 6)</t>
  </si>
  <si>
    <t>Captura y fijación de CO1</t>
  </si>
  <si>
    <t>Proporción:  1:11/ Compensación: 24 árboles LT Cerro - Chinú 500 Kv-1 (Torre 502) (Aprov. Predio Villa Nueva y San Fernando)</t>
  </si>
  <si>
    <t>Resolución No 146 de 05 de agosto de 2025 (ART 3 OBL 2)</t>
  </si>
  <si>
    <t>Compensación: 1313 árboles LT Cerro - Chinú 500 Kv-1 (Torre 502) (Aprov. Predio Villa Nueva y San Fernando)</t>
  </si>
  <si>
    <t>LT Cerromatoso - Chinú a 500 kV - 2</t>
  </si>
  <si>
    <t xml:space="preserve">Compensación árboles aislados </t>
  </si>
  <si>
    <t xml:space="preserve">Restauración (Rehabilitación) </t>
  </si>
  <si>
    <t>Resolución No. 263 de 17 de noviembre de 2022 (ART. 8)</t>
  </si>
  <si>
    <t>Requerimiento de 510 Árboles LT Cerro - Chinú a 500 kV - 2 (Torres 546,547 y 615) El Recreo y Naranjal</t>
  </si>
  <si>
    <t>Córdoba/Planeta Rica</t>
  </si>
  <si>
    <t>Resolución No. 262 de 17 de noviembre de 2022 (ART. 3)</t>
  </si>
  <si>
    <t>Requerimiento de 140 Árboles / Proporción 1:10 / Aunque el PEMF ya fue aprobado, el diseño fue modificado por el propietario recientemente (Dic-2025) LT Cerro - Chinú a 500 Kv - 2 (Torre 479) Los Almendros</t>
  </si>
  <si>
    <t>Resolución No. 202 de 27 de septiembre de 2022 (ART. 3)</t>
  </si>
  <si>
    <t>Requerimiento de 170 Árboles / Proporción 1:12 LT Cerro - Chinú a 500 kV - 2 (Torre 617) Los Olivos</t>
  </si>
  <si>
    <t>Resolución No. 125 de 10 de abril de 2023 (ART. 3) - CVS</t>
  </si>
  <si>
    <t>Requerimiento de 30 Árboles / Proporción 1:10 / Mantenimiento 6 de 12 LT Cerro - Chinú a 500 kV - 2 (Torre 549) Buenos Aires</t>
  </si>
  <si>
    <t>Resolución No. 192 de 31 de mayo de 2023 (ART. 5) - CVS</t>
  </si>
  <si>
    <t>Requerimiento de 80 Árboles / Proporción 1:11 / Mantenimiento 5 de 17 LT Cerro - Chinú a 500 kV - 2 (Torre 547) El Jordan 2</t>
  </si>
  <si>
    <t>Resolución No. 115 de 27 de marzo de 2023 (ART. 3) - CVS</t>
  </si>
  <si>
    <t>Requerimiento de 36 Árboles / Proporción 1:12 / Mantenimiento 5 de 17 LT Cerro - Chinú a 500 kV - 2 (Torre 547) El Jordan 1</t>
  </si>
  <si>
    <t>Resolución No. 207 de 2 de junio de 2023 (ART. 3) - CVS</t>
  </si>
  <si>
    <t>Requerimiento de 22 Árboles / Proporción 1:11 / Mantenimiento 7 de 12 LT Cerro - Chinú a 500 kV - 2 (Torre 555) Punto Escondido</t>
  </si>
  <si>
    <t>CVS - Resolución N° 177 de 10 de agosto de 2022</t>
  </si>
  <si>
    <t>Proporción: 1:10/ Compensación: 120 árboles LT Cerro - Chinú a 500 kV - 2 (Torre 617), Predio Buenos Aires (Aprov. el Refugio)</t>
  </si>
  <si>
    <t>Resolución No. 039 de 07 de febrero de 2023 (ART. 3) - CVS</t>
  </si>
  <si>
    <t>Requerimiento de 354 Árboles / Proporción 1:3 LT Cerro - Chinú a 500 kV - 2 (Torre 617) Predio el Escondido</t>
  </si>
  <si>
    <t>Resolución No. 275 de 23 de noviembre de 2022 (ART. 3) - CVS</t>
  </si>
  <si>
    <t>Requerimiento de 70 Árboles / Proporción 1:10 / Mantenimiento 7 de 12 LT Cerro - Chinú a 500 kV - 2 (Torre 615) Santa Ángela</t>
  </si>
  <si>
    <t>Resolución No.  036 de 07 de marzo de 2022 - Resolución No. 284 de 25 de noviembre de 2022 - CVS</t>
  </si>
  <si>
    <t>Requerimiento de 387 Árboles / Mantenimiento 12 de 13 LT Cerro - Chinú a 500 kV - 2 (Torre 600) Las Colinas</t>
  </si>
  <si>
    <t>Resolución No. 366 de 25 de Septiembre de 2023 (ART. 4) - CVS</t>
  </si>
  <si>
    <t>Requerimiento de 33 Árboles / Proporción 1:11 / Mantenimiento 6 de 18 LT Cerro - Chinú a 500 kV - 2 (Torre 616) Villa Fátima</t>
  </si>
  <si>
    <t xml:space="preserve">Córdoba/Sahagún </t>
  </si>
  <si>
    <t>Resolución No. 136 de 30 de julio de 2025 (ART. 6) - CVS</t>
  </si>
  <si>
    <t>Requerimiento de 197 Árboles / Proporción 1:10 LT Cerromatoso - Chinú 500 kV – 2 (Aprov. predio Buenos Aires) (Torre 549)</t>
  </si>
  <si>
    <t>Resolución No. 152 de 06 de  agosto de 2025 (ART. 6) - CVS</t>
  </si>
  <si>
    <t>Requerimiento de 165 Árboles / Proporción 1:12 LT cerro - Chinú 500 kv- 2 Aprov Predio La granja - Vereda San Mateo) (Torre 631 - 632)</t>
  </si>
  <si>
    <t>CVS Resolución No. 147 de 06 de Agosto de 2025</t>
  </si>
  <si>
    <t>Proporción:  1:10/ Compensación: 109 árboles LT Cerromatoso - Chinú 500 kV – 2 (Torre 549) (Aprov. Predios Buenos Aires)</t>
  </si>
  <si>
    <t>CVS Resolución 137 del 30 de julio del 2025 modificada con Resolución 254 de 23 de septiembre del 2025 (ART. 6)</t>
  </si>
  <si>
    <t>Proporción:  1:10/ Compensación: 300 árboles LT Cerro - Chinú a 500 kV -2 (Aprov. Predio El Berlín)</t>
  </si>
  <si>
    <t>CVS Resolución 137 del 30 de julio del 2025 modificada con Resolución 254 de 23 de septiembre del 2025 (ART. 3 OBL 2)</t>
  </si>
  <si>
    <t>Compensación: 37 árboles LT Cerro - Chinú a 500 kV -2 (Aprov. Predio El Berlín)</t>
  </si>
  <si>
    <t>Requerimiento de 795 Árboles / Proporción 1:10 LT Cerro - Chinú a 500 kV - 2 (Torres 546,547 y 615) El Recreo y Naranjal</t>
  </si>
  <si>
    <t>Resolución No. 244 del 29 de junio de 2023 (ART. 5) - CVS</t>
  </si>
  <si>
    <t>Requerimiento de 24 Árboles / Proporción 1:12 / Mantenimiento 6 de 12 LT Cerromatoso - Gecelca a 110kV (Torre 6) Villa Luz</t>
  </si>
  <si>
    <t>LT Cerromatoso - Porce a 500 kV - 1</t>
  </si>
  <si>
    <t>CVS - Resolución N° 265 de 21 de noviembre de 2022(ART. 3)</t>
  </si>
  <si>
    <t>Compensación: 2692 árboles LT Cerro - Porce a 500 kV - 1 (Torres 430 a 436) La Esperanza</t>
  </si>
  <si>
    <t xml:space="preserve">CVS - Resolución N° 265 de 21 de noviembre de 2022  (ART. 4-OB2) </t>
  </si>
  <si>
    <t>Proporción: 1:10/ Compensación: 2830 árboles LT Cerro - Porce a 500 kV - 1 (Torres 430 a 436) La Esperanza</t>
  </si>
  <si>
    <t>Córdoba/San Jose de Uré</t>
  </si>
  <si>
    <t>Resolución No. 122 de 15  julio del 2025 (Articulo 3 - Obli 2)</t>
  </si>
  <si>
    <t>Compensación: 1313 árboles LT Cerro - Porce a 500 kV - 1 (Torres 430 a 436)  Aprov. La Esperanza</t>
  </si>
  <si>
    <t>Resolución No. 122 de 15  julio del 2025 (Articulo 6)</t>
  </si>
  <si>
    <t>Proporción:  1:10/ Compensación: 2772 árboles LT Cerro - Porce a 500 kV - 1 (Torres 430 a 436)  Aprov. La Esperanza</t>
  </si>
  <si>
    <t>Antioquia / Campamento</t>
  </si>
  <si>
    <t>Se realizó la siembra en noviembre de 2025 LT Cerro - Porce 500 kV (Torre 231)</t>
  </si>
  <si>
    <t>Antioquia / Tarazá</t>
  </si>
  <si>
    <t>Radicado N.°040-COI2508-20064 del 6 de agosto de 2025</t>
  </si>
  <si>
    <t xml:space="preserve"> LT Cerro - Porce a 500 kV, Torre 339</t>
  </si>
  <si>
    <t>LT Cerromatoso - Primavera a 500 kV-1</t>
  </si>
  <si>
    <t>4778574.870 </t>
  </si>
  <si>
    <t>2291238.896 </t>
  </si>
  <si>
    <t xml:space="preserve"> LT Cerro - Primavera a 500 kV-1 (torre 76)</t>
  </si>
  <si>
    <t>Antioquia / Segovia</t>
  </si>
  <si>
    <t xml:space="preserve"> LT Cerro - Primavera a 500 kV (torre 202)</t>
  </si>
  <si>
    <t>LT Cerromatoso-Urrá a 230 kV-2</t>
  </si>
  <si>
    <t>Otros (Pastos arbolados)</t>
  </si>
  <si>
    <t xml:space="preserve">Resolución No. 436 de 23 de noviembre de 2023 (ART. 4 / ART.7) - CVS </t>
  </si>
  <si>
    <t>Requerimiento de 100 Árboles / Proporción 1:10 / Mantenimiento 0 de 12 LT Cerro-Urrá a 230 kV-2 (Torre 138) La Palmera</t>
  </si>
  <si>
    <t xml:space="preserve">Resolución No. 430 de 17 de noviembre de 2023 (ART. 4) - CVS </t>
  </si>
  <si>
    <t>Requerimiento de 182 Árboles / Proporción 1:8 / Mantenimiento 6 de 20 LT Cerro - Urrá a 230 kV -2 (Torres 136 - 137) Tierra Fría</t>
  </si>
  <si>
    <t>Sucre/Los Palmitos</t>
  </si>
  <si>
    <t>3,67</t>
  </si>
  <si>
    <t>Resolución No. 1052 de 22 de noviembre de 2021 (ART. 3) - CARSUCRE</t>
  </si>
  <si>
    <t>Requerimiento de 360 Árboles / Proporción 1:10 / Mantenimiento 8 de 20 LT Chinú - Sabanalarga a 500 kV (Torre 731) Predio La Fortuna/La Lorenza</t>
  </si>
  <si>
    <t>Formulario de Aprovechamiento Forestal No. 00166 de 2020 (Numeral. 3) - CARSUCRE</t>
  </si>
  <si>
    <t>Requerimiento de 75 Árboles / Proporción 1:25 / Mantenimiento 6 de 12 LT Chinú - Sabanalarga a 500 kV (Torre 731) Predio Versalles</t>
  </si>
  <si>
    <t>LT Chinú - Sabanalarga a 500 kV - 1</t>
  </si>
  <si>
    <t>Sucre/Morroa</t>
  </si>
  <si>
    <t>Resolución No. 0673 de 3 de agosto de 2023 (ART. 7) - CARSUCRE</t>
  </si>
  <si>
    <t>Beneficios de carácter social o cultural / Captura y fijación de CO2</t>
  </si>
  <si>
    <t>Requerimiento de Donación de 2000 Árboles LT Chinú - Sabanalarga a 500 kV - 1 (Torre 774) Villa Assia</t>
  </si>
  <si>
    <t>Resolución No. 031 de 20 de marzo de 2024 (ART. 4) - CVS</t>
  </si>
  <si>
    <t>Requerimiento de 27 Árboles / Mantenimiento 6 de 12 LT Chinú - Sabanalarga a 500 kV - 1 (Torre 721) Villa Tina</t>
  </si>
  <si>
    <t>Córdoba / Buenavista</t>
  </si>
  <si>
    <t>CVS Resolución N° 318 de 20 de diciembre de 2022 (ART. 3)</t>
  </si>
  <si>
    <t>Proporción:  1:12/ Compensación: 502 árboles LT Chinú - Sabanalarga a 500 kV - 1 (Torre 633) Directo al Grano</t>
  </si>
  <si>
    <t>CVS Resolución N° 318 de 20 de diciembre de 2022 (ART. 5-OB2)</t>
  </si>
  <si>
    <t>Proporción:  1:12/ Compensación: 875 árboles LT Chinú - Sabanalarga a 500 kV - 1 (Torre 633) Directo al Grano</t>
  </si>
  <si>
    <t>4759359,886 </t>
  </si>
  <si>
    <t>2597801,188 </t>
  </si>
  <si>
    <t>Formulario de Aprovechamiento Forestal No. 00173 de 11 de diciembre de 2023 - (Numeral. 3) - CARSUCRE</t>
  </si>
  <si>
    <t>Requerimiento de 25 Árboles / Proporción 1:5 / Mantenimiento 2 de 12 LT Chinú - Sabanalarga a 500 kV - 1 (Torre 731) Versalles</t>
  </si>
  <si>
    <t>Resolución No. 0671 de 3 de agosto de 2023  (ART. 4) - CARSUCRE</t>
  </si>
  <si>
    <t>Requerimiento de 60 Árboles / Proporción 1:10 / Mantenimiento 0 de 20 LT Chinú - Sabanalarga a 500 kV - 1 (Torre 746) Nuevo Horizonte</t>
  </si>
  <si>
    <t xml:space="preserve">Resolución No. 438 de 23 de noviembre de 2023 (ART. 4) - CVS </t>
  </si>
  <si>
    <t>Requerimiento de 214 Árboles / Proporción 1:13 LT Chinú - Sabanalarga 500 kV - 1 (Torre 724) La Macarena</t>
  </si>
  <si>
    <t>0,25</t>
  </si>
  <si>
    <t>Formulario de Aprovechamiento Forestal No. 00025 del 20 de marzo de 2025 (ART. 6) - CARSUCRE</t>
  </si>
  <si>
    <t>Requerimiento de 155 Árboles / Proporción 1:5 LT Chinú - Sabanalarga a 500 kV - 1 (Torre 760) Predio El Idilio (torre 760)</t>
  </si>
  <si>
    <t>Resolución No. 1036 de 15 noviembre de 2024 (ART. 7) - CARSUCRE</t>
  </si>
  <si>
    <t>Requerimiento de 253 Árboles / Proporción 1:10 LT Chinú – Sabanalarga 500 kV – 1 (Torre 746) Predio Nuevo Horizonte - El Búho</t>
  </si>
  <si>
    <t xml:space="preserve">Sucre/Sincelejo </t>
  </si>
  <si>
    <t>CARSUCRE Resolución No. 0905 24 octubre 2024 - Resolución No. 0370 de 10 junio 2025</t>
  </si>
  <si>
    <t>Proporción:  1:0,3/ Compensación: 563 árboles LT Chinú – Sabanalarga 500 kV – 1 (Torre 750) Predio Bajo Oviedo</t>
  </si>
  <si>
    <t xml:space="preserve">Sucre/Sampués </t>
  </si>
  <si>
    <t>CARSUCRE Formulario No. 00128 del 14/11/2024.</t>
  </si>
  <si>
    <t>Proporción:  1:5/ Compensación: 5 árboles LT Chinú - Sabanalarga a 500 kV - 1 (Torre 731) (apov. Versalles)</t>
  </si>
  <si>
    <t>CARSUCRE Formulario N° 00127 del 14 de noviembre del  2024</t>
  </si>
  <si>
    <t>Proporción: 1:5 / Compensación: 5 árboles LT Chinú -  Sabanalarga 500 Kv - 1 (Torre 731) (Aprov. y comp. Predio Corozalito)</t>
  </si>
  <si>
    <t>CARSUCRE Formulario 00129 del 14  de noviembre del 2024</t>
  </si>
  <si>
    <t>Proporción: 1:5 / Compensación: 5 árboles LT Chinú -  Sabanalarga 500 Kv - 1 (Torre 731) (Aprov. Predio Corozalito)</t>
  </si>
  <si>
    <t>CARSUCRE Formulario 00168 del 06 de diciembre del 2024</t>
  </si>
  <si>
    <t>Proporción: 1:20 / Compensación: 20 árboles LT Chinú – Sabanalarga A 550 KV – 1 (Torre 769 ) (Lote de Terreno o finca El Rosario)</t>
  </si>
  <si>
    <t>CARSUCRE Formulario No. 00057 del 19 de mayo del 2025- Formulario No. 00058 del 21 de mayo del 2025</t>
  </si>
  <si>
    <t>Proporción:  1:10/ Compensación: 20 árboles LT Chinú - Sabanalarga 500 kV – 1 (Aprov. predio El Delirio, vereda Morroa)</t>
  </si>
  <si>
    <t>CARSUCRE Formulario No.00056 del 19 de mayo del 2025</t>
  </si>
  <si>
    <t>Proporción:  1:10/ Compensación: 20 árboles LT Chinú - Sabanalarga 500 kV – 1 (Aprov. predio Bella flor - Bocagrande)</t>
  </si>
  <si>
    <t>CVS Resolución No. 150 de 06 de Agosto de 2025</t>
  </si>
  <si>
    <t>Proporción:  1:10/ Compensación: 71 árboles LT Chinú – Sabanalarga 500 kv – 1 (Torre 719) (Aprov. Predio El Tesoro)</t>
  </si>
  <si>
    <t>CARSUCRE Resolución No. 1011 del 10 de diciembre del 2025</t>
  </si>
  <si>
    <t>Proporción:  1:20/ Compensación: 130 árboles LT Chinú - Sabanalarga 500 kV-1 (Torres  796,798, 801 y 802)(Apro Predio Hacienda puerta de Hierro - El Gancho)</t>
  </si>
  <si>
    <t>Resolución No. 0550 de 01 de agosto de 2025 (ART. 7) - CARSUCRE</t>
  </si>
  <si>
    <t>Requerimiento de 120 Árboles / Proporción 1:12 T Chinú- Sabanalarga 500kv-1 (Aprov. La Gloria) (Torre 795)</t>
  </si>
  <si>
    <t>LT Chinú - Sabanalarga a 500 kV - 2</t>
  </si>
  <si>
    <t>Resolución No. 035 de 03 de febrero de 2023 (ART. 2) - CVS</t>
  </si>
  <si>
    <t>Requerimiento de 75 Árboles / Proporción 1:12 / Mantenimiento 7 de 12 LT Chinú - Sabanalarga a 500 kV - 2 (Torre 638) El brillante</t>
  </si>
  <si>
    <t>Formulario de Aprovechamiento Forestal No. 00145 de 2022 (Numeral. 7) - CARSUCRE</t>
  </si>
  <si>
    <t>Requerimiento de 20 Árboles / Proporción 1:10 / Mantenimiento 6 de 8 LT Chinú - Sabanalarga a 500 kV - 2 (Torre 703) California Lote dos</t>
  </si>
  <si>
    <t>CVS - Resolución N° 032 del 03 de febrero de 2023.</t>
  </si>
  <si>
    <t xml:space="preserve">Proporción:  1:3/ Compensación: 354 árboles LT Chinú - Sabanalarga a 500 kV - 2 (Torre 617) Predio El Berlín </t>
  </si>
  <si>
    <t>Resolución No. 116 de 07 de junio de 2022 (ART. 3) - CVS</t>
  </si>
  <si>
    <t>Requerimiento de 10 Árboles / Proporción 1:10 / Mantenimiento 12 de 12 LT Chinú - Sabanalarga a 500 kV - 2 (Torre 639), Predio El Diamante (Aprov. Flor de monte)</t>
  </si>
  <si>
    <t>Resolución No. 314 del 17 de agosto de 2023 (ART. 6) - CVS</t>
  </si>
  <si>
    <t>Requerimiento de 31 Árboles / Proporción 1:10 / Mantenimiento 5 de 11 LT Chinú - Sabanalarga a 500 kV - 2 (Torre 640) Nueva Zelandia</t>
  </si>
  <si>
    <t>Resolución No. 163 de 11 de  agosto de 2025 (ART. 3 Requerimiento 2) - CVS</t>
  </si>
  <si>
    <t>Acciones de recuperación de hábitats - Epifitas  LT Chinú-Sabanalarga KV 500-2  (Aprov. El Brillante)</t>
  </si>
  <si>
    <t>Resolución No. 163 de 11 de  agosto de 2025 (ART. 6) - CVS</t>
  </si>
  <si>
    <t>Requerimiento de 1209 Árboles / Proporción 1:10 LT Chinú-Sabanalarga KV 500-2  (Aprov. El Brillante)</t>
  </si>
  <si>
    <t>CVS Resolución No. 151 de 06 de Agosto del 2025</t>
  </si>
  <si>
    <t>Proporción:  1:10/ Compensación: 33 árboles LT Chinú - Sabanalarga 500 kV - 2 (Aprov. Predio Rodadero)</t>
  </si>
  <si>
    <t>LT Chinú - Sahagún 500 kV - 1</t>
  </si>
  <si>
    <t>Córdoba/Sahagun</t>
  </si>
  <si>
    <t>CVS Resolución N° 085 de 27 mayo del 2025</t>
  </si>
  <si>
    <t>Proporción: 1:10 / Compensación: 40 árboles LT Chinú - Sahagún 500 kV - 1 (Aprov.  Predio La Esmeralda)</t>
  </si>
  <si>
    <t>LT Chivor - Guavio 230 kV</t>
  </si>
  <si>
    <t xml:space="preserve"> LT Chivor - Guavio 230 kV T28 </t>
  </si>
  <si>
    <t xml:space="preserve"> LT Chivor - Guavio  a 230 kV T26-27</t>
  </si>
  <si>
    <t>LT Chivor - Sochagota 230 kV</t>
  </si>
  <si>
    <t>CORPOBOYACA-Concepto Técnico No AAAD-00069-2022 de marzo de 2022</t>
  </si>
  <si>
    <t xml:space="preserve"> LT Chivor - Sochagota 230 kV T208</t>
  </si>
  <si>
    <t>CORPOBOYACA-Resolución 00146 del 03 de febrero de 2023</t>
  </si>
  <si>
    <t xml:space="preserve"> LT Chivor-Sochagota  230 kV T192</t>
  </si>
  <si>
    <t xml:space="preserve"> LT Chivor-Sochagota a 230 KV 114</t>
  </si>
  <si>
    <t>LT Chivor Torca 230 kV</t>
  </si>
  <si>
    <t xml:space="preserve"> LT Chivor Torca 230 kV T143</t>
  </si>
  <si>
    <t xml:space="preserve"> LT Chivor -Torca a 230 kV T94</t>
  </si>
  <si>
    <t>Cundinamarca / Ubalá</t>
  </si>
  <si>
    <t>Resolución N°0204 del 25 de marzo de 2025</t>
  </si>
  <si>
    <t xml:space="preserve"> LT Chivor-Torca 230 KV T50</t>
  </si>
  <si>
    <t>Cundinamarca / La Calera</t>
  </si>
  <si>
    <t>Autorización DRBC No. 00018 de 2025 (Expediente CAR 114549)</t>
  </si>
  <si>
    <t>No se ha ejecutado la tala LT Chivor - Torca a 230 kV,  Torre 193</t>
  </si>
  <si>
    <t>Resolución No. DGL 000533 de 17 de julio de 2023 (ART. 9) - CAS</t>
  </si>
  <si>
    <t>Requerimiento de 475 Árboles / Proporción 1:5  LT Comuneros - primavera 230 kV-1 (APF Vereda La Terraza) (torre 245-246)</t>
  </si>
  <si>
    <t>Resolución No. DGL 000532 de 17 de julio de 2023 (ART. 7) - CAS</t>
  </si>
  <si>
    <t>Requerimiento de 60 Árboles / Proporción 1:5  LT Comuneros - primavera 230 kV - 1 (Predio APF Buenos Aires) (torres 319-320)</t>
  </si>
  <si>
    <t>Resolución No. RMS.171.2023 de 18 de diciembre de 2023</t>
  </si>
  <si>
    <t>Requerimiento de 520 Árboles / Proporción 1:5 LT Comuneros- primavera 230 kV-1 (Torres 285-287) Predio Viveros Forestales y Frutales del Magd. Medio</t>
  </si>
  <si>
    <t>LT Comuneros- Campo 22 A 230Kv y Obras Asociadas - LAM 4313</t>
  </si>
  <si>
    <t>69,16</t>
  </si>
  <si>
    <t xml:space="preserve">Resolución No. 0821 de 06 de mayo de 2009 - CAS </t>
  </si>
  <si>
    <t>Requerimiento de 49995 Árboles / Mantenimiento 20 de 20 Línea Subestación Comuneros- Campo 22 A 230Kv y Obras Asociadas - LAM 4313</t>
  </si>
  <si>
    <t>LT Comuneros- primavera 230 kV-2</t>
  </si>
  <si>
    <t>Resolución No. RMS.166.2023 de 15 de diciembre de 2023</t>
  </si>
  <si>
    <t>Requerimiento de 216 Árboles / Proporción 1:8 LT Comuneros- primavera 230 kV-2 (Predio APF San Benito, Vda. Pulpapel) (torres 112-113)</t>
  </si>
  <si>
    <t>Resolución No.RMS.112.2025 del 17 de septiembre del 2025</t>
  </si>
  <si>
    <t>Captura y fijación de CO4</t>
  </si>
  <si>
    <t>Proporción:  1:6/ Compensación: 42 árboles LT Comuneros- primavera 230 kv-2 (Torre 112-113) (Aprov. San Benito)</t>
  </si>
  <si>
    <t>Resolución No. 28.2023 de06 de junio de 2023 - CAS</t>
  </si>
  <si>
    <t>Requerimiento de Entrega de 54 Árboles  Línea de transmisión Comuneros-Primavera230kV-2 (COMPENSACIÓN URBANIZACIÓN TERRAZAS)</t>
  </si>
  <si>
    <t>LT  Comuneros - Primavera A 230 Kv</t>
  </si>
  <si>
    <t>Santander/San Silvestre</t>
  </si>
  <si>
    <t>CAS Resolución DGL 000384 del 02 de junio del 2024</t>
  </si>
  <si>
    <t>Proporción:  1:5/ Compensación: 300 árboles LT  Comuneros - Primavera A 230 Kv, (torres 16-17)</t>
  </si>
  <si>
    <t>LT Conexión de la Subestación Porce III a la LT a 500 kV San Carlos - Cerromatoso I - LAM 4372</t>
  </si>
  <si>
    <t>Antioquia / Anorí</t>
  </si>
  <si>
    <t xml:space="preserve"> LT Conexión de la Subestación Porce III a la LT a 500 kV San Carlos - Cerromatoso I (500 árboles) - LAM 4372</t>
  </si>
  <si>
    <t>LT Conexión El Bosque</t>
  </si>
  <si>
    <t>Otras (Proyecto conexión subestación Bosque)</t>
  </si>
  <si>
    <t>ANLA Resolución MADS 0164 del 12 de marzo de 2012 y Resolución Nº 0108 de 2014</t>
  </si>
  <si>
    <t>Compensación: 29,63 hectáreas  LT Conexión El Bosque  (San Juan de Nepomuceno)</t>
  </si>
  <si>
    <t>Otras (Compensación con Mangle)</t>
  </si>
  <si>
    <t>Resolución N° 0164 del 12 de marzo del 2012</t>
  </si>
  <si>
    <t xml:space="preserve">Proporción: 1:10 / Compensación: 7 hectáreas </t>
  </si>
  <si>
    <t xml:space="preserve"> LT Conexión El Bosque (La Virgen 7 Ha) - Mangle</t>
  </si>
  <si>
    <t>marzo de 2012</t>
  </si>
  <si>
    <t xml:space="preserve"> LT Conexión El Bosque  (San Juan de Nepomuceno)</t>
  </si>
  <si>
    <t>LT Copey - Valledupar 220  kv-1</t>
  </si>
  <si>
    <t>COPOCESAR Resolución No. 0047 del 05 de diciembre de 2025</t>
  </si>
  <si>
    <t>Proporción:  1:5/ Compensación: 5 árboles LT Copey - Valledupar 220  kv-1 en la torre 64</t>
  </si>
  <si>
    <t>LT Esmeralda - San Carlos a 230 kV</t>
  </si>
  <si>
    <t>4711863.02 </t>
  </si>
  <si>
    <t>2181257.209 </t>
  </si>
  <si>
    <t xml:space="preserve"> LT Esmeralda - San Carlos a 230 kV (torre 144)</t>
  </si>
  <si>
    <t>Antioquia / La Pintada</t>
  </si>
  <si>
    <t xml:space="preserve"> LT Esmeralda - San Carlos a 230 kV T181</t>
  </si>
  <si>
    <t>Antioquia / Montebello</t>
  </si>
  <si>
    <t xml:space="preserve"> LT Esmeralda - San Carlos a 230 kV (Torre 215)</t>
  </si>
  <si>
    <t>Antioquia / San Carlos</t>
  </si>
  <si>
    <t>Oficio CORNATIOQUIA N°160CA-COI2507-16631 del 21 de julio de 2025</t>
  </si>
  <si>
    <t>No se ha realizado la intervención de la totalidad de las torres solicitadas para el permiso de aprovechamiento forestal, pendiente de intervención  la torre 143, 175 y 191, se debe revisar que predio de los del aprovechamiento sería el mas adecuado para compensación LT Esmeralda - San Carlos 230kV Sector La PintadaT143-T191</t>
  </si>
  <si>
    <t>LT Esmeralda La Virginia a 230 kV</t>
  </si>
  <si>
    <t>Risaralda / Marsella</t>
  </si>
  <si>
    <t>Resolución 4272 del 27 de diciembre de 2024/CT N°5394 del 12 de noviembre de 2025</t>
  </si>
  <si>
    <t xml:space="preserve"> LT Esmeralda La Virginia a 230 kV T27</t>
  </si>
  <si>
    <t>Risaralda/Santa rosa de cabal</t>
  </si>
  <si>
    <t>4708338,578</t>
  </si>
  <si>
    <t xml:space="preserve"> LT Esmeralda-La Hermosa a 230 kV T10</t>
  </si>
  <si>
    <t>LT Esmeralda-Yumbo</t>
  </si>
  <si>
    <t>Valle del Cauca / La Unión</t>
  </si>
  <si>
    <t>Resolución 0780 No0782-141 del 15 de enero de 2025</t>
  </si>
  <si>
    <t>En búsqueda de predio para la compensación LT Esmeralda -Yumbo  T140</t>
  </si>
  <si>
    <t>Valle del Cauca / Ansermanuevo</t>
  </si>
  <si>
    <t xml:space="preserve">Oficio CVC N°0772-826322024 del 7 de octubre de 2024 </t>
  </si>
  <si>
    <t>En gestión OE  LT Esmeralda-Yumbo  T63</t>
  </si>
  <si>
    <t>LT Guatiguará - primavera 230 Kv-1</t>
  </si>
  <si>
    <t xml:space="preserve">Resolución No.RMS.150.2025 del 23 de octubre del 2025 </t>
  </si>
  <si>
    <t>Captura y fijación de CO0</t>
  </si>
  <si>
    <t>Proporción:  1:5/ Compensación: 30 árboles LT Guatiguará - primavera 230 Kv-1 (Torre 162) (Aprov. Finca El Loro)</t>
  </si>
  <si>
    <t>Santander/San Vicente de Chucuri</t>
  </si>
  <si>
    <t>Resolución DGL No.000772 del 07 de noviembre del  2025</t>
  </si>
  <si>
    <t>Proporción:  1:5/ Compensación: 10 árboles LT Guatiguará - primavera 230 Kv-1 (Torre 269) (Aprov. Finca El Placer)</t>
  </si>
  <si>
    <t>4983619,147 </t>
  </si>
  <si>
    <t>Resolución No. RG.289.2023  de 25 de julio de 2023 (ART. 7) - CAS</t>
  </si>
  <si>
    <t>Requerimiento de 200 Árboles / Proporción 1:1 / Mantenimiento 3 de 12 LT Guatiguará – Sochagota 230 kV – 1 (Lote Dos El Porvenir) (torres 132-133)</t>
  </si>
  <si>
    <t>Santander/Piedecuesta</t>
  </si>
  <si>
    <t>Resolución No. 0833 de 23 de julio de 2025 (ART. 2) - CDMB</t>
  </si>
  <si>
    <t>Requerimiento de 130 Árboles / Proporción 1:5 LT Guatiguará - Sochagota 230 Kv-1 (Aprov. Finca la Rioja)</t>
  </si>
  <si>
    <t>Resolución No. 2984 de 26 de agosto de 2025 (ART. 9) - CORPOBOYACA</t>
  </si>
  <si>
    <t>Requerimiento de 1892 Árboles / Proporción 1:4 LT Guatiguará - Sochagota 230 Kv-1 (Torres 05-06) (Aprov. Los Pinos)</t>
  </si>
  <si>
    <t>LT Guatiguara-Sogamoso 230 kV – 1</t>
  </si>
  <si>
    <t>Resolución No. 1246 de 17 de diciembre de 2021 (ART. 2) - CDMB</t>
  </si>
  <si>
    <t>Requerimiento de 160 Árboles / Proporción 1:10 / Mantenimiento 8 de 12 LT Guatiguara-Sogamoso 230 kV – 1 (Torre 117)</t>
  </si>
  <si>
    <t>LT Guavio - Torca 230 kV</t>
  </si>
  <si>
    <t xml:space="preserve"> LT Guavio - Torca 230 kV T80 </t>
  </si>
  <si>
    <t xml:space="preserve"> LT Guavio-Torca a 230 kV T101</t>
  </si>
  <si>
    <t xml:space="preserve"> LT Guavio-Torca a 230 kV T113 (Predio El Parque)</t>
  </si>
  <si>
    <t xml:space="preserve"> LT Guavio-Torca a 230 kV T113 (Predio San Isidro)</t>
  </si>
  <si>
    <t xml:space="preserve"> LT Guavio-Torca a 230 kV T113 (Predio Santa Ana)</t>
  </si>
  <si>
    <t xml:space="preserve"> LT Guavio-Torca a 230 kV T47 a 64</t>
  </si>
  <si>
    <t>PSA en proceso teniendo en cuenta direccionamiento de CORPOGUAVIO LT Guavio-Torca a 230 kV T47 a 64</t>
  </si>
  <si>
    <t xml:space="preserve"> LT Guavio-Torca a 230 kV Torres 195 - 197</t>
  </si>
  <si>
    <t xml:space="preserve"> LT Guavio Torca 230 kV Torre 110_El Porvenir</t>
  </si>
  <si>
    <t xml:space="preserve"> LT Guavio Torca 230 kV Torre 110_El Carmen</t>
  </si>
  <si>
    <t xml:space="preserve"> LT Guavio Torca 230 kV Torre 115</t>
  </si>
  <si>
    <t xml:space="preserve"> LT Guavio Torca 230 kV Torre 113 (Resguardo II)</t>
  </si>
  <si>
    <t xml:space="preserve"> LT Guavio Torca 230 kV Torre 114 (Resguardo II)</t>
  </si>
  <si>
    <t>Cundinamarca / Gachetá</t>
  </si>
  <si>
    <t xml:space="preserve">Resolución 0604 del 28 de mayo de 2024 </t>
  </si>
  <si>
    <t xml:space="preserve"> LT Guavio Torca 230 kV T113</t>
  </si>
  <si>
    <t>Concepto Técnico N° 139 del 04 de marzo del 2024</t>
  </si>
  <si>
    <t xml:space="preserve"> LT Guavio Torca 230 kV Torre 128</t>
  </si>
  <si>
    <t>Resolución No 0310 del 24 de abril de 2025</t>
  </si>
  <si>
    <t>No se ha realizado la tala  LT Guavio Torca Sector Gachetá A 230KV T113-114</t>
  </si>
  <si>
    <t>CONCEPTO TÉCNICO SGA N° 2439 de fecha 04/09/2025,</t>
  </si>
  <si>
    <t>En gestión OE  LT Guavio Torca 230 kV Torre 111</t>
  </si>
  <si>
    <t>Resolución N.° 0309 del 24 de abril de 2025</t>
  </si>
  <si>
    <t xml:space="preserve"> LT Guavio - Torca a 230 kV, Torre 76</t>
  </si>
  <si>
    <t>Resolución N.°1217 del 17 de octubre de 2025</t>
  </si>
  <si>
    <t xml:space="preserve"> LT Guavio - Torca a 230 kV, Torres 65 a 67</t>
  </si>
  <si>
    <t>LT Ibagué-La Mesa a 230 kV</t>
  </si>
  <si>
    <t>Otros (Mosaico de cultivos, pastos y espacios naturales)</t>
  </si>
  <si>
    <t xml:space="preserve"> LT Ibagué-La Mesa a 230 kV T179</t>
  </si>
  <si>
    <t xml:space="preserve"> LT Ibagué-La Mesa a 230 kV T184</t>
  </si>
  <si>
    <t xml:space="preserve"> LT Ibagué La Mesa a 230 kV  T179 (nueva)</t>
  </si>
  <si>
    <t>LT Jamondino-Pimampiro a 230 kV</t>
  </si>
  <si>
    <t xml:space="preserve"> LT Jamondino-Pimampiro a 230 kV T17</t>
  </si>
  <si>
    <t>Otros (Cultivos transitorios)</t>
  </si>
  <si>
    <t xml:space="preserve"> LT Jamondino-Pimampiro a 230 kV T44</t>
  </si>
  <si>
    <t xml:space="preserve"> LT Jamondino – Pimampiro a 230 KV  T93-T94</t>
  </si>
  <si>
    <t>Nariño / Pupiales</t>
  </si>
  <si>
    <t>Autorización de Apeo No 5812 del 02 de diciembre de 2024</t>
  </si>
  <si>
    <t xml:space="preserve"> LT Jamondino Pimampiro a 230 kVT135 – T135A</t>
  </si>
  <si>
    <t>Oficio No. 2025-2-0231</t>
  </si>
  <si>
    <t>No se ha realizado el aprovechamiento LT Jamondino- Pimanpiro a 230KV T127</t>
  </si>
  <si>
    <t>LT Jamondino-San Bernardino a 230 kV</t>
  </si>
  <si>
    <t>Otros (Mosaico de pastos y cultivos)</t>
  </si>
  <si>
    <t xml:space="preserve"> LT Jamondino-S. Bernardino a 230 kV T308</t>
  </si>
  <si>
    <t xml:space="preserve"> LT Jamondino-S. Bernardino a 230 kV T312</t>
  </si>
  <si>
    <t xml:space="preserve"> LT Jamondino-S. Bernardino a 230 kV T334</t>
  </si>
  <si>
    <t xml:space="preserve"> LT Jamondino-S. Bernardino T41 - 42</t>
  </si>
  <si>
    <t>2026</t>
  </si>
  <si>
    <t xml:space="preserve"> LT Jamondino-S. Bernardino a 230 kV T68</t>
  </si>
  <si>
    <t xml:space="preserve"> LT Jamondino-San Bernardino a 230 KV T49</t>
  </si>
  <si>
    <t>Nariño / El Peñol</t>
  </si>
  <si>
    <t>AUTORIZACIÓN APEO RAD 5502 del 02 de diciembre de 2024</t>
  </si>
  <si>
    <t>Pendiente siembra por orden público  LT Jamondino – San Bernardino a 230 KV, T275 y 276</t>
  </si>
  <si>
    <t>LT La Enea-San Felipe a 230 kV</t>
  </si>
  <si>
    <t xml:space="preserve"> LT La Enea-San Felipe a 230 kV T169</t>
  </si>
  <si>
    <t>LT La Hermosa - La Esmeralda 230 kV</t>
  </si>
  <si>
    <t>Risaralda / Santa rosa de cabal</t>
  </si>
  <si>
    <t>Resolución N°2568 del 28 de mayo de 2025</t>
  </si>
  <si>
    <t>En gestión OE para la siembra se cuenta con predio del propietario donde se realizo la tala  LT La Hermosa - La Esmeralda 230 kV  T19</t>
  </si>
  <si>
    <t>LT La Mesa - San Felipe 230 kV</t>
  </si>
  <si>
    <t> 4829503.64</t>
  </si>
  <si>
    <t> 2084716.31</t>
  </si>
  <si>
    <t xml:space="preserve"> LT La Mesa - San Felipe 230 kV  T126 (317)</t>
  </si>
  <si>
    <t xml:space="preserve"> LT La Mesa - San Felipe 230 kV T126 (317)</t>
  </si>
  <si>
    <t xml:space="preserve"> LT La Mesa - San Felipe 230 kV T93(282)- LT La Mesa - San Felipe 230 kV T126 (317)</t>
  </si>
  <si>
    <t>Tolima/Armero</t>
  </si>
  <si>
    <t xml:space="preserve"> LT La Mesa San Felipe a 230 kVTorre 3</t>
  </si>
  <si>
    <t xml:space="preserve"> LT La Mesa-San Felipe a 230 kV T118 (309)</t>
  </si>
  <si>
    <t>Cundinamarca/San juan de Rioseco</t>
  </si>
  <si>
    <t xml:space="preserve"> LT La Mesa-San Felipe a 230 kV Torre 73 (263)</t>
  </si>
  <si>
    <t>LT La Mesa -Noreste 239 Kv</t>
  </si>
  <si>
    <t>Cundinamarca / Tena</t>
  </si>
  <si>
    <t xml:space="preserve">Autorización CAR N°3259000065 del 11 de diciembre de 2025 </t>
  </si>
  <si>
    <t>No se ha realizado la tala  LT La Mesa -Noreste 239 Kv Torre 120</t>
  </si>
  <si>
    <t>LT La Mesa-Noroeste  a 230 kV</t>
  </si>
  <si>
    <t>Cundinamarca/Bojaca</t>
  </si>
  <si>
    <t xml:space="preserve"> LT La Mesa-Noroeste  a 230 kV T95</t>
  </si>
  <si>
    <t xml:space="preserve"> LT La Mesa-Noroeste a 230 KV 114</t>
  </si>
  <si>
    <t xml:space="preserve"> LT La Mesa-Noroeste a 230 kV T102</t>
  </si>
  <si>
    <t>Otros (Áreas agrícolas heterogéneas)</t>
  </si>
  <si>
    <t xml:space="preserve"> LT La Mesa-Noroeste a 230 kV T112</t>
  </si>
  <si>
    <t xml:space="preserve"> LT La Mesa-Noroeste a 230 kV T113</t>
  </si>
  <si>
    <t xml:space="preserve"> LT La Mesa-Noroeste a 230 kV T129</t>
  </si>
  <si>
    <t>LT La Virginia-San Carlos 500 kV</t>
  </si>
  <si>
    <t xml:space="preserve"> LT La Virginia-San Carlos 500 kV T370</t>
  </si>
  <si>
    <t>Pendiente aprobación predio por parte de CORPOCALDAS LT La Virginia-San Carlos a 5001 kV T307</t>
  </si>
  <si>
    <t>LT La Virginia-San Marcos a 500 kV</t>
  </si>
  <si>
    <t xml:space="preserve"> LT La Virginia-San Marcos a 500 kV 276</t>
  </si>
  <si>
    <t xml:space="preserve"> LT La Virginia-San Marcos a 500 KV 288</t>
  </si>
  <si>
    <t xml:space="preserve"> LT La Virginia-San Marcos a 500 kV T178</t>
  </si>
  <si>
    <t>LT Los Palos – Tasajero230 Kv</t>
  </si>
  <si>
    <t>Resolución No. 0452 del 19 de agosto de 2020 (Art. No.4) - CORPONOR</t>
  </si>
  <si>
    <t>Requerimiento de Entrega de 42000 Árboles / Acta de entrega de material 12 de  Septiembre de 2024 LT Los Palos – Tasajero230 Kv (Torres 123 a 127) (torres 131 a 137) (torres 142 a 143)</t>
  </si>
  <si>
    <t>Resolución No. 0991 de 28 de agosto de 2025 (ART.  3 - Parágrafo) - CDMB</t>
  </si>
  <si>
    <t>Propuesta de recuperación de hábitats - Epifitas  LT Los Palos-Tasajeros 230 kV-1 (Aprov. Cachiri)</t>
  </si>
  <si>
    <t>Resolución No. 0991 de 28 de agosto de 2025 (ART.  4 - Requerimiento 1) - CDMB</t>
  </si>
  <si>
    <t>Requerimiento de 105 Árboles / Proporción 1:5 LT Los Palos-Tasajeros 230 kV-1 (Aprov. Cachiri)</t>
  </si>
  <si>
    <t>Resolución No. 0991 de 28 de agosto de 2025 (ART.  4 - Requerimiento 3) - CDMB</t>
  </si>
  <si>
    <t>Enriquecimiento Vegetal en proporción 1:0,2 en área intervenida LT Los Palos-Tasajeros 230 kV-1 (Aprov. Cachiri)</t>
  </si>
  <si>
    <t>LT Los Palos - Tasajeros 230 Kv  -1</t>
  </si>
  <si>
    <t>Santander/Toná</t>
  </si>
  <si>
    <t>0,5</t>
  </si>
  <si>
    <t>CDMB - Resolución N° 0997 del 08 de agosto del 2022</t>
  </si>
  <si>
    <t>Proporción:  1:5/ Compensación: 635 árboles LT Los Palos - Tasajeros   230 Kv  -1 (Torres 92 a 94)</t>
  </si>
  <si>
    <t>0,042868277</t>
  </si>
  <si>
    <t>CDMB - Resolución N° 1530 del 15 de noviembre del 2022</t>
  </si>
  <si>
    <t>Proporción:  1:5/ Compensación: 55 árboles LT Los Palos - Tasajeros   230 Kv  -1 (Torre 88)</t>
  </si>
  <si>
    <t>LT Miraflores-Medellín a 44kv</t>
  </si>
  <si>
    <t xml:space="preserve"> LT Miraflores-Medellín a 44kv (torre 4)</t>
  </si>
  <si>
    <t xml:space="preserve"> LT Miraflores-Medellín a 44kv (torre 19)</t>
  </si>
  <si>
    <t xml:space="preserve"> LT Miraflores-Medellín (torre 8)</t>
  </si>
  <si>
    <t>Antioquia / Santa Elena</t>
  </si>
  <si>
    <t xml:space="preserve"> LT Miraflores-Medellín a 44kv (Torre 9)</t>
  </si>
  <si>
    <t> 4716954.470</t>
  </si>
  <si>
    <t> 2242611.571</t>
  </si>
  <si>
    <t xml:space="preserve"> LT Miraflores – Medellín a 44 kV (T1 - T2)</t>
  </si>
  <si>
    <t xml:space="preserve"> LT Miraflores-Medellín (torre 11)</t>
  </si>
  <si>
    <t>Antioquia / Turbo</t>
  </si>
  <si>
    <t>Resolución de consecutivo 200-03-20-99-1368-2025</t>
  </si>
  <si>
    <t xml:space="preserve"> LT Montería - Urabá a 230 kV Torre 283</t>
  </si>
  <si>
    <t>LT Noroeste Purnio a 230 kV</t>
  </si>
  <si>
    <t xml:space="preserve"> LT Noroeste Purnio a 230 kV T219</t>
  </si>
  <si>
    <t xml:space="preserve"> LT Noroeste-Purnio  a 230 kV T298</t>
  </si>
  <si>
    <t xml:space="preserve"> LT Noroeste-Purnio a 230 kV T32(206)</t>
  </si>
  <si>
    <t>LT Ocaña - San Mateo 230 kV-1</t>
  </si>
  <si>
    <t>Norte de Santander/Gramalote</t>
  </si>
  <si>
    <t>Resolución No. 527 de 31 de julio de 2025 (ART. 5) - CORPONOR</t>
  </si>
  <si>
    <t>Requerimiento de Entrega de 60 Árboles  LT Ocaña - San Mateo 230 kV-1 (Torres 37- 38) (Aprov. Bonanza)</t>
  </si>
  <si>
    <t>Resolución No. 527 de 31 de julio de 2025 (ART. 6) - CORPONOR</t>
  </si>
  <si>
    <t>Requerimiento de 24 Árboles / Proporción 1:4 LT Ocaña - San Mateo 230 kV-1 (Torres 37- 38) (Aprov. Bonanza)</t>
  </si>
  <si>
    <t>LT Palos - Toledo 230 k</t>
  </si>
  <si>
    <t>Resolución oficial No. 408 de 13 de junio de 2022 (ART. 4) - CORPONOR</t>
  </si>
  <si>
    <t>Requerimiento de 12 Árboles / Proporción 1:2 / Mantenimiento 8 de 12 Línea de Transmisión Palos - Toledo 230 kv (Torres 146-147)</t>
  </si>
  <si>
    <t>CORPONOR Resolución oficial N° 408 del 13/06/2022. ART. 5.</t>
  </si>
  <si>
    <t>Proporción:  1:2/ Compensación: 12 árboles Línea de Transmisión Palos - Toledo 230 kV (Torres 146-147)</t>
  </si>
  <si>
    <t>Santander/Silos</t>
  </si>
  <si>
    <t>Resolución No. 0132 del 07 de Diciembre de 2022 - CORPONOR</t>
  </si>
  <si>
    <t>Requerimiento de Entrega de 20 Árboles  LT Palos - Toledo 230 kv-1 (Torre 93)</t>
  </si>
  <si>
    <t>LT Panamericana Tulcán</t>
  </si>
  <si>
    <t xml:space="preserve"> LT Panamericana Tulcán a 138 KV 41</t>
  </si>
  <si>
    <t xml:space="preserve"> LT Panamericana Tulcán_ T18 a 138 KV
LT Jamondino Pimampiro _T145 a 230 KV</t>
  </si>
  <si>
    <t xml:space="preserve"> LT Panamericana-Tulcán  a 230 kV T32</t>
  </si>
  <si>
    <t>LT Playas - Primavera a 230 kV</t>
  </si>
  <si>
    <t>ANLA/CAS Resolución N° 0205 del 19 de marzo de 1999</t>
  </si>
  <si>
    <t xml:space="preserve"> LT Playas - Primavera a 230 kV (T117-246)</t>
  </si>
  <si>
    <t>Antioquia / Puerto Nare</t>
  </si>
  <si>
    <t xml:space="preserve"> LT Playas - Primavera a 230 kV (T59-116)</t>
  </si>
  <si>
    <t xml:space="preserve"> LT Playas - Primavera a 230 kV (T1-58)</t>
  </si>
  <si>
    <t>LT Porce - San Carlos a 500 kV</t>
  </si>
  <si>
    <t>Antioquia / San Rafael</t>
  </si>
  <si>
    <t xml:space="preserve"> LT Porce - San Carlos a 500 kV (torre 49)</t>
  </si>
  <si>
    <t>LT Primavera – Guatiguará 230 kV - 1</t>
  </si>
  <si>
    <t>Autorización No.REB 07.2023 de 11 de Octubre de 2023 - CAS</t>
  </si>
  <si>
    <t>Requerimiento de 16 Árboles / Proporción 1:2 / Mantenimiento 6 de 12 LT Primavera – Guatiguará 230 kV - 1 (T268-269) Predio El Placer</t>
  </si>
  <si>
    <t>LT Primavera - Guatiguara_230kV</t>
  </si>
  <si>
    <t>Resolución No. DGL 000497 de 04 de julio de 2023 (ART. 7) - CAS</t>
  </si>
  <si>
    <t>Requerimiento de 70 Árboles / Proporción 1:5 LT Primavera - Guatiguara_230kV (torre 260-261)</t>
  </si>
  <si>
    <t xml:space="preserve">Antioquia / Maceo </t>
  </si>
  <si>
    <t xml:space="preserve"> LT Primavera - San Carlos a 500 kV (Torre 70)</t>
  </si>
  <si>
    <t xml:space="preserve"> LT Primavera - San Carlos a 500 kV (torre 14)</t>
  </si>
  <si>
    <t>LT Primavera - San Carlos a 500kV -1</t>
  </si>
  <si>
    <t> 4799881.637</t>
  </si>
  <si>
    <t> 2247016.094</t>
  </si>
  <si>
    <t xml:space="preserve"> LT Primavera - San Carlos a 500kV -1 (torre 4)</t>
  </si>
  <si>
    <t>LT Puerto Libertador – Montelíbano a 110 kV -GECELCA</t>
  </si>
  <si>
    <t>CVS Resolución N° 2596 del 15 de diciembre de 2015</t>
  </si>
  <si>
    <t>Compensación: 1 hectáreas Línea de conexión Puerto Libertador – Montelíbano a 110 kV -GECELCA</t>
  </si>
  <si>
    <t>LT Samore - Toledo 230 kV</t>
  </si>
  <si>
    <t>Resolución No. 253 de 27 de abril de 2023 (ART. 5) - CORPORNOR</t>
  </si>
  <si>
    <t>Requerimiento de 15 Árboles LT Samore - Toledo 230 kV (torres 176-177) (Rio Chiquito)</t>
  </si>
  <si>
    <t>Permiso de Aprovechamiento Forestal No. 33791 de 3 de junio de 2024  - CORPONOR</t>
  </si>
  <si>
    <t>Requerimiento de Entrega de 350 Árboles  LT Samore - Toledo 230 kV-1 (Torre 163) La Cuadra (FMI) / Pantano Hondo (Campo)</t>
  </si>
  <si>
    <t>Permiso de Aprovechamiento Forestal No. 33792 de 3 de junio de 2024  - CORPONOR</t>
  </si>
  <si>
    <t>Requerimiento de Entrega de 300 Árboles  LT Samore - Toledo 230 kV-1 ((Torre 164) La Esperanza (campo) /Paramito (IGAC)</t>
  </si>
  <si>
    <t>Resolución No. 0295 de 03 de diciembre de 2024 (ART. 5) - CORPONOR</t>
  </si>
  <si>
    <t>Requerimiento de Entrega de 40 Árboles  LT Samore - Toledo 230 kV-1 (Torre 160) Parcela No. 27 / El Eucalipto </t>
  </si>
  <si>
    <t>Resolución No. 0298 de 12 de diciembre de 2024 (ART. 5) - CORPONOR</t>
  </si>
  <si>
    <t>Requerimiento de Entrega de 800 Árboles  LT Samore - Toledo 230 kV-1 (Torre 158) La Playa</t>
  </si>
  <si>
    <t>LT Samoré - Toledo 230 kv</t>
  </si>
  <si>
    <t>Resolución No. 0130 de 07 de Diciembre de 2022 - Resolución No. 0133 de 07 de Diciembre de 2022  - CORPONOR</t>
  </si>
  <si>
    <t>Requerimiento de Entrega de 1030 Árboles  LT Samoré - Toledo 230 kv (Torre 154 y 155)</t>
  </si>
  <si>
    <t>Resolución No. 0133  de 07 de Diciembre de 2022 - Resolución No. 019 del 02 de Febrero del 2022 - CORPONOR</t>
  </si>
  <si>
    <t>Requerimiento de Entrega de 150 Árboles  LT Samoré - Toledo 230 kv (Torre 226)</t>
  </si>
  <si>
    <t>LT San Carlos - Ancón sur a 230 kV.
LT San Carlos - Porce III a 500 kV.
LT Esmeralda - San Carlos a 230 kV.
LT Guatapé - San Carlos a 230 Kv.
LT Casa máquinas - Jaguas a 230 kV.
LT San Carlos - Purnio a 230 kV."</t>
  </si>
  <si>
    <t xml:space="preserve"> LT San Carlos - Ancón sur a 230 kV.
LT San Carlos - Porce III a 500 kV.
LT Esmeralda - San Carlos a 230 kV.
LT Guatapé - San Carlos a 230 Kv.
LT Casa máquinas - Jaguas a 230 kV.
LT San Carlos - Purnio a 230 kV."</t>
  </si>
  <si>
    <t>LT San Carlos- San Marcos a 500 kV (Incluye la Subestación La Virginia y San Carlos)</t>
  </si>
  <si>
    <t xml:space="preserve">Risaralda / </t>
  </si>
  <si>
    <t>Resolución 584 del 9 de abril de 2024, Expediente LAM0421</t>
  </si>
  <si>
    <t>En búsqueda de predio 1% con los municipios de Santa Rosa de Cabla, Pereira; Marsella y Dosquebradas  Línea a 500 Kv. San Carlos- San Marcos incluye la Subestación La Virginia y San Carlos</t>
  </si>
  <si>
    <t xml:space="preserve"> LT Sochagota – Guatiguará a 230 kV</t>
  </si>
  <si>
    <t>Boyacá / Paipa</t>
  </si>
  <si>
    <t>Resolución 2031 del 4 de octubre de 2017</t>
  </si>
  <si>
    <t>En proceso cierre para 2024. En 2025, ANLA realizó visita de seguimiento y solicitó requerimientos, entre ellos resiembra. Enriquecimiento LT Sochagota – San Antonio 230 Kv - SOSA</t>
  </si>
  <si>
    <t xml:space="preserve">Resolución No.1514 del 14 octubre de 2005 / Resolución No. 0821 de 06 de mayo de 2009 - CAS </t>
  </si>
  <si>
    <t>Requerimiento de 16665 Árboles / Mantenimiento 24 de 24 Línea Subestación Comuneros- Campo 22 A 230Kv y Obras Asociadas - LAM 4313</t>
  </si>
  <si>
    <t>Antioquia / Heliconia</t>
  </si>
  <si>
    <t xml:space="preserve"> PROYECTO HELICONIA (Torre 3)</t>
  </si>
  <si>
    <t xml:space="preserve"> Sancionatorio CORPOGUAVIO</t>
  </si>
  <si>
    <t>Siembra de 390 plantas, entre ellos, 18 individuos de 4 especies arbustivas y 372 individuos de 5 especies ornamentales SE Caracolí</t>
  </si>
  <si>
    <t xml:space="preserve">Córdoba/Montelíbano </t>
  </si>
  <si>
    <t>Resolución No. 051 de 16 de febrero de 2016 (ART. 3) - CVS</t>
  </si>
  <si>
    <t>Requerimiento de 600 Árboles / Proporción 1:10 / Mantenimiento 32 de 32 SE CERROMATOSO (La granja Zhaberará)</t>
  </si>
  <si>
    <t>Otras (Concesión de agua)</t>
  </si>
  <si>
    <t>Resolución No.  2-3496 de 06 de julio de 2017 (ART. 3) - CVS</t>
  </si>
  <si>
    <t>Concesión de aguas Subterráneas / Requerimiento de 100 Árboles / Mantenimiento 28 de 28 SE CERROMATOSO</t>
  </si>
  <si>
    <t>Pastos del helobioma Magdalena y Caribe y Áreas agrícolas heterogéneas del helobioma Magdalena y Caribe</t>
  </si>
  <si>
    <t>CVS Resolución N° 3-0047 de noviembre de 2022.</t>
  </si>
  <si>
    <t>Compensación: 100 árboles Compensación Prórroga de concesión de aguas subterráneas en SE Cerromatoso - (100 Árboles )</t>
  </si>
  <si>
    <t>CVS Resolución N° 2-2615 de 10 de octubre de 2016</t>
  </si>
  <si>
    <t>Proporción: 1:12 / Compensación: 7075 árboles  SE Cerromatoso - GECELCA</t>
  </si>
  <si>
    <t>SE CHINÚ</t>
  </si>
  <si>
    <t>Auto No. 00879 de 27 de Marzo de 2017 (ART. 2) - ANLA</t>
  </si>
  <si>
    <t>Requerimiento de 66 Árboles / Proporción 1:3 / Mantenimiento 18 de 23 Subestación Chinú 66 (Cabañita)</t>
  </si>
  <si>
    <t>Resolución No. 2-3268 del 10 abril 2017 - Resolución No. 2-4829 de 5 julio 2018 - CVS</t>
  </si>
  <si>
    <t>Concesión de aguas Subterráneas / Requerimiento de 130 Árboles / Mantenimiento 27 de 31 SE CHINÚ Compensación 130 árboles - Pedro Álvarez</t>
  </si>
  <si>
    <t xml:space="preserve">Comunicado No. 20202110545 de 14 de septiembre de 2020 - CVS </t>
  </si>
  <si>
    <t>Concesión de aguas Subterráneas / Requerimiento de 100 Árboles / Mantenimiento 19 de 23 SE CHINÚ Compensación 100 árboles</t>
  </si>
  <si>
    <t>Resolución No. 3-2172 de 04 abril de 2024 (ART. 6) - CVS</t>
  </si>
  <si>
    <t>Requerimiento de 100 Árboles /  Mantenimiento 4 de 12 Renovación concesión aguas subterráneas (Viene de la Res. 2-4829 de julio 2018)</t>
  </si>
  <si>
    <t>SE Chivor</t>
  </si>
  <si>
    <t xml:space="preserve">CORPOCHIVOR-Permiso de vertimientos Resolución 549 del 13 de agosto de 2019 corpochivor </t>
  </si>
  <si>
    <t>Pendiente notificación acto administrativo de cierre por parte de CORPOCHIVOr  SE Chivor  (Siembra margen río Lengupá)</t>
  </si>
  <si>
    <t>Boyacá / Santa María</t>
  </si>
  <si>
    <t>Permiso de vertimientos Resolución 972 del 27 de noviembre 2024</t>
  </si>
  <si>
    <t xml:space="preserve"> SE Chivor  (renovación 2024)</t>
  </si>
  <si>
    <t>SE HELICONIA</t>
  </si>
  <si>
    <t>SE La Reforma</t>
  </si>
  <si>
    <t xml:space="preserve"> SE La Reforma (humedal la Madrid)</t>
  </si>
  <si>
    <t xml:space="preserve"> SE La Reforma (3000mil)</t>
  </si>
  <si>
    <t>Falta notificación de aprobación de predio por parte de CORMACARENA para dar inicio a la siembra. SE La Reforma (8 Ha)</t>
  </si>
  <si>
    <t>SE Porce III</t>
  </si>
  <si>
    <t xml:space="preserve"> SE Porce III - (Compensación predio EPM)</t>
  </si>
  <si>
    <t>SE PURNIO</t>
  </si>
  <si>
    <t xml:space="preserve"> SE PURNIO (Siembre en la SE Lote vega No. 3)</t>
  </si>
  <si>
    <t xml:space="preserve"> SE San Marcos</t>
  </si>
  <si>
    <t xml:space="preserve"> SEDE MEDELLÍN (ISA INTERCOLOMBIA) -20 árboles</t>
  </si>
  <si>
    <t>Otros, tejido urbano continuo</t>
  </si>
  <si>
    <t>Radicado No. 026616 del 20 de septiembre de 2023</t>
  </si>
  <si>
    <t xml:space="preserve"> SEDE MEDELLÍN (ISA INTERCOLOMBIA) -184 árboles</t>
  </si>
  <si>
    <t>Reposición  de 25 individuos por árboles volcados o apeados sede Medellín</t>
  </si>
  <si>
    <t>En gestión OE para dar inicio con la siembra Sede Medellín Balsos</t>
  </si>
  <si>
    <t>Antioquia / El Peñol</t>
  </si>
  <si>
    <t xml:space="preserve"> Siembra voluntaria - Conmemoración al día de la tierra</t>
  </si>
  <si>
    <t>Siembra voluntaria - Conmemoración Mes del Jaguar</t>
  </si>
  <si>
    <t>Antioquia/San Rafael</t>
  </si>
  <si>
    <t xml:space="preserve"> Siembra voluntaria - Conmemoración Mes del Jaguar</t>
  </si>
  <si>
    <t>Resolución No. 656 de 20 de septiembre de 2023 (ART. 6) - CORPONOR</t>
  </si>
  <si>
    <t>Requerimiento de 24 Árboles / Proporción 1:1 / Mantenimiento 4 de 12 Construcción del muro de estabilización en la Subestación San Mateo 230 kV</t>
  </si>
  <si>
    <t>Variante Líneas a 230 kV Banadía-Samoré</t>
  </si>
  <si>
    <t>Boyacá/Cubará</t>
  </si>
  <si>
    <t>Resolución N 700.36.19 0018 de 17 de enero de  2019 (ART. 8) - CORPORINOQUIA</t>
  </si>
  <si>
    <t>Áreas prioritarias de inversión de no menos del 1% / Equivalente a 2 Ha Variante Líneas a 230 kV Banadía-Samoré (Reubicación Torre 286 - 287) - 2Ha</t>
  </si>
  <si>
    <t>Resolución No. 0044 de 14 de enero de 2019 (Art. No.3) - MADS</t>
  </si>
  <si>
    <t>Requerimiento de 745  Árboles / Proporción 1:5 / Solicitud de cierre Mantenimiento No.20 Variante Líneas a 230 kV Banadía-Samoré (Reubicación Torre 286 - 287) - 745[Arb</t>
  </si>
  <si>
    <t>Resolución No. 0044 de 14 de enero de 2019 (Art. No.4) - MADS</t>
  </si>
  <si>
    <t>Proceso de rehabilitación Ecológica en 0,5 Ha Variante Líneas a 230 kV Banadía-Samoré (Reubicación Torre 286 - 287) - 0,5Ha</t>
  </si>
  <si>
    <t>CORPORINOQUIA Resolución N° 0044 del 14/01/2019</t>
  </si>
  <si>
    <t>Resolución No. 0229 de 19 de noviembre de 2024 (ART. 5) - CORPONOR</t>
  </si>
  <si>
    <t>Requerimiento de Entrega de 1080 Árboles  LT Variante Banadía - Samoré a 230 kV-1 (Torre 232-233) Predio La Plata/El Diviso</t>
  </si>
  <si>
    <t>Resolución No. 0228 de 19 de noviembre de 2024 (ART. 5) - CORPONOR</t>
  </si>
  <si>
    <t>Requerimiento de Entrega de 40 Árboles  LT Variante Banadía - Samoré a 230 kV-1 (Torre 2-3) Predio Las Vegas</t>
  </si>
  <si>
    <t>Resolución No. 0300 de 12 de diciembre de 2024 (ART. 5) - CORPONOR</t>
  </si>
  <si>
    <t>Requerimiento de Entrega de 810 Árboles  LT Variante Banadía - Samoré a 230 kV-2 (V1 y V2) Lote 6</t>
  </si>
  <si>
    <t>Resolución No. 0296 de 03 de diciembre de 2024 (ART. 5) - CORPONOR</t>
  </si>
  <si>
    <t>Requerimiento de Entrega de 40 Árboles  LT Variante Banadía - Samoré a 230 kV-2 (V1 y V2) Parcela 3</t>
  </si>
  <si>
    <t>Resolución No. 0299 de 12 de diciembre de 2024 (ART. 5) - CORPONOR</t>
  </si>
  <si>
    <t>Requerimiento de Entrega de 170 Árboles  LT Variante Banadía - Samoré a 230 kV-2 (V2 y V3) Nueva York</t>
  </si>
  <si>
    <t>Resolución No. 0301 de 12 de diciembre de 2024 (ART. 5) - CORPONOR</t>
  </si>
  <si>
    <t>Requerimiento de Entrega de 300 Árboles  LT Variante Banadía - Samoré a 230 kV-2 (V1 y V2) Los Delirios</t>
  </si>
  <si>
    <t>Resolución No. 0302 de 12 de diciembre de 2024 (ART. 5) - CORPONOR</t>
  </si>
  <si>
    <t>Requerimiento de Entrega de 50 Árboles  LT Variante Banadía - Samoré a 230 kV-2 (V2 y V3) La Esperanza</t>
  </si>
  <si>
    <t>CORPONOR Resolución No.331 del 13  de noviembre del 2025</t>
  </si>
  <si>
    <t>Entrega de 920 plántulas a CORPONOR Especies Nativas LT Variante Banadía - Samoré a 230 kV-1  (Torre 172) (Aprov. Finca San Carlos - Costa Rica)</t>
  </si>
  <si>
    <t> Antioquia / Anorí</t>
  </si>
  <si>
    <t>Finalizada en 2024, pero pendiente cierre de obligación por parte de la autoridad  LT Conexión Porce III</t>
  </si>
  <si>
    <t>Abierta aún la obligación de compensación,  ya que está pendiente la entrega de forma jurídica del predio la Escondida a la administración municipal vía donación Conexión SE Porce III (Predio La Escondida)</t>
  </si>
  <si>
    <t>Resolución No. 0440 del 11 de mayo de 2023</t>
  </si>
  <si>
    <t xml:space="preserve"> Proceso sancionatorio RES 440</t>
  </si>
  <si>
    <t>Subestación Sochagota</t>
  </si>
  <si>
    <t>Resolución No. 8528 del 22 de febrero de 2018</t>
  </si>
  <si>
    <t>Con cítese ISA 202488004875-1 del 5 de noviembre de 2024, se realizó el traspaso de la concesión de aguas subterráneas Resolución No. 03495 del 19 de diciembre de 2023 CORPOBOYACÁ- antes asociada con la Resolución No. 0528 del 22 de febrero de 2018- “pozo profundo” en el predio de la sede central del Instituto Técnico Agropecuario ITA en la vereda Salitre, del Municipio de Paipa - Subestación Sochagota</t>
  </si>
  <si>
    <t>Preservación y restauración (Rehabilitación)</t>
  </si>
  <si>
    <t>Cumplimiento de lo definido en el PMA aprobado por la ANLA en la Licencia Ambiental,cumple con criterios de adicionalidad a partir del enriquecimiento de los ecosistemas y de permanencia considerando las características del predio.</t>
  </si>
  <si>
    <t>Aprestamiento</t>
  </si>
  <si>
    <t>Aprobada en enero de 2026, en proceso de generación de OE para implementación</t>
  </si>
  <si>
    <t>Desistimiento del propietario inicio de búsqueda de nuevo predio</t>
  </si>
  <si>
    <t>Ministerio de ambiente y desarrollo sostenible</t>
  </si>
  <si>
    <t>Conexión Subestación Sogamoso 230 y 500kV al Sistema Interconectado Nacional  - SOGA</t>
  </si>
  <si>
    <t>Otras (Plan de compensación forestal - Adquisión y entrega de predios)</t>
  </si>
  <si>
    <t>Santander/Girón</t>
  </si>
  <si>
    <t>En seguimiento de ANLA (Área confirmada en Resolución No. 00415 Del 21 de febrero de 2022).</t>
  </si>
  <si>
    <t>Bosque denso</t>
  </si>
  <si>
    <t>Vegetación secundaria alta</t>
  </si>
  <si>
    <t>Cultivos permanentes arbóreos</t>
  </si>
  <si>
    <t>Pastos enmalezados</t>
  </si>
  <si>
    <t>Esta compensación en el primer año de seguimiento llego hasta el mantenimiento 5, luego se presento una afectación en 1.9 ha por causas del rompimiento del alambrado y el ingreso de ganado de manera intencional por quienes administran el predio. Por tal motivo se proyecta al año 2026 finalizar la obligación esto incluye el establecimiento o reposición del área afectada en el 2023 y 3 años de mantenimiento y seguimiento. Actualmente se esta buscando el predio donde se pueda reponer el área afectada.</t>
  </si>
  <si>
    <t>Cesar/Chriguana</t>
  </si>
  <si>
    <t>Zonobioma Húmedo Tropical Ariguaní-Cesar</t>
  </si>
  <si>
    <t>Herbazal denso de tierra firme</t>
  </si>
  <si>
    <t>Verificación mediante seguimiento interno y seguimientos anuales de la autoridad ambiental - ANLA
Resolución 2182 del 02 de octubre de 2024</t>
  </si>
  <si>
    <t>En proceso de búsqueda y caracterización de áreas</t>
  </si>
  <si>
    <t>Corpoguajira/ANLA</t>
  </si>
  <si>
    <t>Vegetación secundaria del Zonobioma Alternohígrico Tropical Ariguaní-Cesar</t>
  </si>
  <si>
    <t>Pastos arbolados del Zonobioma Alternohígrico Tropical Baja Guajira y alto Cesar</t>
  </si>
  <si>
    <t>Arbustal del Zonobioma Alternohígrico Tropical Baja Guajira y alto Cesar</t>
  </si>
  <si>
    <t>Preservación (Compra de predio)</t>
  </si>
  <si>
    <t>Vegetación Secundaria Alta del Zonobioma Alternohígrico Tropical Baja Guajira y alto Cesar</t>
  </si>
  <si>
    <t>Compensación 1 a 1 por las áreas intervenidas en áreas de compensación al interior del proyecto "EXPLOTACIÓN DE CARBÓN BLOQUE CENTRAL DEL CERREJON ZONA NORTE. MINA EL CERREJON (ÁREAS INTEGRADAS)" Expediente LAM1094</t>
  </si>
  <si>
    <t>Circular 8201-2-808 de 2019 del Ministerio de Ambiente y Desarrollo Sostenible (MADS)</t>
  </si>
  <si>
    <t>Pastos limpios del Zonobioma Húmedo Tropical Cauca Alto</t>
  </si>
  <si>
    <t xml:space="preserve">Protección del ecosistemas estratégicos, fortalecimiento de áreas protegidas, protección del recurso hídrico. </t>
  </si>
  <si>
    <t>Otras (Rehabilitación-Enriquecimiento por Epifitas No Vasculares)</t>
  </si>
  <si>
    <t>Cumple con Resolución 040-RES2312-6645 del 14 de diciembre de 2023 y Circular 8201-2-808 de 2019 del Ministerio de Ambiente y Desarrollo Sostenible (MADS)</t>
  </si>
  <si>
    <t xml:space="preserve">Rehabilitación </t>
  </si>
  <si>
    <t xml:space="preserve">Rehabilitación por la intervención de epífitas no vasculares. Área acumulada a rehabilitar definida en 2025 con el cierre del aprovechamiento forestal del proyecto </t>
  </si>
  <si>
    <t xml:space="preserve">Rehabilitación  </t>
  </si>
  <si>
    <t>Corpocesar/ANLA</t>
  </si>
  <si>
    <t>Otros (Zonas pantanosas)</t>
  </si>
  <si>
    <t>Magdalena</t>
  </si>
  <si>
    <t>Corpamag/ANLA</t>
  </si>
  <si>
    <t>Otros (Cuerpos de agua artificiales)</t>
  </si>
  <si>
    <t>Recuperar y rehabilitar los ecosistemas que son hábitat de las especies de epífitas no vasculares, propiciando su colonización a través de la siembra de potenciales forófitos</t>
  </si>
  <si>
    <t>Rehabilitación por la intervención de epífitas no vasculares. Por problemas de orden público no ha sido posible iniciar la implementación</t>
  </si>
  <si>
    <t>Rehabilitación por la intervención de epífitas no vasculares</t>
  </si>
  <si>
    <t>Formación xerofítica</t>
  </si>
  <si>
    <t>Posible sucesión ecológica y restauración de ambientes naturales, hábitat de fauna y servicios ecosistémicos</t>
  </si>
  <si>
    <t>Cuenta con Resolución sectorial de CONAF</t>
  </si>
  <si>
    <t>Reforestación y enriquecimiento</t>
  </si>
  <si>
    <t>Etapa de establecimiento</t>
  </si>
  <si>
    <t>Iniciado</t>
  </si>
  <si>
    <t>Área afectada por cobertura durante el año de reporte en hectáreas (Ha)</t>
  </si>
  <si>
    <t xml:space="preserve">Áreas con alta integridad del ecosistema </t>
  </si>
  <si>
    <t xml:space="preserve">Rápido declive de la integridad </t>
  </si>
  <si>
    <t>101-2d
indicar si en este sitio existen planes de gestión o medidas de manejo de la biodiversidad</t>
  </si>
  <si>
    <t>En caso de que la respuesta anterior sea no, explicar por qué?</t>
  </si>
  <si>
    <t xml:space="preserve"> Cuales medidas:</t>
  </si>
  <si>
    <t>área afectada en hectáreas (TOTAL)</t>
  </si>
  <si>
    <t>Número Total de proyecto</t>
  </si>
  <si>
    <t xml:space="preserve">Número de proyecto en  Áreas con alta integridad del ecosistema </t>
  </si>
  <si>
    <t xml:space="preserve">Número de proyecto en Rápido declive de la integridad </t>
  </si>
  <si>
    <t>ISA ENERGÍA BRASIL</t>
  </si>
  <si>
    <t>Línea de Transmissíon</t>
  </si>
  <si>
    <t>Construccion de linea de trasmision</t>
  </si>
  <si>
    <t>Si, Plan de control ambiental (PCA)</t>
  </si>
  <si>
    <t>Plano de Controle Ambiental (PCA) contém diversos Programas Ambientais, sendo:  Programa de Comunicação Social, Programa de Recuperação de Áreas Degradadas e Programa de Gestão Ambiental.</t>
  </si>
  <si>
    <t>Arbolado / Matorral</t>
  </si>
  <si>
    <t>Si, Plano Básico Ambiental (PBA)</t>
  </si>
  <si>
    <t>Plano Basico Ambiental (PBA) contém diversos Programas Ambientais, sendo:  Programa de Comunicação Social, Programa de Recuperação de Áreas Degradadas e Programa de Gestão Ambiental.</t>
  </si>
  <si>
    <t>9*</t>
  </si>
  <si>
    <t>2***</t>
  </si>
  <si>
    <t>Otros (Palmares)</t>
  </si>
  <si>
    <t>ISA  BOLIVIA</t>
  </si>
  <si>
    <t>si</t>
  </si>
  <si>
    <t>Línea e SE en operación</t>
  </si>
  <si>
    <t>Sí, se previeron medidas de gestión de la biodiversidad en el Plan Básico Ambiental y se implementaron durante las obras con programas ambientales</t>
  </si>
  <si>
    <t>Linhas e SEs em operação</t>
  </si>
  <si>
    <t>Média</t>
  </si>
  <si>
    <t>103 indifíduos seletivos</t>
  </si>
  <si>
    <t>Operação e Manutenção de Sistema de Transmissão</t>
  </si>
  <si>
    <t>Não se aplica.</t>
  </si>
  <si>
    <t>A definição dos programas associados a operação podem variar a depender do orgão licenciador e caracteristicas do empreendimento, porém como programas clássicos da operação tem-se: Programa de Gestão Ambiental, Programa de Recuperação de Áreas Degradadas, Programa de Manejo de Vegetação, e Programa de Comunicação Social.</t>
  </si>
  <si>
    <t>Matorral/pastizal</t>
  </si>
  <si>
    <t>***En algunos de los proyectos no se cuenta con información suficiente para revisar estos indicadores, pues la mayoría corresponde a infraestructura no licenciada y por ende no cuenta con EIA, razón por la cual el dato referenciado podría estar subestimado</t>
  </si>
  <si>
    <t>Construcción y OYM</t>
  </si>
  <si>
    <t>Bajo</t>
  </si>
  <si>
    <t>cultivos, bosques premontanos tropicales</t>
  </si>
  <si>
    <t>Corredor Cartagena - Barranquilla y Circunvalar de la Prosperidad</t>
  </si>
  <si>
    <t>Operación y Mantenimeinto</t>
  </si>
  <si>
    <t>Conexión SE ET-005 GRB y SMM 34.5 kV - BARR</t>
  </si>
  <si>
    <t>Sántander/Barrancabermeja</t>
  </si>
  <si>
    <t>SI</t>
  </si>
  <si>
    <t>110,66 + 133 Individuos</t>
  </si>
  <si>
    <t>Proyecto Interconexión Carrieles a 230kV</t>
  </si>
  <si>
    <t>Linea en construcción</t>
  </si>
  <si>
    <t>Alta - Media</t>
  </si>
  <si>
    <t>Antioquia/ Jerico</t>
  </si>
  <si>
    <t>NO</t>
  </si>
  <si>
    <t>Remoción de cobertura vegetal, excavación, cimentación y armado de torres</t>
  </si>
  <si>
    <t>Antioquia/ Fredonia</t>
  </si>
  <si>
    <t xml:space="preserve">Intervencion por aprovechamiento forestal para la construcción del proyecto </t>
  </si>
  <si>
    <t>Plan de manejo ambiental aprobado por la Resolución 285 de 2022</t>
  </si>
  <si>
    <t>La Guajira/La Jagua Del Pilar</t>
  </si>
  <si>
    <t>Muy Alta</t>
  </si>
  <si>
    <t>La Guajira/San Juan Del Cesar</t>
  </si>
  <si>
    <t>Subestación construcción</t>
  </si>
  <si>
    <t>LT La Loma - Sogamoso a 500 Kv</t>
  </si>
  <si>
    <t>Área de Intervención con Restricción Media</t>
  </si>
  <si>
    <t>Cesar / Chimichagua</t>
  </si>
  <si>
    <t>Sí (adyacente)</t>
  </si>
  <si>
    <t>No se encuentra cartografiado en la línea base del EIA</t>
  </si>
  <si>
    <t>Provisión</t>
  </si>
  <si>
    <t xml:space="preserve">Aprovechamiento Forestal </t>
  </si>
  <si>
    <t>Si</t>
  </si>
  <si>
    <t>Cesar / Tamalameque</t>
  </si>
  <si>
    <t>Regulación (y soporte)</t>
  </si>
  <si>
    <t>Cesar / Pelaya</t>
  </si>
  <si>
    <t>Área de Intervención con Restricción Alta</t>
  </si>
  <si>
    <t>Cesar / San Alberto</t>
  </si>
  <si>
    <t>Cesar / San Martín (Cesar)</t>
  </si>
  <si>
    <t>Cesar / Río De Oro</t>
  </si>
  <si>
    <t>Cesar / Aguachica</t>
  </si>
  <si>
    <t>Norte De Santander / El Carmen</t>
  </si>
  <si>
    <t>Cesar / Curumaní</t>
  </si>
  <si>
    <t>Cesar / Chiriguaná</t>
  </si>
  <si>
    <t>Palmares</t>
  </si>
  <si>
    <t>Cesar / El Paso</t>
  </si>
  <si>
    <t>SE San Antonio a 230 kV y Líneas de Transmisión Asociadas - SOSA</t>
  </si>
  <si>
    <t>Plantación forestal</t>
  </si>
  <si>
    <t>Tala selectiva</t>
  </si>
  <si>
    <t>LT asociadas a la Conexión Antioquia - Cerromatoso A 500 Kv - ANCE</t>
  </si>
  <si>
    <t xml:space="preserve">T219 ANTICERR5001 San José de Uré, Córdoba </t>
  </si>
  <si>
    <t>Sin especificar</t>
  </si>
  <si>
    <t>T746 CHINSABA5001 Sampúes, Sucre</t>
  </si>
  <si>
    <t>T750 CHINSABA5001 Sampúes, Sucre</t>
  </si>
  <si>
    <t>Mantenimiento</t>
  </si>
  <si>
    <t>LT Comuneros - Primavera 230 kV - 2</t>
  </si>
  <si>
    <t>T141COMUPRIM2302-BARRA Puerto Parra, Santander</t>
  </si>
  <si>
    <t>LT Samoré - Toledo 230 kV - 1</t>
  </si>
  <si>
    <t>T164SAMOTOLE2301-TOLED Labateca, Norte de Santander</t>
  </si>
  <si>
    <t xml:space="preserve">LT a 230kV Barranca - Comuneros </t>
  </si>
  <si>
    <t>T16BARRCOMU2301-BARRA Barrancabermeja, Santander</t>
  </si>
  <si>
    <t>Tejido urbano discontinuo</t>
  </si>
  <si>
    <t>LT a 230-1 kV Guatiguará - Sochagota</t>
  </si>
  <si>
    <t>T2GUATSOCH2301-PAIPA Boyaca, Paipa</t>
  </si>
  <si>
    <t>LT a 500 KV circuito sencillo Bolvar – Copey – Ocaña – Primavera y obras asociadas</t>
  </si>
  <si>
    <t>T466COPELLOM5001-BOSCO El Copey, Cesar</t>
  </si>
  <si>
    <t>Concesión Vial</t>
  </si>
  <si>
    <t>urbano</t>
  </si>
  <si>
    <t>paisajismo</t>
  </si>
  <si>
    <t xml:space="preserve">Se tiene compromiso permantente de replante de especies. </t>
  </si>
  <si>
    <t xml:space="preserve">Mantener el # de especies en la concesión. </t>
  </si>
  <si>
    <t>Acción de mitigación</t>
  </si>
  <si>
    <t xml:space="preserve">Tipo de acción </t>
  </si>
  <si>
    <t>La acción está certificada o verificada por un tercero ¿cómo?</t>
  </si>
  <si>
    <t>23K 338881.99</t>
  </si>
  <si>
    <t>Esta acción se implementa a través de los programas ambientales aplicables, como el PRAD (Plan de Recuperación Ambiental). El alcance de las medidas de rehabilitación se define individualmente para cada proyecto, dentro del alcance de su licencia ambiental y el PRAD correspondiente, y no se consolida ni monitorea necesariamente mediante indicadores expresados ​​en hectáreas, ya que se priorizan los indicadores que se ajustan al tipo y grado de impacto definido en el Programa Ambiental, como, por ejemplo, la identificación del número de áreas degradadas y áreas degradadas rehabilitadas.</t>
  </si>
  <si>
    <t>23K 356885.17</t>
  </si>
  <si>
    <t>ISA BOLVIA</t>
  </si>
  <si>
    <t>Rehabilitación y recuperación</t>
  </si>
  <si>
    <t>Rescate y reubicación de especies en veda/sensibles</t>
  </si>
  <si>
    <t>NA*</t>
  </si>
  <si>
    <t>Revegetalización</t>
  </si>
  <si>
    <t>Unidad Funcional 3 - Atención emergencia puente Juan de Acosta</t>
  </si>
  <si>
    <t>Vegetación secundaria de tipo arbustivo-herbáceo</t>
  </si>
  <si>
    <t>El área fue recuperada una vez finalizada la intervención de las obras de recuperación de la banca del puente Juan de Acosta</t>
  </si>
  <si>
    <t xml:space="preserve">Las actividades hacen parte del seguimeinto realizado por la Interventoría del proyecto </t>
  </si>
  <si>
    <t>Estas actividades se realizan en cumplimeinto del documento de gestión ambiental Plan de Adaptación a la Guia Ambiental - PAGA, en el cual se determina la obligación de recuperar las áreas intervenidas</t>
  </si>
  <si>
    <t>1207678.33</t>
  </si>
  <si>
    <t>512589.62</t>
  </si>
  <si>
    <t>En cumplimiento de las obligaciones contractuales y de la licencia ambiental 1382/2015, se realizó el control de erosión en taludes del corredor vial.  Las actividades realizadas para el control de erosión en taludes, correspondió a la instalación de malla metálica eslabonada, fijada mediante pernos, placas, y geomanto.</t>
  </si>
  <si>
    <t>Las actividades hacen parte del seguimeinto realizado por la Interventoría del proyecto. Asi mismo, la Autoridad Ambiental  (ANLA) realiza seguimiento a las obligaciones de las fichas del PMA</t>
  </si>
  <si>
    <t>Unidad Funcional 5 - Proyecto construcción doble calzada del K00+000 al K16+500”</t>
  </si>
  <si>
    <t>1200826.92</t>
  </si>
  <si>
    <t>518956.63</t>
  </si>
  <si>
    <t>En cumplimiento de las obligaciones contractuales y de la licencia ambiental 1383/2015, se realizó la recuperación de las áreas intervenidas por la cosntrucción del puente Caracolí, ubicado en la abscisa 7+500 de la UF 5. Las actividades de reucepración consistieron en realizar 0,15 ha de hidrosiembra en el talud del puente y siembra de pasto en zonas planas en un area de 0,61 ha</t>
  </si>
  <si>
    <t>Proyecto Interconexión Carrieles a 230 kV</t>
  </si>
  <si>
    <t>Antioquia /Fredonia</t>
  </si>
  <si>
    <t>CTM</t>
  </si>
  <si>
    <t>ANLA, Corantioquia</t>
  </si>
  <si>
    <t>Seguimiento ANLA al cumplimiento del PMA</t>
  </si>
  <si>
    <t xml:space="preserve">Revegetalización natural </t>
  </si>
  <si>
    <t>Siembra de Brachiaria humidicola</t>
  </si>
  <si>
    <t>Cesar/Agustín Codazzi</t>
  </si>
  <si>
    <t>Línea de Transmisión La Loma - Sogamoso a 500 Kv</t>
  </si>
  <si>
    <t>Proyecto en etapa de construcción</t>
  </si>
  <si>
    <t>Verificación mediante seguimiento interno y seguimientos anuales de la autoridad ambiental - ANLA
Resolución 2182 del 02 de octubre de 2025</t>
  </si>
  <si>
    <t>Verificación mediante seguimiento interno y seguimientos anuales de la autoridad ambiental - ANLA
Resolución 2182 del 02 de octubre de 2026</t>
  </si>
  <si>
    <t>Verificación mediante seguimiento interno y seguimientos anuales de la autoridad ambiental - ANLA
Resolución 2182 del 02 de octubre de 2027</t>
  </si>
  <si>
    <t>Cesar / Chiriguaná / Los Cerrajones</t>
  </si>
  <si>
    <t>Verificación mediante seguimiento interno y seguimientos anuales de la autoridad ambiental - ANLA
Resolución 2182 del 02 de octubre de 2028</t>
  </si>
  <si>
    <t>Verificación mediante seguimiento interno y seguimientos anuales de la autoridad ambiental - ANLA
Resolución 2182 del 02 de octubre de 2029</t>
  </si>
  <si>
    <t>Verificación mediante seguimiento interno y seguimientos anuales de la autoridad ambiental - ANLA
Resolución 2182 del 02 de octubre de 2030</t>
  </si>
  <si>
    <t>Verificación mediante seguimiento interno y seguimientos anuales de la autoridad ambiental - ANLA
Resolución 2182 del 02 de octubre de 2031</t>
  </si>
  <si>
    <t>Verificación mediante seguimiento interno y seguimientos anuales de la autoridad ambiental - ANLA
Resolución 2182 del 02 de octubre de 2032</t>
  </si>
  <si>
    <t>Verificación mediante seguimiento interno y seguimientos anuales de la autoridad ambiental - ANLA
Resolución 2182 del 02 de octubre de 2033</t>
  </si>
  <si>
    <t>Verificación mediante seguimiento interno y seguimientos anuales de la autoridad ambiental - ANLA
Resolución 2182 del 02 de octubre de 2034</t>
  </si>
  <si>
    <t>Verificación mediante seguimiento interno y seguimientos anuales de la autoridad ambiental - ANLA
Resolución 2182 del 02 de octubre de 2035</t>
  </si>
  <si>
    <t>Verificación mediante seguimiento interno y seguimientos anuales de la autoridad ambiental - ANLA
Resolución 2182 del 02 de octubre de 2036</t>
  </si>
  <si>
    <t>Verificación mediante seguimiento interno y seguimientos anuales de la autoridad ambiental - ANLA
Resolución 2182 del 02 de octubre de 2037</t>
  </si>
  <si>
    <t>Verificación mediante seguimiento interno y seguimientos anuales de la autoridad ambiental - ANLA
Resolución 2182 del 02 de octubre de 2038</t>
  </si>
  <si>
    <t>Verificación mediante seguimiento interno y seguimientos anuales de la autoridad ambiental - ANLA
Resolución 2182 del 02 de octubre de 2039</t>
  </si>
  <si>
    <t>Verificación mediante seguimiento interno y seguimientos anuales de la autoridad ambiental - ANLA
Resolución 2182 del 02 de octubre de 2040</t>
  </si>
  <si>
    <t>Verificación mediante seguimiento interno y seguimientos anuales de la autoridad ambiental - ANLA
Resolución 2182 del 02 de octubre de 2041</t>
  </si>
  <si>
    <t>Verificación mediante seguimiento interno y seguimientos anuales de la autoridad ambiental - ANLA
Resolución 2182 del 02 de octubre de 2042</t>
  </si>
  <si>
    <t>Verificación mediante seguimiento interno y seguimientos anuales de la autoridad ambiental - ANLA
Resolución 2182 del 02 de octubre de 2043</t>
  </si>
  <si>
    <t>Verificación mediante seguimiento interno y seguimientos anuales de la autoridad ambiental - ANLA
Resolución 2182 del 02 de octubre de 2044</t>
  </si>
  <si>
    <t>Verificación mediante seguimiento interno y seguimientos anuales de la autoridad ambiental - ANLA
Resolución 2182 del 02 de octubre de 2045</t>
  </si>
  <si>
    <t>Verificación mediante seguimiento interno y seguimientos anuales de la autoridad ambiental - ANLA
Resolución 2182 del 02 de octubre de 2046</t>
  </si>
  <si>
    <t>Verificación mediante seguimiento interno y seguimientos anuales de la autoridad ambiental - ANLA
Resolución 2182 del 02 de octubre de 2047</t>
  </si>
  <si>
    <t>Verificación mediante seguimiento interno y seguimientos anuales de la autoridad ambiental - ANLA
Resolución 2182 del 02 de octubre de 2048</t>
  </si>
  <si>
    <t>Cesar / Chiriguaná / Aguas Frías</t>
  </si>
  <si>
    <t>Verificación mediante seguimiento interno y seguimientos anuales de la autoridad ambiental - ANLA
Resolución 2182 del 02 de octubre de 2049</t>
  </si>
  <si>
    <t>Verificación mediante seguimiento interno y seguimientos anuales de la autoridad ambiental - ANLA
Resolución 2182 del 02 de octubre de 2050</t>
  </si>
  <si>
    <t>Zonas pantanosas</t>
  </si>
  <si>
    <t>Verificación mediante seguimiento interno y seguimientos anuales de la autoridad ambiental - ANLA
Resolución 2182 del 02 de octubre de 2051</t>
  </si>
  <si>
    <t>Cesar / Chiriguaná / Similoa</t>
  </si>
  <si>
    <t>Verificación mediante seguimiento interno y seguimientos anuales de la autoridad ambiental - ANLA
Resolución 2182 del 02 de octubre de 2052</t>
  </si>
  <si>
    <t>Verificación mediante seguimiento interno y seguimientos anuales de la autoridad ambiental - ANLA
Resolución 2182 del 02 de octubre de 2053</t>
  </si>
  <si>
    <t>Verificación mediante seguimiento interno y seguimientos anuales de la autoridad ambiental - ANLA
Resolución 2182 del 02 de octubre de 2054</t>
  </si>
  <si>
    <t>Verificación mediante seguimiento interno y seguimientos anuales de la autoridad ambiental - ANLA
Resolución 2182 del 02 de octubre de 2055</t>
  </si>
  <si>
    <t>Verificación mediante seguimiento interno y seguimientos anuales de la autoridad ambiental - ANLA
Resolución 2182 del 02 de octubre de 2056</t>
  </si>
  <si>
    <t>Verificación mediante seguimiento interno y seguimientos anuales de la autoridad ambiental - ANLA
Resolución 2182 del 02 de octubre de 2057</t>
  </si>
  <si>
    <t>Verificación mediante seguimiento interno y seguimientos anuales de la autoridad ambiental - ANLA
Resolución 2182 del 02 de octubre de 2058</t>
  </si>
  <si>
    <t>Verificación mediante seguimiento interno y seguimientos anuales de la autoridad ambiental - ANLA
Resolución 2182 del 02 de octubre de 2059</t>
  </si>
  <si>
    <t>Verificación mediante seguimiento interno y seguimientos anuales de la autoridad ambiental - ANLA
Resolución 2182 del 02 de octubre de 2060</t>
  </si>
  <si>
    <t>Verificación mediante seguimiento interno y seguimientos anuales de la autoridad ambiental - ANLA
Resolución 2182 del 02 de octubre de 2061</t>
  </si>
  <si>
    <t>Verificación mediante seguimiento interno y seguimientos anuales de la autoridad ambiental - ANLA
Resolución 2182 del 02 de octubre de 2062</t>
  </si>
  <si>
    <t>Verificación mediante seguimiento interno y seguimientos anuales de la autoridad ambiental - ANLA
Resolución 2182 del 02 de octubre de 2063</t>
  </si>
  <si>
    <t>Verificación mediante seguimiento interno y seguimientos anuales de la autoridad ambiental - ANLA
Resolución 2182 del 02 de octubre de 2064</t>
  </si>
  <si>
    <t>Cesar / Chiriguaná / El Guayabo</t>
  </si>
  <si>
    <t>Verificación mediante seguimiento interno y seguimientos anuales de la autoridad ambiental - ANLA
Resolución 2182 del 02 de octubre de 2065</t>
  </si>
  <si>
    <t>Verificación mediante seguimiento interno y seguimientos anuales de la autoridad ambiental - ANLA
Resolución 2182 del 02 de octubre de 2066</t>
  </si>
  <si>
    <t>Mosaico de pastos y cultivos</t>
  </si>
  <si>
    <t>Verificación mediante seguimiento interno y seguimientos anuales de la autoridad ambiental - ANLA
Resolución 2182 del 02 de octubre de 2067</t>
  </si>
  <si>
    <t>Verificación mediante seguimiento interno y seguimientos anuales de la autoridad ambiental - ANLA
Resolución 2182 del 02 de octubre de 2068</t>
  </si>
  <si>
    <t>Cesar / Chiriguaná / Estación</t>
  </si>
  <si>
    <t>Verificación mediante seguimiento interno y seguimientos anuales de la autoridad ambiental - ANLA
Resolución 2182 del 02 de octubre de 2069</t>
  </si>
  <si>
    <t>Verificación mediante seguimiento interno y seguimientos anuales de la autoridad ambiental - ANLA
Resolución 2182 del 02 de octubre de 2070</t>
  </si>
  <si>
    <t>Verificación mediante seguimiento interno y seguimientos anuales de la autoridad ambiental - ANLA
Resolución 2182 del 02 de octubre de 2071</t>
  </si>
  <si>
    <t>Verificación mediante seguimiento interno y seguimientos anuales de la autoridad ambiental - ANLA
Resolución 2182 del 02 de octubre de 2072</t>
  </si>
  <si>
    <t>Verificación mediante seguimiento interno y seguimientos anuales de la autoridad ambiental - ANLA
Resolución 2182 del 02 de octubre de 2073</t>
  </si>
  <si>
    <t>Verificación mediante seguimiento interno y seguimientos anuales de la autoridad ambiental - ANLA
Resolución 2182 del 02 de octubre de 2074</t>
  </si>
  <si>
    <t>Cesar / Chiriguaná / Pacho Prieto</t>
  </si>
  <si>
    <t>Verificación mediante seguimiento interno y seguimientos anuales de la autoridad ambiental - ANLA
Resolución 2182 del 02 de octubre de 2075</t>
  </si>
  <si>
    <t>Verificación mediante seguimiento interno y seguimientos anuales de la autoridad ambiental - ANLA
Resolución 2182 del 02 de octubre de 2076</t>
  </si>
  <si>
    <t>Verificación mediante seguimiento interno y seguimientos anuales de la autoridad ambiental - ANLA
Resolución 2182 del 02 de octubre de 2077</t>
  </si>
  <si>
    <t>Cesar / Chiriguaná / Madrevieja</t>
  </si>
  <si>
    <t>Verificación mediante seguimiento interno y seguimientos anuales de la autoridad ambiental - ANLA
Resolución 2182 del 02 de octubre de 2078</t>
  </si>
  <si>
    <t>Palma de aceite</t>
  </si>
  <si>
    <t>Verificación mediante seguimiento interno y seguimientos anuales de la autoridad ambiental - ANLA
Resolución 2182 del 02 de octubre de 2079</t>
  </si>
  <si>
    <t>Cesar / Curumaní / La Elvira</t>
  </si>
  <si>
    <t>Verificación mediante seguimiento interno y seguimientos anuales de la autoridad ambiental - ANLA
Resolución 2182 del 02 de octubre de 2080</t>
  </si>
  <si>
    <t>Verificación mediante seguimiento interno y seguimientos anuales de la autoridad ambiental - ANLA
Resolución 2182 del 02 de octubre de 2081</t>
  </si>
  <si>
    <t>Verificación mediante seguimiento interno y seguimientos anuales de la autoridad ambiental - ANLA
Resolución 2182 del 02 de octubre de 2082</t>
  </si>
  <si>
    <t>Verificación mediante seguimiento interno y seguimientos anuales de la autoridad ambiental - ANLA
Resolución 2182 del 02 de octubre de 2083</t>
  </si>
  <si>
    <t>Verificación mediante seguimiento interno y seguimientos anuales de la autoridad ambiental - ANLA
Resolución 2182 del 02 de octubre de 2084</t>
  </si>
  <si>
    <t>Cesar / Curumaní / Nueva Granada</t>
  </si>
  <si>
    <t>Verificación mediante seguimiento interno y seguimientos anuales de la autoridad ambiental - ANLA
Resolución 2182 del 02 de octubre de 2085</t>
  </si>
  <si>
    <t>Cesar / Curumaní / Corregimiento El Mamey</t>
  </si>
  <si>
    <t>Verificación mediante seguimiento interno y seguimientos anuales de la autoridad ambiental - ANLA
Resolución 2182 del 02 de octubre de 2086</t>
  </si>
  <si>
    <t>Verificación mediante seguimiento interno y seguimientos anuales de la autoridad ambiental - ANLA
Resolución 2182 del 02 de octubre de 2087</t>
  </si>
  <si>
    <t>Verificación mediante seguimiento interno y seguimientos anuales de la autoridad ambiental - ANLA
Resolución 2182 del 02 de octubre de 2088</t>
  </si>
  <si>
    <t>Verificación mediante seguimiento interno y seguimientos anuales de la autoridad ambiental - ANLA
Resolución 2182 del 02 de octubre de 2089</t>
  </si>
  <si>
    <t>Verificación mediante seguimiento interno y seguimientos anuales de la autoridad ambiental - ANLA
Resolución 2182 del 02 de octubre de 2090</t>
  </si>
  <si>
    <t>Verificación mediante seguimiento interno y seguimientos anuales de la autoridad ambiental - ANLA
Resolución 2182 del 02 de octubre de 2091</t>
  </si>
  <si>
    <t>Verificación mediante seguimiento interno y seguimientos anuales de la autoridad ambiental - ANLA
Resolución 2182 del 02 de octubre de 2092</t>
  </si>
  <si>
    <t>Cesar / Curumaní / Los Serenos</t>
  </si>
  <si>
    <t>Verificación mediante seguimiento interno y seguimientos anuales de la autoridad ambiental - ANLA
Resolución 2182 del 02 de octubre de 2093</t>
  </si>
  <si>
    <t>Cesar / Curumaní / Corregimiento Sabanagrande</t>
  </si>
  <si>
    <t>Verificación mediante seguimiento interno y seguimientos anuales de la autoridad ambiental - ANLA
Resolución 2182 del 02 de octubre de 2094</t>
  </si>
  <si>
    <t>Verificación mediante seguimiento interno y seguimientos anuales de la autoridad ambiental - ANLA
Resolución 2182 del 02 de octubre de 2095</t>
  </si>
  <si>
    <t>Cesar / Curumaní / Villa Colón</t>
  </si>
  <si>
    <t>Verificación mediante seguimiento interno y seguimientos anuales de la autoridad ambiental - ANLA
Resolución 2182 del 02 de octubre de 2096</t>
  </si>
  <si>
    <t>Verificación mediante seguimiento interno y seguimientos anuales de la autoridad ambiental - ANLA
Resolución 2182 del 02 de octubre de 2097</t>
  </si>
  <si>
    <t>Verificación mediante seguimiento interno y seguimientos anuales de la autoridad ambiental - ANLA
Resolución 2182 del 02 de octubre de 2098</t>
  </si>
  <si>
    <t>Verificación mediante seguimiento interno y seguimientos anuales de la autoridad ambiental - ANLA
Resolución 2182 del 02 de octubre de 2099</t>
  </si>
  <si>
    <t>Verificación mediante seguimiento interno y seguimientos anuales de la autoridad ambiental - ANLA
Resolución 2182 del 02 de octubre de 2100</t>
  </si>
  <si>
    <t>Arbustal denso</t>
  </si>
  <si>
    <t>Verificación mediante seguimiento interno y seguimientos anuales de la autoridad ambiental - ANLA
Resolución 2182 del 02 de octubre de 2101</t>
  </si>
  <si>
    <t>Verificación mediante seguimiento interno y seguimientos anuales de la autoridad ambiental - ANLA
Resolución 2182 del 02 de octubre de 2102</t>
  </si>
  <si>
    <t>Cesar / Curumaní / Camoruco</t>
  </si>
  <si>
    <t>Verificación mediante seguimiento interno y seguimientos anuales de la autoridad ambiental - ANLA
Resolución 2182 del 02 de octubre de 2103</t>
  </si>
  <si>
    <t>Verificación mediante seguimiento interno y seguimientos anuales de la autoridad ambiental - ANLA
Resolución 2182 del 02 de octubre de 2104</t>
  </si>
  <si>
    <t>Cesar / Curumaní / Las Tijeras</t>
  </si>
  <si>
    <t>Verificación mediante seguimiento interno y seguimientos anuales de la autoridad ambiental - ANLA
Resolución 2182 del 02 de octubre de 2105</t>
  </si>
  <si>
    <t>Verificación mediante seguimiento interno y seguimientos anuales de la autoridad ambiental - ANLA
Resolución 2182 del 02 de octubre de 2106</t>
  </si>
  <si>
    <t>Verificación mediante seguimiento interno y seguimientos anuales de la autoridad ambiental - ANLA
Resolución 2182 del 02 de octubre de 2107</t>
  </si>
  <si>
    <t>Verificación mediante seguimiento interno y seguimientos anuales de la autoridad ambiental - ANLA
Resolución 2182 del 02 de octubre de 2108</t>
  </si>
  <si>
    <t>Verificación mediante seguimiento interno y seguimientos anuales de la autoridad ambiental - ANLA
Resolución 2182 del 02 de octubre de 2109</t>
  </si>
  <si>
    <t>Verificación mediante seguimiento interno y seguimientos anuales de la autoridad ambiental - ANLA
Resolución 2182 del 02 de octubre de 2110</t>
  </si>
  <si>
    <t>Cesar / Curumaní / Campo Alegre</t>
  </si>
  <si>
    <t>Verificación mediante seguimiento interno y seguimientos anuales de la autoridad ambiental - ANLA
Resolución 2182 del 02 de octubre de 2111</t>
  </si>
  <si>
    <t>Verificación mediante seguimiento interno y seguimientos anuales de la autoridad ambiental - ANLA
Resolución 2182 del 02 de octubre de 2112</t>
  </si>
  <si>
    <t>Cesar / Chimichagua / San Gerónimo (Penpenal)</t>
  </si>
  <si>
    <t>Verificación mediante seguimiento interno y seguimientos anuales de la autoridad ambiental - ANLA
Resolución 2182 del 02 de octubre de 2113</t>
  </si>
  <si>
    <t>Mosaico de cultivos</t>
  </si>
  <si>
    <t>Verificación mediante seguimiento interno y seguimientos anuales de la autoridad ambiental - ANLA
Resolución 2182 del 02 de octubre de 2114</t>
  </si>
  <si>
    <t>Cesar / Chimichagua / Corregimiento Las Vegas</t>
  </si>
  <si>
    <t>Verificación mediante seguimiento interno y seguimientos anuales de la autoridad ambiental - ANLA
Resolución 2182 del 02 de octubre de 2115</t>
  </si>
  <si>
    <t>Verificación mediante seguimiento interno y seguimientos anuales de la autoridad ambiental - ANLA
Resolución 2182 del 02 de octubre de 2116</t>
  </si>
  <si>
    <t>Verificación mediante seguimiento interno y seguimientos anuales de la autoridad ambiental - ANLA
Resolución 2182 del 02 de octubre de 2117</t>
  </si>
  <si>
    <t>Verificación mediante seguimiento interno y seguimientos anuales de la autoridad ambiental - ANLA
Resolución 2182 del 02 de octubre de 2118</t>
  </si>
  <si>
    <t>Verificación mediante seguimiento interno y seguimientos anuales de la autoridad ambiental - ANLA
Resolución 2182 del 02 de octubre de 2119</t>
  </si>
  <si>
    <t>Cesar / Chimichagua / Sector Sabana De Los Entierros</t>
  </si>
  <si>
    <t>Verificación mediante seguimiento interno y seguimientos anuales de la autoridad ambiental - ANLA
Resolución 2182 del 02 de octubre de 2120</t>
  </si>
  <si>
    <t>Verificación mediante seguimiento interno y seguimientos anuales de la autoridad ambiental - ANLA
Resolución 2182 del 02 de octubre de 2121</t>
  </si>
  <si>
    <t>Verificación mediante seguimiento interno y seguimientos anuales de la autoridad ambiental - ANLA
Resolución 2182 del 02 de octubre de 2122</t>
  </si>
  <si>
    <t>Verificación mediante seguimiento interno y seguimientos anuales de la autoridad ambiental - ANLA
Resolución 2182 del 02 de octubre de 2123</t>
  </si>
  <si>
    <t>Cesar / Pailitas / La Paz</t>
  </si>
  <si>
    <t>Verificación mediante seguimiento interno y seguimientos anuales de la autoridad ambiental - ANLA
Resolución 2182 del 02 de octubre de 2124</t>
  </si>
  <si>
    <t>Verificación mediante seguimiento interno y seguimientos anuales de la autoridad ambiental - ANLA
Resolución 2182 del 02 de octubre de 2125</t>
  </si>
  <si>
    <t>Verificación mediante seguimiento interno y seguimientos anuales de la autoridad ambiental - ANLA
Resolución 2182 del 02 de octubre de 2126</t>
  </si>
  <si>
    <t>Verificación mediante seguimiento interno y seguimientos anuales de la autoridad ambiental - ANLA
Resolución 2182 del 02 de octubre de 2127</t>
  </si>
  <si>
    <t>Verificación mediante seguimiento interno y seguimientos anuales de la autoridad ambiental - ANLA
Resolución 2182 del 02 de octubre de 2128</t>
  </si>
  <si>
    <t>Verificación mediante seguimiento interno y seguimientos anuales de la autoridad ambiental - ANLA
Resolución 2182 del 02 de octubre de 2129</t>
  </si>
  <si>
    <t>Verificación mediante seguimiento interno y seguimientos anuales de la autoridad ambiental - ANLA
Resolución 2182 del 02 de octubre de 2130</t>
  </si>
  <si>
    <t>Verificación mediante seguimiento interno y seguimientos anuales de la autoridad ambiental - ANLA
Resolución 2182 del 02 de octubre de 2131</t>
  </si>
  <si>
    <t>Verificación mediante seguimiento interno y seguimientos anuales de la autoridad ambiental - ANLA
Resolución 2182 del 02 de octubre de 2132</t>
  </si>
  <si>
    <t>Verificación mediante seguimiento interno y seguimientos anuales de la autoridad ambiental - ANLA
Resolución 2182 del 02 de octubre de 2133</t>
  </si>
  <si>
    <t>Verificación mediante seguimiento interno y seguimientos anuales de la autoridad ambiental - ANLA
Resolución 2182 del 02 de octubre de 2134</t>
  </si>
  <si>
    <t>Verificación mediante seguimiento interno y seguimientos anuales de la autoridad ambiental - ANLA
Resolución 2182 del 02 de octubre de 2135</t>
  </si>
  <si>
    <t>Verificación mediante seguimiento interno y seguimientos anuales de la autoridad ambiental - ANLA
Resolución 2182 del 02 de octubre de 2136</t>
  </si>
  <si>
    <t>Verificación mediante seguimiento interno y seguimientos anuales de la autoridad ambiental - ANLA
Resolución 2182 del 02 de octubre de 2137</t>
  </si>
  <si>
    <t>Verificación mediante seguimiento interno y seguimientos anuales de la autoridad ambiental - ANLA
Resolución 2182 del 02 de octubre de 2138</t>
  </si>
  <si>
    <t>Cesar / Pailitas / Bubeta</t>
  </si>
  <si>
    <t>Verificación mediante seguimiento interno y seguimientos anuales de la autoridad ambiental - ANLA
Resolución 2182 del 02 de octubre de 2139</t>
  </si>
  <si>
    <t>Verificación mediante seguimiento interno y seguimientos anuales de la autoridad ambiental - ANLA
Resolución 2182 del 02 de octubre de 2140</t>
  </si>
  <si>
    <t>Verificación mediante seguimiento interno y seguimientos anuales de la autoridad ambiental - ANLA
Resolución 2182 del 02 de octubre de 2141</t>
  </si>
  <si>
    <t>Verificación mediante seguimiento interno y seguimientos anuales de la autoridad ambiental - ANLA
Resolución 2182 del 02 de octubre de 2142</t>
  </si>
  <si>
    <t>Verificación mediante seguimiento interno y seguimientos anuales de la autoridad ambiental - ANLA
Resolución 2182 del 02 de octubre de 2143</t>
  </si>
  <si>
    <t>Verificación mediante seguimiento interno y seguimientos anuales de la autoridad ambiental - ANLA
Resolución 2182 del 02 de octubre de 2144</t>
  </si>
  <si>
    <t>Cesar / Pailitas / Corregimiento El Burro</t>
  </si>
  <si>
    <t>Verificación mediante seguimiento interno y seguimientos anuales de la autoridad ambiental - ANLA
Resolución 2182 del 02 de octubre de 2145</t>
  </si>
  <si>
    <t>Verificación mediante seguimiento interno y seguimientos anuales de la autoridad ambiental - ANLA
Resolución 2182 del 02 de octubre de 2146</t>
  </si>
  <si>
    <t>Cesar / Pailitas / La Cabaña</t>
  </si>
  <si>
    <t>Verificación mediante seguimiento interno y seguimientos anuales de la autoridad ambiental - ANLA
Resolución 2182 del 02 de octubre de 2147</t>
  </si>
  <si>
    <t>Verificación mediante seguimiento interno y seguimientos anuales de la autoridad ambiental - ANLA
Resolución 2182 del 02 de octubre de 2148</t>
  </si>
  <si>
    <t>Verificación mediante seguimiento interno y seguimientos anuales de la autoridad ambiental - ANLA
Resolución 2182 del 02 de octubre de 2149</t>
  </si>
  <si>
    <t>Verificación mediante seguimiento interno y seguimientos anuales de la autoridad ambiental - ANLA
Resolución 2182 del 02 de octubre de 2150</t>
  </si>
  <si>
    <t>Verificación mediante seguimiento interno y seguimientos anuales de la autoridad ambiental - ANLA
Resolución 2182 del 02 de octubre de 2151</t>
  </si>
  <si>
    <t>Cesar / Pailitas / Corregimiento La Floresta</t>
  </si>
  <si>
    <t>Verificación mediante seguimiento interno y seguimientos anuales de la autoridad ambiental - ANLA
Resolución 2182 del 02 de octubre de 2152</t>
  </si>
  <si>
    <t>Verificación mediante seguimiento interno y seguimientos anuales de la autoridad ambiental - ANLA
Resolución 2182 del 02 de octubre de 2153</t>
  </si>
  <si>
    <t>Verificación mediante seguimiento interno y seguimientos anuales de la autoridad ambiental - ANLA
Resolución 2182 del 02 de octubre de 2154</t>
  </si>
  <si>
    <t>Cesar / Tamalameque / Hacaritama</t>
  </si>
  <si>
    <t>Verificación mediante seguimiento interno y seguimientos anuales de la autoridad ambiental - ANLA
Resolución 2182 del 02 de octubre de 2155</t>
  </si>
  <si>
    <t>Verificación mediante seguimiento interno y seguimientos anuales de la autoridad ambiental - ANLA
Resolución 2182 del 02 de octubre de 2156</t>
  </si>
  <si>
    <t>Verificación mediante seguimiento interno y seguimientos anuales de la autoridad ambiental - ANLA
Resolución 2182 del 02 de octubre de 2157</t>
  </si>
  <si>
    <t>Verificación mediante seguimiento interno y seguimientos anuales de la autoridad ambiental - ANLA
Resolución 2182 del 02 de octubre de 2158</t>
  </si>
  <si>
    <t>Verificación mediante seguimiento interno y seguimientos anuales de la autoridad ambiental - ANLA
Resolución 2182 del 02 de octubre de 2159</t>
  </si>
  <si>
    <t>Cesar / Pelaya / Los Laureles</t>
  </si>
  <si>
    <t>Verificación mediante seguimiento interno y seguimientos anuales de la autoridad ambiental - ANLA
Resolución 2182 del 02 de octubre de 2160</t>
  </si>
  <si>
    <t>Verificación mediante seguimiento interno y seguimientos anuales de la autoridad ambiental - ANLA
Resolución 2182 del 02 de octubre de 2161</t>
  </si>
  <si>
    <t>Verificación mediante seguimiento interno y seguimientos anuales de la autoridad ambiental - ANLA
Resolución 2182 del 02 de octubre de 2162</t>
  </si>
  <si>
    <t>Verificación mediante seguimiento interno y seguimientos anuales de la autoridad ambiental - ANLA
Resolución 2182 del 02 de octubre de 2163</t>
  </si>
  <si>
    <t>Cesar / Pelaya / El Lucero</t>
  </si>
  <si>
    <t>Verificación mediante seguimiento interno y seguimientos anuales de la autoridad ambiental - ANLA
Resolución 2182 del 02 de octubre de 2164</t>
  </si>
  <si>
    <t>Verificación mediante seguimiento interno y seguimientos anuales de la autoridad ambiental - ANLA
Resolución 2182 del 02 de octubre de 2165</t>
  </si>
  <si>
    <t>Verificación mediante seguimiento interno y seguimientos anuales de la autoridad ambiental - ANLA
Resolución 2182 del 02 de octubre de 2166</t>
  </si>
  <si>
    <t>Verificación mediante seguimiento interno y seguimientos anuales de la autoridad ambiental - ANLA
Resolución 2182 del 02 de octubre de 2167</t>
  </si>
  <si>
    <t>Verificación mediante seguimiento interno y seguimientos anuales de la autoridad ambiental - ANLA
Resolución 2182 del 02 de octubre de 2168</t>
  </si>
  <si>
    <t>Verificación mediante seguimiento interno y seguimientos anuales de la autoridad ambiental - ANLA
Resolución 2182 del 02 de octubre de 2169</t>
  </si>
  <si>
    <t>Verificación mediante seguimiento interno y seguimientos anuales de la autoridad ambiental - ANLA
Resolución 2182 del 02 de octubre de 2170</t>
  </si>
  <si>
    <t>Cesar / Pelaya / Manjarrez</t>
  </si>
  <si>
    <t>Verificación mediante seguimiento interno y seguimientos anuales de la autoridad ambiental - ANLA
Resolución 2182 del 02 de octubre de 2171</t>
  </si>
  <si>
    <t>Verificación mediante seguimiento interno y seguimientos anuales de la autoridad ambiental - ANLA
Resolución 2182 del 02 de octubre de 2172</t>
  </si>
  <si>
    <t>Verificación mediante seguimiento interno y seguimientos anuales de la autoridad ambiental - ANLA
Resolución 2182 del 02 de octubre de 2173</t>
  </si>
  <si>
    <t>Verificación mediante seguimiento interno y seguimientos anuales de la autoridad ambiental - ANLA
Resolución 2182 del 02 de octubre de 2174</t>
  </si>
  <si>
    <t>Verificación mediante seguimiento interno y seguimientos anuales de la autoridad ambiental - ANLA
Resolución 2182 del 02 de octubre de 2175</t>
  </si>
  <si>
    <t>Cesar / Pelaya / Caño Sucio</t>
  </si>
  <si>
    <t>Verificación mediante seguimiento interno y seguimientos anuales de la autoridad ambiental - ANLA
Resolución 2182 del 02 de octubre de 2176</t>
  </si>
  <si>
    <t>Red vial y territorios asociados</t>
  </si>
  <si>
    <t>Verificación mediante seguimiento interno y seguimientos anuales de la autoridad ambiental - ANLA
Resolución 2182 del 02 de octubre de 2177</t>
  </si>
  <si>
    <t>Verificación mediante seguimiento interno y seguimientos anuales de la autoridad ambiental - ANLA
Resolución 2182 del 02 de octubre de 2178</t>
  </si>
  <si>
    <t>Cesar / Pelaya / Jabonal</t>
  </si>
  <si>
    <t>Arroz</t>
  </si>
  <si>
    <t>Verificación mediante seguimiento interno y seguimientos anuales de la autoridad ambiental - ANLA
Resolución 2182 del 02 de octubre de 2179</t>
  </si>
  <si>
    <t>Verificación mediante seguimiento interno y seguimientos anuales de la autoridad ambiental - ANLA
Resolución 2182 del 02 de octubre de 2180</t>
  </si>
  <si>
    <t>Verificación mediante seguimiento interno y seguimientos anuales de la autoridad ambiental - ANLA
Resolución 2182 del 02 de octubre de 2181</t>
  </si>
  <si>
    <t>Maíz</t>
  </si>
  <si>
    <t>Verificación mediante seguimiento interno y seguimientos anuales de la autoridad ambiental - ANLA
Resolución 2182 del 02 de octubre de 2182</t>
  </si>
  <si>
    <t>Verificación mediante seguimiento interno y seguimientos anuales de la autoridad ambiental - ANLA
Resolución 2182 del 02 de octubre de 2183</t>
  </si>
  <si>
    <t>Cesar / La Gloria / Melendez</t>
  </si>
  <si>
    <t>Verificación mediante seguimiento interno y seguimientos anuales de la autoridad ambiental - ANLA
Resolución 2182 del 02 de octubre de 2184</t>
  </si>
  <si>
    <t>Verificación mediante seguimiento interno y seguimientos anuales de la autoridad ambiental - ANLA
Resolución 2182 del 02 de octubre de 2185</t>
  </si>
  <si>
    <t>Verificación mediante seguimiento interno y seguimientos anuales de la autoridad ambiental - ANLA
Resolución 2182 del 02 de octubre de 2186</t>
  </si>
  <si>
    <t>Verificación mediante seguimiento interno y seguimientos anuales de la autoridad ambiental - ANLA
Resolución 2182 del 02 de octubre de 2187</t>
  </si>
  <si>
    <t>Verificación mediante seguimiento interno y seguimientos anuales de la autoridad ambiental - ANLA
Resolución 2182 del 02 de octubre de 2188</t>
  </si>
  <si>
    <t>Verificación mediante seguimiento interno y seguimientos anuales de la autoridad ambiental - ANLA
Resolución 2182 del 02 de octubre de 2189</t>
  </si>
  <si>
    <t>Cesar / La Gloria / Punta Brava</t>
  </si>
  <si>
    <t>Verificación mediante seguimiento interno y seguimientos anuales de la autoridad ambiental - ANLA
Resolución 2182 del 02 de octubre de 2190</t>
  </si>
  <si>
    <t>Verificación mediante seguimiento interno y seguimientos anuales de la autoridad ambiental - ANLA
Resolución 2182 del 02 de octubre de 2191</t>
  </si>
  <si>
    <t>Verificación mediante seguimiento interno y seguimientos anuales de la autoridad ambiental - ANLA
Resolución 2182 del 02 de octubre de 2192</t>
  </si>
  <si>
    <t>Verificación mediante seguimiento interno y seguimientos anuales de la autoridad ambiental - ANLA
Resolución 2182 del 02 de octubre de 2193</t>
  </si>
  <si>
    <t>Verificación mediante seguimiento interno y seguimientos anuales de la autoridad ambiental - ANLA
Resolución 2182 del 02 de octubre de 2194</t>
  </si>
  <si>
    <t>Cesar / La Gloria / La Trinchera</t>
  </si>
  <si>
    <t>Verificación mediante seguimiento interno y seguimientos anuales de la autoridad ambiental - ANLA
Resolución 2182 del 02 de octubre de 2195</t>
  </si>
  <si>
    <t>Verificación mediante seguimiento interno y seguimientos anuales de la autoridad ambiental - ANLA
Resolución 2182 del 02 de octubre de 2196</t>
  </si>
  <si>
    <t>Verificación mediante seguimiento interno y seguimientos anuales de la autoridad ambiental - ANLA
Resolución 2182 del 02 de octubre de 2197</t>
  </si>
  <si>
    <t>Verificación mediante seguimiento interno y seguimientos anuales de la autoridad ambiental - ANLA
Resolución 2182 del 02 de octubre de 2198</t>
  </si>
  <si>
    <t>Verificación mediante seguimiento interno y seguimientos anuales de la autoridad ambiental - ANLA
Resolución 2182 del 02 de octubre de 2199</t>
  </si>
  <si>
    <t>Verificación mediante seguimiento interno y seguimientos anuales de la autoridad ambiental - ANLA
Resolución 2182 del 02 de octubre de 2200</t>
  </si>
  <si>
    <t>Verificación mediante seguimiento interno y seguimientos anuales de la autoridad ambiental - ANLA
Resolución 2182 del 02 de octubre de 2201</t>
  </si>
  <si>
    <t>Verificación mediante seguimiento interno y seguimientos anuales de la autoridad ambiental - ANLA
Resolución 2182 del 02 de octubre de 2202</t>
  </si>
  <si>
    <t>Verificación mediante seguimiento interno y seguimientos anuales de la autoridad ambiental - ANLA
Resolución 2182 del 02 de octubre de 2203</t>
  </si>
  <si>
    <t>Verificación mediante seguimiento interno y seguimientos anuales de la autoridad ambiental - ANLA
Resolución 2182 del 02 de octubre de 2204</t>
  </si>
  <si>
    <t>Verificación mediante seguimiento interno y seguimientos anuales de la autoridad ambiental - ANLA
Resolución 2182 del 02 de octubre de 2205</t>
  </si>
  <si>
    <t>Cesar / La Gloria / Planadas</t>
  </si>
  <si>
    <t>Verificación mediante seguimiento interno y seguimientos anuales de la autoridad ambiental - ANLA
Resolución 2182 del 02 de octubre de 2206</t>
  </si>
  <si>
    <t>Verificación mediante seguimiento interno y seguimientos anuales de la autoridad ambiental - ANLA
Resolución 2182 del 02 de octubre de 2207</t>
  </si>
  <si>
    <t>Verificación mediante seguimiento interno y seguimientos anuales de la autoridad ambiental - ANLA
Resolución 2182 del 02 de octubre de 2208</t>
  </si>
  <si>
    <t>Verificación mediante seguimiento interno y seguimientos anuales de la autoridad ambiental - ANLA
Resolución 2182 del 02 de octubre de 2209</t>
  </si>
  <si>
    <t>Verificación mediante seguimiento interno y seguimientos anuales de la autoridad ambiental - ANLA
Resolución 2182 del 02 de octubre de 2210</t>
  </si>
  <si>
    <t>Verificación mediante seguimiento interno y seguimientos anuales de la autoridad ambiental - ANLA
Resolución 2182 del 02 de octubre de 2211</t>
  </si>
  <si>
    <t>Verificación mediante seguimiento interno y seguimientos anuales de la autoridad ambiental - ANLA
Resolución 2182 del 02 de octubre de 2212</t>
  </si>
  <si>
    <t>Verificación mediante seguimiento interno y seguimientos anuales de la autoridad ambiental - ANLA
Resolución 2182 del 02 de octubre de 2213</t>
  </si>
  <si>
    <t>Verificación mediante seguimiento interno y seguimientos anuales de la autoridad ambiental - ANLA
Resolución 2182 del 02 de octubre de 2214</t>
  </si>
  <si>
    <t>Verificación mediante seguimiento interno y seguimientos anuales de la autoridad ambiental - ANLA
Resolución 2182 del 02 de octubre de 2215</t>
  </si>
  <si>
    <t>Verificación mediante seguimiento interno y seguimientos anuales de la autoridad ambiental - ANLA
Resolución 2182 del 02 de octubre de 2216</t>
  </si>
  <si>
    <t>Verificación mediante seguimiento interno y seguimientos anuales de la autoridad ambiental - ANLA
Resolución 2182 del 02 de octubre de 2217</t>
  </si>
  <si>
    <t>Cesar / La Gloria / Calderetas</t>
  </si>
  <si>
    <t>Verificación mediante seguimiento interno y seguimientos anuales de la autoridad ambiental - ANLA
Resolución 2182 del 02 de octubre de 2218</t>
  </si>
  <si>
    <t>Verificación mediante seguimiento interno y seguimientos anuales de la autoridad ambiental - ANLA
Resolución 2182 del 02 de octubre de 2219</t>
  </si>
  <si>
    <t>Cesar / La Gloria / San Juan</t>
  </si>
  <si>
    <t>Verificación mediante seguimiento interno y seguimientos anuales de la autoridad ambiental - ANLA
Resolución 2182 del 02 de octubre de 2220</t>
  </si>
  <si>
    <t>Verificación mediante seguimiento interno y seguimientos anuales de la autoridad ambiental - ANLA
Resolución 2182 del 02 de octubre de 2221</t>
  </si>
  <si>
    <t>Verificación mediante seguimiento interno y seguimientos anuales de la autoridad ambiental - ANLA
Resolución 2182 del 02 de octubre de 2222</t>
  </si>
  <si>
    <t>Verificación mediante seguimiento interno y seguimientos anuales de la autoridad ambiental - ANLA
Resolución 2182 del 02 de octubre de 2223</t>
  </si>
  <si>
    <t>Verificación mediante seguimiento interno y seguimientos anuales de la autoridad ambiental - ANLA
Resolución 2182 del 02 de octubre de 2224</t>
  </si>
  <si>
    <t>Verificación mediante seguimiento interno y seguimientos anuales de la autoridad ambiental - ANLA
Resolución 2182 del 02 de octubre de 2225</t>
  </si>
  <si>
    <t>Verificación mediante seguimiento interno y seguimientos anuales de la autoridad ambiental - ANLA
Resolución 2182 del 02 de octubre de 2226</t>
  </si>
  <si>
    <t>Verificación mediante seguimiento interno y seguimientos anuales de la autoridad ambiental - ANLA
Resolución 2182 del 02 de octubre de 2227</t>
  </si>
  <si>
    <t>Verificación mediante seguimiento interno y seguimientos anuales de la autoridad ambiental - ANLA
Resolución 2182 del 02 de octubre de 2228</t>
  </si>
  <si>
    <t>Cesar / Aguachica / Corregimiento Villanueva</t>
  </si>
  <si>
    <t>Verificación mediante seguimiento interno y seguimientos anuales de la autoridad ambiental - ANLA
Resolución 2182 del 02 de octubre de 2229</t>
  </si>
  <si>
    <t>Verificación mediante seguimiento interno y seguimientos anuales de la autoridad ambiental - ANLA
Resolución 2182 del 02 de octubre de 2230</t>
  </si>
  <si>
    <t>Verificación mediante seguimiento interno y seguimientos anuales de la autoridad ambiental - ANLA
Resolución 2182 del 02 de octubre de 2231</t>
  </si>
  <si>
    <t>Verificación mediante seguimiento interno y seguimientos anuales de la autoridad ambiental - ANLA
Resolución 2182 del 02 de octubre de 2232</t>
  </si>
  <si>
    <t>Verificación mediante seguimiento interno y seguimientos anuales de la autoridad ambiental - ANLA
Resolución 2182 del 02 de octubre de 2233</t>
  </si>
  <si>
    <t>Verificación mediante seguimiento interno y seguimientos anuales de la autoridad ambiental - ANLA
Resolución 2182 del 02 de octubre de 2234</t>
  </si>
  <si>
    <t>Verificación mediante seguimiento interno y seguimientos anuales de la autoridad ambiental - ANLA
Resolución 2182 del 02 de octubre de 2235</t>
  </si>
  <si>
    <t>Verificación mediante seguimiento interno y seguimientos anuales de la autoridad ambiental - ANLA
Resolución 2182 del 02 de octubre de 2236</t>
  </si>
  <si>
    <t>Verificación mediante seguimiento interno y seguimientos anuales de la autoridad ambiental - ANLA
Resolución 2182 del 02 de octubre de 2237</t>
  </si>
  <si>
    <t>Cesar / Aguachica / Las Latas</t>
  </si>
  <si>
    <t>Verificación mediante seguimiento interno y seguimientos anuales de la autoridad ambiental - ANLA
Resolución 2182 del 02 de octubre de 2238</t>
  </si>
  <si>
    <t>Verificación mediante seguimiento interno y seguimientos anuales de la autoridad ambiental - ANLA
Resolución 2182 del 02 de octubre de 2239</t>
  </si>
  <si>
    <t>Verificación mediante seguimiento interno y seguimientos anuales de la autoridad ambiental - ANLA
Resolución 2182 del 02 de octubre de 2240</t>
  </si>
  <si>
    <t>Verificación mediante seguimiento interno y seguimientos anuales de la autoridad ambiental - ANLA
Resolución 2182 del 02 de octubre de 2241</t>
  </si>
  <si>
    <t>Cesar / Aguachica / Marinilla</t>
  </si>
  <si>
    <t>Verificación mediante seguimiento interno y seguimientos anuales de la autoridad ambiental - ANLA
Resolución 2182 del 02 de octubre de 2242</t>
  </si>
  <si>
    <t>Verificación mediante seguimiento interno y seguimientos anuales de la autoridad ambiental - ANLA
Resolución 2182 del 02 de octubre de 2243</t>
  </si>
  <si>
    <t>Verificación mediante seguimiento interno y seguimientos anuales de la autoridad ambiental - ANLA
Resolución 2182 del 02 de octubre de 2244</t>
  </si>
  <si>
    <t>Verificación mediante seguimiento interno y seguimientos anuales de la autoridad ambiental - ANLA
Resolución 2182 del 02 de octubre de 2245</t>
  </si>
  <si>
    <t>Verificación mediante seguimiento interno y seguimientos anuales de la autoridad ambiental - ANLA
Resolución 2182 del 02 de octubre de 2246</t>
  </si>
  <si>
    <t>Verificación mediante seguimiento interno y seguimientos anuales de la autoridad ambiental - ANLA
Resolución 2182 del 02 de octubre de 2247</t>
  </si>
  <si>
    <t>Verificación mediante seguimiento interno y seguimientos anuales de la autoridad ambiental - ANLA
Resolución 2182 del 02 de octubre de 2248</t>
  </si>
  <si>
    <t>Cesar / Aguachica / Soledad</t>
  </si>
  <si>
    <t>Verificación mediante seguimiento interno y seguimientos anuales de la autoridad ambiental - ANLA
Resolución 2182 del 02 de octubre de 2249</t>
  </si>
  <si>
    <t>Verificación mediante seguimiento interno y seguimientos anuales de la autoridad ambiental - ANLA
Resolución 2182 del 02 de octubre de 2250</t>
  </si>
  <si>
    <t>Verificación mediante seguimiento interno y seguimientos anuales de la autoridad ambiental - ANLA
Resolución 2182 del 02 de octubre de 2251</t>
  </si>
  <si>
    <t>Cesar / Aguachica / La Yeguerita</t>
  </si>
  <si>
    <t>Verificación mediante seguimiento interno y seguimientos anuales de la autoridad ambiental - ANLA
Resolución 2182 del 02 de octubre de 2252</t>
  </si>
  <si>
    <t>Verificación mediante seguimiento interno y seguimientos anuales de la autoridad ambiental - ANLA
Resolución 2182 del 02 de octubre de 2253</t>
  </si>
  <si>
    <t>Verificación mediante seguimiento interno y seguimientos anuales de la autoridad ambiental - ANLA
Resolución 2182 del 02 de octubre de 2254</t>
  </si>
  <si>
    <t>Verificación mediante seguimiento interno y seguimientos anuales de la autoridad ambiental - ANLA
Resolución 2182 del 02 de octubre de 2255</t>
  </si>
  <si>
    <t>Verificación mediante seguimiento interno y seguimientos anuales de la autoridad ambiental - ANLA
Resolución 2182 del 02 de octubre de 2256</t>
  </si>
  <si>
    <t>Cesar / Aguachica / San Benito</t>
  </si>
  <si>
    <t>Verificación mediante seguimiento interno y seguimientos anuales de la autoridad ambiental - ANLA
Resolución 2182 del 02 de octubre de 2257</t>
  </si>
  <si>
    <t>Cesar / Aguachica / Bocatoma</t>
  </si>
  <si>
    <t>Verificación mediante seguimiento interno y seguimientos anuales de la autoridad ambiental - ANLA
Resolución 2182 del 02 de octubre de 2258</t>
  </si>
  <si>
    <t>Verificación mediante seguimiento interno y seguimientos anuales de la autoridad ambiental - ANLA
Resolución 2182 del 02 de octubre de 2259</t>
  </si>
  <si>
    <t>Verificación mediante seguimiento interno y seguimientos anuales de la autoridad ambiental - ANLA
Resolución 2182 del 02 de octubre de 2260</t>
  </si>
  <si>
    <t>Verificación mediante seguimiento interno y seguimientos anuales de la autoridad ambiental - ANLA
Resolución 2182 del 02 de octubre de 2261</t>
  </si>
  <si>
    <t>Verificación mediante seguimiento interno y seguimientos anuales de la autoridad ambiental - ANLA
Resolución 2182 del 02 de octubre de 2262</t>
  </si>
  <si>
    <t>Verificación mediante seguimiento interno y seguimientos anuales de la autoridad ambiental - ANLA
Resolución 2182 del 02 de octubre de 2263</t>
  </si>
  <si>
    <t>Verificación mediante seguimiento interno y seguimientos anuales de la autoridad ambiental - ANLA
Resolución 2182 del 02 de octubre de 2264</t>
  </si>
  <si>
    <t>Verificación mediante seguimiento interno y seguimientos anuales de la autoridad ambiental - ANLA
Resolución 2182 del 02 de octubre de 2265</t>
  </si>
  <si>
    <t>Verificación mediante seguimiento interno y seguimientos anuales de la autoridad ambiental - ANLA
Resolución 2182 del 02 de octubre de 2266</t>
  </si>
  <si>
    <t>Cesar / Aguachica / San Pablo</t>
  </si>
  <si>
    <t>Verificación mediante seguimiento interno y seguimientos anuales de la autoridad ambiental - ANLA
Resolución 2182 del 02 de octubre de 2267</t>
  </si>
  <si>
    <t>Verificación mediante seguimiento interno y seguimientos anuales de la autoridad ambiental - ANLA
Resolución 2182 del 02 de octubre de 2268</t>
  </si>
  <si>
    <t>Verificación mediante seguimiento interno y seguimientos anuales de la autoridad ambiental - ANLA
Resolución 2182 del 02 de octubre de 2269</t>
  </si>
  <si>
    <t>Verificación mediante seguimiento interno y seguimientos anuales de la autoridad ambiental - ANLA
Resolución 2182 del 02 de octubre de 2270</t>
  </si>
  <si>
    <t>Verificación mediante seguimiento interno y seguimientos anuales de la autoridad ambiental - ANLA
Resolución 2182 del 02 de octubre de 2271</t>
  </si>
  <si>
    <t>Verificación mediante seguimiento interno y seguimientos anuales de la autoridad ambiental - ANLA
Resolución 2182 del 02 de octubre de 2272</t>
  </si>
  <si>
    <t>Verificación mediante seguimiento interno y seguimientos anuales de la autoridad ambiental - ANLA
Resolución 2182 del 02 de octubre de 2273</t>
  </si>
  <si>
    <t>Verificación mediante seguimiento interno y seguimientos anuales de la autoridad ambiental - ANLA
Resolución 2182 del 02 de octubre de 2274</t>
  </si>
  <si>
    <t>Verificación mediante seguimiento interno y seguimientos anuales de la autoridad ambiental - ANLA
Resolución 2182 del 02 de octubre de 2275</t>
  </si>
  <si>
    <t>Verificación mediante seguimiento interno y seguimientos anuales de la autoridad ambiental - ANLA
Resolución 2182 del 02 de octubre de 2276</t>
  </si>
  <si>
    <t>Verificación mediante seguimiento interno y seguimientos anuales de la autoridad ambiental - ANLA
Resolución 2182 del 02 de octubre de 2277</t>
  </si>
  <si>
    <t>Verificación mediante seguimiento interno y seguimientos anuales de la autoridad ambiental - ANLA
Resolución 2182 del 02 de octubre de 2278</t>
  </si>
  <si>
    <t>Verificación mediante seguimiento interno y seguimientos anuales de la autoridad ambiental - ANLA
Resolución 2182 del 02 de octubre de 2279</t>
  </si>
  <si>
    <t>Verificación mediante seguimiento interno y seguimientos anuales de la autoridad ambiental - ANLA
Resolución 2182 del 02 de octubre de 2280</t>
  </si>
  <si>
    <t>Verificación mediante seguimiento interno y seguimientos anuales de la autoridad ambiental - ANLA
Resolución 2182 del 02 de octubre de 2281</t>
  </si>
  <si>
    <t>Verificación mediante seguimiento interno y seguimientos anuales de la autoridad ambiental - ANLA
Resolución 2182 del 02 de octubre de 2282</t>
  </si>
  <si>
    <t>Verificación mediante seguimiento interno y seguimientos anuales de la autoridad ambiental - ANLA
Resolución 2182 del 02 de octubre de 2283</t>
  </si>
  <si>
    <t>Verificación mediante seguimiento interno y seguimientos anuales de la autoridad ambiental - ANLA
Resolución 2182 del 02 de octubre de 2284</t>
  </si>
  <si>
    <t>Verificación mediante seguimiento interno y seguimientos anuales de la autoridad ambiental - ANLA
Resolución 2182 del 02 de octubre de 2285</t>
  </si>
  <si>
    <t>Verificación mediante seguimiento interno y seguimientos anuales de la autoridad ambiental - ANLA
Resolución 2182 del 02 de octubre de 2286</t>
  </si>
  <si>
    <t>Verificación mediante seguimiento interno y seguimientos anuales de la autoridad ambiental - ANLA
Resolución 2182 del 02 de octubre de 2287</t>
  </si>
  <si>
    <t>Verificación mediante seguimiento interno y seguimientos anuales de la autoridad ambiental - ANLA
Resolución 2182 del 02 de octubre de 2288</t>
  </si>
  <si>
    <t>Verificación mediante seguimiento interno y seguimientos anuales de la autoridad ambiental - ANLA
Resolución 2182 del 02 de octubre de 2289</t>
  </si>
  <si>
    <t>Verificación mediante seguimiento interno y seguimientos anuales de la autoridad ambiental - ANLA
Resolución 2182 del 02 de octubre de 2290</t>
  </si>
  <si>
    <t>Verificación mediante seguimiento interno y seguimientos anuales de la autoridad ambiental - ANLA
Resolución 2182 del 02 de octubre de 2291</t>
  </si>
  <si>
    <t>Verificación mediante seguimiento interno y seguimientos anuales de la autoridad ambiental - ANLA
Resolución 2182 del 02 de octubre de 2292</t>
  </si>
  <si>
    <t>Verificación mediante seguimiento interno y seguimientos anuales de la autoridad ambiental - ANLA
Resolución 2182 del 02 de octubre de 2293</t>
  </si>
  <si>
    <t>Verificación mediante seguimiento interno y seguimientos anuales de la autoridad ambiental - ANLA
Resolución 2182 del 02 de octubre de 2294</t>
  </si>
  <si>
    <t>Verificación mediante seguimiento interno y seguimientos anuales de la autoridad ambiental - ANLA
Resolución 2182 del 02 de octubre de 2295</t>
  </si>
  <si>
    <t>Verificación mediante seguimiento interno y seguimientos anuales de la autoridad ambiental - ANLA
Resolución 2182 del 02 de octubre de 2296</t>
  </si>
  <si>
    <t>Verificación mediante seguimiento interno y seguimientos anuales de la autoridad ambiental - ANLA
Resolución 2182 del 02 de octubre de 2297</t>
  </si>
  <si>
    <t>Verificación mediante seguimiento interno y seguimientos anuales de la autoridad ambiental - ANLA
Resolución 2182 del 02 de octubre de 2298</t>
  </si>
  <si>
    <t>Verificación mediante seguimiento interno y seguimientos anuales de la autoridad ambiental - ANLA
Resolución 2182 del 02 de octubre de 2299</t>
  </si>
  <si>
    <t>Verificación mediante seguimiento interno y seguimientos anuales de la autoridad ambiental - ANLA
Resolución 2182 del 02 de octubre de 2300</t>
  </si>
  <si>
    <t>Verificación mediante seguimiento interno y seguimientos anuales de la autoridad ambiental - ANLA
Resolución 2182 del 02 de octubre de 2301</t>
  </si>
  <si>
    <t>Verificación mediante seguimiento interno y seguimientos anuales de la autoridad ambiental - ANLA
Resolución 2182 del 02 de octubre de 2302</t>
  </si>
  <si>
    <t>Verificación mediante seguimiento interno y seguimientos anuales de la autoridad ambiental - ANLA
Resolución 2182 del 02 de octubre de 2303</t>
  </si>
  <si>
    <t>Mosaico de cultivos, pastos y espacios naturales</t>
  </si>
  <si>
    <t>Verificación mediante seguimiento interno y seguimientos anuales de la autoridad ambiental - ANLA
Resolución 2182 del 02 de octubre de 2304</t>
  </si>
  <si>
    <t>Verificación mediante seguimiento interno y seguimientos anuales de la autoridad ambiental - ANLA
Resolución 2182 del 02 de octubre de 2305</t>
  </si>
  <si>
    <t>Verificación mediante seguimiento interno y seguimientos anuales de la autoridad ambiental - ANLA
Resolución 2182 del 02 de octubre de 2306</t>
  </si>
  <si>
    <t>Verificación mediante seguimiento interno y seguimientos anuales de la autoridad ambiental - ANLA
Resolución 2182 del 02 de octubre de 2307</t>
  </si>
  <si>
    <t>Verificación mediante seguimiento interno y seguimientos anuales de la autoridad ambiental - ANLA
Resolución 2182 del 02 de octubre de 2308</t>
  </si>
  <si>
    <t>Verificación mediante seguimiento interno y seguimientos anuales de la autoridad ambiental - ANLA
Resolución 2182 del 02 de octubre de 2309</t>
  </si>
  <si>
    <t>Verificación mediante seguimiento interno y seguimientos anuales de la autoridad ambiental - ANLA
Resolución 2182 del 02 de octubre de 2310</t>
  </si>
  <si>
    <t>Verificación mediante seguimiento interno y seguimientos anuales de la autoridad ambiental - ANLA
Resolución 2182 del 02 de octubre de 2311</t>
  </si>
  <si>
    <t>Verificación mediante seguimiento interno y seguimientos anuales de la autoridad ambiental - ANLA
Resolución 2182 del 02 de octubre de 2312</t>
  </si>
  <si>
    <t>Verificación mediante seguimiento interno y seguimientos anuales de la autoridad ambiental - ANLA
Resolución 2182 del 02 de octubre de 2313</t>
  </si>
  <si>
    <t>Verificación mediante seguimiento interno y seguimientos anuales de la autoridad ambiental - ANLA
Resolución 2182 del 02 de octubre de 2314</t>
  </si>
  <si>
    <t>Verificación mediante seguimiento interno y seguimientos anuales de la autoridad ambiental - ANLA
Resolución 2182 del 02 de octubre de 2315</t>
  </si>
  <si>
    <t>Cesar / San Martín (Cesar) / El Pedregoso</t>
  </si>
  <si>
    <t>Verificación mediante seguimiento interno y seguimientos anuales de la autoridad ambiental - ANLA
Resolución 2182 del 02 de octubre de 2316</t>
  </si>
  <si>
    <t>Verificación mediante seguimiento interno y seguimientos anuales de la autoridad ambiental - ANLA
Resolución 2182 del 02 de octubre de 2317</t>
  </si>
  <si>
    <t>Verificación mediante seguimiento interno y seguimientos anuales de la autoridad ambiental - ANLA
Resolución 2182 del 02 de octubre de 2318</t>
  </si>
  <si>
    <t>Verificación mediante seguimiento interno y seguimientos anuales de la autoridad ambiental - ANLA
Resolución 2182 del 02 de octubre de 2319</t>
  </si>
  <si>
    <t>Verificación mediante seguimiento interno y seguimientos anuales de la autoridad ambiental - ANLA
Resolución 2182 del 02 de octubre de 2320</t>
  </si>
  <si>
    <t>Cesar / San Martín (Cesar) / La Granja</t>
  </si>
  <si>
    <t>Verificación mediante seguimiento interno y seguimientos anuales de la autoridad ambiental - ANLA
Resolución 2182 del 02 de octubre de 2321</t>
  </si>
  <si>
    <t>Verificación mediante seguimiento interno y seguimientos anuales de la autoridad ambiental - ANLA
Resolución 2182 del 02 de octubre de 2322</t>
  </si>
  <si>
    <t>Cesar / San Martín (Cesar) / Santa Paula</t>
  </si>
  <si>
    <t>Verificación mediante seguimiento interno y seguimientos anuales de la autoridad ambiental - ANLA
Resolución 2182 del 02 de octubre de 2323</t>
  </si>
  <si>
    <t>Verificación mediante seguimiento interno y seguimientos anuales de la autoridad ambiental - ANLA
Resolución 2182 del 02 de octubre de 2324</t>
  </si>
  <si>
    <t>Verificación mediante seguimiento interno y seguimientos anuales de la autoridad ambiental - ANLA
Resolución 2182 del 02 de octubre de 2325</t>
  </si>
  <si>
    <t>Cesar / San Martín (Cesar) / Mesa Rica</t>
  </si>
  <si>
    <t>Verificación mediante seguimiento interno y seguimientos anuales de la autoridad ambiental - ANLA
Resolución 2182 del 02 de octubre de 2326</t>
  </si>
  <si>
    <t>Verificación mediante seguimiento interno y seguimientos anuales de la autoridad ambiental - ANLA
Resolución 2182 del 02 de octubre de 2327</t>
  </si>
  <si>
    <t>Verificación mediante seguimiento interno y seguimientos anuales de la autoridad ambiental - ANLA
Resolución 2182 del 02 de octubre de 2328</t>
  </si>
  <si>
    <t>Verificación mediante seguimiento interno y seguimientos anuales de la autoridad ambiental - ANLA
Resolución 2182 del 02 de octubre de 2329</t>
  </si>
  <si>
    <t>Verificación mediante seguimiento interno y seguimientos anuales de la autoridad ambiental - ANLA
Resolución 2182 del 02 de octubre de 2330</t>
  </si>
  <si>
    <t>Verificación mediante seguimiento interno y seguimientos anuales de la autoridad ambiental - ANLA
Resolución 2182 del 02 de octubre de 2331</t>
  </si>
  <si>
    <t>Verificación mediante seguimiento interno y seguimientos anuales de la autoridad ambiental - ANLA
Resolución 2182 del 02 de octubre de 2332</t>
  </si>
  <si>
    <t>Cesar / San Martín (Cesar) / El Cairo</t>
  </si>
  <si>
    <t>Verificación mediante seguimiento interno y seguimientos anuales de la autoridad ambiental - ANLA
Resolución 2182 del 02 de octubre de 2333</t>
  </si>
  <si>
    <t>Verificación mediante seguimiento interno y seguimientos anuales de la autoridad ambiental - ANLA
Resolución 2182 del 02 de octubre de 2334</t>
  </si>
  <si>
    <t>Verificación mediante seguimiento interno y seguimientos anuales de la autoridad ambiental - ANLA
Resolución 2182 del 02 de octubre de 2335</t>
  </si>
  <si>
    <t>Verificación mediante seguimiento interno y seguimientos anuales de la autoridad ambiental - ANLA
Resolución 2182 del 02 de octubre de 2336</t>
  </si>
  <si>
    <t>Verificación mediante seguimiento interno y seguimientos anuales de la autoridad ambiental - ANLA
Resolución 2182 del 02 de octubre de 2337</t>
  </si>
  <si>
    <t>Verificación mediante seguimiento interno y seguimientos anuales de la autoridad ambiental - ANLA
Resolución 2182 del 02 de octubre de 2338</t>
  </si>
  <si>
    <t>Verificación mediante seguimiento interno y seguimientos anuales de la autoridad ambiental - ANLA
Resolución 2182 del 02 de octubre de 2339</t>
  </si>
  <si>
    <t>Verificación mediante seguimiento interno y seguimientos anuales de la autoridad ambiental - ANLA
Resolución 2182 del 02 de octubre de 2340</t>
  </si>
  <si>
    <t>Cesar / San Martín (Cesar) / Corregimiento Los Bagres</t>
  </si>
  <si>
    <t>Verificación mediante seguimiento interno y seguimientos anuales de la autoridad ambiental - ANLA
Resolución 2182 del 02 de octubre de 2341</t>
  </si>
  <si>
    <t>Verificación mediante seguimiento interno y seguimientos anuales de la autoridad ambiental - ANLA
Resolución 2182 del 02 de octubre de 2342</t>
  </si>
  <si>
    <t>Verificación mediante seguimiento interno y seguimientos anuales de la autoridad ambiental - ANLA
Resolución 2182 del 02 de octubre de 2343</t>
  </si>
  <si>
    <t>Verificación mediante seguimiento interno y seguimientos anuales de la autoridad ambiental - ANLA
Resolución 2182 del 02 de octubre de 2344</t>
  </si>
  <si>
    <t>Cesar / San Alberto / Los Bagres</t>
  </si>
  <si>
    <t>Verificación mediante seguimiento interno y seguimientos anuales de la autoridad ambiental - ANLA
Resolución 2182 del 02 de octubre de 2345</t>
  </si>
  <si>
    <t>Verificación mediante seguimiento interno y seguimientos anuales de la autoridad ambiental - ANLA
Resolución 2182 del 02 de octubre de 2346</t>
  </si>
  <si>
    <t>Verificación mediante seguimiento interno y seguimientos anuales de la autoridad ambiental - ANLA
Resolución 2182 del 02 de octubre de 2347</t>
  </si>
  <si>
    <t>Verificación mediante seguimiento interno y seguimientos anuales de la autoridad ambiental - ANLA
Resolución 2182 del 02 de octubre de 2348</t>
  </si>
  <si>
    <t>Verificación mediante seguimiento interno y seguimientos anuales de la autoridad ambiental - ANLA
Resolución 2182 del 02 de octubre de 2349</t>
  </si>
  <si>
    <t>Cesar / San Alberto / Villa Pinzón</t>
  </si>
  <si>
    <t>Verificación mediante seguimiento interno y seguimientos anuales de la autoridad ambiental - ANLA
Resolución 2182 del 02 de octubre de 2350</t>
  </si>
  <si>
    <t>Verificación mediante seguimiento interno y seguimientos anuales de la autoridad ambiental - ANLA
Resolución 2182 del 02 de octubre de 2351</t>
  </si>
  <si>
    <t>Cesar / San Alberto / Miramar</t>
  </si>
  <si>
    <t>Verificación mediante seguimiento interno y seguimientos anuales de la autoridad ambiental - ANLA
Resolución 2182 del 02 de octubre de 2352</t>
  </si>
  <si>
    <t>Cesar / San Alberto / La Esperanza</t>
  </si>
  <si>
    <t>Verificación mediante seguimiento interno y seguimientos anuales de la autoridad ambiental - ANLA
Resolución 2182 del 02 de octubre de 2353</t>
  </si>
  <si>
    <t>Verificación mediante seguimiento interno y seguimientos anuales de la autoridad ambiental - ANLA
Resolución 2182 del 02 de octubre de 2354</t>
  </si>
  <si>
    <t>Verificación mediante seguimiento interno y seguimientos anuales de la autoridad ambiental - ANLA
Resolución 2182 del 02 de octubre de 2355</t>
  </si>
  <si>
    <t>Verificación mediante seguimiento interno y seguimientos anuales de la autoridad ambiental - ANLA
Resolución 2182 del 02 de octubre de 2356</t>
  </si>
  <si>
    <t>Verificación mediante seguimiento interno y seguimientos anuales de la autoridad ambiental - ANLA
Resolución 2182 del 02 de octubre de 2357</t>
  </si>
  <si>
    <t>Verificación mediante seguimiento interno y seguimientos anuales de la autoridad ambiental - ANLA
Resolución 2182 del 02 de octubre de 2358</t>
  </si>
  <si>
    <t>Verificación mediante seguimiento interno y seguimientos anuales de la autoridad ambiental - ANLA
Resolución 2182 del 02 de octubre de 2359</t>
  </si>
  <si>
    <t>Verificación mediante seguimiento interno y seguimientos anuales de la autoridad ambiental - ANLA
Resolución 2182 del 02 de octubre de 2360</t>
  </si>
  <si>
    <t>Verificación mediante seguimiento interno y seguimientos anuales de la autoridad ambiental - ANLA
Resolución 2182 del 02 de octubre de 2361</t>
  </si>
  <si>
    <t>Cesar / San Alberto / Guaduas</t>
  </si>
  <si>
    <t>Verificación mediante seguimiento interno y seguimientos anuales de la autoridad ambiental - ANLA
Resolución 2182 del 02 de octubre de 2362</t>
  </si>
  <si>
    <t>Verificación mediante seguimiento interno y seguimientos anuales de la autoridad ambiental - ANLA
Resolución 2182 del 02 de octubre de 2363</t>
  </si>
  <si>
    <t>Verificación mediante seguimiento interno y seguimientos anuales de la autoridad ambiental - ANLA
Resolución 2182 del 02 de octubre de 2364</t>
  </si>
  <si>
    <t>Verificación mediante seguimiento interno y seguimientos anuales de la autoridad ambiental - ANLA
Resolución 2182 del 02 de octubre de 2365</t>
  </si>
  <si>
    <t>Verificación mediante seguimiento interno y seguimientos anuales de la autoridad ambiental - ANLA
Resolución 2182 del 02 de octubre de 2366</t>
  </si>
  <si>
    <t>Verificación mediante seguimiento interno y seguimientos anuales de la autoridad ambiental - ANLA
Resolución 2182 del 02 de octubre de 2367</t>
  </si>
  <si>
    <t>Verificación mediante seguimiento interno y seguimientos anuales de la autoridad ambiental - ANLA
Resolución 2182 del 02 de octubre de 2368</t>
  </si>
  <si>
    <t>Norte de Santander / La Esperanza / La Fragua</t>
  </si>
  <si>
    <t>Verificación mediante seguimiento interno y seguimientos anuales de la autoridad ambiental - ANLA
Resolución 2182 del 02 de octubre de 2369</t>
  </si>
  <si>
    <t>Verificación mediante seguimiento interno y seguimientos anuales de la autoridad ambiental - ANLA
Resolución 2182 del 02 de octubre de 2370</t>
  </si>
  <si>
    <t>Verificación mediante seguimiento interno y seguimientos anuales de la autoridad ambiental - ANLA
Resolución 2182 del 02 de octubre de 2371</t>
  </si>
  <si>
    <t>Verificación mediante seguimiento interno y seguimientos anuales de la autoridad ambiental - ANLA
Resolución 2182 del 02 de octubre de 2372</t>
  </si>
  <si>
    <t>Verificación mediante seguimiento interno y seguimientos anuales de la autoridad ambiental - ANLA
Resolución 2182 del 02 de octubre de 2373</t>
  </si>
  <si>
    <t>Verificación mediante seguimiento interno y seguimientos anuales de la autoridad ambiental - ANLA
Resolución 2182 del 02 de octubre de 2374</t>
  </si>
  <si>
    <t>Verificación mediante seguimiento interno y seguimientos anuales de la autoridad ambiental - ANLA
Resolución 2182 del 02 de octubre de 2375</t>
  </si>
  <si>
    <t>Verificación mediante seguimiento interno y seguimientos anuales de la autoridad ambiental - ANLA
Resolución 2182 del 02 de octubre de 2376</t>
  </si>
  <si>
    <t>Verificación mediante seguimiento interno y seguimientos anuales de la autoridad ambiental - ANLA
Resolución 2182 del 02 de octubre de 2377</t>
  </si>
  <si>
    <t>Verificación mediante seguimiento interno y seguimientos anuales de la autoridad ambiental - ANLA
Resolución 2182 del 02 de octubre de 2378</t>
  </si>
  <si>
    <t>Verificación mediante seguimiento interno y seguimientos anuales de la autoridad ambiental - ANLA
Resolución 2182 del 02 de octubre de 2379</t>
  </si>
  <si>
    <t>Verificación mediante seguimiento interno y seguimientos anuales de la autoridad ambiental - ANLA
Resolución 2182 del 02 de octubre de 2380</t>
  </si>
  <si>
    <t>Norte de Santander / La Esperanza / Morrocoyes</t>
  </si>
  <si>
    <t>Verificación mediante seguimiento interno y seguimientos anuales de la autoridad ambiental - ANLA
Resolución 2182 del 02 de octubre de 2381</t>
  </si>
  <si>
    <t>Verificación mediante seguimiento interno y seguimientos anuales de la autoridad ambiental - ANLA
Resolución 2182 del 02 de octubre de 2382</t>
  </si>
  <si>
    <t>Verificación mediante seguimiento interno y seguimientos anuales de la autoridad ambiental - ANLA
Resolución 2182 del 02 de octubre de 2383</t>
  </si>
  <si>
    <t>Verificación mediante seguimiento interno y seguimientos anuales de la autoridad ambiental - ANLA
Resolución 2182 del 02 de octubre de 2384</t>
  </si>
  <si>
    <t>Verificación mediante seguimiento interno y seguimientos anuales de la autoridad ambiental - ANLA
Resolución 2182 del 02 de octubre de 2385</t>
  </si>
  <si>
    <t>Verificación mediante seguimiento interno y seguimientos anuales de la autoridad ambiental - ANLA
Resolución 2182 del 02 de octubre de 2386</t>
  </si>
  <si>
    <t>Verificación mediante seguimiento interno y seguimientos anuales de la autoridad ambiental - ANLA
Resolución 2182 del 02 de octubre de 2387</t>
  </si>
  <si>
    <t>Verificación mediante seguimiento interno y seguimientos anuales de la autoridad ambiental - ANLA
Resolución 2182 del 02 de octubre de 2388</t>
  </si>
  <si>
    <t>Verificación mediante seguimiento interno y seguimientos anuales de la autoridad ambiental - ANLA
Resolución 2182 del 02 de octubre de 2389</t>
  </si>
  <si>
    <t>Verificación mediante seguimiento interno y seguimientos anuales de la autoridad ambiental - ANLA
Resolución 2182 del 02 de octubre de 2390</t>
  </si>
  <si>
    <t>Verificación mediante seguimiento interno y seguimientos anuales de la autoridad ambiental - ANLA
Resolución 2182 del 02 de octubre de 2391</t>
  </si>
  <si>
    <t>Verificación mediante seguimiento interno y seguimientos anuales de la autoridad ambiental - ANLA
Resolución 2182 del 02 de octubre de 2392</t>
  </si>
  <si>
    <t>Norte de Santander / La Esperanza / El Rumbon</t>
  </si>
  <si>
    <t>Verificación mediante seguimiento interno y seguimientos anuales de la autoridad ambiental - ANLA
Resolución 2182 del 02 de octubre de 2393</t>
  </si>
  <si>
    <t>Verificación mediante seguimiento interno y seguimientos anuales de la autoridad ambiental - ANLA
Resolución 2182 del 02 de octubre de 2394</t>
  </si>
  <si>
    <t>Norte de Santander / La Esperanza / La Ciénaga</t>
  </si>
  <si>
    <t>Verificación mediante seguimiento interno y seguimientos anuales de la autoridad ambiental - ANLA
Resolución 2182 del 02 de octubre de 2395</t>
  </si>
  <si>
    <t>Verificación mediante seguimiento interno y seguimientos anuales de la autoridad ambiental - ANLA
Resolución 2182 del 02 de octubre de 2396</t>
  </si>
  <si>
    <t>Santander / Rionegro (Santander) / Corcovada</t>
  </si>
  <si>
    <t>Verificación mediante seguimiento interno y seguimientos anuales de la autoridad ambiental - ANLA
Resolución 2182 del 02 de octubre de 2397</t>
  </si>
  <si>
    <t>Norte de Santander / La Esperanza / Campo Alegre</t>
  </si>
  <si>
    <t>Verificación mediante seguimiento interno y seguimientos anuales de la autoridad ambiental - ANLA
Resolución 2182 del 02 de octubre de 2398</t>
  </si>
  <si>
    <t>Verificación mediante seguimiento interno y seguimientos anuales de la autoridad ambiental - ANLA
Resolución 2182 del 02 de octubre de 2399</t>
  </si>
  <si>
    <t>Verificación mediante seguimiento interno y seguimientos anuales de la autoridad ambiental - ANLA
Resolución 2182 del 02 de octubre de 2400</t>
  </si>
  <si>
    <t>Verificación mediante seguimiento interno y seguimientos anuales de la autoridad ambiental - ANLA
Resolución 2182 del 02 de octubre de 2401</t>
  </si>
  <si>
    <t>Verificación mediante seguimiento interno y seguimientos anuales de la autoridad ambiental - ANLA
Resolución 2182 del 02 de octubre de 2402</t>
  </si>
  <si>
    <t>Santander / Rionegro (Santander) / Caño Cinco/Piletas</t>
  </si>
  <si>
    <t>Verificación mediante seguimiento interno y seguimientos anuales de la autoridad ambiental - ANLA
Resolución 2182 del 02 de octubre de 2403</t>
  </si>
  <si>
    <t>Verificación mediante seguimiento interno y seguimientos anuales de la autoridad ambiental - ANLA
Resolución 2182 del 02 de octubre de 2404</t>
  </si>
  <si>
    <t>Verificación mediante seguimiento interno y seguimientos anuales de la autoridad ambiental - ANLA
Resolución 2182 del 02 de octubre de 2405</t>
  </si>
  <si>
    <t>Verificación mediante seguimiento interno y seguimientos anuales de la autoridad ambiental - ANLA
Resolución 2182 del 02 de octubre de 2406</t>
  </si>
  <si>
    <t>Verificación mediante seguimiento interno y seguimientos anuales de la autoridad ambiental - ANLA
Resolución 2182 del 02 de octubre de 2407</t>
  </si>
  <si>
    <t>Verificación mediante seguimiento interno y seguimientos anuales de la autoridad ambiental - ANLA
Resolución 2182 del 02 de octubre de 2408</t>
  </si>
  <si>
    <t>Verificación mediante seguimiento interno y seguimientos anuales de la autoridad ambiental - ANLA
Resolución 2182 del 02 de octubre de 2409</t>
  </si>
  <si>
    <t>Verificación mediante seguimiento interno y seguimientos anuales de la autoridad ambiental - ANLA
Resolución 2182 del 02 de octubre de 2410</t>
  </si>
  <si>
    <t>Verificación mediante seguimiento interno y seguimientos anuales de la autoridad ambiental - ANLA
Resolución 2182 del 02 de octubre de 2411</t>
  </si>
  <si>
    <t>Verificación mediante seguimiento interno y seguimientos anuales de la autoridad ambiental - ANLA
Resolución 2182 del 02 de octubre de 2412</t>
  </si>
  <si>
    <t>Verificación mediante seguimiento interno y seguimientos anuales de la autoridad ambiental - ANLA
Resolución 2182 del 02 de octubre de 2413</t>
  </si>
  <si>
    <t>Santander / Rionegro (Santander) / Caño Siete</t>
  </si>
  <si>
    <t>Verificación mediante seguimiento interno y seguimientos anuales de la autoridad ambiental - ANLA
Resolución 2182 del 02 de octubre de 2414</t>
  </si>
  <si>
    <t>Santander / Rionegro (Santander) / Simonica</t>
  </si>
  <si>
    <t>Verificación mediante seguimiento interno y seguimientos anuales de la autoridad ambiental - ANLA
Resolución 2182 del 02 de octubre de 2415</t>
  </si>
  <si>
    <t>Verificación mediante seguimiento interno y seguimientos anuales de la autoridad ambiental - ANLA
Resolución 2182 del 02 de octubre de 2416</t>
  </si>
  <si>
    <t>Verificación mediante seguimiento interno y seguimientos anuales de la autoridad ambiental - ANLA
Resolución 2182 del 02 de octubre de 2417</t>
  </si>
  <si>
    <t>Verificación mediante seguimiento interno y seguimientos anuales de la autoridad ambiental - ANLA
Resolución 2182 del 02 de octubre de 2418</t>
  </si>
  <si>
    <t>Verificación mediante seguimiento interno y seguimientos anuales de la autoridad ambiental - ANLA
Resolución 2182 del 02 de octubre de 2419</t>
  </si>
  <si>
    <t>Santander / Rionegro (Santander) / Maracaibo</t>
  </si>
  <si>
    <t>Verificación mediante seguimiento interno y seguimientos anuales de la autoridad ambiental - ANLA
Resolución 2182 del 02 de octubre de 2420</t>
  </si>
  <si>
    <t>Verificación mediante seguimiento interno y seguimientos anuales de la autoridad ambiental - ANLA
Resolución 2182 del 02 de octubre de 2421</t>
  </si>
  <si>
    <t>Verificación mediante seguimiento interno y seguimientos anuales de la autoridad ambiental - ANLA
Resolución 2182 del 02 de octubre de 2422</t>
  </si>
  <si>
    <t>Verificación mediante seguimiento interno y seguimientos anuales de la autoridad ambiental - ANLA
Resolución 2182 del 02 de octubre de 2423</t>
  </si>
  <si>
    <t>Verificación mediante seguimiento interno y seguimientos anuales de la autoridad ambiental - ANLA
Resolución 2182 del 02 de octubre de 2424</t>
  </si>
  <si>
    <t>Verificación mediante seguimiento interno y seguimientos anuales de la autoridad ambiental - ANLA
Resolución 2182 del 02 de octubre de 2425</t>
  </si>
  <si>
    <t>Verificación mediante seguimiento interno y seguimientos anuales de la autoridad ambiental - ANLA
Resolución 2182 del 02 de octubre de 2426</t>
  </si>
  <si>
    <t>Verificación mediante seguimiento interno y seguimientos anuales de la autoridad ambiental - ANLA
Resolución 2182 del 02 de octubre de 2427</t>
  </si>
  <si>
    <t>Verificación mediante seguimiento interno y seguimientos anuales de la autoridad ambiental - ANLA
Resolución 2182 del 02 de octubre de 2428</t>
  </si>
  <si>
    <t>Verificación mediante seguimiento interno y seguimientos anuales de la autoridad ambiental - ANLA
Resolución 2182 del 02 de octubre de 2429</t>
  </si>
  <si>
    <t>Verificación mediante seguimiento interno y seguimientos anuales de la autoridad ambiental - ANLA
Resolución 2182 del 02 de octubre de 2430</t>
  </si>
  <si>
    <t>Verificación mediante seguimiento interno y seguimientos anuales de la autoridad ambiental - ANLA
Resolución 2182 del 02 de octubre de 2431</t>
  </si>
  <si>
    <t>Verificación mediante seguimiento interno y seguimientos anuales de la autoridad ambiental - ANLA
Resolución 2182 del 02 de octubre de 2432</t>
  </si>
  <si>
    <t>Verificación mediante seguimiento interno y seguimientos anuales de la autoridad ambiental - ANLA
Resolución 2182 del 02 de octubre de 2433</t>
  </si>
  <si>
    <t>Verificación mediante seguimiento interno y seguimientos anuales de la autoridad ambiental - ANLA
Resolución 2182 del 02 de octubre de 2434</t>
  </si>
  <si>
    <t>Verificación mediante seguimiento interno y seguimientos anuales de la autoridad ambiental - ANLA
Resolución 2182 del 02 de octubre de 2435</t>
  </si>
  <si>
    <t>Verificación mediante seguimiento interno y seguimientos anuales de la autoridad ambiental - ANLA
Resolución 2182 del 02 de octubre de 2436</t>
  </si>
  <si>
    <t>Verificación mediante seguimiento interno y seguimientos anuales de la autoridad ambiental - ANLA
Resolución 2182 del 02 de octubre de 2437</t>
  </si>
  <si>
    <t>Verificación mediante seguimiento interno y seguimientos anuales de la autoridad ambiental - ANLA
Resolución 2182 del 02 de octubre de 2438</t>
  </si>
  <si>
    <t>Verificación mediante seguimiento interno y seguimientos anuales de la autoridad ambiental - ANLA
Resolución 2182 del 02 de octubre de 2439</t>
  </si>
  <si>
    <t>Verificación mediante seguimiento interno y seguimientos anuales de la autoridad ambiental - ANLA
Resolución 2182 del 02 de octubre de 2440</t>
  </si>
  <si>
    <t>Verificación mediante seguimiento interno y seguimientos anuales de la autoridad ambiental - ANLA
Resolución 2182 del 02 de octubre de 2441</t>
  </si>
  <si>
    <t>Verificación mediante seguimiento interno y seguimientos anuales de la autoridad ambiental - ANLA
Resolución 2182 del 02 de octubre de 2442</t>
  </si>
  <si>
    <t>Verificación mediante seguimiento interno y seguimientos anuales de la autoridad ambiental - ANLA
Resolución 2182 del 02 de octubre de 2443</t>
  </si>
  <si>
    <t>Verificación mediante seguimiento interno y seguimientos anuales de la autoridad ambiental - ANLA
Resolución 2182 del 02 de octubre de 2444</t>
  </si>
  <si>
    <t>Verificación mediante seguimiento interno y seguimientos anuales de la autoridad ambiental - ANLA
Resolución 2182 del 02 de octubre de 2445</t>
  </si>
  <si>
    <t>Verificación mediante seguimiento interno y seguimientos anuales de la autoridad ambiental - ANLA
Resolución 2182 del 02 de octubre de 2446</t>
  </si>
  <si>
    <t>Verificación mediante seguimiento interno y seguimientos anuales de la autoridad ambiental - ANLA
Resolución 2182 del 02 de octubre de 2447</t>
  </si>
  <si>
    <t>Verificación mediante seguimiento interno y seguimientos anuales de la autoridad ambiental - ANLA
Resolución 2182 del 02 de octubre de 2448</t>
  </si>
  <si>
    <t>Verificación mediante seguimiento interno y seguimientos anuales de la autoridad ambiental - ANLA
Resolución 2182 del 02 de octubre de 2449</t>
  </si>
  <si>
    <t>Verificación mediante seguimiento interno y seguimientos anuales de la autoridad ambiental - ANLA
Resolución 2182 del 02 de octubre de 2450</t>
  </si>
  <si>
    <t>Verificación mediante seguimiento interno y seguimientos anuales de la autoridad ambiental - ANLA
Resolución 2182 del 02 de octubre de 2451</t>
  </si>
  <si>
    <t>Verificación mediante seguimiento interno y seguimientos anuales de la autoridad ambiental - ANLA
Resolución 2182 del 02 de octubre de 2452</t>
  </si>
  <si>
    <t>Verificación mediante seguimiento interno y seguimientos anuales de la autoridad ambiental - ANLA
Resolución 2182 del 02 de octubre de 2453</t>
  </si>
  <si>
    <t>Verificación mediante seguimiento interno y seguimientos anuales de la autoridad ambiental - ANLA
Resolución 2182 del 02 de octubre de 2454</t>
  </si>
  <si>
    <t>Verificación mediante seguimiento interno y seguimientos anuales de la autoridad ambiental - ANLA
Resolución 2182 del 02 de octubre de 2455</t>
  </si>
  <si>
    <t>Verificación mediante seguimiento interno y seguimientos anuales de la autoridad ambiental - ANLA
Resolución 2182 del 02 de octubre de 2456</t>
  </si>
  <si>
    <t>Verificación mediante seguimiento interno y seguimientos anuales de la autoridad ambiental - ANLA
Resolución 2182 del 02 de octubre de 2457</t>
  </si>
  <si>
    <t>Verificación mediante seguimiento interno y seguimientos anuales de la autoridad ambiental - ANLA
Resolución 2182 del 02 de octubre de 2458</t>
  </si>
  <si>
    <t>Verificación mediante seguimiento interno y seguimientos anuales de la autoridad ambiental - ANLA
Resolución 2182 del 02 de octubre de 2459</t>
  </si>
  <si>
    <t>Verificación mediante seguimiento interno y seguimientos anuales de la autoridad ambiental - ANLA
Resolución 2182 del 02 de octubre de 2460</t>
  </si>
  <si>
    <t>Verificación mediante seguimiento interno y seguimientos anuales de la autoridad ambiental - ANLA
Resolución 2182 del 02 de octubre de 2461</t>
  </si>
  <si>
    <t>Verificación mediante seguimiento interno y seguimientos anuales de la autoridad ambiental - ANLA
Resolución 2182 del 02 de octubre de 2462</t>
  </si>
  <si>
    <t>Verificación mediante seguimiento interno y seguimientos anuales de la autoridad ambiental - ANLA
Resolución 2182 del 02 de octubre de 2463</t>
  </si>
  <si>
    <t>Verificación mediante seguimiento interno y seguimientos anuales de la autoridad ambiental - ANLA
Resolución 2182 del 02 de octubre de 2464</t>
  </si>
  <si>
    <t>Verificación mediante seguimiento interno y seguimientos anuales de la autoridad ambiental - ANLA
Resolución 2182 del 02 de octubre de 2465</t>
  </si>
  <si>
    <t>Santander / Girón / Río Sucio</t>
  </si>
  <si>
    <t>Verificación mediante seguimiento interno y seguimientos anuales de la autoridad ambiental - ANLA
Resolución 2182 del 02 de octubre de 2466</t>
  </si>
  <si>
    <t>Verificación mediante seguimiento interno y seguimientos anuales de la autoridad ambiental - ANLA
Resolución 2182 del 02 de octubre de 2467</t>
  </si>
  <si>
    <t>Verificación mediante seguimiento interno y seguimientos anuales de la autoridad ambiental - ANLA
Resolución 2182 del 02 de octubre de 2468</t>
  </si>
  <si>
    <t>Verificación mediante seguimiento interno y seguimientos anuales de la autoridad ambiental - ANLA
Resolución 2182 del 02 de octubre de 2469</t>
  </si>
  <si>
    <t>Verificación mediante seguimiento interno y seguimientos anuales de la autoridad ambiental - ANLA
Resolución 2182 del 02 de octubre de 2470</t>
  </si>
  <si>
    <t>Verificación mediante seguimiento interno y seguimientos anuales de la autoridad ambiental - ANLA
Resolución 2182 del 02 de octubre de 2471</t>
  </si>
  <si>
    <t>Verificación mediante seguimiento interno y seguimientos anuales de la autoridad ambiental - ANLA
Resolución 2182 del 02 de octubre de 2472</t>
  </si>
  <si>
    <t>Verificación mediante seguimiento interno y seguimientos anuales de la autoridad ambiental - ANLA
Resolución 2182 del 02 de octubre de 2473</t>
  </si>
  <si>
    <t>Verificación mediante seguimiento interno y seguimientos anuales de la autoridad ambiental - ANLA
Resolución 2182 del 02 de octubre de 2474</t>
  </si>
  <si>
    <t>Verificación mediante seguimiento interno y seguimientos anuales de la autoridad ambiental - ANLA
Resolución 2182 del 02 de octubre de 2475</t>
  </si>
  <si>
    <t>Papaya</t>
  </si>
  <si>
    <t>Verificación mediante seguimiento interno y seguimientos anuales de la autoridad ambiental - ANLA
Resolución 2182 del 02 de octubre de 2476</t>
  </si>
  <si>
    <t>Verificación mediante seguimiento interno y seguimientos anuales de la autoridad ambiental - ANLA
Resolución 2182 del 02 de octubre de 2477</t>
  </si>
  <si>
    <t>Cesar / Curumaní / Corregimiento Guaimaral</t>
  </si>
  <si>
    <t>Verificación mediante seguimiento interno y seguimientos anuales de la autoridad ambiental - ANLA
Resolución 2182 del 02 de octubre de 2478</t>
  </si>
  <si>
    <t>Cesar / Curumaní / Corregimiento Champán</t>
  </si>
  <si>
    <t>Verificación mediante seguimiento interno y seguimientos anuales de la autoridad ambiental - ANLA
Resolución 2182 del 02 de octubre de 2479</t>
  </si>
  <si>
    <t>Verificación mediante seguimiento interno y seguimientos anuales de la autoridad ambiental - ANLA
Resolución 2182 del 02 de octubre de 2480</t>
  </si>
  <si>
    <t>Verificación mediante seguimiento interno y seguimientos anuales de la autoridad ambiental - ANLA
Resolución 2182 del 02 de octubre de 2481</t>
  </si>
  <si>
    <t>Verificación mediante seguimiento interno y seguimientos anuales de la autoridad ambiental - ANLA
Resolución 2182 del 02 de octubre de 2482</t>
  </si>
  <si>
    <t>Verificación mediante seguimiento interno y seguimientos anuales de la autoridad ambiental - ANLA
Resolución 2182 del 02 de octubre de 2483</t>
  </si>
  <si>
    <t>Verificación mediante seguimiento interno y seguimientos anuales de la autoridad ambiental - ANLA
Resolución 2182 del 02 de octubre de 2484</t>
  </si>
  <si>
    <t>Verificación mediante seguimiento interno y seguimientos anuales de la autoridad ambiental - ANLA
Resolución 2182 del 02 de octubre de 2485</t>
  </si>
  <si>
    <t>Verificación mediante seguimiento interno y seguimientos anuales de la autoridad ambiental - ANLA
Resolución 2182 del 02 de octubre de 2486</t>
  </si>
  <si>
    <t>Verificación mediante seguimiento interno y seguimientos anuales de la autoridad ambiental - ANLA
Resolución 2182 del 02 de octubre de 2487</t>
  </si>
  <si>
    <t>Verificación mediante seguimiento interno y seguimientos anuales de la autoridad ambiental - ANLA
Resolución 2182 del 02 de octubre de 2488</t>
  </si>
  <si>
    <t>Verificación mediante seguimiento interno y seguimientos anuales de la autoridad ambiental - ANLA
Resolución 2182 del 02 de octubre de 2489</t>
  </si>
  <si>
    <t>Verificación mediante seguimiento interno y seguimientos anuales de la autoridad ambiental - ANLA
Resolución 2182 del 02 de octubre de 2490</t>
  </si>
  <si>
    <t>Verificación mediante seguimiento interno y seguimientos anuales de la autoridad ambiental - ANLA
Resolución 2182 del 02 de octubre de 2491</t>
  </si>
  <si>
    <t>Verificación mediante seguimiento interno y seguimientos anuales de la autoridad ambiental - ANLA
Resolución 2182 del 02 de octubre de 2492</t>
  </si>
  <si>
    <t>Verificación mediante seguimiento interno y seguimientos anuales de la autoridad ambiental - ANLA
Resolución 2182 del 02 de octubre de 2493</t>
  </si>
  <si>
    <t>Verificación mediante seguimiento interno y seguimientos anuales de la autoridad ambiental - ANLA
Resolución 2182 del 02 de octubre de 2494</t>
  </si>
  <si>
    <t>Verificación mediante seguimiento interno y seguimientos anuales de la autoridad ambiental - ANLA
Resolución 2182 del 02 de octubre de 2495</t>
  </si>
  <si>
    <t>Verificación mediante seguimiento interno y seguimientos anuales de la autoridad ambiental - ANLA
Resolución 2182 del 02 de octubre de 2496</t>
  </si>
  <si>
    <t>Verificación mediante seguimiento interno y seguimientos anuales de la autoridad ambiental - ANLA
Resolución 2182 del 02 de octubre de 2497</t>
  </si>
  <si>
    <t>Verificación mediante seguimiento interno y seguimientos anuales de la autoridad ambiental - ANLA
Resolución 2182 del 02 de octubre de 2498</t>
  </si>
  <si>
    <t>Verificación mediante seguimiento interno y seguimientos anuales de la autoridad ambiental - ANLA
Resolución 2182 del 02 de octubre de 2499</t>
  </si>
  <si>
    <t>Verificación mediante seguimiento interno y seguimientos anuales de la autoridad ambiental - ANLA
Resolución 2182 del 02 de octubre de 2500</t>
  </si>
  <si>
    <t>Verificación mediante seguimiento interno y seguimientos anuales de la autoridad ambiental - ANLA
Resolución 2182 del 02 de octubre de 2501</t>
  </si>
  <si>
    <t>Verificación mediante seguimiento interno y seguimientos anuales de la autoridad ambiental - ANLA
Resolución 2182 del 02 de octubre de 2502</t>
  </si>
  <si>
    <t>Verificación mediante seguimiento interno y seguimientos anuales de la autoridad ambiental - ANLA
Resolución 2182 del 02 de octubre de 2503</t>
  </si>
  <si>
    <t>Verificación mediante seguimiento interno y seguimientos anuales de la autoridad ambiental - ANLA
Resolución 2182 del 02 de octubre de 2504</t>
  </si>
  <si>
    <t>Verificación mediante seguimiento interno y seguimientos anuales de la autoridad ambiental - ANLA
Resolución 2182 del 02 de octubre de 2505</t>
  </si>
  <si>
    <t>Verificación mediante seguimiento interno y seguimientos anuales de la autoridad ambiental - ANLA
Resolución 2182 del 02 de octubre de 2506</t>
  </si>
  <si>
    <t>Verificación mediante seguimiento interno y seguimientos anuales de la autoridad ambiental - ANLA
Resolución 2182 del 02 de octubre de 2507</t>
  </si>
  <si>
    <t>Verificación mediante seguimiento interno y seguimientos anuales de la autoridad ambiental - ANLA
Resolución 2182 del 02 de octubre de 2508</t>
  </si>
  <si>
    <t>Cesar / Pelaya / Santa Ana</t>
  </si>
  <si>
    <t>Verificación mediante seguimiento interno y seguimientos anuales de la autoridad ambiental - ANLA
Resolución 2182 del 02 de octubre de 2509</t>
  </si>
  <si>
    <t>Verificación mediante seguimiento interno y seguimientos anuales de la autoridad ambiental - ANLA
Resolución 2182 del 02 de octubre de 2510</t>
  </si>
  <si>
    <t>Verificación mediante seguimiento interno y seguimientos anuales de la autoridad ambiental - ANLA
Resolución 2182 del 02 de octubre de 2511</t>
  </si>
  <si>
    <t>Verificación mediante seguimiento interno y seguimientos anuales de la autoridad ambiental - ANLA
Resolución 2182 del 02 de octubre de 2512</t>
  </si>
  <si>
    <t>Verificación mediante seguimiento interno y seguimientos anuales de la autoridad ambiental - ANLA
Resolución 2182 del 02 de octubre de 2513</t>
  </si>
  <si>
    <t>Verificación mediante seguimiento interno y seguimientos anuales de la autoridad ambiental - ANLA
Resolución 2182 del 02 de octubre de 2514</t>
  </si>
  <si>
    <t>Verificación mediante seguimiento interno y seguimientos anuales de la autoridad ambiental - ANLA
Resolución 2182 del 02 de octubre de 2515</t>
  </si>
  <si>
    <t>Verificación mediante seguimiento interno y seguimientos anuales de la autoridad ambiental - ANLA
Resolución 2182 del 02 de octubre de 2516</t>
  </si>
  <si>
    <t>Verificación mediante seguimiento interno y seguimientos anuales de la autoridad ambiental - ANLA
Resolución 2182 del 02 de octubre de 2517</t>
  </si>
  <si>
    <t>Verificación mediante seguimiento interno y seguimientos anuales de la autoridad ambiental - ANLA
Resolución 2182 del 02 de octubre de 2518</t>
  </si>
  <si>
    <t>Verificación mediante seguimiento interno y seguimientos anuales de la autoridad ambiental - ANLA
Resolución 2182 del 02 de octubre de 2519</t>
  </si>
  <si>
    <t>Verificación mediante seguimiento interno y seguimientos anuales de la autoridad ambiental - ANLA
Resolución 2182 del 02 de octubre de 2520</t>
  </si>
  <si>
    <t>Verificación mediante seguimiento interno y seguimientos anuales de la autoridad ambiental - ANLA
Resolución 2182 del 02 de octubre de 2521</t>
  </si>
  <si>
    <t>Verificación mediante seguimiento interno y seguimientos anuales de la autoridad ambiental - ANLA
Resolución 2182 del 02 de octubre de 2522</t>
  </si>
  <si>
    <t>Verificación mediante seguimiento interno y seguimientos anuales de la autoridad ambiental - ANLA
Resolución 2182 del 02 de octubre de 2523</t>
  </si>
  <si>
    <t>Verificación mediante seguimiento interno y seguimientos anuales de la autoridad ambiental - ANLA
Resolución 2182 del 02 de octubre de 2524</t>
  </si>
  <si>
    <t>Verificación mediante seguimiento interno y seguimientos anuales de la autoridad ambiental - ANLA
Resolución 2182 del 02 de octubre de 2525</t>
  </si>
  <si>
    <t>Verificación mediante seguimiento interno y seguimientos anuales de la autoridad ambiental - ANLA
Resolución 2182 del 02 de octubre de 2526</t>
  </si>
  <si>
    <t>Verificación mediante seguimiento interno y seguimientos anuales de la autoridad ambiental - ANLA
Resolución 2182 del 02 de octubre de 2527</t>
  </si>
  <si>
    <t>Verificación mediante seguimiento interno y seguimientos anuales de la autoridad ambiental - ANLA
Resolución 2182 del 02 de octubre de 2528</t>
  </si>
  <si>
    <t>Verificación mediante seguimiento interno y seguimientos anuales de la autoridad ambiental - ANLA
Resolución 2182 del 02 de octubre de 2529</t>
  </si>
  <si>
    <t>Verificación mediante seguimiento interno y seguimientos anuales de la autoridad ambiental - ANLA
Resolución 2182 del 02 de octubre de 2530</t>
  </si>
  <si>
    <t>Cesar / San Alberto / Monterrey</t>
  </si>
  <si>
    <t>Verificación mediante seguimiento interno y seguimientos anuales de la autoridad ambiental - ANLA
Resolución 2182 del 02 de octubre de 2531</t>
  </si>
  <si>
    <t>Verificación mediante seguimiento interno y seguimientos anuales de la autoridad ambiental - ANLA
Resolución 2182 del 02 de octubre de 2532</t>
  </si>
  <si>
    <t>Verificación mediante seguimiento interno y seguimientos anuales de la autoridad ambiental - ANLA
Resolución 2182 del 02 de octubre de 2533</t>
  </si>
  <si>
    <t>Verificación mediante seguimiento interno y seguimientos anuales de la autoridad ambiental - ANLA
Resolución 2182 del 02 de octubre de 2534</t>
  </si>
  <si>
    <t>Verificación mediante seguimiento interno y seguimientos anuales de la autoridad ambiental - ANLA
Resolución 2182 del 02 de octubre de 2535</t>
  </si>
  <si>
    <t>Verificación mediante seguimiento interno y seguimientos anuales de la autoridad ambiental - ANLA
Resolución 2182 del 02 de octubre de 2536</t>
  </si>
  <si>
    <t>Verificación mediante seguimiento interno y seguimientos anuales de la autoridad ambiental - ANLA
Resolución 2182 del 02 de octubre de 2537</t>
  </si>
  <si>
    <t>Verificación mediante seguimiento interno y seguimientos anuales de la autoridad ambiental - ANLA
Resolución 2182 del 02 de octubre de 2538</t>
  </si>
  <si>
    <t>Verificación mediante seguimiento interno y seguimientos anuales de la autoridad ambiental - ANLA
Resolución 2182 del 02 de octubre de 2539</t>
  </si>
  <si>
    <t>Verificación mediante seguimiento interno y seguimientos anuales de la autoridad ambiental - ANLA
Resolución 2182 del 02 de octubre de 2540</t>
  </si>
  <si>
    <t>Verificación mediante seguimiento interno y seguimientos anuales de la autoridad ambiental - ANLA
Resolución 2182 del 02 de octubre de 2541</t>
  </si>
  <si>
    <t>Verificación mediante seguimiento interno y seguimientos anuales de la autoridad ambiental - ANLA
Resolución 2182 del 02 de octubre de 2542</t>
  </si>
  <si>
    <t>Verificación mediante seguimiento interno y seguimientos anuales de la autoridad ambiental - ANLA
Resolución 2182 del 02 de octubre de 2543</t>
  </si>
  <si>
    <t>Cesar / San Alberto / Corregimiento La Palma</t>
  </si>
  <si>
    <t>Verificación mediante seguimiento interno y seguimientos anuales de la autoridad ambiental - ANLA
Resolución 2182 del 02 de octubre de 2544</t>
  </si>
  <si>
    <t>Verificación mediante seguimiento interno y seguimientos anuales de la autoridad ambiental - ANLA
Resolución 2182 del 02 de octubre de 2545</t>
  </si>
  <si>
    <t>Verificación mediante seguimiento interno y seguimientos anuales de la autoridad ambiental - ANLA
Resolución 2182 del 02 de octubre de 2546</t>
  </si>
  <si>
    <t>Verificación mediante seguimiento interno y seguimientos anuales de la autoridad ambiental - ANLA
Resolución 2182 del 02 de octubre de 2547</t>
  </si>
  <si>
    <t>Verificación mediante seguimiento interno y seguimientos anuales de la autoridad ambiental - ANLA
Resolución 2182 del 02 de octubre de 2548</t>
  </si>
  <si>
    <t>Verificación mediante seguimiento interno y seguimientos anuales de la autoridad ambiental - ANLA
Resolución 2182 del 02 de octubre de 2549</t>
  </si>
  <si>
    <t>Verificación mediante seguimiento interno y seguimientos anuales de la autoridad ambiental - ANLA
Resolución 2182 del 02 de octubre de 2550</t>
  </si>
  <si>
    <t>Verificación mediante seguimiento interno y seguimientos anuales de la autoridad ambiental - ANLA
Resolución 2182 del 02 de octubre de 2551</t>
  </si>
  <si>
    <t>Verificación mediante seguimiento interno y seguimientos anuales de la autoridad ambiental - ANLA
Resolución 2182 del 02 de octubre de 2552</t>
  </si>
  <si>
    <t>Verificación mediante seguimiento interno y seguimientos anuales de la autoridad ambiental - ANLA
Resolución 2182 del 02 de octubre de 2553</t>
  </si>
  <si>
    <t>Verificación mediante seguimiento interno y seguimientos anuales de la autoridad ambiental - ANLA
Resolución 2182 del 02 de octubre de 2554</t>
  </si>
  <si>
    <t>Verificación mediante seguimiento interno y seguimientos anuales de la autoridad ambiental - ANLA
Resolución 2182 del 02 de octubre de 2555</t>
  </si>
  <si>
    <t>Verificación mediante seguimiento interno y seguimientos anuales de la autoridad ambiental - ANLA
Resolución 2182 del 02 de octubre de 2556</t>
  </si>
  <si>
    <t>Verificación mediante seguimiento interno y seguimientos anuales de la autoridad ambiental - ANLA
Resolución 2182 del 02 de octubre de 2557</t>
  </si>
  <si>
    <t>Verificación mediante seguimiento interno y seguimientos anuales de la autoridad ambiental - ANLA
Resolución 2182 del 02 de octubre de 2558</t>
  </si>
  <si>
    <t>Verificación mediante seguimiento interno y seguimientos anuales de la autoridad ambiental - ANLA
Resolución 2182 del 02 de octubre de 2559</t>
  </si>
  <si>
    <t>Verificación mediante seguimiento interno y seguimientos anuales de la autoridad ambiental - ANLA
Resolución 2182 del 02 de octubre de 2560</t>
  </si>
  <si>
    <t>Verificación mediante seguimiento interno y seguimientos anuales de la autoridad ambiental - ANLA
Resolución 2182 del 02 de octubre de 2561</t>
  </si>
  <si>
    <t>Verificación mediante seguimiento interno y seguimientos anuales de la autoridad ambiental - ANLA
Resolución 2182 del 02 de octubre de 2562</t>
  </si>
  <si>
    <t>Verificación mediante seguimiento interno y seguimientos anuales de la autoridad ambiental - ANLA
Resolución 2182 del 02 de octubre de 2563</t>
  </si>
  <si>
    <t>Verificación mediante seguimiento interno y seguimientos anuales de la autoridad ambiental - ANLA
Resolución 2182 del 02 de octubre de 2564</t>
  </si>
  <si>
    <t>Verificación mediante seguimiento interno y seguimientos anuales de la autoridad ambiental - ANLA
Resolución 2182 del 02 de octubre de 2565</t>
  </si>
  <si>
    <t>Verificación mediante seguimiento interno y seguimientos anuales de la autoridad ambiental - ANLA
Resolución 2182 del 02 de octubre de 2566</t>
  </si>
  <si>
    <t>Verificación mediante seguimiento interno y seguimientos anuales de la autoridad ambiental - ANLA
Resolución 2182 del 02 de octubre de 2567</t>
  </si>
  <si>
    <t>Verificación mediante seguimiento interno y seguimientos anuales de la autoridad ambiental - ANLA
Resolución 2182 del 02 de octubre de 2568</t>
  </si>
  <si>
    <t>Verificación mediante seguimiento interno y seguimientos anuales de la autoridad ambiental - ANLA
Resolución 2182 del 02 de octubre de 2569</t>
  </si>
  <si>
    <t>Verificación mediante seguimiento interno y seguimientos anuales de la autoridad ambiental - ANLA
Resolución 2182 del 02 de octubre de 2570</t>
  </si>
  <si>
    <t>Verificación mediante seguimiento interno y seguimientos anuales de la autoridad ambiental - ANLA
Resolución 2182 del 02 de octubre de 2571</t>
  </si>
  <si>
    <t>Verificación mediante seguimiento interno y seguimientos anuales de la autoridad ambiental - ANLA
Resolución 2182 del 02 de octubre de 2572</t>
  </si>
  <si>
    <t>Verificación mediante seguimiento interno y seguimientos anuales de la autoridad ambiental - ANLA
Resolución 2182 del 02 de octubre de 2573</t>
  </si>
  <si>
    <t>Verificación mediante seguimiento interno y seguimientos anuales de la autoridad ambiental - ANLA
Resolución 2182 del 02 de octubre de 2574</t>
  </si>
  <si>
    <t>Verificación mediante seguimiento interno y seguimientos anuales de la autoridad ambiental - ANLA
Resolución 2182 del 02 de octubre de 2575</t>
  </si>
  <si>
    <t>Verificación mediante seguimiento interno y seguimientos anuales de la autoridad ambiental - ANLA
Resolución 2182 del 02 de octubre de 2576</t>
  </si>
  <si>
    <t>Verificación mediante seguimiento interno y seguimientos anuales de la autoridad ambiental - ANLA
Resolución 2182 del 02 de octubre de 2577</t>
  </si>
  <si>
    <t>Verificación mediante seguimiento interno y seguimientos anuales de la autoridad ambiental - ANLA
Resolución 2182 del 02 de octubre de 2578</t>
  </si>
  <si>
    <t>Verificación mediante seguimiento interno y seguimientos anuales de la autoridad ambiental - ANLA
Resolución 2182 del 02 de octubre de 2579</t>
  </si>
  <si>
    <t>Verificación mediante seguimiento interno y seguimientos anuales de la autoridad ambiental - ANLA
Resolución 2182 del 02 de octubre de 2580</t>
  </si>
  <si>
    <t>Verificación mediante seguimiento interno y seguimientos anuales de la autoridad ambiental - ANLA
Resolución 2182 del 02 de octubre de 2581</t>
  </si>
  <si>
    <t>Verificación mediante seguimiento interno y seguimientos anuales de la autoridad ambiental - ANLA
Resolución 2182 del 02 de octubre de 2582</t>
  </si>
  <si>
    <t>Verificación mediante seguimiento interno y seguimientos anuales de la autoridad ambiental - ANLA
Resolución 2182 del 02 de octubre de 2583</t>
  </si>
  <si>
    <t>Verificación mediante seguimiento interno y seguimientos anuales de la autoridad ambiental - ANLA
Resolución 2182 del 02 de octubre de 2584</t>
  </si>
  <si>
    <t>Verificación mediante seguimiento interno y seguimientos anuales de la autoridad ambiental - ANLA
Resolución 2182 del 02 de octubre de 2585</t>
  </si>
  <si>
    <t>Verificación mediante seguimiento interno y seguimientos anuales de la autoridad ambiental - ANLA
Resolución 2182 del 02 de octubre de 2586</t>
  </si>
  <si>
    <t>Verificación mediante seguimiento interno y seguimientos anuales de la autoridad ambiental - ANLA
Resolución 2182 del 02 de octubre de 2587</t>
  </si>
  <si>
    <t>Verificación mediante seguimiento interno y seguimientos anuales de la autoridad ambiental - ANLA
Resolución 2182 del 02 de octubre de 2588</t>
  </si>
  <si>
    <t>Verificación mediante seguimiento interno y seguimientos anuales de la autoridad ambiental - ANLA
Resolución 2182 del 02 de octubre de 2589</t>
  </si>
  <si>
    <t>Verificación mediante seguimiento interno y seguimientos anuales de la autoridad ambiental - ANLA
Resolución 2182 del 02 de octubre de 2590</t>
  </si>
  <si>
    <t>Verificación mediante seguimiento interno y seguimientos anuales de la autoridad ambiental - ANLA
Resolución 2182 del 02 de octubre de 2591</t>
  </si>
  <si>
    <t>Zonas industriales</t>
  </si>
  <si>
    <t>Verificación mediante seguimiento interno y seguimientos anuales de la autoridad ambiental - ANLA
Resolución 2182 del 02 de octubre de 2592</t>
  </si>
  <si>
    <t>Verificación mediante seguimiento interno y seguimientos anuales de la autoridad ambiental - ANLA
Resolución 2182 del 02 de octubre de 2593</t>
  </si>
  <si>
    <t>Verificación mediante seguimiento interno y seguimientos anuales de la autoridad ambiental - ANLA
Resolución 2182 del 02 de octubre de 2594</t>
  </si>
  <si>
    <t>Verificación mediante seguimiento interno y seguimientos anuales de la autoridad ambiental - ANLA
Resolución 2182 del 02 de octubre de 2595</t>
  </si>
  <si>
    <t>Verificación mediante seguimiento interno y seguimientos anuales de la autoridad ambiental - ANLA
Resolución 2182 del 02 de octubre de 2596</t>
  </si>
  <si>
    <t>Verificación mediante seguimiento interno y seguimientos anuales de la autoridad ambiental - ANLA
Resolución 2182 del 02 de octubre de 2597</t>
  </si>
  <si>
    <t>Verificación mediante seguimiento interno y seguimientos anuales de la autoridad ambiental - ANLA
Resolución 2182 del 02 de octubre de 2598</t>
  </si>
  <si>
    <t>Verificación mediante seguimiento interno y seguimientos anuales de la autoridad ambiental - ANLA
Resolución 2182 del 02 de octubre de 2599</t>
  </si>
  <si>
    <t>Verificación mediante seguimiento interno y seguimientos anuales de la autoridad ambiental - ANLA
Resolución 2182 del 02 de octubre de 2600</t>
  </si>
  <si>
    <t>Verificación mediante seguimiento interno y seguimientos anuales de la autoridad ambiental - ANLA
Resolución 2182 del 02 de octubre de 2601</t>
  </si>
  <si>
    <t>Verificación mediante seguimiento interno y seguimientos anuales de la autoridad ambiental - ANLA
Resolución 2182 del 02 de octubre de 2602</t>
  </si>
  <si>
    <t>Verificación mediante seguimiento interno y seguimientos anuales de la autoridad ambiental - ANLA
Resolución 2182 del 02 de octubre de 2603</t>
  </si>
  <si>
    <t>Verificación mediante seguimiento interno y seguimientos anuales de la autoridad ambiental - ANLA
Resolución 2182 del 02 de octubre de 2604</t>
  </si>
  <si>
    <t>Verificación mediante seguimiento interno y seguimientos anuales de la autoridad ambiental - ANLA
Resolución 2182 del 02 de octubre de 2605</t>
  </si>
  <si>
    <t>Verificación mediante seguimiento interno y seguimientos anuales de la autoridad ambiental - ANLA
Resolución 2182 del 02 de octubre de 2606</t>
  </si>
  <si>
    <t>Verificación mediante seguimiento interno y seguimientos anuales de la autoridad ambiental - ANLA
Resolución 2182 del 02 de octubre de 2607</t>
  </si>
  <si>
    <t>Verificación mediante seguimiento interno y seguimientos anuales de la autoridad ambiental - ANLA
Resolución 2182 del 02 de octubre de 2608</t>
  </si>
  <si>
    <t>Verificación mediante seguimiento interno y seguimientos anuales de la autoridad ambiental - ANLA
Resolución 2182 del 02 de octubre de 2609</t>
  </si>
  <si>
    <t>Verificación mediante seguimiento interno y seguimientos anuales de la autoridad ambiental - ANLA
Resolución 2182 del 02 de octubre de 2610</t>
  </si>
  <si>
    <t>Verificación mediante seguimiento interno y seguimientos anuales de la autoridad ambiental - ANLA
Resolución 2182 del 02 de octubre de 2611</t>
  </si>
  <si>
    <t>Verificación mediante seguimiento interno y seguimientos anuales de la autoridad ambiental - ANLA
Resolución 2182 del 02 de octubre de 2612</t>
  </si>
  <si>
    <t>Verificación mediante seguimiento interno y seguimientos anuales de la autoridad ambiental - ANLA
Resolución 2182 del 02 de octubre de 2613</t>
  </si>
  <si>
    <t>Verificación mediante seguimiento interno y seguimientos anuales de la autoridad ambiental - ANLA
Resolución 2182 del 02 de octubre de 2614</t>
  </si>
  <si>
    <t>Verificación mediante seguimiento interno y seguimientos anuales de la autoridad ambiental - ANLA
Resolución 2182 del 02 de octubre de 2615</t>
  </si>
  <si>
    <t>Verificación mediante seguimiento interno y seguimientos anuales de la autoridad ambiental - ANLA
Resolución 2182 del 02 de octubre de 2616</t>
  </si>
  <si>
    <t>Verificación mediante seguimiento interno y seguimientos anuales de la autoridad ambiental - ANLA
Resolución 2182 del 02 de octubre de 2617</t>
  </si>
  <si>
    <t>Verificación mediante seguimiento interno y seguimientos anuales de la autoridad ambiental - ANLA
Resolución 2182 del 02 de octubre de 2618</t>
  </si>
  <si>
    <t>Verificación mediante seguimiento interno y seguimientos anuales de la autoridad ambiental - ANLA
Resolución 2182 del 02 de octubre de 2619</t>
  </si>
  <si>
    <t>Verificación mediante seguimiento interno y seguimientos anuales de la autoridad ambiental - ANLA
Resolución 2182 del 02 de octubre de 2620</t>
  </si>
  <si>
    <t>Verificación mediante seguimiento interno y seguimientos anuales de la autoridad ambiental - ANLA
Resolución 2182 del 02 de octubre de 2621</t>
  </si>
  <si>
    <t>Verificación mediante seguimiento interno y seguimientos anuales de la autoridad ambiental - ANLA
Resolución 2182 del 02 de octubre de 2622</t>
  </si>
  <si>
    <t>Verificación mediante seguimiento interno y seguimientos anuales de la autoridad ambiental - ANLA
Resolución 2182 del 02 de octubre de 2623</t>
  </si>
  <si>
    <t>Verificación mediante seguimiento interno y seguimientos anuales de la autoridad ambiental - ANLA
Resolución 2182 del 02 de octubre de 2624</t>
  </si>
  <si>
    <t>Verificación mediante seguimiento interno y seguimientos anuales de la autoridad ambiental - ANLA
Resolución 2182 del 02 de octubre de 2625</t>
  </si>
  <si>
    <t>Verificación mediante seguimiento interno y seguimientos anuales de la autoridad ambiental - ANLA
Resolución 2182 del 02 de octubre de 2626</t>
  </si>
  <si>
    <t>Verificación mediante seguimiento interno y seguimientos anuales de la autoridad ambiental - ANLA
Resolución 2182 del 02 de octubre de 2627</t>
  </si>
  <si>
    <t>Verificación mediante seguimiento interno y seguimientos anuales de la autoridad ambiental - ANLA
Resolución 2182 del 02 de octubre de 2628</t>
  </si>
  <si>
    <t>Verificación mediante seguimiento interno y seguimientos anuales de la autoridad ambiental - ANLA
Resolución 2182 del 02 de octubre de 2629</t>
  </si>
  <si>
    <t>Verificación mediante seguimiento interno y seguimientos anuales de la autoridad ambiental - ANLA
Resolución 2182 del 02 de octubre de 2630</t>
  </si>
  <si>
    <t>Verificación mediante seguimiento interno y seguimientos anuales de la autoridad ambiental - ANLA
Resolución 2182 del 02 de octubre de 2631</t>
  </si>
  <si>
    <t>Cesar / San Martín (Cesar) / Caño Largo</t>
  </si>
  <si>
    <t>Verificación mediante seguimiento interno y seguimientos anuales de la autoridad ambiental - ANLA
Resolución 2182 del 02 de octubre de 2632</t>
  </si>
  <si>
    <t>Verificación mediante seguimiento interno y seguimientos anuales de la autoridad ambiental - ANLA
Resolución 2182 del 02 de octubre de 2633</t>
  </si>
  <si>
    <t>Verificación mediante seguimiento interno y seguimientos anuales de la autoridad ambiental - ANLA
Resolución 2182 del 02 de octubre de 2634</t>
  </si>
  <si>
    <t>Verificación mediante seguimiento interno y seguimientos anuales de la autoridad ambiental - ANLA
Resolución 2182 del 02 de octubre de 2635</t>
  </si>
  <si>
    <t>Verificación mediante seguimiento interno y seguimientos anuales de la autoridad ambiental - ANLA
Resolución 2182 del 02 de octubre de 2636</t>
  </si>
  <si>
    <t>Verificación mediante seguimiento interno y seguimientos anuales de la autoridad ambiental - ANLA
Resolución 2182 del 02 de octubre de 2637</t>
  </si>
  <si>
    <t>Verificación mediante seguimiento interno y seguimientos anuales de la autoridad ambiental - ANLA
Resolución 2182 del 02 de octubre de 2638</t>
  </si>
  <si>
    <t>Verificación mediante seguimiento interno y seguimientos anuales de la autoridad ambiental - ANLA
Resolución 2182 del 02 de octubre de 2639</t>
  </si>
  <si>
    <t>Verificación mediante seguimiento interno y seguimientos anuales de la autoridad ambiental - ANLA
Resolución 2182 del 02 de octubre de 2640</t>
  </si>
  <si>
    <t>Verificación mediante seguimiento interno y seguimientos anuales de la autoridad ambiental - ANLA
Resolución 2182 del 02 de octubre de 2641</t>
  </si>
  <si>
    <t>Verificación mediante seguimiento interno y seguimientos anuales de la autoridad ambiental - ANLA
Resolución 2182 del 02 de octubre de 2642</t>
  </si>
  <si>
    <t>Verificación mediante seguimiento interno y seguimientos anuales de la autoridad ambiental - ANLA
Resolución 2182 del 02 de octubre de 2643</t>
  </si>
  <si>
    <t>Verificación mediante seguimiento interno y seguimientos anuales de la autoridad ambiental - ANLA
Resolución 2182 del 02 de octubre de 2644</t>
  </si>
  <si>
    <t>Verificación mediante seguimiento interno y seguimientos anuales de la autoridad ambiental - ANLA
Resolución 2182 del 02 de octubre de 2645</t>
  </si>
  <si>
    <t>Verificación mediante seguimiento interno y seguimientos anuales de la autoridad ambiental - ANLA
Resolución 2182 del 02 de octubre de 2646</t>
  </si>
  <si>
    <t>Verificación mediante seguimiento interno y seguimientos anuales de la autoridad ambiental - ANLA
Resolución 2182 del 02 de octubre de 2647</t>
  </si>
  <si>
    <t>Verificación mediante seguimiento interno y seguimientos anuales de la autoridad ambiental - ANLA
Resolución 2182 del 02 de octubre de 2648</t>
  </si>
  <si>
    <t>Verificación mediante seguimiento interno y seguimientos anuales de la autoridad ambiental - ANLA
Resolución 2182 del 02 de octubre de 2649</t>
  </si>
  <si>
    <t>Verificación mediante seguimiento interno y seguimientos anuales de la autoridad ambiental - ANLA
Resolución 2182 del 02 de octubre de 2650</t>
  </si>
  <si>
    <t>Verificación mediante seguimiento interno y seguimientos anuales de la autoridad ambiental - ANLA
Resolución 2182 del 02 de octubre de 2651</t>
  </si>
  <si>
    <t>Verificación mediante seguimiento interno y seguimientos anuales de la autoridad ambiental - ANLA
Resolución 2182 del 02 de octubre de 2652</t>
  </si>
  <si>
    <t>Verificación mediante seguimiento interno y seguimientos anuales de la autoridad ambiental - ANLA
Resolución 2182 del 02 de octubre de 2653</t>
  </si>
  <si>
    <t>Verificación mediante seguimiento interno y seguimientos anuales de la autoridad ambiental - ANLA
Resolución 2182 del 02 de octubre de 2654</t>
  </si>
  <si>
    <t>Verificación mediante seguimiento interno y seguimientos anuales de la autoridad ambiental - ANLA
Resolución 2182 del 02 de octubre de 2655</t>
  </si>
  <si>
    <t>Verificación mediante seguimiento interno y seguimientos anuales de la autoridad ambiental - ANLA
Resolución 2182 del 02 de octubre de 2656</t>
  </si>
  <si>
    <t>Verificación mediante seguimiento interno y seguimientos anuales de la autoridad ambiental - ANLA
Resolución 2182 del 02 de octubre de 2657</t>
  </si>
  <si>
    <t>Verificación mediante seguimiento interno y seguimientos anuales de la autoridad ambiental - ANLA
Resolución 2182 del 02 de octubre de 2658</t>
  </si>
  <si>
    <t>Verificación mediante seguimiento interno y seguimientos anuales de la autoridad ambiental - ANLA
Resolución 2182 del 02 de octubre de 2659</t>
  </si>
  <si>
    <t>Verificación mediante seguimiento interno y seguimientos anuales de la autoridad ambiental - ANLA
Resolución 2182 del 02 de octubre de 2660</t>
  </si>
  <si>
    <t>Verificación mediante seguimiento interno y seguimientos anuales de la autoridad ambiental - ANLA
Resolución 2182 del 02 de octubre de 2661</t>
  </si>
  <si>
    <t>Verificación mediante seguimiento interno y seguimientos anuales de la autoridad ambiental - ANLA
Resolución 2182 del 02 de octubre de 2662</t>
  </si>
  <si>
    <t>Verificación mediante seguimiento interno y seguimientos anuales de la autoridad ambiental - ANLA
Resolución 2182 del 02 de octubre de 2663</t>
  </si>
  <si>
    <t>Verificación mediante seguimiento interno y seguimientos anuales de la autoridad ambiental - ANLA
Resolución 2182 del 02 de octubre de 2664</t>
  </si>
  <si>
    <t>Verificación mediante seguimiento interno y seguimientos anuales de la autoridad ambiental - ANLA
Resolución 2182 del 02 de octubre de 2665</t>
  </si>
  <si>
    <t>Verificación mediante seguimiento interno y seguimientos anuales de la autoridad ambiental - ANLA
Resolución 2182 del 02 de octubre de 2666</t>
  </si>
  <si>
    <t>Verificación mediante seguimiento interno y seguimientos anuales de la autoridad ambiental - ANLA
Resolución 2182 del 02 de octubre de 2667</t>
  </si>
  <si>
    <t>Verificación mediante seguimiento interno y seguimientos anuales de la autoridad ambiental - ANLA
Resolución 2182 del 02 de octubre de 2668</t>
  </si>
  <si>
    <t>Verificación mediante seguimiento interno y seguimientos anuales de la autoridad ambiental - ANLA
Resolución 2182 del 02 de octubre de 2669</t>
  </si>
  <si>
    <t>Verificación mediante seguimiento interno y seguimientos anuales de la autoridad ambiental - ANLA
Resolución 2182 del 02 de octubre de 2670</t>
  </si>
  <si>
    <t>Verificación mediante seguimiento interno y seguimientos anuales de la autoridad ambiental - ANLA
Resolución 2182 del 02 de octubre de 2671</t>
  </si>
  <si>
    <t>Verificación mediante seguimiento interno y seguimientos anuales de la autoridad ambiental - ANLA
Resolución 2182 del 02 de octubre de 2672</t>
  </si>
  <si>
    <t>Verificación mediante seguimiento interno y seguimientos anuales de la autoridad ambiental - ANLA
Resolución 2182 del 02 de octubre de 2673</t>
  </si>
  <si>
    <t>Verificación mediante seguimiento interno y seguimientos anuales de la autoridad ambiental - ANLA
Resolución 2182 del 02 de octubre de 2674</t>
  </si>
  <si>
    <t>Cesar / La Gloria / Vega Grande</t>
  </si>
  <si>
    <t>Verificación mediante seguimiento interno y seguimientos anuales de la autoridad ambiental - ANLA
Resolución 2182 del 02 de octubre de 2675</t>
  </si>
  <si>
    <t>Verificación mediante seguimiento interno y seguimientos anuales de la autoridad ambiental - ANLA
Resolución 2182 del 02 de octubre de 2676</t>
  </si>
  <si>
    <t>Verificación mediante seguimiento interno y seguimientos anuales de la autoridad ambiental - ANLA
Resolución 2182 del 02 de octubre de 2677</t>
  </si>
  <si>
    <t>Verificación mediante seguimiento interno y seguimientos anuales de la autoridad ambiental - ANLA
Resolución 2182 del 02 de octubre de 2678</t>
  </si>
  <si>
    <t>Verificación mediante seguimiento interno y seguimientos anuales de la autoridad ambiental - ANLA
Resolución 2182 del 02 de octubre de 2679</t>
  </si>
  <si>
    <t>Verificación mediante seguimiento interno y seguimientos anuales de la autoridad ambiental - ANLA
Resolución 2182 del 02 de octubre de 2680</t>
  </si>
  <si>
    <t>Verificación mediante seguimiento interno y seguimientos anuales de la autoridad ambiental - ANLA
Resolución 2182 del 02 de octubre de 2681</t>
  </si>
  <si>
    <t>Verificación mediante seguimiento interno y seguimientos anuales de la autoridad ambiental - ANLA
Resolución 2182 del 02 de octubre de 2682</t>
  </si>
  <si>
    <t>Verificación mediante seguimiento interno y seguimientos anuales de la autoridad ambiental - ANLA
Resolución 2182 del 02 de octubre de 2683</t>
  </si>
  <si>
    <t>Verificación mediante seguimiento interno y seguimientos anuales de la autoridad ambiental - ANLA
Resolución 2182 del 02 de octubre de 2684</t>
  </si>
  <si>
    <t>Verificación mediante seguimiento interno y seguimientos anuales de la autoridad ambiental - ANLA
Resolución 2182 del 02 de octubre de 2685</t>
  </si>
  <si>
    <t>Verificación mediante seguimiento interno y seguimientos anuales de la autoridad ambiental - ANLA
Resolución 2182 del 02 de octubre de 2686</t>
  </si>
  <si>
    <t>Verificación mediante seguimiento interno y seguimientos anuales de la autoridad ambiental - ANLA
Resolución 2182 del 02 de octubre de 2687</t>
  </si>
  <si>
    <t>Verificación mediante seguimiento interno y seguimientos anuales de la autoridad ambiental - ANLA
Resolución 2182 del 02 de octubre de 2688</t>
  </si>
  <si>
    <t>Verificación mediante seguimiento interno y seguimientos anuales de la autoridad ambiental - ANLA
Resolución 2182 del 02 de octubre de 2689</t>
  </si>
  <si>
    <t>Verificación mediante seguimiento interno y seguimientos anuales de la autoridad ambiental - ANLA
Resolución 2182 del 02 de octubre de 2690</t>
  </si>
  <si>
    <t>Verificación mediante seguimiento interno y seguimientos anuales de la autoridad ambiental - ANLA
Resolución 2182 del 02 de octubre de 2691</t>
  </si>
  <si>
    <t>Verificación mediante seguimiento interno y seguimientos anuales de la autoridad ambiental - ANLA
Resolución 2182 del 02 de octubre de 2692</t>
  </si>
  <si>
    <t>Verificación mediante seguimiento interno y seguimientos anuales de la autoridad ambiental - ANLA
Resolución 2182 del 02 de octubre de 2693</t>
  </si>
  <si>
    <t>Verificación mediante seguimiento interno y seguimientos anuales de la autoridad ambiental - ANLA
Resolución 2182 del 02 de octubre de 2694</t>
  </si>
  <si>
    <t>Verificación mediante seguimiento interno y seguimientos anuales de la autoridad ambiental - ANLA
Resolución 2182 del 02 de octubre de 2695</t>
  </si>
  <si>
    <t>Verificación mediante seguimiento interno y seguimientos anuales de la autoridad ambiental - ANLA
Resolución 2182 del 02 de octubre de 2696</t>
  </si>
  <si>
    <t>Verificación mediante seguimiento interno y seguimientos anuales de la autoridad ambiental - ANLA
Resolución 2182 del 02 de octubre de 2697</t>
  </si>
  <si>
    <t>Verificación mediante seguimiento interno y seguimientos anuales de la autoridad ambiental - ANLA
Resolución 2182 del 02 de octubre de 2698</t>
  </si>
  <si>
    <t>Verificación mediante seguimiento interno y seguimientos anuales de la autoridad ambiental - ANLA
Resolución 2182 del 02 de octubre de 2699</t>
  </si>
  <si>
    <t>Verificación mediante seguimiento interno y seguimientos anuales de la autoridad ambiental - ANLA
Resolución 2182 del 02 de octubre de 2700</t>
  </si>
  <si>
    <t>Verificación mediante seguimiento interno y seguimientos anuales de la autoridad ambiental - ANLA
Resolución 2182 del 02 de octubre de 2701</t>
  </si>
  <si>
    <t>Verificación mediante seguimiento interno y seguimientos anuales de la autoridad ambiental - ANLA
Resolución 2182 del 02 de octubre de 2702</t>
  </si>
  <si>
    <t>Verificación mediante seguimiento interno y seguimientos anuales de la autoridad ambiental - ANLA
Resolución 2182 del 02 de octubre de 2703</t>
  </si>
  <si>
    <t>Verificación mediante seguimiento interno y seguimientos anuales de la autoridad ambiental - ANLA
Resolución 2182 del 02 de octubre de 2704</t>
  </si>
  <si>
    <t>Verificación mediante seguimiento interno y seguimientos anuales de la autoridad ambiental - ANLA
Resolución 2182 del 02 de octubre de 2705</t>
  </si>
  <si>
    <t>Verificación mediante seguimiento interno y seguimientos anuales de la autoridad ambiental - ANLA
Resolución 2182 del 02 de octubre de 2706</t>
  </si>
  <si>
    <t>Verificación mediante seguimiento interno y seguimientos anuales de la autoridad ambiental - ANLA
Resolución 2182 del 02 de octubre de 2707</t>
  </si>
  <si>
    <t>Verificación mediante seguimiento interno y seguimientos anuales de la autoridad ambiental - ANLA
Resolución 2182 del 02 de octubre de 2708</t>
  </si>
  <si>
    <t>Verificación mediante seguimiento interno y seguimientos anuales de la autoridad ambiental - ANLA
Resolución 2182 del 02 de octubre de 2709</t>
  </si>
  <si>
    <t>Verificación mediante seguimiento interno y seguimientos anuales de la autoridad ambiental - ANLA
Resolución 2182 del 02 de octubre de 2710</t>
  </si>
  <si>
    <t>Verificación mediante seguimiento interno y seguimientos anuales de la autoridad ambiental - ANLA
Resolución 2182 del 02 de octubre de 2711</t>
  </si>
  <si>
    <t>Verificación mediante seguimiento interno y seguimientos anuales de la autoridad ambiental - ANLA
Resolución 2182 del 02 de octubre de 2712</t>
  </si>
  <si>
    <t>Verificación mediante seguimiento interno y seguimientos anuales de la autoridad ambiental - ANLA
Resolución 2182 del 02 de octubre de 2713</t>
  </si>
  <si>
    <t>Verificación mediante seguimiento interno y seguimientos anuales de la autoridad ambiental - ANLA
Resolución 2182 del 02 de octubre de 2714</t>
  </si>
  <si>
    <t>Verificación mediante seguimiento interno y seguimientos anuales de la autoridad ambiental - ANLA
Resolución 2182 del 02 de octubre de 2715</t>
  </si>
  <si>
    <t>Verificación mediante seguimiento interno y seguimientos anuales de la autoridad ambiental - ANLA
Resolución 2182 del 02 de octubre de 2716</t>
  </si>
  <si>
    <t>Verificación mediante seguimiento interno y seguimientos anuales de la autoridad ambiental - ANLA
Resolución 2182 del 02 de octubre de 2717</t>
  </si>
  <si>
    <t>Verificación mediante seguimiento interno y seguimientos anuales de la autoridad ambiental - ANLA
Resolución 2182 del 02 de octubre de 2718</t>
  </si>
  <si>
    <t>Verificación mediante seguimiento interno y seguimientos anuales de la autoridad ambiental - ANLA
Resolución 2182 del 02 de octubre de 2719</t>
  </si>
  <si>
    <t>Verificación mediante seguimiento interno y seguimientos anuales de la autoridad ambiental - ANLA
Resolución 2182 del 02 de octubre de 2720</t>
  </si>
  <si>
    <t>Verificación mediante seguimiento interno y seguimientos anuales de la autoridad ambiental - ANLA
Resolución 2182 del 02 de octubre de 2721</t>
  </si>
  <si>
    <t>Verificación mediante seguimiento interno y seguimientos anuales de la autoridad ambiental - ANLA
Resolución 2182 del 02 de octubre de 2722</t>
  </si>
  <si>
    <t>Verificación mediante seguimiento interno y seguimientos anuales de la autoridad ambiental - ANLA
Resolución 2182 del 02 de octubre de 2723</t>
  </si>
  <si>
    <t>Verificación mediante seguimiento interno y seguimientos anuales de la autoridad ambiental - ANLA
Resolución 2182 del 02 de octubre de 2724</t>
  </si>
  <si>
    <t>Verificación mediante seguimiento interno y seguimientos anuales de la autoridad ambiental - ANLA
Resolución 2182 del 02 de octubre de 2725</t>
  </si>
  <si>
    <t>Verificación mediante seguimiento interno y seguimientos anuales de la autoridad ambiental - ANLA
Resolución 2182 del 02 de octubre de 2726</t>
  </si>
  <si>
    <t>Verificación mediante seguimiento interno y seguimientos anuales de la autoridad ambiental - ANLA
Resolución 2182 del 02 de octubre de 2727</t>
  </si>
  <si>
    <t>Verificación mediante seguimiento interno y seguimientos anuales de la autoridad ambiental - ANLA
Resolución 2182 del 02 de octubre de 2728</t>
  </si>
  <si>
    <t>Verificación mediante seguimiento interno y seguimientos anuales de la autoridad ambiental - ANLA
Resolución 2182 del 02 de octubre de 2729</t>
  </si>
  <si>
    <t>Verificación mediante seguimiento interno y seguimientos anuales de la autoridad ambiental - ANLA
Resolución 2182 del 02 de octubre de 2730</t>
  </si>
  <si>
    <t>Verificación mediante seguimiento interno y seguimientos anuales de la autoridad ambiental - ANLA
Resolución 2182 del 02 de octubre de 2731</t>
  </si>
  <si>
    <t>Verificación mediante seguimiento interno y seguimientos anuales de la autoridad ambiental - ANLA
Resolución 2182 del 02 de octubre de 2732</t>
  </si>
  <si>
    <t>Verificación mediante seguimiento interno y seguimientos anuales de la autoridad ambiental - ANLA
Resolución 2182 del 02 de octubre de 2733</t>
  </si>
  <si>
    <t>Verificación mediante seguimiento interno y seguimientos anuales de la autoridad ambiental - ANLA
Resolución 2182 del 02 de octubre de 2734</t>
  </si>
  <si>
    <t>Verificación mediante seguimiento interno y seguimientos anuales de la autoridad ambiental - ANLA
Resolución 2182 del 02 de octubre de 2735</t>
  </si>
  <si>
    <t>Verificación mediante seguimiento interno y seguimientos anuales de la autoridad ambiental - ANLA
Resolución 2182 del 02 de octubre de 2736</t>
  </si>
  <si>
    <t>Verificación mediante seguimiento interno y seguimientos anuales de la autoridad ambiental - ANLA
Resolución 2182 del 02 de octubre de 2737</t>
  </si>
  <si>
    <t>Verificación mediante seguimiento interno y seguimientos anuales de la autoridad ambiental - ANLA
Resolución 2182 del 02 de octubre de 2738</t>
  </si>
  <si>
    <t>Verificación mediante seguimiento interno y seguimientos anuales de la autoridad ambiental - ANLA
Resolución 2182 del 02 de octubre de 2739</t>
  </si>
  <si>
    <t>Verificación mediante seguimiento interno y seguimientos anuales de la autoridad ambiental - ANLA
Resolución 2182 del 02 de octubre de 2740</t>
  </si>
  <si>
    <t>Verificación mediante seguimiento interno y seguimientos anuales de la autoridad ambiental - ANLA
Resolución 2182 del 02 de octubre de 2741</t>
  </si>
  <si>
    <t>Verificación mediante seguimiento interno y seguimientos anuales de la autoridad ambiental - ANLA
Resolución 2182 del 02 de octubre de 2742</t>
  </si>
  <si>
    <t>Verificación mediante seguimiento interno y seguimientos anuales de la autoridad ambiental - ANLA
Resolución 2182 del 02 de octubre de 2743</t>
  </si>
  <si>
    <t>Verificación mediante seguimiento interno y seguimientos anuales de la autoridad ambiental - ANLA
Resolución 2182 del 02 de octubre de 2744</t>
  </si>
  <si>
    <t>Verificación mediante seguimiento interno y seguimientos anuales de la autoridad ambiental - ANLA
Resolución 2182 del 02 de octubre de 2745</t>
  </si>
  <si>
    <t>Verificación mediante seguimiento interno y seguimientos anuales de la autoridad ambiental - ANLA
Resolución 2182 del 02 de octubre de 2746</t>
  </si>
  <si>
    <t>Verificación mediante seguimiento interno y seguimientos anuales de la autoridad ambiental - ANLA
Resolución 2182 del 02 de octubre de 2747</t>
  </si>
  <si>
    <t>Verificación mediante seguimiento interno y seguimientos anuales de la autoridad ambiental - ANLA
Resolución 2182 del 02 de octubre de 2748</t>
  </si>
  <si>
    <t>Verificación mediante seguimiento interno y seguimientos anuales de la autoridad ambiental - ANLA
Resolución 2182 del 02 de octubre de 2749</t>
  </si>
  <si>
    <t>Verificación mediante seguimiento interno y seguimientos anuales de la autoridad ambiental - ANLA
Resolución 2182 del 02 de octubre de 2750</t>
  </si>
  <si>
    <t>Verificación mediante seguimiento interno y seguimientos anuales de la autoridad ambiental - ANLA
Resolución 2182 del 02 de octubre de 2751</t>
  </si>
  <si>
    <t>Verificación mediante seguimiento interno y seguimientos anuales de la autoridad ambiental - ANLA
Resolución 2182 del 02 de octubre de 2752</t>
  </si>
  <si>
    <t>Verificación mediante seguimiento interno y seguimientos anuales de la autoridad ambiental - ANLA
Resolución 2182 del 02 de octubre de 2753</t>
  </si>
  <si>
    <t>Verificación mediante seguimiento interno y seguimientos anuales de la autoridad ambiental - ANLA
Resolución 2182 del 02 de octubre de 2754</t>
  </si>
  <si>
    <t>Verificación mediante seguimiento interno y seguimientos anuales de la autoridad ambiental - ANLA
Resolución 2182 del 02 de octubre de 2755</t>
  </si>
  <si>
    <t>Verificación mediante seguimiento interno y seguimientos anuales de la autoridad ambiental - ANLA
Resolución 2182 del 02 de octubre de 2756</t>
  </si>
  <si>
    <t>Verificación mediante seguimiento interno y seguimientos anuales de la autoridad ambiental - ANLA
Resolución 2182 del 02 de octubre de 2757</t>
  </si>
  <si>
    <t>Verificación mediante seguimiento interno y seguimientos anuales de la autoridad ambiental - ANLA
Resolución 2182 del 02 de octubre de 2758</t>
  </si>
  <si>
    <t>Verificación mediante seguimiento interno y seguimientos anuales de la autoridad ambiental - ANLA
Resolución 2182 del 02 de octubre de 2759</t>
  </si>
  <si>
    <t>Verificación mediante seguimiento interno y seguimientos anuales de la autoridad ambiental - ANLA
Resolución 2182 del 02 de octubre de 2760</t>
  </si>
  <si>
    <t>Verificación mediante seguimiento interno y seguimientos anuales de la autoridad ambiental - ANLA
Resolución 2182 del 02 de octubre de 2761</t>
  </si>
  <si>
    <t>Verificación mediante seguimiento interno y seguimientos anuales de la autoridad ambiental - ANLA
Resolución 2182 del 02 de octubre de 2762</t>
  </si>
  <si>
    <t>Verificación mediante seguimiento interno y seguimientos anuales de la autoridad ambiental - ANLA
Resolución 2182 del 02 de octubre de 2763</t>
  </si>
  <si>
    <t>Verificación mediante seguimiento interno y seguimientos anuales de la autoridad ambiental - ANLA
Resolución 2182 del 02 de octubre de 2764</t>
  </si>
  <si>
    <t>Verificación mediante seguimiento interno y seguimientos anuales de la autoridad ambiental - ANLA
Resolución 2182 del 02 de octubre de 2765</t>
  </si>
  <si>
    <t>Verificación mediante seguimiento interno y seguimientos anuales de la autoridad ambiental - ANLA
Resolución 2182 del 02 de octubre de 2766</t>
  </si>
  <si>
    <t>Verificación mediante seguimiento interno y seguimientos anuales de la autoridad ambiental - ANLA
Resolución 2182 del 02 de octubre de 2767</t>
  </si>
  <si>
    <t>Verificación mediante seguimiento interno y seguimientos anuales de la autoridad ambiental - ANLA
Resolución 2182 del 02 de octubre de 2768</t>
  </si>
  <si>
    <t>Verificación mediante seguimiento interno y seguimientos anuales de la autoridad ambiental - ANLA
Resolución 2182 del 02 de octubre de 2769</t>
  </si>
  <si>
    <t>Verificación mediante seguimiento interno y seguimientos anuales de la autoridad ambiental - ANLA
Resolución 2182 del 02 de octubre de 2770</t>
  </si>
  <si>
    <t>Verificación mediante seguimiento interno y seguimientos anuales de la autoridad ambiental - ANLA
Resolución 2182 del 02 de octubre de 2771</t>
  </si>
  <si>
    <t>Verificación mediante seguimiento interno y seguimientos anuales de la autoridad ambiental - ANLA
Resolución 2182 del 02 de octubre de 2772</t>
  </si>
  <si>
    <t>Verificación mediante seguimiento interno y seguimientos anuales de la autoridad ambiental - ANLA
Resolución 2182 del 02 de octubre de 2773</t>
  </si>
  <si>
    <t>Verificación mediante seguimiento interno y seguimientos anuales de la autoridad ambiental - ANLA
Resolución 2182 del 02 de octubre de 2774</t>
  </si>
  <si>
    <t>Verificación mediante seguimiento interno y seguimientos anuales de la autoridad ambiental - ANLA
Resolución 2182 del 02 de octubre de 2775</t>
  </si>
  <si>
    <t>Verificación mediante seguimiento interno y seguimientos anuales de la autoridad ambiental - ANLA
Resolución 2182 del 02 de octubre de 2776</t>
  </si>
  <si>
    <t>Verificación mediante seguimiento interno y seguimientos anuales de la autoridad ambiental - ANLA
Resolución 2182 del 02 de octubre de 2777</t>
  </si>
  <si>
    <t>Verificación mediante seguimiento interno y seguimientos anuales de la autoridad ambiental - ANLA
Resolución 2182 del 02 de octubre de 2778</t>
  </si>
  <si>
    <t>Verificación mediante seguimiento interno y seguimientos anuales de la autoridad ambiental - ANLA
Resolución 2182 del 02 de octubre de 2779</t>
  </si>
  <si>
    <t>Verificación mediante seguimiento interno y seguimientos anuales de la autoridad ambiental - ANLA
Resolución 2182 del 02 de octubre de 2780</t>
  </si>
  <si>
    <t>Verificación mediante seguimiento interno y seguimientos anuales de la autoridad ambiental - ANLA
Resolución 2182 del 02 de octubre de 2781</t>
  </si>
  <si>
    <t>Verificación mediante seguimiento interno y seguimientos anuales de la autoridad ambiental - ANLA
Resolución 2182 del 02 de octubre de 2782</t>
  </si>
  <si>
    <t>Verificación mediante seguimiento interno y seguimientos anuales de la autoridad ambiental - ANLA
Resolución 2182 del 02 de octubre de 2783</t>
  </si>
  <si>
    <t>Verificación mediante seguimiento interno y seguimientos anuales de la autoridad ambiental - ANLA
Resolución 2182 del 02 de octubre de 2784</t>
  </si>
  <si>
    <t>Verificación mediante seguimiento interno y seguimientos anuales de la autoridad ambiental - ANLA
Resolución 2182 del 02 de octubre de 2785</t>
  </si>
  <si>
    <t>Verificación mediante seguimiento interno y seguimientos anuales de la autoridad ambiental - ANLA
Resolución 2182 del 02 de octubre de 2786</t>
  </si>
  <si>
    <t>Verificación mediante seguimiento interno y seguimientos anuales de la autoridad ambiental - ANLA
Resolución 2182 del 02 de octubre de 2787</t>
  </si>
  <si>
    <t>Verificación mediante seguimiento interno y seguimientos anuales de la autoridad ambiental - ANLA
Resolución 2182 del 02 de octubre de 2788</t>
  </si>
  <si>
    <t>Verificación mediante seguimiento interno y seguimientos anuales de la autoridad ambiental - ANLA
Resolución 2182 del 02 de octubre de 2789</t>
  </si>
  <si>
    <t>Verificación mediante seguimiento interno y seguimientos anuales de la autoridad ambiental - ANLA
Resolución 2182 del 02 de octubre de 2790</t>
  </si>
  <si>
    <t>Verificación mediante seguimiento interno y seguimientos anuales de la autoridad ambiental - ANLA
Resolución 2182 del 02 de octubre de 2791</t>
  </si>
  <si>
    <t>Verificación mediante seguimiento interno y seguimientos anuales de la autoridad ambiental - ANLA
Resolución 2182 del 02 de octubre de 2792</t>
  </si>
  <si>
    <t>Verificación mediante seguimiento interno y seguimientos anuales de la autoridad ambiental - ANLA
Resolución 2182 del 02 de octubre de 2793</t>
  </si>
  <si>
    <t>Verificación mediante seguimiento interno y seguimientos anuales de la autoridad ambiental - ANLA
Resolución 2182 del 02 de octubre de 2794</t>
  </si>
  <si>
    <t>Verificación mediante seguimiento interno y seguimientos anuales de la autoridad ambiental - ANLA
Resolución 2182 del 02 de octubre de 2795</t>
  </si>
  <si>
    <t>Verificación mediante seguimiento interno y seguimientos anuales de la autoridad ambiental - ANLA
Resolución 2182 del 02 de octubre de 2796</t>
  </si>
  <si>
    <t>Verificación mediante seguimiento interno y seguimientos anuales de la autoridad ambiental - ANLA
Resolución 2182 del 02 de octubre de 2797</t>
  </si>
  <si>
    <t>Verificación mediante seguimiento interno y seguimientos anuales de la autoridad ambiental - ANLA
Resolución 2182 del 02 de octubre de 2798</t>
  </si>
  <si>
    <t>Verificación mediante seguimiento interno y seguimientos anuales de la autoridad ambiental - ANLA
Resolución 2182 del 02 de octubre de 2799</t>
  </si>
  <si>
    <t>Verificación mediante seguimiento interno y seguimientos anuales de la autoridad ambiental - ANLA
Resolución 2182 del 02 de octubre de 2800</t>
  </si>
  <si>
    <t>Verificación mediante seguimiento interno y seguimientos anuales de la autoridad ambiental - ANLA
Resolución 2182 del 02 de octubre de 2801</t>
  </si>
  <si>
    <t>Verificación mediante seguimiento interno y seguimientos anuales de la autoridad ambiental - ANLA
Resolución 2182 del 02 de octubre de 2802</t>
  </si>
  <si>
    <t>Verificación mediante seguimiento interno y seguimientos anuales de la autoridad ambiental - ANLA
Resolución 2182 del 02 de octubre de 2803</t>
  </si>
  <si>
    <t>Verificación mediante seguimiento interno y seguimientos anuales de la autoridad ambiental - ANLA
Resolución 2182 del 02 de octubre de 2804</t>
  </si>
  <si>
    <t>Verificación mediante seguimiento interno y seguimientos anuales de la autoridad ambiental - ANLA
Resolución 2182 del 02 de octubre de 2805</t>
  </si>
  <si>
    <t>Verificación mediante seguimiento interno y seguimientos anuales de la autoridad ambiental - ANLA
Resolución 2182 del 02 de octubre de 2806</t>
  </si>
  <si>
    <t>Verificación mediante seguimiento interno y seguimientos anuales de la autoridad ambiental - ANLA
Resolución 2182 del 02 de octubre de 2807</t>
  </si>
  <si>
    <t>Verificación mediante seguimiento interno y seguimientos anuales de la autoridad ambiental - ANLA
Resolución 2182 del 02 de octubre de 2808</t>
  </si>
  <si>
    <t>Verificación mediante seguimiento interno y seguimientos anuales de la autoridad ambiental - ANLA
Resolución 2182 del 02 de octubre de 2809</t>
  </si>
  <si>
    <t>Verificación mediante seguimiento interno y seguimientos anuales de la autoridad ambiental - ANLA
Resolución 2182 del 02 de octubre de 2810</t>
  </si>
  <si>
    <t>Verificación mediante seguimiento interno y seguimientos anuales de la autoridad ambiental - ANLA
Resolución 2182 del 02 de octubre de 2811</t>
  </si>
  <si>
    <t>Verificación mediante seguimiento interno y seguimientos anuales de la autoridad ambiental - ANLA
Resolución 2182 del 02 de octubre de 2812</t>
  </si>
  <si>
    <t>Verificación mediante seguimiento interno y seguimientos anuales de la autoridad ambiental - ANLA
Resolución 2182 del 02 de octubre de 2813</t>
  </si>
  <si>
    <t>Verificación mediante seguimiento interno y seguimientos anuales de la autoridad ambiental - ANLA
Resolución 2182 del 02 de octubre de 2814</t>
  </si>
  <si>
    <t>Verificación mediante seguimiento interno y seguimientos anuales de la autoridad ambiental - ANLA
Resolución 2182 del 02 de octubre de 2815</t>
  </si>
  <si>
    <t>Verificación mediante seguimiento interno y seguimientos anuales de la autoridad ambiental - ANLA
Resolución 2182 del 02 de octubre de 2816</t>
  </si>
  <si>
    <t>Verificación mediante seguimiento interno y seguimientos anuales de la autoridad ambiental - ANLA
Resolución 2182 del 02 de octubre de 2817</t>
  </si>
  <si>
    <t>Verificación mediante seguimiento interno y seguimientos anuales de la autoridad ambiental - ANLA
Resolución 2182 del 02 de octubre de 2818</t>
  </si>
  <si>
    <t>Verificación mediante seguimiento interno y seguimientos anuales de la autoridad ambiental - ANLA
Resolución 2182 del 02 de octubre de 2819</t>
  </si>
  <si>
    <t>Verificación mediante seguimiento interno y seguimientos anuales de la autoridad ambiental - ANLA
Resolución 2182 del 02 de octubre de 2820</t>
  </si>
  <si>
    <t>Verificación mediante seguimiento interno y seguimientos anuales de la autoridad ambiental - ANLA
Resolución 2182 del 02 de octubre de 2821</t>
  </si>
  <si>
    <t>Verificación mediante seguimiento interno y seguimientos anuales de la autoridad ambiental - ANLA
Resolución 2182 del 02 de octubre de 2822</t>
  </si>
  <si>
    <t>Verificación mediante seguimiento interno y seguimientos anuales de la autoridad ambiental - ANLA
Resolución 2182 del 02 de octubre de 2823</t>
  </si>
  <si>
    <t>Verificación mediante seguimiento interno y seguimientos anuales de la autoridad ambiental - ANLA
Resolución 2182 del 02 de octubre de 2824</t>
  </si>
  <si>
    <t>Verificación mediante seguimiento interno y seguimientos anuales de la autoridad ambiental - ANLA
Resolución 2182 del 02 de octubre de 2825</t>
  </si>
  <si>
    <t>Verificación mediante seguimiento interno y seguimientos anuales de la autoridad ambiental - ANLA
Resolución 2182 del 02 de octubre de 2826</t>
  </si>
  <si>
    <t>Verificación mediante seguimiento interno y seguimientos anuales de la autoridad ambiental - ANLA
Resolución 2182 del 02 de octubre de 2827</t>
  </si>
  <si>
    <t>Verificación mediante seguimiento interno y seguimientos anuales de la autoridad ambiental - ANLA
Resolución 2182 del 02 de octubre de 2828</t>
  </si>
  <si>
    <t>Verificación mediante seguimiento interno y seguimientos anuales de la autoridad ambiental - ANLA
Resolución 2182 del 02 de octubre de 2829</t>
  </si>
  <si>
    <t>Verificación mediante seguimiento interno y seguimientos anuales de la autoridad ambiental - ANLA
Resolución 2182 del 02 de octubre de 2830</t>
  </si>
  <si>
    <t>Verificación mediante seguimiento interno y seguimientos anuales de la autoridad ambiental - ANLA
Resolución 2182 del 02 de octubre de 2831</t>
  </si>
  <si>
    <t>Verificación mediante seguimiento interno y seguimientos anuales de la autoridad ambiental - ANLA
Resolución 2182 del 02 de octubre de 2832</t>
  </si>
  <si>
    <t>Verificación mediante seguimiento interno y seguimientos anuales de la autoridad ambiental - ANLA
Resolución 2182 del 02 de octubre de 2833</t>
  </si>
  <si>
    <t>Verificación mediante seguimiento interno y seguimientos anuales de la autoridad ambiental - ANLA
Resolución 2182 del 02 de octubre de 2834</t>
  </si>
  <si>
    <t>Verificación mediante seguimiento interno y seguimientos anuales de la autoridad ambiental - ANLA
Resolución 2182 del 02 de octubre de 2835</t>
  </si>
  <si>
    <t>Verificación mediante seguimiento interno y seguimientos anuales de la autoridad ambiental - ANLA
Resolución 2182 del 02 de octubre de 2836</t>
  </si>
  <si>
    <t>Verificación mediante seguimiento interno y seguimientos anuales de la autoridad ambiental - ANLA
Resolución 2182 del 02 de octubre de 2837</t>
  </si>
  <si>
    <t>Verificación mediante seguimiento interno y seguimientos anuales de la autoridad ambiental - ANLA
Resolución 2182 del 02 de octubre de 2838</t>
  </si>
  <si>
    <t>Verificación mediante seguimiento interno y seguimientos anuales de la autoridad ambiental - ANLA
Resolución 2182 del 02 de octubre de 2839</t>
  </si>
  <si>
    <t>Verificación mediante seguimiento interno y seguimientos anuales de la autoridad ambiental - ANLA
Resolución 2182 del 02 de octubre de 2840</t>
  </si>
  <si>
    <t>Verificación mediante seguimiento interno y seguimientos anuales de la autoridad ambiental - ANLA
Resolución 2182 del 02 de octubre de 2841</t>
  </si>
  <si>
    <t>Verificación mediante seguimiento interno y seguimientos anuales de la autoridad ambiental - ANLA
Resolución 2182 del 02 de octubre de 2842</t>
  </si>
  <si>
    <t>Verificación mediante seguimiento interno y seguimientos anuales de la autoridad ambiental - ANLA
Resolución 2182 del 02 de octubre de 2843</t>
  </si>
  <si>
    <t>Verificación mediante seguimiento interno y seguimientos anuales de la autoridad ambiental - ANLA
Resolución 2182 del 02 de octubre de 2844</t>
  </si>
  <si>
    <t>Verificación mediante seguimiento interno y seguimientos anuales de la autoridad ambiental - ANLA
Resolución 2182 del 02 de octubre de 2845</t>
  </si>
  <si>
    <t>Verificación mediante seguimiento interno y seguimientos anuales de la autoridad ambiental - ANLA
Resolución 2182 del 02 de octubre de 2846</t>
  </si>
  <si>
    <t>Verificación mediante seguimiento interno y seguimientos anuales de la autoridad ambiental - ANLA
Resolución 2182 del 02 de octubre de 2847</t>
  </si>
  <si>
    <t>Verificación mediante seguimiento interno y seguimientos anuales de la autoridad ambiental - ANLA
Resolución 2182 del 02 de octubre de 2848</t>
  </si>
  <si>
    <t>Verificación mediante seguimiento interno y seguimientos anuales de la autoridad ambiental - ANLA
Resolución 2182 del 02 de octubre de 2849</t>
  </si>
  <si>
    <t>Verificación mediante seguimiento interno y seguimientos anuales de la autoridad ambiental - ANLA
Resolución 2182 del 02 de octubre de 2850</t>
  </si>
  <si>
    <t>Verificación mediante seguimiento interno y seguimientos anuales de la autoridad ambiental - ANLA
Resolución 2182 del 02 de octubre de 2851</t>
  </si>
  <si>
    <t>Verificación mediante seguimiento interno y seguimientos anuales de la autoridad ambiental - ANLA
Resolución 2182 del 02 de octubre de 2852</t>
  </si>
  <si>
    <t>Verificación mediante seguimiento interno y seguimientos anuales de la autoridad ambiental - ANLA
Resolución 2182 del 02 de octubre de 2853</t>
  </si>
  <si>
    <t>Verificación mediante seguimiento interno y seguimientos anuales de la autoridad ambiental - ANLA
Resolución 2182 del 02 de octubre de 2854</t>
  </si>
  <si>
    <t>Verificación mediante seguimiento interno y seguimientos anuales de la autoridad ambiental - ANLA
Resolución 2182 del 02 de octubre de 2855</t>
  </si>
  <si>
    <t>Verificación mediante seguimiento interno y seguimientos anuales de la autoridad ambiental - ANLA
Resolución 2182 del 02 de octubre de 2856</t>
  </si>
  <si>
    <t>Verificación mediante seguimiento interno y seguimientos anuales de la autoridad ambiental - ANLA
Resolución 2182 del 02 de octubre de 2857</t>
  </si>
  <si>
    <t>Verificación mediante seguimiento interno y seguimientos anuales de la autoridad ambiental - ANLA
Resolución 2182 del 02 de octubre de 2858</t>
  </si>
  <si>
    <t>Verificación mediante seguimiento interno y seguimientos anuales de la autoridad ambiental - ANLA
Resolución 2182 del 02 de octubre de 2859</t>
  </si>
  <si>
    <t>Verificación mediante seguimiento interno y seguimientos anuales de la autoridad ambiental - ANLA
Resolución 2182 del 02 de octubre de 2860</t>
  </si>
  <si>
    <t>Verificación mediante seguimiento interno y seguimientos anuales de la autoridad ambiental - ANLA
Resolución 2182 del 02 de octubre de 2861</t>
  </si>
  <si>
    <t>Verificación mediante seguimiento interno y seguimientos anuales de la autoridad ambiental - ANLA
Resolución 2182 del 02 de octubre de 2862</t>
  </si>
  <si>
    <t>Verificación mediante seguimiento interno y seguimientos anuales de la autoridad ambiental - ANLA
Resolución 2182 del 02 de octubre de 2863</t>
  </si>
  <si>
    <t>Verificación mediante seguimiento interno y seguimientos anuales de la autoridad ambiental - ANLA
Resolución 2182 del 02 de octubre de 2864</t>
  </si>
  <si>
    <t>Verificación mediante seguimiento interno y seguimientos anuales de la autoridad ambiental - ANLA
Resolución 2182 del 02 de octubre de 2865</t>
  </si>
  <si>
    <t>Verificación mediante seguimiento interno y seguimientos anuales de la autoridad ambiental - ANLA
Resolución 2182 del 02 de octubre de 2866</t>
  </si>
  <si>
    <t>Verificación mediante seguimiento interno y seguimientos anuales de la autoridad ambiental - ANLA
Resolución 2182 del 02 de octubre de 2867</t>
  </si>
  <si>
    <t>Verificación mediante seguimiento interno y seguimientos anuales de la autoridad ambiental - ANLA
Resolución 2182 del 02 de octubre de 2868</t>
  </si>
  <si>
    <t>Verificación mediante seguimiento interno y seguimientos anuales de la autoridad ambiental - ANLA
Resolución 2182 del 02 de octubre de 2869</t>
  </si>
  <si>
    <t>Verificación mediante seguimiento interno y seguimientos anuales de la autoridad ambiental - ANLA
Resolución 2182 del 02 de octubre de 2870</t>
  </si>
  <si>
    <t>Verificación mediante seguimiento interno y seguimientos anuales de la autoridad ambiental - ANLA
Resolución 2182 del 02 de octubre de 2871</t>
  </si>
  <si>
    <t>Verificación mediante seguimiento interno y seguimientos anuales de la autoridad ambiental - ANLA
Resolución 2182 del 02 de octubre de 2872</t>
  </si>
  <si>
    <t>Verificación mediante seguimiento interno y seguimientos anuales de la autoridad ambiental - ANLA
Resolución 2182 del 02 de octubre de 2873</t>
  </si>
  <si>
    <t>Verificación mediante seguimiento interno y seguimientos anuales de la autoridad ambiental - ANLA
Resolución 2182 del 02 de octubre de 2874</t>
  </si>
  <si>
    <t>Verificación mediante seguimiento interno y seguimientos anuales de la autoridad ambiental - ANLA
Resolución 2182 del 02 de octubre de 2875</t>
  </si>
  <si>
    <t>Verificación mediante seguimiento interno y seguimientos anuales de la autoridad ambiental - ANLA
Resolución 2182 del 02 de octubre de 2876</t>
  </si>
  <si>
    <t>Verificación mediante seguimiento interno y seguimientos anuales de la autoridad ambiental - ANLA
Resolución 2182 del 02 de octubre de 2877</t>
  </si>
  <si>
    <t>Verificación mediante seguimiento interno y seguimientos anuales de la autoridad ambiental - ANLA
Resolución 2182 del 02 de octubre de 2878</t>
  </si>
  <si>
    <t>Verificación mediante seguimiento interno y seguimientos anuales de la autoridad ambiental - ANLA
Resolución 2182 del 02 de octubre de 2879</t>
  </si>
  <si>
    <t>Verificación mediante seguimiento interno y seguimientos anuales de la autoridad ambiental - ANLA
Resolución 2182 del 02 de octubre de 2880</t>
  </si>
  <si>
    <t>Verificación mediante seguimiento interno y seguimientos anuales de la autoridad ambiental - ANLA
Resolución 2182 del 02 de octubre de 2881</t>
  </si>
  <si>
    <t>Verificación mediante seguimiento interno y seguimientos anuales de la autoridad ambiental - ANLA
Resolución 2182 del 02 de octubre de 2882</t>
  </si>
  <si>
    <t>Verificación mediante seguimiento interno y seguimientos anuales de la autoridad ambiental - ANLA
Resolución 2182 del 02 de octubre de 2883</t>
  </si>
  <si>
    <t>Verificación mediante seguimiento interno y seguimientos anuales de la autoridad ambiental - ANLA
Resolución 2182 del 02 de octubre de 2884</t>
  </si>
  <si>
    <t>Verificación mediante seguimiento interno y seguimientos anuales de la autoridad ambiental - ANLA
Resolución 2182 del 02 de octubre de 2885</t>
  </si>
  <si>
    <t>Verificación mediante seguimiento interno y seguimientos anuales de la autoridad ambiental - ANLA
Resolución 2182 del 02 de octubre de 2886</t>
  </si>
  <si>
    <t>Verificación mediante seguimiento interno y seguimientos anuales de la autoridad ambiental - ANLA
Resolución 2182 del 02 de octubre de 2887</t>
  </si>
  <si>
    <t>Verificación mediante seguimiento interno y seguimientos anuales de la autoridad ambiental - ANLA
Resolución 2182 del 02 de octubre de 2888</t>
  </si>
  <si>
    <t>Verificación mediante seguimiento interno y seguimientos anuales de la autoridad ambiental - ANLA
Resolución 2182 del 02 de octubre de 2889</t>
  </si>
  <si>
    <t>Verificación mediante seguimiento interno y seguimientos anuales de la autoridad ambiental - ANLA
Resolución 2182 del 02 de octubre de 2890</t>
  </si>
  <si>
    <t>Verificación mediante seguimiento interno y seguimientos anuales de la autoridad ambiental - ANLA
Resolución 2182 del 02 de octubre de 2891</t>
  </si>
  <si>
    <t>Verificación mediante seguimiento interno y seguimientos anuales de la autoridad ambiental - ANLA
Resolución 2182 del 02 de octubre de 2892</t>
  </si>
  <si>
    <t>Verificación mediante seguimiento interno y seguimientos anuales de la autoridad ambiental - ANLA
Resolución 2182 del 02 de octubre de 2893</t>
  </si>
  <si>
    <t>Verificación mediante seguimiento interno y seguimientos anuales de la autoridad ambiental - ANLA
Resolución 2182 del 02 de octubre de 2894</t>
  </si>
  <si>
    <t>Verificación mediante seguimiento interno y seguimientos anuales de la autoridad ambiental - ANLA
Resolución 2182 del 02 de octubre de 2895</t>
  </si>
  <si>
    <t>Verificación mediante seguimiento interno y seguimientos anuales de la autoridad ambiental - ANLA
Resolución 2182 del 02 de octubre de 2896</t>
  </si>
  <si>
    <t>Verificación mediante seguimiento interno y seguimientos anuales de la autoridad ambiental - ANLA
Resolución 2182 del 02 de octubre de 2897</t>
  </si>
  <si>
    <t>Verificación mediante seguimiento interno y seguimientos anuales de la autoridad ambiental - ANLA
Resolución 2182 del 02 de octubre de 2898</t>
  </si>
  <si>
    <t>Verificación mediante seguimiento interno y seguimientos anuales de la autoridad ambiental - ANLA
Resolución 2182 del 02 de octubre de 2899</t>
  </si>
  <si>
    <t>Verificación mediante seguimiento interno y seguimientos anuales de la autoridad ambiental - ANLA
Resolución 2182 del 02 de octubre de 2900</t>
  </si>
  <si>
    <t>Verificación mediante seguimiento interno y seguimientos anuales de la autoridad ambiental - ANLA
Resolución 2182 del 02 de octubre de 2901</t>
  </si>
  <si>
    <t>Verificación mediante seguimiento interno y seguimientos anuales de la autoridad ambiental - ANLA
Resolución 2182 del 02 de octubre de 2902</t>
  </si>
  <si>
    <t>Verificación mediante seguimiento interno y seguimientos anuales de la autoridad ambiental - ANLA
Resolución 2182 del 02 de octubre de 2903</t>
  </si>
  <si>
    <t>Verificación mediante seguimiento interno y seguimientos anuales de la autoridad ambiental - ANLA
Resolución 2182 del 02 de octubre de 2904</t>
  </si>
  <si>
    <t>Verificación mediante seguimiento interno y seguimientos anuales de la autoridad ambiental - ANLA
Resolución 2182 del 02 de octubre de 2905</t>
  </si>
  <si>
    <t>Verificación mediante seguimiento interno y seguimientos anuales de la autoridad ambiental - ANLA
Resolución 2182 del 02 de octubre de 2906</t>
  </si>
  <si>
    <t>Verificación mediante seguimiento interno y seguimientos anuales de la autoridad ambiental - ANLA
Resolución 2182 del 02 de octubre de 2907</t>
  </si>
  <si>
    <t>Verificación mediante seguimiento interno y seguimientos anuales de la autoridad ambiental - ANLA
Resolución 2182 del 02 de octubre de 2908</t>
  </si>
  <si>
    <t>Verificación mediante seguimiento interno y seguimientos anuales de la autoridad ambiental - ANLA
Resolución 2182 del 02 de octubre de 2909</t>
  </si>
  <si>
    <t>Verificación mediante seguimiento interno y seguimientos anuales de la autoridad ambiental - ANLA
Resolución 2182 del 02 de octubre de 2910</t>
  </si>
  <si>
    <t>Verificación mediante seguimiento interno y seguimientos anuales de la autoridad ambiental - ANLA
Resolución 2182 del 02 de octubre de 2911</t>
  </si>
  <si>
    <t>Verificación mediante seguimiento interno y seguimientos anuales de la autoridad ambiental - ANLA
Resolución 2182 del 02 de octubre de 2912</t>
  </si>
  <si>
    <t>Verificación mediante seguimiento interno y seguimientos anuales de la autoridad ambiental - ANLA
Resolución 2182 del 02 de octubre de 2913</t>
  </si>
  <si>
    <t>Verificación mediante seguimiento interno y seguimientos anuales de la autoridad ambiental - ANLA
Resolución 2182 del 02 de octubre de 2914</t>
  </si>
  <si>
    <t>Verificación mediante seguimiento interno y seguimientos anuales de la autoridad ambiental - ANLA
Resolución 2182 del 02 de octubre de 2915</t>
  </si>
  <si>
    <t>Verificación mediante seguimiento interno y seguimientos anuales de la autoridad ambiental - ANLA
Resolución 2182 del 02 de octubre de 2916</t>
  </si>
  <si>
    <t>Verificación mediante seguimiento interno y seguimientos anuales de la autoridad ambiental - ANLA
Resolución 2182 del 02 de octubre de 2917</t>
  </si>
  <si>
    <t>Verificación mediante seguimiento interno y seguimientos anuales de la autoridad ambiental - ANLA
Resolución 2182 del 02 de octubre de 2918</t>
  </si>
  <si>
    <t>Verificación mediante seguimiento interno y seguimientos anuales de la autoridad ambiental - ANLA
Resolución 2182 del 02 de octubre de 2919</t>
  </si>
  <si>
    <t>Verificación mediante seguimiento interno y seguimientos anuales de la autoridad ambiental - ANLA
Resolución 2182 del 02 de octubre de 2920</t>
  </si>
  <si>
    <t>Verificación mediante seguimiento interno y seguimientos anuales de la autoridad ambiental - ANLA
Resolución 2182 del 02 de octubre de 2921</t>
  </si>
  <si>
    <t>Verificación mediante seguimiento interno y seguimientos anuales de la autoridad ambiental - ANLA
Resolución 2182 del 02 de octubre de 2922</t>
  </si>
  <si>
    <t>Verificación mediante seguimiento interno y seguimientos anuales de la autoridad ambiental - ANLA
Resolución 2182 del 02 de octubre de 2923</t>
  </si>
  <si>
    <t>Verificación mediante seguimiento interno y seguimientos anuales de la autoridad ambiental - ANLA
Resolución 2182 del 02 de octubre de 2924</t>
  </si>
  <si>
    <t>Verificación mediante seguimiento interno y seguimientos anuales de la autoridad ambiental - ANLA
Resolución 2182 del 02 de octubre de 2925</t>
  </si>
  <si>
    <t>Verificación mediante seguimiento interno y seguimientos anuales de la autoridad ambiental - ANLA
Resolución 2182 del 02 de octubre de 2926</t>
  </si>
  <si>
    <t>Verificación mediante seguimiento interno y seguimientos anuales de la autoridad ambiental - ANLA
Resolución 2182 del 02 de octubre de 2927</t>
  </si>
  <si>
    <t>Verificación mediante seguimiento interno y seguimientos anuales de la autoridad ambiental - ANLA
Resolución 2182 del 02 de octubre de 2928</t>
  </si>
  <si>
    <t>Verificación mediante seguimiento interno y seguimientos anuales de la autoridad ambiental - ANLA
Resolución 2182 del 02 de octubre de 2929</t>
  </si>
  <si>
    <t>Verificación mediante seguimiento interno y seguimientos anuales de la autoridad ambiental - ANLA
Resolución 2182 del 02 de octubre de 2930</t>
  </si>
  <si>
    <t>Verificación mediante seguimiento interno y seguimientos anuales de la autoridad ambiental - ANLA
Resolución 2182 del 02 de octubre de 2931</t>
  </si>
  <si>
    <t>Verificación mediante seguimiento interno y seguimientos anuales de la autoridad ambiental - ANLA
Resolución 2182 del 02 de octubre de 2932</t>
  </si>
  <si>
    <t>Verificación mediante seguimiento interno y seguimientos anuales de la autoridad ambiental - ANLA
Resolución 2182 del 02 de octubre de 2933</t>
  </si>
  <si>
    <t>Verificación mediante seguimiento interno y seguimientos anuales de la autoridad ambiental - ANLA
Resolución 2182 del 02 de octubre de 2934</t>
  </si>
  <si>
    <t>Verificación mediante seguimiento interno y seguimientos anuales de la autoridad ambiental - ANLA
Resolución 2182 del 02 de octubre de 2935</t>
  </si>
  <si>
    <t>Verificación mediante seguimiento interno y seguimientos anuales de la autoridad ambiental - ANLA
Resolución 2182 del 02 de octubre de 2936</t>
  </si>
  <si>
    <t>Verificación mediante seguimiento interno y seguimientos anuales de la autoridad ambiental - ANLA
Resolución 2182 del 02 de octubre de 2937</t>
  </si>
  <si>
    <t>Verificación mediante seguimiento interno y seguimientos anuales de la autoridad ambiental - ANLA
Resolución 2182 del 02 de octubre de 2938</t>
  </si>
  <si>
    <t>Verificación mediante seguimiento interno y seguimientos anuales de la autoridad ambiental - ANLA
Resolución 2182 del 02 de octubre de 2939</t>
  </si>
  <si>
    <t>Verificación mediante seguimiento interno y seguimientos anuales de la autoridad ambiental - ANLA
Resolución 2182 del 02 de octubre de 2940</t>
  </si>
  <si>
    <t>Verificación mediante seguimiento interno y seguimientos anuales de la autoridad ambiental - ANLA
Resolución 2182 del 02 de octubre de 2941</t>
  </si>
  <si>
    <t>Verificación mediante seguimiento interno y seguimientos anuales de la autoridad ambiental - ANLA
Resolución 2182 del 02 de octubre de 2942</t>
  </si>
  <si>
    <t>Verificación mediante seguimiento interno y seguimientos anuales de la autoridad ambiental - ANLA
Resolución 2182 del 02 de octubre de 2943</t>
  </si>
  <si>
    <t>Verificación mediante seguimiento interno y seguimientos anuales de la autoridad ambiental - ANLA
Resolución 2182 del 02 de octubre de 2944</t>
  </si>
  <si>
    <t>Verificación mediante seguimiento interno y seguimientos anuales de la autoridad ambiental - ANLA
Resolución 2182 del 02 de octubre de 2945</t>
  </si>
  <si>
    <t>Verificación mediante seguimiento interno y seguimientos anuales de la autoridad ambiental - ANLA
Resolución 2182 del 02 de octubre de 2946</t>
  </si>
  <si>
    <t>Verificación mediante seguimiento interno y seguimientos anuales de la autoridad ambiental - ANLA
Resolución 2182 del 02 de octubre de 2947</t>
  </si>
  <si>
    <t>Verificación mediante seguimiento interno y seguimientos anuales de la autoridad ambiental - ANLA
Resolución 2182 del 02 de octubre de 2948</t>
  </si>
  <si>
    <t>Verificación mediante seguimiento interno y seguimientos anuales de la autoridad ambiental - ANLA
Resolución 2182 del 02 de octubre de 2949</t>
  </si>
  <si>
    <t>Verificación mediante seguimiento interno y seguimientos anuales de la autoridad ambiental - ANLA
Resolución 2182 del 02 de octubre de 2950</t>
  </si>
  <si>
    <t>Verificación mediante seguimiento interno y seguimientos anuales de la autoridad ambiental - ANLA
Resolución 2182 del 02 de octubre de 2951</t>
  </si>
  <si>
    <t>Verificación mediante seguimiento interno y seguimientos anuales de la autoridad ambiental - ANLA
Resolución 2182 del 02 de octubre de 2952</t>
  </si>
  <si>
    <t>Verificación mediante seguimiento interno y seguimientos anuales de la autoridad ambiental - ANLA
Resolución 2182 del 02 de octubre de 2953</t>
  </si>
  <si>
    <t>Verificación mediante seguimiento interno y seguimientos anuales de la autoridad ambiental - ANLA
Resolución 2182 del 02 de octubre de 2954</t>
  </si>
  <si>
    <t>Verificación mediante seguimiento interno y seguimientos anuales de la autoridad ambiental - ANLA
Resolución 2182 del 02 de octubre de 2955</t>
  </si>
  <si>
    <t>Verificación mediante seguimiento interno y seguimientos anuales de la autoridad ambiental - ANLA
Resolución 2182 del 02 de octubre de 2956</t>
  </si>
  <si>
    <t>Verificación mediante seguimiento interno y seguimientos anuales de la autoridad ambiental - ANLA
Resolución 2182 del 02 de octubre de 2957</t>
  </si>
  <si>
    <t>Verificación mediante seguimiento interno y seguimientos anuales de la autoridad ambiental - ANLA
Resolución 2182 del 02 de octubre de 2958</t>
  </si>
  <si>
    <t>Verificación mediante seguimiento interno y seguimientos anuales de la autoridad ambiental - ANLA
Resolución 2182 del 02 de octubre de 2959</t>
  </si>
  <si>
    <t>Verificación mediante seguimiento interno y seguimientos anuales de la autoridad ambiental - ANLA
Resolución 2182 del 02 de octubre de 2960</t>
  </si>
  <si>
    <t>Verificación mediante seguimiento interno y seguimientos anuales de la autoridad ambiental - ANLA
Resolución 2182 del 02 de octubre de 2961</t>
  </si>
  <si>
    <t>Verificación mediante seguimiento interno y seguimientos anuales de la autoridad ambiental - ANLA
Resolución 2182 del 02 de octubre de 2962</t>
  </si>
  <si>
    <t>Verificación mediante seguimiento interno y seguimientos anuales de la autoridad ambiental - ANLA
Resolución 2182 del 02 de octubre de 2963</t>
  </si>
  <si>
    <t>Verificación mediante seguimiento interno y seguimientos anuales de la autoridad ambiental - ANLA
Resolución 2182 del 02 de octubre de 2964</t>
  </si>
  <si>
    <t>Verificación mediante seguimiento interno y seguimientos anuales de la autoridad ambiental - ANLA
Resolución 2182 del 02 de octubre de 2965</t>
  </si>
  <si>
    <t>Verificación mediante seguimiento interno y seguimientos anuales de la autoridad ambiental - ANLA
Resolución 2182 del 02 de octubre de 2966</t>
  </si>
  <si>
    <t>Verificación mediante seguimiento interno y seguimientos anuales de la autoridad ambiental - ANLA
Resolución 2182 del 02 de octubre de 2967</t>
  </si>
  <si>
    <t>Verificación mediante seguimiento interno y seguimientos anuales de la autoridad ambiental - ANLA
Resolución 2182 del 02 de octubre de 2968</t>
  </si>
  <si>
    <t>Verificación mediante seguimiento interno y seguimientos anuales de la autoridad ambiental - ANLA
Resolución 2182 del 02 de octubre de 2969</t>
  </si>
  <si>
    <t>Verificación mediante seguimiento interno y seguimientos anuales de la autoridad ambiental - ANLA
Resolución 2182 del 02 de octubre de 2970</t>
  </si>
  <si>
    <t>Verificación mediante seguimiento interno y seguimientos anuales de la autoridad ambiental - ANLA
Resolución 2182 del 02 de octubre de 2971</t>
  </si>
  <si>
    <t>Verificación mediante seguimiento interno y seguimientos anuales de la autoridad ambiental - ANLA
Resolución 2182 del 02 de octubre de 2972</t>
  </si>
  <si>
    <t>Verificación mediante seguimiento interno y seguimientos anuales de la autoridad ambiental - ANLA
Resolución 2182 del 02 de octubre de 2973</t>
  </si>
  <si>
    <t>Verificación mediante seguimiento interno y seguimientos anuales de la autoridad ambiental - ANLA
Resolución 2182 del 02 de octubre de 2974</t>
  </si>
  <si>
    <t>Verificación mediante seguimiento interno y seguimientos anuales de la autoridad ambiental - ANLA
Resolución 2182 del 02 de octubre de 2975</t>
  </si>
  <si>
    <t>Verificación mediante seguimiento interno y seguimientos anuales de la autoridad ambiental - ANLA
Resolución 2182 del 02 de octubre de 2976</t>
  </si>
  <si>
    <t>Verificación mediante seguimiento interno y seguimientos anuales de la autoridad ambiental - ANLA
Resolución 2182 del 02 de octubre de 2977</t>
  </si>
  <si>
    <t>Verificación mediante seguimiento interno y seguimientos anuales de la autoridad ambiental - ANLA
Resolución 2182 del 02 de octubre de 2978</t>
  </si>
  <si>
    <t>Verificación mediante seguimiento interno y seguimientos anuales de la autoridad ambiental - ANLA
Resolución 2182 del 02 de octubre de 2979</t>
  </si>
  <si>
    <t>Verificación mediante seguimiento interno y seguimientos anuales de la autoridad ambiental - ANLA
Resolución 2182 del 02 de octubre de 2980</t>
  </si>
  <si>
    <t>Verificación mediante seguimiento interno y seguimientos anuales de la autoridad ambiental - ANLA
Resolución 2182 del 02 de octubre de 2981</t>
  </si>
  <si>
    <t>Verificación mediante seguimiento interno y seguimientos anuales de la autoridad ambiental - ANLA
Resolución 2182 del 02 de octubre de 2982</t>
  </si>
  <si>
    <t>Verificación mediante seguimiento interno y seguimientos anuales de la autoridad ambiental - ANLA
Resolución 2182 del 02 de octubre de 2983</t>
  </si>
  <si>
    <t>Verificación mediante seguimiento interno y seguimientos anuales de la autoridad ambiental - ANLA
Resolución 2182 del 02 de octubre de 2984</t>
  </si>
  <si>
    <t>Verificación mediante seguimiento interno y seguimientos anuales de la autoridad ambiental - ANLA
Resolución 2182 del 02 de octubre de 2985</t>
  </si>
  <si>
    <t>Verificación mediante seguimiento interno y seguimientos anuales de la autoridad ambiental - ANLA
Resolución 2182 del 02 de octubre de 2986</t>
  </si>
  <si>
    <t>Verificación mediante seguimiento interno y seguimientos anuales de la autoridad ambiental - ANLA
Resolución 2182 del 02 de octubre de 2987</t>
  </si>
  <si>
    <t>Verificación mediante seguimiento interno y seguimientos anuales de la autoridad ambiental - ANLA
Resolución 2182 del 02 de octubre de 2988</t>
  </si>
  <si>
    <t>Verificación mediante seguimiento interno y seguimientos anuales de la autoridad ambiental - ANLA
Resolución 2182 del 02 de octubre de 2989</t>
  </si>
  <si>
    <t>Verificación mediante seguimiento interno y seguimientos anuales de la autoridad ambiental - ANLA
Resolución 2182 del 02 de octubre de 2990</t>
  </si>
  <si>
    <t>Verificación mediante seguimiento interno y seguimientos anuales de la autoridad ambiental - ANLA
Resolución 2182 del 02 de octubre de 2991</t>
  </si>
  <si>
    <t>Verificación mediante seguimiento interno y seguimientos anuales de la autoridad ambiental - ANLA
Resolución 2182 del 02 de octubre de 2992</t>
  </si>
  <si>
    <t>Verificación mediante seguimiento interno y seguimientos anuales de la autoridad ambiental - ANLA
Resolución 2182 del 02 de octubre de 2993</t>
  </si>
  <si>
    <t>Verificación mediante seguimiento interno y seguimientos anuales de la autoridad ambiental - ANLA
Resolución 2182 del 02 de octubre de 2994</t>
  </si>
  <si>
    <t>Verificación mediante seguimiento interno y seguimientos anuales de la autoridad ambiental - ANLA
Resolución 2182 del 02 de octubre de 2995</t>
  </si>
  <si>
    <t>Verificación mediante seguimiento interno y seguimientos anuales de la autoridad ambiental - ANLA
Resolución 2182 del 02 de octubre de 2996</t>
  </si>
  <si>
    <t>Verificación mediante seguimiento interno y seguimientos anuales de la autoridad ambiental - ANLA
Resolución 2182 del 02 de octubre de 2997</t>
  </si>
  <si>
    <t>Verificación mediante seguimiento interno y seguimientos anuales de la autoridad ambiental - ANLA
Resolución 2182 del 02 de octubre de 2998</t>
  </si>
  <si>
    <t>Verificación mediante seguimiento interno y seguimientos anuales de la autoridad ambiental - ANLA
Resolución 2182 del 02 de octubre de 2999</t>
  </si>
  <si>
    <t>Verificación mediante seguimiento interno y seguimientos anuales de la autoridad ambiental - ANLA
Resolución 2182 del 02 de octubre de 3000</t>
  </si>
  <si>
    <t>Verificación mediante seguimiento interno y seguimientos anuales de la autoridad ambiental - ANLA
Resolución 2182 del 02 de octubre de 3001</t>
  </si>
  <si>
    <t>Verificación mediante seguimiento interno y seguimientos anuales de la autoridad ambiental - ANLA
Resolución 2182 del 02 de octubre de 3002</t>
  </si>
  <si>
    <t>Verificación mediante seguimiento interno y seguimientos anuales de la autoridad ambiental - ANLA
Resolución 2182 del 02 de octubre de 3003</t>
  </si>
  <si>
    <t>Verificación mediante seguimiento interno y seguimientos anuales de la autoridad ambiental - ANLA
Resolución 2182 del 02 de octubre de 3004</t>
  </si>
  <si>
    <t>Verificación mediante seguimiento interno y seguimientos anuales de la autoridad ambiental - ANLA
Resolución 2182 del 02 de octubre de 3005</t>
  </si>
  <si>
    <t>Verificación mediante seguimiento interno y seguimientos anuales de la autoridad ambiental - ANLA
Resolución 2182 del 02 de octubre de 3006</t>
  </si>
  <si>
    <t>Verificación mediante seguimiento interno y seguimientos anuales de la autoridad ambiental - ANLA
Resolución 2182 del 02 de octubre de 3007</t>
  </si>
  <si>
    <t>Verificación mediante seguimiento interno y seguimientos anuales de la autoridad ambiental - ANLA
Resolución 2182 del 02 de octubre de 3008</t>
  </si>
  <si>
    <t>Verificación mediante seguimiento interno y seguimientos anuales de la autoridad ambiental - ANLA
Resolución 2182 del 02 de octubre de 3009</t>
  </si>
  <si>
    <t>Verificación mediante seguimiento interno y seguimientos anuales de la autoridad ambiental - ANLA
Resolución 2182 del 02 de octubre de 3010</t>
  </si>
  <si>
    <t>Verificación mediante seguimiento interno y seguimientos anuales de la autoridad ambiental - ANLA
Resolución 2182 del 02 de octubre de 3011</t>
  </si>
  <si>
    <t>Verificación mediante seguimiento interno y seguimientos anuales de la autoridad ambiental - ANLA
Resolución 2182 del 02 de octubre de 3012</t>
  </si>
  <si>
    <t>Verificación mediante seguimiento interno y seguimientos anuales de la autoridad ambiental - ANLA
Resolución 2182 del 02 de octubre de 3013</t>
  </si>
  <si>
    <t>Verificación mediante seguimiento interno y seguimientos anuales de la autoridad ambiental - ANLA
Resolución 2182 del 02 de octubre de 3014</t>
  </si>
  <si>
    <t>Verificación mediante seguimiento interno y seguimientos anuales de la autoridad ambiental - ANLA
Resolución 2182 del 02 de octubre de 3015</t>
  </si>
  <si>
    <t>Verificación mediante seguimiento interno y seguimientos anuales de la autoridad ambiental - ANLA
Resolución 2182 del 02 de octubre de 3016</t>
  </si>
  <si>
    <t>Verificación mediante seguimiento interno y seguimientos anuales de la autoridad ambiental - ANLA
Resolución 2182 del 02 de octubre de 3017</t>
  </si>
  <si>
    <t>Verificación mediante seguimiento interno y seguimientos anuales de la autoridad ambiental - ANLA
Resolución 2182 del 02 de octubre de 3018</t>
  </si>
  <si>
    <t>Verificación mediante seguimiento interno y seguimientos anuales de la autoridad ambiental - ANLA
Resolución 2182 del 02 de octubre de 3019</t>
  </si>
  <si>
    <t>Verificación mediante seguimiento interno y seguimientos anuales de la autoridad ambiental - ANLA
Resolución 2182 del 02 de octubre de 3020</t>
  </si>
  <si>
    <t>Verificación mediante seguimiento interno y seguimientos anuales de la autoridad ambiental - ANLA
Resolución 2182 del 02 de octubre de 3021</t>
  </si>
  <si>
    <t>Verificación mediante seguimiento interno y seguimientos anuales de la autoridad ambiental - ANLA
Resolución 2182 del 02 de octubre de 3022</t>
  </si>
  <si>
    <t>Verificación mediante seguimiento interno y seguimientos anuales de la autoridad ambiental - ANLA
Resolución 2182 del 02 de octubre de 3023</t>
  </si>
  <si>
    <t>Verificación mediante seguimiento interno y seguimientos anuales de la autoridad ambiental - ANLA
Resolución 2182 del 02 de octubre de 3024</t>
  </si>
  <si>
    <t>Verificación mediante seguimiento interno y seguimientos anuales de la autoridad ambiental - ANLA
Resolución 2182 del 02 de octubre de 3025</t>
  </si>
  <si>
    <t>Verificación mediante seguimiento interno y seguimientos anuales de la autoridad ambiental - ANLA
Resolución 2182 del 02 de octubre de 3026</t>
  </si>
  <si>
    <t>Verificación mediante seguimiento interno y seguimientos anuales de la autoridad ambiental - ANLA
Resolución 2182 del 02 de octubre de 3027</t>
  </si>
  <si>
    <t>Verificación mediante seguimiento interno y seguimientos anuales de la autoridad ambiental - ANLA
Resolución 2182 del 02 de octubre de 3028</t>
  </si>
  <si>
    <t>Verificación mediante seguimiento interno y seguimientos anuales de la autoridad ambiental - ANLA
Resolución 2182 del 02 de octubre de 3029</t>
  </si>
  <si>
    <t>Verificación mediante seguimiento interno y seguimientos anuales de la autoridad ambiental - ANLA
Resolución 2182 del 02 de octubre de 3030</t>
  </si>
  <si>
    <t>Verificación mediante seguimiento interno y seguimientos anuales de la autoridad ambiental - ANLA
Resolución 2182 del 02 de octubre de 3031</t>
  </si>
  <si>
    <t>Verificación mediante seguimiento interno y seguimientos anuales de la autoridad ambiental - ANLA
Resolución 2182 del 02 de octubre de 3032</t>
  </si>
  <si>
    <t>Verificación mediante seguimiento interno y seguimientos anuales de la autoridad ambiental - ANLA
Resolución 2182 del 02 de octubre de 3033</t>
  </si>
  <si>
    <t>Verificación mediante seguimiento interno y seguimientos anuales de la autoridad ambiental - ANLA
Resolución 2182 del 02 de octubre de 3034</t>
  </si>
  <si>
    <t>Verificación mediante seguimiento interno y seguimientos anuales de la autoridad ambiental - ANLA
Resolución 2182 del 02 de octubre de 3035</t>
  </si>
  <si>
    <t>Verificación mediante seguimiento interno y seguimientos anuales de la autoridad ambiental - ANLA
Resolución 2182 del 02 de octubre de 3036</t>
  </si>
  <si>
    <t>Verificación mediante seguimiento interno y seguimientos anuales de la autoridad ambiental - ANLA
Resolución 2182 del 02 de octubre de 3037</t>
  </si>
  <si>
    <t>Verificación mediante seguimiento interno y seguimientos anuales de la autoridad ambiental - ANLA
Resolución 2182 del 02 de octubre de 3038</t>
  </si>
  <si>
    <t>Verificación mediante seguimiento interno y seguimientos anuales de la autoridad ambiental - ANLA
Resolución 2182 del 02 de octubre de 3039</t>
  </si>
  <si>
    <t>Verificación mediante seguimiento interno y seguimientos anuales de la autoridad ambiental - ANLA
Resolución 2182 del 02 de octubre de 3040</t>
  </si>
  <si>
    <t>Verificación mediante seguimiento interno y seguimientos anuales de la autoridad ambiental - ANLA
Resolución 2182 del 02 de octubre de 3041</t>
  </si>
  <si>
    <t>Verificación mediante seguimiento interno y seguimientos anuales de la autoridad ambiental - ANLA
Resolución 2182 del 02 de octubre de 3042</t>
  </si>
  <si>
    <t>Verificación mediante seguimiento interno y seguimientos anuales de la autoridad ambiental - ANLA
Resolución 2182 del 02 de octubre de 3043</t>
  </si>
  <si>
    <t>Verificación mediante seguimiento interno y seguimientos anuales de la autoridad ambiental - ANLA
Resolución 2182 del 02 de octubre de 3044</t>
  </si>
  <si>
    <t>Verificación mediante seguimiento interno y seguimientos anuales de la autoridad ambiental - ANLA
Resolución 2182 del 02 de octubre de 3045</t>
  </si>
  <si>
    <t>Verificación mediante seguimiento interno y seguimientos anuales de la autoridad ambiental - ANLA
Resolución 2182 del 02 de octubre de 3046</t>
  </si>
  <si>
    <t>Verificación mediante seguimiento interno y seguimientos anuales de la autoridad ambiental - ANLA
Resolución 2182 del 02 de octubre de 3047</t>
  </si>
  <si>
    <t>Verificación mediante seguimiento interno y seguimientos anuales de la autoridad ambiental - ANLA
Resolución 2182 del 02 de octubre de 3048</t>
  </si>
  <si>
    <t>Verificación mediante seguimiento interno y seguimientos anuales de la autoridad ambiental - ANLA
Resolución 2182 del 02 de octubre de 3049</t>
  </si>
  <si>
    <t>Verificación mediante seguimiento interno y seguimientos anuales de la autoridad ambiental - ANLA
Resolución 2182 del 02 de octubre de 3050</t>
  </si>
  <si>
    <t>Verificación mediante seguimiento interno y seguimientos anuales de la autoridad ambiental - ANLA
Resolución 2182 del 02 de octubre de 3051</t>
  </si>
  <si>
    <t>Verificación mediante seguimiento interno y seguimientos anuales de la autoridad ambiental - ANLA
Resolución 2182 del 02 de octubre de 3052</t>
  </si>
  <si>
    <t>Verificación mediante seguimiento interno y seguimientos anuales de la autoridad ambiental - ANLA
Resolución 2182 del 02 de octubre de 3053</t>
  </si>
  <si>
    <t>Verificación mediante seguimiento interno y seguimientos anuales de la autoridad ambiental - ANLA
Resolución 2182 del 02 de octubre de 3054</t>
  </si>
  <si>
    <t>Verificación mediante seguimiento interno y seguimientos anuales de la autoridad ambiental - ANLA
Resolución 2182 del 02 de octubre de 3055</t>
  </si>
  <si>
    <t>Verificación mediante seguimiento interno y seguimientos anuales de la autoridad ambiental - ANLA
Resolución 2182 del 02 de octubre de 3056</t>
  </si>
  <si>
    <t>Verificación mediante seguimiento interno y seguimientos anuales de la autoridad ambiental - ANLA
Resolución 2182 del 02 de octubre de 3057</t>
  </si>
  <si>
    <t>Verificación mediante seguimiento interno y seguimientos anuales de la autoridad ambiental - ANLA
Resolución 2182 del 02 de octubre de 3058</t>
  </si>
  <si>
    <t>Verificación mediante seguimiento interno y seguimientos anuales de la autoridad ambiental - ANLA
Resolución 2182 del 02 de octubre de 3059</t>
  </si>
  <si>
    <t>Verificación mediante seguimiento interno y seguimientos anuales de la autoridad ambiental - ANLA
Resolución 2182 del 02 de octubre de 3060</t>
  </si>
  <si>
    <t>Verificación mediante seguimiento interno y seguimientos anuales de la autoridad ambiental - ANLA
Resolución 2182 del 02 de octubre de 3061</t>
  </si>
  <si>
    <t>Verificación mediante seguimiento interno y seguimientos anuales de la autoridad ambiental - ANLA
Resolución 2182 del 02 de octubre de 3062</t>
  </si>
  <si>
    <t>Verificación mediante seguimiento interno y seguimientos anuales de la autoridad ambiental - ANLA
Resolución 2182 del 02 de octubre de 3063</t>
  </si>
  <si>
    <t>Verificación mediante seguimiento interno y seguimientos anuales de la autoridad ambiental - ANLA
Resolución 2182 del 02 de octubre de 3064</t>
  </si>
  <si>
    <t>Verificación mediante seguimiento interno y seguimientos anuales de la autoridad ambiental - ANLA
Resolución 2182 del 02 de octubre de 3065</t>
  </si>
  <si>
    <t>Verificación mediante seguimiento interno y seguimientos anuales de la autoridad ambiental - ANLA
Resolución 2182 del 02 de octubre de 3066</t>
  </si>
  <si>
    <t>Verificación mediante seguimiento interno y seguimientos anuales de la autoridad ambiental - ANLA
Resolución 2182 del 02 de octubre de 3067</t>
  </si>
  <si>
    <t>Verificación mediante seguimiento interno y seguimientos anuales de la autoridad ambiental - ANLA
Resolución 2182 del 02 de octubre de 3068</t>
  </si>
  <si>
    <t>Verificación mediante seguimiento interno y seguimientos anuales de la autoridad ambiental - ANLA
Resolución 2182 del 02 de octubre de 3069</t>
  </si>
  <si>
    <t>Verificación mediante seguimiento interno y seguimientos anuales de la autoridad ambiental - ANLA
Resolución 2182 del 02 de octubre de 3070</t>
  </si>
  <si>
    <t>Verificación mediante seguimiento interno y seguimientos anuales de la autoridad ambiental - ANLA
Resolución 2182 del 02 de octubre de 3071</t>
  </si>
  <si>
    <t>Verificación mediante seguimiento interno y seguimientos anuales de la autoridad ambiental - ANLA
Resolución 2182 del 02 de octubre de 3072</t>
  </si>
  <si>
    <t>Verificación mediante seguimiento interno y seguimientos anuales de la autoridad ambiental - ANLA
Resolución 2182 del 02 de octubre de 3073</t>
  </si>
  <si>
    <t>Verificación mediante seguimiento interno y seguimientos anuales de la autoridad ambiental - ANLA
Resolución 2182 del 02 de octubre de 3074</t>
  </si>
  <si>
    <t>Verificación mediante seguimiento interno y seguimientos anuales de la autoridad ambiental - ANLA
Resolución 2182 del 02 de octubre de 3075</t>
  </si>
  <si>
    <t>Verificación mediante seguimiento interno y seguimientos anuales de la autoridad ambiental - ANLA
Resolución 2182 del 02 de octubre de 3076</t>
  </si>
  <si>
    <t>Verificación mediante seguimiento interno y seguimientos anuales de la autoridad ambiental - ANLA
Resolución 2182 del 02 de octubre de 3077</t>
  </si>
  <si>
    <t>Verificación mediante seguimiento interno y seguimientos anuales de la autoridad ambiental - ANLA
Resolución 2182 del 02 de octubre de 3078</t>
  </si>
  <si>
    <t>Verificación mediante seguimiento interno y seguimientos anuales de la autoridad ambiental - ANLA
Resolución 2182 del 02 de octubre de 3079</t>
  </si>
  <si>
    <t>Verificación mediante seguimiento interno y seguimientos anuales de la autoridad ambiental - ANLA
Resolución 2182 del 02 de octubre de 3080</t>
  </si>
  <si>
    <t>Verificación mediante seguimiento interno y seguimientos anuales de la autoridad ambiental - ANLA
Resolución 2182 del 02 de octubre de 3081</t>
  </si>
  <si>
    <t>Verificación mediante seguimiento interno y seguimientos anuales de la autoridad ambiental - ANLA
Resolución 2182 del 02 de octubre de 3082</t>
  </si>
  <si>
    <t>Verificación mediante seguimiento interno y seguimientos anuales de la autoridad ambiental - ANLA
Resolución 2182 del 02 de octubre de 3083</t>
  </si>
  <si>
    <t>Verificación mediante seguimiento interno y seguimientos anuales de la autoridad ambiental - ANLA
Resolución 2182 del 02 de octubre de 3084</t>
  </si>
  <si>
    <t>Verificación mediante seguimiento interno y seguimientos anuales de la autoridad ambiental - ANLA
Resolución 2182 del 02 de octubre de 3085</t>
  </si>
  <si>
    <t>Verificación mediante seguimiento interno y seguimientos anuales de la autoridad ambiental - ANLA
Resolución 2182 del 02 de octubre de 3086</t>
  </si>
  <si>
    <t>Verificación mediante seguimiento interno y seguimientos anuales de la autoridad ambiental - ANLA
Resolución 2182 del 02 de octubre de 3087</t>
  </si>
  <si>
    <t>Verificación mediante seguimiento interno y seguimientos anuales de la autoridad ambiental - ANLA
Resolución 2182 del 02 de octubre de 3088</t>
  </si>
  <si>
    <t>Verificación mediante seguimiento interno y seguimientos anuales de la autoridad ambiental - ANLA
Resolución 2182 del 02 de octubre de 3089</t>
  </si>
  <si>
    <t>Verificación mediante seguimiento interno y seguimientos anuales de la autoridad ambiental - ANLA
Resolución 2182 del 02 de octubre de 3090</t>
  </si>
  <si>
    <t>Verificación mediante seguimiento interno y seguimientos anuales de la autoridad ambiental - ANLA
Resolución 2182 del 02 de octubre de 3091</t>
  </si>
  <si>
    <t>Verificación mediante seguimiento interno y seguimientos anuales de la autoridad ambiental - ANLA
Resolución 2182 del 02 de octubre de 3092</t>
  </si>
  <si>
    <t>Verificación mediante seguimiento interno y seguimientos anuales de la autoridad ambiental - ANLA
Resolución 2182 del 02 de octubre de 3093</t>
  </si>
  <si>
    <t>Verificación mediante seguimiento interno y seguimientos anuales de la autoridad ambiental - ANLA
Resolución 2182 del 02 de octubre de 3094</t>
  </si>
  <si>
    <t>Verificación mediante seguimiento interno y seguimientos anuales de la autoridad ambiental - ANLA
Resolución 2182 del 02 de octubre de 3095</t>
  </si>
  <si>
    <t>Verificación mediante seguimiento interno y seguimientos anuales de la autoridad ambiental - ANLA
Resolución 2182 del 02 de octubre de 3096</t>
  </si>
  <si>
    <t>Verificación mediante seguimiento interno y seguimientos anuales de la autoridad ambiental - ANLA
Resolución 2182 del 02 de octubre de 3097</t>
  </si>
  <si>
    <t>Verificación mediante seguimiento interno y seguimientos anuales de la autoridad ambiental - ANLA
Resolución 2182 del 02 de octubre de 3098</t>
  </si>
  <si>
    <t>Verificación mediante seguimiento interno y seguimientos anuales de la autoridad ambiental - ANLA
Resolución 2182 del 02 de octubre de 3099</t>
  </si>
  <si>
    <t>Verificación mediante seguimiento interno y seguimientos anuales de la autoridad ambiental - ANLA
Resolución 2182 del 02 de octubre de 3100</t>
  </si>
  <si>
    <t>Verificación mediante seguimiento interno y seguimientos anuales de la autoridad ambiental - ANLA
Resolución 2182 del 02 de octubre de 3101</t>
  </si>
  <si>
    <t>Verificación mediante seguimiento interno y seguimientos anuales de la autoridad ambiental - ANLA
Resolución 2182 del 02 de octubre de 3102</t>
  </si>
  <si>
    <t>Verificación mediante seguimiento interno y seguimientos anuales de la autoridad ambiental - ANLA
Resolución 2182 del 02 de octubre de 3103</t>
  </si>
  <si>
    <t>Verificación mediante seguimiento interno y seguimientos anuales de la autoridad ambiental - ANLA
Resolución 2182 del 02 de octubre de 3104</t>
  </si>
  <si>
    <t>Verificación mediante seguimiento interno y seguimientos anuales de la autoridad ambiental - ANLA
Resolución 2182 del 02 de octubre de 3105</t>
  </si>
  <si>
    <t>Verificación mediante seguimiento interno y seguimientos anuales de la autoridad ambiental - ANLA
Resolución 2182 del 02 de octubre de 3106</t>
  </si>
  <si>
    <t>Verificación mediante seguimiento interno y seguimientos anuales de la autoridad ambiental - ANLA
Resolución 2182 del 02 de octubre de 3107</t>
  </si>
  <si>
    <t>Verificación mediante seguimiento interno y seguimientos anuales de la autoridad ambiental - ANLA
Resolución 2182 del 02 de octubre de 3108</t>
  </si>
  <si>
    <t>Verificación mediante seguimiento interno y seguimientos anuales de la autoridad ambiental - ANLA
Resolución 2182 del 02 de octubre de 3109</t>
  </si>
  <si>
    <t>Verificación mediante seguimiento interno y seguimientos anuales de la autoridad ambiental - ANLA
Resolución 2182 del 02 de octubre de 3110</t>
  </si>
  <si>
    <t>Verificación mediante seguimiento interno y seguimientos anuales de la autoridad ambiental - ANLA
Resolución 2182 del 02 de octubre de 3111</t>
  </si>
  <si>
    <t>Verificación mediante seguimiento interno y seguimientos anuales de la autoridad ambiental - ANLA
Resolución 2182 del 02 de octubre de 3112</t>
  </si>
  <si>
    <t>Verificación mediante seguimiento interno y seguimientos anuales de la autoridad ambiental - ANLA
Resolución 2182 del 02 de octubre de 3113</t>
  </si>
  <si>
    <t>Verificación mediante seguimiento interno y seguimientos anuales de la autoridad ambiental - ANLA
Resolución 2182 del 02 de octubre de 3114</t>
  </si>
  <si>
    <t>Verificación mediante seguimiento interno y seguimientos anuales de la autoridad ambiental - ANLA
Resolución 2182 del 02 de octubre de 3115</t>
  </si>
  <si>
    <t>Verificación mediante seguimiento interno y seguimientos anuales de la autoridad ambiental - ANLA
Resolución 2182 del 02 de octubre de 3116</t>
  </si>
  <si>
    <t>Verificación mediante seguimiento interno y seguimientos anuales de la autoridad ambiental - ANLA
Resolución 2182 del 02 de octubre de 3117</t>
  </si>
  <si>
    <t>Verificación mediante seguimiento interno y seguimientos anuales de la autoridad ambiental - ANLA
Resolución 2182 del 02 de octubre de 3118</t>
  </si>
  <si>
    <t>Verificación mediante seguimiento interno y seguimientos anuales de la autoridad ambiental - ANLA
Resolución 2182 del 02 de octubre de 3119</t>
  </si>
  <si>
    <t>Verificación mediante seguimiento interno y seguimientos anuales de la autoridad ambiental - ANLA
Resolución 2182 del 02 de octubre de 3120</t>
  </si>
  <si>
    <t>Verificación mediante seguimiento interno y seguimientos anuales de la autoridad ambiental - ANLA
Resolución 2182 del 02 de octubre de 3121</t>
  </si>
  <si>
    <t>Verificación mediante seguimiento interno y seguimientos anuales de la autoridad ambiental - ANLA
Resolución 2182 del 02 de octubre de 3122</t>
  </si>
  <si>
    <t>Verificación mediante seguimiento interno y seguimientos anuales de la autoridad ambiental - ANLA
Resolución 2182 del 02 de octubre de 3123</t>
  </si>
  <si>
    <t>Verificación mediante seguimiento interno y seguimientos anuales de la autoridad ambiental - ANLA
Resolución 2182 del 02 de octubre de 3124</t>
  </si>
  <si>
    <t>Verificación mediante seguimiento interno y seguimientos anuales de la autoridad ambiental - ANLA
Resolución 2182 del 02 de octubre de 3125</t>
  </si>
  <si>
    <t>Verificación mediante seguimiento interno y seguimientos anuales de la autoridad ambiental - ANLA
Resolución 2182 del 02 de octubre de 3126</t>
  </si>
  <si>
    <t>Verificación mediante seguimiento interno y seguimientos anuales de la autoridad ambiental - ANLA
Resolución 2182 del 02 de octubre de 3127</t>
  </si>
  <si>
    <t>Verificación mediante seguimiento interno y seguimientos anuales de la autoridad ambiental - ANLA
Resolución 2182 del 02 de octubre de 3128</t>
  </si>
  <si>
    <t>Verificación mediante seguimiento interno y seguimientos anuales de la autoridad ambiental - ANLA
Resolución 2182 del 02 de octubre de 3129</t>
  </si>
  <si>
    <t>Verificación mediante seguimiento interno y seguimientos anuales de la autoridad ambiental - ANLA
Resolución 2182 del 02 de octubre de 3130</t>
  </si>
  <si>
    <t>Verificación mediante seguimiento interno y seguimientos anuales de la autoridad ambiental - ANLA
Resolución 2182 del 02 de octubre de 3131</t>
  </si>
  <si>
    <t>Verificación mediante seguimiento interno y seguimientos anuales de la autoridad ambiental - ANLA
Resolución 2182 del 02 de octubre de 3132</t>
  </si>
  <si>
    <t>Verificación mediante seguimiento interno y seguimientos anuales de la autoridad ambiental - ANLA
Resolución 2182 del 02 de octubre de 3133</t>
  </si>
  <si>
    <t>Verificación mediante seguimiento interno y seguimientos anuales de la autoridad ambiental - ANLA
Resolución 2182 del 02 de octubre de 3134</t>
  </si>
  <si>
    <t>Verificación mediante seguimiento interno y seguimientos anuales de la autoridad ambiental - ANLA
Resolución 2182 del 02 de octubre de 3135</t>
  </si>
  <si>
    <t>Verificación mediante seguimiento interno y seguimientos anuales de la autoridad ambiental - ANLA
Resolución 2182 del 02 de octubre de 3136</t>
  </si>
  <si>
    <t>Verificación mediante seguimiento interno y seguimientos anuales de la autoridad ambiental - ANLA
Resolución 2182 del 02 de octubre de 3137</t>
  </si>
  <si>
    <t>Verificación mediante seguimiento interno y seguimientos anuales de la autoridad ambiental - ANLA
Resolución 2182 del 02 de octubre de 3138</t>
  </si>
  <si>
    <t>Verificación mediante seguimiento interno y seguimientos anuales de la autoridad ambiental - ANLA
Resolución 2182 del 02 de octubre de 3139</t>
  </si>
  <si>
    <t>Verificación mediante seguimiento interno y seguimientos anuales de la autoridad ambiental - ANLA
Resolución 2182 del 02 de octubre de 3140</t>
  </si>
  <si>
    <t>Verificación mediante seguimiento interno y seguimientos anuales de la autoridad ambiental - ANLA
Resolución 2182 del 02 de octubre de 3141</t>
  </si>
  <si>
    <t>Verificación mediante seguimiento interno y seguimientos anuales de la autoridad ambiental - ANLA
Resolución 2182 del 02 de octubre de 3142</t>
  </si>
  <si>
    <t>Verificación mediante seguimiento interno y seguimientos anuales de la autoridad ambiental - ANLA
Resolución 2182 del 02 de octubre de 3143</t>
  </si>
  <si>
    <t>Verificación mediante seguimiento interno y seguimientos anuales de la autoridad ambiental - ANLA
Resolución 2182 del 02 de octubre de 3144</t>
  </si>
  <si>
    <t>Verificación mediante seguimiento interno y seguimientos anuales de la autoridad ambiental - ANLA
Resolución 2182 del 02 de octubre de 3145</t>
  </si>
  <si>
    <t>Verificación mediante seguimiento interno y seguimientos anuales de la autoridad ambiental - ANLA
Resolución 2182 del 02 de octubre de 3146</t>
  </si>
  <si>
    <t>Verificación mediante seguimiento interno y seguimientos anuales de la autoridad ambiental - ANLA
Resolución 2182 del 02 de octubre de 3147</t>
  </si>
  <si>
    <t>Verificación mediante seguimiento interno y seguimientos anuales de la autoridad ambiental - ANLA
Resolución 2182 del 02 de octubre de 3148</t>
  </si>
  <si>
    <t>Verificación mediante seguimiento interno y seguimientos anuales de la autoridad ambiental - ANLA
Resolución 2182 del 02 de octubre de 3149</t>
  </si>
  <si>
    <t>Verificación mediante seguimiento interno y seguimientos anuales de la autoridad ambiental - ANLA
Resolución 2182 del 02 de octubre de 3150</t>
  </si>
  <si>
    <t>Verificación mediante seguimiento interno y seguimientos anuales de la autoridad ambiental - ANLA
Resolución 2182 del 02 de octubre de 3151</t>
  </si>
  <si>
    <t>Verificación mediante seguimiento interno y seguimientos anuales de la autoridad ambiental - ANLA
Resolución 2182 del 02 de octubre de 3152</t>
  </si>
  <si>
    <t>Verificación mediante seguimiento interno y seguimientos anuales de la autoridad ambiental - ANLA
Resolución 2182 del 02 de octubre de 3153</t>
  </si>
  <si>
    <t>Verificación mediante seguimiento interno y seguimientos anuales de la autoridad ambiental - ANLA
Resolución 2182 del 02 de octubre de 3154</t>
  </si>
  <si>
    <t>Verificación mediante seguimiento interno y seguimientos anuales de la autoridad ambiental - ANLA
Resolución 2182 del 02 de octubre de 3155</t>
  </si>
  <si>
    <t>Verificación mediante seguimiento interno y seguimientos anuales de la autoridad ambiental - ANLA
Resolución 2182 del 02 de octubre de 3156</t>
  </si>
  <si>
    <t>Verificación mediante seguimiento interno y seguimientos anuales de la autoridad ambiental - ANLA
Resolución 2182 del 02 de octubre de 3157</t>
  </si>
  <si>
    <t>Verificación mediante seguimiento interno y seguimientos anuales de la autoridad ambiental - ANLA
Resolución 2182 del 02 de octubre de 3158</t>
  </si>
  <si>
    <t>Verificación mediante seguimiento interno y seguimientos anuales de la autoridad ambiental - ANLA
Resolución 2182 del 02 de octubre de 3159</t>
  </si>
  <si>
    <t>Verificación mediante seguimiento interno y seguimientos anuales de la autoridad ambiental - ANLA
Resolución 2182 del 02 de octubre de 3160</t>
  </si>
  <si>
    <t>Verificación mediante seguimiento interno y seguimientos anuales de la autoridad ambiental - ANLA
Resolución 2182 del 02 de octubre de 3161</t>
  </si>
  <si>
    <t>Verificación mediante seguimiento interno y seguimientos anuales de la autoridad ambiental - ANLA
Resolución 2182 del 02 de octubre de 3162</t>
  </si>
  <si>
    <t>Verificación mediante seguimiento interno y seguimientos anuales de la autoridad ambiental - ANLA
Resolución 2182 del 02 de octubre de 3163</t>
  </si>
  <si>
    <t>Verificación mediante seguimiento interno y seguimientos anuales de la autoridad ambiental - ANLA
Resolución 2182 del 02 de octubre de 3164</t>
  </si>
  <si>
    <t>Verificación mediante seguimiento interno y seguimientos anuales de la autoridad ambiental - ANLA
Resolución 2182 del 02 de octubre de 3165</t>
  </si>
  <si>
    <t>Verificación mediante seguimiento interno y seguimientos anuales de la autoridad ambiental - ANLA
Resolución 2182 del 02 de octubre de 3166</t>
  </si>
  <si>
    <t>Verificación mediante seguimiento interno y seguimientos anuales de la autoridad ambiental - ANLA
Resolución 2182 del 02 de octubre de 3167</t>
  </si>
  <si>
    <t>Verificación mediante seguimiento interno y seguimientos anuales de la autoridad ambiental - ANLA
Resolución 2182 del 02 de octubre de 3168</t>
  </si>
  <si>
    <t>Verificación mediante seguimiento interno y seguimientos anuales de la autoridad ambiental - ANLA
Resolución 2182 del 02 de octubre de 3169</t>
  </si>
  <si>
    <t>Verificación mediante seguimiento interno y seguimientos anuales de la autoridad ambiental - ANLA
Resolución 2182 del 02 de octubre de 3170</t>
  </si>
  <si>
    <t>Verificación mediante seguimiento interno y seguimientos anuales de la autoridad ambiental - ANLA
Resolución 2182 del 02 de octubre de 3171</t>
  </si>
  <si>
    <t>Verificación mediante seguimiento interno y seguimientos anuales de la autoridad ambiental - ANLA
Resolución 2182 del 02 de octubre de 3172</t>
  </si>
  <si>
    <t>Verificación mediante seguimiento interno y seguimientos anuales de la autoridad ambiental - ANLA
Resolución 2182 del 02 de octubre de 3173</t>
  </si>
  <si>
    <t>Verificación mediante seguimiento interno y seguimientos anuales de la autoridad ambiental - ANLA
Resolución 2182 del 02 de octubre de 3174</t>
  </si>
  <si>
    <t>Verificación mediante seguimiento interno y seguimientos anuales de la autoridad ambiental - ANLA
Resolución 2182 del 02 de octubre de 3175</t>
  </si>
  <si>
    <t>Verificación mediante seguimiento interno y seguimientos anuales de la autoridad ambiental - ANLA
Resolución 2182 del 02 de octubre de 3176</t>
  </si>
  <si>
    <t>Verificación mediante seguimiento interno y seguimientos anuales de la autoridad ambiental - ANLA
Resolución 2182 del 02 de octubre de 3177</t>
  </si>
  <si>
    <t>Verificación mediante seguimiento interno y seguimientos anuales de la autoridad ambiental - ANLA
Resolución 2182 del 02 de octubre de 3178</t>
  </si>
  <si>
    <t>Verificación mediante seguimiento interno y seguimientos anuales de la autoridad ambiental - ANLA
Resolución 2182 del 02 de octubre de 3179</t>
  </si>
  <si>
    <t>Verificación mediante seguimiento interno y seguimientos anuales de la autoridad ambiental - ANLA
Resolución 2182 del 02 de octubre de 3180</t>
  </si>
  <si>
    <t>Verificación mediante seguimiento interno y seguimientos anuales de la autoridad ambiental - ANLA
Resolución 2182 del 02 de octubre de 3181</t>
  </si>
  <si>
    <t>Verificación mediante seguimiento interno y seguimientos anuales de la autoridad ambiental - ANLA
Resolución 2182 del 02 de octubre de 3182</t>
  </si>
  <si>
    <t>Verificación mediante seguimiento interno y seguimientos anuales de la autoridad ambiental - ANLA
Resolución 2182 del 02 de octubre de 3183</t>
  </si>
  <si>
    <t>Verificación mediante seguimiento interno y seguimientos anuales de la autoridad ambiental - ANLA
Resolución 2182 del 02 de octubre de 3184</t>
  </si>
  <si>
    <t>Verificación mediante seguimiento interno y seguimientos anuales de la autoridad ambiental - ANLA
Resolución 2182 del 02 de octubre de 3185</t>
  </si>
  <si>
    <t>Verificación mediante seguimiento interno y seguimientos anuales de la autoridad ambiental - ANLA
Resolución 2182 del 02 de octubre de 3186</t>
  </si>
  <si>
    <t>Verificación mediante seguimiento interno y seguimientos anuales de la autoridad ambiental - ANLA
Resolución 2182 del 02 de octubre de 3187</t>
  </si>
  <si>
    <t>Verificación mediante seguimiento interno y seguimientos anuales de la autoridad ambiental - ANLA
Resolución 2182 del 02 de octubre de 3188</t>
  </si>
  <si>
    <t>Verificación mediante seguimiento interno y seguimientos anuales de la autoridad ambiental - ANLA
Resolución 2182 del 02 de octubre de 3189</t>
  </si>
  <si>
    <t>Verificación mediante seguimiento interno y seguimientos anuales de la autoridad ambiental - ANLA
Resolución 2182 del 02 de octubre de 3190</t>
  </si>
  <si>
    <t>Verificación mediante seguimiento interno y seguimientos anuales de la autoridad ambiental - ANLA
Resolución 2182 del 02 de octubre de 3191</t>
  </si>
  <si>
    <t>Verificación mediante seguimiento interno y seguimientos anuales de la autoridad ambiental - ANLA
Resolución 2182 del 02 de octubre de 3192</t>
  </si>
  <si>
    <t>Verificación mediante seguimiento interno y seguimientos anuales de la autoridad ambiental - ANLA
Resolución 2182 del 02 de octubre de 3193</t>
  </si>
  <si>
    <t>Verificación mediante seguimiento interno y seguimientos anuales de la autoridad ambiental - ANLA
Resolución 2182 del 02 de octubre de 3194</t>
  </si>
  <si>
    <t>Verificación mediante seguimiento interno y seguimientos anuales de la autoridad ambiental - ANLA
Resolución 2182 del 02 de octubre de 3195</t>
  </si>
  <si>
    <t>Verificación mediante seguimiento interno y seguimientos anuales de la autoridad ambiental - ANLA
Resolución 2182 del 02 de octubre de 3196</t>
  </si>
  <si>
    <t>Verificación mediante seguimiento interno y seguimientos anuales de la autoridad ambiental - ANLA
Resolución 2182 del 02 de octubre de 3197</t>
  </si>
  <si>
    <t>Verificación mediante seguimiento interno y seguimientos anuales de la autoridad ambiental - ANLA
Resolución 2182 del 02 de octubre de 3198</t>
  </si>
  <si>
    <t>Verificación mediante seguimiento interno y seguimientos anuales de la autoridad ambiental - ANLA
Resolución 2182 del 02 de octubre de 3199</t>
  </si>
  <si>
    <t>Verificación mediante seguimiento interno y seguimientos anuales de la autoridad ambiental - ANLA
Resolución 2182 del 02 de octubre de 3200</t>
  </si>
  <si>
    <t>Verificación mediante seguimiento interno y seguimientos anuales de la autoridad ambiental - ANLA
Resolución 2182 del 02 de octubre de 3201</t>
  </si>
  <si>
    <t>Verificación mediante seguimiento interno y seguimientos anuales de la autoridad ambiental - ANLA
Resolución 2182 del 02 de octubre de 3202</t>
  </si>
  <si>
    <t>Verificación mediante seguimiento interno y seguimientos anuales de la autoridad ambiental - ANLA
Resolución 2182 del 02 de octubre de 3203</t>
  </si>
  <si>
    <t>Verificación mediante seguimiento interno y seguimientos anuales de la autoridad ambiental - ANLA
Resolución 2182 del 02 de octubre de 3204</t>
  </si>
  <si>
    <t>Verificación mediante seguimiento interno y seguimientos anuales de la autoridad ambiental - ANLA
Resolución 2182 del 02 de octubre de 3205</t>
  </si>
  <si>
    <t>Verificación mediante seguimiento interno y seguimientos anuales de la autoridad ambiental - ANLA
Resolución 2182 del 02 de octubre de 3206</t>
  </si>
  <si>
    <t>Verificación mediante seguimiento interno y seguimientos anuales de la autoridad ambiental - ANLA
Resolución 2182 del 02 de octubre de 3207</t>
  </si>
  <si>
    <t>Verificación mediante seguimiento interno y seguimientos anuales de la autoridad ambiental - ANLA
Resolución 2182 del 02 de octubre de 3208</t>
  </si>
  <si>
    <t>Verificación mediante seguimiento interno y seguimientos anuales de la autoridad ambiental - ANLA
Resolución 2182 del 02 de octubre de 3209</t>
  </si>
  <si>
    <t>Verificación mediante seguimiento interno y seguimientos anuales de la autoridad ambiental - ANLA
Resolución 2182 del 02 de octubre de 3210</t>
  </si>
  <si>
    <t>Verificación mediante seguimiento interno y seguimientos anuales de la autoridad ambiental - ANLA
Resolución 2182 del 02 de octubre de 3211</t>
  </si>
  <si>
    <t>Verificación mediante seguimiento interno y seguimientos anuales de la autoridad ambiental - ANLA
Resolución 2182 del 02 de octubre de 3212</t>
  </si>
  <si>
    <t>Verificación mediante seguimiento interno y seguimientos anuales de la autoridad ambiental - ANLA
Resolución 2182 del 02 de octubre de 3213</t>
  </si>
  <si>
    <t>Verificación mediante seguimiento interno y seguimientos anuales de la autoridad ambiental - ANLA
Resolución 2182 del 02 de octubre de 3214</t>
  </si>
  <si>
    <t>Verificación mediante seguimiento interno y seguimientos anuales de la autoridad ambiental - ANLA
Resolución 2182 del 02 de octubre de 3215</t>
  </si>
  <si>
    <t>Verificación mediante seguimiento interno y seguimientos anuales de la autoridad ambiental - ANLA
Resolución 2182 del 02 de octubre de 3216</t>
  </si>
  <si>
    <t>Verificación mediante seguimiento interno y seguimientos anuales de la autoridad ambiental - ANLA
Resolución 2182 del 02 de octubre de 3217</t>
  </si>
  <si>
    <t>Verificación mediante seguimiento interno y seguimientos anuales de la autoridad ambiental - ANLA
Resolución 2182 del 02 de octubre de 3218</t>
  </si>
  <si>
    <t>Verificación mediante seguimiento interno y seguimientos anuales de la autoridad ambiental - ANLA
Resolución 2182 del 02 de octubre de 3219</t>
  </si>
  <si>
    <t>Verificación mediante seguimiento interno y seguimientos anuales de la autoridad ambiental - ANLA
Resolución 2182 del 02 de octubre de 3220</t>
  </si>
  <si>
    <t>Verificación mediante seguimiento interno y seguimientos anuales de la autoridad ambiental - ANLA
Resolución 2182 del 02 de octubre de 3221</t>
  </si>
  <si>
    <t>Verificación mediante seguimiento interno y seguimientos anuales de la autoridad ambiental - ANLA
Resolución 2182 del 02 de octubre de 3222</t>
  </si>
  <si>
    <t>Verificación mediante seguimiento interno y seguimientos anuales de la autoridad ambiental - ANLA
Resolución 2182 del 02 de octubre de 3223</t>
  </si>
  <si>
    <t>Verificación mediante seguimiento interno y seguimientos anuales de la autoridad ambiental - ANLA
Resolución 2182 del 02 de octubre de 3224</t>
  </si>
  <si>
    <t>Verificación mediante seguimiento interno y seguimientos anuales de la autoridad ambiental - ANLA
Resolución 2182 del 02 de octubre de 3225</t>
  </si>
  <si>
    <t>Verificación mediante seguimiento interno y seguimientos anuales de la autoridad ambiental - ANLA
Resolución 2182 del 02 de octubre de 3226</t>
  </si>
  <si>
    <t>Verificación mediante seguimiento interno y seguimientos anuales de la autoridad ambiental - ANLA
Resolución 2182 del 02 de octubre de 3227</t>
  </si>
  <si>
    <t>Verificación mediante seguimiento interno y seguimientos anuales de la autoridad ambiental - ANLA
Resolución 2182 del 02 de octubre de 3228</t>
  </si>
  <si>
    <t>Verificación mediante seguimiento interno y seguimientos anuales de la autoridad ambiental - ANLA
Resolución 2182 del 02 de octubre de 3229</t>
  </si>
  <si>
    <t>Verificación mediante seguimiento interno y seguimientos anuales de la autoridad ambiental - ANLA
Resolución 2182 del 02 de octubre de 3230</t>
  </si>
  <si>
    <t>Verificación mediante seguimiento interno y seguimientos anuales de la autoridad ambiental - ANLA
Resolución 2182 del 02 de octubre de 3231</t>
  </si>
  <si>
    <t>Verificación mediante seguimiento interno y seguimientos anuales de la autoridad ambiental - ANLA
Resolución 2182 del 02 de octubre de 3232</t>
  </si>
  <si>
    <t>Verificación mediante seguimiento interno y seguimientos anuales de la autoridad ambiental - ANLA
Resolución 2182 del 02 de octubre de 3233</t>
  </si>
  <si>
    <t>Verificación mediante seguimiento interno y seguimientos anuales de la autoridad ambiental - ANLA
Resolución 2182 del 02 de octubre de 3234</t>
  </si>
  <si>
    <t>Verificación mediante seguimiento interno y seguimientos anuales de la autoridad ambiental - ANLA
Resolución 2182 del 02 de octubre de 3235</t>
  </si>
  <si>
    <t>Verificación mediante seguimiento interno y seguimientos anuales de la autoridad ambiental - ANLA
Resolución 2182 del 02 de octubre de 3236</t>
  </si>
  <si>
    <t>Verificación mediante seguimiento interno y seguimientos anuales de la autoridad ambiental - ANLA
Resolución 2182 del 02 de octubre de 3237</t>
  </si>
  <si>
    <t>Verificación mediante seguimiento interno y seguimientos anuales de la autoridad ambiental - ANLA
Resolución 2182 del 02 de octubre de 3238</t>
  </si>
  <si>
    <t>Verificación mediante seguimiento interno y seguimientos anuales de la autoridad ambiental - ANLA
Resolución 2182 del 02 de octubre de 3239</t>
  </si>
  <si>
    <t>Verificación mediante seguimiento interno y seguimientos anuales de la autoridad ambiental - ANLA
Resolución 2182 del 02 de octubre de 3240</t>
  </si>
  <si>
    <t>Verificación mediante seguimiento interno y seguimientos anuales de la autoridad ambiental - ANLA
Resolución 2182 del 02 de octubre de 3241</t>
  </si>
  <si>
    <t>Verificación mediante seguimiento interno y seguimientos anuales de la autoridad ambiental - ANLA
Resolución 2182 del 02 de octubre de 3242</t>
  </si>
  <si>
    <t>Verificación mediante seguimiento interno y seguimientos anuales de la autoridad ambiental - ANLA
Resolución 2182 del 02 de octubre de 3243</t>
  </si>
  <si>
    <t>Verificación mediante seguimiento interno y seguimientos anuales de la autoridad ambiental - ANLA
Resolución 2182 del 02 de octubre de 3244</t>
  </si>
  <si>
    <t>Verificación mediante seguimiento interno y seguimientos anuales de la autoridad ambiental - ANLA
Resolución 2182 del 02 de octubre de 3245</t>
  </si>
  <si>
    <t>Verificación mediante seguimiento interno y seguimientos anuales de la autoridad ambiental - ANLA
Resolución 2182 del 02 de octubre de 3246</t>
  </si>
  <si>
    <t>Verificación mediante seguimiento interno y seguimientos anuales de la autoridad ambiental - ANLA
Resolución 2182 del 02 de octubre de 3247</t>
  </si>
  <si>
    <t>Verificación mediante seguimiento interno y seguimientos anuales de la autoridad ambiental - ANLA
Resolución 2182 del 02 de octubre de 3248</t>
  </si>
  <si>
    <t>Verificación mediante seguimiento interno y seguimientos anuales de la autoridad ambiental - ANLA
Resolución 2182 del 02 de octubre de 3249</t>
  </si>
  <si>
    <t>Verificación mediante seguimiento interno y seguimientos anuales de la autoridad ambiental - ANLA
Resolución 2182 del 02 de octubre de 3250</t>
  </si>
  <si>
    <t>Verificación mediante seguimiento interno y seguimientos anuales de la autoridad ambiental - ANLA
Resolución 2182 del 02 de octubre de 3251</t>
  </si>
  <si>
    <t>Verificación mediante seguimiento interno y seguimientos anuales de la autoridad ambiental - ANLA
Resolución 2182 del 02 de octubre de 3252</t>
  </si>
  <si>
    <t>Verificación mediante seguimiento interno y seguimientos anuales de la autoridad ambiental - ANLA
Resolución 2182 del 02 de octubre de 3253</t>
  </si>
  <si>
    <t>Verificación mediante seguimiento interno y seguimientos anuales de la autoridad ambiental - ANLA
Resolución 2182 del 02 de octubre de 3254</t>
  </si>
  <si>
    <t>Verificación mediante seguimiento interno y seguimientos anuales de la autoridad ambiental - ANLA
Resolución 2182 del 02 de octubre de 3255</t>
  </si>
  <si>
    <t>Verificación mediante seguimiento interno y seguimientos anuales de la autoridad ambiental - ANLA
Resolución 2182 del 02 de octubre de 3256</t>
  </si>
  <si>
    <t>Verificación mediante seguimiento interno y seguimientos anuales de la autoridad ambiental - ANLA
Resolución 2182 del 02 de octubre de 3257</t>
  </si>
  <si>
    <t>Verificación mediante seguimiento interno y seguimientos anuales de la autoridad ambiental - ANLA
Resolución 2182 del 02 de octubre de 3258</t>
  </si>
  <si>
    <t>Verificación mediante seguimiento interno y seguimientos anuales de la autoridad ambiental - ANLA
Resolución 2182 del 02 de octubre de 3259</t>
  </si>
  <si>
    <t>Verificación mediante seguimiento interno y seguimientos anuales de la autoridad ambiental - ANLA
Resolución 2182 del 02 de octubre de 3260</t>
  </si>
  <si>
    <t>Verificación mediante seguimiento interno y seguimientos anuales de la autoridad ambiental - ANLA
Resolución 2182 del 02 de octubre de 3261</t>
  </si>
  <si>
    <t>Verificación mediante seguimiento interno y seguimientos anuales de la autoridad ambiental - ANLA
Resolución 2182 del 02 de octubre de 3262</t>
  </si>
  <si>
    <t>Verificación mediante seguimiento interno y seguimientos anuales de la autoridad ambiental - ANLA
Resolución 2182 del 02 de octubre de 3263</t>
  </si>
  <si>
    <t>Verificación mediante seguimiento interno y seguimientos anuales de la autoridad ambiental - ANLA
Resolución 2182 del 02 de octubre de 3264</t>
  </si>
  <si>
    <t>Verificación mediante seguimiento interno y seguimientos anuales de la autoridad ambiental - ANLA
Resolución 2182 del 02 de octubre de 3265</t>
  </si>
  <si>
    <t>Verificación mediante seguimiento interno y seguimientos anuales de la autoridad ambiental - ANLA
Resolución 2182 del 02 de octubre de 3266</t>
  </si>
  <si>
    <t>Verificación mediante seguimiento interno y seguimientos anuales de la autoridad ambiental - ANLA
Resolución 2182 del 02 de octubre de 3267</t>
  </si>
  <si>
    <t>Verificación mediante seguimiento interno y seguimientos anuales de la autoridad ambiental - ANLA
Resolución 2182 del 02 de octubre de 3268</t>
  </si>
  <si>
    <t>Verificación mediante seguimiento interno y seguimientos anuales de la autoridad ambiental - ANLA
Resolución 2182 del 02 de octubre de 3269</t>
  </si>
  <si>
    <t>Verificación mediante seguimiento interno y seguimientos anuales de la autoridad ambiental - ANLA
Resolución 2182 del 02 de octubre de 3270</t>
  </si>
  <si>
    <t>Verificación mediante seguimiento interno y seguimientos anuales de la autoridad ambiental - ANLA
Resolución 2182 del 02 de octubre de 3271</t>
  </si>
  <si>
    <t>Verificación mediante seguimiento interno y seguimientos anuales de la autoridad ambiental - ANLA
Resolución 2182 del 02 de octubre de 3272</t>
  </si>
  <si>
    <t>Verificación mediante seguimiento interno y seguimientos anuales de la autoridad ambiental - ANLA
Resolución 2182 del 02 de octubre de 3273</t>
  </si>
  <si>
    <t>Verificación mediante seguimiento interno y seguimientos anuales de la autoridad ambiental - ANLA
Resolución 2182 del 02 de octubre de 3274</t>
  </si>
  <si>
    <t>Verificación mediante seguimiento interno y seguimientos anuales de la autoridad ambiental - ANLA
Resolución 2182 del 02 de octubre de 3275</t>
  </si>
  <si>
    <t>Verificación mediante seguimiento interno y seguimientos anuales de la autoridad ambiental - ANLA
Resolución 2182 del 02 de octubre de 3276</t>
  </si>
  <si>
    <t>Verificación mediante seguimiento interno y seguimientos anuales de la autoridad ambiental - ANLA
Resolución 2182 del 02 de octubre de 3277</t>
  </si>
  <si>
    <t>Verificación mediante seguimiento interno y seguimientos anuales de la autoridad ambiental - ANLA
Resolución 2182 del 02 de octubre de 3278</t>
  </si>
  <si>
    <t>Verificación mediante seguimiento interno y seguimientos anuales de la autoridad ambiental - ANLA
Resolución 2182 del 02 de octubre de 3279</t>
  </si>
  <si>
    <t>Verificación mediante seguimiento interno y seguimientos anuales de la autoridad ambiental - ANLA
Resolución 2182 del 02 de octubre de 3280</t>
  </si>
  <si>
    <t>Verificación mediante seguimiento interno y seguimientos anuales de la autoridad ambiental - ANLA
Resolución 2182 del 02 de octubre de 3281</t>
  </si>
  <si>
    <t>Verificación mediante seguimiento interno y seguimientos anuales de la autoridad ambiental - ANLA
Resolución 2182 del 02 de octubre de 3282</t>
  </si>
  <si>
    <t>Verificación mediante seguimiento interno y seguimientos anuales de la autoridad ambiental - ANLA
Resolución 2182 del 02 de octubre de 3283</t>
  </si>
  <si>
    <t>Patio CM</t>
  </si>
  <si>
    <t>Verificación mediante seguimiento interno y seguimientos anuales de la autoridad ambiental - ANLA
Resolución 2182 del 02 de octubre de 3284</t>
  </si>
  <si>
    <t>Cesar / Aguachica / Sabanas De Buturama</t>
  </si>
  <si>
    <t>Verificación mediante seguimiento interno y seguimientos anuales de la autoridad ambiental - ANLA
Resolución 2182 del 02 de octubre de 3285</t>
  </si>
  <si>
    <t>Verificación mediante seguimiento interno y seguimientos anuales de la autoridad ambiental - ANLA
Resolución 2182 del 02 de octubre de 3286</t>
  </si>
  <si>
    <t>Verificación mediante seguimiento interno y seguimientos anuales de la autoridad ambiental - ANLA
Resolución 2182 del 02 de octubre de 3287</t>
  </si>
  <si>
    <t>Cesar / Curumaní / San Cristóbal</t>
  </si>
  <si>
    <t>Verificación mediante seguimiento interno y seguimientos anuales de la autoridad ambiental - ANLA
Resolución 2182 del 02 de octubre de 3288</t>
  </si>
  <si>
    <t>Verificación mediante seguimiento interno y seguimientos anuales de la autoridad ambiental - ANLA
Resolución 2182 del 02 de octubre de 3289</t>
  </si>
  <si>
    <t>Verificación mediante seguimiento interno y seguimientos anuales de la autoridad ambiental - ANLA
Resolución 2182 del 02 de octubre de 3290</t>
  </si>
  <si>
    <t>Verificación mediante seguimiento interno y seguimientos anuales de la autoridad ambiental - ANLA
Resolución 2182 del 02 de octubre de 3291</t>
  </si>
  <si>
    <t>Verificación mediante seguimiento interno y seguimientos anuales de la autoridad ambiental - ANLA
Resolución 2182 del 02 de octubre de 3292</t>
  </si>
  <si>
    <t>Verificación mediante seguimiento interno y seguimientos anuales de la autoridad ambiental - ANLA
Resolución 2182 del 02 de octubre de 3293</t>
  </si>
  <si>
    <t>Verificación mediante seguimiento interno y seguimientos anuales de la autoridad ambiental - ANLA
Resolución 2182 del 02 de octubre de 3294</t>
  </si>
  <si>
    <t>Verificación mediante seguimiento interno y seguimientos anuales de la autoridad ambiental - ANLA
Resolución 2182 del 02 de octubre de 3295</t>
  </si>
  <si>
    <t>Verificación mediante seguimiento interno y seguimientos anuales de la autoridad ambiental - ANLA
Resolución 2182 del 02 de octubre de 3296</t>
  </si>
  <si>
    <t>Verificación mediante seguimiento interno y seguimientos anuales de la autoridad ambiental - ANLA
Resolución 2182 del 02 de octubre de 3297</t>
  </si>
  <si>
    <t>Verificación mediante seguimiento interno y seguimientos anuales de la autoridad ambiental - ANLA
Resolución 2182 del 02 de octubre de 3298</t>
  </si>
  <si>
    <t>Verificación mediante seguimiento interno y seguimientos anuales de la autoridad ambiental - ANLA
Resolución 2182 del 02 de octubre de 3299</t>
  </si>
  <si>
    <t>Verificación mediante seguimiento interno y seguimientos anuales de la autoridad ambiental - ANLA
Resolución 2182 del 02 de octubre de 3300</t>
  </si>
  <si>
    <t>Verificación mediante seguimiento interno y seguimientos anuales de la autoridad ambiental - ANLA
Resolución 2182 del 02 de octubre de 3301</t>
  </si>
  <si>
    <t>Verificación mediante seguimiento interno y seguimientos anuales de la autoridad ambiental - ANLA
Resolución 2182 del 02 de octubre de 3302</t>
  </si>
  <si>
    <t>Verificación mediante seguimiento interno y seguimientos anuales de la autoridad ambiental - ANLA
Resolución 2182 del 02 de octubre de 3303</t>
  </si>
  <si>
    <t>Verificación mediante seguimiento interno y seguimientos anuales de la autoridad ambiental - ANLA
Resolución 2182 del 02 de octubre de 3304</t>
  </si>
  <si>
    <t>Verificación mediante seguimiento interno y seguimientos anuales de la autoridad ambiental - ANLA
Resolución 2182 del 02 de octubre de 3305</t>
  </si>
  <si>
    <t>Verificación mediante seguimiento interno y seguimientos anuales de la autoridad ambiental - ANLA
Resolución 2182 del 02 de octubre de 3306</t>
  </si>
  <si>
    <t>Verificación mediante seguimiento interno y seguimientos anuales de la autoridad ambiental - ANLA
Resolución 2182 del 02 de octubre de 3307</t>
  </si>
  <si>
    <t>Verificación mediante seguimiento interno y seguimientos anuales de la autoridad ambiental - ANLA
Resolución 2182 del 02 de octubre de 3308</t>
  </si>
  <si>
    <t>Verificación mediante seguimiento interno y seguimientos anuales de la autoridad ambiental - ANLA
Resolución 2182 del 02 de octubre de 3309</t>
  </si>
  <si>
    <t>Verificación mediante seguimiento interno y seguimientos anuales de la autoridad ambiental - ANLA
Resolución 2182 del 02 de octubre de 3310</t>
  </si>
  <si>
    <t>Verificación mediante seguimiento interno y seguimientos anuales de la autoridad ambiental - ANLA
Resolución 2182 del 02 de octubre de 3311</t>
  </si>
  <si>
    <t>Verificación mediante seguimiento interno y seguimientos anuales de la autoridad ambiental - ANLA
Resolución 2182 del 02 de octubre de 3312</t>
  </si>
  <si>
    <t>Bosque de galería y/o ripario</t>
  </si>
  <si>
    <t>Cesar / La Gloria</t>
  </si>
  <si>
    <t>Cítricos</t>
  </si>
  <si>
    <t>LT CERROMATOSO–CHINÚ-COPEY - CECO</t>
  </si>
  <si>
    <t>la región del Caribe Colombiano, en los departamentos de Bolívar, César, Córdoba, Magdalena y Sucre, cubriendo una longitud aproximada de 368,87 km</t>
  </si>
  <si>
    <t>Monitoreo y mantenimiento</t>
  </si>
  <si>
    <t>Arbustal denso alto del Orobioma bajo de la Sierra Nevada de Santa Marta y La Macuira</t>
  </si>
  <si>
    <t>Rescate, traslado y reubicación de 1388 epífitas en el municipio de Copey Cesar.</t>
  </si>
  <si>
    <t>Pastos arbolados del zonobioma húmedo tropical del Magdalena-Caribe</t>
  </si>
  <si>
    <t>Rescate, traslado y reubicación de 332 epífitas en el municipio de Buenavista Córdoba.</t>
  </si>
  <si>
    <t>Rescate, traslado y reubicación de 160 Bromelias terrestres en el municipio de Copey Cesar.</t>
  </si>
  <si>
    <t xml:space="preserve">la región del Caribe Colombiano, en los departamento Córdoba, </t>
  </si>
  <si>
    <t>Pastos arbolados del Zonobioma Alternohígrico del Sinú</t>
  </si>
  <si>
    <t>Corporación autónoma Regional del Valle del Sinú - CVS</t>
  </si>
  <si>
    <t>Rescate, traslado y reubicación de 31 epífitas en el municipio de Sahagún Córdoba. Vano T546- T547</t>
  </si>
  <si>
    <t>Rescate, traslado y reubicación de 22 epífitas en el municipio de Sahagún Córdoba. Vano T601- T602</t>
  </si>
  <si>
    <t>RESERVA FORESTAL PROTECTORA LA CUENCA ALTA DEL RÍO ZAQUE</t>
  </si>
  <si>
    <t>Bosque Altoandino</t>
  </si>
  <si>
    <t xml:space="preserve">RV_ AUTO 1783-1784 DEL 2023 EXPEDIENTE 7620 CORPOGUAVIO Resolución No. 2001 del 31 de marzo de 2023. </t>
  </si>
  <si>
    <t>Rescate, traslado y reubicación de 135 epífitas en el municipio de Junín Cundinamarca. T 134-T 135.</t>
  </si>
  <si>
    <t>LT CHIVOR-TORCA A 230 kV – GUAVIO – TORCA 230 kV</t>
  </si>
  <si>
    <t xml:space="preserve">Res,No. 1150 de 2 OCT. 2023 - CORPOGUAVIO </t>
  </si>
  <si>
    <t>Rescate, traslado y reubicación de 94 epífitas en el municipio de Junín Cundinamarca.</t>
  </si>
  <si>
    <t xml:space="preserve">LT LOS PALOS TASAJERO A 230 kV-1 </t>
  </si>
  <si>
    <t xml:space="preserve">Los dos predios, Aguachentos y Cueva de Palo “El Refugio”, están ubicados en la vereda Agua Blanca, municipio de Suratá, Santander. </t>
  </si>
  <si>
    <t>Corporación Autónoma Regional para la Defensa de la Meseta de Bucaramanga – CDMB, dispuesto en la Resolución No. 1530 del 15 de noviembre de 2022</t>
  </si>
  <si>
    <t>Rescate, traslado y reubicación de 52 epífitas en el municipio de Suratá Santander. (VANOS 88-89; 92-93 Y 93-94).</t>
  </si>
  <si>
    <t>LT PORCE SOGAMOSO 500kV - POSO</t>
  </si>
  <si>
    <t>vereda La Santa Clara, municipio de Yondó Antioquia</t>
  </si>
  <si>
    <t xml:space="preserve">Pastos limpios </t>
  </si>
  <si>
    <t>Reubicado</t>
  </si>
  <si>
    <t xml:space="preserve">Rescate, traslado y reubicación de 4 epífitas en el municipio de Yondó Antioquia. TORRE T222 </t>
  </si>
  <si>
    <t>Gachetá Cundinamarca</t>
  </si>
  <si>
    <t>Rescate, traslado y reubicación de 51 epífitas en el municipio de Yondó Antioquia.</t>
  </si>
  <si>
    <t>Vereda Chochó Sincelejo Sucre</t>
  </si>
  <si>
    <t>Resolución 0905 del 24 de octubre del 2024 CARSUCRE</t>
  </si>
  <si>
    <t>Rescate, traslado y reubicación de 75 epífitas en el municipio de Sincelejo Sucre, Vereda Chocho.</t>
  </si>
  <si>
    <t>Vereda Mundo Nuevo - Ubalá Cundinamarca</t>
  </si>
  <si>
    <t>Rescate, traslado y reubicación de 71 epífitas en la Vereda Mundo Nuevo - Ubalá Cundinamarca</t>
  </si>
  <si>
    <t>Nombre del proyecto</t>
  </si>
  <si>
    <t>Fecha  (Año de compra)</t>
  </si>
  <si>
    <t>ISA ENERGÍA COLOMBIA*</t>
  </si>
  <si>
    <t>winches</t>
  </si>
  <si>
    <t>No se cuenta con la información</t>
  </si>
  <si>
    <t>Unid.</t>
  </si>
  <si>
    <t>sierra</t>
  </si>
  <si>
    <t>jalones</t>
  </si>
  <si>
    <t>motosierras</t>
  </si>
  <si>
    <t>Concreto fluido</t>
  </si>
  <si>
    <t>Empresa Concretec ubicada en Barranquilla</t>
  </si>
  <si>
    <t>1210997.29</t>
  </si>
  <si>
    <t>516521.81</t>
  </si>
  <si>
    <t>Materiales petréos (material seleccionado: subase granular y material de filtro)</t>
  </si>
  <si>
    <t>Cantera Arroyo de Piedra - Atlántico</t>
  </si>
  <si>
    <t>1173908.39</t>
  </si>
  <si>
    <t xml:space="preserve">488271.63 </t>
  </si>
  <si>
    <t>Materiales petréos (terraplén)</t>
  </si>
  <si>
    <t>Cantera los Manguitos - Baranoa (Atlántico)</t>
  </si>
  <si>
    <t>1196921.21</t>
  </si>
  <si>
    <t>510716.91</t>
  </si>
  <si>
    <t>Asfalto</t>
  </si>
  <si>
    <t>Equiterra - Turbaco (Bolivar)</t>
  </si>
  <si>
    <t>1146122.71</t>
  </si>
  <si>
    <t>448782.48</t>
  </si>
  <si>
    <t>LT a 230 Kv Chinú – Montería y SE Asociada - CHIMON</t>
  </si>
  <si>
    <t>ACPM</t>
  </si>
  <si>
    <t>2025-09-01</t>
  </si>
  <si>
    <t>7540007.0</t>
  </si>
  <si>
    <t>911118.0</t>
  </si>
  <si>
    <t>Gasolina</t>
  </si>
  <si>
    <t>Concreto</t>
  </si>
  <si>
    <t>2025-09-06</t>
  </si>
  <si>
    <t>852090.0</t>
  </si>
  <si>
    <t>1542415.0</t>
  </si>
  <si>
    <t>2025-09-08</t>
  </si>
  <si>
    <t>2025-09-10</t>
  </si>
  <si>
    <t>2025-09-12</t>
  </si>
  <si>
    <t>2025-09-15</t>
  </si>
  <si>
    <t>2025-09-16</t>
  </si>
  <si>
    <t>Grava</t>
  </si>
  <si>
    <t>2025-09-18</t>
  </si>
  <si>
    <t>2025-09-19</t>
  </si>
  <si>
    <t>2025-09-20</t>
  </si>
  <si>
    <t>2025-09-22</t>
  </si>
  <si>
    <t>2025-09-23</t>
  </si>
  <si>
    <t>2025-09-24</t>
  </si>
  <si>
    <t>2025-09-27</t>
  </si>
  <si>
    <t>2025-09-30</t>
  </si>
  <si>
    <t>2025-08-08</t>
  </si>
  <si>
    <t>2025-08-12</t>
  </si>
  <si>
    <t>2025-08-14</t>
  </si>
  <si>
    <t>Arrastre</t>
  </si>
  <si>
    <t>2025-08-04</t>
  </si>
  <si>
    <t>2025-08-15</t>
  </si>
  <si>
    <t>2025-08-28</t>
  </si>
  <si>
    <t>2025-10-11</t>
  </si>
  <si>
    <t>4938539.191</t>
  </si>
  <si>
    <t>2350837.422</t>
  </si>
  <si>
    <t>2025-10-14</t>
  </si>
  <si>
    <t>2025-10-31</t>
  </si>
  <si>
    <t>2025-10-27</t>
  </si>
  <si>
    <t>4901552.57</t>
  </si>
  <si>
    <t>2341148.4</t>
  </si>
  <si>
    <t>2025-09-02</t>
  </si>
  <si>
    <t>4949194.88</t>
  </si>
  <si>
    <t>2345151.204</t>
  </si>
  <si>
    <t>2025-09-05</t>
  </si>
  <si>
    <t>2025-09-13</t>
  </si>
  <si>
    <t>2025-09-21</t>
  </si>
  <si>
    <t>2025-09-25</t>
  </si>
  <si>
    <t>2025-09-28</t>
  </si>
  <si>
    <t>2025-09-04</t>
  </si>
  <si>
    <t>2025-09-09</t>
  </si>
  <si>
    <t>2025-09-11</t>
  </si>
  <si>
    <t>2025-09-17</t>
  </si>
  <si>
    <t>2025-08-01</t>
  </si>
  <si>
    <t>2025-08-02</t>
  </si>
  <si>
    <t>2025-08-06</t>
  </si>
  <si>
    <t>2025-08-09</t>
  </si>
  <si>
    <t>2025-08-11</t>
  </si>
  <si>
    <t>2025-08-21</t>
  </si>
  <si>
    <t>2025-08-22</t>
  </si>
  <si>
    <t>2025-08-23</t>
  </si>
  <si>
    <t>2025-08-25</t>
  </si>
  <si>
    <t>2025-08-26</t>
  </si>
  <si>
    <t>2025-08-29</t>
  </si>
  <si>
    <t>2025-08-13</t>
  </si>
  <si>
    <t>2025-08-18</t>
  </si>
  <si>
    <t>4985179.89</t>
  </si>
  <si>
    <t>2338348.69</t>
  </si>
  <si>
    <t>Si*</t>
  </si>
  <si>
    <t>2025-08-30</t>
  </si>
  <si>
    <t>2025-07-03</t>
  </si>
  <si>
    <t>2025-07-04</t>
  </si>
  <si>
    <t>2025-07-07</t>
  </si>
  <si>
    <t>2025-07-08</t>
  </si>
  <si>
    <t>2025-07-09</t>
  </si>
  <si>
    <t>2025-07-10</t>
  </si>
  <si>
    <t>2025-07-11</t>
  </si>
  <si>
    <t>2025-07-13</t>
  </si>
  <si>
    <t>2025-07-14</t>
  </si>
  <si>
    <t>2025-07-15</t>
  </si>
  <si>
    <t>2025-07-17</t>
  </si>
  <si>
    <t>2025-07-18</t>
  </si>
  <si>
    <t>2025-07-19</t>
  </si>
  <si>
    <t>2025-07-22</t>
  </si>
  <si>
    <t>2025-07-24</t>
  </si>
  <si>
    <t>2025-07-25</t>
  </si>
  <si>
    <t>2025-07-28</t>
  </si>
  <si>
    <t>2025-07-30</t>
  </si>
  <si>
    <t>2025-07-02</t>
  </si>
  <si>
    <t>2025-07-16</t>
  </si>
  <si>
    <t>4901552.572</t>
  </si>
  <si>
    <t>2341148.397</t>
  </si>
  <si>
    <t>2025-06-04</t>
  </si>
  <si>
    <t>2025-06-06</t>
  </si>
  <si>
    <t>2025-06-09</t>
  </si>
  <si>
    <t>2025-06-10</t>
  </si>
  <si>
    <t>2025-06-11</t>
  </si>
  <si>
    <t>2025-06-12</t>
  </si>
  <si>
    <t>2025-06-16</t>
  </si>
  <si>
    <t>2025-06-17</t>
  </si>
  <si>
    <t>2025-06-18</t>
  </si>
  <si>
    <t>2025-06-19</t>
  </si>
  <si>
    <t>2025-06-20</t>
  </si>
  <si>
    <t>2025-06-21</t>
  </si>
  <si>
    <t>2025-06-25</t>
  </si>
  <si>
    <t>2025-06-26</t>
  </si>
  <si>
    <t>4948930.0</t>
  </si>
  <si>
    <t>2345112.0</t>
  </si>
  <si>
    <t>2025-06-22</t>
  </si>
  <si>
    <t>2025-05-06</t>
  </si>
  <si>
    <t>2025-05-09</t>
  </si>
  <si>
    <t>Sub base</t>
  </si>
  <si>
    <t>2025-05-08</t>
  </si>
  <si>
    <t>2025-05-10</t>
  </si>
  <si>
    <t>2025-05-13</t>
  </si>
  <si>
    <t>2025-05-14</t>
  </si>
  <si>
    <t>2025-05-15</t>
  </si>
  <si>
    <t>2025-05-16</t>
  </si>
  <si>
    <t>2025-05-17</t>
  </si>
  <si>
    <t>2025-05-19</t>
  </si>
  <si>
    <t>2025-05-20</t>
  </si>
  <si>
    <t>Piedra</t>
  </si>
  <si>
    <t>2025-05-22</t>
  </si>
  <si>
    <t>2025-05-23</t>
  </si>
  <si>
    <t>2025-05-26</t>
  </si>
  <si>
    <t>2025-05-29</t>
  </si>
  <si>
    <t>Crudo de rio</t>
  </si>
  <si>
    <t>4944762.633</t>
  </si>
  <si>
    <t>2347095.434</t>
  </si>
  <si>
    <t>1069007038</t>
  </si>
  <si>
    <t>4216191355</t>
  </si>
  <si>
    <t>1069007040</t>
  </si>
  <si>
    <t>4216190361</t>
  </si>
  <si>
    <t>1069008035</t>
  </si>
  <si>
    <t>4216190363</t>
  </si>
  <si>
    <t>4550531979</t>
  </si>
  <si>
    <t>Toneladas</t>
  </si>
  <si>
    <t>LT Circuito Sencillo a 230 kV Primavera - Guatiguará - Tasajero</t>
  </si>
  <si>
    <t>4999257.853</t>
  </si>
  <si>
    <t>2311790.412</t>
  </si>
  <si>
    <t>4903717.435</t>
  </si>
  <si>
    <t>2301611.033</t>
  </si>
  <si>
    <t>4931320.935</t>
  </si>
  <si>
    <t>2344559.7</t>
  </si>
  <si>
    <t>4882921.48</t>
  </si>
  <si>
    <t>2281550.01</t>
  </si>
  <si>
    <t>4905870.673</t>
  </si>
  <si>
    <t>2340036,131</t>
  </si>
  <si>
    <t>Kg</t>
  </si>
  <si>
    <t>Conexión Antioquia - Medellín- Ancon Sur y Líneas de transmisión asociadas a 500/230 Kv - AMA</t>
  </si>
  <si>
    <t>4708290.482</t>
  </si>
  <si>
    <t>2239433.663</t>
  </si>
  <si>
    <t>4707955.965</t>
  </si>
  <si>
    <t>2239563.826</t>
  </si>
  <si>
    <t>4710166.333</t>
  </si>
  <si>
    <t>2239810.645</t>
  </si>
  <si>
    <t>4715966.836</t>
  </si>
  <si>
    <t>2250205.878</t>
  </si>
  <si>
    <t>4708540.613</t>
  </si>
  <si>
    <t>2234860.701</t>
  </si>
  <si>
    <t>SE Primavera y Conexiones Anexas a 230 kV</t>
  </si>
  <si>
    <t>4844772.469</t>
  </si>
  <si>
    <t>2274991.386</t>
  </si>
  <si>
    <t>4845228.0</t>
  </si>
  <si>
    <t>2277468.0</t>
  </si>
  <si>
    <t>4905264.68</t>
  </si>
  <si>
    <t>2339082.5</t>
  </si>
  <si>
    <t>4844608.436</t>
  </si>
  <si>
    <t>2275388.402</t>
  </si>
  <si>
    <t>4795281.397</t>
  </si>
  <si>
    <t>2207606.617</t>
  </si>
  <si>
    <t>4882209.0</t>
  </si>
  <si>
    <t>2278892.0</t>
  </si>
  <si>
    <t>LT La Hermosa – La Esmeralda a 230 Kv y SEes asociadas</t>
  </si>
  <si>
    <t>4711106.0</t>
  </si>
  <si>
    <t>2109823.0</t>
  </si>
  <si>
    <t>47130729</t>
  </si>
  <si>
    <t>21092846</t>
  </si>
  <si>
    <t>Biodisel</t>
  </si>
  <si>
    <t>4721011.0</t>
  </si>
  <si>
    <t>2117203.0</t>
  </si>
  <si>
    <t>SE San Mateo</t>
  </si>
  <si>
    <t>5059192.79</t>
  </si>
  <si>
    <t>2432764.55</t>
  </si>
  <si>
    <t>5057422.181</t>
  </si>
  <si>
    <t>2433498.969</t>
  </si>
  <si>
    <t>5055299.58</t>
  </si>
  <si>
    <t>2427331.613</t>
  </si>
  <si>
    <t>5054373.65</t>
  </si>
  <si>
    <t>2429166.877</t>
  </si>
  <si>
    <t>5054482.401</t>
  </si>
  <si>
    <t>2431413.059</t>
  </si>
  <si>
    <t>5052450.976</t>
  </si>
  <si>
    <t>2421646.241</t>
  </si>
  <si>
    <t>2430389.677</t>
  </si>
  <si>
    <t>5054128.64</t>
  </si>
  <si>
    <t>5054368.407</t>
  </si>
  <si>
    <t>2429168.428</t>
  </si>
  <si>
    <t>LT Copey - Cuestecitas 500 kV y Copey - Fundación 220 Kv - COCU</t>
  </si>
  <si>
    <t>5038701.59</t>
  </si>
  <si>
    <t>2793774.78</t>
  </si>
  <si>
    <t>Relleno</t>
  </si>
  <si>
    <t>4896075.962</t>
  </si>
  <si>
    <t>2680339.551</t>
  </si>
  <si>
    <t>4895184.51</t>
  </si>
  <si>
    <t>2680356.03</t>
  </si>
  <si>
    <t>1156940.0</t>
  </si>
  <si>
    <t>1728688.0</t>
  </si>
  <si>
    <t>Emulsión</t>
  </si>
  <si>
    <t>1085607.0</t>
  </si>
  <si>
    <t>1647728.0</t>
  </si>
  <si>
    <t>4967610.0</t>
  </si>
  <si>
    <t>2713425.0</t>
  </si>
  <si>
    <t>LT a 500-1 kV Porce - San Carlos</t>
  </si>
  <si>
    <t>4765619.039</t>
  </si>
  <si>
    <t>2304071.508</t>
  </si>
  <si>
    <t>Sede Medellín</t>
  </si>
  <si>
    <t>5.8593</t>
  </si>
  <si>
    <t>-74.84959</t>
  </si>
  <si>
    <t>6.61239</t>
  </si>
  <si>
    <t>-74.64053</t>
  </si>
  <si>
    <t>5.8886</t>
  </si>
  <si>
    <t>-75.18755</t>
  </si>
  <si>
    <t>6.22727</t>
  </si>
  <si>
    <t>-75.61198</t>
  </si>
  <si>
    <t>6.31357</t>
  </si>
  <si>
    <t>-75.54979</t>
  </si>
  <si>
    <t>6.27560</t>
  </si>
  <si>
    <t>-75.57459</t>
  </si>
  <si>
    <t>6.26613</t>
  </si>
  <si>
    <t>-75.57295</t>
  </si>
  <si>
    <t>6.31548</t>
  </si>
  <si>
    <t>-75.55737</t>
  </si>
  <si>
    <t>6.19726</t>
  </si>
  <si>
    <t>-75.55762</t>
  </si>
  <si>
    <t>6.23878</t>
  </si>
  <si>
    <t>-75.57374</t>
  </si>
  <si>
    <t>6.24129</t>
  </si>
  <si>
    <t>-75.56989</t>
  </si>
  <si>
    <t>6.23682</t>
  </si>
  <si>
    <t>-75.56988</t>
  </si>
  <si>
    <t>4690723.989</t>
  </si>
  <si>
    <t>2277483.657</t>
  </si>
  <si>
    <t>4702285.612</t>
  </si>
  <si>
    <t>2226836.238</t>
  </si>
  <si>
    <t>4710171.625</t>
  </si>
  <si>
    <t>2239799.063</t>
  </si>
  <si>
    <t>SE Carrieles y líneas de transmisión asociadas 230 kV</t>
  </si>
  <si>
    <t>75.362</t>
  </si>
  <si>
    <t>5.4424</t>
  </si>
  <si>
    <t>75.3722</t>
  </si>
  <si>
    <t>5.4518</t>
  </si>
  <si>
    <t>LT La Loma - Sogamoso a 500 Kv - SOLA</t>
  </si>
  <si>
    <t>9821051.413</t>
  </si>
  <si>
    <t>993214.0</t>
  </si>
  <si>
    <t>8259465.0</t>
  </si>
  <si>
    <t>1270717.0</t>
  </si>
  <si>
    <t>1032555.0</t>
  </si>
  <si>
    <t>690527.0</t>
  </si>
  <si>
    <t>1155237.0</t>
  </si>
  <si>
    <t>1285822.0</t>
  </si>
  <si>
    <t>1057032.0</t>
  </si>
  <si>
    <t>625385.2</t>
  </si>
  <si>
    <t>780797.79</t>
  </si>
  <si>
    <t>7.07602</t>
  </si>
  <si>
    <t>73.85415</t>
  </si>
  <si>
    <t>7.07261</t>
  </si>
  <si>
    <t>73.84961</t>
  </si>
  <si>
    <t>7.06233</t>
  </si>
  <si>
    <t>73.86466</t>
  </si>
  <si>
    <t>LT a 230kV  Guavio-Torca</t>
  </si>
  <si>
    <t>4930663.006</t>
  </si>
  <si>
    <t>2087988.685</t>
  </si>
  <si>
    <t>4984529.775</t>
  </si>
  <si>
    <t>2338584.686</t>
  </si>
  <si>
    <t>4929403.324</t>
  </si>
  <si>
    <t>2090475.419</t>
  </si>
  <si>
    <t>4941100.279</t>
  </si>
  <si>
    <t>2082888.866</t>
  </si>
  <si>
    <t>4885282.217</t>
  </si>
  <si>
    <t>2084553.174</t>
  </si>
  <si>
    <t>4872502.35</t>
  </si>
  <si>
    <t>2074986.744</t>
  </si>
  <si>
    <t>4941090.498</t>
  </si>
  <si>
    <t>2082859.172</t>
  </si>
  <si>
    <t>4901876.543</t>
  </si>
  <si>
    <t>2096049.893</t>
  </si>
  <si>
    <t>4871332.443</t>
  </si>
  <si>
    <t>2083168.843</t>
  </si>
  <si>
    <t>4893668.531</t>
  </si>
  <si>
    <t>2080095.429</t>
  </si>
  <si>
    <t>4941105.088</t>
  </si>
  <si>
    <t>2082886.385</t>
  </si>
  <si>
    <t>SE Betania</t>
  </si>
  <si>
    <t>4720012.0</t>
  </si>
  <si>
    <t>1852983.0</t>
  </si>
  <si>
    <t>4701058.0</t>
  </si>
  <si>
    <t>1830322.0</t>
  </si>
  <si>
    <t>11885916</t>
  </si>
  <si>
    <t>11892628</t>
  </si>
  <si>
    <t>46408.0</t>
  </si>
  <si>
    <t>95158.0</t>
  </si>
  <si>
    <t>95181.0</t>
  </si>
  <si>
    <t>4746035.0</t>
  </si>
  <si>
    <t>1880209.0</t>
  </si>
  <si>
    <t>4791236.756</t>
  </si>
  <si>
    <t>2735455.085</t>
  </si>
  <si>
    <t>4791237.222</t>
  </si>
  <si>
    <t>2735512.347</t>
  </si>
  <si>
    <t>SE La Reforma y línea de Transmisión a 230kV Guavio-La Reforma</t>
  </si>
  <si>
    <t>4920798.342</t>
  </si>
  <si>
    <t>2005499.082</t>
  </si>
  <si>
    <t>4930535.311</t>
  </si>
  <si>
    <t>2014730.404</t>
  </si>
  <si>
    <t>4928211.615</t>
  </si>
  <si>
    <t>2013739.723</t>
  </si>
  <si>
    <t>4930313.0</t>
  </si>
  <si>
    <t>2573174.0</t>
  </si>
  <si>
    <t>4978045.0</t>
  </si>
  <si>
    <t>2111952.0</t>
  </si>
  <si>
    <t>4955180.22</t>
  </si>
  <si>
    <t>24137282.39</t>
  </si>
  <si>
    <t>4942183.0</t>
  </si>
  <si>
    <t>2442037.0</t>
  </si>
  <si>
    <t>4929364.0</t>
  </si>
  <si>
    <t>2513983.0</t>
  </si>
  <si>
    <t>4937827.0</t>
  </si>
  <si>
    <t>2574385.0</t>
  </si>
  <si>
    <t>4948250.0</t>
  </si>
  <si>
    <t>2596387.0</t>
  </si>
  <si>
    <t>1088250.0</t>
  </si>
  <si>
    <t>1509280.0</t>
  </si>
  <si>
    <t>15,,89</t>
  </si>
  <si>
    <t>LT a 230kV Chivor-Torca</t>
  </si>
  <si>
    <t>4959061.324</t>
  </si>
  <si>
    <t>2098179.634</t>
  </si>
  <si>
    <t>LT a 230kV Esmeralda-San Carlos</t>
  </si>
  <si>
    <t>4715531.3</t>
  </si>
  <si>
    <t>2250775.556</t>
  </si>
  <si>
    <t>4712612.36</t>
  </si>
  <si>
    <t>2192337.534</t>
  </si>
  <si>
    <t>SE Jamondino</t>
  </si>
  <si>
    <t>4519895.634</t>
  </si>
  <si>
    <t>1697822.712</t>
  </si>
  <si>
    <t>4524291.133</t>
  </si>
  <si>
    <t>1691220.639</t>
  </si>
  <si>
    <t>4522389.219</t>
  </si>
  <si>
    <t>1692311.872</t>
  </si>
  <si>
    <t>SE La Mesa</t>
  </si>
  <si>
    <t>4836942.513</t>
  </si>
  <si>
    <t>2069043.966</t>
  </si>
  <si>
    <t>4872555.308</t>
  </si>
  <si>
    <t>2065734.23</t>
  </si>
  <si>
    <t>4816940.21</t>
  </si>
  <si>
    <t>2050093.218</t>
  </si>
  <si>
    <t>4863774.073</t>
  </si>
  <si>
    <t>2062558.086</t>
  </si>
  <si>
    <t>4877604.969</t>
  </si>
  <si>
    <t>2070364.351</t>
  </si>
  <si>
    <t>LT Cuestecitas – Majayura a 230 Kv - CUWI</t>
  </si>
  <si>
    <t>5041521.0</t>
  </si>
  <si>
    <t>2793692.0</t>
  </si>
  <si>
    <t>5010146.0</t>
  </si>
  <si>
    <t>2833849.0</t>
  </si>
  <si>
    <t>Unidades</t>
  </si>
  <si>
    <t>5009255.0</t>
  </si>
  <si>
    <t>2833837.0</t>
  </si>
  <si>
    <t>5009506.0</t>
  </si>
  <si>
    <t>2834458.0</t>
  </si>
  <si>
    <t>Terraplén</t>
  </si>
  <si>
    <t>SE Ancón Sur</t>
  </si>
  <si>
    <t>4710181233</t>
  </si>
  <si>
    <t>2239809942</t>
  </si>
  <si>
    <t>4716287684</t>
  </si>
  <si>
    <t>2249796631</t>
  </si>
  <si>
    <t>4711107359</t>
  </si>
  <si>
    <t>62269444</t>
  </si>
  <si>
    <t>4708425198</t>
  </si>
  <si>
    <t>2239173336</t>
  </si>
  <si>
    <t>Material de lleno</t>
  </si>
  <si>
    <t>4715300534</t>
  </si>
  <si>
    <t>2249125501</t>
  </si>
  <si>
    <t>Unid</t>
  </si>
  <si>
    <t>4791074.617</t>
  </si>
  <si>
    <t>2735387.831</t>
  </si>
  <si>
    <t>LT a 230 kV Sochagota - Guatiguará y subestaciones y conexiones asociadas</t>
  </si>
  <si>
    <t>4988601.023</t>
  </si>
  <si>
    <t>2328094.014</t>
  </si>
  <si>
    <t>4708785.803</t>
  </si>
  <si>
    <t>2238034.263</t>
  </si>
  <si>
    <t>4724667.138</t>
  </si>
  <si>
    <t>2436183.848</t>
  </si>
  <si>
    <t>SE Torca</t>
  </si>
  <si>
    <t>4885830.809</t>
  </si>
  <si>
    <t>2086079.005</t>
  </si>
  <si>
    <t>Agua</t>
  </si>
  <si>
    <t>m3/mes</t>
  </si>
  <si>
    <t>Polines</t>
  </si>
  <si>
    <t>unidad</t>
  </si>
  <si>
    <t>metro lineal</t>
  </si>
  <si>
    <t>hectáreas</t>
  </si>
  <si>
    <t>101-6a.</t>
  </si>
  <si>
    <t>Impulsores directos de la pérdida de biodiversidad</t>
  </si>
  <si>
    <t>ai</t>
  </si>
  <si>
    <t>aii</t>
  </si>
  <si>
    <t>101-6c</t>
  </si>
  <si>
    <r>
      <t xml:space="preserve">Tamaño en hectáreas del </t>
    </r>
    <r>
      <rPr>
        <b/>
        <u/>
        <sz val="11"/>
        <color theme="0"/>
        <rFont val="Calibri"/>
        <family val="2"/>
        <scheme val="minor"/>
      </rPr>
      <t>ecosistema natural</t>
    </r>
    <r>
      <rPr>
        <b/>
        <sz val="11"/>
        <color theme="0"/>
        <rFont val="Calibri"/>
        <family val="2"/>
        <scheme val="minor"/>
      </rPr>
      <t xml:space="preserve"> convertido donde haya cambio de uso del suelo (Acumulado desde la fecha de referencia)</t>
    </r>
  </si>
  <si>
    <r>
      <t xml:space="preserve">Fecha de referencia </t>
    </r>
    <r>
      <rPr>
        <b/>
        <sz val="11"/>
        <color rgb="FFFF0000"/>
        <rFont val="Calibri"/>
        <family val="2"/>
        <scheme val="minor"/>
      </rPr>
      <t>(Inicio de construción del proyecto)</t>
    </r>
  </si>
  <si>
    <t>Tipo de ecosistema antes de la intervención</t>
  </si>
  <si>
    <t>Tipo de ecosistema luego de la conversión</t>
  </si>
  <si>
    <r>
      <t xml:space="preserve">el tamaño en hectáreas del ecosistema modificado / convertido </t>
    </r>
    <r>
      <rPr>
        <b/>
        <sz val="11"/>
        <color rgb="FFFF0000"/>
        <rFont val="Calibri"/>
        <family val="2"/>
        <scheme val="minor"/>
      </rPr>
      <t>durante el periodo de reporte</t>
    </r>
  </si>
  <si>
    <t>Consumo de agua por cada sitio (GRI 303)
(Calcular consumo de agua por cada torre y hacer regla de 3, para reportar solo el consumo en áreas donde hay cambio de uso del suelo, no todo el proyecto)</t>
  </si>
  <si>
    <t>Tipo de contaminante generado</t>
  </si>
  <si>
    <t>Cantidad del  contaminante generado</t>
  </si>
  <si>
    <t>Línes de transmisión</t>
  </si>
  <si>
    <t>Municípios de Jaíba, Verdelândia, Janaúba, Capitã  Enéas, Francisco Sá, Grão Mogol, 
Botumirim, Cristália, José Gonçalves de Minas, Leme do Prado, Chapada do Norte, Minas Novas, Turmalina, Veredinha, Capelinha, Água Boa, São José da Safira, Itambacuri, Marilac, Frei Inocêncio, Mathias Lobato e Governador Valadares, todos no estado de Minas Gerais</t>
  </si>
  <si>
    <t>Municípios de João Neiva, Ibiraçu, Fundão, Santa Leopoldina, Cariacica e Viana, todos no estado do Espírito Santo</t>
  </si>
  <si>
    <t>Línea e SE en construcción</t>
  </si>
  <si>
    <t>Municípios de São Paulo, São Caetano do Sul e Santo André, todos localizados no estado de São Paulo</t>
  </si>
  <si>
    <t>0 hectares, apenas indivíduos isolados</t>
  </si>
  <si>
    <t>184 indivíduos</t>
  </si>
  <si>
    <t>Serra Dourada - IBAMA</t>
  </si>
  <si>
    <t xml:space="preserve">Municípios de Baianópolis (BA), Barra (BA), Cristópolis (BA), Santa Maria da Vitória (BA), Tabocas do Brejo Velho (BA), Wanderley (BA), Cocos (BA), Correntina (BA), Jaborandi (BA), Arinos (MG), Chapada Gaúcha (MG) e Januária (MG). </t>
  </si>
  <si>
    <t>Área antropizada</t>
  </si>
  <si>
    <t>Município de Guarulhos, no estado de São Paulo.</t>
  </si>
  <si>
    <t>Municípios de Atibaia e Mairiporã, ambos no estado de São Paulo.</t>
  </si>
  <si>
    <t>Operação</t>
  </si>
  <si>
    <t>Construcción / OyM</t>
  </si>
  <si>
    <t xml:space="preserve">Línea en operación </t>
  </si>
  <si>
    <t>no se cuenta con la información</t>
  </si>
  <si>
    <t>Vegetación secundaria de tipo arbustivo-herbáceo del BST</t>
  </si>
  <si>
    <t>Urbano e industrial</t>
  </si>
  <si>
    <t>Bosque fragmentado con vegetación secundaria del Zonobioma Alternohigrico Tropical Ariguaní-Cesar</t>
  </si>
  <si>
    <t>Zonas industriales del Zonobioma Alternohigrico Tropical Ariguaní-Cesar</t>
  </si>
  <si>
    <t>Magdalena/Algarrobo</t>
  </si>
  <si>
    <t>Arbustal denso del Helobioma Ariguaní-Cesar</t>
  </si>
  <si>
    <t>Zonas industriales del Helobioma Ariguaní-Cesar</t>
  </si>
  <si>
    <t>Arbustal denso del Zonobioma Alternohigrico Tropical Baja Guajira y alto Cesar</t>
  </si>
  <si>
    <t>Zonas industriales del Zonobioma Alternohigrico Tropical Baja Guajira y alto Cesar</t>
  </si>
  <si>
    <t>Arbustal Abierto del Zonobioma Alternohigrico Tropical Ariguaní-Cesar</t>
  </si>
  <si>
    <t>Cesar/La Paz (Cesar)</t>
  </si>
  <si>
    <t>Vegetación Secundaria Alta del Zonobioma Alternohigrico Tropical Ariguaní-Cesar</t>
  </si>
  <si>
    <t>La Guajira/Villanueva (La Guajira)</t>
  </si>
  <si>
    <t>Vegetación Secundaria Baja del Zonobioma Alternohigrico Tropical Ariguaní-Cesar</t>
  </si>
  <si>
    <t>Magdalena/Fundación</t>
  </si>
  <si>
    <t>La Guajira/Urumita</t>
  </si>
  <si>
    <t>Vegetación Secundaria Baja del Zonobioma Alternohigrico Tropical Baja Guajira y alto Cesar</t>
  </si>
  <si>
    <t>La Guajira/Albania (La Guajira)</t>
  </si>
  <si>
    <t>Pastos limpios del Zonobioma Alternohigrico Tropical Ariguaní-Cesar</t>
  </si>
  <si>
    <t>Bosque de galería y ripario del Zonobioma Alternohigrico Tropical Baja Guajira y alto Cesar</t>
  </si>
  <si>
    <t>Arbustal Abierto del Zonobioma Alternohigrico Tropical Baja Guajira y alto Cesar</t>
  </si>
  <si>
    <t>Arbustal denso del Hidrobioma Baja Guajira y alto Cesar</t>
  </si>
  <si>
    <t>Zonas industriales del Hidrobioma Baja Guajira y alto Cesar</t>
  </si>
  <si>
    <t>Bosque fragmentado con vegetación secundaria del Zonobioma Alternohigrico Tropical Baja Guajira y alto Cesar</t>
  </si>
  <si>
    <t>Arbustal denso del Zonobioma Alternohigrico Tropical Ariguaní-Cesar</t>
  </si>
  <si>
    <t>Pastos limpios con vegetación secundaria del Zonobioma Alternohigrico Tropical Baja Guajira y alto Cesar</t>
  </si>
  <si>
    <t>Arbustal Abierto del Helobioma Baja Guajira y alto Cesar</t>
  </si>
  <si>
    <t>Zonas industriales del Helobioma Baja Guajira y alto Cesar</t>
  </si>
  <si>
    <t>Vegetación secundaria alta del Zonobioma Alternohigrico Tropical Ariguaní-Cesar</t>
  </si>
  <si>
    <t>Arbustal abierto del Hidrobioma Ariguaní-Cesar</t>
  </si>
  <si>
    <t>Pastos limpios del Hidrobioma Ariguaní-Cesar</t>
  </si>
  <si>
    <t>Arbustal abierto del Zonobioma Alternohigrico Tropical Ariguaní-Cesar</t>
  </si>
  <si>
    <t>Vegetación secundaria baja del Zonobioma Alternohigrico Tropical Ariguaní-Cesar</t>
  </si>
  <si>
    <t>Bosque fragmentado con vegetación secundaria del Helobioma Baja Guajira y alto Cesar</t>
  </si>
  <si>
    <t>Pastos limpios con vegetación secundaria del Helobioma Baja Guajira y alto Cesar</t>
  </si>
  <si>
    <t>Arbustal abierto del Helobioma Baja Guajira y alto Cesar</t>
  </si>
  <si>
    <t>Vegetación secundaria alta del Zonobioma Alternohigrico Tropical Baja Guajira y alto Cesar</t>
  </si>
  <si>
    <t>Vegetación secundaria baja del Zonobioma Alternohigrico Tropical Baja Guajira y alto Cesar</t>
  </si>
  <si>
    <t>Pastos limpios con vegetación secundaria del Zonobioma Alternohigrico Tropical Ariguaní-Cesar</t>
  </si>
  <si>
    <t>Arbustal denso del Helobioma Baja Guajira y alto Cesar</t>
  </si>
  <si>
    <t>Arbustal abierto del Zonobioma Alternohigrico Tropical Baja Guajira y alto Cesar</t>
  </si>
  <si>
    <t>Vegetación secundaria baja del Helobioma Baja Guajira y alto Cesar</t>
  </si>
  <si>
    <t>Pastos limpios del Helobioma Baja Guajira y alto Cesar</t>
  </si>
  <si>
    <t>Pastos limpios  del Zonobioma Alternohigrico Tropical Baja Guajira y alto Cesar</t>
  </si>
  <si>
    <t>Zonas industriales  del Zonobioma Alternohigrico Tropical Ariguaní-Cesar</t>
  </si>
  <si>
    <t>Pastos limpios  del Zonobioma Alternohigrico Tropical Ariguaní-Cesar</t>
  </si>
  <si>
    <t>Torre 69</t>
  </si>
  <si>
    <t>Vegetación secundaria baja del Zonobioma Alternohigrico Tropical Ariguaní-Medio Cuenca Baja Río Cesar</t>
  </si>
  <si>
    <t>Zonas industriales del Zonobioma Alternohigrico Tropical Ariguaní-Medio Cuenca Baja Río Cesar</t>
  </si>
  <si>
    <t>Torre 7</t>
  </si>
  <si>
    <t>Palmares del Helobioma Ariguaní-Medio Cuenca Baja Río Cesar</t>
  </si>
  <si>
    <t>Zonas industriales del Helobioma Ariguaní-Medio Cuenca Baja Río Cesar</t>
  </si>
  <si>
    <t>Torre 6</t>
  </si>
  <si>
    <t>Vegetación secundaria baja del Helobioma Ariguaní-Medio Cuenca Baja Río Cesar</t>
  </si>
  <si>
    <t>Torre 14</t>
  </si>
  <si>
    <t>Torre 623</t>
  </si>
  <si>
    <t>Bosque fragmentado con vegetación secundaria del Zonobioma Húmedo Tropical Directos Magdalena medio y depresión momposina</t>
  </si>
  <si>
    <t>Zonas industriales del Zonobioma Húmedo Tropical Directos Magdalena medio y depresión momposina</t>
  </si>
  <si>
    <t>Torre 624N</t>
  </si>
  <si>
    <t>Torre 594</t>
  </si>
  <si>
    <t>Torre 625</t>
  </si>
  <si>
    <t>Torre 16</t>
  </si>
  <si>
    <t>Torre 338</t>
  </si>
  <si>
    <t>Vegetación secundaria baja del Zonobioma Alternohigrico Tropical Directos Magdalena medio y depresión momposina</t>
  </si>
  <si>
    <t>Zonas industriales del Zonobioma Alternohigrico Tropical Directos Magdalena medio y depresión momposina</t>
  </si>
  <si>
    <t>Torre 614</t>
  </si>
  <si>
    <t>Vegetación secundaria alta del Zonobioma Húmedo Tropical Directos Magdalena medio y depresión momposina</t>
  </si>
  <si>
    <t>Torre 601</t>
  </si>
  <si>
    <t>Torre 600</t>
  </si>
  <si>
    <t>Torre 599</t>
  </si>
  <si>
    <t>Torre 363</t>
  </si>
  <si>
    <t>Torre 362</t>
  </si>
  <si>
    <t>Vegetación secundaria alta del Zonobioma Alternohigrico Tropical Directos Magdalena medio y depresión momposina</t>
  </si>
  <si>
    <t>Torre 323</t>
  </si>
  <si>
    <t>Torre 328</t>
  </si>
  <si>
    <t>Torre 598</t>
  </si>
  <si>
    <t>Torre 595</t>
  </si>
  <si>
    <t>Torre 597</t>
  </si>
  <si>
    <t>Vegetación secundaria baja del Zonobioma Húmedo Tropical Directos Magdalena medio y depresión momposina</t>
  </si>
  <si>
    <t>Torre 8</t>
  </si>
  <si>
    <t>Torre 32</t>
  </si>
  <si>
    <t>Torre 382</t>
  </si>
  <si>
    <t>Bosque fragmentado con vegetación secundaria del Zonobioma Alternohigrico Tropical Directos Magdalena medio y depresión momposina</t>
  </si>
  <si>
    <t>Torre 33N</t>
  </si>
  <si>
    <t>Torre 44</t>
  </si>
  <si>
    <t>Vegetación secundaria alta del Helobioma Ariguaní-Medio Cuenca Baja Río Cesar</t>
  </si>
  <si>
    <t>Torre 413</t>
  </si>
  <si>
    <t>Torre 401</t>
  </si>
  <si>
    <t>Torre 209</t>
  </si>
  <si>
    <t>Torre 15</t>
  </si>
  <si>
    <t>Torre 378</t>
  </si>
  <si>
    <t>Torre 410</t>
  </si>
  <si>
    <t>Bosque abierto del Zonobioma Húmedo Tropical Directos Magdalena medio y depresión momposina</t>
  </si>
  <si>
    <t>Torre 604N</t>
  </si>
  <si>
    <t>Bosque fragmentado con vegetación secundaria del Zonobioma seco tropical del Caribe</t>
  </si>
  <si>
    <t>Zonas industriales del Zonobioma seco tropical del Caribe</t>
  </si>
  <si>
    <t>Torre 107N</t>
  </si>
  <si>
    <t>Torre 228</t>
  </si>
  <si>
    <t>Torre 412</t>
  </si>
  <si>
    <t>Torre 411</t>
  </si>
  <si>
    <t>Torre 64</t>
  </si>
  <si>
    <t>Torre 17</t>
  </si>
  <si>
    <t>Torre 13</t>
  </si>
  <si>
    <t>Torre 68</t>
  </si>
  <si>
    <t>Torre 325</t>
  </si>
  <si>
    <t>Torre 337</t>
  </si>
  <si>
    <t>Torre 45</t>
  </si>
  <si>
    <t>Torre 209A</t>
  </si>
  <si>
    <t>Torre 605</t>
  </si>
  <si>
    <t>Sitio de torre</t>
  </si>
  <si>
    <t>Arbolado / Matorral del Zonobioma Húmedo Tropical Cauca Alto</t>
  </si>
  <si>
    <t xml:space="preserve">101-6b.  Especies afectadas </t>
  </si>
  <si>
    <t>EMPRESA</t>
  </si>
  <si>
    <t>Proyecto</t>
  </si>
  <si>
    <t>Clasificación (Fauna/Flora)</t>
  </si>
  <si>
    <t>Listado de especies intervenidas TOTAL (nombre científico)</t>
  </si>
  <si>
    <t>Cantidad de individuos afectados por especie</t>
  </si>
  <si>
    <t>Categoría de amenaza según la UICN</t>
  </si>
  <si>
    <t>Categoría de amenaza según listas nacionales</t>
  </si>
  <si>
    <t>Piraquê - MG</t>
  </si>
  <si>
    <t>Flora</t>
  </si>
  <si>
    <t>Abarema cochliacarpos</t>
  </si>
  <si>
    <t>N/A, espécies potencialmente afetadas</t>
  </si>
  <si>
    <t xml:space="preserve"> VU  </t>
  </si>
  <si>
    <t>LC</t>
  </si>
  <si>
    <t>Acosmium lentiscifolium</t>
  </si>
  <si>
    <t>Acrocomia aculeata</t>
  </si>
  <si>
    <t>Actinostemon concolor</t>
  </si>
  <si>
    <t>Aegiphila integrifolia</t>
  </si>
  <si>
    <t>Agonandra brasiliensis</t>
  </si>
  <si>
    <t>Albizia niopoides</t>
  </si>
  <si>
    <t>Alchornea glandulosa</t>
  </si>
  <si>
    <t>Aloysia virgata</t>
  </si>
  <si>
    <t>Amaioua guianensis</t>
  </si>
  <si>
    <t>Anadenanthera colubrina</t>
  </si>
  <si>
    <t>Anadenanthera peregrina</t>
  </si>
  <si>
    <t>Annona coriacea</t>
  </si>
  <si>
    <t>Antonia ovata</t>
  </si>
  <si>
    <t>Apeiba tibourbou</t>
  </si>
  <si>
    <t>Aspidosperma macrocarpon</t>
  </si>
  <si>
    <t>Aspidosperma polyneuron</t>
  </si>
  <si>
    <t xml:space="preserve"> EN  </t>
  </si>
  <si>
    <t>NT</t>
  </si>
  <si>
    <t>Aspidosperma pyrifolium</t>
  </si>
  <si>
    <t>Aspidosperma tomentosum</t>
  </si>
  <si>
    <t>Astronium fraxinifolium</t>
  </si>
  <si>
    <t>Astronium urundeuva</t>
  </si>
  <si>
    <t>Attalea camposportoana</t>
  </si>
  <si>
    <t>Balfourodendron riedelianum</t>
  </si>
  <si>
    <t>Bauhinia rufa</t>
  </si>
  <si>
    <t>Bougainvillea spectabilis</t>
  </si>
  <si>
    <t>Bowdichia virgilioides</t>
  </si>
  <si>
    <t>Brosimum gaudichaudii</t>
  </si>
  <si>
    <t>Brosimum lactescens</t>
  </si>
  <si>
    <t>Butia archeri</t>
  </si>
  <si>
    <t>Byrsonima coccolobifolia</t>
  </si>
  <si>
    <t>Byrsonima pachyphylla</t>
  </si>
  <si>
    <t>Byrsonima stipulacea</t>
  </si>
  <si>
    <t>Byrsonima verbascifolia</t>
  </si>
  <si>
    <t>Callisthene major</t>
  </si>
  <si>
    <t>Campomanesia xanthocarpa</t>
  </si>
  <si>
    <t>Carpotroche brasiliensis</t>
  </si>
  <si>
    <t>Caryocar brasiliense</t>
  </si>
  <si>
    <t>Casearia rupestris</t>
  </si>
  <si>
    <t>Cassia ferruginea</t>
  </si>
  <si>
    <t>Cecropia glaziovii</t>
  </si>
  <si>
    <t>Cecropia pachystachya</t>
  </si>
  <si>
    <t>Celtis brasiliensis</t>
  </si>
  <si>
    <t>Celtis iguanaea</t>
  </si>
  <si>
    <t>Cenostigma pyramidale</t>
  </si>
  <si>
    <t>Centrolobium tomentosum</t>
  </si>
  <si>
    <t>Chloroleucon foliolosum</t>
  </si>
  <si>
    <t>Chloroleucon tortum</t>
  </si>
  <si>
    <t xml:space="preserve"> CR  </t>
  </si>
  <si>
    <t>Chomelia ribesioides</t>
  </si>
  <si>
    <t>Chomelia sericea</t>
  </si>
  <si>
    <t>Citronella gongonha</t>
  </si>
  <si>
    <t>Coccoloba declinata</t>
  </si>
  <si>
    <t>Coccoloba warmingii</t>
  </si>
  <si>
    <t>Combretaceae sp</t>
  </si>
  <si>
    <t>Combretum duarteanum</t>
  </si>
  <si>
    <t>Combretum glaucocarpum</t>
  </si>
  <si>
    <t>Commiphora leptophloeos</t>
  </si>
  <si>
    <t>Connarus suberosus</t>
  </si>
  <si>
    <t>Copaifera langsdorffii</t>
  </si>
  <si>
    <t>Cordia magnoliifolia</t>
  </si>
  <si>
    <t>Cordia sp.</t>
  </si>
  <si>
    <t>Cordiera sessilis</t>
  </si>
  <si>
    <t>Cupania vernalis</t>
  </si>
  <si>
    <t>Curatella americana</t>
  </si>
  <si>
    <t>Cybistax antisyphilitica</t>
  </si>
  <si>
    <t>Dalbergia frutescens</t>
  </si>
  <si>
    <t>Dalbergia miscolobium</t>
  </si>
  <si>
    <t>Dalbergia nigra</t>
  </si>
  <si>
    <t>VU</t>
  </si>
  <si>
    <t>Daphnopsis brasiliensis</t>
  </si>
  <si>
    <t>Davilla elliptica</t>
  </si>
  <si>
    <t>Dictyoloma vandellianum</t>
  </si>
  <si>
    <t>Didymopanax macrocarpus</t>
  </si>
  <si>
    <t>Diospyros lasiocalyx</t>
  </si>
  <si>
    <t>Diospyros sericea</t>
  </si>
  <si>
    <t>Diplotropis ferruginea</t>
  </si>
  <si>
    <t>Emmotum nitens</t>
  </si>
  <si>
    <t>Enterolobium contortisiliquum</t>
  </si>
  <si>
    <t>Enterolobium gummiferum</t>
  </si>
  <si>
    <t>Enterolobium monjollo</t>
  </si>
  <si>
    <t>Enterolobium timbouva</t>
  </si>
  <si>
    <t>Eremanthus erythropappus</t>
  </si>
  <si>
    <t>Eremanthus glomerulatus</t>
  </si>
  <si>
    <t>Eriotheca pubescens</t>
  </si>
  <si>
    <t>Erythrina verna</t>
  </si>
  <si>
    <t>Erythroxylum daphnites</t>
  </si>
  <si>
    <t>Erythroxylum deciduum</t>
  </si>
  <si>
    <t>Erythroxylum suberosum</t>
  </si>
  <si>
    <t>Erythroxylum tortuosum</t>
  </si>
  <si>
    <t>Esenbeckia decidua</t>
  </si>
  <si>
    <t>Eugenia dysenterica</t>
  </si>
  <si>
    <t>Eugenia handroana</t>
  </si>
  <si>
    <t>Eugenia pyriformis</t>
  </si>
  <si>
    <t>Eugenia sonderiana</t>
  </si>
  <si>
    <t>Eugenia sp.</t>
  </si>
  <si>
    <t>Fabaceae 1</t>
  </si>
  <si>
    <t>Faramea hyacinthina</t>
  </si>
  <si>
    <t>Fridericia bahiensis</t>
  </si>
  <si>
    <t>Genipa americana</t>
  </si>
  <si>
    <t>Goniorrhachis marginata</t>
  </si>
  <si>
    <t>Guapira graciliflora</t>
  </si>
  <si>
    <t>Guapira laxa</t>
  </si>
  <si>
    <t>Guapira noxia</t>
  </si>
  <si>
    <t>Guapira opposita</t>
  </si>
  <si>
    <t>Guarea guidonia</t>
  </si>
  <si>
    <t>Hancornia speciosa</t>
  </si>
  <si>
    <t>Handroanthus albus</t>
  </si>
  <si>
    <t>Handroanthus chrysotrichus</t>
  </si>
  <si>
    <t>Handroanthus impetiginosus</t>
  </si>
  <si>
    <t>Handroanthus ochraceus</t>
  </si>
  <si>
    <t>Handroanthus serratifolius</t>
  </si>
  <si>
    <t>Handroanthus spongiosus</t>
  </si>
  <si>
    <t>EN</t>
  </si>
  <si>
    <t>Handroanthus umbellatus</t>
  </si>
  <si>
    <t>Helietta glaziovii</t>
  </si>
  <si>
    <t>Himatanthus bracteatus</t>
  </si>
  <si>
    <t>Himatanthus obovatus</t>
  </si>
  <si>
    <t>Hirtella gracilipes</t>
  </si>
  <si>
    <t>Hortia brasiliana</t>
  </si>
  <si>
    <t>Hymenaea martiana</t>
  </si>
  <si>
    <t>Hymenaea stigonocarpa</t>
  </si>
  <si>
    <t>Hyptidendron canum</t>
  </si>
  <si>
    <t>Ilex brevicuspis</t>
  </si>
  <si>
    <t>Ilex microdonta</t>
  </si>
  <si>
    <t>Ilex sp.</t>
  </si>
  <si>
    <t>Inga marginata</t>
  </si>
  <si>
    <t>Inga striata</t>
  </si>
  <si>
    <t>Jacaranda puberula</t>
  </si>
  <si>
    <t>Kielmeyera coriacea</t>
  </si>
  <si>
    <t>Kielmeyera lathrophyton</t>
  </si>
  <si>
    <t>Kielmeyera speciosa</t>
  </si>
  <si>
    <t>Lachesiodendron viridiflorum</t>
  </si>
  <si>
    <t>Lafoensia pacari</t>
  </si>
  <si>
    <t xml:space="preserve"> LR/lc  </t>
  </si>
  <si>
    <t>Lecythis pisonis</t>
  </si>
  <si>
    <t>Leptolobium dasycarpum</t>
  </si>
  <si>
    <t>Libidibia ferrea</t>
  </si>
  <si>
    <t>Lithraea molleoides</t>
  </si>
  <si>
    <t>Lonchocarpus cultratus</t>
  </si>
  <si>
    <t>Luehea candicans</t>
  </si>
  <si>
    <t>Luehea sp.</t>
  </si>
  <si>
    <t>Lychnophora ericoides</t>
  </si>
  <si>
    <t>Lychnophora pinaster</t>
  </si>
  <si>
    <t>Machaerium brasiliense</t>
  </si>
  <si>
    <t>Machaerium floridum</t>
  </si>
  <si>
    <t>Machaerium hirtum</t>
  </si>
  <si>
    <t>Machaerium nyctitans</t>
  </si>
  <si>
    <t>Machaerium opacum</t>
  </si>
  <si>
    <t>Machaerium stipitatum</t>
  </si>
  <si>
    <t>Machaerium villosum</t>
  </si>
  <si>
    <t>Maclura tinctoria</t>
  </si>
  <si>
    <t>Magnolia ovata</t>
  </si>
  <si>
    <t>Magonia pubescens</t>
  </si>
  <si>
    <t>Matayba elaeagnoides</t>
  </si>
  <si>
    <t>Melanoxylon brauna</t>
  </si>
  <si>
    <t>Miconia albicans</t>
  </si>
  <si>
    <t>Miconia burchellii</t>
  </si>
  <si>
    <t>Miconia calvescens</t>
  </si>
  <si>
    <t>Miconia ferruginata</t>
  </si>
  <si>
    <t>Micropholis gardneriana</t>
  </si>
  <si>
    <t>Mollinedia sp.</t>
  </si>
  <si>
    <t>Muellera obtusa</t>
  </si>
  <si>
    <t>Myrceugenia alpigena</t>
  </si>
  <si>
    <t>Myrcia guianensis</t>
  </si>
  <si>
    <t>Myrcia retorta</t>
  </si>
  <si>
    <t>Myrcia splendens</t>
  </si>
  <si>
    <t>Myrcia tomentosa</t>
  </si>
  <si>
    <t>Myrsine guianensis</t>
  </si>
  <si>
    <t>Myrsine umbellata</t>
  </si>
  <si>
    <t>Myrtaceae 1</t>
  </si>
  <si>
    <t>Myrtaceae 2</t>
  </si>
  <si>
    <t>Nectandra lanceolata</t>
  </si>
  <si>
    <t>Nectandra oppositifolia</t>
  </si>
  <si>
    <t>Nectandra sp.</t>
  </si>
  <si>
    <t>Neea theifera</t>
  </si>
  <si>
    <t>Ni 1</t>
  </si>
  <si>
    <t>Ni 10</t>
  </si>
  <si>
    <t>Ni 11</t>
  </si>
  <si>
    <t>Ni 4</t>
  </si>
  <si>
    <t>Ni 5</t>
  </si>
  <si>
    <t>Ni 6</t>
  </si>
  <si>
    <t>NI 7</t>
  </si>
  <si>
    <t>Ni 8</t>
  </si>
  <si>
    <t>Ni 9</t>
  </si>
  <si>
    <t>Ni sem folha</t>
  </si>
  <si>
    <t>Ocotea corymbosa</t>
  </si>
  <si>
    <t>Ocotea pulchella</t>
  </si>
  <si>
    <t>Ocotea silvestris</t>
  </si>
  <si>
    <t>ocotea sp.</t>
  </si>
  <si>
    <t>Oreopanax fulvus</t>
  </si>
  <si>
    <t>Ouratea castaneifolia</t>
  </si>
  <si>
    <t>Ouratea hexasperma</t>
  </si>
  <si>
    <t>Peltophorum dubium</t>
  </si>
  <si>
    <t>Pera glabrata</t>
  </si>
  <si>
    <t>Persea major</t>
  </si>
  <si>
    <t>Piper aduncum</t>
  </si>
  <si>
    <t>Piptadenia gonoacantha</t>
  </si>
  <si>
    <t>Plathymenia reticulata</t>
  </si>
  <si>
    <t>Platymiscium floribundum</t>
  </si>
  <si>
    <t>Platypodium elegans</t>
  </si>
  <si>
    <t>Plenckia populnea</t>
  </si>
  <si>
    <t>Poeppigia procera</t>
  </si>
  <si>
    <t>Pouteria torta</t>
  </si>
  <si>
    <t>Protium glaziovii</t>
  </si>
  <si>
    <t>Protium heptaphyllum</t>
  </si>
  <si>
    <t>Pseudobombax grandiflorum</t>
  </si>
  <si>
    <t>Pseudobombax parvifolium</t>
  </si>
  <si>
    <t>Pseudopiptadenia brenanii</t>
  </si>
  <si>
    <t>Psidium laruotteanum</t>
  </si>
  <si>
    <t>Psidium myrsinites</t>
  </si>
  <si>
    <t>Psidium sp.</t>
  </si>
  <si>
    <t>Psidium sp.1</t>
  </si>
  <si>
    <t>Pterocarpus zehntneri</t>
  </si>
  <si>
    <t>Pterodon pubescens</t>
  </si>
  <si>
    <t>Qualea grandiflora</t>
  </si>
  <si>
    <t>Qualea parviflora</t>
  </si>
  <si>
    <t>Randia armata</t>
  </si>
  <si>
    <t>Roupala montana</t>
  </si>
  <si>
    <t>Salvertia convallariodora</t>
  </si>
  <si>
    <t>Sapium glandulosum</t>
  </si>
  <si>
    <t>Sarcomphalus joazeiro</t>
  </si>
  <si>
    <t>Schinopsis brasiliensis</t>
  </si>
  <si>
    <t>LC|DD</t>
  </si>
  <si>
    <t>Senegalia bahiensis</t>
  </si>
  <si>
    <t>Senegalia polyphylla</t>
  </si>
  <si>
    <t>Senna cana</t>
  </si>
  <si>
    <t>Siparuna guianensis</t>
  </si>
  <si>
    <t>Strychnos pseudoquina</t>
  </si>
  <si>
    <t>Stryphnodendron adstringens</t>
  </si>
  <si>
    <t>Stryphnodendron polyphyllum</t>
  </si>
  <si>
    <t>Styrax camporum</t>
  </si>
  <si>
    <t>Styrax ferrugineus</t>
  </si>
  <si>
    <t>Swartzia apetala</t>
  </si>
  <si>
    <t>Swartzia submarginata</t>
  </si>
  <si>
    <t>Syagrus coronata</t>
  </si>
  <si>
    <t>Syagrus flexuosa</t>
  </si>
  <si>
    <t>Syagrus oleracea</t>
  </si>
  <si>
    <t>Tabernaemontana laeta</t>
  </si>
  <si>
    <t>Tachigali aurea</t>
  </si>
  <si>
    <t>Tachigali rugosa</t>
  </si>
  <si>
    <t>Tachigali subvelutina</t>
  </si>
  <si>
    <t>Tapirira guianensis</t>
  </si>
  <si>
    <t>Terminalia argentea</t>
  </si>
  <si>
    <t>Terminalia corrugata</t>
  </si>
  <si>
    <t>Terminalia fagifolia</t>
  </si>
  <si>
    <t>Trichilia pallens</t>
  </si>
  <si>
    <t xml:space="preserve"> LR/nt  </t>
  </si>
  <si>
    <t>Vatairea macrocarpa</t>
  </si>
  <si>
    <t>Virola sebifera</t>
  </si>
  <si>
    <t>Vismia brasiliensis</t>
  </si>
  <si>
    <t>Vismia guianensis</t>
  </si>
  <si>
    <t>Vitex megapotamica</t>
  </si>
  <si>
    <t>Vochysia elliptica</t>
  </si>
  <si>
    <t>Vochysia thyrsoidea</t>
  </si>
  <si>
    <t>Ximenia americana</t>
  </si>
  <si>
    <t>Xylopia sericea</t>
  </si>
  <si>
    <t>Zanthoxylum caribaeum</t>
  </si>
  <si>
    <t>Zanthoxylum rhoifolium</t>
  </si>
  <si>
    <t>Abuta selloana</t>
  </si>
  <si>
    <t>Acisanthera alsinaefolia</t>
  </si>
  <si>
    <t>Adenocalymma marginatum</t>
  </si>
  <si>
    <t>Adenocalymma subsessilifolium</t>
  </si>
  <si>
    <t>Adiantum sp.1</t>
  </si>
  <si>
    <t>Allagoptera leucocalyx</t>
  </si>
  <si>
    <t>Alternanthera pungens</t>
  </si>
  <si>
    <t>Amaranthus viridis</t>
  </si>
  <si>
    <t>Andropogon bicornis</t>
  </si>
  <si>
    <t>Annona monticola</t>
  </si>
  <si>
    <t>Aristida sp.1</t>
  </si>
  <si>
    <t>Aristolochia cymbifera</t>
  </si>
  <si>
    <t>Aspilia sp.1</t>
  </si>
  <si>
    <t>Asplenium sp.1</t>
  </si>
  <si>
    <t>Astrocaryum aculeatissimum</t>
  </si>
  <si>
    <t>Bactris setosa</t>
  </si>
  <si>
    <t>Bidens pilosa</t>
  </si>
  <si>
    <t>Bromelia balansae</t>
  </si>
  <si>
    <t>Calliandra dysantha</t>
  </si>
  <si>
    <t>Cantinoa mutabilis</t>
  </si>
  <si>
    <t>Cereus jamacaru</t>
  </si>
  <si>
    <t>Chloris barbata</t>
  </si>
  <si>
    <t>Cissus erosa</t>
  </si>
  <si>
    <t>Clitoria falcata</t>
  </si>
  <si>
    <t>Cnidoscolus urens</t>
  </si>
  <si>
    <t>Coccoloba sp.1</t>
  </si>
  <si>
    <t>Coccoloba sp.2</t>
  </si>
  <si>
    <t>Commelina erecta</t>
  </si>
  <si>
    <t>Croton gracilipes</t>
  </si>
  <si>
    <t>Croton sp.1</t>
  </si>
  <si>
    <t>Croton sp.2</t>
  </si>
  <si>
    <t>Ctenanthe marantifolia</t>
  </si>
  <si>
    <t>Ctenodon falcatus</t>
  </si>
  <si>
    <t>Cuspidaria sp.1</t>
  </si>
  <si>
    <t>Cyperus iria</t>
  </si>
  <si>
    <t>Davilla nitida</t>
  </si>
  <si>
    <t>Desmodium triflorum</t>
  </si>
  <si>
    <t>Dioclea virgata</t>
  </si>
  <si>
    <t>Eugenia francavilleana</t>
  </si>
  <si>
    <t>Faramea sp.1</t>
  </si>
  <si>
    <t>Guadua tagoara</t>
  </si>
  <si>
    <t>Gurania lobata</t>
  </si>
  <si>
    <t>Gynerium sagittatum</t>
  </si>
  <si>
    <t>Heliconia psittacorum</t>
  </si>
  <si>
    <t>Heteropterys campestris</t>
  </si>
  <si>
    <t>Heteropterys nervosa</t>
  </si>
  <si>
    <t>Lantana camara</t>
  </si>
  <si>
    <t>Lygodium venustum</t>
  </si>
  <si>
    <t>Malvastrum americanum</t>
  </si>
  <si>
    <t>Maprounea guianensis</t>
  </si>
  <si>
    <t>Megathyrsus maximus</t>
  </si>
  <si>
    <t>Melinis minutiflora</t>
  </si>
  <si>
    <t>Mesosphaerum sidifolium</t>
  </si>
  <si>
    <t>Miconia chamissois</t>
  </si>
  <si>
    <t>Miconia ligustroides</t>
  </si>
  <si>
    <t>Miconia prasina</t>
  </si>
  <si>
    <t>Myrcia sp.1</t>
  </si>
  <si>
    <t>Neoglaziovia variegata</t>
  </si>
  <si>
    <t>Olyra ciliatifolia</t>
  </si>
  <si>
    <t>Olyra latifolia</t>
  </si>
  <si>
    <t>Palicourea rigida</t>
  </si>
  <si>
    <t>Paullinia carpopoda</t>
  </si>
  <si>
    <t>Paullinia rhomboidea</t>
  </si>
  <si>
    <t>Piper amalago</t>
  </si>
  <si>
    <t>Piper gaudichaudianum</t>
  </si>
  <si>
    <t>Piper umbellatum</t>
  </si>
  <si>
    <t>Piper vicosanum</t>
  </si>
  <si>
    <t>Pseudobrickellia brasiliensis</t>
  </si>
  <si>
    <t>Psychotria xantholoba</t>
  </si>
  <si>
    <t>Rhynchospora exaltata</t>
  </si>
  <si>
    <t>Schnella outimouta</t>
  </si>
  <si>
    <t>Schnella sp.1</t>
  </si>
  <si>
    <t>Schnella sp.2</t>
  </si>
  <si>
    <t>Schnella trichosepala</t>
  </si>
  <si>
    <t>Senegalia langsdorffii</t>
  </si>
  <si>
    <t>Senna pilifera</t>
  </si>
  <si>
    <t>Serjania confertiflora</t>
  </si>
  <si>
    <t>Sidastrum micranthum</t>
  </si>
  <si>
    <t>Smilax fluminensis</t>
  </si>
  <si>
    <t>Smilax syphilitica</t>
  </si>
  <si>
    <t>Solanum argenteum</t>
  </si>
  <si>
    <t>Solanum sisymbriifolium</t>
  </si>
  <si>
    <t>Sphagneticola trilobata</t>
  </si>
  <si>
    <t>Stachytarpheta reticulata</t>
  </si>
  <si>
    <t>Glicophyllum aff. salicifolium</t>
  </si>
  <si>
    <t>Steiropteris leprieurii</t>
  </si>
  <si>
    <t>Urera baccifera</t>
  </si>
  <si>
    <t>Urochloa fusca</t>
  </si>
  <si>
    <t>Vellozia sp.1</t>
  </si>
  <si>
    <t>Vernonanthura patens</t>
  </si>
  <si>
    <t>Tillandsia pruinosa</t>
  </si>
  <si>
    <t>Ananas ananassoides</t>
  </si>
  <si>
    <t>Kielmeyera rubriflora</t>
  </si>
  <si>
    <t>Bulbostylis paradoxa</t>
  </si>
  <si>
    <t>Duguetia furfuracea</t>
  </si>
  <si>
    <t>Banisteriopsis campestris</t>
  </si>
  <si>
    <t>Zeyheria montana</t>
  </si>
  <si>
    <t>Palicourea croceoides</t>
  </si>
  <si>
    <t>Diplusodon sessiliflorus</t>
  </si>
  <si>
    <t>Pterandra pyroidea</t>
  </si>
  <si>
    <t>Cambessedesia hilariana</t>
  </si>
  <si>
    <t>Chamaecrista ulmea</t>
  </si>
  <si>
    <t>CR</t>
  </si>
  <si>
    <t>Fauna</t>
  </si>
  <si>
    <t>Boa constrictor</t>
  </si>
  <si>
    <t>Amphisbaena brasiliana</t>
  </si>
  <si>
    <t>Amphisbaena alba</t>
  </si>
  <si>
    <t>Spilotes pullatus</t>
  </si>
  <si>
    <t xml:space="preserve">	Callithrix penicillata</t>
  </si>
  <si>
    <t>Ozotoceros bezoarticus</t>
  </si>
  <si>
    <t xml:space="preserve">	Nannopterum brasilianum</t>
  </si>
  <si>
    <t>Piraquê - ES</t>
  </si>
  <si>
    <r>
      <t xml:space="preserve">Carpotroche brasiliensis </t>
    </r>
    <r>
      <rPr>
        <sz val="9"/>
        <color rgb="FF000000"/>
        <rFont val="Calibri"/>
        <family val="2"/>
      </rPr>
      <t>(Raddi) Endl.</t>
    </r>
  </si>
  <si>
    <r>
      <t xml:space="preserve">Astronium graveolens </t>
    </r>
    <r>
      <rPr>
        <sz val="9"/>
        <color rgb="FF000000"/>
        <rFont val="Calibri"/>
        <family val="2"/>
      </rPr>
      <t>Jacq.</t>
    </r>
  </si>
  <si>
    <r>
      <t xml:space="preserve">Spondias venulosa </t>
    </r>
    <r>
      <rPr>
        <sz val="9"/>
        <color rgb="FF000000"/>
        <rFont val="Calibri"/>
        <family val="2"/>
      </rPr>
      <t>(Engl.) Engl.</t>
    </r>
  </si>
  <si>
    <r>
      <t xml:space="preserve">Tapirira guianensis </t>
    </r>
    <r>
      <rPr>
        <sz val="9"/>
        <color rgb="FF000000"/>
        <rFont val="Calibri"/>
        <family val="2"/>
      </rPr>
      <t>Aubl.</t>
    </r>
  </si>
  <si>
    <r>
      <t xml:space="preserve">Thyrsodium spruceanum </t>
    </r>
    <r>
      <rPr>
        <sz val="9"/>
        <color rgb="FF000000"/>
        <rFont val="Calibri"/>
        <family val="2"/>
      </rPr>
      <t>Benth.</t>
    </r>
  </si>
  <si>
    <r>
      <t>Anaxagorea silvatica</t>
    </r>
    <r>
      <rPr>
        <sz val="9"/>
        <color rgb="FF000000"/>
        <rFont val="Calibri"/>
        <family val="2"/>
      </rPr>
      <t xml:space="preserve"> R.E.Fr.</t>
    </r>
  </si>
  <si>
    <r>
      <t xml:space="preserve">Annona cacans </t>
    </r>
    <r>
      <rPr>
        <sz val="9"/>
        <color rgb="FF000000"/>
        <rFont val="Calibri"/>
        <family val="2"/>
      </rPr>
      <t>Warm.</t>
    </r>
  </si>
  <si>
    <r>
      <t>Guatteria australis</t>
    </r>
    <r>
      <rPr>
        <sz val="9"/>
        <color rgb="FF000000"/>
        <rFont val="Calibri"/>
        <family val="2"/>
      </rPr>
      <t xml:space="preserve"> A. St.-Hil.</t>
    </r>
  </si>
  <si>
    <r>
      <t>Oxandra nitida</t>
    </r>
    <r>
      <rPr>
        <sz val="9"/>
        <color rgb="FF000000"/>
        <rFont val="Calibri"/>
        <family val="2"/>
      </rPr>
      <t xml:space="preserve"> R.E. Fries</t>
    </r>
  </si>
  <si>
    <r>
      <t xml:space="preserve">Xylopia sericea </t>
    </r>
    <r>
      <rPr>
        <sz val="9"/>
        <color rgb="FF000000"/>
        <rFont val="Calibri"/>
        <family val="2"/>
      </rPr>
      <t>DC.</t>
    </r>
  </si>
  <si>
    <r>
      <t>Aspidosperma pyricollum</t>
    </r>
    <r>
      <rPr>
        <sz val="9"/>
        <color rgb="FF000000"/>
        <rFont val="Calibri"/>
        <family val="2"/>
      </rPr>
      <t xml:space="preserve"> Mull. Arg.</t>
    </r>
  </si>
  <si>
    <r>
      <t>Himatanthus bracteatus</t>
    </r>
    <r>
      <rPr>
        <sz val="9"/>
        <color rgb="FF000000"/>
        <rFont val="Calibri"/>
        <family val="2"/>
      </rPr>
      <t xml:space="preserve"> (A. DC.) Woodson</t>
    </r>
  </si>
  <si>
    <r>
      <t xml:space="preserve">Tabernaemontana flavicans </t>
    </r>
    <r>
      <rPr>
        <sz val="9"/>
        <color rgb="FF000000"/>
        <rFont val="Calibri"/>
        <family val="2"/>
      </rPr>
      <t>Willd. ex Roem. &amp; Schult.</t>
    </r>
  </si>
  <si>
    <r>
      <t>Schefflera calva</t>
    </r>
    <r>
      <rPr>
        <sz val="9"/>
        <color rgb="FF000000"/>
        <rFont val="Calibri"/>
        <family val="2"/>
      </rPr>
      <t xml:space="preserve"> (Cham.) Frodin &amp; Fiaschi</t>
    </r>
  </si>
  <si>
    <r>
      <t>Moquiniastrum polymorphum</t>
    </r>
    <r>
      <rPr>
        <sz val="9"/>
        <color rgb="FF000000"/>
        <rFont val="Calibri"/>
        <family val="2"/>
      </rPr>
      <t xml:space="preserve"> (Less.) G. Sancho</t>
    </r>
  </si>
  <si>
    <r>
      <t xml:space="preserve">Handroanthus serratifolius </t>
    </r>
    <r>
      <rPr>
        <sz val="9"/>
        <color rgb="FF000000"/>
        <rFont val="Calibri"/>
        <family val="2"/>
      </rPr>
      <t>(Vahl) S. O. Grose</t>
    </r>
  </si>
  <si>
    <r>
      <t>Jacaranda puberula</t>
    </r>
    <r>
      <rPr>
        <sz val="9"/>
        <color rgb="FF000000"/>
        <rFont val="Calibri"/>
        <family val="2"/>
      </rPr>
      <t xml:space="preserve"> Cham.</t>
    </r>
  </si>
  <si>
    <r>
      <t>Sparattosperma leucanthum</t>
    </r>
    <r>
      <rPr>
        <sz val="9"/>
        <color rgb="FF000000"/>
        <rFont val="Calibri"/>
        <family val="2"/>
      </rPr>
      <t xml:space="preserve"> (Vell.) K. Schum.</t>
    </r>
  </si>
  <si>
    <r>
      <t xml:space="preserve">Zeyheria tuberculosa </t>
    </r>
    <r>
      <rPr>
        <sz val="9"/>
        <color rgb="FF000000"/>
        <rFont val="Calibri"/>
        <family val="2"/>
      </rPr>
      <t>(Vell.) Bureau</t>
    </r>
  </si>
  <si>
    <r>
      <t>Cordia trichotoma</t>
    </r>
    <r>
      <rPr>
        <sz val="9"/>
        <color rgb="FF000000"/>
        <rFont val="Calibri"/>
        <family val="2"/>
      </rPr>
      <t xml:space="preserve"> (Vell.) Arráb. ex Stend.</t>
    </r>
  </si>
  <si>
    <r>
      <t xml:space="preserve">Protium heptaphyllum </t>
    </r>
    <r>
      <rPr>
        <sz val="9"/>
        <color rgb="FF000000"/>
        <rFont val="Calibri"/>
        <family val="2"/>
      </rPr>
      <t>(Aubl.) Marchand</t>
    </r>
  </si>
  <si>
    <r>
      <t xml:space="preserve">Protium warmingianum </t>
    </r>
    <r>
      <rPr>
        <sz val="9"/>
        <color rgb="FF000000"/>
        <rFont val="Calibri"/>
        <family val="2"/>
      </rPr>
      <t>March.</t>
    </r>
  </si>
  <si>
    <r>
      <t xml:space="preserve">Kielmeyera membranacea </t>
    </r>
    <r>
      <rPr>
        <sz val="9"/>
        <color rgb="FF000000"/>
        <rFont val="Calibri"/>
        <family val="2"/>
      </rPr>
      <t>Casar.</t>
    </r>
  </si>
  <si>
    <r>
      <t xml:space="preserve">Maytenus schumanniana </t>
    </r>
    <r>
      <rPr>
        <sz val="9"/>
        <color rgb="FF000000"/>
        <rFont val="Calibri"/>
        <family val="2"/>
      </rPr>
      <t>Loes.</t>
    </r>
  </si>
  <si>
    <r>
      <t>Couepia schottii</t>
    </r>
    <r>
      <rPr>
        <sz val="9"/>
        <color rgb="FF000000"/>
        <rFont val="Calibri"/>
        <family val="2"/>
      </rPr>
      <t xml:space="preserve"> Fritsch</t>
    </r>
  </si>
  <si>
    <r>
      <t xml:space="preserve">Licania kunthiana </t>
    </r>
    <r>
      <rPr>
        <sz val="9"/>
        <color rgb="FF000000"/>
        <rFont val="Calibri"/>
        <family val="2"/>
      </rPr>
      <t>Hook.f.</t>
    </r>
  </si>
  <si>
    <r>
      <t>Licania salzmannii</t>
    </r>
    <r>
      <rPr>
        <sz val="9"/>
        <color rgb="FF000000"/>
        <rFont val="Calibri"/>
        <family val="2"/>
      </rPr>
      <t xml:space="preserve"> (Hook.f.) Fritsch</t>
    </r>
  </si>
  <si>
    <r>
      <t xml:space="preserve">Licania spicata </t>
    </r>
    <r>
      <rPr>
        <sz val="9"/>
        <color rgb="FF000000"/>
        <rFont val="Calibri"/>
        <family val="2"/>
      </rPr>
      <t>Hook.f.</t>
    </r>
  </si>
  <si>
    <r>
      <t xml:space="preserve">Parinari excelsa </t>
    </r>
    <r>
      <rPr>
        <sz val="9"/>
        <color rgb="FF000000"/>
        <rFont val="Calibri"/>
        <family val="2"/>
      </rPr>
      <t>Sabine</t>
    </r>
  </si>
  <si>
    <r>
      <t>Clusia melchiorii</t>
    </r>
    <r>
      <rPr>
        <sz val="9"/>
        <color rgb="FF000000"/>
        <rFont val="Calibri"/>
        <family val="2"/>
      </rPr>
      <t xml:space="preserve"> Gleason</t>
    </r>
  </si>
  <si>
    <r>
      <t xml:space="preserve">Garcinia brasiliensis </t>
    </r>
    <r>
      <rPr>
        <sz val="9"/>
        <color rgb="FF000000"/>
        <rFont val="Calibri"/>
        <family val="2"/>
      </rPr>
      <t>Mart.</t>
    </r>
  </si>
  <si>
    <r>
      <t xml:space="preserve">Tovomita riedeliana </t>
    </r>
    <r>
      <rPr>
        <sz val="9"/>
        <color rgb="FF000000"/>
        <rFont val="Calibri"/>
        <family val="2"/>
      </rPr>
      <t>Engl.</t>
    </r>
  </si>
  <si>
    <r>
      <t xml:space="preserve">Lamanonia ternata </t>
    </r>
    <r>
      <rPr>
        <sz val="9"/>
        <color rgb="FF000000"/>
        <rFont val="Calibri"/>
        <family val="2"/>
      </rPr>
      <t>Vell.</t>
    </r>
  </si>
  <si>
    <r>
      <t>Sloanea guianensis</t>
    </r>
    <r>
      <rPr>
        <sz val="9"/>
        <color rgb="FF000000"/>
        <rFont val="Calibri"/>
        <family val="2"/>
      </rPr>
      <t xml:space="preserve"> (Aubl.) Benth.</t>
    </r>
  </si>
  <si>
    <r>
      <t xml:space="preserve">Erythroxylum citrifolium </t>
    </r>
    <r>
      <rPr>
        <sz val="9"/>
        <color rgb="FF000000"/>
        <rFont val="Calibri"/>
        <family val="2"/>
      </rPr>
      <t>A.St.-Hil.</t>
    </r>
  </si>
  <si>
    <r>
      <t xml:space="preserve">Erythroxylum macrophyllum </t>
    </r>
    <r>
      <rPr>
        <sz val="9"/>
        <color rgb="FF000000"/>
        <rFont val="Calibri"/>
        <family val="2"/>
      </rPr>
      <t>Cav.</t>
    </r>
  </si>
  <si>
    <r>
      <t>Croton urucurana</t>
    </r>
    <r>
      <rPr>
        <sz val="9"/>
        <color rgb="FF000000"/>
        <rFont val="Calibri"/>
        <family val="2"/>
      </rPr>
      <t xml:space="preserve"> Baill.</t>
    </r>
  </si>
  <si>
    <r>
      <t xml:space="preserve">Sebastiania brasiliensis </t>
    </r>
    <r>
      <rPr>
        <sz val="9"/>
        <color rgb="FF000000"/>
        <rFont val="Calibri"/>
        <family val="2"/>
      </rPr>
      <t>Spreng.</t>
    </r>
  </si>
  <si>
    <r>
      <t>Senefeldera verticillata</t>
    </r>
    <r>
      <rPr>
        <sz val="9"/>
        <color rgb="FF000000"/>
        <rFont val="Calibri"/>
        <family val="2"/>
      </rPr>
      <t xml:space="preserve"> (Vell.) Croizat</t>
    </r>
  </si>
  <si>
    <r>
      <t xml:space="preserve">Albizia polycephala </t>
    </r>
    <r>
      <rPr>
        <sz val="9"/>
        <color rgb="FF000000"/>
        <rFont val="Calibri"/>
        <family val="2"/>
      </rPr>
      <t>(Benth.) Killip ex Record</t>
    </r>
  </si>
  <si>
    <r>
      <t xml:space="preserve">Andira nitida </t>
    </r>
    <r>
      <rPr>
        <sz val="9"/>
        <color rgb="FF000000"/>
        <rFont val="Calibri"/>
        <family val="2"/>
      </rPr>
      <t>Mart. ex Benth.</t>
    </r>
  </si>
  <si>
    <r>
      <t>Andira ormosioides</t>
    </r>
    <r>
      <rPr>
        <sz val="9"/>
        <color rgb="FF000000"/>
        <rFont val="Calibri"/>
        <family val="2"/>
      </rPr>
      <t xml:space="preserve"> Benth.</t>
    </r>
  </si>
  <si>
    <r>
      <t xml:space="preserve">Centrolobium tomentosum </t>
    </r>
    <r>
      <rPr>
        <sz val="9"/>
        <color rgb="FF000000"/>
        <rFont val="Calibri"/>
        <family val="2"/>
      </rPr>
      <t>Guillem. ex Benth.</t>
    </r>
  </si>
  <si>
    <r>
      <t>Chamaecrista ensiformis</t>
    </r>
    <r>
      <rPr>
        <sz val="9"/>
        <color rgb="FF000000"/>
        <rFont val="Calibri"/>
        <family val="2"/>
      </rPr>
      <t xml:space="preserve"> (Vell.) H.S.Irwin &amp; Barneby</t>
    </r>
  </si>
  <si>
    <r>
      <t xml:space="preserve">Dalbergia foliolosa </t>
    </r>
    <r>
      <rPr>
        <sz val="9"/>
        <color rgb="FF000000"/>
        <rFont val="Calibri"/>
        <family val="2"/>
      </rPr>
      <t>Benth.</t>
    </r>
  </si>
  <si>
    <r>
      <t xml:space="preserve">Dalbergia nigra </t>
    </r>
    <r>
      <rPr>
        <sz val="9"/>
        <color rgb="FF000000"/>
        <rFont val="Calibri"/>
        <family val="2"/>
      </rPr>
      <t>(Vell.) Allemao ex Benth.</t>
    </r>
  </si>
  <si>
    <r>
      <t>Dialium guianense</t>
    </r>
    <r>
      <rPr>
        <sz val="9"/>
        <color rgb="FF000000"/>
        <rFont val="Calibri"/>
        <family val="2"/>
      </rPr>
      <t xml:space="preserve"> (Aubl.) Sandwith</t>
    </r>
  </si>
  <si>
    <r>
      <t xml:space="preserve">Goniorrhachis marginata </t>
    </r>
    <r>
      <rPr>
        <sz val="9"/>
        <color rgb="FF000000"/>
        <rFont val="Calibri"/>
        <family val="2"/>
      </rPr>
      <t>Taub.</t>
    </r>
  </si>
  <si>
    <r>
      <t xml:space="preserve">Hymenaea aurea </t>
    </r>
    <r>
      <rPr>
        <sz val="9"/>
        <color rgb="FF000000"/>
        <rFont val="Calibri"/>
        <family val="2"/>
      </rPr>
      <t>Y.T.Lee &amp; Langenh.</t>
    </r>
  </si>
  <si>
    <r>
      <t xml:space="preserve">Inga edulis </t>
    </r>
    <r>
      <rPr>
        <sz val="9"/>
        <color rgb="FF000000"/>
        <rFont val="Calibri"/>
        <family val="2"/>
      </rPr>
      <t>Mart.</t>
    </r>
  </si>
  <si>
    <r>
      <t xml:space="preserve">Inga thibaudiana </t>
    </r>
    <r>
      <rPr>
        <sz val="9"/>
        <color rgb="FF000000"/>
        <rFont val="Calibri"/>
        <family val="2"/>
      </rPr>
      <t>T.D. Penn.</t>
    </r>
  </si>
  <si>
    <r>
      <t xml:space="preserve">Machaerium brasiliense </t>
    </r>
    <r>
      <rPr>
        <sz val="9"/>
        <color rgb="FF000000"/>
        <rFont val="Calibri"/>
        <family val="2"/>
      </rPr>
      <t>Vogel</t>
    </r>
  </si>
  <si>
    <r>
      <t xml:space="preserve">Machaerium hirtum </t>
    </r>
    <r>
      <rPr>
        <sz val="9"/>
        <color rgb="FF000000"/>
        <rFont val="Calibri"/>
        <family val="2"/>
      </rPr>
      <t>(Vell.) Stellfeld</t>
    </r>
  </si>
  <si>
    <r>
      <t>Parapiptadenia pterosperma</t>
    </r>
    <r>
      <rPr>
        <sz val="9"/>
        <color rgb="FF000000"/>
        <rFont val="Calibri"/>
        <family val="2"/>
      </rPr>
      <t xml:space="preserve"> (Benth.) Brenan</t>
    </r>
  </si>
  <si>
    <r>
      <t xml:space="preserve">Piptadenia gonoacantha </t>
    </r>
    <r>
      <rPr>
        <sz val="9"/>
        <color rgb="FF000000"/>
        <rFont val="Calibri"/>
        <family val="2"/>
      </rPr>
      <t>(Mart.) J.F. Macbr.</t>
    </r>
  </si>
  <si>
    <r>
      <t>Plathymenia foliolosa</t>
    </r>
    <r>
      <rPr>
        <sz val="9"/>
        <color rgb="FF000000"/>
        <rFont val="Calibri"/>
        <family val="2"/>
      </rPr>
      <t xml:space="preserve"> Benth.</t>
    </r>
  </si>
  <si>
    <r>
      <t>Pseudopiptadenia contorta</t>
    </r>
    <r>
      <rPr>
        <sz val="9"/>
        <color rgb="FF000000"/>
        <rFont val="Calibri"/>
        <family val="2"/>
      </rPr>
      <t xml:space="preserve"> (DC.) G.P.Lewis &amp; M.P.M.de Lima</t>
    </r>
  </si>
  <si>
    <r>
      <t xml:space="preserve">Pterocarpus rohrii </t>
    </r>
    <r>
      <rPr>
        <sz val="9"/>
        <color rgb="FF000000"/>
        <rFont val="Calibri"/>
        <family val="2"/>
      </rPr>
      <t>Vahl.</t>
    </r>
  </si>
  <si>
    <r>
      <t>Senna macranthera</t>
    </r>
    <r>
      <rPr>
        <sz val="9"/>
        <color rgb="FF000000"/>
        <rFont val="Calibri"/>
        <family val="2"/>
      </rPr>
      <t xml:space="preserve"> (Collad.) Irwin &amp; Barneby</t>
    </r>
  </si>
  <si>
    <r>
      <t>Senna multijuga</t>
    </r>
    <r>
      <rPr>
        <sz val="9"/>
        <color rgb="FF000000"/>
        <rFont val="Calibri"/>
        <family val="2"/>
      </rPr>
      <t xml:space="preserve"> (Gardner) H.S.Irwin &amp; Barneby</t>
    </r>
  </si>
  <si>
    <r>
      <t xml:space="preserve">Tachigali densiflora </t>
    </r>
    <r>
      <rPr>
        <sz val="9"/>
        <color rgb="FF000000"/>
        <rFont val="Calibri"/>
        <family val="2"/>
      </rPr>
      <t>(Benth.) L.G.Silva &amp; H.C.Lima</t>
    </r>
  </si>
  <si>
    <r>
      <t>Vataireopsis araroba</t>
    </r>
    <r>
      <rPr>
        <sz val="9"/>
        <color rgb="FF000000"/>
        <rFont val="Calibri"/>
        <family val="2"/>
      </rPr>
      <t xml:space="preserve"> (Aguiar) Ducke</t>
    </r>
  </si>
  <si>
    <r>
      <t>Zollernia latifolia</t>
    </r>
    <r>
      <rPr>
        <sz val="9"/>
        <color rgb="FF000000"/>
        <rFont val="Calibri"/>
        <family val="2"/>
      </rPr>
      <t xml:space="preserve"> Benth.</t>
    </r>
  </si>
  <si>
    <r>
      <t>Vantanea</t>
    </r>
    <r>
      <rPr>
        <sz val="9"/>
        <color rgb="FF000000"/>
        <rFont val="Calibri"/>
        <family val="2"/>
      </rPr>
      <t xml:space="preserve"> sp</t>
    </r>
  </si>
  <si>
    <r>
      <t xml:space="preserve">Beilschmiedia taubertiana </t>
    </r>
    <r>
      <rPr>
        <sz val="9"/>
        <color rgb="FF000000"/>
        <rFont val="Calibri"/>
        <family val="2"/>
      </rPr>
      <t>(Schwacke &amp; Mez) Kosterm.</t>
    </r>
  </si>
  <si>
    <r>
      <t>Endlicheria paniculata</t>
    </r>
    <r>
      <rPr>
        <sz val="9"/>
        <color rgb="FF000000"/>
        <rFont val="Calibri"/>
        <family val="2"/>
      </rPr>
      <t xml:space="preserve"> (Spreng.) J.F.Macbr.</t>
    </r>
  </si>
  <si>
    <r>
      <t>Nectandra membranacea</t>
    </r>
    <r>
      <rPr>
        <sz val="9"/>
        <color rgb="FF000000"/>
        <rFont val="Calibri"/>
        <family val="2"/>
      </rPr>
      <t xml:space="preserve"> (Sw.) Griseb.</t>
    </r>
  </si>
  <si>
    <r>
      <t>Ocotea aciphylla</t>
    </r>
    <r>
      <rPr>
        <sz val="9"/>
        <color rgb="FF000000"/>
        <rFont val="Calibri"/>
        <family val="2"/>
      </rPr>
      <t xml:space="preserve"> (Nees) Mez</t>
    </r>
  </si>
  <si>
    <r>
      <t>Ocotea confertiflora</t>
    </r>
    <r>
      <rPr>
        <sz val="9"/>
        <color rgb="FF000000"/>
        <rFont val="Calibri"/>
        <family val="2"/>
      </rPr>
      <t xml:space="preserve"> (Meisn.) Mez</t>
    </r>
  </si>
  <si>
    <r>
      <t xml:space="preserve">Ocotea divaricata </t>
    </r>
    <r>
      <rPr>
        <sz val="9"/>
        <color rgb="FF000000"/>
        <rFont val="Calibri"/>
        <family val="2"/>
      </rPr>
      <t>(Nees) Mez</t>
    </r>
  </si>
  <si>
    <r>
      <t xml:space="preserve">Ocotea longifolia </t>
    </r>
    <r>
      <rPr>
        <sz val="9"/>
        <color rgb="FF000000"/>
        <rFont val="Calibri"/>
        <family val="2"/>
      </rPr>
      <t>Kunth</t>
    </r>
  </si>
  <si>
    <r>
      <t>Ocotea nitida</t>
    </r>
    <r>
      <rPr>
        <sz val="9"/>
        <color rgb="FF000000"/>
        <rFont val="Calibri"/>
        <family val="2"/>
      </rPr>
      <t xml:space="preserve"> (Meisn.) J.G.Rohwer</t>
    </r>
  </si>
  <si>
    <r>
      <t xml:space="preserve">Persea americana </t>
    </r>
    <r>
      <rPr>
        <sz val="9"/>
        <color rgb="FF000000"/>
        <rFont val="Calibri"/>
        <family val="2"/>
      </rPr>
      <t>Miller</t>
    </r>
  </si>
  <si>
    <r>
      <t xml:space="preserve">Cariniana estrellensis </t>
    </r>
    <r>
      <rPr>
        <sz val="9"/>
        <color rgb="FF000000"/>
        <rFont val="Calibri"/>
        <family val="2"/>
      </rPr>
      <t>(Raddi) Kuntze</t>
    </r>
  </si>
  <si>
    <r>
      <t xml:space="preserve">Couratari asterotricha </t>
    </r>
    <r>
      <rPr>
        <sz val="9"/>
        <color rgb="FF000000"/>
        <rFont val="Calibri"/>
        <family val="2"/>
      </rPr>
      <t>Prance</t>
    </r>
  </si>
  <si>
    <r>
      <t>Eschweilera ovata</t>
    </r>
    <r>
      <rPr>
        <sz val="9"/>
        <color rgb="FF000000"/>
        <rFont val="Calibri"/>
        <family val="2"/>
      </rPr>
      <t xml:space="preserve"> (Cambess.) Miers</t>
    </r>
  </si>
  <si>
    <r>
      <t xml:space="preserve">Lecythis pisonis </t>
    </r>
    <r>
      <rPr>
        <sz val="9"/>
        <color rgb="FF000000"/>
        <rFont val="Calibri"/>
        <family val="2"/>
      </rPr>
      <t>Cambess.</t>
    </r>
  </si>
  <si>
    <r>
      <t xml:space="preserve">Byrsonima stipulacea </t>
    </r>
    <r>
      <rPr>
        <sz val="9"/>
        <color rgb="FF000000"/>
        <rFont val="Calibri"/>
        <family val="2"/>
      </rPr>
      <t>(Juss.) Nied.</t>
    </r>
  </si>
  <si>
    <r>
      <t xml:space="preserve">Basiloxylon brasiliensis </t>
    </r>
    <r>
      <rPr>
        <sz val="9"/>
        <color rgb="FF000000"/>
        <rFont val="Calibri"/>
        <family val="2"/>
      </rPr>
      <t>(All.) K.Schum.</t>
    </r>
  </si>
  <si>
    <r>
      <t xml:space="preserve">Eriotheca macrophylla </t>
    </r>
    <r>
      <rPr>
        <sz val="9"/>
        <color rgb="FF000000"/>
        <rFont val="Calibri"/>
        <family val="2"/>
      </rPr>
      <t>(K. Schum.) A. Robyns</t>
    </r>
  </si>
  <si>
    <r>
      <t xml:space="preserve">Hydrogaster trinervis </t>
    </r>
    <r>
      <rPr>
        <sz val="9"/>
        <color rgb="FF000000"/>
        <rFont val="Calibri"/>
        <family val="2"/>
      </rPr>
      <t>Kuhlm.</t>
    </r>
  </si>
  <si>
    <r>
      <t>Luehea grandiflora</t>
    </r>
    <r>
      <rPr>
        <sz val="9"/>
        <color rgb="FF000000"/>
        <rFont val="Calibri"/>
        <family val="2"/>
      </rPr>
      <t xml:space="preserve"> Mart. &amp; Zucc.</t>
    </r>
  </si>
  <si>
    <r>
      <t xml:space="preserve">Pseudobombax longiflorum </t>
    </r>
    <r>
      <rPr>
        <sz val="9"/>
        <color rgb="FF000000"/>
        <rFont val="Calibri"/>
        <family val="2"/>
      </rPr>
      <t>A.Robyns</t>
    </r>
  </si>
  <si>
    <r>
      <t xml:space="preserve">Miconia albicans </t>
    </r>
    <r>
      <rPr>
        <sz val="9"/>
        <color rgb="FF000000"/>
        <rFont val="Calibri"/>
        <family val="2"/>
      </rPr>
      <t>Triana</t>
    </r>
  </si>
  <si>
    <r>
      <t>Miconia budlejoides</t>
    </r>
    <r>
      <rPr>
        <sz val="9"/>
        <color rgb="FF000000"/>
        <rFont val="Calibri"/>
        <family val="2"/>
      </rPr>
      <t xml:space="preserve"> Triana</t>
    </r>
  </si>
  <si>
    <r>
      <t xml:space="preserve">Miconia cinnamomifolia </t>
    </r>
    <r>
      <rPr>
        <sz val="9"/>
        <color rgb="FF000000"/>
        <rFont val="Calibri"/>
        <family val="2"/>
      </rPr>
      <t>(DC.) Naudin</t>
    </r>
  </si>
  <si>
    <r>
      <t xml:space="preserve">Miconia dodecandra </t>
    </r>
    <r>
      <rPr>
        <sz val="9"/>
        <color rgb="FF000000"/>
        <rFont val="Calibri"/>
        <family val="2"/>
      </rPr>
      <t>(Desv.) Cogn.</t>
    </r>
  </si>
  <si>
    <r>
      <t xml:space="preserve">Miconia prasina </t>
    </r>
    <r>
      <rPr>
        <sz val="9"/>
        <color rgb="FF000000"/>
        <rFont val="Calibri"/>
        <family val="2"/>
      </rPr>
      <t>(Sw.) DC.</t>
    </r>
  </si>
  <si>
    <r>
      <t xml:space="preserve">Mouriri arborea </t>
    </r>
    <r>
      <rPr>
        <sz val="9"/>
        <color rgb="FF000000"/>
        <rFont val="Calibri"/>
        <family val="2"/>
      </rPr>
      <t>Gardner</t>
    </r>
  </si>
  <si>
    <r>
      <t xml:space="preserve">Tibouchina arborea </t>
    </r>
    <r>
      <rPr>
        <sz val="9"/>
        <color rgb="FF000000"/>
        <rFont val="Calibri"/>
        <family val="2"/>
      </rPr>
      <t>Cogn.</t>
    </r>
  </si>
  <si>
    <r>
      <t>Guarea macrophylla</t>
    </r>
    <r>
      <rPr>
        <sz val="9"/>
        <color rgb="FF000000"/>
        <rFont val="Calibri"/>
        <family val="2"/>
      </rPr>
      <t xml:space="preserve"> Vahl</t>
    </r>
  </si>
  <si>
    <r>
      <t>Trichilia casaretti</t>
    </r>
    <r>
      <rPr>
        <sz val="9"/>
        <color rgb="FF000000"/>
        <rFont val="Calibri"/>
        <family val="2"/>
      </rPr>
      <t xml:space="preserve"> C.DC.</t>
    </r>
  </si>
  <si>
    <r>
      <t>Trichilia hirta</t>
    </r>
    <r>
      <rPr>
        <sz val="9"/>
        <color rgb="FF000000"/>
        <rFont val="Calibri"/>
        <family val="2"/>
      </rPr>
      <t xml:space="preserve"> L.</t>
    </r>
  </si>
  <si>
    <r>
      <t xml:space="preserve">Trichilia lepidota </t>
    </r>
    <r>
      <rPr>
        <sz val="9"/>
        <color rgb="FF000000"/>
        <rFont val="Calibri"/>
        <family val="2"/>
      </rPr>
      <t>Mart.</t>
    </r>
  </si>
  <si>
    <r>
      <t>Artorcapus altilis</t>
    </r>
    <r>
      <rPr>
        <sz val="9"/>
        <color rgb="FF000000"/>
        <rFont val="Calibri"/>
        <family val="2"/>
      </rPr>
      <t xml:space="preserve"> (Parkinson) Fosberg</t>
    </r>
  </si>
  <si>
    <r>
      <t>Artorcapus heterophyllus</t>
    </r>
    <r>
      <rPr>
        <sz val="9"/>
        <color rgb="FF000000"/>
        <rFont val="Calibri"/>
        <family val="2"/>
      </rPr>
      <t xml:space="preserve"> Lam.</t>
    </r>
  </si>
  <si>
    <r>
      <t xml:space="preserve">Brosimum glaziovii </t>
    </r>
    <r>
      <rPr>
        <sz val="9"/>
        <color rgb="FF000000"/>
        <rFont val="Calibri"/>
        <family val="2"/>
      </rPr>
      <t>Taub.</t>
    </r>
  </si>
  <si>
    <r>
      <t xml:space="preserve">Ficus clusiifolia </t>
    </r>
    <r>
      <rPr>
        <sz val="9"/>
        <color rgb="FF000000"/>
        <rFont val="Calibri"/>
        <family val="2"/>
      </rPr>
      <t>Schott</t>
    </r>
  </si>
  <si>
    <r>
      <t xml:space="preserve">Helicostylis tomentosa </t>
    </r>
    <r>
      <rPr>
        <sz val="9"/>
        <color rgb="FF000000"/>
        <rFont val="Calibri"/>
        <family val="2"/>
      </rPr>
      <t>(Poep. et Endl.) Rusby</t>
    </r>
  </si>
  <si>
    <r>
      <t xml:space="preserve">Sorocea guilleminiana </t>
    </r>
    <r>
      <rPr>
        <sz val="9"/>
        <color rgb="FF000000"/>
        <rFont val="Calibri"/>
        <family val="2"/>
      </rPr>
      <t>Gaudich.</t>
    </r>
  </si>
  <si>
    <r>
      <t xml:space="preserve">Virola gardneri </t>
    </r>
    <r>
      <rPr>
        <sz val="9"/>
        <color rgb="FF000000"/>
        <rFont val="Calibri"/>
        <family val="2"/>
      </rPr>
      <t>(A.DC.) Warb.</t>
    </r>
  </si>
  <si>
    <r>
      <t xml:space="preserve">Calyptranthes lucida </t>
    </r>
    <r>
      <rPr>
        <sz val="9"/>
        <color rgb="FF000000"/>
        <rFont val="Calibri"/>
        <family val="2"/>
      </rPr>
      <t>Mart. ex DC.</t>
    </r>
  </si>
  <si>
    <r>
      <t xml:space="preserve">Campomanesia laurifolia </t>
    </r>
    <r>
      <rPr>
        <sz val="9"/>
        <color rgb="FF000000"/>
        <rFont val="Calibri"/>
        <family val="2"/>
      </rPr>
      <t>Gardner</t>
    </r>
  </si>
  <si>
    <t>Eucalyptus sp</t>
  </si>
  <si>
    <r>
      <t>Eugenia excelsa</t>
    </r>
    <r>
      <rPr>
        <sz val="9"/>
        <color rgb="FF000000"/>
        <rFont val="Calibri"/>
        <family val="2"/>
      </rPr>
      <t xml:space="preserve"> O.Berg</t>
    </r>
  </si>
  <si>
    <t>Eugenia sp</t>
  </si>
  <si>
    <r>
      <t xml:space="preserve">Eugenia tinguyensis </t>
    </r>
    <r>
      <rPr>
        <sz val="9"/>
        <color rgb="FF000000"/>
        <rFont val="Calibri"/>
        <family val="2"/>
      </rPr>
      <t>Cambess.</t>
    </r>
  </si>
  <si>
    <r>
      <t xml:space="preserve">Marlierea sylvatica </t>
    </r>
    <r>
      <rPr>
        <sz val="9"/>
        <color rgb="FF000000"/>
        <rFont val="Calibri"/>
        <family val="2"/>
      </rPr>
      <t>(Gardner) Kiaersk.</t>
    </r>
  </si>
  <si>
    <r>
      <t xml:space="preserve">Myrcia spectabilis </t>
    </r>
    <r>
      <rPr>
        <sz val="9"/>
        <color rgb="FF000000"/>
        <rFont val="Calibri"/>
        <family val="2"/>
      </rPr>
      <t>DC.</t>
    </r>
  </si>
  <si>
    <r>
      <t>Myrcia splendens</t>
    </r>
    <r>
      <rPr>
        <sz val="9"/>
        <color rgb="FF000000"/>
        <rFont val="Calibri"/>
        <family val="2"/>
      </rPr>
      <t xml:space="preserve"> (Sw.) DC.</t>
    </r>
  </si>
  <si>
    <r>
      <t xml:space="preserve">Psidium guajava </t>
    </r>
    <r>
      <rPr>
        <sz val="9"/>
        <color rgb="FF000000"/>
        <rFont val="Calibri"/>
        <family val="2"/>
      </rPr>
      <t>L.</t>
    </r>
  </si>
  <si>
    <r>
      <t>Guapira opposita</t>
    </r>
    <r>
      <rPr>
        <sz val="9"/>
        <color rgb="FF000000"/>
        <rFont val="Calibri"/>
        <family val="2"/>
      </rPr>
      <t xml:space="preserve"> (Vell.) Reitz</t>
    </r>
  </si>
  <si>
    <r>
      <t xml:space="preserve">Pera heteranthera </t>
    </r>
    <r>
      <rPr>
        <sz val="9"/>
        <color rgb="FF000000"/>
        <rFont val="Calibri"/>
        <family val="2"/>
      </rPr>
      <t>(Schrank) I.M.Johnst.</t>
    </r>
  </si>
  <si>
    <r>
      <t>Alchornea triplinervia</t>
    </r>
    <r>
      <rPr>
        <sz val="9"/>
        <color rgb="FF000000"/>
        <rFont val="Calibri"/>
        <family val="2"/>
      </rPr>
      <t xml:space="preserve"> (Spreng.) Müll.Arg.</t>
    </r>
  </si>
  <si>
    <r>
      <t>Hieronima alchorneoides</t>
    </r>
    <r>
      <rPr>
        <sz val="9"/>
        <color rgb="FF000000"/>
        <rFont val="Calibri"/>
        <family val="2"/>
      </rPr>
      <t xml:space="preserve"> Allemão</t>
    </r>
  </si>
  <si>
    <r>
      <t>Gallesia integrifolia</t>
    </r>
    <r>
      <rPr>
        <sz val="9"/>
        <color rgb="FF000000"/>
        <rFont val="Calibri"/>
        <family val="2"/>
      </rPr>
      <t xml:space="preserve"> (Spreng.) Harms.</t>
    </r>
  </si>
  <si>
    <r>
      <t xml:space="preserve">Myrsine coriacea </t>
    </r>
    <r>
      <rPr>
        <sz val="9"/>
        <color rgb="FF000000"/>
        <rFont val="Calibri"/>
        <family val="2"/>
      </rPr>
      <t>(Sw.) R.Br. ex Roem. &amp; Schult.</t>
    </r>
  </si>
  <si>
    <r>
      <t xml:space="preserve">Roupala consimilis </t>
    </r>
    <r>
      <rPr>
        <sz val="9"/>
        <color rgb="FF000000"/>
        <rFont val="Calibri"/>
        <family val="2"/>
      </rPr>
      <t>Mez</t>
    </r>
  </si>
  <si>
    <r>
      <t xml:space="preserve">Alseis floribunda </t>
    </r>
    <r>
      <rPr>
        <sz val="9"/>
        <color rgb="FF000000"/>
        <rFont val="Calibri"/>
        <family val="2"/>
      </rPr>
      <t>Schott</t>
    </r>
  </si>
  <si>
    <r>
      <t xml:space="preserve">Amaioua intermedia </t>
    </r>
    <r>
      <rPr>
        <sz val="9"/>
        <color rgb="FF000000"/>
        <rFont val="Calibri"/>
        <family val="2"/>
      </rPr>
      <t>Mart. ex Schult. &amp; Schult.f.</t>
    </r>
  </si>
  <si>
    <r>
      <t>Bathysa cuspidata</t>
    </r>
    <r>
      <rPr>
        <sz val="9"/>
        <color rgb="FF000000"/>
        <rFont val="Calibri"/>
        <family val="2"/>
      </rPr>
      <t xml:space="preserve"> (A. St.-Hil.) Hook. f.</t>
    </r>
  </si>
  <si>
    <r>
      <t xml:space="preserve">Coutarea hexandra </t>
    </r>
    <r>
      <rPr>
        <sz val="9"/>
        <color rgb="FF000000"/>
        <rFont val="Calibri"/>
        <family val="2"/>
      </rPr>
      <t>(Jacq.) K. Schum.</t>
    </r>
  </si>
  <si>
    <r>
      <t xml:space="preserve">Faramea multiflora </t>
    </r>
    <r>
      <rPr>
        <sz val="9"/>
        <color rgb="FF000000"/>
        <rFont val="Calibri"/>
        <family val="2"/>
      </rPr>
      <t>A.Rich.</t>
    </r>
  </si>
  <si>
    <r>
      <t xml:space="preserve">Dictyoloma vandellianum </t>
    </r>
    <r>
      <rPr>
        <sz val="9"/>
        <color rgb="FF000000"/>
        <rFont val="Calibri"/>
        <family val="2"/>
      </rPr>
      <t>A.Juss.</t>
    </r>
  </si>
  <si>
    <r>
      <t>Neoraputia alba</t>
    </r>
    <r>
      <rPr>
        <sz val="9"/>
        <color rgb="FF000000"/>
        <rFont val="Calibri"/>
        <family val="2"/>
      </rPr>
      <t xml:space="preserve"> (Nees &amp; Mart.) Emmerich</t>
    </r>
  </si>
  <si>
    <r>
      <t xml:space="preserve">Casearia arborea </t>
    </r>
    <r>
      <rPr>
        <sz val="9"/>
        <color rgb="FF000000"/>
        <rFont val="Calibri"/>
        <family val="2"/>
      </rPr>
      <t>(Rich.) Urb.</t>
    </r>
  </si>
  <si>
    <r>
      <t xml:space="preserve">Casearia commersoniana </t>
    </r>
    <r>
      <rPr>
        <sz val="9"/>
        <color rgb="FF000000"/>
        <rFont val="Calibri"/>
        <family val="2"/>
      </rPr>
      <t>Cambess.</t>
    </r>
  </si>
  <si>
    <r>
      <t xml:space="preserve">Casearia sylvestris </t>
    </r>
    <r>
      <rPr>
        <sz val="9"/>
        <color rgb="FF000000"/>
        <rFont val="Calibri"/>
        <family val="2"/>
      </rPr>
      <t>Sw.</t>
    </r>
  </si>
  <si>
    <r>
      <t xml:space="preserve">Allophylus petiolulatus </t>
    </r>
    <r>
      <rPr>
        <sz val="9"/>
        <color rgb="FF000000"/>
        <rFont val="Calibri"/>
        <family val="2"/>
      </rPr>
      <t>Radlk.</t>
    </r>
  </si>
  <si>
    <r>
      <t>Cupania oblongifolia</t>
    </r>
    <r>
      <rPr>
        <sz val="9"/>
        <color rgb="FF000000"/>
        <rFont val="Calibri"/>
        <family val="2"/>
      </rPr>
      <t xml:space="preserve"> Mart.</t>
    </r>
  </si>
  <si>
    <r>
      <t>Cupania racemosa</t>
    </r>
    <r>
      <rPr>
        <sz val="9"/>
        <color rgb="FF000000"/>
        <rFont val="Calibri"/>
        <family val="2"/>
      </rPr>
      <t xml:space="preserve"> (Vell.) Radlk.</t>
    </r>
  </si>
  <si>
    <r>
      <t>Chrysophyllum gonocarpum</t>
    </r>
    <r>
      <rPr>
        <sz val="9"/>
        <color rgb="FF000000"/>
        <rFont val="Calibri"/>
        <family val="2"/>
      </rPr>
      <t xml:space="preserve"> (Mart. &amp; Eichler ex Miq. ) Engl.</t>
    </r>
  </si>
  <si>
    <r>
      <t>Ecclinusa ramiflora</t>
    </r>
    <r>
      <rPr>
        <sz val="9"/>
        <color rgb="FF000000"/>
        <rFont val="Calibri"/>
        <family val="2"/>
      </rPr>
      <t xml:space="preserve"> Mart.</t>
    </r>
  </si>
  <si>
    <r>
      <t xml:space="preserve">Micropholis venulosa </t>
    </r>
    <r>
      <rPr>
        <sz val="9"/>
        <color rgb="FF000000"/>
        <rFont val="Calibri"/>
        <family val="2"/>
      </rPr>
      <t>(Mart. &amp; Eichler) Pierre</t>
    </r>
  </si>
  <si>
    <r>
      <t xml:space="preserve">Pouteria bangii </t>
    </r>
    <r>
      <rPr>
        <sz val="9"/>
        <color rgb="FF000000"/>
        <rFont val="Calibri"/>
        <family val="2"/>
      </rPr>
      <t>(Rusby) T. D. Penn.</t>
    </r>
  </si>
  <si>
    <r>
      <t xml:space="preserve">Pouteria bapeba </t>
    </r>
    <r>
      <rPr>
        <sz val="9"/>
        <color rgb="FF000000"/>
        <rFont val="Calibri"/>
        <family val="2"/>
      </rPr>
      <t>T.D.Penn.</t>
    </r>
  </si>
  <si>
    <r>
      <t>Pouteria psammophila</t>
    </r>
    <r>
      <rPr>
        <sz val="9"/>
        <color rgb="FF000000"/>
        <rFont val="Calibri"/>
        <family val="2"/>
      </rPr>
      <t xml:space="preserve"> (Mart.) Radlk.</t>
    </r>
  </si>
  <si>
    <r>
      <t>Pradosia lactescens</t>
    </r>
    <r>
      <rPr>
        <sz val="9"/>
        <color rgb="FF000000"/>
        <rFont val="Calibri"/>
        <family val="2"/>
      </rPr>
      <t xml:space="preserve"> (Vellozo) Radlk.</t>
    </r>
  </si>
  <si>
    <r>
      <t xml:space="preserve">Simarouba amara </t>
    </r>
    <r>
      <rPr>
        <sz val="9"/>
        <color rgb="FF000000"/>
        <rFont val="Calibri"/>
        <family val="2"/>
      </rPr>
      <t>Aubl.</t>
    </r>
  </si>
  <si>
    <r>
      <t xml:space="preserve">Siparuna bifida </t>
    </r>
    <r>
      <rPr>
        <sz val="9"/>
        <color rgb="FF000000"/>
        <rFont val="Calibri"/>
        <family val="2"/>
      </rPr>
      <t>(Poepp. &amp; Endl.) A.DC.</t>
    </r>
  </si>
  <si>
    <r>
      <t xml:space="preserve">Siparuna guianensis </t>
    </r>
    <r>
      <rPr>
        <sz val="9"/>
        <color rgb="FF000000"/>
        <rFont val="Calibri"/>
        <family val="2"/>
      </rPr>
      <t>Aublet</t>
    </r>
  </si>
  <si>
    <r>
      <t xml:space="preserve">Solanum swartzianum </t>
    </r>
    <r>
      <rPr>
        <sz val="9"/>
        <color rgb="FF000000"/>
        <rFont val="Calibri"/>
        <family val="2"/>
      </rPr>
      <t>Roem. &amp; Schult.</t>
    </r>
  </si>
  <si>
    <r>
      <t xml:space="preserve">Cecropia glaziovi </t>
    </r>
    <r>
      <rPr>
        <sz val="9"/>
        <color rgb="FF000000"/>
        <rFont val="Calibri"/>
        <family val="2"/>
      </rPr>
      <t>Snethl.</t>
    </r>
  </si>
  <si>
    <r>
      <t xml:space="preserve">Coussapoa microcarpa </t>
    </r>
    <r>
      <rPr>
        <sz val="9"/>
        <color rgb="FF000000"/>
        <rFont val="Calibri"/>
        <family val="2"/>
      </rPr>
      <t>(Schott) Rizzini</t>
    </r>
  </si>
  <si>
    <t>Cerdocyon thous</t>
  </si>
  <si>
    <t>Pouco Preocupante</t>
  </si>
  <si>
    <t>Promops nasutus</t>
  </si>
  <si>
    <t>Cochlearius cochlearius</t>
  </si>
  <si>
    <t>Manacus manacus</t>
  </si>
  <si>
    <t>Didelphis albiventris</t>
  </si>
  <si>
    <t>Philodryas olfersi</t>
  </si>
  <si>
    <t>Columbina talpacoti</t>
  </si>
  <si>
    <t>Caluromys lanatus</t>
  </si>
  <si>
    <t>Ameiva ameiva</t>
  </si>
  <si>
    <t>Tamandua tetradactyla</t>
  </si>
  <si>
    <t>Anacardium humile</t>
  </si>
  <si>
    <t>Anacardium occidentale</t>
  </si>
  <si>
    <t>Andira cordata</t>
  </si>
  <si>
    <t>Andira cujabensis</t>
  </si>
  <si>
    <t>Andira vermifuga</t>
  </si>
  <si>
    <t>Annona crassiflora</t>
  </si>
  <si>
    <t>Annona dioica</t>
  </si>
  <si>
    <t>Annona leptopetala</t>
  </si>
  <si>
    <t>Aspidosperma multiflorum</t>
  </si>
  <si>
    <t>Bauhinia holophylla</t>
  </si>
  <si>
    <t>Bauhinia pulchella</t>
  </si>
  <si>
    <t>Ameaçada</t>
  </si>
  <si>
    <t>Blepharocalyx salicifolius</t>
  </si>
  <si>
    <t>Byrsonima crassifolia</t>
  </si>
  <si>
    <t>Callisthene minor</t>
  </si>
  <si>
    <t>Campomanesia sessiliflora var. bullata</t>
  </si>
  <si>
    <t>Caryocar coriaceum</t>
  </si>
  <si>
    <t>Casearia mestrensis</t>
  </si>
  <si>
    <t>Casearia sylvestris</t>
  </si>
  <si>
    <t>Cenostigma macrophyllum</t>
  </si>
  <si>
    <t>Cenostigma nordestinum</t>
  </si>
  <si>
    <t>Centrolobium microchaete</t>
  </si>
  <si>
    <t>Chamaecrista orbiculata</t>
  </si>
  <si>
    <t>Copaifera luetzelburgii</t>
  </si>
  <si>
    <t>Copaifera sabulicola</t>
  </si>
  <si>
    <t>Cordia glazioviana</t>
  </si>
  <si>
    <t>Cordiera macrophylla</t>
  </si>
  <si>
    <t>Couepia grandiflora</t>
  </si>
  <si>
    <t>Croton blanchetianus</t>
  </si>
  <si>
    <t>Croton jacobinensis</t>
  </si>
  <si>
    <t>Cupania rugosa</t>
  </si>
  <si>
    <t>Dahlstedtia araripensis</t>
  </si>
  <si>
    <t>Dalbergia cearensis</t>
  </si>
  <si>
    <t>Dimorphandra gardneriana</t>
  </si>
  <si>
    <t>Dimorphandra mollis</t>
  </si>
  <si>
    <t>Diospyros coccolobifolia</t>
  </si>
  <si>
    <t>Dipteryx alata</t>
  </si>
  <si>
    <t>Eremanthus capitatus</t>
  </si>
  <si>
    <t>Eremanthus sp.</t>
  </si>
  <si>
    <t>Eriotheca gracilipes</t>
  </si>
  <si>
    <t>Erythroxylum engleri</t>
  </si>
  <si>
    <t>Exellodendron cordatum</t>
  </si>
  <si>
    <t>Gaylussacia montana</t>
  </si>
  <si>
    <t>Guapira darwinii</t>
  </si>
  <si>
    <t>Exótica</t>
  </si>
  <si>
    <t>Guapira hirsuta</t>
  </si>
  <si>
    <t>Gwilymia coriacea</t>
  </si>
  <si>
    <t>Handroanthus heptaphyllus</t>
  </si>
  <si>
    <t>Handroanthus selachidentatus</t>
  </si>
  <si>
    <t>Heisteria citrifolia</t>
  </si>
  <si>
    <t>Heisteria ovata</t>
  </si>
  <si>
    <t>Himatanthus drasticus</t>
  </si>
  <si>
    <t>Hirtella ciliata</t>
  </si>
  <si>
    <t>Homalolepis bahiensis</t>
  </si>
  <si>
    <t>Homalolepis ferruginea</t>
  </si>
  <si>
    <t>Hymenaea courbaril</t>
  </si>
  <si>
    <t>Jatropha mutabilis</t>
  </si>
  <si>
    <t>Lippia alba</t>
  </si>
  <si>
    <t>Luetzelburgia bahiensis</t>
  </si>
  <si>
    <t>Machaerium acutifolium</t>
  </si>
  <si>
    <t>Manihot caerulescens</t>
  </si>
  <si>
    <t>Manilkara triflora</t>
  </si>
  <si>
    <t>Matayba heterophylla</t>
  </si>
  <si>
    <t>Miconia sp.</t>
  </si>
  <si>
    <t>Mimosa acutistipula</t>
  </si>
  <si>
    <t>morta</t>
  </si>
  <si>
    <t>Mouriri elliptica</t>
  </si>
  <si>
    <t>Mouriri pusa</t>
  </si>
  <si>
    <t>Myrcia fenzliana</t>
  </si>
  <si>
    <t>Myrcia variabilis</t>
  </si>
  <si>
    <t>NI 1</t>
  </si>
  <si>
    <t>NI 2</t>
  </si>
  <si>
    <t>Ouratea spectabilis</t>
  </si>
  <si>
    <t>Parkia platycephala</t>
  </si>
  <si>
    <t>Pereskia bahiensis</t>
  </si>
  <si>
    <t>Piptocarpha rotundifolia</t>
  </si>
  <si>
    <t>Pityrocarpa moniliformis</t>
  </si>
  <si>
    <t>Pouteria ramiflora</t>
  </si>
  <si>
    <t>Pterodon emarginatus</t>
  </si>
  <si>
    <t>Ptilochaeta bahiensis</t>
  </si>
  <si>
    <t>Qualea cordata</t>
  </si>
  <si>
    <t>Qualea multiflora</t>
  </si>
  <si>
    <t>Rourea induta</t>
  </si>
  <si>
    <t>Ruprechtia apetala</t>
  </si>
  <si>
    <t>Sapium argutum</t>
  </si>
  <si>
    <t>Senegalia harleyi</t>
  </si>
  <si>
    <t>Senegalia paganuccii</t>
  </si>
  <si>
    <t>Senegalia piauhiensis</t>
  </si>
  <si>
    <t>Senegalia tenuifolia</t>
  </si>
  <si>
    <t>Senna cana var. cana</t>
  </si>
  <si>
    <t>Simarouba amara</t>
  </si>
  <si>
    <t>Simarouba versicolor</t>
  </si>
  <si>
    <t>Strychnos parvifolia</t>
  </si>
  <si>
    <t>Stryphnodendron rotundifolium</t>
  </si>
  <si>
    <t>Tabebuia aurea</t>
  </si>
  <si>
    <t>Tachigali vulgaris</t>
  </si>
  <si>
    <t>Terminalia glabrescens</t>
  </si>
  <si>
    <t>Tocoyena formosa</t>
  </si>
  <si>
    <t>Toulicia tomentosa</t>
  </si>
  <si>
    <t>Vellozia squamata</t>
  </si>
  <si>
    <t>Vochysia gardneri</t>
  </si>
  <si>
    <t>Vochysia rufa</t>
  </si>
  <si>
    <t>Xylopia aromatica</t>
  </si>
  <si>
    <t>Zeyheria tuberculosa</t>
  </si>
  <si>
    <t>Lasiodora parahybana</t>
  </si>
  <si>
    <t>Tityus bahiensis</t>
  </si>
  <si>
    <t>Chiasmocleis albopunctata</t>
  </si>
  <si>
    <t>Menos Preocupante</t>
  </si>
  <si>
    <t>Dermatonotus muelleri</t>
  </si>
  <si>
    <t>nao identificada (herpetofauna)</t>
  </si>
  <si>
    <t>Rhinella granulosa</t>
  </si>
  <si>
    <t>Vanellus chilensis</t>
  </si>
  <si>
    <t>Menos preocupante</t>
  </si>
  <si>
    <t>Dasyprocta azarae</t>
  </si>
  <si>
    <t>DD</t>
  </si>
  <si>
    <t>Dasypus novemcinctus</t>
  </si>
  <si>
    <t>Euphractus sexcinctus</t>
  </si>
  <si>
    <t>Mazama americana</t>
  </si>
  <si>
    <t>Dados Insuficientes</t>
  </si>
  <si>
    <t>nao identificada</t>
  </si>
  <si>
    <t>Wiedomys cerradensis</t>
  </si>
  <si>
    <t>Amerotyphlops brongersmianus</t>
  </si>
  <si>
    <t>Amphisbaena lumbricalis</t>
  </si>
  <si>
    <t>Amphisbaena vermicularis</t>
  </si>
  <si>
    <t>Bothrops neuwiedi</t>
  </si>
  <si>
    <t>Brasiliscincus heathi</t>
  </si>
  <si>
    <t>Colobosaura modesta</t>
  </si>
  <si>
    <t>Erythrolamprus poecilogyrus</t>
  </si>
  <si>
    <t>Gymnodactylus geckoides</t>
  </si>
  <si>
    <t>Iguana iguana</t>
  </si>
  <si>
    <t>Leposternon microcephalum</t>
  </si>
  <si>
    <t>Leposternon polystegum</t>
  </si>
  <si>
    <t>Nothobachia ablephara</t>
  </si>
  <si>
    <t>Oxyrhopus guibei</t>
  </si>
  <si>
    <t>Philodryas nattereri</t>
  </si>
  <si>
    <t>Polychrus acutirostris</t>
  </si>
  <si>
    <t>Procellosaurinus erythrocercus</t>
  </si>
  <si>
    <t>Rodriguesophis iglesiasi</t>
  </si>
  <si>
    <t>Trilepida brasiliensis</t>
  </si>
  <si>
    <t>Tropidurus hispidus</t>
  </si>
  <si>
    <t>Tropidurus sertanejo</t>
  </si>
  <si>
    <t>_</t>
  </si>
  <si>
    <t>Tropidurus torquatus</t>
  </si>
  <si>
    <t>Vanzosaura multiscutata</t>
  </si>
  <si>
    <t>Serra Dourada - SE Barra</t>
  </si>
  <si>
    <t>Anadenanthera colubrina var. cebil</t>
  </si>
  <si>
    <t>Godmania dardanoi</t>
  </si>
  <si>
    <t>Gymnanthes klotzschiana</t>
  </si>
  <si>
    <t>Mimosa tenuiflora</t>
  </si>
  <si>
    <t>Strychnos rubiginosa</t>
  </si>
  <si>
    <t>Zanthoxylum hamadryadicum</t>
  </si>
  <si>
    <t>Zanthoxylum stelligerum</t>
  </si>
  <si>
    <t>Apostolepis gaboi</t>
  </si>
  <si>
    <t>Philodryas olfersii</t>
  </si>
  <si>
    <t>Sólo se poda en todas las líneas</t>
  </si>
  <si>
    <t>Tamandua bandera</t>
  </si>
  <si>
    <t>Vulnerable (VU)</t>
  </si>
  <si>
    <t>Bradypus variegatus</t>
  </si>
  <si>
    <t>Preocupación Menor (LC)</t>
  </si>
  <si>
    <t>Cardisoma guanhumi</t>
  </si>
  <si>
    <t>Didelphis marsupialis</t>
  </si>
  <si>
    <t>BARR / Conexión SE ET-005 GRB y SMM 34.5 Kv</t>
  </si>
  <si>
    <t>Cecropia peltata</t>
  </si>
  <si>
    <t>No listada</t>
  </si>
  <si>
    <t>Samanea saman</t>
  </si>
  <si>
    <t>Enterolobium cyclocarpum</t>
  </si>
  <si>
    <t>Spondias mombin​</t>
  </si>
  <si>
    <t>Guazuma ulmifolia</t>
  </si>
  <si>
    <t>Sterculia apetala</t>
  </si>
  <si>
    <t>Ficus insipida</t>
  </si>
  <si>
    <t>Ceiba pentandra</t>
  </si>
  <si>
    <t>Ficus elastica</t>
  </si>
  <si>
    <t>Elaeis guineensis</t>
  </si>
  <si>
    <t>Terminalia catappa</t>
  </si>
  <si>
    <t>Coccoloba uvifera</t>
  </si>
  <si>
    <t>Leucaena leucocephala</t>
  </si>
  <si>
    <t>Cordia gerascanthus</t>
  </si>
  <si>
    <t>Erythrina fusca</t>
  </si>
  <si>
    <t>Ochroma pyramidale</t>
  </si>
  <si>
    <t>Albizia Niopoides</t>
  </si>
  <si>
    <t>Ocotea sp</t>
  </si>
  <si>
    <t>Pithecellobium dulce</t>
  </si>
  <si>
    <t>Inga sp</t>
  </si>
  <si>
    <t>Ficus dendrocida</t>
  </si>
  <si>
    <t>Anolis tropidogaster</t>
  </si>
  <si>
    <t>Blanus cinereus</t>
  </si>
  <si>
    <t>Boana pugnas</t>
  </si>
  <si>
    <t>Bothrops asper</t>
  </si>
  <si>
    <t>Brotogeris jugularis</t>
  </si>
  <si>
    <t>Caiman crocodilus</t>
  </si>
  <si>
    <t>Caracara  cheriway</t>
  </si>
  <si>
    <t>Cathartes aura</t>
  </si>
  <si>
    <t>Chironius spixii</t>
  </si>
  <si>
    <t>Cnemidophorus lemniscatus</t>
  </si>
  <si>
    <t>Coereba flaveola</t>
  </si>
  <si>
    <t>Corallus ruschenbergerii</t>
  </si>
  <si>
    <t>Crotophaga ani</t>
  </si>
  <si>
    <t>Crotophaga major</t>
  </si>
  <si>
    <t>Daptrius chimachima</t>
  </si>
  <si>
    <t>Donacobius atricapilla</t>
  </si>
  <si>
    <t>Epicrates maurus</t>
  </si>
  <si>
    <t>Forpus conspicillatus</t>
  </si>
  <si>
    <t>Gonatodes albogularis</t>
  </si>
  <si>
    <t>hydrochoerus hydrochaeris</t>
  </si>
  <si>
    <t>Hydrochoerus isthmius</t>
  </si>
  <si>
    <t>Icterus nigrogularis</t>
  </si>
  <si>
    <t>Leptodactylus bolivianus</t>
  </si>
  <si>
    <t>Leptophis occidentalis</t>
  </si>
  <si>
    <t>NR</t>
  </si>
  <si>
    <t>Melanerpes rubricapillus</t>
  </si>
  <si>
    <t>Milvago chimachima</t>
  </si>
  <si>
    <t>Notosciurus granatensis</t>
  </si>
  <si>
    <t>Nyctidromus albicollis</t>
  </si>
  <si>
    <t>Ortalis Columbiana</t>
  </si>
  <si>
    <t>Phaethornis longirostris</t>
  </si>
  <si>
    <t>Philohydor lictor</t>
  </si>
  <si>
    <t>Phimosus infuscatus</t>
  </si>
  <si>
    <t>Pitangus sulphuratus</t>
  </si>
  <si>
    <t>Rupornis magnirostris</t>
  </si>
  <si>
    <t>Sakesphorus canadensis</t>
  </si>
  <si>
    <t>Sporophila  schistacea</t>
  </si>
  <si>
    <t>Thraupis episcopus</t>
  </si>
  <si>
    <t>Tyrannus melancholicus</t>
  </si>
  <si>
    <t>Interconexión Carrieles a 230kV</t>
  </si>
  <si>
    <t>Annona mucosa</t>
  </si>
  <si>
    <t>Cedrela odorata</t>
  </si>
  <si>
    <t>Gliricidia sepium</t>
  </si>
  <si>
    <t>Zanthoxylum martinicense</t>
  </si>
  <si>
    <t>Amazilia tzacatl</t>
  </si>
  <si>
    <t>Amazona amazonica</t>
  </si>
  <si>
    <t>Amazona ochrocephala</t>
  </si>
  <si>
    <t>Anolis auratus</t>
  </si>
  <si>
    <t>Ardea alba</t>
  </si>
  <si>
    <t>Boana pugnax</t>
  </si>
  <si>
    <t>Brachygastra sp.</t>
  </si>
  <si>
    <t>Bubulcus ibis</t>
  </si>
  <si>
    <t>Colaptes punctigula</t>
  </si>
  <si>
    <t>Coragyps atratus</t>
  </si>
  <si>
    <t>Cyanocorax affinis</t>
  </si>
  <si>
    <t>Dendropsophus microcephalus</t>
  </si>
  <si>
    <t>Dryocopus lineatus</t>
  </si>
  <si>
    <t>Elachistocleis pearsei</t>
  </si>
  <si>
    <t>Elaenia flavogaster</t>
  </si>
  <si>
    <t>Falco sparverius</t>
  </si>
  <si>
    <t xml:space="preserve">Gonatodes albogularis </t>
  </si>
  <si>
    <t>Herpetotheres cachinnans</t>
  </si>
  <si>
    <t>Kinosternon leucostomum</t>
  </si>
  <si>
    <t>Lepidocolaptes souleyetii</t>
  </si>
  <si>
    <t>Liotyphlops bondensis</t>
  </si>
  <si>
    <t>Megaceryle torquata</t>
  </si>
  <si>
    <t>Micrastur semitorquatus</t>
  </si>
  <si>
    <t xml:space="preserve">Milvago chimachima </t>
  </si>
  <si>
    <t>Molothrus bonariensis</t>
  </si>
  <si>
    <t>Myiodynastes maculatus</t>
  </si>
  <si>
    <t>Myiozetetes cayanensis</t>
  </si>
  <si>
    <t>Nycticorax nycticorax</t>
  </si>
  <si>
    <t>Oligoryzomys sp.</t>
  </si>
  <si>
    <t>Parkesia noveboracensis</t>
  </si>
  <si>
    <t>Piaya cayanna</t>
  </si>
  <si>
    <t>Pionus chalcopterus</t>
  </si>
  <si>
    <t>Pionus menstruus</t>
  </si>
  <si>
    <t>Piranga rubra</t>
  </si>
  <si>
    <t>Poecilotriccus sylvia</t>
  </si>
  <si>
    <t>Protopolybia sedula</t>
  </si>
  <si>
    <t>Pseudoboa neuwiedii</t>
  </si>
  <si>
    <t>Rhinella horribilis</t>
  </si>
  <si>
    <t>Sicalis flaveola</t>
  </si>
  <si>
    <t>Sporophila minuta</t>
  </si>
  <si>
    <t>Synallaxis albescens</t>
  </si>
  <si>
    <t>Todirostrum cinereum</t>
  </si>
  <si>
    <t>Troglodytes musculosus</t>
  </si>
  <si>
    <t>Turdus ignobilis</t>
  </si>
  <si>
    <t>Volatinia jacarina</t>
  </si>
  <si>
    <t>Agonandra brasiliensis Miers ex Benth.</t>
  </si>
  <si>
    <t>No Evaluado (NE)</t>
  </si>
  <si>
    <t>Albizia niopoides (Spruce ex Benth.) Burkart</t>
  </si>
  <si>
    <t>Anacardium excelsum (Bertero ex Kunth.) Skeels</t>
  </si>
  <si>
    <t>Aspidosperma polyneuron Mull. Arg.</t>
  </si>
  <si>
    <t>Peligro (EN)</t>
  </si>
  <si>
    <t>Astronium graveolens Jacq.</t>
  </si>
  <si>
    <t>Azadirachta indica A.Juss.</t>
  </si>
  <si>
    <t>Bourreria cumanensis (Loefl.)</t>
  </si>
  <si>
    <t>Bulnesia arborea (Jacq.) Engl.</t>
  </si>
  <si>
    <t>Bursera simaruba (L.) Sarg.</t>
  </si>
  <si>
    <t>Caesalpinia coriaria (Jacq.) Willd.</t>
  </si>
  <si>
    <t>Caesalpinia mollis</t>
  </si>
  <si>
    <t>Datos insuficientes (DD)</t>
  </si>
  <si>
    <t>Calycophyllum candidissimum (Vahl) DC.</t>
  </si>
  <si>
    <t>Capparidastrum cf. pachaca (Kunth) Hutch.</t>
  </si>
  <si>
    <t>Capparis indica (L.) Druce</t>
  </si>
  <si>
    <t>Casearia tremula (Griseb.) Griseb. ex C.Wright</t>
  </si>
  <si>
    <t>Cedrela odorata L.</t>
  </si>
  <si>
    <t>Ceiba pentandra (L.) Gaertn.</t>
  </si>
  <si>
    <t>Chloroleucon mangense (Jacq.) Britton &amp; Rose</t>
  </si>
  <si>
    <t>Cochlospermum vitifolium (Willd.) Spreng.</t>
  </si>
  <si>
    <t>Cocos nucifera L.</t>
  </si>
  <si>
    <t>Copernicia tectorum (Kunth) Mart.</t>
  </si>
  <si>
    <t>Cordia alba (Jacq.) Roem. &amp; Schult.</t>
  </si>
  <si>
    <t>Cordia alliodora (Ruiz &amp; Pav.) Oken</t>
  </si>
  <si>
    <t>Cordia gerascanthus L.</t>
  </si>
  <si>
    <t>Crateva tapia L.</t>
  </si>
  <si>
    <t>Crescentia cujete L.</t>
  </si>
  <si>
    <t>Enterolobium cyclocarpum (Jacq.) Griseb.</t>
  </si>
  <si>
    <t>Guazuma ulmifolia Lam.</t>
  </si>
  <si>
    <t>Gyrocarpus americanus Jacq.</t>
  </si>
  <si>
    <t>Handroanthus billbergii (Bureau &amp; K.Schum.)</t>
  </si>
  <si>
    <t>Handroanthus cf. Impetiginosus</t>
  </si>
  <si>
    <t>Handroanthus ochraceus (Cham.) Mattos</t>
  </si>
  <si>
    <t>Hura crepitans L.</t>
  </si>
  <si>
    <t>Leucaena trichodes (Jacq.) Benth.</t>
  </si>
  <si>
    <t>Machaerium arboreum (Jacq.) Vogel</t>
  </si>
  <si>
    <t>Machaerium microphyllum (E. Mey.) Standl.</t>
  </si>
  <si>
    <t>Machaerium moritzianum Benth.</t>
  </si>
  <si>
    <t>Maclura tinctoria (L.) D.Don ex Steud.</t>
  </si>
  <si>
    <t>Manihot carthaginensis</t>
  </si>
  <si>
    <t>Melicoccus bijugatus Jacq.</t>
  </si>
  <si>
    <t>Melicoccus oliviformis Kunth</t>
  </si>
  <si>
    <t>Muellera broadwayi (Urb.) M. Sousa</t>
  </si>
  <si>
    <t>Muntingia calabura L.</t>
  </si>
  <si>
    <t>Neea sp.</t>
  </si>
  <si>
    <t>Pachira quinata (Jacq.) W.S.Alverson</t>
  </si>
  <si>
    <t>Pereskia guamacho F.A.C.Weber</t>
  </si>
  <si>
    <t>Phyllostylon rhamnoides (J.Poiss.) Taub.</t>
  </si>
  <si>
    <t>Pithecellobium dulce (Roxb.) Benth.</t>
  </si>
  <si>
    <t>Pithecellobium lanceolatum (Humb. &amp; Bonpl)</t>
  </si>
  <si>
    <t>Platymiscium pinnatum (Jacq.) Dugand</t>
  </si>
  <si>
    <t>Platypodium elegans Vogel</t>
  </si>
  <si>
    <t>Pradosia colombiana (Standl.)</t>
  </si>
  <si>
    <t>Prosopis juliflora (Sw.) DC.</t>
  </si>
  <si>
    <t>Pseudobombax septenatum (Jacq.) Dugand</t>
  </si>
  <si>
    <t>Pseudosamanea guachapele (Kunth) Harms</t>
  </si>
  <si>
    <t>Pterocarpus acapulcensis Rose</t>
  </si>
  <si>
    <t>Quadrella odoratissima (Jacq.) Hutch.</t>
  </si>
  <si>
    <t>Rochefortia spinosa (Jacq.) Urb.</t>
  </si>
  <si>
    <t>Roseodendron chryseum (S.F.Blake) Miranda</t>
  </si>
  <si>
    <t>Samanea saman (Jacq.) Merr.</t>
  </si>
  <si>
    <t>Sapium glandulosum (L.) Morrong</t>
  </si>
  <si>
    <t>Senegalia polyphylla (DC.) Britton</t>
  </si>
  <si>
    <t>Senna atomaria (L.) H.S. Irwin &amp; Barneby</t>
  </si>
  <si>
    <t>Sideroxylon obtusifolium (Roem. &amp; Schult.)</t>
  </si>
  <si>
    <t>Spondias mombin L.</t>
  </si>
  <si>
    <t>Stenocereus sp.</t>
  </si>
  <si>
    <t>Tabernaemontana amygdalifolia Jacq.</t>
  </si>
  <si>
    <t>Triplaris americana L.</t>
  </si>
  <si>
    <t>Vachellia macracantha (Humb. &amp; Bonpl. ex Willd.)</t>
  </si>
  <si>
    <t>Vachellia sp.</t>
  </si>
  <si>
    <t>Vitex cymosa Bertero ex Spreng.</t>
  </si>
  <si>
    <t>Ziziphus saeri Pittier</t>
  </si>
  <si>
    <t>Ameiva praesignis</t>
  </si>
  <si>
    <t>Apis mellifera</t>
  </si>
  <si>
    <t>NE</t>
  </si>
  <si>
    <t>Ara ararauna</t>
  </si>
  <si>
    <t>Bachia bicolor</t>
  </si>
  <si>
    <t>Boana platanera</t>
  </si>
  <si>
    <t>Campylorhynchus griseus</t>
  </si>
  <si>
    <t>Clelia clelia</t>
  </si>
  <si>
    <t>Colinus cristatus</t>
  </si>
  <si>
    <t>Columbina squammata</t>
  </si>
  <si>
    <t>Crotalus durissus</t>
  </si>
  <si>
    <t>Daptrius chimachima</t>
  </si>
  <si>
    <t>Dryophylax gambotensis</t>
  </si>
  <si>
    <t>Falsa mapana</t>
  </si>
  <si>
    <t>Garzita bueyera</t>
  </si>
  <si>
    <t>Hemidactylus brookii</t>
  </si>
  <si>
    <t>LM</t>
  </si>
  <si>
    <t>Lepidoblepharis cf sanctaemartae</t>
  </si>
  <si>
    <t>Leptodeira ashmeadii</t>
  </si>
  <si>
    <t>Leptodeira bakery</t>
  </si>
  <si>
    <t>Lygophis lineatus</t>
  </si>
  <si>
    <t>Marisora falconensis</t>
  </si>
  <si>
    <t>Marmosa xerophila</t>
  </si>
  <si>
    <t>Myiozetetes similis</t>
  </si>
  <si>
    <t>Oxybelis aeneus</t>
  </si>
  <si>
    <t>Porthidium lansbergii</t>
  </si>
  <si>
    <t>Sylvilagus floridanus</t>
  </si>
  <si>
    <t>Syntheosciurus granatensis</t>
  </si>
  <si>
    <t>Thecadactylus rapicauda</t>
  </si>
  <si>
    <t>Theristicus caudatus</t>
  </si>
  <si>
    <t>Tyrannus dominicensis</t>
  </si>
  <si>
    <t>Vespula sp</t>
  </si>
  <si>
    <t>Alseis blackiana</t>
  </si>
  <si>
    <t>Amaioua glomerulata</t>
  </si>
  <si>
    <t>Anacardium excelsum</t>
  </si>
  <si>
    <t>Annonaceae 01</t>
  </si>
  <si>
    <t>Aralia excelsa</t>
  </si>
  <si>
    <t>Astronium graveolens</t>
  </si>
  <si>
    <t>Attalea butyracea</t>
  </si>
  <si>
    <t>Bellucia pentamera</t>
  </si>
  <si>
    <t>Brosimum alicastrum</t>
  </si>
  <si>
    <t>Bursera simaruba</t>
  </si>
  <si>
    <t>Byrsonima cf. Crassifolia</t>
  </si>
  <si>
    <t>Byrsonima spicata</t>
  </si>
  <si>
    <t>Casearia arguta</t>
  </si>
  <si>
    <t>Casearia corymbosa</t>
  </si>
  <si>
    <t>Casearia sp.4</t>
  </si>
  <si>
    <t>Cassia moschata</t>
  </si>
  <si>
    <t>Cavanillesia platanifolia</t>
  </si>
  <si>
    <t>Centrolobium yavizanum</t>
  </si>
  <si>
    <t>Chloroleucon mangense</t>
  </si>
  <si>
    <t>Chomelia spinosa</t>
  </si>
  <si>
    <t>Chrysophyllum euryphyllum</t>
  </si>
  <si>
    <t>Chrysophyllum sp.4</t>
  </si>
  <si>
    <t>Clathrotropis brunnea</t>
  </si>
  <si>
    <t>Coccoloba acuminata</t>
  </si>
  <si>
    <t>Coccoloba caracasana</t>
  </si>
  <si>
    <t>Coccoloba padiformis</t>
  </si>
  <si>
    <t>Cochlospermum vitifolium</t>
  </si>
  <si>
    <t>Conceveiba santanderensis</t>
  </si>
  <si>
    <t>Cordia alliodora</t>
  </si>
  <si>
    <t>Cordia collococca</t>
  </si>
  <si>
    <t>Cordia thaisiana</t>
  </si>
  <si>
    <t>Couma macrocarpa</t>
  </si>
  <si>
    <t>Couratari guianensis</t>
  </si>
  <si>
    <t>Coursetia ferruginea</t>
  </si>
  <si>
    <t>Coussarea paniculata</t>
  </si>
  <si>
    <t>Crescentia cujete</t>
  </si>
  <si>
    <t>Cyathea cf. multiflora</t>
  </si>
  <si>
    <t>Didymopanax morototoni</t>
  </si>
  <si>
    <t>Eschweilera cf. coriacea</t>
  </si>
  <si>
    <t>Eucalyptus sp.1</t>
  </si>
  <si>
    <t>Ficus americana</t>
  </si>
  <si>
    <t>Ficus tonduzii</t>
  </si>
  <si>
    <t>Ficus yoponensis</t>
  </si>
  <si>
    <t>Goupia glabra</t>
  </si>
  <si>
    <t>Guapira cf. Olfersiana</t>
  </si>
  <si>
    <t>Guapira fragrans</t>
  </si>
  <si>
    <t>Guatteria sp.1</t>
  </si>
  <si>
    <t>Guatteria sp.2</t>
  </si>
  <si>
    <t>Handroanthus cf. chrysanthus</t>
  </si>
  <si>
    <t>Handroanthus cf. coralibe</t>
  </si>
  <si>
    <t>Henriettea sp.2</t>
  </si>
  <si>
    <t>Hieronyma oblonga</t>
  </si>
  <si>
    <t>Himatanthus articulatus</t>
  </si>
  <si>
    <t>Homalium racemosum</t>
  </si>
  <si>
    <t>Homalolepis cedron</t>
  </si>
  <si>
    <t>Hymenopus cf. latifolius</t>
  </si>
  <si>
    <t>Inga cf. ornata</t>
  </si>
  <si>
    <t>Inga heterophylla</t>
  </si>
  <si>
    <t>Inga thibaudiana</t>
  </si>
  <si>
    <t>Isertia laevis</t>
  </si>
  <si>
    <t>Jacaranda copaia</t>
  </si>
  <si>
    <t>Jacaranda hesperia</t>
  </si>
  <si>
    <t>Laetia procera</t>
  </si>
  <si>
    <t>Lafoensia punicifolia</t>
  </si>
  <si>
    <t>Lecythis minor</t>
  </si>
  <si>
    <t>Lindackeria laurina</t>
  </si>
  <si>
    <t>Lonchocarpus sp.1</t>
  </si>
  <si>
    <t>Luehea speciosa</t>
  </si>
  <si>
    <t>Machaerium arboreum</t>
  </si>
  <si>
    <t>Machaerium capote</t>
  </si>
  <si>
    <t>Machaerium moritzianum</t>
  </si>
  <si>
    <t>Machaerium sp.3</t>
  </si>
  <si>
    <t>Melicoccus bijugatus</t>
  </si>
  <si>
    <t>Muellera sanctae-marthae</t>
  </si>
  <si>
    <t>Myrcia cf. fallax</t>
  </si>
  <si>
    <t>Myrcia fallax</t>
  </si>
  <si>
    <t>Myrcia paivae</t>
  </si>
  <si>
    <t>Myrtaceae 01</t>
  </si>
  <si>
    <t>Neea obovata</t>
  </si>
  <si>
    <t>Ocotea guianensis</t>
  </si>
  <si>
    <t>Ocotea puberula</t>
  </si>
  <si>
    <t>Ormosia sp.1</t>
  </si>
  <si>
    <t>Ormosia sp.4</t>
  </si>
  <si>
    <t>Oxandra venezuelana</t>
  </si>
  <si>
    <t>Peltogyne paniculata</t>
  </si>
  <si>
    <t>Pera colombiana</t>
  </si>
  <si>
    <t>Perissocarpa sp.1</t>
  </si>
  <si>
    <t>Piptocoma discolor</t>
  </si>
  <si>
    <t>Platymiscium pinnatum</t>
  </si>
  <si>
    <t>Pourouma hirsutipetiolata</t>
  </si>
  <si>
    <t>Pradosia colombiana</t>
  </si>
  <si>
    <t>Pseudosamanea guachapele</t>
  </si>
  <si>
    <t>Quararibea sp.3</t>
  </si>
  <si>
    <t>Rourea sp.1</t>
  </si>
  <si>
    <t>Rourea sp.2</t>
  </si>
  <si>
    <t>Ruprechtia ramiflora</t>
  </si>
  <si>
    <t>Sapium laurifolium</t>
  </si>
  <si>
    <t>Senegalia sp.1</t>
  </si>
  <si>
    <t>Sloanea sp.1</t>
  </si>
  <si>
    <t>Spondias mombin</t>
  </si>
  <si>
    <t>Swartzia santanderensis</t>
  </si>
  <si>
    <t>Swartzia sp.3</t>
  </si>
  <si>
    <t>Swinglea glutinosa</t>
  </si>
  <si>
    <t>Tabebuia rosea</t>
  </si>
  <si>
    <t>Terminalia amazonia</t>
  </si>
  <si>
    <t>Trichilia hirta</t>
  </si>
  <si>
    <t>Trichospermum galeottii</t>
  </si>
  <si>
    <t>Vismia baccifera</t>
  </si>
  <si>
    <t>Vismia baccifera subsp. ferruginea</t>
  </si>
  <si>
    <t>Vismia macrophylla</t>
  </si>
  <si>
    <t>Vochysia lehmannii</t>
  </si>
  <si>
    <t>Xylopia discreta</t>
  </si>
  <si>
    <t>Xylopia polyantha</t>
  </si>
  <si>
    <t>Boana boans</t>
  </si>
  <si>
    <t xml:space="preserve">Boana xerophylla </t>
  </si>
  <si>
    <t>Campylorhynchus nuchalis</t>
  </si>
  <si>
    <t xml:space="preserve">Chelonoidis carbonarius </t>
  </si>
  <si>
    <t>Euphonia laniirostris</t>
  </si>
  <si>
    <t>Eupsittula pertinax</t>
  </si>
  <si>
    <t>Leptodactylus fragilis</t>
  </si>
  <si>
    <t>Leptodeira annulata</t>
  </si>
  <si>
    <t>Leptotila verreauxi</t>
  </si>
  <si>
    <t>Micronycteris minuta</t>
  </si>
  <si>
    <t>Ninia atrata</t>
  </si>
  <si>
    <t>Polybia occidentalis</t>
  </si>
  <si>
    <t>Polybia sp.</t>
  </si>
  <si>
    <t>Progne tapera</t>
  </si>
  <si>
    <t>Tetragonisca angustula</t>
  </si>
  <si>
    <t>Thamnodynastes gambotensis</t>
  </si>
  <si>
    <t>Tribu Meliponini</t>
  </si>
  <si>
    <t>Tribu Polistini</t>
  </si>
  <si>
    <t>Typhlonectes natans</t>
  </si>
  <si>
    <t>Zygodontomys sp.</t>
  </si>
  <si>
    <t>OPERACIÓN Y MANTENIMIENTO</t>
  </si>
  <si>
    <t>Cedrela sp</t>
  </si>
  <si>
    <t>En peligro (EN) MADS</t>
  </si>
  <si>
    <t>Geissanthus andinus</t>
  </si>
  <si>
    <t>Inga spp.</t>
  </si>
  <si>
    <t xml:space="preserve">Myrcia bracteata </t>
  </si>
  <si>
    <t xml:space="preserve">Acacia mangium </t>
  </si>
  <si>
    <t>Albizia carbonaria</t>
  </si>
  <si>
    <t>Brunellia sp.</t>
  </si>
  <si>
    <t>Euterpe precatoria</t>
  </si>
  <si>
    <t>Ficus maxima</t>
  </si>
  <si>
    <t>Gmelina arborea</t>
  </si>
  <si>
    <t>Laurus nobilis</t>
  </si>
  <si>
    <t>Mangifera indica</t>
  </si>
  <si>
    <t>Acacia melanoxylon</t>
  </si>
  <si>
    <t>Azadirachta indica</t>
  </si>
  <si>
    <t>Caesalpinia coriaria</t>
  </si>
  <si>
    <t>Cordia dentata</t>
  </si>
  <si>
    <t>Crateva tapia</t>
  </si>
  <si>
    <t>Senna bacillaris</t>
  </si>
  <si>
    <t>Tabebuia chrysantha</t>
  </si>
  <si>
    <t>Robinia pseudoacacia L</t>
  </si>
  <si>
    <t xml:space="preserve">Tabebuia rosea </t>
  </si>
  <si>
    <t>Apendice II</t>
  </si>
  <si>
    <t>Tectona grandis</t>
  </si>
  <si>
    <t>Sabal mauritiiformis</t>
  </si>
  <si>
    <t>Avance en  hectáreas (Total)</t>
  </si>
  <si>
    <t>Meta en hectáreas (Total)</t>
  </si>
  <si>
    <r>
      <rPr>
        <b/>
        <sz val="11"/>
        <color theme="1"/>
        <rFont val="Aptos Light"/>
        <family val="2"/>
      </rPr>
      <t xml:space="preserve">*NOTA: </t>
    </r>
    <r>
      <rPr>
        <sz val="11"/>
        <color theme="1"/>
        <rFont val="Aptos Light"/>
        <family val="2"/>
      </rPr>
      <t>La obligación relacionada con el rescate y la reubicación de epífitas y de especies en veda o sensibles no se establece en términos de área intervenida, sino en función de la presencia de individuos y de los requerimientos definidos en los instrumentos de manejo ambiental. En consecuencia, esta  casilla no se diligencia</t>
    </r>
  </si>
  <si>
    <t>El proyecto de interconexión se encuentra ubicado en la región comprendida entre los departamentos de Cochabamba y Chuquisaca, el mismo se extiende desde la población de Santiváñez hasta la ciudad de Sucre, recorriendo una distancia de 248 Km.</t>
  </si>
  <si>
    <t>Localización geográfica (departamento/Región/provincia y municipio)</t>
  </si>
  <si>
    <t>departamentos de Cochabamba y Santa Cruz, el mismo se extiende desde la subestación Carrasco hasta la subestación Urubó, atravesando por el municipio de Entre Ríos en el departamento de Cochabamba y Yapacaní, San Carlos, Buena Vista y Porongo en el departamento de Santa Cruz; recorriendo una distancia aproximada de 168 Km.</t>
  </si>
  <si>
    <t>subestación Arboleda 230/115 kV</t>
  </si>
  <si>
    <t xml:space="preserve">La subestación Arboleda, se encuentra ubicada en el Km. 95, al norte del departamento de Santa Cruz, sobre la carretera Santa Cruz – Cochabamba, colindante con la población de La Arboleda </t>
  </si>
  <si>
    <t xml:space="preserve">La subestación Sucre, está ubicada a 12 Km., de la ciudad Sucre, en proximidades de la comunidad Sonckochipa, sobre la carretera Sucre – Cochabamba
La subestación Punutuma, está ubicada próximo a la comunidad Lapa Lapa en el municipio de Tomave a una distancia de 110 km al suroeste de la ciudad de Potosí, apartándose 5 km en la comunidad Pelca de la ruta principal hacia Uyuni. </t>
  </si>
  <si>
    <t>Galapa y Puerto Colmbia, departamento del Atlántico</t>
  </si>
  <si>
    <t>Malambo - Atlántico</t>
  </si>
  <si>
    <t>Puente Juan de Acosta, se encuentra ubicada en el PR74+900 de la Unidad Funcional 3, correspondiente a la ruta costera que conecta las ciudades de Cartagena y Barranquilla, municipio Juan de Acosta - Atlántica</t>
  </si>
  <si>
    <t xml:space="preserve">No aplica porque los proyectos se encuentran en operación y mantenimiento </t>
  </si>
  <si>
    <t>Cesar / El Paso / Sector Cruce de La Loma</t>
  </si>
  <si>
    <t>Línea de transmisión La Loma - Sogamoso a 500 kV</t>
  </si>
  <si>
    <t xml:space="preserve">LT Cerro-Chinú 500 kV-2 </t>
  </si>
  <si>
    <t>LT Chivor-Torca 230 kV</t>
  </si>
  <si>
    <t>LT Chinú - Sabanalarga 500kV-1</t>
  </si>
  <si>
    <t>Cesar / Aguachica / Planadas de Limoncito</t>
  </si>
  <si>
    <t>Cesar / Aguachica / Sabana de las Piñas</t>
  </si>
  <si>
    <t>Cesar / Río de Oro / San Pedro</t>
  </si>
  <si>
    <t>Cesar / Río de Oro / Los Pantanos</t>
  </si>
  <si>
    <t>Cesar / Río de Oro / Moñino</t>
  </si>
  <si>
    <t>Cesar / Río de Oro / Alto El Rayo</t>
  </si>
  <si>
    <t>Cesar / Río de Oro / Limonal</t>
  </si>
  <si>
    <t>Cesar / Río de Oro / Montecristo</t>
  </si>
  <si>
    <t>Cesar / Río de Oro / El Remanso</t>
  </si>
  <si>
    <t>Cesar / Río de Oro / Mata Roja</t>
  </si>
  <si>
    <t>Cesar / Río de Oro / Corregimiento Los Ángeles</t>
  </si>
  <si>
    <t>Cesar / San Martín (Cesar) / Buena Vista la Vega</t>
  </si>
  <si>
    <t>Cesar / San Alberto / Alto del Oso</t>
  </si>
  <si>
    <t>Norte de Santander / La Esperanza / Bajo y Medio Vijagual</t>
  </si>
  <si>
    <t>Santander / Sabana de Torres / Provincia</t>
  </si>
  <si>
    <t>Santander / Sabana de Torres / Cruce Robledo</t>
  </si>
  <si>
    <t>Santander / Sabana de Torres / Jazmín</t>
  </si>
  <si>
    <t>Santander / Sabana de Torres / Agua Bonita</t>
  </si>
  <si>
    <t>Santander / Sabana de Torres / La Esperanza</t>
  </si>
  <si>
    <t>Santander / Sabana de Torres / Almendro</t>
  </si>
  <si>
    <t>Santander / Sabana de Torres / Payoa Cinco</t>
  </si>
  <si>
    <t>Santander / Sabana de Torres / Payoa Cinco Sector Bajo</t>
  </si>
  <si>
    <t>Santander / Sabana de Torres / Aguas Claras</t>
  </si>
  <si>
    <t>Santander / Sabana de Torres / Payoa Corazones</t>
  </si>
  <si>
    <t>Santander / Betulia (Santander) / Casa de Barro</t>
  </si>
  <si>
    <t>Cesar / Pailitas / San Jose de Taguaje</t>
  </si>
  <si>
    <t>Santander / Sabana de Torres / Cristales la Ye</t>
  </si>
  <si>
    <t>Rehabilitación a realizarse en las mismas áreas de intervención (Patio, plazas de tendido, servidumbre). Sustracción Ley 2da - Plan de rehabilitación y recuperación por la sustracción temporal efectuada</t>
  </si>
  <si>
    <t>Contenido 101-2C Compensaciones bióticas</t>
  </si>
  <si>
    <t>Es una obligación por base de licitación</t>
  </si>
  <si>
    <t>En conmemoración del mes de la tierra, el 26 de abril de 2025, en alianza con la Universidad del Norte, se hizo realidad la jornada “Manos a la Ciénaga” con la siembra de 280 plántulas de mangle en la Ciénaga de Mallorquín</t>
  </si>
  <si>
    <t>En el ecosistema de manglar dentro de los beneficios ambientales secundarios se encuentran: el aumento en la captura y almacenamiento de carbono, la mejora de la calidad del agua mediante la retención de sedimentos y contaminantes, el fortalecimiento de la protección costera frente a la erosión y eventos climáticos extremos, y la recuperación de hábitats clave que favorecen la pesca y la resiliencia ecológica del sistema costero.</t>
  </si>
  <si>
    <t>Contenido 101-2b Gestión de la biodiversidad</t>
  </si>
  <si>
    <t>Contenido 101-5 Ubicaciones con impactos sobre la biodiversidad</t>
  </si>
  <si>
    <t xml:space="preserve">El sitio evaluado contiene o es adyacentes a zoN. A. s con importancia para la biodiversidad a nivel N. A. cioN. A. l o global?  </t>
  </si>
  <si>
    <t>Importancia de la obtención de servicios del ecosistema para los pueblos indígeN. A. s, las comunidades locales y otros grupos de interés</t>
  </si>
  <si>
    <t>Número de proyecto en zoN. A. s de importancia para la biodiversidad</t>
  </si>
  <si>
    <t>Número de proyecto en zoN. A. s de importancia de la obtención de servicios del ecosistema para los pueblos indígeN. A. s, las comunidades locales y otros grupos de interés</t>
  </si>
  <si>
    <t>Número de proyecto en zoN. A. s de riesgos físicos del agua</t>
  </si>
  <si>
    <t>Jaíba, Verdelândia, JaN. A. úba, Capitão Enéas, Francisco Sá, Grão Mogol, Botumirim, Cristália, José Gonçalves de MiN. A. s, Leme do Prado, Chapada do Norte, MiN. A. s Novas, TurmaliN. A. , Veredinha, Capelinha, Água Boa, São José da Safira, Itambacuri, Marilac, Frei Inocêncio, Mathias Lobato e GoverN. A. dor Valadares</t>
  </si>
  <si>
    <t xml:space="preserve">No, Proyecto en zoN. A.  urbaN. A. </t>
  </si>
  <si>
    <t>N. A. **</t>
  </si>
  <si>
    <t>São BerN. A. rdo do Campo y Santo André / SP</t>
  </si>
  <si>
    <t>Sí, el proyecto cruza uN. A.  pequeña porción de la zoN. A.  del Parque N. A. tural Municipal do Pedroso y Parque Estadual Águas da Billings.</t>
  </si>
  <si>
    <t>Programa de Gestão Ambiental (PGA), Programa Ambiental para Construção (PAC), Programa de Recuperação de Áreas Degradadas (PRAD), Programa de Gerenciamento de Resíduos Sólidos e Efluentes (PGRSE), Programa de Monitoramento de Ruídos Ambiente (PMR), Programa de Controle da Supressão Vegetal (PCSV), Programa de Afugentamento, Resgate e Proteção da FauN. A.  (PARF), Programa de Comunicação Social (PCS) e Programa de Educação Ambiental para os Trabalhadores (PEAT).</t>
  </si>
  <si>
    <t>El proyecto es uno solo, sin embargo, para efectos contractuales y operativos se encuentra estructurado en Unidades FuncioN. A. les (UF), en cada uN. A.  de las cuales se definen especificaciones particulares de diseño, construcción, operación y mantenimiento de la vía. En total, el proyecto está conformado por seis (6) Unidades FuncioN. A. les.</t>
  </si>
  <si>
    <t xml:space="preserve">Hay 3 Unidades FuncioN. A. les en zoN. A. s de importancia para la biodiversidad, como lo son la UF 1, 2 y 6, debido a que tienen influencia directa en la ciéN. A. ga de la Virge y de Mallorquín. </t>
  </si>
  <si>
    <t>Sí, el proyecto cruza uN. A.  pequeña porción de la zoN. A.  de amortiguamiento de la Reserva Biológica  (REBIO) Dárvin João Geremia, cerca de la entrada de la línea en la subestación Vinhedos, en el municipio de Bento Gonçalves</t>
  </si>
  <si>
    <t>Reducción de supresión de vegetación, tendido de cables mediante drones, monitoreo de fauN. A. , mitigación de intervenciones en áreas de preservación permanente</t>
  </si>
  <si>
    <t xml:space="preserve">Plano de Gestão da UC: As UCs APA Cabreuva e APA Jundiaí não possuem plano de manejo (fonte https://fflorestal.sp.gov.br/planos-de-manejo/planos-de-manejo-N. A. o-iniciados/), porém a APA do Rio Batalha possui (https://arquivo.ambiente.sp.gov.br/consema/2018/10/b-apa-rio-batalha-relatorio-fiN. A. l-ctbio-com-anexos.pdf).
Quanto as atividades de gestão ambiental praticadas pelo empreendedor, informamos que são executados todos os planos e programas impostos para a etapa de operação N. A.  Licença Ambiental de Operação, bem como cumprida todas as condicioN. A. ntes ambientais da mesma licença.
</t>
  </si>
  <si>
    <t xml:space="preserve">*Se contabilizaron únicamente aquellos proyectos que realizaron intervenciones dentro de zoN. A. s de importancia, no aquellos que son adyacentes </t>
  </si>
  <si>
    <t>**Ninguno de los proyectos cuenta con información para medir el declive; razón por la cual esta variable no se aN. A. lizó</t>
  </si>
  <si>
    <t>ENLACE 500 KV MANTARO - NUEVA YAN. A. NGO - CARAPONGO Y SUBESTACIONES ASOCIADAS (RDG N° D 00354-2024-MIDAGRI-SERFOR-DGGSPFFS)</t>
  </si>
  <si>
    <t>Concesión Costera CartageN. A.  Barranquilla SAS - Ruta Costera</t>
  </si>
  <si>
    <t>Corredor CartageN. A.  - Barranquilla y Circunvalar de la Prosperidad</t>
  </si>
  <si>
    <t xml:space="preserve">O&amp;M:
Atlántico: Barranquilla, Puerto Colombia, Galapa, Malambo, Juan de Acosta, Piojó y Tubará 
Bolivar: CartageN. A. , Santa CataliN. A. </t>
  </si>
  <si>
    <t xml:space="preserve">Actualmente el proyecto esta en su fase de O&amp;M y no se realizan intervenciones directas sobre los ecosistemas. Los ecositemas de valor a la biodiversidad que se encuentran en el área de influencia del proyecto y en las que se desarrollan actividades de O&amp;M, no se encuentra en uN. A.  categoría de la UICN, sin embargo, el área de influencia corresponde a la ronda hidríca del ecosistema de la ciéN. A. ga de Mallorquín, la cual hace parte del sistema de estuarios del sistema delta estuario del Río MagdaleN. A.  y la CiéN. A. ga Grande de Santa Marta y esta en la categoria RAMSAR. Asi mismo, el ecosistema de la ciéN. A. ga de la Virgén en CartageN. A. </t>
  </si>
  <si>
    <t xml:space="preserve">La importancia es alta, teniendo en cuenta importancia fundamental para el bienestar, la subsistencia y el desarrollo sostenible de los pueblos indígeN. A. s, las comunidades locales y demás grupos de interés presentes en el territorio. Estos servicios, que incluyen funciones de provisión, regulación, soporte y culturales, sostienen de manera directa e indirecta las actividades económicas tradicioN. A. les, la seguridad alimentaria, la identidad cultural y la calidad de vida de las poblaciones.
La operación de la vía por parte de Ruta Costera, mejora el acceso a sitios turísticos, y ecosistemas de alto valor N. A. tural, estimulando actividades como el turismo de N. A. turaleza, observación de aves, pesca deportiva o recorridos paisajísticos, incrementando su uso y valor económico. AdicioN. A. lmente hay un impacto positivo cuando se generan beneficios economicos a la comunidad que habita alrededor de estos ecosistemas al atraer a diferentes visitantes.  Al tener servicios como grua, carro taller, postes SOS, camaras, vigilancia y presencia de la policia genera un corredor seguro para los ususarios lo que incentiva el uso de estos corredores turisticos. </t>
  </si>
  <si>
    <t>Dentro de los riesgos físicos del agua, se contempla la subida del nivel del mar. Esto implica que para la zoN. A.  costera, la función de los ecosistemas de control hídrico realizada por manglares, humedales, ríos costeros estará bajo presión creciente: menor capacidad de amortiguación, mayor riesgo de inundaciones, salinización, pérdida de recarga de aguas subterraneas. 
La erosión costera y la pérdida de línea de costa debilitan la protección N. A. tural del litoral, lo que afecta la infraestructura vial al quedar más expuesta a la acción del mar, marejadas y eventos extremos. 
Los cambios en patrón de precipitaciones, combiN. A. dos con infraestructura de dreN. A. je deficiente, pueden incrementar la frecuencia e intensidad de inundaciones y colapsos de sistemas de dreN. A. je.
La alteración de cuencas y rondas hídricas por actividades antrópicas, sumada a la exposición costera, hace que la concesión esté en uN. A.  posición doblemente vulnerable: por degradación de ecosistemas y por exposición climática. Aumento de anegamientos, erosión de taludes, pérdida de capacidad de dreN. A. je y mayores costos de mantenimiento.
Los cambios proyectados por el IPCC para el Caribe colombiano muestran uN. A.  alta vulnerabilidad hídrica por la combiN. A. ción de eventos extremos de lluvia (RX1day, RX5day) y aumento del nivel del mar (SLR). La pérdida de capacidad de regulación N. A. tural de humedales, manglares y suelos costeros incrementa el riesgo de inundaciones, erosión, intrusión saliN. A.  y colapso de dreN. A. jes. Esto genera un impacto directo en la operación vial (cierre de tramos, deterioro del pavimento, aumento de costos de mantenimiento) y en el cumplimiento normativo ambiental.
Además, las sequías más prolongadas (CDD) reducen la recarga de aguas subterráneas y la cobertura vegetal ribereña, afectando la estabilidad de taludes y la capacidad de infiltración, lo cual eleva la frecuencia de deslizamientos y pérdidas de soporte estructural.</t>
  </si>
  <si>
    <t>El proyecto no se desarrolla sobre áreas oficialmente declaradas. No obstante, ejerce influencia sobre zoN. A. s de alto valor ambiental, como la ciéN. A. ga de la Virgen y la ciéN. A. ga de Mallorquín. En particular, en la ciéN. A. ga de la Virgen se encuentra construido el viaducto correspondiente a la Unidad FuncioN. A. l 2 del proyecto, con uN. A.  longitud total de 5,5 km, de los cuales 4,73 km se localizan sobre el espejo de agua. Sobre este viaducto se desarrollan las actividades propias de la fase de operación y mantenimiento vial, las cuales incluyen la circulación permanente de vehículos, la inspección rutiN. A. ria de la estructura, el mantenimiento preventivo y correctivo de la calzada y sus elementos estructurales, la conservación de sistemas de dreN. A. je, la reposición y mantenimiento de la señalización horizontal y vertical, así como la atención de eventos asociados a emergencias viales. Estas actividades representan interacciones continuas con el entorno ambiental de la ciéN. A. ga, especialmente en lo relacioN. A. do con la calidad del agua, el control de vertimientos accidentales y la gestión adecuada de residuos generados durante las labores de mantenimiento.</t>
  </si>
  <si>
    <t>La gestión ambiental de Ruta Costera se enmarca en el cumplimiento de sus obligaciones contractuales,  en lo establecido en el Apéndice Técnico 6, la normatividad ambiental vigente y los instrumentos de gestión ambiental definidos para cada Unidad FuncioN. A. l.
Durante la fase de construcción de nuevas vías y segundas calzadas, el concesioN. A. rio contó con licencias ambientales otorgadas por la Autoridad N. A. cioN. A. l de Licencias Ambientales, en las cuales se aprobaron los permisos ambientales correspondientes y los Planes de Manejo Ambiental (PMA). Estos PMA incluyen medidas para la prevención, mitigación, corrección y compensación de impactos sobre los componentes bióticos.
Para las actividades de operación y mantenimiento vial, el proyecto da cumplimiento al Plan de Adaptación a la Guía Ambiental (PAGA), documento que constituye el principal instrumento de gestión ambiental en esta fase. El PAGA contempla medidas de manejo de la biodiversidad a través del manejo y protección de fauN. A.  y flora, el control de impactos sobre ecosistemas sensibles, el cumplimiento de la normatividad ambiental aplicable y la implementación de acciones de seguimiento y control ambiental, garantizando uN. A.  gestión adecuada de la biodiversidad en el área de influencia.</t>
  </si>
  <si>
    <t xml:space="preserve">
El Programa de Biodiversidad y Servicios Ecosistémicos, incluye los siguientes proyectos en los que se contemplas las medidas de manejo ambiental asociadas a la biodiversidad:
	1.	Manejo del descapote y cobertura vegetal.
	2.	Recuperación de áreas afectadas.
	3.	Protección de la fauN. A. .</t>
  </si>
  <si>
    <t xml:space="preserve">Manejo de la vegetación - Rescate y Reubicación de flora Epífita - Manejo de FauN. A. </t>
  </si>
  <si>
    <t>*NOTA: Esta sumatoria corresponde al área total donde se efectuó aprovechamiento forestal independiente si corresponde a un área de importancia para la biodiversidad, de alta integridad, etc (Sumatoria ColumN. A.  J)</t>
  </si>
  <si>
    <t xml:space="preserve">Manejo de flora y fauN. A. </t>
  </si>
  <si>
    <t>Santander / SabaN. A.  De Torres</t>
  </si>
  <si>
    <t xml:space="preserve"> T6 LT SAN. A. SOCH2301, Paipa, Boyaca</t>
  </si>
  <si>
    <t>LT a 500-1 kV Chinú - SabaN. A. larga</t>
  </si>
  <si>
    <t>Región MetropolitaN. A.  y Región de Ohiggins</t>
  </si>
  <si>
    <t>101-5 d. CadeN. A.  de suministro</t>
  </si>
  <si>
    <t>CoordeN. A. das X</t>
  </si>
  <si>
    <t>CoordeN. A. das Y</t>
  </si>
  <si>
    <t>Conexión SE Sogamoso 230 y 500 KV al sistema interconectado N. A. cioN. A. l – STN - SOGA</t>
  </si>
  <si>
    <t xml:space="preserve">LT a 230 kV circuito sencillo SabaN. A. larga - CartageN. A. </t>
  </si>
  <si>
    <t>Conexión Parque Guayepo Solar III de ENEL a la SE SabaN. A. larga 500 kv - SADI</t>
  </si>
  <si>
    <t>SE SabaN. A. larga</t>
  </si>
  <si>
    <t>LT Cerromatoso-Apartadó (500-230KV) (INDEREN. A. )</t>
  </si>
  <si>
    <t>Nota: Aunque todos los bienes reportados para la construcción de los proyectos se encuentran incluidos en la lista de bienes de alto impacto según la SBTN, su origen es legal, ya que provienen de fuentes que cuentan con la respectiva licencia ambiental (ver archivo, pestaña de soportes). No obstante, algunos bienes fueron adquiridos en ferreterías o estaciones de servicio, por lo que no fue posible rastrear su lugar de extracción.
Adicionalmente, existen dos bienes que no se incluyen en el total, debido a que no fue posible determinar su origen ni su naturaleza: crudo de río y emulsión.
Los bienes marcados con asterisco (*) corresponden a aquellos que, aunque no aparecen explícitamente en el listado de la SBTN, son productos derivados y, por ende, se incluyen por equivalencia (por ejemplo, el asfalto y el biodiésel).</t>
  </si>
  <si>
    <t>Mallas</t>
  </si>
  <si>
    <t>Alambres</t>
  </si>
  <si>
    <t>Sistemas de riego</t>
  </si>
  <si>
    <t>Desde 2022 a la fecha</t>
  </si>
  <si>
    <t>Zona  Centro</t>
  </si>
  <si>
    <t>Zona  centro sur</t>
  </si>
  <si>
    <t>Concesión Costera Cartagena  Barranquilla SAS</t>
  </si>
  <si>
    <t>405 -2 Ratio salarial</t>
  </si>
  <si>
    <t>GRI 405 - 1 Diversidad e igualdad de oportunidades</t>
  </si>
  <si>
    <t>60.6%</t>
  </si>
  <si>
    <t>2*</t>
  </si>
  <si>
    <t>11*</t>
  </si>
  <si>
    <t>3*</t>
  </si>
  <si>
    <t>ISA ENERGÍA en CHILE*</t>
  </si>
  <si>
    <t>* Pueden existir algunas diferencias en los datos de rotación y compensación debido a variaciones en los criterios utilizados para la consolidación y clasificación de la información. Estas diferencias están relacionadas con la definición de los niveles organizacionales, considerando las responsabilidades y los esquemas de compensación asociados. Para este indicador, el Nivel 1 corresponde a los cargos que se encuentran un nivel jerárquico por debajo del CEO de la compañía.</t>
  </si>
  <si>
    <t>Nota: Una vacante es un contratación</t>
  </si>
  <si>
    <t xml:space="preserve">
</t>
  </si>
  <si>
    <t>Acción realizada: investigación; pruebas y despido del acosador. Adicionalmente Fortalecimiento de campañas de sensibilización de prevención del acoso y denuncia</t>
  </si>
  <si>
    <t>Analisis del caso
Afinación de información con acosado y acosador
Sesión con testigos del caso
Recomendaciones: Conversación permanente de  retroalimentación entre las partes; No hacer comentarios innecesarios en presencia de terceros; Solicitar coaching si es necesario; Mantener conversaciones en terminos formales y respetuosos</t>
  </si>
  <si>
    <t xml:space="preserve">Nota: 
* La posición de Nivel 1 en este caso equivale a una gerencia a diferencia de empleador atractivo y deseable que se cuenta con 2 personas, en esta categoria se suman Gerencia y Dirección.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</si>
</sst>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3" formatCode="_-* #,##0.00_-;\-* #,##0.00_-;_-* &quot;-&quot;??_-;_-@_-"/>
    <numFmt numFmtId="164" formatCode="0.0%"/>
    <numFmt numFmtId="165" formatCode="&quot;$&quot;\ #,##0"/>
    <numFmt numFmtId="166" formatCode="0.0000000000000E+00"/>
    <numFmt numFmtId="167" formatCode="0.0000000E+00"/>
    <numFmt numFmtId="168" formatCode="&quot;$&quot;\ #,##0.00"/>
    <numFmt numFmtId="169" formatCode="0.0"/>
    <numFmt numFmtId="170" formatCode="#,##0.0"/>
    <numFmt numFmtId="171" formatCode="#,##0_ ;\-#,##0\ "/>
    <numFmt numFmtId="172" formatCode="_-* #,##0.00_-;\-* #,##0.00_-;_-* &quot;-&quot;?_-;_-@_-"/>
    <numFmt numFmtId="173" formatCode="_-* #,##0.0_-;\-* #,##0.0_-;_-* &quot;-&quot;?_-;_-@_-"/>
    <numFmt numFmtId="174" formatCode="_-* #,##0;* \(#,##0\);_-* &quot;-&quot;??_-;_-@_-"/>
    <numFmt numFmtId="175" formatCode="_-* #,##0_-;\-* #,##0_-;_-* &quot;-&quot;??_-;_-@_-"/>
    <numFmt numFmtId="176" formatCode="#,##0.00_ ;\-#,##0.00\ "/>
    <numFmt numFmtId="177" formatCode="_-[$$-409]* #,##0_ ;_-[$$-409]* \-#,##0\ ;_-[$$-409]* &quot;-&quot;??_ ;_-@_ "/>
    <numFmt numFmtId="178" formatCode="_-[$$-409]* #,##0.00_ ;_-[$$-409]* \-#,##0.00\ ;_-[$$-409]* &quot;-&quot;??_ ;_-@_ "/>
    <numFmt numFmtId="179" formatCode="#,##0\ [$CLP]"/>
    <numFmt numFmtId="180" formatCode="0.000"/>
    <numFmt numFmtId="181" formatCode="#,##0.0_ ;\-#,##0.0\ "/>
    <numFmt numFmtId="182" formatCode="0.0000"/>
    <numFmt numFmtId="183" formatCode="_(* #,##0.00_);_(* \(#,##0.00\);_(* &quot;-&quot;??_);_(@_)"/>
    <numFmt numFmtId="184" formatCode="_(* #,##0_);_(* \(#,##0\);_(* &quot;-&quot;_);_(@_)"/>
    <numFmt numFmtId="185" formatCode="&quot;$&quot;#,##0.00_);[Red]\(&quot;$&quot;#,##0.00\)"/>
    <numFmt numFmtId="186" formatCode="&quot;$&quot;#,##0_);[Red]\(&quot;$&quot;#,##0\)"/>
    <numFmt numFmtId="187" formatCode="&quot;$&quot;#,##0.00;[Red]\-&quot;$&quot;#,##0.00"/>
    <numFmt numFmtId="188" formatCode="&quot;$&quot;#,##0;[Red]\-&quot;$&quot;#,##0"/>
    <numFmt numFmtId="189" formatCode="_(&quot;$&quot;* #,##0_);_(&quot;$&quot;* \(#,##0\);_(&quot;$&quot;* &quot;-&quot;_);_(@_)"/>
    <numFmt numFmtId="190" formatCode="_-* #,##0.0_-;\-* #,##0.0_-;_-* &quot;-&quot;??_-;_-@_-"/>
  </numFmts>
  <fonts count="88">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rgb="FF000000"/>
      <name val="Arial"/>
      <family val="2"/>
    </font>
    <font>
      <sz val="11"/>
      <name val="Arial"/>
      <family val="2"/>
    </font>
    <font>
      <b/>
      <sz val="16"/>
      <color rgb="FFFFFFFF"/>
      <name val="Calibri"/>
      <family val="2"/>
      <scheme val="minor"/>
    </font>
    <font>
      <sz val="10"/>
      <color rgb="FF000000"/>
      <name val="Arial"/>
      <family val="2"/>
    </font>
    <font>
      <b/>
      <sz val="9"/>
      <color indexed="81"/>
      <name val="Tahoma"/>
      <family val="2"/>
    </font>
    <font>
      <sz val="9"/>
      <color indexed="81"/>
      <name val="Tahoma"/>
      <family val="2"/>
    </font>
    <font>
      <b/>
      <sz val="11"/>
      <color theme="0"/>
      <name val="Calibri"/>
      <family val="2"/>
      <scheme val="minor"/>
    </font>
    <font>
      <sz val="11"/>
      <color rgb="FF000000"/>
      <name val="Calibri"/>
      <family val="2"/>
      <scheme val="minor"/>
    </font>
    <font>
      <sz val="11"/>
      <name val="Calibri"/>
      <family val="2"/>
      <scheme val="minor"/>
    </font>
    <font>
      <b/>
      <sz val="11"/>
      <name val="Calibri"/>
      <family val="2"/>
      <scheme val="minor"/>
    </font>
    <font>
      <b/>
      <sz val="16"/>
      <name val="Calibri"/>
      <family val="2"/>
      <scheme val="minor"/>
    </font>
    <font>
      <sz val="12"/>
      <color theme="1"/>
      <name val="Calibri"/>
      <family val="2"/>
      <scheme val="minor"/>
    </font>
    <font>
      <sz val="16"/>
      <color rgb="FF000000"/>
      <name val="Calibri"/>
      <family val="2"/>
      <scheme val="minor"/>
    </font>
    <font>
      <b/>
      <sz val="11"/>
      <color rgb="FFFF0000"/>
      <name val="Calibri"/>
      <family val="2"/>
      <scheme val="minor"/>
    </font>
    <font>
      <sz val="10"/>
      <color theme="1"/>
      <name val="Tahoma"/>
      <family val="2"/>
    </font>
    <font>
      <sz val="10"/>
      <name val="Tahoma"/>
      <family val="2"/>
    </font>
    <font>
      <sz val="10"/>
      <color rgb="FFFF0000"/>
      <name val="Tahoma"/>
      <family val="2"/>
    </font>
    <font>
      <sz val="11"/>
      <color rgb="FF000000"/>
      <name val="Calibri"/>
      <family val="2"/>
    </font>
    <font>
      <sz val="11"/>
      <name val="Calibri"/>
      <family val="2"/>
    </font>
    <font>
      <sz val="16"/>
      <name val="Calibri"/>
      <family val="2"/>
      <scheme val="minor"/>
    </font>
    <font>
      <b/>
      <sz val="36"/>
      <color rgb="FFFFFFFF"/>
      <name val="Arial"/>
      <family val="2"/>
    </font>
    <font>
      <b/>
      <sz val="16"/>
      <color theme="5" tint="0.39997558519241921"/>
      <name val="Calibri (Cuerpo)"/>
    </font>
    <font>
      <b/>
      <sz val="16"/>
      <color rgb="FF000000"/>
      <name val="Calibri"/>
      <family val="2"/>
      <scheme val="minor"/>
    </font>
    <font>
      <sz val="11"/>
      <color rgb="FF000000"/>
      <name val="Aptos Narrow"/>
      <family val="2"/>
    </font>
    <font>
      <sz val="14"/>
      <name val="Calibri"/>
      <family val="2"/>
      <scheme val="minor"/>
    </font>
    <font>
      <sz val="14"/>
      <color theme="1"/>
      <name val="Calibri"/>
      <family val="2"/>
      <scheme val="minor"/>
    </font>
    <font>
      <sz val="10"/>
      <color rgb="FF000000"/>
      <name val="Calibri"/>
      <family val="2"/>
    </font>
    <font>
      <sz val="11"/>
      <color rgb="FF242424"/>
      <name val="Aptos Narrow"/>
      <family val="2"/>
    </font>
    <font>
      <b/>
      <sz val="12"/>
      <color theme="0"/>
      <name val="Calibri"/>
      <family val="2"/>
      <scheme val="minor"/>
    </font>
    <font>
      <i/>
      <sz val="11"/>
      <color rgb="FF000000"/>
      <name val="Calibri"/>
      <family val="2"/>
      <scheme val="minor"/>
    </font>
    <font>
      <b/>
      <sz val="11"/>
      <color rgb="FFFFFFFF"/>
      <name val="Calibri"/>
      <family val="2"/>
    </font>
    <font>
      <b/>
      <sz val="11"/>
      <color rgb="FF000000"/>
      <name val="Calibri"/>
      <family val="2"/>
      <scheme val="minor"/>
    </font>
    <font>
      <b/>
      <sz val="11"/>
      <color rgb="FF000000"/>
      <name val="Calibri"/>
      <family val="2"/>
    </font>
    <font>
      <sz val="11"/>
      <name val="Aptos Light"/>
      <family val="2"/>
    </font>
    <font>
      <sz val="11"/>
      <color theme="1"/>
      <name val="Aptos Light"/>
      <family val="2"/>
    </font>
    <font>
      <sz val="11"/>
      <color rgb="FF000000"/>
      <name val="Aptos Light"/>
      <family val="2"/>
    </font>
    <font>
      <b/>
      <sz val="11"/>
      <color theme="1"/>
      <name val="Aptos Light"/>
      <family val="2"/>
    </font>
    <font>
      <sz val="11"/>
      <color rgb="FFFF0000"/>
      <name val="Aptos Light"/>
      <family val="2"/>
    </font>
    <font>
      <b/>
      <sz val="11"/>
      <color theme="0"/>
      <name val="Aptos Light"/>
      <family val="2"/>
    </font>
    <font>
      <sz val="11"/>
      <color theme="0"/>
      <name val="Aptos Light"/>
      <family val="2"/>
    </font>
    <font>
      <b/>
      <sz val="11"/>
      <name val="Aptos Light"/>
      <family val="2"/>
    </font>
    <font>
      <b/>
      <sz val="11"/>
      <color rgb="FFFFFFFF"/>
      <name val="Aptos Light"/>
      <family val="2"/>
    </font>
    <font>
      <sz val="10"/>
      <color theme="1"/>
      <name val="Aptos Light"/>
      <family val="2"/>
    </font>
    <font>
      <b/>
      <i/>
      <sz val="11"/>
      <color theme="0"/>
      <name val="Aptos Light"/>
      <family val="2"/>
    </font>
    <font>
      <b/>
      <sz val="18"/>
      <color theme="0"/>
      <name val="Aptos Light"/>
      <family val="2"/>
    </font>
    <font>
      <sz val="11"/>
      <color rgb="FFFFFFFF"/>
      <name val="Aptos Light"/>
      <family val="2"/>
    </font>
    <font>
      <b/>
      <sz val="11"/>
      <color rgb="FF000000"/>
      <name val="Aptos Light"/>
      <family val="2"/>
    </font>
    <font>
      <b/>
      <sz val="18"/>
      <color rgb="FFFFFFFF"/>
      <name val="Aptos Light"/>
      <family val="2"/>
    </font>
    <font>
      <i/>
      <sz val="11"/>
      <name val="Aptos Light"/>
      <family val="2"/>
    </font>
    <font>
      <sz val="11"/>
      <name val="Aptos Narrow"/>
      <family val="2"/>
    </font>
    <font>
      <sz val="10"/>
      <color rgb="FF000000"/>
      <name val="Calibri"/>
      <family val="2"/>
      <scheme val="minor"/>
    </font>
    <font>
      <sz val="10"/>
      <color theme="1"/>
      <name val="Calibri"/>
      <family val="2"/>
      <scheme val="minor"/>
    </font>
    <font>
      <sz val="10"/>
      <color rgb="FF242424"/>
      <name val="Calibri"/>
      <family val="2"/>
      <scheme val="minor"/>
    </font>
    <font>
      <sz val="10"/>
      <name val="Calibri"/>
      <family val="2"/>
      <scheme val="minor"/>
    </font>
    <font>
      <sz val="10"/>
      <color theme="1"/>
      <name val="Arial"/>
      <family val="2"/>
    </font>
    <font>
      <sz val="11"/>
      <color theme="2"/>
      <name val="Calibri"/>
      <family val="2"/>
      <scheme val="minor"/>
    </font>
    <font>
      <b/>
      <u/>
      <sz val="11"/>
      <color theme="0"/>
      <name val="Calibri"/>
      <family val="2"/>
      <scheme val="minor"/>
    </font>
    <font>
      <b/>
      <i/>
      <sz val="10"/>
      <color theme="2"/>
      <name val="Arial"/>
      <family val="2"/>
    </font>
    <font>
      <i/>
      <sz val="11"/>
      <color theme="1"/>
      <name val="Calibri"/>
      <family val="2"/>
      <scheme val="minor"/>
    </font>
    <font>
      <i/>
      <sz val="9"/>
      <color rgb="FF000000"/>
      <name val="Arial"/>
      <family val="2"/>
    </font>
    <font>
      <sz val="10"/>
      <name val="Arial"/>
      <family val="2"/>
    </font>
    <font>
      <i/>
      <sz val="9"/>
      <color rgb="FF000000"/>
      <name val="Calibri"/>
      <family val="2"/>
    </font>
    <font>
      <sz val="9"/>
      <color rgb="FF000000"/>
      <name val="Calibri"/>
      <family val="2"/>
    </font>
    <font>
      <i/>
      <sz val="10"/>
      <name val="Arial"/>
      <family val="2"/>
    </font>
    <font>
      <i/>
      <sz val="11"/>
      <name val="Calibri"/>
      <family val="2"/>
      <scheme val="minor"/>
    </font>
    <font>
      <i/>
      <sz val="11"/>
      <name val="Calibri"/>
      <family val="2"/>
    </font>
    <font>
      <i/>
      <sz val="11"/>
      <color rgb="FF222222"/>
      <name val="Calibri"/>
      <family val="2"/>
      <scheme val="minor"/>
    </font>
    <font>
      <i/>
      <sz val="10"/>
      <color rgb="FF202122"/>
      <name val="Arial"/>
      <family val="2"/>
    </font>
    <font>
      <i/>
      <sz val="11"/>
      <color rgb="FF000000"/>
      <name val="Calibri"/>
      <family val="2"/>
    </font>
    <font>
      <i/>
      <sz val="11"/>
      <color rgb="FF101418"/>
      <name val="Calibri"/>
      <family val="2"/>
      <scheme val="minor"/>
    </font>
    <font>
      <b/>
      <i/>
      <sz val="10"/>
      <color theme="1"/>
      <name val="Arial"/>
      <family val="2"/>
    </font>
    <font>
      <i/>
      <sz val="10"/>
      <color theme="1"/>
      <name val="Arial"/>
      <family val="2"/>
    </font>
    <font>
      <sz val="11"/>
      <color theme="7"/>
      <name val="Aptos Light"/>
      <family val="2"/>
    </font>
    <font>
      <sz val="11"/>
      <color rgb="FF242424"/>
      <name val="Aptos Light"/>
      <family val="2"/>
    </font>
    <font>
      <b/>
      <sz val="11"/>
      <color rgb="FF002060"/>
      <name val="Aptos Light"/>
      <family val="2"/>
    </font>
    <font>
      <b/>
      <sz val="18"/>
      <color theme="0"/>
      <name val="Calibri"/>
      <family val="2"/>
      <scheme val="minor"/>
    </font>
    <font>
      <i/>
      <sz val="11"/>
      <color rgb="FF000000"/>
      <name val="Aptos Light"/>
      <family val="2"/>
    </font>
    <font>
      <b/>
      <sz val="11"/>
      <color rgb="FF000000"/>
      <name val="AmsiPro-Black"/>
    </font>
    <font>
      <b/>
      <sz val="11"/>
      <color rgb="FF002060"/>
      <name val="AmsiPro-Black"/>
    </font>
    <font>
      <b/>
      <sz val="14"/>
      <color rgb="FF000000"/>
      <name val="AmsiPro-Black"/>
    </font>
    <font>
      <sz val="14"/>
      <color rgb="FF000000"/>
      <name val="AmsiPro-Black"/>
    </font>
    <font>
      <sz val="14"/>
      <color rgb="FF000000"/>
      <name val="Aptos"/>
    </font>
  </fonts>
  <fills count="43">
    <fill>
      <patternFill patternType="none"/>
    </fill>
    <fill>
      <patternFill patternType="gray125"/>
    </fill>
    <fill>
      <patternFill patternType="solid">
        <fgColor theme="4" tint="0.39997558519241921"/>
        <bgColor rgb="FF000000"/>
      </patternFill>
    </fill>
    <fill>
      <patternFill patternType="solid">
        <fgColor rgb="FFFFFFFF"/>
        <bgColor rgb="FF000000"/>
      </patternFill>
    </fill>
    <fill>
      <patternFill patternType="solid">
        <fgColor theme="0"/>
        <bgColor indexed="64"/>
      </patternFill>
    </fill>
    <fill>
      <patternFill patternType="solid">
        <fgColor rgb="FFFFFF00"/>
        <bgColor indexed="64"/>
      </patternFill>
    </fill>
    <fill>
      <patternFill patternType="solid">
        <fgColor rgb="FFE7E6E6"/>
        <bgColor indexed="64"/>
      </patternFill>
    </fill>
    <fill>
      <patternFill patternType="solid">
        <fgColor rgb="FFE7E6E6"/>
        <bgColor rgb="FF000000"/>
      </patternFill>
    </fill>
    <fill>
      <patternFill patternType="solid">
        <fgColor theme="4" tint="0.39997558519241921"/>
        <bgColor indexed="64"/>
      </patternFill>
    </fill>
    <fill>
      <patternFill patternType="solid">
        <fgColor theme="2"/>
        <bgColor indexed="64"/>
      </patternFill>
    </fill>
    <fill>
      <patternFill patternType="solid">
        <fgColor theme="6"/>
        <bgColor indexed="64"/>
      </patternFill>
    </fill>
    <fill>
      <patternFill patternType="solid">
        <fgColor theme="4" tint="0.79998168889431442"/>
        <bgColor indexed="64"/>
      </patternFill>
    </fill>
    <fill>
      <patternFill patternType="solid">
        <fgColor rgb="FF8EA9DB"/>
        <bgColor rgb="FF000000"/>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9"/>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9"/>
        <bgColor rgb="FF000000"/>
      </patternFill>
    </fill>
    <fill>
      <patternFill patternType="solid">
        <fgColor rgb="FF00B050"/>
        <bgColor indexed="64"/>
      </patternFill>
    </fill>
    <fill>
      <patternFill patternType="solid">
        <fgColor theme="5"/>
        <bgColor indexed="64"/>
      </patternFill>
    </fill>
    <fill>
      <patternFill patternType="solid">
        <fgColor theme="0" tint="-0.249977111117893"/>
        <bgColor indexed="64"/>
      </patternFill>
    </fill>
    <fill>
      <patternFill patternType="solid">
        <fgColor theme="8"/>
        <bgColor indexed="64"/>
      </patternFill>
    </fill>
    <fill>
      <patternFill patternType="solid">
        <fgColor theme="8" tint="0.59999389629810485"/>
        <bgColor indexed="64"/>
      </patternFill>
    </fill>
    <fill>
      <patternFill patternType="solid">
        <fgColor rgb="FF70AD47"/>
        <bgColor indexed="64"/>
      </patternFill>
    </fill>
    <fill>
      <patternFill patternType="solid">
        <fgColor rgb="FFFFFFFF"/>
        <bgColor indexed="64"/>
      </patternFill>
    </fill>
    <fill>
      <patternFill patternType="solid">
        <fgColor theme="9" tint="0.59999389629810485"/>
        <bgColor indexed="64"/>
      </patternFill>
    </fill>
    <fill>
      <patternFill patternType="solid">
        <fgColor rgb="FF002060"/>
        <bgColor indexed="64"/>
      </patternFill>
    </fill>
    <fill>
      <patternFill patternType="solid">
        <fgColor rgb="FF00B0F0"/>
        <bgColor indexed="64"/>
      </patternFill>
    </fill>
    <fill>
      <patternFill patternType="solid">
        <fgColor rgb="FFA5A5A5"/>
        <bgColor rgb="FF000000"/>
      </patternFill>
    </fill>
    <fill>
      <patternFill patternType="solid">
        <fgColor rgb="FFA6A6A6"/>
        <bgColor rgb="FF000000"/>
      </patternFill>
    </fill>
    <fill>
      <patternFill patternType="solid">
        <fgColor rgb="FFED7D31"/>
        <bgColor rgb="FF000000"/>
      </patternFill>
    </fill>
    <fill>
      <patternFill patternType="solid">
        <fgColor rgb="FFD6DCE4"/>
        <bgColor rgb="FF000000"/>
      </patternFill>
    </fill>
    <fill>
      <patternFill patternType="solid">
        <fgColor theme="9" tint="0.39997558519241921"/>
        <bgColor indexed="64"/>
      </patternFill>
    </fill>
    <fill>
      <patternFill patternType="solid">
        <fgColor theme="9" tint="-0.249977111117893"/>
        <bgColor rgb="FF000000"/>
      </patternFill>
    </fill>
    <fill>
      <patternFill patternType="solid">
        <fgColor theme="9" tint="-0.249977111117893"/>
        <bgColor indexed="64"/>
      </patternFill>
    </fill>
    <fill>
      <patternFill patternType="solid">
        <fgColor theme="9" tint="0.79998168889431442"/>
        <bgColor rgb="FF000000"/>
      </patternFill>
    </fill>
  </fills>
  <borders count="80">
    <border>
      <left/>
      <right/>
      <top/>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ck">
        <color theme="0"/>
      </left>
      <right/>
      <top/>
      <bottom style="thick">
        <color theme="0"/>
      </bottom>
      <diagonal/>
    </border>
    <border>
      <left/>
      <right/>
      <top/>
      <bottom style="thick">
        <color theme="0"/>
      </bottom>
      <diagonal/>
    </border>
    <border>
      <left/>
      <right/>
      <top style="thick">
        <color theme="0"/>
      </top>
      <bottom style="thin">
        <color indexed="64"/>
      </bottom>
      <diagonal/>
    </border>
    <border>
      <left/>
      <right/>
      <top style="dotted">
        <color theme="0" tint="-0.34998626667073579"/>
      </top>
      <bottom style="dotted">
        <color theme="0" tint="-0.34998626667073579"/>
      </bottom>
      <diagonal/>
    </border>
    <border>
      <left/>
      <right/>
      <top style="dotted">
        <color theme="0" tint="-0.34998626667073579"/>
      </top>
      <bottom/>
      <diagonal/>
    </border>
    <border>
      <left/>
      <right/>
      <top style="thin">
        <color indexed="64"/>
      </top>
      <bottom style="double">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bottom style="thin">
        <color rgb="FFFFFFFF"/>
      </bottom>
      <diagonal/>
    </border>
    <border>
      <left/>
      <right style="thin">
        <color indexed="64"/>
      </right>
      <top style="medium">
        <color indexed="64"/>
      </top>
      <bottom style="medium">
        <color indexed="64"/>
      </bottom>
      <diagonal/>
    </border>
    <border>
      <left/>
      <right/>
      <top/>
      <bottom style="thin">
        <color rgb="FFFFFFFF"/>
      </bottom>
      <diagonal/>
    </border>
    <border>
      <left/>
      <right style="thin">
        <color rgb="FFFFFFFF"/>
      </right>
      <top/>
      <bottom style="thin">
        <color rgb="FFFFFFFF"/>
      </bottom>
      <diagonal/>
    </border>
    <border>
      <left/>
      <right/>
      <top style="thin">
        <color rgb="FFFFFFFF"/>
      </top>
      <bottom style="thin">
        <color rgb="FFFFFFFF"/>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7" fillId="0" borderId="1">
      <alignment horizontal="justify" vertical="center"/>
    </xf>
    <xf numFmtId="0" fontId="17" fillId="0" borderId="0"/>
    <xf numFmtId="9" fontId="1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83" fontId="1" fillId="0" borderId="0" applyFont="0" applyFill="0" applyBorder="0" applyAlignment="0" applyProtection="0"/>
    <xf numFmtId="184" fontId="1" fillId="0" borderId="0" applyFont="0" applyFill="0" applyBorder="0" applyAlignment="0" applyProtection="0"/>
  </cellStyleXfs>
  <cellXfs count="1095">
    <xf numFmtId="0" fontId="0" fillId="0" borderId="0" xfId="0"/>
    <xf numFmtId="0" fontId="0" fillId="0" borderId="0" xfId="0"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3" fillId="0" borderId="0" xfId="0" applyFont="1" applyAlignment="1">
      <alignment vertical="center" wrapText="1"/>
    </xf>
    <xf numFmtId="0" fontId="14" fillId="0" borderId="1" xfId="0" applyFont="1" applyBorder="1" applyAlignment="1">
      <alignment horizontal="left" vertical="center" wrapText="1"/>
    </xf>
    <xf numFmtId="0" fontId="18" fillId="0" borderId="0" xfId="3" applyFont="1" applyAlignment="1">
      <alignment vertical="center"/>
    </xf>
    <xf numFmtId="0" fontId="18" fillId="3" borderId="0" xfId="3" applyFont="1" applyFill="1" applyAlignment="1">
      <alignment vertical="center"/>
    </xf>
    <xf numFmtId="0" fontId="13" fillId="0" borderId="0" xfId="3" applyFont="1"/>
    <xf numFmtId="0" fontId="13" fillId="0" borderId="0" xfId="3" applyFont="1" applyAlignment="1">
      <alignment vertical="center"/>
    </xf>
    <xf numFmtId="0" fontId="17" fillId="0" borderId="0" xfId="3"/>
    <xf numFmtId="0" fontId="17" fillId="4" borderId="0" xfId="3" applyFill="1"/>
    <xf numFmtId="0" fontId="13" fillId="0" borderId="0" xfId="0" applyFont="1"/>
    <xf numFmtId="0" fontId="0" fillId="0" borderId="0" xfId="0" applyAlignment="1">
      <alignment vertical="center"/>
    </xf>
    <xf numFmtId="0" fontId="18" fillId="3" borderId="37" xfId="0" applyFont="1" applyFill="1" applyBorder="1" applyAlignment="1">
      <alignment vertical="center"/>
    </xf>
    <xf numFmtId="0" fontId="13" fillId="0" borderId="37" xfId="0" applyFont="1" applyBorder="1"/>
    <xf numFmtId="0" fontId="20" fillId="0" borderId="0" xfId="0" applyFont="1" applyAlignment="1">
      <alignment vertical="center"/>
    </xf>
    <xf numFmtId="0" fontId="22" fillId="0" borderId="0" xfId="0" applyFont="1" applyAlignment="1">
      <alignment vertical="center" wrapText="1"/>
    </xf>
    <xf numFmtId="0" fontId="0" fillId="0" borderId="0" xfId="0" applyAlignment="1">
      <alignment horizontal="center" vertical="center"/>
    </xf>
    <xf numFmtId="0" fontId="0" fillId="0" borderId="0" xfId="0" applyAlignment="1">
      <alignment horizontal="left" vertical="center"/>
    </xf>
    <xf numFmtId="9" fontId="0" fillId="10" borderId="1" xfId="1" applyFont="1" applyFill="1" applyBorder="1" applyAlignment="1">
      <alignment horizontal="center" vertical="center"/>
    </xf>
    <xf numFmtId="0" fontId="5" fillId="0" borderId="0" xfId="0" applyFont="1" applyAlignment="1">
      <alignment vertical="center"/>
    </xf>
    <xf numFmtId="0" fontId="18" fillId="3" borderId="0" xfId="0" applyFont="1" applyFill="1" applyAlignment="1">
      <alignment vertical="center"/>
    </xf>
    <xf numFmtId="0" fontId="8" fillId="12" borderId="1" xfId="0" applyFont="1" applyFill="1" applyBorder="1" applyAlignment="1">
      <alignment horizontal="center" vertical="center"/>
    </xf>
    <xf numFmtId="0" fontId="18" fillId="0" borderId="1" xfId="0" applyFont="1" applyBorder="1" applyAlignment="1">
      <alignment vertical="center"/>
    </xf>
    <xf numFmtId="0" fontId="18" fillId="0" borderId="38" xfId="0" applyFont="1" applyBorder="1" applyAlignment="1">
      <alignment vertical="center"/>
    </xf>
    <xf numFmtId="0" fontId="18" fillId="3" borderId="38" xfId="0" applyFont="1" applyFill="1" applyBorder="1" applyAlignment="1">
      <alignment vertical="center"/>
    </xf>
    <xf numFmtId="0" fontId="28" fillId="0" borderId="37" xfId="0" applyFont="1" applyBorder="1" applyAlignment="1">
      <alignment vertical="center"/>
    </xf>
    <xf numFmtId="0" fontId="14" fillId="0" borderId="0" xfId="0" applyFont="1" applyAlignment="1">
      <alignment horizontal="left" vertical="center"/>
    </xf>
    <xf numFmtId="0" fontId="13" fillId="0" borderId="0" xfId="0" applyFont="1" applyAlignment="1">
      <alignment horizontal="left" vertical="center" wrapText="1"/>
    </xf>
    <xf numFmtId="0" fontId="14" fillId="0" borderId="0" xfId="0" applyFont="1" applyAlignment="1">
      <alignment horizontal="left" vertical="center" wrapText="1"/>
    </xf>
    <xf numFmtId="0" fontId="9" fillId="0" borderId="0" xfId="0" applyFont="1" applyAlignment="1">
      <alignment horizontal="left" vertical="center" wrapText="1"/>
    </xf>
    <xf numFmtId="0" fontId="13" fillId="0" borderId="0" xfId="0" applyFont="1" applyAlignment="1">
      <alignment horizontal="left" vertical="center"/>
    </xf>
    <xf numFmtId="0" fontId="14" fillId="0" borderId="10" xfId="0" applyFont="1" applyBorder="1" applyAlignment="1">
      <alignment horizontal="center" vertical="center"/>
    </xf>
    <xf numFmtId="0" fontId="15" fillId="16" borderId="1" xfId="0" applyFont="1" applyFill="1" applyBorder="1" applyAlignment="1">
      <alignment horizontal="left" vertical="center" wrapText="1"/>
    </xf>
    <xf numFmtId="169" fontId="0" fillId="0" borderId="61" xfId="0" applyNumberFormat="1" applyBorder="1" applyAlignment="1">
      <alignment horizontal="center" vertical="center"/>
    </xf>
    <xf numFmtId="3" fontId="0" fillId="0" borderId="62" xfId="0" applyNumberFormat="1" applyBorder="1" applyAlignment="1">
      <alignment horizontal="center" vertical="center"/>
    </xf>
    <xf numFmtId="3" fontId="0" fillId="0" borderId="61" xfId="0" applyNumberFormat="1" applyBorder="1" applyAlignment="1">
      <alignment horizontal="center" vertical="center"/>
    </xf>
    <xf numFmtId="170" fontId="0" fillId="0" borderId="61" xfId="0" applyNumberFormat="1" applyBorder="1" applyAlignment="1">
      <alignment horizontal="center" vertical="center"/>
    </xf>
    <xf numFmtId="0" fontId="24" fillId="24" borderId="10" xfId="0" applyFont="1" applyFill="1" applyBorder="1"/>
    <xf numFmtId="0" fontId="24" fillId="24" borderId="31" xfId="0" applyFont="1" applyFill="1" applyBorder="1"/>
    <xf numFmtId="0" fontId="19" fillId="0" borderId="0" xfId="0" applyFont="1" applyAlignment="1">
      <alignment vertical="center" wrapText="1"/>
    </xf>
    <xf numFmtId="0" fontId="19" fillId="0" borderId="0" xfId="0" applyFont="1" applyAlignment="1">
      <alignment wrapText="1"/>
    </xf>
    <xf numFmtId="0" fontId="2" fillId="0" borderId="0" xfId="0" applyFont="1"/>
    <xf numFmtId="0" fontId="0" fillId="26" borderId="1" xfId="0" applyFill="1" applyBorder="1" applyAlignment="1">
      <alignment horizontal="left" vertical="center" wrapText="1"/>
    </xf>
    <xf numFmtId="0" fontId="0" fillId="5" borderId="0" xfId="0" applyFill="1" applyAlignment="1">
      <alignment vertical="center"/>
    </xf>
    <xf numFmtId="0" fontId="12" fillId="8" borderId="1" xfId="0" applyFont="1" applyFill="1" applyBorder="1" applyAlignment="1">
      <alignment horizontal="left" vertical="center" wrapText="1"/>
    </xf>
    <xf numFmtId="0" fontId="0" fillId="0" borderId="1" xfId="0" applyBorder="1" applyAlignment="1">
      <alignment horizontal="left" vertical="center"/>
    </xf>
    <xf numFmtId="2" fontId="0" fillId="0" borderId="1" xfId="0" applyNumberFormat="1" applyBorder="1" applyAlignment="1">
      <alignment horizontal="center" vertical="center" wrapText="1"/>
    </xf>
    <xf numFmtId="0" fontId="13" fillId="0" borderId="0" xfId="0" applyFont="1" applyAlignment="1">
      <alignment horizontal="left"/>
    </xf>
    <xf numFmtId="0" fontId="14" fillId="0" borderId="0" xfId="0" applyFont="1" applyAlignment="1">
      <alignment horizontal="left"/>
    </xf>
    <xf numFmtId="0" fontId="18" fillId="3" borderId="0" xfId="0" applyFont="1" applyFill="1" applyAlignment="1">
      <alignment horizontal="left" vertical="center"/>
    </xf>
    <xf numFmtId="0" fontId="25" fillId="3" borderId="0" xfId="0" applyFont="1" applyFill="1" applyAlignment="1">
      <alignment horizontal="left" vertical="center"/>
    </xf>
    <xf numFmtId="0" fontId="13" fillId="0" borderId="37" xfId="0" applyFont="1" applyBorder="1" applyAlignment="1">
      <alignment horizontal="left"/>
    </xf>
    <xf numFmtId="0" fontId="18" fillId="0" borderId="1" xfId="0" applyFont="1" applyBorder="1" applyAlignment="1">
      <alignment horizontal="left" vertical="center"/>
    </xf>
    <xf numFmtId="0" fontId="18" fillId="3" borderId="37" xfId="0" applyFont="1" applyFill="1" applyBorder="1" applyAlignment="1">
      <alignment horizontal="left" vertical="center"/>
    </xf>
    <xf numFmtId="0" fontId="18" fillId="0" borderId="38" xfId="0" applyFont="1" applyBorder="1" applyAlignment="1">
      <alignment horizontal="left" vertical="center"/>
    </xf>
    <xf numFmtId="0" fontId="25" fillId="3" borderId="38" xfId="0" applyFont="1" applyFill="1" applyBorder="1" applyAlignment="1">
      <alignment horizontal="left" vertical="center"/>
    </xf>
    <xf numFmtId="0" fontId="18" fillId="3" borderId="38" xfId="0" applyFont="1" applyFill="1" applyBorder="1" applyAlignment="1">
      <alignment horizontal="left" vertical="center"/>
    </xf>
    <xf numFmtId="9" fontId="14" fillId="0" borderId="0" xfId="1" applyFont="1" applyFill="1" applyBorder="1" applyAlignment="1">
      <alignment horizontal="left" vertical="center"/>
    </xf>
    <xf numFmtId="9" fontId="0" fillId="0" borderId="0" xfId="1" applyFont="1" applyFill="1" applyBorder="1" applyAlignment="1">
      <alignment horizontal="left" vertical="center"/>
    </xf>
    <xf numFmtId="9" fontId="14" fillId="18" borderId="1" xfId="0" applyNumberFormat="1" applyFont="1" applyFill="1" applyBorder="1" applyAlignment="1">
      <alignment horizontal="left" vertical="center"/>
    </xf>
    <xf numFmtId="0" fontId="0" fillId="0" borderId="39" xfId="0" applyBorder="1" applyAlignment="1">
      <alignment horizontal="left" vertical="center" wrapText="1"/>
    </xf>
    <xf numFmtId="0" fontId="13" fillId="0" borderId="0" xfId="0" applyFont="1" applyAlignment="1">
      <alignment horizontal="left" vertical="top" wrapText="1"/>
    </xf>
    <xf numFmtId="0" fontId="13" fillId="0" borderId="0" xfId="0" applyFont="1" applyAlignment="1">
      <alignment horizontal="left" wrapText="1"/>
    </xf>
    <xf numFmtId="0" fontId="6" fillId="0" borderId="0" xfId="0" applyFont="1" applyAlignment="1">
      <alignment horizontal="left" vertical="center"/>
    </xf>
    <xf numFmtId="164" fontId="14" fillId="0" borderId="0" xfId="0" applyNumberFormat="1" applyFont="1" applyAlignment="1">
      <alignment horizontal="left" vertical="center"/>
    </xf>
    <xf numFmtId="164" fontId="14" fillId="10" borderId="1" xfId="1" applyNumberFormat="1" applyFont="1" applyFill="1" applyBorder="1" applyAlignment="1">
      <alignment horizontal="left" vertical="center"/>
    </xf>
    <xf numFmtId="164" fontId="0" fillId="10" borderId="1" xfId="1" applyNumberFormat="1" applyFont="1" applyFill="1" applyBorder="1" applyAlignment="1">
      <alignment horizontal="left" vertical="center"/>
    </xf>
    <xf numFmtId="10" fontId="0" fillId="10" borderId="1" xfId="1" applyNumberFormat="1" applyFont="1" applyFill="1" applyBorder="1" applyAlignment="1">
      <alignment horizontal="left" vertical="center"/>
    </xf>
    <xf numFmtId="10" fontId="14" fillId="10" borderId="1" xfId="1" applyNumberFormat="1" applyFont="1" applyFill="1" applyBorder="1" applyAlignment="1">
      <alignment horizontal="left" vertical="center"/>
    </xf>
    <xf numFmtId="10" fontId="0" fillId="0" borderId="0" xfId="0" applyNumberFormat="1" applyAlignment="1">
      <alignment horizontal="left" vertical="center"/>
    </xf>
    <xf numFmtId="0" fontId="0" fillId="23" borderId="14" xfId="0" applyFill="1" applyBorder="1" applyAlignment="1">
      <alignment horizontal="left" vertical="center" wrapText="1"/>
    </xf>
    <xf numFmtId="0" fontId="0" fillId="23" borderId="6" xfId="0" applyFill="1" applyBorder="1" applyAlignment="1">
      <alignment horizontal="left" vertical="center" wrapText="1"/>
    </xf>
    <xf numFmtId="0" fontId="3" fillId="23" borderId="6" xfId="0" applyFont="1" applyFill="1" applyBorder="1" applyAlignment="1">
      <alignment horizontal="left" vertical="center" wrapText="1"/>
    </xf>
    <xf numFmtId="0" fontId="3" fillId="23" borderId="4" xfId="0" applyFont="1" applyFill="1" applyBorder="1" applyAlignment="1">
      <alignment horizontal="left" vertical="center" wrapText="1"/>
    </xf>
    <xf numFmtId="0" fontId="0" fillId="0" borderId="57" xfId="0" applyBorder="1" applyAlignment="1">
      <alignment horizontal="left" vertical="center" wrapText="1"/>
    </xf>
    <xf numFmtId="0" fontId="0" fillId="23" borderId="3" xfId="0" applyFill="1" applyBorder="1" applyAlignment="1">
      <alignment horizontal="left" vertical="center" wrapText="1"/>
    </xf>
    <xf numFmtId="9" fontId="3" fillId="0" borderId="0" xfId="1" applyFont="1" applyFill="1" applyBorder="1" applyAlignment="1">
      <alignment horizontal="left" vertical="center" wrapText="1"/>
    </xf>
    <xf numFmtId="0" fontId="12" fillId="8" borderId="65" xfId="0" applyFont="1" applyFill="1" applyBorder="1" applyAlignment="1">
      <alignment horizontal="left" vertical="center" wrapText="1"/>
    </xf>
    <xf numFmtId="0" fontId="3" fillId="22" borderId="67" xfId="0" applyFont="1" applyFill="1" applyBorder="1" applyAlignment="1">
      <alignment horizontal="left" vertical="center"/>
    </xf>
    <xf numFmtId="0" fontId="0" fillId="0" borderId="13" xfId="0" applyBorder="1" applyAlignment="1">
      <alignment horizontal="left" vertical="center"/>
    </xf>
    <xf numFmtId="0" fontId="0" fillId="0" borderId="19" xfId="0" applyBorder="1" applyAlignment="1">
      <alignment horizontal="left" vertical="center"/>
    </xf>
    <xf numFmtId="9" fontId="3" fillId="0" borderId="0" xfId="1" applyFont="1" applyFill="1" applyBorder="1" applyAlignment="1">
      <alignment horizontal="left" vertical="center"/>
    </xf>
    <xf numFmtId="0" fontId="12" fillId="8" borderId="68" xfId="0" applyFont="1" applyFill="1" applyBorder="1" applyAlignment="1">
      <alignment horizontal="left" vertical="center" wrapText="1"/>
    </xf>
    <xf numFmtId="0" fontId="3" fillId="22" borderId="25" xfId="0" applyFont="1" applyFill="1" applyBorder="1" applyAlignment="1">
      <alignment horizontal="left" vertical="center"/>
    </xf>
    <xf numFmtId="0" fontId="12" fillId="8" borderId="24" xfId="0" applyFont="1" applyFill="1" applyBorder="1" applyAlignment="1">
      <alignment horizontal="left" vertical="center" wrapText="1"/>
    </xf>
    <xf numFmtId="0" fontId="0" fillId="23" borderId="8" xfId="0" applyFill="1" applyBorder="1" applyAlignment="1">
      <alignment horizontal="left" vertical="center" wrapText="1"/>
    </xf>
    <xf numFmtId="0" fontId="12" fillId="8" borderId="23" xfId="0" applyFont="1" applyFill="1" applyBorder="1" applyAlignment="1">
      <alignment horizontal="left" vertical="center" wrapText="1"/>
    </xf>
    <xf numFmtId="9" fontId="0" fillId="23" borderId="70" xfId="0" applyNumberFormat="1" applyFill="1" applyBorder="1" applyAlignment="1">
      <alignment horizontal="left" vertical="center"/>
    </xf>
    <xf numFmtId="9" fontId="0" fillId="23" borderId="71" xfId="0" applyNumberFormat="1" applyFill="1" applyBorder="1" applyAlignment="1">
      <alignment horizontal="left" vertical="center"/>
    </xf>
    <xf numFmtId="0" fontId="0" fillId="23" borderId="72" xfId="0" applyFill="1" applyBorder="1" applyAlignment="1">
      <alignment horizontal="left" vertical="center"/>
    </xf>
    <xf numFmtId="0" fontId="0" fillId="26" borderId="19" xfId="0" applyFill="1" applyBorder="1" applyAlignment="1">
      <alignment horizontal="left" vertical="center"/>
    </xf>
    <xf numFmtId="9" fontId="3" fillId="23" borderId="72" xfId="0" applyNumberFormat="1" applyFont="1" applyFill="1" applyBorder="1" applyAlignment="1">
      <alignment horizontal="left" vertical="center"/>
    </xf>
    <xf numFmtId="0" fontId="12" fillId="8" borderId="27" xfId="0" applyFont="1" applyFill="1" applyBorder="1" applyAlignment="1">
      <alignment horizontal="left" vertical="center" wrapText="1"/>
    </xf>
    <xf numFmtId="10" fontId="15" fillId="16" borderId="5" xfId="0" applyNumberFormat="1" applyFont="1" applyFill="1" applyBorder="1" applyAlignment="1">
      <alignment horizontal="left" vertical="center"/>
    </xf>
    <xf numFmtId="0" fontId="3" fillId="23" borderId="73" xfId="0" applyFont="1" applyFill="1" applyBorder="1" applyAlignment="1">
      <alignment horizontal="left" vertical="center" wrapText="1"/>
    </xf>
    <xf numFmtId="9" fontId="0" fillId="10" borderId="1" xfId="1" applyFont="1" applyFill="1" applyBorder="1" applyAlignment="1">
      <alignment horizontal="left" vertical="center"/>
    </xf>
    <xf numFmtId="9" fontId="0" fillId="0" borderId="0" xfId="0" applyNumberFormat="1" applyAlignment="1">
      <alignment horizontal="left" vertical="center"/>
    </xf>
    <xf numFmtId="9" fontId="0" fillId="0" borderId="0" xfId="0" applyNumberFormat="1" applyAlignment="1">
      <alignment horizontal="left"/>
    </xf>
    <xf numFmtId="3" fontId="0" fillId="0" borderId="74" xfId="0" applyNumberFormat="1" applyBorder="1" applyAlignment="1">
      <alignment horizontal="center" vertical="center"/>
    </xf>
    <xf numFmtId="0" fontId="14" fillId="0" borderId="1" xfId="0" applyFont="1" applyBorder="1" applyAlignment="1">
      <alignment horizontal="center" vertical="center" wrapText="1"/>
    </xf>
    <xf numFmtId="0" fontId="0" fillId="0" borderId="6" xfId="0" applyBorder="1" applyAlignment="1">
      <alignment horizontal="left" vertical="center"/>
    </xf>
    <xf numFmtId="0" fontId="0" fillId="0" borderId="4" xfId="0" applyBorder="1" applyAlignment="1">
      <alignment horizontal="left" vertical="center"/>
    </xf>
    <xf numFmtId="0" fontId="0" fillId="0" borderId="20" xfId="0" applyBorder="1" applyAlignment="1">
      <alignment horizontal="center" vertical="center"/>
    </xf>
    <xf numFmtId="0" fontId="0" fillId="0" borderId="24" xfId="0" applyBorder="1" applyAlignment="1">
      <alignment horizontal="center" vertical="center"/>
    </xf>
    <xf numFmtId="0" fontId="29"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0" fillId="4" borderId="0" xfId="0" applyFill="1" applyAlignment="1">
      <alignment horizontal="center" vertical="center" wrapText="1"/>
    </xf>
    <xf numFmtId="0" fontId="0" fillId="4" borderId="0" xfId="0" applyFill="1" applyAlignment="1">
      <alignment vertical="center" wrapText="1"/>
    </xf>
    <xf numFmtId="2" fontId="0" fillId="0" borderId="0" xfId="0" applyNumberFormat="1" applyAlignment="1">
      <alignment horizontal="center" vertical="center" wrapText="1"/>
    </xf>
    <xf numFmtId="2" fontId="29" fillId="0" borderId="1" xfId="0" applyNumberFormat="1" applyFont="1" applyBorder="1" applyAlignment="1">
      <alignment horizontal="center" vertical="center" wrapText="1"/>
    </xf>
    <xf numFmtId="20" fontId="13" fillId="0" borderId="1" xfId="0" applyNumberFormat="1" applyFont="1" applyBorder="1" applyAlignment="1">
      <alignment horizontal="center" vertical="center" wrapText="1"/>
    </xf>
    <xf numFmtId="2" fontId="13" fillId="0" borderId="1" xfId="0" applyNumberFormat="1" applyFont="1" applyBorder="1" applyAlignment="1">
      <alignment horizontal="center" vertical="center" wrapText="1"/>
    </xf>
    <xf numFmtId="0" fontId="34" fillId="33" borderId="1" xfId="0" applyFont="1" applyFill="1" applyBorder="1" applyAlignment="1">
      <alignment horizontal="center" vertical="center" wrapText="1"/>
    </xf>
    <xf numFmtId="0" fontId="12" fillId="33" borderId="0" xfId="0" applyFont="1" applyFill="1" applyAlignment="1">
      <alignment horizontal="center" vertical="center" wrapText="1"/>
    </xf>
    <xf numFmtId="0" fontId="0" fillId="4" borderId="0" xfId="0" applyFill="1" applyAlignment="1">
      <alignment horizontal="center" vertical="center"/>
    </xf>
    <xf numFmtId="0" fontId="13" fillId="0" borderId="1" xfId="0" applyFont="1" applyBorder="1" applyAlignment="1">
      <alignment horizontal="center" vertical="center"/>
    </xf>
    <xf numFmtId="9" fontId="0" fillId="0" borderId="0" xfId="1" applyFont="1" applyAlignment="1">
      <alignment horizontal="left" vertical="center"/>
    </xf>
    <xf numFmtId="0" fontId="18" fillId="3" borderId="55" xfId="0" applyFont="1" applyFill="1" applyBorder="1" applyAlignment="1">
      <alignment vertical="center"/>
    </xf>
    <xf numFmtId="0" fontId="23" fillId="0" borderId="0" xfId="0" applyFont="1"/>
    <xf numFmtId="0" fontId="24" fillId="0" borderId="5" xfId="0" applyFont="1" applyBorder="1"/>
    <xf numFmtId="0" fontId="24" fillId="0" borderId="30" xfId="0" applyFont="1" applyBorder="1"/>
    <xf numFmtId="9" fontId="24" fillId="35" borderId="30" xfId="0" applyNumberFormat="1" applyFont="1" applyFill="1" applyBorder="1"/>
    <xf numFmtId="9" fontId="24" fillId="36" borderId="1" xfId="0" applyNumberFormat="1" applyFont="1" applyFill="1" applyBorder="1"/>
    <xf numFmtId="9" fontId="24" fillId="36" borderId="17" xfId="0" applyNumberFormat="1" applyFont="1" applyFill="1" applyBorder="1"/>
    <xf numFmtId="9" fontId="24" fillId="35" borderId="17" xfId="0" applyNumberFormat="1" applyFont="1" applyFill="1" applyBorder="1"/>
    <xf numFmtId="0" fontId="23" fillId="0" borderId="30" xfId="0" applyFont="1" applyBorder="1"/>
    <xf numFmtId="10" fontId="24" fillId="35" borderId="30" xfId="0" applyNumberFormat="1" applyFont="1" applyFill="1" applyBorder="1"/>
    <xf numFmtId="0" fontId="23" fillId="0" borderId="17" xfId="0" applyFont="1" applyBorder="1" applyAlignment="1">
      <alignment wrapText="1"/>
    </xf>
    <xf numFmtId="0" fontId="24" fillId="0" borderId="30" xfId="0" applyFont="1" applyBorder="1" applyAlignment="1">
      <alignment horizontal="center" vertical="center"/>
    </xf>
    <xf numFmtId="9" fontId="24" fillId="36" borderId="30" xfId="0" applyNumberFormat="1" applyFont="1" applyFill="1" applyBorder="1"/>
    <xf numFmtId="0" fontId="24" fillId="37" borderId="1" xfId="0" applyFont="1" applyFill="1" applyBorder="1"/>
    <xf numFmtId="0" fontId="23" fillId="37" borderId="5" xfId="0" applyFont="1" applyFill="1" applyBorder="1"/>
    <xf numFmtId="0" fontId="24" fillId="0" borderId="17" xfId="0" applyFont="1" applyBorder="1"/>
    <xf numFmtId="0" fontId="24" fillId="0" borderId="17" xfId="0" applyFont="1" applyBorder="1" applyAlignment="1">
      <alignment horizontal="left" vertical="center"/>
    </xf>
    <xf numFmtId="0" fontId="23" fillId="0" borderId="30" xfId="0" applyFont="1" applyBorder="1" applyAlignment="1">
      <alignment horizontal="left" vertical="center"/>
    </xf>
    <xf numFmtId="0" fontId="24" fillId="0" borderId="30" xfId="0" applyFont="1" applyBorder="1" applyAlignment="1">
      <alignment horizontal="left" vertical="center"/>
    </xf>
    <xf numFmtId="0" fontId="23" fillId="38" borderId="30" xfId="0" applyFont="1" applyFill="1" applyBorder="1" applyAlignment="1">
      <alignment horizontal="center" vertical="center"/>
    </xf>
    <xf numFmtId="0" fontId="3" fillId="16" borderId="0" xfId="0" applyFont="1" applyFill="1" applyAlignment="1">
      <alignment horizontal="center" vertical="center"/>
    </xf>
    <xf numFmtId="0" fontId="24" fillId="0" borderId="1" xfId="0" applyFont="1" applyBorder="1"/>
    <xf numFmtId="0" fontId="23" fillId="0" borderId="17" xfId="0" applyFont="1" applyBorder="1"/>
    <xf numFmtId="0" fontId="37" fillId="25" borderId="0" xfId="0" applyFont="1" applyFill="1" applyAlignment="1">
      <alignment horizontal="center" vertical="center"/>
    </xf>
    <xf numFmtId="0" fontId="24" fillId="0" borderId="39" xfId="0" applyFont="1" applyBorder="1"/>
    <xf numFmtId="0" fontId="24" fillId="0" borderId="33" xfId="0" applyFont="1" applyBorder="1"/>
    <xf numFmtId="0" fontId="23" fillId="3" borderId="33" xfId="0" applyFont="1" applyFill="1" applyBorder="1"/>
    <xf numFmtId="0" fontId="23" fillId="0" borderId="5" xfId="0" applyFont="1" applyBorder="1"/>
    <xf numFmtId="0" fontId="23" fillId="3" borderId="31" xfId="0" applyFont="1" applyFill="1" applyBorder="1"/>
    <xf numFmtId="0" fontId="36" fillId="12" borderId="1" xfId="0" applyFont="1" applyFill="1" applyBorder="1" applyAlignment="1">
      <alignment horizontal="center" vertical="center" wrapText="1"/>
    </xf>
    <xf numFmtId="0" fontId="36" fillId="12" borderId="5" xfId="0" applyFont="1" applyFill="1" applyBorder="1" applyAlignment="1">
      <alignment horizontal="center" vertical="center" wrapText="1"/>
    </xf>
    <xf numFmtId="0" fontId="23" fillId="0" borderId="17" xfId="0" applyFont="1" applyBorder="1" applyAlignment="1">
      <alignment horizontal="center" vertical="center"/>
    </xf>
    <xf numFmtId="0" fontId="23" fillId="0" borderId="30" xfId="0" applyFont="1" applyBorder="1" applyAlignment="1">
      <alignment horizontal="center" vertical="center"/>
    </xf>
    <xf numFmtId="10" fontId="3" fillId="10" borderId="1" xfId="1" applyNumberFormat="1" applyFont="1" applyFill="1" applyBorder="1" applyAlignment="1">
      <alignment horizontal="center" vertical="center"/>
    </xf>
    <xf numFmtId="0" fontId="23" fillId="0" borderId="1" xfId="0" applyFont="1" applyBorder="1" applyAlignment="1">
      <alignment horizontal="center" vertical="center"/>
    </xf>
    <xf numFmtId="0" fontId="23" fillId="0" borderId="5" xfId="0" applyFont="1" applyBorder="1" applyAlignment="1">
      <alignment horizontal="center" vertical="center"/>
    </xf>
    <xf numFmtId="9" fontId="3" fillId="10" borderId="1" xfId="1" applyFont="1" applyFill="1" applyBorder="1" applyAlignment="1">
      <alignment horizontal="center" vertical="center"/>
    </xf>
    <xf numFmtId="10" fontId="3" fillId="10" borderId="10" xfId="1" applyNumberFormat="1" applyFont="1" applyFill="1" applyBorder="1" applyAlignment="1">
      <alignment horizontal="center" vertical="center"/>
    </xf>
    <xf numFmtId="0" fontId="23" fillId="0" borderId="61" xfId="0" applyFont="1" applyBorder="1" applyAlignment="1">
      <alignment horizontal="center" vertical="center"/>
    </xf>
    <xf numFmtId="0" fontId="0" fillId="26" borderId="1" xfId="0" applyFill="1" applyBorder="1" applyAlignment="1">
      <alignment horizontal="center" vertical="center"/>
    </xf>
    <xf numFmtId="10" fontId="0" fillId="21" borderId="10" xfId="1" applyNumberFormat="1" applyFont="1" applyFill="1" applyBorder="1" applyAlignment="1">
      <alignment horizontal="center" vertical="center"/>
    </xf>
    <xf numFmtId="10" fontId="15" fillId="16" borderId="1" xfId="0" applyNumberFormat="1" applyFont="1" applyFill="1" applyBorder="1" applyAlignment="1">
      <alignment horizontal="center" vertical="center"/>
    </xf>
    <xf numFmtId="10" fontId="0" fillId="10" borderId="20" xfId="0" applyNumberFormat="1" applyFill="1" applyBorder="1" applyAlignment="1">
      <alignment horizontal="center" vertical="center"/>
    </xf>
    <xf numFmtId="0" fontId="3" fillId="22" borderId="1" xfId="0" applyFont="1" applyFill="1" applyBorder="1" applyAlignment="1">
      <alignment horizontal="center" vertical="center"/>
    </xf>
    <xf numFmtId="10" fontId="15" fillId="0" borderId="0" xfId="0" applyNumberFormat="1" applyFont="1" applyAlignment="1">
      <alignment horizontal="left" vertical="center"/>
    </xf>
    <xf numFmtId="0" fontId="23" fillId="0" borderId="29" xfId="0" applyFont="1" applyBorder="1" applyAlignment="1">
      <alignment horizontal="center" vertical="center"/>
    </xf>
    <xf numFmtId="0" fontId="23" fillId="0" borderId="32" xfId="0" applyFont="1" applyBorder="1" applyAlignment="1">
      <alignment horizontal="center" vertical="center"/>
    </xf>
    <xf numFmtId="10" fontId="15" fillId="16" borderId="1" xfId="0" applyNumberFormat="1" applyFont="1" applyFill="1" applyBorder="1" applyAlignment="1">
      <alignment horizontal="left" vertical="center"/>
    </xf>
    <xf numFmtId="10" fontId="0" fillId="10" borderId="10" xfId="0" applyNumberFormat="1" applyFill="1" applyBorder="1" applyAlignment="1">
      <alignment horizontal="center" vertical="center"/>
    </xf>
    <xf numFmtId="0" fontId="38" fillId="0" borderId="66" xfId="0" applyFont="1" applyBorder="1" applyAlignment="1">
      <alignment horizontal="center" vertical="center" wrapText="1"/>
    </xf>
    <xf numFmtId="0" fontId="36" fillId="12" borderId="10" xfId="0" applyFont="1" applyFill="1" applyBorder="1" applyAlignment="1">
      <alignment horizontal="center" vertical="center" wrapText="1"/>
    </xf>
    <xf numFmtId="0" fontId="36" fillId="12" borderId="31" xfId="0" applyFont="1" applyFill="1" applyBorder="1" applyAlignment="1">
      <alignment horizontal="center" vertical="center" wrapText="1"/>
    </xf>
    <xf numFmtId="0" fontId="3" fillId="22" borderId="25" xfId="0" applyFont="1" applyFill="1" applyBorder="1" applyAlignment="1">
      <alignment horizontal="center" vertical="center"/>
    </xf>
    <xf numFmtId="0" fontId="23" fillId="0" borderId="78" xfId="0" applyFont="1" applyBorder="1" applyAlignment="1">
      <alignment horizontal="center" vertical="center"/>
    </xf>
    <xf numFmtId="0" fontId="0" fillId="0" borderId="61" xfId="0" applyBorder="1" applyAlignment="1">
      <alignment horizontal="left" vertical="center"/>
    </xf>
    <xf numFmtId="10" fontId="0" fillId="21" borderId="39" xfId="1" applyNumberFormat="1" applyFont="1" applyFill="1" applyBorder="1" applyAlignment="1">
      <alignment horizontal="center" vertical="center"/>
    </xf>
    <xf numFmtId="9" fontId="0" fillId="10" borderId="10" xfId="0" applyNumberFormat="1" applyFill="1" applyBorder="1" applyAlignment="1">
      <alignment horizontal="center" vertical="center"/>
    </xf>
    <xf numFmtId="0" fontId="38" fillId="0" borderId="0" xfId="0" applyFont="1" applyAlignment="1">
      <alignment horizontal="center" vertical="center" wrapText="1"/>
    </xf>
    <xf numFmtId="0" fontId="3" fillId="22" borderId="22" xfId="0" applyFont="1" applyFill="1" applyBorder="1" applyAlignment="1">
      <alignment horizontal="left" vertical="center"/>
    </xf>
    <xf numFmtId="9" fontId="0" fillId="10" borderId="20" xfId="0" applyNumberFormat="1" applyFill="1" applyBorder="1" applyAlignment="1">
      <alignment horizontal="center" vertical="center"/>
    </xf>
    <xf numFmtId="0" fontId="38" fillId="0" borderId="69"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29" xfId="0" applyFont="1" applyBorder="1" applyAlignment="1">
      <alignment horizontal="center" vertical="center" wrapText="1"/>
    </xf>
    <xf numFmtId="0" fontId="23" fillId="0" borderId="2" xfId="0" applyFont="1" applyBorder="1" applyAlignment="1">
      <alignment horizontal="center" vertical="center"/>
    </xf>
    <xf numFmtId="0" fontId="0" fillId="26" borderId="5" xfId="0" applyFill="1" applyBorder="1" applyAlignment="1">
      <alignment horizontal="center" vertical="center"/>
    </xf>
    <xf numFmtId="10" fontId="0" fillId="21" borderId="31" xfId="1" applyNumberFormat="1" applyFont="1" applyFill="1" applyBorder="1" applyAlignment="1">
      <alignment horizontal="center" vertical="center"/>
    </xf>
    <xf numFmtId="10" fontId="0" fillId="10" borderId="64" xfId="1" applyNumberFormat="1" applyFont="1" applyFill="1" applyBorder="1" applyAlignment="1">
      <alignment horizontal="center" vertical="center"/>
    </xf>
    <xf numFmtId="0" fontId="23" fillId="0" borderId="0" xfId="0" applyFont="1" applyAlignment="1">
      <alignment horizontal="center" vertical="center"/>
    </xf>
    <xf numFmtId="9" fontId="0" fillId="0" borderId="1" xfId="0" applyNumberFormat="1" applyBorder="1" applyAlignment="1">
      <alignment horizontal="center" vertical="center"/>
    </xf>
    <xf numFmtId="175" fontId="0" fillId="0" borderId="0" xfId="7" applyNumberFormat="1" applyFont="1" applyAlignment="1">
      <alignment horizontal="left" vertical="center"/>
    </xf>
    <xf numFmtId="3" fontId="14" fillId="0" borderId="10" xfId="0" applyNumberFormat="1" applyFont="1" applyBorder="1" applyAlignment="1">
      <alignment horizontal="center" vertical="center"/>
    </xf>
    <xf numFmtId="3" fontId="14" fillId="21" borderId="10" xfId="0" applyNumberFormat="1" applyFont="1" applyFill="1" applyBorder="1" applyAlignment="1">
      <alignment horizontal="center" vertical="center"/>
    </xf>
    <xf numFmtId="175" fontId="14" fillId="0" borderId="1" xfId="7" applyNumberFormat="1" applyFont="1" applyBorder="1" applyAlignment="1">
      <alignment horizontal="right" vertical="center" wrapText="1"/>
    </xf>
    <xf numFmtId="175" fontId="0" fillId="0" borderId="1" xfId="7" applyNumberFormat="1" applyFont="1" applyBorder="1" applyAlignment="1">
      <alignment horizontal="right" vertical="center" wrapText="1"/>
    </xf>
    <xf numFmtId="175" fontId="0" fillId="0" borderId="1" xfId="7" applyNumberFormat="1" applyFont="1" applyBorder="1" applyAlignment="1">
      <alignment horizontal="right" vertical="center"/>
    </xf>
    <xf numFmtId="9" fontId="0" fillId="0" borderId="1" xfId="0" applyNumberFormat="1" applyBorder="1" applyAlignment="1">
      <alignment horizontal="right" vertical="center"/>
    </xf>
    <xf numFmtId="0" fontId="0" fillId="0" borderId="1" xfId="0" applyBorder="1" applyAlignment="1">
      <alignment horizontal="right" vertical="center"/>
    </xf>
    <xf numFmtId="175" fontId="14" fillId="0" borderId="1" xfId="7" applyNumberFormat="1" applyFont="1" applyFill="1" applyBorder="1" applyAlignment="1">
      <alignment horizontal="left" vertical="center" wrapText="1"/>
    </xf>
    <xf numFmtId="0" fontId="14" fillId="0" borderId="1" xfId="0" applyFont="1" applyBorder="1" applyAlignment="1">
      <alignment horizontal="left" vertical="center"/>
    </xf>
    <xf numFmtId="0" fontId="23" fillId="0" borderId="1" xfId="0" applyFont="1" applyBorder="1" applyAlignment="1">
      <alignment wrapText="1"/>
    </xf>
    <xf numFmtId="0" fontId="30" fillId="0" borderId="0" xfId="0" applyFont="1" applyAlignment="1">
      <alignment vertical="center" wrapText="1"/>
    </xf>
    <xf numFmtId="0" fontId="23" fillId="32" borderId="17" xfId="0" applyFont="1" applyFill="1" applyBorder="1" applyAlignment="1">
      <alignment wrapText="1"/>
    </xf>
    <xf numFmtId="0" fontId="23" fillId="39" borderId="17" xfId="0" applyFont="1" applyFill="1" applyBorder="1" applyAlignment="1">
      <alignment wrapText="1"/>
    </xf>
    <xf numFmtId="0" fontId="23" fillId="16" borderId="17" xfId="0" applyFont="1" applyFill="1" applyBorder="1" applyAlignment="1">
      <alignment wrapText="1"/>
    </xf>
    <xf numFmtId="0" fontId="23" fillId="32" borderId="17" xfId="0" applyFont="1" applyFill="1" applyBorder="1" applyAlignment="1">
      <alignment vertical="center" wrapText="1"/>
    </xf>
    <xf numFmtId="0" fontId="0" fillId="32" borderId="1" xfId="0" applyFill="1" applyBorder="1" applyAlignment="1">
      <alignment horizontal="left" vertical="center" wrapText="1"/>
    </xf>
    <xf numFmtId="0" fontId="12" fillId="16" borderId="10" xfId="0" applyFont="1" applyFill="1" applyBorder="1" applyAlignment="1">
      <alignment horizontal="left" vertical="center" wrapText="1"/>
    </xf>
    <xf numFmtId="0" fontId="36" fillId="24" borderId="5" xfId="0" applyFont="1" applyFill="1" applyBorder="1" applyAlignment="1">
      <alignment vertical="center" wrapText="1"/>
    </xf>
    <xf numFmtId="0" fontId="36" fillId="24" borderId="17" xfId="0" applyFont="1" applyFill="1" applyBorder="1" applyAlignment="1">
      <alignment vertical="center"/>
    </xf>
    <xf numFmtId="0" fontId="36" fillId="24" borderId="30" xfId="0" applyFont="1" applyFill="1" applyBorder="1" applyAlignment="1">
      <alignment vertical="center"/>
    </xf>
    <xf numFmtId="0" fontId="36" fillId="24" borderId="1" xfId="0" applyFont="1" applyFill="1" applyBorder="1" applyAlignment="1">
      <alignment wrapText="1"/>
    </xf>
    <xf numFmtId="0" fontId="36" fillId="24" borderId="17" xfId="0" applyFont="1" applyFill="1" applyBorder="1" applyAlignment="1">
      <alignment vertical="center" wrapText="1"/>
    </xf>
    <xf numFmtId="0" fontId="36" fillId="24" borderId="30" xfId="0" applyFont="1" applyFill="1" applyBorder="1" applyAlignment="1">
      <alignment vertical="center" wrapText="1"/>
    </xf>
    <xf numFmtId="0" fontId="36" fillId="24" borderId="1" xfId="0" applyFont="1" applyFill="1" applyBorder="1" applyAlignment="1">
      <alignment vertical="center" wrapText="1"/>
    </xf>
    <xf numFmtId="0" fontId="36" fillId="24" borderId="5" xfId="0" applyFont="1" applyFill="1" applyBorder="1" applyAlignment="1">
      <alignment vertical="center"/>
    </xf>
    <xf numFmtId="0" fontId="12" fillId="16" borderId="1" xfId="0" applyFont="1" applyFill="1" applyBorder="1" applyAlignment="1">
      <alignment horizontal="left" vertical="center" wrapText="1"/>
    </xf>
    <xf numFmtId="0" fontId="36" fillId="24" borderId="5" xfId="0" applyFont="1" applyFill="1" applyBorder="1" applyAlignment="1">
      <alignment wrapText="1"/>
    </xf>
    <xf numFmtId="0" fontId="36" fillId="24" borderId="5" xfId="0" applyFont="1" applyFill="1" applyBorder="1"/>
    <xf numFmtId="0" fontId="23" fillId="35" borderId="1" xfId="0" applyFont="1" applyFill="1" applyBorder="1"/>
    <xf numFmtId="0" fontId="23" fillId="0" borderId="0" xfId="0" applyFont="1" applyAlignment="1">
      <alignment vertical="center"/>
    </xf>
    <xf numFmtId="0" fontId="12" fillId="16" borderId="1" xfId="0" applyFont="1" applyFill="1" applyBorder="1" applyAlignment="1">
      <alignment horizontal="left"/>
    </xf>
    <xf numFmtId="0" fontId="36" fillId="24" borderId="1" xfId="0" applyFont="1" applyFill="1" applyBorder="1" applyAlignment="1">
      <alignment horizontal="center" vertical="center" wrapText="1"/>
    </xf>
    <xf numFmtId="0" fontId="36" fillId="24" borderId="5" xfId="0" applyFont="1" applyFill="1" applyBorder="1" applyAlignment="1">
      <alignment horizontal="center" vertical="center" wrapText="1"/>
    </xf>
    <xf numFmtId="0" fontId="36" fillId="24" borderId="5" xfId="0" applyFont="1" applyFill="1" applyBorder="1" applyAlignment="1">
      <alignment horizontal="center" vertical="center"/>
    </xf>
    <xf numFmtId="0" fontId="36" fillId="24" borderId="10" xfId="0" applyFont="1" applyFill="1" applyBorder="1" applyAlignment="1">
      <alignment horizontal="center" vertical="center" wrapText="1"/>
    </xf>
    <xf numFmtId="0" fontId="36" fillId="24" borderId="31" xfId="0" applyFont="1" applyFill="1" applyBorder="1" applyAlignment="1">
      <alignment horizontal="center" vertical="center" wrapText="1"/>
    </xf>
    <xf numFmtId="0" fontId="36" fillId="24" borderId="31" xfId="0" applyFont="1" applyFill="1" applyBorder="1" applyAlignment="1">
      <alignment horizontal="center" vertical="center"/>
    </xf>
    <xf numFmtId="0" fontId="12" fillId="16" borderId="10" xfId="0" applyFont="1" applyFill="1" applyBorder="1" applyAlignment="1">
      <alignment horizontal="center" vertical="center"/>
    </xf>
    <xf numFmtId="0" fontId="14" fillId="32" borderId="1" xfId="0" applyFont="1" applyFill="1" applyBorder="1" applyAlignment="1">
      <alignment horizontal="left" vertical="center" wrapText="1"/>
    </xf>
    <xf numFmtId="0" fontId="12" fillId="16" borderId="10" xfId="0" applyFont="1" applyFill="1" applyBorder="1" applyAlignment="1">
      <alignment horizontal="left" vertical="center"/>
    </xf>
    <xf numFmtId="0" fontId="8" fillId="40" borderId="1" xfId="0" applyFont="1" applyFill="1" applyBorder="1" applyAlignment="1">
      <alignment horizontal="left" vertical="center"/>
    </xf>
    <xf numFmtId="0" fontId="18" fillId="0" borderId="0" xfId="0" applyFont="1" applyAlignment="1">
      <alignment vertical="center"/>
    </xf>
    <xf numFmtId="0" fontId="18" fillId="0" borderId="37" xfId="0" applyFont="1" applyBorder="1" applyAlignment="1">
      <alignment vertical="center"/>
    </xf>
    <xf numFmtId="0" fontId="4" fillId="0" borderId="0" xfId="0" applyFont="1" applyAlignment="1">
      <alignment vertical="center"/>
    </xf>
    <xf numFmtId="0" fontId="18" fillId="0" borderId="55" xfId="0" applyFont="1" applyBorder="1" applyAlignment="1">
      <alignment vertical="center"/>
    </xf>
    <xf numFmtId="0" fontId="39" fillId="0" borderId="1" xfId="0" applyFont="1" applyBorder="1" applyAlignment="1">
      <alignment horizontal="center" vertical="center" wrapText="1"/>
    </xf>
    <xf numFmtId="0" fontId="40" fillId="0" borderId="1" xfId="0" applyFont="1" applyBorder="1" applyAlignment="1">
      <alignment horizontal="center" vertical="center"/>
    </xf>
    <xf numFmtId="0" fontId="40" fillId="0" borderId="0" xfId="0" applyFont="1"/>
    <xf numFmtId="0" fontId="40" fillId="0" borderId="1" xfId="0" applyFont="1" applyBorder="1" applyAlignment="1">
      <alignment horizontal="left" wrapText="1"/>
    </xf>
    <xf numFmtId="164" fontId="40" fillId="21" borderId="1" xfId="1" applyNumberFormat="1" applyFont="1" applyFill="1" applyBorder="1" applyAlignment="1">
      <alignment horizontal="center" vertical="center"/>
    </xf>
    <xf numFmtId="164" fontId="41" fillId="21" borderId="1" xfId="0" applyNumberFormat="1" applyFont="1" applyFill="1" applyBorder="1" applyAlignment="1">
      <alignment horizontal="center" vertical="center"/>
    </xf>
    <xf numFmtId="164" fontId="40" fillId="0" borderId="0" xfId="1" applyNumberFormat="1" applyFont="1" applyFill="1" applyBorder="1" applyAlignment="1">
      <alignment horizontal="center" vertical="center"/>
    </xf>
    <xf numFmtId="165" fontId="40" fillId="21" borderId="1" xfId="0" applyNumberFormat="1" applyFont="1" applyFill="1" applyBorder="1" applyAlignment="1">
      <alignment horizontal="center" vertical="center" wrapText="1"/>
    </xf>
    <xf numFmtId="170" fontId="39" fillId="21" borderId="1" xfId="2" applyNumberFormat="1" applyFont="1" applyFill="1">
      <alignment horizontal="justify" vertical="center"/>
    </xf>
    <xf numFmtId="0" fontId="39" fillId="21" borderId="1" xfId="2" applyFont="1" applyFill="1">
      <alignment horizontal="justify" vertical="center"/>
    </xf>
    <xf numFmtId="165" fontId="40" fillId="0" borderId="0" xfId="0" applyNumberFormat="1" applyFont="1" applyAlignment="1">
      <alignment horizontal="center" vertical="center" wrapText="1"/>
    </xf>
    <xf numFmtId="3" fontId="40" fillId="21" borderId="1" xfId="0" applyNumberFormat="1" applyFont="1" applyFill="1" applyBorder="1" applyAlignment="1">
      <alignment horizontal="center" vertical="center" wrapText="1"/>
    </xf>
    <xf numFmtId="3" fontId="39" fillId="21" borderId="1" xfId="2" applyNumberFormat="1" applyFont="1" applyFill="1">
      <alignment horizontal="justify" vertical="center"/>
    </xf>
    <xf numFmtId="0" fontId="39" fillId="0" borderId="1" xfId="2" applyFont="1">
      <alignment horizontal="justify" vertical="center"/>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0" fillId="0" borderId="0" xfId="0" applyFont="1" applyAlignment="1">
      <alignment horizontal="center" vertical="center"/>
    </xf>
    <xf numFmtId="3" fontId="40" fillId="0" borderId="0" xfId="0" applyNumberFormat="1" applyFont="1"/>
    <xf numFmtId="0" fontId="40" fillId="0" borderId="0" xfId="0" applyFont="1" applyAlignment="1">
      <alignment horizontal="left" wrapText="1"/>
    </xf>
    <xf numFmtId="0" fontId="39" fillId="0" borderId="0" xfId="2" applyFont="1" applyBorder="1">
      <alignment horizontal="justify" vertical="center"/>
    </xf>
    <xf numFmtId="0" fontId="40" fillId="0" borderId="0" xfId="0" applyFont="1" applyAlignment="1">
      <alignment horizontal="center" vertical="center" wrapText="1"/>
    </xf>
    <xf numFmtId="0" fontId="41" fillId="0" borderId="0" xfId="0" applyFont="1" applyAlignment="1">
      <alignment horizontal="center" vertical="center" wrapText="1"/>
    </xf>
    <xf numFmtId="3" fontId="41" fillId="0" borderId="0" xfId="0" applyNumberFormat="1" applyFont="1" applyAlignment="1">
      <alignment horizontal="center" vertical="center" wrapText="1"/>
    </xf>
    <xf numFmtId="166" fontId="40" fillId="0" borderId="0" xfId="0" applyNumberFormat="1" applyFont="1"/>
    <xf numFmtId="167" fontId="40" fillId="0" borderId="0" xfId="0" applyNumberFormat="1" applyFont="1"/>
    <xf numFmtId="0" fontId="40" fillId="0" borderId="32" xfId="0" applyFont="1" applyBorder="1" applyAlignment="1">
      <alignment horizontal="left" vertical="center" wrapText="1"/>
    </xf>
    <xf numFmtId="0" fontId="40" fillId="0" borderId="1" xfId="0" applyFont="1" applyBorder="1" applyAlignment="1">
      <alignment horizontal="center"/>
    </xf>
    <xf numFmtId="0" fontId="40" fillId="0" borderId="0" xfId="0" applyFont="1" applyAlignment="1">
      <alignment horizontal="left" vertical="center" wrapText="1"/>
    </xf>
    <xf numFmtId="0" fontId="40" fillId="0" borderId="21" xfId="0" applyFont="1" applyBorder="1" applyAlignment="1">
      <alignment horizontal="left" vertical="center" wrapText="1"/>
    </xf>
    <xf numFmtId="165" fontId="40" fillId="0" borderId="0" xfId="0" applyNumberFormat="1" applyFont="1"/>
    <xf numFmtId="168" fontId="40" fillId="0" borderId="0" xfId="0" applyNumberFormat="1" applyFont="1"/>
    <xf numFmtId="1" fontId="40" fillId="0" borderId="1" xfId="0" applyNumberFormat="1" applyFont="1" applyBorder="1" applyAlignment="1">
      <alignment horizontal="center"/>
    </xf>
    <xf numFmtId="0" fontId="45" fillId="16" borderId="1" xfId="0" applyFont="1" applyFill="1" applyBorder="1"/>
    <xf numFmtId="0" fontId="44" fillId="24" borderId="1" xfId="0" applyFont="1" applyFill="1" applyBorder="1" applyAlignment="1">
      <alignment horizontal="center" vertical="center"/>
    </xf>
    <xf numFmtId="0" fontId="45" fillId="16" borderId="19" xfId="0" applyFont="1" applyFill="1" applyBorder="1"/>
    <xf numFmtId="0" fontId="40" fillId="0" borderId="1" xfId="0" applyFont="1" applyBorder="1" applyAlignment="1">
      <alignment vertical="center" wrapText="1"/>
    </xf>
    <xf numFmtId="0" fontId="40" fillId="0" borderId="1" xfId="0" applyFont="1" applyBorder="1" applyAlignment="1">
      <alignment horizontal="left" vertical="center" wrapText="1"/>
    </xf>
    <xf numFmtId="0" fontId="41" fillId="3" borderId="1" xfId="0" applyFont="1" applyFill="1" applyBorder="1" applyAlignment="1">
      <alignment horizontal="center" vertical="center"/>
    </xf>
    <xf numFmtId="0" fontId="46" fillId="0" borderId="0" xfId="0" applyFont="1" applyAlignment="1">
      <alignment horizontal="center" vertical="center"/>
    </xf>
    <xf numFmtId="0" fontId="44" fillId="24" borderId="21" xfId="0" applyFont="1" applyFill="1" applyBorder="1" applyAlignment="1">
      <alignment horizontal="center" vertical="center"/>
    </xf>
    <xf numFmtId="0" fontId="46" fillId="0" borderId="0" xfId="0" applyFont="1" applyAlignment="1">
      <alignment vertical="center"/>
    </xf>
    <xf numFmtId="0" fontId="47" fillId="0" borderId="0" xfId="0" applyFont="1" applyAlignment="1">
      <alignment horizontal="center" vertical="center"/>
    </xf>
    <xf numFmtId="0" fontId="44" fillId="24" borderId="1" xfId="0" applyFont="1" applyFill="1" applyBorder="1" applyAlignment="1">
      <alignment vertical="center"/>
    </xf>
    <xf numFmtId="0" fontId="47" fillId="2" borderId="1" xfId="0" applyFont="1" applyFill="1" applyBorder="1" applyAlignment="1">
      <alignment horizontal="center" vertical="center"/>
    </xf>
    <xf numFmtId="164" fontId="40" fillId="0" borderId="10" xfId="1" applyNumberFormat="1" applyFont="1" applyBorder="1"/>
    <xf numFmtId="9" fontId="43" fillId="0" borderId="10" xfId="0" applyNumberFormat="1" applyFont="1" applyBorder="1"/>
    <xf numFmtId="0" fontId="39" fillId="3" borderId="1" xfId="0" applyFont="1" applyFill="1" applyBorder="1" applyAlignment="1">
      <alignment horizontal="center" vertical="center" wrapText="1"/>
    </xf>
    <xf numFmtId="1" fontId="40" fillId="0" borderId="1" xfId="1" applyNumberFormat="1" applyFont="1" applyFill="1" applyBorder="1" applyAlignment="1">
      <alignment horizontal="center" vertical="center"/>
    </xf>
    <xf numFmtId="0" fontId="39" fillId="0" borderId="1" xfId="0" applyFont="1" applyBorder="1" applyAlignment="1">
      <alignment horizontal="left" vertical="center" wrapText="1"/>
    </xf>
    <xf numFmtId="10" fontId="40" fillId="21" borderId="1" xfId="1" applyNumberFormat="1" applyFont="1" applyFill="1" applyBorder="1" applyAlignment="1">
      <alignment horizontal="center" vertical="center"/>
    </xf>
    <xf numFmtId="4" fontId="41" fillId="21" borderId="1" xfId="0" applyNumberFormat="1" applyFont="1" applyFill="1" applyBorder="1" applyAlignment="1">
      <alignment vertical="center"/>
    </xf>
    <xf numFmtId="3" fontId="41" fillId="21" borderId="1" xfId="0" applyNumberFormat="1" applyFont="1" applyFill="1" applyBorder="1" applyAlignment="1">
      <alignment vertical="center"/>
    </xf>
    <xf numFmtId="0" fontId="41" fillId="0" borderId="1" xfId="0" applyFont="1" applyBorder="1" applyAlignment="1">
      <alignment horizontal="center" vertical="center"/>
    </xf>
    <xf numFmtId="0" fontId="40" fillId="0" borderId="0" xfId="0" applyFont="1" applyAlignment="1">
      <alignment vertical="center"/>
    </xf>
    <xf numFmtId="0" fontId="44" fillId="0" borderId="41" xfId="0" applyFont="1" applyBorder="1" applyAlignment="1">
      <alignment vertical="center" wrapText="1"/>
    </xf>
    <xf numFmtId="0" fontId="44" fillId="0" borderId="42" xfId="0" applyFont="1" applyBorder="1" applyAlignment="1">
      <alignment horizontal="center" vertical="center" wrapText="1"/>
    </xf>
    <xf numFmtId="0" fontId="42" fillId="0" borderId="43" xfId="0" applyFont="1" applyBorder="1" applyAlignment="1">
      <alignment horizontal="center" vertical="center" wrapText="1"/>
    </xf>
    <xf numFmtId="0" fontId="40" fillId="0" borderId="0" xfId="0" applyFont="1" applyAlignment="1">
      <alignment wrapText="1"/>
    </xf>
    <xf numFmtId="175" fontId="40" fillId="0" borderId="0" xfId="5" applyNumberFormat="1" applyFont="1" applyAlignment="1">
      <alignment vertical="center"/>
    </xf>
    <xf numFmtId="174" fontId="40" fillId="0" borderId="0" xfId="0" applyNumberFormat="1" applyFont="1" applyAlignment="1">
      <alignment vertical="center"/>
    </xf>
    <xf numFmtId="175" fontId="40" fillId="0" borderId="0" xfId="0" applyNumberFormat="1" applyFont="1" applyAlignment="1">
      <alignment vertical="center"/>
    </xf>
    <xf numFmtId="0" fontId="42" fillId="0" borderId="0" xfId="0" applyFont="1" applyAlignment="1">
      <alignment vertical="center"/>
    </xf>
    <xf numFmtId="0" fontId="42" fillId="0" borderId="0" xfId="0" applyFont="1" applyAlignment="1">
      <alignment vertical="center" wrapText="1"/>
    </xf>
    <xf numFmtId="0" fontId="42" fillId="27" borderId="0" xfId="0" applyFont="1" applyFill="1" applyAlignment="1">
      <alignment vertical="center"/>
    </xf>
    <xf numFmtId="0" fontId="42" fillId="27" borderId="0" xfId="0" applyFont="1" applyFill="1" applyAlignment="1">
      <alignment horizontal="center" vertical="center"/>
    </xf>
    <xf numFmtId="174" fontId="40" fillId="0" borderId="0" xfId="6" applyNumberFormat="1" applyFont="1" applyFill="1" applyBorder="1" applyAlignment="1">
      <alignment vertical="center"/>
    </xf>
    <xf numFmtId="0" fontId="42" fillId="14" borderId="44" xfId="0" applyFont="1" applyFill="1" applyBorder="1" applyAlignment="1">
      <alignment vertical="center"/>
    </xf>
    <xf numFmtId="174" fontId="42" fillId="14" borderId="44" xfId="6" applyNumberFormat="1" applyFont="1" applyFill="1" applyBorder="1" applyAlignment="1">
      <alignment vertical="center"/>
    </xf>
    <xf numFmtId="0" fontId="42" fillId="14" borderId="45" xfId="0" applyFont="1" applyFill="1" applyBorder="1" applyAlignment="1">
      <alignment vertical="center"/>
    </xf>
    <xf numFmtId="174" fontId="42" fillId="14" borderId="45" xfId="6" applyNumberFormat="1" applyFont="1" applyFill="1" applyBorder="1" applyAlignment="1">
      <alignment vertical="center"/>
    </xf>
    <xf numFmtId="0" fontId="42" fillId="13" borderId="46" xfId="0" applyFont="1" applyFill="1" applyBorder="1" applyAlignment="1">
      <alignment vertical="center"/>
    </xf>
    <xf numFmtId="174" fontId="42" fillId="13" borderId="46" xfId="6" applyNumberFormat="1" applyFont="1" applyFill="1" applyBorder="1" applyAlignment="1">
      <alignment vertical="center"/>
    </xf>
    <xf numFmtId="175" fontId="40" fillId="0" borderId="0" xfId="5" applyNumberFormat="1" applyFont="1" applyFill="1" applyBorder="1" applyAlignment="1">
      <alignment vertical="center"/>
    </xf>
    <xf numFmtId="0" fontId="42" fillId="13" borderId="11" xfId="0" applyFont="1" applyFill="1" applyBorder="1" applyAlignment="1">
      <alignment vertical="center"/>
    </xf>
    <xf numFmtId="174" fontId="42" fillId="13" borderId="11" xfId="6" applyNumberFormat="1" applyFont="1" applyFill="1" applyBorder="1" applyAlignment="1">
      <alignment vertical="center"/>
    </xf>
    <xf numFmtId="0" fontId="44" fillId="16" borderId="0" xfId="0" applyFont="1" applyFill="1" applyAlignment="1">
      <alignment vertical="center" wrapText="1"/>
    </xf>
    <xf numFmtId="0" fontId="44" fillId="16" borderId="0" xfId="0" applyFont="1" applyFill="1" applyAlignment="1">
      <alignment horizontal="left" vertical="center" wrapText="1"/>
    </xf>
    <xf numFmtId="0" fontId="40" fillId="0" borderId="0" xfId="0" applyFont="1" applyAlignment="1">
      <alignment vertical="center" wrapText="1"/>
    </xf>
    <xf numFmtId="0" fontId="44" fillId="16" borderId="1" xfId="0" applyFont="1" applyFill="1" applyBorder="1" applyAlignment="1">
      <alignment vertical="center" wrapText="1"/>
    </xf>
    <xf numFmtId="0" fontId="46" fillId="21" borderId="1" xfId="0" applyFont="1" applyFill="1" applyBorder="1" applyAlignment="1">
      <alignment horizontal="center" vertical="center" wrapText="1"/>
    </xf>
    <xf numFmtId="0" fontId="46" fillId="21" borderId="10" xfId="0" applyFont="1" applyFill="1" applyBorder="1" applyAlignment="1">
      <alignment horizontal="center" vertical="center" wrapText="1"/>
    </xf>
    <xf numFmtId="9" fontId="40" fillId="10" borderId="1" xfId="1" applyFont="1" applyFill="1" applyBorder="1" applyAlignment="1">
      <alignment horizontal="center" vertical="center" wrapText="1"/>
    </xf>
    <xf numFmtId="0" fontId="46" fillId="21" borderId="1" xfId="0" applyFont="1" applyFill="1" applyBorder="1" applyAlignment="1">
      <alignment vertical="center" wrapText="1"/>
    </xf>
    <xf numFmtId="1" fontId="40" fillId="0" borderId="1" xfId="0" applyNumberFormat="1" applyFont="1" applyBorder="1" applyAlignment="1">
      <alignment horizontal="center" vertical="center" wrapText="1"/>
    </xf>
    <xf numFmtId="0" fontId="40" fillId="10" borderId="1" xfId="0" applyFont="1" applyFill="1" applyBorder="1" applyAlignment="1">
      <alignment vertical="center" wrapText="1"/>
    </xf>
    <xf numFmtId="0" fontId="40" fillId="18" borderId="1" xfId="0" applyFont="1" applyFill="1" applyBorder="1" applyAlignment="1">
      <alignment horizontal="center" vertical="center" wrapText="1"/>
    </xf>
    <xf numFmtId="9" fontId="40" fillId="18" borderId="1" xfId="1" applyFont="1" applyFill="1" applyBorder="1" applyAlignment="1">
      <alignment horizontal="center" vertical="center" wrapText="1"/>
    </xf>
    <xf numFmtId="0" fontId="40" fillId="22" borderId="1" xfId="0" applyFont="1" applyFill="1" applyBorder="1" applyAlignment="1">
      <alignment horizontal="center" vertical="center" wrapText="1"/>
    </xf>
    <xf numFmtId="9" fontId="40" fillId="0" borderId="0" xfId="1" applyFont="1" applyFill="1" applyBorder="1" applyAlignment="1">
      <alignment horizontal="center" vertical="center" wrapText="1"/>
    </xf>
    <xf numFmtId="1" fontId="40" fillId="0" borderId="0" xfId="0" applyNumberFormat="1" applyFont="1" applyAlignment="1">
      <alignment horizontal="center" vertical="center" wrapText="1"/>
    </xf>
    <xf numFmtId="0" fontId="39" fillId="21" borderId="0" xfId="0" applyFont="1" applyFill="1" applyAlignment="1">
      <alignment vertical="center" wrapText="1"/>
    </xf>
    <xf numFmtId="164" fontId="40" fillId="18" borderId="1" xfId="0" applyNumberFormat="1" applyFont="1" applyFill="1" applyBorder="1" applyAlignment="1">
      <alignment horizontal="center" vertical="center" wrapText="1"/>
    </xf>
    <xf numFmtId="9" fontId="40" fillId="18" borderId="1" xfId="0" applyNumberFormat="1" applyFont="1" applyFill="1" applyBorder="1" applyAlignment="1">
      <alignment horizontal="center" vertical="center" wrapText="1"/>
    </xf>
    <xf numFmtId="164" fontId="40" fillId="18" borderId="1" xfId="1" applyNumberFormat="1" applyFont="1" applyFill="1" applyBorder="1" applyAlignment="1">
      <alignment horizontal="center" vertical="center" wrapText="1"/>
    </xf>
    <xf numFmtId="164" fontId="40" fillId="0" borderId="0" xfId="1" applyNumberFormat="1" applyFont="1" applyFill="1" applyBorder="1" applyAlignment="1">
      <alignment horizontal="center" vertical="center" wrapText="1"/>
    </xf>
    <xf numFmtId="0" fontId="39" fillId="21" borderId="1" xfId="0" applyFont="1" applyFill="1" applyBorder="1" applyAlignment="1">
      <alignment vertical="center" wrapText="1"/>
    </xf>
    <xf numFmtId="0" fontId="48" fillId="0" borderId="0" xfId="0" applyFont="1" applyAlignment="1">
      <alignment horizontal="center" vertical="center" wrapText="1"/>
    </xf>
    <xf numFmtId="0" fontId="44" fillId="16" borderId="1" xfId="0" applyFont="1" applyFill="1" applyBorder="1" applyAlignment="1">
      <alignment horizontal="center" vertical="center" wrapText="1"/>
    </xf>
    <xf numFmtId="9" fontId="40" fillId="0" borderId="0" xfId="1" applyFont="1" applyAlignment="1">
      <alignment vertical="center" wrapText="1"/>
    </xf>
    <xf numFmtId="0" fontId="44" fillId="8" borderId="1"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4" borderId="1" xfId="0" applyFont="1" applyFill="1" applyBorder="1" applyAlignment="1">
      <alignment horizontal="center" vertical="center" wrapText="1"/>
    </xf>
    <xf numFmtId="0" fontId="40" fillId="4" borderId="1" xfId="0" applyFont="1" applyFill="1" applyBorder="1" applyAlignment="1">
      <alignment vertical="center" wrapText="1"/>
    </xf>
    <xf numFmtId="0" fontId="41" fillId="0" borderId="1" xfId="0" applyFont="1" applyBorder="1" applyAlignment="1">
      <alignment horizontal="left" vertical="center" wrapText="1"/>
    </xf>
    <xf numFmtId="0" fontId="44" fillId="24" borderId="1" xfId="0" applyFont="1" applyFill="1" applyBorder="1" applyAlignment="1">
      <alignment horizontal="center" vertical="center" wrapText="1"/>
    </xf>
    <xf numFmtId="0" fontId="44" fillId="16" borderId="1" xfId="0" applyFont="1" applyFill="1" applyBorder="1" applyAlignment="1">
      <alignment horizontal="left" vertical="center" wrapText="1"/>
    </xf>
    <xf numFmtId="9" fontId="40" fillId="0" borderId="0" xfId="4" applyFont="1" applyFill="1"/>
    <xf numFmtId="0" fontId="41" fillId="3" borderId="0" xfId="3" applyFont="1" applyFill="1" applyAlignment="1">
      <alignment vertical="center"/>
    </xf>
    <xf numFmtId="0" fontId="47" fillId="24" borderId="1" xfId="3" applyFont="1" applyFill="1" applyBorder="1" applyAlignment="1">
      <alignment horizontal="center" vertical="center"/>
    </xf>
    <xf numFmtId="0" fontId="41" fillId="0" borderId="1" xfId="3" applyFont="1" applyBorder="1" applyAlignment="1">
      <alignment vertical="center"/>
    </xf>
    <xf numFmtId="0" fontId="40" fillId="0" borderId="0" xfId="3" applyFont="1"/>
    <xf numFmtId="0" fontId="45" fillId="16" borderId="0" xfId="3" applyFont="1" applyFill="1"/>
    <xf numFmtId="0" fontId="44" fillId="16" borderId="1" xfId="3" applyFont="1" applyFill="1" applyBorder="1" applyAlignment="1">
      <alignment horizontal="center" vertical="center"/>
    </xf>
    <xf numFmtId="0" fontId="44" fillId="16" borderId="10" xfId="3" applyFont="1" applyFill="1" applyBorder="1" applyAlignment="1">
      <alignment horizontal="center" vertical="center" wrapText="1"/>
    </xf>
    <xf numFmtId="0" fontId="39" fillId="0" borderId="1" xfId="3" applyFont="1" applyBorder="1" applyAlignment="1">
      <alignment horizontal="left" vertical="center" wrapText="1"/>
    </xf>
    <xf numFmtId="0" fontId="40" fillId="0" borderId="1" xfId="3" applyFont="1" applyBorder="1" applyAlignment="1">
      <alignment horizontal="center" vertical="center" wrapText="1"/>
    </xf>
    <xf numFmtId="2" fontId="41" fillId="0" borderId="1" xfId="0" applyNumberFormat="1" applyFont="1" applyBorder="1" applyAlignment="1">
      <alignment horizontal="center" vertical="center" wrapText="1"/>
    </xf>
    <xf numFmtId="2" fontId="39" fillId="0" borderId="1" xfId="0" applyNumberFormat="1" applyFont="1" applyBorder="1" applyAlignment="1">
      <alignment horizontal="center" vertical="center" wrapText="1"/>
    </xf>
    <xf numFmtId="1" fontId="39" fillId="0" borderId="1" xfId="0" applyNumberFormat="1" applyFont="1" applyBorder="1" applyAlignment="1">
      <alignment horizontal="center" vertical="center" wrapText="1"/>
    </xf>
    <xf numFmtId="2" fontId="39" fillId="0" borderId="1" xfId="3" applyNumberFormat="1" applyFont="1" applyBorder="1" applyAlignment="1">
      <alignment horizontal="center" vertical="center"/>
    </xf>
    <xf numFmtId="0" fontId="40" fillId="0" borderId="1" xfId="3" applyFont="1" applyBorder="1" applyAlignment="1">
      <alignment horizontal="center" vertical="center"/>
    </xf>
    <xf numFmtId="1" fontId="40" fillId="0" borderId="1" xfId="3" applyNumberFormat="1" applyFont="1" applyBorder="1" applyAlignment="1">
      <alignment horizontal="center" vertical="center"/>
    </xf>
    <xf numFmtId="169" fontId="39" fillId="0" borderId="1" xfId="3" applyNumberFormat="1" applyFont="1" applyBorder="1" applyAlignment="1">
      <alignment horizontal="center" vertical="center"/>
    </xf>
    <xf numFmtId="0" fontId="39" fillId="0" borderId="1" xfId="0" applyFont="1" applyBorder="1" applyAlignment="1">
      <alignment horizontal="center" vertical="center"/>
    </xf>
    <xf numFmtId="170" fontId="39" fillId="0" borderId="1" xfId="3" applyNumberFormat="1" applyFont="1" applyBorder="1" applyAlignment="1">
      <alignment horizontal="center" vertical="center"/>
    </xf>
    <xf numFmtId="10" fontId="40" fillId="0" borderId="1" xfId="4" applyNumberFormat="1" applyFont="1" applyFill="1" applyBorder="1" applyAlignment="1">
      <alignment horizontal="center" vertical="center"/>
    </xf>
    <xf numFmtId="9" fontId="40" fillId="0" borderId="1" xfId="4" applyFont="1" applyFill="1" applyBorder="1" applyAlignment="1">
      <alignment horizontal="center" vertical="center"/>
    </xf>
    <xf numFmtId="0" fontId="39" fillId="0" borderId="1" xfId="3" applyFont="1" applyBorder="1" applyAlignment="1">
      <alignment horizontal="center" vertical="center"/>
    </xf>
    <xf numFmtId="2" fontId="40" fillId="0" borderId="0" xfId="3" applyNumberFormat="1" applyFont="1"/>
    <xf numFmtId="0" fontId="40" fillId="4" borderId="0" xfId="3" applyFont="1" applyFill="1" applyAlignment="1">
      <alignment horizontal="center" vertical="center" wrapText="1"/>
    </xf>
    <xf numFmtId="0" fontId="40" fillId="4" borderId="0" xfId="3" applyFont="1" applyFill="1"/>
    <xf numFmtId="0" fontId="44" fillId="16" borderId="36" xfId="3" applyFont="1" applyFill="1" applyBorder="1" applyAlignment="1">
      <alignment horizontal="center" vertical="center" wrapText="1"/>
    </xf>
    <xf numFmtId="0" fontId="44" fillId="16" borderId="0" xfId="3" applyFont="1" applyFill="1" applyAlignment="1">
      <alignment horizontal="center" vertical="center" wrapText="1"/>
    </xf>
    <xf numFmtId="1" fontId="40" fillId="0" borderId="1" xfId="3" applyNumberFormat="1" applyFont="1" applyBorder="1" applyAlignment="1">
      <alignment horizontal="center" vertical="center" wrapText="1"/>
    </xf>
    <xf numFmtId="0" fontId="40" fillId="0" borderId="0" xfId="3" applyFont="1" applyAlignment="1">
      <alignment horizontal="left" vertical="center" wrapText="1"/>
    </xf>
    <xf numFmtId="169" fontId="40" fillId="0" borderId="0" xfId="3" applyNumberFormat="1" applyFont="1" applyAlignment="1">
      <alignment horizontal="center" vertical="center"/>
    </xf>
    <xf numFmtId="0" fontId="40" fillId="0" borderId="0" xfId="3" applyFont="1" applyAlignment="1">
      <alignment horizontal="center" vertical="center"/>
    </xf>
    <xf numFmtId="169" fontId="40" fillId="0" borderId="0" xfId="3" applyNumberFormat="1" applyFont="1"/>
    <xf numFmtId="0" fontId="40" fillId="4" borderId="1" xfId="0" applyFont="1" applyFill="1" applyBorder="1" applyAlignment="1">
      <alignment horizontal="center" vertical="center" wrapText="1"/>
    </xf>
    <xf numFmtId="0" fontId="50" fillId="0" borderId="0" xfId="3" applyFont="1" applyAlignment="1">
      <alignment horizontal="left" vertical="center"/>
    </xf>
    <xf numFmtId="0" fontId="40" fillId="5" borderId="1" xfId="0" applyFont="1" applyFill="1" applyBorder="1" applyAlignment="1">
      <alignment horizontal="center" vertical="center"/>
    </xf>
    <xf numFmtId="0" fontId="40" fillId="0" borderId="1" xfId="0" applyFont="1" applyBorder="1"/>
    <xf numFmtId="0" fontId="40" fillId="0" borderId="21" xfId="0" applyFont="1" applyBorder="1" applyAlignment="1">
      <alignment horizontal="left" vertical="top" wrapText="1"/>
    </xf>
    <xf numFmtId="0" fontId="40" fillId="0" borderId="21" xfId="0" applyFont="1" applyBorder="1" applyAlignment="1">
      <alignment vertical="center" wrapText="1"/>
    </xf>
    <xf numFmtId="0" fontId="40" fillId="13" borderId="1" xfId="0" applyFont="1" applyFill="1" applyBorder="1" applyAlignment="1">
      <alignment horizontal="center" vertical="center"/>
    </xf>
    <xf numFmtId="9" fontId="40" fillId="13" borderId="1" xfId="1" applyFont="1" applyFill="1" applyBorder="1" applyAlignment="1">
      <alignment horizontal="center" vertical="center"/>
    </xf>
    <xf numFmtId="0" fontId="40" fillId="9" borderId="0" xfId="0" applyFont="1" applyFill="1"/>
    <xf numFmtId="9" fontId="40" fillId="9" borderId="1" xfId="1" applyFont="1" applyFill="1" applyBorder="1" applyAlignment="1">
      <alignment horizontal="center" vertical="center" wrapText="1"/>
    </xf>
    <xf numFmtId="9" fontId="40" fillId="13" borderId="1" xfId="1" applyFont="1" applyFill="1" applyBorder="1" applyAlignment="1">
      <alignment horizontal="center" vertical="center" wrapText="1"/>
    </xf>
    <xf numFmtId="1" fontId="40" fillId="13" borderId="1" xfId="0" applyNumberFormat="1" applyFont="1" applyFill="1" applyBorder="1" applyAlignment="1">
      <alignment horizontal="center" vertical="center" wrapText="1"/>
    </xf>
    <xf numFmtId="164" fontId="40" fillId="13" borderId="1" xfId="1" applyNumberFormat="1" applyFont="1" applyFill="1" applyBorder="1" applyAlignment="1">
      <alignment horizontal="center" vertical="center"/>
    </xf>
    <xf numFmtId="0" fontId="45" fillId="16" borderId="1" xfId="0" applyFont="1" applyFill="1" applyBorder="1" applyAlignment="1">
      <alignment horizontal="center" vertical="center"/>
    </xf>
    <xf numFmtId="0" fontId="45" fillId="16" borderId="1" xfId="0" applyFont="1" applyFill="1" applyBorder="1" applyAlignment="1">
      <alignment horizontal="center" vertical="center" wrapText="1"/>
    </xf>
    <xf numFmtId="0" fontId="40" fillId="16" borderId="1" xfId="0" applyFont="1" applyFill="1" applyBorder="1"/>
    <xf numFmtId="0" fontId="39" fillId="9" borderId="0" xfId="0" applyFont="1" applyFill="1"/>
    <xf numFmtId="0" fontId="51" fillId="16" borderId="5" xfId="0" applyFont="1" applyFill="1" applyBorder="1" applyAlignment="1">
      <alignment horizontal="center" vertical="center" wrapText="1"/>
    </xf>
    <xf numFmtId="0" fontId="51" fillId="16" borderId="5" xfId="0" applyFont="1" applyFill="1" applyBorder="1" applyAlignment="1">
      <alignment horizontal="center" vertical="center"/>
    </xf>
    <xf numFmtId="0" fontId="51" fillId="16" borderId="1" xfId="0" applyFont="1" applyFill="1" applyBorder="1" applyAlignment="1">
      <alignment horizontal="center" vertical="center"/>
    </xf>
    <xf numFmtId="0" fontId="51" fillId="16" borderId="10" xfId="0" applyFont="1" applyFill="1" applyBorder="1" applyAlignment="1">
      <alignment horizontal="center" vertical="center" wrapText="1"/>
    </xf>
    <xf numFmtId="0" fontId="44" fillId="0" borderId="0" xfId="0" applyFont="1" applyAlignment="1">
      <alignment horizontal="center" vertical="center" wrapText="1"/>
    </xf>
    <xf numFmtId="0" fontId="50" fillId="41" borderId="0" xfId="0" applyFont="1" applyFill="1" applyAlignment="1">
      <alignment vertical="center"/>
    </xf>
    <xf numFmtId="0" fontId="46" fillId="16" borderId="1" xfId="0" applyFont="1" applyFill="1" applyBorder="1" applyAlignment="1">
      <alignment horizontal="center" vertical="center" wrapText="1"/>
    </xf>
    <xf numFmtId="0" fontId="40" fillId="20" borderId="1" xfId="0" applyFont="1" applyFill="1" applyBorder="1" applyAlignment="1">
      <alignment horizontal="left" vertical="center" wrapText="1"/>
    </xf>
    <xf numFmtId="0" fontId="40" fillId="0" borderId="1" xfId="1" applyNumberFormat="1" applyFont="1" applyFill="1" applyBorder="1" applyAlignment="1">
      <alignment horizontal="center" vertical="center"/>
    </xf>
    <xf numFmtId="9" fontId="40" fillId="10" borderId="1" xfId="1" applyFont="1" applyFill="1" applyBorder="1" applyAlignment="1">
      <alignment horizontal="center" vertical="center"/>
    </xf>
    <xf numFmtId="0" fontId="44" fillId="16" borderId="21" xfId="0" applyFont="1" applyFill="1" applyBorder="1" applyAlignment="1">
      <alignment vertical="center"/>
    </xf>
    <xf numFmtId="0" fontId="44" fillId="16" borderId="7" xfId="0" applyFont="1" applyFill="1" applyBorder="1" applyAlignment="1">
      <alignment vertical="center"/>
    </xf>
    <xf numFmtId="0" fontId="39" fillId="11" borderId="1" xfId="0" applyFont="1" applyFill="1" applyBorder="1" applyAlignment="1">
      <alignment vertical="center" wrapText="1"/>
    </xf>
    <xf numFmtId="165" fontId="40" fillId="0" borderId="1" xfId="1" applyNumberFormat="1" applyFont="1" applyBorder="1" applyAlignment="1">
      <alignment horizontal="center" vertical="center"/>
    </xf>
    <xf numFmtId="165" fontId="40" fillId="0" borderId="1" xfId="1" applyNumberFormat="1" applyFont="1" applyFill="1" applyBorder="1" applyAlignment="1">
      <alignment horizontal="center" vertical="center"/>
    </xf>
    <xf numFmtId="179" fontId="40" fillId="0" borderId="1" xfId="1" applyNumberFormat="1" applyFont="1" applyFill="1" applyBorder="1" applyAlignment="1">
      <alignment horizontal="center" vertical="center"/>
    </xf>
    <xf numFmtId="3" fontId="40" fillId="0" borderId="1" xfId="1" applyNumberFormat="1" applyFont="1" applyFill="1" applyBorder="1" applyAlignment="1">
      <alignment horizontal="center" vertical="center"/>
    </xf>
    <xf numFmtId="165" fontId="40" fillId="0" borderId="1" xfId="1" applyNumberFormat="1" applyFont="1" applyFill="1" applyBorder="1" applyAlignment="1">
      <alignment horizontal="center" vertical="center" wrapText="1"/>
    </xf>
    <xf numFmtId="165" fontId="40" fillId="0" borderId="0" xfId="1" applyNumberFormat="1" applyFont="1" applyFill="1" applyBorder="1" applyAlignment="1">
      <alignment horizontal="center" vertical="center"/>
    </xf>
    <xf numFmtId="0" fontId="40" fillId="13" borderId="33" xfId="0" applyFont="1" applyFill="1" applyBorder="1" applyAlignment="1">
      <alignment horizontal="center" vertical="center" wrapText="1"/>
    </xf>
    <xf numFmtId="2" fontId="40" fillId="19" borderId="1" xfId="1" applyNumberFormat="1" applyFont="1" applyFill="1" applyBorder="1" applyAlignment="1">
      <alignment horizontal="center" vertical="center"/>
    </xf>
    <xf numFmtId="0" fontId="40" fillId="19" borderId="1" xfId="1" applyNumberFormat="1" applyFont="1" applyFill="1" applyBorder="1" applyAlignment="1">
      <alignment horizontal="center" vertical="center"/>
    </xf>
    <xf numFmtId="4" fontId="40" fillId="19" borderId="1" xfId="1" applyNumberFormat="1" applyFont="1" applyFill="1" applyBorder="1" applyAlignment="1">
      <alignment horizontal="center" vertical="center"/>
    </xf>
    <xf numFmtId="0" fontId="40" fillId="11" borderId="1" xfId="0" applyFont="1" applyFill="1" applyBorder="1" applyAlignment="1">
      <alignment vertical="center" wrapText="1"/>
    </xf>
    <xf numFmtId="0" fontId="40" fillId="16" borderId="1" xfId="0" applyFont="1" applyFill="1" applyBorder="1" applyAlignment="1">
      <alignment vertical="center" wrapText="1"/>
    </xf>
    <xf numFmtId="0" fontId="40" fillId="29" borderId="1" xfId="0" applyFont="1" applyFill="1" applyBorder="1" applyAlignment="1">
      <alignment vertical="center" wrapText="1"/>
    </xf>
    <xf numFmtId="2" fontId="40" fillId="27" borderId="1" xfId="1" applyNumberFormat="1" applyFont="1" applyFill="1" applyBorder="1" applyAlignment="1">
      <alignment horizontal="center" vertical="center"/>
    </xf>
    <xf numFmtId="0" fontId="40" fillId="22" borderId="1" xfId="0" applyFont="1" applyFill="1" applyBorder="1" applyAlignment="1">
      <alignment vertical="center" wrapText="1"/>
    </xf>
    <xf numFmtId="0" fontId="40" fillId="22" borderId="10" xfId="0" applyFont="1" applyFill="1" applyBorder="1" applyAlignment="1">
      <alignment vertical="center" wrapText="1"/>
    </xf>
    <xf numFmtId="2" fontId="40" fillId="27" borderId="10" xfId="1" applyNumberFormat="1" applyFont="1" applyFill="1" applyBorder="1" applyAlignment="1">
      <alignment horizontal="center" vertical="center"/>
    </xf>
    <xf numFmtId="180" fontId="40" fillId="27" borderId="10" xfId="1" applyNumberFormat="1" applyFont="1" applyFill="1" applyBorder="1" applyAlignment="1">
      <alignment horizontal="center" vertical="center"/>
    </xf>
    <xf numFmtId="10" fontId="40" fillId="0" borderId="0" xfId="1" applyNumberFormat="1" applyFont="1" applyBorder="1" applyAlignment="1">
      <alignment horizontal="center" vertical="center"/>
    </xf>
    <xf numFmtId="9" fontId="40" fillId="0" borderId="0" xfId="0" applyNumberFormat="1" applyFont="1" applyAlignment="1">
      <alignment horizontal="center" vertical="center"/>
    </xf>
    <xf numFmtId="9" fontId="40" fillId="0" borderId="0" xfId="1" applyFont="1" applyBorder="1" applyAlignment="1">
      <alignment horizontal="center" vertical="center"/>
    </xf>
    <xf numFmtId="9" fontId="40" fillId="0" borderId="0" xfId="1" applyFont="1" applyBorder="1" applyAlignment="1">
      <alignment horizontal="center" vertical="center" wrapText="1"/>
    </xf>
    <xf numFmtId="9" fontId="40" fillId="0" borderId="0" xfId="1" applyFont="1" applyFill="1" applyBorder="1" applyAlignment="1">
      <alignment horizontal="center" vertical="center"/>
    </xf>
    <xf numFmtId="0" fontId="46" fillId="11" borderId="21" xfId="0" applyFont="1" applyFill="1" applyBorder="1" applyAlignment="1">
      <alignment horizontal="left" vertical="center" wrapText="1"/>
    </xf>
    <xf numFmtId="9" fontId="40" fillId="0" borderId="1" xfId="0" applyNumberFormat="1" applyFont="1" applyBorder="1" applyAlignment="1">
      <alignment horizontal="center" vertical="center" wrapText="1"/>
    </xf>
    <xf numFmtId="0" fontId="46" fillId="13" borderId="0" xfId="0" applyFont="1" applyFill="1" applyAlignment="1">
      <alignment horizontal="center" vertical="center" wrapText="1"/>
    </xf>
    <xf numFmtId="0" fontId="46" fillId="11" borderId="0" xfId="0" applyFont="1" applyFill="1" applyAlignment="1">
      <alignment horizontal="left" vertical="center" wrapText="1"/>
    </xf>
    <xf numFmtId="9" fontId="40" fillId="0" borderId="0" xfId="0" applyNumberFormat="1" applyFont="1" applyAlignment="1">
      <alignment horizontal="center" vertical="center" wrapText="1"/>
    </xf>
    <xf numFmtId="0" fontId="40" fillId="0" borderId="0" xfId="0" applyFont="1" applyAlignment="1">
      <alignment horizontal="left" vertical="center"/>
    </xf>
    <xf numFmtId="0" fontId="46" fillId="16" borderId="1" xfId="0" applyFont="1" applyFill="1" applyBorder="1" applyAlignment="1">
      <alignment horizontal="left" vertical="center" wrapText="1"/>
    </xf>
    <xf numFmtId="170" fontId="40" fillId="0" borderId="1" xfId="1" applyNumberFormat="1" applyFont="1" applyFill="1" applyBorder="1" applyAlignment="1">
      <alignment horizontal="center" vertical="center"/>
    </xf>
    <xf numFmtId="9" fontId="40" fillId="0" borderId="1" xfId="1" applyFont="1" applyFill="1" applyBorder="1" applyAlignment="1">
      <alignment horizontal="left" vertical="center" wrapText="1"/>
    </xf>
    <xf numFmtId="3" fontId="40" fillId="0" borderId="0" xfId="0" applyNumberFormat="1" applyFont="1" applyAlignment="1">
      <alignment horizontal="left" vertical="center"/>
    </xf>
    <xf numFmtId="165" fontId="40" fillId="0" borderId="0" xfId="0" applyNumberFormat="1" applyFont="1" applyAlignment="1">
      <alignment horizontal="left" vertical="center"/>
    </xf>
    <xf numFmtId="0" fontId="52" fillId="30" borderId="1" xfId="0" applyFont="1" applyFill="1" applyBorder="1" applyAlignment="1">
      <alignment horizontal="center" vertical="center" wrapText="1"/>
    </xf>
    <xf numFmtId="0" fontId="41" fillId="31" borderId="1" xfId="0" applyFont="1" applyFill="1" applyBorder="1" applyAlignment="1">
      <alignment horizontal="center" vertical="center"/>
    </xf>
    <xf numFmtId="0" fontId="41" fillId="0" borderId="1" xfId="0" applyFont="1" applyBorder="1" applyAlignment="1">
      <alignment vertical="center" wrapText="1"/>
    </xf>
    <xf numFmtId="0" fontId="41" fillId="0" borderId="1" xfId="0" applyFont="1" applyBorder="1" applyAlignment="1">
      <alignment vertical="center"/>
    </xf>
    <xf numFmtId="0" fontId="41" fillId="0" borderId="37" xfId="0" applyFont="1" applyBorder="1"/>
    <xf numFmtId="0" fontId="41" fillId="0" borderId="0" xfId="0" applyFont="1"/>
    <xf numFmtId="0" fontId="39" fillId="16" borderId="1" xfId="0" applyFont="1" applyFill="1" applyBorder="1" applyAlignment="1">
      <alignment horizontal="center" vertical="center" wrapText="1"/>
    </xf>
    <xf numFmtId="0" fontId="39" fillId="16" borderId="10" xfId="0" applyFont="1" applyFill="1" applyBorder="1" applyAlignment="1">
      <alignment horizontal="center" vertical="center" wrapText="1"/>
    </xf>
    <xf numFmtId="0" fontId="46" fillId="16" borderId="10" xfId="0" applyFont="1" applyFill="1" applyBorder="1" applyAlignment="1">
      <alignment horizontal="center" vertical="center" wrapText="1"/>
    </xf>
    <xf numFmtId="0" fontId="39" fillId="16" borderId="10" xfId="0" applyFont="1" applyFill="1" applyBorder="1" applyAlignment="1">
      <alignment horizontal="center" vertical="center"/>
    </xf>
    <xf numFmtId="0" fontId="39" fillId="16" borderId="36" xfId="0" applyFont="1" applyFill="1" applyBorder="1" applyAlignment="1">
      <alignment horizontal="center" vertical="center"/>
    </xf>
    <xf numFmtId="0" fontId="39" fillId="16" borderId="28" xfId="0" applyFont="1" applyFill="1" applyBorder="1" applyAlignment="1">
      <alignment horizontal="center" vertical="center"/>
    </xf>
    <xf numFmtId="0" fontId="39" fillId="16" borderId="40" xfId="0" applyFont="1" applyFill="1" applyBorder="1" applyAlignment="1">
      <alignment horizontal="center" vertical="center"/>
    </xf>
    <xf numFmtId="0" fontId="39" fillId="16" borderId="25" xfId="0" applyFont="1" applyFill="1" applyBorder="1" applyAlignment="1">
      <alignment horizontal="center" vertical="center"/>
    </xf>
    <xf numFmtId="0" fontId="39" fillId="16" borderId="31" xfId="0" applyFont="1" applyFill="1" applyBorder="1" applyAlignment="1">
      <alignment horizontal="center" vertical="center"/>
    </xf>
    <xf numFmtId="0" fontId="39" fillId="24" borderId="10" xfId="0" applyFont="1" applyFill="1" applyBorder="1"/>
    <xf numFmtId="0" fontId="39" fillId="24" borderId="31" xfId="0" applyFont="1" applyFill="1" applyBorder="1"/>
    <xf numFmtId="0" fontId="39" fillId="0" borderId="10" xfId="0" applyFont="1" applyBorder="1" applyAlignment="1">
      <alignment horizontal="center" vertical="center"/>
    </xf>
    <xf numFmtId="0" fontId="46" fillId="0" borderId="1" xfId="0" applyFont="1" applyBorder="1" applyAlignment="1">
      <alignment horizontal="left" vertical="center" wrapText="1"/>
    </xf>
    <xf numFmtId="3" fontId="39" fillId="0" borderId="10" xfId="0" applyNumberFormat="1" applyFont="1" applyBorder="1" applyAlignment="1">
      <alignment horizontal="center" vertical="center"/>
    </xf>
    <xf numFmtId="169" fontId="40" fillId="0" borderId="61" xfId="0" applyNumberFormat="1" applyFont="1" applyBorder="1" applyAlignment="1">
      <alignment horizontal="center" vertical="center"/>
    </xf>
    <xf numFmtId="0" fontId="46" fillId="14" borderId="21" xfId="0" applyFont="1" applyFill="1" applyBorder="1" applyAlignment="1">
      <alignment vertical="center" wrapText="1"/>
    </xf>
    <xf numFmtId="3" fontId="40" fillId="0" borderId="62" xfId="0" applyNumberFormat="1" applyFont="1" applyBorder="1" applyAlignment="1">
      <alignment horizontal="center" vertical="center"/>
    </xf>
    <xf numFmtId="170" fontId="40" fillId="0" borderId="61" xfId="0" applyNumberFormat="1" applyFont="1" applyBorder="1" applyAlignment="1">
      <alignment horizontal="center" vertical="center"/>
    </xf>
    <xf numFmtId="3" fontId="40" fillId="0" borderId="74" xfId="0" applyNumberFormat="1" applyFont="1" applyBorder="1" applyAlignment="1">
      <alignment horizontal="center" vertical="center"/>
    </xf>
    <xf numFmtId="3" fontId="40" fillId="0" borderId="61" xfId="0" applyNumberFormat="1" applyFont="1" applyBorder="1" applyAlignment="1">
      <alignment horizontal="center" vertical="center"/>
    </xf>
    <xf numFmtId="0" fontId="46" fillId="0" borderId="0" xfId="0" applyFont="1" applyAlignment="1">
      <alignment horizontal="left" vertical="center" wrapText="1"/>
    </xf>
    <xf numFmtId="0" fontId="46" fillId="0" borderId="0" xfId="0" applyFont="1" applyAlignment="1">
      <alignment vertical="center" wrapText="1"/>
    </xf>
    <xf numFmtId="170" fontId="40" fillId="0" borderId="0" xfId="0" applyNumberFormat="1" applyFont="1" applyAlignment="1">
      <alignment horizontal="center" vertical="center"/>
    </xf>
    <xf numFmtId="0" fontId="46" fillId="16" borderId="1" xfId="0" applyFont="1" applyFill="1" applyBorder="1" applyAlignment="1">
      <alignment vertical="center" wrapText="1"/>
    </xf>
    <xf numFmtId="170" fontId="42" fillId="16" borderId="1" xfId="0" applyNumberFormat="1" applyFont="1" applyFill="1" applyBorder="1" applyAlignment="1">
      <alignment horizontal="center" vertical="center"/>
    </xf>
    <xf numFmtId="3" fontId="39" fillId="14" borderId="1" xfId="0" applyNumberFormat="1" applyFont="1" applyFill="1" applyBorder="1" applyAlignment="1">
      <alignment horizontal="center" vertical="center" wrapText="1"/>
    </xf>
    <xf numFmtId="3" fontId="40" fillId="0" borderId="1" xfId="0" applyNumberFormat="1" applyFont="1" applyBorder="1" applyAlignment="1">
      <alignment horizontal="center" vertical="center"/>
    </xf>
    <xf numFmtId="0" fontId="39" fillId="0" borderId="0" xfId="0" applyFont="1" applyAlignment="1">
      <alignment horizontal="left" vertical="center" wrapText="1"/>
    </xf>
    <xf numFmtId="169" fontId="40" fillId="0" borderId="0" xfId="0" applyNumberFormat="1" applyFont="1" applyAlignment="1">
      <alignment horizontal="center" vertical="center"/>
    </xf>
    <xf numFmtId="0" fontId="46" fillId="16" borderId="31" xfId="0" applyFont="1" applyFill="1" applyBorder="1" applyAlignment="1">
      <alignment horizontal="center" vertical="center" wrapText="1"/>
    </xf>
    <xf numFmtId="185" fontId="40" fillId="0" borderId="0" xfId="0" applyNumberFormat="1" applyFont="1"/>
    <xf numFmtId="186" fontId="40" fillId="0" borderId="1" xfId="0" applyNumberFormat="1" applyFont="1" applyBorder="1"/>
    <xf numFmtId="187" fontId="41" fillId="0" borderId="1" xfId="0" applyNumberFormat="1" applyFont="1" applyBorder="1"/>
    <xf numFmtId="188" fontId="41" fillId="0" borderId="5" xfId="0" applyNumberFormat="1" applyFont="1" applyBorder="1"/>
    <xf numFmtId="186" fontId="40" fillId="0" borderId="0" xfId="0" applyNumberFormat="1" applyFont="1" applyAlignment="1">
      <alignment vertical="center"/>
    </xf>
    <xf numFmtId="177" fontId="41" fillId="0" borderId="63" xfId="0" applyNumberFormat="1" applyFont="1" applyBorder="1" applyAlignment="1">
      <alignment horizontal="center" vertical="center"/>
    </xf>
    <xf numFmtId="0" fontId="44" fillId="16" borderId="33" xfId="0" applyFont="1" applyFill="1" applyBorder="1" applyAlignment="1">
      <alignment horizontal="center" vertical="center" wrapText="1"/>
    </xf>
    <xf numFmtId="0" fontId="44" fillId="16" borderId="39" xfId="0" applyFont="1" applyFill="1" applyBorder="1" applyAlignment="1">
      <alignment horizontal="center" vertical="center" wrapText="1"/>
    </xf>
    <xf numFmtId="0" fontId="44" fillId="16" borderId="10" xfId="0" applyFont="1" applyFill="1" applyBorder="1" applyAlignment="1">
      <alignment horizontal="center" vertical="center" wrapText="1"/>
    </xf>
    <xf numFmtId="189" fontId="41" fillId="0" borderId="63" xfId="0" applyNumberFormat="1" applyFont="1" applyBorder="1" applyAlignment="1">
      <alignment horizontal="center" vertical="center"/>
    </xf>
    <xf numFmtId="0" fontId="46" fillId="0" borderId="33" xfId="0" applyFont="1" applyBorder="1" applyAlignment="1">
      <alignment vertical="center" wrapText="1"/>
    </xf>
    <xf numFmtId="178" fontId="41" fillId="0" borderId="0" xfId="0" applyNumberFormat="1" applyFont="1" applyAlignment="1">
      <alignment horizontal="center" vertical="center"/>
    </xf>
    <xf numFmtId="0" fontId="46" fillId="16" borderId="1" xfId="0" applyFont="1" applyFill="1" applyBorder="1" applyAlignment="1">
      <alignment horizontal="center" vertical="center"/>
    </xf>
    <xf numFmtId="0" fontId="46" fillId="16" borderId="19" xfId="0" applyFont="1" applyFill="1" applyBorder="1" applyAlignment="1">
      <alignment horizontal="center" vertical="center"/>
    </xf>
    <xf numFmtId="0" fontId="40" fillId="14" borderId="1" xfId="0" applyFont="1" applyFill="1" applyBorder="1" applyAlignment="1">
      <alignment horizontal="left" vertical="center" wrapText="1"/>
    </xf>
    <xf numFmtId="164" fontId="39" fillId="0" borderId="1" xfId="1" applyNumberFormat="1" applyFont="1" applyBorder="1" applyAlignment="1">
      <alignment horizontal="center" vertical="center" wrapText="1"/>
    </xf>
    <xf numFmtId="164" fontId="39" fillId="0" borderId="1" xfId="0" applyNumberFormat="1" applyFont="1" applyBorder="1" applyAlignment="1">
      <alignment horizontal="center" vertical="center"/>
    </xf>
    <xf numFmtId="164" fontId="40" fillId="0" borderId="1" xfId="1" applyNumberFormat="1" applyFont="1" applyBorder="1" applyAlignment="1">
      <alignment horizontal="center" vertical="center"/>
    </xf>
    <xf numFmtId="9" fontId="40" fillId="0" borderId="1" xfId="1" applyFont="1" applyBorder="1" applyAlignment="1">
      <alignment horizontal="center" vertical="center"/>
    </xf>
    <xf numFmtId="0" fontId="40" fillId="14" borderId="20" xfId="0" applyFont="1" applyFill="1" applyBorder="1" applyAlignment="1">
      <alignment horizontal="left" vertical="center" wrapText="1"/>
    </xf>
    <xf numFmtId="0" fontId="39" fillId="0" borderId="20" xfId="0" applyFont="1" applyBorder="1" applyAlignment="1">
      <alignment horizontal="center" vertical="center" wrapText="1"/>
    </xf>
    <xf numFmtId="164" fontId="39" fillId="0" borderId="20" xfId="1" applyNumberFormat="1" applyFont="1" applyBorder="1" applyAlignment="1">
      <alignment horizontal="center" vertical="center" wrapText="1"/>
    </xf>
    <xf numFmtId="0" fontId="41" fillId="0" borderId="0" xfId="0" applyFont="1" applyAlignment="1">
      <alignment wrapText="1"/>
    </xf>
    <xf numFmtId="0" fontId="39" fillId="16" borderId="3" xfId="0" applyFont="1" applyFill="1" applyBorder="1" applyAlignment="1">
      <alignment horizontal="left" vertical="center" wrapText="1"/>
    </xf>
    <xf numFmtId="0" fontId="39" fillId="16" borderId="34" xfId="0" applyFont="1" applyFill="1" applyBorder="1" applyAlignment="1">
      <alignment horizontal="center" vertical="center" wrapText="1"/>
    </xf>
    <xf numFmtId="0" fontId="39" fillId="16" borderId="40" xfId="0" applyFont="1" applyFill="1" applyBorder="1" applyAlignment="1">
      <alignment horizontal="center" vertical="center" wrapText="1"/>
    </xf>
    <xf numFmtId="0" fontId="39" fillId="16" borderId="34" xfId="0" applyFont="1" applyFill="1" applyBorder="1" applyAlignment="1">
      <alignment horizontal="center" vertical="center"/>
    </xf>
    <xf numFmtId="0" fontId="39" fillId="16" borderId="13" xfId="0" applyFont="1" applyFill="1" applyBorder="1" applyAlignment="1">
      <alignment horizontal="center" vertical="center"/>
    </xf>
    <xf numFmtId="9" fontId="40" fillId="0" borderId="1" xfId="1" applyFont="1" applyFill="1" applyBorder="1" applyAlignment="1">
      <alignment horizontal="center" vertical="center"/>
    </xf>
    <xf numFmtId="9" fontId="40" fillId="0" borderId="9" xfId="0" applyNumberFormat="1" applyFont="1" applyBorder="1" applyAlignment="1">
      <alignment horizontal="center" vertical="center"/>
    </xf>
    <xf numFmtId="0" fontId="39" fillId="16" borderId="6" xfId="0" applyFont="1" applyFill="1" applyBorder="1" applyAlignment="1">
      <alignment horizontal="left" vertical="center" wrapText="1"/>
    </xf>
    <xf numFmtId="0" fontId="39" fillId="16" borderId="1" xfId="0" applyFont="1" applyFill="1" applyBorder="1" applyAlignment="1">
      <alignment horizontal="center" vertical="center"/>
    </xf>
    <xf numFmtId="0" fontId="39" fillId="16" borderId="27" xfId="0" applyFont="1" applyFill="1" applyBorder="1" applyAlignment="1">
      <alignment horizontal="center" vertical="center"/>
    </xf>
    <xf numFmtId="0" fontId="41" fillId="3" borderId="0" xfId="0" applyFont="1" applyFill="1" applyAlignment="1">
      <alignment vertical="center"/>
    </xf>
    <xf numFmtId="0" fontId="41" fillId="3" borderId="0" xfId="0" applyFont="1" applyFill="1" applyAlignment="1">
      <alignment horizontal="left" vertical="center"/>
    </xf>
    <xf numFmtId="0" fontId="47" fillId="40" borderId="1" xfId="0" applyFont="1" applyFill="1" applyBorder="1" applyAlignment="1">
      <alignment horizontal="left" vertical="center"/>
    </xf>
    <xf numFmtId="0" fontId="41" fillId="0" borderId="1" xfId="0" applyFont="1" applyBorder="1" applyAlignment="1">
      <alignment horizontal="left" vertical="center"/>
    </xf>
    <xf numFmtId="0" fontId="41" fillId="3" borderId="37" xfId="0" applyFont="1" applyFill="1" applyBorder="1" applyAlignment="1">
      <alignment vertical="center"/>
    </xf>
    <xf numFmtId="0" fontId="41" fillId="0" borderId="38" xfId="0" applyFont="1" applyBorder="1" applyAlignment="1">
      <alignment horizontal="left" vertical="center"/>
    </xf>
    <xf numFmtId="0" fontId="41" fillId="3" borderId="38" xfId="0" applyFont="1" applyFill="1" applyBorder="1" applyAlignment="1">
      <alignment vertical="center"/>
    </xf>
    <xf numFmtId="0" fontId="39" fillId="0" borderId="27" xfId="0" applyFont="1" applyBorder="1" applyAlignment="1">
      <alignment vertical="center" wrapText="1"/>
    </xf>
    <xf numFmtId="0" fontId="39" fillId="0" borderId="0" xfId="0" applyFont="1" applyAlignment="1">
      <alignment vertical="center" wrapText="1"/>
    </xf>
    <xf numFmtId="0" fontId="40" fillId="0" borderId="1" xfId="0" applyFont="1" applyBorder="1" applyAlignment="1">
      <alignment vertical="center"/>
    </xf>
    <xf numFmtId="0" fontId="44" fillId="16" borderId="21" xfId="0" applyFont="1" applyFill="1" applyBorder="1" applyAlignment="1">
      <alignment horizontal="center" vertical="center" wrapText="1"/>
    </xf>
    <xf numFmtId="0" fontId="45" fillId="16" borderId="1" xfId="0" applyFont="1" applyFill="1" applyBorder="1" applyAlignment="1">
      <alignment horizontal="left" vertical="center"/>
    </xf>
    <xf numFmtId="0" fontId="40" fillId="21" borderId="1" xfId="0" applyFont="1" applyFill="1" applyBorder="1" applyAlignment="1">
      <alignment horizontal="center" vertical="center" wrapText="1"/>
    </xf>
    <xf numFmtId="0" fontId="40" fillId="21" borderId="1" xfId="0" applyFont="1" applyFill="1" applyBorder="1" applyAlignment="1">
      <alignment horizontal="center" vertical="center"/>
    </xf>
    <xf numFmtId="0" fontId="44" fillId="16" borderId="1" xfId="0" applyFont="1" applyFill="1" applyBorder="1" applyAlignment="1">
      <alignment horizontal="left" vertical="center"/>
    </xf>
    <xf numFmtId="10" fontId="45" fillId="16" borderId="1" xfId="0" applyNumberFormat="1" applyFont="1" applyFill="1" applyBorder="1" applyAlignment="1">
      <alignment horizontal="center" vertical="center"/>
    </xf>
    <xf numFmtId="3" fontId="40" fillId="21" borderId="1" xfId="0" applyNumberFormat="1" applyFont="1" applyFill="1" applyBorder="1" applyAlignment="1">
      <alignment horizontal="center" vertical="center"/>
    </xf>
    <xf numFmtId="0" fontId="40" fillId="10" borderId="1" xfId="0" applyFont="1" applyFill="1" applyBorder="1" applyAlignment="1">
      <alignment horizontal="left" vertical="center" wrapText="1"/>
    </xf>
    <xf numFmtId="0" fontId="40" fillId="10" borderId="1" xfId="0" applyFont="1" applyFill="1" applyBorder="1" applyAlignment="1">
      <alignment horizontal="center" vertical="center" wrapText="1"/>
    </xf>
    <xf numFmtId="1" fontId="40" fillId="10" borderId="1" xfId="0" applyNumberFormat="1" applyFont="1" applyFill="1" applyBorder="1" applyAlignment="1">
      <alignment horizontal="center" vertical="center" wrapText="1"/>
    </xf>
    <xf numFmtId="171" fontId="40" fillId="10" borderId="1" xfId="0" applyNumberFormat="1" applyFont="1" applyFill="1" applyBorder="1" applyAlignment="1">
      <alignment horizontal="center" vertical="center" wrapText="1"/>
    </xf>
    <xf numFmtId="181" fontId="40" fillId="10" borderId="1" xfId="0" applyNumberFormat="1" applyFont="1" applyFill="1" applyBorder="1" applyAlignment="1">
      <alignment horizontal="center" vertical="center" wrapText="1"/>
    </xf>
    <xf numFmtId="0" fontId="40" fillId="19" borderId="1" xfId="0" applyFont="1" applyFill="1" applyBorder="1" applyAlignment="1">
      <alignment horizontal="center" vertical="center" wrapText="1"/>
    </xf>
    <xf numFmtId="1" fontId="40" fillId="19" borderId="1" xfId="0" applyNumberFormat="1" applyFont="1" applyFill="1" applyBorder="1" applyAlignment="1">
      <alignment horizontal="center" vertical="center" wrapText="1"/>
    </xf>
    <xf numFmtId="181" fontId="40" fillId="19" borderId="1" xfId="0" applyNumberFormat="1" applyFont="1" applyFill="1" applyBorder="1" applyAlignment="1">
      <alignment horizontal="center" vertical="center" wrapText="1"/>
    </xf>
    <xf numFmtId="176" fontId="40" fillId="19" borderId="1" xfId="0" applyNumberFormat="1" applyFont="1" applyFill="1" applyBorder="1" applyAlignment="1">
      <alignment horizontal="center" vertical="center" wrapText="1"/>
    </xf>
    <xf numFmtId="172" fontId="40" fillId="10" borderId="1" xfId="0" applyNumberFormat="1" applyFont="1" applyFill="1" applyBorder="1" applyAlignment="1">
      <alignment horizontal="center" vertical="center" wrapText="1"/>
    </xf>
    <xf numFmtId="171" fontId="40" fillId="19" borderId="1" xfId="0" applyNumberFormat="1" applyFont="1" applyFill="1" applyBorder="1" applyAlignment="1">
      <alignment horizontal="center" vertical="center" wrapText="1"/>
    </xf>
    <xf numFmtId="0" fontId="40" fillId="16" borderId="0" xfId="0" applyFont="1" applyFill="1" applyAlignment="1">
      <alignment vertical="center"/>
    </xf>
    <xf numFmtId="0" fontId="40" fillId="16" borderId="1" xfId="0" applyFont="1" applyFill="1" applyBorder="1" applyAlignment="1">
      <alignment vertical="center"/>
    </xf>
    <xf numFmtId="0" fontId="40" fillId="21" borderId="21" xfId="0" applyFont="1" applyFill="1" applyBorder="1" applyAlignment="1">
      <alignment horizontal="center" vertical="center"/>
    </xf>
    <xf numFmtId="4" fontId="40" fillId="10" borderId="1" xfId="0" applyNumberFormat="1" applyFont="1" applyFill="1" applyBorder="1" applyAlignment="1">
      <alignment horizontal="center" vertical="center" wrapText="1"/>
    </xf>
    <xf numFmtId="2" fontId="40" fillId="10" borderId="1" xfId="0" applyNumberFormat="1" applyFont="1" applyFill="1" applyBorder="1" applyAlignment="1">
      <alignment horizontal="center" vertical="center" wrapText="1"/>
    </xf>
    <xf numFmtId="0" fontId="40" fillId="10" borderId="21" xfId="0" applyFont="1" applyFill="1" applyBorder="1" applyAlignment="1">
      <alignment horizontal="center" vertical="center" wrapText="1"/>
    </xf>
    <xf numFmtId="171" fontId="40" fillId="18" borderId="1" xfId="0" applyNumberFormat="1" applyFont="1" applyFill="1" applyBorder="1" applyAlignment="1">
      <alignment horizontal="center" vertical="center" wrapText="1"/>
    </xf>
    <xf numFmtId="176" fontId="40" fillId="10" borderId="1" xfId="0" applyNumberFormat="1" applyFont="1" applyFill="1" applyBorder="1" applyAlignment="1">
      <alignment horizontal="center" vertical="center" wrapText="1"/>
    </xf>
    <xf numFmtId="171" fontId="40" fillId="10" borderId="21" xfId="0" applyNumberFormat="1" applyFont="1" applyFill="1" applyBorder="1" applyAlignment="1">
      <alignment horizontal="center" vertical="center" wrapText="1"/>
    </xf>
    <xf numFmtId="172" fontId="40" fillId="19" borderId="1" xfId="0" applyNumberFormat="1" applyFont="1" applyFill="1" applyBorder="1" applyAlignment="1">
      <alignment vertical="center" wrapText="1"/>
    </xf>
    <xf numFmtId="172" fontId="40" fillId="10" borderId="1" xfId="0" applyNumberFormat="1" applyFont="1" applyFill="1" applyBorder="1" applyAlignment="1">
      <alignment vertical="center" wrapText="1"/>
    </xf>
    <xf numFmtId="172" fontId="40" fillId="0" borderId="1" xfId="0" applyNumberFormat="1" applyFont="1" applyBorder="1" applyAlignment="1">
      <alignment horizontal="left" vertical="center" wrapText="1"/>
    </xf>
    <xf numFmtId="173" fontId="40" fillId="0" borderId="1" xfId="0" applyNumberFormat="1" applyFont="1" applyBorder="1" applyAlignment="1">
      <alignment horizontal="left" vertical="center" wrapText="1"/>
    </xf>
    <xf numFmtId="0" fontId="39" fillId="0" borderId="1" xfId="0" applyFont="1" applyBorder="1" applyAlignment="1">
      <alignment vertical="center" wrapText="1"/>
    </xf>
    <xf numFmtId="0" fontId="40" fillId="15" borderId="1" xfId="0" applyFont="1" applyFill="1" applyBorder="1" applyAlignment="1">
      <alignment horizontal="left" vertical="center" wrapText="1"/>
    </xf>
    <xf numFmtId="0" fontId="40" fillId="15" borderId="10" xfId="0" applyFont="1" applyFill="1" applyBorder="1" applyAlignment="1">
      <alignment horizontal="left" vertical="center" wrapText="1"/>
    </xf>
    <xf numFmtId="172" fontId="40" fillId="15" borderId="1" xfId="0" applyNumberFormat="1" applyFont="1" applyFill="1" applyBorder="1" applyAlignment="1">
      <alignment horizontal="left" vertical="center" wrapText="1"/>
    </xf>
    <xf numFmtId="173" fontId="40" fillId="15" borderId="1" xfId="0" applyNumberFormat="1" applyFont="1" applyFill="1" applyBorder="1" applyAlignment="1">
      <alignment horizontal="left" vertical="center" wrapText="1"/>
    </xf>
    <xf numFmtId="0" fontId="39" fillId="15" borderId="1" xfId="0" applyFont="1" applyFill="1" applyBorder="1" applyAlignment="1">
      <alignment vertical="center" wrapText="1"/>
    </xf>
    <xf numFmtId="0" fontId="40" fillId="15" borderId="21" xfId="0" applyFont="1" applyFill="1" applyBorder="1" applyAlignment="1">
      <alignment horizontal="left" vertical="center" wrapText="1"/>
    </xf>
    <xf numFmtId="0" fontId="39" fillId="0" borderId="10" xfId="0" applyFont="1" applyBorder="1" applyAlignment="1">
      <alignment vertical="center" wrapText="1"/>
    </xf>
    <xf numFmtId="0" fontId="39" fillId="0" borderId="21" xfId="0" applyFont="1" applyBorder="1" applyAlignment="1">
      <alignment vertical="center" wrapText="1"/>
    </xf>
    <xf numFmtId="0" fontId="40" fillId="0" borderId="10" xfId="0" applyFont="1" applyBorder="1" applyAlignment="1">
      <alignment vertical="center" wrapText="1"/>
    </xf>
    <xf numFmtId="0" fontId="39" fillId="0" borderId="17" xfId="0" applyFont="1" applyBorder="1" applyAlignment="1">
      <alignment vertical="center" wrapText="1"/>
    </xf>
    <xf numFmtId="184" fontId="39" fillId="0" borderId="1" xfId="8" applyFont="1" applyFill="1" applyBorder="1" applyAlignment="1">
      <alignment vertical="center" wrapText="1"/>
    </xf>
    <xf numFmtId="184" fontId="39" fillId="0" borderId="21" xfId="8" applyFont="1" applyFill="1" applyBorder="1" applyAlignment="1">
      <alignment vertical="center" wrapText="1"/>
    </xf>
    <xf numFmtId="0" fontId="39" fillId="0" borderId="7" xfId="0" applyFont="1" applyBorder="1" applyAlignment="1">
      <alignment horizontal="center" vertical="center" wrapText="1"/>
    </xf>
    <xf numFmtId="0" fontId="39" fillId="0" borderId="5" xfId="0" applyFont="1" applyBorder="1" applyAlignment="1">
      <alignment horizontal="center" vertical="center" wrapText="1"/>
    </xf>
    <xf numFmtId="0" fontId="40" fillId="17" borderId="1" xfId="0" applyFont="1" applyFill="1" applyBorder="1" applyAlignment="1">
      <alignment vertical="center" wrapText="1"/>
    </xf>
    <xf numFmtId="0" fontId="40" fillId="17" borderId="1" xfId="0" applyFont="1" applyFill="1" applyBorder="1" applyAlignment="1">
      <alignment vertical="center"/>
    </xf>
    <xf numFmtId="0" fontId="40" fillId="17" borderId="1" xfId="0" applyFont="1" applyFill="1" applyBorder="1" applyAlignment="1">
      <alignment horizontal="center" vertical="center"/>
    </xf>
    <xf numFmtId="0" fontId="42" fillId="28" borderId="0" xfId="0" applyFont="1" applyFill="1" applyAlignment="1">
      <alignment vertical="center"/>
    </xf>
    <xf numFmtId="0" fontId="40" fillId="28" borderId="0" xfId="0" applyFont="1" applyFill="1" applyAlignment="1">
      <alignment vertical="center"/>
    </xf>
    <xf numFmtId="0" fontId="40" fillId="28" borderId="0" xfId="0" applyFont="1" applyFill="1" applyAlignment="1">
      <alignment horizontal="center" vertical="center"/>
    </xf>
    <xf numFmtId="0" fontId="40" fillId="28" borderId="1" xfId="0" applyFont="1" applyFill="1" applyBorder="1" applyAlignment="1">
      <alignment horizontal="center" vertical="center"/>
    </xf>
    <xf numFmtId="0" fontId="40" fillId="28" borderId="1" xfId="0" applyFont="1" applyFill="1" applyBorder="1" applyAlignment="1">
      <alignment vertical="center"/>
    </xf>
    <xf numFmtId="0" fontId="46" fillId="0" borderId="1" xfId="0" applyFont="1" applyBorder="1" applyAlignment="1">
      <alignment horizontal="left" vertical="center"/>
    </xf>
    <xf numFmtId="0" fontId="40" fillId="22" borderId="1" xfId="0" applyFont="1" applyFill="1" applyBorder="1" applyAlignment="1">
      <alignment horizontal="center"/>
    </xf>
    <xf numFmtId="0" fontId="40" fillId="22" borderId="21" xfId="0" applyFont="1" applyFill="1" applyBorder="1" applyAlignment="1">
      <alignment horizontal="center"/>
    </xf>
    <xf numFmtId="0" fontId="40" fillId="0" borderId="1" xfId="0" applyFont="1" applyBorder="1" applyAlignment="1">
      <alignment horizontal="center" wrapText="1"/>
    </xf>
    <xf numFmtId="3" fontId="40" fillId="0" borderId="1" xfId="0" applyNumberFormat="1" applyFont="1" applyBorder="1" applyAlignment="1">
      <alignment horizontal="center" wrapText="1"/>
    </xf>
    <xf numFmtId="3" fontId="40" fillId="0" borderId="21" xfId="0" applyNumberFormat="1" applyFont="1" applyBorder="1" applyAlignment="1">
      <alignment horizontal="center" wrapText="1"/>
    </xf>
    <xf numFmtId="3" fontId="40" fillId="0" borderId="1" xfId="0" applyNumberFormat="1" applyFont="1" applyBorder="1" applyAlignment="1">
      <alignment horizontal="center" vertical="center" wrapText="1"/>
    </xf>
    <xf numFmtId="3" fontId="40" fillId="0" borderId="21" xfId="0" applyNumberFormat="1" applyFont="1" applyBorder="1" applyAlignment="1">
      <alignment horizontal="center" vertical="center" wrapText="1"/>
    </xf>
    <xf numFmtId="0" fontId="40" fillId="4" borderId="1" xfId="0" applyFont="1" applyFill="1" applyBorder="1" applyAlignment="1">
      <alignment horizontal="center" vertical="center"/>
    </xf>
    <xf numFmtId="0" fontId="12" fillId="33" borderId="10" xfId="0" applyFont="1" applyFill="1" applyBorder="1" applyAlignment="1">
      <alignment horizontal="center" vertical="center" wrapText="1"/>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7" fillId="0" borderId="1" xfId="0" applyFont="1" applyBorder="1" applyAlignment="1">
      <alignment horizontal="center" vertical="center" wrapText="1"/>
    </xf>
    <xf numFmtId="2" fontId="57" fillId="0" borderId="1" xfId="0" applyNumberFormat="1" applyFont="1" applyBorder="1" applyAlignment="1">
      <alignment horizontal="center" vertical="center" wrapText="1"/>
    </xf>
    <xf numFmtId="0" fontId="33" fillId="0" borderId="1" xfId="0" applyFont="1" applyBorder="1" applyAlignment="1">
      <alignment horizontal="center" vertical="center" wrapText="1"/>
    </xf>
    <xf numFmtId="0" fontId="0" fillId="0" borderId="1" xfId="0" quotePrefix="1" applyBorder="1" applyAlignment="1">
      <alignment horizontal="center" vertical="center" wrapText="1"/>
    </xf>
    <xf numFmtId="0" fontId="2" fillId="0" borderId="1" xfId="0" quotePrefix="1" applyFont="1" applyBorder="1" applyAlignment="1">
      <alignment horizontal="center" vertical="center" wrapText="1"/>
    </xf>
    <xf numFmtId="2" fontId="0" fillId="0" borderId="0" xfId="0" applyNumberFormat="1" applyAlignment="1">
      <alignment horizontal="center" vertical="center"/>
    </xf>
    <xf numFmtId="20" fontId="0" fillId="0" borderId="1" xfId="0" applyNumberFormat="1" applyBorder="1" applyAlignment="1">
      <alignment horizontal="center" vertical="center" wrapText="1"/>
    </xf>
    <xf numFmtId="0" fontId="29" fillId="21" borderId="1" xfId="0" applyFont="1" applyFill="1" applyBorder="1" applyAlignment="1">
      <alignment horizontal="center" vertical="center" wrapText="1"/>
    </xf>
    <xf numFmtId="2" fontId="29" fillId="21" borderId="1" xfId="0" applyNumberFormat="1" applyFont="1" applyFill="1" applyBorder="1" applyAlignment="1">
      <alignment horizontal="center" vertical="center" wrapText="1"/>
    </xf>
    <xf numFmtId="0" fontId="0" fillId="21" borderId="1" xfId="0" applyFill="1" applyBorder="1" applyAlignment="1">
      <alignment horizontal="center" vertical="center" wrapText="1"/>
    </xf>
    <xf numFmtId="2" fontId="0" fillId="21" borderId="1" xfId="0" applyNumberFormat="1" applyFill="1" applyBorder="1" applyAlignment="1">
      <alignment horizontal="center" vertical="center" wrapText="1"/>
    </xf>
    <xf numFmtId="0" fontId="13" fillId="21" borderId="1" xfId="0" applyFont="1" applyFill="1" applyBorder="1" applyAlignment="1">
      <alignment horizontal="center" vertical="center" wrapText="1"/>
    </xf>
    <xf numFmtId="14" fontId="0" fillId="0" borderId="1" xfId="0" applyNumberFormat="1" applyBorder="1" applyAlignment="1">
      <alignment horizontal="center" vertical="center" wrapText="1"/>
    </xf>
    <xf numFmtId="2" fontId="56" fillId="0" borderId="1" xfId="0" applyNumberFormat="1" applyFont="1" applyBorder="1" applyAlignment="1">
      <alignment horizontal="center" vertical="center" wrapText="1"/>
    </xf>
    <xf numFmtId="0" fontId="57" fillId="0" borderId="0" xfId="0" applyFont="1" applyAlignment="1">
      <alignment horizontal="center" vertical="center" wrapText="1"/>
    </xf>
    <xf numFmtId="0" fontId="58" fillId="0" borderId="1" xfId="0" applyFont="1" applyBorder="1" applyAlignment="1">
      <alignment horizontal="center" vertical="center" wrapText="1"/>
    </xf>
    <xf numFmtId="0" fontId="57" fillId="0" borderId="5" xfId="0" applyFont="1" applyBorder="1" applyAlignment="1">
      <alignment horizontal="center" vertical="center" wrapText="1"/>
    </xf>
    <xf numFmtId="0" fontId="56" fillId="0" borderId="5" xfId="0" applyFont="1" applyBorder="1" applyAlignment="1">
      <alignment horizontal="center" vertical="center" wrapText="1"/>
    </xf>
    <xf numFmtId="0" fontId="56" fillId="0" borderId="61" xfId="0" applyFont="1" applyBorder="1" applyAlignment="1">
      <alignment horizontal="center" vertical="center" wrapText="1"/>
    </xf>
    <xf numFmtId="0" fontId="57" fillId="0" borderId="61" xfId="0" applyFont="1" applyBorder="1" applyAlignment="1">
      <alignment horizontal="center" vertical="center" wrapText="1"/>
    </xf>
    <xf numFmtId="2" fontId="56" fillId="0" borderId="61" xfId="0" quotePrefix="1" applyNumberFormat="1" applyFont="1" applyBorder="1" applyAlignment="1">
      <alignment horizontal="center" vertical="center" wrapText="1"/>
    </xf>
    <xf numFmtId="0" fontId="56" fillId="0" borderId="30" xfId="0" quotePrefix="1" applyFont="1" applyBorder="1" applyAlignment="1">
      <alignment horizontal="center" vertical="center" wrapText="1"/>
    </xf>
    <xf numFmtId="2" fontId="57" fillId="0" borderId="30" xfId="0" applyNumberFormat="1" applyFont="1" applyBorder="1" applyAlignment="1">
      <alignment horizontal="center" vertical="center" wrapText="1"/>
    </xf>
    <xf numFmtId="0" fontId="57" fillId="0" borderId="30" xfId="0" applyFont="1" applyBorder="1" applyAlignment="1">
      <alignment horizontal="center" vertical="center" wrapText="1"/>
    </xf>
    <xf numFmtId="0" fontId="56" fillId="0" borderId="30" xfId="0" applyFont="1" applyBorder="1" applyAlignment="1">
      <alignment horizontal="center" vertical="center" wrapText="1"/>
    </xf>
    <xf numFmtId="0" fontId="56" fillId="0" borderId="17" xfId="0" applyFont="1" applyBorder="1" applyAlignment="1">
      <alignment horizontal="center" vertical="center" wrapText="1"/>
    </xf>
    <xf numFmtId="0" fontId="56" fillId="0" borderId="21" xfId="0" applyFont="1" applyBorder="1" applyAlignment="1">
      <alignment horizontal="center" vertical="center" wrapText="1"/>
    </xf>
    <xf numFmtId="2" fontId="56" fillId="0" borderId="61" xfId="0" applyNumberFormat="1" applyFont="1" applyBorder="1" applyAlignment="1">
      <alignment horizontal="center" vertical="center" wrapText="1"/>
    </xf>
    <xf numFmtId="0" fontId="56" fillId="0" borderId="74" xfId="0" applyFont="1" applyBorder="1" applyAlignment="1">
      <alignment horizontal="center" vertical="center" wrapText="1"/>
    </xf>
    <xf numFmtId="0" fontId="56" fillId="0" borderId="63" xfId="0" applyFont="1" applyBorder="1" applyAlignment="1">
      <alignment horizontal="center" vertical="center" wrapText="1"/>
    </xf>
    <xf numFmtId="2" fontId="57" fillId="0" borderId="61" xfId="0" applyNumberFormat="1" applyFont="1" applyBorder="1" applyAlignment="1">
      <alignment horizontal="center" vertical="center" wrapText="1"/>
    </xf>
    <xf numFmtId="2" fontId="56" fillId="0" borderId="5" xfId="0" applyNumberFormat="1" applyFont="1" applyBorder="1" applyAlignment="1">
      <alignment horizontal="center" vertical="center" wrapText="1"/>
    </xf>
    <xf numFmtId="2" fontId="56" fillId="0" borderId="30" xfId="0" applyNumberFormat="1" applyFont="1" applyBorder="1" applyAlignment="1">
      <alignment horizontal="center" vertical="center" wrapText="1"/>
    </xf>
    <xf numFmtId="0" fontId="56" fillId="0" borderId="32" xfId="0" applyFont="1" applyBorder="1" applyAlignment="1">
      <alignment horizontal="center" vertical="center" wrapText="1"/>
    </xf>
    <xf numFmtId="0" fontId="57" fillId="0" borderId="77" xfId="0" applyFont="1" applyBorder="1" applyAlignment="1">
      <alignment horizontal="center" vertical="center" wrapText="1"/>
    </xf>
    <xf numFmtId="0" fontId="56" fillId="0" borderId="5" xfId="0" quotePrefix="1" applyFont="1" applyBorder="1" applyAlignment="1">
      <alignment horizontal="center" vertical="center" wrapText="1"/>
    </xf>
    <xf numFmtId="0" fontId="56" fillId="0" borderId="1" xfId="0" quotePrefix="1" applyFont="1" applyBorder="1" applyAlignment="1">
      <alignment horizontal="center" vertical="center" wrapText="1"/>
    </xf>
    <xf numFmtId="0" fontId="56" fillId="0" borderId="78" xfId="0" applyFont="1" applyBorder="1" applyAlignment="1">
      <alignment horizontal="center" vertical="center" wrapText="1"/>
    </xf>
    <xf numFmtId="3" fontId="56" fillId="0" borderId="30" xfId="0" applyNumberFormat="1" applyFont="1" applyBorder="1" applyAlignment="1">
      <alignment horizontal="center" vertical="center" wrapText="1"/>
    </xf>
    <xf numFmtId="0" fontId="57" fillId="0" borderId="33" xfId="0" applyFont="1" applyBorder="1" applyAlignment="1">
      <alignment horizontal="center" vertical="center" wrapText="1"/>
    </xf>
    <xf numFmtId="0" fontId="56" fillId="0" borderId="63" xfId="0" quotePrefix="1" applyFont="1" applyBorder="1" applyAlignment="1">
      <alignment horizontal="center" vertical="center" wrapText="1"/>
    </xf>
    <xf numFmtId="0" fontId="56" fillId="0" borderId="77" xfId="0" quotePrefix="1" applyFont="1" applyBorder="1" applyAlignment="1">
      <alignment horizontal="center" vertical="center" wrapText="1"/>
    </xf>
    <xf numFmtId="0" fontId="56" fillId="0" borderId="77" xfId="0" applyFont="1" applyBorder="1" applyAlignment="1">
      <alignment horizontal="center" vertical="center" wrapText="1"/>
    </xf>
    <xf numFmtId="0" fontId="57" fillId="0" borderId="63" xfId="0" applyFont="1" applyBorder="1" applyAlignment="1">
      <alignment horizontal="center" vertical="center" wrapText="1"/>
    </xf>
    <xf numFmtId="2" fontId="57" fillId="0" borderId="5" xfId="0" applyNumberFormat="1" applyFont="1" applyBorder="1" applyAlignment="1">
      <alignment horizontal="center" vertical="center" wrapText="1"/>
    </xf>
    <xf numFmtId="2" fontId="57" fillId="0" borderId="77" xfId="0" applyNumberFormat="1" applyFont="1" applyBorder="1" applyAlignment="1">
      <alignment horizontal="center" vertical="center" wrapText="1"/>
    </xf>
    <xf numFmtId="0" fontId="56" fillId="0" borderId="39" xfId="0" applyFont="1" applyBorder="1" applyAlignment="1">
      <alignment horizontal="center" vertical="center" wrapText="1"/>
    </xf>
    <xf numFmtId="0" fontId="56" fillId="0" borderId="36" xfId="0" applyFont="1" applyBorder="1" applyAlignment="1">
      <alignment horizontal="center" vertical="center" wrapText="1"/>
    </xf>
    <xf numFmtId="0" fontId="56" fillId="0" borderId="10" xfId="0" applyFont="1" applyBorder="1" applyAlignment="1">
      <alignment horizontal="center" vertical="center" wrapText="1"/>
    </xf>
    <xf numFmtId="0" fontId="56" fillId="0" borderId="31" xfId="0" applyFont="1" applyBorder="1" applyAlignment="1">
      <alignment horizontal="center" vertical="center" wrapText="1"/>
    </xf>
    <xf numFmtId="2" fontId="57" fillId="0" borderId="74" xfId="0" applyNumberFormat="1" applyFont="1" applyBorder="1" applyAlignment="1">
      <alignment horizontal="center" vertical="center" wrapText="1"/>
    </xf>
    <xf numFmtId="3" fontId="56" fillId="0" borderId="1" xfId="0" applyNumberFormat="1" applyFont="1" applyBorder="1" applyAlignment="1">
      <alignment horizontal="center" vertical="center" wrapText="1"/>
    </xf>
    <xf numFmtId="0" fontId="59" fillId="0" borderId="1" xfId="0" applyFont="1" applyBorder="1" applyAlignment="1">
      <alignment horizontal="center" vertical="center" wrapText="1"/>
    </xf>
    <xf numFmtId="180" fontId="56" fillId="0" borderId="1" xfId="0" applyNumberFormat="1" applyFont="1" applyBorder="1" applyAlignment="1">
      <alignment horizontal="center" vertical="center" wrapText="1"/>
    </xf>
    <xf numFmtId="2" fontId="56" fillId="0" borderId="1" xfId="0" quotePrefix="1" applyNumberFormat="1" applyFont="1" applyBorder="1" applyAlignment="1">
      <alignment horizontal="center" vertical="center" wrapText="1"/>
    </xf>
    <xf numFmtId="3" fontId="56" fillId="0" borderId="1" xfId="0" quotePrefix="1" applyNumberFormat="1" applyFont="1" applyBorder="1" applyAlignment="1">
      <alignment horizontal="center" vertical="center" wrapText="1"/>
    </xf>
    <xf numFmtId="2" fontId="59" fillId="0" borderId="1" xfId="0" applyNumberFormat="1" applyFont="1" applyBorder="1" applyAlignment="1">
      <alignment horizontal="center" vertical="center" wrapText="1"/>
    </xf>
    <xf numFmtId="0" fontId="57" fillId="4" borderId="0" xfId="0" applyFont="1" applyFill="1" applyAlignment="1">
      <alignment horizontal="center" vertical="center" wrapText="1"/>
    </xf>
    <xf numFmtId="182" fontId="57" fillId="0" borderId="1" xfId="0" applyNumberFormat="1" applyFont="1" applyBorder="1" applyAlignment="1">
      <alignment horizontal="center" vertical="center" wrapText="1"/>
    </xf>
    <xf numFmtId="20" fontId="56" fillId="0" borderId="1" xfId="0" applyNumberFormat="1" applyFont="1" applyBorder="1" applyAlignment="1">
      <alignment horizontal="center" vertical="center" wrapText="1"/>
    </xf>
    <xf numFmtId="0" fontId="60" fillId="0" borderId="1" xfId="0" applyFont="1" applyBorder="1" applyAlignment="1">
      <alignment horizontal="center" vertical="center" wrapText="1"/>
    </xf>
    <xf numFmtId="2" fontId="3" fillId="0" borderId="0" xfId="0" applyNumberFormat="1" applyFont="1" applyAlignment="1">
      <alignment horizontal="center" vertical="center"/>
    </xf>
    <xf numFmtId="0" fontId="31" fillId="0" borderId="0" xfId="0" applyFont="1" applyAlignment="1">
      <alignment vertical="center"/>
    </xf>
    <xf numFmtId="0" fontId="14" fillId="0" borderId="0" xfId="0" applyFont="1" applyAlignment="1">
      <alignment vertical="center"/>
    </xf>
    <xf numFmtId="0" fontId="61" fillId="41" borderId="0" xfId="0" applyFont="1" applyFill="1" applyAlignment="1">
      <alignment horizontal="center" vertical="center" wrapText="1"/>
    </xf>
    <xf numFmtId="0" fontId="0" fillId="41" borderId="0" xfId="0" applyFill="1" applyAlignment="1">
      <alignment horizontal="center" vertical="center" wrapText="1"/>
    </xf>
    <xf numFmtId="0" fontId="0" fillId="16" borderId="0" xfId="0" applyFill="1" applyAlignment="1">
      <alignment horizontal="center" vertical="center" wrapText="1"/>
    </xf>
    <xf numFmtId="0" fontId="12" fillId="41" borderId="0" xfId="0" applyFont="1" applyFill="1" applyAlignment="1">
      <alignment horizontal="center" vertical="center" wrapText="1"/>
    </xf>
    <xf numFmtId="0" fontId="12" fillId="16" borderId="0" xfId="0" applyFont="1" applyFill="1" applyAlignment="1">
      <alignment horizontal="center" vertical="center" wrapText="1"/>
    </xf>
    <xf numFmtId="14" fontId="29" fillId="0" borderId="1" xfId="0" applyNumberFormat="1" applyFont="1" applyBorder="1" applyAlignment="1">
      <alignment horizontal="center" vertical="center" wrapText="1"/>
    </xf>
    <xf numFmtId="0" fontId="63" fillId="34" borderId="10" xfId="0" applyFont="1" applyFill="1" applyBorder="1" applyAlignment="1">
      <alignment horizontal="center" vertical="center" wrapText="1"/>
    </xf>
    <xf numFmtId="0" fontId="63" fillId="34" borderId="33" xfId="0" applyFont="1" applyFill="1" applyBorder="1" applyAlignment="1">
      <alignment horizontal="center" vertical="center" wrapText="1"/>
    </xf>
    <xf numFmtId="0" fontId="64" fillId="0" borderId="1" xfId="0" applyFont="1" applyBorder="1" applyAlignment="1">
      <alignment horizontal="center" vertical="center"/>
    </xf>
    <xf numFmtId="0" fontId="65" fillId="0" borderId="1" xfId="0" applyFont="1" applyBorder="1" applyAlignment="1">
      <alignment horizontal="center" vertical="center"/>
    </xf>
    <xf numFmtId="0" fontId="66" fillId="0" borderId="1" xfId="0" applyFont="1" applyBorder="1" applyAlignment="1">
      <alignment horizontal="center" vertical="center" wrapText="1"/>
    </xf>
    <xf numFmtId="0" fontId="67" fillId="0" borderId="1" xfId="0" applyFont="1" applyBorder="1" applyAlignment="1">
      <alignment horizontal="center" vertical="center" wrapText="1"/>
    </xf>
    <xf numFmtId="0" fontId="69" fillId="0" borderId="1" xfId="0" applyFont="1" applyBorder="1" applyAlignment="1">
      <alignment horizontal="center" vertical="center" wrapText="1"/>
    </xf>
    <xf numFmtId="0" fontId="0" fillId="0" borderId="1" xfId="0" quotePrefix="1" applyBorder="1" applyAlignment="1">
      <alignment horizontal="center" vertical="center"/>
    </xf>
    <xf numFmtId="0" fontId="35" fillId="0" borderId="1" xfId="0" applyFont="1" applyBorder="1" applyAlignment="1">
      <alignment horizontal="center" vertical="center"/>
    </xf>
    <xf numFmtId="0" fontId="70" fillId="0" borderId="1" xfId="0" applyFont="1" applyBorder="1" applyAlignment="1">
      <alignment horizontal="center" vertical="center"/>
    </xf>
    <xf numFmtId="0" fontId="71" fillId="0" borderId="1" xfId="0" applyFont="1" applyBorder="1" applyAlignment="1">
      <alignment horizontal="center" vertical="center"/>
    </xf>
    <xf numFmtId="0" fontId="72" fillId="0" borderId="1" xfId="0" applyFont="1" applyBorder="1" applyAlignment="1">
      <alignment horizontal="center" vertical="center"/>
    </xf>
    <xf numFmtId="0" fontId="73" fillId="0" borderId="1" xfId="0" applyFont="1" applyBorder="1" applyAlignment="1">
      <alignment horizontal="center" vertical="center"/>
    </xf>
    <xf numFmtId="0" fontId="74" fillId="0" borderId="1" xfId="0" applyFont="1" applyBorder="1" applyAlignment="1">
      <alignment horizontal="center" vertical="center"/>
    </xf>
    <xf numFmtId="0" fontId="75" fillId="0" borderId="1" xfId="0" applyFont="1" applyBorder="1" applyAlignment="1">
      <alignment horizontal="center" vertical="center"/>
    </xf>
    <xf numFmtId="0" fontId="76" fillId="0" borderId="1" xfId="0" applyFont="1" applyBorder="1" applyAlignment="1">
      <alignment horizontal="center" vertical="center" wrapText="1"/>
    </xf>
    <xf numFmtId="0" fontId="60" fillId="0" borderId="1" xfId="0" applyFont="1" applyBorder="1" applyAlignment="1">
      <alignment horizontal="center" vertical="center"/>
    </xf>
    <xf numFmtId="0" fontId="64"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77" fillId="0" borderId="1" xfId="0" applyFont="1" applyBorder="1" applyAlignment="1">
      <alignment horizontal="center" vertical="center" wrapText="1"/>
    </xf>
    <xf numFmtId="181" fontId="40" fillId="18" borderId="1" xfId="0" applyNumberFormat="1" applyFont="1" applyFill="1" applyBorder="1" applyAlignment="1">
      <alignment horizontal="center" vertical="center" wrapText="1"/>
    </xf>
    <xf numFmtId="0" fontId="12" fillId="16" borderId="10" xfId="0" applyFont="1" applyFill="1" applyBorder="1" applyAlignment="1">
      <alignment horizontal="center" vertical="center" wrapText="1"/>
    </xf>
    <xf numFmtId="0" fontId="0" fillId="16" borderId="0" xfId="0" applyFill="1" applyAlignment="1">
      <alignment vertical="center"/>
    </xf>
    <xf numFmtId="0" fontId="12" fillId="16" borderId="0" xfId="0" applyFont="1" applyFill="1" applyAlignment="1">
      <alignment vertical="center"/>
    </xf>
    <xf numFmtId="0" fontId="42" fillId="39" borderId="1" xfId="0" applyFont="1" applyFill="1" applyBorder="1" applyAlignment="1">
      <alignment horizontal="center" vertical="center" wrapText="1"/>
    </xf>
    <xf numFmtId="2" fontId="40" fillId="0" borderId="1" xfId="0" applyNumberFormat="1" applyFont="1" applyBorder="1" applyAlignment="1">
      <alignment horizontal="center" vertical="center" wrapText="1"/>
    </xf>
    <xf numFmtId="0" fontId="40" fillId="4" borderId="0" xfId="0" applyFont="1" applyFill="1" applyAlignment="1">
      <alignment vertical="center" wrapText="1"/>
    </xf>
    <xf numFmtId="169" fontId="41" fillId="0" borderId="1" xfId="0" applyNumberFormat="1" applyFont="1" applyBorder="1" applyAlignment="1">
      <alignment horizontal="center" vertical="center" wrapText="1"/>
    </xf>
    <xf numFmtId="2" fontId="40" fillId="0" borderId="0" xfId="0" applyNumberFormat="1" applyFont="1" applyAlignment="1">
      <alignment horizontal="center" vertical="center" wrapText="1"/>
    </xf>
    <xf numFmtId="2" fontId="42" fillId="0" borderId="0" xfId="0" applyNumberFormat="1" applyFont="1" applyAlignment="1">
      <alignment horizontal="center" vertical="center"/>
    </xf>
    <xf numFmtId="180" fontId="40" fillId="0" borderId="1" xfId="0" applyNumberFormat="1" applyFont="1" applyBorder="1" applyAlignment="1">
      <alignment horizontal="center" vertical="center" wrapText="1"/>
    </xf>
    <xf numFmtId="180" fontId="39" fillId="0" borderId="1" xfId="0" applyNumberFormat="1" applyFont="1" applyBorder="1" applyAlignment="1">
      <alignment horizontal="center" vertical="center" wrapText="1"/>
    </xf>
    <xf numFmtId="180" fontId="41" fillId="0" borderId="1" xfId="0" applyNumberFormat="1" applyFont="1" applyBorder="1" applyAlignment="1">
      <alignment horizontal="center" vertical="center" wrapText="1"/>
    </xf>
    <xf numFmtId="2" fontId="40" fillId="0" borderId="1" xfId="3" applyNumberFormat="1" applyFont="1" applyBorder="1" applyAlignment="1">
      <alignment horizontal="center" vertical="center" wrapText="1"/>
    </xf>
    <xf numFmtId="180" fontId="40" fillId="0" borderId="1" xfId="3" applyNumberFormat="1" applyFont="1" applyBorder="1" applyAlignment="1">
      <alignment horizontal="center" vertical="center" wrapText="1"/>
    </xf>
    <xf numFmtId="0" fontId="39" fillId="0" borderId="0" xfId="0" applyFont="1" applyAlignment="1">
      <alignment vertical="center"/>
    </xf>
    <xf numFmtId="0" fontId="78" fillId="0" borderId="1" xfId="0" applyFont="1" applyBorder="1" applyAlignment="1">
      <alignment horizontal="center" vertical="center" wrapText="1"/>
    </xf>
    <xf numFmtId="0" fontId="42" fillId="0" borderId="1" xfId="0" applyFont="1" applyBorder="1" applyAlignment="1">
      <alignment horizontal="center" vertical="center" wrapText="1"/>
    </xf>
    <xf numFmtId="2" fontId="42" fillId="0" borderId="1" xfId="0" applyNumberFormat="1" applyFont="1" applyBorder="1" applyAlignment="1">
      <alignment horizontal="left" vertical="center" wrapText="1"/>
    </xf>
    <xf numFmtId="0" fontId="40" fillId="0" borderId="10" xfId="0" applyFont="1" applyBorder="1" applyAlignment="1">
      <alignment horizontal="center" vertical="center" wrapText="1"/>
    </xf>
    <xf numFmtId="0" fontId="40" fillId="0" borderId="2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0" xfId="0" applyFont="1" applyBorder="1" applyAlignment="1">
      <alignment horizontal="center" vertical="center" wrapText="1"/>
    </xf>
    <xf numFmtId="0" fontId="41" fillId="0" borderId="10" xfId="0" applyFont="1" applyBorder="1" applyAlignment="1">
      <alignment horizontal="center" vertical="center" wrapText="1"/>
    </xf>
    <xf numFmtId="0" fontId="41" fillId="0" borderId="17" xfId="0" applyFont="1" applyBorder="1" applyAlignment="1">
      <alignment horizontal="center" vertical="center" wrapText="1"/>
    </xf>
    <xf numFmtId="0" fontId="23" fillId="21" borderId="1" xfId="0" applyFont="1" applyFill="1" applyBorder="1" applyAlignment="1">
      <alignment horizontal="center" vertical="center" wrapText="1"/>
    </xf>
    <xf numFmtId="0" fontId="32" fillId="21" borderId="1" xfId="0" applyFont="1" applyFill="1" applyBorder="1" applyAlignment="1">
      <alignment horizontal="center" vertical="center" wrapText="1"/>
    </xf>
    <xf numFmtId="3" fontId="0" fillId="21" borderId="1" xfId="0" applyNumberFormat="1" applyFill="1" applyBorder="1" applyAlignment="1">
      <alignment horizontal="center" vertical="center" wrapText="1"/>
    </xf>
    <xf numFmtId="20" fontId="13" fillId="21" borderId="1" xfId="0" applyNumberFormat="1" applyFont="1" applyFill="1" applyBorder="1" applyAlignment="1">
      <alignment horizontal="center" vertical="center" wrapText="1"/>
    </xf>
    <xf numFmtId="2" fontId="57" fillId="21" borderId="1" xfId="0" applyNumberFormat="1" applyFont="1" applyFill="1" applyBorder="1" applyAlignment="1">
      <alignment horizontal="center" vertical="center" wrapText="1"/>
    </xf>
    <xf numFmtId="0" fontId="42" fillId="39" borderId="10" xfId="0" applyFont="1" applyFill="1" applyBorder="1" applyAlignment="1">
      <alignment horizontal="center" vertical="center" wrapText="1"/>
    </xf>
    <xf numFmtId="0" fontId="42" fillId="39" borderId="36" xfId="0" applyFont="1" applyFill="1" applyBorder="1" applyAlignment="1">
      <alignment horizontal="center" vertical="center" wrapText="1"/>
    </xf>
    <xf numFmtId="0" fontId="42" fillId="0" borderId="0" xfId="0" applyFont="1" applyAlignment="1">
      <alignment horizontal="center" vertical="center" wrapText="1"/>
    </xf>
    <xf numFmtId="43" fontId="40" fillId="0" borderId="1" xfId="5" applyFont="1" applyFill="1" applyBorder="1" applyAlignment="1">
      <alignment horizontal="center" vertical="center" wrapText="1"/>
    </xf>
    <xf numFmtId="175" fontId="40" fillId="0" borderId="1" xfId="5" applyNumberFormat="1" applyFont="1" applyFill="1" applyBorder="1" applyAlignment="1">
      <alignment horizontal="center" vertical="center" wrapText="1"/>
    </xf>
    <xf numFmtId="0" fontId="42" fillId="21" borderId="1" xfId="0" applyFont="1" applyFill="1" applyBorder="1" applyAlignment="1">
      <alignment horizontal="center" vertical="center" wrapText="1"/>
    </xf>
    <xf numFmtId="190" fontId="42" fillId="21" borderId="1" xfId="5" applyNumberFormat="1" applyFont="1" applyFill="1" applyBorder="1" applyAlignment="1">
      <alignment horizontal="center" vertical="center" wrapText="1"/>
    </xf>
    <xf numFmtId="0" fontId="40" fillId="4" borderId="0" xfId="0" applyFont="1" applyFill="1" applyAlignment="1">
      <alignment horizontal="center" vertical="center" wrapText="1"/>
    </xf>
    <xf numFmtId="0" fontId="79" fillId="0" borderId="1" xfId="0" applyFont="1" applyBorder="1" applyAlignment="1">
      <alignment horizontal="center" vertical="center" wrapText="1"/>
    </xf>
    <xf numFmtId="175" fontId="42" fillId="21" borderId="1" xfId="5" applyNumberFormat="1" applyFont="1" applyFill="1" applyBorder="1" applyAlignment="1">
      <alignment horizontal="center" vertical="center" wrapText="1"/>
    </xf>
    <xf numFmtId="2" fontId="40" fillId="0" borderId="0" xfId="0" applyNumberFormat="1" applyFont="1" applyAlignment="1">
      <alignment horizontal="center" vertical="center"/>
    </xf>
    <xf numFmtId="0" fontId="41" fillId="21" borderId="1" xfId="0" applyFont="1" applyFill="1" applyBorder="1" applyAlignment="1">
      <alignment horizontal="center" vertical="center" wrapText="1"/>
    </xf>
    <xf numFmtId="2" fontId="41" fillId="21" borderId="1" xfId="0" applyNumberFormat="1" applyFont="1" applyFill="1" applyBorder="1" applyAlignment="1">
      <alignment horizontal="center" vertical="center" wrapText="1"/>
    </xf>
    <xf numFmtId="2" fontId="40" fillId="21" borderId="1" xfId="0" applyNumberFormat="1" applyFont="1" applyFill="1" applyBorder="1" applyAlignment="1">
      <alignment horizontal="center" vertical="center" wrapText="1"/>
    </xf>
    <xf numFmtId="14" fontId="40" fillId="0" borderId="1" xfId="0" applyNumberFormat="1" applyFont="1" applyBorder="1" applyAlignment="1">
      <alignment horizontal="center" vertical="center" wrapText="1"/>
    </xf>
    <xf numFmtId="0" fontId="41" fillId="42" borderId="1" xfId="0" applyFont="1" applyFill="1" applyBorder="1" applyAlignment="1">
      <alignment horizontal="center" vertical="center" wrapText="1"/>
    </xf>
    <xf numFmtId="2" fontId="40" fillId="0" borderId="0" xfId="0" applyNumberFormat="1" applyFont="1" applyAlignment="1">
      <alignment vertical="center"/>
    </xf>
    <xf numFmtId="2" fontId="40" fillId="0" borderId="1" xfId="0" applyNumberFormat="1" applyFont="1" applyBorder="1" applyAlignment="1">
      <alignment horizontal="center" vertical="center"/>
    </xf>
    <xf numFmtId="2" fontId="42" fillId="0" borderId="0" xfId="0" applyNumberFormat="1" applyFont="1" applyAlignment="1">
      <alignment horizontal="center" vertical="center" wrapText="1"/>
    </xf>
    <xf numFmtId="0" fontId="41" fillId="0" borderId="5" xfId="0" applyFont="1" applyBorder="1" applyAlignment="1">
      <alignment horizontal="center" vertical="center" wrapText="1"/>
    </xf>
    <xf numFmtId="0" fontId="41" fillId="0" borderId="30" xfId="0" quotePrefix="1" applyFont="1" applyBorder="1" applyAlignment="1">
      <alignment horizontal="center" vertical="center" wrapText="1"/>
    </xf>
    <xf numFmtId="2" fontId="40" fillId="0" borderId="30" xfId="0" applyNumberFormat="1" applyFont="1" applyBorder="1" applyAlignment="1">
      <alignment horizontal="center" vertical="center" wrapText="1"/>
    </xf>
    <xf numFmtId="0" fontId="41" fillId="0" borderId="30" xfId="0" applyFont="1" applyBorder="1" applyAlignment="1">
      <alignment horizontal="center" vertical="center" wrapText="1"/>
    </xf>
    <xf numFmtId="2" fontId="41" fillId="0" borderId="61" xfId="0" quotePrefix="1" applyNumberFormat="1" applyFont="1" applyBorder="1" applyAlignment="1">
      <alignment horizontal="center" vertical="center" wrapText="1"/>
    </xf>
    <xf numFmtId="2" fontId="41" fillId="0" borderId="61" xfId="0" applyNumberFormat="1" applyFont="1" applyBorder="1" applyAlignment="1">
      <alignment horizontal="center" vertical="center" wrapText="1"/>
    </xf>
    <xf numFmtId="0" fontId="41" fillId="0" borderId="21"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29" xfId="0" applyFont="1" applyBorder="1" applyAlignment="1">
      <alignment horizontal="center" vertical="center" wrapText="1"/>
    </xf>
    <xf numFmtId="2" fontId="40" fillId="0" borderId="61" xfId="0" applyNumberFormat="1" applyFont="1" applyBorder="1" applyAlignment="1">
      <alignment horizontal="center" vertical="center" wrapText="1"/>
    </xf>
    <xf numFmtId="2" fontId="41" fillId="0" borderId="5" xfId="0" applyNumberFormat="1" applyFont="1" applyBorder="1" applyAlignment="1">
      <alignment horizontal="center" vertical="center" wrapText="1"/>
    </xf>
    <xf numFmtId="2" fontId="41" fillId="0" borderId="30" xfId="0" applyNumberFormat="1" applyFont="1" applyBorder="1" applyAlignment="1">
      <alignment horizontal="center" vertical="center" wrapText="1"/>
    </xf>
    <xf numFmtId="0" fontId="40" fillId="0" borderId="77" xfId="0" applyFont="1" applyBorder="1" applyAlignment="1">
      <alignment horizontal="center" vertical="center" wrapText="1"/>
    </xf>
    <xf numFmtId="0" fontId="41" fillId="0" borderId="33" xfId="0" applyFont="1" applyBorder="1" applyAlignment="1">
      <alignment horizontal="center" vertical="center" wrapText="1"/>
    </xf>
    <xf numFmtId="0" fontId="41" fillId="0" borderId="78" xfId="0" applyFont="1" applyBorder="1" applyAlignment="1">
      <alignment horizontal="center" vertical="center" wrapText="1"/>
    </xf>
    <xf numFmtId="2" fontId="41" fillId="0" borderId="0" xfId="0" applyNumberFormat="1" applyFont="1" applyAlignment="1">
      <alignment horizontal="center" vertical="center" wrapText="1"/>
    </xf>
    <xf numFmtId="0" fontId="41" fillId="0" borderId="63" xfId="0" applyFont="1" applyBorder="1" applyAlignment="1">
      <alignment horizontal="center" vertical="center" wrapText="1"/>
    </xf>
    <xf numFmtId="0" fontId="41" fillId="0" borderId="63" xfId="0" quotePrefix="1" applyFont="1" applyBorder="1" applyAlignment="1">
      <alignment horizontal="center" vertical="center" wrapText="1"/>
    </xf>
    <xf numFmtId="0" fontId="41" fillId="0" borderId="77" xfId="0" applyFont="1" applyBorder="1" applyAlignment="1">
      <alignment horizontal="center" vertical="center" wrapText="1"/>
    </xf>
    <xf numFmtId="0" fontId="41" fillId="0" borderId="77" xfId="0" quotePrefix="1" applyFont="1" applyBorder="1" applyAlignment="1">
      <alignment horizontal="center" vertical="center" wrapText="1"/>
    </xf>
    <xf numFmtId="0" fontId="39" fillId="0" borderId="29" xfId="0" applyFont="1" applyBorder="1" applyAlignment="1">
      <alignment horizontal="center" vertical="center" wrapText="1"/>
    </xf>
    <xf numFmtId="0" fontId="39" fillId="0" borderId="78" xfId="0" applyFont="1" applyBorder="1" applyAlignment="1">
      <alignment horizontal="center" vertical="center" wrapText="1"/>
    </xf>
    <xf numFmtId="0" fontId="41" fillId="0" borderId="61" xfId="0" applyFont="1" applyBorder="1" applyAlignment="1">
      <alignment horizontal="center" vertical="center" wrapText="1"/>
    </xf>
    <xf numFmtId="0" fontId="39" fillId="0" borderId="30" xfId="0" applyFont="1" applyBorder="1" applyAlignment="1">
      <alignment horizontal="center" vertical="center" wrapText="1"/>
    </xf>
    <xf numFmtId="2" fontId="40" fillId="0" borderId="5" xfId="0" applyNumberFormat="1" applyFont="1" applyBorder="1" applyAlignment="1">
      <alignment horizontal="center" vertical="center" wrapText="1"/>
    </xf>
    <xf numFmtId="0" fontId="40" fillId="0" borderId="61" xfId="0" applyFont="1" applyBorder="1" applyAlignment="1">
      <alignment horizontal="center" vertical="center" wrapText="1"/>
    </xf>
    <xf numFmtId="0" fontId="41" fillId="0" borderId="31" xfId="0" applyFont="1" applyBorder="1" applyAlignment="1">
      <alignment horizontal="center" vertical="center" wrapText="1"/>
    </xf>
    <xf numFmtId="2" fontId="40" fillId="0" borderId="31" xfId="0" applyNumberFormat="1" applyFont="1" applyBorder="1" applyAlignment="1">
      <alignment horizontal="center" vertical="center" wrapText="1"/>
    </xf>
    <xf numFmtId="0" fontId="41" fillId="0" borderId="1" xfId="0" quotePrefix="1" applyFont="1" applyBorder="1" applyAlignment="1">
      <alignment horizontal="center" vertical="center" wrapText="1"/>
    </xf>
    <xf numFmtId="0" fontId="54" fillId="0" borderId="30" xfId="0" applyFont="1" applyBorder="1" applyAlignment="1">
      <alignment horizontal="center" vertical="center" wrapText="1"/>
    </xf>
    <xf numFmtId="0" fontId="40" fillId="0" borderId="63" xfId="0" applyFont="1" applyBorder="1" applyAlignment="1">
      <alignment horizontal="center" vertical="center" wrapText="1"/>
    </xf>
    <xf numFmtId="0" fontId="80" fillId="0" borderId="30" xfId="0" applyFont="1" applyBorder="1" applyAlignment="1">
      <alignment horizontal="center" vertical="center" wrapText="1"/>
    </xf>
    <xf numFmtId="0" fontId="52" fillId="0" borderId="30" xfId="0" applyFont="1" applyBorder="1" applyAlignment="1">
      <alignment horizontal="center" vertical="center" wrapText="1"/>
    </xf>
    <xf numFmtId="2" fontId="41" fillId="0" borderId="1" xfId="0" quotePrefix="1" applyNumberFormat="1" applyFont="1" applyBorder="1" applyAlignment="1">
      <alignment horizontal="center" vertical="center" wrapText="1"/>
    </xf>
    <xf numFmtId="0" fontId="54" fillId="0" borderId="5" xfId="0" applyFont="1" applyBorder="1" applyAlignment="1">
      <alignment horizontal="center" vertical="center" wrapText="1"/>
    </xf>
    <xf numFmtId="0" fontId="41" fillId="0" borderId="76" xfId="0" applyFont="1" applyBorder="1" applyAlignment="1">
      <alignment horizontal="center" vertical="center" wrapText="1"/>
    </xf>
    <xf numFmtId="0" fontId="39" fillId="0" borderId="63" xfId="0" applyFont="1" applyBorder="1" applyAlignment="1">
      <alignment horizontal="center" vertical="center" wrapText="1"/>
    </xf>
    <xf numFmtId="0" fontId="39" fillId="0" borderId="31" xfId="0" applyFont="1" applyBorder="1" applyAlignment="1">
      <alignment horizontal="center" vertical="center" wrapText="1"/>
    </xf>
    <xf numFmtId="0" fontId="40" fillId="0" borderId="76" xfId="0" applyFont="1" applyBorder="1" applyAlignment="1">
      <alignment horizontal="center" vertical="center" wrapText="1"/>
    </xf>
    <xf numFmtId="0" fontId="40" fillId="0" borderId="75" xfId="0" applyFont="1" applyBorder="1" applyAlignment="1">
      <alignment horizontal="center" vertical="center" wrapText="1"/>
    </xf>
    <xf numFmtId="1" fontId="40" fillId="21" borderId="1" xfId="0" applyNumberFormat="1" applyFont="1" applyFill="1" applyBorder="1" applyAlignment="1">
      <alignment horizontal="center" vertical="center" wrapText="1"/>
    </xf>
    <xf numFmtId="0" fontId="44" fillId="16" borderId="0" xfId="0" applyFont="1" applyFill="1" applyAlignment="1">
      <alignment horizontal="center" vertical="center" wrapText="1"/>
    </xf>
    <xf numFmtId="2" fontId="82" fillId="0" borderId="1" xfId="0" applyNumberFormat="1" applyFont="1" applyBorder="1" applyAlignment="1">
      <alignment horizontal="center" vertical="center" wrapText="1"/>
    </xf>
    <xf numFmtId="0" fontId="42" fillId="32" borderId="1" xfId="0" applyFont="1" applyFill="1" applyBorder="1" applyAlignment="1">
      <alignment horizontal="center" vertical="center" wrapText="1"/>
    </xf>
    <xf numFmtId="182" fontId="40" fillId="0" borderId="0" xfId="0" applyNumberFormat="1" applyFont="1" applyAlignment="1">
      <alignment horizontal="center" vertical="center"/>
    </xf>
    <xf numFmtId="0" fontId="40" fillId="4" borderId="0" xfId="0" applyFont="1" applyFill="1" applyAlignment="1">
      <alignment horizontal="center" vertical="center"/>
    </xf>
    <xf numFmtId="0" fontId="0" fillId="21" borderId="0" xfId="0" applyFill="1" applyAlignment="1">
      <alignment horizontal="center" vertical="center" wrapText="1"/>
    </xf>
    <xf numFmtId="0" fontId="46" fillId="39" borderId="1" xfId="0" applyFont="1" applyFill="1" applyBorder="1" applyAlignment="1">
      <alignment horizontal="center" vertical="center" wrapText="1"/>
    </xf>
    <xf numFmtId="0" fontId="40" fillId="4" borderId="0" xfId="0" applyFont="1" applyFill="1"/>
    <xf numFmtId="0" fontId="40" fillId="0" borderId="0" xfId="0" applyFont="1" applyAlignment="1">
      <alignment horizontal="center"/>
    </xf>
    <xf numFmtId="0" fontId="40" fillId="0" borderId="39" xfId="0" applyFont="1" applyBorder="1" applyAlignment="1">
      <alignment horizontal="center" vertical="center" wrapText="1"/>
    </xf>
    <xf numFmtId="0" fontId="40" fillId="21" borderId="1" xfId="0" applyFont="1" applyFill="1" applyBorder="1" applyAlignment="1">
      <alignment horizontal="center" wrapText="1"/>
    </xf>
    <xf numFmtId="3" fontId="40" fillId="21" borderId="21" xfId="0" applyNumberFormat="1" applyFont="1" applyFill="1" applyBorder="1" applyAlignment="1">
      <alignment horizontal="center" wrapText="1"/>
    </xf>
    <xf numFmtId="170" fontId="40" fillId="0" borderId="1" xfId="0" applyNumberFormat="1" applyFont="1" applyBorder="1" applyAlignment="1">
      <alignment horizontal="center"/>
    </xf>
    <xf numFmtId="2" fontId="40" fillId="0" borderId="1" xfId="0" applyNumberFormat="1" applyFont="1" applyBorder="1" applyAlignment="1">
      <alignment horizontal="center"/>
    </xf>
    <xf numFmtId="0" fontId="24" fillId="5" borderId="30" xfId="0" applyFont="1" applyFill="1" applyBorder="1"/>
    <xf numFmtId="0" fontId="23" fillId="5" borderId="0" xfId="0" applyFont="1" applyFill="1"/>
    <xf numFmtId="10" fontId="0" fillId="5" borderId="0" xfId="0" applyNumberFormat="1" applyFill="1" applyAlignment="1">
      <alignment horizontal="left" vertical="center"/>
    </xf>
    <xf numFmtId="10" fontId="13" fillId="0" borderId="0" xfId="0" applyNumberFormat="1" applyFont="1" applyAlignment="1">
      <alignment horizontal="left"/>
    </xf>
    <xf numFmtId="0" fontId="23" fillId="5" borderId="17" xfId="0" applyFont="1" applyFill="1" applyBorder="1" applyAlignment="1">
      <alignment wrapText="1"/>
    </xf>
    <xf numFmtId="0" fontId="23" fillId="5" borderId="17" xfId="0" applyFont="1" applyFill="1" applyBorder="1"/>
    <xf numFmtId="10" fontId="0" fillId="5" borderId="0" xfId="1" applyNumberFormat="1" applyFont="1" applyFill="1" applyAlignment="1">
      <alignment horizontal="left" vertical="center"/>
    </xf>
    <xf numFmtId="0" fontId="19" fillId="0" borderId="0" xfId="0" applyFont="1" applyAlignment="1">
      <alignment horizontal="left" vertical="center" wrapText="1"/>
    </xf>
    <xf numFmtId="0" fontId="18" fillId="3" borderId="21"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16" fillId="0" borderId="54" xfId="0" applyFont="1" applyBorder="1" applyAlignment="1">
      <alignment horizontal="left" vertical="center" wrapText="1"/>
    </xf>
    <xf numFmtId="0" fontId="16" fillId="0" borderId="60" xfId="0" applyFont="1" applyBorder="1" applyAlignment="1">
      <alignment horizontal="left" vertical="center" wrapText="1"/>
    </xf>
    <xf numFmtId="0" fontId="16" fillId="0" borderId="53" xfId="0" applyFont="1" applyBorder="1" applyAlignment="1">
      <alignment horizontal="left" vertical="center" wrapText="1"/>
    </xf>
    <xf numFmtId="0" fontId="26" fillId="12" borderId="0" xfId="0" applyFont="1" applyFill="1" applyAlignment="1">
      <alignment horizontal="left" vertical="center"/>
    </xf>
    <xf numFmtId="0" fontId="8" fillId="12" borderId="56" xfId="0" applyFont="1" applyFill="1" applyBorder="1" applyAlignment="1">
      <alignment horizontal="left" vertical="center"/>
    </xf>
    <xf numFmtId="0" fontId="8" fillId="12" borderId="58" xfId="0" applyFont="1" applyFill="1" applyBorder="1" applyAlignment="1">
      <alignment horizontal="left" vertical="center"/>
    </xf>
    <xf numFmtId="0" fontId="8" fillId="12" borderId="59" xfId="0" applyFont="1" applyFill="1" applyBorder="1" applyAlignment="1">
      <alignment horizontal="left" vertical="center"/>
    </xf>
    <xf numFmtId="0" fontId="8" fillId="12" borderId="54" xfId="0" applyFont="1" applyFill="1" applyBorder="1" applyAlignment="1">
      <alignment horizontal="left" vertical="center"/>
    </xf>
    <xf numFmtId="0" fontId="8" fillId="12" borderId="60" xfId="0" applyFont="1" applyFill="1" applyBorder="1" applyAlignment="1">
      <alignment horizontal="left" vertical="center"/>
    </xf>
    <xf numFmtId="0" fontId="8" fillId="12" borderId="53" xfId="0" applyFont="1" applyFill="1" applyBorder="1" applyAlignment="1">
      <alignment horizontal="left" vertical="center"/>
    </xf>
    <xf numFmtId="0" fontId="8" fillId="12" borderId="21" xfId="0" applyFont="1" applyFill="1" applyBorder="1" applyAlignment="1">
      <alignment horizontal="center" vertical="center"/>
    </xf>
    <xf numFmtId="0" fontId="8" fillId="12" borderId="5" xfId="0" applyFont="1" applyFill="1" applyBorder="1" applyAlignment="1">
      <alignment horizontal="center" vertical="center"/>
    </xf>
    <xf numFmtId="0" fontId="52" fillId="30" borderId="1" xfId="0" applyFont="1" applyFill="1" applyBorder="1" applyAlignment="1">
      <alignment horizontal="center" vertical="center" wrapText="1"/>
    </xf>
    <xf numFmtId="0" fontId="46" fillId="16" borderId="21" xfId="0" applyFont="1" applyFill="1" applyBorder="1" applyAlignment="1">
      <alignment horizontal="left" vertical="center"/>
    </xf>
    <xf numFmtId="0" fontId="46" fillId="16" borderId="5" xfId="0" applyFont="1" applyFill="1" applyBorder="1" applyAlignment="1">
      <alignment horizontal="left" vertical="center"/>
    </xf>
    <xf numFmtId="0" fontId="40" fillId="13" borderId="1" xfId="0" applyFont="1" applyFill="1" applyBorder="1" applyAlignment="1">
      <alignment horizontal="left" vertical="center" wrapText="1"/>
    </xf>
    <xf numFmtId="0" fontId="40" fillId="13" borderId="31" xfId="0" applyFont="1" applyFill="1" applyBorder="1" applyAlignment="1">
      <alignment horizontal="center" vertical="center" wrapText="1"/>
    </xf>
    <xf numFmtId="0" fontId="40" fillId="13" borderId="33" xfId="0" applyFont="1" applyFill="1" applyBorder="1" applyAlignment="1">
      <alignment horizontal="center" vertical="center" wrapText="1"/>
    </xf>
    <xf numFmtId="0" fontId="46" fillId="16" borderId="21" xfId="0" applyFont="1" applyFill="1" applyBorder="1" applyAlignment="1">
      <alignment horizontal="left" vertical="center" wrapText="1"/>
    </xf>
    <xf numFmtId="0" fontId="46" fillId="16" borderId="5" xfId="0" applyFont="1" applyFill="1" applyBorder="1" applyAlignment="1">
      <alignment horizontal="left" vertical="center" wrapText="1"/>
    </xf>
    <xf numFmtId="0" fontId="46" fillId="13" borderId="10" xfId="0" applyFont="1" applyFill="1" applyBorder="1" applyAlignment="1">
      <alignment horizontal="center" vertical="center"/>
    </xf>
    <xf numFmtId="0" fontId="46" fillId="13" borderId="39" xfId="0" applyFont="1" applyFill="1" applyBorder="1" applyAlignment="1">
      <alignment horizontal="center" vertical="center"/>
    </xf>
    <xf numFmtId="0" fontId="46" fillId="13" borderId="17" xfId="0" applyFont="1" applyFill="1" applyBorder="1" applyAlignment="1">
      <alignment horizontal="center" vertical="center"/>
    </xf>
    <xf numFmtId="0" fontId="46" fillId="13" borderId="10" xfId="0" applyFont="1" applyFill="1" applyBorder="1" applyAlignment="1">
      <alignment horizontal="center" vertical="center" wrapText="1"/>
    </xf>
    <xf numFmtId="0" fontId="46" fillId="13" borderId="39" xfId="0" applyFont="1" applyFill="1" applyBorder="1" applyAlignment="1">
      <alignment horizontal="center" vertical="center" wrapText="1"/>
    </xf>
    <xf numFmtId="0" fontId="46" fillId="16" borderId="1" xfId="0" applyFont="1" applyFill="1" applyBorder="1" applyAlignment="1">
      <alignment horizontal="left" vertical="center" wrapText="1"/>
    </xf>
    <xf numFmtId="0" fontId="52" fillId="30" borderId="21" xfId="0" applyFont="1" applyFill="1" applyBorder="1" applyAlignment="1">
      <alignment horizontal="center" vertical="center" wrapText="1"/>
    </xf>
    <xf numFmtId="0" fontId="52" fillId="30" borderId="5" xfId="0" applyFont="1" applyFill="1" applyBorder="1" applyAlignment="1">
      <alignment horizontal="center" vertical="center" wrapText="1"/>
    </xf>
    <xf numFmtId="0" fontId="52" fillId="30" borderId="1" xfId="0" applyFont="1" applyFill="1" applyBorder="1" applyAlignment="1">
      <alignment horizontal="center" vertical="center"/>
    </xf>
    <xf numFmtId="0" fontId="41" fillId="14" borderId="47" xfId="0" applyFont="1" applyFill="1" applyBorder="1" applyAlignment="1">
      <alignment horizontal="left" vertical="center" wrapText="1"/>
    </xf>
    <xf numFmtId="0" fontId="41" fillId="14" borderId="48" xfId="0" applyFont="1" applyFill="1" applyBorder="1" applyAlignment="1">
      <alignment horizontal="left" vertical="center" wrapText="1"/>
    </xf>
    <xf numFmtId="0" fontId="41" fillId="14" borderId="49" xfId="0" applyFont="1" applyFill="1" applyBorder="1" applyAlignment="1">
      <alignment horizontal="left" vertical="center" wrapText="1"/>
    </xf>
    <xf numFmtId="0" fontId="41" fillId="14" borderId="50" xfId="0" applyFont="1" applyFill="1" applyBorder="1" applyAlignment="1">
      <alignment horizontal="left" vertical="center" wrapText="1"/>
    </xf>
    <xf numFmtId="0" fontId="41" fillId="14" borderId="51" xfId="0" applyFont="1" applyFill="1" applyBorder="1" applyAlignment="1">
      <alignment horizontal="left" vertical="center" wrapText="1"/>
    </xf>
    <xf numFmtId="0" fontId="41" fillId="14" borderId="52" xfId="0" applyFont="1" applyFill="1" applyBorder="1" applyAlignment="1">
      <alignment horizontal="left" vertical="center" wrapText="1"/>
    </xf>
    <xf numFmtId="0" fontId="50" fillId="41" borderId="0" xfId="0" applyFont="1" applyFill="1" applyAlignment="1">
      <alignment horizontal="left" vertical="center" wrapText="1"/>
    </xf>
    <xf numFmtId="0" fontId="44" fillId="24" borderId="34" xfId="0" applyFont="1" applyFill="1" applyBorder="1" applyAlignment="1">
      <alignment horizontal="center" vertical="center"/>
    </xf>
    <xf numFmtId="164" fontId="40" fillId="0" borderId="1" xfId="1" applyNumberFormat="1" applyFont="1" applyFill="1" applyBorder="1" applyAlignment="1">
      <alignment horizontal="center" vertical="center"/>
    </xf>
    <xf numFmtId="164" fontId="40" fillId="4" borderId="1" xfId="1" applyNumberFormat="1" applyFont="1" applyFill="1" applyBorder="1" applyAlignment="1">
      <alignment horizontal="center" vertical="center"/>
    </xf>
    <xf numFmtId="0" fontId="47" fillId="2" borderId="1" xfId="0" applyFont="1" applyFill="1" applyBorder="1" applyAlignment="1">
      <alignment horizontal="center" vertical="center"/>
    </xf>
    <xf numFmtId="0" fontId="40" fillId="0" borderId="6" xfId="0" applyFont="1" applyBorder="1" applyAlignment="1">
      <alignment horizontal="left" vertical="center" wrapText="1"/>
    </xf>
    <xf numFmtId="10" fontId="40" fillId="0" borderId="1" xfId="1" applyNumberFormat="1" applyFont="1" applyFill="1" applyBorder="1" applyAlignment="1">
      <alignment horizontal="center" vertical="center"/>
    </xf>
    <xf numFmtId="164" fontId="41" fillId="0" borderId="1" xfId="0" applyNumberFormat="1" applyFont="1" applyBorder="1" applyAlignment="1">
      <alignment horizontal="center" vertical="center"/>
    </xf>
    <xf numFmtId="164" fontId="41" fillId="3" borderId="1" xfId="0" applyNumberFormat="1" applyFont="1" applyFill="1" applyBorder="1" applyAlignment="1">
      <alignment horizontal="center" vertical="center"/>
    </xf>
    <xf numFmtId="0" fontId="44" fillId="16" borderId="7" xfId="0" applyFont="1" applyFill="1" applyBorder="1" applyAlignment="1">
      <alignment horizontal="center" vertical="center" wrapText="1"/>
    </xf>
    <xf numFmtId="0" fontId="44" fillId="16" borderId="9" xfId="0" applyFont="1" applyFill="1" applyBorder="1" applyAlignment="1">
      <alignment horizontal="center" vertical="center" wrapText="1"/>
    </xf>
    <xf numFmtId="0" fontId="44" fillId="16" borderId="8" xfId="0" applyFont="1" applyFill="1" applyBorder="1" applyAlignment="1">
      <alignment horizontal="left" vertical="center" wrapText="1"/>
    </xf>
    <xf numFmtId="0" fontId="44" fillId="16" borderId="7" xfId="0" applyFont="1" applyFill="1" applyBorder="1" applyAlignment="1">
      <alignment horizontal="left" vertical="center" wrapText="1"/>
    </xf>
    <xf numFmtId="9" fontId="40" fillId="6" borderId="1" xfId="0" applyNumberFormat="1" applyFont="1" applyFill="1" applyBorder="1" applyAlignment="1">
      <alignment horizontal="center" vertical="center"/>
    </xf>
    <xf numFmtId="9" fontId="40" fillId="6" borderId="19" xfId="0" applyNumberFormat="1" applyFont="1" applyFill="1" applyBorder="1" applyAlignment="1">
      <alignment horizontal="center" vertical="center"/>
    </xf>
    <xf numFmtId="0" fontId="40" fillId="0" borderId="1" xfId="0" applyFont="1" applyBorder="1" applyAlignment="1">
      <alignment horizontal="center" vertical="center"/>
    </xf>
    <xf numFmtId="0" fontId="40" fillId="0" borderId="19" xfId="0" applyFont="1" applyBorder="1" applyAlignment="1">
      <alignment horizontal="center" vertical="center"/>
    </xf>
    <xf numFmtId="0" fontId="40" fillId="0" borderId="20" xfId="0" applyFont="1" applyBorder="1" applyAlignment="1">
      <alignment horizontal="center" vertical="center"/>
    </xf>
    <xf numFmtId="0" fontId="40" fillId="0" borderId="15" xfId="0" applyFont="1" applyBorder="1" applyAlignment="1">
      <alignment horizontal="center" vertical="center"/>
    </xf>
    <xf numFmtId="0" fontId="46" fillId="24" borderId="21" xfId="0" applyFont="1" applyFill="1" applyBorder="1" applyAlignment="1">
      <alignment horizontal="center" vertical="center" wrapText="1"/>
    </xf>
    <xf numFmtId="0" fontId="46" fillId="24" borderId="9" xfId="0" applyFont="1" applyFill="1" applyBorder="1" applyAlignment="1">
      <alignment horizontal="center" vertical="center" wrapText="1"/>
    </xf>
    <xf numFmtId="0" fontId="44" fillId="24" borderId="6" xfId="0" applyFont="1" applyFill="1" applyBorder="1" applyAlignment="1">
      <alignment horizontal="left" vertical="center" wrapText="1"/>
    </xf>
    <xf numFmtId="0" fontId="44" fillId="24" borderId="1" xfId="0" applyFont="1" applyFill="1" applyBorder="1" applyAlignment="1">
      <alignment horizontal="left" vertical="center" wrapText="1"/>
    </xf>
    <xf numFmtId="0" fontId="46" fillId="24" borderId="5" xfId="0" applyFont="1" applyFill="1" applyBorder="1" applyAlignment="1">
      <alignment horizontal="center" vertical="center" wrapText="1"/>
    </xf>
    <xf numFmtId="0" fontId="44" fillId="16" borderId="34" xfId="0" applyFont="1" applyFill="1" applyBorder="1" applyAlignment="1">
      <alignment horizontal="center" vertical="center"/>
    </xf>
    <xf numFmtId="0" fontId="44" fillId="16" borderId="13" xfId="0" applyFont="1" applyFill="1" applyBorder="1" applyAlignment="1">
      <alignment horizontal="center" vertical="center"/>
    </xf>
    <xf numFmtId="164" fontId="40" fillId="0" borderId="19" xfId="0" applyNumberFormat="1" applyFont="1" applyBorder="1" applyAlignment="1">
      <alignment horizontal="center" vertical="center"/>
    </xf>
    <xf numFmtId="9" fontId="40" fillId="9" borderId="1" xfId="0" applyNumberFormat="1" applyFont="1" applyFill="1" applyBorder="1" applyAlignment="1">
      <alignment horizontal="center" vertical="center"/>
    </xf>
    <xf numFmtId="0" fontId="40" fillId="9" borderId="19" xfId="0" applyFont="1" applyFill="1" applyBorder="1" applyAlignment="1">
      <alignment horizontal="center" vertical="center"/>
    </xf>
    <xf numFmtId="164" fontId="40" fillId="4" borderId="1" xfId="1" applyNumberFormat="1" applyFont="1" applyFill="1" applyBorder="1" applyAlignment="1">
      <alignment horizontal="center" vertical="center" wrapText="1"/>
    </xf>
    <xf numFmtId="0" fontId="40" fillId="9" borderId="1" xfId="0" applyFont="1" applyFill="1" applyBorder="1" applyAlignment="1">
      <alignment horizontal="center" vertical="center"/>
    </xf>
    <xf numFmtId="0" fontId="44" fillId="24" borderId="1" xfId="0" applyFont="1" applyFill="1" applyBorder="1" applyAlignment="1">
      <alignment horizontal="center" vertical="center"/>
    </xf>
    <xf numFmtId="164" fontId="39" fillId="0" borderId="1" xfId="1" applyNumberFormat="1" applyFont="1" applyFill="1" applyBorder="1" applyAlignment="1">
      <alignment horizontal="center" vertical="center" wrapText="1"/>
    </xf>
    <xf numFmtId="0" fontId="40" fillId="0" borderId="1" xfId="0" applyFont="1" applyBorder="1" applyAlignment="1">
      <alignment horizontal="left" vertical="center" wrapText="1"/>
    </xf>
    <xf numFmtId="0" fontId="41" fillId="0" borderId="1" xfId="0" applyFont="1" applyBorder="1" applyAlignment="1">
      <alignment horizontal="center" vertical="center"/>
    </xf>
    <xf numFmtId="0" fontId="40" fillId="0" borderId="4" xfId="0" applyFont="1" applyBorder="1" applyAlignment="1">
      <alignment horizontal="left" vertical="center" wrapText="1"/>
    </xf>
    <xf numFmtId="0" fontId="40" fillId="0" borderId="20" xfId="0" applyFont="1" applyBorder="1" applyAlignment="1">
      <alignment horizontal="left" vertical="center" wrapText="1"/>
    </xf>
    <xf numFmtId="0" fontId="40" fillId="0" borderId="20" xfId="0" applyFont="1" applyBorder="1" applyAlignment="1">
      <alignment horizontal="center" vertical="center" wrapText="1"/>
    </xf>
    <xf numFmtId="0" fontId="44" fillId="24" borderId="3" xfId="0" applyFont="1" applyFill="1" applyBorder="1" applyAlignment="1">
      <alignment horizontal="left" vertical="center" wrapText="1"/>
    </xf>
    <xf numFmtId="0" fontId="44" fillId="24" borderId="34" xfId="0" applyFont="1" applyFill="1" applyBorder="1" applyAlignment="1">
      <alignment horizontal="left" vertical="center" wrapText="1"/>
    </xf>
    <xf numFmtId="0" fontId="40" fillId="0" borderId="6" xfId="0" applyFont="1" applyBorder="1" applyAlignment="1">
      <alignment horizontal="center" vertical="center" wrapText="1"/>
    </xf>
    <xf numFmtId="9" fontId="39" fillId="0" borderId="1" xfId="1" applyFont="1" applyFill="1" applyBorder="1" applyAlignment="1">
      <alignment horizontal="center" vertical="center" wrapText="1"/>
    </xf>
    <xf numFmtId="0" fontId="40" fillId="4" borderId="1" xfId="0" applyFont="1" applyFill="1" applyBorder="1" applyAlignment="1">
      <alignment horizontal="left" vertical="center" wrapText="1"/>
    </xf>
    <xf numFmtId="0" fontId="44" fillId="24" borderId="1" xfId="0" applyFont="1" applyFill="1" applyBorder="1" applyAlignment="1">
      <alignment horizontal="center" vertical="center" wrapText="1"/>
    </xf>
    <xf numFmtId="0" fontId="44" fillId="24" borderId="13" xfId="0" applyFont="1" applyFill="1" applyBorder="1" applyAlignment="1">
      <alignment horizontal="left" vertical="center" wrapText="1"/>
    </xf>
    <xf numFmtId="0" fontId="44" fillId="24" borderId="4" xfId="0" applyFont="1" applyFill="1" applyBorder="1" applyAlignment="1">
      <alignment horizontal="left" vertical="center" wrapText="1"/>
    </xf>
    <xf numFmtId="0" fontId="44" fillId="24" borderId="15" xfId="0" applyFont="1" applyFill="1" applyBorder="1" applyAlignment="1">
      <alignment horizontal="left" vertical="center" wrapText="1"/>
    </xf>
    <xf numFmtId="0" fontId="47" fillId="0" borderId="0" xfId="0" applyFont="1" applyAlignment="1">
      <alignment horizontal="center" vertical="center"/>
    </xf>
    <xf numFmtId="0" fontId="40" fillId="0" borderId="36" xfId="0" applyFont="1" applyBorder="1" applyAlignment="1">
      <alignment horizontal="left"/>
    </xf>
    <xf numFmtId="0" fontId="40" fillId="0" borderId="31" xfId="0" applyFont="1" applyBorder="1" applyAlignment="1">
      <alignment horizontal="left"/>
    </xf>
    <xf numFmtId="0" fontId="40" fillId="0" borderId="36" xfId="0" applyFont="1" applyBorder="1" applyAlignment="1">
      <alignment horizontal="center"/>
    </xf>
    <xf numFmtId="0" fontId="40" fillId="0" borderId="31" xfId="0" applyFont="1" applyBorder="1" applyAlignment="1">
      <alignment horizontal="center"/>
    </xf>
    <xf numFmtId="0" fontId="44" fillId="24" borderId="12" xfId="0" applyFont="1" applyFill="1" applyBorder="1" applyAlignment="1">
      <alignment horizontal="center" vertical="center"/>
    </xf>
    <xf numFmtId="0" fontId="44" fillId="24" borderId="11" xfId="0" applyFont="1" applyFill="1" applyBorder="1" applyAlignment="1">
      <alignment horizontal="center" vertical="center"/>
    </xf>
    <xf numFmtId="0" fontId="44" fillId="24" borderId="31" xfId="0" applyFont="1" applyFill="1" applyBorder="1" applyAlignment="1">
      <alignment horizontal="center" vertical="center"/>
    </xf>
    <xf numFmtId="0" fontId="40" fillId="0" borderId="16" xfId="0" applyFont="1" applyBorder="1" applyAlignment="1">
      <alignment horizontal="center" vertical="center" wrapText="1"/>
    </xf>
    <xf numFmtId="0" fontId="39" fillId="0" borderId="1" xfId="0" applyFont="1" applyBorder="1" applyAlignment="1">
      <alignment horizontal="center" vertical="center" wrapText="1"/>
    </xf>
    <xf numFmtId="0" fontId="47" fillId="2" borderId="1" xfId="0" applyFont="1" applyFill="1" applyBorder="1" applyAlignment="1">
      <alignment horizontal="left" vertical="center" wrapText="1"/>
    </xf>
    <xf numFmtId="164" fontId="40" fillId="21" borderId="10" xfId="1" applyNumberFormat="1" applyFont="1" applyFill="1" applyBorder="1" applyAlignment="1">
      <alignment horizontal="center" vertical="center"/>
    </xf>
    <xf numFmtId="164" fontId="40" fillId="21" borderId="39" xfId="1" applyNumberFormat="1" applyFont="1" applyFill="1" applyBorder="1" applyAlignment="1">
      <alignment horizontal="center" vertical="center"/>
    </xf>
    <xf numFmtId="164" fontId="40" fillId="21" borderId="17" xfId="1" applyNumberFormat="1" applyFont="1" applyFill="1" applyBorder="1" applyAlignment="1">
      <alignment horizontal="center" vertical="center"/>
    </xf>
    <xf numFmtId="0" fontId="40" fillId="0" borderId="1" xfId="0" applyFont="1" applyBorder="1" applyAlignment="1">
      <alignment horizontal="center"/>
    </xf>
    <xf numFmtId="0" fontId="41" fillId="0" borderId="1" xfId="0" applyFont="1" applyBorder="1" applyAlignment="1">
      <alignment horizontal="center"/>
    </xf>
    <xf numFmtId="0" fontId="39" fillId="0" borderId="1" xfId="0" applyFont="1" applyBorder="1" applyAlignment="1">
      <alignment horizontal="left" vertical="center" wrapText="1"/>
    </xf>
    <xf numFmtId="0" fontId="39" fillId="4" borderId="1" xfId="0" applyFont="1" applyFill="1" applyBorder="1" applyAlignment="1">
      <alignment horizontal="left" vertical="center" wrapText="1"/>
    </xf>
    <xf numFmtId="0" fontId="40" fillId="0" borderId="1" xfId="0" quotePrefix="1" applyFont="1" applyBorder="1" applyAlignment="1">
      <alignment horizontal="left" vertical="center" wrapText="1"/>
    </xf>
    <xf numFmtId="0" fontId="40" fillId="0" borderId="1" xfId="0" applyFont="1" applyBorder="1" applyAlignment="1">
      <alignment horizontal="left" vertical="center"/>
    </xf>
    <xf numFmtId="164" fontId="40" fillId="9" borderId="1" xfId="0" applyNumberFormat="1" applyFont="1" applyFill="1" applyBorder="1" applyAlignment="1">
      <alignment horizontal="center" vertical="center"/>
    </xf>
    <xf numFmtId="0" fontId="41" fillId="9" borderId="1" xfId="0" applyFont="1" applyFill="1" applyBorder="1" applyAlignment="1">
      <alignment horizontal="center" vertical="center"/>
    </xf>
    <xf numFmtId="9" fontId="41" fillId="9" borderId="1" xfId="0" applyNumberFormat="1" applyFont="1" applyFill="1" applyBorder="1" applyAlignment="1">
      <alignment horizontal="center" vertical="center"/>
    </xf>
    <xf numFmtId="0" fontId="40" fillId="0" borderId="1" xfId="0" applyFont="1" applyBorder="1" applyAlignment="1">
      <alignment horizontal="center" vertical="center" wrapText="1"/>
    </xf>
    <xf numFmtId="0" fontId="41" fillId="3" borderId="1" xfId="0" applyFont="1" applyFill="1" applyBorder="1" applyAlignment="1">
      <alignment horizontal="center" vertical="center"/>
    </xf>
    <xf numFmtId="0" fontId="40" fillId="4" borderId="1" xfId="0" applyFont="1" applyFill="1" applyBorder="1" applyAlignment="1">
      <alignment horizontal="center"/>
    </xf>
    <xf numFmtId="9" fontId="40" fillId="0" borderId="1" xfId="0" applyNumberFormat="1" applyFont="1" applyBorder="1" applyAlignment="1">
      <alignment horizontal="center" vertical="center"/>
    </xf>
    <xf numFmtId="0" fontId="40" fillId="4" borderId="1" xfId="0" applyFont="1" applyFill="1" applyBorder="1" applyAlignment="1">
      <alignment horizontal="center" vertical="center"/>
    </xf>
    <xf numFmtId="164" fontId="39" fillId="6" borderId="1" xfId="1" applyNumberFormat="1" applyFont="1" applyFill="1" applyBorder="1" applyAlignment="1">
      <alignment horizontal="center" vertical="center" wrapText="1"/>
    </xf>
    <xf numFmtId="164" fontId="39" fillId="7" borderId="1" xfId="0" applyNumberFormat="1" applyFont="1" applyFill="1" applyBorder="1" applyAlignment="1">
      <alignment horizontal="center" vertical="center" wrapText="1"/>
    </xf>
    <xf numFmtId="164" fontId="39" fillId="0" borderId="1" xfId="0" applyNumberFormat="1" applyFont="1" applyBorder="1" applyAlignment="1">
      <alignment horizontal="center" vertical="center" wrapText="1"/>
    </xf>
    <xf numFmtId="0" fontId="41" fillId="0" borderId="1" xfId="0" applyFont="1" applyBorder="1" applyAlignment="1">
      <alignment horizontal="left" vertical="center" wrapText="1"/>
    </xf>
    <xf numFmtId="0" fontId="41" fillId="3" borderId="1" xfId="0" applyFont="1" applyFill="1" applyBorder="1" applyAlignment="1">
      <alignment horizontal="center" vertical="center" wrapText="1"/>
    </xf>
    <xf numFmtId="0" fontId="40" fillId="4" borderId="1" xfId="0" applyFont="1" applyFill="1" applyBorder="1" applyAlignment="1">
      <alignment horizontal="left" vertical="center"/>
    </xf>
    <xf numFmtId="164" fontId="41" fillId="7" borderId="1" xfId="0" applyNumberFormat="1" applyFont="1" applyFill="1" applyBorder="1" applyAlignment="1">
      <alignment horizontal="center" vertical="center"/>
    </xf>
    <xf numFmtId="9" fontId="41" fillId="7" borderId="1" xfId="0" applyNumberFormat="1" applyFont="1" applyFill="1" applyBorder="1" applyAlignment="1">
      <alignment horizontal="center" vertical="center"/>
    </xf>
    <xf numFmtId="0" fontId="50" fillId="40" borderId="0" xfId="0" applyFont="1" applyFill="1" applyAlignment="1">
      <alignment horizontal="center" vertical="center" wrapText="1"/>
    </xf>
    <xf numFmtId="0" fontId="40" fillId="0" borderId="1" xfId="0" quotePrefix="1" applyFont="1" applyBorder="1" applyAlignment="1">
      <alignment horizontal="center" vertical="center" wrapText="1"/>
    </xf>
    <xf numFmtId="0" fontId="40" fillId="6" borderId="1" xfId="0" applyFont="1" applyFill="1" applyBorder="1" applyAlignment="1">
      <alignment horizontal="center" vertical="center"/>
    </xf>
    <xf numFmtId="0" fontId="40" fillId="4" borderId="1" xfId="0" applyFont="1" applyFill="1" applyBorder="1" applyAlignment="1">
      <alignment horizontal="center" vertical="center" wrapText="1"/>
    </xf>
    <xf numFmtId="9" fontId="40" fillId="6" borderId="1" xfId="1" applyFont="1" applyFill="1" applyBorder="1" applyAlignment="1">
      <alignment horizontal="center" vertical="center"/>
    </xf>
    <xf numFmtId="0" fontId="41" fillId="7" borderId="1" xfId="0" applyFont="1" applyFill="1" applyBorder="1" applyAlignment="1">
      <alignment horizontal="center" vertical="center"/>
    </xf>
    <xf numFmtId="1" fontId="40" fillId="0" borderId="1" xfId="0" applyNumberFormat="1" applyFont="1" applyBorder="1" applyAlignment="1">
      <alignment horizontal="center" vertical="center"/>
    </xf>
    <xf numFmtId="0" fontId="44" fillId="16" borderId="1" xfId="0" applyFont="1" applyFill="1" applyBorder="1" applyAlignment="1">
      <alignment horizontal="center" vertical="center" wrapText="1"/>
    </xf>
    <xf numFmtId="0" fontId="44" fillId="8" borderId="1" xfId="0" applyFont="1" applyFill="1" applyBorder="1" applyAlignment="1">
      <alignment horizontal="left" vertical="center" wrapText="1"/>
    </xf>
    <xf numFmtId="0" fontId="46" fillId="21" borderId="1" xfId="0" applyFont="1" applyFill="1" applyBorder="1" applyAlignment="1">
      <alignment horizontal="center" vertical="center" wrapText="1"/>
    </xf>
    <xf numFmtId="0" fontId="44" fillId="16" borderId="1" xfId="0" applyFont="1" applyFill="1" applyBorder="1" applyAlignment="1">
      <alignment horizontal="left" vertical="center" wrapText="1"/>
    </xf>
    <xf numFmtId="9" fontId="40" fillId="0" borderId="21" xfId="1" applyFont="1" applyFill="1" applyBorder="1" applyAlignment="1">
      <alignment horizontal="center" vertical="center" wrapText="1"/>
    </xf>
    <xf numFmtId="9" fontId="40" fillId="0" borderId="7" xfId="1" applyFont="1" applyFill="1" applyBorder="1" applyAlignment="1">
      <alignment horizontal="center" vertical="center" wrapText="1"/>
    </xf>
    <xf numFmtId="9" fontId="40" fillId="0" borderId="5" xfId="1" applyFont="1" applyFill="1" applyBorder="1" applyAlignment="1">
      <alignment horizontal="center" vertical="center" wrapText="1"/>
    </xf>
    <xf numFmtId="0" fontId="44" fillId="16" borderId="29" xfId="0" applyFont="1" applyFill="1" applyBorder="1" applyAlignment="1">
      <alignment horizontal="left" vertical="center" wrapText="1"/>
    </xf>
    <xf numFmtId="0" fontId="44" fillId="16" borderId="21" xfId="0" applyFont="1" applyFill="1" applyBorder="1" applyAlignment="1">
      <alignment horizontal="left" vertical="center" wrapText="1"/>
    </xf>
    <xf numFmtId="0" fontId="44" fillId="16" borderId="5" xfId="0" applyFont="1" applyFill="1" applyBorder="1" applyAlignment="1">
      <alignment horizontal="left" vertical="center" wrapText="1"/>
    </xf>
    <xf numFmtId="0" fontId="46" fillId="21" borderId="1" xfId="0" applyFont="1" applyFill="1" applyBorder="1" applyAlignment="1">
      <alignment horizontal="left" vertical="center" wrapText="1"/>
    </xf>
    <xf numFmtId="0" fontId="50" fillId="41" borderId="0" xfId="3" applyFont="1" applyFill="1" applyAlignment="1">
      <alignment horizontal="left" vertical="center"/>
    </xf>
    <xf numFmtId="0" fontId="40" fillId="0" borderId="36" xfId="0" applyFont="1" applyBorder="1" applyAlignment="1">
      <alignment horizontal="center" vertical="center"/>
    </xf>
    <xf numFmtId="0" fontId="40" fillId="0" borderId="11" xfId="0" applyFont="1" applyBorder="1" applyAlignment="1">
      <alignment horizontal="center" vertical="center"/>
    </xf>
    <xf numFmtId="0" fontId="51" fillId="16" borderId="1" xfId="0" applyFont="1" applyFill="1" applyBorder="1" applyAlignment="1">
      <alignment horizontal="left" vertical="center" wrapText="1"/>
    </xf>
    <xf numFmtId="0" fontId="42" fillId="9" borderId="0" xfId="0" applyFont="1" applyFill="1" applyAlignment="1">
      <alignment horizontal="left" vertical="center" wrapText="1"/>
    </xf>
    <xf numFmtId="0" fontId="51" fillId="16" borderId="33" xfId="0" applyFont="1" applyFill="1" applyBorder="1" applyAlignment="1">
      <alignment horizontal="center" vertical="center" wrapText="1"/>
    </xf>
    <xf numFmtId="0" fontId="51" fillId="16" borderId="30" xfId="0" applyFont="1" applyFill="1" applyBorder="1" applyAlignment="1">
      <alignment horizontal="center" vertical="center" wrapText="1"/>
    </xf>
    <xf numFmtId="0" fontId="45" fillId="16" borderId="1" xfId="0" applyFont="1" applyFill="1" applyBorder="1" applyAlignment="1">
      <alignment horizontal="center" vertical="center"/>
    </xf>
    <xf numFmtId="0" fontId="40" fillId="0" borderId="21" xfId="0" applyFont="1" applyBorder="1" applyAlignment="1">
      <alignment horizontal="left" vertical="center" wrapText="1"/>
    </xf>
    <xf numFmtId="0" fontId="40" fillId="0" borderId="7" xfId="0" applyFont="1" applyBorder="1" applyAlignment="1">
      <alignment horizontal="left" vertical="center"/>
    </xf>
    <xf numFmtId="0" fontId="40" fillId="0" borderId="5" xfId="0" applyFont="1" applyBorder="1" applyAlignment="1">
      <alignment horizontal="left" vertical="center"/>
    </xf>
    <xf numFmtId="0" fontId="51" fillId="16" borderId="1" xfId="0" applyFont="1" applyFill="1" applyBorder="1" applyAlignment="1">
      <alignment horizontal="center" vertical="center" wrapText="1"/>
    </xf>
    <xf numFmtId="0" fontId="39" fillId="0" borderId="1" xfId="3" applyFont="1" applyBorder="1" applyAlignment="1">
      <alignment horizontal="left" vertical="center" wrapText="1"/>
    </xf>
    <xf numFmtId="0" fontId="47" fillId="24" borderId="21" xfId="3" applyFont="1" applyFill="1" applyBorder="1" applyAlignment="1">
      <alignment horizontal="center" vertical="center"/>
    </xf>
    <xf numFmtId="0" fontId="47" fillId="24" borderId="5" xfId="3" applyFont="1" applyFill="1" applyBorder="1" applyAlignment="1">
      <alignment horizontal="center" vertical="center"/>
    </xf>
    <xf numFmtId="0" fontId="41" fillId="3" borderId="21" xfId="3" applyFont="1" applyFill="1" applyBorder="1" applyAlignment="1">
      <alignment horizontal="left" vertical="center" wrapText="1"/>
    </xf>
    <xf numFmtId="0" fontId="41" fillId="3" borderId="5" xfId="3" applyFont="1" applyFill="1" applyBorder="1" applyAlignment="1">
      <alignment horizontal="left" vertical="center" wrapText="1"/>
    </xf>
    <xf numFmtId="0" fontId="44" fillId="16" borderId="36" xfId="3" applyFont="1" applyFill="1" applyBorder="1" applyAlignment="1">
      <alignment horizontal="left" vertical="center" wrapText="1"/>
    </xf>
    <xf numFmtId="0" fontId="44" fillId="16" borderId="31" xfId="3" applyFont="1" applyFill="1" applyBorder="1" applyAlignment="1">
      <alignment horizontal="left" vertical="center" wrapText="1"/>
    </xf>
    <xf numFmtId="0" fontId="50" fillId="41" borderId="79" xfId="3" applyFont="1" applyFill="1" applyBorder="1" applyAlignment="1">
      <alignment horizontal="left" vertical="center"/>
    </xf>
    <xf numFmtId="0" fontId="36" fillId="24" borderId="10" xfId="0" applyFont="1" applyFill="1" applyBorder="1" applyAlignment="1">
      <alignment vertical="center" wrapText="1"/>
    </xf>
    <xf numFmtId="0" fontId="36" fillId="24" borderId="39" xfId="0" applyFont="1" applyFill="1" applyBorder="1" applyAlignment="1">
      <alignment vertical="center" wrapText="1"/>
    </xf>
    <xf numFmtId="0" fontId="36" fillId="24" borderId="10" xfId="0" applyFont="1" applyFill="1" applyBorder="1" applyAlignment="1">
      <alignment vertical="center"/>
    </xf>
    <xf numFmtId="0" fontId="36" fillId="24" borderId="39" xfId="0" applyFont="1" applyFill="1" applyBorder="1" applyAlignment="1">
      <alignment vertical="center"/>
    </xf>
    <xf numFmtId="0" fontId="18" fillId="3" borderId="1" xfId="0" applyFont="1" applyFill="1" applyBorder="1" applyAlignment="1">
      <alignment horizontal="left" vertical="center" wrapText="1"/>
    </xf>
    <xf numFmtId="0" fontId="8" fillId="40" borderId="56" xfId="0" applyFont="1" applyFill="1" applyBorder="1" applyAlignment="1">
      <alignment horizontal="left" vertical="center"/>
    </xf>
    <xf numFmtId="0" fontId="8" fillId="40" borderId="1" xfId="0" applyFont="1" applyFill="1" applyBorder="1" applyAlignment="1">
      <alignment horizontal="left" vertical="center"/>
    </xf>
    <xf numFmtId="0" fontId="36" fillId="24" borderId="7" xfId="0" applyFont="1" applyFill="1" applyBorder="1" applyAlignment="1">
      <alignment vertical="center" wrapText="1"/>
    </xf>
    <xf numFmtId="0" fontId="36" fillId="24" borderId="5" xfId="0" applyFont="1" applyFill="1" applyBorder="1" applyAlignment="1">
      <alignment vertical="center" wrapText="1"/>
    </xf>
    <xf numFmtId="0" fontId="24" fillId="0" borderId="21" xfId="0" applyFont="1" applyBorder="1" applyAlignment="1">
      <alignment horizontal="left" vertical="center"/>
    </xf>
    <xf numFmtId="0" fontId="24" fillId="0" borderId="7" xfId="0" applyFont="1" applyBorder="1" applyAlignment="1">
      <alignment horizontal="left" vertical="center"/>
    </xf>
    <xf numFmtId="0" fontId="24" fillId="0" borderId="5" xfId="0" applyFont="1" applyBorder="1" applyAlignment="1">
      <alignment horizontal="left" vertical="center"/>
    </xf>
    <xf numFmtId="0" fontId="0" fillId="0" borderId="21" xfId="0" applyBorder="1" applyAlignment="1">
      <alignment horizontal="left" vertical="center" wrapText="1"/>
    </xf>
    <xf numFmtId="0" fontId="12" fillId="16" borderId="10" xfId="0" applyFont="1" applyFill="1" applyBorder="1" applyAlignment="1">
      <alignment horizontal="left" vertical="center" wrapText="1"/>
    </xf>
    <xf numFmtId="0" fontId="36" fillId="24" borderId="21" xfId="0" applyFont="1" applyFill="1" applyBorder="1" applyAlignment="1">
      <alignment vertical="center" wrapText="1"/>
    </xf>
    <xf numFmtId="0" fontId="12" fillId="16" borderId="21" xfId="0" applyFont="1" applyFill="1" applyBorder="1" applyAlignment="1">
      <alignment horizontal="left" vertical="center" wrapText="1"/>
    </xf>
    <xf numFmtId="0" fontId="36" fillId="24" borderId="7" xfId="0" applyFont="1" applyFill="1" applyBorder="1" applyAlignment="1">
      <alignment vertical="center"/>
    </xf>
    <xf numFmtId="0" fontId="36" fillId="24" borderId="5" xfId="0" applyFont="1" applyFill="1" applyBorder="1" applyAlignment="1">
      <alignment vertical="center"/>
    </xf>
    <xf numFmtId="0" fontId="23" fillId="0" borderId="61" xfId="0" applyFont="1" applyBorder="1" applyAlignment="1">
      <alignment horizontal="center" vertical="center"/>
    </xf>
    <xf numFmtId="0" fontId="0" fillId="0" borderId="36" xfId="0" applyBorder="1" applyAlignment="1">
      <alignment horizontal="left" vertical="center" wrapText="1"/>
    </xf>
    <xf numFmtId="0" fontId="0" fillId="0" borderId="1" xfId="0" applyBorder="1" applyAlignment="1">
      <alignment horizontal="left" vertical="center" wrapText="1"/>
    </xf>
    <xf numFmtId="0" fontId="23" fillId="0" borderId="74" xfId="0" applyFont="1" applyBorder="1" applyAlignment="1">
      <alignment horizontal="center" vertical="center"/>
    </xf>
    <xf numFmtId="0" fontId="23" fillId="0" borderId="62" xfId="0" applyFont="1" applyBorder="1" applyAlignment="1">
      <alignment horizontal="center" vertical="center"/>
    </xf>
    <xf numFmtId="0" fontId="0" fillId="13" borderId="14" xfId="0" applyFill="1" applyBorder="1" applyAlignment="1">
      <alignment horizontal="left" vertical="center" wrapText="1"/>
    </xf>
    <xf numFmtId="0" fontId="0" fillId="13" borderId="18" xfId="0" applyFill="1" applyBorder="1" applyAlignment="1">
      <alignment horizontal="left" vertical="center" wrapText="1"/>
    </xf>
    <xf numFmtId="0" fontId="0" fillId="13" borderId="8" xfId="0" applyFill="1" applyBorder="1" applyAlignment="1">
      <alignment horizontal="left" vertical="center" wrapText="1"/>
    </xf>
    <xf numFmtId="0" fontId="0" fillId="0" borderId="33" xfId="0" applyBorder="1" applyAlignment="1">
      <alignment horizontal="center" vertical="center"/>
    </xf>
    <xf numFmtId="0" fontId="0" fillId="16" borderId="26" xfId="0" applyFill="1" applyBorder="1" applyAlignment="1">
      <alignment horizontal="center" vertical="center" wrapText="1"/>
    </xf>
    <xf numFmtId="0" fontId="0" fillId="16" borderId="35" xfId="0" applyFill="1" applyBorder="1" applyAlignment="1">
      <alignment horizontal="center" vertical="center" wrapText="1"/>
    </xf>
    <xf numFmtId="0" fontId="0" fillId="16" borderId="21" xfId="0" applyFill="1" applyBorder="1" applyAlignment="1">
      <alignment horizontal="center" vertical="center" wrapText="1"/>
    </xf>
    <xf numFmtId="0" fontId="0" fillId="16" borderId="5" xfId="0" applyFill="1" applyBorder="1" applyAlignment="1">
      <alignment horizontal="center" vertical="center" wrapText="1"/>
    </xf>
    <xf numFmtId="0" fontId="0" fillId="0" borderId="0" xfId="0" applyAlignment="1">
      <alignment vertical="center"/>
    </xf>
    <xf numFmtId="0" fontId="3" fillId="16" borderId="1" xfId="0" applyFont="1" applyFill="1" applyBorder="1" applyAlignment="1">
      <alignment horizontal="left" vertical="center"/>
    </xf>
    <xf numFmtId="0" fontId="41" fillId="3" borderId="21" xfId="0" applyFont="1" applyFill="1" applyBorder="1" applyAlignment="1">
      <alignment horizontal="left" vertical="center" wrapText="1"/>
    </xf>
    <xf numFmtId="0" fontId="41" fillId="3" borderId="5" xfId="0" applyFont="1" applyFill="1" applyBorder="1" applyAlignment="1">
      <alignment horizontal="left" vertical="center" wrapText="1"/>
    </xf>
    <xf numFmtId="0" fontId="53" fillId="40" borderId="56" xfId="0" applyFont="1" applyFill="1" applyBorder="1" applyAlignment="1">
      <alignment horizontal="left" vertical="center"/>
    </xf>
    <xf numFmtId="0" fontId="53" fillId="40" borderId="58" xfId="0" applyFont="1" applyFill="1" applyBorder="1" applyAlignment="1">
      <alignment horizontal="left" vertical="center"/>
    </xf>
    <xf numFmtId="0" fontId="53" fillId="40" borderId="59" xfId="0" applyFont="1" applyFill="1" applyBorder="1" applyAlignment="1">
      <alignment horizontal="left" vertical="center"/>
    </xf>
    <xf numFmtId="0" fontId="47" fillId="40" borderId="21" xfId="0" applyFont="1" applyFill="1" applyBorder="1" applyAlignment="1">
      <alignment horizontal="center" vertical="center"/>
    </xf>
    <xf numFmtId="0" fontId="47" fillId="40" borderId="5" xfId="0" applyFont="1" applyFill="1" applyBorder="1" applyAlignment="1">
      <alignment horizontal="center" vertical="center"/>
    </xf>
    <xf numFmtId="0" fontId="46" fillId="0" borderId="10" xfId="0" applyFont="1" applyBorder="1" applyAlignment="1">
      <alignment horizontal="left" vertical="center" wrapText="1"/>
    </xf>
    <xf numFmtId="0" fontId="46" fillId="0" borderId="36" xfId="0" applyFont="1" applyBorder="1" applyAlignment="1">
      <alignment horizontal="left" vertical="center" wrapText="1"/>
    </xf>
    <xf numFmtId="0" fontId="39" fillId="16" borderId="1" xfId="0" applyFont="1" applyFill="1" applyBorder="1" applyAlignment="1">
      <alignment horizontal="center" vertical="center" wrapText="1"/>
    </xf>
    <xf numFmtId="0" fontId="39" fillId="16" borderId="10" xfId="0" applyFont="1" applyFill="1" applyBorder="1" applyAlignment="1">
      <alignment horizontal="center" vertical="center" wrapText="1"/>
    </xf>
    <xf numFmtId="0" fontId="46" fillId="16" borderId="1" xfId="0" applyFont="1" applyFill="1" applyBorder="1" applyAlignment="1">
      <alignment horizontal="center" vertical="center" wrapText="1"/>
    </xf>
    <xf numFmtId="0" fontId="46" fillId="16" borderId="10" xfId="0" applyFont="1" applyFill="1" applyBorder="1" applyAlignment="1">
      <alignment horizontal="center" vertical="center" wrapText="1"/>
    </xf>
    <xf numFmtId="0" fontId="14" fillId="16" borderId="1" xfId="0" applyFont="1" applyFill="1" applyBorder="1" applyAlignment="1">
      <alignment horizontal="center" vertical="center" wrapText="1"/>
    </xf>
    <xf numFmtId="0" fontId="46" fillId="0" borderId="21"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1" xfId="0" applyFont="1" applyBorder="1" applyAlignment="1">
      <alignment horizontal="left" vertical="center" wrapText="1"/>
    </xf>
    <xf numFmtId="0" fontId="46" fillId="16" borderId="5" xfId="0" applyFont="1" applyFill="1" applyBorder="1" applyAlignment="1">
      <alignment horizontal="center" vertical="center" wrapText="1"/>
    </xf>
    <xf numFmtId="0" fontId="46" fillId="16" borderId="17" xfId="0" applyFont="1" applyFill="1" applyBorder="1" applyAlignment="1">
      <alignment horizontal="center" vertical="center" wrapText="1"/>
    </xf>
    <xf numFmtId="0" fontId="46" fillId="0" borderId="1" xfId="0" applyFont="1" applyBorder="1" applyAlignment="1">
      <alignment vertical="center" wrapText="1"/>
    </xf>
    <xf numFmtId="0" fontId="46" fillId="16" borderId="21" xfId="0" applyFont="1" applyFill="1" applyBorder="1" applyAlignment="1">
      <alignment horizontal="center" vertical="center" wrapText="1"/>
    </xf>
    <xf numFmtId="0" fontId="46" fillId="16" borderId="3" xfId="0" applyFont="1" applyFill="1" applyBorder="1" applyAlignment="1">
      <alignment horizontal="left" vertical="top" wrapText="1"/>
    </xf>
    <xf numFmtId="0" fontId="46" fillId="16" borderId="34" xfId="0" applyFont="1" applyFill="1" applyBorder="1" applyAlignment="1">
      <alignment horizontal="left" vertical="top" wrapText="1"/>
    </xf>
    <xf numFmtId="0" fontId="46" fillId="16" borderId="6" xfId="0" applyFont="1" applyFill="1" applyBorder="1" applyAlignment="1">
      <alignment horizontal="left" vertical="top" wrapText="1"/>
    </xf>
    <xf numFmtId="0" fontId="46" fillId="16" borderId="1" xfId="0" applyFont="1" applyFill="1" applyBorder="1" applyAlignment="1">
      <alignment horizontal="left" vertical="top" wrapText="1"/>
    </xf>
    <xf numFmtId="0" fontId="46" fillId="16" borderId="34" xfId="0" applyFont="1" applyFill="1" applyBorder="1" applyAlignment="1">
      <alignment horizontal="center" vertical="center"/>
    </xf>
    <xf numFmtId="0" fontId="46" fillId="16" borderId="34" xfId="0" applyFont="1" applyFill="1" applyBorder="1" applyAlignment="1">
      <alignment horizontal="center" vertical="center" wrapText="1"/>
    </xf>
    <xf numFmtId="0" fontId="46" fillId="16" borderId="13" xfId="0" applyFont="1" applyFill="1" applyBorder="1" applyAlignment="1">
      <alignment horizontal="center" vertical="center" wrapText="1"/>
    </xf>
    <xf numFmtId="0" fontId="39" fillId="0" borderId="6" xfId="0" applyFont="1" applyBorder="1" applyAlignment="1">
      <alignment horizontal="left" vertical="center" wrapText="1"/>
    </xf>
    <xf numFmtId="0" fontId="39" fillId="0" borderId="4" xfId="0" applyFont="1" applyBorder="1" applyAlignment="1">
      <alignment horizontal="left" vertical="center" wrapText="1"/>
    </xf>
    <xf numFmtId="0" fontId="50" fillId="41" borderId="54" xfId="0" applyFont="1" applyFill="1" applyBorder="1" applyAlignment="1">
      <alignment horizontal="left" vertical="center" wrapText="1"/>
    </xf>
    <xf numFmtId="0" fontId="46" fillId="0" borderId="54" xfId="0" applyFont="1" applyBorder="1" applyAlignment="1">
      <alignment horizontal="left" vertical="center" wrapText="1"/>
    </xf>
    <xf numFmtId="0" fontId="47" fillId="16" borderId="1" xfId="0" applyFont="1" applyFill="1" applyBorder="1" applyAlignment="1">
      <alignment horizontal="left" vertical="center" wrapText="1"/>
    </xf>
    <xf numFmtId="0" fontId="46" fillId="22" borderId="10" xfId="0" applyFont="1" applyFill="1" applyBorder="1" applyAlignment="1">
      <alignment horizontal="left" vertical="center" wrapText="1"/>
    </xf>
    <xf numFmtId="0" fontId="46" fillId="22" borderId="17" xfId="0" applyFont="1" applyFill="1" applyBorder="1" applyAlignment="1">
      <alignment horizontal="left" vertical="center" wrapText="1"/>
    </xf>
    <xf numFmtId="0" fontId="39" fillId="0" borderId="10" xfId="0" applyFont="1" applyBorder="1" applyAlignment="1">
      <alignment horizontal="left" vertical="center" wrapText="1"/>
    </xf>
    <xf numFmtId="0" fontId="39" fillId="0" borderId="39" xfId="0" applyFont="1" applyBorder="1" applyAlignment="1">
      <alignment horizontal="left" vertical="center" wrapText="1"/>
    </xf>
    <xf numFmtId="0" fontId="39" fillId="0" borderId="17" xfId="0" applyFont="1" applyBorder="1" applyAlignment="1">
      <alignment horizontal="left" vertical="center" wrapText="1"/>
    </xf>
    <xf numFmtId="0" fontId="39" fillId="0" borderId="21" xfId="0" applyFont="1" applyBorder="1" applyAlignment="1">
      <alignment horizontal="center" vertical="center" wrapText="1"/>
    </xf>
    <xf numFmtId="0" fontId="39" fillId="0" borderId="7" xfId="0" applyFont="1" applyBorder="1" applyAlignment="1">
      <alignment horizontal="center" vertical="center" wrapText="1"/>
    </xf>
    <xf numFmtId="0" fontId="39" fillId="0" borderId="5" xfId="0" applyFont="1" applyBorder="1" applyAlignment="1">
      <alignment horizontal="center" vertical="center" wrapText="1"/>
    </xf>
    <xf numFmtId="0" fontId="42" fillId="13" borderId="21" xfId="0" applyFont="1" applyFill="1" applyBorder="1" applyAlignment="1">
      <alignment horizontal="center" vertical="center"/>
    </xf>
    <xf numFmtId="0" fontId="42" fillId="13" borderId="7" xfId="0" applyFont="1" applyFill="1" applyBorder="1" applyAlignment="1">
      <alignment horizontal="center" vertical="center"/>
    </xf>
    <xf numFmtId="0" fontId="42" fillId="13" borderId="5" xfId="0" applyFont="1" applyFill="1" applyBorder="1" applyAlignment="1">
      <alignment horizontal="center" vertical="center"/>
    </xf>
    <xf numFmtId="0" fontId="42" fillId="13" borderId="21" xfId="0" applyFont="1" applyFill="1" applyBorder="1" applyAlignment="1">
      <alignment horizontal="center" vertical="center" wrapText="1"/>
    </xf>
    <xf numFmtId="0" fontId="42" fillId="13" borderId="7" xfId="0" applyFont="1" applyFill="1" applyBorder="1" applyAlignment="1">
      <alignment horizontal="center" vertical="center" wrapText="1"/>
    </xf>
    <xf numFmtId="0" fontId="42" fillId="13" borderId="5" xfId="0" applyFont="1" applyFill="1" applyBorder="1" applyAlignment="1">
      <alignment horizontal="center" vertical="center" wrapText="1"/>
    </xf>
    <xf numFmtId="0" fontId="46" fillId="22" borderId="10" xfId="0" applyFont="1" applyFill="1" applyBorder="1" applyAlignment="1">
      <alignment horizontal="left" vertical="center"/>
    </xf>
    <xf numFmtId="0" fontId="46" fillId="22" borderId="17" xfId="0" applyFont="1" applyFill="1" applyBorder="1" applyAlignment="1">
      <alignment horizontal="left" vertical="center"/>
    </xf>
    <xf numFmtId="0" fontId="81" fillId="41" borderId="0" xfId="0" applyFont="1" applyFill="1" applyAlignment="1">
      <alignment horizontal="left" vertical="center"/>
    </xf>
    <xf numFmtId="0" fontId="40" fillId="0" borderId="10" xfId="0" applyFont="1" applyBorder="1" applyAlignment="1">
      <alignment horizontal="center" vertical="center" wrapText="1"/>
    </xf>
    <xf numFmtId="0" fontId="40" fillId="0" borderId="17" xfId="0" applyFont="1" applyBorder="1" applyAlignment="1">
      <alignment horizontal="center" vertical="center" wrapText="1"/>
    </xf>
    <xf numFmtId="0" fontId="40" fillId="0" borderId="36"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31" xfId="0" applyFont="1" applyBorder="1" applyAlignment="1">
      <alignment horizontal="center" vertical="center" wrapText="1"/>
    </xf>
    <xf numFmtId="0" fontId="40" fillId="0" borderId="79" xfId="0" applyFont="1" applyBorder="1" applyAlignment="1">
      <alignment horizontal="center" vertical="center" wrapText="1"/>
    </xf>
    <xf numFmtId="0" fontId="40" fillId="0" borderId="0" xfId="0" applyFont="1" applyAlignment="1">
      <alignment horizontal="center" vertical="center" wrapText="1"/>
    </xf>
    <xf numFmtId="0" fontId="40" fillId="0" borderId="33" xfId="0" applyFont="1" applyBorder="1" applyAlignment="1">
      <alignment horizontal="center" vertical="center" wrapText="1"/>
    </xf>
    <xf numFmtId="0" fontId="40" fillId="0" borderId="32"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0" xfId="0" applyFont="1" applyBorder="1" applyAlignment="1">
      <alignment horizontal="center" vertical="center" wrapText="1"/>
    </xf>
    <xf numFmtId="0" fontId="40" fillId="0" borderId="11" xfId="0" applyFont="1" applyBorder="1" applyAlignment="1">
      <alignment horizontal="justify" vertical="center" wrapText="1"/>
    </xf>
    <xf numFmtId="0" fontId="40" fillId="0" borderId="0" xfId="0" applyFont="1" applyAlignment="1">
      <alignment horizontal="justify" vertical="center" wrapText="1"/>
    </xf>
    <xf numFmtId="0" fontId="81" fillId="41" borderId="0" xfId="0" applyFont="1" applyFill="1" applyAlignment="1">
      <alignment horizontal="left" vertical="center" wrapText="1"/>
    </xf>
    <xf numFmtId="0" fontId="44" fillId="16" borderId="29" xfId="0" applyFont="1" applyFill="1" applyBorder="1" applyAlignment="1">
      <alignment horizontal="center" vertical="center" wrapText="1"/>
    </xf>
    <xf numFmtId="0" fontId="42" fillId="0" borderId="0" xfId="0" applyFont="1" applyAlignment="1">
      <alignment horizontal="center" vertical="center" wrapText="1"/>
    </xf>
    <xf numFmtId="0" fontId="44" fillId="0" borderId="0" xfId="0" applyFont="1" applyAlignment="1">
      <alignment horizontal="center" vertical="center" wrapText="1"/>
    </xf>
    <xf numFmtId="0" fontId="0" fillId="0" borderId="0" xfId="0" applyAlignment="1">
      <alignment horizontal="left" vertical="center" wrapText="1"/>
    </xf>
    <xf numFmtId="0" fontId="3" fillId="0" borderId="0" xfId="0" applyFont="1" applyAlignment="1">
      <alignment horizontal="center" vertical="center"/>
    </xf>
    <xf numFmtId="0" fontId="0" fillId="0" borderId="0" xfId="0" applyAlignment="1">
      <alignment horizontal="justify" vertical="center" wrapText="1"/>
    </xf>
    <xf numFmtId="0" fontId="40" fillId="0" borderId="0" xfId="0" applyFont="1" applyAlignment="1">
      <alignment horizontal="left" vertical="center"/>
    </xf>
    <xf numFmtId="0" fontId="40" fillId="0" borderId="0" xfId="0" applyFont="1" applyAlignment="1">
      <alignment horizontal="center" wrapText="1"/>
    </xf>
    <xf numFmtId="0" fontId="40" fillId="21" borderId="10" xfId="0" applyFont="1" applyFill="1" applyBorder="1" applyAlignment="1">
      <alignment horizontal="center" vertical="center" wrapText="1"/>
    </xf>
    <xf numFmtId="0" fontId="40" fillId="21" borderId="39" xfId="0" applyFont="1" applyFill="1" applyBorder="1" applyAlignment="1">
      <alignment horizontal="center" vertical="center" wrapText="1"/>
    </xf>
    <xf numFmtId="0" fontId="40" fillId="21" borderId="17" xfId="0" applyFont="1" applyFill="1" applyBorder="1" applyAlignment="1">
      <alignment horizontal="center" vertical="center" wrapText="1"/>
    </xf>
    <xf numFmtId="0" fontId="34" fillId="33" borderId="21" xfId="0" applyFont="1" applyFill="1" applyBorder="1" applyAlignment="1">
      <alignment horizontal="center" vertical="center" wrapText="1"/>
    </xf>
    <xf numFmtId="0" fontId="34" fillId="33" borderId="7" xfId="0" applyFont="1" applyFill="1" applyBorder="1" applyAlignment="1">
      <alignment horizontal="center" vertical="center" wrapText="1"/>
    </xf>
    <xf numFmtId="0" fontId="34" fillId="33" borderId="5" xfId="0" applyFont="1" applyFill="1" applyBorder="1" applyAlignment="1">
      <alignment horizontal="center" vertical="center" wrapText="1"/>
    </xf>
    <xf numFmtId="0" fontId="12" fillId="33" borderId="79" xfId="0" applyFont="1" applyFill="1" applyBorder="1" applyAlignment="1">
      <alignment horizontal="center" vertical="center" wrapText="1"/>
    </xf>
    <xf numFmtId="0" fontId="12" fillId="33" borderId="0" xfId="0" applyFont="1" applyFill="1" applyAlignment="1">
      <alignment horizontal="center" vertical="center" wrapText="1"/>
    </xf>
    <xf numFmtId="0" fontId="23" fillId="0" borderId="0" xfId="0" applyFont="1" applyFill="1"/>
    <xf numFmtId="0" fontId="0" fillId="0" borderId="0" xfId="0" applyFill="1" applyAlignment="1">
      <alignment horizontal="left" vertical="center"/>
    </xf>
    <xf numFmtId="0" fontId="0" fillId="0" borderId="17" xfId="0" applyBorder="1" applyAlignment="1">
      <alignment horizontal="left" vertical="center" wrapText="1"/>
    </xf>
    <xf numFmtId="164" fontId="14" fillId="0" borderId="17" xfId="0" applyNumberFormat="1" applyFont="1" applyBorder="1" applyAlignment="1">
      <alignment horizontal="left" vertical="center"/>
    </xf>
    <xf numFmtId="164" fontId="0" fillId="0" borderId="17" xfId="0" applyNumberFormat="1" applyBorder="1" applyAlignment="1">
      <alignment horizontal="left" vertical="center"/>
    </xf>
    <xf numFmtId="0" fontId="23" fillId="0" borderId="1" xfId="0" applyFont="1" applyFill="1" applyBorder="1" applyAlignment="1">
      <alignment horizontal="left" vertical="center" wrapText="1"/>
    </xf>
    <xf numFmtId="0" fontId="24" fillId="0" borderId="30" xfId="0" applyFont="1" applyFill="1" applyBorder="1" applyAlignment="1">
      <alignment horizontal="right"/>
    </xf>
    <xf numFmtId="0" fontId="24" fillId="0" borderId="5" xfId="0" applyFont="1" applyFill="1" applyBorder="1"/>
    <xf numFmtId="0" fontId="24" fillId="0" borderId="30" xfId="0" applyFont="1" applyFill="1" applyBorder="1"/>
    <xf numFmtId="0" fontId="83" fillId="0" borderId="0" xfId="0" applyFont="1" applyFill="1" applyBorder="1" applyAlignment="1">
      <alignment horizontal="center" vertical="center" wrapText="1" readingOrder="1"/>
    </xf>
    <xf numFmtId="0" fontId="84" fillId="0" borderId="0" xfId="0" applyFont="1" applyFill="1" applyBorder="1" applyAlignment="1">
      <alignment horizontal="center" vertical="center" wrapText="1" readingOrder="1"/>
    </xf>
    <xf numFmtId="0" fontId="0" fillId="0" borderId="0" xfId="0" applyFill="1" applyBorder="1" applyAlignment="1">
      <alignment horizontal="left" vertical="center"/>
    </xf>
    <xf numFmtId="0" fontId="85" fillId="0" borderId="0" xfId="0" applyFont="1" applyFill="1" applyBorder="1" applyAlignment="1">
      <alignment horizontal="center" vertical="center" wrapText="1" readingOrder="1"/>
    </xf>
    <xf numFmtId="0" fontId="86" fillId="0" borderId="0" xfId="0" applyFont="1" applyFill="1" applyBorder="1" applyAlignment="1">
      <alignment horizontal="center" vertical="center" wrapText="1" readingOrder="1"/>
    </xf>
    <xf numFmtId="0" fontId="87" fillId="0" borderId="0" xfId="0" applyFont="1" applyFill="1" applyBorder="1" applyAlignment="1">
      <alignment horizontal="center" vertical="center" wrapText="1" readingOrder="1"/>
    </xf>
    <xf numFmtId="3" fontId="86" fillId="0" borderId="0" xfId="0" applyNumberFormat="1" applyFont="1" applyFill="1" applyBorder="1" applyAlignment="1">
      <alignment horizontal="center" vertical="center" wrapText="1" readingOrder="1"/>
    </xf>
    <xf numFmtId="0" fontId="23" fillId="0" borderId="30" xfId="0" applyFont="1" applyFill="1" applyBorder="1" applyAlignment="1">
      <alignment horizontal="center" vertical="center"/>
    </xf>
    <xf numFmtId="0" fontId="23" fillId="0" borderId="61" xfId="0" applyFont="1" applyFill="1" applyBorder="1" applyAlignment="1">
      <alignment horizontal="center" vertical="center"/>
    </xf>
    <xf numFmtId="0" fontId="23" fillId="0" borderId="1"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17" xfId="0" applyFont="1" applyFill="1" applyBorder="1" applyAlignment="1">
      <alignment horizontal="center" vertical="center"/>
    </xf>
    <xf numFmtId="0" fontId="0" fillId="0" borderId="1" xfId="0" applyFill="1" applyBorder="1" applyAlignment="1">
      <alignment horizontal="left" vertical="center" wrapText="1"/>
    </xf>
    <xf numFmtId="9" fontId="0" fillId="0" borderId="1" xfId="0" applyNumberFormat="1" applyFill="1" applyBorder="1" applyAlignment="1">
      <alignment horizontal="center" vertical="center"/>
    </xf>
    <xf numFmtId="164" fontId="23" fillId="0" borderId="30" xfId="0" applyNumberFormat="1" applyFont="1" applyFill="1" applyBorder="1" applyAlignment="1">
      <alignment horizontal="center" vertical="center"/>
    </xf>
    <xf numFmtId="0" fontId="39" fillId="0" borderId="6" xfId="0" applyFont="1" applyFill="1" applyBorder="1" applyAlignment="1">
      <alignment horizontal="left" vertical="center" wrapText="1"/>
    </xf>
    <xf numFmtId="0" fontId="40" fillId="0" borderId="6" xfId="0" applyFont="1" applyFill="1" applyBorder="1" applyAlignment="1">
      <alignment horizontal="left" vertical="center" wrapText="1"/>
    </xf>
    <xf numFmtId="0" fontId="39"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0" fillId="0" borderId="20" xfId="0" applyFill="1" applyBorder="1" applyAlignment="1">
      <alignment horizontal="center" vertical="center"/>
    </xf>
    <xf numFmtId="0" fontId="41" fillId="0" borderId="1" xfId="0" applyFont="1" applyFill="1" applyBorder="1" applyAlignment="1">
      <alignment horizontal="center" vertical="center"/>
    </xf>
    <xf numFmtId="0" fontId="41" fillId="0" borderId="1" xfId="0" applyFont="1" applyFill="1" applyBorder="1" applyAlignment="1">
      <alignment vertical="center" wrapText="1"/>
    </xf>
    <xf numFmtId="0" fontId="40" fillId="0" borderId="1" xfId="0" applyFont="1" applyFill="1" applyBorder="1" applyAlignment="1">
      <alignment horizontal="center" vertical="center"/>
    </xf>
    <xf numFmtId="1" fontId="40" fillId="0" borderId="1" xfId="0" applyNumberFormat="1" applyFont="1" applyFill="1" applyBorder="1" applyAlignment="1">
      <alignment horizontal="center" vertical="center" wrapText="1"/>
    </xf>
    <xf numFmtId="2" fontId="40" fillId="0" borderId="5" xfId="1" applyNumberFormat="1" applyFont="1" applyFill="1" applyBorder="1" applyAlignment="1">
      <alignment horizontal="left" vertical="center" wrapText="1"/>
    </xf>
    <xf numFmtId="2" fontId="40" fillId="0" borderId="1" xfId="1" applyNumberFormat="1" applyFont="1" applyFill="1" applyBorder="1" applyAlignment="1">
      <alignment horizontal="left" vertical="center" wrapText="1"/>
    </xf>
  </cellXfs>
  <cellStyles count="9">
    <cellStyle name="EstiloNormal" xfId="2" xr:uid="{5965AC85-162F-49E3-A43C-CE15E26C0FA3}"/>
    <cellStyle name="Millares" xfId="5" builtinId="3"/>
    <cellStyle name="Millares [0] 2" xfId="8" xr:uid="{8209AECF-ED18-41BC-B07B-96FC8228B88A}"/>
    <cellStyle name="Millares 2" xfId="7" xr:uid="{2E70ECE4-2655-4762-BE0E-9B09BBAB13B7}"/>
    <cellStyle name="Millares 59" xfId="6" xr:uid="{47699104-3F5C-4284-BD8A-C0724F8140B3}"/>
    <cellStyle name="Normal" xfId="0" builtinId="0"/>
    <cellStyle name="Normal 2" xfId="3" xr:uid="{78B1DA43-328F-436C-9472-CCDA73D651C0}"/>
    <cellStyle name="Porcentaje" xfId="1" builtinId="5"/>
    <cellStyle name="Porcentaje 2" xfId="4" xr:uid="{38761942-B382-413B-ADE2-3E7167670FB8}"/>
  </cellStyles>
  <dxfs count="1">
    <dxf>
      <font>
        <color theme="1"/>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1.xml"/><Relationship Id="rId21" Type="http://schemas.openxmlformats.org/officeDocument/2006/relationships/externalLink" Target="externalLinks/externalLink6.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84" Type="http://schemas.openxmlformats.org/officeDocument/2006/relationships/externalLink" Target="externalLinks/externalLink69.xml"/><Relationship Id="rId89" Type="http://schemas.openxmlformats.org/officeDocument/2006/relationships/externalLink" Target="externalLinks/externalLink74.xml"/><Relationship Id="rId16" Type="http://schemas.openxmlformats.org/officeDocument/2006/relationships/externalLink" Target="externalLinks/externalLink1.xml"/><Relationship Id="rId11" Type="http://schemas.openxmlformats.org/officeDocument/2006/relationships/worksheet" Target="worksheets/sheet11.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102"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externalLink" Target="externalLinks/externalLink75.xml"/><Relationship Id="rId95" Type="http://schemas.openxmlformats.org/officeDocument/2006/relationships/externalLink" Target="externalLinks/externalLink80.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80" Type="http://schemas.openxmlformats.org/officeDocument/2006/relationships/externalLink" Target="externalLinks/externalLink65.xml"/><Relationship Id="rId85" Type="http://schemas.openxmlformats.org/officeDocument/2006/relationships/externalLink" Target="externalLinks/externalLink70.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externalLink" Target="externalLinks/externalLink68.xml"/><Relationship Id="rId88" Type="http://schemas.openxmlformats.org/officeDocument/2006/relationships/externalLink" Target="externalLinks/externalLink73.xml"/><Relationship Id="rId91" Type="http://schemas.openxmlformats.org/officeDocument/2006/relationships/externalLink" Target="externalLinks/externalLink76.xml"/><Relationship Id="rId96" Type="http://schemas.openxmlformats.org/officeDocument/2006/relationships/externalLink" Target="externalLinks/externalLink8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81" Type="http://schemas.openxmlformats.org/officeDocument/2006/relationships/externalLink" Target="externalLinks/externalLink66.xml"/><Relationship Id="rId86" Type="http://schemas.openxmlformats.org/officeDocument/2006/relationships/externalLink" Target="externalLinks/externalLink71.xml"/><Relationship Id="rId94" Type="http://schemas.openxmlformats.org/officeDocument/2006/relationships/externalLink" Target="externalLinks/externalLink79.xml"/><Relationship Id="rId99" Type="http://schemas.openxmlformats.org/officeDocument/2006/relationships/styles" Target="styles.xml"/><Relationship Id="rId101"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3.xml"/><Relationship Id="rId39" Type="http://schemas.openxmlformats.org/officeDocument/2006/relationships/externalLink" Target="externalLinks/externalLink24.xml"/><Relationship Id="rId34" Type="http://schemas.openxmlformats.org/officeDocument/2006/relationships/externalLink" Target="externalLinks/externalLink19.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76" Type="http://schemas.openxmlformats.org/officeDocument/2006/relationships/externalLink" Target="externalLinks/externalLink61.xml"/><Relationship Id="rId97" Type="http://schemas.openxmlformats.org/officeDocument/2006/relationships/externalLink" Target="externalLinks/externalLink82.xml"/><Relationship Id="rId7" Type="http://schemas.openxmlformats.org/officeDocument/2006/relationships/worksheet" Target="worksheets/sheet7.xml"/><Relationship Id="rId71" Type="http://schemas.openxmlformats.org/officeDocument/2006/relationships/externalLink" Target="externalLinks/externalLink56.xml"/><Relationship Id="rId92" Type="http://schemas.openxmlformats.org/officeDocument/2006/relationships/externalLink" Target="externalLinks/externalLink77.xml"/><Relationship Id="rId2" Type="http://schemas.openxmlformats.org/officeDocument/2006/relationships/worksheet" Target="worksheets/sheet2.xml"/><Relationship Id="rId29" Type="http://schemas.openxmlformats.org/officeDocument/2006/relationships/externalLink" Target="externalLinks/externalLink14.xml"/><Relationship Id="rId24" Type="http://schemas.openxmlformats.org/officeDocument/2006/relationships/externalLink" Target="externalLinks/externalLink9.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66" Type="http://schemas.openxmlformats.org/officeDocument/2006/relationships/externalLink" Target="externalLinks/externalLink51.xml"/><Relationship Id="rId87" Type="http://schemas.openxmlformats.org/officeDocument/2006/relationships/externalLink" Target="externalLinks/externalLink72.xml"/><Relationship Id="rId61" Type="http://schemas.openxmlformats.org/officeDocument/2006/relationships/externalLink" Target="externalLinks/externalLink46.xml"/><Relationship Id="rId82" Type="http://schemas.openxmlformats.org/officeDocument/2006/relationships/externalLink" Target="externalLinks/externalLink67.xml"/><Relationship Id="rId19" Type="http://schemas.openxmlformats.org/officeDocument/2006/relationships/externalLink" Target="externalLinks/externalLink4.xml"/><Relationship Id="rId14" Type="http://schemas.openxmlformats.org/officeDocument/2006/relationships/worksheet" Target="worksheets/sheet14.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56" Type="http://schemas.openxmlformats.org/officeDocument/2006/relationships/externalLink" Target="externalLinks/externalLink41.xml"/><Relationship Id="rId77" Type="http://schemas.openxmlformats.org/officeDocument/2006/relationships/externalLink" Target="externalLinks/externalLink62.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93" Type="http://schemas.openxmlformats.org/officeDocument/2006/relationships/externalLink" Target="externalLinks/externalLink78.xml"/><Relationship Id="rId98" Type="http://schemas.openxmlformats.org/officeDocument/2006/relationships/theme" Target="theme/theme1.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155223</xdr:colOff>
      <xdr:row>1</xdr:row>
      <xdr:rowOff>56445</xdr:rowOff>
    </xdr:from>
    <xdr:ext cx="2740377" cy="1276351"/>
    <xdr:pic>
      <xdr:nvPicPr>
        <xdr:cNvPr id="2" name="Imagen 1">
          <a:extLst>
            <a:ext uri="{FF2B5EF4-FFF2-40B4-BE49-F238E27FC236}">
              <a16:creationId xmlns:a16="http://schemas.microsoft.com/office/drawing/2014/main" id="{B636B897-98CD-4A93-B665-8E97D93564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5223" y="246945"/>
          <a:ext cx="2740377" cy="1276351"/>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ntreebutesas.sharepoint.com/isa1/ISA_VP_FinanzasCorporativas/ControlDeGestion/DATOS/LIQUIDAC/OCA&#209;A.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mail.consultingtax.com.ec/Temp/Valoraci&#243;n%20L.P.%20(3%20may%2001)%20Def.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isaempresas.sharepoint.com/ControlDeGestion/DATOS/LIQUIDAC/OCA&#209;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ontrolDeGestion\DATOS\LIQUIDAC\OCA&#209;A.XLS"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ControlDeGestion/DATOS/LIQUIDAC/OCA&#209;A.XLS" TargetMode="External"/><Relationship Id="rId1" Type="http://schemas.openxmlformats.org/officeDocument/2006/relationships/externalLinkPath" Target="/ControlDeGestion/DATOS/LIQUIDAC/OCA&#209;A.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isaempresas.sharepoint.com/Financiera/BancaInversion/Modelo/Archivos%20de%20seguridad/Prueba%20octubre/para%20quitar%20vinculos.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Financiera/BancaInversion/Modelo/Archivos%20de%20seguridad/Prueba%20octubre/para%20quitar%20vinculos.xls" TargetMode="External"/><Relationship Id="rId1" Type="http://schemas.openxmlformats.org/officeDocument/2006/relationships/externalLinkPath" Target="/Financiera/BancaInversion/Modelo/Archivos%20de%20seguridad/Prueba%20octubre/para%20quitar%20vinculo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Financiera\BancaInversion\Modelo\Archivos%20de%20seguridad\Prueba%20octubre\para%20quitar%20vinculo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X:\Work\Tela%20de%20Gest&#227;o\Acompanhamento%20Planejamento%20Operacional%20200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X:\Work\Tela%20de%20Gest&#227;o\Acompanhamento%20Planejamento%20Operacional%20dez%2006%20v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isaempresas.sharepoint.com/Financiera/UsoredT/valorSTN/ingr0303/REPOR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saempresas.sharepoint.com/isa1/ISA_VP_FinanzasCorporativas/ControlDeGestion/DATOS/LIQUIDAC/OCA&#209;A.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nanciera/UsoredT/valorSTN/ingr0303/REPORTE.xls" TargetMode="External"/><Relationship Id="rId1" Type="http://schemas.openxmlformats.org/officeDocument/2006/relationships/externalLinkPath" Target="/Financiera/UsoredT/valorSTN/ingr0303/REPORTE.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Financiera\UsoredT\valorSTN\ingr0303\REPORTE.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X:\Documents%20and%20Settings\m075632\Desktop\Otimiza&#231;&#227;o%20de%20Ativos%20(20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contreebutesas.sharepoint.com/Car4953/maria%20ines/maria%20ines/DATOS/Nueva%20carpeta/ingra8.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isaempresas.sharepoint.com/Car4953/maria%20ines/maria%20ines/DATOS/Nueva%20carpeta/ingra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isaempresas.sharepoint.com/Financiera/Modelo/Milenio/Consolidaci&#243;n/Nueva%20Consolidaci&#243;n/Filiales/Sensibilidad.xls" TargetMode="External"/></Relationships>
</file>

<file path=xl/externalLinks/_rels/externalLink26.xml.rels><?xml version="1.0" encoding="UTF-8" standalone="yes"?>
<Relationships xmlns="http://schemas.openxmlformats.org/package/2006/relationships"><Relationship Id="rId2" Type="http://schemas.openxmlformats.org/officeDocument/2006/relationships/externalLinkPath" Target="../../../../../../../../Financiera/Modelo/Milenio/Consolidaci&#243;n/Nueva%20Consolidaci&#243;n/Filiales/Sensibilidad.xls" TargetMode="External"/><Relationship Id="rId1" Type="http://schemas.openxmlformats.org/officeDocument/2006/relationships/externalLinkPath" Target="/Financiera/Modelo/Milenio/Consolidaci&#243;n/Nueva%20Consolidaci&#243;n/Filiales/Sensibilidad.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Financiera\Modelo\Milenio\Consolidaci&#243;n\Nueva%20Consolidaci&#243;n\Filiales\Sensibilidad.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contreebutesas.sharepoint.com/isant01/Financiera/NuevaEstructura/ContabilidadYCostos/EquipoConsolidaci&#243;n/Informes/informe03-consolidado-2007-OK.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isaempresas.sharepoint.com/isant01/Financiera/NuevaEstructura/ContabilidadYCostos/EquipoConsolidaci&#243;n/Informes/informe03-consolidado-2007-OK.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contreebutesas.sharepoint.com/lapmipelimfnp01/home$/TEMP/Cash%20Flow.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X:\Documents%20and%20Settings\m075632\Meus%20documentos\VP%20Opera&#231;&#245;es\Acompanhamento%20PO\&#218;ltima%20vers&#227;o%20do%20documento\Planilhas%20para%20preenchimento\Faturamento\Gest&#227;o%20da%20Receit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isaempresas.sharepoint.com/BancaInversion/Historicos/SEPT%2024/C.P/Presentaci&#243;n/Vinculo%20Blanco.xls" TargetMode="External"/></Relationships>
</file>

<file path=xl/externalLinks/_rels/externalLink32.xml.rels><?xml version="1.0" encoding="UTF-8" standalone="yes"?>
<Relationships xmlns="http://schemas.openxmlformats.org/package/2006/relationships"><Relationship Id="rId2" Type="http://schemas.openxmlformats.org/officeDocument/2006/relationships/externalLinkPath" Target="../../../../../../../../BancaInversion/Historicos/SEPT%2024/C.P/Presentaci&#243;n/Vinculo%20Blanco.xls" TargetMode="External"/><Relationship Id="rId1" Type="http://schemas.openxmlformats.org/officeDocument/2006/relationships/externalLinkPath" Target="/BancaInversion/Historicos/SEPT%2024/C.P/Presentaci&#243;n/Vinculo%20Blanco.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C:\BancaInversion\Historicos\SEPT%2024\C.P\Presentaci&#243;n\Vinculo%20Blanco.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isaempresas.sharepoint.com/Financiera/BancaInversion/Modelo/Milenio/LP.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Financiera\BancaInversion\Modelo\Milenio\LP.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Financiera/BancaInversion/Modelo/Milenio/LP.xls" TargetMode="External"/><Relationship Id="rId1" Type="http://schemas.openxmlformats.org/officeDocument/2006/relationships/externalLinkPath" Target="/Financiera/BancaInversion/Modelo/Milenio/LP.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FCC\CUSTOS\DESPESAS%20OPERACIONAIS\ANO%202007\10%20-%202007\PES1007%20RELATORIO.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BancaInversion\Modelo\Milenio\Pres.%20C.P.1.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contreebutesas.sharepoint.com/isad3855/A/Mis%20Documentos/AHO/Presupuesto/Casos%20de%20Negocio/Generales/MITX%20L.P.%2006-11-01%20-C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saempresas.sharepoint.com/lapmipelimfnp01/home$/TEMP/Cash%20Flo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isaempresas.sharepoint.com/isad3855/A/Mis%20Documentos/AHO/Presupuesto/Casos%20de%20Negocio/Generales/MITX%20L.P.%2006-11-01%20-CB-.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contreebutesas.sharepoint.com/Iqpl_gserrano/C/2000%202RF/Sucres/PRO-00%202RF%20-%20SUC.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isaempresas.sharepoint.com/Iqpl_gserrano/C/2000%202RF/Sucres/PRO-00%202RF%20-%20SUC.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contreebutesas.sharepoint.com/Iqpl_gserrano/C/2000%202RF/Sucres/PRO-00%20OB-SUC.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isaempresas.sharepoint.com/Iqpl_gserrano/C/2000%202RF/Sucres/PRO-00%20OB-SUC.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Ppto.2015/03%20ISAP/01%20Modelo%20Financiero/Migracion/Modelo%20V.12%20(10%20Marzo%202011).xlsx" TargetMode="External"/><Relationship Id="rId1" Type="http://schemas.openxmlformats.org/officeDocument/2006/relationships/externalLinkPath" Target="/Ppto.2015/03%20ISAP/01%20Modelo%20Financiero/Migracion/Modelo%20V.12%20(10%20Marzo%202011).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https://isaempresas.sharepoint.com/Ppto.2015/03%20ISAP/01%20Modelo%20Financiero/Migracion/Modelo%20V.12%20(10%20Marzo%202011).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https://isaempresas.sharepoint.com/ControlDeGestion/DircontrolFinanyResult/EquipoSeguimientoGestion/EjecucionPresupuestal/2003/CONSOLIDADOS%20DE%20MESES/Gastos%20AOM%20consolidada%20mes%202003.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ControlDeGestion\DircontrolFinanyResult\EquipoSeguimientoGestion\EjecucionPresupuestal\2003\CONSOLIDADOS%20DE%20MESES\Gastos%20AOM%20consolidada%20mes%202003.xls" TargetMode="External"/></Relationships>
</file>

<file path=xl/externalLinks/_rels/externalLink49.xml.rels><?xml version="1.0" encoding="UTF-8" standalone="yes"?>
<Relationships xmlns="http://schemas.openxmlformats.org/package/2006/relationships"><Relationship Id="rId2" Type="http://schemas.openxmlformats.org/officeDocument/2006/relationships/externalLinkPath" Target="../../../../../../../../ControlDeGestion/DircontrolFinanyResult/EquipoSeguimientoGestion/EjecucionPresupuestal/2003/CONSOLIDADOS%20DE%20MESES/Gastos%20AOM%20consolidada%20mes%202003.xls" TargetMode="External"/><Relationship Id="rId1" Type="http://schemas.openxmlformats.org/officeDocument/2006/relationships/externalLinkPath" Target="/ControlDeGestion/DircontrolFinanyResult/EquipoSeguimientoGestion/EjecucionPresupuestal/2003/CONSOLIDADOS%20DE%20MESES/Gastos%20AOM%20consolidada%20mes%20200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contreebutesas.sharepoint.com/lapmipelimfnp01/home$/Book1.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http://acevedo.com.bo/TRANSITORIO%20FABY/dOC%20ENVIADOS%20POR%20EMAIL/PWC/auditoria%20a%20NOV%202007/INFORMACION%20NOV%202007.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X:\Work\Tela%20de%20Gest&#227;o\Tela_de_Gest&#227;o_Work.xls" TargetMode="External"/></Relationships>
</file>

<file path=xl/externalLinks/_rels/externalLink52.xml.rels><?xml version="1.0" encoding="UTF-8" standalone="yes"?>
<Relationships xmlns="http://schemas.openxmlformats.org/package/2006/relationships"><Relationship Id="rId2" Type="http://schemas.openxmlformats.org/officeDocument/2006/relationships/externalLinkPath" Target="../../../../../../../../Mis%20Documentos/amalia/PORTAFOLIO%20DE%20INVERSIONES/REP/2016/modelo%20reunion%20%20grupo-mayo/Modelo%20REP_Ppto2016%20-%20NN.xlsb" TargetMode="External"/><Relationship Id="rId1" Type="http://schemas.openxmlformats.org/officeDocument/2006/relationships/externalLinkPath" Target="/Mis%20Documentos/amalia/PORTAFOLIO%20DE%20INVERSIONES/REP/2016/modelo%20reunion%20%20grupo-mayo/Modelo%20REP_Ppto2016%20-%20NN.xlsb"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isaempresas.sharepoint.com/Mis%20Documentos/amalia/PORTAFOLIO%20DE%20INVERSIONES/REP/2016/modelo%20reunion%20%20grupo-mayo/Modelo%20REP_Ppto2016%20-%20NN.xlsb" TargetMode="External"/></Relationships>
</file>

<file path=xl/externalLinks/_rels/externalLink54.xml.rels><?xml version="1.0" encoding="UTF-8" standalone="yes"?>
<Relationships xmlns="http://schemas.openxmlformats.org/package/2006/relationships"><Relationship Id="rId2" Type="http://schemas.openxmlformats.org/officeDocument/2006/relationships/externalLinkPath" Target="../../../../../../../../Ppto.2015/03%20ISAP/01%20Modelo%20Financiero/Modelo%20ISAP_Ppto2015_Ago14%20-%20(25Sep14).xlsb" TargetMode="External"/><Relationship Id="rId1" Type="http://schemas.openxmlformats.org/officeDocument/2006/relationships/externalLinkPath" Target="/Ppto.2015/03%20ISAP/01%20Modelo%20Financiero/Modelo%20ISAP_Ppto2015_Ago14%20-%20(25Sep14).xlsb"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https://isaempresas.sharepoint.com/Ppto.2015/03%20ISAP/01%20Modelo%20Financiero/Modelo%20ISAP_Ppto2015_Ago14%20-%20(25Sep14).xlsb" TargetMode="External"/></Relationships>
</file>

<file path=xl/externalLinks/_rels/externalLink56.xml.rels><?xml version="1.0" encoding="UTF-8" standalone="yes"?>
<Relationships xmlns="http://schemas.openxmlformats.org/package/2006/relationships"><Relationship Id="rId2" Type="http://schemas.openxmlformats.org/officeDocument/2006/relationships/externalLinkPath" Target="../../../../../../../../CTM/Evaluacion%20pptal%20CTM%202016/03%20Proyeccion%20Mar-16/10%20Modelos%20Financieros/Modelo%20CTM_Ppto2016_Mar16_2.xlsb" TargetMode="External"/><Relationship Id="rId1" Type="http://schemas.openxmlformats.org/officeDocument/2006/relationships/externalLinkPath" Target="/CTM/Evaluacion%20pptal%20CTM%202016/03%20Proyeccion%20Mar-16/10%20Modelos%20Financieros/Modelo%20CTM_Ppto2016_Mar16_2.xlsb"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https://isaempresas.sharepoint.com/CTM/Evaluacion%20pptal%20CTM%202016/03%20Proyeccion%20Mar-16/10%20Modelos%20Financieros/Modelo%20CTM_Ppto2016_Mar16_2.xlsb"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DOCUME~1\43117011\CONFIG~1\Temp\PLAN%20FINANCIERA%20%202005-2032%20(11.10.2004).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https://isaempresas.sharepoint.com/Temp/Modelo%20ingresos%20(19%20ago%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isaempresas.sharepoint.com/lapmipelimfnp01/home$/Book1.xls" TargetMode="External"/></Relationships>
</file>

<file path=xl/externalLinks/_rels/externalLink60.xml.rels><?xml version="1.0" encoding="UTF-8" standalone="yes"?>
<Relationships xmlns="http://schemas.openxmlformats.org/package/2006/relationships"><Relationship Id="rId2" Type="http://schemas.openxmlformats.org/officeDocument/2006/relationships/externalLinkPath" Target="../../../../../../../../Temp/Modelo%20ingresos%20(19%20ago%2003).xls" TargetMode="External"/><Relationship Id="rId1" Type="http://schemas.openxmlformats.org/officeDocument/2006/relationships/externalLinkPath" Target="/Temp/Modelo%20ingresos%20(19%20ago%2003).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Temp\Modelo%20ingresos%20(19%20ago%2003).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contreebutesas.sharepoint.com/Hernan/c/TRABAJOS/AGARCROS/INFORME%20DIC98/BALANCE%20DIC%2098ccial.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isaempresas.sharepoint.com/Hernan/c/TRABAJOS/AGARCROS/INFORME%20DIC98/BALANCE%20DIC%2098ccia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isaempresas.sharepoint.com/financiera/NuevaEstructura/Dir%20Recursos%20Financieros/Financiamiento%20y%20Admon%20Deuda/Deuda/Deuda/PRESUPUESTO/Modelo%20de%20Deuda%20-%20DEUDA%20reportes.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financiera\NuevaEstructura\Dir%20Recursos%20Financieros\Financiamiento%20y%20Admon%20Deuda\Deuda\Deuda\PRESUPUESTO\Modelo%20de%20Deuda%20-%20DEUDA%20reportes.xls" TargetMode="External"/></Relationships>
</file>

<file path=xl/externalLinks/_rels/externalLink66.xml.rels><?xml version="1.0" encoding="UTF-8" standalone="yes"?>
<Relationships xmlns="http://schemas.openxmlformats.org/package/2006/relationships"><Relationship Id="rId2" Type="http://schemas.openxmlformats.org/officeDocument/2006/relationships/externalLinkPath" Target="../../../../../../../../financiera/NuevaEstructura/Dir%20Recursos%20Financieros/Financiamiento%20y%20Admon%20Deuda/Deuda/Deuda/PRESUPUESTO/Modelo%20de%20Deuda%20-%20DEUDA%20reportes.xls" TargetMode="External"/><Relationship Id="rId1" Type="http://schemas.openxmlformats.org/officeDocument/2006/relationships/externalLinkPath" Target="/financiera/NuevaEstructura/Dir%20Recursos%20Financieros/Financiamiento%20y%20Admon%20Deuda/Deuda/Deuda/PRESUPUESTO/Modelo%20de%20Deuda%20-%20DEUDA%20reportes.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X:\Documents%20and%20Settings\m075632\Meus%20documentos\VP%20Opera&#231;&#245;es\2005%20Plano%20Operacional\Acompanhamento\Planilhas%20para%20preenchimento%20do%20PO\Finan&#231;as\Acompanhamento%20Planejamento%20Operacional%20a.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https://isaempresas.sharepoint.com/ESTADOS%20FINANCIEROS/EEFF%202005/08_AGO%202005/EEFF%20AGO%202005%20REFORMULADO%2012SET05.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ESTADOS%20FINANCIEROS\EEFF%202005\08_AGO%202005\EEFF%20AGO%202005%20REFORMULADO%2012SET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saempresas.sharepoint.com/DATOS/LIQUIDAC/OCA&#209;A.XLS" TargetMode="External"/></Relationships>
</file>

<file path=xl/externalLinks/_rels/externalLink70.xml.rels><?xml version="1.0" encoding="UTF-8" standalone="yes"?>
<Relationships xmlns="http://schemas.openxmlformats.org/package/2006/relationships"><Relationship Id="rId2" Type="http://schemas.openxmlformats.org/officeDocument/2006/relationships/externalLinkPath" Target="../../../../../../../../ESTADOS%20FINANCIEROS/EEFF%202005/08_AGO%202005/EEFF%20AGO%202005%20REFORMULADO%2012SET05.xls" TargetMode="External"/><Relationship Id="rId1" Type="http://schemas.openxmlformats.org/officeDocument/2006/relationships/externalLinkPath" Target="/ESTADOS%20FINANCIEROS/EEFF%202005/08_AGO%202005/EEFF%20AGO%202005%20REFORMULADO%2012SET05.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X:\Diretoria%20de%20Gest&#227;o%20Comercial\Relat&#243;rio%20de%20Informa&#231;&#245;es%20Comerciais\Banco%20de%20dados\Base05.cle"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https://isaempresas.sharepoint.com/Meus%20documentos/DESPESAS%20OPERACIONAIS/ANO%202003/BALCTEEP2003.xls" TargetMode="External"/></Relationships>
</file>

<file path=xl/externalLinks/_rels/externalLink73.xml.rels><?xml version="1.0" encoding="UTF-8" standalone="yes"?>
<Relationships xmlns="http://schemas.openxmlformats.org/package/2006/relationships"><Relationship Id="rId2" Type="http://schemas.openxmlformats.org/officeDocument/2006/relationships/externalLinkPath" Target="../../../../../../../../Meus%20documentos/DESPESAS%20OPERACIONAIS/ANO%202003/BALCTEEP2003.xls" TargetMode="External"/><Relationship Id="rId1" Type="http://schemas.openxmlformats.org/officeDocument/2006/relationships/externalLinkPath" Target="/Meus%20documentos/DESPESAS%20OPERACIONAIS/ANO%202003/BALCTEEP2003.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C:\Meus%20documentos\DESPESAS%20OPERACIONAIS\ANO%202003\BALCTEEP2003.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isaempresas.sharepoint.com/Meus%20documentos/DESPESAS%20OPERACIONAIS/ANO%202008/02%20-%202008/OUT0208%20RELATORIO.xls" TargetMode="External"/></Relationships>
</file>

<file path=xl/externalLinks/_rels/externalLink76.xml.rels><?xml version="1.0" encoding="UTF-8" standalone="yes"?>
<Relationships xmlns="http://schemas.openxmlformats.org/package/2006/relationships"><Relationship Id="rId2" Type="http://schemas.openxmlformats.org/officeDocument/2006/relationships/externalLinkPath" Target="../../../../../../../../Meus%20documentos/DESPESAS%20OPERACIONAIS/ANO%202008/02%20-%202008/OUT0208%20RELATORIO.xls" TargetMode="External"/><Relationship Id="rId1" Type="http://schemas.openxmlformats.org/officeDocument/2006/relationships/externalLinkPath" Target="/Meus%20documentos/DESPESAS%20OPERACIONAIS/ANO%202008/02%20-%202008/OUT0208%20RELATORIO.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C:\Meus%20documentos\DESPESAS%20OPERACIONAIS\ANO%202008\02%20-%202008\OUT0208%20RELATORIO.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http://acevedo.com.bo/TRABAJOS%20EDGAR/TRABAJOS%20CONTABLES%20Y%20OTROS/ISA%20BOLIVIA/Anexos%20tributarios%20ISA%202007/Anexos%20tributarios%202007/INFORMACION%20PARA%20ANEXOS%20ISA%202007.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Planejamento%20Operacional%202006\Planilhas%20para%20preenchimento\Faturamento\Novo%20Gest&#227;o%20da%20Receita.xls"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DATOS/LIQUIDAC/OCA&#209;A.XLS" TargetMode="External"/><Relationship Id="rId1" Type="http://schemas.openxmlformats.org/officeDocument/2006/relationships/externalLinkPath" Target="/DATOS/LIQUIDAC/OCA&#209;A.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http://mail.consultingtax.com.ec/Mis%20Documentos/AHO/Planeaci&#243;n/Casos%20de%20Negocio/Ecuador/Corto%20Plazo/2004-PPTO/Modelo%20de%20Negocio%202004.1.xls" TargetMode="External"/></Relationships>
</file>

<file path=xl/externalLinks/_rels/externalLink81.xml.rels><?xml version="1.0" encoding="UTF-8" standalone="yes"?>
<Relationships xmlns="http://schemas.openxmlformats.org/package/2006/relationships"><Relationship Id="rId2" Type="http://schemas.openxmlformats.org/officeDocument/2006/relationships/externalLinkPath" Target="file:///C:\Users\isa3840\AppData\Local\Microsoft\Windows\INetCache\Content.Outlook\KTHMAS2P\Copia%20de%20GRI_2025%20(002).xlsx" TargetMode="External"/><Relationship Id="rId1" Type="http://schemas.openxmlformats.org/officeDocument/2006/relationships/externalLinkPath" Target="file:///C:\Users\isa3840\AppData\Local\Microsoft\Windows\INetCache\Content.Outlook\KTHMAS2P\Copia%20de%20GRI_2025%20(002).xlsx" TargetMode="External"/></Relationships>
</file>

<file path=xl/externalLinks/_rels/externalLink82.xml.rels><?xml version="1.0" encoding="UTF-8" standalone="yes"?>
<Relationships xmlns="http://schemas.openxmlformats.org/package/2006/relationships"><Relationship Id="rId3" Type="http://schemas.openxmlformats.org/officeDocument/2006/relationships/externalLinkPath" Target="https://isaempresas.sharepoint.com/sites/Sostenibilidad673/Documentos%20compartidos/4.%20AMBIENTAL/12.%20BIODIVERSIDAD/02.%20REPORTES%20GRI-DJSI-IND.%20PROPIOS/01.%20REPORTE%20GRI/2025/Cuantitativo/Ruta%20Costera%202025-11-27%20GRI101%20Biodiversidad.xlsx" TargetMode="External"/><Relationship Id="rId2" Type="http://schemas.microsoft.com/office/2019/04/relationships/externalLinkLongPath" Target="https://isaempresas.sharepoint.com/sites/Sostenibilidad673/Documentos%20compartidos/4.%20AMBIENTAL/12.%20BIODIVERSIDAD/02.%20REPORTES%20GRI-DJSI-IND.%20PROPIOS/01.%20REPORTE%20GRI/2025/Cuantitativo/Ruta%20Costera%202025-11-27%20GRI101%20Biodiversidad.xlsx?294306A8" TargetMode="External"/><Relationship Id="rId1" Type="http://schemas.openxmlformats.org/officeDocument/2006/relationships/externalLinkPath" Target="file:///\\294306A8\Ruta%20Costera%202025-11-27%20GRI101%20Biodiversida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ATOS\LIQUIDAC\OCA&#209;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Módulos de Línea ISA 99"/>
      <sheetName val="Módulo Común EPM 99"/>
      <sheetName val="Módulos de Línea ISA 2000"/>
      <sheetName val="Módulo Común EPM 2000"/>
      <sheetName val="GRAF-NO-ccp-real-real"/>
      <sheetName val="Módulos_de_Línea_ISA_992"/>
      <sheetName val="Módulo_Común_EPM_992"/>
      <sheetName val="Módulos_de_Línea_ISA_20002"/>
      <sheetName val="Módulo_Común_EPM_20002"/>
      <sheetName val="Módulos_de_Línea_ISA_99"/>
      <sheetName val="Módulo_Común_EPM_99"/>
      <sheetName val="Módulos_de_Línea_ISA_2000"/>
      <sheetName val="Módulo_Común_EPM_2000"/>
      <sheetName val="Módulos_de_Línea_ISA_991"/>
      <sheetName val="Módulo_Común_EPM_991"/>
      <sheetName val="Módulos_de_Línea_ISA_20001"/>
      <sheetName val="Módulo_Común_EPM_20001"/>
      <sheetName val="Módulos_de_Línea_ISA_993"/>
      <sheetName val="Módulo_Común_EPM_993"/>
      <sheetName val="Módulos_de_Línea_ISA_20003"/>
      <sheetName val="Módulo_Común_EPM_20003"/>
      <sheetName val="Módulos_de_Línea_ISA_994"/>
      <sheetName val="Módulo_Común_EPM_994"/>
      <sheetName val="Módulos_de_Línea_ISA_20004"/>
      <sheetName val="Módulo_Común_EPM_20004"/>
      <sheetName val="Módulos_de_Línea_ISA_995"/>
      <sheetName val="Módulo_Común_EPM_995"/>
      <sheetName val="Módulos_de_Línea_ISA_20005"/>
      <sheetName val="Módulo_Común_EPM_20005"/>
      <sheetName val="DEUDACOP"/>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WACC"/>
      <sheetName val="Calc WACC"/>
      <sheetName val="Valoración"/>
      <sheetName val="Balance"/>
      <sheetName val="P&amp;G"/>
      <sheetName val="Cifras"/>
      <sheetName val="R Mk"/>
      <sheetName val="Sup Gles"/>
      <sheetName val="Sup Traf"/>
      <sheetName val="Trafico"/>
      <sheetName val="IngPort"/>
      <sheetName val="IngServ"/>
      <sheetName val="V Fija"/>
      <sheetName val="V Movil"/>
      <sheetName val="D nIP"/>
      <sheetName val="D IP"/>
      <sheetName val="G A&amp;V"/>
      <sheetName val="Ufr"/>
      <sheetName val="G O&amp;M"/>
      <sheetName val="Red"/>
      <sheetName val="Inversión"/>
      <sheetName val="Deprec"/>
      <sheetName val="Deuda"/>
      <sheetName val="Controles"/>
      <sheetName val="Datos Generales"/>
      <sheetName val="TRM"/>
      <sheetName val="Descriptor de estados"/>
      <sheetName val="PLANEADO"/>
      <sheetName val="Pasos"/>
      <sheetName val="#¡REF"/>
      <sheetName val="Hoja1"/>
      <sheetName val="ESRES"/>
      <sheetName val="HESREGRF"/>
      <sheetName val="ELEGIR"/>
      <sheetName val="c.u. vigentes"/>
    </sheetNames>
    <sheetDataSet>
      <sheetData sheetId="0">
        <row r="26">
          <cell r="E26" t="b">
            <v>0</v>
          </cell>
        </row>
        <row r="27">
          <cell r="E27" t="b">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Módulos de Línea ISA 99"/>
      <sheetName val="Módulo Común EPM 99"/>
      <sheetName val="Módulos de Línea ISA 2000"/>
      <sheetName val="Módulo Común EPM 2000"/>
      <sheetName val="GRAF-NO-ccp-real-real"/>
      <sheetName val="Módulos_de_Línea_ISA_992"/>
      <sheetName val="Módulo_Común_EPM_992"/>
      <sheetName val="Módulos_de_Línea_ISA_20002"/>
      <sheetName val="Módulo_Común_EPM_20002"/>
      <sheetName val="Módulos_de_Línea_ISA_99"/>
      <sheetName val="Módulo_Común_EPM_99"/>
      <sheetName val="Módulos_de_Línea_ISA_2000"/>
      <sheetName val="Módulo_Común_EPM_2000"/>
      <sheetName val="Módulos_de_Línea_ISA_991"/>
      <sheetName val="Módulo_Común_EPM_991"/>
      <sheetName val="Módulos_de_Línea_ISA_20001"/>
      <sheetName val="Módulo_Común_EPM_20001"/>
      <sheetName val="Módulos_de_Línea_ISA_993"/>
      <sheetName val="Módulo_Común_EPM_993"/>
      <sheetName val="Módulos_de_Línea_ISA_20003"/>
      <sheetName val="Módulo_Común_EPM_20003"/>
      <sheetName val="Módulos_de_Línea_ISA_994"/>
      <sheetName val="Módulo_Común_EPM_994"/>
      <sheetName val="Módulos_de_Línea_ISA_20004"/>
      <sheetName val="Módulo_Común_EPM_20004"/>
      <sheetName val="Módulos_de_Línea_ISA_995"/>
      <sheetName val="Módulo_Común_EPM_995"/>
      <sheetName val="Módulos_de_Línea_ISA_20005"/>
      <sheetName val="Módulo_Común_EPM_20005"/>
      <sheetName val="DEUDACOP"/>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Módulos de Línea ISA 99"/>
      <sheetName val="Módulo Común EPM 99"/>
      <sheetName val="Módulos de Línea ISA 2000"/>
      <sheetName val="Módulo Común EPM 2000"/>
      <sheetName val="GRAF-NO-ccp-real-real"/>
      <sheetName val="Módulos_de_Línea_ISA_992"/>
      <sheetName val="Módulo_Común_EPM_992"/>
      <sheetName val="Módulos_de_Línea_ISA_20002"/>
      <sheetName val="Módulo_Común_EPM_20002"/>
      <sheetName val="Módulos_de_Línea_ISA_99"/>
      <sheetName val="Módulo_Común_EPM_99"/>
      <sheetName val="Módulos_de_Línea_ISA_2000"/>
      <sheetName val="Módulo_Común_EPM_2000"/>
      <sheetName val="Módulos_de_Línea_ISA_991"/>
      <sheetName val="Módulo_Común_EPM_991"/>
      <sheetName val="Módulos_de_Línea_ISA_20001"/>
      <sheetName val="Módulo_Común_EPM_20001"/>
      <sheetName val="Módulos_de_Línea_ISA_993"/>
      <sheetName val="Módulo_Común_EPM_993"/>
      <sheetName val="Módulos_de_Línea_ISA_20003"/>
      <sheetName val="Módulo_Común_EPM_20003"/>
      <sheetName val="Módulos_de_Línea_ISA_994"/>
      <sheetName val="Módulo_Común_EPM_994"/>
      <sheetName val="Módulos_de_Línea_ISA_20004"/>
      <sheetName val="Módulo_Común_EPM_20004"/>
      <sheetName val="Módulos_de_Línea_ISA_995"/>
      <sheetName val="Módulo_Común_EPM_995"/>
      <sheetName val="Módulos_de_Línea_ISA_20005"/>
      <sheetName val="Módulo_Común_EPM_20005"/>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sheetName val="Módulos de Línea ISA 99"/>
      <sheetName val="Módulo Común EPM 99"/>
      <sheetName val="Módulos de Línea ISA 2000"/>
      <sheetName val="Módulo Común EPM 2000"/>
      <sheetName val="GRAF-NO-ccp-real-real"/>
      <sheetName val="Módulos_de_Línea_ISA_992"/>
      <sheetName val="Módulo_Común_EPM_992"/>
      <sheetName val="Módulos_de_Línea_ISA_20002"/>
      <sheetName val="Módulo_Común_EPM_20002"/>
      <sheetName val="Módulos_de_Línea_ISA_99"/>
      <sheetName val="Módulo_Común_EPM_99"/>
      <sheetName val="Módulos_de_Línea_ISA_2000"/>
      <sheetName val="Módulo_Común_EPM_2000"/>
      <sheetName val="Módulos_de_Línea_ISA_991"/>
      <sheetName val="Módulo_Común_EPM_991"/>
      <sheetName val="Módulos_de_Línea_ISA_20001"/>
      <sheetName val="Módulo_Común_EPM_20001"/>
      <sheetName val="Módulos_de_Línea_ISA_993"/>
      <sheetName val="Módulo_Común_EPM_993"/>
      <sheetName val="Módulos_de_Línea_ISA_20003"/>
      <sheetName val="Módulo_Común_EPM_20003"/>
      <sheetName val="Módulos_de_Línea_ISA_994"/>
      <sheetName val="Módulo_Común_EPM_994"/>
      <sheetName val="Módulos_de_Línea_ISA_20004"/>
      <sheetName val="Módulo_Común_EPM_20004"/>
      <sheetName val="Módulos_de_Línea_ISA_995"/>
      <sheetName val="Módulo_Común_EPM_995"/>
      <sheetName val="Módulos_de_Línea_ISA_20005"/>
      <sheetName val="Módulo_Común_EPM_20005"/>
      <sheetName val="DEUDACOP"/>
      <sheetName val="Módulos_de_Línea_ISA_996"/>
      <sheetName val="Módulo_Común_EPM_996"/>
      <sheetName val="Módulos_de_Línea_ISA_20006"/>
      <sheetName val="Módulo_Común_EPM_20006"/>
      <sheetName val="Módulos_de_Línea_ISA_997"/>
      <sheetName val="Módulo_Común_EPM_997"/>
      <sheetName val="Módulos_de_Línea_ISA_20007"/>
      <sheetName val="Módulo_Común_EPM_20007"/>
      <sheetName val="Módulos_de_Línea_ISA_998"/>
      <sheetName val="Módulo_Común_EPM_998"/>
      <sheetName val="Módulos_de_Línea_ISA_20008"/>
      <sheetName val="Módulo_Común_EPM_20008"/>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para quitar vinculos"/>
      <sheetName val="Gráficas"/>
      <sheetName val="Flujo año 00-01-02"/>
      <sheetName val="PyG Año 00-01-02"/>
      <sheetName val="Dividendos"/>
      <sheetName val="Subordinadas"/>
      <sheetName val="graf indi"/>
      <sheetName val="aom reg"/>
      <sheetName val="inver2"/>
      <sheetName val="historia"/>
      <sheetName val="bases genera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sheetName val="Hoja2"/>
      <sheetName val="Hoja3"/>
      <sheetName val="para quitar vinculos"/>
      <sheetName val="Gráficas"/>
      <sheetName val="Flujo año 00-01-02"/>
      <sheetName val="PyG Año 00-01-02"/>
      <sheetName val="Dividendos"/>
      <sheetName val="Subordinadas"/>
      <sheetName val="graf indi"/>
      <sheetName val="aom reg"/>
      <sheetName val="inver2"/>
      <sheetName val="historia"/>
      <sheetName val="bases genera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para quitar vinculos"/>
      <sheetName val="Gráficas"/>
      <sheetName val="Flujo año 00-01-02"/>
      <sheetName val="PyG Año 00-01-02"/>
      <sheetName val="Dividendos"/>
      <sheetName val="Subordinadas"/>
      <sheetName val="graf indi"/>
      <sheetName val="aom reg"/>
      <sheetName val="inver2"/>
      <sheetName val="histo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Ger"/>
      <sheetName val="CapexComl"/>
      <sheetName val="CapexReg"/>
      <sheetName val="CapexDistr"/>
      <sheetName val="OpexReg"/>
      <sheetName val="OpexGer"/>
      <sheetName val="OpexComl"/>
      <sheetName val="OpexDistr"/>
      <sheetName val="Home"/>
      <sheetName val="Mapa Estratégico"/>
      <sheetName val="Indicadores Estratégicos"/>
      <sheetName val="Indicadores Operacionais"/>
      <sheetName val="cKPIs 2005 2006"/>
      <sheetName val="cKPIs 2007"/>
      <sheetName val="cKPIs 2007 jan"/>
      <sheetName val="Persp Financeira"/>
      <sheetName val="Perdas Metas Resultados (2)"/>
      <sheetName val="Perdas Metas Resultados (3)"/>
      <sheetName val="Perdas Metas Resultados"/>
      <sheetName val="Dados_Perdas"/>
      <sheetName val="Arrecadação"/>
      <sheetName val="Energia Adicionada"/>
      <sheetName val="Clientes Recuperados"/>
      <sheetName val="Regularização Ligações"/>
      <sheetName val="Perda Fisica"/>
      <sheetName val="Outros KPIs"/>
      <sheetName val="Conceito Perdas"/>
      <sheetName val="AN Perdas"/>
      <sheetName val="Tx Arrec Metas Resultados"/>
      <sheetName val="Dados Inadimplência"/>
      <sheetName val="Tx Arrec"/>
      <sheetName val="DSO"/>
      <sheetName val="Conceito Tx Arrec e DSO"/>
      <sheetName val="PCLD Metas Resultados"/>
      <sheetName val="PCLD"/>
      <sheetName val="Conceito PCLD"/>
      <sheetName val="AN PCLD"/>
      <sheetName val="Persp Clientes"/>
      <sheetName val="Persp Proc Interno "/>
      <sheetName val="Metas resultados IDMR IDCP"/>
      <sheetName val="IDMR IDCP"/>
      <sheetName val="DRP DRC Metas Resultados"/>
      <sheetName val="DRP DRC"/>
      <sheetName val="DRP DRC Conceito"/>
      <sheetName val="DRP DRC AN"/>
      <sheetName val="DEC FEC Metas Resultados "/>
      <sheetName val="Dados DEC e FEC"/>
      <sheetName val="TMA"/>
      <sheetName val="Multas DEC FEC"/>
      <sheetName val="Multas DIC FIC DMIC"/>
      <sheetName val="DEC FEC"/>
      <sheetName val="T90"/>
      <sheetName val="Conceito Qual Forn"/>
      <sheetName val="AN Qual Forn"/>
      <sheetName val="Refaturamento Meta Resultado"/>
      <sheetName val="Refaturamento A"/>
      <sheetName val="Refaturamento B"/>
      <sheetName val="Dados Refaturamento"/>
      <sheetName val="IRC ABRADEE"/>
      <sheetName val="Custo financeiro"/>
      <sheetName val="Motivos revisões"/>
      <sheetName val="Conceito Refaturamento"/>
      <sheetName val="AN Refaturamento"/>
      <sheetName val="Dados Ind Com"/>
      <sheetName val="Ind Com Metas Resultados"/>
      <sheetName val="Ind Com TML"/>
      <sheetName val="Ind Com TMR24h"/>
      <sheetName val="Ind Com TMRURG"/>
      <sheetName val="Ind Com Ind Assoc"/>
      <sheetName val="Ind Com TME"/>
      <sheetName val="Ind Com TMS"/>
      <sheetName val="Conceito Ind Com"/>
      <sheetName val="AN Ind Comerciais"/>
      <sheetName val="Dados compra energia"/>
      <sheetName val="Metas resultados Compra energia"/>
      <sheetName val="Dados RiscoEnergia"/>
      <sheetName val="Nível contratacao"/>
      <sheetName val="VAR"/>
      <sheetName val="Conceito Compra energia"/>
      <sheetName val="AN Compra energia"/>
      <sheetName val="Metas resultados Plan_Mercado"/>
      <sheetName val="Desvio_Cativo"/>
      <sheetName val="Resumo_mensal"/>
      <sheetName val="AN Plan_Mercado"/>
      <sheetName val="MUST"/>
      <sheetName val="PontosConexao"/>
      <sheetName val="Dados Must"/>
      <sheetName val="Conceito MUST"/>
      <sheetName val="AN MUST"/>
      <sheetName val="Produtos Serviços"/>
      <sheetName val="Dados Prod Serv"/>
      <sheetName val="Venda Prod Serv BT"/>
      <sheetName val="Venda Prod Serv AT"/>
      <sheetName val="Crédito ICMS"/>
      <sheetName val="AN Produtos Serviços"/>
      <sheetName val="Conceito Produtos Serviços"/>
      <sheetName val="Lojas Metas Resultados"/>
      <sheetName val="Lojas"/>
      <sheetName val="Conceito Lojas"/>
      <sheetName val="Dados das Lojas"/>
      <sheetName val="Ouvidoria Metas Resultados"/>
      <sheetName val="Dados de Ouvidoria"/>
      <sheetName val="AudiencProcon"/>
      <sheetName val="AcordoProcon"/>
      <sheetName val="FMS"/>
      <sheetName val="Reiteradas"/>
      <sheetName val="ConsumIrreg"/>
      <sheetName val="Solicitações Retorno"/>
      <sheetName val="Conceito Ouvidoria"/>
      <sheetName val="Call Center Metas Resultados"/>
      <sheetName val="Dados Call Center"/>
      <sheetName val="2_e_3_PedidosRetorno"/>
      <sheetName val="Conceito 2os 3os Pedidos"/>
      <sheetName val="Metas e resultados WM"/>
      <sheetName val="Dados Work"/>
      <sheetName val="Ganho Econômico WM"/>
      <sheetName val="Coeficiente Produtividade WM"/>
      <sheetName val="Conceitos WM"/>
      <sheetName val="AN WM"/>
      <sheetName val="Persp GSA"/>
      <sheetName val="Metas Resultados Segurança"/>
      <sheetName val="DadosSeguranc"/>
      <sheetName val="Natureza Lesões"/>
      <sheetName val="Tipos Acidentes"/>
      <sheetName val="TF e TG"/>
      <sheetName val="Classificação Acidentes"/>
      <sheetName val="Pró-ativos"/>
      <sheetName val="Conceito Segurança"/>
      <sheetName val="AN Segurança"/>
      <sheetName val="Metas Resultados Segurança Públ"/>
      <sheetName val="Fatal Leve Grave"/>
      <sheetName val="Plan1"/>
      <sheetName val="AN Público"/>
      <sheetName val="DEUDACOP"/>
      <sheetName val="Mapa_Estratégico2"/>
      <sheetName val="Indicadores_Estratégicos2"/>
      <sheetName val="Indicadores_Operacionais2"/>
      <sheetName val="cKPIs_2005_20062"/>
      <sheetName val="cKPIs_20072"/>
      <sheetName val="cKPIs_2007_jan2"/>
      <sheetName val="Persp_Financeira2"/>
      <sheetName val="Perdas_Metas_Resultados_(2)2"/>
      <sheetName val="Perdas_Metas_Resultados_(3)2"/>
      <sheetName val="Perdas_Metas_Resultados2"/>
      <sheetName val="Energia_Adicionada2"/>
      <sheetName val="Clientes_Recuperados2"/>
      <sheetName val="Regularização_Ligações2"/>
      <sheetName val="Perda_Fisica2"/>
      <sheetName val="Outros_KPIs2"/>
      <sheetName val="Conceito_Perdas2"/>
      <sheetName val="AN_Perdas2"/>
      <sheetName val="Tx_Arrec_Metas_Resultados2"/>
      <sheetName val="Dados_Inadimplência2"/>
      <sheetName val="Tx_Arrec2"/>
      <sheetName val="Conceito_Tx_Arrec_e_DSO2"/>
      <sheetName val="PCLD_Metas_Resultados2"/>
      <sheetName val="Conceito_PCLD2"/>
      <sheetName val="AN_PCLD2"/>
      <sheetName val="Persp_Clientes2"/>
      <sheetName val="Persp_Proc_Interno_2"/>
      <sheetName val="Metas_resultados_IDMR_IDCP2"/>
      <sheetName val="IDMR_IDCP2"/>
      <sheetName val="DRP_DRC_Metas_Resultados2"/>
      <sheetName val="DRP_DRC2"/>
      <sheetName val="DRP_DRC_Conceito2"/>
      <sheetName val="DRP_DRC_AN2"/>
      <sheetName val="DEC_FEC_Metas_Resultados_2"/>
      <sheetName val="Dados_DEC_e_FEC2"/>
      <sheetName val="Multas_DEC_FEC2"/>
      <sheetName val="Multas_DIC_FIC_DMIC2"/>
      <sheetName val="DEC_FEC2"/>
      <sheetName val="Conceito_Qual_Forn2"/>
      <sheetName val="AN_Qual_Forn2"/>
      <sheetName val="Refaturamento_Meta_Resultado2"/>
      <sheetName val="Refaturamento_A2"/>
      <sheetName val="Refaturamento_B2"/>
      <sheetName val="Dados_Refaturamento2"/>
      <sheetName val="IRC_ABRADEE2"/>
      <sheetName val="Custo_financeiro2"/>
      <sheetName val="Motivos_revisões2"/>
      <sheetName val="Conceito_Refaturamento2"/>
      <sheetName val="AN_Refaturamento2"/>
      <sheetName val="Dados_Ind_Com2"/>
      <sheetName val="Ind_Com_Metas_Resultados2"/>
      <sheetName val="Ind_Com_TML2"/>
      <sheetName val="Ind_Com_TMR24h2"/>
      <sheetName val="Ind_Com_TMRURG2"/>
      <sheetName val="Ind_Com_Ind_Assoc2"/>
      <sheetName val="Ind_Com_TME2"/>
      <sheetName val="Ind_Com_TMS2"/>
      <sheetName val="Conceito_Ind_Com2"/>
      <sheetName val="AN_Ind_Comerciais2"/>
      <sheetName val="Dados_compra_energia2"/>
      <sheetName val="Metas_resultados_Compra_energi2"/>
      <sheetName val="Dados_RiscoEnergia2"/>
      <sheetName val="Nível_contratacao2"/>
      <sheetName val="Conceito_Compra_energia2"/>
      <sheetName val="AN_Compra_energia2"/>
      <sheetName val="Metas_resultados_Plan_Mercado2"/>
      <sheetName val="AN_Plan_Mercado2"/>
      <sheetName val="Dados_Must2"/>
      <sheetName val="Conceito_MUST2"/>
      <sheetName val="AN_MUST2"/>
      <sheetName val="Produtos_Serviços2"/>
      <sheetName val="Dados_Prod_Serv2"/>
      <sheetName val="Venda_Prod_Serv_BT2"/>
      <sheetName val="Venda_Prod_Serv_AT2"/>
      <sheetName val="Crédito_ICMS2"/>
      <sheetName val="AN_Produtos_Serviços2"/>
      <sheetName val="Conceito_Produtos_Serviços2"/>
      <sheetName val="Lojas_Metas_Resultados2"/>
      <sheetName val="Conceito_Lojas2"/>
      <sheetName val="Dados_das_Lojas2"/>
      <sheetName val="Ouvidoria_Metas_Resultados2"/>
      <sheetName val="Dados_de_Ouvidoria2"/>
      <sheetName val="Solicitações_Retorno2"/>
      <sheetName val="Conceito_Ouvidoria2"/>
      <sheetName val="Call_Center_Metas_Resultados2"/>
      <sheetName val="Dados_Call_Center2"/>
      <sheetName val="Conceito_2os_3os_Pedidos2"/>
      <sheetName val="Metas_e_resultados_WM2"/>
      <sheetName val="Dados_Work2"/>
      <sheetName val="Ganho_Econômico_WM2"/>
      <sheetName val="Coeficiente_Produtividade_WM2"/>
      <sheetName val="Conceitos_WM2"/>
      <sheetName val="AN_WM2"/>
      <sheetName val="Persp_GSA2"/>
      <sheetName val="Metas_Resultados_Segurança2"/>
      <sheetName val="Natureza_Lesões2"/>
      <sheetName val="Tipos_Acidentes2"/>
      <sheetName val="TF_e_TG2"/>
      <sheetName val="Classificação_Acidentes2"/>
      <sheetName val="Conceito_Segurança2"/>
      <sheetName val="AN_Segurança2"/>
      <sheetName val="Metas_Resultados_Segurança_Púb2"/>
      <sheetName val="Fatal_Leve_Grave2"/>
      <sheetName val="AN_Público2"/>
      <sheetName val="Mapa_Estratégico"/>
      <sheetName val="Indicadores_Estratégicos"/>
      <sheetName val="Indicadores_Operacionais"/>
      <sheetName val="cKPIs_2005_2006"/>
      <sheetName val="cKPIs_2007"/>
      <sheetName val="cKPIs_2007_jan"/>
      <sheetName val="Persp_Financeira"/>
      <sheetName val="Perdas_Metas_Resultados_(2)"/>
      <sheetName val="Perdas_Metas_Resultados_(3)"/>
      <sheetName val="Perdas_Metas_Resultados"/>
      <sheetName val="Energia_Adicionada"/>
      <sheetName val="Clientes_Recuperados"/>
      <sheetName val="Regularização_Ligações"/>
      <sheetName val="Perda_Fisica"/>
      <sheetName val="Outros_KPIs"/>
      <sheetName val="Conceito_Perdas"/>
      <sheetName val="AN_Perdas"/>
      <sheetName val="Tx_Arrec_Metas_Resultados"/>
      <sheetName val="Dados_Inadimplência"/>
      <sheetName val="Tx_Arrec"/>
      <sheetName val="Conceito_Tx_Arrec_e_DSO"/>
      <sheetName val="PCLD_Metas_Resultados"/>
      <sheetName val="Conceito_PCLD"/>
      <sheetName val="AN_PCLD"/>
      <sheetName val="Persp_Clientes"/>
      <sheetName val="Persp_Proc_Interno_"/>
      <sheetName val="Metas_resultados_IDMR_IDCP"/>
      <sheetName val="IDMR_IDCP"/>
      <sheetName val="DRP_DRC_Metas_Resultados"/>
      <sheetName val="DRP_DRC"/>
      <sheetName val="DRP_DRC_Conceito"/>
      <sheetName val="DRP_DRC_AN"/>
      <sheetName val="DEC_FEC_Metas_Resultados_"/>
      <sheetName val="Dados_DEC_e_FEC"/>
      <sheetName val="Multas_DEC_FEC"/>
      <sheetName val="Multas_DIC_FIC_DMIC"/>
      <sheetName val="DEC_FEC"/>
      <sheetName val="Conceito_Qual_Forn"/>
      <sheetName val="AN_Qual_Forn"/>
      <sheetName val="Refaturamento_Meta_Resultado"/>
      <sheetName val="Refaturamento_A"/>
      <sheetName val="Refaturamento_B"/>
      <sheetName val="Dados_Refaturamento"/>
      <sheetName val="IRC_ABRADEE"/>
      <sheetName val="Custo_financeiro"/>
      <sheetName val="Motivos_revisões"/>
      <sheetName val="Conceito_Refaturamento"/>
      <sheetName val="AN_Refaturamento"/>
      <sheetName val="Dados_Ind_Com"/>
      <sheetName val="Ind_Com_Metas_Resultados"/>
      <sheetName val="Ind_Com_TML"/>
      <sheetName val="Ind_Com_TMR24h"/>
      <sheetName val="Ind_Com_TMRURG"/>
      <sheetName val="Ind_Com_Ind_Assoc"/>
      <sheetName val="Ind_Com_TME"/>
      <sheetName val="Ind_Com_TMS"/>
      <sheetName val="Conceito_Ind_Com"/>
      <sheetName val="AN_Ind_Comerciais"/>
      <sheetName val="Dados_compra_energia"/>
      <sheetName val="Metas_resultados_Compra_energia"/>
      <sheetName val="Dados_RiscoEnergia"/>
      <sheetName val="Nível_contratacao"/>
      <sheetName val="Conceito_Compra_energia"/>
      <sheetName val="AN_Compra_energia"/>
      <sheetName val="Metas_resultados_Plan_Mercado"/>
      <sheetName val="AN_Plan_Mercado"/>
      <sheetName val="Dados_Must"/>
      <sheetName val="Conceito_MUST"/>
      <sheetName val="AN_MUST"/>
      <sheetName val="Produtos_Serviços"/>
      <sheetName val="Dados_Prod_Serv"/>
      <sheetName val="Venda_Prod_Serv_BT"/>
      <sheetName val="Venda_Prod_Serv_AT"/>
      <sheetName val="Crédito_ICMS"/>
      <sheetName val="AN_Produtos_Serviços"/>
      <sheetName val="Conceito_Produtos_Serviços"/>
      <sheetName val="Lojas_Metas_Resultados"/>
      <sheetName val="Conceito_Lojas"/>
      <sheetName val="Dados_das_Lojas"/>
      <sheetName val="Ouvidoria_Metas_Resultados"/>
      <sheetName val="Dados_de_Ouvidoria"/>
      <sheetName val="Solicitações_Retorno"/>
      <sheetName val="Conceito_Ouvidoria"/>
      <sheetName val="Call_Center_Metas_Resultados"/>
      <sheetName val="Dados_Call_Center"/>
      <sheetName val="Conceito_2os_3os_Pedidos"/>
      <sheetName val="Metas_e_resultados_WM"/>
      <sheetName val="Dados_Work"/>
      <sheetName val="Ganho_Econômico_WM"/>
      <sheetName val="Coeficiente_Produtividade_WM"/>
      <sheetName val="Conceitos_WM"/>
      <sheetName val="AN_WM"/>
      <sheetName val="Persp_GSA"/>
      <sheetName val="Metas_Resultados_Segurança"/>
      <sheetName val="Natureza_Lesões"/>
      <sheetName val="Tipos_Acidentes"/>
      <sheetName val="TF_e_TG"/>
      <sheetName val="Classificação_Acidentes"/>
      <sheetName val="Conceito_Segurança"/>
      <sheetName val="AN_Segurança"/>
      <sheetName val="Metas_Resultados_Segurança_Públ"/>
      <sheetName val="Fatal_Leve_Grave"/>
      <sheetName val="AN_Público"/>
      <sheetName val="Mapa_Estratégico1"/>
      <sheetName val="Indicadores_Estratégicos1"/>
      <sheetName val="Indicadores_Operacionais1"/>
      <sheetName val="cKPIs_2005_20061"/>
      <sheetName val="cKPIs_20071"/>
      <sheetName val="cKPIs_2007_jan1"/>
      <sheetName val="Persp_Financeira1"/>
      <sheetName val="Perdas_Metas_Resultados_(2)1"/>
      <sheetName val="Perdas_Metas_Resultados_(3)1"/>
      <sheetName val="Perdas_Metas_Resultados1"/>
      <sheetName val="Energia_Adicionada1"/>
      <sheetName val="Clientes_Recuperados1"/>
      <sheetName val="Regularização_Ligações1"/>
      <sheetName val="Perda_Fisica1"/>
      <sheetName val="Outros_KPIs1"/>
      <sheetName val="Conceito_Perdas1"/>
      <sheetName val="AN_Perdas1"/>
      <sheetName val="Tx_Arrec_Metas_Resultados1"/>
      <sheetName val="Dados_Inadimplência1"/>
      <sheetName val="Tx_Arrec1"/>
      <sheetName val="Conceito_Tx_Arrec_e_DSO1"/>
      <sheetName val="PCLD_Metas_Resultados1"/>
      <sheetName val="Conceito_PCLD1"/>
      <sheetName val="AN_PCLD1"/>
      <sheetName val="Persp_Clientes1"/>
      <sheetName val="Persp_Proc_Interno_1"/>
      <sheetName val="Metas_resultados_IDMR_IDCP1"/>
      <sheetName val="IDMR_IDCP1"/>
      <sheetName val="DRP_DRC_Metas_Resultados1"/>
      <sheetName val="DRP_DRC1"/>
      <sheetName val="DRP_DRC_Conceito1"/>
      <sheetName val="DRP_DRC_AN1"/>
      <sheetName val="DEC_FEC_Metas_Resultados_1"/>
      <sheetName val="Dados_DEC_e_FEC1"/>
      <sheetName val="Multas_DEC_FEC1"/>
      <sheetName val="Multas_DIC_FIC_DMIC1"/>
      <sheetName val="DEC_FEC1"/>
      <sheetName val="Conceito_Qual_Forn1"/>
      <sheetName val="AN_Qual_Forn1"/>
      <sheetName val="Refaturamento_Meta_Resultado1"/>
      <sheetName val="Refaturamento_A1"/>
      <sheetName val="Refaturamento_B1"/>
      <sheetName val="Dados_Refaturamento1"/>
      <sheetName val="IRC_ABRADEE1"/>
      <sheetName val="Custo_financeiro1"/>
      <sheetName val="Motivos_revisões1"/>
      <sheetName val="Conceito_Refaturamento1"/>
      <sheetName val="AN_Refaturamento1"/>
      <sheetName val="Dados_Ind_Com1"/>
      <sheetName val="Ind_Com_Metas_Resultados1"/>
      <sheetName val="Ind_Com_TML1"/>
      <sheetName val="Ind_Com_TMR24h1"/>
      <sheetName val="Ind_Com_TMRURG1"/>
      <sheetName val="Ind_Com_Ind_Assoc1"/>
      <sheetName val="Ind_Com_TME1"/>
      <sheetName val="Ind_Com_TMS1"/>
      <sheetName val="Conceito_Ind_Com1"/>
      <sheetName val="AN_Ind_Comerciais1"/>
      <sheetName val="Dados_compra_energia1"/>
      <sheetName val="Metas_resultados_Compra_energi1"/>
      <sheetName val="Dados_RiscoEnergia1"/>
      <sheetName val="Nível_contratacao1"/>
      <sheetName val="Conceito_Compra_energia1"/>
      <sheetName val="AN_Compra_energia1"/>
      <sheetName val="Metas_resultados_Plan_Mercado1"/>
      <sheetName val="AN_Plan_Mercado1"/>
      <sheetName val="Dados_Must1"/>
      <sheetName val="Conceito_MUST1"/>
      <sheetName val="AN_MUST1"/>
      <sheetName val="Produtos_Serviços1"/>
      <sheetName val="Dados_Prod_Serv1"/>
      <sheetName val="Venda_Prod_Serv_BT1"/>
      <sheetName val="Venda_Prod_Serv_AT1"/>
      <sheetName val="Crédito_ICMS1"/>
      <sheetName val="AN_Produtos_Serviços1"/>
      <sheetName val="Conceito_Produtos_Serviços1"/>
      <sheetName val="Lojas_Metas_Resultados1"/>
      <sheetName val="Conceito_Lojas1"/>
      <sheetName val="Dados_das_Lojas1"/>
      <sheetName val="Ouvidoria_Metas_Resultados1"/>
      <sheetName val="Dados_de_Ouvidoria1"/>
      <sheetName val="Solicitações_Retorno1"/>
      <sheetName val="Conceito_Ouvidoria1"/>
      <sheetName val="Call_Center_Metas_Resultados1"/>
      <sheetName val="Dados_Call_Center1"/>
      <sheetName val="Conceito_2os_3os_Pedidos1"/>
      <sheetName val="Metas_e_resultados_WM1"/>
      <sheetName val="Dados_Work1"/>
      <sheetName val="Ganho_Econômico_WM1"/>
      <sheetName val="Coeficiente_Produtividade_WM1"/>
      <sheetName val="Conceitos_WM1"/>
      <sheetName val="AN_WM1"/>
      <sheetName val="Persp_GSA1"/>
      <sheetName val="Metas_Resultados_Segurança1"/>
      <sheetName val="Natureza_Lesões1"/>
      <sheetName val="Tipos_Acidentes1"/>
      <sheetName val="TF_e_TG1"/>
      <sheetName val="Classificação_Acidentes1"/>
      <sheetName val="Conceito_Segurança1"/>
      <sheetName val="AN_Segurança1"/>
      <sheetName val="Metas_Resultados_Segurança_Púb1"/>
      <sheetName val="Fatal_Leve_Grave1"/>
      <sheetName val="AN_Público1"/>
      <sheetName val="Mapa_Estratégico3"/>
      <sheetName val="Indicadores_Estratégicos3"/>
      <sheetName val="Indicadores_Operacionais3"/>
      <sheetName val="cKPIs_2005_20063"/>
      <sheetName val="cKPIs_20073"/>
      <sheetName val="cKPIs_2007_jan3"/>
      <sheetName val="Persp_Financeira3"/>
      <sheetName val="Perdas_Metas_Resultados_(2)3"/>
      <sheetName val="Perdas_Metas_Resultados_(3)3"/>
      <sheetName val="Perdas_Metas_Resultados3"/>
      <sheetName val="Energia_Adicionada3"/>
      <sheetName val="Clientes_Recuperados3"/>
      <sheetName val="Regularização_Ligações3"/>
      <sheetName val="Perda_Fisica3"/>
      <sheetName val="Outros_KPIs3"/>
      <sheetName val="Conceito_Perdas3"/>
      <sheetName val="AN_Perdas3"/>
      <sheetName val="Tx_Arrec_Metas_Resultados3"/>
      <sheetName val="Dados_Inadimplência3"/>
      <sheetName val="Tx_Arrec3"/>
      <sheetName val="Conceito_Tx_Arrec_e_DSO3"/>
      <sheetName val="PCLD_Metas_Resultados3"/>
      <sheetName val="Conceito_PCLD3"/>
      <sheetName val="AN_PCLD3"/>
      <sheetName val="Persp_Clientes3"/>
      <sheetName val="Persp_Proc_Interno_3"/>
      <sheetName val="Metas_resultados_IDMR_IDCP3"/>
      <sheetName val="IDMR_IDCP3"/>
      <sheetName val="DRP_DRC_Metas_Resultados3"/>
      <sheetName val="DRP_DRC3"/>
      <sheetName val="DRP_DRC_Conceito3"/>
      <sheetName val="DRP_DRC_AN3"/>
      <sheetName val="DEC_FEC_Metas_Resultados_3"/>
      <sheetName val="Dados_DEC_e_FEC3"/>
      <sheetName val="Multas_DEC_FEC3"/>
      <sheetName val="Multas_DIC_FIC_DMIC3"/>
      <sheetName val="DEC_FEC3"/>
      <sheetName val="Conceito_Qual_Forn3"/>
      <sheetName val="AN_Qual_Forn3"/>
      <sheetName val="Refaturamento_Meta_Resultado3"/>
      <sheetName val="Refaturamento_A3"/>
      <sheetName val="Refaturamento_B3"/>
      <sheetName val="Dados_Refaturamento3"/>
      <sheetName val="IRC_ABRADEE3"/>
      <sheetName val="Custo_financeiro3"/>
      <sheetName val="Motivos_revisões3"/>
      <sheetName val="Conceito_Refaturamento3"/>
      <sheetName val="AN_Refaturamento3"/>
      <sheetName val="Dados_Ind_Com3"/>
      <sheetName val="Ind_Com_Metas_Resultados3"/>
      <sheetName val="Ind_Com_TML3"/>
      <sheetName val="Ind_Com_TMR24h3"/>
      <sheetName val="Ind_Com_TMRURG3"/>
      <sheetName val="Ind_Com_Ind_Assoc3"/>
      <sheetName val="Ind_Com_TME3"/>
      <sheetName val="Ind_Com_TMS3"/>
      <sheetName val="Conceito_Ind_Com3"/>
      <sheetName val="AN_Ind_Comerciais3"/>
      <sheetName val="Dados_compra_energia3"/>
      <sheetName val="Metas_resultados_Compra_energi3"/>
      <sheetName val="Dados_RiscoEnergia3"/>
      <sheetName val="Nível_contratacao3"/>
      <sheetName val="Conceito_Compra_energia3"/>
      <sheetName val="AN_Compra_energia3"/>
      <sheetName val="Metas_resultados_Plan_Mercado3"/>
      <sheetName val="AN_Plan_Mercado3"/>
      <sheetName val="Dados_Must3"/>
      <sheetName val="Conceito_MUST3"/>
      <sheetName val="AN_MUST3"/>
      <sheetName val="Produtos_Serviços3"/>
      <sheetName val="Dados_Prod_Serv3"/>
      <sheetName val="Venda_Prod_Serv_BT3"/>
      <sheetName val="Venda_Prod_Serv_AT3"/>
      <sheetName val="Crédito_ICMS3"/>
      <sheetName val="AN_Produtos_Serviços3"/>
      <sheetName val="Conceito_Produtos_Serviços3"/>
      <sheetName val="Lojas_Metas_Resultados3"/>
      <sheetName val="Conceito_Lojas3"/>
      <sheetName val="Dados_das_Lojas3"/>
      <sheetName val="Ouvidoria_Metas_Resultados3"/>
      <sheetName val="Dados_de_Ouvidoria3"/>
      <sheetName val="Solicitações_Retorno3"/>
      <sheetName val="Conceito_Ouvidoria3"/>
      <sheetName val="Call_Center_Metas_Resultados3"/>
      <sheetName val="Dados_Call_Center3"/>
      <sheetName val="Conceito_2os_3os_Pedidos3"/>
      <sheetName val="Metas_e_resultados_WM3"/>
      <sheetName val="Dados_Work3"/>
      <sheetName val="Ganho_Econômico_WM3"/>
      <sheetName val="Coeficiente_Produtividade_WM3"/>
      <sheetName val="Conceitos_WM3"/>
      <sheetName val="AN_WM3"/>
      <sheetName val="Persp_GSA3"/>
      <sheetName val="Metas_Resultados_Segurança3"/>
      <sheetName val="Natureza_Lesões3"/>
      <sheetName val="Tipos_Acidentes3"/>
      <sheetName val="TF_e_TG3"/>
      <sheetName val="Classificação_Acidentes3"/>
      <sheetName val="Conceito_Segurança3"/>
      <sheetName val="AN_Segurança3"/>
      <sheetName val="Metas_Resultados_Segurança_Púb3"/>
      <sheetName val="Fatal_Leve_Grave3"/>
      <sheetName val="AN_Público3"/>
      <sheetName val="Mapa_Estratégico4"/>
      <sheetName val="Indicadores_Estratégicos4"/>
      <sheetName val="Indicadores_Operacionais4"/>
      <sheetName val="cKPIs_2005_20064"/>
      <sheetName val="cKPIs_20074"/>
      <sheetName val="cKPIs_2007_jan4"/>
      <sheetName val="Persp_Financeira4"/>
      <sheetName val="Perdas_Metas_Resultados_(2)4"/>
      <sheetName val="Perdas_Metas_Resultados_(3)4"/>
      <sheetName val="Perdas_Metas_Resultados4"/>
      <sheetName val="Energia_Adicionada4"/>
      <sheetName val="Clientes_Recuperados4"/>
      <sheetName val="Regularização_Ligações4"/>
      <sheetName val="Perda_Fisica4"/>
      <sheetName val="Outros_KPIs4"/>
      <sheetName val="Conceito_Perdas4"/>
      <sheetName val="AN_Perdas4"/>
      <sheetName val="Tx_Arrec_Metas_Resultados4"/>
      <sheetName val="Dados_Inadimplência4"/>
      <sheetName val="Tx_Arrec4"/>
      <sheetName val="Conceito_Tx_Arrec_e_DSO4"/>
      <sheetName val="PCLD_Metas_Resultados4"/>
      <sheetName val="Conceito_PCLD4"/>
      <sheetName val="AN_PCLD4"/>
      <sheetName val="Persp_Clientes4"/>
      <sheetName val="Persp_Proc_Interno_4"/>
      <sheetName val="Metas_resultados_IDMR_IDCP4"/>
      <sheetName val="IDMR_IDCP4"/>
      <sheetName val="DRP_DRC_Metas_Resultados4"/>
      <sheetName val="DRP_DRC4"/>
      <sheetName val="DRP_DRC_Conceito4"/>
      <sheetName val="DRP_DRC_AN4"/>
      <sheetName val="DEC_FEC_Metas_Resultados_4"/>
      <sheetName val="Dados_DEC_e_FEC4"/>
      <sheetName val="Multas_DEC_FEC4"/>
      <sheetName val="Multas_DIC_FIC_DMIC4"/>
      <sheetName val="DEC_FEC4"/>
      <sheetName val="Conceito_Qual_Forn4"/>
      <sheetName val="AN_Qual_Forn4"/>
      <sheetName val="Refaturamento_Meta_Resultado4"/>
      <sheetName val="Refaturamento_A4"/>
      <sheetName val="Refaturamento_B4"/>
      <sheetName val="Dados_Refaturamento4"/>
      <sheetName val="IRC_ABRADEE4"/>
      <sheetName val="Custo_financeiro4"/>
      <sheetName val="Motivos_revisões4"/>
      <sheetName val="Conceito_Refaturamento4"/>
      <sheetName val="AN_Refaturamento4"/>
      <sheetName val="Dados_Ind_Com4"/>
      <sheetName val="Ind_Com_Metas_Resultados4"/>
      <sheetName val="Ind_Com_TML4"/>
      <sheetName val="Ind_Com_TMR24h4"/>
      <sheetName val="Ind_Com_TMRURG4"/>
      <sheetName val="Ind_Com_Ind_Assoc4"/>
      <sheetName val="Ind_Com_TME4"/>
      <sheetName val="Ind_Com_TMS4"/>
      <sheetName val="Conceito_Ind_Com4"/>
      <sheetName val="AN_Ind_Comerciais4"/>
      <sheetName val="Dados_compra_energia4"/>
      <sheetName val="Metas_resultados_Compra_energi4"/>
      <sheetName val="Dados_RiscoEnergia4"/>
      <sheetName val="Nível_contratacao4"/>
      <sheetName val="Conceito_Compra_energia4"/>
      <sheetName val="AN_Compra_energia4"/>
      <sheetName val="Metas_resultados_Plan_Mercado4"/>
      <sheetName val="AN_Plan_Mercado4"/>
      <sheetName val="Dados_Must4"/>
      <sheetName val="Conceito_MUST4"/>
      <sheetName val="AN_MUST4"/>
      <sheetName val="Produtos_Serviços4"/>
      <sheetName val="Dados_Prod_Serv4"/>
      <sheetName val="Venda_Prod_Serv_BT4"/>
      <sheetName val="Venda_Prod_Serv_AT4"/>
      <sheetName val="Crédito_ICMS4"/>
      <sheetName val="AN_Produtos_Serviços4"/>
      <sheetName val="Conceito_Produtos_Serviços4"/>
      <sheetName val="Lojas_Metas_Resultados4"/>
      <sheetName val="Conceito_Lojas4"/>
      <sheetName val="Dados_das_Lojas4"/>
      <sheetName val="Ouvidoria_Metas_Resultados4"/>
      <sheetName val="Dados_de_Ouvidoria4"/>
      <sheetName val="Solicitações_Retorno4"/>
      <sheetName val="Conceito_Ouvidoria4"/>
      <sheetName val="Call_Center_Metas_Resultados4"/>
      <sheetName val="Dados_Call_Center4"/>
      <sheetName val="Conceito_2os_3os_Pedidos4"/>
      <sheetName val="Metas_e_resultados_WM4"/>
      <sheetName val="Dados_Work4"/>
      <sheetName val="Ganho_Econômico_WM4"/>
      <sheetName val="Coeficiente_Produtividade_WM4"/>
      <sheetName val="Conceitos_WM4"/>
      <sheetName val="AN_WM4"/>
      <sheetName val="Persp_GSA4"/>
      <sheetName val="Metas_Resultados_Segurança4"/>
      <sheetName val="Natureza_Lesões4"/>
      <sheetName val="Tipos_Acidentes4"/>
      <sheetName val="TF_e_TG4"/>
      <sheetName val="Classificação_Acidentes4"/>
      <sheetName val="Conceito_Segurança4"/>
      <sheetName val="AN_Segurança4"/>
      <sheetName val="Metas_Resultados_Segurança_Púb4"/>
      <sheetName val="Fatal_Leve_Grave4"/>
      <sheetName val="AN_Público4"/>
      <sheetName val="Mapa_Estratégico5"/>
      <sheetName val="Indicadores_Estratégicos5"/>
      <sheetName val="Indicadores_Operacionais5"/>
      <sheetName val="cKPIs_2005_20065"/>
      <sheetName val="cKPIs_20075"/>
      <sheetName val="cKPIs_2007_jan5"/>
      <sheetName val="Persp_Financeira5"/>
      <sheetName val="Perdas_Metas_Resultados_(2)5"/>
      <sheetName val="Perdas_Metas_Resultados_(3)5"/>
      <sheetName val="Perdas_Metas_Resultados5"/>
      <sheetName val="Energia_Adicionada5"/>
      <sheetName val="Clientes_Recuperados5"/>
      <sheetName val="Regularização_Ligações5"/>
      <sheetName val="Perda_Fisica5"/>
      <sheetName val="Outros_KPIs5"/>
      <sheetName val="Conceito_Perdas5"/>
      <sheetName val="AN_Perdas5"/>
      <sheetName val="Tx_Arrec_Metas_Resultados5"/>
      <sheetName val="Dados_Inadimplência5"/>
      <sheetName val="Tx_Arrec5"/>
      <sheetName val="Conceito_Tx_Arrec_e_DSO5"/>
      <sheetName val="PCLD_Metas_Resultados5"/>
      <sheetName val="Conceito_PCLD5"/>
      <sheetName val="AN_PCLD5"/>
      <sheetName val="Persp_Clientes5"/>
      <sheetName val="Persp_Proc_Interno_5"/>
      <sheetName val="Metas_resultados_IDMR_IDCP5"/>
      <sheetName val="IDMR_IDCP5"/>
      <sheetName val="DRP_DRC_Metas_Resultados5"/>
      <sheetName val="DRP_DRC5"/>
      <sheetName val="DRP_DRC_Conceito5"/>
      <sheetName val="DRP_DRC_AN5"/>
      <sheetName val="DEC_FEC_Metas_Resultados_5"/>
      <sheetName val="Dados_DEC_e_FEC5"/>
      <sheetName val="Multas_DEC_FEC5"/>
      <sheetName val="Multas_DIC_FIC_DMIC5"/>
      <sheetName val="DEC_FEC5"/>
      <sheetName val="Conceito_Qual_Forn5"/>
      <sheetName val="AN_Qual_Forn5"/>
      <sheetName val="Refaturamento_Meta_Resultado5"/>
      <sheetName val="Refaturamento_A5"/>
      <sheetName val="Refaturamento_B5"/>
      <sheetName val="Dados_Refaturamento5"/>
      <sheetName val="IRC_ABRADEE5"/>
      <sheetName val="Custo_financeiro5"/>
      <sheetName val="Motivos_revisões5"/>
      <sheetName val="Conceito_Refaturamento5"/>
      <sheetName val="AN_Refaturamento5"/>
      <sheetName val="Dados_Ind_Com5"/>
      <sheetName val="Ind_Com_Metas_Resultados5"/>
      <sheetName val="Ind_Com_TML5"/>
      <sheetName val="Ind_Com_TMR24h5"/>
      <sheetName val="Ind_Com_TMRURG5"/>
      <sheetName val="Ind_Com_Ind_Assoc5"/>
      <sheetName val="Ind_Com_TME5"/>
      <sheetName val="Ind_Com_TMS5"/>
      <sheetName val="Conceito_Ind_Com5"/>
      <sheetName val="AN_Ind_Comerciais5"/>
      <sheetName val="Dados_compra_energia5"/>
      <sheetName val="Metas_resultados_Compra_energi5"/>
      <sheetName val="Dados_RiscoEnergia5"/>
      <sheetName val="Nível_contratacao5"/>
      <sheetName val="Conceito_Compra_energia5"/>
      <sheetName val="AN_Compra_energia5"/>
      <sheetName val="Metas_resultados_Plan_Mercado5"/>
      <sheetName val="AN_Plan_Mercado5"/>
      <sheetName val="Dados_Must5"/>
      <sheetName val="Conceito_MUST5"/>
      <sheetName val="AN_MUST5"/>
      <sheetName val="Produtos_Serviços5"/>
      <sheetName val="Dados_Prod_Serv5"/>
      <sheetName val="Venda_Prod_Serv_BT5"/>
      <sheetName val="Venda_Prod_Serv_AT5"/>
      <sheetName val="Crédito_ICMS5"/>
      <sheetName val="AN_Produtos_Serviços5"/>
      <sheetName val="Conceito_Produtos_Serviços5"/>
      <sheetName val="Lojas_Metas_Resultados5"/>
      <sheetName val="Conceito_Lojas5"/>
      <sheetName val="Dados_das_Lojas5"/>
      <sheetName val="Ouvidoria_Metas_Resultados5"/>
      <sheetName val="Dados_de_Ouvidoria5"/>
      <sheetName val="Solicitações_Retorno5"/>
      <sheetName val="Conceito_Ouvidoria5"/>
      <sheetName val="Call_Center_Metas_Resultados5"/>
      <sheetName val="Dados_Call_Center5"/>
      <sheetName val="Conceito_2os_3os_Pedidos5"/>
      <sheetName val="Metas_e_resultados_WM5"/>
      <sheetName val="Dados_Work5"/>
      <sheetName val="Ganho_Econômico_WM5"/>
      <sheetName val="Coeficiente_Produtividade_WM5"/>
      <sheetName val="Conceitos_WM5"/>
      <sheetName val="AN_WM5"/>
      <sheetName val="Persp_GSA5"/>
      <sheetName val="Metas_Resultados_Segurança5"/>
      <sheetName val="Natureza_Lesões5"/>
      <sheetName val="Tipos_Acidentes5"/>
      <sheetName val="TF_e_TG5"/>
      <sheetName val="Classificação_Acidentes5"/>
      <sheetName val="Conceito_Segurança5"/>
      <sheetName val="AN_Segurança5"/>
      <sheetName val="Metas_Resultados_Segurança_Púb5"/>
      <sheetName val="Fatal_Leve_Grave5"/>
      <sheetName val="AN_Público5"/>
      <sheetName val="Colombia CE"/>
      <sheetName val="Mapa_Estratégico6"/>
      <sheetName val="Indicadores_Estratégicos6"/>
      <sheetName val="Indicadores_Operacionais6"/>
      <sheetName val="cKPIs_2005_20066"/>
      <sheetName val="cKPIs_20076"/>
      <sheetName val="cKPIs_2007_jan6"/>
      <sheetName val="Persp_Financeira6"/>
      <sheetName val="Perdas_Metas_Resultados_(2)6"/>
      <sheetName val="Perdas_Metas_Resultados_(3)6"/>
      <sheetName val="Perdas_Metas_Resultados6"/>
      <sheetName val="Energia_Adicionada6"/>
      <sheetName val="Clientes_Recuperados6"/>
      <sheetName val="Regularização_Ligações6"/>
      <sheetName val="Perda_Fisica6"/>
      <sheetName val="Outros_KPIs6"/>
      <sheetName val="Conceito_Perdas6"/>
      <sheetName val="AN_Perdas6"/>
      <sheetName val="Tx_Arrec_Metas_Resultados6"/>
      <sheetName val="Dados_Inadimplência6"/>
      <sheetName val="Tx_Arrec6"/>
      <sheetName val="Conceito_Tx_Arrec_e_DSO6"/>
      <sheetName val="PCLD_Metas_Resultados6"/>
      <sheetName val="Conceito_PCLD6"/>
      <sheetName val="AN_PCLD6"/>
      <sheetName val="Persp_Clientes6"/>
      <sheetName val="Persp_Proc_Interno_6"/>
      <sheetName val="Metas_resultados_IDMR_IDCP6"/>
      <sheetName val="IDMR_IDCP6"/>
      <sheetName val="DRP_DRC_Metas_Resultados6"/>
      <sheetName val="DRP_DRC6"/>
      <sheetName val="DRP_DRC_Conceito6"/>
      <sheetName val="DRP_DRC_AN6"/>
      <sheetName val="DEC_FEC_Metas_Resultados_6"/>
      <sheetName val="Dados_DEC_e_FEC6"/>
      <sheetName val="Multas_DEC_FEC6"/>
      <sheetName val="Multas_DIC_FIC_DMIC6"/>
      <sheetName val="DEC_FEC6"/>
      <sheetName val="Conceito_Qual_Forn6"/>
      <sheetName val="AN_Qual_Forn6"/>
      <sheetName val="Refaturamento_Meta_Resultado6"/>
      <sheetName val="Refaturamento_A6"/>
      <sheetName val="Refaturamento_B6"/>
      <sheetName val="Dados_Refaturamento6"/>
      <sheetName val="IRC_ABRADEE6"/>
      <sheetName val="Custo_financeiro6"/>
      <sheetName val="Motivos_revisões6"/>
      <sheetName val="Conceito_Refaturamento6"/>
      <sheetName val="AN_Refaturamento6"/>
      <sheetName val="Dados_Ind_Com6"/>
      <sheetName val="Ind_Com_Metas_Resultados6"/>
      <sheetName val="Ind_Com_TML6"/>
      <sheetName val="Ind_Com_TMR24h6"/>
      <sheetName val="Ind_Com_TMRURG6"/>
      <sheetName val="Ind_Com_Ind_Assoc6"/>
      <sheetName val="Ind_Com_TME6"/>
      <sheetName val="Ind_Com_TMS6"/>
      <sheetName val="Conceito_Ind_Com6"/>
      <sheetName val="AN_Ind_Comerciais6"/>
      <sheetName val="Dados_compra_energia6"/>
      <sheetName val="Metas_resultados_Compra_energi6"/>
      <sheetName val="Dados_RiscoEnergia6"/>
      <sheetName val="Nível_contratacao6"/>
      <sheetName val="Conceito_Compra_energia6"/>
      <sheetName val="AN_Compra_energia6"/>
      <sheetName val="Metas_resultados_Plan_Mercado6"/>
      <sheetName val="AN_Plan_Mercado6"/>
      <sheetName val="Dados_Must6"/>
      <sheetName val="Conceito_MUST6"/>
      <sheetName val="AN_MUST6"/>
      <sheetName val="Produtos_Serviços6"/>
      <sheetName val="Dados_Prod_Serv6"/>
      <sheetName val="Venda_Prod_Serv_BT6"/>
      <sheetName val="Venda_Prod_Serv_AT6"/>
      <sheetName val="Crédito_ICMS6"/>
      <sheetName val="AN_Produtos_Serviços6"/>
      <sheetName val="Conceito_Produtos_Serviços6"/>
      <sheetName val="Lojas_Metas_Resultados6"/>
      <sheetName val="Conceito_Lojas6"/>
      <sheetName val="Dados_das_Lojas6"/>
      <sheetName val="Ouvidoria_Metas_Resultados6"/>
      <sheetName val="Dados_de_Ouvidoria6"/>
      <sheetName val="Solicitações_Retorno6"/>
      <sheetName val="Conceito_Ouvidoria6"/>
      <sheetName val="Call_Center_Metas_Resultados6"/>
      <sheetName val="Dados_Call_Center6"/>
      <sheetName val="Conceito_2os_3os_Pedidos6"/>
      <sheetName val="Metas_e_resultados_WM6"/>
      <sheetName val="Dados_Work6"/>
      <sheetName val="Ganho_Econômico_WM6"/>
      <sheetName val="Coeficiente_Produtividade_WM6"/>
      <sheetName val="Conceitos_WM6"/>
      <sheetName val="AN_WM6"/>
      <sheetName val="Persp_GSA6"/>
      <sheetName val="Metas_Resultados_Segurança6"/>
      <sheetName val="Natureza_Lesões6"/>
      <sheetName val="Tipos_Acidentes6"/>
      <sheetName val="TF_e_TG6"/>
      <sheetName val="Classificação_Acidentes6"/>
      <sheetName val="Conceito_Segurança6"/>
      <sheetName val="AN_Segurança6"/>
      <sheetName val="Metas_Resultados_Segurança_Púb6"/>
      <sheetName val="Fatal_Leve_Grave6"/>
      <sheetName val="AN_Público6"/>
      <sheetName val="Colombia_CE"/>
      <sheetName val="Mapa_Estratégico7"/>
      <sheetName val="Indicadores_Estratégicos7"/>
      <sheetName val="Indicadores_Operacionais7"/>
      <sheetName val="cKPIs_2005_20067"/>
      <sheetName val="cKPIs_20077"/>
      <sheetName val="cKPIs_2007_jan7"/>
      <sheetName val="Persp_Financeira7"/>
      <sheetName val="Perdas_Metas_Resultados_(2)7"/>
      <sheetName val="Perdas_Metas_Resultados_(3)7"/>
      <sheetName val="Perdas_Metas_Resultados7"/>
      <sheetName val="Energia_Adicionada7"/>
      <sheetName val="Clientes_Recuperados7"/>
      <sheetName val="Regularização_Ligações7"/>
      <sheetName val="Perda_Fisica7"/>
      <sheetName val="Outros_KPIs7"/>
      <sheetName val="Conceito_Perdas7"/>
      <sheetName val="AN_Perdas7"/>
      <sheetName val="Tx_Arrec_Metas_Resultados7"/>
      <sheetName val="Dados_Inadimplência7"/>
      <sheetName val="Tx_Arrec7"/>
      <sheetName val="Conceito_Tx_Arrec_e_DSO7"/>
      <sheetName val="PCLD_Metas_Resultados7"/>
      <sheetName val="Conceito_PCLD7"/>
      <sheetName val="AN_PCLD7"/>
      <sheetName val="Persp_Clientes7"/>
      <sheetName val="Persp_Proc_Interno_7"/>
      <sheetName val="Metas_resultados_IDMR_IDCP7"/>
      <sheetName val="IDMR_IDCP7"/>
      <sheetName val="DRP_DRC_Metas_Resultados7"/>
      <sheetName val="DRP_DRC7"/>
      <sheetName val="DRP_DRC_Conceito7"/>
      <sheetName val="DRP_DRC_AN7"/>
      <sheetName val="DEC_FEC_Metas_Resultados_7"/>
      <sheetName val="Dados_DEC_e_FEC7"/>
      <sheetName val="Multas_DEC_FEC7"/>
      <sheetName val="Multas_DIC_FIC_DMIC7"/>
      <sheetName val="DEC_FEC7"/>
      <sheetName val="Conceito_Qual_Forn7"/>
      <sheetName val="AN_Qual_Forn7"/>
      <sheetName val="Refaturamento_Meta_Resultado7"/>
      <sheetName val="Refaturamento_A7"/>
      <sheetName val="Refaturamento_B7"/>
      <sheetName val="Dados_Refaturamento7"/>
      <sheetName val="IRC_ABRADEE7"/>
      <sheetName val="Custo_financeiro7"/>
      <sheetName val="Motivos_revisões7"/>
      <sheetName val="Conceito_Refaturamento7"/>
      <sheetName val="AN_Refaturamento7"/>
      <sheetName val="Dados_Ind_Com7"/>
      <sheetName val="Ind_Com_Metas_Resultados7"/>
      <sheetName val="Ind_Com_TML7"/>
      <sheetName val="Ind_Com_TMR24h7"/>
      <sheetName val="Ind_Com_TMRURG7"/>
      <sheetName val="Ind_Com_Ind_Assoc7"/>
      <sheetName val="Ind_Com_TME7"/>
      <sheetName val="Ind_Com_TMS7"/>
      <sheetName val="Conceito_Ind_Com7"/>
      <sheetName val="AN_Ind_Comerciais7"/>
      <sheetName val="Dados_compra_energia7"/>
      <sheetName val="Metas_resultados_Compra_energi7"/>
      <sheetName val="Dados_RiscoEnergia7"/>
      <sheetName val="Nível_contratacao7"/>
      <sheetName val="Conceito_Compra_energia7"/>
      <sheetName val="AN_Compra_energia7"/>
      <sheetName val="Metas_resultados_Plan_Mercado7"/>
      <sheetName val="AN_Plan_Mercado7"/>
      <sheetName val="Dados_Must7"/>
      <sheetName val="Conceito_MUST7"/>
      <sheetName val="AN_MUST7"/>
      <sheetName val="Produtos_Serviços7"/>
      <sheetName val="Dados_Prod_Serv7"/>
      <sheetName val="Venda_Prod_Serv_BT7"/>
      <sheetName val="Venda_Prod_Serv_AT7"/>
      <sheetName val="Crédito_ICMS7"/>
      <sheetName val="AN_Produtos_Serviços7"/>
      <sheetName val="Conceito_Produtos_Serviços7"/>
      <sheetName val="Lojas_Metas_Resultados7"/>
      <sheetName val="Conceito_Lojas7"/>
      <sheetName val="Dados_das_Lojas7"/>
      <sheetName val="Ouvidoria_Metas_Resultados7"/>
      <sheetName val="Dados_de_Ouvidoria7"/>
      <sheetName val="Solicitações_Retorno7"/>
      <sheetName val="Conceito_Ouvidoria7"/>
      <sheetName val="Call_Center_Metas_Resultados7"/>
      <sheetName val="Dados_Call_Center7"/>
      <sheetName val="Conceito_2os_3os_Pedidos7"/>
      <sheetName val="Metas_e_resultados_WM7"/>
      <sheetName val="Dados_Work7"/>
      <sheetName val="Ganho_Econômico_WM7"/>
      <sheetName val="Coeficiente_Produtividade_WM7"/>
      <sheetName val="Conceitos_WM7"/>
      <sheetName val="AN_WM7"/>
      <sheetName val="Persp_GSA7"/>
      <sheetName val="Metas_Resultados_Segurança7"/>
      <sheetName val="Natureza_Lesões7"/>
      <sheetName val="Tipos_Acidentes7"/>
      <sheetName val="TF_e_TG7"/>
      <sheetName val="Classificação_Acidentes7"/>
      <sheetName val="Conceito_Segurança7"/>
      <sheetName val="AN_Segurança7"/>
      <sheetName val="Metas_Resultados_Segurança_Púb7"/>
      <sheetName val="Fatal_Leve_Grave7"/>
      <sheetName val="AN_Público7"/>
      <sheetName val="Colombia_CE1"/>
      <sheetName val="Mapa_Estratégico8"/>
      <sheetName val="Indicadores_Estratégicos8"/>
      <sheetName val="Indicadores_Operacionais8"/>
      <sheetName val="cKPIs_2005_20068"/>
      <sheetName val="cKPIs_20078"/>
      <sheetName val="cKPIs_2007_jan8"/>
      <sheetName val="Persp_Financeira8"/>
      <sheetName val="Perdas_Metas_Resultados_(2)8"/>
      <sheetName val="Perdas_Metas_Resultados_(3)8"/>
      <sheetName val="Perdas_Metas_Resultados8"/>
      <sheetName val="Energia_Adicionada8"/>
      <sheetName val="Clientes_Recuperados8"/>
      <sheetName val="Regularização_Ligações8"/>
      <sheetName val="Perda_Fisica8"/>
      <sheetName val="Outros_KPIs8"/>
      <sheetName val="Conceito_Perdas8"/>
      <sheetName val="AN_Perdas8"/>
      <sheetName val="Tx_Arrec_Metas_Resultados8"/>
      <sheetName val="Dados_Inadimplência8"/>
      <sheetName val="Tx_Arrec8"/>
      <sheetName val="Conceito_Tx_Arrec_e_DSO8"/>
      <sheetName val="PCLD_Metas_Resultados8"/>
      <sheetName val="Conceito_PCLD8"/>
      <sheetName val="AN_PCLD8"/>
      <sheetName val="Persp_Clientes8"/>
      <sheetName val="Persp_Proc_Interno_8"/>
      <sheetName val="Metas_resultados_IDMR_IDCP8"/>
      <sheetName val="IDMR_IDCP8"/>
      <sheetName val="DRP_DRC_Metas_Resultados8"/>
      <sheetName val="DRP_DRC8"/>
      <sheetName val="DRP_DRC_Conceito8"/>
      <sheetName val="DRP_DRC_AN8"/>
      <sheetName val="DEC_FEC_Metas_Resultados_8"/>
      <sheetName val="Dados_DEC_e_FEC8"/>
      <sheetName val="Multas_DEC_FEC8"/>
      <sheetName val="Multas_DIC_FIC_DMIC8"/>
      <sheetName val="DEC_FEC8"/>
      <sheetName val="Conceito_Qual_Forn8"/>
      <sheetName val="AN_Qual_Forn8"/>
      <sheetName val="Refaturamento_Meta_Resultado8"/>
      <sheetName val="Refaturamento_A8"/>
      <sheetName val="Refaturamento_B8"/>
      <sheetName val="Dados_Refaturamento8"/>
      <sheetName val="IRC_ABRADEE8"/>
      <sheetName val="Custo_financeiro8"/>
      <sheetName val="Motivos_revisões8"/>
      <sheetName val="Conceito_Refaturamento8"/>
      <sheetName val="AN_Refaturamento8"/>
      <sheetName val="Dados_Ind_Com8"/>
      <sheetName val="Ind_Com_Metas_Resultados8"/>
      <sheetName val="Ind_Com_TML8"/>
      <sheetName val="Ind_Com_TMR24h8"/>
      <sheetName val="Ind_Com_TMRURG8"/>
      <sheetName val="Ind_Com_Ind_Assoc8"/>
      <sheetName val="Ind_Com_TME8"/>
      <sheetName val="Ind_Com_TMS8"/>
      <sheetName val="Conceito_Ind_Com8"/>
      <sheetName val="AN_Ind_Comerciais8"/>
      <sheetName val="Dados_compra_energia8"/>
      <sheetName val="Metas_resultados_Compra_energi8"/>
      <sheetName val="Dados_RiscoEnergia8"/>
      <sheetName val="Nível_contratacao8"/>
      <sheetName val="Conceito_Compra_energia8"/>
      <sheetName val="AN_Compra_energia8"/>
      <sheetName val="Metas_resultados_Plan_Mercado8"/>
      <sheetName val="AN_Plan_Mercado8"/>
      <sheetName val="Dados_Must8"/>
      <sheetName val="Conceito_MUST8"/>
      <sheetName val="AN_MUST8"/>
      <sheetName val="Produtos_Serviços8"/>
      <sheetName val="Dados_Prod_Serv8"/>
      <sheetName val="Venda_Prod_Serv_BT8"/>
      <sheetName val="Venda_Prod_Serv_AT8"/>
      <sheetName val="Crédito_ICMS8"/>
      <sheetName val="AN_Produtos_Serviços8"/>
      <sheetName val="Conceito_Produtos_Serviços8"/>
      <sheetName val="Lojas_Metas_Resultados8"/>
      <sheetName val="Conceito_Lojas8"/>
      <sheetName val="Dados_das_Lojas8"/>
      <sheetName val="Ouvidoria_Metas_Resultados8"/>
      <sheetName val="Dados_de_Ouvidoria8"/>
      <sheetName val="Solicitações_Retorno8"/>
      <sheetName val="Conceito_Ouvidoria8"/>
      <sheetName val="Call_Center_Metas_Resultados8"/>
      <sheetName val="Dados_Call_Center8"/>
      <sheetName val="Conceito_2os_3os_Pedidos8"/>
      <sheetName val="Metas_e_resultados_WM8"/>
      <sheetName val="Dados_Work8"/>
      <sheetName val="Ganho_Econômico_WM8"/>
      <sheetName val="Coeficiente_Produtividade_WM8"/>
      <sheetName val="Conceitos_WM8"/>
      <sheetName val="AN_WM8"/>
      <sheetName val="Persp_GSA8"/>
      <sheetName val="Metas_Resultados_Segurança8"/>
      <sheetName val="Natureza_Lesões8"/>
      <sheetName val="Tipos_Acidentes8"/>
      <sheetName val="TF_e_TG8"/>
      <sheetName val="Classificação_Acidentes8"/>
      <sheetName val="Conceito_Segurança8"/>
      <sheetName val="AN_Segurança8"/>
      <sheetName val="Metas_Resultados_Segurança_Púb8"/>
      <sheetName val="Fatal_Leve_Grave8"/>
      <sheetName val="AN_Público8"/>
      <sheetName val="Colombia_CE2"/>
      <sheetName val="Arrendamientos"/>
      <sheetName val="Compras"/>
      <sheetName val="Honorarios"/>
      <sheetName val="Servicios"/>
      <sheetName val="Timbre"/>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3">
          <cell r="C3">
            <v>877.95492100000001</v>
          </cell>
          <cell r="D3">
            <v>862.15395999999998</v>
          </cell>
          <cell r="E3">
            <v>0</v>
          </cell>
          <cell r="F3">
            <v>0</v>
          </cell>
          <cell r="G3">
            <v>0</v>
          </cell>
          <cell r="H3">
            <v>0</v>
          </cell>
          <cell r="I3">
            <v>0</v>
          </cell>
          <cell r="J3">
            <v>0</v>
          </cell>
          <cell r="K3">
            <v>0</v>
          </cell>
          <cell r="L3">
            <v>0</v>
          </cell>
          <cell r="M3">
            <v>0</v>
          </cell>
          <cell r="N3">
            <v>0</v>
          </cell>
          <cell r="O3">
            <v>1740.1088810000001</v>
          </cell>
        </row>
        <row r="4">
          <cell r="C4">
            <v>751.90827200111926</v>
          </cell>
          <cell r="D4">
            <v>752.10809661300527</v>
          </cell>
          <cell r="E4">
            <v>773.51480918918492</v>
          </cell>
          <cell r="F4">
            <v>793.68747252305252</v>
          </cell>
          <cell r="G4">
            <v>820.06788742151593</v>
          </cell>
          <cell r="H4">
            <v>828.64113943699886</v>
          </cell>
          <cell r="I4">
            <v>856.62968378397215</v>
          </cell>
          <cell r="J4">
            <v>853.94444963192029</v>
          </cell>
          <cell r="K4">
            <v>869.07867148801233</v>
          </cell>
          <cell r="L4">
            <v>895.7696934833923</v>
          </cell>
          <cell r="M4">
            <v>899.57800256753433</v>
          </cell>
          <cell r="N4">
            <v>910.36316337991241</v>
          </cell>
          <cell r="O4">
            <v>10005.29134151962</v>
          </cell>
        </row>
        <row r="5">
          <cell r="C5">
            <v>1918.8747800000001</v>
          </cell>
          <cell r="D5">
            <v>1450.14239</v>
          </cell>
          <cell r="E5">
            <v>0</v>
          </cell>
          <cell r="F5">
            <v>0</v>
          </cell>
          <cell r="G5">
            <v>0</v>
          </cell>
          <cell r="H5">
            <v>0</v>
          </cell>
          <cell r="I5">
            <v>0</v>
          </cell>
          <cell r="J5">
            <v>0</v>
          </cell>
          <cell r="K5">
            <v>0</v>
          </cell>
          <cell r="L5">
            <v>0</v>
          </cell>
          <cell r="M5">
            <v>0</v>
          </cell>
          <cell r="N5">
            <v>0</v>
          </cell>
          <cell r="O5">
            <v>3369.0171700000001</v>
          </cell>
        </row>
        <row r="6">
          <cell r="C6">
            <v>1486.1695029126165</v>
          </cell>
          <cell r="D6">
            <v>1486.5644623181381</v>
          </cell>
          <cell r="E6">
            <v>1528.875478931461</v>
          </cell>
          <cell r="F6">
            <v>1568.7473597920466</v>
          </cell>
          <cell r="G6">
            <v>1620.889049884026</v>
          </cell>
          <cell r="H6">
            <v>1637.834342495697</v>
          </cell>
          <cell r="I6">
            <v>1693.1545492127834</v>
          </cell>
          <cell r="J6">
            <v>1687.8471024755131</v>
          </cell>
          <cell r="K6">
            <v>1717.7603509532528</v>
          </cell>
          <cell r="L6">
            <v>1770.5159653921437</v>
          </cell>
          <cell r="M6">
            <v>1778.0432037924527</v>
          </cell>
          <cell r="N6">
            <v>1799.3604012222754</v>
          </cell>
          <cell r="O6">
            <v>19775.761769382403</v>
          </cell>
        </row>
        <row r="7">
          <cell r="C7">
            <v>2112.9266360000001</v>
          </cell>
          <cell r="D7">
            <v>1819.4484829999999</v>
          </cell>
          <cell r="E7">
            <v>0</v>
          </cell>
          <cell r="F7">
            <v>0</v>
          </cell>
          <cell r="G7">
            <v>0</v>
          </cell>
          <cell r="H7">
            <v>0</v>
          </cell>
          <cell r="I7">
            <v>0</v>
          </cell>
          <cell r="J7">
            <v>0</v>
          </cell>
          <cell r="K7">
            <v>0</v>
          </cell>
          <cell r="L7">
            <v>0</v>
          </cell>
          <cell r="M7">
            <v>0</v>
          </cell>
          <cell r="N7">
            <v>0</v>
          </cell>
          <cell r="O7">
            <v>3932.3751190000003</v>
          </cell>
        </row>
        <row r="8">
          <cell r="C8">
            <v>1616.6820706303474</v>
          </cell>
          <cell r="D8">
            <v>1617.1117146166373</v>
          </cell>
          <cell r="E8">
            <v>1663.1384039107206</v>
          </cell>
          <cell r="F8">
            <v>1706.5117572080994</v>
          </cell>
          <cell r="G8">
            <v>1763.2324309528242</v>
          </cell>
          <cell r="H8">
            <v>1781.6658268024796</v>
          </cell>
          <cell r="I8">
            <v>1841.8441484325504</v>
          </cell>
          <cell r="J8">
            <v>1836.0706118580515</v>
          </cell>
          <cell r="K8">
            <v>1868.6107846939869</v>
          </cell>
          <cell r="L8">
            <v>1925.9992964494036</v>
          </cell>
          <cell r="M8">
            <v>1934.1875625518169</v>
          </cell>
          <cell r="N8">
            <v>1957.37679555205</v>
          </cell>
          <cell r="O8">
            <v>21512.431403658968</v>
          </cell>
        </row>
        <row r="9">
          <cell r="C9">
            <v>1274.8999100000001</v>
          </cell>
          <cell r="D9">
            <v>1238.00486</v>
          </cell>
          <cell r="E9">
            <v>0</v>
          </cell>
          <cell r="F9">
            <v>0</v>
          </cell>
          <cell r="G9">
            <v>0</v>
          </cell>
          <cell r="H9">
            <v>0</v>
          </cell>
          <cell r="I9">
            <v>0</v>
          </cell>
          <cell r="J9">
            <v>0</v>
          </cell>
          <cell r="K9">
            <v>0</v>
          </cell>
          <cell r="L9">
            <v>0</v>
          </cell>
          <cell r="M9">
            <v>0</v>
          </cell>
          <cell r="N9">
            <v>0</v>
          </cell>
          <cell r="O9">
            <v>2512.9047700000001</v>
          </cell>
        </row>
        <row r="10">
          <cell r="C10">
            <v>824.82790310395319</v>
          </cell>
          <cell r="D10">
            <v>825.0471065915965</v>
          </cell>
          <cell r="E10">
            <v>848.52982982267304</v>
          </cell>
          <cell r="F10">
            <v>870.65882642675774</v>
          </cell>
          <cell r="G10">
            <v>899.59759876637031</v>
          </cell>
          <cell r="H10">
            <v>909.00227982393164</v>
          </cell>
          <cell r="I10">
            <v>939.70513707965233</v>
          </cell>
          <cell r="J10">
            <v>936.75949046628887</v>
          </cell>
          <cell r="K10">
            <v>953.36142044033727</v>
          </cell>
          <cell r="L10">
            <v>982.64092237420891</v>
          </cell>
          <cell r="M10">
            <v>986.81855907966042</v>
          </cell>
          <cell r="N10">
            <v>998.6496585751313</v>
          </cell>
          <cell r="O10">
            <v>10975.598732550563</v>
          </cell>
        </row>
        <row r="11">
          <cell r="C11">
            <v>1691.55763</v>
          </cell>
          <cell r="D11">
            <v>1453.60258</v>
          </cell>
          <cell r="E11">
            <v>0</v>
          </cell>
          <cell r="F11">
            <v>0</v>
          </cell>
          <cell r="G11">
            <v>0</v>
          </cell>
          <cell r="H11">
            <v>0</v>
          </cell>
          <cell r="I11">
            <v>0</v>
          </cell>
          <cell r="J11">
            <v>0</v>
          </cell>
          <cell r="K11">
            <v>0</v>
          </cell>
          <cell r="L11">
            <v>0</v>
          </cell>
          <cell r="M11">
            <v>0</v>
          </cell>
          <cell r="N11">
            <v>0</v>
          </cell>
          <cell r="O11">
            <v>3145.16021</v>
          </cell>
        </row>
        <row r="12">
          <cell r="C12">
            <v>956.74191684262996</v>
          </cell>
          <cell r="D12">
            <v>956.99617735461959</v>
          </cell>
          <cell r="E12">
            <v>984.23447221860113</v>
          </cell>
          <cell r="F12">
            <v>1009.9025401260077</v>
          </cell>
          <cell r="G12">
            <v>1043.4694653174122</v>
          </cell>
          <cell r="H12">
            <v>1054.3782288891155</v>
          </cell>
          <cell r="I12">
            <v>1089.9913675727637</v>
          </cell>
          <cell r="J12">
            <v>1086.5746262421117</v>
          </cell>
          <cell r="K12">
            <v>1105.831688529754</v>
          </cell>
          <cell r="L12">
            <v>1139.7938359049735</v>
          </cell>
          <cell r="M12">
            <v>1144.6395984384728</v>
          </cell>
          <cell r="N12">
            <v>1158.3628354519835</v>
          </cell>
          <cell r="O12">
            <v>12730.916752888446</v>
          </cell>
        </row>
        <row r="13">
          <cell r="C13">
            <v>7876.2138770000001</v>
          </cell>
          <cell r="D13">
            <v>6823.3522729999995</v>
          </cell>
          <cell r="E13">
            <v>0</v>
          </cell>
          <cell r="F13">
            <v>0</v>
          </cell>
          <cell r="G13">
            <v>0</v>
          </cell>
          <cell r="H13">
            <v>0</v>
          </cell>
          <cell r="I13">
            <v>0</v>
          </cell>
          <cell r="J13">
            <v>0</v>
          </cell>
          <cell r="K13">
            <v>0</v>
          </cell>
          <cell r="L13">
            <v>0</v>
          </cell>
          <cell r="M13">
            <v>0</v>
          </cell>
          <cell r="N13">
            <v>0</v>
          </cell>
          <cell r="O13">
            <v>14699.566149999999</v>
          </cell>
        </row>
        <row r="14">
          <cell r="C14">
            <v>5636.3296654906662</v>
          </cell>
          <cell r="D14">
            <v>5637.8275574939962</v>
          </cell>
          <cell r="E14">
            <v>5798.2929940726408</v>
          </cell>
          <cell r="F14">
            <v>5949.5079560759641</v>
          </cell>
          <cell r="G14">
            <v>6147.2564323421484</v>
          </cell>
          <cell r="H14">
            <v>6211.5218174482234</v>
          </cell>
          <cell r="I14">
            <v>6421.3248860817212</v>
          </cell>
          <cell r="J14">
            <v>6401.1962806738857</v>
          </cell>
          <cell r="K14">
            <v>6514.6429161053429</v>
          </cell>
          <cell r="L14">
            <v>6714.7197136041223</v>
          </cell>
          <cell r="M14">
            <v>6743.2669264299366</v>
          </cell>
          <cell r="N14">
            <v>6824.1128541813523</v>
          </cell>
          <cell r="O14">
            <v>75000</v>
          </cell>
        </row>
        <row r="17">
          <cell r="Q17" t="str">
            <v>Combate a Fraude &amp; Anomalia</v>
          </cell>
        </row>
        <row r="18">
          <cell r="C18">
            <v>15.167080290208077</v>
          </cell>
          <cell r="D18">
            <v>69.793288440239976</v>
          </cell>
          <cell r="E18">
            <v>175.82518716178802</v>
          </cell>
          <cell r="F18">
            <v>283.23773834913345</v>
          </cell>
          <cell r="G18">
            <v>346.11570636024851</v>
          </cell>
          <cell r="H18">
            <v>444.67459752129059</v>
          </cell>
          <cell r="I18">
            <v>485.5776828726361</v>
          </cell>
          <cell r="J18">
            <v>601.89815553690585</v>
          </cell>
          <cell r="K18">
            <v>756.16948870207511</v>
          </cell>
          <cell r="L18">
            <v>777.90220451740709</v>
          </cell>
          <cell r="M18">
            <v>875.11460782970926</v>
          </cell>
          <cell r="N18">
            <v>869.02426241835713</v>
          </cell>
          <cell r="O18">
            <v>5700.5</v>
          </cell>
          <cell r="Q18" t="str">
            <v>Perdas Administrativas</v>
          </cell>
        </row>
        <row r="19">
          <cell r="C19">
            <v>31.695499999999999</v>
          </cell>
          <cell r="D19">
            <v>424.5385</v>
          </cell>
          <cell r="E19">
            <v>0</v>
          </cell>
          <cell r="F19">
            <v>0</v>
          </cell>
          <cell r="G19">
            <v>0</v>
          </cell>
          <cell r="H19">
            <v>0</v>
          </cell>
          <cell r="I19">
            <v>0</v>
          </cell>
          <cell r="J19">
            <v>0</v>
          </cell>
          <cell r="K19">
            <v>0</v>
          </cell>
          <cell r="L19">
            <v>0</v>
          </cell>
          <cell r="M19">
            <v>0</v>
          </cell>
          <cell r="N19">
            <v>0</v>
          </cell>
          <cell r="O19">
            <v>456.23399999999998</v>
          </cell>
          <cell r="Q19" t="str">
            <v>Ligações Informais</v>
          </cell>
        </row>
        <row r="20">
          <cell r="C20">
            <v>26.080845929968856</v>
          </cell>
          <cell r="D20">
            <v>152.68515600361624</v>
          </cell>
          <cell r="E20">
            <v>315.48325877582369</v>
          </cell>
          <cell r="F20">
            <v>498.7333507202494</v>
          </cell>
          <cell r="G20">
            <v>702.2631284719032</v>
          </cell>
          <cell r="H20">
            <v>917.64065370112201</v>
          </cell>
          <cell r="I20">
            <v>1024.4586539443667</v>
          </cell>
          <cell r="J20">
            <v>1258.7466836073065</v>
          </cell>
          <cell r="K20">
            <v>1470.8823840620528</v>
          </cell>
          <cell r="L20">
            <v>1759.4451331926628</v>
          </cell>
          <cell r="M20">
            <v>1723.0336499012617</v>
          </cell>
          <cell r="N20">
            <v>1875.3140190727838</v>
          </cell>
          <cell r="O20">
            <v>11724.766917383118</v>
          </cell>
          <cell r="Q20" t="str">
            <v>Cordados Situação 3 e 4</v>
          </cell>
        </row>
        <row r="21">
          <cell r="C21">
            <v>114.3755</v>
          </cell>
          <cell r="D21">
            <v>265.35399999999998</v>
          </cell>
          <cell r="E21">
            <v>0</v>
          </cell>
          <cell r="F21">
            <v>0</v>
          </cell>
          <cell r="G21">
            <v>0</v>
          </cell>
          <cell r="H21">
            <v>0</v>
          </cell>
          <cell r="I21">
            <v>0</v>
          </cell>
          <cell r="J21">
            <v>0</v>
          </cell>
          <cell r="K21">
            <v>0</v>
          </cell>
          <cell r="L21">
            <v>0</v>
          </cell>
          <cell r="M21">
            <v>0</v>
          </cell>
          <cell r="N21">
            <v>0</v>
          </cell>
          <cell r="O21">
            <v>379.72949999999997</v>
          </cell>
        </row>
        <row r="22">
          <cell r="C22">
            <v>75.937454846860888</v>
          </cell>
          <cell r="D22">
            <v>247.31392787704073</v>
          </cell>
          <cell r="E22">
            <v>479.55887756926575</v>
          </cell>
          <cell r="F22">
            <v>723.50631783259553</v>
          </cell>
          <cell r="G22">
            <v>895.48893976632019</v>
          </cell>
          <cell r="H22">
            <v>1162.9448657871928</v>
          </cell>
          <cell r="I22">
            <v>1245.7873722844668</v>
          </cell>
          <cell r="J22">
            <v>1397.1622253053604</v>
          </cell>
          <cell r="K22">
            <v>1777.9654086737253</v>
          </cell>
          <cell r="L22">
            <v>1791.5419796862059</v>
          </cell>
          <cell r="M22">
            <v>2035.5935714687148</v>
          </cell>
          <cell r="N22">
            <v>2026.929588261484</v>
          </cell>
          <cell r="O22">
            <v>13859.730529359233</v>
          </cell>
        </row>
        <row r="23">
          <cell r="C23">
            <v>254.61750000000001</v>
          </cell>
          <cell r="D23">
            <v>563.08600000000001</v>
          </cell>
          <cell r="E23">
            <v>0</v>
          </cell>
          <cell r="F23">
            <v>0</v>
          </cell>
          <cell r="G23">
            <v>0</v>
          </cell>
          <cell r="H23">
            <v>0</v>
          </cell>
          <cell r="I23">
            <v>0</v>
          </cell>
          <cell r="J23">
            <v>0</v>
          </cell>
          <cell r="K23">
            <v>0</v>
          </cell>
          <cell r="L23">
            <v>0</v>
          </cell>
          <cell r="M23">
            <v>0</v>
          </cell>
          <cell r="N23">
            <v>0</v>
          </cell>
          <cell r="O23">
            <v>817.70350000000008</v>
          </cell>
        </row>
        <row r="24">
          <cell r="C24">
            <v>42.152825444890958</v>
          </cell>
          <cell r="D24">
            <v>137.72222484996183</v>
          </cell>
          <cell r="E24">
            <v>348.52850969049973</v>
          </cell>
          <cell r="F24">
            <v>484.19650888404959</v>
          </cell>
          <cell r="G24">
            <v>619.40748119415332</v>
          </cell>
          <cell r="H24">
            <v>761.82644772682579</v>
          </cell>
          <cell r="I24">
            <v>814.74862782566777</v>
          </cell>
          <cell r="J24">
            <v>981.50882700812895</v>
          </cell>
          <cell r="K24">
            <v>1195.7950314307977</v>
          </cell>
          <cell r="L24">
            <v>1312.8322386985401</v>
          </cell>
          <cell r="M24">
            <v>1514.2958209384838</v>
          </cell>
          <cell r="N24">
            <v>1447.2584086601514</v>
          </cell>
          <cell r="O24">
            <v>9660.2729523521502</v>
          </cell>
        </row>
        <row r="25">
          <cell r="C25">
            <v>19.897500000000001</v>
          </cell>
          <cell r="D25">
            <v>166.673</v>
          </cell>
          <cell r="E25">
            <v>0</v>
          </cell>
          <cell r="F25">
            <v>0</v>
          </cell>
          <cell r="G25">
            <v>0</v>
          </cell>
          <cell r="H25">
            <v>0</v>
          </cell>
          <cell r="I25">
            <v>0</v>
          </cell>
          <cell r="J25">
            <v>0</v>
          </cell>
          <cell r="K25">
            <v>0</v>
          </cell>
          <cell r="L25">
            <v>0</v>
          </cell>
          <cell r="M25">
            <v>0</v>
          </cell>
          <cell r="N25">
            <v>0</v>
          </cell>
          <cell r="O25">
            <v>186.57050000000001</v>
          </cell>
        </row>
        <row r="26">
          <cell r="C26">
            <v>44.395642686764795</v>
          </cell>
          <cell r="D26">
            <v>160.84261167293036</v>
          </cell>
          <cell r="E26">
            <v>374.76912263506756</v>
          </cell>
          <cell r="F26">
            <v>590.27334479832109</v>
          </cell>
          <cell r="G26">
            <v>719.79937932440521</v>
          </cell>
          <cell r="H26">
            <v>974.09568173746379</v>
          </cell>
          <cell r="I26">
            <v>1004.6314191505837</v>
          </cell>
          <cell r="J26">
            <v>1213.2212488891</v>
          </cell>
          <cell r="K26">
            <v>1402.665416460811</v>
          </cell>
          <cell r="L26">
            <v>1467.3770378718141</v>
          </cell>
          <cell r="M26">
            <v>1642.3681260243318</v>
          </cell>
          <cell r="N26">
            <v>1660.3139543829002</v>
          </cell>
          <cell r="O26">
            <v>11254.752985634494</v>
          </cell>
        </row>
        <row r="27">
          <cell r="C27">
            <v>37.167499999999997</v>
          </cell>
          <cell r="D27">
            <v>192.61850000000001</v>
          </cell>
          <cell r="E27">
            <v>0</v>
          </cell>
          <cell r="F27">
            <v>0</v>
          </cell>
          <cell r="G27">
            <v>0</v>
          </cell>
          <cell r="H27">
            <v>0</v>
          </cell>
          <cell r="I27">
            <v>0</v>
          </cell>
          <cell r="J27">
            <v>0</v>
          </cell>
          <cell r="K27">
            <v>0</v>
          </cell>
          <cell r="L27">
            <v>0</v>
          </cell>
          <cell r="M27">
            <v>0</v>
          </cell>
          <cell r="N27">
            <v>0</v>
          </cell>
          <cell r="O27">
            <v>229.786</v>
          </cell>
        </row>
        <row r="28">
          <cell r="C28">
            <v>203.73384919869358</v>
          </cell>
          <cell r="D28">
            <v>768.35720884378907</v>
          </cell>
          <cell r="E28">
            <v>1694.1649558324448</v>
          </cell>
          <cell r="F28">
            <v>2579.9472605843489</v>
          </cell>
          <cell r="G28">
            <v>3283.0746351170305</v>
          </cell>
          <cell r="H28">
            <v>4261.1822464738952</v>
          </cell>
          <cell r="I28">
            <v>4575.2037560777208</v>
          </cell>
          <cell r="J28">
            <v>5452.5371403468007</v>
          </cell>
          <cell r="K28">
            <v>6603.4777293294619</v>
          </cell>
          <cell r="L28">
            <v>7109.0985939666298</v>
          </cell>
          <cell r="M28">
            <v>7790.4057761625008</v>
          </cell>
          <cell r="N28">
            <v>7878.8402327956765</v>
          </cell>
          <cell r="O28">
            <v>52200.023384728993</v>
          </cell>
        </row>
        <row r="29">
          <cell r="C29">
            <v>457.75349999999997</v>
          </cell>
          <cell r="D29">
            <v>1612.27</v>
          </cell>
          <cell r="E29">
            <v>0</v>
          </cell>
          <cell r="F29">
            <v>0</v>
          </cell>
          <cell r="G29">
            <v>0</v>
          </cell>
          <cell r="H29">
            <v>0</v>
          </cell>
          <cell r="I29">
            <v>0</v>
          </cell>
          <cell r="J29">
            <v>0</v>
          </cell>
          <cell r="K29">
            <v>0</v>
          </cell>
          <cell r="L29">
            <v>0</v>
          </cell>
          <cell r="M29">
            <v>0</v>
          </cell>
          <cell r="N29">
            <v>0</v>
          </cell>
          <cell r="O29">
            <v>2070.0234999999998</v>
          </cell>
        </row>
        <row r="33">
          <cell r="C33">
            <v>12.475473990718074</v>
          </cell>
          <cell r="D33">
            <v>15.771037760858571</v>
          </cell>
          <cell r="E33">
            <v>36.955417777755912</v>
          </cell>
          <cell r="F33">
            <v>76.935631453493372</v>
          </cell>
          <cell r="G33">
            <v>107.75517078590401</v>
          </cell>
          <cell r="H33">
            <v>155.65470352638286</v>
          </cell>
          <cell r="I33">
            <v>161.19335378279834</v>
          </cell>
          <cell r="J33">
            <v>185.13597539863031</v>
          </cell>
          <cell r="K33">
            <v>241.19243608760556</v>
          </cell>
          <cell r="L33">
            <v>268.4938250702595</v>
          </cell>
          <cell r="M33">
            <v>316.45802699806711</v>
          </cell>
          <cell r="N33">
            <v>296.67229677601756</v>
          </cell>
          <cell r="O33">
            <v>1874.693349408491</v>
          </cell>
        </row>
        <row r="34">
          <cell r="C34">
            <v>2.117</v>
          </cell>
          <cell r="D34">
            <v>25.561333333333334</v>
          </cell>
          <cell r="E34">
            <v>0</v>
          </cell>
          <cell r="F34">
            <v>0</v>
          </cell>
          <cell r="G34">
            <v>0</v>
          </cell>
          <cell r="H34">
            <v>0</v>
          </cell>
          <cell r="I34">
            <v>0</v>
          </cell>
          <cell r="J34">
            <v>0</v>
          </cell>
          <cell r="K34">
            <v>0</v>
          </cell>
          <cell r="L34">
            <v>0</v>
          </cell>
          <cell r="M34">
            <v>0</v>
          </cell>
          <cell r="N34">
            <v>0</v>
          </cell>
          <cell r="O34">
            <v>27.678333333333335</v>
          </cell>
        </row>
        <row r="35">
          <cell r="C35">
            <v>41.222493270007675</v>
          </cell>
          <cell r="D35">
            <v>93.931487283259315</v>
          </cell>
          <cell r="E35">
            <v>172.64373124840569</v>
          </cell>
          <cell r="F35">
            <v>272.55144541708097</v>
          </cell>
          <cell r="G35">
            <v>371.69798720173344</v>
          </cell>
          <cell r="H35">
            <v>457.55051802863068</v>
          </cell>
          <cell r="I35">
            <v>472.07220279308535</v>
          </cell>
          <cell r="J35">
            <v>506.71432058757193</v>
          </cell>
          <cell r="K35">
            <v>534.51009128820158</v>
          </cell>
          <cell r="L35">
            <v>550.73417720837426</v>
          </cell>
          <cell r="M35">
            <v>672.31739008212583</v>
          </cell>
          <cell r="N35">
            <v>665.02764727868941</v>
          </cell>
          <cell r="O35">
            <v>4810.9734916871657</v>
          </cell>
        </row>
        <row r="36">
          <cell r="C36">
            <v>4.181</v>
          </cell>
          <cell r="D36">
            <v>91.972666666666669</v>
          </cell>
          <cell r="E36">
            <v>0</v>
          </cell>
          <cell r="F36">
            <v>0</v>
          </cell>
          <cell r="G36">
            <v>0</v>
          </cell>
          <cell r="H36">
            <v>0</v>
          </cell>
          <cell r="I36">
            <v>0</v>
          </cell>
          <cell r="J36">
            <v>0</v>
          </cell>
          <cell r="K36">
            <v>0</v>
          </cell>
          <cell r="L36">
            <v>0</v>
          </cell>
          <cell r="M36">
            <v>0</v>
          </cell>
          <cell r="N36">
            <v>0</v>
          </cell>
          <cell r="O36">
            <v>96.153666666666666</v>
          </cell>
        </row>
        <row r="37">
          <cell r="C37">
            <v>91.446227510629086</v>
          </cell>
          <cell r="D37">
            <v>180.91988210458962</v>
          </cell>
          <cell r="E37">
            <v>388.10550429565001</v>
          </cell>
          <cell r="F37">
            <v>551.99692714371145</v>
          </cell>
          <cell r="G37">
            <v>703.46152463485078</v>
          </cell>
          <cell r="H37">
            <v>895.85257565226243</v>
          </cell>
          <cell r="I37">
            <v>926.52062596362191</v>
          </cell>
          <cell r="J37">
            <v>1031.7794355348449</v>
          </cell>
          <cell r="K37">
            <v>1233.1905228633339</v>
          </cell>
          <cell r="L37">
            <v>1261.66326976646</v>
          </cell>
          <cell r="M37">
            <v>1427.6280245630871</v>
          </cell>
          <cell r="N37">
            <v>1433.9140532335059</v>
          </cell>
          <cell r="O37">
            <v>10126.478573266548</v>
          </cell>
        </row>
        <row r="38">
          <cell r="C38">
            <v>82.597999999999999</v>
          </cell>
          <cell r="D38">
            <v>213.82366666666667</v>
          </cell>
          <cell r="E38">
            <v>0</v>
          </cell>
          <cell r="F38">
            <v>0</v>
          </cell>
          <cell r="G38">
            <v>0</v>
          </cell>
          <cell r="H38">
            <v>0</v>
          </cell>
          <cell r="I38">
            <v>0</v>
          </cell>
          <cell r="J38">
            <v>0</v>
          </cell>
          <cell r="K38">
            <v>0</v>
          </cell>
          <cell r="L38">
            <v>0</v>
          </cell>
          <cell r="M38">
            <v>0</v>
          </cell>
          <cell r="N38">
            <v>0</v>
          </cell>
          <cell r="O38">
            <v>296.42166666666668</v>
          </cell>
        </row>
        <row r="39">
          <cell r="C39">
            <v>32.781451859590113</v>
          </cell>
          <cell r="D39">
            <v>54.041470783868554</v>
          </cell>
          <cell r="E39">
            <v>77.300354154401063</v>
          </cell>
          <cell r="F39">
            <v>89.842109123108528</v>
          </cell>
          <cell r="G39">
            <v>118.03286124265149</v>
          </cell>
          <cell r="H39">
            <v>136.8707862911053</v>
          </cell>
          <cell r="I39">
            <v>135.9306511527322</v>
          </cell>
          <cell r="J39">
            <v>167.82011748147426</v>
          </cell>
          <cell r="K39">
            <v>239.56696709788105</v>
          </cell>
          <cell r="L39">
            <v>311.16074967402238</v>
          </cell>
          <cell r="M39">
            <v>347.023401710114</v>
          </cell>
          <cell r="N39">
            <v>299.99345054471968</v>
          </cell>
          <cell r="O39">
            <v>2010.3643711156685</v>
          </cell>
        </row>
        <row r="40">
          <cell r="C40">
            <v>27.841999999999999</v>
          </cell>
          <cell r="D40">
            <v>52.819666666666663</v>
          </cell>
          <cell r="E40">
            <v>0</v>
          </cell>
          <cell r="F40">
            <v>0</v>
          </cell>
          <cell r="G40">
            <v>0</v>
          </cell>
          <cell r="H40">
            <v>0</v>
          </cell>
          <cell r="I40">
            <v>0</v>
          </cell>
          <cell r="J40">
            <v>0</v>
          </cell>
          <cell r="K40">
            <v>0</v>
          </cell>
          <cell r="L40">
            <v>0</v>
          </cell>
          <cell r="M40">
            <v>0</v>
          </cell>
          <cell r="N40">
            <v>0</v>
          </cell>
          <cell r="O40">
            <v>80.661666666666662</v>
          </cell>
        </row>
        <row r="41">
          <cell r="C41">
            <v>100.93723233390232</v>
          </cell>
          <cell r="D41">
            <v>199.69716270351975</v>
          </cell>
          <cell r="E41">
            <v>428.38612946174294</v>
          </cell>
          <cell r="F41">
            <v>609.28748620306703</v>
          </cell>
          <cell r="G41">
            <v>776.47226444388741</v>
          </cell>
          <cell r="H41">
            <v>988.83116370248126</v>
          </cell>
          <cell r="I41">
            <v>1022.6821841740003</v>
          </cell>
          <cell r="J41">
            <v>1138.8655763827778</v>
          </cell>
          <cell r="K41">
            <v>1361.1806818794651</v>
          </cell>
          <cell r="L41">
            <v>1392.6085531824249</v>
          </cell>
          <cell r="M41">
            <v>1575.7984284804425</v>
          </cell>
          <cell r="N41">
            <v>1582.7368703783313</v>
          </cell>
          <cell r="O41">
            <v>11177.483733326044</v>
          </cell>
        </row>
        <row r="42">
          <cell r="C42">
            <v>90.084000000000003</v>
          </cell>
          <cell r="D42">
            <v>425.95666666666665</v>
          </cell>
          <cell r="E42">
            <v>0</v>
          </cell>
          <cell r="F42">
            <v>0</v>
          </cell>
          <cell r="G42">
            <v>0</v>
          </cell>
          <cell r="H42">
            <v>0</v>
          </cell>
          <cell r="I42">
            <v>0</v>
          </cell>
          <cell r="J42">
            <v>0</v>
          </cell>
          <cell r="K42">
            <v>0</v>
          </cell>
          <cell r="L42">
            <v>0</v>
          </cell>
          <cell r="M42">
            <v>0</v>
          </cell>
          <cell r="N42">
            <v>0</v>
          </cell>
          <cell r="O42">
            <v>516.04066666666665</v>
          </cell>
        </row>
        <row r="43">
          <cell r="C43">
            <v>278.86287896484725</v>
          </cell>
          <cell r="D43">
            <v>544.36104063609582</v>
          </cell>
          <cell r="E43">
            <v>1103.3911369379555</v>
          </cell>
          <cell r="F43">
            <v>1600.6135993404614</v>
          </cell>
          <cell r="G43">
            <v>2077.4198083090273</v>
          </cell>
          <cell r="H43">
            <v>2634.7597472008629</v>
          </cell>
          <cell r="I43">
            <v>2718.399017866238</v>
          </cell>
          <cell r="J43">
            <v>3030.315425385299</v>
          </cell>
          <cell r="K43">
            <v>3609.6406992164875</v>
          </cell>
          <cell r="L43">
            <v>3784.6605749015407</v>
          </cell>
          <cell r="M43">
            <v>4339.2252718338368</v>
          </cell>
          <cell r="N43">
            <v>4278.3443182112642</v>
          </cell>
          <cell r="O43">
            <v>29999.99351880392</v>
          </cell>
        </row>
        <row r="44">
          <cell r="C44">
            <v>206.822</v>
          </cell>
          <cell r="D44">
            <v>810.13400000000001</v>
          </cell>
          <cell r="E44">
            <v>0</v>
          </cell>
          <cell r="F44">
            <v>0</v>
          </cell>
          <cell r="G44">
            <v>0</v>
          </cell>
          <cell r="H44">
            <v>0</v>
          </cell>
          <cell r="I44">
            <v>0</v>
          </cell>
          <cell r="J44">
            <v>0</v>
          </cell>
          <cell r="K44">
            <v>0</v>
          </cell>
          <cell r="L44">
            <v>0</v>
          </cell>
          <cell r="M44">
            <v>0</v>
          </cell>
          <cell r="N44">
            <v>0</v>
          </cell>
          <cell r="O44">
            <v>1016.956</v>
          </cell>
        </row>
        <row r="49">
          <cell r="C49">
            <v>20.403183442165176</v>
          </cell>
          <cell r="D49">
            <v>124.28999468763274</v>
          </cell>
          <cell r="E49">
            <v>232.39233970214272</v>
          </cell>
          <cell r="F49">
            <v>305.54188758019257</v>
          </cell>
          <cell r="G49">
            <v>411.55252488644436</v>
          </cell>
          <cell r="H49">
            <v>507.90758246455619</v>
          </cell>
          <cell r="I49">
            <v>604.26264004266807</v>
          </cell>
          <cell r="J49">
            <v>700.61769762077984</v>
          </cell>
          <cell r="K49">
            <v>796.9727551988916</v>
          </cell>
          <cell r="L49">
            <v>893.32781277700337</v>
          </cell>
          <cell r="M49">
            <v>989.68287035511537</v>
          </cell>
          <cell r="N49">
            <v>977.43413513990447</v>
          </cell>
          <cell r="O49">
            <v>6564.3854238974964</v>
          </cell>
        </row>
        <row r="50">
          <cell r="C50">
            <v>10.17</v>
          </cell>
          <cell r="D50">
            <v>67.055000000000007</v>
          </cell>
          <cell r="E50">
            <v>0</v>
          </cell>
          <cell r="F50">
            <v>0</v>
          </cell>
          <cell r="G50">
            <v>0</v>
          </cell>
          <cell r="H50">
            <v>0</v>
          </cell>
          <cell r="I50">
            <v>0</v>
          </cell>
          <cell r="J50">
            <v>0</v>
          </cell>
          <cell r="K50">
            <v>0</v>
          </cell>
          <cell r="L50">
            <v>0</v>
          </cell>
          <cell r="M50">
            <v>0</v>
          </cell>
          <cell r="N50">
            <v>0</v>
          </cell>
          <cell r="O50">
            <v>77.225000000000009</v>
          </cell>
        </row>
        <row r="51">
          <cell r="C51">
            <v>36.049944771292296</v>
          </cell>
          <cell r="D51">
            <v>228.07790951767493</v>
          </cell>
          <cell r="E51">
            <v>635.53443905020572</v>
          </cell>
          <cell r="F51">
            <v>1335.0262391025133</v>
          </cell>
          <cell r="G51">
            <v>1634.773070999031</v>
          </cell>
          <cell r="H51">
            <v>2065.212987678769</v>
          </cell>
          <cell r="I51">
            <v>2495.6529043585065</v>
          </cell>
          <cell r="J51">
            <v>2926.0928210382444</v>
          </cell>
          <cell r="K51">
            <v>3356.5327377179819</v>
          </cell>
          <cell r="L51">
            <v>3786.9726543977195</v>
          </cell>
          <cell r="M51">
            <v>4217.4125710774579</v>
          </cell>
          <cell r="N51">
            <v>4183.0672389814754</v>
          </cell>
          <cell r="O51">
            <v>26900.405518690874</v>
          </cell>
        </row>
        <row r="52">
          <cell r="C52">
            <v>3.202</v>
          </cell>
          <cell r="D52">
            <v>53.271999999999998</v>
          </cell>
          <cell r="E52">
            <v>0</v>
          </cell>
          <cell r="F52">
            <v>0</v>
          </cell>
          <cell r="G52">
            <v>0</v>
          </cell>
          <cell r="H52">
            <v>0</v>
          </cell>
          <cell r="I52">
            <v>0</v>
          </cell>
          <cell r="J52">
            <v>0</v>
          </cell>
          <cell r="K52">
            <v>0</v>
          </cell>
          <cell r="L52">
            <v>0</v>
          </cell>
          <cell r="M52">
            <v>0</v>
          </cell>
          <cell r="N52">
            <v>0</v>
          </cell>
          <cell r="O52">
            <v>56.473999999999997</v>
          </cell>
        </row>
        <row r="53">
          <cell r="C53">
            <v>27.047934541311591</v>
          </cell>
          <cell r="D53">
            <v>271.16892228629769</v>
          </cell>
          <cell r="E53">
            <v>518.84913232984172</v>
          </cell>
          <cell r="F53">
            <v>939.57003898743335</v>
          </cell>
          <cell r="G53">
            <v>1185.4580674699478</v>
          </cell>
          <cell r="H53">
            <v>1483.9802057257887</v>
          </cell>
          <cell r="I53">
            <v>1782.5023439816293</v>
          </cell>
          <cell r="J53">
            <v>2081.0244822374702</v>
          </cell>
          <cell r="K53">
            <v>2379.5466204933109</v>
          </cell>
          <cell r="L53">
            <v>2678.0687587491516</v>
          </cell>
          <cell r="M53">
            <v>2976.5908970049927</v>
          </cell>
          <cell r="N53">
            <v>2947.60173173475</v>
          </cell>
          <cell r="O53">
            <v>19271.409135541926</v>
          </cell>
        </row>
        <row r="54">
          <cell r="C54">
            <v>26.611999999999998</v>
          </cell>
          <cell r="D54">
            <v>125.85</v>
          </cell>
          <cell r="E54">
            <v>0</v>
          </cell>
          <cell r="F54">
            <v>0</v>
          </cell>
          <cell r="G54">
            <v>0</v>
          </cell>
          <cell r="H54">
            <v>0</v>
          </cell>
          <cell r="I54">
            <v>0</v>
          </cell>
          <cell r="J54">
            <v>0</v>
          </cell>
          <cell r="K54">
            <v>0</v>
          </cell>
          <cell r="L54">
            <v>0</v>
          </cell>
          <cell r="M54">
            <v>0</v>
          </cell>
          <cell r="N54">
            <v>0</v>
          </cell>
          <cell r="O54">
            <v>152.46199999999999</v>
          </cell>
        </row>
        <row r="55">
          <cell r="C55">
            <v>15.116217761201444</v>
          </cell>
          <cell r="D55">
            <v>151.54755987335432</v>
          </cell>
          <cell r="E55">
            <v>289.9680364698188</v>
          </cell>
          <cell r="F55">
            <v>525.09537427126077</v>
          </cell>
          <cell r="G55">
            <v>662.51425842809704</v>
          </cell>
          <cell r="H55">
            <v>829.34864800126684</v>
          </cell>
          <cell r="I55">
            <v>996.18303757443664</v>
          </cell>
          <cell r="J55">
            <v>1163.0174271476064</v>
          </cell>
          <cell r="K55">
            <v>1329.8518167207762</v>
          </cell>
          <cell r="L55">
            <v>1496.6862062939458</v>
          </cell>
          <cell r="M55">
            <v>1663.5205958671158</v>
          </cell>
          <cell r="N55">
            <v>1647.3194868962569</v>
          </cell>
          <cell r="O55">
            <v>10770.168665305137</v>
          </cell>
        </row>
        <row r="56">
          <cell r="C56">
            <v>3.6859999999999999</v>
          </cell>
          <cell r="D56">
            <v>31.234999999999999</v>
          </cell>
          <cell r="E56">
            <v>0</v>
          </cell>
          <cell r="F56">
            <v>0</v>
          </cell>
          <cell r="G56">
            <v>0</v>
          </cell>
          <cell r="H56">
            <v>0</v>
          </cell>
          <cell r="I56">
            <v>0</v>
          </cell>
          <cell r="J56">
            <v>0</v>
          </cell>
          <cell r="K56">
            <v>0</v>
          </cell>
          <cell r="L56">
            <v>0</v>
          </cell>
          <cell r="M56">
            <v>0</v>
          </cell>
          <cell r="N56">
            <v>0</v>
          </cell>
          <cell r="O56">
            <v>34.920999999999999</v>
          </cell>
        </row>
        <row r="57">
          <cell r="C57">
            <v>51.041245222637187</v>
          </cell>
          <cell r="D57">
            <v>319.65750370775697</v>
          </cell>
          <cell r="E57">
            <v>473.44411269024823</v>
          </cell>
          <cell r="F57">
            <v>686.90510268287903</v>
          </cell>
          <cell r="G57">
            <v>898.10390596702348</v>
          </cell>
          <cell r="H57">
            <v>1104.2417241033452</v>
          </cell>
          <cell r="I57">
            <v>1310.379542239667</v>
          </cell>
          <cell r="J57">
            <v>1516.5173603759883</v>
          </cell>
          <cell r="K57">
            <v>1722.6551785123102</v>
          </cell>
          <cell r="L57">
            <v>1928.792996648632</v>
          </cell>
          <cell r="M57">
            <v>2134.9308147849538</v>
          </cell>
          <cell r="N57">
            <v>2106.961769629148</v>
          </cell>
          <cell r="O57">
            <v>14253.631256564589</v>
          </cell>
        </row>
        <row r="58">
          <cell r="C58">
            <v>7.9279999999999999</v>
          </cell>
          <cell r="D58">
            <v>28.472999999999999</v>
          </cell>
          <cell r="E58">
            <v>0</v>
          </cell>
          <cell r="F58">
            <v>0</v>
          </cell>
          <cell r="G58">
            <v>0</v>
          </cell>
          <cell r="H58">
            <v>0</v>
          </cell>
          <cell r="I58">
            <v>0</v>
          </cell>
          <cell r="J58">
            <v>0</v>
          </cell>
          <cell r="K58">
            <v>0</v>
          </cell>
          <cell r="L58">
            <v>0</v>
          </cell>
          <cell r="M58">
            <v>0</v>
          </cell>
          <cell r="N58">
            <v>0</v>
          </cell>
          <cell r="O58">
            <v>36.400999999999996</v>
          </cell>
        </row>
        <row r="59">
          <cell r="C59">
            <v>149.65852573860769</v>
          </cell>
          <cell r="D59">
            <v>1094.7418900727166</v>
          </cell>
          <cell r="E59">
            <v>2150.1880602422575</v>
          </cell>
          <cell r="F59">
            <v>3792.1386426242789</v>
          </cell>
          <cell r="G59">
            <v>4792.4018277505438</v>
          </cell>
          <cell r="H59">
            <v>5990.6911479737264</v>
          </cell>
          <cell r="I59">
            <v>7188.9804681969072</v>
          </cell>
          <cell r="J59">
            <v>8387.2697884200898</v>
          </cell>
          <cell r="K59">
            <v>9585.5591086432705</v>
          </cell>
          <cell r="L59">
            <v>10783.848428866451</v>
          </cell>
          <cell r="M59">
            <v>11982.137749089636</v>
          </cell>
          <cell r="N59">
            <v>11862.384362381534</v>
          </cell>
          <cell r="O59">
            <v>77760</v>
          </cell>
        </row>
        <row r="60">
          <cell r="C60">
            <v>51.597999999999992</v>
          </cell>
          <cell r="D60">
            <v>305.88499999999999</v>
          </cell>
          <cell r="E60">
            <v>0</v>
          </cell>
          <cell r="F60">
            <v>0</v>
          </cell>
          <cell r="G60">
            <v>0</v>
          </cell>
          <cell r="H60">
            <v>0</v>
          </cell>
          <cell r="I60">
            <v>0</v>
          </cell>
          <cell r="J60">
            <v>0</v>
          </cell>
          <cell r="K60">
            <v>0</v>
          </cell>
          <cell r="L60">
            <v>0</v>
          </cell>
          <cell r="M60">
            <v>0</v>
          </cell>
          <cell r="N60">
            <v>0</v>
          </cell>
          <cell r="O60">
            <v>357.483</v>
          </cell>
        </row>
        <row r="64">
          <cell r="C64" t="str">
            <v>0</v>
          </cell>
          <cell r="D64">
            <v>38.5</v>
          </cell>
          <cell r="E64">
            <v>77</v>
          </cell>
          <cell r="F64">
            <v>154</v>
          </cell>
          <cell r="G64">
            <v>322</v>
          </cell>
          <cell r="H64">
            <v>490</v>
          </cell>
          <cell r="I64">
            <v>658</v>
          </cell>
          <cell r="J64">
            <v>854</v>
          </cell>
          <cell r="K64">
            <v>1022</v>
          </cell>
          <cell r="L64">
            <v>1176</v>
          </cell>
          <cell r="M64">
            <v>1330</v>
          </cell>
          <cell r="N64">
            <v>1340.22</v>
          </cell>
          <cell r="O64">
            <v>7461.72</v>
          </cell>
        </row>
        <row r="65">
          <cell r="C65">
            <v>2.34</v>
          </cell>
          <cell r="D65">
            <v>39.985999999999997</v>
          </cell>
          <cell r="E65">
            <v>0</v>
          </cell>
          <cell r="F65">
            <v>0</v>
          </cell>
          <cell r="G65">
            <v>0</v>
          </cell>
          <cell r="H65">
            <v>0</v>
          </cell>
          <cell r="I65">
            <v>0</v>
          </cell>
          <cell r="J65">
            <v>0</v>
          </cell>
          <cell r="K65">
            <v>0</v>
          </cell>
          <cell r="L65">
            <v>0</v>
          </cell>
          <cell r="M65">
            <v>0</v>
          </cell>
          <cell r="N65">
            <v>0</v>
          </cell>
          <cell r="O65">
            <v>42.325999999999993</v>
          </cell>
        </row>
        <row r="66">
          <cell r="C66" t="str">
            <v>0</v>
          </cell>
          <cell r="D66">
            <v>35.07</v>
          </cell>
          <cell r="E66">
            <v>70.14</v>
          </cell>
          <cell r="F66">
            <v>140.28</v>
          </cell>
          <cell r="G66">
            <v>286.72000000000003</v>
          </cell>
          <cell r="H66">
            <v>412.02</v>
          </cell>
          <cell r="I66">
            <v>540.26</v>
          </cell>
          <cell r="J66">
            <v>668.5</v>
          </cell>
          <cell r="K66">
            <v>808.5</v>
          </cell>
          <cell r="L66">
            <v>955.22</v>
          </cell>
          <cell r="M66">
            <v>1053.5</v>
          </cell>
          <cell r="N66">
            <v>1053.5</v>
          </cell>
          <cell r="O66">
            <v>6023.71</v>
          </cell>
        </row>
        <row r="67">
          <cell r="C67">
            <v>0.73</v>
          </cell>
          <cell r="D67">
            <v>81.433000000000007</v>
          </cell>
          <cell r="E67">
            <v>0</v>
          </cell>
          <cell r="F67">
            <v>0</v>
          </cell>
          <cell r="G67">
            <v>0</v>
          </cell>
          <cell r="H67">
            <v>0</v>
          </cell>
          <cell r="I67">
            <v>0</v>
          </cell>
          <cell r="J67">
            <v>0</v>
          </cell>
          <cell r="K67">
            <v>0</v>
          </cell>
          <cell r="L67">
            <v>0</v>
          </cell>
          <cell r="M67">
            <v>0</v>
          </cell>
          <cell r="N67">
            <v>0</v>
          </cell>
          <cell r="O67">
            <v>82.163000000000011</v>
          </cell>
        </row>
        <row r="68">
          <cell r="C68" t="str">
            <v>0</v>
          </cell>
          <cell r="D68">
            <v>77.98</v>
          </cell>
          <cell r="E68">
            <v>155.96</v>
          </cell>
          <cell r="F68">
            <v>311.92</v>
          </cell>
          <cell r="G68">
            <v>528.91999999999996</v>
          </cell>
          <cell r="H68">
            <v>752.92</v>
          </cell>
          <cell r="I68">
            <v>990.92</v>
          </cell>
          <cell r="J68">
            <v>1214.92</v>
          </cell>
          <cell r="K68">
            <v>1382.92</v>
          </cell>
          <cell r="L68">
            <v>1423.38</v>
          </cell>
          <cell r="M68">
            <v>1423.38</v>
          </cell>
          <cell r="N68">
            <v>1423.38</v>
          </cell>
          <cell r="O68">
            <v>9686.6</v>
          </cell>
        </row>
        <row r="69">
          <cell r="C69" t="str">
            <v>0</v>
          </cell>
          <cell r="D69">
            <v>20.94</v>
          </cell>
          <cell r="E69">
            <v>0</v>
          </cell>
          <cell r="F69">
            <v>0</v>
          </cell>
          <cell r="G69">
            <v>0</v>
          </cell>
          <cell r="H69">
            <v>0</v>
          </cell>
          <cell r="I69">
            <v>0</v>
          </cell>
          <cell r="J69">
            <v>0</v>
          </cell>
          <cell r="K69">
            <v>0</v>
          </cell>
          <cell r="L69">
            <v>0</v>
          </cell>
          <cell r="M69">
            <v>0</v>
          </cell>
          <cell r="N69">
            <v>0</v>
          </cell>
          <cell r="O69">
            <v>20.94</v>
          </cell>
        </row>
        <row r="70">
          <cell r="C70" t="str">
            <v>0</v>
          </cell>
          <cell r="D70">
            <v>26.074999999999999</v>
          </cell>
          <cell r="E70">
            <v>52.15</v>
          </cell>
          <cell r="F70">
            <v>104.3</v>
          </cell>
          <cell r="G70">
            <v>233.1</v>
          </cell>
          <cell r="H70">
            <v>401.1</v>
          </cell>
          <cell r="I70">
            <v>569.1</v>
          </cell>
          <cell r="J70">
            <v>737.1</v>
          </cell>
          <cell r="K70">
            <v>905.1</v>
          </cell>
          <cell r="L70">
            <v>1078.7</v>
          </cell>
          <cell r="M70">
            <v>1239.98</v>
          </cell>
          <cell r="N70">
            <v>1239.98</v>
          </cell>
          <cell r="O70">
            <v>6586.6849999999995</v>
          </cell>
        </row>
        <row r="71">
          <cell r="C71" t="str">
            <v>0</v>
          </cell>
          <cell r="D71">
            <v>34.802</v>
          </cell>
          <cell r="E71">
            <v>0</v>
          </cell>
          <cell r="F71">
            <v>0</v>
          </cell>
          <cell r="G71">
            <v>0</v>
          </cell>
          <cell r="H71">
            <v>0</v>
          </cell>
          <cell r="I71">
            <v>0</v>
          </cell>
          <cell r="J71">
            <v>0</v>
          </cell>
          <cell r="K71">
            <v>0</v>
          </cell>
          <cell r="L71">
            <v>0</v>
          </cell>
          <cell r="M71">
            <v>0</v>
          </cell>
          <cell r="N71">
            <v>0</v>
          </cell>
          <cell r="O71">
            <v>34.802</v>
          </cell>
        </row>
        <row r="72">
          <cell r="C72" t="str">
            <v>0</v>
          </cell>
          <cell r="D72">
            <v>77</v>
          </cell>
          <cell r="E72">
            <v>154</v>
          </cell>
          <cell r="F72">
            <v>308</v>
          </cell>
          <cell r="G72">
            <v>574</v>
          </cell>
          <cell r="H72">
            <v>845.6</v>
          </cell>
          <cell r="I72">
            <v>1103.2</v>
          </cell>
          <cell r="J72">
            <v>1369.2</v>
          </cell>
          <cell r="K72">
            <v>1635.2</v>
          </cell>
          <cell r="L72">
            <v>1884.4</v>
          </cell>
          <cell r="M72">
            <v>2133.6</v>
          </cell>
          <cell r="N72">
            <v>2230.7600000000002</v>
          </cell>
          <cell r="O72">
            <v>12314.96</v>
          </cell>
        </row>
        <row r="73">
          <cell r="C73" t="str">
            <v>0</v>
          </cell>
          <cell r="D73">
            <v>71.914000000000001</v>
          </cell>
          <cell r="E73">
            <v>0</v>
          </cell>
          <cell r="F73">
            <v>0</v>
          </cell>
          <cell r="G73">
            <v>0</v>
          </cell>
          <cell r="H73">
            <v>0</v>
          </cell>
          <cell r="I73">
            <v>0</v>
          </cell>
          <cell r="J73">
            <v>0</v>
          </cell>
          <cell r="K73">
            <v>0</v>
          </cell>
          <cell r="L73">
            <v>0</v>
          </cell>
          <cell r="M73">
            <v>0</v>
          </cell>
          <cell r="N73">
            <v>0</v>
          </cell>
          <cell r="O73">
            <v>71.914000000000001</v>
          </cell>
        </row>
        <row r="74">
          <cell r="C74" t="str">
            <v>0</v>
          </cell>
          <cell r="D74">
            <v>254.625</v>
          </cell>
          <cell r="E74">
            <v>509.25</v>
          </cell>
          <cell r="F74">
            <v>1018.5</v>
          </cell>
          <cell r="G74">
            <v>1944.7399999999998</v>
          </cell>
          <cell r="H74">
            <v>2901.64</v>
          </cell>
          <cell r="I74">
            <v>3861.4799999999996</v>
          </cell>
          <cell r="J74">
            <v>4843.72</v>
          </cell>
          <cell r="K74">
            <v>5753.72</v>
          </cell>
          <cell r="L74">
            <v>6517.7000000000007</v>
          </cell>
          <cell r="M74">
            <v>7180.4600000000009</v>
          </cell>
          <cell r="N74">
            <v>7287.84</v>
          </cell>
          <cell r="O74">
            <v>42073.675000000003</v>
          </cell>
        </row>
        <row r="75">
          <cell r="C75">
            <v>3.07</v>
          </cell>
          <cell r="D75">
            <v>249.07499999999999</v>
          </cell>
          <cell r="E75">
            <v>0</v>
          </cell>
          <cell r="F75">
            <v>0</v>
          </cell>
          <cell r="G75">
            <v>0</v>
          </cell>
          <cell r="H75">
            <v>0</v>
          </cell>
          <cell r="I75">
            <v>0</v>
          </cell>
          <cell r="J75">
            <v>0</v>
          </cell>
          <cell r="K75">
            <v>0</v>
          </cell>
          <cell r="L75">
            <v>0</v>
          </cell>
          <cell r="M75">
            <v>0</v>
          </cell>
          <cell r="N75">
            <v>0</v>
          </cell>
          <cell r="O75">
            <v>252.14499999999998</v>
          </cell>
        </row>
        <row r="79">
          <cell r="C79">
            <v>0</v>
          </cell>
          <cell r="D79">
            <v>0</v>
          </cell>
          <cell r="E79">
            <v>0</v>
          </cell>
          <cell r="F79">
            <v>0</v>
          </cell>
          <cell r="G79">
            <v>0</v>
          </cell>
          <cell r="H79">
            <v>0</v>
          </cell>
          <cell r="I79">
            <v>0</v>
          </cell>
          <cell r="J79">
            <v>0</v>
          </cell>
          <cell r="K79">
            <v>0</v>
          </cell>
          <cell r="L79">
            <v>0</v>
          </cell>
          <cell r="M79">
            <v>0</v>
          </cell>
          <cell r="N79">
            <v>0</v>
          </cell>
          <cell r="O79">
            <v>0</v>
          </cell>
        </row>
        <row r="80">
          <cell r="C80">
            <v>836</v>
          </cell>
          <cell r="D80">
            <v>575</v>
          </cell>
          <cell r="E80">
            <v>0</v>
          </cell>
          <cell r="F80">
            <v>0</v>
          </cell>
          <cell r="G80">
            <v>0</v>
          </cell>
          <cell r="H80">
            <v>0</v>
          </cell>
          <cell r="I80">
            <v>0</v>
          </cell>
          <cell r="J80">
            <v>0</v>
          </cell>
          <cell r="K80">
            <v>0</v>
          </cell>
          <cell r="L80">
            <v>0</v>
          </cell>
          <cell r="M80">
            <v>0</v>
          </cell>
          <cell r="N80">
            <v>0</v>
          </cell>
          <cell r="O80">
            <v>1411</v>
          </cell>
        </row>
        <row r="81">
          <cell r="C81">
            <v>0</v>
          </cell>
          <cell r="D81">
            <v>0</v>
          </cell>
          <cell r="E81">
            <v>0</v>
          </cell>
          <cell r="F81">
            <v>0</v>
          </cell>
          <cell r="G81">
            <v>0</v>
          </cell>
          <cell r="H81">
            <v>0</v>
          </cell>
          <cell r="I81">
            <v>0</v>
          </cell>
          <cell r="J81">
            <v>0</v>
          </cell>
          <cell r="K81">
            <v>0</v>
          </cell>
          <cell r="L81">
            <v>0</v>
          </cell>
          <cell r="M81">
            <v>0</v>
          </cell>
          <cell r="N81">
            <v>0</v>
          </cell>
          <cell r="O81">
            <v>0</v>
          </cell>
        </row>
        <row r="82">
          <cell r="C82">
            <v>421</v>
          </cell>
          <cell r="D82">
            <v>486</v>
          </cell>
          <cell r="E82">
            <v>0</v>
          </cell>
          <cell r="F82">
            <v>0</v>
          </cell>
          <cell r="G82">
            <v>0</v>
          </cell>
          <cell r="H82">
            <v>0</v>
          </cell>
          <cell r="I82">
            <v>0</v>
          </cell>
          <cell r="J82">
            <v>0</v>
          </cell>
          <cell r="K82">
            <v>0</v>
          </cell>
          <cell r="L82">
            <v>0</v>
          </cell>
          <cell r="M82">
            <v>0</v>
          </cell>
          <cell r="N82">
            <v>0</v>
          </cell>
          <cell r="O82">
            <v>907</v>
          </cell>
        </row>
        <row r="83">
          <cell r="C83">
            <v>0</v>
          </cell>
          <cell r="D83">
            <v>0</v>
          </cell>
          <cell r="E83">
            <v>0</v>
          </cell>
          <cell r="F83">
            <v>0</v>
          </cell>
          <cell r="G83">
            <v>0</v>
          </cell>
          <cell r="H83">
            <v>0</v>
          </cell>
          <cell r="I83">
            <v>0</v>
          </cell>
          <cell r="J83">
            <v>0</v>
          </cell>
          <cell r="K83">
            <v>0</v>
          </cell>
          <cell r="L83">
            <v>0</v>
          </cell>
          <cell r="M83">
            <v>0</v>
          </cell>
          <cell r="N83">
            <v>0</v>
          </cell>
          <cell r="O83">
            <v>0</v>
          </cell>
        </row>
        <row r="84">
          <cell r="C84">
            <v>865</v>
          </cell>
          <cell r="D84">
            <v>775</v>
          </cell>
          <cell r="E84">
            <v>0</v>
          </cell>
          <cell r="F84">
            <v>0</v>
          </cell>
          <cell r="G84">
            <v>0</v>
          </cell>
          <cell r="H84">
            <v>0</v>
          </cell>
          <cell r="I84">
            <v>0</v>
          </cell>
          <cell r="J84">
            <v>0</v>
          </cell>
          <cell r="K84">
            <v>0</v>
          </cell>
          <cell r="L84">
            <v>0</v>
          </cell>
          <cell r="M84">
            <v>0</v>
          </cell>
          <cell r="N84">
            <v>0</v>
          </cell>
          <cell r="O84">
            <v>1640</v>
          </cell>
        </row>
        <row r="85">
          <cell r="C85">
            <v>0</v>
          </cell>
          <cell r="D85">
            <v>0</v>
          </cell>
          <cell r="E85">
            <v>0</v>
          </cell>
          <cell r="F85">
            <v>0</v>
          </cell>
          <cell r="G85">
            <v>0</v>
          </cell>
          <cell r="H85">
            <v>0</v>
          </cell>
          <cell r="I85">
            <v>0</v>
          </cell>
          <cell r="J85">
            <v>0</v>
          </cell>
          <cell r="K85">
            <v>0</v>
          </cell>
          <cell r="L85">
            <v>0</v>
          </cell>
          <cell r="M85">
            <v>0</v>
          </cell>
          <cell r="N85">
            <v>0</v>
          </cell>
          <cell r="O85">
            <v>0</v>
          </cell>
        </row>
        <row r="86">
          <cell r="C86">
            <v>372</v>
          </cell>
          <cell r="D86">
            <v>587</v>
          </cell>
          <cell r="E86">
            <v>0</v>
          </cell>
          <cell r="F86">
            <v>0</v>
          </cell>
          <cell r="G86">
            <v>0</v>
          </cell>
          <cell r="H86">
            <v>0</v>
          </cell>
          <cell r="I86">
            <v>0</v>
          </cell>
          <cell r="J86">
            <v>0</v>
          </cell>
          <cell r="K86">
            <v>0</v>
          </cell>
          <cell r="L86">
            <v>0</v>
          </cell>
          <cell r="M86">
            <v>0</v>
          </cell>
          <cell r="N86">
            <v>0</v>
          </cell>
          <cell r="O86">
            <v>959</v>
          </cell>
        </row>
        <row r="87">
          <cell r="C87">
            <v>0</v>
          </cell>
          <cell r="D87">
            <v>0</v>
          </cell>
          <cell r="E87">
            <v>0</v>
          </cell>
          <cell r="F87">
            <v>0</v>
          </cell>
          <cell r="G87">
            <v>0</v>
          </cell>
          <cell r="H87">
            <v>0</v>
          </cell>
          <cell r="I87">
            <v>0</v>
          </cell>
          <cell r="J87">
            <v>0</v>
          </cell>
          <cell r="K87">
            <v>0</v>
          </cell>
          <cell r="L87">
            <v>0</v>
          </cell>
          <cell r="M87">
            <v>0</v>
          </cell>
          <cell r="N87">
            <v>0</v>
          </cell>
          <cell r="O87">
            <v>0</v>
          </cell>
        </row>
        <row r="88">
          <cell r="C88">
            <v>96</v>
          </cell>
          <cell r="D88">
            <v>816</v>
          </cell>
          <cell r="E88">
            <v>0</v>
          </cell>
          <cell r="F88">
            <v>0</v>
          </cell>
          <cell r="G88">
            <v>0</v>
          </cell>
          <cell r="H88">
            <v>0</v>
          </cell>
          <cell r="I88">
            <v>0</v>
          </cell>
          <cell r="J88">
            <v>0</v>
          </cell>
          <cell r="K88">
            <v>0</v>
          </cell>
          <cell r="L88">
            <v>0</v>
          </cell>
          <cell r="M88">
            <v>0</v>
          </cell>
          <cell r="N88">
            <v>0</v>
          </cell>
          <cell r="O88">
            <v>912</v>
          </cell>
        </row>
        <row r="89">
          <cell r="C89">
            <v>0</v>
          </cell>
          <cell r="D89">
            <v>0</v>
          </cell>
          <cell r="E89">
            <v>0</v>
          </cell>
          <cell r="F89">
            <v>0</v>
          </cell>
          <cell r="G89">
            <v>0</v>
          </cell>
          <cell r="H89">
            <v>0</v>
          </cell>
          <cell r="I89">
            <v>0</v>
          </cell>
          <cell r="J89">
            <v>0</v>
          </cell>
          <cell r="K89">
            <v>0</v>
          </cell>
          <cell r="L89">
            <v>0</v>
          </cell>
          <cell r="M89">
            <v>0</v>
          </cell>
          <cell r="N89">
            <v>0</v>
          </cell>
          <cell r="O89">
            <v>72000</v>
          </cell>
        </row>
        <row r="90">
          <cell r="C90">
            <v>2533</v>
          </cell>
          <cell r="D90">
            <v>3239</v>
          </cell>
          <cell r="E90">
            <v>0</v>
          </cell>
          <cell r="F90">
            <v>0</v>
          </cell>
          <cell r="G90">
            <v>0</v>
          </cell>
          <cell r="H90">
            <v>0</v>
          </cell>
          <cell r="I90">
            <v>0</v>
          </cell>
          <cell r="J90">
            <v>0</v>
          </cell>
          <cell r="K90">
            <v>0</v>
          </cell>
          <cell r="L90">
            <v>0</v>
          </cell>
          <cell r="M90">
            <v>0</v>
          </cell>
          <cell r="N90">
            <v>0</v>
          </cell>
          <cell r="O90">
            <v>5772</v>
          </cell>
        </row>
        <row r="94">
          <cell r="C94">
            <v>300</v>
          </cell>
          <cell r="D94">
            <v>800</v>
          </cell>
          <cell r="E94">
            <v>1200</v>
          </cell>
          <cell r="F94">
            <v>1373</v>
          </cell>
          <cell r="G94">
            <v>1500</v>
          </cell>
          <cell r="H94">
            <v>1500</v>
          </cell>
          <cell r="I94">
            <v>1500</v>
          </cell>
          <cell r="J94">
            <v>1400</v>
          </cell>
          <cell r="K94" t="str">
            <v>0</v>
          </cell>
          <cell r="L94" t="str">
            <v>0</v>
          </cell>
          <cell r="M94" t="str">
            <v>0</v>
          </cell>
          <cell r="N94" t="str">
            <v>0</v>
          </cell>
          <cell r="O94">
            <v>9573</v>
          </cell>
        </row>
        <row r="95">
          <cell r="C95">
            <v>293</v>
          </cell>
          <cell r="D95">
            <v>794</v>
          </cell>
          <cell r="E95">
            <v>0</v>
          </cell>
          <cell r="F95">
            <v>0</v>
          </cell>
          <cell r="G95">
            <v>0</v>
          </cell>
          <cell r="H95">
            <v>0</v>
          </cell>
          <cell r="I95">
            <v>0</v>
          </cell>
          <cell r="J95">
            <v>0</v>
          </cell>
          <cell r="K95">
            <v>0</v>
          </cell>
          <cell r="L95">
            <v>0</v>
          </cell>
          <cell r="M95">
            <v>0</v>
          </cell>
          <cell r="N95">
            <v>0</v>
          </cell>
          <cell r="O95">
            <v>1087</v>
          </cell>
        </row>
        <row r="96">
          <cell r="C96">
            <v>420</v>
          </cell>
          <cell r="D96">
            <v>582</v>
          </cell>
          <cell r="E96">
            <v>1163</v>
          </cell>
          <cell r="F96">
            <v>1012</v>
          </cell>
          <cell r="G96">
            <v>1033</v>
          </cell>
          <cell r="H96">
            <v>1033</v>
          </cell>
          <cell r="I96">
            <v>1117</v>
          </cell>
          <cell r="J96">
            <v>1165</v>
          </cell>
          <cell r="K96" t="str">
            <v>0</v>
          </cell>
          <cell r="L96" t="str">
            <v>0</v>
          </cell>
          <cell r="M96" t="str">
            <v>0</v>
          </cell>
          <cell r="N96" t="str">
            <v>0</v>
          </cell>
          <cell r="O96">
            <v>7525</v>
          </cell>
        </row>
        <row r="97">
          <cell r="C97">
            <v>756</v>
          </cell>
          <cell r="D97">
            <v>639</v>
          </cell>
          <cell r="E97">
            <v>0</v>
          </cell>
          <cell r="F97">
            <v>0</v>
          </cell>
          <cell r="G97">
            <v>0</v>
          </cell>
          <cell r="H97">
            <v>0</v>
          </cell>
          <cell r="I97">
            <v>0</v>
          </cell>
          <cell r="J97">
            <v>0</v>
          </cell>
          <cell r="K97">
            <v>0</v>
          </cell>
          <cell r="L97">
            <v>0</v>
          </cell>
          <cell r="M97">
            <v>0</v>
          </cell>
          <cell r="N97">
            <v>0</v>
          </cell>
          <cell r="O97">
            <v>1395</v>
          </cell>
        </row>
        <row r="98">
          <cell r="C98">
            <v>700</v>
          </cell>
          <cell r="D98">
            <v>1528</v>
          </cell>
          <cell r="E98">
            <v>1550</v>
          </cell>
          <cell r="F98">
            <v>1600</v>
          </cell>
          <cell r="G98">
            <v>1700</v>
          </cell>
          <cell r="H98">
            <v>1600</v>
          </cell>
          <cell r="I98">
            <v>1200</v>
          </cell>
          <cell r="J98">
            <v>289</v>
          </cell>
          <cell r="K98" t="str">
            <v>0</v>
          </cell>
          <cell r="L98" t="str">
            <v>0</v>
          </cell>
          <cell r="M98" t="str">
            <v>0</v>
          </cell>
          <cell r="N98" t="str">
            <v>0</v>
          </cell>
          <cell r="O98">
            <v>10167</v>
          </cell>
        </row>
        <row r="99">
          <cell r="C99">
            <v>927</v>
          </cell>
          <cell r="D99">
            <v>1529</v>
          </cell>
          <cell r="E99">
            <v>0</v>
          </cell>
          <cell r="F99">
            <v>0</v>
          </cell>
          <cell r="G99">
            <v>0</v>
          </cell>
          <cell r="H99">
            <v>0</v>
          </cell>
          <cell r="I99">
            <v>0</v>
          </cell>
          <cell r="J99">
            <v>0</v>
          </cell>
          <cell r="K99">
            <v>0</v>
          </cell>
          <cell r="L99">
            <v>0</v>
          </cell>
          <cell r="M99">
            <v>0</v>
          </cell>
          <cell r="N99">
            <v>0</v>
          </cell>
          <cell r="O99">
            <v>2456</v>
          </cell>
        </row>
        <row r="100">
          <cell r="C100">
            <v>424</v>
          </cell>
          <cell r="D100">
            <v>550</v>
          </cell>
          <cell r="E100">
            <v>950</v>
          </cell>
          <cell r="F100">
            <v>1380</v>
          </cell>
          <cell r="G100">
            <v>1380</v>
          </cell>
          <cell r="H100">
            <v>1380</v>
          </cell>
          <cell r="I100">
            <v>1380</v>
          </cell>
          <cell r="J100">
            <v>1420</v>
          </cell>
          <cell r="K100" t="str">
            <v>0</v>
          </cell>
          <cell r="L100" t="str">
            <v>0</v>
          </cell>
          <cell r="M100" t="str">
            <v>0</v>
          </cell>
          <cell r="N100" t="str">
            <v>0</v>
          </cell>
          <cell r="O100">
            <v>8864</v>
          </cell>
        </row>
        <row r="101">
          <cell r="C101">
            <v>606</v>
          </cell>
          <cell r="D101">
            <v>168</v>
          </cell>
          <cell r="E101">
            <v>0</v>
          </cell>
          <cell r="F101">
            <v>0</v>
          </cell>
          <cell r="G101">
            <v>0</v>
          </cell>
          <cell r="H101">
            <v>0</v>
          </cell>
          <cell r="I101">
            <v>0</v>
          </cell>
          <cell r="J101">
            <v>0</v>
          </cell>
          <cell r="K101">
            <v>0</v>
          </cell>
          <cell r="L101">
            <v>0</v>
          </cell>
          <cell r="M101">
            <v>0</v>
          </cell>
          <cell r="N101">
            <v>0</v>
          </cell>
          <cell r="O101">
            <v>774</v>
          </cell>
        </row>
        <row r="102">
          <cell r="C102">
            <v>1000</v>
          </cell>
          <cell r="D102">
            <v>1200</v>
          </cell>
          <cell r="E102">
            <v>1900</v>
          </cell>
          <cell r="F102">
            <v>2435</v>
          </cell>
          <cell r="G102">
            <v>2335</v>
          </cell>
          <cell r="H102">
            <v>2395</v>
          </cell>
          <cell r="I102">
            <v>2395</v>
          </cell>
          <cell r="J102">
            <v>2274</v>
          </cell>
          <cell r="K102" t="str">
            <v>0</v>
          </cell>
          <cell r="L102" t="str">
            <v>0</v>
          </cell>
          <cell r="M102" t="str">
            <v>0</v>
          </cell>
          <cell r="N102" t="str">
            <v>0</v>
          </cell>
          <cell r="O102">
            <v>15934</v>
          </cell>
        </row>
        <row r="103">
          <cell r="C103">
            <v>1125</v>
          </cell>
          <cell r="D103">
            <v>1355</v>
          </cell>
          <cell r="E103">
            <v>0</v>
          </cell>
          <cell r="F103">
            <v>0</v>
          </cell>
          <cell r="G103">
            <v>0</v>
          </cell>
          <cell r="H103">
            <v>0</v>
          </cell>
          <cell r="I103">
            <v>0</v>
          </cell>
          <cell r="J103">
            <v>0</v>
          </cell>
          <cell r="K103">
            <v>0</v>
          </cell>
          <cell r="L103">
            <v>0</v>
          </cell>
          <cell r="M103">
            <v>0</v>
          </cell>
          <cell r="N103">
            <v>0</v>
          </cell>
          <cell r="O103">
            <v>2480</v>
          </cell>
        </row>
        <row r="104">
          <cell r="C104">
            <v>2844</v>
          </cell>
          <cell r="D104">
            <v>4660</v>
          </cell>
          <cell r="E104">
            <v>6763</v>
          </cell>
          <cell r="F104">
            <v>7800</v>
          </cell>
          <cell r="G104">
            <v>7948</v>
          </cell>
          <cell r="H104">
            <v>7908</v>
          </cell>
          <cell r="I104">
            <v>7592</v>
          </cell>
          <cell r="J104">
            <v>6548</v>
          </cell>
          <cell r="K104" t="str">
            <v>0</v>
          </cell>
          <cell r="L104" t="str">
            <v>0</v>
          </cell>
          <cell r="M104" t="str">
            <v>0</v>
          </cell>
          <cell r="N104" t="str">
            <v>0</v>
          </cell>
          <cell r="O104">
            <v>52063</v>
          </cell>
        </row>
        <row r="105">
          <cell r="C105">
            <v>3707</v>
          </cell>
          <cell r="D105">
            <v>4485</v>
          </cell>
          <cell r="E105">
            <v>0</v>
          </cell>
          <cell r="F105">
            <v>0</v>
          </cell>
          <cell r="G105">
            <v>0</v>
          </cell>
          <cell r="H105">
            <v>0</v>
          </cell>
          <cell r="I105">
            <v>0</v>
          </cell>
          <cell r="J105">
            <v>0</v>
          </cell>
          <cell r="K105">
            <v>0</v>
          </cell>
          <cell r="L105">
            <v>0</v>
          </cell>
          <cell r="M105">
            <v>0</v>
          </cell>
          <cell r="N105">
            <v>0</v>
          </cell>
          <cell r="O105">
            <v>8192</v>
          </cell>
        </row>
        <row r="117">
          <cell r="C117">
            <v>683.86009099999944</v>
          </cell>
          <cell r="D117">
            <v>646.36900333333222</v>
          </cell>
          <cell r="E117">
            <v>0</v>
          </cell>
          <cell r="F117">
            <v>0</v>
          </cell>
          <cell r="G117">
            <v>0</v>
          </cell>
          <cell r="H117">
            <v>0</v>
          </cell>
          <cell r="I117">
            <v>0</v>
          </cell>
          <cell r="J117">
            <v>0</v>
          </cell>
          <cell r="K117">
            <v>0</v>
          </cell>
          <cell r="L117">
            <v>0</v>
          </cell>
          <cell r="M117">
            <v>0</v>
          </cell>
          <cell r="N117">
            <v>0</v>
          </cell>
          <cell r="O117">
            <v>0</v>
          </cell>
        </row>
        <row r="118">
          <cell r="C118">
            <v>2281</v>
          </cell>
          <cell r="D118">
            <v>2423</v>
          </cell>
          <cell r="E118">
            <v>0</v>
          </cell>
          <cell r="F118">
            <v>0</v>
          </cell>
          <cell r="G118">
            <v>0</v>
          </cell>
          <cell r="H118">
            <v>0</v>
          </cell>
          <cell r="I118">
            <v>0</v>
          </cell>
          <cell r="J118">
            <v>0</v>
          </cell>
          <cell r="K118">
            <v>0</v>
          </cell>
          <cell r="L118">
            <v>0</v>
          </cell>
          <cell r="M118">
            <v>0</v>
          </cell>
          <cell r="N118">
            <v>0</v>
          </cell>
          <cell r="O118">
            <v>0</v>
          </cell>
        </row>
        <row r="119">
          <cell r="C119">
            <v>0.2</v>
          </cell>
          <cell r="D119">
            <v>0.14000000000000001</v>
          </cell>
          <cell r="E119">
            <v>0</v>
          </cell>
          <cell r="F119">
            <v>0</v>
          </cell>
          <cell r="G119">
            <v>0</v>
          </cell>
          <cell r="H119">
            <v>0</v>
          </cell>
          <cell r="I119">
            <v>0</v>
          </cell>
          <cell r="J119">
            <v>0</v>
          </cell>
          <cell r="K119">
            <v>0</v>
          </cell>
          <cell r="L119">
            <v>0</v>
          </cell>
          <cell r="M119">
            <v>0</v>
          </cell>
          <cell r="N119">
            <v>0</v>
          </cell>
          <cell r="O119">
            <v>0</v>
          </cell>
        </row>
        <row r="120">
          <cell r="C120">
            <v>8.1299999999999997E-2</v>
          </cell>
          <cell r="D120">
            <v>0</v>
          </cell>
          <cell r="E120">
            <v>0</v>
          </cell>
          <cell r="F120">
            <v>0</v>
          </cell>
          <cell r="G120">
            <v>0</v>
          </cell>
          <cell r="H120">
            <v>0</v>
          </cell>
          <cell r="I120">
            <v>0</v>
          </cell>
          <cell r="J120">
            <v>0</v>
          </cell>
          <cell r="K120">
            <v>0</v>
          </cell>
          <cell r="L120">
            <v>0</v>
          </cell>
          <cell r="M120">
            <v>0</v>
          </cell>
          <cell r="N120">
            <v>0</v>
          </cell>
          <cell r="O120">
            <v>0</v>
          </cell>
        </row>
        <row r="121">
          <cell r="C121">
            <v>1151.6461674999971</v>
          </cell>
          <cell r="D121">
            <v>1102.9501888333293</v>
          </cell>
          <cell r="E121">
            <v>0</v>
          </cell>
          <cell r="F121">
            <v>0</v>
          </cell>
          <cell r="G121">
            <v>0</v>
          </cell>
          <cell r="H121">
            <v>0</v>
          </cell>
          <cell r="I121">
            <v>0</v>
          </cell>
          <cell r="J121">
            <v>0</v>
          </cell>
          <cell r="K121">
            <v>0</v>
          </cell>
          <cell r="L121">
            <v>0</v>
          </cell>
          <cell r="M121">
            <v>0</v>
          </cell>
          <cell r="N121">
            <v>0</v>
          </cell>
          <cell r="O121">
            <v>0</v>
          </cell>
        </row>
        <row r="122">
          <cell r="C122">
            <v>5938</v>
          </cell>
          <cell r="D122">
            <v>5680</v>
          </cell>
          <cell r="E122">
            <v>0</v>
          </cell>
          <cell r="F122">
            <v>0</v>
          </cell>
          <cell r="G122">
            <v>0</v>
          </cell>
          <cell r="H122">
            <v>0</v>
          </cell>
          <cell r="I122">
            <v>0</v>
          </cell>
          <cell r="J122">
            <v>0</v>
          </cell>
          <cell r="K122">
            <v>0</v>
          </cell>
          <cell r="L122">
            <v>0</v>
          </cell>
          <cell r="M122">
            <v>0</v>
          </cell>
          <cell r="N122">
            <v>0</v>
          </cell>
          <cell r="O122">
            <v>0</v>
          </cell>
        </row>
        <row r="123">
          <cell r="C123">
            <v>0.23</v>
          </cell>
          <cell r="D123">
            <v>0.23</v>
          </cell>
          <cell r="E123">
            <v>0</v>
          </cell>
          <cell r="F123">
            <v>0</v>
          </cell>
          <cell r="G123">
            <v>0</v>
          </cell>
          <cell r="H123">
            <v>0</v>
          </cell>
          <cell r="I123">
            <v>0</v>
          </cell>
          <cell r="J123">
            <v>0</v>
          </cell>
          <cell r="K123">
            <v>0</v>
          </cell>
          <cell r="L123">
            <v>0</v>
          </cell>
          <cell r="M123">
            <v>0</v>
          </cell>
          <cell r="N123">
            <v>0</v>
          </cell>
          <cell r="O123">
            <v>0</v>
          </cell>
        </row>
        <row r="124">
          <cell r="C124">
            <v>8.4199999999999997E-2</v>
          </cell>
          <cell r="D124">
            <v>0</v>
          </cell>
          <cell r="E124">
            <v>0</v>
          </cell>
          <cell r="F124">
            <v>0</v>
          </cell>
          <cell r="G124">
            <v>0</v>
          </cell>
          <cell r="H124">
            <v>0</v>
          </cell>
          <cell r="I124">
            <v>0</v>
          </cell>
          <cell r="J124">
            <v>0</v>
          </cell>
          <cell r="K124">
            <v>0</v>
          </cell>
          <cell r="L124">
            <v>0</v>
          </cell>
          <cell r="M124">
            <v>0</v>
          </cell>
          <cell r="N124">
            <v>0</v>
          </cell>
          <cell r="O124">
            <v>0</v>
          </cell>
        </row>
        <row r="125">
          <cell r="C125">
            <v>1490.2284119999983</v>
          </cell>
          <cell r="D125">
            <v>1383.6864216666656</v>
          </cell>
          <cell r="E125">
            <v>0</v>
          </cell>
          <cell r="F125">
            <v>0</v>
          </cell>
          <cell r="G125">
            <v>0</v>
          </cell>
          <cell r="H125">
            <v>0</v>
          </cell>
          <cell r="I125">
            <v>0</v>
          </cell>
          <cell r="J125">
            <v>0</v>
          </cell>
          <cell r="K125">
            <v>0</v>
          </cell>
          <cell r="L125">
            <v>0</v>
          </cell>
          <cell r="M125">
            <v>0</v>
          </cell>
          <cell r="N125">
            <v>0</v>
          </cell>
          <cell r="O125">
            <v>0</v>
          </cell>
        </row>
        <row r="126">
          <cell r="C126">
            <v>8512</v>
          </cell>
          <cell r="D126">
            <v>6576</v>
          </cell>
          <cell r="E126">
            <v>0</v>
          </cell>
          <cell r="F126">
            <v>0</v>
          </cell>
          <cell r="G126">
            <v>0</v>
          </cell>
          <cell r="H126">
            <v>0</v>
          </cell>
          <cell r="I126">
            <v>0</v>
          </cell>
          <cell r="J126">
            <v>0</v>
          </cell>
          <cell r="K126">
            <v>0</v>
          </cell>
          <cell r="L126">
            <v>0</v>
          </cell>
          <cell r="M126">
            <v>0</v>
          </cell>
          <cell r="N126">
            <v>0</v>
          </cell>
          <cell r="O126">
            <v>0</v>
          </cell>
        </row>
        <row r="127">
          <cell r="C127">
            <v>0.14000000000000001</v>
          </cell>
          <cell r="D127">
            <v>0.15</v>
          </cell>
          <cell r="E127">
            <v>0</v>
          </cell>
          <cell r="F127">
            <v>0</v>
          </cell>
          <cell r="G127">
            <v>0</v>
          </cell>
          <cell r="H127">
            <v>0</v>
          </cell>
          <cell r="I127">
            <v>0</v>
          </cell>
          <cell r="J127">
            <v>0</v>
          </cell>
          <cell r="K127">
            <v>0</v>
          </cell>
          <cell r="L127">
            <v>0</v>
          </cell>
          <cell r="M127">
            <v>0</v>
          </cell>
          <cell r="N127">
            <v>0</v>
          </cell>
          <cell r="O127">
            <v>0</v>
          </cell>
        </row>
        <row r="128">
          <cell r="C128">
            <v>4.4699999999999997E-2</v>
          </cell>
          <cell r="D128">
            <v>0</v>
          </cell>
          <cell r="E128">
            <v>0</v>
          </cell>
          <cell r="F128">
            <v>0</v>
          </cell>
          <cell r="G128">
            <v>0</v>
          </cell>
          <cell r="H128">
            <v>0</v>
          </cell>
          <cell r="I128">
            <v>0</v>
          </cell>
          <cell r="J128">
            <v>0</v>
          </cell>
          <cell r="K128">
            <v>0</v>
          </cell>
          <cell r="L128">
            <v>0</v>
          </cell>
          <cell r="M128">
            <v>0</v>
          </cell>
          <cell r="N128">
            <v>0</v>
          </cell>
          <cell r="O128">
            <v>0</v>
          </cell>
        </row>
        <row r="129">
          <cell r="C129">
            <v>918.94449249999661</v>
          </cell>
          <cell r="D129">
            <v>801.74467033333121</v>
          </cell>
          <cell r="E129">
            <v>0</v>
          </cell>
          <cell r="F129">
            <v>0</v>
          </cell>
          <cell r="G129">
            <v>0</v>
          </cell>
          <cell r="H129">
            <v>0</v>
          </cell>
          <cell r="I129">
            <v>0</v>
          </cell>
          <cell r="J129">
            <v>0</v>
          </cell>
          <cell r="K129">
            <v>0</v>
          </cell>
          <cell r="L129">
            <v>0</v>
          </cell>
          <cell r="M129">
            <v>0</v>
          </cell>
          <cell r="N129">
            <v>0</v>
          </cell>
          <cell r="O129">
            <v>0</v>
          </cell>
        </row>
        <row r="130">
          <cell r="C130">
            <v>3000</v>
          </cell>
          <cell r="D130">
            <v>4336</v>
          </cell>
          <cell r="E130">
            <v>0</v>
          </cell>
          <cell r="F130">
            <v>0</v>
          </cell>
          <cell r="G130">
            <v>0</v>
          </cell>
          <cell r="H130">
            <v>0</v>
          </cell>
          <cell r="I130">
            <v>0</v>
          </cell>
          <cell r="J130">
            <v>0</v>
          </cell>
          <cell r="K130">
            <v>0</v>
          </cell>
          <cell r="L130">
            <v>0</v>
          </cell>
          <cell r="M130">
            <v>0</v>
          </cell>
          <cell r="N130">
            <v>0</v>
          </cell>
          <cell r="O130">
            <v>0</v>
          </cell>
        </row>
        <row r="131">
          <cell r="C131">
            <v>0.13</v>
          </cell>
          <cell r="D131">
            <v>0.11</v>
          </cell>
          <cell r="E131">
            <v>0</v>
          </cell>
          <cell r="F131">
            <v>0</v>
          </cell>
          <cell r="G131">
            <v>0</v>
          </cell>
          <cell r="H131">
            <v>0</v>
          </cell>
          <cell r="I131">
            <v>0</v>
          </cell>
          <cell r="J131">
            <v>0</v>
          </cell>
          <cell r="K131">
            <v>0</v>
          </cell>
          <cell r="L131">
            <v>0</v>
          </cell>
          <cell r="M131">
            <v>0</v>
          </cell>
          <cell r="N131">
            <v>0</v>
          </cell>
          <cell r="O131">
            <v>0</v>
          </cell>
        </row>
        <row r="132">
          <cell r="D132">
            <v>0</v>
          </cell>
          <cell r="E132">
            <v>0</v>
          </cell>
          <cell r="F132">
            <v>0</v>
          </cell>
          <cell r="G132">
            <v>0</v>
          </cell>
          <cell r="H132">
            <v>0</v>
          </cell>
          <cell r="I132">
            <v>0</v>
          </cell>
          <cell r="J132">
            <v>0</v>
          </cell>
          <cell r="K132">
            <v>0</v>
          </cell>
          <cell r="L132">
            <v>0</v>
          </cell>
          <cell r="M132">
            <v>0</v>
          </cell>
          <cell r="N132">
            <v>0</v>
          </cell>
          <cell r="O132">
            <v>0</v>
          </cell>
        </row>
        <row r="133">
          <cell r="C133">
            <v>1078.4008294999978</v>
          </cell>
          <cell r="D133">
            <v>1012.2786753333297</v>
          </cell>
          <cell r="E133">
            <v>0</v>
          </cell>
          <cell r="F133">
            <v>0</v>
          </cell>
          <cell r="G133">
            <v>0</v>
          </cell>
          <cell r="H133">
            <v>0</v>
          </cell>
          <cell r="I133">
            <v>0</v>
          </cell>
          <cell r="J133">
            <v>0</v>
          </cell>
          <cell r="K133">
            <v>0</v>
          </cell>
          <cell r="L133">
            <v>0</v>
          </cell>
          <cell r="M133">
            <v>0</v>
          </cell>
          <cell r="N133">
            <v>0</v>
          </cell>
          <cell r="O133">
            <v>0</v>
          </cell>
        </row>
        <row r="134">
          <cell r="C134">
            <v>7902</v>
          </cell>
          <cell r="D134">
            <v>3575</v>
          </cell>
          <cell r="E134">
            <v>0</v>
          </cell>
          <cell r="F134">
            <v>0</v>
          </cell>
          <cell r="G134">
            <v>0</v>
          </cell>
          <cell r="H134">
            <v>0</v>
          </cell>
          <cell r="I134">
            <v>0</v>
          </cell>
          <cell r="J134">
            <v>0</v>
          </cell>
          <cell r="K134">
            <v>0</v>
          </cell>
          <cell r="L134">
            <v>0</v>
          </cell>
          <cell r="M134">
            <v>0</v>
          </cell>
          <cell r="N134">
            <v>0</v>
          </cell>
          <cell r="O134">
            <v>0</v>
          </cell>
        </row>
        <row r="135">
          <cell r="C135">
            <v>0.11</v>
          </cell>
          <cell r="D135">
            <v>0.17</v>
          </cell>
          <cell r="E135">
            <v>0</v>
          </cell>
          <cell r="F135">
            <v>0</v>
          </cell>
          <cell r="G135">
            <v>0</v>
          </cell>
          <cell r="H135">
            <v>0</v>
          </cell>
          <cell r="I135">
            <v>0</v>
          </cell>
          <cell r="J135">
            <v>0</v>
          </cell>
          <cell r="K135">
            <v>0</v>
          </cell>
          <cell r="L135">
            <v>0</v>
          </cell>
          <cell r="M135">
            <v>0</v>
          </cell>
          <cell r="N135">
            <v>0</v>
          </cell>
          <cell r="O135">
            <v>0</v>
          </cell>
        </row>
        <row r="136">
          <cell r="C136">
            <v>0.113</v>
          </cell>
          <cell r="D136">
            <v>0</v>
          </cell>
          <cell r="E136">
            <v>0</v>
          </cell>
          <cell r="F136">
            <v>0</v>
          </cell>
          <cell r="G136">
            <v>0</v>
          </cell>
          <cell r="H136">
            <v>0</v>
          </cell>
          <cell r="I136">
            <v>0</v>
          </cell>
          <cell r="J136">
            <v>0</v>
          </cell>
          <cell r="K136">
            <v>0</v>
          </cell>
          <cell r="L136">
            <v>0</v>
          </cell>
          <cell r="M136">
            <v>0</v>
          </cell>
          <cell r="N136">
            <v>0</v>
          </cell>
          <cell r="O136">
            <v>0</v>
          </cell>
        </row>
        <row r="137">
          <cell r="C137">
            <v>5323.0799924999892</v>
          </cell>
          <cell r="D137">
            <v>4947.0289594999876</v>
          </cell>
          <cell r="E137">
            <v>0</v>
          </cell>
          <cell r="F137">
            <v>0</v>
          </cell>
          <cell r="G137">
            <v>0</v>
          </cell>
          <cell r="H137">
            <v>0</v>
          </cell>
          <cell r="I137">
            <v>0</v>
          </cell>
          <cell r="J137">
            <v>0</v>
          </cell>
          <cell r="K137">
            <v>0</v>
          </cell>
          <cell r="L137">
            <v>0</v>
          </cell>
          <cell r="M137">
            <v>0</v>
          </cell>
          <cell r="N137">
            <v>0</v>
          </cell>
          <cell r="O137">
            <v>0</v>
          </cell>
        </row>
        <row r="138">
          <cell r="C138">
            <v>27633</v>
          </cell>
          <cell r="D138">
            <v>22490</v>
          </cell>
          <cell r="E138">
            <v>0</v>
          </cell>
          <cell r="F138">
            <v>0</v>
          </cell>
          <cell r="G138">
            <v>0</v>
          </cell>
          <cell r="H138">
            <v>0</v>
          </cell>
          <cell r="I138">
            <v>0</v>
          </cell>
          <cell r="J138">
            <v>0</v>
          </cell>
          <cell r="K138">
            <v>0</v>
          </cell>
          <cell r="L138">
            <v>0</v>
          </cell>
          <cell r="M138">
            <v>0</v>
          </cell>
          <cell r="N138">
            <v>0</v>
          </cell>
          <cell r="O138">
            <v>0</v>
          </cell>
        </row>
        <row r="139">
          <cell r="C139">
            <v>0.17</v>
          </cell>
          <cell r="D139">
            <v>0.18</v>
          </cell>
          <cell r="E139">
            <v>0</v>
          </cell>
          <cell r="F139">
            <v>0</v>
          </cell>
          <cell r="G139">
            <v>0</v>
          </cell>
          <cell r="H139">
            <v>0</v>
          </cell>
          <cell r="I139">
            <v>0</v>
          </cell>
          <cell r="J139">
            <v>0</v>
          </cell>
          <cell r="K139">
            <v>0</v>
          </cell>
          <cell r="L139">
            <v>0</v>
          </cell>
          <cell r="M139">
            <v>0</v>
          </cell>
          <cell r="N139">
            <v>0</v>
          </cell>
          <cell r="O139">
            <v>0</v>
          </cell>
        </row>
        <row r="140">
          <cell r="C140">
            <v>6.7799999999999999E-2</v>
          </cell>
          <cell r="D140">
            <v>0</v>
          </cell>
          <cell r="E140">
            <v>0</v>
          </cell>
          <cell r="F140">
            <v>0</v>
          </cell>
          <cell r="G140">
            <v>0</v>
          </cell>
          <cell r="H140">
            <v>0</v>
          </cell>
          <cell r="I140">
            <v>0</v>
          </cell>
          <cell r="J140">
            <v>0</v>
          </cell>
          <cell r="K140">
            <v>0</v>
          </cell>
          <cell r="L140">
            <v>0</v>
          </cell>
          <cell r="M140">
            <v>0</v>
          </cell>
          <cell r="N140">
            <v>0</v>
          </cell>
          <cell r="O140">
            <v>0</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21">
          <cell r="C21">
            <v>0.01</v>
          </cell>
          <cell r="D21">
            <v>0.01</v>
          </cell>
          <cell r="E21">
            <v>0.01</v>
          </cell>
          <cell r="F21">
            <v>0.01</v>
          </cell>
          <cell r="G21">
            <v>0.01</v>
          </cell>
          <cell r="H21">
            <v>0.01</v>
          </cell>
          <cell r="I21">
            <v>0.01</v>
          </cell>
          <cell r="J21">
            <v>0.01</v>
          </cell>
          <cell r="K21">
            <v>0.01</v>
          </cell>
          <cell r="L21">
            <v>0.01</v>
          </cell>
          <cell r="M21">
            <v>0.01</v>
          </cell>
          <cell r="N21">
            <v>0.01</v>
          </cell>
        </row>
        <row r="22">
          <cell r="C22">
            <v>8.2000000000000007E-3</v>
          </cell>
          <cell r="D22">
            <v>6.1000000000000004E-3</v>
          </cell>
        </row>
        <row r="27">
          <cell r="C27">
            <v>4.8492441648581219E-3</v>
          </cell>
          <cell r="D27">
            <v>5.0980082983706756E-3</v>
          </cell>
        </row>
        <row r="29">
          <cell r="C29">
            <v>3.929285951987522E-3</v>
          </cell>
          <cell r="D29">
            <v>-2.3557254570884252E-3</v>
          </cell>
        </row>
        <row r="31">
          <cell r="C31">
            <v>-1.2585977690105152E-3</v>
          </cell>
          <cell r="D31">
            <v>-3.6950309818224803E-5</v>
          </cell>
        </row>
        <row r="33">
          <cell r="C33">
            <v>-7.2673286365351427E-4</v>
          </cell>
          <cell r="D33">
            <v>7.24236955283465E-5</v>
          </cell>
        </row>
        <row r="35">
          <cell r="C35">
            <v>5.2129629237664653E-4</v>
          </cell>
          <cell r="D35">
            <v>-1.6493584240033428E-4</v>
          </cell>
        </row>
        <row r="37">
          <cell r="C37">
            <v>-1.7825615145260433E-5</v>
          </cell>
          <cell r="D37">
            <v>-6.6563072216692149E-4</v>
          </cell>
        </row>
        <row r="39">
          <cell r="C39">
            <v>1.3812158408340242E-3</v>
          </cell>
          <cell r="D39">
            <v>1.4182201538690243E-3</v>
          </cell>
        </row>
        <row r="41">
          <cell r="C41">
            <v>-1.1804333008906247E-3</v>
          </cell>
          <cell r="D41">
            <v>-1.3501043763730354E-3</v>
          </cell>
        </row>
        <row r="43">
          <cell r="C43">
            <v>2.7350662090032201E-4</v>
          </cell>
          <cell r="D43">
            <v>2.0889900382664419E-3</v>
          </cell>
        </row>
        <row r="44">
          <cell r="C44">
            <v>0.01</v>
          </cell>
          <cell r="D44">
            <v>0.01</v>
          </cell>
          <cell r="E44">
            <v>0.01</v>
          </cell>
          <cell r="F44">
            <v>0.01</v>
          </cell>
          <cell r="G44">
            <v>0.01</v>
          </cell>
          <cell r="H44">
            <v>0.01</v>
          </cell>
          <cell r="I44">
            <v>0.01</v>
          </cell>
          <cell r="J44">
            <v>0.01</v>
          </cell>
          <cell r="K44">
            <v>0.01</v>
          </cell>
          <cell r="L44">
            <v>0.01</v>
          </cell>
          <cell r="M44">
            <v>0.01</v>
          </cell>
          <cell r="N44">
            <v>0.01</v>
          </cell>
        </row>
        <row r="45">
          <cell r="C45">
            <v>7.7697573050684128E-3</v>
          </cell>
          <cell r="D45">
            <v>4.1000000000000003E-3</v>
          </cell>
        </row>
        <row r="49">
          <cell r="C49">
            <v>0</v>
          </cell>
          <cell r="D49">
            <v>0</v>
          </cell>
          <cell r="E49">
            <v>0</v>
          </cell>
          <cell r="F49">
            <v>0</v>
          </cell>
          <cell r="G49">
            <v>0</v>
          </cell>
          <cell r="H49">
            <v>0</v>
          </cell>
          <cell r="I49">
            <v>0</v>
          </cell>
          <cell r="J49">
            <v>0</v>
          </cell>
          <cell r="K49">
            <v>0</v>
          </cell>
          <cell r="L49">
            <v>0</v>
          </cell>
          <cell r="M49">
            <v>0</v>
          </cell>
          <cell r="N49">
            <v>0</v>
          </cell>
          <cell r="O49">
            <v>0</v>
          </cell>
        </row>
        <row r="50">
          <cell r="C50">
            <v>0</v>
          </cell>
          <cell r="D50">
            <v>0</v>
          </cell>
          <cell r="E50">
            <v>0</v>
          </cell>
          <cell r="F50">
            <v>0</v>
          </cell>
          <cell r="G50">
            <v>0</v>
          </cell>
          <cell r="H50">
            <v>0</v>
          </cell>
          <cell r="I50">
            <v>0</v>
          </cell>
          <cell r="J50">
            <v>0</v>
          </cell>
          <cell r="K50">
            <v>0</v>
          </cell>
          <cell r="L50">
            <v>0</v>
          </cell>
          <cell r="M50">
            <v>0</v>
          </cell>
          <cell r="N50">
            <v>0</v>
          </cell>
          <cell r="O50">
            <v>0</v>
          </cell>
        </row>
        <row r="51">
          <cell r="C51">
            <v>0</v>
          </cell>
          <cell r="D51">
            <v>0</v>
          </cell>
          <cell r="E51">
            <v>0</v>
          </cell>
          <cell r="F51">
            <v>0</v>
          </cell>
          <cell r="G51">
            <v>0</v>
          </cell>
          <cell r="H51">
            <v>0</v>
          </cell>
          <cell r="I51">
            <v>0</v>
          </cell>
          <cell r="J51">
            <v>0</v>
          </cell>
          <cell r="K51">
            <v>0</v>
          </cell>
          <cell r="L51">
            <v>0</v>
          </cell>
          <cell r="M51">
            <v>0</v>
          </cell>
          <cell r="N51">
            <v>0</v>
          </cell>
          <cell r="O51">
            <v>0</v>
          </cell>
        </row>
        <row r="52">
          <cell r="C52">
            <v>0</v>
          </cell>
          <cell r="D52">
            <v>0</v>
          </cell>
          <cell r="E52">
            <v>0</v>
          </cell>
          <cell r="F52">
            <v>0</v>
          </cell>
          <cell r="G52">
            <v>0</v>
          </cell>
          <cell r="H52">
            <v>0</v>
          </cell>
          <cell r="I52">
            <v>0</v>
          </cell>
          <cell r="J52">
            <v>0</v>
          </cell>
          <cell r="K52">
            <v>0</v>
          </cell>
          <cell r="L52">
            <v>0</v>
          </cell>
          <cell r="M52">
            <v>0</v>
          </cell>
          <cell r="N52">
            <v>0</v>
          </cell>
          <cell r="O52">
            <v>0</v>
          </cell>
        </row>
        <row r="53">
          <cell r="C53">
            <v>0</v>
          </cell>
          <cell r="D53">
            <v>0</v>
          </cell>
          <cell r="E53">
            <v>0</v>
          </cell>
          <cell r="F53">
            <v>0</v>
          </cell>
          <cell r="G53">
            <v>0</v>
          </cell>
          <cell r="H53">
            <v>0</v>
          </cell>
          <cell r="I53">
            <v>0</v>
          </cell>
          <cell r="J53">
            <v>0</v>
          </cell>
          <cell r="K53">
            <v>0</v>
          </cell>
          <cell r="L53">
            <v>0</v>
          </cell>
          <cell r="M53">
            <v>0</v>
          </cell>
          <cell r="N53">
            <v>0</v>
          </cell>
          <cell r="O53">
            <v>0</v>
          </cell>
        </row>
        <row r="54">
          <cell r="C54">
            <v>0</v>
          </cell>
          <cell r="D54">
            <v>0</v>
          </cell>
          <cell r="E54">
            <v>0</v>
          </cell>
          <cell r="F54">
            <v>0</v>
          </cell>
          <cell r="G54">
            <v>0</v>
          </cell>
          <cell r="H54">
            <v>0</v>
          </cell>
          <cell r="I54">
            <v>0</v>
          </cell>
          <cell r="J54">
            <v>0</v>
          </cell>
          <cell r="K54">
            <v>0</v>
          </cell>
          <cell r="L54">
            <v>0</v>
          </cell>
          <cell r="M54">
            <v>0</v>
          </cell>
          <cell r="N54">
            <v>0</v>
          </cell>
          <cell r="O54">
            <v>0</v>
          </cell>
        </row>
        <row r="55">
          <cell r="C55">
            <v>0</v>
          </cell>
          <cell r="D55">
            <v>0</v>
          </cell>
          <cell r="E55">
            <v>0</v>
          </cell>
          <cell r="F55">
            <v>0</v>
          </cell>
          <cell r="G55">
            <v>0</v>
          </cell>
          <cell r="H55">
            <v>0</v>
          </cell>
          <cell r="I55">
            <v>0</v>
          </cell>
          <cell r="J55">
            <v>0</v>
          </cell>
          <cell r="K55">
            <v>0</v>
          </cell>
          <cell r="L55">
            <v>0</v>
          </cell>
          <cell r="M55">
            <v>0</v>
          </cell>
          <cell r="N55">
            <v>0</v>
          </cell>
          <cell r="O55">
            <v>0</v>
          </cell>
        </row>
        <row r="56">
          <cell r="C56">
            <v>0</v>
          </cell>
          <cell r="D56">
            <v>0</v>
          </cell>
          <cell r="E56">
            <v>0</v>
          </cell>
          <cell r="F56">
            <v>0</v>
          </cell>
          <cell r="G56">
            <v>0</v>
          </cell>
          <cell r="H56">
            <v>0</v>
          </cell>
          <cell r="I56">
            <v>0</v>
          </cell>
          <cell r="J56">
            <v>0</v>
          </cell>
          <cell r="K56">
            <v>0</v>
          </cell>
          <cell r="L56">
            <v>0</v>
          </cell>
          <cell r="M56">
            <v>0</v>
          </cell>
          <cell r="N56">
            <v>0</v>
          </cell>
          <cell r="O56">
            <v>0</v>
          </cell>
        </row>
        <row r="57">
          <cell r="C57">
            <v>0</v>
          </cell>
          <cell r="D57">
            <v>0</v>
          </cell>
          <cell r="E57">
            <v>0</v>
          </cell>
          <cell r="F57">
            <v>0</v>
          </cell>
          <cell r="G57">
            <v>0</v>
          </cell>
          <cell r="H57">
            <v>0</v>
          </cell>
          <cell r="I57">
            <v>0</v>
          </cell>
          <cell r="J57">
            <v>0</v>
          </cell>
          <cell r="K57">
            <v>0</v>
          </cell>
          <cell r="L57">
            <v>0</v>
          </cell>
          <cell r="M57">
            <v>0</v>
          </cell>
          <cell r="N57">
            <v>0</v>
          </cell>
          <cell r="O57">
            <v>0</v>
          </cell>
        </row>
        <row r="58">
          <cell r="C58">
            <v>0</v>
          </cell>
          <cell r="D58">
            <v>0</v>
          </cell>
          <cell r="E58">
            <v>0</v>
          </cell>
          <cell r="F58">
            <v>0</v>
          </cell>
          <cell r="G58">
            <v>0</v>
          </cell>
          <cell r="H58">
            <v>0</v>
          </cell>
          <cell r="I58">
            <v>0</v>
          </cell>
          <cell r="J58">
            <v>0</v>
          </cell>
          <cell r="K58">
            <v>0</v>
          </cell>
          <cell r="L58">
            <v>0</v>
          </cell>
          <cell r="M58">
            <v>0</v>
          </cell>
          <cell r="N58">
            <v>0</v>
          </cell>
          <cell r="O58">
            <v>0</v>
          </cell>
        </row>
        <row r="59">
          <cell r="C59">
            <v>0</v>
          </cell>
          <cell r="D59">
            <v>0</v>
          </cell>
          <cell r="E59">
            <v>0</v>
          </cell>
          <cell r="F59">
            <v>0</v>
          </cell>
          <cell r="G59">
            <v>0</v>
          </cell>
          <cell r="H59">
            <v>0</v>
          </cell>
          <cell r="I59">
            <v>0</v>
          </cell>
          <cell r="J59">
            <v>0</v>
          </cell>
          <cell r="K59">
            <v>0</v>
          </cell>
          <cell r="L59">
            <v>0</v>
          </cell>
          <cell r="M59">
            <v>0</v>
          </cell>
          <cell r="N59">
            <v>0</v>
          </cell>
          <cell r="O59">
            <v>0</v>
          </cell>
        </row>
        <row r="60">
          <cell r="C60">
            <v>0</v>
          </cell>
          <cell r="D60">
            <v>0</v>
          </cell>
          <cell r="E60">
            <v>0</v>
          </cell>
          <cell r="F60">
            <v>0</v>
          </cell>
          <cell r="G60">
            <v>0</v>
          </cell>
          <cell r="H60">
            <v>0</v>
          </cell>
          <cell r="I60">
            <v>0</v>
          </cell>
          <cell r="J60">
            <v>0</v>
          </cell>
          <cell r="K60">
            <v>0</v>
          </cell>
          <cell r="L60">
            <v>0</v>
          </cell>
          <cell r="M60">
            <v>0</v>
          </cell>
          <cell r="N60">
            <v>0</v>
          </cell>
          <cell r="O60">
            <v>0</v>
          </cell>
        </row>
        <row r="61">
          <cell r="C61">
            <v>0</v>
          </cell>
          <cell r="D61">
            <v>0</v>
          </cell>
          <cell r="E61">
            <v>0</v>
          </cell>
          <cell r="F61">
            <v>0</v>
          </cell>
          <cell r="G61">
            <v>0</v>
          </cell>
          <cell r="H61">
            <v>0</v>
          </cell>
          <cell r="I61">
            <v>0</v>
          </cell>
          <cell r="J61">
            <v>0</v>
          </cell>
          <cell r="K61">
            <v>0</v>
          </cell>
          <cell r="L61">
            <v>0</v>
          </cell>
          <cell r="M61">
            <v>0</v>
          </cell>
          <cell r="N61">
            <v>0</v>
          </cell>
          <cell r="O61">
            <v>0</v>
          </cell>
        </row>
        <row r="62">
          <cell r="C62">
            <v>0</v>
          </cell>
          <cell r="D62">
            <v>0</v>
          </cell>
          <cell r="E62">
            <v>0</v>
          </cell>
          <cell r="F62">
            <v>0</v>
          </cell>
          <cell r="G62">
            <v>0</v>
          </cell>
          <cell r="H62">
            <v>0</v>
          </cell>
          <cell r="I62">
            <v>0</v>
          </cell>
          <cell r="J62">
            <v>0</v>
          </cell>
          <cell r="K62">
            <v>0</v>
          </cell>
          <cell r="L62">
            <v>0</v>
          </cell>
          <cell r="M62">
            <v>0</v>
          </cell>
          <cell r="N62">
            <v>0</v>
          </cell>
          <cell r="O62">
            <v>0</v>
          </cell>
        </row>
        <row r="66">
          <cell r="C66">
            <v>27</v>
          </cell>
          <cell r="D66">
            <v>27</v>
          </cell>
          <cell r="E66">
            <v>0</v>
          </cell>
          <cell r="F66">
            <v>0</v>
          </cell>
          <cell r="G66">
            <v>0</v>
          </cell>
          <cell r="H66">
            <v>0</v>
          </cell>
          <cell r="I66">
            <v>0</v>
          </cell>
          <cell r="J66">
            <v>0</v>
          </cell>
          <cell r="K66">
            <v>0</v>
          </cell>
          <cell r="L66">
            <v>0</v>
          </cell>
          <cell r="M66">
            <v>0</v>
          </cell>
          <cell r="N66">
            <v>0</v>
          </cell>
          <cell r="O66">
            <v>0</v>
          </cell>
        </row>
        <row r="67">
          <cell r="C67">
            <v>24.61</v>
          </cell>
          <cell r="D67">
            <v>24.19</v>
          </cell>
          <cell r="E67">
            <v>0</v>
          </cell>
          <cell r="F67">
            <v>0</v>
          </cell>
          <cell r="G67">
            <v>0</v>
          </cell>
          <cell r="H67">
            <v>0</v>
          </cell>
          <cell r="I67">
            <v>0</v>
          </cell>
          <cell r="J67">
            <v>0</v>
          </cell>
          <cell r="K67">
            <v>0</v>
          </cell>
          <cell r="L67">
            <v>0</v>
          </cell>
          <cell r="M67">
            <v>0</v>
          </cell>
          <cell r="N67">
            <v>0</v>
          </cell>
          <cell r="O67">
            <v>0</v>
          </cell>
        </row>
        <row r="68">
          <cell r="C68">
            <v>0</v>
          </cell>
          <cell r="D68">
            <v>0</v>
          </cell>
          <cell r="E68">
            <v>0</v>
          </cell>
          <cell r="F68">
            <v>0</v>
          </cell>
          <cell r="G68">
            <v>0</v>
          </cell>
          <cell r="H68">
            <v>0</v>
          </cell>
          <cell r="I68">
            <v>0</v>
          </cell>
          <cell r="J68">
            <v>0</v>
          </cell>
          <cell r="K68">
            <v>0</v>
          </cell>
          <cell r="L68">
            <v>0</v>
          </cell>
          <cell r="M68">
            <v>0</v>
          </cell>
          <cell r="N68">
            <v>0</v>
          </cell>
          <cell r="O68">
            <v>0</v>
          </cell>
        </row>
        <row r="69">
          <cell r="C69">
            <v>256.29000000000002</v>
          </cell>
          <cell r="D69">
            <v>233.93</v>
          </cell>
          <cell r="E69">
            <v>0</v>
          </cell>
          <cell r="F69">
            <v>0</v>
          </cell>
          <cell r="G69">
            <v>0</v>
          </cell>
          <cell r="H69">
            <v>0</v>
          </cell>
          <cell r="I69">
            <v>0</v>
          </cell>
          <cell r="J69">
            <v>0</v>
          </cell>
          <cell r="K69">
            <v>0</v>
          </cell>
          <cell r="L69">
            <v>0</v>
          </cell>
          <cell r="M69">
            <v>0</v>
          </cell>
          <cell r="N69">
            <v>0</v>
          </cell>
          <cell r="O69">
            <v>0</v>
          </cell>
        </row>
        <row r="75">
          <cell r="C75">
            <v>1.0592679774165494</v>
          </cell>
          <cell r="D75">
            <v>0.83040161591723582</v>
          </cell>
          <cell r="E75">
            <v>0</v>
          </cell>
          <cell r="F75">
            <v>0</v>
          </cell>
          <cell r="G75">
            <v>0</v>
          </cell>
          <cell r="H75">
            <v>0</v>
          </cell>
          <cell r="I75">
            <v>0</v>
          </cell>
          <cell r="J75">
            <v>0</v>
          </cell>
          <cell r="K75">
            <v>0</v>
          </cell>
          <cell r="L75">
            <v>0</v>
          </cell>
          <cell r="M75">
            <v>0</v>
          </cell>
          <cell r="N75">
            <v>0</v>
          </cell>
        </row>
        <row r="76">
          <cell r="C76">
            <v>1.1542987906229212</v>
          </cell>
          <cell r="D76">
            <v>0.86843878650731265</v>
          </cell>
          <cell r="E76">
            <v>0</v>
          </cell>
          <cell r="F76">
            <v>0</v>
          </cell>
          <cell r="G76">
            <v>0</v>
          </cell>
          <cell r="H76">
            <v>0</v>
          </cell>
          <cell r="I76">
            <v>0</v>
          </cell>
          <cell r="J76">
            <v>0</v>
          </cell>
          <cell r="K76">
            <v>0</v>
          </cell>
          <cell r="L76">
            <v>0</v>
          </cell>
          <cell r="M76">
            <v>0</v>
          </cell>
          <cell r="N76">
            <v>0</v>
          </cell>
        </row>
        <row r="77">
          <cell r="C77">
            <v>1.1358334110619621</v>
          </cell>
          <cell r="D77">
            <v>0.89025244750095267</v>
          </cell>
          <cell r="E77">
            <v>0</v>
          </cell>
          <cell r="F77">
            <v>0</v>
          </cell>
          <cell r="G77">
            <v>0</v>
          </cell>
          <cell r="H77">
            <v>0</v>
          </cell>
          <cell r="I77">
            <v>0</v>
          </cell>
          <cell r="J77">
            <v>0</v>
          </cell>
          <cell r="K77">
            <v>0</v>
          </cell>
          <cell r="L77">
            <v>0</v>
          </cell>
          <cell r="M77">
            <v>0</v>
          </cell>
          <cell r="N77">
            <v>0</v>
          </cell>
        </row>
        <row r="78">
          <cell r="C78">
            <v>1.1194665242167188</v>
          </cell>
          <cell r="D78">
            <v>0.93605637994907054</v>
          </cell>
          <cell r="E78">
            <v>0</v>
          </cell>
          <cell r="F78">
            <v>0</v>
          </cell>
          <cell r="G78">
            <v>0</v>
          </cell>
          <cell r="H78">
            <v>0</v>
          </cell>
          <cell r="I78">
            <v>0</v>
          </cell>
          <cell r="J78">
            <v>0</v>
          </cell>
          <cell r="K78">
            <v>0</v>
          </cell>
          <cell r="L78">
            <v>0</v>
          </cell>
          <cell r="M78">
            <v>0</v>
          </cell>
          <cell r="N78">
            <v>0</v>
          </cell>
        </row>
        <row r="79">
          <cell r="C79">
            <v>1.0695669008338518</v>
          </cell>
          <cell r="D79">
            <v>0.79456692590412037</v>
          </cell>
          <cell r="E79">
            <v>0</v>
          </cell>
          <cell r="F79">
            <v>0</v>
          </cell>
          <cell r="G79">
            <v>0</v>
          </cell>
          <cell r="H79">
            <v>0</v>
          </cell>
          <cell r="I79">
            <v>0</v>
          </cell>
          <cell r="J79">
            <v>0</v>
          </cell>
          <cell r="K79">
            <v>0</v>
          </cell>
          <cell r="L79">
            <v>0</v>
          </cell>
          <cell r="M79">
            <v>0</v>
          </cell>
          <cell r="N79">
            <v>0</v>
          </cell>
        </row>
        <row r="80">
          <cell r="C80">
            <v>1.0668943742695343</v>
          </cell>
          <cell r="D80">
            <v>0.99319877338540419</v>
          </cell>
          <cell r="E80">
            <v>0</v>
          </cell>
          <cell r="F80">
            <v>0</v>
          </cell>
          <cell r="G80">
            <v>0</v>
          </cell>
          <cell r="H80">
            <v>0</v>
          </cell>
          <cell r="I80">
            <v>0</v>
          </cell>
          <cell r="J80">
            <v>0</v>
          </cell>
          <cell r="K80">
            <v>0</v>
          </cell>
          <cell r="L80">
            <v>0</v>
          </cell>
          <cell r="M80">
            <v>0</v>
          </cell>
          <cell r="N80">
            <v>0</v>
          </cell>
        </row>
        <row r="81">
          <cell r="C81">
            <v>1.1393482703908233</v>
          </cell>
          <cell r="D81">
            <v>0.94455282487921899</v>
          </cell>
          <cell r="E81">
            <v>0</v>
          </cell>
          <cell r="F81">
            <v>0</v>
          </cell>
          <cell r="G81">
            <v>0</v>
          </cell>
          <cell r="H81">
            <v>0</v>
          </cell>
          <cell r="I81">
            <v>0</v>
          </cell>
          <cell r="J81">
            <v>0</v>
          </cell>
          <cell r="K81">
            <v>0</v>
          </cell>
          <cell r="L81">
            <v>0</v>
          </cell>
          <cell r="M81">
            <v>0</v>
          </cell>
          <cell r="N81">
            <v>0</v>
          </cell>
        </row>
        <row r="82">
          <cell r="C82">
            <v>1.1347312125618836</v>
          </cell>
          <cell r="D82">
            <v>0.95241438563251579</v>
          </cell>
          <cell r="E82">
            <v>0</v>
          </cell>
          <cell r="F82">
            <v>0</v>
          </cell>
          <cell r="G82">
            <v>0</v>
          </cell>
          <cell r="H82">
            <v>0</v>
          </cell>
          <cell r="I82">
            <v>0</v>
          </cell>
          <cell r="J82">
            <v>0</v>
          </cell>
          <cell r="K82">
            <v>0</v>
          </cell>
          <cell r="L82">
            <v>0</v>
          </cell>
          <cell r="M82">
            <v>0</v>
          </cell>
          <cell r="N82">
            <v>0</v>
          </cell>
        </row>
        <row r="83">
          <cell r="C83">
            <v>1.0715019190427282</v>
          </cell>
          <cell r="D83">
            <v>0.88801105887009535</v>
          </cell>
          <cell r="E83">
            <v>0</v>
          </cell>
          <cell r="F83">
            <v>0</v>
          </cell>
          <cell r="G83">
            <v>0</v>
          </cell>
          <cell r="H83">
            <v>0</v>
          </cell>
          <cell r="I83">
            <v>0</v>
          </cell>
          <cell r="J83">
            <v>0</v>
          </cell>
          <cell r="K83">
            <v>0</v>
          </cell>
          <cell r="L83">
            <v>0</v>
          </cell>
          <cell r="M83">
            <v>0</v>
          </cell>
          <cell r="N83">
            <v>0</v>
          </cell>
        </row>
        <row r="84">
          <cell r="C84">
            <v>1.0850730591050242</v>
          </cell>
          <cell r="D84">
            <v>0.90411811547659016</v>
          </cell>
          <cell r="E84">
            <v>0</v>
          </cell>
          <cell r="F84">
            <v>0</v>
          </cell>
          <cell r="G84">
            <v>0</v>
          </cell>
          <cell r="H84">
            <v>0</v>
          </cell>
          <cell r="I84">
            <v>0</v>
          </cell>
          <cell r="J84">
            <v>0</v>
          </cell>
          <cell r="K84">
            <v>0</v>
          </cell>
          <cell r="L84">
            <v>0</v>
          </cell>
          <cell r="M84">
            <v>0</v>
          </cell>
          <cell r="N84">
            <v>0</v>
          </cell>
        </row>
        <row r="85">
          <cell r="C85">
            <v>1.176349284569786</v>
          </cell>
          <cell r="D85">
            <v>0.89480758839187802</v>
          </cell>
          <cell r="E85">
            <v>0</v>
          </cell>
          <cell r="F85">
            <v>0</v>
          </cell>
          <cell r="G85">
            <v>0</v>
          </cell>
          <cell r="H85">
            <v>0</v>
          </cell>
          <cell r="I85">
            <v>0</v>
          </cell>
          <cell r="J85">
            <v>0</v>
          </cell>
          <cell r="K85">
            <v>0</v>
          </cell>
          <cell r="L85">
            <v>0</v>
          </cell>
          <cell r="M85">
            <v>0</v>
          </cell>
          <cell r="N85">
            <v>0</v>
          </cell>
        </row>
        <row r="86">
          <cell r="C86">
            <v>1.1316268955957027</v>
          </cell>
          <cell r="D86">
            <v>0.83821354134758252</v>
          </cell>
          <cell r="E86">
            <v>0</v>
          </cell>
          <cell r="F86">
            <v>0</v>
          </cell>
          <cell r="G86">
            <v>0</v>
          </cell>
          <cell r="H86">
            <v>0</v>
          </cell>
          <cell r="I86">
            <v>0</v>
          </cell>
          <cell r="J86">
            <v>0</v>
          </cell>
          <cell r="K86">
            <v>0</v>
          </cell>
          <cell r="L86">
            <v>0</v>
          </cell>
          <cell r="M86">
            <v>0</v>
          </cell>
          <cell r="N86">
            <v>0</v>
          </cell>
        </row>
        <row r="87">
          <cell r="C87">
            <v>1.1359454604796591</v>
          </cell>
          <cell r="D87">
            <v>0.89376209875906643</v>
          </cell>
          <cell r="E87">
            <v>0</v>
          </cell>
          <cell r="F87">
            <v>0</v>
          </cell>
          <cell r="G87">
            <v>0</v>
          </cell>
          <cell r="H87">
            <v>0</v>
          </cell>
          <cell r="I87">
            <v>0</v>
          </cell>
          <cell r="J87">
            <v>0</v>
          </cell>
          <cell r="K87">
            <v>0</v>
          </cell>
          <cell r="L87">
            <v>0</v>
          </cell>
          <cell r="M87">
            <v>0</v>
          </cell>
          <cell r="N87">
            <v>0</v>
          </cell>
        </row>
        <row r="88">
          <cell r="C88">
            <v>1.1185324818629019</v>
          </cell>
          <cell r="D88">
            <v>0.92394172534273478</v>
          </cell>
          <cell r="E88">
            <v>0</v>
          </cell>
          <cell r="F88">
            <v>0</v>
          </cell>
          <cell r="G88">
            <v>0</v>
          </cell>
          <cell r="H88">
            <v>0</v>
          </cell>
          <cell r="I88">
            <v>0</v>
          </cell>
          <cell r="J88">
            <v>0</v>
          </cell>
          <cell r="K88">
            <v>0</v>
          </cell>
          <cell r="L88">
            <v>0</v>
          </cell>
          <cell r="M88">
            <v>0</v>
          </cell>
          <cell r="N88">
            <v>0</v>
          </cell>
        </row>
        <row r="89">
          <cell r="C89">
            <v>1.0811034559067754</v>
          </cell>
          <cell r="D89">
            <v>0.86862019282362446</v>
          </cell>
          <cell r="E89">
            <v>0</v>
          </cell>
          <cell r="F89">
            <v>0</v>
          </cell>
          <cell r="G89">
            <v>0</v>
          </cell>
          <cell r="H89">
            <v>0</v>
          </cell>
          <cell r="I89">
            <v>0</v>
          </cell>
          <cell r="J89">
            <v>0</v>
          </cell>
          <cell r="K89">
            <v>0</v>
          </cell>
          <cell r="L89">
            <v>0</v>
          </cell>
          <cell r="M89">
            <v>0</v>
          </cell>
          <cell r="N89">
            <v>0</v>
          </cell>
        </row>
        <row r="90">
          <cell r="C90">
            <v>1.1149523855585457</v>
          </cell>
          <cell r="D90">
            <v>0.89927693341680104</v>
          </cell>
          <cell r="E90">
            <v>0</v>
          </cell>
          <cell r="F90">
            <v>0</v>
          </cell>
          <cell r="G90">
            <v>0</v>
          </cell>
          <cell r="H90">
            <v>0</v>
          </cell>
          <cell r="I90">
            <v>0</v>
          </cell>
          <cell r="J90">
            <v>0</v>
          </cell>
          <cell r="K90">
            <v>0</v>
          </cell>
          <cell r="L90">
            <v>0</v>
          </cell>
          <cell r="M90">
            <v>0</v>
          </cell>
          <cell r="N90">
            <v>0</v>
          </cell>
        </row>
        <row r="91">
          <cell r="C91">
            <v>1.0846828829633159</v>
          </cell>
          <cell r="D91">
            <v>0.87029358191539719</v>
          </cell>
          <cell r="E91">
            <v>0</v>
          </cell>
          <cell r="F91">
            <v>0</v>
          </cell>
          <cell r="G91">
            <v>0</v>
          </cell>
          <cell r="H91">
            <v>0</v>
          </cell>
          <cell r="I91">
            <v>0</v>
          </cell>
          <cell r="J91">
            <v>0</v>
          </cell>
          <cell r="K91">
            <v>0</v>
          </cell>
          <cell r="L91">
            <v>0</v>
          </cell>
          <cell r="M91">
            <v>0</v>
          </cell>
          <cell r="N91">
            <v>0</v>
          </cell>
        </row>
        <row r="92">
          <cell r="C92">
            <v>1.1151897089569369</v>
          </cell>
          <cell r="D92">
            <v>0.90088578582535872</v>
          </cell>
          <cell r="E92">
            <v>0</v>
          </cell>
          <cell r="F92">
            <v>0</v>
          </cell>
          <cell r="G92">
            <v>0</v>
          </cell>
          <cell r="H92">
            <v>0</v>
          </cell>
          <cell r="I92">
            <v>0</v>
          </cell>
          <cell r="J92">
            <v>0</v>
          </cell>
          <cell r="K92">
            <v>0</v>
          </cell>
          <cell r="L92">
            <v>0</v>
          </cell>
          <cell r="M92">
            <v>0</v>
          </cell>
          <cell r="N92">
            <v>0</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row r="6">
          <cell r="A6" t="str">
            <v>Aeroporto</v>
          </cell>
          <cell r="B6">
            <v>161536</v>
          </cell>
          <cell r="C6">
            <v>0.21179999999999999</v>
          </cell>
          <cell r="D6">
            <v>2.3E-3</v>
          </cell>
          <cell r="E6">
            <v>0</v>
          </cell>
          <cell r="F6">
            <v>7.2400000000000006E-2</v>
          </cell>
          <cell r="G6">
            <v>0.13700000000000001</v>
          </cell>
          <cell r="H6" t="str">
            <v>Aeroporto</v>
          </cell>
          <cell r="I6">
            <v>161536</v>
          </cell>
          <cell r="J6">
            <v>0.53359999999999996</v>
          </cell>
          <cell r="K6">
            <v>0.20749999999999999</v>
          </cell>
          <cell r="L6">
            <v>0</v>
          </cell>
          <cell r="M6">
            <v>9.5699999999999993E-2</v>
          </cell>
          <cell r="N6">
            <v>0.23050000000000001</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I6">
            <v>0.11689506347338074</v>
          </cell>
          <cell r="CJ6">
            <v>0.22929279426550087</v>
          </cell>
          <cell r="CK6">
            <v>0.31482500214650755</v>
          </cell>
          <cell r="CL6">
            <v>0.39663373324499646</v>
          </cell>
          <cell r="CM6">
            <v>0.45166200016022628</v>
          </cell>
          <cell r="CN6">
            <v>0.48341141126346659</v>
          </cell>
          <cell r="CO6">
            <v>0.54327362014090208</v>
          </cell>
          <cell r="CP6">
            <v>0.60693171625788911</v>
          </cell>
          <cell r="CQ6">
            <v>0.67933376068165008</v>
          </cell>
          <cell r="CR6">
            <v>0.78325273609531842</v>
          </cell>
          <cell r="CS6">
            <v>0.89434440679533</v>
          </cell>
          <cell r="CT6">
            <v>1</v>
          </cell>
        </row>
        <row r="7">
          <cell r="A7" t="str">
            <v>Aricanduva</v>
          </cell>
          <cell r="B7">
            <v>75122</v>
          </cell>
          <cell r="C7">
            <v>0.31669999999999998</v>
          </cell>
          <cell r="D7">
            <v>4.2799999999999998E-2</v>
          </cell>
          <cell r="E7">
            <v>0</v>
          </cell>
          <cell r="F7">
            <v>2.0799999999999999E-2</v>
          </cell>
          <cell r="G7">
            <v>0.25309999999999999</v>
          </cell>
          <cell r="H7" t="str">
            <v>Aricanduva</v>
          </cell>
          <cell r="I7">
            <v>75123</v>
          </cell>
          <cell r="J7">
            <v>0.35149999999999998</v>
          </cell>
          <cell r="K7">
            <v>0</v>
          </cell>
          <cell r="L7">
            <v>0</v>
          </cell>
          <cell r="M7">
            <v>0.01</v>
          </cell>
          <cell r="N7">
            <v>0.34150000000000003</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cell r="BL7">
            <v>0</v>
          </cell>
          <cell r="BM7">
            <v>0</v>
          </cell>
          <cell r="BN7">
            <v>0</v>
          </cell>
          <cell r="BO7">
            <v>0</v>
          </cell>
          <cell r="BP7">
            <v>0</v>
          </cell>
          <cell r="BQ7">
            <v>0</v>
          </cell>
          <cell r="BR7">
            <v>0</v>
          </cell>
          <cell r="BS7">
            <v>0</v>
          </cell>
          <cell r="BT7">
            <v>0</v>
          </cell>
          <cell r="BU7">
            <v>0</v>
          </cell>
          <cell r="BV7">
            <v>0</v>
          </cell>
          <cell r="BW7">
            <v>0</v>
          </cell>
          <cell r="BX7">
            <v>0</v>
          </cell>
          <cell r="BY7">
            <v>0</v>
          </cell>
          <cell r="BZ7">
            <v>0</v>
          </cell>
          <cell r="CA7">
            <v>0</v>
          </cell>
          <cell r="CB7">
            <v>0</v>
          </cell>
          <cell r="CC7">
            <v>0</v>
          </cell>
          <cell r="CD7">
            <v>0</v>
          </cell>
          <cell r="CE7">
            <v>0</v>
          </cell>
          <cell r="CF7">
            <v>0</v>
          </cell>
          <cell r="CI7">
            <v>0.19501128800681702</v>
          </cell>
          <cell r="CJ7">
            <v>0.29394992155411559</v>
          </cell>
          <cell r="CK7">
            <v>0.37984536466139757</v>
          </cell>
          <cell r="CL7">
            <v>0.42485709280420286</v>
          </cell>
          <cell r="CM7">
            <v>0.495394233486605</v>
          </cell>
          <cell r="CN7">
            <v>0.56597170492337923</v>
          </cell>
          <cell r="CO7">
            <v>0.6427650261719583</v>
          </cell>
          <cell r="CP7">
            <v>0.73026484790020763</v>
          </cell>
          <cell r="CQ7">
            <v>0.7883864408315695</v>
          </cell>
          <cell r="CR7">
            <v>0.83298117461441945</v>
          </cell>
          <cell r="CS7">
            <v>0.91042653627395043</v>
          </cell>
          <cell r="CT7">
            <v>1</v>
          </cell>
        </row>
        <row r="8">
          <cell r="A8" t="str">
            <v>Butantã</v>
          </cell>
          <cell r="B8">
            <v>29783</v>
          </cell>
          <cell r="C8">
            <v>0.50160000000000005</v>
          </cell>
          <cell r="D8">
            <v>0</v>
          </cell>
          <cell r="E8">
            <v>0</v>
          </cell>
          <cell r="F8">
            <v>5.8599999999999999E-2</v>
          </cell>
          <cell r="G8">
            <v>0.44290000000000002</v>
          </cell>
          <cell r="H8" t="str">
            <v>Butantã</v>
          </cell>
          <cell r="I8">
            <v>29779</v>
          </cell>
          <cell r="J8">
            <v>0.31540000000000001</v>
          </cell>
          <cell r="K8">
            <v>0</v>
          </cell>
          <cell r="L8">
            <v>0</v>
          </cell>
          <cell r="M8">
            <v>6.9999999999999999E-4</v>
          </cell>
          <cell r="N8">
            <v>0.31469999999999998</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I8">
            <v>0.1317130238408093</v>
          </cell>
          <cell r="CJ8">
            <v>0.20734006263518501</v>
          </cell>
          <cell r="CK8">
            <v>0.28675393697043677</v>
          </cell>
          <cell r="CL8">
            <v>0.31278168258646155</v>
          </cell>
          <cell r="CM8">
            <v>0.38232932542560893</v>
          </cell>
          <cell r="CN8">
            <v>0.41481477326390198</v>
          </cell>
          <cell r="CO8">
            <v>0.48996082632601551</v>
          </cell>
          <cell r="CP8">
            <v>0.52963934915817634</v>
          </cell>
          <cell r="CQ8">
            <v>0.6299800691853652</v>
          </cell>
          <cell r="CR8">
            <v>0.70802703020469238</v>
          </cell>
          <cell r="CS8">
            <v>0.90373417689663582</v>
          </cell>
          <cell r="CT8">
            <v>1</v>
          </cell>
        </row>
        <row r="9">
          <cell r="A9" t="str">
            <v>Campo Limpo</v>
          </cell>
          <cell r="B9">
            <v>135826</v>
          </cell>
          <cell r="C9">
            <v>1.0510999999999999</v>
          </cell>
          <cell r="D9">
            <v>0</v>
          </cell>
          <cell r="E9">
            <v>0</v>
          </cell>
          <cell r="F9">
            <v>2.98E-2</v>
          </cell>
          <cell r="G9">
            <v>1.0213000000000001</v>
          </cell>
          <cell r="H9" t="str">
            <v>Campo Limpo</v>
          </cell>
          <cell r="I9">
            <v>135808</v>
          </cell>
          <cell r="J9">
            <v>0.67430000000000001</v>
          </cell>
          <cell r="K9">
            <v>0.1323</v>
          </cell>
          <cell r="L9">
            <v>0</v>
          </cell>
          <cell r="M9">
            <v>7.6999999999999999E-2</v>
          </cell>
          <cell r="N9">
            <v>0.46500000000000002</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I9">
            <v>0.14888038211561133</v>
          </cell>
          <cell r="CJ9">
            <v>0.23765870149977492</v>
          </cell>
          <cell r="CK9">
            <v>0.31823094487078324</v>
          </cell>
          <cell r="CL9">
            <v>0.37464909836477117</v>
          </cell>
          <cell r="CM9">
            <v>0.4211146818586658</v>
          </cell>
          <cell r="CN9">
            <v>0.48318709625850575</v>
          </cell>
          <cell r="CO9">
            <v>0.56784779591795764</v>
          </cell>
          <cell r="CP9">
            <v>0.62832192443774026</v>
          </cell>
          <cell r="CQ9">
            <v>0.73251685463249561</v>
          </cell>
          <cell r="CR9">
            <v>0.80492110635796732</v>
          </cell>
          <cell r="CS9">
            <v>0.90403233502748481</v>
          </cell>
          <cell r="CT9">
            <v>1</v>
          </cell>
        </row>
        <row r="10">
          <cell r="A10" t="str">
            <v>Capão Redondo</v>
          </cell>
          <cell r="B10">
            <v>99685</v>
          </cell>
          <cell r="C10">
            <v>1.2229000000000001</v>
          </cell>
          <cell r="D10">
            <v>0</v>
          </cell>
          <cell r="E10">
            <v>0</v>
          </cell>
          <cell r="F10">
            <v>1.4800000000000001E-2</v>
          </cell>
          <cell r="G10">
            <v>1.208</v>
          </cell>
          <cell r="H10" t="str">
            <v>Capão Redondo</v>
          </cell>
          <cell r="I10">
            <v>99737</v>
          </cell>
          <cell r="J10">
            <v>0.58579999999999999</v>
          </cell>
          <cell r="K10">
            <v>0.17330000000000001</v>
          </cell>
          <cell r="L10">
            <v>0</v>
          </cell>
          <cell r="M10">
            <v>9.8599999999999993E-2</v>
          </cell>
          <cell r="N10">
            <v>0.31390000000000001</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I10">
            <v>0.15657682780598403</v>
          </cell>
          <cell r="CJ10">
            <v>0.21639080243420417</v>
          </cell>
          <cell r="CK10">
            <v>0.28928542666992718</v>
          </cell>
          <cell r="CL10">
            <v>0.34650432304648421</v>
          </cell>
          <cell r="CM10">
            <v>0.40370931618885203</v>
          </cell>
          <cell r="CN10">
            <v>0.44607715367069123</v>
          </cell>
          <cell r="CO10">
            <v>0.53913814039483376</v>
          </cell>
          <cell r="CP10">
            <v>0.60047477816642192</v>
          </cell>
          <cell r="CQ10">
            <v>0.71915908496509295</v>
          </cell>
          <cell r="CR10">
            <v>0.77573791793549274</v>
          </cell>
          <cell r="CS10">
            <v>0.85656310725003038</v>
          </cell>
          <cell r="CT10">
            <v>1</v>
          </cell>
        </row>
        <row r="11">
          <cell r="A11" t="str">
            <v>Carapicuíba</v>
          </cell>
          <cell r="B11">
            <v>103587</v>
          </cell>
          <cell r="C11">
            <v>1.4974000000000001</v>
          </cell>
          <cell r="D11">
            <v>0</v>
          </cell>
          <cell r="E11">
            <v>0</v>
          </cell>
          <cell r="F11">
            <v>9.8599999999999993E-2</v>
          </cell>
          <cell r="G11">
            <v>1.3987000000000001</v>
          </cell>
          <cell r="H11" t="str">
            <v>Carapicuíba</v>
          </cell>
          <cell r="I11">
            <v>103558</v>
          </cell>
          <cell r="J11">
            <v>0.72929999999999995</v>
          </cell>
          <cell r="K11">
            <v>0</v>
          </cell>
          <cell r="L11">
            <v>0</v>
          </cell>
          <cell r="M11">
            <v>7.7899999999999997E-2</v>
          </cell>
          <cell r="N11">
            <v>0.65149999999999997</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I11">
            <v>0.12012138460178526</v>
          </cell>
          <cell r="CJ11">
            <v>0.18229498585230267</v>
          </cell>
          <cell r="CK11">
            <v>0.29876952185439731</v>
          </cell>
          <cell r="CL11">
            <v>0.36138228512127807</v>
          </cell>
          <cell r="CM11">
            <v>0.44518639384460251</v>
          </cell>
          <cell r="CN11">
            <v>0.49969038778122526</v>
          </cell>
          <cell r="CO11">
            <v>0.60251490667390173</v>
          </cell>
          <cell r="CP11">
            <v>0.66204329536505546</v>
          </cell>
          <cell r="CQ11">
            <v>0.76407610555970917</v>
          </cell>
          <cell r="CR11">
            <v>0.82037073684910788</v>
          </cell>
          <cell r="CS11">
            <v>0.88763886545622162</v>
          </cell>
          <cell r="CT11">
            <v>1</v>
          </cell>
        </row>
        <row r="12">
          <cell r="A12" t="str">
            <v>Casa Verde</v>
          </cell>
          <cell r="B12">
            <v>253198</v>
          </cell>
          <cell r="C12">
            <v>0.43690000000000001</v>
          </cell>
          <cell r="D12">
            <v>0</v>
          </cell>
          <cell r="E12">
            <v>0</v>
          </cell>
          <cell r="F12">
            <v>7.46E-2</v>
          </cell>
          <cell r="G12">
            <v>0.36230000000000001</v>
          </cell>
          <cell r="H12" t="str">
            <v>Casa Verde</v>
          </cell>
          <cell r="I12">
            <v>253101</v>
          </cell>
          <cell r="J12">
            <v>0.98360000000000003</v>
          </cell>
          <cell r="K12">
            <v>0.54310000000000003</v>
          </cell>
          <cell r="L12">
            <v>7.9100000000000004E-2</v>
          </cell>
          <cell r="M12">
            <v>5.21E-2</v>
          </cell>
          <cell r="N12">
            <v>0.30930000000000002</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I12">
            <v>0.11572091150984111</v>
          </cell>
          <cell r="CJ12">
            <v>0.18128064835783669</v>
          </cell>
          <cell r="CK12">
            <v>0.28001159280214016</v>
          </cell>
          <cell r="CL12">
            <v>0.34071714543919157</v>
          </cell>
          <cell r="CM12">
            <v>0.39696066044914863</v>
          </cell>
          <cell r="CN12">
            <v>0.46294696508321675</v>
          </cell>
          <cell r="CO12">
            <v>0.56989715406339858</v>
          </cell>
          <cell r="CP12">
            <v>0.62745573176494074</v>
          </cell>
          <cell r="CQ12">
            <v>0.712670414292779</v>
          </cell>
          <cell r="CR12">
            <v>0.77466899735882577</v>
          </cell>
          <cell r="CS12">
            <v>0.85418227034886396</v>
          </cell>
          <cell r="CT12">
            <v>1</v>
          </cell>
        </row>
        <row r="13">
          <cell r="A13" t="str">
            <v>Centro Jardins</v>
          </cell>
          <cell r="B13">
            <v>175580</v>
          </cell>
          <cell r="C13">
            <v>4.1700000000000001E-2</v>
          </cell>
          <cell r="D13">
            <v>1E-4</v>
          </cell>
          <cell r="E13">
            <v>1.9E-3</v>
          </cell>
          <cell r="F13">
            <v>2.75E-2</v>
          </cell>
          <cell r="G13">
            <v>1.2200000000000001E-2</v>
          </cell>
          <cell r="H13" t="str">
            <v>Centro Jardins</v>
          </cell>
          <cell r="I13">
            <v>175581</v>
          </cell>
          <cell r="J13">
            <v>0.1021</v>
          </cell>
          <cell r="K13">
            <v>4.65E-2</v>
          </cell>
          <cell r="L13">
            <v>1.4E-2</v>
          </cell>
          <cell r="M13">
            <v>8.0000000000000004E-4</v>
          </cell>
          <cell r="N13">
            <v>4.0899999999999999E-2</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I13">
            <v>4.990772570895495E-2</v>
          </cell>
          <cell r="CJ13">
            <v>8.1355114713126814E-2</v>
          </cell>
          <cell r="CK13">
            <v>0.12696069052862929</v>
          </cell>
          <cell r="CL13">
            <v>0.16673082362909791</v>
          </cell>
          <cell r="CM13">
            <v>0.19405042952221763</v>
          </cell>
          <cell r="CN13">
            <v>0.32932184466831727</v>
          </cell>
          <cell r="CO13">
            <v>0.36300261010768547</v>
          </cell>
          <cell r="CP13">
            <v>0.61736262985702428</v>
          </cell>
          <cell r="CQ13">
            <v>0.64485316491736078</v>
          </cell>
          <cell r="CR13">
            <v>0.65950674348252258</v>
          </cell>
          <cell r="CS13">
            <v>0.72393584485987261</v>
          </cell>
          <cell r="CT13">
            <v>1</v>
          </cell>
        </row>
        <row r="14">
          <cell r="A14" t="str">
            <v>Cursino</v>
          </cell>
          <cell r="B14">
            <v>116286</v>
          </cell>
          <cell r="C14">
            <v>0.84089999999999998</v>
          </cell>
          <cell r="D14">
            <v>2.7799999999999998E-2</v>
          </cell>
          <cell r="E14">
            <v>0</v>
          </cell>
          <cell r="F14">
            <v>4.9399999999999999E-2</v>
          </cell>
          <cell r="G14">
            <v>0.76359999999999995</v>
          </cell>
          <cell r="H14" t="str">
            <v>Cursino</v>
          </cell>
          <cell r="I14">
            <v>116286</v>
          </cell>
          <cell r="J14">
            <v>0.93759999999999999</v>
          </cell>
          <cell r="K14">
            <v>2.41E-2</v>
          </cell>
          <cell r="L14">
            <v>0</v>
          </cell>
          <cell r="M14">
            <v>4.07E-2</v>
          </cell>
          <cell r="N14">
            <v>0.87280000000000002</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I14">
            <v>0.10875689373153111</v>
          </cell>
          <cell r="CJ14">
            <v>0.18512277593952595</v>
          </cell>
          <cell r="CK14">
            <v>0.2522381547241358</v>
          </cell>
          <cell r="CL14">
            <v>0.32746716380783708</v>
          </cell>
          <cell r="CM14">
            <v>0.37240573829152995</v>
          </cell>
          <cell r="CN14">
            <v>0.42173148477811545</v>
          </cell>
          <cell r="CO14">
            <v>0.53850084985098867</v>
          </cell>
          <cell r="CP14">
            <v>0.65250808903525948</v>
          </cell>
          <cell r="CQ14">
            <v>0.71454379702726278</v>
          </cell>
          <cell r="CR14">
            <v>0.8486153515026027</v>
          </cell>
          <cell r="CS14">
            <v>0.90132119928425647</v>
          </cell>
          <cell r="CT14">
            <v>1</v>
          </cell>
        </row>
        <row r="15">
          <cell r="A15" t="str">
            <v>Diadema</v>
          </cell>
          <cell r="B15">
            <v>118454</v>
          </cell>
          <cell r="C15">
            <v>0.79100000000000004</v>
          </cell>
          <cell r="D15">
            <v>0</v>
          </cell>
          <cell r="E15">
            <v>0</v>
          </cell>
          <cell r="F15">
            <v>7.7200000000000005E-2</v>
          </cell>
          <cell r="G15">
            <v>0.71379999999999999</v>
          </cell>
          <cell r="H15" t="str">
            <v>Diadema</v>
          </cell>
          <cell r="I15">
            <v>118457</v>
          </cell>
          <cell r="J15">
            <v>0.81279999999999997</v>
          </cell>
          <cell r="K15">
            <v>0</v>
          </cell>
          <cell r="L15">
            <v>5.8999999999999999E-3</v>
          </cell>
          <cell r="M15">
            <v>6.9000000000000006E-2</v>
          </cell>
          <cell r="N15">
            <v>0.73780000000000001</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I15">
            <v>0.10638758976575535</v>
          </cell>
          <cell r="CJ15">
            <v>0.20244587728810917</v>
          </cell>
          <cell r="CK15">
            <v>0.32201968448007973</v>
          </cell>
          <cell r="CL15">
            <v>0.35768969828259983</v>
          </cell>
          <cell r="CM15">
            <v>0.41225586806658215</v>
          </cell>
          <cell r="CN15">
            <v>0.47359492202178061</v>
          </cell>
          <cell r="CO15">
            <v>0.58562780076535315</v>
          </cell>
          <cell r="CP15">
            <v>0.64435535569867786</v>
          </cell>
          <cell r="CQ15">
            <v>0.74593361107394784</v>
          </cell>
          <cell r="CR15">
            <v>0.80357872729760604</v>
          </cell>
          <cell r="CS15">
            <v>0.87835874119786039</v>
          </cell>
          <cell r="CT15">
            <v>1</v>
          </cell>
        </row>
        <row r="16">
          <cell r="A16" t="str">
            <v>Embu</v>
          </cell>
          <cell r="B16">
            <v>59008</v>
          </cell>
          <cell r="C16">
            <v>1.1366000000000001</v>
          </cell>
          <cell r="D16">
            <v>0</v>
          </cell>
          <cell r="E16">
            <v>9.5000000000000001E-2</v>
          </cell>
          <cell r="F16">
            <v>7.0400000000000004E-2</v>
          </cell>
          <cell r="G16">
            <v>0.97119999999999995</v>
          </cell>
          <cell r="H16" t="str">
            <v>Embu</v>
          </cell>
          <cell r="I16">
            <v>59014</v>
          </cell>
          <cell r="J16">
            <v>0.79049999999999998</v>
          </cell>
          <cell r="K16">
            <v>4.8599999999999997E-2</v>
          </cell>
          <cell r="L16">
            <v>0</v>
          </cell>
          <cell r="M16">
            <v>7.8E-2</v>
          </cell>
          <cell r="N16">
            <v>0.66390000000000005</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I16">
            <v>0.13683858918707853</v>
          </cell>
          <cell r="CJ16">
            <v>0.29519572946539535</v>
          </cell>
          <cell r="CK16">
            <v>0.38320043606662646</v>
          </cell>
          <cell r="CL16">
            <v>0.42097238780532409</v>
          </cell>
          <cell r="CM16">
            <v>0.47616500059966405</v>
          </cell>
          <cell r="CN16">
            <v>0.52232694833360738</v>
          </cell>
          <cell r="CO16">
            <v>0.59642324905112787</v>
          </cell>
          <cell r="CP16">
            <v>0.64961980039009815</v>
          </cell>
          <cell r="CQ16">
            <v>0.79518497005580657</v>
          </cell>
          <cell r="CR16">
            <v>0.85791977097542071</v>
          </cell>
          <cell r="CS16">
            <v>0.91922314595095667</v>
          </cell>
          <cell r="CT16">
            <v>1</v>
          </cell>
        </row>
        <row r="17">
          <cell r="A17" t="str">
            <v>Embu Guacu</v>
          </cell>
          <cell r="B17">
            <v>14016</v>
          </cell>
          <cell r="C17">
            <v>1.5883</v>
          </cell>
          <cell r="D17">
            <v>0</v>
          </cell>
          <cell r="E17">
            <v>0</v>
          </cell>
          <cell r="F17">
            <v>1.1000000000000001E-3</v>
          </cell>
          <cell r="G17">
            <v>1.5871999999999999</v>
          </cell>
          <cell r="H17" t="str">
            <v>Embu Guacu</v>
          </cell>
          <cell r="I17">
            <v>14016</v>
          </cell>
          <cell r="J17">
            <v>0.97870000000000001</v>
          </cell>
          <cell r="K17">
            <v>0</v>
          </cell>
          <cell r="L17">
            <v>0</v>
          </cell>
          <cell r="M17">
            <v>4.7E-2</v>
          </cell>
          <cell r="N17">
            <v>0.93169999999999997</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I17">
            <v>9.0994238687013354E-2</v>
          </cell>
          <cell r="CJ17">
            <v>0.13655878446119971</v>
          </cell>
          <cell r="CK17">
            <v>0.21332318074651174</v>
          </cell>
          <cell r="CL17">
            <v>0.26923483133468251</v>
          </cell>
          <cell r="CM17">
            <v>0.31987229952635265</v>
          </cell>
          <cell r="CN17">
            <v>0.3772692144305243</v>
          </cell>
          <cell r="CO17">
            <v>0.47546999856790695</v>
          </cell>
          <cell r="CP17">
            <v>0.53347214000201459</v>
          </cell>
          <cell r="CQ17">
            <v>0.60775960338554769</v>
          </cell>
          <cell r="CR17">
            <v>0.7080515740705442</v>
          </cell>
          <cell r="CS17">
            <v>0.82756974965283348</v>
          </cell>
          <cell r="CT17">
            <v>1</v>
          </cell>
        </row>
        <row r="18">
          <cell r="A18" t="str">
            <v>Ermelino Matarazzo</v>
          </cell>
          <cell r="B18">
            <v>84296</v>
          </cell>
          <cell r="C18">
            <v>0.79339999999999999</v>
          </cell>
          <cell r="D18">
            <v>0.12520000000000001</v>
          </cell>
          <cell r="E18">
            <v>0</v>
          </cell>
          <cell r="F18">
            <v>2.29E-2</v>
          </cell>
          <cell r="G18">
            <v>0.64529999999999998</v>
          </cell>
          <cell r="H18" t="str">
            <v>Ermelino Matarazzo</v>
          </cell>
          <cell r="I18">
            <v>84298</v>
          </cell>
          <cell r="J18">
            <v>0.49220000000000003</v>
          </cell>
          <cell r="K18">
            <v>0</v>
          </cell>
          <cell r="L18">
            <v>0</v>
          </cell>
          <cell r="M18">
            <v>2.18E-2</v>
          </cell>
          <cell r="N18">
            <v>0.47039999999999998</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I18">
            <v>0.16200861793317303</v>
          </cell>
          <cell r="CJ18">
            <v>0.2259699220010335</v>
          </cell>
          <cell r="CK18">
            <v>0.29187342853414505</v>
          </cell>
          <cell r="CL18">
            <v>0.34683276813858094</v>
          </cell>
          <cell r="CM18">
            <v>0.40300248904037789</v>
          </cell>
          <cell r="CN18">
            <v>0.44056310763555728</v>
          </cell>
          <cell r="CO18">
            <v>0.48593208993161779</v>
          </cell>
          <cell r="CP18">
            <v>0.53282759204573737</v>
          </cell>
          <cell r="CQ18">
            <v>0.60506359334609827</v>
          </cell>
          <cell r="CR18">
            <v>0.65072680399131566</v>
          </cell>
          <cell r="CS18">
            <v>0.86967248435713118</v>
          </cell>
          <cell r="CT18">
            <v>1</v>
          </cell>
        </row>
        <row r="19">
          <cell r="A19" t="str">
            <v>Guaianazes</v>
          </cell>
          <cell r="B19">
            <v>60485</v>
          </cell>
          <cell r="C19">
            <v>0.34710000000000002</v>
          </cell>
          <cell r="D19">
            <v>7.0000000000000001E-3</v>
          </cell>
          <cell r="E19">
            <v>0</v>
          </cell>
          <cell r="F19">
            <v>5.8999999999999999E-3</v>
          </cell>
          <cell r="G19">
            <v>0.3342</v>
          </cell>
          <cell r="H19" t="str">
            <v>Guaianazes</v>
          </cell>
          <cell r="I19">
            <v>60484</v>
          </cell>
          <cell r="J19">
            <v>0.4844</v>
          </cell>
          <cell r="K19">
            <v>0</v>
          </cell>
          <cell r="L19">
            <v>0</v>
          </cell>
          <cell r="M19">
            <v>2.2700000000000001E-2</v>
          </cell>
          <cell r="N19">
            <v>0.4617</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I19">
            <v>0.18712625617617604</v>
          </cell>
          <cell r="CJ19">
            <v>0.28979782641076507</v>
          </cell>
          <cell r="CK19">
            <v>0.38095769630477821</v>
          </cell>
          <cell r="CL19">
            <v>0.41564962769300429</v>
          </cell>
          <cell r="CM19">
            <v>0.48605164953267616</v>
          </cell>
          <cell r="CN19">
            <v>0.53942399312720435</v>
          </cell>
          <cell r="CO19">
            <v>0.65059266098558788</v>
          </cell>
          <cell r="CP19">
            <v>0.70550296477741725</v>
          </cell>
          <cell r="CQ19">
            <v>0.74665109841572963</v>
          </cell>
          <cell r="CR19">
            <v>0.78859983211678863</v>
          </cell>
          <cell r="CS19">
            <v>0.90788662609208959</v>
          </cell>
          <cell r="CT19">
            <v>1</v>
          </cell>
        </row>
        <row r="20">
          <cell r="A20" t="str">
            <v>Interlagos</v>
          </cell>
          <cell r="B20">
            <v>57737</v>
          </cell>
          <cell r="C20">
            <v>0.56740000000000002</v>
          </cell>
          <cell r="D20">
            <v>0</v>
          </cell>
          <cell r="E20">
            <v>0</v>
          </cell>
          <cell r="F20">
            <v>5.21E-2</v>
          </cell>
          <cell r="G20">
            <v>0.51529999999999998</v>
          </cell>
          <cell r="H20" t="str">
            <v>Interlagos</v>
          </cell>
          <cell r="I20">
            <v>57703</v>
          </cell>
          <cell r="J20">
            <v>0.97960000000000003</v>
          </cell>
          <cell r="K20">
            <v>0</v>
          </cell>
          <cell r="L20">
            <v>0</v>
          </cell>
          <cell r="M20">
            <v>0.37209999999999999</v>
          </cell>
          <cell r="N20">
            <v>0.60750000000000004</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I20">
            <v>0.16678787516178972</v>
          </cell>
          <cell r="CJ20">
            <v>0.25975486552168925</v>
          </cell>
          <cell r="CK20">
            <v>0.35118595987966789</v>
          </cell>
          <cell r="CL20">
            <v>0.37876664134593285</v>
          </cell>
          <cell r="CM20">
            <v>0.4227695835665512</v>
          </cell>
          <cell r="CN20">
            <v>0.47882935370883056</v>
          </cell>
          <cell r="CO20">
            <v>0.56635513057387221</v>
          </cell>
          <cell r="CP20">
            <v>0.65000520650478011</v>
          </cell>
          <cell r="CQ20">
            <v>0.72368168093938567</v>
          </cell>
          <cell r="CR20">
            <v>0.79934639674035357</v>
          </cell>
          <cell r="CS20">
            <v>0.91530430969934851</v>
          </cell>
          <cell r="CT20">
            <v>1</v>
          </cell>
        </row>
        <row r="21">
          <cell r="A21" t="str">
            <v>Itaim Paulista</v>
          </cell>
          <cell r="B21">
            <v>143286</v>
          </cell>
          <cell r="C21">
            <v>0.57350000000000001</v>
          </cell>
          <cell r="D21">
            <v>0</v>
          </cell>
          <cell r="E21">
            <v>0</v>
          </cell>
          <cell r="F21">
            <v>5.8099999999999999E-2</v>
          </cell>
          <cell r="G21">
            <v>0.51539999999999997</v>
          </cell>
          <cell r="H21" t="str">
            <v>Itaim Paulista</v>
          </cell>
          <cell r="I21">
            <v>143286</v>
          </cell>
          <cell r="J21">
            <v>1.4772000000000001</v>
          </cell>
          <cell r="K21">
            <v>0</v>
          </cell>
          <cell r="L21">
            <v>0</v>
          </cell>
          <cell r="M21">
            <v>0.1701</v>
          </cell>
          <cell r="N21">
            <v>1.3070999999999999</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I21">
            <v>0.17897727450453935</v>
          </cell>
          <cell r="CJ21">
            <v>0.26388092560392828</v>
          </cell>
          <cell r="CK21">
            <v>0.34263051352309631</v>
          </cell>
          <cell r="CL21">
            <v>0.37977860929671114</v>
          </cell>
          <cell r="CM21">
            <v>0.46389633479073566</v>
          </cell>
          <cell r="CN21">
            <v>0.50736763313540012</v>
          </cell>
          <cell r="CO21">
            <v>0.61058545446944845</v>
          </cell>
          <cell r="CP21">
            <v>0.67490773607263899</v>
          </cell>
          <cell r="CQ21">
            <v>0.75123759488409225</v>
          </cell>
          <cell r="CR21">
            <v>0.81757462944947246</v>
          </cell>
          <cell r="CS21">
            <v>0.89049814637137781</v>
          </cell>
          <cell r="CT21">
            <v>1</v>
          </cell>
        </row>
        <row r="22">
          <cell r="A22" t="str">
            <v>Itapecerica da Serra</v>
          </cell>
          <cell r="B22">
            <v>9848</v>
          </cell>
          <cell r="C22">
            <v>3.0428000000000002</v>
          </cell>
          <cell r="D22">
            <v>0</v>
          </cell>
          <cell r="E22">
            <v>0</v>
          </cell>
          <cell r="F22">
            <v>1.4E-3</v>
          </cell>
          <cell r="G22">
            <v>3.0413999999999999</v>
          </cell>
          <cell r="H22" t="str">
            <v>Itapecerica da Serra</v>
          </cell>
          <cell r="I22">
            <v>9848</v>
          </cell>
          <cell r="J22">
            <v>1.9177999999999999</v>
          </cell>
          <cell r="K22">
            <v>0</v>
          </cell>
          <cell r="L22">
            <v>0</v>
          </cell>
          <cell r="M22">
            <v>0</v>
          </cell>
          <cell r="N22">
            <v>1.9177999999999999</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I22">
            <v>0.10784107605835995</v>
          </cell>
          <cell r="CJ22">
            <v>0.18377744017606223</v>
          </cell>
          <cell r="CK22">
            <v>0.24982826734422747</v>
          </cell>
          <cell r="CL22">
            <v>0.30325504518862711</v>
          </cell>
          <cell r="CM22">
            <v>0.36256980673800909</v>
          </cell>
          <cell r="CN22">
            <v>0.40090817652011324</v>
          </cell>
          <cell r="CO22">
            <v>0.50411528070435863</v>
          </cell>
          <cell r="CP22">
            <v>0.56396137952065895</v>
          </cell>
          <cell r="CQ22">
            <v>0.67659124640833634</v>
          </cell>
          <cell r="CR22">
            <v>0.7795330674738612</v>
          </cell>
          <cell r="CS22">
            <v>0.89572129013939106</v>
          </cell>
          <cell r="CT22">
            <v>1</v>
          </cell>
        </row>
        <row r="23">
          <cell r="A23" t="str">
            <v>Itapecerica da Serra-Centro</v>
          </cell>
          <cell r="B23">
            <v>23752</v>
          </cell>
          <cell r="C23">
            <v>1.7482</v>
          </cell>
          <cell r="D23">
            <v>0</v>
          </cell>
          <cell r="E23">
            <v>0</v>
          </cell>
          <cell r="F23">
            <v>6.6500000000000004E-2</v>
          </cell>
          <cell r="G23">
            <v>1.6817</v>
          </cell>
          <cell r="H23" t="str">
            <v>Itapecerica da Serra-Centro</v>
          </cell>
          <cell r="I23">
            <v>23752</v>
          </cell>
          <cell r="J23">
            <v>0.99239999999999995</v>
          </cell>
          <cell r="K23">
            <v>0</v>
          </cell>
          <cell r="L23">
            <v>0</v>
          </cell>
          <cell r="M23">
            <v>0</v>
          </cell>
          <cell r="N23">
            <v>0.99239999999999995</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I23">
            <v>8.5675517454376779E-2</v>
          </cell>
          <cell r="CJ23">
            <v>0.18811610359270542</v>
          </cell>
          <cell r="CK23">
            <v>0.26144708410734968</v>
          </cell>
          <cell r="CL23">
            <v>0.32515547949029822</v>
          </cell>
          <cell r="CM23">
            <v>0.41073526475619759</v>
          </cell>
          <cell r="CN23">
            <v>0.44693432078876194</v>
          </cell>
          <cell r="CO23">
            <v>0.50709674186960263</v>
          </cell>
          <cell r="CP23">
            <v>0.54043620961716887</v>
          </cell>
          <cell r="CQ23">
            <v>0.68586750667327501</v>
          </cell>
          <cell r="CR23">
            <v>0.79363990958737174</v>
          </cell>
          <cell r="CS23">
            <v>0.89656750981322464</v>
          </cell>
          <cell r="CT23">
            <v>1</v>
          </cell>
        </row>
        <row r="24">
          <cell r="A24" t="str">
            <v>Itapevi</v>
          </cell>
          <cell r="B24">
            <v>47569</v>
          </cell>
          <cell r="C24">
            <v>1.2884</v>
          </cell>
          <cell r="D24">
            <v>0</v>
          </cell>
          <cell r="E24">
            <v>0</v>
          </cell>
          <cell r="F24">
            <v>0.1089</v>
          </cell>
          <cell r="G24">
            <v>1.1795</v>
          </cell>
          <cell r="H24" t="str">
            <v>Itapevi</v>
          </cell>
          <cell r="I24">
            <v>47596</v>
          </cell>
          <cell r="J24">
            <v>1.7823</v>
          </cell>
          <cell r="K24">
            <v>0</v>
          </cell>
          <cell r="L24">
            <v>0</v>
          </cell>
          <cell r="M24">
            <v>4.4200000000000003E-2</v>
          </cell>
          <cell r="N24">
            <v>1.7381</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I24">
            <v>0.16797369278265303</v>
          </cell>
          <cell r="CJ24">
            <v>0.26312376669953613</v>
          </cell>
          <cell r="CK24">
            <v>0.34327713207497257</v>
          </cell>
          <cell r="CL24">
            <v>0.41015540676922835</v>
          </cell>
          <cell r="CM24">
            <v>0.47179917684988859</v>
          </cell>
          <cell r="CN24">
            <v>0.51351014326262601</v>
          </cell>
          <cell r="CO24">
            <v>0.5955489166955521</v>
          </cell>
          <cell r="CP24">
            <v>0.6441389036603693</v>
          </cell>
          <cell r="CQ24">
            <v>0.73513935156989185</v>
          </cell>
          <cell r="CR24">
            <v>0.79476957774052526</v>
          </cell>
          <cell r="CS24">
            <v>0.91462999162476999</v>
          </cell>
          <cell r="CT24">
            <v>1</v>
          </cell>
        </row>
        <row r="25">
          <cell r="A25" t="str">
            <v>Itaquera-Iguatemi</v>
          </cell>
          <cell r="B25">
            <v>244138</v>
          </cell>
          <cell r="C25">
            <v>1.0592999999999999</v>
          </cell>
          <cell r="D25">
            <v>7.7100000000000002E-2</v>
          </cell>
          <cell r="E25">
            <v>0</v>
          </cell>
          <cell r="F25">
            <v>0.20399999999999999</v>
          </cell>
          <cell r="G25">
            <v>0.7782</v>
          </cell>
          <cell r="H25" t="str">
            <v>Itaquera-Iguatemi</v>
          </cell>
          <cell r="I25">
            <v>244113</v>
          </cell>
          <cell r="J25">
            <v>0.83979999999999999</v>
          </cell>
          <cell r="K25">
            <v>0</v>
          </cell>
          <cell r="L25">
            <v>0</v>
          </cell>
          <cell r="M25">
            <v>0.13150000000000001</v>
          </cell>
          <cell r="N25">
            <v>0.70820000000000005</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I25">
            <v>0.1446081954007955</v>
          </cell>
          <cell r="CJ25">
            <v>0.21228184808838163</v>
          </cell>
          <cell r="CK25">
            <v>0.31228124878175767</v>
          </cell>
          <cell r="CL25">
            <v>0.36192776074764149</v>
          </cell>
          <cell r="CM25">
            <v>0.43898204325245976</v>
          </cell>
          <cell r="CN25">
            <v>0.50462230998929214</v>
          </cell>
          <cell r="CO25">
            <v>0.58699652601555796</v>
          </cell>
          <cell r="CP25">
            <v>0.66015363856634313</v>
          </cell>
          <cell r="CQ25">
            <v>0.74060587957633839</v>
          </cell>
          <cell r="CR25">
            <v>0.79511175052006378</v>
          </cell>
          <cell r="CS25">
            <v>0.87725443577745632</v>
          </cell>
          <cell r="CT25">
            <v>1</v>
          </cell>
        </row>
        <row r="26">
          <cell r="A26" t="str">
            <v>Jabaquara</v>
          </cell>
          <cell r="B26">
            <v>121116</v>
          </cell>
          <cell r="C26">
            <v>0.32529999999999998</v>
          </cell>
          <cell r="D26">
            <v>0</v>
          </cell>
          <cell r="E26">
            <v>0</v>
          </cell>
          <cell r="F26">
            <v>4.8099999999999997E-2</v>
          </cell>
          <cell r="G26">
            <v>0.2772</v>
          </cell>
          <cell r="H26" t="str">
            <v>Jabaquara</v>
          </cell>
          <cell r="I26">
            <v>121118</v>
          </cell>
          <cell r="J26">
            <v>0.45350000000000001</v>
          </cell>
          <cell r="K26">
            <v>9.4899999999999998E-2</v>
          </cell>
          <cell r="L26">
            <v>0</v>
          </cell>
          <cell r="M26">
            <v>4.3900000000000002E-2</v>
          </cell>
          <cell r="N26">
            <v>0.31469999999999998</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I26">
            <v>0.13049557965267486</v>
          </cell>
          <cell r="CJ26">
            <v>0.19841398156787607</v>
          </cell>
          <cell r="CK26">
            <v>0.27316883871337744</v>
          </cell>
          <cell r="CL26">
            <v>0.32766683257991364</v>
          </cell>
          <cell r="CM26">
            <v>0.37568027997748543</v>
          </cell>
          <cell r="CN26">
            <v>0.43836542676029622</v>
          </cell>
          <cell r="CO26">
            <v>0.55184608976612914</v>
          </cell>
          <cell r="CP26">
            <v>0.60646165352299342</v>
          </cell>
          <cell r="CQ26">
            <v>0.72989767572450415</v>
          </cell>
          <cell r="CR26">
            <v>0.80995117585782106</v>
          </cell>
          <cell r="CS26">
            <v>0.90597280463404606</v>
          </cell>
          <cell r="CT26">
            <v>1</v>
          </cell>
        </row>
        <row r="27">
          <cell r="A27" t="str">
            <v>Jaçanã</v>
          </cell>
          <cell r="B27">
            <v>72513</v>
          </cell>
          <cell r="C27">
            <v>1.0341</v>
          </cell>
          <cell r="D27">
            <v>0</v>
          </cell>
          <cell r="E27">
            <v>0</v>
          </cell>
          <cell r="F27">
            <v>0.1343</v>
          </cell>
          <cell r="G27">
            <v>0.89980000000000004</v>
          </cell>
          <cell r="H27" t="str">
            <v>Jaçanã</v>
          </cell>
          <cell r="I27">
            <v>72516</v>
          </cell>
          <cell r="J27">
            <v>0.64639999999999997</v>
          </cell>
          <cell r="K27">
            <v>5.3400000000000003E-2</v>
          </cell>
          <cell r="L27">
            <v>7.0000000000000001E-3</v>
          </cell>
          <cell r="M27">
            <v>6.0100000000000001E-2</v>
          </cell>
          <cell r="N27">
            <v>0.52600000000000002</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I27">
            <v>0.11421366756914363</v>
          </cell>
          <cell r="CJ27">
            <v>0.20559189048612247</v>
          </cell>
          <cell r="CK27">
            <v>0.2920049089505391</v>
          </cell>
          <cell r="CL27">
            <v>0.3392488902008704</v>
          </cell>
          <cell r="CM27">
            <v>0.41146215115535312</v>
          </cell>
          <cell r="CN27">
            <v>0.47196021291050583</v>
          </cell>
          <cell r="CO27">
            <v>0.61749540744715836</v>
          </cell>
          <cell r="CP27">
            <v>0.67248891298103608</v>
          </cell>
          <cell r="CQ27">
            <v>0.72342770951459145</v>
          </cell>
          <cell r="CR27">
            <v>0.77109027061439295</v>
          </cell>
          <cell r="CS27">
            <v>0.88180699873467394</v>
          </cell>
          <cell r="CT27">
            <v>1</v>
          </cell>
        </row>
        <row r="28">
          <cell r="A28" t="str">
            <v>Jaguaré</v>
          </cell>
          <cell r="B28">
            <v>84363</v>
          </cell>
          <cell r="C28">
            <v>0.54410000000000003</v>
          </cell>
          <cell r="D28">
            <v>0</v>
          </cell>
          <cell r="E28">
            <v>0</v>
          </cell>
          <cell r="F28">
            <v>2.2200000000000001E-2</v>
          </cell>
          <cell r="G28">
            <v>0.52190000000000003</v>
          </cell>
          <cell r="H28" t="str">
            <v>Jaguaré</v>
          </cell>
          <cell r="I28">
            <v>84355</v>
          </cell>
          <cell r="J28">
            <v>0.61339999999999995</v>
          </cell>
          <cell r="K28">
            <v>0</v>
          </cell>
          <cell r="L28">
            <v>2.0000000000000001E-4</v>
          </cell>
          <cell r="M28">
            <v>2.87E-2</v>
          </cell>
          <cell r="N28">
            <v>0.58440000000000003</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I28">
            <v>0.11895461535766036</v>
          </cell>
          <cell r="CJ28">
            <v>0.24990565574892296</v>
          </cell>
          <cell r="CK28">
            <v>0.35602382779172631</v>
          </cell>
          <cell r="CL28">
            <v>0.39230481566363584</v>
          </cell>
          <cell r="CM28">
            <v>0.47055985603871053</v>
          </cell>
          <cell r="CN28">
            <v>0.51176229444269594</v>
          </cell>
          <cell r="CO28">
            <v>0.56415877231672196</v>
          </cell>
          <cell r="CP28">
            <v>0.60301229682520918</v>
          </cell>
          <cell r="CQ28">
            <v>0.70506796557759877</v>
          </cell>
          <cell r="CR28">
            <v>0.78064016468116204</v>
          </cell>
          <cell r="CS28">
            <v>0.8626686489163824</v>
          </cell>
          <cell r="CT28">
            <v>1</v>
          </cell>
        </row>
        <row r="29">
          <cell r="A29" t="str">
            <v>Jandira</v>
          </cell>
          <cell r="B29">
            <v>29549</v>
          </cell>
          <cell r="C29">
            <v>0.40739999999999998</v>
          </cell>
          <cell r="D29">
            <v>0</v>
          </cell>
          <cell r="E29">
            <v>0</v>
          </cell>
          <cell r="F29">
            <v>2.9000000000000001E-2</v>
          </cell>
          <cell r="G29">
            <v>0.3785</v>
          </cell>
          <cell r="H29" t="str">
            <v>Jandira</v>
          </cell>
          <cell r="I29">
            <v>29549</v>
          </cell>
          <cell r="J29">
            <v>0.55389999999999995</v>
          </cell>
          <cell r="K29">
            <v>0</v>
          </cell>
          <cell r="L29">
            <v>0</v>
          </cell>
          <cell r="M29">
            <v>4.41E-2</v>
          </cell>
          <cell r="N29">
            <v>0.50980000000000003</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I29">
            <v>0.17861087811161835</v>
          </cell>
          <cell r="CJ29">
            <v>0.22981595001520122</v>
          </cell>
          <cell r="CK29">
            <v>0.32559148590416209</v>
          </cell>
          <cell r="CL29">
            <v>0.3955960674108378</v>
          </cell>
          <cell r="CM29">
            <v>0.43836945636518865</v>
          </cell>
          <cell r="CN29">
            <v>0.48624218179247253</v>
          </cell>
          <cell r="CO29">
            <v>0.54697440813950182</v>
          </cell>
          <cell r="CP29">
            <v>0.61511604247742324</v>
          </cell>
          <cell r="CQ29">
            <v>0.78160981950457864</v>
          </cell>
          <cell r="CR29">
            <v>0.8210188172640176</v>
          </cell>
          <cell r="CS29">
            <v>0.89933496316751982</v>
          </cell>
          <cell r="CT29">
            <v>1</v>
          </cell>
        </row>
        <row r="30">
          <cell r="A30" t="str">
            <v>Jaraguá</v>
          </cell>
          <cell r="B30">
            <v>160220</v>
          </cell>
          <cell r="C30">
            <v>0.9597</v>
          </cell>
          <cell r="D30">
            <v>0.1893</v>
          </cell>
          <cell r="E30">
            <v>0</v>
          </cell>
          <cell r="F30">
            <v>2.1700000000000001E-2</v>
          </cell>
          <cell r="G30">
            <v>0.74880000000000002</v>
          </cell>
          <cell r="H30" t="str">
            <v>Jaraguá</v>
          </cell>
          <cell r="I30">
            <v>160270</v>
          </cell>
          <cell r="J30">
            <v>1.5940000000000001</v>
          </cell>
          <cell r="K30">
            <v>0.22969999999999999</v>
          </cell>
          <cell r="L30">
            <v>9.0300000000000005E-2</v>
          </cell>
          <cell r="M30">
            <v>0.1736</v>
          </cell>
          <cell r="N30">
            <v>1.1004</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I30">
            <v>9.7859260199812836E-2</v>
          </cell>
          <cell r="CJ30">
            <v>0.18017695567465059</v>
          </cell>
          <cell r="CK30">
            <v>0.26597327325206926</v>
          </cell>
          <cell r="CL30">
            <v>0.32611429172653256</v>
          </cell>
          <cell r="CM30">
            <v>0.41766138308816464</v>
          </cell>
          <cell r="CN30">
            <v>0.47230119605970772</v>
          </cell>
          <cell r="CO30">
            <v>0.57356241492710092</v>
          </cell>
          <cell r="CP30">
            <v>0.63265935212561608</v>
          </cell>
          <cell r="CQ30">
            <v>0.7060181089285823</v>
          </cell>
          <cell r="CR30">
            <v>0.79356126382038694</v>
          </cell>
          <cell r="CS30">
            <v>0.88430849125978828</v>
          </cell>
          <cell r="CT30">
            <v>1</v>
          </cell>
        </row>
        <row r="31">
          <cell r="A31" t="str">
            <v>Jardim São Luis</v>
          </cell>
          <cell r="B31">
            <v>73710</v>
          </cell>
          <cell r="C31">
            <v>1.5341</v>
          </cell>
          <cell r="D31">
            <v>0</v>
          </cell>
          <cell r="E31">
            <v>0</v>
          </cell>
          <cell r="F31">
            <v>5.7700000000000001E-2</v>
          </cell>
          <cell r="G31">
            <v>1.4764999999999999</v>
          </cell>
          <cell r="H31" t="str">
            <v>Jardim São Luis</v>
          </cell>
          <cell r="I31">
            <v>73710</v>
          </cell>
          <cell r="J31">
            <v>0.98760000000000003</v>
          </cell>
          <cell r="K31">
            <v>0.1666</v>
          </cell>
          <cell r="L31">
            <v>0</v>
          </cell>
          <cell r="M31">
            <v>0.17269999999999999</v>
          </cell>
          <cell r="N31">
            <v>0.64829999999999999</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I31">
            <v>0.13704738581685208</v>
          </cell>
          <cell r="CJ31">
            <v>0.23131542536731844</v>
          </cell>
          <cell r="CK31">
            <v>0.29748849466010985</v>
          </cell>
          <cell r="CL31">
            <v>0.34092702439494416</v>
          </cell>
          <cell r="CM31">
            <v>0.41141916172585324</v>
          </cell>
          <cell r="CN31">
            <v>0.46083399933308289</v>
          </cell>
          <cell r="CO31">
            <v>0.55908044425889203</v>
          </cell>
          <cell r="CP31">
            <v>0.62885772003967333</v>
          </cell>
          <cell r="CQ31">
            <v>0.72134375174699705</v>
          </cell>
          <cell r="CR31">
            <v>0.77761183821851865</v>
          </cell>
          <cell r="CS31">
            <v>0.87906804217707601</v>
          </cell>
          <cell r="CT31">
            <v>1</v>
          </cell>
        </row>
        <row r="32">
          <cell r="A32" t="str">
            <v>Juquitiba</v>
          </cell>
          <cell r="B32">
            <v>12907</v>
          </cell>
          <cell r="C32">
            <v>4.4408000000000003</v>
          </cell>
          <cell r="D32">
            <v>0</v>
          </cell>
          <cell r="E32">
            <v>0</v>
          </cell>
          <cell r="F32">
            <v>1.4999999999999999E-2</v>
          </cell>
          <cell r="G32">
            <v>4.4259000000000004</v>
          </cell>
          <cell r="H32" t="str">
            <v>Juquitiba</v>
          </cell>
          <cell r="I32">
            <v>12907</v>
          </cell>
          <cell r="J32">
            <v>5.0106999999999999</v>
          </cell>
          <cell r="K32">
            <v>0</v>
          </cell>
          <cell r="L32">
            <v>0</v>
          </cell>
          <cell r="M32">
            <v>0.1394</v>
          </cell>
          <cell r="N32">
            <v>4.8712999999999997</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I32">
            <v>9.2012081095806594E-2</v>
          </cell>
          <cell r="CJ32">
            <v>0.22101120219569559</v>
          </cell>
          <cell r="CK32">
            <v>0.31276483058789178</v>
          </cell>
          <cell r="CL32">
            <v>0.36058475649843053</v>
          </cell>
          <cell r="CM32">
            <v>0.43345526032233139</v>
          </cell>
          <cell r="CN32">
            <v>0.46018470369837117</v>
          </cell>
          <cell r="CO32">
            <v>0.52032856458573584</v>
          </cell>
          <cell r="CP32">
            <v>0.57880072490841217</v>
          </cell>
          <cell r="CQ32">
            <v>0.67824038686448318</v>
          </cell>
          <cell r="CR32">
            <v>0.76853242656120735</v>
          </cell>
          <cell r="CS32">
            <v>0.88365145279253909</v>
          </cell>
          <cell r="CT32">
            <v>1</v>
          </cell>
        </row>
        <row r="33">
          <cell r="A33" t="str">
            <v>Lapa</v>
          </cell>
          <cell r="B33">
            <v>182554</v>
          </cell>
          <cell r="C33">
            <v>0.46079999999999999</v>
          </cell>
          <cell r="D33">
            <v>0</v>
          </cell>
          <cell r="E33">
            <v>1.2699999999999999E-2</v>
          </cell>
          <cell r="F33">
            <v>4.3900000000000002E-2</v>
          </cell>
          <cell r="G33">
            <v>0.40429999999999999</v>
          </cell>
          <cell r="H33" t="str">
            <v>Lapa</v>
          </cell>
          <cell r="I33">
            <v>182554</v>
          </cell>
          <cell r="J33">
            <v>0.53820000000000001</v>
          </cell>
          <cell r="K33">
            <v>0.20069999999999999</v>
          </cell>
          <cell r="L33">
            <v>0</v>
          </cell>
          <cell r="M33">
            <v>3.5200000000000002E-2</v>
          </cell>
          <cell r="N33">
            <v>0.30230000000000001</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I33">
            <v>0.12424678819266487</v>
          </cell>
          <cell r="CJ33">
            <v>0.27443964037233792</v>
          </cell>
          <cell r="CK33">
            <v>0.37582630944131573</v>
          </cell>
          <cell r="CL33">
            <v>0.42498185317574266</v>
          </cell>
          <cell r="CM33">
            <v>0.47908866503966563</v>
          </cell>
          <cell r="CN33">
            <v>0.53677510476532608</v>
          </cell>
          <cell r="CO33">
            <v>0.59995852097871694</v>
          </cell>
          <cell r="CP33">
            <v>0.65801670587727512</v>
          </cell>
          <cell r="CQ33">
            <v>0.72090904609036899</v>
          </cell>
          <cell r="CR33">
            <v>0.79836164023419509</v>
          </cell>
          <cell r="CS33">
            <v>0.91026564117956343</v>
          </cell>
          <cell r="CT33">
            <v>1</v>
          </cell>
        </row>
        <row r="34">
          <cell r="A34" t="str">
            <v>Mauá</v>
          </cell>
          <cell r="B34">
            <v>119709</v>
          </cell>
          <cell r="C34">
            <v>1.4063000000000001</v>
          </cell>
          <cell r="D34">
            <v>0.52190000000000003</v>
          </cell>
          <cell r="E34">
            <v>0</v>
          </cell>
          <cell r="F34">
            <v>0.19570000000000001</v>
          </cell>
          <cell r="G34">
            <v>0.68869999999999998</v>
          </cell>
          <cell r="H34" t="str">
            <v>Mauá</v>
          </cell>
          <cell r="I34">
            <v>119708</v>
          </cell>
          <cell r="J34">
            <v>0.58069999999999999</v>
          </cell>
          <cell r="K34">
            <v>0</v>
          </cell>
          <cell r="L34">
            <v>0</v>
          </cell>
          <cell r="M34">
            <v>0.1363</v>
          </cell>
          <cell r="N34">
            <v>0.44440000000000002</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I34">
            <v>0.13836676070457979</v>
          </cell>
          <cell r="CJ34">
            <v>0.23693495815650564</v>
          </cell>
          <cell r="CK34">
            <v>0.30381406775812997</v>
          </cell>
          <cell r="CL34">
            <v>0.3402307078001181</v>
          </cell>
          <cell r="CM34">
            <v>0.38655808071383935</v>
          </cell>
          <cell r="CN34">
            <v>0.43890432926392436</v>
          </cell>
          <cell r="CO34">
            <v>0.521639236562224</v>
          </cell>
          <cell r="CP34">
            <v>0.57195562199620509</v>
          </cell>
          <cell r="CQ34">
            <v>0.67601253352216051</v>
          </cell>
          <cell r="CR34">
            <v>0.76181603270232445</v>
          </cell>
          <cell r="CS34">
            <v>0.85846394172038154</v>
          </cell>
          <cell r="CT34">
            <v>1</v>
          </cell>
        </row>
        <row r="35">
          <cell r="A35" t="str">
            <v>Moóca</v>
          </cell>
          <cell r="B35">
            <v>80308</v>
          </cell>
          <cell r="C35">
            <v>0.25890000000000002</v>
          </cell>
          <cell r="D35">
            <v>4.5900000000000003E-2</v>
          </cell>
          <cell r="E35">
            <v>0</v>
          </cell>
          <cell r="F35">
            <v>1.26E-2</v>
          </cell>
          <cell r="G35">
            <v>0.20039999999999999</v>
          </cell>
          <cell r="H35" t="str">
            <v>Moóca</v>
          </cell>
          <cell r="I35">
            <v>80306</v>
          </cell>
          <cell r="J35">
            <v>0.4541</v>
          </cell>
          <cell r="K35">
            <v>0</v>
          </cell>
          <cell r="L35">
            <v>0</v>
          </cell>
          <cell r="M35">
            <v>0.1474</v>
          </cell>
          <cell r="N35">
            <v>0.30680000000000002</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I35">
            <v>9.9777518115214042E-2</v>
          </cell>
          <cell r="CJ35">
            <v>0.22515045236159481</v>
          </cell>
          <cell r="CK35">
            <v>0.31774948963788591</v>
          </cell>
          <cell r="CL35">
            <v>0.38572055185719334</v>
          </cell>
          <cell r="CM35">
            <v>0.47509099121860626</v>
          </cell>
          <cell r="CN35">
            <v>0.56468697320312811</v>
          </cell>
          <cell r="CO35">
            <v>0.63823052060554375</v>
          </cell>
          <cell r="CP35">
            <v>0.67073948011283657</v>
          </cell>
          <cell r="CQ35">
            <v>0.7325634846209087</v>
          </cell>
          <cell r="CR35">
            <v>0.80455628772412624</v>
          </cell>
          <cell r="CS35">
            <v>0.88264191218927657</v>
          </cell>
          <cell r="CT35">
            <v>1</v>
          </cell>
        </row>
        <row r="36">
          <cell r="A36" t="str">
            <v>Oeste</v>
          </cell>
          <cell r="B36">
            <v>72003</v>
          </cell>
          <cell r="C36">
            <v>1.5161</v>
          </cell>
          <cell r="D36">
            <v>0</v>
          </cell>
          <cell r="E36">
            <v>0</v>
          </cell>
          <cell r="F36">
            <v>8.9999999999999993E-3</v>
          </cell>
          <cell r="G36">
            <v>1.5071000000000001</v>
          </cell>
          <cell r="H36" t="str">
            <v>Oeste</v>
          </cell>
          <cell r="I36">
            <v>72003</v>
          </cell>
          <cell r="J36">
            <v>1.4142999999999999</v>
          </cell>
          <cell r="K36">
            <v>0</v>
          </cell>
          <cell r="L36">
            <v>0</v>
          </cell>
          <cell r="M36">
            <v>0.2306</v>
          </cell>
          <cell r="N36">
            <v>1.1837</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I36">
            <v>0.13784574406098032</v>
          </cell>
          <cell r="CJ36">
            <v>0.24299019595410826</v>
          </cell>
          <cell r="CK36">
            <v>0.31799018876698404</v>
          </cell>
          <cell r="CL36">
            <v>0.3731376691289543</v>
          </cell>
          <cell r="CM36">
            <v>0.43396440999353925</v>
          </cell>
          <cell r="CN36">
            <v>0.47963070689269699</v>
          </cell>
          <cell r="CO36">
            <v>0.55434137106473547</v>
          </cell>
          <cell r="CP36">
            <v>0.60144401823296123</v>
          </cell>
          <cell r="CQ36">
            <v>0.68944562427550493</v>
          </cell>
          <cell r="CR36">
            <v>0.77384159842261879</v>
          </cell>
          <cell r="CS36">
            <v>0.89930051955503576</v>
          </cell>
          <cell r="CT36">
            <v>1</v>
          </cell>
        </row>
        <row r="37">
          <cell r="A37" t="str">
            <v>Osasco</v>
          </cell>
          <cell r="B37">
            <v>215607</v>
          </cell>
          <cell r="C37">
            <v>0.68079999999999996</v>
          </cell>
          <cell r="D37">
            <v>0</v>
          </cell>
          <cell r="E37">
            <v>3.5299999999999998E-2</v>
          </cell>
          <cell r="F37">
            <v>3.39E-2</v>
          </cell>
          <cell r="G37">
            <v>0.61160000000000003</v>
          </cell>
          <cell r="H37" t="str">
            <v>Osasco</v>
          </cell>
          <cell r="I37">
            <v>215550</v>
          </cell>
          <cell r="J37">
            <v>0.63619999999999999</v>
          </cell>
          <cell r="K37">
            <v>0</v>
          </cell>
          <cell r="L37">
            <v>6.8699999999999997E-2</v>
          </cell>
          <cell r="M37">
            <v>2.5399999999999999E-2</v>
          </cell>
          <cell r="N37">
            <v>0.54200000000000004</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I37">
            <v>0.14609328428449217</v>
          </cell>
          <cell r="CJ37">
            <v>0.21061252282176368</v>
          </cell>
          <cell r="CK37">
            <v>0.33222594016908091</v>
          </cell>
          <cell r="CL37">
            <v>0.3822403608947233</v>
          </cell>
          <cell r="CM37">
            <v>0.45058085666989595</v>
          </cell>
          <cell r="CN37">
            <v>0.50382544083154202</v>
          </cell>
          <cell r="CO37">
            <v>0.58725308937662313</v>
          </cell>
          <cell r="CP37">
            <v>0.64799261499511851</v>
          </cell>
          <cell r="CQ37">
            <v>0.74206190931657534</v>
          </cell>
          <cell r="CR37">
            <v>0.80492998776410396</v>
          </cell>
          <cell r="CS37">
            <v>0.89458105614703343</v>
          </cell>
          <cell r="CT37">
            <v>1</v>
          </cell>
        </row>
        <row r="38">
          <cell r="A38" t="str">
            <v>Parelheiros</v>
          </cell>
          <cell r="B38">
            <v>20890</v>
          </cell>
          <cell r="C38">
            <v>1.5021</v>
          </cell>
          <cell r="D38">
            <v>0</v>
          </cell>
          <cell r="E38">
            <v>0</v>
          </cell>
          <cell r="F38">
            <v>0</v>
          </cell>
          <cell r="G38">
            <v>1.5021</v>
          </cell>
          <cell r="H38" t="str">
            <v>Parelheiros</v>
          </cell>
          <cell r="I38">
            <v>20890</v>
          </cell>
          <cell r="J38">
            <v>2.2086999999999999</v>
          </cell>
          <cell r="K38">
            <v>0</v>
          </cell>
          <cell r="L38">
            <v>3.7600000000000001E-2</v>
          </cell>
          <cell r="M38">
            <v>3.9199999999999999E-2</v>
          </cell>
          <cell r="N38">
            <v>2.1318999999999999</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I38">
            <v>0.10344919911846422</v>
          </cell>
          <cell r="CJ38">
            <v>0.17916768071171618</v>
          </cell>
          <cell r="CK38">
            <v>0.27976861233269645</v>
          </cell>
          <cell r="CL38">
            <v>0.30857884411919595</v>
          </cell>
          <cell r="CM38">
            <v>0.37747326875419701</v>
          </cell>
          <cell r="CN38">
            <v>0.43600087808576476</v>
          </cell>
          <cell r="CO38">
            <v>0.51928750059931839</v>
          </cell>
          <cell r="CP38">
            <v>0.57259897440720087</v>
          </cell>
          <cell r="CQ38">
            <v>0.65294380786084261</v>
          </cell>
          <cell r="CR38">
            <v>0.71309719077346023</v>
          </cell>
          <cell r="CS38">
            <v>0.82245692191965725</v>
          </cell>
          <cell r="CT38">
            <v>1</v>
          </cell>
        </row>
        <row r="39">
          <cell r="A39" t="str">
            <v>Parnaíba</v>
          </cell>
          <cell r="B39">
            <v>125798</v>
          </cell>
          <cell r="C39">
            <v>1.2829999999999999</v>
          </cell>
          <cell r="D39">
            <v>7.1199999999999999E-2</v>
          </cell>
          <cell r="E39">
            <v>5.1499999999999997E-2</v>
          </cell>
          <cell r="F39">
            <v>0.16320000000000001</v>
          </cell>
          <cell r="G39">
            <v>0.99709999999999999</v>
          </cell>
          <cell r="H39" t="str">
            <v>Parnaíba</v>
          </cell>
          <cell r="I39">
            <v>125798</v>
          </cell>
          <cell r="J39">
            <v>1.4809000000000001</v>
          </cell>
          <cell r="K39">
            <v>0</v>
          </cell>
          <cell r="L39">
            <v>0</v>
          </cell>
          <cell r="M39">
            <v>8.9700000000000002E-2</v>
          </cell>
          <cell r="N39">
            <v>1.3912</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I39">
            <v>0.14328536305818815</v>
          </cell>
          <cell r="CJ39">
            <v>0.21760674495830834</v>
          </cell>
          <cell r="CK39">
            <v>0.31167994949708339</v>
          </cell>
          <cell r="CL39">
            <v>0.37005726666645733</v>
          </cell>
          <cell r="CM39">
            <v>0.43217552416963678</v>
          </cell>
          <cell r="CN39">
            <v>0.47832811904196709</v>
          </cell>
          <cell r="CO39">
            <v>0.5512200666990229</v>
          </cell>
          <cell r="CP39">
            <v>0.60675470386550256</v>
          </cell>
          <cell r="CQ39">
            <v>0.70099971030301544</v>
          </cell>
          <cell r="CR39">
            <v>0.7795935553150446</v>
          </cell>
          <cell r="CS39">
            <v>0.89687992033862951</v>
          </cell>
          <cell r="CT39">
            <v>1</v>
          </cell>
        </row>
        <row r="40">
          <cell r="A40" t="str">
            <v>Penha</v>
          </cell>
          <cell r="B40">
            <v>144924</v>
          </cell>
          <cell r="C40">
            <v>0.47749999999999998</v>
          </cell>
          <cell r="D40">
            <v>4.1000000000000003E-3</v>
          </cell>
          <cell r="E40">
            <v>0</v>
          </cell>
          <cell r="F40">
            <v>6.0199999999999997E-2</v>
          </cell>
          <cell r="G40">
            <v>0.41310000000000002</v>
          </cell>
          <cell r="H40" t="str">
            <v>Penha</v>
          </cell>
          <cell r="I40">
            <v>144924</v>
          </cell>
          <cell r="J40">
            <v>0.37690000000000001</v>
          </cell>
          <cell r="K40">
            <v>0</v>
          </cell>
          <cell r="L40">
            <v>0</v>
          </cell>
          <cell r="M40">
            <v>0.1308</v>
          </cell>
          <cell r="N40">
            <v>0.24610000000000001</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I40">
            <v>9.1236156266714913E-2</v>
          </cell>
          <cell r="CJ40">
            <v>0.23884254619341691</v>
          </cell>
          <cell r="CK40">
            <v>0.32758535081118345</v>
          </cell>
          <cell r="CL40">
            <v>0.36894079353261172</v>
          </cell>
          <cell r="CM40">
            <v>0.44863705260760733</v>
          </cell>
          <cell r="CN40">
            <v>0.49939902227733496</v>
          </cell>
          <cell r="CO40">
            <v>0.56981315530635923</v>
          </cell>
          <cell r="CP40">
            <v>0.61908366192038344</v>
          </cell>
          <cell r="CQ40">
            <v>0.7443720665197876</v>
          </cell>
          <cell r="CR40">
            <v>0.81512783934439392</v>
          </cell>
          <cell r="CS40">
            <v>0.88884480583326142</v>
          </cell>
          <cell r="CT40">
            <v>1</v>
          </cell>
        </row>
        <row r="41">
          <cell r="A41" t="str">
            <v>Planalto</v>
          </cell>
          <cell r="B41">
            <v>111017</v>
          </cell>
          <cell r="C41">
            <v>0.55259999999999998</v>
          </cell>
          <cell r="D41">
            <v>0</v>
          </cell>
          <cell r="E41">
            <v>1.0500000000000001E-2</v>
          </cell>
          <cell r="F41">
            <v>0.10290000000000001</v>
          </cell>
          <cell r="G41">
            <v>0.43919999999999998</v>
          </cell>
          <cell r="H41" t="str">
            <v>Planalto</v>
          </cell>
          <cell r="I41">
            <v>111017</v>
          </cell>
          <cell r="J41">
            <v>0.97040000000000004</v>
          </cell>
          <cell r="K41">
            <v>0</v>
          </cell>
          <cell r="L41">
            <v>0.3261</v>
          </cell>
          <cell r="M41">
            <v>3.9800000000000002E-2</v>
          </cell>
          <cell r="N41">
            <v>0.60450000000000004</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I41">
            <v>0.16742228881942409</v>
          </cell>
          <cell r="CJ41">
            <v>0.2900948471892596</v>
          </cell>
          <cell r="CK41">
            <v>0.360534811557912</v>
          </cell>
          <cell r="CL41">
            <v>0.41832677157579712</v>
          </cell>
          <cell r="CM41">
            <v>0.48547055481677259</v>
          </cell>
          <cell r="CN41">
            <v>0.53654763266426342</v>
          </cell>
          <cell r="CO41">
            <v>0.60745090802459845</v>
          </cell>
          <cell r="CP41">
            <v>0.65912901538619517</v>
          </cell>
          <cell r="CQ41">
            <v>0.72933657565786447</v>
          </cell>
          <cell r="CR41">
            <v>0.81448197059253902</v>
          </cell>
          <cell r="CS41">
            <v>0.90108871429362003</v>
          </cell>
          <cell r="CT41">
            <v>1</v>
          </cell>
        </row>
        <row r="42">
          <cell r="A42" t="str">
            <v>Raposo Tavares</v>
          </cell>
          <cell r="B42">
            <v>28775</v>
          </cell>
          <cell r="C42">
            <v>0.81689999999999996</v>
          </cell>
          <cell r="D42">
            <v>0</v>
          </cell>
          <cell r="E42">
            <v>0</v>
          </cell>
          <cell r="F42">
            <v>0</v>
          </cell>
          <cell r="G42">
            <v>0.81689999999999996</v>
          </cell>
          <cell r="H42" t="str">
            <v>Raposo Tavares</v>
          </cell>
          <cell r="I42">
            <v>28775</v>
          </cell>
          <cell r="J42">
            <v>0.45729999999999998</v>
          </cell>
          <cell r="K42">
            <v>0</v>
          </cell>
          <cell r="L42">
            <v>0</v>
          </cell>
          <cell r="M42">
            <v>0</v>
          </cell>
          <cell r="N42">
            <v>0.45729999999999998</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I42">
            <v>0.12402219524889242</v>
          </cell>
          <cell r="CJ42">
            <v>0.20279154492966994</v>
          </cell>
          <cell r="CK42">
            <v>0.32957686314444751</v>
          </cell>
          <cell r="CL42">
            <v>0.38645833730413726</v>
          </cell>
          <cell r="CM42">
            <v>0.44664365275952789</v>
          </cell>
          <cell r="CN42">
            <v>0.4694092451502388</v>
          </cell>
          <cell r="CO42">
            <v>0.54263567323387807</v>
          </cell>
          <cell r="CP42">
            <v>0.59425481834754756</v>
          </cell>
          <cell r="CQ42">
            <v>0.70629331127435013</v>
          </cell>
          <cell r="CR42">
            <v>0.75694782843645436</v>
          </cell>
          <cell r="CS42">
            <v>0.87742521394955975</v>
          </cell>
          <cell r="CT42">
            <v>1</v>
          </cell>
        </row>
        <row r="43">
          <cell r="A43" t="str">
            <v>Ribeirao Pires - Rio G. da Serra</v>
          </cell>
          <cell r="B43">
            <v>42574</v>
          </cell>
          <cell r="C43">
            <v>1.4881</v>
          </cell>
          <cell r="D43">
            <v>0.80520000000000003</v>
          </cell>
          <cell r="E43">
            <v>0</v>
          </cell>
          <cell r="F43">
            <v>0.30209999999999998</v>
          </cell>
          <cell r="G43">
            <v>0.38080000000000003</v>
          </cell>
          <cell r="H43" t="str">
            <v>Ribeirao Pires - Rio G. da Serra</v>
          </cell>
          <cell r="I43">
            <v>42566</v>
          </cell>
          <cell r="J43">
            <v>0.83030000000000004</v>
          </cell>
          <cell r="K43">
            <v>0</v>
          </cell>
          <cell r="L43">
            <v>0</v>
          </cell>
          <cell r="M43">
            <v>5.2699999999999997E-2</v>
          </cell>
          <cell r="N43">
            <v>0.77759999999999996</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I43">
            <v>0.10681419448581163</v>
          </cell>
          <cell r="CJ43">
            <v>0.26380243378708079</v>
          </cell>
          <cell r="CK43">
            <v>0.35069153190921654</v>
          </cell>
          <cell r="CL43">
            <v>0.39546208997900989</v>
          </cell>
          <cell r="CM43">
            <v>0.44069362738473339</v>
          </cell>
          <cell r="CN43">
            <v>0.50316289940539016</v>
          </cell>
          <cell r="CO43">
            <v>0.56340137151493008</v>
          </cell>
          <cell r="CP43">
            <v>0.62017427390978108</v>
          </cell>
          <cell r="CQ43">
            <v>0.68782552119041906</v>
          </cell>
          <cell r="CR43">
            <v>0.81090647938364635</v>
          </cell>
          <cell r="CS43">
            <v>0.89450728492674858</v>
          </cell>
          <cell r="CT43">
            <v>1</v>
          </cell>
        </row>
        <row r="44">
          <cell r="A44" t="str">
            <v>Rio Bonito</v>
          </cell>
          <cell r="B44">
            <v>97973</v>
          </cell>
          <cell r="C44">
            <v>0.98050000000000004</v>
          </cell>
          <cell r="D44">
            <v>0</v>
          </cell>
          <cell r="E44">
            <v>0</v>
          </cell>
          <cell r="F44">
            <v>9.01E-2</v>
          </cell>
          <cell r="G44">
            <v>0.89039999999999997</v>
          </cell>
          <cell r="H44" t="str">
            <v>Rio Bonito</v>
          </cell>
          <cell r="I44">
            <v>97976</v>
          </cell>
          <cell r="J44">
            <v>0.68110000000000004</v>
          </cell>
          <cell r="K44">
            <v>0</v>
          </cell>
          <cell r="L44">
            <v>0</v>
          </cell>
          <cell r="M44">
            <v>0.28670000000000001</v>
          </cell>
          <cell r="N44">
            <v>0.39429999999999998</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I44">
            <v>0.13764070748199239</v>
          </cell>
          <cell r="CJ44">
            <v>0.20773321979736897</v>
          </cell>
          <cell r="CK44">
            <v>0.31044211797327437</v>
          </cell>
          <cell r="CL44">
            <v>0.36209802756071796</v>
          </cell>
          <cell r="CM44">
            <v>0.42100096464095854</v>
          </cell>
          <cell r="CN44">
            <v>0.48606868686530008</v>
          </cell>
          <cell r="CO44">
            <v>0.57036842374973218</v>
          </cell>
          <cell r="CP44">
            <v>0.6473506176196393</v>
          </cell>
          <cell r="CQ44">
            <v>0.73624127990991162</v>
          </cell>
          <cell r="CR44">
            <v>0.83230589009600231</v>
          </cell>
          <cell r="CS44">
            <v>0.91747489500419155</v>
          </cell>
          <cell r="CT44">
            <v>1</v>
          </cell>
        </row>
        <row r="45">
          <cell r="A45" t="str">
            <v>Santana</v>
          </cell>
          <cell r="B45">
            <v>96309</v>
          </cell>
          <cell r="C45">
            <v>0.72460000000000002</v>
          </cell>
          <cell r="D45">
            <v>0</v>
          </cell>
          <cell r="E45">
            <v>7.7100000000000002E-2</v>
          </cell>
          <cell r="F45">
            <v>5.0999999999999997E-2</v>
          </cell>
          <cell r="G45">
            <v>0.59640000000000004</v>
          </cell>
          <cell r="H45" t="str">
            <v>Santana</v>
          </cell>
          <cell r="I45">
            <v>96309</v>
          </cell>
          <cell r="J45">
            <v>0.72430000000000005</v>
          </cell>
          <cell r="K45">
            <v>0.24429999999999999</v>
          </cell>
          <cell r="L45">
            <v>4.0000000000000002E-4</v>
          </cell>
          <cell r="M45">
            <v>3.4799999999999998E-2</v>
          </cell>
          <cell r="N45">
            <v>0.44479999999999997</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I45">
            <v>0.11177732613900498</v>
          </cell>
          <cell r="CJ45">
            <v>0.20964552732328068</v>
          </cell>
          <cell r="CK45">
            <v>0.32337016986998302</v>
          </cell>
          <cell r="CL45">
            <v>0.37452305405526654</v>
          </cell>
          <cell r="CM45">
            <v>0.40995822596248865</v>
          </cell>
          <cell r="CN45">
            <v>0.44894556971952726</v>
          </cell>
          <cell r="CO45">
            <v>0.58201052814181797</v>
          </cell>
          <cell r="CP45">
            <v>0.63663626074631019</v>
          </cell>
          <cell r="CQ45">
            <v>0.69669976647249188</v>
          </cell>
          <cell r="CR45">
            <v>0.77761863049719249</v>
          </cell>
          <cell r="CS45">
            <v>0.87151961262762057</v>
          </cell>
          <cell r="CT45">
            <v>1</v>
          </cell>
        </row>
        <row r="46">
          <cell r="A46" t="str">
            <v>Santo Amaro</v>
          </cell>
          <cell r="B46">
            <v>179656</v>
          </cell>
          <cell r="C46">
            <v>0.66549999999999998</v>
          </cell>
          <cell r="D46">
            <v>0</v>
          </cell>
          <cell r="E46">
            <v>0</v>
          </cell>
          <cell r="F46">
            <v>1.3599999999999999E-2</v>
          </cell>
          <cell r="G46">
            <v>0.65180000000000005</v>
          </cell>
          <cell r="H46" t="str">
            <v>Santo Amaro</v>
          </cell>
          <cell r="I46">
            <v>179659</v>
          </cell>
          <cell r="J46">
            <v>1.0615000000000001</v>
          </cell>
          <cell r="K46">
            <v>4.6699999999999998E-2</v>
          </cell>
          <cell r="L46">
            <v>0</v>
          </cell>
          <cell r="M46">
            <v>4.1099999999999998E-2</v>
          </cell>
          <cell r="N46">
            <v>0.9738</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I46">
            <v>0.13132517987486611</v>
          </cell>
          <cell r="CJ46">
            <v>0.19453428527961075</v>
          </cell>
          <cell r="CK46">
            <v>0.29109188287287707</v>
          </cell>
          <cell r="CL46">
            <v>0.32964994585225937</v>
          </cell>
          <cell r="CM46">
            <v>0.37737310038011668</v>
          </cell>
          <cell r="CN46">
            <v>0.43299561106245932</v>
          </cell>
          <cell r="CO46">
            <v>0.53977835374597194</v>
          </cell>
          <cell r="CP46">
            <v>0.61579931578806646</v>
          </cell>
          <cell r="CQ46">
            <v>0.73823871220398929</v>
          </cell>
          <cell r="CR46">
            <v>0.80858441746274368</v>
          </cell>
          <cell r="CS46">
            <v>0.89218057808555196</v>
          </cell>
          <cell r="CT46">
            <v>1</v>
          </cell>
        </row>
        <row r="47">
          <cell r="A47" t="str">
            <v>Santo André</v>
          </cell>
          <cell r="B47">
            <v>227574</v>
          </cell>
          <cell r="C47">
            <v>0.69689999999999996</v>
          </cell>
          <cell r="D47">
            <v>0.1401</v>
          </cell>
          <cell r="E47">
            <v>0</v>
          </cell>
          <cell r="F47">
            <v>1.4500000000000001E-2</v>
          </cell>
          <cell r="G47">
            <v>0.5423</v>
          </cell>
          <cell r="H47" t="str">
            <v>Santo André</v>
          </cell>
          <cell r="I47">
            <v>227576</v>
          </cell>
          <cell r="J47">
            <v>0.30499999999999999</v>
          </cell>
          <cell r="K47">
            <v>0</v>
          </cell>
          <cell r="L47">
            <v>0</v>
          </cell>
          <cell r="M47">
            <v>0.192</v>
          </cell>
          <cell r="N47">
            <v>0.113</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I47">
            <v>0.12315981331616169</v>
          </cell>
          <cell r="CJ47">
            <v>0.21539918986506795</v>
          </cell>
          <cell r="CK47">
            <v>0.32933829327004882</v>
          </cell>
          <cell r="CL47">
            <v>0.40556843429644457</v>
          </cell>
          <cell r="CM47">
            <v>0.45795350630712239</v>
          </cell>
          <cell r="CN47">
            <v>0.49017235623551114</v>
          </cell>
          <cell r="CO47">
            <v>0.55912970397764017</v>
          </cell>
          <cell r="CP47">
            <v>0.62837293053729604</v>
          </cell>
          <cell r="CQ47">
            <v>0.69648348993162257</v>
          </cell>
          <cell r="CR47">
            <v>0.79924828055973407</v>
          </cell>
          <cell r="CS47">
            <v>0.89540558890786226</v>
          </cell>
          <cell r="CT47">
            <v>1</v>
          </cell>
        </row>
        <row r="48">
          <cell r="A48" t="str">
            <v>Santo Andre - Represa</v>
          </cell>
          <cell r="B48">
            <v>7219</v>
          </cell>
          <cell r="C48">
            <v>1.3815999999999999</v>
          </cell>
          <cell r="D48">
            <v>0.2175</v>
          </cell>
          <cell r="E48">
            <v>0</v>
          </cell>
          <cell r="F48">
            <v>0.14330000000000001</v>
          </cell>
          <cell r="G48">
            <v>1.0207999999999999</v>
          </cell>
          <cell r="H48" t="str">
            <v>Santo Andre - Represa</v>
          </cell>
          <cell r="I48">
            <v>7219</v>
          </cell>
          <cell r="J48">
            <v>2.3100999999999998</v>
          </cell>
          <cell r="K48">
            <v>0</v>
          </cell>
          <cell r="L48">
            <v>0</v>
          </cell>
          <cell r="M48">
            <v>6.2199999999999998E-2</v>
          </cell>
          <cell r="N48">
            <v>2.2479</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I48">
            <v>0.13717228377318916</v>
          </cell>
          <cell r="CJ48">
            <v>0.21957631442684108</v>
          </cell>
          <cell r="CK48">
            <v>0.28076240773799532</v>
          </cell>
          <cell r="CL48">
            <v>0.30880915007239018</v>
          </cell>
          <cell r="CM48">
            <v>0.40433241077994508</v>
          </cell>
          <cell r="CN48">
            <v>0.4570693533207057</v>
          </cell>
          <cell r="CO48">
            <v>0.54796700346757243</v>
          </cell>
          <cell r="CP48">
            <v>0.57433655065908384</v>
          </cell>
          <cell r="CQ48">
            <v>0.70815381996463378</v>
          </cell>
          <cell r="CR48">
            <v>0.82381749826673312</v>
          </cell>
          <cell r="CS48">
            <v>0.9238624679957349</v>
          </cell>
          <cell r="CT48">
            <v>1</v>
          </cell>
        </row>
        <row r="49">
          <cell r="A49" t="str">
            <v>Sao Bernardo do Campo</v>
          </cell>
          <cell r="B49">
            <v>118197</v>
          </cell>
          <cell r="C49">
            <v>0.41520000000000001</v>
          </cell>
          <cell r="D49">
            <v>9.8699999999999996E-2</v>
          </cell>
          <cell r="E49">
            <v>7.4000000000000003E-3</v>
          </cell>
          <cell r="F49">
            <v>3.8300000000000001E-2</v>
          </cell>
          <cell r="G49">
            <v>0.27079999999999999</v>
          </cell>
          <cell r="H49" t="str">
            <v>Sao Bernardo do Campo</v>
          </cell>
          <cell r="I49">
            <v>118119</v>
          </cell>
          <cell r="J49">
            <v>0.54079999999999995</v>
          </cell>
          <cell r="K49">
            <v>0</v>
          </cell>
          <cell r="L49">
            <v>6.4000000000000001E-2</v>
          </cell>
          <cell r="M49">
            <v>1.49E-2</v>
          </cell>
          <cell r="N49">
            <v>0.46189999999999998</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I49">
            <v>0.12861406202025527</v>
          </cell>
          <cell r="CJ49">
            <v>0.24219910916772447</v>
          </cell>
          <cell r="CK49">
            <v>0.3627014975468032</v>
          </cell>
          <cell r="CL49">
            <v>0.42401182569022561</v>
          </cell>
          <cell r="CM49">
            <v>0.48212800055133764</v>
          </cell>
          <cell r="CN49">
            <v>0.52940412984341689</v>
          </cell>
          <cell r="CO49">
            <v>0.62486171628024012</v>
          </cell>
          <cell r="CP49">
            <v>0.68656925686013037</v>
          </cell>
          <cell r="CQ49">
            <v>0.75568499067768735</v>
          </cell>
          <cell r="CR49">
            <v>0.84741245123651487</v>
          </cell>
          <cell r="CS49">
            <v>0.9203936416293621</v>
          </cell>
          <cell r="CT49">
            <v>1</v>
          </cell>
        </row>
        <row r="50">
          <cell r="A50" t="str">
            <v>Sao Bernardo do Campo - Represa</v>
          </cell>
          <cell r="B50">
            <v>8110</v>
          </cell>
          <cell r="C50">
            <v>1.3139000000000001</v>
          </cell>
          <cell r="D50">
            <v>4.7E-2</v>
          </cell>
          <cell r="E50">
            <v>0</v>
          </cell>
          <cell r="F50">
            <v>0.22239999999999999</v>
          </cell>
          <cell r="G50">
            <v>1.0445</v>
          </cell>
          <cell r="H50" t="str">
            <v>Sao Bernardo do Campo - Represa</v>
          </cell>
          <cell r="I50">
            <v>8110</v>
          </cell>
          <cell r="J50">
            <v>2.4824999999999999</v>
          </cell>
          <cell r="K50">
            <v>0</v>
          </cell>
          <cell r="L50">
            <v>0.25180000000000002</v>
          </cell>
          <cell r="M50">
            <v>1.52E-2</v>
          </cell>
          <cell r="N50">
            <v>2.2155999999999998</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I50">
            <v>0.19098221278200569</v>
          </cell>
          <cell r="CJ50">
            <v>0.30894921308036194</v>
          </cell>
          <cell r="CK50">
            <v>0.39200616234989549</v>
          </cell>
          <cell r="CL50">
            <v>0.44678879784172965</v>
          </cell>
          <cell r="CM50">
            <v>0.52007498315842104</v>
          </cell>
          <cell r="CN50">
            <v>0.5658869831385186</v>
          </cell>
          <cell r="CO50">
            <v>0.61944095170395297</v>
          </cell>
          <cell r="CP50">
            <v>0.66295670759409597</v>
          </cell>
          <cell r="CQ50">
            <v>0.69987181034317036</v>
          </cell>
          <cell r="CR50">
            <v>0.7996536966928236</v>
          </cell>
          <cell r="CS50">
            <v>0.89252443469777087</v>
          </cell>
          <cell r="CT50">
            <v>1</v>
          </cell>
        </row>
        <row r="51">
          <cell r="A51" t="str">
            <v>São Caetano do Sul</v>
          </cell>
          <cell r="B51">
            <v>67041</v>
          </cell>
          <cell r="C51">
            <v>0.45839999999999997</v>
          </cell>
          <cell r="D51">
            <v>8.7099999999999997E-2</v>
          </cell>
          <cell r="E51">
            <v>0</v>
          </cell>
          <cell r="F51">
            <v>6.9199999999999998E-2</v>
          </cell>
          <cell r="G51">
            <v>0.30220000000000002</v>
          </cell>
          <cell r="H51" t="str">
            <v>São Caetano do Sul</v>
          </cell>
          <cell r="I51">
            <v>67041</v>
          </cell>
          <cell r="J51">
            <v>0.20050000000000001</v>
          </cell>
          <cell r="K51">
            <v>0</v>
          </cell>
          <cell r="L51">
            <v>0</v>
          </cell>
          <cell r="M51">
            <v>2.8500000000000001E-2</v>
          </cell>
          <cell r="N51">
            <v>0.17199999999999999</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I51">
            <v>0.11506335761171041</v>
          </cell>
          <cell r="CJ51">
            <v>0.20786655046032471</v>
          </cell>
          <cell r="CK51">
            <v>0.27451055710801614</v>
          </cell>
          <cell r="CL51">
            <v>0.3916569906863776</v>
          </cell>
          <cell r="CM51">
            <v>0.46011458781436615</v>
          </cell>
          <cell r="CN51">
            <v>0.50503582530757718</v>
          </cell>
          <cell r="CO51">
            <v>0.65646009681770745</v>
          </cell>
          <cell r="CP51">
            <v>0.70032212699635077</v>
          </cell>
          <cell r="CQ51">
            <v>0.74949823025616791</v>
          </cell>
          <cell r="CR51">
            <v>0.83318575277199547</v>
          </cell>
          <cell r="CS51">
            <v>0.90501218222968571</v>
          </cell>
          <cell r="CT51">
            <v>1</v>
          </cell>
        </row>
        <row r="52">
          <cell r="A52" t="str">
            <v>São Mateus</v>
          </cell>
          <cell r="B52">
            <v>53316</v>
          </cell>
          <cell r="C52">
            <v>0.62</v>
          </cell>
          <cell r="D52">
            <v>0</v>
          </cell>
          <cell r="E52">
            <v>0</v>
          </cell>
          <cell r="F52">
            <v>3.6400000000000002E-2</v>
          </cell>
          <cell r="G52">
            <v>0.5837</v>
          </cell>
          <cell r="H52" t="str">
            <v>São Mateus</v>
          </cell>
          <cell r="I52">
            <v>53299</v>
          </cell>
          <cell r="J52">
            <v>0.25319999999999998</v>
          </cell>
          <cell r="K52">
            <v>0</v>
          </cell>
          <cell r="L52">
            <v>0</v>
          </cell>
          <cell r="M52">
            <v>8.8099999999999998E-2</v>
          </cell>
          <cell r="N52">
            <v>0.16520000000000001</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I52">
            <v>0.11747396309545018</v>
          </cell>
          <cell r="CJ52">
            <v>0.20822500036921746</v>
          </cell>
          <cell r="CK52">
            <v>0.30473989484777175</v>
          </cell>
          <cell r="CL52">
            <v>0.34514201192555027</v>
          </cell>
          <cell r="CM52">
            <v>0.39217674277525949</v>
          </cell>
          <cell r="CN52">
            <v>0.46751775983194621</v>
          </cell>
          <cell r="CO52">
            <v>0.58868820940457101</v>
          </cell>
          <cell r="CP52">
            <v>0.65897444217997203</v>
          </cell>
          <cell r="CQ52">
            <v>0.74523475063842959</v>
          </cell>
          <cell r="CR52">
            <v>0.81682449685358605</v>
          </cell>
          <cell r="CS52">
            <v>0.88565141174171524</v>
          </cell>
          <cell r="CT52">
            <v>1</v>
          </cell>
        </row>
        <row r="53">
          <cell r="A53" t="str">
            <v>São Miguel Paulista</v>
          </cell>
          <cell r="B53">
            <v>91813</v>
          </cell>
          <cell r="C53">
            <v>0.66410000000000002</v>
          </cell>
          <cell r="D53">
            <v>5.7000000000000002E-2</v>
          </cell>
          <cell r="E53">
            <v>0</v>
          </cell>
          <cell r="F53">
            <v>0.19350000000000001</v>
          </cell>
          <cell r="G53">
            <v>0.41360000000000002</v>
          </cell>
          <cell r="H53" t="str">
            <v>São Miguel Paulista</v>
          </cell>
          <cell r="I53">
            <v>91821</v>
          </cell>
          <cell r="J53">
            <v>0.66659999999999997</v>
          </cell>
          <cell r="K53">
            <v>0</v>
          </cell>
          <cell r="L53">
            <v>0</v>
          </cell>
          <cell r="M53">
            <v>3.85E-2</v>
          </cell>
          <cell r="N53">
            <v>0.62809999999999999</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I53">
            <v>0.16264035333070304</v>
          </cell>
          <cell r="CJ53">
            <v>0.23586594631140764</v>
          </cell>
          <cell r="CK53">
            <v>0.30095670621764237</v>
          </cell>
          <cell r="CL53">
            <v>0.34547285864593125</v>
          </cell>
          <cell r="CM53">
            <v>0.42126242726816554</v>
          </cell>
          <cell r="CN53">
            <v>0.48342112424525835</v>
          </cell>
          <cell r="CO53">
            <v>0.56798566384998195</v>
          </cell>
          <cell r="CP53">
            <v>0.62930313365653578</v>
          </cell>
          <cell r="CQ53">
            <v>0.69105931384190511</v>
          </cell>
          <cell r="CR53">
            <v>0.75187969495834683</v>
          </cell>
          <cell r="CS53">
            <v>0.88155883687369263</v>
          </cell>
          <cell r="CT53">
            <v>1</v>
          </cell>
        </row>
        <row r="54">
          <cell r="A54" t="str">
            <v>Sao Paulo - Centro</v>
          </cell>
          <cell r="B54">
            <v>104839</v>
          </cell>
          <cell r="C54">
            <v>0.57730000000000004</v>
          </cell>
          <cell r="D54">
            <v>2.0799999999999999E-2</v>
          </cell>
          <cell r="E54">
            <v>9.0200000000000002E-2</v>
          </cell>
          <cell r="F54">
            <v>0.1883</v>
          </cell>
          <cell r="G54">
            <v>0.27800000000000002</v>
          </cell>
          <cell r="H54" t="str">
            <v>Sao Paulo - Centro</v>
          </cell>
          <cell r="I54">
            <v>104839</v>
          </cell>
          <cell r="J54">
            <v>1.3709</v>
          </cell>
          <cell r="K54">
            <v>0.21290000000000001</v>
          </cell>
          <cell r="L54">
            <v>0.1283</v>
          </cell>
          <cell r="M54">
            <v>0.1573</v>
          </cell>
          <cell r="N54">
            <v>0.87239999999999995</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I54">
            <v>9.9078956104042895E-2</v>
          </cell>
          <cell r="CJ54">
            <v>0.2074227974912411</v>
          </cell>
          <cell r="CK54">
            <v>0.3397776499275218</v>
          </cell>
          <cell r="CL54">
            <v>0.38856156895478267</v>
          </cell>
          <cell r="CM54">
            <v>0.46110173158984658</v>
          </cell>
          <cell r="CN54">
            <v>0.53350279067128215</v>
          </cell>
          <cell r="CO54">
            <v>0.61010940261642188</v>
          </cell>
          <cell r="CP54">
            <v>0.66373685317198028</v>
          </cell>
          <cell r="CQ54">
            <v>0.73208653280844016</v>
          </cell>
          <cell r="CR54">
            <v>0.80185730944867872</v>
          </cell>
          <cell r="CS54">
            <v>0.89644568649359757</v>
          </cell>
          <cell r="CT54">
            <v>1</v>
          </cell>
        </row>
        <row r="55">
          <cell r="A55" t="str">
            <v>São Paulo Represa Sul</v>
          </cell>
          <cell r="B55">
            <v>1408</v>
          </cell>
          <cell r="C55">
            <v>3.1827000000000001</v>
          </cell>
          <cell r="D55">
            <v>0</v>
          </cell>
          <cell r="E55">
            <v>0</v>
          </cell>
          <cell r="F55">
            <v>0</v>
          </cell>
          <cell r="G55">
            <v>3.1827000000000001</v>
          </cell>
          <cell r="H55" t="str">
            <v>São Paulo Represa Sul</v>
          </cell>
          <cell r="I55">
            <v>1408</v>
          </cell>
          <cell r="J55">
            <v>2.9554</v>
          </cell>
          <cell r="K55">
            <v>0</v>
          </cell>
          <cell r="L55">
            <v>4.5900000000000003E-2</v>
          </cell>
          <cell r="M55">
            <v>1.1785000000000001</v>
          </cell>
          <cell r="N55">
            <v>1.7310000000000001</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I55">
            <v>0.18059683786475969</v>
          </cell>
          <cell r="CJ55">
            <v>0.34099743738266347</v>
          </cell>
          <cell r="CK55">
            <v>0.43105034884621057</v>
          </cell>
          <cell r="CL55">
            <v>0.47801038403075508</v>
          </cell>
          <cell r="CM55">
            <v>0.53145037699990227</v>
          </cell>
          <cell r="CN55">
            <v>0.57688847896225492</v>
          </cell>
          <cell r="CO55">
            <v>0.66306325980831038</v>
          </cell>
          <cell r="CP55">
            <v>0.69345844743454166</v>
          </cell>
          <cell r="CQ55">
            <v>0.76999885703705662</v>
          </cell>
          <cell r="CR55">
            <v>0.83094226483712552</v>
          </cell>
          <cell r="CS55">
            <v>0.90691899236768792</v>
          </cell>
          <cell r="CT55">
            <v>1</v>
          </cell>
        </row>
        <row r="56">
          <cell r="A56" t="str">
            <v>Sapopemba</v>
          </cell>
          <cell r="B56">
            <v>98634</v>
          </cell>
          <cell r="C56">
            <v>1.0406</v>
          </cell>
          <cell r="D56">
            <v>0.1389</v>
          </cell>
          <cell r="E56">
            <v>0</v>
          </cell>
          <cell r="F56">
            <v>3.1899999999999998E-2</v>
          </cell>
          <cell r="G56">
            <v>0.86990000000000001</v>
          </cell>
          <cell r="H56" t="str">
            <v>Sapopemba</v>
          </cell>
          <cell r="I56">
            <v>98626</v>
          </cell>
          <cell r="J56">
            <v>0.93889999999999996</v>
          </cell>
          <cell r="K56">
            <v>0</v>
          </cell>
          <cell r="L56">
            <v>0</v>
          </cell>
          <cell r="M56">
            <v>8.8999999999999996E-2</v>
          </cell>
          <cell r="N56">
            <v>0.84989999999999999</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I56">
            <v>0.14614786990681475</v>
          </cell>
          <cell r="CJ56">
            <v>0.21679925296545677</v>
          </cell>
          <cell r="CK56">
            <v>0.30192906553083521</v>
          </cell>
          <cell r="CL56">
            <v>0.3428402798329111</v>
          </cell>
          <cell r="CM56">
            <v>0.38938896460839184</v>
          </cell>
          <cell r="CN56">
            <v>0.46990114885928441</v>
          </cell>
          <cell r="CO56">
            <v>0.57189238261195829</v>
          </cell>
          <cell r="CP56">
            <v>0.62121921520149248</v>
          </cell>
          <cell r="CQ56">
            <v>0.69183706992780813</v>
          </cell>
          <cell r="CR56">
            <v>0.77312576896009755</v>
          </cell>
          <cell r="CS56">
            <v>0.87061208347784336</v>
          </cell>
          <cell r="CT56">
            <v>1</v>
          </cell>
        </row>
        <row r="57">
          <cell r="A57" t="str">
            <v>Saúde</v>
          </cell>
          <cell r="B57">
            <v>108374</v>
          </cell>
          <cell r="C57">
            <v>0.12479999999999999</v>
          </cell>
          <cell r="D57">
            <v>4.7800000000000002E-2</v>
          </cell>
          <cell r="E57">
            <v>0</v>
          </cell>
          <cell r="F57">
            <v>8.0999999999999996E-3</v>
          </cell>
          <cell r="G57">
            <v>6.8900000000000003E-2</v>
          </cell>
          <cell r="H57" t="str">
            <v>Saúde</v>
          </cell>
          <cell r="I57">
            <v>108374</v>
          </cell>
          <cell r="J57">
            <v>0.63019999999999998</v>
          </cell>
          <cell r="K57">
            <v>3.4799999999999998E-2</v>
          </cell>
          <cell r="L57">
            <v>0</v>
          </cell>
          <cell r="M57">
            <v>5.2499999999999998E-2</v>
          </cell>
          <cell r="N57">
            <v>0.54290000000000005</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I57">
            <v>0.12597412101750236</v>
          </cell>
          <cell r="CJ57">
            <v>0.24323759041564197</v>
          </cell>
          <cell r="CK57">
            <v>0.31036028794764853</v>
          </cell>
          <cell r="CL57">
            <v>0.38652156010914374</v>
          </cell>
          <cell r="CM57">
            <v>0.44539898469247141</v>
          </cell>
          <cell r="CN57">
            <v>0.47809145720598523</v>
          </cell>
          <cell r="CO57">
            <v>0.53068631376141151</v>
          </cell>
          <cell r="CP57">
            <v>0.6583960452752522</v>
          </cell>
          <cell r="CQ57">
            <v>0.71841347581863513</v>
          </cell>
          <cell r="CR57">
            <v>0.87659311183200395</v>
          </cell>
          <cell r="CS57">
            <v>0.93995725781322659</v>
          </cell>
          <cell r="CT57">
            <v>1</v>
          </cell>
        </row>
        <row r="58">
          <cell r="A58" t="str">
            <v>Taboão da Serra</v>
          </cell>
          <cell r="B58">
            <v>66187</v>
          </cell>
          <cell r="C58">
            <v>0.63670000000000004</v>
          </cell>
          <cell r="D58">
            <v>0</v>
          </cell>
          <cell r="E58">
            <v>0</v>
          </cell>
          <cell r="F58">
            <v>1.8800000000000001E-2</v>
          </cell>
          <cell r="G58">
            <v>0.6179</v>
          </cell>
          <cell r="H58" t="str">
            <v>Taboão da Serra</v>
          </cell>
          <cell r="I58">
            <v>66187</v>
          </cell>
          <cell r="J58">
            <v>0.81100000000000005</v>
          </cell>
          <cell r="K58">
            <v>0.1593</v>
          </cell>
          <cell r="L58">
            <v>0</v>
          </cell>
          <cell r="M58">
            <v>3.0999999999999999E-3</v>
          </cell>
          <cell r="N58">
            <v>0.64870000000000005</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I58">
            <v>0.11172731954463679</v>
          </cell>
          <cell r="CJ58">
            <v>0.26371378282092534</v>
          </cell>
          <cell r="CK58">
            <v>0.33749078532395788</v>
          </cell>
          <cell r="CL58">
            <v>0.37225343772087471</v>
          </cell>
          <cell r="CM58">
            <v>0.42914741864428246</v>
          </cell>
          <cell r="CN58">
            <v>0.47060335877330356</v>
          </cell>
          <cell r="CO58">
            <v>0.56296387078379118</v>
          </cell>
          <cell r="CP58">
            <v>0.62601429046695889</v>
          </cell>
          <cell r="CQ58">
            <v>0.7133088194014805</v>
          </cell>
          <cell r="CR58">
            <v>0.79114009999864321</v>
          </cell>
          <cell r="CS58">
            <v>0.89829633680934007</v>
          </cell>
          <cell r="CT58">
            <v>1</v>
          </cell>
        </row>
        <row r="59">
          <cell r="A59" t="str">
            <v>Tatuapé</v>
          </cell>
          <cell r="B59">
            <v>48997</v>
          </cell>
          <cell r="C59">
            <v>0.25159999999999999</v>
          </cell>
          <cell r="D59">
            <v>0.13070000000000001</v>
          </cell>
          <cell r="E59">
            <v>0</v>
          </cell>
          <cell r="F59">
            <v>2.3400000000000001E-2</v>
          </cell>
          <cell r="G59">
            <v>9.74E-2</v>
          </cell>
          <cell r="H59" t="str">
            <v>Tatuapé</v>
          </cell>
          <cell r="I59">
            <v>48963</v>
          </cell>
          <cell r="J59">
            <v>9.4600000000000004E-2</v>
          </cell>
          <cell r="K59">
            <v>0</v>
          </cell>
          <cell r="L59">
            <v>0</v>
          </cell>
          <cell r="M59">
            <v>3.6999999999999998E-2</v>
          </cell>
          <cell r="N59">
            <v>5.7599999999999998E-2</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I59">
            <v>0.10869530938513579</v>
          </cell>
          <cell r="CJ59">
            <v>0.20116911510782409</v>
          </cell>
          <cell r="CK59">
            <v>0.30966272129282457</v>
          </cell>
          <cell r="CL59">
            <v>0.39582430601498703</v>
          </cell>
          <cell r="CM59">
            <v>0.45080536133749372</v>
          </cell>
          <cell r="CN59">
            <v>0.52399250099336769</v>
          </cell>
          <cell r="CO59">
            <v>0.6510620599149497</v>
          </cell>
          <cell r="CP59">
            <v>0.68888372957971811</v>
          </cell>
          <cell r="CQ59">
            <v>0.75957464723780344</v>
          </cell>
          <cell r="CR59">
            <v>0.81079967413452814</v>
          </cell>
          <cell r="CS59">
            <v>0.92102767516250195</v>
          </cell>
          <cell r="CT59">
            <v>1</v>
          </cell>
        </row>
        <row r="60">
          <cell r="A60" t="str">
            <v>Tucuruvi</v>
          </cell>
          <cell r="B60">
            <v>202933</v>
          </cell>
          <cell r="C60">
            <v>0.5101</v>
          </cell>
          <cell r="D60">
            <v>0</v>
          </cell>
          <cell r="E60">
            <v>0.1212</v>
          </cell>
          <cell r="F60">
            <v>1.2999999999999999E-2</v>
          </cell>
          <cell r="G60">
            <v>0.37580000000000002</v>
          </cell>
          <cell r="H60" t="str">
            <v>Tucuruvi</v>
          </cell>
          <cell r="I60">
            <v>202924</v>
          </cell>
          <cell r="J60">
            <v>0.93940000000000001</v>
          </cell>
          <cell r="K60">
            <v>0.24310000000000001</v>
          </cell>
          <cell r="L60">
            <v>6.6E-3</v>
          </cell>
          <cell r="M60">
            <v>2.1499999999999998E-2</v>
          </cell>
          <cell r="N60">
            <v>0.66820000000000002</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I60">
            <v>0.13129528503685101</v>
          </cell>
          <cell r="CJ60">
            <v>0.21959964282523936</v>
          </cell>
          <cell r="CK60">
            <v>0.29558384123318426</v>
          </cell>
          <cell r="CL60">
            <v>0.35532698446995192</v>
          </cell>
          <cell r="CM60">
            <v>0.41784955154290015</v>
          </cell>
          <cell r="CN60">
            <v>0.48551343434432404</v>
          </cell>
          <cell r="CO60">
            <v>0.63736105892337513</v>
          </cell>
          <cell r="CP60">
            <v>0.71324822284847422</v>
          </cell>
          <cell r="CQ60">
            <v>0.7665433772081488</v>
          </cell>
          <cell r="CR60">
            <v>0.80729550288725382</v>
          </cell>
          <cell r="CS60">
            <v>0.89455991826847792</v>
          </cell>
          <cell r="CT60">
            <v>1</v>
          </cell>
        </row>
        <row r="61">
          <cell r="A61" t="str">
            <v>Vila Mariana</v>
          </cell>
          <cell r="B61">
            <v>83699</v>
          </cell>
          <cell r="C61">
            <v>0.20610000000000001</v>
          </cell>
          <cell r="D61">
            <v>8.8099999999999998E-2</v>
          </cell>
          <cell r="E61">
            <v>0</v>
          </cell>
          <cell r="F61">
            <v>1.61E-2</v>
          </cell>
          <cell r="G61">
            <v>0.1018</v>
          </cell>
          <cell r="H61" t="str">
            <v>Vila Mariana</v>
          </cell>
          <cell r="I61">
            <v>83699</v>
          </cell>
          <cell r="J61">
            <v>0.46510000000000001</v>
          </cell>
          <cell r="K61">
            <v>9.8599999999999993E-2</v>
          </cell>
          <cell r="L61">
            <v>0</v>
          </cell>
          <cell r="M61">
            <v>1.26E-2</v>
          </cell>
          <cell r="N61">
            <v>0.35389999999999999</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I61">
            <v>0.11123571886733791</v>
          </cell>
          <cell r="CJ61">
            <v>0.25961723248816154</v>
          </cell>
          <cell r="CK61">
            <v>0.336736722814031</v>
          </cell>
          <cell r="CL61">
            <v>0.38369028058557186</v>
          </cell>
          <cell r="CM61">
            <v>0.47860525470183346</v>
          </cell>
          <cell r="CN61">
            <v>0.51058748365324547</v>
          </cell>
          <cell r="CO61">
            <v>0.5428355596008676</v>
          </cell>
          <cell r="CP61">
            <v>0.59806561807376646</v>
          </cell>
          <cell r="CQ61">
            <v>0.69908497752967524</v>
          </cell>
          <cell r="CR61">
            <v>0.78840216474558333</v>
          </cell>
          <cell r="CS61">
            <v>0.8975126003294599</v>
          </cell>
          <cell r="CT61">
            <v>1</v>
          </cell>
        </row>
        <row r="62">
          <cell r="A62" t="str">
            <v>Vila Matilde</v>
          </cell>
          <cell r="B62">
            <v>89273</v>
          </cell>
          <cell r="C62">
            <v>0.34139999999999998</v>
          </cell>
          <cell r="D62">
            <v>3.6799999999999999E-2</v>
          </cell>
          <cell r="E62">
            <v>0</v>
          </cell>
          <cell r="F62">
            <v>1.34E-2</v>
          </cell>
          <cell r="G62">
            <v>0.2913</v>
          </cell>
          <cell r="H62" t="str">
            <v>Vila Matilde</v>
          </cell>
          <cell r="I62">
            <v>89347</v>
          </cell>
          <cell r="J62">
            <v>0.40100000000000002</v>
          </cell>
          <cell r="K62">
            <v>0</v>
          </cell>
          <cell r="L62">
            <v>0</v>
          </cell>
          <cell r="M62">
            <v>7.8899999999999998E-2</v>
          </cell>
          <cell r="N62">
            <v>0.3221</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I62">
            <v>0.19312504115484566</v>
          </cell>
          <cell r="CJ62">
            <v>0.30352678806430688</v>
          </cell>
          <cell r="CK62">
            <v>0.3868582460483001</v>
          </cell>
          <cell r="CL62">
            <v>0.42575070013193772</v>
          </cell>
          <cell r="CM62">
            <v>0.4757870148898285</v>
          </cell>
          <cell r="CN62">
            <v>0.51987298614723509</v>
          </cell>
          <cell r="CO62">
            <v>0.60903114105556089</v>
          </cell>
          <cell r="CP62">
            <v>0.67432674865003295</v>
          </cell>
          <cell r="CQ62">
            <v>0.74549085227212497</v>
          </cell>
          <cell r="CR62">
            <v>0.79686887973828013</v>
          </cell>
          <cell r="CS62">
            <v>0.87376176357850199</v>
          </cell>
          <cell r="CT62">
            <v>1</v>
          </cell>
        </row>
        <row r="63">
          <cell r="A63" t="str">
            <v>Vila Prudente</v>
          </cell>
          <cell r="B63">
            <v>126285</v>
          </cell>
          <cell r="C63">
            <v>0.27629999999999999</v>
          </cell>
          <cell r="D63">
            <v>0.11700000000000001</v>
          </cell>
          <cell r="E63">
            <v>0</v>
          </cell>
          <cell r="F63">
            <v>1.0500000000000001E-2</v>
          </cell>
          <cell r="G63">
            <v>0.14879999999999999</v>
          </cell>
          <cell r="H63" t="str">
            <v>Vila Prudente</v>
          </cell>
          <cell r="I63">
            <v>126189</v>
          </cell>
          <cell r="J63">
            <v>0.47349999999999998</v>
          </cell>
          <cell r="K63">
            <v>0</v>
          </cell>
          <cell r="L63">
            <v>0</v>
          </cell>
          <cell r="M63">
            <v>0.11650000000000001</v>
          </cell>
          <cell r="N63">
            <v>0.35699999999999998</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I63">
            <v>0.15455181046654162</v>
          </cell>
          <cell r="CJ63">
            <v>0.23377743416168473</v>
          </cell>
          <cell r="CK63">
            <v>0.30535229597750235</v>
          </cell>
          <cell r="CL63">
            <v>0.36928543327001961</v>
          </cell>
          <cell r="CM63">
            <v>0.43286216977357039</v>
          </cell>
          <cell r="CN63">
            <v>0.50968281092720669</v>
          </cell>
          <cell r="CO63">
            <v>0.62238148546468586</v>
          </cell>
          <cell r="CP63">
            <v>0.68690533585734381</v>
          </cell>
          <cell r="CQ63">
            <v>0.75680281302305086</v>
          </cell>
          <cell r="CR63">
            <v>0.82240240429151767</v>
          </cell>
          <cell r="CS63">
            <v>0.88495560615557234</v>
          </cell>
          <cell r="CT63">
            <v>1</v>
          </cell>
        </row>
        <row r="64">
          <cell r="A64" t="str">
            <v>Eletropaulo</v>
          </cell>
          <cell r="B64">
            <v>5589566</v>
          </cell>
          <cell r="C64">
            <v>0.71236452046545284</v>
          </cell>
          <cell r="D64">
            <v>4.964191855854283E-2</v>
          </cell>
          <cell r="E64">
            <v>8.2599899646591535E-3</v>
          </cell>
          <cell r="F64">
            <v>5.2919891685592399E-2</v>
          </cell>
          <cell r="G64">
            <v>0.43943608533724449</v>
          </cell>
          <cell r="H64" t="str">
            <v>Eletropaulo</v>
          </cell>
          <cell r="I64">
            <v>5589277</v>
          </cell>
          <cell r="J64">
            <v>0.76545725021322075</v>
          </cell>
          <cell r="K64">
            <v>8.0028430457105629E-2</v>
          </cell>
          <cell r="L64">
            <v>2.0479497258768888E-2</v>
          </cell>
          <cell r="M64">
            <v>8.3422323048222516E-2</v>
          </cell>
          <cell r="N64">
            <v>0.58152950963067318</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I64">
            <v>0.13387650662839301</v>
          </cell>
          <cell r="CJ64">
            <v>0.22462048237543472</v>
          </cell>
          <cell r="CK64">
            <v>0.31424046257653432</v>
          </cell>
          <cell r="CL64">
            <v>0.36664297635558318</v>
          </cell>
          <cell r="CM64">
            <v>0.43043035992914214</v>
          </cell>
          <cell r="CN64">
            <v>0.48394410586077102</v>
          </cell>
          <cell r="CO64">
            <v>0.57238582812724703</v>
          </cell>
          <cell r="CP64">
            <v>0.63491971454442553</v>
          </cell>
          <cell r="CQ64">
            <v>0.72128502179348652</v>
          </cell>
          <cell r="CR64">
            <v>0.79433565134700634</v>
          </cell>
          <cell r="CS64">
            <v>0.88934864575998451</v>
          </cell>
          <cell r="CT64">
            <v>1</v>
          </cell>
        </row>
        <row r="65">
          <cell r="A65" t="str">
            <v>Regional ABC</v>
          </cell>
          <cell r="B65">
            <v>819895</v>
          </cell>
          <cell r="C65">
            <v>0.78763628647570727</v>
          </cell>
          <cell r="D65">
            <v>0.18062855219265886</v>
          </cell>
          <cell r="E65">
            <v>2.4885336536995591E-3</v>
          </cell>
          <cell r="F65">
            <v>8.8012619664713188E-2</v>
          </cell>
          <cell r="G65">
            <v>0.51651475774336952</v>
          </cell>
          <cell r="H65" t="str">
            <v>Regional ABC</v>
          </cell>
          <cell r="I65">
            <v>819813</v>
          </cell>
          <cell r="J65">
            <v>0.60063767517714406</v>
          </cell>
          <cell r="K65">
            <v>0</v>
          </cell>
          <cell r="L65">
            <v>5.6724221255335057E-2</v>
          </cell>
          <cell r="M65">
            <v>9.6471958361236052E-2</v>
          </cell>
          <cell r="N65">
            <v>0.44742803553981214</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I65">
            <v>0.13387547116045567</v>
          </cell>
          <cell r="CJ65">
            <v>0.24135704761086268</v>
          </cell>
          <cell r="CK65">
            <v>0.33542029325474032</v>
          </cell>
          <cell r="CL65">
            <v>0.39307347616943517</v>
          </cell>
          <cell r="CM65">
            <v>0.45088564540068066</v>
          </cell>
          <cell r="CN65">
            <v>0.49940213858149241</v>
          </cell>
          <cell r="CO65">
            <v>0.58382325826766956</v>
          </cell>
          <cell r="CP65">
            <v>0.64069755032739906</v>
          </cell>
          <cell r="CQ65">
            <v>0.71856051082157513</v>
          </cell>
          <cell r="CR65">
            <v>0.80729959735306811</v>
          </cell>
          <cell r="CS65">
            <v>0.89333769788531747</v>
          </cell>
          <cell r="CT65">
            <v>1</v>
          </cell>
        </row>
        <row r="66">
          <cell r="A66" t="str">
            <v>Regional Leste</v>
          </cell>
          <cell r="B66">
            <v>1340877</v>
          </cell>
          <cell r="C66">
            <v>0.60916418843786568</v>
          </cell>
          <cell r="D66">
            <v>6.0179974822448287E-2</v>
          </cell>
          <cell r="E66">
            <v>0</v>
          </cell>
          <cell r="F66">
            <v>7.3263151429996912E-2</v>
          </cell>
          <cell r="G66">
            <v>0.47572458987662553</v>
          </cell>
          <cell r="H66" t="str">
            <v>Regional Leste</v>
          </cell>
          <cell r="I66">
            <v>1340779</v>
          </cell>
          <cell r="J66">
            <v>0.65071598048597112</v>
          </cell>
          <cell r="K66">
            <v>0</v>
          </cell>
          <cell r="L66">
            <v>0</v>
          </cell>
          <cell r="M66">
            <v>9.8300672295732541E-2</v>
          </cell>
          <cell r="N66">
            <v>0.55240706611604151</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I66">
            <v>0.15298080604373943</v>
          </cell>
          <cell r="CJ66">
            <v>0.23852318140366158</v>
          </cell>
          <cell r="CK66">
            <v>0.32430391038789985</v>
          </cell>
          <cell r="CL66">
            <v>0.37129200192760631</v>
          </cell>
          <cell r="CM66">
            <v>0.44160963889839655</v>
          </cell>
          <cell r="CN66">
            <v>0.50236130785405675</v>
          </cell>
          <cell r="CO66">
            <v>0.5906243649246643</v>
          </cell>
          <cell r="CP66">
            <v>0.65304693402603997</v>
          </cell>
          <cell r="CQ66">
            <v>0.72846142387655677</v>
          </cell>
          <cell r="CR66">
            <v>0.78812746054797544</v>
          </cell>
          <cell r="CS66">
            <v>0.88381207389026539</v>
          </cell>
          <cell r="CT66">
            <v>1</v>
          </cell>
        </row>
        <row r="67">
          <cell r="A67" t="str">
            <v>Regional Norte (Com Subterrâneo)</v>
          </cell>
          <cell r="B67">
            <v>1656603</v>
          </cell>
          <cell r="C67">
            <v>0.47246720849835477</v>
          </cell>
          <cell r="D67">
            <v>2.9389236829825853E-2</v>
          </cell>
          <cell r="E67">
            <v>2.5238988037568445E-2</v>
          </cell>
          <cell r="F67">
            <v>5.4155497786735875E-2</v>
          </cell>
          <cell r="G67">
            <v>0.36365327081986454</v>
          </cell>
          <cell r="H67" t="str">
            <v>Regional Norte (Com Subterrâneo)</v>
          </cell>
          <cell r="I67">
            <v>1656553</v>
          </cell>
          <cell r="J67">
            <v>0.80329875434109255</v>
          </cell>
          <cell r="K67">
            <v>0.20604763421393699</v>
          </cell>
          <cell r="L67">
            <v>3.1563784436718895E-2</v>
          </cell>
          <cell r="M67">
            <v>6.1553637221386813E-2</v>
          </cell>
          <cell r="N67">
            <v>0.50415842650370979</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I67">
            <v>0.11213831354679214</v>
          </cell>
          <cell r="CJ67">
            <v>0.20040994509129889</v>
          </cell>
          <cell r="CK67">
            <v>0.28614510611927457</v>
          </cell>
          <cell r="CL67">
            <v>0.34679656488298455</v>
          </cell>
          <cell r="CM67">
            <v>0.41212545130185702</v>
          </cell>
          <cell r="CN67">
            <v>0.46864504945640872</v>
          </cell>
          <cell r="CO67">
            <v>0.57155629765218618</v>
          </cell>
          <cell r="CP67">
            <v>0.64386961479783333</v>
          </cell>
          <cell r="CQ67">
            <v>0.71612623810712051</v>
          </cell>
          <cell r="CR67">
            <v>0.7965997192385873</v>
          </cell>
          <cell r="CS67">
            <v>0.88477298326555309</v>
          </cell>
          <cell r="CT67">
            <v>1</v>
          </cell>
        </row>
        <row r="68">
          <cell r="A68" t="str">
            <v>Regional Oeste</v>
          </cell>
          <cell r="B68">
            <v>779831</v>
          </cell>
          <cell r="C68">
            <v>1.1618705575951713</v>
          </cell>
          <cell r="D68">
            <v>1.1714025218284473E-7</v>
          </cell>
          <cell r="E68">
            <v>4.7020444173160589E-9</v>
          </cell>
          <cell r="F68">
            <v>2.0888461730810908E-8</v>
          </cell>
          <cell r="G68">
            <v>9.4709515266769341E-7</v>
          </cell>
          <cell r="H68" t="str">
            <v>Regional Oeste</v>
          </cell>
          <cell r="I68">
            <v>779778</v>
          </cell>
          <cell r="J68">
            <v>1.0556340005745224</v>
          </cell>
          <cell r="K68">
            <v>1.7199343274624315E-2</v>
          </cell>
          <cell r="L68">
            <v>1.8990385725167931E-2</v>
          </cell>
          <cell r="M68">
            <v>6.6818022821880083E-2</v>
          </cell>
          <cell r="N68">
            <v>0.95262037464509142</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I68">
            <v>0.13407794876508206</v>
          </cell>
          <cell r="CJ68">
            <v>0.22620259544861063</v>
          </cell>
          <cell r="CK68">
            <v>0.31954122392189355</v>
          </cell>
          <cell r="CL68">
            <v>0.37377556024112235</v>
          </cell>
          <cell r="CM68">
            <v>0.43877202368692719</v>
          </cell>
          <cell r="CN68">
            <v>0.48527166762386381</v>
          </cell>
          <cell r="CO68">
            <v>0.56557714564630157</v>
          </cell>
          <cell r="CP68">
            <v>0.62050903122289414</v>
          </cell>
          <cell r="CQ68">
            <v>0.72248628520914759</v>
          </cell>
          <cell r="CR68">
            <v>0.79579681893721821</v>
          </cell>
          <cell r="CS68">
            <v>0.89720216219893079</v>
          </cell>
          <cell r="CT68">
            <v>1</v>
          </cell>
        </row>
        <row r="69">
          <cell r="A69" t="str">
            <v>Regional Sul</v>
          </cell>
          <cell r="B69">
            <v>992360</v>
          </cell>
          <cell r="C69">
            <v>0.83685550284171062</v>
          </cell>
          <cell r="D69">
            <v>0</v>
          </cell>
          <cell r="E69">
            <v>2.3362850175339591E-3</v>
          </cell>
          <cell r="F69">
            <v>3.5961817687129673E-2</v>
          </cell>
          <cell r="G69">
            <v>0.7985520734410898</v>
          </cell>
          <cell r="H69" t="str">
            <v>Regional Sul</v>
          </cell>
          <cell r="I69">
            <v>992354</v>
          </cell>
          <cell r="J69">
            <v>0.76546129304663468</v>
          </cell>
          <cell r="K69">
            <v>9.3273740620786527E-2</v>
          </cell>
          <cell r="L69">
            <v>8.7364206724616425E-4</v>
          </cell>
          <cell r="M69">
            <v>0.10209254177440712</v>
          </cell>
          <cell r="N69">
            <v>0.5692210993254424</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I69">
            <v>0.13605207289185234</v>
          </cell>
          <cell r="CJ69">
            <v>0.22479009452011064</v>
          </cell>
          <cell r="CK69">
            <v>0.31570395010310737</v>
          </cell>
          <cell r="CL69">
            <v>0.36103563225488056</v>
          </cell>
          <cell r="CM69">
            <v>0.41864485831839532</v>
          </cell>
          <cell r="CN69">
            <v>0.47224147461502158</v>
          </cell>
          <cell r="CO69">
            <v>0.55770500228671482</v>
          </cell>
          <cell r="CP69">
            <v>0.62183577093338094</v>
          </cell>
          <cell r="CQ69">
            <v>0.7193376893836585</v>
          </cell>
          <cell r="CR69">
            <v>0.79048444103467375</v>
          </cell>
          <cell r="CS69">
            <v>0.88871353074881265</v>
          </cell>
          <cell r="CT69">
            <v>1</v>
          </cell>
        </row>
        <row r="80">
          <cell r="A80" t="str">
            <v>Aricanduva</v>
          </cell>
          <cell r="B80">
            <v>75122</v>
          </cell>
          <cell r="C80">
            <v>0.5202</v>
          </cell>
          <cell r="D80">
            <v>0.28299999999999997</v>
          </cell>
          <cell r="E80">
            <v>0</v>
          </cell>
          <cell r="F80">
            <v>7.6E-3</v>
          </cell>
          <cell r="G80">
            <v>0.2296</v>
          </cell>
          <cell r="H80" t="str">
            <v>Aricanduva</v>
          </cell>
          <cell r="I80">
            <v>75123</v>
          </cell>
          <cell r="J80">
            <v>0.20730000000000001</v>
          </cell>
          <cell r="K80">
            <v>0</v>
          </cell>
          <cell r="L80">
            <v>0</v>
          </cell>
          <cell r="M80">
            <v>4.8999999999999998E-3</v>
          </cell>
          <cell r="N80">
            <v>0.20230000000000001</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I80">
            <v>0.10594490900458216</v>
          </cell>
          <cell r="CJ80">
            <v>0.20873989280950261</v>
          </cell>
          <cell r="CK80">
            <v>0.31934322609647631</v>
          </cell>
          <cell r="CL80">
            <v>0.41017057163045195</v>
          </cell>
          <cell r="CM80">
            <v>0.46348787527310753</v>
          </cell>
          <cell r="CN80">
            <v>0.49774450755558869</v>
          </cell>
          <cell r="CO80">
            <v>0.55272943995408463</v>
          </cell>
          <cell r="CP80">
            <v>0.61359404053973521</v>
          </cell>
          <cell r="CQ80">
            <v>0.67681770939062702</v>
          </cell>
          <cell r="CR80">
            <v>0.78178304738830029</v>
          </cell>
          <cell r="CS80">
            <v>0.8917630207822298</v>
          </cell>
          <cell r="CT80">
            <v>1</v>
          </cell>
        </row>
        <row r="81">
          <cell r="A81" t="str">
            <v>Butantã</v>
          </cell>
          <cell r="B81">
            <v>29783</v>
          </cell>
          <cell r="C81">
            <v>0.42409999999999998</v>
          </cell>
          <cell r="D81">
            <v>0</v>
          </cell>
          <cell r="E81">
            <v>0</v>
          </cell>
          <cell r="F81">
            <v>1.38E-2</v>
          </cell>
          <cell r="G81">
            <v>0.4103</v>
          </cell>
          <cell r="H81" t="str">
            <v>Butantã</v>
          </cell>
          <cell r="I81">
            <v>29779</v>
          </cell>
          <cell r="J81">
            <v>0.23580000000000001</v>
          </cell>
          <cell r="K81">
            <v>0</v>
          </cell>
          <cell r="L81">
            <v>0</v>
          </cell>
          <cell r="M81">
            <v>2.0000000000000001E-4</v>
          </cell>
          <cell r="N81">
            <v>0.2356</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I81">
            <v>0.15772647557704303</v>
          </cell>
          <cell r="CJ81">
            <v>0.23618904294498819</v>
          </cell>
          <cell r="CK81">
            <v>0.31853950209611237</v>
          </cell>
          <cell r="CL81">
            <v>0.35625116257510914</v>
          </cell>
          <cell r="CM81">
            <v>0.42273455286982303</v>
          </cell>
          <cell r="CN81">
            <v>0.50623436600626659</v>
          </cell>
          <cell r="CO81">
            <v>0.62466977635080412</v>
          </cell>
          <cell r="CP81">
            <v>0.70071647403479931</v>
          </cell>
          <cell r="CQ81">
            <v>0.77174159097586514</v>
          </cell>
          <cell r="CR81">
            <v>0.81342387617893241</v>
          </cell>
          <cell r="CS81">
            <v>0.90577443179290618</v>
          </cell>
          <cell r="CT81">
            <v>1</v>
          </cell>
        </row>
        <row r="82">
          <cell r="A82" t="str">
            <v>Campo Limpo</v>
          </cell>
          <cell r="B82">
            <v>135826</v>
          </cell>
          <cell r="C82">
            <v>0.71030000000000004</v>
          </cell>
          <cell r="D82">
            <v>0</v>
          </cell>
          <cell r="E82">
            <v>0</v>
          </cell>
          <cell r="F82">
            <v>8.9999999999999993E-3</v>
          </cell>
          <cell r="G82">
            <v>0.70120000000000005</v>
          </cell>
          <cell r="H82" t="str">
            <v>Campo Limpo</v>
          </cell>
          <cell r="I82">
            <v>135808</v>
          </cell>
          <cell r="J82">
            <v>0.83799999999999997</v>
          </cell>
          <cell r="K82">
            <v>0.52929999999999999</v>
          </cell>
          <cell r="L82">
            <v>0</v>
          </cell>
          <cell r="M82">
            <v>2.4400000000000002E-2</v>
          </cell>
          <cell r="N82">
            <v>0.2843</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I82">
            <v>0.12993754687029577</v>
          </cell>
          <cell r="CJ82">
            <v>0.21605291295147794</v>
          </cell>
          <cell r="CK82">
            <v>0.29536995536188293</v>
          </cell>
          <cell r="CL82">
            <v>0.31713705533377873</v>
          </cell>
          <cell r="CM82">
            <v>0.39593202697701912</v>
          </cell>
          <cell r="CN82">
            <v>0.42700519499398448</v>
          </cell>
          <cell r="CO82">
            <v>0.49493379275990951</v>
          </cell>
          <cell r="CP82">
            <v>0.54354083595083691</v>
          </cell>
          <cell r="CQ82">
            <v>0.64468761432165878</v>
          </cell>
          <cell r="CR82">
            <v>0.75655751695116213</v>
          </cell>
          <cell r="CS82">
            <v>0.91768870420388871</v>
          </cell>
          <cell r="CT82">
            <v>1</v>
          </cell>
        </row>
        <row r="83">
          <cell r="A83" t="str">
            <v>Capão Redondo</v>
          </cell>
          <cell r="B83">
            <v>99685</v>
          </cell>
          <cell r="C83">
            <v>0.77249999999999996</v>
          </cell>
          <cell r="D83">
            <v>0</v>
          </cell>
          <cell r="E83">
            <v>0</v>
          </cell>
          <cell r="F83">
            <v>7.1999999999999998E-3</v>
          </cell>
          <cell r="G83">
            <v>0.76539999999999997</v>
          </cell>
          <cell r="H83" t="str">
            <v>Capão Redondo</v>
          </cell>
          <cell r="I83">
            <v>99737</v>
          </cell>
          <cell r="J83">
            <v>0.83509999999999995</v>
          </cell>
          <cell r="K83">
            <v>0.50990000000000002</v>
          </cell>
          <cell r="L83">
            <v>0</v>
          </cell>
          <cell r="M83">
            <v>2.8400000000000002E-2</v>
          </cell>
          <cell r="N83">
            <v>0.29680000000000001</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I83">
            <v>0.12491148529492223</v>
          </cell>
          <cell r="CJ83">
            <v>0.22159852893251625</v>
          </cell>
          <cell r="CK83">
            <v>0.31617244688496909</v>
          </cell>
          <cell r="CL83">
            <v>0.37637215893172143</v>
          </cell>
          <cell r="CM83">
            <v>0.44709890894850146</v>
          </cell>
          <cell r="CN83">
            <v>0.50294680686137994</v>
          </cell>
          <cell r="CO83">
            <v>0.58982798174347928</v>
          </cell>
          <cell r="CP83">
            <v>0.65582335866592512</v>
          </cell>
          <cell r="CQ83">
            <v>0.73257722975548301</v>
          </cell>
          <cell r="CR83">
            <v>0.80577694967865898</v>
          </cell>
          <cell r="CS83">
            <v>0.89427366789340668</v>
          </cell>
          <cell r="CT83">
            <v>1</v>
          </cell>
        </row>
        <row r="84">
          <cell r="A84" t="str">
            <v>Carapicuíba</v>
          </cell>
          <cell r="B84">
            <v>103587</v>
          </cell>
          <cell r="C84">
            <v>0.79690000000000005</v>
          </cell>
          <cell r="D84">
            <v>0</v>
          </cell>
          <cell r="E84">
            <v>0</v>
          </cell>
          <cell r="F84">
            <v>8.3400000000000002E-2</v>
          </cell>
          <cell r="G84">
            <v>0.71350000000000002</v>
          </cell>
          <cell r="H84" t="str">
            <v>Carapicuíba</v>
          </cell>
          <cell r="I84">
            <v>103558</v>
          </cell>
          <cell r="J84">
            <v>0.37769999999999998</v>
          </cell>
          <cell r="K84">
            <v>0</v>
          </cell>
          <cell r="L84">
            <v>0</v>
          </cell>
          <cell r="M84">
            <v>9.1899999999999996E-2</v>
          </cell>
          <cell r="N84">
            <v>0.2858</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I84">
            <v>0.1484490908645279</v>
          </cell>
          <cell r="CJ84">
            <v>0.20422048955928446</v>
          </cell>
          <cell r="CK84">
            <v>0.28808244724803483</v>
          </cell>
          <cell r="CL84">
            <v>0.34203948282473023</v>
          </cell>
          <cell r="CM84">
            <v>0.41001144770818565</v>
          </cell>
          <cell r="CN84">
            <v>0.46274121570907123</v>
          </cell>
          <cell r="CO84">
            <v>0.56927321003847853</v>
          </cell>
          <cell r="CP84">
            <v>0.63170312068781187</v>
          </cell>
          <cell r="CQ84">
            <v>0.70726451564282422</v>
          </cell>
          <cell r="CR84">
            <v>0.76219793064015173</v>
          </cell>
          <cell r="CS84">
            <v>0.84982072856458146</v>
          </cell>
          <cell r="CT84">
            <v>1</v>
          </cell>
        </row>
        <row r="85">
          <cell r="A85" t="str">
            <v>Casa Verde</v>
          </cell>
          <cell r="B85">
            <v>253198</v>
          </cell>
          <cell r="C85">
            <v>0.42709999999999998</v>
          </cell>
          <cell r="D85">
            <v>0</v>
          </cell>
          <cell r="E85">
            <v>0</v>
          </cell>
          <cell r="F85">
            <v>2.35E-2</v>
          </cell>
          <cell r="G85">
            <v>0.40350000000000003</v>
          </cell>
          <cell r="H85" t="str">
            <v>Casa Verde</v>
          </cell>
          <cell r="I85">
            <v>253101</v>
          </cell>
          <cell r="J85">
            <v>1.2758</v>
          </cell>
          <cell r="K85">
            <v>0.73499999999999999</v>
          </cell>
          <cell r="L85">
            <v>0.27229999999999999</v>
          </cell>
          <cell r="M85">
            <v>2.1499999999999998E-2</v>
          </cell>
          <cell r="N85">
            <v>0.247</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I85">
            <v>0.11645708808128935</v>
          </cell>
          <cell r="CJ85">
            <v>0.1693907772026477</v>
          </cell>
          <cell r="CK85">
            <v>0.25691577093202689</v>
          </cell>
          <cell r="CL85">
            <v>0.33111712559007062</v>
          </cell>
          <cell r="CM85">
            <v>0.41973554866712326</v>
          </cell>
          <cell r="CN85">
            <v>0.47979293296344211</v>
          </cell>
          <cell r="CO85">
            <v>0.5840237697359888</v>
          </cell>
          <cell r="CP85">
            <v>0.65864984694764495</v>
          </cell>
          <cell r="CQ85">
            <v>0.7638215539378953</v>
          </cell>
          <cell r="CR85">
            <v>0.82596685280597237</v>
          </cell>
          <cell r="CS85">
            <v>0.88727899354059914</v>
          </cell>
          <cell r="CT85">
            <v>1</v>
          </cell>
        </row>
        <row r="86">
          <cell r="A86" t="str">
            <v>Centro Jardins</v>
          </cell>
          <cell r="B86">
            <v>175580</v>
          </cell>
          <cell r="C86">
            <v>2.2100000000000002E-2</v>
          </cell>
          <cell r="D86">
            <v>4.0000000000000002E-4</v>
          </cell>
          <cell r="E86">
            <v>1.8E-3</v>
          </cell>
          <cell r="F86">
            <v>1.0999999999999999E-2</v>
          </cell>
          <cell r="G86">
            <v>8.8999999999999999E-3</v>
          </cell>
          <cell r="H86" t="str">
            <v>Centro Jardins</v>
          </cell>
          <cell r="I86">
            <v>175581</v>
          </cell>
          <cell r="J86">
            <v>0.21279999999999999</v>
          </cell>
          <cell r="K86">
            <v>0.17860000000000001</v>
          </cell>
          <cell r="L86">
            <v>8.3000000000000001E-3</v>
          </cell>
          <cell r="M86">
            <v>5.1999999999999998E-3</v>
          </cell>
          <cell r="N86">
            <v>2.07E-2</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I86">
            <v>8.8532516832436431E-2</v>
          </cell>
          <cell r="CJ86">
            <v>0.1486060910358683</v>
          </cell>
          <cell r="CK86">
            <v>0.24002042746986454</v>
          </cell>
          <cell r="CL86">
            <v>0.30040412306775593</v>
          </cell>
          <cell r="CM86">
            <v>0.34972970282405763</v>
          </cell>
          <cell r="CN86">
            <v>0.42255345805463312</v>
          </cell>
          <cell r="CO86">
            <v>0.52615872381445528</v>
          </cell>
          <cell r="CP86">
            <v>0.59494851553195327</v>
          </cell>
          <cell r="CQ86">
            <v>0.71427492717354601</v>
          </cell>
          <cell r="CR86">
            <v>0.78818843958612173</v>
          </cell>
          <cell r="CS86">
            <v>0.861677057892826</v>
          </cell>
          <cell r="CT86">
            <v>1</v>
          </cell>
        </row>
        <row r="87">
          <cell r="A87" t="str">
            <v>Cursino</v>
          </cell>
          <cell r="B87">
            <v>116286</v>
          </cell>
          <cell r="C87">
            <v>0.72960000000000003</v>
          </cell>
          <cell r="D87">
            <v>8.3400000000000002E-2</v>
          </cell>
          <cell r="E87">
            <v>0</v>
          </cell>
          <cell r="F87">
            <v>4.9200000000000001E-2</v>
          </cell>
          <cell r="G87">
            <v>0.59689999999999999</v>
          </cell>
          <cell r="H87" t="str">
            <v>Cursino</v>
          </cell>
          <cell r="I87">
            <v>116286</v>
          </cell>
          <cell r="J87">
            <v>0.55100000000000005</v>
          </cell>
          <cell r="K87">
            <v>0.1106</v>
          </cell>
          <cell r="L87">
            <v>0</v>
          </cell>
          <cell r="M87">
            <v>3.3099999999999997E-2</v>
          </cell>
          <cell r="N87">
            <v>0.4073</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I87">
            <v>4.1678685001649958E-2</v>
          </cell>
          <cell r="CJ87">
            <v>8.7448756773151781E-2</v>
          </cell>
          <cell r="CK87">
            <v>0.17628290641628408</v>
          </cell>
          <cell r="CL87">
            <v>0.23274883426491083</v>
          </cell>
          <cell r="CM87">
            <v>0.25222993662359972</v>
          </cell>
          <cell r="CN87">
            <v>0.49326435414971331</v>
          </cell>
          <cell r="CO87">
            <v>0.53174705601514305</v>
          </cell>
          <cell r="CP87">
            <v>0.62640238131339576</v>
          </cell>
          <cell r="CQ87">
            <v>0.65282750263981115</v>
          </cell>
          <cell r="CR87">
            <v>0.67456956217145869</v>
          </cell>
          <cell r="CS87">
            <v>0.77473209408003096</v>
          </cell>
          <cell r="CT87">
            <v>1</v>
          </cell>
        </row>
        <row r="88">
          <cell r="A88" t="str">
            <v>Diadema</v>
          </cell>
          <cell r="B88">
            <v>118454</v>
          </cell>
          <cell r="C88">
            <v>0.54720000000000002</v>
          </cell>
          <cell r="D88">
            <v>0</v>
          </cell>
          <cell r="E88">
            <v>0</v>
          </cell>
          <cell r="F88">
            <v>2.3599999999999999E-2</v>
          </cell>
          <cell r="G88">
            <v>0.52359999999999995</v>
          </cell>
          <cell r="H88" t="str">
            <v>Diadema</v>
          </cell>
          <cell r="I88">
            <v>118457</v>
          </cell>
          <cell r="J88">
            <v>0.62380000000000002</v>
          </cell>
          <cell r="K88">
            <v>0</v>
          </cell>
          <cell r="L88">
            <v>8.3000000000000001E-3</v>
          </cell>
          <cell r="M88">
            <v>1.9300000000000001E-2</v>
          </cell>
          <cell r="N88">
            <v>0.59609999999999996</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I88">
            <v>9.9168552981335423E-2</v>
          </cell>
          <cell r="CJ88">
            <v>0.18276149230101532</v>
          </cell>
          <cell r="CK88">
            <v>0.25635253116683887</v>
          </cell>
          <cell r="CL88">
            <v>0.33819347975116554</v>
          </cell>
          <cell r="CM88">
            <v>0.37937742801481433</v>
          </cell>
          <cell r="CN88">
            <v>0.43814383359052961</v>
          </cell>
          <cell r="CO88">
            <v>0.57924538569111728</v>
          </cell>
          <cell r="CP88">
            <v>0.66103060295828264</v>
          </cell>
          <cell r="CQ88">
            <v>0.74079936870159468</v>
          </cell>
          <cell r="CR88">
            <v>0.85027746925209347</v>
          </cell>
          <cell r="CS88">
            <v>0.91489824582287183</v>
          </cell>
          <cell r="CT88">
            <v>1</v>
          </cell>
        </row>
        <row r="89">
          <cell r="A89" t="str">
            <v>Embu</v>
          </cell>
          <cell r="B89">
            <v>59008</v>
          </cell>
          <cell r="C89">
            <v>0.96640000000000004</v>
          </cell>
          <cell r="D89">
            <v>0</v>
          </cell>
          <cell r="E89">
            <v>0.12670000000000001</v>
          </cell>
          <cell r="F89">
            <v>1.8100000000000002E-2</v>
          </cell>
          <cell r="G89">
            <v>0.8216</v>
          </cell>
          <cell r="H89" t="str">
            <v>Embu</v>
          </cell>
          <cell r="I89">
            <v>59014</v>
          </cell>
          <cell r="J89">
            <v>0.75900000000000001</v>
          </cell>
          <cell r="K89">
            <v>0.1943</v>
          </cell>
          <cell r="L89">
            <v>0</v>
          </cell>
          <cell r="M89">
            <v>3.0499999999999999E-2</v>
          </cell>
          <cell r="N89">
            <v>0.53410000000000002</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I89">
            <v>0.12769515161181119</v>
          </cell>
          <cell r="CJ89">
            <v>0.22095940416939727</v>
          </cell>
          <cell r="CK89">
            <v>0.35551050665128237</v>
          </cell>
          <cell r="CL89">
            <v>0.41266286426355592</v>
          </cell>
          <cell r="CM89">
            <v>0.46913767240593557</v>
          </cell>
          <cell r="CN89">
            <v>0.53151559414520222</v>
          </cell>
          <cell r="CO89">
            <v>0.62786477837297705</v>
          </cell>
          <cell r="CP89">
            <v>0.68822343592990654</v>
          </cell>
          <cell r="CQ89">
            <v>0.77944189496233462</v>
          </cell>
          <cell r="CR89">
            <v>0.8425382864665073</v>
          </cell>
          <cell r="CS89">
            <v>0.90643610472376868</v>
          </cell>
          <cell r="CT89">
            <v>1</v>
          </cell>
        </row>
        <row r="90">
          <cell r="A90" t="str">
            <v>Embu Guacu</v>
          </cell>
          <cell r="B90">
            <v>14016</v>
          </cell>
          <cell r="C90">
            <v>0.83609999999999995</v>
          </cell>
          <cell r="D90">
            <v>0</v>
          </cell>
          <cell r="E90">
            <v>0</v>
          </cell>
          <cell r="F90">
            <v>8.0000000000000004E-4</v>
          </cell>
          <cell r="G90">
            <v>0.83530000000000004</v>
          </cell>
          <cell r="H90" t="str">
            <v>Embu Guacu</v>
          </cell>
          <cell r="I90">
            <v>14016</v>
          </cell>
          <cell r="J90">
            <v>0.37230000000000002</v>
          </cell>
          <cell r="K90">
            <v>0</v>
          </cell>
          <cell r="L90">
            <v>0</v>
          </cell>
          <cell r="M90">
            <v>8.3999999999999995E-3</v>
          </cell>
          <cell r="N90">
            <v>0.3639</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I90">
            <v>0.11428003918043422</v>
          </cell>
          <cell r="CJ90">
            <v>0.2193588490062259</v>
          </cell>
          <cell r="CK90">
            <v>0.32603372254114449</v>
          </cell>
          <cell r="CL90">
            <v>0.38284724667468467</v>
          </cell>
          <cell r="CM90">
            <v>0.45962160570343802</v>
          </cell>
          <cell r="CN90">
            <v>0.50408317351595355</v>
          </cell>
          <cell r="CO90">
            <v>0.60625553188929071</v>
          </cell>
          <cell r="CP90">
            <v>0.66499433588644108</v>
          </cell>
          <cell r="CQ90">
            <v>0.77234999240050084</v>
          </cell>
          <cell r="CR90">
            <v>0.85126992365740828</v>
          </cell>
          <cell r="CS90">
            <v>0.91384219251443111</v>
          </cell>
          <cell r="CT90">
            <v>1</v>
          </cell>
        </row>
        <row r="91">
          <cell r="A91" t="str">
            <v>Ermelino Matarazzo</v>
          </cell>
          <cell r="B91">
            <v>84296</v>
          </cell>
          <cell r="C91">
            <v>1.3311999999999999</v>
          </cell>
          <cell r="D91">
            <v>0.83440000000000003</v>
          </cell>
          <cell r="E91">
            <v>0</v>
          </cell>
          <cell r="F91">
            <v>7.7999999999999996E-3</v>
          </cell>
          <cell r="G91">
            <v>0.48899999999999999</v>
          </cell>
          <cell r="H91" t="str">
            <v>Ermelino Matarazzo</v>
          </cell>
          <cell r="I91">
            <v>84298</v>
          </cell>
          <cell r="J91">
            <v>0.34029999999999999</v>
          </cell>
          <cell r="K91">
            <v>0</v>
          </cell>
          <cell r="L91">
            <v>0</v>
          </cell>
          <cell r="M91">
            <v>1.26E-2</v>
          </cell>
          <cell r="N91">
            <v>0.32769999999999999</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I91">
            <v>8.259982646353875E-2</v>
          </cell>
          <cell r="CJ91">
            <v>0.13513026074347093</v>
          </cell>
          <cell r="CK91">
            <v>0.20413672656100335</v>
          </cell>
          <cell r="CL91">
            <v>0.27450249317075481</v>
          </cell>
          <cell r="CM91">
            <v>0.32278091790330593</v>
          </cell>
          <cell r="CN91">
            <v>0.37461619787625511</v>
          </cell>
          <cell r="CO91">
            <v>0.48079282186288541</v>
          </cell>
          <cell r="CP91">
            <v>0.55488787761353753</v>
          </cell>
          <cell r="CQ91">
            <v>0.61974116416728375</v>
          </cell>
          <cell r="CR91">
            <v>0.70314573318059914</v>
          </cell>
          <cell r="CS91">
            <v>0.82381574278406633</v>
          </cell>
          <cell r="CT91">
            <v>1</v>
          </cell>
        </row>
        <row r="92">
          <cell r="A92" t="str">
            <v>Guaianazes</v>
          </cell>
          <cell r="B92">
            <v>60485</v>
          </cell>
          <cell r="C92">
            <v>0.37119999999999997</v>
          </cell>
          <cell r="D92">
            <v>4.6600000000000003E-2</v>
          </cell>
          <cell r="E92">
            <v>0</v>
          </cell>
          <cell r="F92">
            <v>4.1000000000000003E-3</v>
          </cell>
          <cell r="G92">
            <v>0.32050000000000001</v>
          </cell>
          <cell r="H92" t="str">
            <v>Guaianazes</v>
          </cell>
          <cell r="I92">
            <v>60484</v>
          </cell>
          <cell r="J92">
            <v>0.32069999999999999</v>
          </cell>
          <cell r="K92">
            <v>0</v>
          </cell>
          <cell r="L92">
            <v>0</v>
          </cell>
          <cell r="M92">
            <v>5.7000000000000002E-3</v>
          </cell>
          <cell r="N92">
            <v>0.31509999999999999</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I92">
            <v>0.15522047769144701</v>
          </cell>
          <cell r="CJ92">
            <v>0.22174749430947835</v>
          </cell>
          <cell r="CK92">
            <v>0.29517997919592454</v>
          </cell>
          <cell r="CL92">
            <v>0.35026260181889279</v>
          </cell>
          <cell r="CM92">
            <v>0.42164750803482637</v>
          </cell>
          <cell r="CN92">
            <v>0.49576606941671808</v>
          </cell>
          <cell r="CO92">
            <v>0.55464576567609303</v>
          </cell>
          <cell r="CP92">
            <v>0.64671549584395183</v>
          </cell>
          <cell r="CQ92">
            <v>0.71019528837690971</v>
          </cell>
          <cell r="CR92">
            <v>0.75522368620009295</v>
          </cell>
          <cell r="CS92">
            <v>0.86822234648043461</v>
          </cell>
          <cell r="CT92">
            <v>1</v>
          </cell>
        </row>
        <row r="93">
          <cell r="A93" t="str">
            <v>Interlagos</v>
          </cell>
          <cell r="B93">
            <v>57737</v>
          </cell>
          <cell r="C93">
            <v>0.33729999999999999</v>
          </cell>
          <cell r="D93">
            <v>0</v>
          </cell>
          <cell r="E93">
            <v>0</v>
          </cell>
          <cell r="F93">
            <v>2.3800000000000002E-2</v>
          </cell>
          <cell r="G93">
            <v>0.3135</v>
          </cell>
          <cell r="H93" t="str">
            <v>Interlagos</v>
          </cell>
          <cell r="I93">
            <v>57703</v>
          </cell>
          <cell r="J93">
            <v>0.56289999999999996</v>
          </cell>
          <cell r="K93">
            <v>0</v>
          </cell>
          <cell r="L93">
            <v>0</v>
          </cell>
          <cell r="M93">
            <v>7.2099999999999997E-2</v>
          </cell>
          <cell r="N93">
            <v>0.4909</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I93">
            <v>0.11999282914692062</v>
          </cell>
          <cell r="CJ93">
            <v>0.24040266703202751</v>
          </cell>
          <cell r="CK93">
            <v>0.34284200581981172</v>
          </cell>
          <cell r="CL93">
            <v>0.37295588917340933</v>
          </cell>
          <cell r="CM93">
            <v>0.42840346469032736</v>
          </cell>
          <cell r="CN93">
            <v>0.48277533528244243</v>
          </cell>
          <cell r="CO93">
            <v>0.60848291243000519</v>
          </cell>
          <cell r="CP93">
            <v>0.66640213976968576</v>
          </cell>
          <cell r="CQ93">
            <v>0.70674521123357603</v>
          </cell>
          <cell r="CR93">
            <v>0.7565709530964454</v>
          </cell>
          <cell r="CS93">
            <v>0.9055843072282177</v>
          </cell>
          <cell r="CT93">
            <v>1</v>
          </cell>
        </row>
        <row r="94">
          <cell r="A94" t="str">
            <v>Itaim Paulista</v>
          </cell>
          <cell r="B94">
            <v>143286</v>
          </cell>
          <cell r="C94">
            <v>0.41060000000000002</v>
          </cell>
          <cell r="D94">
            <v>0</v>
          </cell>
          <cell r="E94">
            <v>0</v>
          </cell>
          <cell r="F94">
            <v>2.2800000000000001E-2</v>
          </cell>
          <cell r="G94">
            <v>0.38779999999999998</v>
          </cell>
          <cell r="H94" t="str">
            <v>Itaim Paulista</v>
          </cell>
          <cell r="I94">
            <v>143286</v>
          </cell>
          <cell r="J94">
            <v>0.61599999999999999</v>
          </cell>
          <cell r="K94">
            <v>0</v>
          </cell>
          <cell r="L94">
            <v>0</v>
          </cell>
          <cell r="M94">
            <v>7.0099999999999996E-2</v>
          </cell>
          <cell r="N94">
            <v>0.54579999999999995</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I94">
            <v>0.16818730565733417</v>
          </cell>
          <cell r="CJ94">
            <v>0.27187350189090886</v>
          </cell>
          <cell r="CK94">
            <v>0.3606553290695006</v>
          </cell>
          <cell r="CL94">
            <v>0.41375445678210154</v>
          </cell>
          <cell r="CM94">
            <v>0.46693961642746085</v>
          </cell>
          <cell r="CN94">
            <v>0.52026886589506183</v>
          </cell>
          <cell r="CO94">
            <v>0.6019904082374653</v>
          </cell>
          <cell r="CP94">
            <v>0.65680372452687419</v>
          </cell>
          <cell r="CQ94">
            <v>0.72908233042622927</v>
          </cell>
          <cell r="CR94">
            <v>0.80834554826978466</v>
          </cell>
          <cell r="CS94">
            <v>0.9200922462868969</v>
          </cell>
          <cell r="CT94">
            <v>1</v>
          </cell>
        </row>
        <row r="95">
          <cell r="A95" t="str">
            <v>Itapecerica da Serra</v>
          </cell>
          <cell r="B95">
            <v>9848</v>
          </cell>
          <cell r="C95">
            <v>2.1768999999999998</v>
          </cell>
          <cell r="D95">
            <v>0</v>
          </cell>
          <cell r="E95">
            <v>0</v>
          </cell>
          <cell r="F95">
            <v>1.9E-3</v>
          </cell>
          <cell r="G95">
            <v>2.1749999999999998</v>
          </cell>
          <cell r="H95" t="str">
            <v>Itapecerica da Serra</v>
          </cell>
          <cell r="I95">
            <v>9848</v>
          </cell>
          <cell r="J95">
            <v>1.2592000000000001</v>
          </cell>
          <cell r="K95">
            <v>0</v>
          </cell>
          <cell r="L95">
            <v>0</v>
          </cell>
          <cell r="M95">
            <v>0</v>
          </cell>
          <cell r="N95">
            <v>1.2592000000000001</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I95">
            <v>0.13735822535840256</v>
          </cell>
          <cell r="CJ95">
            <v>0.24943420464222477</v>
          </cell>
          <cell r="CK95">
            <v>0.31564869767134601</v>
          </cell>
          <cell r="CL95">
            <v>0.36454494839845986</v>
          </cell>
          <cell r="CM95">
            <v>0.42989213631640866</v>
          </cell>
          <cell r="CN95">
            <v>0.48150815215903886</v>
          </cell>
          <cell r="CO95">
            <v>0.59200216852449317</v>
          </cell>
          <cell r="CP95">
            <v>0.66018191045908292</v>
          </cell>
          <cell r="CQ95">
            <v>0.71107144258662569</v>
          </cell>
          <cell r="CR95">
            <v>0.7685797876251752</v>
          </cell>
          <cell r="CS95">
            <v>0.87822904542535118</v>
          </cell>
          <cell r="CT95">
            <v>1</v>
          </cell>
        </row>
        <row r="96">
          <cell r="A96" t="str">
            <v>Itapecerica da Serra-Centro</v>
          </cell>
          <cell r="B96">
            <v>23752</v>
          </cell>
          <cell r="C96">
            <v>1.3323</v>
          </cell>
          <cell r="D96">
            <v>0</v>
          </cell>
          <cell r="E96">
            <v>0</v>
          </cell>
          <cell r="F96">
            <v>1.95E-2</v>
          </cell>
          <cell r="G96">
            <v>1.3127</v>
          </cell>
          <cell r="H96" t="str">
            <v>Itapecerica da Serra-Centro</v>
          </cell>
          <cell r="I96">
            <v>23752</v>
          </cell>
          <cell r="J96">
            <v>0.99770000000000003</v>
          </cell>
          <cell r="K96">
            <v>0</v>
          </cell>
          <cell r="L96">
            <v>0</v>
          </cell>
          <cell r="M96">
            <v>0</v>
          </cell>
          <cell r="N96">
            <v>0.99770000000000003</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I96">
            <v>8.2321966810032537E-2</v>
          </cell>
          <cell r="CJ96">
            <v>0.17179815719778804</v>
          </cell>
          <cell r="CK96">
            <v>0.23722234010932755</v>
          </cell>
          <cell r="CL96">
            <v>0.29392691414067357</v>
          </cell>
          <cell r="CM96">
            <v>0.35686271915289458</v>
          </cell>
          <cell r="CN96">
            <v>0.40183979898625888</v>
          </cell>
          <cell r="CO96">
            <v>0.49762422633057363</v>
          </cell>
          <cell r="CP96">
            <v>0.57242266276139386</v>
          </cell>
          <cell r="CQ96">
            <v>0.66216045318192873</v>
          </cell>
          <cell r="CR96">
            <v>0.77054504310125349</v>
          </cell>
          <cell r="CS96">
            <v>0.89131781754944284</v>
          </cell>
          <cell r="CT96">
            <v>1</v>
          </cell>
        </row>
        <row r="97">
          <cell r="A97" t="str">
            <v>Itapevi</v>
          </cell>
          <cell r="B97">
            <v>47569</v>
          </cell>
          <cell r="C97">
            <v>0.68269999999999997</v>
          </cell>
          <cell r="D97">
            <v>0</v>
          </cell>
          <cell r="E97">
            <v>0</v>
          </cell>
          <cell r="F97">
            <v>3.09E-2</v>
          </cell>
          <cell r="G97">
            <v>0.65180000000000005</v>
          </cell>
          <cell r="H97" t="str">
            <v>Itapevi</v>
          </cell>
          <cell r="I97">
            <v>47596</v>
          </cell>
          <cell r="J97">
            <v>1.0154000000000001</v>
          </cell>
          <cell r="K97">
            <v>0</v>
          </cell>
          <cell r="L97">
            <v>0</v>
          </cell>
          <cell r="M97">
            <v>1.2200000000000001E-2</v>
          </cell>
          <cell r="N97">
            <v>1.0031000000000001</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I97">
            <v>9.6136302968412926E-2</v>
          </cell>
          <cell r="CJ97">
            <v>0.17357316516223409</v>
          </cell>
          <cell r="CK97">
            <v>0.26117692601214271</v>
          </cell>
          <cell r="CL97">
            <v>0.33846479581029304</v>
          </cell>
          <cell r="CM97">
            <v>0.41711385722807059</v>
          </cell>
          <cell r="CN97">
            <v>0.46269001777895563</v>
          </cell>
          <cell r="CO97">
            <v>0.54363861729637231</v>
          </cell>
          <cell r="CP97">
            <v>0.59285117029764633</v>
          </cell>
          <cell r="CQ97">
            <v>0.68660496617037559</v>
          </cell>
          <cell r="CR97">
            <v>0.7976423883292415</v>
          </cell>
          <cell r="CS97">
            <v>0.91273979928700533</v>
          </cell>
          <cell r="CT97">
            <v>1</v>
          </cell>
        </row>
        <row r="98">
          <cell r="A98" t="str">
            <v>Itaquera-Iguatemi</v>
          </cell>
          <cell r="B98">
            <v>244138</v>
          </cell>
          <cell r="C98">
            <v>0.78510000000000002</v>
          </cell>
          <cell r="D98">
            <v>0.23139999999999999</v>
          </cell>
          <cell r="E98">
            <v>0</v>
          </cell>
          <cell r="F98">
            <v>6.5500000000000003E-2</v>
          </cell>
          <cell r="G98">
            <v>0.48820000000000002</v>
          </cell>
          <cell r="H98" t="str">
            <v>Itaquera-Iguatemi</v>
          </cell>
          <cell r="I98">
            <v>244113</v>
          </cell>
          <cell r="J98">
            <v>0.53620000000000001</v>
          </cell>
          <cell r="K98">
            <v>0</v>
          </cell>
          <cell r="L98">
            <v>0</v>
          </cell>
          <cell r="M98">
            <v>5.3999999999999999E-2</v>
          </cell>
          <cell r="N98">
            <v>0.48220000000000002</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I98">
            <v>0.12508287324326972</v>
          </cell>
          <cell r="CJ98">
            <v>0.22611195792375283</v>
          </cell>
          <cell r="CK98">
            <v>0.31805375993307022</v>
          </cell>
          <cell r="CL98">
            <v>0.38233980511983956</v>
          </cell>
          <cell r="CM98">
            <v>0.44378441961816567</v>
          </cell>
          <cell r="CN98">
            <v>0.49470158520608276</v>
          </cell>
          <cell r="CO98">
            <v>0.57209114080760648</v>
          </cell>
          <cell r="CP98">
            <v>0.63454863347018442</v>
          </cell>
          <cell r="CQ98">
            <v>0.71561059162688379</v>
          </cell>
          <cell r="CR98">
            <v>0.79310170282770875</v>
          </cell>
          <cell r="CS98">
            <v>0.90857894026042441</v>
          </cell>
          <cell r="CT98">
            <v>1</v>
          </cell>
        </row>
        <row r="99">
          <cell r="A99" t="str">
            <v>Jabaquara</v>
          </cell>
          <cell r="B99">
            <v>121116</v>
          </cell>
          <cell r="C99">
            <v>0.2087</v>
          </cell>
          <cell r="D99">
            <v>0</v>
          </cell>
          <cell r="E99">
            <v>0</v>
          </cell>
          <cell r="F99">
            <v>1.41E-2</v>
          </cell>
          <cell r="G99">
            <v>0.19450000000000001</v>
          </cell>
          <cell r="H99" t="str">
            <v>Jabaquara</v>
          </cell>
          <cell r="I99">
            <v>121118</v>
          </cell>
          <cell r="J99">
            <v>0.60770000000000002</v>
          </cell>
          <cell r="K99">
            <v>0.43809999999999999</v>
          </cell>
          <cell r="L99">
            <v>0</v>
          </cell>
          <cell r="M99">
            <v>1.24E-2</v>
          </cell>
          <cell r="N99">
            <v>0.1573</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I99">
            <v>0.11870985156776566</v>
          </cell>
          <cell r="CJ99">
            <v>0.20359784863090125</v>
          </cell>
          <cell r="CK99">
            <v>0.29169837364837015</v>
          </cell>
          <cell r="CL99">
            <v>0.35338969380627899</v>
          </cell>
          <cell r="CM99">
            <v>0.43379449854156332</v>
          </cell>
          <cell r="CN99">
            <v>0.49822958648942239</v>
          </cell>
          <cell r="CO99">
            <v>0.5901130682787874</v>
          </cell>
          <cell r="CP99">
            <v>0.65626627140839378</v>
          </cell>
          <cell r="CQ99">
            <v>0.72779808247826427</v>
          </cell>
          <cell r="CR99">
            <v>0.78662510387758289</v>
          </cell>
          <cell r="CS99">
            <v>0.88775156590819493</v>
          </cell>
          <cell r="CT99">
            <v>1</v>
          </cell>
        </row>
        <row r="100">
          <cell r="A100" t="str">
            <v>Jaçanã</v>
          </cell>
          <cell r="B100">
            <v>72513</v>
          </cell>
          <cell r="C100">
            <v>0.50939999999999996</v>
          </cell>
          <cell r="D100">
            <v>0</v>
          </cell>
          <cell r="E100">
            <v>0</v>
          </cell>
          <cell r="F100">
            <v>3.4700000000000002E-2</v>
          </cell>
          <cell r="G100">
            <v>0.47470000000000001</v>
          </cell>
          <cell r="H100" t="str">
            <v>Jaçanã</v>
          </cell>
          <cell r="I100">
            <v>72516</v>
          </cell>
          <cell r="J100">
            <v>0.51759999999999995</v>
          </cell>
          <cell r="K100">
            <v>6.9599999999999995E-2</v>
          </cell>
          <cell r="L100">
            <v>6.9599999999999995E-2</v>
          </cell>
          <cell r="M100">
            <v>1.89E-2</v>
          </cell>
          <cell r="N100">
            <v>0.35949999999999999</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I100">
            <v>0.13014366192159871</v>
          </cell>
          <cell r="CJ100">
            <v>0.20046042824270616</v>
          </cell>
          <cell r="CK100">
            <v>0.28145933777634824</v>
          </cell>
          <cell r="CL100">
            <v>0.35575999098144928</v>
          </cell>
          <cell r="CM100">
            <v>0.39441895340929556</v>
          </cell>
          <cell r="CN100">
            <v>0.45999892102671386</v>
          </cell>
          <cell r="CO100">
            <v>0.56180807490648355</v>
          </cell>
          <cell r="CP100">
            <v>0.62416321597453006</v>
          </cell>
          <cell r="CQ100">
            <v>0.71988520331058381</v>
          </cell>
          <cell r="CR100">
            <v>0.80034436933949871</v>
          </cell>
          <cell r="CS100">
            <v>0.91001576327438161</v>
          </cell>
          <cell r="CT100">
            <v>1</v>
          </cell>
        </row>
        <row r="101">
          <cell r="A101" t="str">
            <v>Jaguaré</v>
          </cell>
          <cell r="B101">
            <v>84363</v>
          </cell>
          <cell r="C101">
            <v>0.42009999999999997</v>
          </cell>
          <cell r="D101">
            <v>0</v>
          </cell>
          <cell r="E101">
            <v>0</v>
          </cell>
          <cell r="F101">
            <v>5.7999999999999996E-3</v>
          </cell>
          <cell r="G101">
            <v>0.4143</v>
          </cell>
          <cell r="H101" t="str">
            <v>Jaguaré</v>
          </cell>
          <cell r="I101">
            <v>84355</v>
          </cell>
          <cell r="J101">
            <v>0.55710000000000004</v>
          </cell>
          <cell r="K101">
            <v>0</v>
          </cell>
          <cell r="L101">
            <v>2.0000000000000001E-4</v>
          </cell>
          <cell r="M101">
            <v>9.2999999999999992E-3</v>
          </cell>
          <cell r="N101">
            <v>0.54749999999999999</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I101">
            <v>0.12841757727195782</v>
          </cell>
          <cell r="CJ101">
            <v>0.2210548272434088</v>
          </cell>
          <cell r="CK101">
            <v>0.32602775434015668</v>
          </cell>
          <cell r="CL101">
            <v>0.36677326926289383</v>
          </cell>
          <cell r="CM101">
            <v>0.44141638974499603</v>
          </cell>
          <cell r="CN101">
            <v>0.51646113232888291</v>
          </cell>
          <cell r="CO101">
            <v>0.6532319536374247</v>
          </cell>
          <cell r="CP101">
            <v>0.70248400879525286</v>
          </cell>
          <cell r="CQ101">
            <v>0.74719192598173723</v>
          </cell>
          <cell r="CR101">
            <v>0.79900874012158285</v>
          </cell>
          <cell r="CS101">
            <v>0.88620058195464246</v>
          </cell>
          <cell r="CT101">
            <v>1</v>
          </cell>
        </row>
        <row r="102">
          <cell r="A102" t="str">
            <v>Jandira</v>
          </cell>
          <cell r="B102">
            <v>29549</v>
          </cell>
          <cell r="C102">
            <v>0.21490000000000001</v>
          </cell>
          <cell r="D102">
            <v>0</v>
          </cell>
          <cell r="E102">
            <v>0</v>
          </cell>
          <cell r="F102">
            <v>1.06E-2</v>
          </cell>
          <cell r="G102">
            <v>0.20430000000000001</v>
          </cell>
          <cell r="H102" t="str">
            <v>Jandira</v>
          </cell>
          <cell r="I102">
            <v>29549</v>
          </cell>
          <cell r="J102">
            <v>0.3916</v>
          </cell>
          <cell r="K102">
            <v>0</v>
          </cell>
          <cell r="L102">
            <v>0</v>
          </cell>
          <cell r="M102">
            <v>8.3000000000000001E-3</v>
          </cell>
          <cell r="N102">
            <v>0.38329999999999997</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I102">
            <v>0.13419149708211525</v>
          </cell>
          <cell r="CJ102">
            <v>0.25464651406308325</v>
          </cell>
          <cell r="CK102">
            <v>0.33011192032611125</v>
          </cell>
          <cell r="CL102">
            <v>0.38113965729376109</v>
          </cell>
          <cell r="CM102">
            <v>0.46178658732407385</v>
          </cell>
          <cell r="CN102">
            <v>0.51609215523379959</v>
          </cell>
          <cell r="CO102">
            <v>0.571356816972451</v>
          </cell>
          <cell r="CP102">
            <v>0.60739512548609853</v>
          </cell>
          <cell r="CQ102">
            <v>0.67931198984618746</v>
          </cell>
          <cell r="CR102">
            <v>0.79231692224756112</v>
          </cell>
          <cell r="CS102">
            <v>0.88826354112759798</v>
          </cell>
          <cell r="CT102">
            <v>1</v>
          </cell>
        </row>
        <row r="103">
          <cell r="A103" t="str">
            <v>Jaraguá</v>
          </cell>
          <cell r="B103">
            <v>160220</v>
          </cell>
          <cell r="C103">
            <v>1.1769000000000001</v>
          </cell>
          <cell r="D103">
            <v>0.43690000000000001</v>
          </cell>
          <cell r="E103">
            <v>0</v>
          </cell>
          <cell r="F103">
            <v>8.5000000000000006E-3</v>
          </cell>
          <cell r="G103">
            <v>0.73150000000000004</v>
          </cell>
          <cell r="H103" t="str">
            <v>Jaraguá</v>
          </cell>
          <cell r="I103">
            <v>160270</v>
          </cell>
          <cell r="J103">
            <v>1.3331999999999999</v>
          </cell>
          <cell r="K103">
            <v>0.30420000000000003</v>
          </cell>
          <cell r="L103">
            <v>0.32440000000000002</v>
          </cell>
          <cell r="M103">
            <v>8.5800000000000001E-2</v>
          </cell>
          <cell r="N103">
            <v>0.61880000000000002</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I103">
            <v>9.796336727058623E-2</v>
          </cell>
          <cell r="CJ103">
            <v>0.17073021934118826</v>
          </cell>
          <cell r="CK103">
            <v>0.27558826944765458</v>
          </cell>
          <cell r="CL103">
            <v>0.31346838942249539</v>
          </cell>
          <cell r="CM103">
            <v>0.34113050763900432</v>
          </cell>
          <cell r="CN103">
            <v>0.37720885425227041</v>
          </cell>
          <cell r="CO103">
            <v>0.445172867786228</v>
          </cell>
          <cell r="CP103">
            <v>0.53602226822441645</v>
          </cell>
          <cell r="CQ103">
            <v>0.68684942655525127</v>
          </cell>
          <cell r="CR103">
            <v>0.78047316746175854</v>
          </cell>
          <cell r="CS103">
            <v>0.87021618625547847</v>
          </cell>
          <cell r="CT103">
            <v>1</v>
          </cell>
        </row>
        <row r="104">
          <cell r="A104" t="str">
            <v>Jardim São Luis</v>
          </cell>
          <cell r="B104">
            <v>73710</v>
          </cell>
          <cell r="C104">
            <v>0.99709999999999999</v>
          </cell>
          <cell r="D104">
            <v>0</v>
          </cell>
          <cell r="E104">
            <v>0</v>
          </cell>
          <cell r="F104">
            <v>2.7199999999999998E-2</v>
          </cell>
          <cell r="G104">
            <v>0.96989999999999998</v>
          </cell>
          <cell r="H104" t="str">
            <v>Jardim São Luis</v>
          </cell>
          <cell r="I104">
            <v>73710</v>
          </cell>
          <cell r="J104">
            <v>1.2056</v>
          </cell>
          <cell r="K104">
            <v>0.65149999999999997</v>
          </cell>
          <cell r="L104">
            <v>0</v>
          </cell>
          <cell r="M104">
            <v>3.6799999999999999E-2</v>
          </cell>
          <cell r="N104">
            <v>0.51739999999999997</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I104">
            <v>9.1035945023989845E-2</v>
          </cell>
          <cell r="CJ104">
            <v>0.18231816696756942</v>
          </cell>
          <cell r="CK104">
            <v>0.26378236197733368</v>
          </cell>
          <cell r="CL104">
            <v>0.33555279919277414</v>
          </cell>
          <cell r="CM104">
            <v>0.40420770503144809</v>
          </cell>
          <cell r="CN104">
            <v>0.48350117645462465</v>
          </cell>
          <cell r="CO104">
            <v>0.58552388158698676</v>
          </cell>
          <cell r="CP104">
            <v>0.64393492522217599</v>
          </cell>
          <cell r="CQ104">
            <v>0.72025012631250085</v>
          </cell>
          <cell r="CR104">
            <v>0.8047216996464065</v>
          </cell>
          <cell r="CS104">
            <v>0.89365155983735756</v>
          </cell>
          <cell r="CT104">
            <v>1</v>
          </cell>
        </row>
        <row r="105">
          <cell r="A105" t="str">
            <v>Juquitiba</v>
          </cell>
          <cell r="B105">
            <v>12907</v>
          </cell>
          <cell r="C105">
            <v>2.4361999999999999</v>
          </cell>
          <cell r="D105">
            <v>0</v>
          </cell>
          <cell r="E105">
            <v>0</v>
          </cell>
          <cell r="F105">
            <v>4.1999999999999997E-3</v>
          </cell>
          <cell r="G105">
            <v>2.4319999999999999</v>
          </cell>
          <cell r="H105" t="str">
            <v>Juquitiba</v>
          </cell>
          <cell r="I105">
            <v>12907</v>
          </cell>
          <cell r="J105">
            <v>1.7735000000000001</v>
          </cell>
          <cell r="K105">
            <v>0</v>
          </cell>
          <cell r="L105">
            <v>0</v>
          </cell>
          <cell r="M105">
            <v>2.5499999999999998E-2</v>
          </cell>
          <cell r="N105">
            <v>1.748</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I105">
            <v>0.1306789750372552</v>
          </cell>
          <cell r="CJ105">
            <v>0.22003037814987378</v>
          </cell>
          <cell r="CK105">
            <v>0.29038988536141463</v>
          </cell>
          <cell r="CL105">
            <v>0.33295189203372794</v>
          </cell>
          <cell r="CM105">
            <v>0.4234586808569632</v>
          </cell>
          <cell r="CN105">
            <v>0.4889209711341555</v>
          </cell>
          <cell r="CO105">
            <v>0.58520080230654226</v>
          </cell>
          <cell r="CP105">
            <v>0.65628132085853141</v>
          </cell>
          <cell r="CQ105">
            <v>0.72344383126738221</v>
          </cell>
          <cell r="CR105">
            <v>0.78232767551674665</v>
          </cell>
          <cell r="CS105">
            <v>0.87803952159832643</v>
          </cell>
          <cell r="CT105">
            <v>1</v>
          </cell>
        </row>
        <row r="106">
          <cell r="A106" t="str">
            <v>Lapa</v>
          </cell>
          <cell r="B106">
            <v>182554</v>
          </cell>
          <cell r="C106">
            <v>0.31609999999999999</v>
          </cell>
          <cell r="D106">
            <v>0</v>
          </cell>
          <cell r="E106">
            <v>1.1599999999999999E-2</v>
          </cell>
          <cell r="F106">
            <v>1.23E-2</v>
          </cell>
          <cell r="G106">
            <v>0.29220000000000002</v>
          </cell>
          <cell r="H106" t="str">
            <v>Lapa</v>
          </cell>
          <cell r="I106">
            <v>182554</v>
          </cell>
          <cell r="J106">
            <v>0.47620000000000001</v>
          </cell>
          <cell r="K106">
            <v>0.28699999999999998</v>
          </cell>
          <cell r="L106">
            <v>0</v>
          </cell>
          <cell r="M106">
            <v>8.9999999999999993E-3</v>
          </cell>
          <cell r="N106">
            <v>0.18010000000000001</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I106">
            <v>0.1227503475092013</v>
          </cell>
          <cell r="CJ106">
            <v>0.21774592073705717</v>
          </cell>
          <cell r="CK106">
            <v>0.30744261820841423</v>
          </cell>
          <cell r="CL106">
            <v>0.36722044396065806</v>
          </cell>
          <cell r="CM106">
            <v>0.44461507985137622</v>
          </cell>
          <cell r="CN106">
            <v>0.48327710303726834</v>
          </cell>
          <cell r="CO106">
            <v>0.56094167334055667</v>
          </cell>
          <cell r="CP106">
            <v>0.62597563637077336</v>
          </cell>
          <cell r="CQ106">
            <v>0.71962593989618728</v>
          </cell>
          <cell r="CR106">
            <v>0.80904477367228567</v>
          </cell>
          <cell r="CS106">
            <v>0.89854941190588611</v>
          </cell>
          <cell r="CT106">
            <v>1</v>
          </cell>
        </row>
        <row r="107">
          <cell r="A107" t="str">
            <v>Mauá</v>
          </cell>
          <cell r="B107">
            <v>119709</v>
          </cell>
          <cell r="C107">
            <v>1.5696000000000001</v>
          </cell>
          <cell r="D107">
            <v>0.94530000000000003</v>
          </cell>
          <cell r="E107">
            <v>0</v>
          </cell>
          <cell r="F107">
            <v>3.9300000000000002E-2</v>
          </cell>
          <cell r="G107">
            <v>0.58499999999999996</v>
          </cell>
          <cell r="H107" t="str">
            <v>Mauá</v>
          </cell>
          <cell r="I107">
            <v>119708</v>
          </cell>
          <cell r="J107">
            <v>0.46729999999999999</v>
          </cell>
          <cell r="K107">
            <v>0</v>
          </cell>
          <cell r="L107">
            <v>0</v>
          </cell>
          <cell r="M107">
            <v>5.4699999999999999E-2</v>
          </cell>
          <cell r="N107">
            <v>0.41260000000000002</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I107">
            <v>0.10717387200959397</v>
          </cell>
          <cell r="CJ107">
            <v>0.2215132970221283</v>
          </cell>
          <cell r="CK107">
            <v>0.32610135458108125</v>
          </cell>
          <cell r="CL107">
            <v>0.37569309076402813</v>
          </cell>
          <cell r="CM107">
            <v>0.42634036757705346</v>
          </cell>
          <cell r="CN107">
            <v>0.46503863095345915</v>
          </cell>
          <cell r="CO107">
            <v>0.54702867557499091</v>
          </cell>
          <cell r="CP107">
            <v>0.60274773510367829</v>
          </cell>
          <cell r="CQ107">
            <v>0.69689371690011115</v>
          </cell>
          <cell r="CR107">
            <v>0.78265807338694815</v>
          </cell>
          <cell r="CS107">
            <v>0.87486530841797439</v>
          </cell>
          <cell r="CT107">
            <v>1</v>
          </cell>
        </row>
        <row r="108">
          <cell r="A108" t="str">
            <v>Moóca</v>
          </cell>
          <cell r="B108">
            <v>80308</v>
          </cell>
          <cell r="C108">
            <v>0.27389999999999998</v>
          </cell>
          <cell r="D108">
            <v>0.13780000000000001</v>
          </cell>
          <cell r="E108">
            <v>0</v>
          </cell>
          <cell r="F108">
            <v>3.5999999999999999E-3</v>
          </cell>
          <cell r="G108">
            <v>0.13250000000000001</v>
          </cell>
          <cell r="H108" t="str">
            <v>Moóca</v>
          </cell>
          <cell r="I108">
            <v>80306</v>
          </cell>
          <cell r="J108">
            <v>0.2596</v>
          </cell>
          <cell r="K108">
            <v>0</v>
          </cell>
          <cell r="L108">
            <v>0</v>
          </cell>
          <cell r="M108">
            <v>3.4000000000000002E-2</v>
          </cell>
          <cell r="N108">
            <v>0.22550000000000001</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I108">
            <v>0.12965906394651205</v>
          </cell>
          <cell r="CJ108">
            <v>0.25318803285125646</v>
          </cell>
          <cell r="CK108">
            <v>0.31070805298318344</v>
          </cell>
          <cell r="CL108">
            <v>0.37196194521943382</v>
          </cell>
          <cell r="CM108">
            <v>0.44075593673135216</v>
          </cell>
          <cell r="CN108">
            <v>0.47738385036521197</v>
          </cell>
          <cell r="CO108">
            <v>0.54182410289086513</v>
          </cell>
          <cell r="CP108">
            <v>0.62923497493952463</v>
          </cell>
          <cell r="CQ108">
            <v>0.70329557042594382</v>
          </cell>
          <cell r="CR108">
            <v>0.75133192894697343</v>
          </cell>
          <cell r="CS108">
            <v>0.85019876882389678</v>
          </cell>
          <cell r="CT108">
            <v>1</v>
          </cell>
        </row>
        <row r="109">
          <cell r="A109" t="str">
            <v>Oeste</v>
          </cell>
          <cell r="B109">
            <v>72003</v>
          </cell>
          <cell r="C109">
            <v>1.0644</v>
          </cell>
          <cell r="D109">
            <v>0</v>
          </cell>
          <cell r="E109">
            <v>0</v>
          </cell>
          <cell r="F109">
            <v>4.0000000000000001E-3</v>
          </cell>
          <cell r="G109">
            <v>1.0605</v>
          </cell>
          <cell r="H109" t="str">
            <v>Oeste</v>
          </cell>
          <cell r="I109">
            <v>72003</v>
          </cell>
          <cell r="J109">
            <v>0.78859999999999997</v>
          </cell>
          <cell r="K109">
            <v>0</v>
          </cell>
          <cell r="L109">
            <v>0</v>
          </cell>
          <cell r="M109">
            <v>4.3400000000000001E-2</v>
          </cell>
          <cell r="N109">
            <v>0.74519999999999997</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I109">
            <v>9.0988014822666524E-2</v>
          </cell>
          <cell r="CJ109">
            <v>0.21872667184450095</v>
          </cell>
          <cell r="CK109">
            <v>0.31462596164453061</v>
          </cell>
          <cell r="CL109">
            <v>0.39453621989997456</v>
          </cell>
          <cell r="CM109">
            <v>0.46511975872076516</v>
          </cell>
          <cell r="CN109">
            <v>0.60367808080276963</v>
          </cell>
          <cell r="CO109">
            <v>0.68881217577258247</v>
          </cell>
          <cell r="CP109">
            <v>0.7206118971110258</v>
          </cell>
          <cell r="CQ109">
            <v>0.78885050919631217</v>
          </cell>
          <cell r="CR109">
            <v>0.85143882726474529</v>
          </cell>
          <cell r="CS109">
            <v>0.91665758686535226</v>
          </cell>
          <cell r="CT109">
            <v>1</v>
          </cell>
        </row>
        <row r="110">
          <cell r="A110" t="str">
            <v>Osasco</v>
          </cell>
          <cell r="B110">
            <v>215607</v>
          </cell>
          <cell r="C110">
            <v>0.47170000000000001</v>
          </cell>
          <cell r="D110">
            <v>0</v>
          </cell>
          <cell r="E110">
            <v>4.82E-2</v>
          </cell>
          <cell r="F110">
            <v>9.7999999999999997E-3</v>
          </cell>
          <cell r="G110">
            <v>0.4138</v>
          </cell>
          <cell r="H110" t="str">
            <v>Osasco</v>
          </cell>
          <cell r="I110">
            <v>215550</v>
          </cell>
          <cell r="J110">
            <v>0.46710000000000002</v>
          </cell>
          <cell r="K110">
            <v>0</v>
          </cell>
          <cell r="L110">
            <v>8.8800000000000004E-2</v>
          </cell>
          <cell r="M110">
            <v>9.1000000000000004E-3</v>
          </cell>
          <cell r="N110">
            <v>0.36919999999999997</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I110">
            <v>0.11786794004219085</v>
          </cell>
          <cell r="CJ110">
            <v>0.20542591191517645</v>
          </cell>
          <cell r="CK110">
            <v>0.2871226899109614</v>
          </cell>
          <cell r="CL110">
            <v>0.33980123354517305</v>
          </cell>
          <cell r="CM110">
            <v>0.40221584505095503</v>
          </cell>
          <cell r="CN110">
            <v>0.4606224843669034</v>
          </cell>
          <cell r="CO110">
            <v>0.55493982324874225</v>
          </cell>
          <cell r="CP110">
            <v>0.61942028740062061</v>
          </cell>
          <cell r="CQ110">
            <v>0.69467121354469907</v>
          </cell>
          <cell r="CR110">
            <v>0.77930460317859251</v>
          </cell>
          <cell r="CS110">
            <v>0.87955508920761649</v>
          </cell>
          <cell r="CT110">
            <v>1</v>
          </cell>
        </row>
        <row r="111">
          <cell r="A111" t="str">
            <v>Parelheiros</v>
          </cell>
          <cell r="B111">
            <v>20890</v>
          </cell>
          <cell r="C111">
            <v>0.70299999999999996</v>
          </cell>
          <cell r="D111">
            <v>0</v>
          </cell>
          <cell r="E111">
            <v>0</v>
          </cell>
          <cell r="F111">
            <v>0</v>
          </cell>
          <cell r="G111">
            <v>0.70299999999999996</v>
          </cell>
          <cell r="H111" t="str">
            <v>Parelheiros</v>
          </cell>
          <cell r="I111">
            <v>20890</v>
          </cell>
          <cell r="J111">
            <v>1.2573000000000001</v>
          </cell>
          <cell r="K111">
            <v>0</v>
          </cell>
          <cell r="L111">
            <v>4.4200000000000003E-2</v>
          </cell>
          <cell r="M111">
            <v>1.0999999999999999E-2</v>
          </cell>
          <cell r="N111">
            <v>1.2021999999999999</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I111">
            <v>0.10630659715247071</v>
          </cell>
          <cell r="CJ111">
            <v>0.17332536991485487</v>
          </cell>
          <cell r="CK111">
            <v>0.2800844100382901</v>
          </cell>
          <cell r="CL111">
            <v>0.34135789153648266</v>
          </cell>
          <cell r="CM111">
            <v>0.39717958064964404</v>
          </cell>
          <cell r="CN111">
            <v>0.46257276290535787</v>
          </cell>
          <cell r="CO111">
            <v>0.5655361495595268</v>
          </cell>
          <cell r="CP111">
            <v>0.62442911561737091</v>
          </cell>
          <cell r="CQ111">
            <v>0.732550306383003</v>
          </cell>
          <cell r="CR111">
            <v>0.80547731232525166</v>
          </cell>
          <cell r="CS111">
            <v>0.89341931237769678</v>
          </cell>
          <cell r="CT111">
            <v>1</v>
          </cell>
        </row>
        <row r="112">
          <cell r="A112" t="str">
            <v>Parnaíba</v>
          </cell>
          <cell r="B112">
            <v>125798</v>
          </cell>
          <cell r="C112">
            <v>1.0253000000000001</v>
          </cell>
          <cell r="D112">
            <v>0.1643</v>
          </cell>
          <cell r="E112">
            <v>7.4300000000000005E-2</v>
          </cell>
          <cell r="F112">
            <v>3.1300000000000001E-2</v>
          </cell>
          <cell r="G112">
            <v>0.75529999999999997</v>
          </cell>
          <cell r="H112" t="str">
            <v>Parnaíba</v>
          </cell>
          <cell r="I112">
            <v>125798</v>
          </cell>
          <cell r="J112">
            <v>0.77769999999999995</v>
          </cell>
          <cell r="K112">
            <v>0</v>
          </cell>
          <cell r="L112">
            <v>0</v>
          </cell>
          <cell r="M112">
            <v>2.0799999999999999E-2</v>
          </cell>
          <cell r="N112">
            <v>0.75690000000000002</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I112">
            <v>9.5663828755754451E-2</v>
          </cell>
          <cell r="CJ112">
            <v>0.16730358915324101</v>
          </cell>
          <cell r="CK112">
            <v>0.27306201073824993</v>
          </cell>
          <cell r="CL112">
            <v>0.3082793814177574</v>
          </cell>
          <cell r="CM112">
            <v>0.38731359305327151</v>
          </cell>
          <cell r="CN112">
            <v>0.44729522677504463</v>
          </cell>
          <cell r="CO112">
            <v>0.50947009571415203</v>
          </cell>
          <cell r="CP112">
            <v>0.56542203481154718</v>
          </cell>
          <cell r="CQ112">
            <v>0.63455900929093889</v>
          </cell>
          <cell r="CR112">
            <v>0.70972412791391504</v>
          </cell>
          <cell r="CS112">
            <v>0.83164121848956074</v>
          </cell>
          <cell r="CT112">
            <v>1</v>
          </cell>
        </row>
        <row r="113">
          <cell r="A113" t="str">
            <v>Penha</v>
          </cell>
          <cell r="B113">
            <v>144924</v>
          </cell>
          <cell r="C113">
            <v>0.37119999999999997</v>
          </cell>
          <cell r="D113">
            <v>2.76E-2</v>
          </cell>
          <cell r="E113">
            <v>0</v>
          </cell>
          <cell r="F113">
            <v>1.5699999999999999E-2</v>
          </cell>
          <cell r="G113">
            <v>0.32800000000000001</v>
          </cell>
          <cell r="H113" t="str">
            <v>Penha</v>
          </cell>
          <cell r="I113">
            <v>144924</v>
          </cell>
          <cell r="J113">
            <v>0.215</v>
          </cell>
          <cell r="K113">
            <v>0</v>
          </cell>
          <cell r="L113">
            <v>0</v>
          </cell>
          <cell r="M113">
            <v>2.64E-2</v>
          </cell>
          <cell r="N113">
            <v>0.18859999999999999</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I113">
            <v>0.12350479806373478</v>
          </cell>
          <cell r="CJ113">
            <v>0.20157564168739267</v>
          </cell>
          <cell r="CK113">
            <v>0.301256464331841</v>
          </cell>
          <cell r="CL113">
            <v>0.37205122937759633</v>
          </cell>
          <cell r="CM113">
            <v>0.44377696898893992</v>
          </cell>
          <cell r="CN113">
            <v>0.48891060681834908</v>
          </cell>
          <cell r="CO113">
            <v>0.56775606231558118</v>
          </cell>
          <cell r="CP113">
            <v>0.63184409648069051</v>
          </cell>
          <cell r="CQ113">
            <v>0.73349526581373592</v>
          </cell>
          <cell r="CR113">
            <v>0.80091015999712101</v>
          </cell>
          <cell r="CS113">
            <v>0.9057657907024752</v>
          </cell>
          <cell r="CT113">
            <v>1</v>
          </cell>
        </row>
        <row r="114">
          <cell r="A114" t="str">
            <v>Planalto</v>
          </cell>
          <cell r="B114">
            <v>111017</v>
          </cell>
          <cell r="C114">
            <v>0.4879</v>
          </cell>
          <cell r="D114">
            <v>0</v>
          </cell>
          <cell r="E114">
            <v>7.0199999999999999E-2</v>
          </cell>
          <cell r="F114">
            <v>2.9700000000000001E-2</v>
          </cell>
          <cell r="G114">
            <v>0.38800000000000001</v>
          </cell>
          <cell r="H114" t="str">
            <v>Planalto</v>
          </cell>
          <cell r="I114">
            <v>111017</v>
          </cell>
          <cell r="J114">
            <v>0.93320000000000003</v>
          </cell>
          <cell r="K114">
            <v>0</v>
          </cell>
          <cell r="L114">
            <v>0.46350000000000002</v>
          </cell>
          <cell r="M114">
            <v>1.89E-2</v>
          </cell>
          <cell r="N114">
            <v>0.45090000000000002</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I114">
            <v>0.11308172739726219</v>
          </cell>
          <cell r="CJ114">
            <v>0.21991567415882002</v>
          </cell>
          <cell r="CK114">
            <v>0.30315753846060578</v>
          </cell>
          <cell r="CL114">
            <v>0.33756586830361873</v>
          </cell>
          <cell r="CM114">
            <v>0.45772098700080488</v>
          </cell>
          <cell r="CN114">
            <v>0.55545914913270178</v>
          </cell>
          <cell r="CO114">
            <v>0.62979163668767768</v>
          </cell>
          <cell r="CP114">
            <v>0.66159938667426321</v>
          </cell>
          <cell r="CQ114">
            <v>0.74836426942012979</v>
          </cell>
          <cell r="CR114">
            <v>0.8109097788673757</v>
          </cell>
          <cell r="CS114">
            <v>0.87172294493560776</v>
          </cell>
          <cell r="CT114">
            <v>1</v>
          </cell>
        </row>
        <row r="115">
          <cell r="A115" t="str">
            <v>Raposo Tavares</v>
          </cell>
          <cell r="B115">
            <v>28775</v>
          </cell>
          <cell r="C115">
            <v>0.65500000000000003</v>
          </cell>
          <cell r="D115">
            <v>0</v>
          </cell>
          <cell r="E115">
            <v>0</v>
          </cell>
          <cell r="F115">
            <v>0</v>
          </cell>
          <cell r="G115">
            <v>0.65500000000000003</v>
          </cell>
          <cell r="H115" t="str">
            <v>Raposo Tavares</v>
          </cell>
          <cell r="I115">
            <v>28775</v>
          </cell>
          <cell r="J115">
            <v>0.37819999999999998</v>
          </cell>
          <cell r="K115">
            <v>0</v>
          </cell>
          <cell r="L115">
            <v>0</v>
          </cell>
          <cell r="M115">
            <v>0</v>
          </cell>
          <cell r="N115">
            <v>0.37819999999999998</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I115">
            <v>0.14290292354068024</v>
          </cell>
          <cell r="CJ115">
            <v>0.23298345621671118</v>
          </cell>
          <cell r="CK115">
            <v>0.32170454701693141</v>
          </cell>
          <cell r="CL115">
            <v>0.38693179396109834</v>
          </cell>
          <cell r="CM115">
            <v>0.45206345407802589</v>
          </cell>
          <cell r="CN115">
            <v>0.50005284394995164</v>
          </cell>
          <cell r="CO115">
            <v>0.58577726305708022</v>
          </cell>
          <cell r="CP115">
            <v>0.64025567011792073</v>
          </cell>
          <cell r="CQ115">
            <v>0.72118822462516752</v>
          </cell>
          <cell r="CR115">
            <v>0.81849925103653942</v>
          </cell>
          <cell r="CS115">
            <v>0.90477828792175696</v>
          </cell>
          <cell r="CT115">
            <v>1</v>
          </cell>
        </row>
        <row r="116">
          <cell r="A116" t="str">
            <v>Ribeirao Pires - Rio G. da Serra</v>
          </cell>
          <cell r="B116">
            <v>42574</v>
          </cell>
          <cell r="C116">
            <v>1.3323</v>
          </cell>
          <cell r="D116">
            <v>0.9456</v>
          </cell>
          <cell r="E116">
            <v>0</v>
          </cell>
          <cell r="F116">
            <v>5.1499999999999997E-2</v>
          </cell>
          <cell r="G116">
            <v>0.3352</v>
          </cell>
          <cell r="H116" t="str">
            <v>Ribeirao Pires - Rio G. da Serra</v>
          </cell>
          <cell r="I116">
            <v>42566</v>
          </cell>
          <cell r="J116">
            <v>0.76590000000000003</v>
          </cell>
          <cell r="K116">
            <v>0</v>
          </cell>
          <cell r="L116">
            <v>0</v>
          </cell>
          <cell r="M116">
            <v>7.17E-2</v>
          </cell>
          <cell r="N116">
            <v>0.69430000000000003</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I116">
            <v>0.13732174112262768</v>
          </cell>
          <cell r="CJ116">
            <v>0.24848443112309498</v>
          </cell>
          <cell r="CK116">
            <v>0.34658724098001498</v>
          </cell>
          <cell r="CL116">
            <v>0.41178704267668587</v>
          </cell>
          <cell r="CM116">
            <v>0.47315326157550819</v>
          </cell>
          <cell r="CN116">
            <v>0.5041245240257487</v>
          </cell>
          <cell r="CO116">
            <v>0.59028689201230122</v>
          </cell>
          <cell r="CP116">
            <v>0.63942567718998455</v>
          </cell>
          <cell r="CQ116">
            <v>0.71423303990031195</v>
          </cell>
          <cell r="CR116">
            <v>0.78129829038859644</v>
          </cell>
          <cell r="CS116">
            <v>0.88554693294790365</v>
          </cell>
          <cell r="CT116">
            <v>1</v>
          </cell>
        </row>
        <row r="117">
          <cell r="A117" t="str">
            <v>Rio Bonito</v>
          </cell>
          <cell r="B117">
            <v>97973</v>
          </cell>
          <cell r="C117">
            <v>0.69489999999999996</v>
          </cell>
          <cell r="D117">
            <v>0</v>
          </cell>
          <cell r="E117">
            <v>0</v>
          </cell>
          <cell r="F117">
            <v>3.61E-2</v>
          </cell>
          <cell r="G117">
            <v>0.65880000000000005</v>
          </cell>
          <cell r="H117" t="str">
            <v>Rio Bonito</v>
          </cell>
          <cell r="I117">
            <v>97976</v>
          </cell>
          <cell r="J117">
            <v>0.28620000000000001</v>
          </cell>
          <cell r="K117">
            <v>0</v>
          </cell>
          <cell r="L117">
            <v>0</v>
          </cell>
          <cell r="M117">
            <v>7.5499999999999998E-2</v>
          </cell>
          <cell r="N117">
            <v>0.2107</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I117">
            <v>0.10676954582322969</v>
          </cell>
          <cell r="CJ117">
            <v>0.28201301908361981</v>
          </cell>
          <cell r="CK117">
            <v>0.37836116772768147</v>
          </cell>
          <cell r="CL117">
            <v>0.44418177753755472</v>
          </cell>
          <cell r="CM117">
            <v>0.51397095700848228</v>
          </cell>
          <cell r="CN117">
            <v>0.57640446013294322</v>
          </cell>
          <cell r="CO117">
            <v>0.62424552319773441</v>
          </cell>
          <cell r="CP117">
            <v>0.67038777877234235</v>
          </cell>
          <cell r="CQ117">
            <v>0.73133858604899749</v>
          </cell>
          <cell r="CR117">
            <v>0.80377992367517548</v>
          </cell>
          <cell r="CS117">
            <v>0.90220052038883103</v>
          </cell>
          <cell r="CT117">
            <v>1</v>
          </cell>
        </row>
        <row r="118">
          <cell r="A118" t="str">
            <v>Santana</v>
          </cell>
          <cell r="B118">
            <v>96309</v>
          </cell>
          <cell r="C118">
            <v>0.628</v>
          </cell>
          <cell r="D118">
            <v>0</v>
          </cell>
          <cell r="E118">
            <v>5.2600000000000001E-2</v>
          </cell>
          <cell r="F118">
            <v>2.1700000000000001E-2</v>
          </cell>
          <cell r="G118">
            <v>0.55379999999999996</v>
          </cell>
          <cell r="H118" t="str">
            <v>Santana</v>
          </cell>
          <cell r="I118">
            <v>96309</v>
          </cell>
          <cell r="J118">
            <v>0.57909999999999995</v>
          </cell>
          <cell r="K118">
            <v>0.31869999999999998</v>
          </cell>
          <cell r="L118">
            <v>3.7000000000000002E-3</v>
          </cell>
          <cell r="M118">
            <v>1.32E-2</v>
          </cell>
          <cell r="N118">
            <v>0.24349999999999999</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I118">
            <v>0.13340550063894241</v>
          </cell>
          <cell r="CJ118">
            <v>0.22846985793594415</v>
          </cell>
          <cell r="CK118">
            <v>0.30245827336101838</v>
          </cell>
          <cell r="CL118">
            <v>0.35692802140885649</v>
          </cell>
          <cell r="CM118">
            <v>0.41604957680301041</v>
          </cell>
          <cell r="CN118">
            <v>0.49254439009926637</v>
          </cell>
          <cell r="CO118">
            <v>0.57167136773520311</v>
          </cell>
          <cell r="CP118">
            <v>0.63397104236310919</v>
          </cell>
          <cell r="CQ118">
            <v>0.7227556568370519</v>
          </cell>
          <cell r="CR118">
            <v>0.8195685118288194</v>
          </cell>
          <cell r="CS118">
            <v>0.91117065444670065</v>
          </cell>
          <cell r="CT118">
            <v>1</v>
          </cell>
        </row>
        <row r="119">
          <cell r="A119" t="str">
            <v>Santo Amaro</v>
          </cell>
          <cell r="B119">
            <v>179656</v>
          </cell>
          <cell r="C119">
            <v>0.38579999999999998</v>
          </cell>
          <cell r="D119">
            <v>0</v>
          </cell>
          <cell r="E119">
            <v>0</v>
          </cell>
          <cell r="F119">
            <v>4.1000000000000003E-3</v>
          </cell>
          <cell r="G119">
            <v>0.38169999999999998</v>
          </cell>
          <cell r="H119" t="str">
            <v>Santo Amaro</v>
          </cell>
          <cell r="I119">
            <v>179659</v>
          </cell>
          <cell r="J119">
            <v>0.93410000000000004</v>
          </cell>
          <cell r="K119">
            <v>0.33500000000000002</v>
          </cell>
          <cell r="L119">
            <v>0</v>
          </cell>
          <cell r="M119">
            <v>9.4999999999999998E-3</v>
          </cell>
          <cell r="N119">
            <v>0.58960000000000001</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I119">
            <v>0.11208224650978392</v>
          </cell>
          <cell r="CJ119">
            <v>0.18085083745304617</v>
          </cell>
          <cell r="CK119">
            <v>0.28347350310841435</v>
          </cell>
          <cell r="CL119">
            <v>0.34064560218260953</v>
          </cell>
          <cell r="CM119">
            <v>0.38162197829962513</v>
          </cell>
          <cell r="CN119">
            <v>0.42857462649734662</v>
          </cell>
          <cell r="CO119">
            <v>0.55637375043815784</v>
          </cell>
          <cell r="CP119">
            <v>0.62277047234918792</v>
          </cell>
          <cell r="CQ119">
            <v>0.70536714463627859</v>
          </cell>
          <cell r="CR119">
            <v>0.79470896676436376</v>
          </cell>
          <cell r="CS119">
            <v>0.8769301380506983</v>
          </cell>
          <cell r="CT119">
            <v>1</v>
          </cell>
        </row>
        <row r="120">
          <cell r="A120" t="str">
            <v>Santo André</v>
          </cell>
          <cell r="B120">
            <v>227574</v>
          </cell>
          <cell r="C120">
            <v>0.78959999999999997</v>
          </cell>
          <cell r="D120">
            <v>0.3004</v>
          </cell>
          <cell r="E120">
            <v>0</v>
          </cell>
          <cell r="F120">
            <v>6.7000000000000002E-3</v>
          </cell>
          <cell r="G120">
            <v>0.48249999999999998</v>
          </cell>
          <cell r="H120" t="str">
            <v>Santo André</v>
          </cell>
          <cell r="I120">
            <v>227576</v>
          </cell>
          <cell r="J120">
            <v>0.1318</v>
          </cell>
          <cell r="K120">
            <v>0</v>
          </cell>
          <cell r="L120">
            <v>0</v>
          </cell>
          <cell r="M120">
            <v>4.0899999999999999E-2</v>
          </cell>
          <cell r="N120">
            <v>9.0899999999999995E-2</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I120">
            <v>0.1374500800068876</v>
          </cell>
          <cell r="CJ120">
            <v>0.21002822830617934</v>
          </cell>
          <cell r="CK120">
            <v>0.33411852082539484</v>
          </cell>
          <cell r="CL120">
            <v>0.38273626302984809</v>
          </cell>
          <cell r="CM120">
            <v>0.42139649654902733</v>
          </cell>
          <cell r="CN120">
            <v>0.48302089646382523</v>
          </cell>
          <cell r="CO120">
            <v>0.59193794122669641</v>
          </cell>
          <cell r="CP120">
            <v>0.66121674490397186</v>
          </cell>
          <cell r="CQ120">
            <v>0.74432274538938381</v>
          </cell>
          <cell r="CR120">
            <v>0.82635864070036646</v>
          </cell>
          <cell r="CS120">
            <v>0.90250521004951267</v>
          </cell>
          <cell r="CT120">
            <v>1</v>
          </cell>
        </row>
        <row r="121">
          <cell r="A121" t="str">
            <v>Santo Andre - Represa</v>
          </cell>
          <cell r="B121">
            <v>7219</v>
          </cell>
          <cell r="C121">
            <v>1.1718</v>
          </cell>
          <cell r="D121">
            <v>0.22120000000000001</v>
          </cell>
          <cell r="E121">
            <v>0</v>
          </cell>
          <cell r="F121">
            <v>2.3699999999999999E-2</v>
          </cell>
          <cell r="G121">
            <v>0.92689999999999995</v>
          </cell>
          <cell r="H121" t="str">
            <v>Santo Andre - Represa</v>
          </cell>
          <cell r="I121">
            <v>7219</v>
          </cell>
          <cell r="J121">
            <v>1.8376999999999999</v>
          </cell>
          <cell r="K121">
            <v>0</v>
          </cell>
          <cell r="L121">
            <v>0</v>
          </cell>
          <cell r="M121">
            <v>6.7299999999999999E-2</v>
          </cell>
          <cell r="N121">
            <v>1.7703</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I121">
            <v>0.11387641649348673</v>
          </cell>
          <cell r="CJ121">
            <v>0.2022235493526271</v>
          </cell>
          <cell r="CK121">
            <v>0.29348311171604063</v>
          </cell>
          <cell r="CL121">
            <v>0.38451209886959303</v>
          </cell>
          <cell r="CM121">
            <v>0.46515037911027118</v>
          </cell>
          <cell r="CN121">
            <v>0.50852173530899158</v>
          </cell>
          <cell r="CO121">
            <v>0.571659343614914</v>
          </cell>
          <cell r="CP121">
            <v>0.63562917193902324</v>
          </cell>
          <cell r="CQ121">
            <v>0.69779365884296984</v>
          </cell>
          <cell r="CR121">
            <v>0.78641315947496104</v>
          </cell>
          <cell r="CS121">
            <v>0.89065201117367621</v>
          </cell>
          <cell r="CT121">
            <v>1</v>
          </cell>
        </row>
        <row r="122">
          <cell r="A122" t="str">
            <v>Sao Bernardo do Campo</v>
          </cell>
          <cell r="B122">
            <v>118197</v>
          </cell>
          <cell r="C122">
            <v>0.59109999999999996</v>
          </cell>
          <cell r="D122">
            <v>0.29609999999999997</v>
          </cell>
          <cell r="E122">
            <v>2.92E-2</v>
          </cell>
          <cell r="F122">
            <v>1.67E-2</v>
          </cell>
          <cell r="G122">
            <v>0.24909999999999999</v>
          </cell>
          <cell r="H122" t="str">
            <v>Sao Bernardo do Campo</v>
          </cell>
          <cell r="I122">
            <v>118119</v>
          </cell>
          <cell r="J122">
            <v>0.46650000000000003</v>
          </cell>
          <cell r="K122">
            <v>0</v>
          </cell>
          <cell r="L122">
            <v>8.7300000000000003E-2</v>
          </cell>
          <cell r="M122">
            <v>6.3E-3</v>
          </cell>
          <cell r="N122">
            <v>0.373</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I122">
            <v>0.1113901167999736</v>
          </cell>
          <cell r="CJ122">
            <v>0.2042310115773224</v>
          </cell>
          <cell r="CK122">
            <v>0.30915375764162772</v>
          </cell>
          <cell r="CL122">
            <v>0.33252249861735228</v>
          </cell>
          <cell r="CM122">
            <v>0.45101274180660161</v>
          </cell>
          <cell r="CN122">
            <v>0.51588725517963052</v>
          </cell>
          <cell r="CO122">
            <v>0.62486316765958216</v>
          </cell>
          <cell r="CP122">
            <v>0.64985783839591194</v>
          </cell>
          <cell r="CQ122">
            <v>0.7429376831434823</v>
          </cell>
          <cell r="CR122">
            <v>0.81673052572702576</v>
          </cell>
          <cell r="CS122">
            <v>0.92796526843516125</v>
          </cell>
          <cell r="CT122">
            <v>1</v>
          </cell>
        </row>
        <row r="123">
          <cell r="A123" t="str">
            <v>Sao Bernardo do Campo - Represa</v>
          </cell>
          <cell r="B123">
            <v>8110</v>
          </cell>
          <cell r="C123">
            <v>0.65249999999999997</v>
          </cell>
          <cell r="D123">
            <v>4.7800000000000002E-2</v>
          </cell>
          <cell r="E123">
            <v>0</v>
          </cell>
          <cell r="F123">
            <v>4.65E-2</v>
          </cell>
          <cell r="G123">
            <v>0.55820000000000003</v>
          </cell>
          <cell r="H123" t="str">
            <v>Sao Bernardo do Campo - Represa</v>
          </cell>
          <cell r="I123">
            <v>8110</v>
          </cell>
          <cell r="J123">
            <v>1.0179</v>
          </cell>
          <cell r="K123">
            <v>0</v>
          </cell>
          <cell r="L123">
            <v>0.29620000000000002</v>
          </cell>
          <cell r="M123">
            <v>4.5999999999999999E-3</v>
          </cell>
          <cell r="N123">
            <v>0.71709999999999996</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I123">
            <v>0.11431134654874001</v>
          </cell>
          <cell r="CJ123">
            <v>0.19796776050805792</v>
          </cell>
          <cell r="CK123">
            <v>0.33512035614160152</v>
          </cell>
          <cell r="CL123">
            <v>0.39923341267476686</v>
          </cell>
          <cell r="CM123">
            <v>0.45556946161025669</v>
          </cell>
          <cell r="CN123">
            <v>0.51455391127537109</v>
          </cell>
          <cell r="CO123">
            <v>0.6288151522270663</v>
          </cell>
          <cell r="CP123">
            <v>0.66589752470591046</v>
          </cell>
          <cell r="CQ123">
            <v>0.75757263416477871</v>
          </cell>
          <cell r="CR123">
            <v>0.84802247340405135</v>
          </cell>
          <cell r="CS123">
            <v>0.92558572096670022</v>
          </cell>
          <cell r="CT123">
            <v>1</v>
          </cell>
        </row>
        <row r="124">
          <cell r="A124" t="str">
            <v>São Caetano do Sul</v>
          </cell>
          <cell r="B124">
            <v>67041</v>
          </cell>
          <cell r="C124">
            <v>0.46279999999999999</v>
          </cell>
          <cell r="D124">
            <v>0.26119999999999999</v>
          </cell>
          <cell r="E124">
            <v>0</v>
          </cell>
          <cell r="F124">
            <v>1.83E-2</v>
          </cell>
          <cell r="G124">
            <v>0.18329999999999999</v>
          </cell>
          <cell r="H124" t="str">
            <v>São Caetano do Sul</v>
          </cell>
          <cell r="I124">
            <v>67041</v>
          </cell>
          <cell r="J124">
            <v>0.21659999999999999</v>
          </cell>
          <cell r="K124">
            <v>0</v>
          </cell>
          <cell r="L124">
            <v>0</v>
          </cell>
          <cell r="M124">
            <v>1.46E-2</v>
          </cell>
          <cell r="N124">
            <v>0.2019</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I124">
            <v>0.15158150201311685</v>
          </cell>
          <cell r="CJ124">
            <v>0.25712633890867048</v>
          </cell>
          <cell r="CK124">
            <v>0.34900937159203921</v>
          </cell>
          <cell r="CL124">
            <v>0.40347068434304184</v>
          </cell>
          <cell r="CM124">
            <v>0.49123612865639804</v>
          </cell>
          <cell r="CN124">
            <v>0.54398048973811941</v>
          </cell>
          <cell r="CO124">
            <v>0.59473937264916044</v>
          </cell>
          <cell r="CP124">
            <v>0.62997372129446794</v>
          </cell>
          <cell r="CQ124">
            <v>0.69066606607488901</v>
          </cell>
          <cell r="CR124">
            <v>0.8101240484247737</v>
          </cell>
          <cell r="CS124">
            <v>0.89237912610402081</v>
          </cell>
          <cell r="CT124">
            <v>1</v>
          </cell>
        </row>
        <row r="125">
          <cell r="A125" t="str">
            <v>São Mateus</v>
          </cell>
          <cell r="B125">
            <v>53316</v>
          </cell>
          <cell r="C125">
            <v>0.41220000000000001</v>
          </cell>
          <cell r="D125">
            <v>0</v>
          </cell>
          <cell r="E125">
            <v>0</v>
          </cell>
          <cell r="F125">
            <v>1.04E-2</v>
          </cell>
          <cell r="G125">
            <v>0.40179999999999999</v>
          </cell>
          <cell r="H125" t="str">
            <v>São Mateus</v>
          </cell>
          <cell r="I125">
            <v>53299</v>
          </cell>
          <cell r="J125">
            <v>0.26850000000000002</v>
          </cell>
          <cell r="K125">
            <v>0</v>
          </cell>
          <cell r="L125">
            <v>0</v>
          </cell>
          <cell r="M125">
            <v>2.1700000000000001E-2</v>
          </cell>
          <cell r="N125">
            <v>0.24690000000000001</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I125">
            <v>9.4368065179751881E-2</v>
          </cell>
          <cell r="CJ125">
            <v>0.16835571022928131</v>
          </cell>
          <cell r="CK125">
            <v>0.22265634082385052</v>
          </cell>
          <cell r="CL125">
            <v>0.33002583954450665</v>
          </cell>
          <cell r="CM125">
            <v>0.44984958495507565</v>
          </cell>
          <cell r="CN125">
            <v>0.51159087813331716</v>
          </cell>
          <cell r="CO125">
            <v>0.61217304818873708</v>
          </cell>
          <cell r="CP125">
            <v>0.65278004824148972</v>
          </cell>
          <cell r="CQ125">
            <v>0.73561775087071501</v>
          </cell>
          <cell r="CR125">
            <v>0.80125492995580172</v>
          </cell>
          <cell r="CS125">
            <v>0.91060706132399272</v>
          </cell>
          <cell r="CT125">
            <v>1</v>
          </cell>
        </row>
        <row r="126">
          <cell r="A126" t="str">
            <v>São Miguel Paulista</v>
          </cell>
          <cell r="B126">
            <v>91813</v>
          </cell>
          <cell r="C126">
            <v>0.73209999999999997</v>
          </cell>
          <cell r="D126">
            <v>0.38030000000000003</v>
          </cell>
          <cell r="E126">
            <v>0</v>
          </cell>
          <cell r="F126">
            <v>5.8799999999999998E-2</v>
          </cell>
          <cell r="G126">
            <v>0.29299999999999998</v>
          </cell>
          <cell r="H126" t="str">
            <v>São Miguel Paulista</v>
          </cell>
          <cell r="I126">
            <v>91821</v>
          </cell>
          <cell r="J126">
            <v>0.46560000000000001</v>
          </cell>
          <cell r="K126">
            <v>0</v>
          </cell>
          <cell r="L126">
            <v>0</v>
          </cell>
          <cell r="M126">
            <v>1.7600000000000001E-2</v>
          </cell>
          <cell r="N126">
            <v>0.4481</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I126">
            <v>0.11089974322888854</v>
          </cell>
          <cell r="CJ126">
            <v>0.20991432902257812</v>
          </cell>
          <cell r="CK126">
            <v>0.28999582718982908</v>
          </cell>
          <cell r="CL126">
            <v>0.3562191227239081</v>
          </cell>
          <cell r="CM126">
            <v>0.43123769232104625</v>
          </cell>
          <cell r="CN126">
            <v>0.49723243913721044</v>
          </cell>
          <cell r="CO126">
            <v>0.59325306712695447</v>
          </cell>
          <cell r="CP126">
            <v>0.666623307961555</v>
          </cell>
          <cell r="CQ126">
            <v>0.7395066566674996</v>
          </cell>
          <cell r="CR126">
            <v>0.81182112029183051</v>
          </cell>
          <cell r="CS126">
            <v>0.88815739851752051</v>
          </cell>
          <cell r="CT126">
            <v>1</v>
          </cell>
        </row>
        <row r="127">
          <cell r="A127" t="str">
            <v>Sao Paulo - Centro</v>
          </cell>
          <cell r="B127">
            <v>104839</v>
          </cell>
          <cell r="C127">
            <v>0.53110000000000002</v>
          </cell>
          <cell r="D127">
            <v>6.6900000000000001E-2</v>
          </cell>
          <cell r="E127">
            <v>5.7000000000000002E-2</v>
          </cell>
          <cell r="F127">
            <v>0.2084</v>
          </cell>
          <cell r="G127">
            <v>0.1988</v>
          </cell>
          <cell r="H127" t="str">
            <v>Sao Paulo - Centro</v>
          </cell>
          <cell r="I127">
            <v>104839</v>
          </cell>
          <cell r="J127">
            <v>0.96289999999999998</v>
          </cell>
          <cell r="K127">
            <v>0.28499999999999998</v>
          </cell>
          <cell r="L127">
            <v>8.3799999999999999E-2</v>
          </cell>
          <cell r="M127">
            <v>8.2400000000000001E-2</v>
          </cell>
          <cell r="N127">
            <v>0.51180000000000003</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I127">
            <v>0.12017088522455789</v>
          </cell>
          <cell r="CJ127">
            <v>0.20446296044251161</v>
          </cell>
          <cell r="CK127">
            <v>0.2745950634002875</v>
          </cell>
          <cell r="CL127">
            <v>0.33356020342133635</v>
          </cell>
          <cell r="CM127">
            <v>0.39624583040673694</v>
          </cell>
          <cell r="CN127">
            <v>0.46691318396027215</v>
          </cell>
          <cell r="CO127">
            <v>0.55443109971213689</v>
          </cell>
          <cell r="CP127">
            <v>0.643327538334173</v>
          </cell>
          <cell r="CQ127">
            <v>0.71013234029529559</v>
          </cell>
          <cell r="CR127">
            <v>0.77264460571982463</v>
          </cell>
          <cell r="CS127">
            <v>0.88672351270617233</v>
          </cell>
          <cell r="CT127">
            <v>1</v>
          </cell>
        </row>
        <row r="128">
          <cell r="A128" t="str">
            <v>São Paulo Represa Sul</v>
          </cell>
          <cell r="B128">
            <v>1408</v>
          </cell>
          <cell r="C128">
            <v>1.1108</v>
          </cell>
          <cell r="D128">
            <v>0</v>
          </cell>
          <cell r="E128">
            <v>0</v>
          </cell>
          <cell r="F128">
            <v>0</v>
          </cell>
          <cell r="G128">
            <v>1.1108</v>
          </cell>
          <cell r="H128" t="str">
            <v>São Paulo Represa Sul</v>
          </cell>
          <cell r="I128">
            <v>1408</v>
          </cell>
          <cell r="J128">
            <v>0.84660000000000002</v>
          </cell>
          <cell r="K128">
            <v>0</v>
          </cell>
          <cell r="L128">
            <v>5.3999999999999999E-2</v>
          </cell>
          <cell r="M128">
            <v>0.18609999999999999</v>
          </cell>
          <cell r="N128">
            <v>0.60650000000000004</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I128">
            <v>7.8121094504611285E-2</v>
          </cell>
          <cell r="CJ128">
            <v>0.15533359412276709</v>
          </cell>
          <cell r="CK128">
            <v>0.26993851055955448</v>
          </cell>
          <cell r="CL128">
            <v>0.34149722793679332</v>
          </cell>
          <cell r="CM128">
            <v>0.41031898200272371</v>
          </cell>
          <cell r="CN128">
            <v>0.49273909603172955</v>
          </cell>
          <cell r="CO128">
            <v>0.56914210492115824</v>
          </cell>
          <cell r="CP128">
            <v>0.6297656169465492</v>
          </cell>
          <cell r="CQ128">
            <v>0.71916322752964601</v>
          </cell>
          <cell r="CR128">
            <v>0.80007072585124295</v>
          </cell>
          <cell r="CS128">
            <v>0.90257942373665501</v>
          </cell>
          <cell r="CT128">
            <v>1</v>
          </cell>
        </row>
        <row r="129">
          <cell r="A129" t="str">
            <v>Sapopemba</v>
          </cell>
          <cell r="B129">
            <v>98634</v>
          </cell>
          <cell r="C129">
            <v>1.0610999999999999</v>
          </cell>
          <cell r="D129">
            <v>0.5212</v>
          </cell>
          <cell r="E129">
            <v>0</v>
          </cell>
          <cell r="F129">
            <v>8.0999999999999996E-3</v>
          </cell>
          <cell r="G129">
            <v>0.53180000000000005</v>
          </cell>
          <cell r="H129" t="str">
            <v>Sapopemba</v>
          </cell>
          <cell r="I129">
            <v>98626</v>
          </cell>
          <cell r="J129">
            <v>0.37009999999999998</v>
          </cell>
          <cell r="K129">
            <v>0</v>
          </cell>
          <cell r="L129">
            <v>0</v>
          </cell>
          <cell r="M129">
            <v>3.4099999999999998E-2</v>
          </cell>
          <cell r="N129">
            <v>0.33600000000000002</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I129">
            <v>0.15864313886534781</v>
          </cell>
          <cell r="CJ129">
            <v>0.30666284334240701</v>
          </cell>
          <cell r="CK129">
            <v>0.41229394380363366</v>
          </cell>
          <cell r="CL129">
            <v>0.46331000269393474</v>
          </cell>
          <cell r="CM129">
            <v>0.51037030725158761</v>
          </cell>
          <cell r="CN129">
            <v>0.56999066953062683</v>
          </cell>
          <cell r="CO129">
            <v>0.6560569764026517</v>
          </cell>
          <cell r="CP129">
            <v>0.68704592843653578</v>
          </cell>
          <cell r="CQ129">
            <v>0.7708478363030572</v>
          </cell>
          <cell r="CR129">
            <v>0.82588670107807305</v>
          </cell>
          <cell r="CS129">
            <v>0.9045635735090074</v>
          </cell>
          <cell r="CT129">
            <v>1</v>
          </cell>
        </row>
        <row r="130">
          <cell r="A130" t="str">
            <v>Saúde</v>
          </cell>
          <cell r="B130">
            <v>108374</v>
          </cell>
          <cell r="C130">
            <v>0.20150000000000001</v>
          </cell>
          <cell r="D130">
            <v>0.14349999999999999</v>
          </cell>
          <cell r="E130">
            <v>0</v>
          </cell>
          <cell r="F130">
            <v>3.7000000000000002E-3</v>
          </cell>
          <cell r="G130">
            <v>5.4300000000000001E-2</v>
          </cell>
          <cell r="H130" t="str">
            <v>Saúde</v>
          </cell>
          <cell r="I130">
            <v>108374</v>
          </cell>
          <cell r="J130">
            <v>0.4829</v>
          </cell>
          <cell r="K130">
            <v>0.1608</v>
          </cell>
          <cell r="L130">
            <v>0</v>
          </cell>
          <cell r="M130">
            <v>2.8299999999999999E-2</v>
          </cell>
          <cell r="N130">
            <v>0.29389999999999999</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I130">
            <v>0.12983324345351868</v>
          </cell>
          <cell r="CJ130">
            <v>0.19805993355924936</v>
          </cell>
          <cell r="CK130">
            <v>0.26389866935113082</v>
          </cell>
          <cell r="CL130">
            <v>0.3395006926383386</v>
          </cell>
          <cell r="CM130">
            <v>0.3950632218513177</v>
          </cell>
          <cell r="CN130">
            <v>0.49803285838882672</v>
          </cell>
          <cell r="CO130">
            <v>0.6129096209757976</v>
          </cell>
          <cell r="CP130">
            <v>0.655797827877314</v>
          </cell>
          <cell r="CQ130">
            <v>0.72448724748098681</v>
          </cell>
          <cell r="CR130">
            <v>0.80338828140592344</v>
          </cell>
          <cell r="CS130">
            <v>0.89639565140671928</v>
          </cell>
          <cell r="CT130">
            <v>1</v>
          </cell>
        </row>
        <row r="131">
          <cell r="A131" t="str">
            <v>Taboão da Serra</v>
          </cell>
          <cell r="B131">
            <v>66187</v>
          </cell>
          <cell r="C131">
            <v>0.4657</v>
          </cell>
          <cell r="D131">
            <v>0</v>
          </cell>
          <cell r="E131">
            <v>0</v>
          </cell>
          <cell r="F131">
            <v>3.3E-3</v>
          </cell>
          <cell r="G131">
            <v>0.46239999999999998</v>
          </cell>
          <cell r="H131" t="str">
            <v>Taboão da Serra</v>
          </cell>
          <cell r="I131">
            <v>66187</v>
          </cell>
          <cell r="J131">
            <v>1.0206999999999999</v>
          </cell>
          <cell r="K131">
            <v>0.6371</v>
          </cell>
          <cell r="L131">
            <v>0</v>
          </cell>
          <cell r="M131">
            <v>1.1000000000000001E-3</v>
          </cell>
          <cell r="N131">
            <v>0.3826</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cell r="BZ131">
            <v>0</v>
          </cell>
          <cell r="CA131">
            <v>0</v>
          </cell>
          <cell r="CB131">
            <v>0</v>
          </cell>
          <cell r="CC131">
            <v>0</v>
          </cell>
          <cell r="CD131">
            <v>0</v>
          </cell>
          <cell r="CE131">
            <v>0</v>
          </cell>
          <cell r="CF131">
            <v>0</v>
          </cell>
          <cell r="CI131">
            <v>0.10256961752085891</v>
          </cell>
          <cell r="CJ131">
            <v>0.21723946226073249</v>
          </cell>
          <cell r="CK131">
            <v>0.28017140852362993</v>
          </cell>
          <cell r="CL131">
            <v>0.3673398204503569</v>
          </cell>
          <cell r="CM131">
            <v>0.43734320776384727</v>
          </cell>
          <cell r="CN131">
            <v>0.50016983869358678</v>
          </cell>
          <cell r="CO131">
            <v>0.58279388541589061</v>
          </cell>
          <cell r="CP131">
            <v>0.65902561865975162</v>
          </cell>
          <cell r="CQ131">
            <v>0.72814025245427372</v>
          </cell>
          <cell r="CR131">
            <v>0.83803444685961515</v>
          </cell>
          <cell r="CS131">
            <v>0.93150054291514772</v>
          </cell>
          <cell r="CT131">
            <v>1</v>
          </cell>
        </row>
        <row r="132">
          <cell r="A132" t="str">
            <v>Tatuapé</v>
          </cell>
          <cell r="B132">
            <v>48997</v>
          </cell>
          <cell r="C132">
            <v>0.5282</v>
          </cell>
          <cell r="D132">
            <v>0.4239</v>
          </cell>
          <cell r="E132">
            <v>0</v>
          </cell>
          <cell r="F132">
            <v>1.18E-2</v>
          </cell>
          <cell r="G132">
            <v>9.2399999999999996E-2</v>
          </cell>
          <cell r="H132" t="str">
            <v>Tatuapé</v>
          </cell>
          <cell r="I132">
            <v>48963</v>
          </cell>
          <cell r="J132">
            <v>4.6699999999999998E-2</v>
          </cell>
          <cell r="K132">
            <v>0</v>
          </cell>
          <cell r="L132">
            <v>0</v>
          </cell>
          <cell r="M132">
            <v>1.01E-2</v>
          </cell>
          <cell r="N132">
            <v>3.6600000000000001E-2</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I132">
            <v>0.10871912376282032</v>
          </cell>
          <cell r="CJ132">
            <v>0.20871274866240325</v>
          </cell>
          <cell r="CK132">
            <v>0.26891638085045916</v>
          </cell>
          <cell r="CL132">
            <v>0.30120450188160081</v>
          </cell>
          <cell r="CM132">
            <v>0.38945129363440767</v>
          </cell>
          <cell r="CN132">
            <v>0.44057974010517043</v>
          </cell>
          <cell r="CO132">
            <v>0.56001269320674041</v>
          </cell>
          <cell r="CP132">
            <v>0.63487221465195942</v>
          </cell>
          <cell r="CQ132">
            <v>0.7064947615219056</v>
          </cell>
          <cell r="CR132">
            <v>0.77894511188727933</v>
          </cell>
          <cell r="CS132">
            <v>0.89843213218867923</v>
          </cell>
          <cell r="CT132">
            <v>1</v>
          </cell>
        </row>
        <row r="133">
          <cell r="A133" t="str">
            <v>Tucuruvi</v>
          </cell>
          <cell r="B133">
            <v>202933</v>
          </cell>
          <cell r="C133">
            <v>0.39350000000000002</v>
          </cell>
          <cell r="D133">
            <v>0</v>
          </cell>
          <cell r="E133">
            <v>8.2600000000000007E-2</v>
          </cell>
          <cell r="F133">
            <v>6.6E-3</v>
          </cell>
          <cell r="G133">
            <v>0.30430000000000001</v>
          </cell>
          <cell r="H133" t="str">
            <v>Tucuruvi</v>
          </cell>
          <cell r="I133">
            <v>202924</v>
          </cell>
          <cell r="J133">
            <v>0.79049999999999998</v>
          </cell>
          <cell r="K133">
            <v>0.31709999999999999</v>
          </cell>
          <cell r="L133">
            <v>6.5699999999999995E-2</v>
          </cell>
          <cell r="M133">
            <v>9.5999999999999992E-3</v>
          </cell>
          <cell r="N133">
            <v>0.3982</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I133">
            <v>9.6496882301061182E-2</v>
          </cell>
          <cell r="CJ133">
            <v>0.19426917507783292</v>
          </cell>
          <cell r="CK133">
            <v>0.26156125777356565</v>
          </cell>
          <cell r="CL133">
            <v>0.33701332561991942</v>
          </cell>
          <cell r="CM133">
            <v>0.38936019486936418</v>
          </cell>
          <cell r="CN133">
            <v>0.53162229584184417</v>
          </cell>
          <cell r="CO133">
            <v>0.73298742628889924</v>
          </cell>
          <cell r="CP133">
            <v>0.7688643335315255</v>
          </cell>
          <cell r="CQ133">
            <v>0.82312377474587661</v>
          </cell>
          <cell r="CR133">
            <v>0.85362104484322276</v>
          </cell>
          <cell r="CS133">
            <v>0.93718613358471847</v>
          </cell>
          <cell r="CT133">
            <v>1</v>
          </cell>
        </row>
        <row r="134">
          <cell r="A134" t="str">
            <v>Vila Mariana</v>
          </cell>
          <cell r="B134">
            <v>83699</v>
          </cell>
          <cell r="C134">
            <v>0.36659999999999998</v>
          </cell>
          <cell r="D134">
            <v>0.26440000000000002</v>
          </cell>
          <cell r="E134">
            <v>0</v>
          </cell>
          <cell r="F134">
            <v>4.4999999999999997E-3</v>
          </cell>
          <cell r="G134">
            <v>9.7600000000000006E-2</v>
          </cell>
          <cell r="H134" t="str">
            <v>Vila Mariana</v>
          </cell>
          <cell r="I134">
            <v>83699</v>
          </cell>
          <cell r="J134">
            <v>0.66690000000000005</v>
          </cell>
          <cell r="K134">
            <v>0.43240000000000001</v>
          </cell>
          <cell r="L134">
            <v>0</v>
          </cell>
          <cell r="M134">
            <v>3.5999999999999999E-3</v>
          </cell>
          <cell r="N134">
            <v>0.23089999999999999</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cell r="BZ134">
            <v>0</v>
          </cell>
          <cell r="CA134">
            <v>0</v>
          </cell>
          <cell r="CB134">
            <v>0</v>
          </cell>
          <cell r="CC134">
            <v>0</v>
          </cell>
          <cell r="CD134">
            <v>0</v>
          </cell>
          <cell r="CE134">
            <v>0</v>
          </cell>
          <cell r="CF134">
            <v>0</v>
          </cell>
          <cell r="CI134">
            <v>0.15072038574134752</v>
          </cell>
          <cell r="CJ134">
            <v>0.23453425084188917</v>
          </cell>
          <cell r="CK134">
            <v>0.29909414799966894</v>
          </cell>
          <cell r="CL134">
            <v>0.35725827525584863</v>
          </cell>
          <cell r="CM134">
            <v>0.41664536059178425</v>
          </cell>
          <cell r="CN134">
            <v>0.49473021728217459</v>
          </cell>
          <cell r="CO134">
            <v>0.63790688876897139</v>
          </cell>
          <cell r="CP134">
            <v>0.7138308309715643</v>
          </cell>
          <cell r="CQ134">
            <v>0.77675154720591943</v>
          </cell>
          <cell r="CR134">
            <v>0.81839081480765163</v>
          </cell>
          <cell r="CS134">
            <v>0.9075617839970801</v>
          </cell>
          <cell r="CT134">
            <v>1</v>
          </cell>
        </row>
        <row r="135">
          <cell r="A135" t="str">
            <v>Vila Matilde</v>
          </cell>
          <cell r="B135">
            <v>89273</v>
          </cell>
          <cell r="C135">
            <v>0.52980000000000005</v>
          </cell>
          <cell r="D135">
            <v>0.34670000000000001</v>
          </cell>
          <cell r="E135">
            <v>0</v>
          </cell>
          <cell r="F135">
            <v>5.4999999999999997E-3</v>
          </cell>
          <cell r="G135">
            <v>0.17749999999999999</v>
          </cell>
          <cell r="H135" t="str">
            <v>Vila Matilde</v>
          </cell>
          <cell r="I135">
            <v>89347</v>
          </cell>
          <cell r="J135">
            <v>0.27229999999999999</v>
          </cell>
          <cell r="K135">
            <v>0</v>
          </cell>
          <cell r="L135">
            <v>0</v>
          </cell>
          <cell r="M135">
            <v>3.2399999999999998E-2</v>
          </cell>
          <cell r="N135">
            <v>0.2399</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cell r="BZ135">
            <v>0</v>
          </cell>
          <cell r="CA135">
            <v>0</v>
          </cell>
          <cell r="CB135">
            <v>0</v>
          </cell>
          <cell r="CC135">
            <v>0</v>
          </cell>
          <cell r="CD135">
            <v>0</v>
          </cell>
          <cell r="CE135">
            <v>0</v>
          </cell>
          <cell r="CF135">
            <v>0</v>
          </cell>
          <cell r="CI135">
            <v>9.6901698908145345E-2</v>
          </cell>
          <cell r="CJ135">
            <v>0.20753647348668003</v>
          </cell>
          <cell r="CK135">
            <v>0.29254641504297108</v>
          </cell>
          <cell r="CL135">
            <v>0.36793326790018821</v>
          </cell>
          <cell r="CM135">
            <v>0.45923083767102069</v>
          </cell>
          <cell r="CN135">
            <v>0.50858985142853852</v>
          </cell>
          <cell r="CO135">
            <v>0.56759845116945418</v>
          </cell>
          <cell r="CP135">
            <v>0.61101984030977852</v>
          </cell>
          <cell r="CQ135">
            <v>0.69577827678005244</v>
          </cell>
          <cell r="CR135">
            <v>0.77644709347718244</v>
          </cell>
          <cell r="CS135">
            <v>0.90390141219299047</v>
          </cell>
          <cell r="CT135">
            <v>1</v>
          </cell>
        </row>
        <row r="136">
          <cell r="A136" t="str">
            <v>Vila Prudente</v>
          </cell>
          <cell r="B136">
            <v>126285</v>
          </cell>
          <cell r="C136">
            <v>0.76719999999999999</v>
          </cell>
          <cell r="D136">
            <v>0.65400000000000003</v>
          </cell>
          <cell r="E136">
            <v>0</v>
          </cell>
          <cell r="F136">
            <v>4.3E-3</v>
          </cell>
          <cell r="G136">
            <v>0.109</v>
          </cell>
          <cell r="H136" t="str">
            <v>Vila Prudente</v>
          </cell>
          <cell r="I136">
            <v>126189</v>
          </cell>
          <cell r="J136">
            <v>0.2077</v>
          </cell>
          <cell r="K136">
            <v>0</v>
          </cell>
          <cell r="L136">
            <v>0</v>
          </cell>
          <cell r="M136">
            <v>3.1099999999999999E-2</v>
          </cell>
          <cell r="N136">
            <v>0.17660000000000001</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I136">
            <v>0.15490926702723726</v>
          </cell>
          <cell r="CJ136">
            <v>0.25062717894157227</v>
          </cell>
          <cell r="CK136">
            <v>0.33942406355491239</v>
          </cell>
          <cell r="CL136">
            <v>0.37507373661320331</v>
          </cell>
          <cell r="CM136">
            <v>0.4509118017339373</v>
          </cell>
          <cell r="CN136">
            <v>0.52853797240625888</v>
          </cell>
          <cell r="CO136">
            <v>0.64772967290276351</v>
          </cell>
          <cell r="CP136">
            <v>0.72409979276382552</v>
          </cell>
          <cell r="CQ136">
            <v>0.77998309786661668</v>
          </cell>
          <cell r="CR136">
            <v>0.8220115610717823</v>
          </cell>
          <cell r="CS136">
            <v>0.8797661643191973</v>
          </cell>
          <cell r="CT136">
            <v>1</v>
          </cell>
        </row>
        <row r="137">
          <cell r="A137" t="str">
            <v>Eletropaulo</v>
          </cell>
          <cell r="B137">
            <v>5589566</v>
          </cell>
          <cell r="C137">
            <v>0.60773795058507218</v>
          </cell>
          <cell r="D137">
            <v>0.14111215265313803</v>
          </cell>
          <cell r="E137">
            <v>7.421393826907134E-3</v>
          </cell>
          <cell r="F137">
            <v>1.981982291491325E-2</v>
          </cell>
          <cell r="G137">
            <v>0.32974663921311603</v>
          </cell>
          <cell r="H137" t="str">
            <v>Eletropaulo</v>
          </cell>
          <cell r="I137">
            <v>5589277</v>
          </cell>
          <cell r="J137">
            <v>0.61649265380835483</v>
          </cell>
          <cell r="K137">
            <v>0.17892732360553967</v>
          </cell>
          <cell r="L137">
            <v>4.2080578364607803E-2</v>
          </cell>
          <cell r="M137">
            <v>2.8831516044025014E-2</v>
          </cell>
          <cell r="N137">
            <v>0.36665982161914673</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I137">
            <v>0.12413280444448137</v>
          </cell>
          <cell r="CJ137">
            <v>0.20183337619539624</v>
          </cell>
          <cell r="CK137">
            <v>0.26813732588891248</v>
          </cell>
          <cell r="CL137">
            <v>0.34559914074884557</v>
          </cell>
          <cell r="CM137">
            <v>0.41678416952373321</v>
          </cell>
          <cell r="CN137">
            <v>0.54872182323904783</v>
          </cell>
          <cell r="CO137">
            <v>0.69173000384322214</v>
          </cell>
          <cell r="CP137">
            <v>0.72878375299554266</v>
          </cell>
          <cell r="CQ137">
            <v>0.78324393206187026</v>
          </cell>
          <cell r="CR137">
            <v>0.84567649484768415</v>
          </cell>
          <cell r="CS137">
            <v>0.89467776316120218</v>
          </cell>
          <cell r="CT137">
            <v>1</v>
          </cell>
        </row>
        <row r="138">
          <cell r="A138" t="str">
            <v>Regional ABC</v>
          </cell>
          <cell r="B138">
            <v>819895</v>
          </cell>
          <cell r="C138">
            <v>0.80246380426761965</v>
          </cell>
          <cell r="D138">
            <v>0.33696493258283078</v>
          </cell>
          <cell r="E138">
            <v>1.3714860805347028E-2</v>
          </cell>
          <cell r="F138">
            <v>2.2275456369413159E-2</v>
          </cell>
          <cell r="G138">
            <v>0.42950855451002873</v>
          </cell>
          <cell r="H138" t="str">
            <v>Regional ABC</v>
          </cell>
          <cell r="I138">
            <v>819813</v>
          </cell>
          <cell r="J138">
            <v>0.47227236577121851</v>
          </cell>
          <cell r="K138">
            <v>0</v>
          </cell>
          <cell r="L138">
            <v>7.947366448202213E-2</v>
          </cell>
          <cell r="M138">
            <v>3.1151497475643837E-2</v>
          </cell>
          <cell r="N138">
            <v>0.36165683832776496</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I138">
            <v>0.11902831122603515</v>
          </cell>
          <cell r="CJ138">
            <v>0.2066602219328264</v>
          </cell>
          <cell r="CK138">
            <v>0.29494155132289857</v>
          </cell>
          <cell r="CL138">
            <v>0.35582150015153957</v>
          </cell>
          <cell r="CM138">
            <v>0.42218749914176917</v>
          </cell>
          <cell r="CN138">
            <v>0.48672370682184823</v>
          </cell>
          <cell r="CO138">
            <v>0.58259693806844859</v>
          </cell>
          <cell r="CP138">
            <v>0.64594334415231458</v>
          </cell>
          <cell r="CQ138">
            <v>0.72555124903102619</v>
          </cell>
          <cell r="CR138">
            <v>0.7985298152847623</v>
          </cell>
          <cell r="CS138">
            <v>0.89111269983168373</v>
          </cell>
          <cell r="CT138">
            <v>1</v>
          </cell>
        </row>
        <row r="139">
          <cell r="A139" t="str">
            <v>Regional Leste</v>
          </cell>
          <cell r="B139">
            <v>1340877</v>
          </cell>
          <cell r="C139">
            <v>0.64432460971438843</v>
          </cell>
          <cell r="D139">
            <v>0.28832643076135994</v>
          </cell>
          <cell r="E139">
            <v>0</v>
          </cell>
          <cell r="F139">
            <v>2.3613663072750146E-2</v>
          </cell>
          <cell r="G139">
            <v>0.3323944302124654</v>
          </cell>
          <cell r="H139" t="str">
            <v>Regional Leste</v>
          </cell>
          <cell r="I139">
            <v>1340779</v>
          </cell>
          <cell r="J139">
            <v>0.35890316562237312</v>
          </cell>
          <cell r="K139">
            <v>0</v>
          </cell>
          <cell r="L139">
            <v>0</v>
          </cell>
          <cell r="M139">
            <v>3.3568168952526845E-2</v>
          </cell>
          <cell r="N139">
            <v>0.32532805212492139</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I139">
            <v>0.12276476058079562</v>
          </cell>
          <cell r="CJ139">
            <v>0.22204716313529221</v>
          </cell>
          <cell r="CK139">
            <v>0.31838756378957256</v>
          </cell>
          <cell r="CL139">
            <v>0.38968868378477028</v>
          </cell>
          <cell r="CM139">
            <v>0.46147979198020395</v>
          </cell>
          <cell r="CN139">
            <v>0.51212827830244001</v>
          </cell>
          <cell r="CO139">
            <v>0.59185513165562076</v>
          </cell>
          <cell r="CP139">
            <v>0.6502726916192153</v>
          </cell>
          <cell r="CQ139">
            <v>0.7267849257864788</v>
          </cell>
          <cell r="CR139">
            <v>0.80562347251908806</v>
          </cell>
          <cell r="CS139">
            <v>0.89628091958734146</v>
          </cell>
          <cell r="CT139">
            <v>1</v>
          </cell>
        </row>
        <row r="140">
          <cell r="A140" t="str">
            <v>Regional Norte (Com Subterrâneo)</v>
          </cell>
          <cell r="B140">
            <v>1656603</v>
          </cell>
          <cell r="C140">
            <v>0.43316504533675232</v>
          </cell>
          <cell r="D140">
            <v>7.5980412506798545E-2</v>
          </cell>
          <cell r="E140">
            <v>1.6974487067812866E-2</v>
          </cell>
          <cell r="F140">
            <v>2.9046966412592516E-2</v>
          </cell>
          <cell r="G140">
            <v>0.31113432572559635</v>
          </cell>
          <cell r="H140" t="str">
            <v>Regional Norte (Com Subterrâneo)</v>
          </cell>
          <cell r="I140">
            <v>1656553</v>
          </cell>
          <cell r="J140">
            <v>0.81669841550496702</v>
          </cell>
          <cell r="K140">
            <v>0.40028922582012161</v>
          </cell>
          <cell r="L140">
            <v>9.0482697806831422E-2</v>
          </cell>
          <cell r="M140">
            <v>2.7278042235895864E-2</v>
          </cell>
          <cell r="N140">
            <v>0.29868088174661478</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I140">
            <v>0.12703827441975749</v>
          </cell>
          <cell r="CJ140">
            <v>0.21838988422759933</v>
          </cell>
          <cell r="CK140">
            <v>0.29751551598258685</v>
          </cell>
          <cell r="CL140">
            <v>0.35371045842079923</v>
          </cell>
          <cell r="CM140">
            <v>0.42685337767606207</v>
          </cell>
          <cell r="CN140">
            <v>0.50588838389954205</v>
          </cell>
          <cell r="CO140">
            <v>0.60798797017458184</v>
          </cell>
          <cell r="CP140">
            <v>0.6715039146465539</v>
          </cell>
          <cell r="CQ140">
            <v>0.73605713248666493</v>
          </cell>
          <cell r="CR140">
            <v>0.79364129565102814</v>
          </cell>
          <cell r="CS140">
            <v>0.8883527869201906</v>
          </cell>
          <cell r="CT140">
            <v>1</v>
          </cell>
        </row>
        <row r="141">
          <cell r="A141" t="str">
            <v>Regional Oeste</v>
          </cell>
          <cell r="B141">
            <v>779831</v>
          </cell>
          <cell r="C141">
            <v>0.7857994233365948</v>
          </cell>
          <cell r="D141">
            <v>2.1601704728332167E-7</v>
          </cell>
          <cell r="E141">
            <v>1.565401990944192E-8</v>
          </cell>
          <cell r="F141">
            <v>6.5286196624653294E-9</v>
          </cell>
          <cell r="G141">
            <v>2.1897039230294763E-7</v>
          </cell>
          <cell r="H141" t="str">
            <v>Regional Oeste</v>
          </cell>
          <cell r="I141">
            <v>779778</v>
          </cell>
          <cell r="J141">
            <v>0.68079336554763026</v>
          </cell>
          <cell r="K141">
            <v>6.8781317118461915E-2</v>
          </cell>
          <cell r="L141">
            <v>2.4546524780129728E-2</v>
          </cell>
          <cell r="M141">
            <v>2.6117096532602867E-2</v>
          </cell>
          <cell r="N141">
            <v>0.5613432432051173</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I141">
            <v>0.10584334005537729</v>
          </cell>
          <cell r="CJ141">
            <v>0.18766838137441719</v>
          </cell>
          <cell r="CK141">
            <v>0.27365700982812291</v>
          </cell>
          <cell r="CL141">
            <v>0.34086921030991552</v>
          </cell>
          <cell r="CM141">
            <v>0.39843092644107631</v>
          </cell>
          <cell r="CN141">
            <v>0.47175610989072814</v>
          </cell>
          <cell r="CO141">
            <v>0.57828742951131307</v>
          </cell>
          <cell r="CP141">
            <v>0.64444396304621743</v>
          </cell>
          <cell r="CQ141">
            <v>0.72522339337591601</v>
          </cell>
          <cell r="CR141">
            <v>0.8011171885010695</v>
          </cell>
          <cell r="CS141">
            <v>0.89031104975949882</v>
          </cell>
          <cell r="CT141">
            <v>1</v>
          </cell>
        </row>
        <row r="142">
          <cell r="A142" t="str">
            <v>Regional Sul</v>
          </cell>
          <cell r="B142">
            <v>992360</v>
          </cell>
          <cell r="C142">
            <v>0.54891572745777728</v>
          </cell>
          <cell r="D142">
            <v>0</v>
          </cell>
          <cell r="E142">
            <v>2.1339296223144822E-3</v>
          </cell>
          <cell r="F142">
            <v>1.2836428816155427E-2</v>
          </cell>
          <cell r="G142">
            <v>0.53394172709500576</v>
          </cell>
          <cell r="H142" t="str">
            <v>Regional Sul</v>
          </cell>
          <cell r="I142">
            <v>992354</v>
          </cell>
          <cell r="J142">
            <v>0.6989355197842706</v>
          </cell>
          <cell r="K142">
            <v>0.28552300761623373</v>
          </cell>
          <cell r="L142">
            <v>1.0240710472270984E-3</v>
          </cell>
          <cell r="M142">
            <v>2.5241366387398049E-2</v>
          </cell>
          <cell r="N142">
            <v>0.38713552583049993</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I142">
            <v>0.11368033302711825</v>
          </cell>
          <cell r="CJ142">
            <v>0.19324806639686704</v>
          </cell>
          <cell r="CK142">
            <v>0.2859041856734546</v>
          </cell>
          <cell r="CL142">
            <v>0.34761018625961937</v>
          </cell>
          <cell r="CM142">
            <v>0.41663463615657625</v>
          </cell>
          <cell r="CN142">
            <v>0.46970704594102131</v>
          </cell>
          <cell r="CO142">
            <v>0.56339233711541803</v>
          </cell>
          <cell r="CP142">
            <v>0.62844877540012134</v>
          </cell>
          <cell r="CQ142">
            <v>0.72493548313442446</v>
          </cell>
          <cell r="CR142">
            <v>0.80122477170031259</v>
          </cell>
          <cell r="CS142">
            <v>0.89541416297157994</v>
          </cell>
          <cell r="CT142">
            <v>1</v>
          </cell>
        </row>
        <row r="143">
          <cell r="CI143">
            <v>0.13030596960771396</v>
          </cell>
          <cell r="CJ143">
            <v>0.22249858913791237</v>
          </cell>
          <cell r="CK143">
            <v>0.31484479839387025</v>
          </cell>
          <cell r="CL143">
            <v>0.3656695134596411</v>
          </cell>
          <cell r="CM143">
            <v>0.42978786732273144</v>
          </cell>
          <cell r="CN143">
            <v>0.48649655781281714</v>
          </cell>
          <cell r="CO143">
            <v>0.57340417927504728</v>
          </cell>
          <cell r="CP143">
            <v>0.63412591225152415</v>
          </cell>
          <cell r="CQ143">
            <v>0.71391357788408605</v>
          </cell>
          <cell r="CR143">
            <v>0.79369040871552343</v>
          </cell>
          <cell r="CS143">
            <v>0.88778201504769338</v>
          </cell>
          <cell r="CT143">
            <v>1</v>
          </cell>
        </row>
        <row r="160">
          <cell r="G160">
            <v>8</v>
          </cell>
          <cell r="H160">
            <v>5</v>
          </cell>
        </row>
        <row r="161">
          <cell r="G161">
            <v>10</v>
          </cell>
          <cell r="H161">
            <v>8</v>
          </cell>
        </row>
        <row r="162">
          <cell r="G162">
            <v>11</v>
          </cell>
          <cell r="H162">
            <v>7</v>
          </cell>
        </row>
        <row r="163">
          <cell r="G163">
            <v>12</v>
          </cell>
          <cell r="H163">
            <v>10</v>
          </cell>
        </row>
        <row r="164">
          <cell r="G164">
            <v>10</v>
          </cell>
          <cell r="H164">
            <v>7</v>
          </cell>
        </row>
        <row r="165">
          <cell r="G165">
            <v>16</v>
          </cell>
          <cell r="H165">
            <v>12</v>
          </cell>
        </row>
        <row r="166">
          <cell r="G166">
            <v>9</v>
          </cell>
          <cell r="H166">
            <v>8</v>
          </cell>
        </row>
        <row r="167">
          <cell r="G167">
            <v>5</v>
          </cell>
          <cell r="H167">
            <v>3</v>
          </cell>
        </row>
        <row r="168">
          <cell r="G168">
            <v>10</v>
          </cell>
          <cell r="H168">
            <v>8</v>
          </cell>
        </row>
        <row r="169">
          <cell r="G169">
            <v>9</v>
          </cell>
          <cell r="H169">
            <v>7</v>
          </cell>
        </row>
        <row r="170">
          <cell r="G170">
            <v>28</v>
          </cell>
          <cell r="H170">
            <v>19</v>
          </cell>
        </row>
        <row r="171">
          <cell r="G171">
            <v>32</v>
          </cell>
          <cell r="H171">
            <v>18</v>
          </cell>
        </row>
        <row r="172">
          <cell r="G172">
            <v>11</v>
          </cell>
          <cell r="H172">
            <v>10</v>
          </cell>
        </row>
        <row r="173">
          <cell r="G173">
            <v>11</v>
          </cell>
          <cell r="H173">
            <v>9</v>
          </cell>
        </row>
        <row r="174">
          <cell r="G174">
            <v>11</v>
          </cell>
          <cell r="H174">
            <v>9</v>
          </cell>
        </row>
        <row r="175">
          <cell r="G175">
            <v>12</v>
          </cell>
          <cell r="H175">
            <v>10</v>
          </cell>
        </row>
        <row r="176">
          <cell r="G176">
            <v>34</v>
          </cell>
          <cell r="H176">
            <v>22</v>
          </cell>
        </row>
        <row r="177">
          <cell r="G177">
            <v>28</v>
          </cell>
          <cell r="H177">
            <v>22</v>
          </cell>
        </row>
        <row r="178">
          <cell r="G178">
            <v>23</v>
          </cell>
          <cell r="H178">
            <v>15</v>
          </cell>
        </row>
        <row r="179">
          <cell r="G179">
            <v>13</v>
          </cell>
          <cell r="H179">
            <v>10</v>
          </cell>
        </row>
        <row r="180">
          <cell r="G180">
            <v>9</v>
          </cell>
          <cell r="H180">
            <v>6</v>
          </cell>
        </row>
        <row r="181">
          <cell r="G181">
            <v>16</v>
          </cell>
          <cell r="H181">
            <v>12</v>
          </cell>
        </row>
        <row r="182">
          <cell r="G182">
            <v>12</v>
          </cell>
          <cell r="H182">
            <v>9</v>
          </cell>
        </row>
        <row r="183">
          <cell r="G183">
            <v>10</v>
          </cell>
          <cell r="H183">
            <v>7</v>
          </cell>
        </row>
        <row r="184">
          <cell r="G184">
            <v>21</v>
          </cell>
          <cell r="H184">
            <v>14</v>
          </cell>
        </row>
        <row r="185">
          <cell r="G185">
            <v>21</v>
          </cell>
          <cell r="H185">
            <v>14</v>
          </cell>
        </row>
        <row r="186">
          <cell r="G186">
            <v>33</v>
          </cell>
          <cell r="H186">
            <v>23</v>
          </cell>
        </row>
        <row r="187">
          <cell r="G187">
            <v>7</v>
          </cell>
          <cell r="H187">
            <v>6</v>
          </cell>
        </row>
        <row r="188">
          <cell r="G188">
            <v>8</v>
          </cell>
          <cell r="H188">
            <v>6</v>
          </cell>
        </row>
        <row r="189">
          <cell r="G189">
            <v>8</v>
          </cell>
          <cell r="H189">
            <v>5</v>
          </cell>
        </row>
        <row r="190">
          <cell r="G190">
            <v>27</v>
          </cell>
          <cell r="H190">
            <v>21</v>
          </cell>
        </row>
        <row r="191">
          <cell r="G191">
            <v>12</v>
          </cell>
          <cell r="H191">
            <v>9</v>
          </cell>
        </row>
        <row r="192">
          <cell r="G192">
            <v>32</v>
          </cell>
          <cell r="H192">
            <v>22</v>
          </cell>
        </row>
        <row r="193">
          <cell r="G193">
            <v>25</v>
          </cell>
          <cell r="H193">
            <v>16</v>
          </cell>
        </row>
        <row r="194">
          <cell r="G194">
            <v>9</v>
          </cell>
          <cell r="H194">
            <v>6</v>
          </cell>
        </row>
        <row r="195">
          <cell r="G195">
            <v>12</v>
          </cell>
          <cell r="H195">
            <v>8</v>
          </cell>
        </row>
        <row r="196">
          <cell r="G196">
            <v>13</v>
          </cell>
          <cell r="H196">
            <v>10</v>
          </cell>
        </row>
        <row r="197">
          <cell r="G197">
            <v>9</v>
          </cell>
          <cell r="H197">
            <v>8</v>
          </cell>
        </row>
        <row r="198">
          <cell r="G198">
            <v>21</v>
          </cell>
          <cell r="H198">
            <v>14</v>
          </cell>
        </row>
        <row r="199">
          <cell r="G199">
            <v>7</v>
          </cell>
          <cell r="H199">
            <v>7</v>
          </cell>
        </row>
        <row r="200">
          <cell r="G200">
            <v>11</v>
          </cell>
          <cell r="H200">
            <v>7</v>
          </cell>
        </row>
        <row r="201">
          <cell r="G201">
            <v>7</v>
          </cell>
          <cell r="H201">
            <v>6</v>
          </cell>
        </row>
        <row r="202">
          <cell r="G202">
            <v>15</v>
          </cell>
          <cell r="H202">
            <v>10</v>
          </cell>
        </row>
        <row r="203">
          <cell r="G203">
            <v>7</v>
          </cell>
          <cell r="H203">
            <v>6</v>
          </cell>
        </row>
        <row r="204">
          <cell r="G204">
            <v>24</v>
          </cell>
          <cell r="H204">
            <v>14</v>
          </cell>
        </row>
        <row r="205">
          <cell r="G205">
            <v>6</v>
          </cell>
          <cell r="H205">
            <v>4</v>
          </cell>
        </row>
        <row r="206">
          <cell r="G206">
            <v>11</v>
          </cell>
          <cell r="H206">
            <v>8</v>
          </cell>
        </row>
        <row r="207">
          <cell r="G207">
            <v>11</v>
          </cell>
          <cell r="H207">
            <v>7</v>
          </cell>
        </row>
        <row r="208">
          <cell r="G208">
            <v>7</v>
          </cell>
          <cell r="H208">
            <v>6</v>
          </cell>
        </row>
        <row r="209">
          <cell r="G209">
            <v>34</v>
          </cell>
          <cell r="H209">
            <v>22</v>
          </cell>
        </row>
        <row r="210">
          <cell r="G210">
            <v>10</v>
          </cell>
          <cell r="H210">
            <v>8</v>
          </cell>
        </row>
        <row r="211">
          <cell r="G211">
            <v>6</v>
          </cell>
          <cell r="H211">
            <v>5</v>
          </cell>
        </row>
        <row r="212">
          <cell r="G212">
            <v>19</v>
          </cell>
          <cell r="H212">
            <v>11</v>
          </cell>
        </row>
        <row r="213">
          <cell r="G213">
            <v>10</v>
          </cell>
          <cell r="H213">
            <v>6</v>
          </cell>
        </row>
        <row r="214">
          <cell r="G214">
            <v>10</v>
          </cell>
          <cell r="H214">
            <v>9</v>
          </cell>
        </row>
        <row r="215">
          <cell r="G215">
            <v>8</v>
          </cell>
          <cell r="H215">
            <v>6</v>
          </cell>
        </row>
        <row r="216">
          <cell r="G216">
            <v>9</v>
          </cell>
          <cell r="H216">
            <v>7</v>
          </cell>
        </row>
        <row r="217">
          <cell r="G217">
            <v>7</v>
          </cell>
          <cell r="H217">
            <v>6</v>
          </cell>
        </row>
        <row r="218">
          <cell r="G218">
            <v>7.13</v>
          </cell>
          <cell r="H218">
            <v>6.31</v>
          </cell>
        </row>
        <row r="219">
          <cell r="G219">
            <v>0</v>
          </cell>
          <cell r="H219">
            <v>0</v>
          </cell>
        </row>
        <row r="220">
          <cell r="G220">
            <v>0</v>
          </cell>
          <cell r="H220">
            <v>0</v>
          </cell>
        </row>
        <row r="221">
          <cell r="G221">
            <v>0</v>
          </cell>
          <cell r="H221">
            <v>0</v>
          </cell>
        </row>
        <row r="222">
          <cell r="G222">
            <v>0</v>
          </cell>
          <cell r="H222">
            <v>0</v>
          </cell>
        </row>
        <row r="223">
          <cell r="G223">
            <v>0</v>
          </cell>
          <cell r="H223">
            <v>0</v>
          </cell>
        </row>
        <row r="227">
          <cell r="C227">
            <v>509.19</v>
          </cell>
          <cell r="D227">
            <v>31706.630000000136</v>
          </cell>
          <cell r="E227">
            <v>4693.9799999999996</v>
          </cell>
          <cell r="F227">
            <v>648.79000000001179</v>
          </cell>
          <cell r="G227">
            <v>679.03</v>
          </cell>
          <cell r="H227">
            <v>2239.1499999999942</v>
          </cell>
          <cell r="I227">
            <v>718.79</v>
          </cell>
          <cell r="J227">
            <v>1027.33</v>
          </cell>
          <cell r="K227">
            <v>1794.21</v>
          </cell>
          <cell r="L227">
            <v>186.79</v>
          </cell>
          <cell r="M227">
            <v>777.82</v>
          </cell>
          <cell r="N227">
            <v>2442.67</v>
          </cell>
          <cell r="O227">
            <v>47424.380000000136</v>
          </cell>
        </row>
        <row r="228">
          <cell r="C228">
            <v>21059.589999999767</v>
          </cell>
          <cell r="D228">
            <v>16889.010000000086</v>
          </cell>
          <cell r="E228">
            <v>0</v>
          </cell>
          <cell r="F228">
            <v>0</v>
          </cell>
          <cell r="G228">
            <v>0</v>
          </cell>
          <cell r="H228">
            <v>0</v>
          </cell>
          <cell r="I228">
            <v>0</v>
          </cell>
          <cell r="J228">
            <v>0</v>
          </cell>
          <cell r="K228">
            <v>0</v>
          </cell>
          <cell r="L228">
            <v>0</v>
          </cell>
          <cell r="M228">
            <v>0</v>
          </cell>
          <cell r="N228">
            <v>0</v>
          </cell>
          <cell r="O228">
            <v>37948.599999999853</v>
          </cell>
        </row>
        <row r="229">
          <cell r="C229">
            <v>0</v>
          </cell>
          <cell r="D229">
            <v>0</v>
          </cell>
          <cell r="E229">
            <v>0</v>
          </cell>
          <cell r="F229">
            <v>0</v>
          </cell>
          <cell r="G229">
            <v>0</v>
          </cell>
          <cell r="H229">
            <v>0</v>
          </cell>
          <cell r="I229">
            <v>0</v>
          </cell>
          <cell r="J229">
            <v>0</v>
          </cell>
          <cell r="K229">
            <v>0</v>
          </cell>
          <cell r="L229">
            <v>0</v>
          </cell>
          <cell r="M229">
            <v>0</v>
          </cell>
          <cell r="N229">
            <v>0</v>
          </cell>
          <cell r="O229">
            <v>0</v>
          </cell>
        </row>
        <row r="230">
          <cell r="C230">
            <v>803.98</v>
          </cell>
          <cell r="D230">
            <v>16089.580000000067</v>
          </cell>
          <cell r="E230">
            <v>13467.66</v>
          </cell>
          <cell r="F230">
            <v>1923.01</v>
          </cell>
          <cell r="G230">
            <v>6864.0599999999795</v>
          </cell>
          <cell r="H230">
            <v>803.22000000000196</v>
          </cell>
          <cell r="I230">
            <v>5712.4499999999789</v>
          </cell>
          <cell r="J230">
            <v>5941.92</v>
          </cell>
          <cell r="K230">
            <v>4310.489999999947</v>
          </cell>
          <cell r="L230">
            <v>1524.89</v>
          </cell>
          <cell r="M230">
            <v>4738.7900000000172</v>
          </cell>
          <cell r="N230">
            <v>1056.5899999999999</v>
          </cell>
          <cell r="O230">
            <v>63236.639999999978</v>
          </cell>
        </row>
        <row r="231">
          <cell r="C231">
            <v>16122.450000000086</v>
          </cell>
          <cell r="D231">
            <v>30053.119999999999</v>
          </cell>
          <cell r="E231">
            <v>0</v>
          </cell>
          <cell r="F231">
            <v>0</v>
          </cell>
          <cell r="G231">
            <v>0</v>
          </cell>
          <cell r="H231">
            <v>0</v>
          </cell>
          <cell r="I231">
            <v>0</v>
          </cell>
          <cell r="J231">
            <v>0</v>
          </cell>
          <cell r="K231">
            <v>0</v>
          </cell>
          <cell r="L231">
            <v>0</v>
          </cell>
          <cell r="M231">
            <v>0</v>
          </cell>
          <cell r="N231">
            <v>0</v>
          </cell>
          <cell r="O231">
            <v>46175.570000000087</v>
          </cell>
        </row>
        <row r="232">
          <cell r="C232">
            <v>0</v>
          </cell>
          <cell r="D232">
            <v>0</v>
          </cell>
          <cell r="E232">
            <v>0</v>
          </cell>
          <cell r="F232">
            <v>0</v>
          </cell>
          <cell r="G232">
            <v>0</v>
          </cell>
          <cell r="H232">
            <v>0</v>
          </cell>
          <cell r="I232">
            <v>0</v>
          </cell>
          <cell r="J232">
            <v>0</v>
          </cell>
          <cell r="K232">
            <v>0</v>
          </cell>
          <cell r="L232">
            <v>0</v>
          </cell>
          <cell r="M232">
            <v>0</v>
          </cell>
          <cell r="N232">
            <v>0</v>
          </cell>
          <cell r="O232">
            <v>0</v>
          </cell>
        </row>
        <row r="233">
          <cell r="C233">
            <v>1205.02</v>
          </cell>
          <cell r="D233">
            <v>26225.290000000055</v>
          </cell>
          <cell r="E233">
            <v>57407.160000000178</v>
          </cell>
          <cell r="F233">
            <v>6685.8299999999927</v>
          </cell>
          <cell r="G233">
            <v>8901.8199999999506</v>
          </cell>
          <cell r="H233">
            <v>3961.410000000013</v>
          </cell>
          <cell r="I233">
            <v>5052.889999999994</v>
          </cell>
          <cell r="J233">
            <v>8777.8500000000149</v>
          </cell>
          <cell r="K233">
            <v>8635.630000000021</v>
          </cell>
          <cell r="L233">
            <v>2867.0100000000066</v>
          </cell>
          <cell r="M233">
            <v>4485.0600000000004</v>
          </cell>
          <cell r="N233">
            <v>3894.17</v>
          </cell>
          <cell r="O233">
            <v>138099.14000000025</v>
          </cell>
        </row>
        <row r="234">
          <cell r="C234">
            <v>29550.6</v>
          </cell>
          <cell r="D234">
            <v>89782.989999999627</v>
          </cell>
          <cell r="E234">
            <v>0</v>
          </cell>
          <cell r="F234">
            <v>0</v>
          </cell>
          <cell r="G234">
            <v>0</v>
          </cell>
          <cell r="H234">
            <v>0</v>
          </cell>
          <cell r="I234">
            <v>0</v>
          </cell>
          <cell r="J234">
            <v>0</v>
          </cell>
          <cell r="K234">
            <v>0</v>
          </cell>
          <cell r="L234">
            <v>0</v>
          </cell>
          <cell r="M234">
            <v>0</v>
          </cell>
          <cell r="N234">
            <v>0</v>
          </cell>
          <cell r="O234">
            <v>119333.58999999962</v>
          </cell>
        </row>
        <row r="235">
          <cell r="C235">
            <v>0</v>
          </cell>
          <cell r="D235">
            <v>0</v>
          </cell>
          <cell r="E235">
            <v>0</v>
          </cell>
          <cell r="F235">
            <v>0</v>
          </cell>
          <cell r="G235">
            <v>0</v>
          </cell>
          <cell r="H235">
            <v>0</v>
          </cell>
          <cell r="I235">
            <v>0</v>
          </cell>
          <cell r="J235">
            <v>0</v>
          </cell>
          <cell r="K235">
            <v>0</v>
          </cell>
          <cell r="L235">
            <v>0</v>
          </cell>
          <cell r="M235">
            <v>0</v>
          </cell>
          <cell r="N235">
            <v>0</v>
          </cell>
          <cell r="O235">
            <v>0</v>
          </cell>
        </row>
        <row r="236">
          <cell r="C236">
            <v>1398.94</v>
          </cell>
          <cell r="D236">
            <v>168835.34</v>
          </cell>
          <cell r="E236">
            <v>100898.25000000099</v>
          </cell>
          <cell r="F236">
            <v>3781.52</v>
          </cell>
          <cell r="G236">
            <v>201294.76999999862</v>
          </cell>
          <cell r="H236">
            <v>1004.73</v>
          </cell>
          <cell r="I236">
            <v>29.63</v>
          </cell>
          <cell r="J236">
            <v>23728.69</v>
          </cell>
          <cell r="K236">
            <v>5779.7400000000143</v>
          </cell>
          <cell r="L236">
            <v>10930.03</v>
          </cell>
          <cell r="M236">
            <v>16656.32</v>
          </cell>
          <cell r="N236">
            <v>1343.54</v>
          </cell>
          <cell r="O236">
            <v>535681.49999999965</v>
          </cell>
        </row>
        <row r="237">
          <cell r="C237">
            <v>7250.2000000000089</v>
          </cell>
          <cell r="D237">
            <v>476862.02000000083</v>
          </cell>
          <cell r="E237">
            <v>0</v>
          </cell>
          <cell r="F237">
            <v>0</v>
          </cell>
          <cell r="G237">
            <v>0</v>
          </cell>
          <cell r="H237">
            <v>0</v>
          </cell>
          <cell r="I237">
            <v>0</v>
          </cell>
          <cell r="J237">
            <v>0</v>
          </cell>
          <cell r="K237">
            <v>0</v>
          </cell>
          <cell r="L237">
            <v>0</v>
          </cell>
          <cell r="M237">
            <v>0</v>
          </cell>
          <cell r="N237">
            <v>0</v>
          </cell>
          <cell r="O237">
            <v>484112.22000000085</v>
          </cell>
        </row>
        <row r="238">
          <cell r="C238">
            <v>0</v>
          </cell>
          <cell r="D238">
            <v>0</v>
          </cell>
          <cell r="E238">
            <v>0</v>
          </cell>
          <cell r="F238">
            <v>0</v>
          </cell>
          <cell r="G238">
            <v>0</v>
          </cell>
          <cell r="H238">
            <v>0</v>
          </cell>
          <cell r="I238">
            <v>0</v>
          </cell>
          <cell r="J238">
            <v>0</v>
          </cell>
          <cell r="K238">
            <v>0</v>
          </cell>
          <cell r="L238">
            <v>0</v>
          </cell>
          <cell r="M238">
            <v>0</v>
          </cell>
          <cell r="N238">
            <v>0</v>
          </cell>
          <cell r="O238">
            <v>0</v>
          </cell>
        </row>
        <row r="239">
          <cell r="C239">
            <v>207.15</v>
          </cell>
          <cell r="D239">
            <v>42283.369999999719</v>
          </cell>
          <cell r="E239">
            <v>21497.37</v>
          </cell>
          <cell r="F239">
            <v>1256.03</v>
          </cell>
          <cell r="G239">
            <v>30083.899999999867</v>
          </cell>
          <cell r="H239">
            <v>1135.44</v>
          </cell>
          <cell r="I239">
            <v>3036.0500000000056</v>
          </cell>
          <cell r="J239">
            <v>8911.3000000000866</v>
          </cell>
          <cell r="K239">
            <v>14769.499999999916</v>
          </cell>
          <cell r="L239">
            <v>13816.840000000317</v>
          </cell>
          <cell r="M239">
            <v>3292.939999999976</v>
          </cell>
          <cell r="N239">
            <v>11801.89</v>
          </cell>
          <cell r="O239">
            <v>152091.77999999985</v>
          </cell>
        </row>
        <row r="240">
          <cell r="C240">
            <v>35770.359999999462</v>
          </cell>
          <cell r="D240">
            <v>58270.529999998835</v>
          </cell>
          <cell r="E240">
            <v>0</v>
          </cell>
          <cell r="F240">
            <v>0</v>
          </cell>
          <cell r="G240">
            <v>0</v>
          </cell>
          <cell r="H240">
            <v>0</v>
          </cell>
          <cell r="I240">
            <v>0</v>
          </cell>
          <cell r="J240">
            <v>0</v>
          </cell>
          <cell r="K240">
            <v>0</v>
          </cell>
          <cell r="L240">
            <v>0</v>
          </cell>
          <cell r="M240">
            <v>0</v>
          </cell>
          <cell r="N240">
            <v>0</v>
          </cell>
          <cell r="O240">
            <v>94040.889999998297</v>
          </cell>
        </row>
        <row r="241">
          <cell r="C241">
            <v>0</v>
          </cell>
          <cell r="D241">
            <v>0</v>
          </cell>
          <cell r="E241">
            <v>0</v>
          </cell>
          <cell r="F241">
            <v>0</v>
          </cell>
          <cell r="G241">
            <v>0</v>
          </cell>
          <cell r="H241">
            <v>0</v>
          </cell>
          <cell r="I241">
            <v>0</v>
          </cell>
          <cell r="J241">
            <v>0</v>
          </cell>
          <cell r="K241">
            <v>0</v>
          </cell>
          <cell r="L241">
            <v>0</v>
          </cell>
          <cell r="M241">
            <v>0</v>
          </cell>
          <cell r="N241">
            <v>0</v>
          </cell>
          <cell r="O241">
            <v>0</v>
          </cell>
        </row>
        <row r="242">
          <cell r="C242">
            <v>4124.28</v>
          </cell>
          <cell r="D242">
            <v>285140.20999999996</v>
          </cell>
          <cell r="E242">
            <v>197964.42000000115</v>
          </cell>
          <cell r="F242">
            <v>14295.180000000006</v>
          </cell>
          <cell r="G242">
            <v>247823.57999999842</v>
          </cell>
          <cell r="H242">
            <v>9143.9500000000098</v>
          </cell>
          <cell r="I242">
            <v>14549.809999999976</v>
          </cell>
          <cell r="J242">
            <v>48387.090000000098</v>
          </cell>
          <cell r="K242">
            <v>35289.569999999905</v>
          </cell>
          <cell r="L242">
            <v>29325.560000000325</v>
          </cell>
          <cell r="M242">
            <v>29950.929999999993</v>
          </cell>
          <cell r="N242">
            <v>20538.86</v>
          </cell>
          <cell r="O242">
            <v>936533.43999999983</v>
          </cell>
        </row>
        <row r="243">
          <cell r="C243">
            <v>109753.19999999933</v>
          </cell>
          <cell r="D243">
            <v>671857.66999999946</v>
          </cell>
          <cell r="E243">
            <v>0</v>
          </cell>
          <cell r="F243">
            <v>0</v>
          </cell>
          <cell r="G243">
            <v>0</v>
          </cell>
          <cell r="H243">
            <v>0</v>
          </cell>
          <cell r="I243">
            <v>0</v>
          </cell>
          <cell r="J243">
            <v>0</v>
          </cell>
          <cell r="K243">
            <v>0</v>
          </cell>
          <cell r="L243">
            <v>0</v>
          </cell>
          <cell r="M243">
            <v>0</v>
          </cell>
          <cell r="N243">
            <v>0</v>
          </cell>
          <cell r="O243">
            <v>781610.86999999883</v>
          </cell>
        </row>
        <row r="244">
          <cell r="C244">
            <v>0</v>
          </cell>
          <cell r="D244">
            <v>0</v>
          </cell>
          <cell r="E244">
            <v>0</v>
          </cell>
          <cell r="F244">
            <v>0</v>
          </cell>
          <cell r="G244">
            <v>0</v>
          </cell>
          <cell r="H244">
            <v>0</v>
          </cell>
          <cell r="I244">
            <v>0</v>
          </cell>
          <cell r="J244">
            <v>0</v>
          </cell>
          <cell r="K244">
            <v>0</v>
          </cell>
          <cell r="L244">
            <v>0</v>
          </cell>
          <cell r="M244">
            <v>0</v>
          </cell>
          <cell r="N244">
            <v>0</v>
          </cell>
          <cell r="O244">
            <v>0</v>
          </cell>
        </row>
        <row r="247">
          <cell r="D247">
            <v>6.5219545545641286E-2</v>
          </cell>
          <cell r="E247">
            <v>6.2557523278472277E-2</v>
          </cell>
          <cell r="F247">
            <v>6.9212578946394834E-2</v>
          </cell>
          <cell r="G247">
            <v>5.7898984310926459E-2</v>
          </cell>
          <cell r="H247">
            <v>5.6567973177341933E-2</v>
          </cell>
          <cell r="I247">
            <v>5.5902467610549678E-2</v>
          </cell>
          <cell r="J247">
            <v>5.7898984310926452E-2</v>
          </cell>
          <cell r="K247">
            <v>5.124392864300388E-2</v>
          </cell>
          <cell r="L247">
            <v>5.8564489877718715E-2</v>
          </cell>
          <cell r="M247">
            <v>6.3888534412056774E-2</v>
          </cell>
          <cell r="N247">
            <v>5.5902467610549691E-2</v>
          </cell>
          <cell r="O247">
            <v>6.4554039978849051E-2</v>
          </cell>
          <cell r="P247">
            <v>6.0416666666666667E-2</v>
          </cell>
          <cell r="Q247">
            <v>6.4002268273569127E-2</v>
          </cell>
        </row>
        <row r="248">
          <cell r="D248">
            <v>5.3472222222222227E-2</v>
          </cell>
          <cell r="E248">
            <v>5.7638888888888892E-2</v>
          </cell>
          <cell r="F248">
            <v>0</v>
          </cell>
          <cell r="G248">
            <v>0</v>
          </cell>
          <cell r="H248">
            <v>0</v>
          </cell>
          <cell r="I248">
            <v>0</v>
          </cell>
          <cell r="J248">
            <v>0</v>
          </cell>
          <cell r="K248">
            <v>0</v>
          </cell>
          <cell r="L248">
            <v>0</v>
          </cell>
          <cell r="M248">
            <v>0</v>
          </cell>
          <cell r="N248">
            <v>0</v>
          </cell>
          <cell r="O248">
            <v>0</v>
          </cell>
          <cell r="P248">
            <v>0</v>
          </cell>
          <cell r="Q248">
            <v>5.5555555555555559E-2</v>
          </cell>
        </row>
        <row r="249">
          <cell r="D249">
            <v>6.455036868524848E-2</v>
          </cell>
          <cell r="E249">
            <v>6.5895168032857832E-2</v>
          </cell>
          <cell r="F249">
            <v>6.65675677066625E-2</v>
          </cell>
          <cell r="G249">
            <v>5.6481572599592425E-2</v>
          </cell>
          <cell r="H249">
            <v>6.2533169663834487E-2</v>
          </cell>
          <cell r="I249">
            <v>6.0515970642420459E-2</v>
          </cell>
          <cell r="J249">
            <v>6.0515970642420459E-2</v>
          </cell>
          <cell r="K249">
            <v>5.3791973904373749E-2</v>
          </cell>
          <cell r="L249">
            <v>5.7153972273397094E-2</v>
          </cell>
          <cell r="M249">
            <v>5.6481572599592439E-2</v>
          </cell>
          <cell r="N249">
            <v>6.7239967380467197E-2</v>
          </cell>
          <cell r="O249">
            <v>7.1274365423295211E-2</v>
          </cell>
          <cell r="P249">
            <v>6.25E-2</v>
          </cell>
          <cell r="Q249">
            <v>6.5158998650245034E-2</v>
          </cell>
        </row>
        <row r="250">
          <cell r="D250">
            <v>5.486111111111111E-2</v>
          </cell>
          <cell r="E250">
            <v>7.013888888888889E-2</v>
          </cell>
          <cell r="F250">
            <v>0</v>
          </cell>
          <cell r="G250">
            <v>0</v>
          </cell>
          <cell r="H250">
            <v>0</v>
          </cell>
          <cell r="I250">
            <v>0</v>
          </cell>
          <cell r="J250">
            <v>0</v>
          </cell>
          <cell r="K250">
            <v>0</v>
          </cell>
          <cell r="L250">
            <v>0</v>
          </cell>
          <cell r="M250">
            <v>0</v>
          </cell>
          <cell r="N250">
            <v>0</v>
          </cell>
          <cell r="O250">
            <v>0</v>
          </cell>
          <cell r="P250">
            <v>0</v>
          </cell>
          <cell r="Q250">
            <v>6.1805555555555558E-2</v>
          </cell>
        </row>
        <row r="251">
          <cell r="D251">
            <v>6.3431585368404889E-2</v>
          </cell>
          <cell r="E251">
            <v>6.5569728695429791E-2</v>
          </cell>
          <cell r="F251">
            <v>6.2718870926063264E-2</v>
          </cell>
          <cell r="G251">
            <v>5.5591726502646988E-2</v>
          </cell>
          <cell r="H251">
            <v>6.1293442041380007E-2</v>
          </cell>
          <cell r="I251">
            <v>5.6304440944988612E-2</v>
          </cell>
          <cell r="J251">
            <v>5.8442584272013501E-2</v>
          </cell>
          <cell r="K251">
            <v>5.487901206030537E-2</v>
          </cell>
          <cell r="L251">
            <v>5.986801315669675E-2</v>
          </cell>
          <cell r="M251">
            <v>5.8442584272013494E-2</v>
          </cell>
          <cell r="N251">
            <v>6.2718870926063264E-2</v>
          </cell>
          <cell r="O251">
            <v>6.1293442041380021E-2</v>
          </cell>
          <cell r="P251">
            <v>6.0416666666666667E-2</v>
          </cell>
          <cell r="Q251">
            <v>6.4398267510115806E-2</v>
          </cell>
        </row>
        <row r="252">
          <cell r="D252">
            <v>5.4166666666666669E-2</v>
          </cell>
          <cell r="E252">
            <v>7.3611111111111113E-2</v>
          </cell>
          <cell r="F252">
            <v>0</v>
          </cell>
          <cell r="G252">
            <v>0</v>
          </cell>
          <cell r="H252">
            <v>0</v>
          </cell>
          <cell r="I252">
            <v>0</v>
          </cell>
          <cell r="J252">
            <v>0</v>
          </cell>
          <cell r="K252">
            <v>0</v>
          </cell>
          <cell r="L252">
            <v>0</v>
          </cell>
          <cell r="M252">
            <v>0</v>
          </cell>
          <cell r="N252">
            <v>0</v>
          </cell>
          <cell r="O252">
            <v>0</v>
          </cell>
          <cell r="P252">
            <v>0</v>
          </cell>
          <cell r="Q252">
            <v>6.3194444444444442E-2</v>
          </cell>
        </row>
        <row r="253">
          <cell r="D253">
            <v>0.10106747094540529</v>
          </cell>
          <cell r="E253">
            <v>9.0590964810820587E-2</v>
          </cell>
          <cell r="F253">
            <v>9.3056025077781698E-2</v>
          </cell>
          <cell r="G253">
            <v>6.7789157341430373E-2</v>
          </cell>
          <cell r="H253">
            <v>7.8881928542755331E-2</v>
          </cell>
          <cell r="I253">
            <v>6.7172892274690102E-2</v>
          </cell>
          <cell r="J253">
            <v>7.4568073075573421E-2</v>
          </cell>
          <cell r="K253">
            <v>6.4091566940988706E-2</v>
          </cell>
          <cell r="L253">
            <v>9.4288555211262254E-2</v>
          </cell>
          <cell r="M253">
            <v>7.5800603209053963E-2</v>
          </cell>
          <cell r="N253">
            <v>8.6893374410378921E-2</v>
          </cell>
          <cell r="O253">
            <v>9.1823494944301157E-2</v>
          </cell>
          <cell r="P253">
            <v>8.4027777777777785E-2</v>
          </cell>
          <cell r="Q253">
            <v>9.654367596232051E-2</v>
          </cell>
        </row>
        <row r="254">
          <cell r="D254">
            <v>8.5416666666666669E-2</v>
          </cell>
          <cell r="E254">
            <v>9.3055555555555544E-2</v>
          </cell>
          <cell r="F254">
            <v>0</v>
          </cell>
          <cell r="G254">
            <v>0</v>
          </cell>
          <cell r="H254">
            <v>0</v>
          </cell>
          <cell r="I254">
            <v>0</v>
          </cell>
          <cell r="J254">
            <v>0</v>
          </cell>
          <cell r="K254">
            <v>0</v>
          </cell>
          <cell r="L254">
            <v>0</v>
          </cell>
          <cell r="M254">
            <v>0</v>
          </cell>
          <cell r="N254">
            <v>0</v>
          </cell>
          <cell r="O254">
            <v>0</v>
          </cell>
          <cell r="P254">
            <v>0</v>
          </cell>
          <cell r="Q254">
            <v>8.8888888888888878E-2</v>
          </cell>
        </row>
        <row r="255">
          <cell r="D255">
            <v>8.5517098430232308E-2</v>
          </cell>
          <cell r="E255">
            <v>7.9038530367335907E-2</v>
          </cell>
          <cell r="F255">
            <v>7.6447103142177369E-2</v>
          </cell>
          <cell r="G255">
            <v>6.219425340380532E-2</v>
          </cell>
          <cell r="H255">
            <v>6.8024964660412066E-2</v>
          </cell>
          <cell r="I255">
            <v>6.4137823822674231E-2</v>
          </cell>
          <cell r="J255">
            <v>6.9320678272991348E-2</v>
          </cell>
          <cell r="K255">
            <v>6.4137823822674231E-2</v>
          </cell>
          <cell r="L255">
            <v>7.4503532723308452E-2</v>
          </cell>
          <cell r="M255">
            <v>6.5433537435253514E-2</v>
          </cell>
          <cell r="N255">
            <v>7.19121054981499E-2</v>
          </cell>
          <cell r="O255">
            <v>7.7094959948467004E-2</v>
          </cell>
          <cell r="P255">
            <v>7.2222222222222215E-2</v>
          </cell>
          <cell r="Q255">
            <v>8.2690629732829576E-2</v>
          </cell>
        </row>
        <row r="256">
          <cell r="D256">
            <v>7.6388888888888881E-2</v>
          </cell>
          <cell r="E256">
            <v>8.0555555555555547E-2</v>
          </cell>
          <cell r="F256">
            <v>0</v>
          </cell>
          <cell r="G256">
            <v>0</v>
          </cell>
          <cell r="H256">
            <v>0</v>
          </cell>
          <cell r="I256">
            <v>0</v>
          </cell>
          <cell r="J256">
            <v>0</v>
          </cell>
          <cell r="K256">
            <v>0</v>
          </cell>
          <cell r="L256">
            <v>0</v>
          </cell>
          <cell r="M256">
            <v>0</v>
          </cell>
          <cell r="N256">
            <v>0</v>
          </cell>
          <cell r="O256">
            <v>0</v>
          </cell>
          <cell r="P256">
            <v>0</v>
          </cell>
          <cell r="Q256">
            <v>7.8472222222222221E-2</v>
          </cell>
        </row>
        <row r="257">
          <cell r="D257">
            <v>7.5601698275876622E-2</v>
          </cell>
          <cell r="E257">
            <v>7.2314667916055883E-2</v>
          </cell>
          <cell r="F257">
            <v>7.2314667916055897E-2</v>
          </cell>
          <cell r="G257">
            <v>5.916654647677301E-2</v>
          </cell>
          <cell r="H257">
            <v>6.5083201124450318E-2</v>
          </cell>
          <cell r="I257">
            <v>6.0481358620701295E-2</v>
          </cell>
          <cell r="J257">
            <v>6.3768388980522034E-2</v>
          </cell>
          <cell r="K257">
            <v>5.719432826088057E-2</v>
          </cell>
          <cell r="L257">
            <v>6.8370231484271016E-2</v>
          </cell>
          <cell r="M257">
            <v>6.3110982908557878E-2</v>
          </cell>
          <cell r="N257">
            <v>6.9027637556235172E-2</v>
          </cell>
          <cell r="O257">
            <v>7.2972073988020025E-2</v>
          </cell>
          <cell r="P257">
            <v>6.7361111111111122E-2</v>
          </cell>
          <cell r="Q257">
            <v>7.413581497869097E-2</v>
          </cell>
        </row>
        <row r="258">
          <cell r="D258">
            <v>6.5277777777777782E-2</v>
          </cell>
          <cell r="E258">
            <v>7.4999999999999997E-2</v>
          </cell>
          <cell r="F258">
            <v>0</v>
          </cell>
          <cell r="G258">
            <v>0</v>
          </cell>
          <cell r="H258">
            <v>0</v>
          </cell>
          <cell r="I258">
            <v>0</v>
          </cell>
          <cell r="J258">
            <v>0</v>
          </cell>
          <cell r="K258">
            <v>0</v>
          </cell>
          <cell r="L258">
            <v>0</v>
          </cell>
          <cell r="M258">
            <v>0</v>
          </cell>
          <cell r="N258">
            <v>0</v>
          </cell>
          <cell r="O258">
            <v>0</v>
          </cell>
          <cell r="P258">
            <v>0</v>
          </cell>
          <cell r="Q258">
            <v>6.9444444444444448E-2</v>
          </cell>
        </row>
        <row r="261">
          <cell r="D261">
            <v>9.041835357624832E-2</v>
          </cell>
          <cell r="E261">
            <v>8.4089695675387086E-2</v>
          </cell>
          <cell r="F261">
            <v>0.10997442455242967</v>
          </cell>
          <cell r="G261">
            <v>6.0132890365448506E-2</v>
          </cell>
          <cell r="H261">
            <v>5.4968944099378879E-2</v>
          </cell>
          <cell r="I261">
            <v>4.7718564959944268E-2</v>
          </cell>
          <cell r="J261">
            <v>5.3948832035595105E-2</v>
          </cell>
          <cell r="K261">
            <v>3.4193347839602116E-2</v>
          </cell>
          <cell r="L261">
            <v>5.9294396679513785E-2</v>
          </cell>
          <cell r="M261">
            <v>7.899603698811096E-2</v>
          </cell>
          <cell r="N261">
            <v>5.5419722901385492E-2</v>
          </cell>
          <cell r="O261">
            <v>8.6770981507823614E-2</v>
          </cell>
          <cell r="P261">
            <v>7.0000000000000007E-2</v>
          </cell>
          <cell r="Q261">
            <v>8.7525941406743593E-2</v>
          </cell>
        </row>
        <row r="262">
          <cell r="D262">
            <v>4.4228217602830605E-2</v>
          </cell>
          <cell r="E262">
            <v>7.7257610642107954E-2</v>
          </cell>
          <cell r="F262">
            <v>0</v>
          </cell>
          <cell r="G262">
            <v>0</v>
          </cell>
          <cell r="H262">
            <v>0</v>
          </cell>
          <cell r="I262">
            <v>0</v>
          </cell>
          <cell r="J262">
            <v>0</v>
          </cell>
          <cell r="K262">
            <v>0</v>
          </cell>
          <cell r="L262">
            <v>0</v>
          </cell>
          <cell r="M262">
            <v>0</v>
          </cell>
          <cell r="N262">
            <v>0</v>
          </cell>
          <cell r="O262">
            <v>0</v>
          </cell>
          <cell r="P262">
            <v>0</v>
          </cell>
          <cell r="Q262">
            <v>5.9542165816629106E-2</v>
          </cell>
        </row>
        <row r="263">
          <cell r="D263">
            <v>9.1189900617781358E-2</v>
          </cell>
          <cell r="E263">
            <v>0.10201429499675113</v>
          </cell>
          <cell r="F263">
            <v>0.10359006800569349</v>
          </cell>
          <cell r="G263">
            <v>5.5502846299810248E-2</v>
          </cell>
          <cell r="H263">
            <v>7.9365079365079361E-2</v>
          </cell>
          <cell r="I263">
            <v>6.6468253968253968E-2</v>
          </cell>
          <cell r="J263">
            <v>6.9801026957637999E-2</v>
          </cell>
          <cell r="K263">
            <v>4.6008119079837616E-2</v>
          </cell>
          <cell r="L263">
            <v>5.7707055214723926E-2</v>
          </cell>
          <cell r="M263">
            <v>5.4936896807720861E-2</v>
          </cell>
          <cell r="N263">
            <v>8.761804826862539E-2</v>
          </cell>
          <cell r="O263">
            <v>0.11484632272228321</v>
          </cell>
          <cell r="P263">
            <v>0.08</v>
          </cell>
          <cell r="Q263">
            <v>9.6070156187354025E-2</v>
          </cell>
        </row>
        <row r="264">
          <cell r="D264">
            <v>3.3375117518019429E-2</v>
          </cell>
          <cell r="E264">
            <v>9.9113300492610842E-2</v>
          </cell>
          <cell r="F264">
            <v>0</v>
          </cell>
          <cell r="G264">
            <v>0</v>
          </cell>
          <cell r="H264">
            <v>0</v>
          </cell>
          <cell r="I264">
            <v>0</v>
          </cell>
          <cell r="J264">
            <v>0</v>
          </cell>
          <cell r="K264">
            <v>0</v>
          </cell>
          <cell r="L264">
            <v>0</v>
          </cell>
          <cell r="M264">
            <v>0</v>
          </cell>
          <cell r="N264">
            <v>0</v>
          </cell>
          <cell r="O264">
            <v>0</v>
          </cell>
          <cell r="P264">
            <v>0</v>
          </cell>
          <cell r="Q264">
            <v>6.2494544819760842E-2</v>
          </cell>
        </row>
        <row r="265">
          <cell r="D265">
            <v>8.5935414998665596E-2</v>
          </cell>
          <cell r="E265">
            <v>9.5569210866752907E-2</v>
          </cell>
          <cell r="F265">
            <v>8.7529785544082611E-2</v>
          </cell>
          <cell r="G265">
            <v>4.8173515981735159E-2</v>
          </cell>
          <cell r="H265">
            <v>7.1902418146800776E-2</v>
          </cell>
          <cell r="I265">
            <v>5.1085288313966234E-2</v>
          </cell>
          <cell r="J265">
            <v>6.1032863849765258E-2</v>
          </cell>
          <cell r="K265">
            <v>4.4794188861985475E-2</v>
          </cell>
          <cell r="L265">
            <v>6.5947242206235018E-2</v>
          </cell>
          <cell r="M265">
            <v>5.6557221484152591E-2</v>
          </cell>
          <cell r="N265">
            <v>7.5991575991575994E-2</v>
          </cell>
          <cell r="O265">
            <v>7.2732900030950176E-2</v>
          </cell>
          <cell r="P265">
            <v>7.0000000000000007E-2</v>
          </cell>
          <cell r="Q265">
            <v>9.024836981454383E-2</v>
          </cell>
        </row>
        <row r="266">
          <cell r="D266">
            <v>4.154103852596315E-2</v>
          </cell>
          <cell r="E266">
            <v>0.13534256832646949</v>
          </cell>
          <cell r="F266">
            <v>0</v>
          </cell>
          <cell r="G266">
            <v>0</v>
          </cell>
          <cell r="H266">
            <v>0</v>
          </cell>
          <cell r="I266">
            <v>0</v>
          </cell>
          <cell r="J266">
            <v>0</v>
          </cell>
          <cell r="K266">
            <v>0</v>
          </cell>
          <cell r="L266">
            <v>0</v>
          </cell>
          <cell r="M266">
            <v>0</v>
          </cell>
          <cell r="N266">
            <v>0</v>
          </cell>
          <cell r="O266">
            <v>0</v>
          </cell>
          <cell r="P266">
            <v>0</v>
          </cell>
          <cell r="Q266">
            <v>8.5838048090523339E-2</v>
          </cell>
        </row>
        <row r="267">
          <cell r="D267">
            <v>0.23685887225230964</v>
          </cell>
          <cell r="E267">
            <v>0.20519807168308532</v>
          </cell>
          <cell r="F267">
            <v>0.21173311299318323</v>
          </cell>
          <cell r="G267">
            <v>0.10869565217391304</v>
          </cell>
          <cell r="H267">
            <v>0.14956162970603404</v>
          </cell>
          <cell r="I267">
            <v>0.10567164179104478</v>
          </cell>
          <cell r="J267">
            <v>0.13620729190552625</v>
          </cell>
          <cell r="K267">
            <v>9.4003241491085895E-2</v>
          </cell>
          <cell r="L267">
            <v>0.17137853390042532</v>
          </cell>
          <cell r="M267">
            <v>0.14874677910517686</v>
          </cell>
          <cell r="N267">
            <v>0.1817429103705237</v>
          </cell>
          <cell r="O267">
            <v>0.19949856733524354</v>
          </cell>
          <cell r="P267">
            <v>0.17</v>
          </cell>
          <cell r="Q267">
            <v>0.2232103978907222</v>
          </cell>
        </row>
        <row r="268">
          <cell r="D268">
            <v>0.19344262295081968</v>
          </cell>
          <cell r="E268">
            <v>0.20984759671746775</v>
          </cell>
          <cell r="F268">
            <v>0</v>
          </cell>
          <cell r="G268">
            <v>0</v>
          </cell>
          <cell r="H268">
            <v>0</v>
          </cell>
          <cell r="I268">
            <v>0</v>
          </cell>
          <cell r="J268">
            <v>0</v>
          </cell>
          <cell r="K268">
            <v>0</v>
          </cell>
          <cell r="L268">
            <v>0</v>
          </cell>
          <cell r="M268">
            <v>0</v>
          </cell>
          <cell r="N268">
            <v>0</v>
          </cell>
          <cell r="O268">
            <v>0</v>
          </cell>
          <cell r="P268">
            <v>0</v>
          </cell>
          <cell r="Q268">
            <v>0.20084656084656086</v>
          </cell>
        </row>
        <row r="269">
          <cell r="D269">
            <v>0.17434601664684898</v>
          </cell>
          <cell r="E269">
            <v>0.14710966007297868</v>
          </cell>
          <cell r="F269">
            <v>0.13589695725219339</v>
          </cell>
          <cell r="G269">
            <v>7.4719800747198001E-2</v>
          </cell>
          <cell r="H269">
            <v>9.6694400719586238E-2</v>
          </cell>
          <cell r="I269">
            <v>8.2042330351298279E-2</v>
          </cell>
          <cell r="J269">
            <v>0.10849557522123894</v>
          </cell>
          <cell r="K269">
            <v>8.9296762219014225E-2</v>
          </cell>
          <cell r="L269">
            <v>0.12228915662650602</v>
          </cell>
          <cell r="M269">
            <v>9.8231087692886715E-2</v>
          </cell>
          <cell r="N269">
            <v>0.1227248152820328</v>
          </cell>
          <cell r="O269">
            <v>0.14745437079731027</v>
          </cell>
          <cell r="P269">
            <v>0.12</v>
          </cell>
          <cell r="Q269">
            <v>0.16244325460299494</v>
          </cell>
        </row>
        <row r="270">
          <cell r="D270">
            <v>0.14729072303304816</v>
          </cell>
          <cell r="E270">
            <v>0.16195230171935662</v>
          </cell>
          <cell r="F270">
            <v>0</v>
          </cell>
          <cell r="G270">
            <v>0</v>
          </cell>
          <cell r="H270">
            <v>0</v>
          </cell>
          <cell r="I270">
            <v>0</v>
          </cell>
          <cell r="J270">
            <v>0</v>
          </cell>
          <cell r="K270">
            <v>0</v>
          </cell>
          <cell r="L270">
            <v>0</v>
          </cell>
          <cell r="M270">
            <v>0</v>
          </cell>
          <cell r="N270">
            <v>0</v>
          </cell>
          <cell r="O270">
            <v>0</v>
          </cell>
          <cell r="P270">
            <v>0</v>
          </cell>
          <cell r="Q270">
            <v>0.1542656112576957</v>
          </cell>
        </row>
        <row r="271">
          <cell r="D271">
            <v>0.13430769230769229</v>
          </cell>
          <cell r="E271">
            <v>0.12381498470948012</v>
          </cell>
          <cell r="F271">
            <v>0.12516758528228811</v>
          </cell>
          <cell r="G271">
            <v>6.712890009454775E-2</v>
          </cell>
          <cell r="H271">
            <v>8.920365720782604E-2</v>
          </cell>
          <cell r="I271">
            <v>6.9505414105940883E-2</v>
          </cell>
          <cell r="J271">
            <v>8.4481282590084833E-2</v>
          </cell>
          <cell r="K271">
            <v>6.1378401708236788E-2</v>
          </cell>
          <cell r="L271">
            <v>9.3765146508041422E-2</v>
          </cell>
          <cell r="M271">
            <v>8.4792779364882206E-2</v>
          </cell>
          <cell r="N271">
            <v>0.1045703125</v>
          </cell>
          <cell r="O271">
            <v>0.12360076185384436</v>
          </cell>
          <cell r="P271">
            <v>0.1</v>
          </cell>
          <cell r="Q271">
            <v>0.12962134240662315</v>
          </cell>
        </row>
        <row r="272">
          <cell r="D272">
            <v>9.1995474473200389E-2</v>
          </cell>
          <cell r="E272">
            <v>0.1381999752403747</v>
          </cell>
          <cell r="F272">
            <v>0</v>
          </cell>
          <cell r="G272">
            <v>0</v>
          </cell>
          <cell r="H272">
            <v>0</v>
          </cell>
          <cell r="I272">
            <v>0</v>
          </cell>
          <cell r="J272">
            <v>0</v>
          </cell>
          <cell r="K272">
            <v>0</v>
          </cell>
          <cell r="L272">
            <v>0</v>
          </cell>
          <cell r="M272">
            <v>0</v>
          </cell>
          <cell r="N272">
            <v>0</v>
          </cell>
          <cell r="O272">
            <v>0</v>
          </cell>
          <cell r="P272">
            <v>0</v>
          </cell>
          <cell r="Q272">
            <v>0.1133156882533275</v>
          </cell>
        </row>
      </sheetData>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row r="2">
          <cell r="D2">
            <v>29.8</v>
          </cell>
          <cell r="E2">
            <v>22.4</v>
          </cell>
          <cell r="F2">
            <v>0</v>
          </cell>
          <cell r="G2">
            <v>0</v>
          </cell>
          <cell r="H2">
            <v>0</v>
          </cell>
          <cell r="I2">
            <v>0</v>
          </cell>
          <cell r="J2">
            <v>0</v>
          </cell>
          <cell r="K2">
            <v>0</v>
          </cell>
          <cell r="L2">
            <v>0</v>
          </cell>
          <cell r="M2">
            <v>0</v>
          </cell>
          <cell r="N2">
            <v>0</v>
          </cell>
          <cell r="O2">
            <v>0</v>
          </cell>
          <cell r="P2">
            <v>24.741772151898733</v>
          </cell>
          <cell r="V2">
            <v>10545</v>
          </cell>
          <cell r="W2">
            <v>10165</v>
          </cell>
          <cell r="X2">
            <v>0</v>
          </cell>
          <cell r="Y2">
            <v>0</v>
          </cell>
          <cell r="Z2">
            <v>0</v>
          </cell>
          <cell r="AA2">
            <v>0</v>
          </cell>
          <cell r="AB2">
            <v>0</v>
          </cell>
          <cell r="AC2">
            <v>0</v>
          </cell>
          <cell r="AD2">
            <v>0</v>
          </cell>
          <cell r="AE2">
            <v>0</v>
          </cell>
          <cell r="AF2">
            <v>0</v>
          </cell>
          <cell r="AG2">
            <v>0</v>
          </cell>
          <cell r="AH2">
            <v>20710</v>
          </cell>
        </row>
        <row r="3">
          <cell r="D3">
            <v>25</v>
          </cell>
          <cell r="E3">
            <v>54</v>
          </cell>
          <cell r="F3">
            <v>0</v>
          </cell>
          <cell r="G3">
            <v>0</v>
          </cell>
          <cell r="H3">
            <v>0</v>
          </cell>
          <cell r="I3">
            <v>0</v>
          </cell>
          <cell r="J3">
            <v>0</v>
          </cell>
          <cell r="K3">
            <v>0</v>
          </cell>
          <cell r="L3">
            <v>0</v>
          </cell>
          <cell r="M3">
            <v>0</v>
          </cell>
          <cell r="N3">
            <v>0</v>
          </cell>
          <cell r="O3">
            <v>0</v>
          </cell>
          <cell r="P3">
            <v>79</v>
          </cell>
          <cell r="V3">
            <v>4896</v>
          </cell>
          <cell r="W3">
            <v>5356</v>
          </cell>
          <cell r="X3">
            <v>0</v>
          </cell>
          <cell r="Y3">
            <v>0</v>
          </cell>
          <cell r="Z3">
            <v>0</v>
          </cell>
          <cell r="AA3">
            <v>0</v>
          </cell>
          <cell r="AB3">
            <v>0</v>
          </cell>
          <cell r="AC3">
            <v>0</v>
          </cell>
          <cell r="AD3">
            <v>0</v>
          </cell>
          <cell r="AE3">
            <v>0</v>
          </cell>
          <cell r="AF3">
            <v>0</v>
          </cell>
          <cell r="AG3">
            <v>0</v>
          </cell>
          <cell r="AH3">
            <v>10252</v>
          </cell>
        </row>
        <row r="4">
          <cell r="D4">
            <v>17.11</v>
          </cell>
          <cell r="E4">
            <v>18.5</v>
          </cell>
          <cell r="F4">
            <v>0</v>
          </cell>
          <cell r="G4">
            <v>0</v>
          </cell>
          <cell r="H4">
            <v>0</v>
          </cell>
          <cell r="I4">
            <v>0</v>
          </cell>
          <cell r="J4">
            <v>0</v>
          </cell>
          <cell r="K4">
            <v>0</v>
          </cell>
          <cell r="L4">
            <v>0</v>
          </cell>
          <cell r="M4">
            <v>0</v>
          </cell>
          <cell r="N4">
            <v>0</v>
          </cell>
          <cell r="O4">
            <v>0</v>
          </cell>
          <cell r="P4">
            <v>17.894102564102564</v>
          </cell>
          <cell r="V4">
            <v>0.46429587482219059</v>
          </cell>
          <cell r="W4">
            <v>0.52690605017215941</v>
          </cell>
          <cell r="X4">
            <v>0</v>
          </cell>
          <cell r="Y4">
            <v>0</v>
          </cell>
          <cell r="Z4">
            <v>0</v>
          </cell>
          <cell r="AA4">
            <v>0</v>
          </cell>
          <cell r="AB4">
            <v>0</v>
          </cell>
          <cell r="AC4">
            <v>0</v>
          </cell>
          <cell r="AD4">
            <v>0</v>
          </cell>
          <cell r="AE4">
            <v>0</v>
          </cell>
          <cell r="AF4">
            <v>0</v>
          </cell>
          <cell r="AG4">
            <v>0</v>
          </cell>
          <cell r="AH4">
            <v>0.4950265572187349</v>
          </cell>
        </row>
        <row r="5">
          <cell r="D5">
            <v>34</v>
          </cell>
          <cell r="E5">
            <v>44</v>
          </cell>
          <cell r="F5">
            <v>0</v>
          </cell>
          <cell r="G5">
            <v>0</v>
          </cell>
          <cell r="H5">
            <v>0</v>
          </cell>
          <cell r="I5">
            <v>0</v>
          </cell>
          <cell r="J5">
            <v>0</v>
          </cell>
          <cell r="K5">
            <v>0</v>
          </cell>
          <cell r="L5">
            <v>0</v>
          </cell>
          <cell r="M5">
            <v>0</v>
          </cell>
          <cell r="N5">
            <v>0</v>
          </cell>
          <cell r="O5">
            <v>0</v>
          </cell>
          <cell r="P5">
            <v>78</v>
          </cell>
          <cell r="V5">
            <v>0.47</v>
          </cell>
          <cell r="W5">
            <v>0.47</v>
          </cell>
          <cell r="X5">
            <v>0.47</v>
          </cell>
          <cell r="Y5">
            <v>0.47</v>
          </cell>
          <cell r="Z5">
            <v>0.47</v>
          </cell>
          <cell r="AA5">
            <v>0.47</v>
          </cell>
          <cell r="AB5">
            <v>0.47</v>
          </cell>
          <cell r="AC5">
            <v>0.47</v>
          </cell>
          <cell r="AD5">
            <v>0.47</v>
          </cell>
          <cell r="AE5">
            <v>0.47</v>
          </cell>
          <cell r="AF5">
            <v>0.47</v>
          </cell>
          <cell r="AG5">
            <v>0.47</v>
          </cell>
          <cell r="AH5">
            <v>0.47</v>
          </cell>
        </row>
        <row r="6">
          <cell r="D6">
            <v>24.3</v>
          </cell>
          <cell r="E6">
            <v>20.7</v>
          </cell>
          <cell r="F6">
            <v>0</v>
          </cell>
          <cell r="G6">
            <v>0</v>
          </cell>
          <cell r="H6">
            <v>0</v>
          </cell>
          <cell r="I6">
            <v>0</v>
          </cell>
          <cell r="J6">
            <v>0</v>
          </cell>
          <cell r="K6">
            <v>0</v>
          </cell>
          <cell r="L6">
            <v>0</v>
          </cell>
          <cell r="M6">
            <v>0</v>
          </cell>
          <cell r="N6">
            <v>0</v>
          </cell>
          <cell r="O6">
            <v>0</v>
          </cell>
          <cell r="P6">
            <v>22.41764705882353</v>
          </cell>
          <cell r="V6">
            <v>18607</v>
          </cell>
          <cell r="W6">
            <v>19067</v>
          </cell>
          <cell r="X6">
            <v>0</v>
          </cell>
          <cell r="Y6">
            <v>0</v>
          </cell>
          <cell r="Z6">
            <v>0</v>
          </cell>
          <cell r="AA6">
            <v>0</v>
          </cell>
          <cell r="AB6">
            <v>0</v>
          </cell>
          <cell r="AC6">
            <v>0</v>
          </cell>
          <cell r="AD6">
            <v>0</v>
          </cell>
          <cell r="AE6">
            <v>0</v>
          </cell>
          <cell r="AF6">
            <v>0</v>
          </cell>
          <cell r="AG6">
            <v>0</v>
          </cell>
          <cell r="AH6">
            <v>37674</v>
          </cell>
        </row>
        <row r="7">
          <cell r="D7">
            <v>73</v>
          </cell>
          <cell r="E7">
            <v>80</v>
          </cell>
          <cell r="F7">
            <v>0</v>
          </cell>
          <cell r="G7">
            <v>0</v>
          </cell>
          <cell r="H7">
            <v>0</v>
          </cell>
          <cell r="I7">
            <v>0</v>
          </cell>
          <cell r="J7">
            <v>0</v>
          </cell>
          <cell r="K7">
            <v>0</v>
          </cell>
          <cell r="L7">
            <v>0</v>
          </cell>
          <cell r="M7">
            <v>0</v>
          </cell>
          <cell r="N7">
            <v>0</v>
          </cell>
          <cell r="O7">
            <v>0</v>
          </cell>
          <cell r="P7">
            <v>153</v>
          </cell>
          <cell r="V7">
            <v>7595</v>
          </cell>
          <cell r="W7">
            <v>8815</v>
          </cell>
          <cell r="X7">
            <v>0</v>
          </cell>
          <cell r="Y7">
            <v>0</v>
          </cell>
          <cell r="Z7">
            <v>0</v>
          </cell>
          <cell r="AA7">
            <v>0</v>
          </cell>
          <cell r="AB7">
            <v>0</v>
          </cell>
          <cell r="AC7">
            <v>0</v>
          </cell>
          <cell r="AD7">
            <v>0</v>
          </cell>
          <cell r="AE7">
            <v>0</v>
          </cell>
          <cell r="AF7">
            <v>0</v>
          </cell>
          <cell r="AG7">
            <v>0</v>
          </cell>
          <cell r="AH7">
            <v>16410</v>
          </cell>
        </row>
        <row r="8">
          <cell r="D8">
            <v>31.99</v>
          </cell>
          <cell r="E8">
            <v>27.6</v>
          </cell>
          <cell r="F8">
            <v>0</v>
          </cell>
          <cell r="G8">
            <v>0</v>
          </cell>
          <cell r="H8">
            <v>0</v>
          </cell>
          <cell r="I8">
            <v>0</v>
          </cell>
          <cell r="J8">
            <v>0</v>
          </cell>
          <cell r="K8">
            <v>0</v>
          </cell>
          <cell r="L8">
            <v>0</v>
          </cell>
          <cell r="M8">
            <v>0</v>
          </cell>
          <cell r="N8">
            <v>0</v>
          </cell>
          <cell r="O8">
            <v>0</v>
          </cell>
          <cell r="P8">
            <v>29.165130434782608</v>
          </cell>
          <cell r="V8">
            <v>0.40817971731068953</v>
          </cell>
          <cell r="W8">
            <v>0.46231709235852519</v>
          </cell>
          <cell r="X8">
            <v>0</v>
          </cell>
          <cell r="Y8">
            <v>0</v>
          </cell>
          <cell r="Z8">
            <v>0</v>
          </cell>
          <cell r="AA8">
            <v>0</v>
          </cell>
          <cell r="AB8">
            <v>0</v>
          </cell>
          <cell r="AC8">
            <v>0</v>
          </cell>
          <cell r="AD8">
            <v>0</v>
          </cell>
          <cell r="AE8">
            <v>0</v>
          </cell>
          <cell r="AF8">
            <v>0</v>
          </cell>
          <cell r="AG8">
            <v>0</v>
          </cell>
          <cell r="AH8">
            <v>0.43557891383978342</v>
          </cell>
        </row>
        <row r="9">
          <cell r="D9">
            <v>41</v>
          </cell>
          <cell r="E9">
            <v>74</v>
          </cell>
          <cell r="F9">
            <v>0</v>
          </cell>
          <cell r="G9">
            <v>0</v>
          </cell>
          <cell r="H9">
            <v>0</v>
          </cell>
          <cell r="I9">
            <v>0</v>
          </cell>
          <cell r="J9">
            <v>0</v>
          </cell>
          <cell r="K9">
            <v>0</v>
          </cell>
          <cell r="L9">
            <v>0</v>
          </cell>
          <cell r="M9">
            <v>0</v>
          </cell>
          <cell r="N9">
            <v>0</v>
          </cell>
          <cell r="O9">
            <v>0</v>
          </cell>
          <cell r="P9">
            <v>115</v>
          </cell>
          <cell r="V9">
            <v>0.45</v>
          </cell>
          <cell r="W9">
            <v>0.45</v>
          </cell>
          <cell r="X9">
            <v>0.45</v>
          </cell>
          <cell r="Y9">
            <v>0.45</v>
          </cell>
          <cell r="Z9">
            <v>0.45</v>
          </cell>
          <cell r="AA9">
            <v>0.45</v>
          </cell>
          <cell r="AB9">
            <v>0.45</v>
          </cell>
          <cell r="AC9">
            <v>0.45</v>
          </cell>
          <cell r="AD9">
            <v>0.45</v>
          </cell>
          <cell r="AE9">
            <v>0.45</v>
          </cell>
          <cell r="AF9">
            <v>0.45</v>
          </cell>
          <cell r="AG9">
            <v>0.45</v>
          </cell>
          <cell r="AH9">
            <v>0.45</v>
          </cell>
        </row>
        <row r="10">
          <cell r="D10">
            <v>16.36</v>
          </cell>
          <cell r="E10">
            <v>28.9</v>
          </cell>
          <cell r="F10">
            <v>0</v>
          </cell>
          <cell r="G10">
            <v>0</v>
          </cell>
          <cell r="H10">
            <v>0</v>
          </cell>
          <cell r="I10">
            <v>0</v>
          </cell>
          <cell r="J10">
            <v>0</v>
          </cell>
          <cell r="K10">
            <v>0</v>
          </cell>
          <cell r="L10">
            <v>0</v>
          </cell>
          <cell r="M10">
            <v>0</v>
          </cell>
          <cell r="N10">
            <v>0</v>
          </cell>
          <cell r="O10">
            <v>0</v>
          </cell>
          <cell r="P10">
            <v>24.72</v>
          </cell>
          <cell r="V10">
            <v>17952</v>
          </cell>
          <cell r="W10">
            <v>17664</v>
          </cell>
          <cell r="X10">
            <v>0</v>
          </cell>
          <cell r="Y10">
            <v>0</v>
          </cell>
          <cell r="Z10">
            <v>0</v>
          </cell>
          <cell r="AA10">
            <v>0</v>
          </cell>
          <cell r="AB10">
            <v>0</v>
          </cell>
          <cell r="AC10">
            <v>0</v>
          </cell>
          <cell r="AD10">
            <v>0</v>
          </cell>
          <cell r="AE10">
            <v>0</v>
          </cell>
          <cell r="AF10">
            <v>0</v>
          </cell>
          <cell r="AG10">
            <v>0</v>
          </cell>
          <cell r="AH10">
            <v>35616</v>
          </cell>
        </row>
        <row r="11">
          <cell r="D11">
            <v>23</v>
          </cell>
          <cell r="E11">
            <v>46</v>
          </cell>
          <cell r="F11">
            <v>0</v>
          </cell>
          <cell r="G11">
            <v>0</v>
          </cell>
          <cell r="H11">
            <v>0</v>
          </cell>
          <cell r="I11">
            <v>0</v>
          </cell>
          <cell r="J11">
            <v>0</v>
          </cell>
          <cell r="K11">
            <v>0</v>
          </cell>
          <cell r="L11">
            <v>0</v>
          </cell>
          <cell r="M11">
            <v>0</v>
          </cell>
          <cell r="N11">
            <v>0</v>
          </cell>
          <cell r="O11">
            <v>0</v>
          </cell>
          <cell r="P11">
            <v>69</v>
          </cell>
          <cell r="V11">
            <v>8930</v>
          </cell>
          <cell r="W11">
            <v>10259</v>
          </cell>
          <cell r="X11">
            <v>0</v>
          </cell>
          <cell r="Y11">
            <v>0</v>
          </cell>
          <cell r="Z11">
            <v>0</v>
          </cell>
          <cell r="AA11">
            <v>0</v>
          </cell>
          <cell r="AB11">
            <v>0</v>
          </cell>
          <cell r="AC11">
            <v>0</v>
          </cell>
          <cell r="AD11">
            <v>0</v>
          </cell>
          <cell r="AE11">
            <v>0</v>
          </cell>
          <cell r="AF11">
            <v>0</v>
          </cell>
          <cell r="AG11">
            <v>0</v>
          </cell>
          <cell r="AH11">
            <v>19189</v>
          </cell>
        </row>
        <row r="12">
          <cell r="D12">
            <v>23.41</v>
          </cell>
          <cell r="E12">
            <v>21.2</v>
          </cell>
          <cell r="F12">
            <v>0</v>
          </cell>
          <cell r="G12">
            <v>0</v>
          </cell>
          <cell r="H12">
            <v>0</v>
          </cell>
          <cell r="I12">
            <v>0</v>
          </cell>
          <cell r="J12">
            <v>0</v>
          </cell>
          <cell r="K12">
            <v>0</v>
          </cell>
          <cell r="L12">
            <v>0</v>
          </cell>
          <cell r="M12">
            <v>0</v>
          </cell>
          <cell r="N12">
            <v>0</v>
          </cell>
          <cell r="O12">
            <v>0</v>
          </cell>
          <cell r="P12">
            <v>22.076842105263157</v>
          </cell>
          <cell r="V12">
            <v>0.49743761140819964</v>
          </cell>
          <cell r="W12">
            <v>0.58078577898550721</v>
          </cell>
          <cell r="X12">
            <v>0</v>
          </cell>
          <cell r="Y12">
            <v>0</v>
          </cell>
          <cell r="Z12">
            <v>0</v>
          </cell>
          <cell r="AA12">
            <v>0</v>
          </cell>
          <cell r="AB12">
            <v>0</v>
          </cell>
          <cell r="AC12">
            <v>0</v>
          </cell>
          <cell r="AD12">
            <v>0</v>
          </cell>
          <cell r="AE12">
            <v>0</v>
          </cell>
          <cell r="AF12">
            <v>0</v>
          </cell>
          <cell r="AG12">
            <v>0</v>
          </cell>
          <cell r="AH12">
            <v>0.53877470799640614</v>
          </cell>
        </row>
        <row r="13">
          <cell r="D13">
            <v>196</v>
          </cell>
          <cell r="E13">
            <v>298</v>
          </cell>
          <cell r="F13">
            <v>0</v>
          </cell>
          <cell r="G13">
            <v>0</v>
          </cell>
          <cell r="H13">
            <v>0</v>
          </cell>
          <cell r="I13">
            <v>0</v>
          </cell>
          <cell r="J13">
            <v>0</v>
          </cell>
          <cell r="K13">
            <v>0</v>
          </cell>
          <cell r="L13">
            <v>0</v>
          </cell>
          <cell r="M13">
            <v>0</v>
          </cell>
          <cell r="N13">
            <v>0</v>
          </cell>
          <cell r="O13">
            <v>0</v>
          </cell>
          <cell r="P13">
            <v>494</v>
          </cell>
          <cell r="V13">
            <v>0.51590000000000003</v>
          </cell>
          <cell r="W13">
            <v>0.51590000000000003</v>
          </cell>
          <cell r="X13">
            <v>0.51590000000000003</v>
          </cell>
          <cell r="Y13">
            <v>0.51590000000000003</v>
          </cell>
          <cell r="Z13">
            <v>0.51590000000000003</v>
          </cell>
          <cell r="AA13">
            <v>0.51590000000000003</v>
          </cell>
          <cell r="AB13">
            <v>0.51590000000000003</v>
          </cell>
          <cell r="AC13">
            <v>0.51590000000000003</v>
          </cell>
          <cell r="AD13">
            <v>0.51590000000000003</v>
          </cell>
          <cell r="AE13">
            <v>0.51590000000000003</v>
          </cell>
          <cell r="AF13">
            <v>0.51590000000000003</v>
          </cell>
          <cell r="AG13">
            <v>0.51590000000000003</v>
          </cell>
          <cell r="AH13">
            <v>0.51590000000000003</v>
          </cell>
        </row>
        <row r="14">
          <cell r="V14">
            <v>10799</v>
          </cell>
          <cell r="W14">
            <v>11883</v>
          </cell>
          <cell r="X14">
            <v>0</v>
          </cell>
          <cell r="Y14">
            <v>0</v>
          </cell>
          <cell r="Z14">
            <v>0</v>
          </cell>
          <cell r="AA14">
            <v>0</v>
          </cell>
          <cell r="AB14">
            <v>0</v>
          </cell>
          <cell r="AC14">
            <v>0</v>
          </cell>
          <cell r="AD14">
            <v>0</v>
          </cell>
          <cell r="AE14">
            <v>0</v>
          </cell>
          <cell r="AF14">
            <v>0</v>
          </cell>
          <cell r="AG14">
            <v>0</v>
          </cell>
          <cell r="AH14">
            <v>22682</v>
          </cell>
        </row>
        <row r="15">
          <cell r="V15">
            <v>4353</v>
          </cell>
          <cell r="W15">
            <v>5228</v>
          </cell>
          <cell r="X15">
            <v>0</v>
          </cell>
          <cell r="Y15">
            <v>0</v>
          </cell>
          <cell r="Z15">
            <v>0</v>
          </cell>
          <cell r="AA15">
            <v>0</v>
          </cell>
          <cell r="AB15">
            <v>0</v>
          </cell>
          <cell r="AC15">
            <v>0</v>
          </cell>
          <cell r="AD15">
            <v>0</v>
          </cell>
          <cell r="AE15">
            <v>0</v>
          </cell>
          <cell r="AF15">
            <v>0</v>
          </cell>
          <cell r="AG15">
            <v>0</v>
          </cell>
          <cell r="AH15">
            <v>9581</v>
          </cell>
        </row>
        <row r="16">
          <cell r="D16">
            <v>9.5</v>
          </cell>
          <cell r="E16">
            <v>10.4</v>
          </cell>
          <cell r="F16">
            <v>0</v>
          </cell>
          <cell r="G16">
            <v>0</v>
          </cell>
          <cell r="H16">
            <v>0</v>
          </cell>
          <cell r="I16">
            <v>0</v>
          </cell>
          <cell r="J16">
            <v>0</v>
          </cell>
          <cell r="K16">
            <v>0</v>
          </cell>
          <cell r="L16">
            <v>0</v>
          </cell>
          <cell r="M16">
            <v>0</v>
          </cell>
          <cell r="N16">
            <v>0</v>
          </cell>
          <cell r="O16">
            <v>0</v>
          </cell>
          <cell r="P16">
            <v>9.997647058823528</v>
          </cell>
          <cell r="V16">
            <v>0.40309287897027501</v>
          </cell>
          <cell r="W16">
            <v>0.43995624000673228</v>
          </cell>
          <cell r="X16">
            <v>0</v>
          </cell>
          <cell r="Y16">
            <v>0</v>
          </cell>
          <cell r="Z16">
            <v>0</v>
          </cell>
          <cell r="AA16">
            <v>0</v>
          </cell>
          <cell r="AB16">
            <v>0</v>
          </cell>
          <cell r="AC16">
            <v>0</v>
          </cell>
          <cell r="AD16">
            <v>0</v>
          </cell>
          <cell r="AE16">
            <v>0</v>
          </cell>
          <cell r="AF16">
            <v>0</v>
          </cell>
          <cell r="AG16">
            <v>0</v>
          </cell>
          <cell r="AH16">
            <v>0.42240543161978661</v>
          </cell>
        </row>
        <row r="17">
          <cell r="D17">
            <v>38</v>
          </cell>
          <cell r="E17">
            <v>47</v>
          </cell>
          <cell r="F17">
            <v>0</v>
          </cell>
          <cell r="G17">
            <v>0</v>
          </cell>
          <cell r="H17">
            <v>0</v>
          </cell>
          <cell r="I17">
            <v>0</v>
          </cell>
          <cell r="J17">
            <v>0</v>
          </cell>
          <cell r="K17">
            <v>0</v>
          </cell>
          <cell r="L17">
            <v>0</v>
          </cell>
          <cell r="M17">
            <v>0</v>
          </cell>
          <cell r="N17">
            <v>0</v>
          </cell>
          <cell r="O17">
            <v>0</v>
          </cell>
          <cell r="P17">
            <v>85</v>
          </cell>
          <cell r="V17">
            <v>0.43</v>
          </cell>
          <cell r="W17">
            <v>0.43</v>
          </cell>
          <cell r="X17">
            <v>0.43</v>
          </cell>
          <cell r="Y17">
            <v>0.43</v>
          </cell>
          <cell r="Z17">
            <v>0.43</v>
          </cell>
          <cell r="AA17">
            <v>0.43</v>
          </cell>
          <cell r="AB17">
            <v>0.43</v>
          </cell>
          <cell r="AC17">
            <v>0.43</v>
          </cell>
          <cell r="AD17">
            <v>0.43</v>
          </cell>
          <cell r="AE17">
            <v>0.43</v>
          </cell>
          <cell r="AF17">
            <v>0.43</v>
          </cell>
          <cell r="AG17">
            <v>0.43</v>
          </cell>
          <cell r="AH17">
            <v>0.43</v>
          </cell>
        </row>
        <row r="18">
          <cell r="D18">
            <v>38</v>
          </cell>
          <cell r="E18">
            <v>47</v>
          </cell>
          <cell r="F18">
            <v>0</v>
          </cell>
          <cell r="G18">
            <v>0</v>
          </cell>
          <cell r="H18">
            <v>0</v>
          </cell>
          <cell r="I18">
            <v>0</v>
          </cell>
          <cell r="J18">
            <v>0</v>
          </cell>
          <cell r="K18">
            <v>0</v>
          </cell>
          <cell r="L18">
            <v>0</v>
          </cell>
          <cell r="M18">
            <v>0</v>
          </cell>
          <cell r="N18">
            <v>0</v>
          </cell>
          <cell r="O18">
            <v>0</v>
          </cell>
          <cell r="P18">
            <v>85</v>
          </cell>
          <cell r="V18">
            <v>11207</v>
          </cell>
          <cell r="W18">
            <v>11758</v>
          </cell>
          <cell r="X18">
            <v>0</v>
          </cell>
          <cell r="Y18">
            <v>0</v>
          </cell>
          <cell r="Z18">
            <v>0</v>
          </cell>
          <cell r="AA18">
            <v>0</v>
          </cell>
          <cell r="AB18">
            <v>0</v>
          </cell>
          <cell r="AC18">
            <v>0</v>
          </cell>
          <cell r="AD18">
            <v>0</v>
          </cell>
          <cell r="AE18">
            <v>0</v>
          </cell>
          <cell r="AF18">
            <v>0</v>
          </cell>
          <cell r="AG18">
            <v>0</v>
          </cell>
          <cell r="AH18">
            <v>22965</v>
          </cell>
        </row>
        <row r="19">
          <cell r="D19">
            <v>1</v>
          </cell>
          <cell r="E19">
            <v>1</v>
          </cell>
          <cell r="F19">
            <v>0</v>
          </cell>
          <cell r="G19">
            <v>0</v>
          </cell>
          <cell r="H19">
            <v>0</v>
          </cell>
          <cell r="I19">
            <v>0</v>
          </cell>
          <cell r="J19">
            <v>0</v>
          </cell>
          <cell r="K19">
            <v>0</v>
          </cell>
          <cell r="L19">
            <v>0</v>
          </cell>
          <cell r="M19">
            <v>0</v>
          </cell>
          <cell r="N19">
            <v>0</v>
          </cell>
          <cell r="O19">
            <v>0</v>
          </cell>
          <cell r="P19">
            <v>1</v>
          </cell>
          <cell r="V19">
            <v>4628</v>
          </cell>
          <cell r="W19">
            <v>6139</v>
          </cell>
          <cell r="X19">
            <v>0</v>
          </cell>
          <cell r="Y19">
            <v>0</v>
          </cell>
          <cell r="Z19">
            <v>0</v>
          </cell>
          <cell r="AA19">
            <v>0</v>
          </cell>
          <cell r="AB19">
            <v>0</v>
          </cell>
          <cell r="AC19">
            <v>0</v>
          </cell>
          <cell r="AD19">
            <v>0</v>
          </cell>
          <cell r="AE19">
            <v>0</v>
          </cell>
          <cell r="AF19">
            <v>0</v>
          </cell>
          <cell r="AG19">
            <v>0</v>
          </cell>
          <cell r="AH19">
            <v>10767</v>
          </cell>
        </row>
        <row r="20">
          <cell r="D20">
            <v>12.4</v>
          </cell>
          <cell r="E20">
            <v>13.5</v>
          </cell>
          <cell r="F20">
            <v>0</v>
          </cell>
          <cell r="G20">
            <v>0</v>
          </cell>
          <cell r="H20">
            <v>0</v>
          </cell>
          <cell r="I20">
            <v>0</v>
          </cell>
          <cell r="J20">
            <v>0</v>
          </cell>
          <cell r="K20">
            <v>0</v>
          </cell>
          <cell r="L20">
            <v>0</v>
          </cell>
          <cell r="M20">
            <v>0</v>
          </cell>
          <cell r="N20">
            <v>0</v>
          </cell>
          <cell r="O20">
            <v>0</v>
          </cell>
          <cell r="P20">
            <v>12.895000000000001</v>
          </cell>
          <cell r="V20">
            <v>0.41295618809672524</v>
          </cell>
          <cell r="W20">
            <v>0.5221126041843851</v>
          </cell>
          <cell r="X20">
            <v>0</v>
          </cell>
          <cell r="Y20">
            <v>0</v>
          </cell>
          <cell r="Z20">
            <v>0</v>
          </cell>
          <cell r="AA20">
            <v>0</v>
          </cell>
          <cell r="AB20">
            <v>0</v>
          </cell>
          <cell r="AC20">
            <v>0</v>
          </cell>
          <cell r="AD20">
            <v>0</v>
          </cell>
          <cell r="AE20">
            <v>0</v>
          </cell>
          <cell r="AF20">
            <v>0</v>
          </cell>
          <cell r="AG20">
            <v>0</v>
          </cell>
          <cell r="AH20">
            <v>0.46884389288047029</v>
          </cell>
        </row>
        <row r="21">
          <cell r="D21">
            <v>66</v>
          </cell>
          <cell r="E21">
            <v>54</v>
          </cell>
          <cell r="F21">
            <v>0</v>
          </cell>
          <cell r="G21">
            <v>0</v>
          </cell>
          <cell r="H21">
            <v>0</v>
          </cell>
          <cell r="I21">
            <v>0</v>
          </cell>
          <cell r="J21">
            <v>0</v>
          </cell>
          <cell r="K21">
            <v>0</v>
          </cell>
          <cell r="L21">
            <v>0</v>
          </cell>
          <cell r="M21">
            <v>0</v>
          </cell>
          <cell r="N21">
            <v>0</v>
          </cell>
          <cell r="O21">
            <v>0</v>
          </cell>
          <cell r="P21">
            <v>120</v>
          </cell>
          <cell r="V21">
            <v>0.46</v>
          </cell>
          <cell r="W21">
            <v>0.46</v>
          </cell>
          <cell r="X21">
            <v>0.46</v>
          </cell>
          <cell r="Y21">
            <v>0.46</v>
          </cell>
          <cell r="Z21">
            <v>0.46</v>
          </cell>
          <cell r="AA21">
            <v>0.46</v>
          </cell>
          <cell r="AB21">
            <v>0.46</v>
          </cell>
          <cell r="AC21">
            <v>0.46</v>
          </cell>
          <cell r="AD21">
            <v>0.46</v>
          </cell>
          <cell r="AE21">
            <v>0.46</v>
          </cell>
          <cell r="AF21">
            <v>0.46</v>
          </cell>
          <cell r="AG21">
            <v>0.46</v>
          </cell>
          <cell r="AH21">
            <v>0.46</v>
          </cell>
        </row>
        <row r="22">
          <cell r="D22">
            <v>66</v>
          </cell>
          <cell r="E22">
            <v>53</v>
          </cell>
          <cell r="F22">
            <v>0</v>
          </cell>
          <cell r="G22">
            <v>0</v>
          </cell>
          <cell r="H22">
            <v>0</v>
          </cell>
          <cell r="I22">
            <v>0</v>
          </cell>
          <cell r="J22">
            <v>0</v>
          </cell>
          <cell r="K22">
            <v>0</v>
          </cell>
          <cell r="L22">
            <v>0</v>
          </cell>
          <cell r="M22">
            <v>0</v>
          </cell>
          <cell r="N22">
            <v>0</v>
          </cell>
          <cell r="O22">
            <v>0</v>
          </cell>
          <cell r="P22">
            <v>119</v>
          </cell>
          <cell r="V22">
            <v>69110</v>
          </cell>
          <cell r="W22">
            <v>70537</v>
          </cell>
          <cell r="X22">
            <v>0</v>
          </cell>
          <cell r="Y22">
            <v>0</v>
          </cell>
          <cell r="Z22">
            <v>0</v>
          </cell>
          <cell r="AA22">
            <v>0</v>
          </cell>
          <cell r="AB22">
            <v>0</v>
          </cell>
          <cell r="AC22">
            <v>0</v>
          </cell>
          <cell r="AD22">
            <v>0</v>
          </cell>
          <cell r="AE22">
            <v>0</v>
          </cell>
          <cell r="AF22">
            <v>0</v>
          </cell>
          <cell r="AG22">
            <v>0</v>
          </cell>
          <cell r="AH22">
            <v>139647</v>
          </cell>
        </row>
        <row r="23">
          <cell r="D23">
            <v>1</v>
          </cell>
          <cell r="E23">
            <v>0.98148148148148151</v>
          </cell>
          <cell r="F23">
            <v>0</v>
          </cell>
          <cell r="G23">
            <v>0</v>
          </cell>
          <cell r="H23">
            <v>0</v>
          </cell>
          <cell r="I23">
            <v>0</v>
          </cell>
          <cell r="J23">
            <v>0</v>
          </cell>
          <cell r="K23">
            <v>0</v>
          </cell>
          <cell r="L23">
            <v>0</v>
          </cell>
          <cell r="M23">
            <v>0</v>
          </cell>
          <cell r="N23">
            <v>0</v>
          </cell>
          <cell r="O23">
            <v>0</v>
          </cell>
          <cell r="P23">
            <v>0.9916666666666667</v>
          </cell>
          <cell r="V23">
            <v>30402</v>
          </cell>
          <cell r="W23">
            <v>35797</v>
          </cell>
          <cell r="X23">
            <v>0</v>
          </cell>
          <cell r="Y23">
            <v>0</v>
          </cell>
          <cell r="Z23">
            <v>0</v>
          </cell>
          <cell r="AA23">
            <v>0</v>
          </cell>
          <cell r="AB23">
            <v>0</v>
          </cell>
          <cell r="AC23">
            <v>0</v>
          </cell>
          <cell r="AD23">
            <v>0</v>
          </cell>
          <cell r="AE23">
            <v>0</v>
          </cell>
          <cell r="AF23">
            <v>0</v>
          </cell>
          <cell r="AG23">
            <v>0</v>
          </cell>
          <cell r="AH23">
            <v>66199</v>
          </cell>
        </row>
        <row r="24">
          <cell r="D24">
            <v>12.5</v>
          </cell>
          <cell r="E24">
            <v>11.1</v>
          </cell>
          <cell r="F24">
            <v>0</v>
          </cell>
          <cell r="G24">
            <v>0</v>
          </cell>
          <cell r="H24">
            <v>0</v>
          </cell>
          <cell r="I24">
            <v>0</v>
          </cell>
          <cell r="J24">
            <v>0</v>
          </cell>
          <cell r="K24">
            <v>0</v>
          </cell>
          <cell r="L24">
            <v>0</v>
          </cell>
          <cell r="M24">
            <v>0</v>
          </cell>
          <cell r="N24">
            <v>0</v>
          </cell>
          <cell r="O24">
            <v>0</v>
          </cell>
          <cell r="P24">
            <v>11.784444444444444</v>
          </cell>
          <cell r="V24">
            <v>0.43990739400954998</v>
          </cell>
          <cell r="W24">
            <v>0.50749252165530145</v>
          </cell>
          <cell r="X24">
            <v>0</v>
          </cell>
          <cell r="Y24">
            <v>0</v>
          </cell>
          <cell r="Z24">
            <v>0</v>
          </cell>
          <cell r="AA24">
            <v>0</v>
          </cell>
          <cell r="AB24">
            <v>0</v>
          </cell>
          <cell r="AC24">
            <v>0</v>
          </cell>
          <cell r="AD24">
            <v>0</v>
          </cell>
          <cell r="AE24">
            <v>0</v>
          </cell>
          <cell r="AF24">
            <v>0</v>
          </cell>
          <cell r="AG24">
            <v>0</v>
          </cell>
          <cell r="AH24">
            <v>0.47404527129118418</v>
          </cell>
        </row>
        <row r="25">
          <cell r="D25">
            <v>110</v>
          </cell>
          <cell r="E25">
            <v>115</v>
          </cell>
          <cell r="F25">
            <v>0</v>
          </cell>
          <cell r="G25">
            <v>0</v>
          </cell>
          <cell r="H25">
            <v>0</v>
          </cell>
          <cell r="I25">
            <v>0</v>
          </cell>
          <cell r="J25">
            <v>0</v>
          </cell>
          <cell r="K25">
            <v>0</v>
          </cell>
          <cell r="L25">
            <v>0</v>
          </cell>
          <cell r="M25">
            <v>0</v>
          </cell>
          <cell r="N25">
            <v>0</v>
          </cell>
          <cell r="O25">
            <v>0</v>
          </cell>
          <cell r="P25">
            <v>225</v>
          </cell>
          <cell r="V25">
            <v>0.47</v>
          </cell>
          <cell r="W25">
            <v>0.47</v>
          </cell>
          <cell r="X25">
            <v>0.47</v>
          </cell>
          <cell r="Y25">
            <v>0.47</v>
          </cell>
          <cell r="Z25">
            <v>0.47</v>
          </cell>
          <cell r="AA25">
            <v>0.47</v>
          </cell>
          <cell r="AB25">
            <v>0.47</v>
          </cell>
          <cell r="AC25">
            <v>0.47</v>
          </cell>
          <cell r="AD25">
            <v>0.47</v>
          </cell>
          <cell r="AE25">
            <v>0.47</v>
          </cell>
          <cell r="AF25">
            <v>0.47</v>
          </cell>
          <cell r="AG25">
            <v>0.47</v>
          </cell>
          <cell r="AH25">
            <v>0.47</v>
          </cell>
        </row>
        <row r="26">
          <cell r="D26">
            <v>110</v>
          </cell>
          <cell r="E26">
            <v>115</v>
          </cell>
          <cell r="F26">
            <v>0</v>
          </cell>
          <cell r="G26">
            <v>0</v>
          </cell>
          <cell r="H26">
            <v>0</v>
          </cell>
          <cell r="I26">
            <v>0</v>
          </cell>
          <cell r="J26">
            <v>0</v>
          </cell>
          <cell r="K26">
            <v>0</v>
          </cell>
          <cell r="L26">
            <v>0</v>
          </cell>
          <cell r="M26">
            <v>0</v>
          </cell>
          <cell r="N26">
            <v>0</v>
          </cell>
          <cell r="O26">
            <v>0</v>
          </cell>
          <cell r="P26">
            <v>225</v>
          </cell>
        </row>
        <row r="27">
          <cell r="D27">
            <v>1</v>
          </cell>
          <cell r="E27">
            <v>1</v>
          </cell>
          <cell r="F27">
            <v>0</v>
          </cell>
          <cell r="G27">
            <v>0</v>
          </cell>
          <cell r="H27">
            <v>0</v>
          </cell>
          <cell r="I27">
            <v>0</v>
          </cell>
          <cell r="J27">
            <v>0</v>
          </cell>
          <cell r="K27">
            <v>0</v>
          </cell>
          <cell r="L27">
            <v>0</v>
          </cell>
          <cell r="M27">
            <v>0</v>
          </cell>
          <cell r="N27">
            <v>0</v>
          </cell>
          <cell r="O27">
            <v>0</v>
          </cell>
          <cell r="P27">
            <v>1</v>
          </cell>
        </row>
        <row r="28">
          <cell r="D28">
            <v>12.3</v>
          </cell>
          <cell r="E28">
            <v>11.7</v>
          </cell>
          <cell r="F28">
            <v>0</v>
          </cell>
          <cell r="G28">
            <v>0</v>
          </cell>
          <cell r="H28">
            <v>0</v>
          </cell>
          <cell r="I28">
            <v>0</v>
          </cell>
          <cell r="J28">
            <v>0</v>
          </cell>
          <cell r="K28">
            <v>0</v>
          </cell>
          <cell r="L28">
            <v>0</v>
          </cell>
          <cell r="M28">
            <v>0</v>
          </cell>
          <cell r="N28">
            <v>0</v>
          </cell>
          <cell r="O28">
            <v>0</v>
          </cell>
          <cell r="P28">
            <v>11.924460431654676</v>
          </cell>
          <cell r="V28">
            <v>10545</v>
          </cell>
          <cell r="W28">
            <v>10165</v>
          </cell>
          <cell r="X28">
            <v>0</v>
          </cell>
          <cell r="Y28">
            <v>0</v>
          </cell>
          <cell r="Z28">
            <v>0</v>
          </cell>
          <cell r="AA28">
            <v>0</v>
          </cell>
          <cell r="AB28">
            <v>0</v>
          </cell>
          <cell r="AC28">
            <v>0</v>
          </cell>
          <cell r="AD28">
            <v>0</v>
          </cell>
          <cell r="AE28">
            <v>0</v>
          </cell>
          <cell r="AF28">
            <v>0</v>
          </cell>
          <cell r="AG28">
            <v>0</v>
          </cell>
          <cell r="AH28">
            <v>20710</v>
          </cell>
        </row>
        <row r="29">
          <cell r="D29">
            <v>52</v>
          </cell>
          <cell r="E29">
            <v>87</v>
          </cell>
          <cell r="F29">
            <v>0</v>
          </cell>
          <cell r="G29">
            <v>0</v>
          </cell>
          <cell r="H29">
            <v>0</v>
          </cell>
          <cell r="I29">
            <v>0</v>
          </cell>
          <cell r="J29">
            <v>0</v>
          </cell>
          <cell r="K29">
            <v>0</v>
          </cell>
          <cell r="L29">
            <v>0</v>
          </cell>
          <cell r="M29">
            <v>0</v>
          </cell>
          <cell r="N29">
            <v>0</v>
          </cell>
          <cell r="O29">
            <v>0</v>
          </cell>
          <cell r="P29">
            <v>139</v>
          </cell>
          <cell r="V29">
            <v>7</v>
          </cell>
          <cell r="W29">
            <v>14</v>
          </cell>
          <cell r="X29">
            <v>0</v>
          </cell>
          <cell r="Y29">
            <v>0</v>
          </cell>
          <cell r="Z29">
            <v>0</v>
          </cell>
          <cell r="AA29">
            <v>0</v>
          </cell>
          <cell r="AB29">
            <v>0</v>
          </cell>
          <cell r="AC29">
            <v>0</v>
          </cell>
          <cell r="AD29">
            <v>0</v>
          </cell>
          <cell r="AE29">
            <v>0</v>
          </cell>
          <cell r="AF29">
            <v>0</v>
          </cell>
          <cell r="AG29">
            <v>0</v>
          </cell>
          <cell r="AH29">
            <v>21</v>
          </cell>
        </row>
        <row r="30">
          <cell r="D30">
            <v>52</v>
          </cell>
          <cell r="E30">
            <v>87</v>
          </cell>
          <cell r="F30">
            <v>0</v>
          </cell>
          <cell r="G30">
            <v>0</v>
          </cell>
          <cell r="H30">
            <v>0</v>
          </cell>
          <cell r="I30">
            <v>0</v>
          </cell>
          <cell r="J30">
            <v>0</v>
          </cell>
          <cell r="K30">
            <v>0</v>
          </cell>
          <cell r="L30">
            <v>0</v>
          </cell>
          <cell r="M30">
            <v>0</v>
          </cell>
          <cell r="N30">
            <v>0</v>
          </cell>
          <cell r="O30">
            <v>0</v>
          </cell>
          <cell r="P30">
            <v>139</v>
          </cell>
          <cell r="V30">
            <v>6.1306708705552633E-4</v>
          </cell>
          <cell r="W30">
            <v>1.266624445851805E-3</v>
          </cell>
          <cell r="X30">
            <v>0</v>
          </cell>
          <cell r="Y30">
            <v>0</v>
          </cell>
          <cell r="Z30">
            <v>0</v>
          </cell>
          <cell r="AA30">
            <v>0</v>
          </cell>
          <cell r="AB30">
            <v>0</v>
          </cell>
          <cell r="AC30">
            <v>0</v>
          </cell>
          <cell r="AD30">
            <v>0</v>
          </cell>
          <cell r="AE30">
            <v>0</v>
          </cell>
          <cell r="AF30">
            <v>0</v>
          </cell>
          <cell r="AG30">
            <v>0</v>
          </cell>
          <cell r="AH30">
            <v>9.3453784878287573E-4</v>
          </cell>
        </row>
        <row r="31">
          <cell r="D31">
            <v>1</v>
          </cell>
          <cell r="E31">
            <v>1</v>
          </cell>
          <cell r="F31">
            <v>0</v>
          </cell>
          <cell r="G31">
            <v>0</v>
          </cell>
          <cell r="H31">
            <v>0</v>
          </cell>
          <cell r="I31">
            <v>0</v>
          </cell>
          <cell r="J31">
            <v>0</v>
          </cell>
          <cell r="K31">
            <v>0</v>
          </cell>
          <cell r="L31">
            <v>0</v>
          </cell>
          <cell r="M31">
            <v>0</v>
          </cell>
          <cell r="N31">
            <v>0</v>
          </cell>
          <cell r="O31">
            <v>0</v>
          </cell>
          <cell r="P31">
            <v>1</v>
          </cell>
          <cell r="V31">
            <v>4.0000000000000001E-3</v>
          </cell>
          <cell r="W31">
            <v>4.0000000000000001E-3</v>
          </cell>
          <cell r="X31">
            <v>4.0000000000000001E-3</v>
          </cell>
          <cell r="Y31">
            <v>4.0000000000000001E-3</v>
          </cell>
          <cell r="Z31">
            <v>4.0000000000000001E-3</v>
          </cell>
          <cell r="AA31">
            <v>4.0000000000000001E-3</v>
          </cell>
          <cell r="AB31">
            <v>4.0000000000000001E-3</v>
          </cell>
          <cell r="AC31">
            <v>4.0000000000000001E-3</v>
          </cell>
          <cell r="AD31">
            <v>4.0000000000000001E-3</v>
          </cell>
          <cell r="AE31">
            <v>4.0000000000000001E-3</v>
          </cell>
          <cell r="AF31">
            <v>4.0000000000000001E-3</v>
          </cell>
          <cell r="AG31">
            <v>4.0000000000000001E-3</v>
          </cell>
          <cell r="AH31">
            <v>4.0000000000000001E-3</v>
          </cell>
        </row>
        <row r="32">
          <cell r="D32">
            <v>8.6999999999999993</v>
          </cell>
          <cell r="E32">
            <v>9.3000000000000007</v>
          </cell>
          <cell r="F32">
            <v>0</v>
          </cell>
          <cell r="G32">
            <v>0</v>
          </cell>
          <cell r="H32">
            <v>0</v>
          </cell>
          <cell r="I32">
            <v>0</v>
          </cell>
          <cell r="J32">
            <v>0</v>
          </cell>
          <cell r="K32">
            <v>0</v>
          </cell>
          <cell r="L32">
            <v>0</v>
          </cell>
          <cell r="M32">
            <v>0</v>
          </cell>
          <cell r="N32">
            <v>0</v>
          </cell>
          <cell r="O32">
            <v>0</v>
          </cell>
          <cell r="P32">
            <v>8.9946428571428587</v>
          </cell>
          <cell r="V32">
            <v>18607</v>
          </cell>
          <cell r="W32">
            <v>19067</v>
          </cell>
          <cell r="X32">
            <v>0</v>
          </cell>
          <cell r="Y32">
            <v>0</v>
          </cell>
          <cell r="Z32">
            <v>0</v>
          </cell>
          <cell r="AA32">
            <v>0</v>
          </cell>
          <cell r="AB32">
            <v>0</v>
          </cell>
          <cell r="AC32">
            <v>0</v>
          </cell>
          <cell r="AD32">
            <v>0</v>
          </cell>
          <cell r="AE32">
            <v>0</v>
          </cell>
          <cell r="AF32">
            <v>0</v>
          </cell>
          <cell r="AG32">
            <v>0</v>
          </cell>
          <cell r="AH32">
            <v>37674</v>
          </cell>
        </row>
        <row r="33">
          <cell r="D33">
            <v>57</v>
          </cell>
          <cell r="E33">
            <v>55</v>
          </cell>
          <cell r="F33">
            <v>0</v>
          </cell>
          <cell r="G33">
            <v>0</v>
          </cell>
          <cell r="H33">
            <v>0</v>
          </cell>
          <cell r="I33">
            <v>0</v>
          </cell>
          <cell r="J33">
            <v>0</v>
          </cell>
          <cell r="K33">
            <v>0</v>
          </cell>
          <cell r="L33">
            <v>0</v>
          </cell>
          <cell r="M33">
            <v>0</v>
          </cell>
          <cell r="N33">
            <v>0</v>
          </cell>
          <cell r="O33">
            <v>0</v>
          </cell>
          <cell r="P33">
            <v>112</v>
          </cell>
          <cell r="V33">
            <v>41</v>
          </cell>
          <cell r="W33">
            <v>25</v>
          </cell>
          <cell r="X33">
            <v>0</v>
          </cell>
          <cell r="Y33">
            <v>0</v>
          </cell>
          <cell r="Z33">
            <v>0</v>
          </cell>
          <cell r="AA33">
            <v>0</v>
          </cell>
          <cell r="AB33">
            <v>0</v>
          </cell>
          <cell r="AC33">
            <v>0</v>
          </cell>
          <cell r="AD33">
            <v>0</v>
          </cell>
          <cell r="AE33">
            <v>0</v>
          </cell>
          <cell r="AF33">
            <v>0</v>
          </cell>
          <cell r="AG33">
            <v>0</v>
          </cell>
          <cell r="AH33">
            <v>66</v>
          </cell>
        </row>
        <row r="34">
          <cell r="D34">
            <v>57</v>
          </cell>
          <cell r="E34">
            <v>55</v>
          </cell>
          <cell r="F34">
            <v>0</v>
          </cell>
          <cell r="G34">
            <v>0</v>
          </cell>
          <cell r="H34">
            <v>0</v>
          </cell>
          <cell r="I34">
            <v>0</v>
          </cell>
          <cell r="J34">
            <v>0</v>
          </cell>
          <cell r="K34">
            <v>0</v>
          </cell>
          <cell r="L34">
            <v>0</v>
          </cell>
          <cell r="M34">
            <v>0</v>
          </cell>
          <cell r="N34">
            <v>0</v>
          </cell>
          <cell r="O34">
            <v>0</v>
          </cell>
          <cell r="P34">
            <v>112</v>
          </cell>
          <cell r="V34">
            <v>2.018709995076317E-3</v>
          </cell>
          <cell r="W34">
            <v>1.1768028619845603E-3</v>
          </cell>
          <cell r="X34">
            <v>0</v>
          </cell>
          <cell r="Y34">
            <v>0</v>
          </cell>
          <cell r="Z34">
            <v>0</v>
          </cell>
          <cell r="AA34">
            <v>0</v>
          </cell>
          <cell r="AB34">
            <v>0</v>
          </cell>
          <cell r="AC34">
            <v>0</v>
          </cell>
          <cell r="AD34">
            <v>0</v>
          </cell>
          <cell r="AE34">
            <v>0</v>
          </cell>
          <cell r="AF34">
            <v>0</v>
          </cell>
          <cell r="AG34">
            <v>0</v>
          </cell>
          <cell r="AH34">
            <v>1.5882947490012994E-3</v>
          </cell>
        </row>
        <row r="35">
          <cell r="D35">
            <v>1</v>
          </cell>
          <cell r="E35">
            <v>1</v>
          </cell>
          <cell r="F35">
            <v>0</v>
          </cell>
          <cell r="G35">
            <v>0</v>
          </cell>
          <cell r="H35">
            <v>0</v>
          </cell>
          <cell r="I35">
            <v>0</v>
          </cell>
          <cell r="J35">
            <v>0</v>
          </cell>
          <cell r="K35">
            <v>0</v>
          </cell>
          <cell r="L35">
            <v>0</v>
          </cell>
          <cell r="M35">
            <v>0</v>
          </cell>
          <cell r="N35">
            <v>0</v>
          </cell>
          <cell r="O35">
            <v>0</v>
          </cell>
          <cell r="P35">
            <v>1</v>
          </cell>
          <cell r="V35">
            <v>4.0000000000000001E-3</v>
          </cell>
          <cell r="W35">
            <v>4.0000000000000001E-3</v>
          </cell>
          <cell r="X35">
            <v>4.0000000000000001E-3</v>
          </cell>
          <cell r="Y35">
            <v>4.0000000000000001E-3</v>
          </cell>
          <cell r="Z35">
            <v>4.0000000000000001E-3</v>
          </cell>
          <cell r="AA35">
            <v>4.0000000000000001E-3</v>
          </cell>
          <cell r="AB35">
            <v>4.0000000000000001E-3</v>
          </cell>
          <cell r="AC35">
            <v>4.0000000000000001E-3</v>
          </cell>
          <cell r="AD35">
            <v>4.0000000000000001E-3</v>
          </cell>
          <cell r="AE35">
            <v>4.0000000000000001E-3</v>
          </cell>
          <cell r="AF35">
            <v>4.0000000000000001E-3</v>
          </cell>
          <cell r="AG35">
            <v>4.0000000000000001E-3</v>
          </cell>
          <cell r="AH35">
            <v>4.0000000000000001E-3</v>
          </cell>
        </row>
        <row r="36">
          <cell r="D36">
            <v>12.23</v>
          </cell>
          <cell r="E36">
            <v>11.67</v>
          </cell>
          <cell r="F36">
            <v>0</v>
          </cell>
          <cell r="G36">
            <v>0</v>
          </cell>
          <cell r="H36">
            <v>0</v>
          </cell>
          <cell r="I36">
            <v>0</v>
          </cell>
          <cell r="J36">
            <v>0</v>
          </cell>
          <cell r="K36">
            <v>0</v>
          </cell>
          <cell r="L36">
            <v>0</v>
          </cell>
          <cell r="M36">
            <v>0</v>
          </cell>
          <cell r="N36">
            <v>0</v>
          </cell>
          <cell r="O36">
            <v>0</v>
          </cell>
          <cell r="P36">
            <v>11.9356093979442</v>
          </cell>
          <cell r="V36">
            <v>17952</v>
          </cell>
          <cell r="W36">
            <v>17664</v>
          </cell>
          <cell r="X36">
            <v>0</v>
          </cell>
          <cell r="Y36">
            <v>0</v>
          </cell>
          <cell r="Z36">
            <v>0</v>
          </cell>
          <cell r="AA36">
            <v>0</v>
          </cell>
          <cell r="AB36">
            <v>0</v>
          </cell>
          <cell r="AC36">
            <v>0</v>
          </cell>
          <cell r="AD36">
            <v>0</v>
          </cell>
          <cell r="AE36">
            <v>0</v>
          </cell>
          <cell r="AF36">
            <v>0</v>
          </cell>
          <cell r="AG36">
            <v>0</v>
          </cell>
          <cell r="AH36">
            <v>35616</v>
          </cell>
        </row>
        <row r="37">
          <cell r="D37">
            <v>323</v>
          </cell>
          <cell r="E37">
            <v>358</v>
          </cell>
          <cell r="F37">
            <v>0</v>
          </cell>
          <cell r="G37">
            <v>0</v>
          </cell>
          <cell r="H37">
            <v>0</v>
          </cell>
          <cell r="I37">
            <v>0</v>
          </cell>
          <cell r="J37">
            <v>0</v>
          </cell>
          <cell r="K37">
            <v>0</v>
          </cell>
          <cell r="L37">
            <v>0</v>
          </cell>
          <cell r="M37">
            <v>0</v>
          </cell>
          <cell r="N37">
            <v>0</v>
          </cell>
          <cell r="O37">
            <v>0</v>
          </cell>
          <cell r="P37">
            <v>681</v>
          </cell>
          <cell r="V37">
            <v>15</v>
          </cell>
          <cell r="W37">
            <v>18</v>
          </cell>
          <cell r="X37">
            <v>0</v>
          </cell>
          <cell r="Y37">
            <v>0</v>
          </cell>
          <cell r="Z37">
            <v>0</v>
          </cell>
          <cell r="AA37">
            <v>0</v>
          </cell>
          <cell r="AB37">
            <v>0</v>
          </cell>
          <cell r="AC37">
            <v>0</v>
          </cell>
          <cell r="AD37">
            <v>0</v>
          </cell>
          <cell r="AE37">
            <v>0</v>
          </cell>
          <cell r="AF37">
            <v>0</v>
          </cell>
          <cell r="AG37">
            <v>0</v>
          </cell>
          <cell r="AH37">
            <v>33</v>
          </cell>
        </row>
        <row r="38">
          <cell r="D38">
            <v>323</v>
          </cell>
          <cell r="E38">
            <v>357</v>
          </cell>
          <cell r="F38">
            <v>0</v>
          </cell>
          <cell r="G38">
            <v>0</v>
          </cell>
          <cell r="H38">
            <v>0</v>
          </cell>
          <cell r="I38">
            <v>0</v>
          </cell>
          <cell r="J38">
            <v>0</v>
          </cell>
          <cell r="K38">
            <v>0</v>
          </cell>
          <cell r="L38">
            <v>0</v>
          </cell>
          <cell r="M38">
            <v>0</v>
          </cell>
          <cell r="N38">
            <v>0</v>
          </cell>
          <cell r="O38">
            <v>0</v>
          </cell>
          <cell r="P38">
            <v>680</v>
          </cell>
          <cell r="V38">
            <v>7.7415359207266723E-4</v>
          </cell>
          <cell r="W38">
            <v>9.2903225806451615E-4</v>
          </cell>
          <cell r="X38">
            <v>0</v>
          </cell>
          <cell r="Y38">
            <v>0</v>
          </cell>
          <cell r="Z38">
            <v>0</v>
          </cell>
          <cell r="AA38">
            <v>0</v>
          </cell>
          <cell r="AB38">
            <v>0</v>
          </cell>
          <cell r="AC38">
            <v>0</v>
          </cell>
          <cell r="AD38">
            <v>0</v>
          </cell>
          <cell r="AE38">
            <v>0</v>
          </cell>
          <cell r="AF38">
            <v>0</v>
          </cell>
          <cell r="AG38">
            <v>0</v>
          </cell>
          <cell r="AH38">
            <v>8.515909266857629E-4</v>
          </cell>
        </row>
        <row r="39">
          <cell r="D39">
            <v>1</v>
          </cell>
          <cell r="E39">
            <v>0.9972067039106145</v>
          </cell>
          <cell r="F39">
            <v>0</v>
          </cell>
          <cell r="G39">
            <v>0</v>
          </cell>
          <cell r="H39">
            <v>0</v>
          </cell>
          <cell r="I39">
            <v>0</v>
          </cell>
          <cell r="J39">
            <v>0</v>
          </cell>
          <cell r="K39">
            <v>0</v>
          </cell>
          <cell r="L39">
            <v>0</v>
          </cell>
          <cell r="M39">
            <v>0</v>
          </cell>
          <cell r="N39">
            <v>0</v>
          </cell>
          <cell r="O39">
            <v>0</v>
          </cell>
          <cell r="P39">
            <v>0.99853157121879588</v>
          </cell>
          <cell r="V39">
            <v>4.0000000000000001E-3</v>
          </cell>
          <cell r="W39">
            <v>4.0000000000000001E-3</v>
          </cell>
          <cell r="X39">
            <v>4.0000000000000001E-3</v>
          </cell>
          <cell r="Y39">
            <v>4.0000000000000001E-3</v>
          </cell>
          <cell r="Z39">
            <v>4.0000000000000001E-3</v>
          </cell>
          <cell r="AA39">
            <v>4.0000000000000001E-3</v>
          </cell>
          <cell r="AB39">
            <v>4.0000000000000001E-3</v>
          </cell>
          <cell r="AC39">
            <v>4.0000000000000001E-3</v>
          </cell>
          <cell r="AD39">
            <v>4.0000000000000001E-3</v>
          </cell>
          <cell r="AE39">
            <v>4.0000000000000001E-3</v>
          </cell>
          <cell r="AF39">
            <v>4.0000000000000001E-3</v>
          </cell>
          <cell r="AG39">
            <v>4.0000000000000001E-3</v>
          </cell>
          <cell r="AH39">
            <v>4.0000000000000001E-3</v>
          </cell>
        </row>
        <row r="40">
          <cell r="V40">
            <v>10799</v>
          </cell>
          <cell r="W40">
            <v>11883</v>
          </cell>
          <cell r="X40">
            <v>0</v>
          </cell>
          <cell r="Y40">
            <v>0</v>
          </cell>
          <cell r="Z40">
            <v>0</v>
          </cell>
          <cell r="AA40">
            <v>0</v>
          </cell>
          <cell r="AB40">
            <v>0</v>
          </cell>
          <cell r="AC40">
            <v>0</v>
          </cell>
          <cell r="AD40">
            <v>0</v>
          </cell>
          <cell r="AE40">
            <v>0</v>
          </cell>
          <cell r="AF40">
            <v>0</v>
          </cell>
          <cell r="AG40">
            <v>0</v>
          </cell>
          <cell r="AH40">
            <v>22682</v>
          </cell>
        </row>
        <row r="41">
          <cell r="V41">
            <v>8</v>
          </cell>
          <cell r="W41">
            <v>10</v>
          </cell>
          <cell r="X41">
            <v>0</v>
          </cell>
          <cell r="Y41">
            <v>0</v>
          </cell>
          <cell r="Z41">
            <v>0</v>
          </cell>
          <cell r="AA41">
            <v>0</v>
          </cell>
          <cell r="AB41">
            <v>0</v>
          </cell>
          <cell r="AC41">
            <v>0</v>
          </cell>
          <cell r="AD41">
            <v>0</v>
          </cell>
          <cell r="AE41">
            <v>0</v>
          </cell>
          <cell r="AF41">
            <v>0</v>
          </cell>
          <cell r="AG41">
            <v>0</v>
          </cell>
          <cell r="AH41">
            <v>18</v>
          </cell>
        </row>
        <row r="42">
          <cell r="V42">
            <v>6.7992520822709502E-4</v>
          </cell>
          <cell r="W42">
            <v>7.6793119336507451E-4</v>
          </cell>
          <cell r="X42">
            <v>0</v>
          </cell>
          <cell r="Y42">
            <v>0</v>
          </cell>
          <cell r="Z42">
            <v>0</v>
          </cell>
          <cell r="AA42">
            <v>0</v>
          </cell>
          <cell r="AB42">
            <v>0</v>
          </cell>
          <cell r="AC42">
            <v>0</v>
          </cell>
          <cell r="AD42">
            <v>0</v>
          </cell>
          <cell r="AE42">
            <v>0</v>
          </cell>
          <cell r="AF42">
            <v>0</v>
          </cell>
          <cell r="AG42">
            <v>0</v>
          </cell>
          <cell r="AH42">
            <v>7.2615781829917707E-4</v>
          </cell>
        </row>
        <row r="43">
          <cell r="D43">
            <v>0.2</v>
          </cell>
          <cell r="E43">
            <v>0.2</v>
          </cell>
          <cell r="F43">
            <v>0</v>
          </cell>
          <cell r="G43">
            <v>0</v>
          </cell>
          <cell r="H43">
            <v>0</v>
          </cell>
          <cell r="I43">
            <v>0</v>
          </cell>
          <cell r="J43">
            <v>0</v>
          </cell>
          <cell r="K43">
            <v>0</v>
          </cell>
          <cell r="L43">
            <v>0</v>
          </cell>
          <cell r="M43">
            <v>0</v>
          </cell>
          <cell r="N43">
            <v>0</v>
          </cell>
          <cell r="O43">
            <v>0</v>
          </cell>
          <cell r="P43">
            <v>0.2</v>
          </cell>
          <cell r="V43">
            <v>4.0000000000000001E-3</v>
          </cell>
          <cell r="W43">
            <v>4.0000000000000001E-3</v>
          </cell>
          <cell r="X43">
            <v>4.0000000000000001E-3</v>
          </cell>
          <cell r="Y43">
            <v>4.0000000000000001E-3</v>
          </cell>
          <cell r="Z43">
            <v>4.0000000000000001E-3</v>
          </cell>
          <cell r="AA43">
            <v>4.0000000000000001E-3</v>
          </cell>
          <cell r="AB43">
            <v>4.0000000000000001E-3</v>
          </cell>
          <cell r="AC43">
            <v>4.0000000000000001E-3</v>
          </cell>
          <cell r="AD43">
            <v>4.0000000000000001E-3</v>
          </cell>
          <cell r="AE43">
            <v>4.0000000000000001E-3</v>
          </cell>
          <cell r="AF43">
            <v>4.0000000000000001E-3</v>
          </cell>
          <cell r="AG43">
            <v>4.0000000000000001E-3</v>
          </cell>
          <cell r="AH43">
            <v>4.0000000000000001E-3</v>
          </cell>
        </row>
        <row r="44">
          <cell r="D44">
            <v>10545</v>
          </cell>
          <cell r="E44">
            <v>10165</v>
          </cell>
          <cell r="F44">
            <v>0</v>
          </cell>
          <cell r="G44">
            <v>0</v>
          </cell>
          <cell r="H44">
            <v>0</v>
          </cell>
          <cell r="I44">
            <v>0</v>
          </cell>
          <cell r="J44">
            <v>0</v>
          </cell>
          <cell r="K44">
            <v>0</v>
          </cell>
          <cell r="L44">
            <v>0</v>
          </cell>
          <cell r="M44">
            <v>0</v>
          </cell>
          <cell r="N44">
            <v>0</v>
          </cell>
          <cell r="O44">
            <v>0</v>
          </cell>
          <cell r="P44">
            <v>20710</v>
          </cell>
          <cell r="V44">
            <v>11207</v>
          </cell>
          <cell r="W44">
            <v>11758</v>
          </cell>
          <cell r="X44">
            <v>0</v>
          </cell>
          <cell r="Y44">
            <v>0</v>
          </cell>
          <cell r="Z44">
            <v>0</v>
          </cell>
          <cell r="AA44">
            <v>0</v>
          </cell>
          <cell r="AB44">
            <v>0</v>
          </cell>
          <cell r="AC44">
            <v>0</v>
          </cell>
          <cell r="AD44">
            <v>0</v>
          </cell>
          <cell r="AE44">
            <v>0</v>
          </cell>
          <cell r="AF44">
            <v>0</v>
          </cell>
          <cell r="AG44">
            <v>0</v>
          </cell>
          <cell r="AH44">
            <v>22965</v>
          </cell>
        </row>
        <row r="45">
          <cell r="D45">
            <v>10544</v>
          </cell>
          <cell r="E45">
            <v>10161</v>
          </cell>
          <cell r="F45">
            <v>0</v>
          </cell>
          <cell r="G45">
            <v>0</v>
          </cell>
          <cell r="H45">
            <v>0</v>
          </cell>
          <cell r="I45">
            <v>0</v>
          </cell>
          <cell r="J45">
            <v>0</v>
          </cell>
          <cell r="K45">
            <v>0</v>
          </cell>
          <cell r="L45">
            <v>0</v>
          </cell>
          <cell r="M45">
            <v>0</v>
          </cell>
          <cell r="N45">
            <v>0</v>
          </cell>
          <cell r="O45">
            <v>0</v>
          </cell>
          <cell r="P45">
            <v>20705</v>
          </cell>
          <cell r="V45">
            <v>8</v>
          </cell>
          <cell r="W45">
            <v>10</v>
          </cell>
          <cell r="X45">
            <v>0</v>
          </cell>
          <cell r="Y45">
            <v>0</v>
          </cell>
          <cell r="Z45">
            <v>0</v>
          </cell>
          <cell r="AA45">
            <v>0</v>
          </cell>
          <cell r="AB45">
            <v>0</v>
          </cell>
          <cell r="AC45">
            <v>0</v>
          </cell>
          <cell r="AD45">
            <v>0</v>
          </cell>
          <cell r="AE45">
            <v>0</v>
          </cell>
          <cell r="AF45">
            <v>0</v>
          </cell>
          <cell r="AG45">
            <v>0</v>
          </cell>
          <cell r="AH45">
            <v>18</v>
          </cell>
        </row>
        <row r="46">
          <cell r="D46">
            <v>0.99990516832622101</v>
          </cell>
          <cell r="E46">
            <v>0.99960649286768322</v>
          </cell>
          <cell r="F46">
            <v>0</v>
          </cell>
          <cell r="G46">
            <v>0</v>
          </cell>
          <cell r="H46">
            <v>0</v>
          </cell>
          <cell r="I46">
            <v>0</v>
          </cell>
          <cell r="J46">
            <v>0</v>
          </cell>
          <cell r="K46">
            <v>0</v>
          </cell>
          <cell r="L46">
            <v>0</v>
          </cell>
          <cell r="M46">
            <v>0</v>
          </cell>
          <cell r="N46">
            <v>0</v>
          </cell>
          <cell r="O46">
            <v>0</v>
          </cell>
          <cell r="P46">
            <v>0.9997585707387735</v>
          </cell>
          <cell r="V46">
            <v>6.547716483876248E-4</v>
          </cell>
          <cell r="W46">
            <v>7.8789788843365897E-4</v>
          </cell>
          <cell r="X46">
            <v>0</v>
          </cell>
          <cell r="Y46">
            <v>0</v>
          </cell>
          <cell r="Z46">
            <v>0</v>
          </cell>
          <cell r="AA46">
            <v>0</v>
          </cell>
          <cell r="AB46">
            <v>0</v>
          </cell>
          <cell r="AC46">
            <v>0</v>
          </cell>
          <cell r="AD46">
            <v>0</v>
          </cell>
          <cell r="AE46">
            <v>0</v>
          </cell>
          <cell r="AF46">
            <v>0</v>
          </cell>
          <cell r="AG46">
            <v>0</v>
          </cell>
          <cell r="AH46">
            <v>7.2260136491368923E-4</v>
          </cell>
        </row>
        <row r="47">
          <cell r="D47">
            <v>0.2</v>
          </cell>
          <cell r="E47">
            <v>0.2</v>
          </cell>
          <cell r="F47">
            <v>0</v>
          </cell>
          <cell r="G47">
            <v>0</v>
          </cell>
          <cell r="H47">
            <v>0</v>
          </cell>
          <cell r="I47">
            <v>0</v>
          </cell>
          <cell r="J47">
            <v>0</v>
          </cell>
          <cell r="K47">
            <v>0</v>
          </cell>
          <cell r="L47">
            <v>0</v>
          </cell>
          <cell r="M47">
            <v>0</v>
          </cell>
          <cell r="N47">
            <v>0</v>
          </cell>
          <cell r="O47">
            <v>0</v>
          </cell>
          <cell r="P47">
            <v>0.2</v>
          </cell>
          <cell r="V47">
            <v>4.0000000000000001E-3</v>
          </cell>
          <cell r="W47">
            <v>4.0000000000000001E-3</v>
          </cell>
          <cell r="X47">
            <v>4.0000000000000001E-3</v>
          </cell>
          <cell r="Y47">
            <v>4.0000000000000001E-3</v>
          </cell>
          <cell r="Z47">
            <v>4.0000000000000001E-3</v>
          </cell>
          <cell r="AA47">
            <v>4.0000000000000001E-3</v>
          </cell>
          <cell r="AB47">
            <v>4.0000000000000001E-3</v>
          </cell>
          <cell r="AC47">
            <v>4.0000000000000001E-3</v>
          </cell>
          <cell r="AD47">
            <v>4.0000000000000001E-3</v>
          </cell>
          <cell r="AE47">
            <v>4.0000000000000001E-3</v>
          </cell>
          <cell r="AF47">
            <v>4.0000000000000001E-3</v>
          </cell>
          <cell r="AG47">
            <v>4.0000000000000001E-3</v>
          </cell>
          <cell r="AH47">
            <v>4.0000000000000001E-3</v>
          </cell>
        </row>
        <row r="48">
          <cell r="D48">
            <v>17952</v>
          </cell>
          <cell r="E48">
            <v>17664</v>
          </cell>
          <cell r="F48">
            <v>0</v>
          </cell>
          <cell r="G48">
            <v>0</v>
          </cell>
          <cell r="H48">
            <v>0</v>
          </cell>
          <cell r="I48">
            <v>0</v>
          </cell>
          <cell r="J48">
            <v>0</v>
          </cell>
          <cell r="K48">
            <v>0</v>
          </cell>
          <cell r="L48">
            <v>0</v>
          </cell>
          <cell r="M48">
            <v>0</v>
          </cell>
          <cell r="N48">
            <v>0</v>
          </cell>
          <cell r="O48">
            <v>0</v>
          </cell>
          <cell r="P48">
            <v>35616</v>
          </cell>
          <cell r="V48">
            <v>69110</v>
          </cell>
          <cell r="W48">
            <v>70537</v>
          </cell>
          <cell r="X48">
            <v>0</v>
          </cell>
          <cell r="Y48">
            <v>0</v>
          </cell>
          <cell r="Z48">
            <v>0</v>
          </cell>
          <cell r="AA48">
            <v>0</v>
          </cell>
          <cell r="AB48">
            <v>0</v>
          </cell>
          <cell r="AC48">
            <v>0</v>
          </cell>
          <cell r="AD48">
            <v>0</v>
          </cell>
          <cell r="AE48">
            <v>0</v>
          </cell>
          <cell r="AF48">
            <v>0</v>
          </cell>
          <cell r="AG48">
            <v>0</v>
          </cell>
          <cell r="AH48">
            <v>139647</v>
          </cell>
        </row>
        <row r="49">
          <cell r="D49">
            <v>17946</v>
          </cell>
          <cell r="E49">
            <v>17657</v>
          </cell>
          <cell r="F49">
            <v>0</v>
          </cell>
          <cell r="G49">
            <v>0</v>
          </cell>
          <cell r="H49">
            <v>0</v>
          </cell>
          <cell r="I49">
            <v>0</v>
          </cell>
          <cell r="J49">
            <v>0</v>
          </cell>
          <cell r="K49">
            <v>0</v>
          </cell>
          <cell r="L49">
            <v>0</v>
          </cell>
          <cell r="M49">
            <v>0</v>
          </cell>
          <cell r="N49">
            <v>0</v>
          </cell>
          <cell r="O49">
            <v>0</v>
          </cell>
          <cell r="P49">
            <v>35603</v>
          </cell>
          <cell r="V49">
            <v>79</v>
          </cell>
          <cell r="W49">
            <v>77</v>
          </cell>
          <cell r="X49">
            <v>0</v>
          </cell>
          <cell r="Y49">
            <v>0</v>
          </cell>
          <cell r="Z49">
            <v>0</v>
          </cell>
          <cell r="AA49">
            <v>0</v>
          </cell>
          <cell r="AB49">
            <v>0</v>
          </cell>
          <cell r="AC49">
            <v>0</v>
          </cell>
          <cell r="AD49">
            <v>0</v>
          </cell>
          <cell r="AE49">
            <v>0</v>
          </cell>
          <cell r="AF49">
            <v>0</v>
          </cell>
          <cell r="AG49">
            <v>0</v>
          </cell>
          <cell r="AH49">
            <v>156</v>
          </cell>
        </row>
        <row r="50">
          <cell r="D50">
            <v>0.99966577540106949</v>
          </cell>
          <cell r="E50">
            <v>0.99960371376811596</v>
          </cell>
          <cell r="F50">
            <v>0</v>
          </cell>
          <cell r="G50">
            <v>0</v>
          </cell>
          <cell r="H50">
            <v>0</v>
          </cell>
          <cell r="I50">
            <v>0</v>
          </cell>
          <cell r="J50">
            <v>0</v>
          </cell>
          <cell r="K50">
            <v>0</v>
          </cell>
          <cell r="L50">
            <v>0</v>
          </cell>
          <cell r="M50">
            <v>0</v>
          </cell>
          <cell r="N50">
            <v>0</v>
          </cell>
          <cell r="O50">
            <v>0</v>
          </cell>
          <cell r="P50">
            <v>0.99963499550763701</v>
          </cell>
          <cell r="V50">
            <v>1.0520988706584275E-3</v>
          </cell>
          <cell r="W50">
            <v>9.9501201767761608E-4</v>
          </cell>
          <cell r="X50">
            <v>0</v>
          </cell>
          <cell r="Y50">
            <v>0</v>
          </cell>
          <cell r="Z50">
            <v>0</v>
          </cell>
          <cell r="AA50">
            <v>0</v>
          </cell>
          <cell r="AB50">
            <v>0</v>
          </cell>
          <cell r="AC50">
            <v>0</v>
          </cell>
          <cell r="AD50">
            <v>0</v>
          </cell>
          <cell r="AE50">
            <v>0</v>
          </cell>
          <cell r="AF50">
            <v>0</v>
          </cell>
          <cell r="AG50">
            <v>0</v>
          </cell>
          <cell r="AH50">
            <v>1.0231252541416896E-3</v>
          </cell>
        </row>
        <row r="51">
          <cell r="D51">
            <v>0.3</v>
          </cell>
          <cell r="E51">
            <v>0.3</v>
          </cell>
          <cell r="F51">
            <v>0</v>
          </cell>
          <cell r="G51">
            <v>0</v>
          </cell>
          <cell r="H51">
            <v>0</v>
          </cell>
          <cell r="I51">
            <v>0</v>
          </cell>
          <cell r="J51">
            <v>0</v>
          </cell>
          <cell r="K51">
            <v>0</v>
          </cell>
          <cell r="L51">
            <v>0</v>
          </cell>
          <cell r="M51">
            <v>0</v>
          </cell>
          <cell r="N51">
            <v>0</v>
          </cell>
          <cell r="O51">
            <v>0</v>
          </cell>
          <cell r="P51">
            <v>0.3</v>
          </cell>
          <cell r="V51">
            <v>4.0000000000000001E-3</v>
          </cell>
          <cell r="W51">
            <v>4.0000000000000001E-3</v>
          </cell>
          <cell r="X51">
            <v>4.0000000000000001E-3</v>
          </cell>
          <cell r="Y51">
            <v>4.0000000000000001E-3</v>
          </cell>
          <cell r="Z51">
            <v>4.0000000000000001E-3</v>
          </cell>
          <cell r="AA51">
            <v>4.0000000000000001E-3</v>
          </cell>
          <cell r="AB51">
            <v>4.0000000000000001E-3</v>
          </cell>
          <cell r="AC51">
            <v>4.0000000000000001E-3</v>
          </cell>
          <cell r="AD51">
            <v>4.0000000000000001E-3</v>
          </cell>
          <cell r="AE51">
            <v>4.0000000000000001E-3</v>
          </cell>
          <cell r="AF51">
            <v>4.0000000000000001E-3</v>
          </cell>
          <cell r="AG51">
            <v>4.0000000000000001E-3</v>
          </cell>
          <cell r="AH51">
            <v>4.0000000000000001E-3</v>
          </cell>
        </row>
        <row r="52">
          <cell r="D52">
            <v>18607</v>
          </cell>
          <cell r="E52">
            <v>19067</v>
          </cell>
          <cell r="F52">
            <v>0</v>
          </cell>
          <cell r="G52">
            <v>0</v>
          </cell>
          <cell r="H52">
            <v>0</v>
          </cell>
          <cell r="I52">
            <v>0</v>
          </cell>
          <cell r="J52">
            <v>0</v>
          </cell>
          <cell r="K52">
            <v>0</v>
          </cell>
          <cell r="L52">
            <v>0</v>
          </cell>
          <cell r="M52">
            <v>0</v>
          </cell>
          <cell r="N52">
            <v>0</v>
          </cell>
          <cell r="O52">
            <v>0</v>
          </cell>
          <cell r="P52">
            <v>37674</v>
          </cell>
        </row>
        <row r="53">
          <cell r="D53">
            <v>18584</v>
          </cell>
          <cell r="E53">
            <v>19044</v>
          </cell>
          <cell r="F53">
            <v>0</v>
          </cell>
          <cell r="G53">
            <v>0</v>
          </cell>
          <cell r="H53">
            <v>0</v>
          </cell>
          <cell r="I53">
            <v>0</v>
          </cell>
          <cell r="J53">
            <v>0</v>
          </cell>
          <cell r="K53">
            <v>0</v>
          </cell>
          <cell r="L53">
            <v>0</v>
          </cell>
          <cell r="M53">
            <v>0</v>
          </cell>
          <cell r="N53">
            <v>0</v>
          </cell>
          <cell r="O53">
            <v>0</v>
          </cell>
          <cell r="P53">
            <v>37628</v>
          </cell>
        </row>
        <row r="54">
          <cell r="D54">
            <v>0.99876390605686027</v>
          </cell>
          <cell r="E54">
            <v>0.99879372738238847</v>
          </cell>
          <cell r="F54">
            <v>0</v>
          </cell>
          <cell r="G54">
            <v>0</v>
          </cell>
          <cell r="H54">
            <v>0</v>
          </cell>
          <cell r="I54">
            <v>0</v>
          </cell>
          <cell r="J54">
            <v>0</v>
          </cell>
          <cell r="K54">
            <v>0</v>
          </cell>
          <cell r="L54">
            <v>0</v>
          </cell>
          <cell r="M54">
            <v>0</v>
          </cell>
          <cell r="N54">
            <v>0</v>
          </cell>
          <cell r="O54">
            <v>0</v>
          </cell>
          <cell r="P54">
            <v>0.99877899877899878</v>
          </cell>
          <cell r="V54">
            <v>10545</v>
          </cell>
          <cell r="W54">
            <v>10165</v>
          </cell>
          <cell r="X54">
            <v>0</v>
          </cell>
          <cell r="Y54">
            <v>0</v>
          </cell>
          <cell r="Z54">
            <v>0</v>
          </cell>
          <cell r="AA54">
            <v>0</v>
          </cell>
          <cell r="AB54">
            <v>0</v>
          </cell>
          <cell r="AC54">
            <v>0</v>
          </cell>
          <cell r="AD54">
            <v>0</v>
          </cell>
          <cell r="AE54">
            <v>0</v>
          </cell>
          <cell r="AF54">
            <v>0</v>
          </cell>
          <cell r="AG54">
            <v>0</v>
          </cell>
          <cell r="AH54">
            <v>20710</v>
          </cell>
        </row>
        <row r="55">
          <cell r="D55">
            <v>0.4</v>
          </cell>
          <cell r="E55">
            <v>0.3</v>
          </cell>
          <cell r="F55">
            <v>0</v>
          </cell>
          <cell r="G55">
            <v>0</v>
          </cell>
          <cell r="H55">
            <v>0</v>
          </cell>
          <cell r="I55">
            <v>0</v>
          </cell>
          <cell r="J55">
            <v>0</v>
          </cell>
          <cell r="K55">
            <v>0</v>
          </cell>
          <cell r="L55">
            <v>0</v>
          </cell>
          <cell r="M55">
            <v>0</v>
          </cell>
          <cell r="N55">
            <v>0</v>
          </cell>
          <cell r="O55">
            <v>0</v>
          </cell>
          <cell r="P55">
            <v>0.34761043999647295</v>
          </cell>
          <cell r="V55">
            <v>873</v>
          </cell>
          <cell r="W55">
            <v>888</v>
          </cell>
          <cell r="X55">
            <v>0</v>
          </cell>
          <cell r="Y55">
            <v>0</v>
          </cell>
          <cell r="Z55">
            <v>0</v>
          </cell>
          <cell r="AA55">
            <v>0</v>
          </cell>
          <cell r="AB55">
            <v>0</v>
          </cell>
          <cell r="AC55">
            <v>0</v>
          </cell>
          <cell r="AD55">
            <v>0</v>
          </cell>
          <cell r="AE55">
            <v>0</v>
          </cell>
          <cell r="AF55">
            <v>0</v>
          </cell>
          <cell r="AG55">
            <v>0</v>
          </cell>
          <cell r="AH55">
            <v>1761</v>
          </cell>
        </row>
        <row r="56">
          <cell r="D56">
            <v>10799</v>
          </cell>
          <cell r="E56">
            <v>11883</v>
          </cell>
          <cell r="F56">
            <v>0</v>
          </cell>
          <cell r="G56">
            <v>0</v>
          </cell>
          <cell r="H56">
            <v>0</v>
          </cell>
          <cell r="I56">
            <v>0</v>
          </cell>
          <cell r="J56">
            <v>0</v>
          </cell>
          <cell r="K56">
            <v>0</v>
          </cell>
          <cell r="L56">
            <v>0</v>
          </cell>
          <cell r="M56">
            <v>0</v>
          </cell>
          <cell r="N56">
            <v>0</v>
          </cell>
          <cell r="O56">
            <v>0</v>
          </cell>
          <cell r="P56">
            <v>22682</v>
          </cell>
          <cell r="V56">
            <v>7.6458223857067784E-2</v>
          </cell>
          <cell r="W56">
            <v>8.0340179136885917E-2</v>
          </cell>
          <cell r="X56">
            <v>0</v>
          </cell>
          <cell r="Y56">
            <v>0</v>
          </cell>
          <cell r="Z56">
            <v>0</v>
          </cell>
          <cell r="AA56">
            <v>0</v>
          </cell>
          <cell r="AB56">
            <v>0</v>
          </cell>
          <cell r="AC56">
            <v>0</v>
          </cell>
          <cell r="AD56">
            <v>0</v>
          </cell>
          <cell r="AE56">
            <v>0</v>
          </cell>
          <cell r="AF56">
            <v>0</v>
          </cell>
          <cell r="AG56">
            <v>0</v>
          </cell>
          <cell r="AH56">
            <v>8.5031385803959442E-2</v>
          </cell>
        </row>
        <row r="57">
          <cell r="D57">
            <v>10798</v>
          </cell>
          <cell r="E57">
            <v>11881</v>
          </cell>
          <cell r="F57">
            <v>0</v>
          </cell>
          <cell r="G57">
            <v>0</v>
          </cell>
          <cell r="H57">
            <v>0</v>
          </cell>
          <cell r="I57">
            <v>0</v>
          </cell>
          <cell r="J57">
            <v>0</v>
          </cell>
          <cell r="K57">
            <v>0</v>
          </cell>
          <cell r="L57">
            <v>0</v>
          </cell>
          <cell r="M57">
            <v>0</v>
          </cell>
          <cell r="N57">
            <v>0</v>
          </cell>
          <cell r="O57">
            <v>0</v>
          </cell>
          <cell r="P57">
            <v>22679</v>
          </cell>
          <cell r="V57">
            <v>8.4000000000000005E-2</v>
          </cell>
          <cell r="W57">
            <v>8.4000000000000005E-2</v>
          </cell>
          <cell r="X57">
            <v>8.4000000000000005E-2</v>
          </cell>
          <cell r="Y57">
            <v>8.4000000000000005E-2</v>
          </cell>
          <cell r="Z57">
            <v>8.4000000000000005E-2</v>
          </cell>
          <cell r="AA57">
            <v>8.4000000000000005E-2</v>
          </cell>
          <cell r="AB57">
            <v>8.4000000000000005E-2</v>
          </cell>
          <cell r="AC57">
            <v>8.4000000000000005E-2</v>
          </cell>
          <cell r="AD57">
            <v>8.4000000000000005E-2</v>
          </cell>
          <cell r="AE57">
            <v>8.4000000000000005E-2</v>
          </cell>
          <cell r="AF57">
            <v>8.4000000000000005E-2</v>
          </cell>
          <cell r="AG57">
            <v>8.4000000000000005E-2</v>
          </cell>
          <cell r="AH57">
            <v>8.4000000000000005E-2</v>
          </cell>
        </row>
        <row r="58">
          <cell r="D58">
            <v>0.99990739883322532</v>
          </cell>
          <cell r="E58">
            <v>0.99983169233358582</v>
          </cell>
          <cell r="F58">
            <v>0</v>
          </cell>
          <cell r="G58">
            <v>0</v>
          </cell>
          <cell r="H58">
            <v>0</v>
          </cell>
          <cell r="I58">
            <v>0</v>
          </cell>
          <cell r="J58">
            <v>0</v>
          </cell>
          <cell r="K58">
            <v>0</v>
          </cell>
          <cell r="L58">
            <v>0</v>
          </cell>
          <cell r="M58">
            <v>0</v>
          </cell>
          <cell r="N58">
            <v>0</v>
          </cell>
          <cell r="O58">
            <v>0</v>
          </cell>
          <cell r="P58">
            <v>0.99986773653117011</v>
          </cell>
          <cell r="V58">
            <v>18607</v>
          </cell>
          <cell r="W58">
            <v>19067</v>
          </cell>
          <cell r="X58">
            <v>0</v>
          </cell>
          <cell r="Y58">
            <v>0</v>
          </cell>
          <cell r="Z58">
            <v>0</v>
          </cell>
          <cell r="AA58">
            <v>0</v>
          </cell>
          <cell r="AB58">
            <v>0</v>
          </cell>
          <cell r="AC58">
            <v>0</v>
          </cell>
          <cell r="AD58">
            <v>0</v>
          </cell>
          <cell r="AE58">
            <v>0</v>
          </cell>
          <cell r="AF58">
            <v>0</v>
          </cell>
          <cell r="AG58">
            <v>0</v>
          </cell>
          <cell r="AH58">
            <v>37674</v>
          </cell>
        </row>
        <row r="59">
          <cell r="D59">
            <v>0.2</v>
          </cell>
          <cell r="E59">
            <v>0.1</v>
          </cell>
          <cell r="F59">
            <v>0</v>
          </cell>
          <cell r="G59">
            <v>0</v>
          </cell>
          <cell r="H59">
            <v>0</v>
          </cell>
          <cell r="I59">
            <v>0</v>
          </cell>
          <cell r="J59">
            <v>0</v>
          </cell>
          <cell r="K59">
            <v>0</v>
          </cell>
          <cell r="L59">
            <v>0</v>
          </cell>
          <cell r="M59">
            <v>0</v>
          </cell>
          <cell r="N59">
            <v>0</v>
          </cell>
          <cell r="O59">
            <v>0</v>
          </cell>
          <cell r="P59">
            <v>0.14880034835619421</v>
          </cell>
          <cell r="V59">
            <v>1703</v>
          </cell>
          <cell r="W59">
            <v>2177</v>
          </cell>
          <cell r="X59">
            <v>0</v>
          </cell>
          <cell r="Y59">
            <v>0</v>
          </cell>
          <cell r="Z59">
            <v>0</v>
          </cell>
          <cell r="AA59">
            <v>0</v>
          </cell>
          <cell r="AB59">
            <v>0</v>
          </cell>
          <cell r="AC59">
            <v>0</v>
          </cell>
          <cell r="AD59">
            <v>0</v>
          </cell>
          <cell r="AE59">
            <v>0</v>
          </cell>
          <cell r="AF59">
            <v>0</v>
          </cell>
          <cell r="AG59">
            <v>0</v>
          </cell>
          <cell r="AH59">
            <v>3880</v>
          </cell>
        </row>
        <row r="60">
          <cell r="D60">
            <v>11207</v>
          </cell>
          <cell r="E60">
            <v>11758</v>
          </cell>
          <cell r="F60">
            <v>0</v>
          </cell>
          <cell r="G60">
            <v>0</v>
          </cell>
          <cell r="H60">
            <v>0</v>
          </cell>
          <cell r="I60">
            <v>0</v>
          </cell>
          <cell r="J60">
            <v>0</v>
          </cell>
          <cell r="K60">
            <v>0</v>
          </cell>
          <cell r="L60">
            <v>0</v>
          </cell>
          <cell r="M60">
            <v>0</v>
          </cell>
          <cell r="N60">
            <v>0</v>
          </cell>
          <cell r="O60">
            <v>0</v>
          </cell>
          <cell r="P60">
            <v>22965</v>
          </cell>
          <cell r="V60">
            <v>8.385032003938947E-2</v>
          </cell>
          <cell r="W60">
            <v>0.10247599322161552</v>
          </cell>
          <cell r="X60">
            <v>0</v>
          </cell>
          <cell r="Y60">
            <v>0</v>
          </cell>
          <cell r="Z60">
            <v>0</v>
          </cell>
          <cell r="AA60">
            <v>0</v>
          </cell>
          <cell r="AB60">
            <v>0</v>
          </cell>
          <cell r="AC60">
            <v>0</v>
          </cell>
          <cell r="AD60">
            <v>0</v>
          </cell>
          <cell r="AE60">
            <v>0</v>
          </cell>
          <cell r="AF60">
            <v>0</v>
          </cell>
          <cell r="AG60">
            <v>0</v>
          </cell>
          <cell r="AH60">
            <v>0.10298879864097256</v>
          </cell>
        </row>
        <row r="61">
          <cell r="D61">
            <v>11205</v>
          </cell>
          <cell r="E61">
            <v>11758</v>
          </cell>
          <cell r="F61">
            <v>0</v>
          </cell>
          <cell r="G61">
            <v>0</v>
          </cell>
          <cell r="H61">
            <v>0</v>
          </cell>
          <cell r="I61">
            <v>0</v>
          </cell>
          <cell r="J61">
            <v>0</v>
          </cell>
          <cell r="K61">
            <v>0</v>
          </cell>
          <cell r="L61">
            <v>0</v>
          </cell>
          <cell r="M61">
            <v>0</v>
          </cell>
          <cell r="N61">
            <v>0</v>
          </cell>
          <cell r="O61">
            <v>0</v>
          </cell>
          <cell r="P61">
            <v>22963</v>
          </cell>
          <cell r="V61">
            <v>7.9000000000000001E-2</v>
          </cell>
          <cell r="W61">
            <v>7.9000000000000001E-2</v>
          </cell>
          <cell r="X61">
            <v>7.9000000000000001E-2</v>
          </cell>
          <cell r="Y61">
            <v>7.9000000000000001E-2</v>
          </cell>
          <cell r="Z61">
            <v>7.9000000000000001E-2</v>
          </cell>
          <cell r="AA61">
            <v>7.9000000000000001E-2</v>
          </cell>
          <cell r="AB61">
            <v>7.9000000000000001E-2</v>
          </cell>
          <cell r="AC61">
            <v>7.9000000000000001E-2</v>
          </cell>
          <cell r="AD61">
            <v>7.9000000000000001E-2</v>
          </cell>
          <cell r="AE61">
            <v>7.9000000000000001E-2</v>
          </cell>
          <cell r="AF61">
            <v>7.9000000000000001E-2</v>
          </cell>
          <cell r="AG61">
            <v>7.9000000000000001E-2</v>
          </cell>
          <cell r="AH61">
            <v>7.9000000000000001E-2</v>
          </cell>
        </row>
        <row r="62">
          <cell r="D62">
            <v>0.99982154010886048</v>
          </cell>
          <cell r="E62">
            <v>1</v>
          </cell>
          <cell r="F62">
            <v>0</v>
          </cell>
          <cell r="G62">
            <v>0</v>
          </cell>
          <cell r="H62">
            <v>0</v>
          </cell>
          <cell r="I62">
            <v>0</v>
          </cell>
          <cell r="J62">
            <v>0</v>
          </cell>
          <cell r="K62">
            <v>0</v>
          </cell>
          <cell r="L62">
            <v>0</v>
          </cell>
          <cell r="M62">
            <v>0</v>
          </cell>
          <cell r="N62">
            <v>0</v>
          </cell>
          <cell r="O62">
            <v>0</v>
          </cell>
          <cell r="P62">
            <v>0.99991291095144785</v>
          </cell>
          <cell r="V62">
            <v>17952</v>
          </cell>
          <cell r="W62">
            <v>17664</v>
          </cell>
          <cell r="X62">
            <v>0</v>
          </cell>
          <cell r="Y62">
            <v>0</v>
          </cell>
          <cell r="Z62">
            <v>0</v>
          </cell>
          <cell r="AA62">
            <v>0</v>
          </cell>
          <cell r="AB62">
            <v>0</v>
          </cell>
          <cell r="AC62">
            <v>0</v>
          </cell>
          <cell r="AD62">
            <v>0</v>
          </cell>
          <cell r="AE62">
            <v>0</v>
          </cell>
          <cell r="AF62">
            <v>0</v>
          </cell>
          <cell r="AG62">
            <v>0</v>
          </cell>
          <cell r="AH62">
            <v>35616</v>
          </cell>
        </row>
        <row r="63">
          <cell r="D63">
            <v>0.2</v>
          </cell>
          <cell r="E63">
            <v>0.2</v>
          </cell>
          <cell r="F63">
            <v>0</v>
          </cell>
          <cell r="G63">
            <v>0</v>
          </cell>
          <cell r="H63">
            <v>0</v>
          </cell>
          <cell r="I63">
            <v>0</v>
          </cell>
          <cell r="J63">
            <v>0</v>
          </cell>
          <cell r="K63">
            <v>0</v>
          </cell>
          <cell r="L63">
            <v>0</v>
          </cell>
          <cell r="M63">
            <v>0</v>
          </cell>
          <cell r="N63">
            <v>0</v>
          </cell>
          <cell r="O63">
            <v>0</v>
          </cell>
          <cell r="P63">
            <v>0.2</v>
          </cell>
          <cell r="V63">
            <v>1424</v>
          </cell>
          <cell r="W63">
            <v>1711</v>
          </cell>
          <cell r="X63">
            <v>0</v>
          </cell>
          <cell r="Y63">
            <v>0</v>
          </cell>
          <cell r="Z63">
            <v>0</v>
          </cell>
          <cell r="AA63">
            <v>0</v>
          </cell>
          <cell r="AB63">
            <v>0</v>
          </cell>
          <cell r="AC63">
            <v>0</v>
          </cell>
          <cell r="AD63">
            <v>0</v>
          </cell>
          <cell r="AE63">
            <v>0</v>
          </cell>
          <cell r="AF63">
            <v>0</v>
          </cell>
          <cell r="AG63">
            <v>0</v>
          </cell>
          <cell r="AH63">
            <v>3135</v>
          </cell>
        </row>
        <row r="64">
          <cell r="D64">
            <v>69110</v>
          </cell>
          <cell r="E64">
            <v>70537</v>
          </cell>
          <cell r="F64">
            <v>0</v>
          </cell>
          <cell r="G64">
            <v>0</v>
          </cell>
          <cell r="H64">
            <v>0</v>
          </cell>
          <cell r="I64">
            <v>0</v>
          </cell>
          <cell r="J64">
            <v>0</v>
          </cell>
          <cell r="K64">
            <v>0</v>
          </cell>
          <cell r="L64">
            <v>0</v>
          </cell>
          <cell r="M64">
            <v>0</v>
          </cell>
          <cell r="N64">
            <v>0</v>
          </cell>
          <cell r="O64">
            <v>0</v>
          </cell>
          <cell r="P64">
            <v>139647</v>
          </cell>
          <cell r="V64">
            <v>7.3492981007431873E-2</v>
          </cell>
          <cell r="W64">
            <v>8.8309677419354846E-2</v>
          </cell>
          <cell r="X64">
            <v>0</v>
          </cell>
          <cell r="Y64">
            <v>0</v>
          </cell>
          <cell r="Z64">
            <v>0</v>
          </cell>
          <cell r="AA64">
            <v>0</v>
          </cell>
          <cell r="AB64">
            <v>0</v>
          </cell>
          <cell r="AC64">
            <v>0</v>
          </cell>
          <cell r="AD64">
            <v>0</v>
          </cell>
          <cell r="AE64">
            <v>0</v>
          </cell>
          <cell r="AF64">
            <v>0</v>
          </cell>
          <cell r="AG64">
            <v>0</v>
          </cell>
          <cell r="AH64">
            <v>8.8022237196765496E-2</v>
          </cell>
        </row>
        <row r="65">
          <cell r="D65">
            <v>69077</v>
          </cell>
          <cell r="E65">
            <v>70501</v>
          </cell>
          <cell r="F65">
            <v>0</v>
          </cell>
          <cell r="G65">
            <v>0</v>
          </cell>
          <cell r="H65">
            <v>0</v>
          </cell>
          <cell r="I65">
            <v>0</v>
          </cell>
          <cell r="J65">
            <v>0</v>
          </cell>
          <cell r="K65">
            <v>0</v>
          </cell>
          <cell r="L65">
            <v>0</v>
          </cell>
          <cell r="M65">
            <v>0</v>
          </cell>
          <cell r="N65">
            <v>0</v>
          </cell>
          <cell r="O65">
            <v>0</v>
          </cell>
          <cell r="P65">
            <v>139578</v>
          </cell>
          <cell r="V65">
            <v>6.8000000000000005E-2</v>
          </cell>
          <cell r="W65">
            <v>6.8000000000000005E-2</v>
          </cell>
          <cell r="X65">
            <v>6.8000000000000005E-2</v>
          </cell>
          <cell r="Y65">
            <v>6.8000000000000005E-2</v>
          </cell>
          <cell r="Z65">
            <v>6.8000000000000005E-2</v>
          </cell>
          <cell r="AA65">
            <v>6.8000000000000005E-2</v>
          </cell>
          <cell r="AB65">
            <v>6.8000000000000005E-2</v>
          </cell>
          <cell r="AC65">
            <v>6.8000000000000005E-2</v>
          </cell>
          <cell r="AD65">
            <v>6.8000000000000005E-2</v>
          </cell>
          <cell r="AE65">
            <v>6.8000000000000005E-2</v>
          </cell>
          <cell r="AF65">
            <v>6.8000000000000005E-2</v>
          </cell>
          <cell r="AG65">
            <v>6.8000000000000005E-2</v>
          </cell>
          <cell r="AH65">
            <v>6.8000000000000005E-2</v>
          </cell>
        </row>
        <row r="66">
          <cell r="D66">
            <v>0.99952250036174217</v>
          </cell>
          <cell r="E66">
            <v>0.99948962955611953</v>
          </cell>
          <cell r="F66">
            <v>0</v>
          </cell>
          <cell r="G66">
            <v>0</v>
          </cell>
          <cell r="H66">
            <v>0</v>
          </cell>
          <cell r="I66">
            <v>0</v>
          </cell>
          <cell r="J66">
            <v>0</v>
          </cell>
          <cell r="K66">
            <v>0</v>
          </cell>
          <cell r="L66">
            <v>0</v>
          </cell>
          <cell r="M66">
            <v>0</v>
          </cell>
          <cell r="N66">
            <v>0</v>
          </cell>
          <cell r="O66">
            <v>0</v>
          </cell>
          <cell r="P66">
            <v>0.99950589701175108</v>
          </cell>
          <cell r="V66">
            <v>10799</v>
          </cell>
          <cell r="W66">
            <v>11883</v>
          </cell>
          <cell r="X66">
            <v>0</v>
          </cell>
          <cell r="Y66">
            <v>0</v>
          </cell>
          <cell r="Z66">
            <v>0</v>
          </cell>
          <cell r="AA66">
            <v>0</v>
          </cell>
          <cell r="AB66">
            <v>0</v>
          </cell>
          <cell r="AC66">
            <v>0</v>
          </cell>
          <cell r="AD66">
            <v>0</v>
          </cell>
          <cell r="AE66">
            <v>0</v>
          </cell>
          <cell r="AF66">
            <v>0</v>
          </cell>
          <cell r="AG66">
            <v>0</v>
          </cell>
          <cell r="AH66">
            <v>22682</v>
          </cell>
        </row>
        <row r="67">
          <cell r="V67">
            <v>967</v>
          </cell>
          <cell r="W67">
            <v>1139</v>
          </cell>
          <cell r="X67">
            <v>0</v>
          </cell>
          <cell r="Y67">
            <v>0</v>
          </cell>
          <cell r="Z67">
            <v>0</v>
          </cell>
          <cell r="AA67">
            <v>0</v>
          </cell>
          <cell r="AB67">
            <v>0</v>
          </cell>
          <cell r="AC67">
            <v>0</v>
          </cell>
          <cell r="AD67">
            <v>0</v>
          </cell>
          <cell r="AE67">
            <v>0</v>
          </cell>
          <cell r="AF67">
            <v>0</v>
          </cell>
          <cell r="AG67">
            <v>0</v>
          </cell>
          <cell r="AH67">
            <v>2106</v>
          </cell>
        </row>
        <row r="68">
          <cell r="V68">
            <v>8.2185959544450113E-2</v>
          </cell>
          <cell r="W68">
            <v>8.7467362924281991E-2</v>
          </cell>
          <cell r="X68">
            <v>0</v>
          </cell>
          <cell r="Y68">
            <v>0</v>
          </cell>
          <cell r="Z68">
            <v>0</v>
          </cell>
          <cell r="AA68">
            <v>0</v>
          </cell>
          <cell r="AB68">
            <v>0</v>
          </cell>
          <cell r="AC68">
            <v>0</v>
          </cell>
          <cell r="AD68">
            <v>0</v>
          </cell>
          <cell r="AE68">
            <v>0</v>
          </cell>
          <cell r="AF68">
            <v>0</v>
          </cell>
          <cell r="AG68">
            <v>0</v>
          </cell>
          <cell r="AH68">
            <v>9.2848955118596241E-2</v>
          </cell>
        </row>
        <row r="69">
          <cell r="D69">
            <v>8.3333333333333329E-2</v>
          </cell>
          <cell r="E69">
            <v>8.3333333333333329E-2</v>
          </cell>
          <cell r="F69">
            <v>0</v>
          </cell>
          <cell r="G69">
            <v>0</v>
          </cell>
          <cell r="H69">
            <v>0</v>
          </cell>
          <cell r="I69">
            <v>0</v>
          </cell>
          <cell r="J69">
            <v>0</v>
          </cell>
          <cell r="K69">
            <v>0</v>
          </cell>
          <cell r="L69">
            <v>0</v>
          </cell>
          <cell r="M69">
            <v>0</v>
          </cell>
          <cell r="N69">
            <v>0</v>
          </cell>
          <cell r="O69">
            <v>0</v>
          </cell>
          <cell r="P69">
            <v>8.3333333333333329E-2</v>
          </cell>
          <cell r="V69">
            <v>5.8000000000000003E-2</v>
          </cell>
          <cell r="W69">
            <v>5.8000000000000003E-2</v>
          </cell>
          <cell r="X69">
            <v>5.8000000000000003E-2</v>
          </cell>
          <cell r="Y69">
            <v>5.8000000000000003E-2</v>
          </cell>
          <cell r="Z69">
            <v>5.8000000000000003E-2</v>
          </cell>
          <cell r="AA69">
            <v>5.8000000000000003E-2</v>
          </cell>
          <cell r="AB69">
            <v>5.8000000000000003E-2</v>
          </cell>
          <cell r="AC69">
            <v>5.8000000000000003E-2</v>
          </cell>
          <cell r="AD69">
            <v>5.8000000000000003E-2</v>
          </cell>
          <cell r="AE69">
            <v>5.8000000000000003E-2</v>
          </cell>
          <cell r="AF69">
            <v>5.8000000000000003E-2</v>
          </cell>
          <cell r="AG69">
            <v>5.8000000000000003E-2</v>
          </cell>
          <cell r="AH69">
            <v>5.8000000000000003E-2</v>
          </cell>
        </row>
        <row r="70">
          <cell r="D70">
            <v>4896</v>
          </cell>
          <cell r="E70">
            <v>5359</v>
          </cell>
          <cell r="F70">
            <v>0</v>
          </cell>
          <cell r="G70">
            <v>0</v>
          </cell>
          <cell r="H70">
            <v>0</v>
          </cell>
          <cell r="I70">
            <v>0</v>
          </cell>
          <cell r="J70">
            <v>0</v>
          </cell>
          <cell r="K70">
            <v>0</v>
          </cell>
          <cell r="L70">
            <v>0</v>
          </cell>
          <cell r="M70">
            <v>0</v>
          </cell>
          <cell r="N70">
            <v>0</v>
          </cell>
          <cell r="O70">
            <v>0</v>
          </cell>
          <cell r="P70">
            <v>10255</v>
          </cell>
          <cell r="V70">
            <v>11207</v>
          </cell>
          <cell r="W70">
            <v>11758</v>
          </cell>
          <cell r="X70">
            <v>0</v>
          </cell>
          <cell r="Y70">
            <v>0</v>
          </cell>
          <cell r="Z70">
            <v>0</v>
          </cell>
          <cell r="AA70">
            <v>0</v>
          </cell>
          <cell r="AB70">
            <v>0</v>
          </cell>
          <cell r="AC70">
            <v>0</v>
          </cell>
          <cell r="AD70">
            <v>0</v>
          </cell>
          <cell r="AE70">
            <v>0</v>
          </cell>
          <cell r="AF70">
            <v>0</v>
          </cell>
          <cell r="AG70">
            <v>0</v>
          </cell>
          <cell r="AH70">
            <v>22965</v>
          </cell>
        </row>
        <row r="71">
          <cell r="D71">
            <v>4896</v>
          </cell>
          <cell r="E71">
            <v>5356</v>
          </cell>
          <cell r="F71">
            <v>0</v>
          </cell>
          <cell r="G71">
            <v>0</v>
          </cell>
          <cell r="H71">
            <v>0</v>
          </cell>
          <cell r="I71">
            <v>0</v>
          </cell>
          <cell r="J71">
            <v>0</v>
          </cell>
          <cell r="K71">
            <v>0</v>
          </cell>
          <cell r="L71">
            <v>0</v>
          </cell>
          <cell r="M71">
            <v>0</v>
          </cell>
          <cell r="N71">
            <v>0</v>
          </cell>
          <cell r="O71">
            <v>0</v>
          </cell>
          <cell r="P71">
            <v>10252</v>
          </cell>
          <cell r="V71">
            <v>1011</v>
          </cell>
          <cell r="W71">
            <v>934</v>
          </cell>
          <cell r="X71">
            <v>0</v>
          </cell>
          <cell r="Y71">
            <v>0</v>
          </cell>
          <cell r="Z71">
            <v>0</v>
          </cell>
          <cell r="AA71">
            <v>0</v>
          </cell>
          <cell r="AB71">
            <v>0</v>
          </cell>
          <cell r="AC71">
            <v>0</v>
          </cell>
          <cell r="AD71">
            <v>0</v>
          </cell>
          <cell r="AE71">
            <v>0</v>
          </cell>
          <cell r="AF71">
            <v>0</v>
          </cell>
          <cell r="AG71">
            <v>0</v>
          </cell>
          <cell r="AH71">
            <v>1945</v>
          </cell>
        </row>
        <row r="72">
          <cell r="D72">
            <v>1</v>
          </cell>
          <cell r="E72">
            <v>0.99944019406605711</v>
          </cell>
          <cell r="F72">
            <v>0</v>
          </cell>
          <cell r="G72">
            <v>0</v>
          </cell>
          <cell r="H72">
            <v>0</v>
          </cell>
          <cell r="I72">
            <v>0</v>
          </cell>
          <cell r="J72">
            <v>0</v>
          </cell>
          <cell r="K72">
            <v>0</v>
          </cell>
          <cell r="L72">
            <v>0</v>
          </cell>
          <cell r="M72">
            <v>0</v>
          </cell>
          <cell r="N72">
            <v>0</v>
          </cell>
          <cell r="O72">
            <v>0</v>
          </cell>
          <cell r="P72">
            <v>0.99970745977571918</v>
          </cell>
          <cell r="V72">
            <v>8.2746767064986085E-2</v>
          </cell>
          <cell r="W72">
            <v>7.3589662779703746E-2</v>
          </cell>
          <cell r="X72">
            <v>0</v>
          </cell>
          <cell r="Y72">
            <v>0</v>
          </cell>
          <cell r="Z72">
            <v>0</v>
          </cell>
          <cell r="AA72">
            <v>0</v>
          </cell>
          <cell r="AB72">
            <v>0</v>
          </cell>
          <cell r="AC72">
            <v>0</v>
          </cell>
          <cell r="AD72">
            <v>0</v>
          </cell>
          <cell r="AE72">
            <v>0</v>
          </cell>
          <cell r="AF72">
            <v>0</v>
          </cell>
          <cell r="AG72">
            <v>0</v>
          </cell>
          <cell r="AH72">
            <v>8.4694099716960597E-2</v>
          </cell>
        </row>
        <row r="73">
          <cell r="D73">
            <v>8.3333333333333329E-2</v>
          </cell>
          <cell r="E73">
            <v>8.3333333333333329E-2</v>
          </cell>
          <cell r="F73">
            <v>0</v>
          </cell>
          <cell r="G73">
            <v>0</v>
          </cell>
          <cell r="H73">
            <v>0</v>
          </cell>
          <cell r="I73">
            <v>0</v>
          </cell>
          <cell r="J73">
            <v>0</v>
          </cell>
          <cell r="K73">
            <v>0</v>
          </cell>
          <cell r="L73">
            <v>0</v>
          </cell>
          <cell r="M73">
            <v>0</v>
          </cell>
          <cell r="N73">
            <v>0</v>
          </cell>
          <cell r="O73">
            <v>0</v>
          </cell>
          <cell r="P73">
            <v>8.3333333333333329E-2</v>
          </cell>
          <cell r="V73">
            <v>7.6999999999999999E-2</v>
          </cell>
          <cell r="W73">
            <v>7.6999999999999999E-2</v>
          </cell>
          <cell r="X73">
            <v>7.6999999999999999E-2</v>
          </cell>
          <cell r="Y73">
            <v>7.6999999999999999E-2</v>
          </cell>
          <cell r="Z73">
            <v>7.6999999999999999E-2</v>
          </cell>
          <cell r="AA73">
            <v>7.6999999999999999E-2</v>
          </cell>
          <cell r="AB73">
            <v>7.6999999999999999E-2</v>
          </cell>
          <cell r="AC73">
            <v>7.6999999999999999E-2</v>
          </cell>
          <cell r="AD73">
            <v>7.6999999999999999E-2</v>
          </cell>
          <cell r="AE73">
            <v>7.6999999999999999E-2</v>
          </cell>
          <cell r="AF73">
            <v>7.6999999999999999E-2</v>
          </cell>
          <cell r="AG73">
            <v>7.6999999999999999E-2</v>
          </cell>
          <cell r="AH73">
            <v>7.6999999999999999E-2</v>
          </cell>
        </row>
        <row r="74">
          <cell r="D74">
            <v>7608</v>
          </cell>
          <cell r="E74">
            <v>8825</v>
          </cell>
          <cell r="F74">
            <v>0</v>
          </cell>
          <cell r="G74">
            <v>0</v>
          </cell>
          <cell r="H74">
            <v>0</v>
          </cell>
          <cell r="I74">
            <v>0</v>
          </cell>
          <cell r="J74">
            <v>0</v>
          </cell>
          <cell r="K74">
            <v>0</v>
          </cell>
          <cell r="L74">
            <v>0</v>
          </cell>
          <cell r="M74">
            <v>0</v>
          </cell>
          <cell r="N74">
            <v>0</v>
          </cell>
          <cell r="O74">
            <v>0</v>
          </cell>
          <cell r="P74">
            <v>16433</v>
          </cell>
          <cell r="V74">
            <v>69110</v>
          </cell>
          <cell r="W74">
            <v>70537</v>
          </cell>
          <cell r="X74">
            <v>0</v>
          </cell>
          <cell r="Y74">
            <v>0</v>
          </cell>
          <cell r="Z74">
            <v>0</v>
          </cell>
          <cell r="AA74">
            <v>0</v>
          </cell>
          <cell r="AB74">
            <v>0</v>
          </cell>
          <cell r="AC74">
            <v>0</v>
          </cell>
          <cell r="AD74">
            <v>0</v>
          </cell>
          <cell r="AE74">
            <v>0</v>
          </cell>
          <cell r="AF74">
            <v>0</v>
          </cell>
          <cell r="AG74">
            <v>0</v>
          </cell>
          <cell r="AH74">
            <v>139647</v>
          </cell>
        </row>
        <row r="75">
          <cell r="D75">
            <v>7595</v>
          </cell>
          <cell r="E75">
            <v>8815</v>
          </cell>
          <cell r="F75">
            <v>0</v>
          </cell>
          <cell r="G75">
            <v>0</v>
          </cell>
          <cell r="H75">
            <v>0</v>
          </cell>
          <cell r="I75">
            <v>0</v>
          </cell>
          <cell r="J75">
            <v>0</v>
          </cell>
          <cell r="K75">
            <v>0</v>
          </cell>
          <cell r="L75">
            <v>0</v>
          </cell>
          <cell r="M75">
            <v>0</v>
          </cell>
          <cell r="N75">
            <v>0</v>
          </cell>
          <cell r="O75">
            <v>0</v>
          </cell>
          <cell r="P75">
            <v>16410</v>
          </cell>
          <cell r="V75">
            <v>5978</v>
          </cell>
          <cell r="W75">
            <v>6849</v>
          </cell>
          <cell r="X75">
            <v>0</v>
          </cell>
          <cell r="Y75">
            <v>0</v>
          </cell>
          <cell r="Z75">
            <v>0</v>
          </cell>
          <cell r="AA75">
            <v>0</v>
          </cell>
          <cell r="AB75">
            <v>0</v>
          </cell>
          <cell r="AC75">
            <v>0</v>
          </cell>
          <cell r="AD75">
            <v>0</v>
          </cell>
          <cell r="AE75">
            <v>0</v>
          </cell>
          <cell r="AF75">
            <v>0</v>
          </cell>
          <cell r="AG75">
            <v>0</v>
          </cell>
          <cell r="AH75">
            <v>12827</v>
          </cell>
        </row>
        <row r="76">
          <cell r="D76">
            <v>0.99829127234490012</v>
          </cell>
          <cell r="E76">
            <v>0.99886685552407928</v>
          </cell>
          <cell r="F76">
            <v>0</v>
          </cell>
          <cell r="G76">
            <v>0</v>
          </cell>
          <cell r="H76">
            <v>0</v>
          </cell>
          <cell r="I76">
            <v>0</v>
          </cell>
          <cell r="J76">
            <v>0</v>
          </cell>
          <cell r="K76">
            <v>0</v>
          </cell>
          <cell r="L76">
            <v>0</v>
          </cell>
          <cell r="M76">
            <v>0</v>
          </cell>
          <cell r="N76">
            <v>0</v>
          </cell>
          <cell r="O76">
            <v>0</v>
          </cell>
          <cell r="P76">
            <v>0.99860037728960016</v>
          </cell>
          <cell r="V76">
            <v>7.9613253782228846E-2</v>
          </cell>
          <cell r="W76">
            <v>8.8504380637324576E-2</v>
          </cell>
          <cell r="X76">
            <v>0</v>
          </cell>
          <cell r="Y76">
            <v>0</v>
          </cell>
          <cell r="Z76">
            <v>0</v>
          </cell>
          <cell r="AA76">
            <v>0</v>
          </cell>
          <cell r="AB76">
            <v>0</v>
          </cell>
          <cell r="AC76">
            <v>0</v>
          </cell>
          <cell r="AD76">
            <v>0</v>
          </cell>
          <cell r="AE76">
            <v>0</v>
          </cell>
          <cell r="AF76">
            <v>0</v>
          </cell>
          <cell r="AG76">
            <v>0</v>
          </cell>
          <cell r="AH76">
            <v>9.1853029424190991E-2</v>
          </cell>
        </row>
        <row r="77">
          <cell r="D77">
            <v>8.3333333333333329E-2</v>
          </cell>
          <cell r="E77">
            <v>8.3333333333333329E-2</v>
          </cell>
          <cell r="F77">
            <v>0</v>
          </cell>
          <cell r="G77">
            <v>0</v>
          </cell>
          <cell r="H77">
            <v>0</v>
          </cell>
          <cell r="I77">
            <v>0</v>
          </cell>
          <cell r="J77">
            <v>0</v>
          </cell>
          <cell r="K77">
            <v>0</v>
          </cell>
          <cell r="L77">
            <v>0</v>
          </cell>
          <cell r="M77">
            <v>0</v>
          </cell>
          <cell r="N77">
            <v>0</v>
          </cell>
          <cell r="O77">
            <v>0</v>
          </cell>
          <cell r="P77">
            <v>8.3333333333333329E-2</v>
          </cell>
          <cell r="V77">
            <v>7.1999999999999995E-2</v>
          </cell>
          <cell r="W77">
            <v>7.1999999999999995E-2</v>
          </cell>
          <cell r="X77">
            <v>7.1999999999999995E-2</v>
          </cell>
          <cell r="Y77">
            <v>7.1999999999999995E-2</v>
          </cell>
          <cell r="Z77">
            <v>7.1999999999999995E-2</v>
          </cell>
          <cell r="AA77">
            <v>7.1999999999999995E-2</v>
          </cell>
          <cell r="AB77">
            <v>7.1999999999999995E-2</v>
          </cell>
          <cell r="AC77">
            <v>7.1999999999999995E-2</v>
          </cell>
          <cell r="AD77">
            <v>7.1999999999999995E-2</v>
          </cell>
          <cell r="AE77">
            <v>7.1999999999999995E-2</v>
          </cell>
          <cell r="AF77">
            <v>7.1999999999999995E-2</v>
          </cell>
          <cell r="AG77">
            <v>7.1999999999999995E-2</v>
          </cell>
          <cell r="AH77">
            <v>7.1999999999999995E-2</v>
          </cell>
        </row>
        <row r="78">
          <cell r="D78">
            <v>8935</v>
          </cell>
          <cell r="E78">
            <v>10263</v>
          </cell>
          <cell r="F78">
            <v>0</v>
          </cell>
          <cell r="G78">
            <v>0</v>
          </cell>
          <cell r="H78">
            <v>0</v>
          </cell>
          <cell r="I78">
            <v>0</v>
          </cell>
          <cell r="J78">
            <v>0</v>
          </cell>
          <cell r="K78">
            <v>0</v>
          </cell>
          <cell r="L78">
            <v>0</v>
          </cell>
          <cell r="M78">
            <v>0</v>
          </cell>
          <cell r="N78">
            <v>0</v>
          </cell>
          <cell r="O78">
            <v>0</v>
          </cell>
          <cell r="P78">
            <v>19198</v>
          </cell>
        </row>
        <row r="79">
          <cell r="D79">
            <v>8930</v>
          </cell>
          <cell r="E79">
            <v>10259</v>
          </cell>
          <cell r="F79">
            <v>0</v>
          </cell>
          <cell r="G79">
            <v>0</v>
          </cell>
          <cell r="H79">
            <v>0</v>
          </cell>
          <cell r="I79">
            <v>0</v>
          </cell>
          <cell r="J79">
            <v>0</v>
          </cell>
          <cell r="K79">
            <v>0</v>
          </cell>
          <cell r="L79">
            <v>0</v>
          </cell>
          <cell r="M79">
            <v>0</v>
          </cell>
          <cell r="N79">
            <v>0</v>
          </cell>
          <cell r="O79">
            <v>0</v>
          </cell>
          <cell r="P79">
            <v>19189</v>
          </cell>
        </row>
        <row r="80">
          <cell r="D80">
            <v>0.99944040290990488</v>
          </cell>
          <cell r="E80">
            <v>0.99961025041410889</v>
          </cell>
          <cell r="F80">
            <v>0</v>
          </cell>
          <cell r="G80">
            <v>0</v>
          </cell>
          <cell r="H80">
            <v>0</v>
          </cell>
          <cell r="I80">
            <v>0</v>
          </cell>
          <cell r="J80">
            <v>0</v>
          </cell>
          <cell r="K80">
            <v>0</v>
          </cell>
          <cell r="L80">
            <v>0</v>
          </cell>
          <cell r="M80">
            <v>0</v>
          </cell>
          <cell r="N80">
            <v>0</v>
          </cell>
          <cell r="O80">
            <v>0</v>
          </cell>
          <cell r="P80">
            <v>0.99953120116678817</v>
          </cell>
        </row>
        <row r="81">
          <cell r="D81">
            <v>8.3333333333333329E-2</v>
          </cell>
          <cell r="E81">
            <v>8.3333333333333329E-2</v>
          </cell>
          <cell r="F81">
            <v>0</v>
          </cell>
          <cell r="G81">
            <v>0</v>
          </cell>
          <cell r="H81">
            <v>0</v>
          </cell>
          <cell r="I81">
            <v>0</v>
          </cell>
          <cell r="J81">
            <v>0</v>
          </cell>
          <cell r="K81">
            <v>0</v>
          </cell>
          <cell r="L81">
            <v>0</v>
          </cell>
          <cell r="M81">
            <v>0</v>
          </cell>
          <cell r="N81">
            <v>0</v>
          </cell>
          <cell r="O81">
            <v>0</v>
          </cell>
          <cell r="P81">
            <v>8.3333333333333329E-2</v>
          </cell>
        </row>
        <row r="82">
          <cell r="D82">
            <v>4354</v>
          </cell>
          <cell r="E82">
            <v>5231</v>
          </cell>
          <cell r="F82">
            <v>0</v>
          </cell>
          <cell r="G82">
            <v>0</v>
          </cell>
          <cell r="H82">
            <v>0</v>
          </cell>
          <cell r="I82">
            <v>0</v>
          </cell>
          <cell r="J82">
            <v>0</v>
          </cell>
          <cell r="K82">
            <v>0</v>
          </cell>
          <cell r="L82">
            <v>0</v>
          </cell>
          <cell r="M82">
            <v>0</v>
          </cell>
          <cell r="N82">
            <v>0</v>
          </cell>
          <cell r="O82">
            <v>0</v>
          </cell>
          <cell r="P82">
            <v>9585</v>
          </cell>
        </row>
        <row r="83">
          <cell r="D83">
            <v>4353</v>
          </cell>
          <cell r="E83">
            <v>5228</v>
          </cell>
          <cell r="F83">
            <v>0</v>
          </cell>
          <cell r="G83">
            <v>0</v>
          </cell>
          <cell r="H83">
            <v>0</v>
          </cell>
          <cell r="I83">
            <v>0</v>
          </cell>
          <cell r="J83">
            <v>0</v>
          </cell>
          <cell r="K83">
            <v>0</v>
          </cell>
          <cell r="L83">
            <v>0</v>
          </cell>
          <cell r="M83">
            <v>0</v>
          </cell>
          <cell r="N83">
            <v>0</v>
          </cell>
          <cell r="O83">
            <v>0</v>
          </cell>
          <cell r="P83">
            <v>9581</v>
          </cell>
        </row>
        <row r="84">
          <cell r="D84">
            <v>0.99977032613688566</v>
          </cell>
          <cell r="E84">
            <v>0.99942649588988719</v>
          </cell>
          <cell r="F84">
            <v>0</v>
          </cell>
          <cell r="G84">
            <v>0</v>
          </cell>
          <cell r="H84">
            <v>0</v>
          </cell>
          <cell r="I84">
            <v>0</v>
          </cell>
          <cell r="J84">
            <v>0</v>
          </cell>
          <cell r="K84">
            <v>0</v>
          </cell>
          <cell r="L84">
            <v>0</v>
          </cell>
          <cell r="M84">
            <v>0</v>
          </cell>
          <cell r="N84">
            <v>0</v>
          </cell>
          <cell r="O84">
            <v>0</v>
          </cell>
          <cell r="P84">
            <v>0.99958268127282213</v>
          </cell>
        </row>
        <row r="85">
          <cell r="D85">
            <v>8.3333333333333329E-2</v>
          </cell>
          <cell r="E85">
            <v>8.3333333333333329E-2</v>
          </cell>
          <cell r="F85">
            <v>0</v>
          </cell>
          <cell r="G85">
            <v>0</v>
          </cell>
          <cell r="H85">
            <v>0</v>
          </cell>
          <cell r="I85">
            <v>0</v>
          </cell>
          <cell r="J85">
            <v>0</v>
          </cell>
          <cell r="K85">
            <v>0</v>
          </cell>
          <cell r="L85">
            <v>0</v>
          </cell>
          <cell r="M85">
            <v>0</v>
          </cell>
          <cell r="N85">
            <v>0</v>
          </cell>
          <cell r="O85">
            <v>0</v>
          </cell>
          <cell r="P85">
            <v>8.3333333333333329E-2</v>
          </cell>
        </row>
        <row r="86">
          <cell r="D86">
            <v>4628</v>
          </cell>
          <cell r="E86">
            <v>6140</v>
          </cell>
          <cell r="F86">
            <v>0</v>
          </cell>
          <cell r="G86">
            <v>0</v>
          </cell>
          <cell r="H86">
            <v>0</v>
          </cell>
          <cell r="I86">
            <v>0</v>
          </cell>
          <cell r="J86">
            <v>0</v>
          </cell>
          <cell r="K86">
            <v>0</v>
          </cell>
          <cell r="L86">
            <v>0</v>
          </cell>
          <cell r="M86">
            <v>0</v>
          </cell>
          <cell r="N86">
            <v>0</v>
          </cell>
          <cell r="O86">
            <v>0</v>
          </cell>
          <cell r="P86">
            <v>10768</v>
          </cell>
        </row>
        <row r="87">
          <cell r="D87">
            <v>4628</v>
          </cell>
          <cell r="E87">
            <v>6139</v>
          </cell>
          <cell r="F87">
            <v>0</v>
          </cell>
          <cell r="G87">
            <v>0</v>
          </cell>
          <cell r="H87">
            <v>0</v>
          </cell>
          <cell r="I87">
            <v>0</v>
          </cell>
          <cell r="J87">
            <v>0</v>
          </cell>
          <cell r="K87">
            <v>0</v>
          </cell>
          <cell r="L87">
            <v>0</v>
          </cell>
          <cell r="M87">
            <v>0</v>
          </cell>
          <cell r="N87">
            <v>0</v>
          </cell>
          <cell r="O87">
            <v>0</v>
          </cell>
          <cell r="P87">
            <v>10767</v>
          </cell>
        </row>
        <row r="88">
          <cell r="D88">
            <v>1</v>
          </cell>
          <cell r="E88">
            <v>0.99983713355048864</v>
          </cell>
          <cell r="F88">
            <v>0</v>
          </cell>
          <cell r="G88">
            <v>0</v>
          </cell>
          <cell r="H88">
            <v>0</v>
          </cell>
          <cell r="I88">
            <v>0</v>
          </cell>
          <cell r="J88">
            <v>0</v>
          </cell>
          <cell r="K88">
            <v>0</v>
          </cell>
          <cell r="L88">
            <v>0</v>
          </cell>
          <cell r="M88">
            <v>0</v>
          </cell>
          <cell r="N88">
            <v>0</v>
          </cell>
          <cell r="O88">
            <v>0</v>
          </cell>
          <cell r="P88">
            <v>0.99990713224368499</v>
          </cell>
        </row>
        <row r="89">
          <cell r="D89">
            <v>8.3333333333333329E-2</v>
          </cell>
          <cell r="E89">
            <v>8.3333333333333329E-2</v>
          </cell>
          <cell r="F89">
            <v>0</v>
          </cell>
          <cell r="G89">
            <v>0</v>
          </cell>
          <cell r="H89">
            <v>0</v>
          </cell>
          <cell r="I89">
            <v>0</v>
          </cell>
          <cell r="J89">
            <v>0</v>
          </cell>
          <cell r="K89">
            <v>0</v>
          </cell>
          <cell r="L89">
            <v>0</v>
          </cell>
          <cell r="M89">
            <v>0</v>
          </cell>
          <cell r="N89">
            <v>0</v>
          </cell>
          <cell r="O89">
            <v>0</v>
          </cell>
          <cell r="P89">
            <v>8.3333333333333329E-2</v>
          </cell>
        </row>
        <row r="90">
          <cell r="D90">
            <v>30421</v>
          </cell>
          <cell r="E90">
            <v>35818</v>
          </cell>
          <cell r="F90">
            <v>0</v>
          </cell>
          <cell r="G90">
            <v>0</v>
          </cell>
          <cell r="H90">
            <v>0</v>
          </cell>
          <cell r="I90">
            <v>0</v>
          </cell>
          <cell r="J90">
            <v>0</v>
          </cell>
          <cell r="K90">
            <v>0</v>
          </cell>
          <cell r="L90">
            <v>0</v>
          </cell>
          <cell r="M90">
            <v>0</v>
          </cell>
          <cell r="N90">
            <v>0</v>
          </cell>
          <cell r="O90">
            <v>0</v>
          </cell>
          <cell r="P90">
            <v>66239</v>
          </cell>
        </row>
        <row r="91">
          <cell r="D91">
            <v>30402</v>
          </cell>
          <cell r="E91">
            <v>35797</v>
          </cell>
          <cell r="F91">
            <v>0</v>
          </cell>
          <cell r="G91">
            <v>0</v>
          </cell>
          <cell r="H91">
            <v>0</v>
          </cell>
          <cell r="I91">
            <v>0</v>
          </cell>
          <cell r="J91">
            <v>0</v>
          </cell>
          <cell r="K91">
            <v>0</v>
          </cell>
          <cell r="L91">
            <v>0</v>
          </cell>
          <cell r="M91">
            <v>0</v>
          </cell>
          <cell r="N91">
            <v>0</v>
          </cell>
          <cell r="O91">
            <v>0</v>
          </cell>
          <cell r="P91">
            <v>66199</v>
          </cell>
        </row>
        <row r="92">
          <cell r="D92">
            <v>0.9993754314453831</v>
          </cell>
          <cell r="E92">
            <v>0.99941370260762741</v>
          </cell>
          <cell r="F92">
            <v>0</v>
          </cell>
          <cell r="G92">
            <v>0</v>
          </cell>
          <cell r="H92">
            <v>0</v>
          </cell>
          <cell r="I92">
            <v>0</v>
          </cell>
          <cell r="J92">
            <v>0</v>
          </cell>
          <cell r="K92">
            <v>0</v>
          </cell>
          <cell r="L92">
            <v>0</v>
          </cell>
          <cell r="M92">
            <v>0</v>
          </cell>
          <cell r="N92">
            <v>0</v>
          </cell>
          <cell r="O92">
            <v>0</v>
          </cell>
          <cell r="P92">
            <v>0.99939612614924744</v>
          </cell>
        </row>
        <row r="95">
          <cell r="D95">
            <v>1</v>
          </cell>
          <cell r="E95">
            <v>1</v>
          </cell>
          <cell r="F95">
            <v>0</v>
          </cell>
          <cell r="G95">
            <v>0</v>
          </cell>
          <cell r="H95">
            <v>0</v>
          </cell>
          <cell r="I95">
            <v>0</v>
          </cell>
          <cell r="J95">
            <v>0</v>
          </cell>
          <cell r="K95">
            <v>0</v>
          </cell>
          <cell r="L95">
            <v>0</v>
          </cell>
          <cell r="M95">
            <v>0</v>
          </cell>
          <cell r="N95">
            <v>0</v>
          </cell>
          <cell r="O95">
            <v>0</v>
          </cell>
          <cell r="P95">
            <v>1</v>
          </cell>
        </row>
        <row r="96">
          <cell r="D96">
            <v>1226</v>
          </cell>
          <cell r="E96">
            <v>1327</v>
          </cell>
          <cell r="F96">
            <v>0</v>
          </cell>
          <cell r="G96">
            <v>0</v>
          </cell>
          <cell r="H96">
            <v>0</v>
          </cell>
          <cell r="I96">
            <v>0</v>
          </cell>
          <cell r="J96">
            <v>0</v>
          </cell>
          <cell r="K96">
            <v>0</v>
          </cell>
          <cell r="L96">
            <v>0</v>
          </cell>
          <cell r="M96">
            <v>0</v>
          </cell>
          <cell r="N96">
            <v>0</v>
          </cell>
          <cell r="O96">
            <v>0</v>
          </cell>
          <cell r="P96">
            <v>2553</v>
          </cell>
        </row>
        <row r="97">
          <cell r="D97">
            <v>1226</v>
          </cell>
          <cell r="E97">
            <v>1327</v>
          </cell>
          <cell r="F97">
            <v>0</v>
          </cell>
          <cell r="G97">
            <v>0</v>
          </cell>
          <cell r="H97">
            <v>0</v>
          </cell>
          <cell r="I97">
            <v>0</v>
          </cell>
          <cell r="J97">
            <v>0</v>
          </cell>
          <cell r="K97">
            <v>0</v>
          </cell>
          <cell r="L97">
            <v>0</v>
          </cell>
          <cell r="M97">
            <v>0</v>
          </cell>
          <cell r="N97">
            <v>0</v>
          </cell>
          <cell r="O97">
            <v>0</v>
          </cell>
          <cell r="P97">
            <v>2553</v>
          </cell>
        </row>
        <row r="98">
          <cell r="D98">
            <v>1</v>
          </cell>
          <cell r="E98">
            <v>1</v>
          </cell>
          <cell r="F98">
            <v>0</v>
          </cell>
          <cell r="G98">
            <v>0</v>
          </cell>
          <cell r="H98">
            <v>0</v>
          </cell>
          <cell r="I98">
            <v>0</v>
          </cell>
          <cell r="J98">
            <v>0</v>
          </cell>
          <cell r="K98">
            <v>0</v>
          </cell>
          <cell r="L98">
            <v>0</v>
          </cell>
          <cell r="M98">
            <v>0</v>
          </cell>
          <cell r="N98">
            <v>0</v>
          </cell>
          <cell r="O98">
            <v>0</v>
          </cell>
          <cell r="P98">
            <v>1</v>
          </cell>
        </row>
        <row r="99">
          <cell r="D99">
            <v>0.7</v>
          </cell>
          <cell r="E99">
            <v>0.7</v>
          </cell>
          <cell r="F99">
            <v>0</v>
          </cell>
          <cell r="G99">
            <v>0</v>
          </cell>
          <cell r="H99">
            <v>0</v>
          </cell>
          <cell r="I99">
            <v>0</v>
          </cell>
          <cell r="J99">
            <v>0</v>
          </cell>
          <cell r="K99">
            <v>0</v>
          </cell>
          <cell r="L99">
            <v>0</v>
          </cell>
          <cell r="M99">
            <v>0</v>
          </cell>
          <cell r="N99">
            <v>0</v>
          </cell>
          <cell r="O99">
            <v>0</v>
          </cell>
          <cell r="P99">
            <v>0.7</v>
          </cell>
        </row>
        <row r="100">
          <cell r="D100">
            <v>2168</v>
          </cell>
          <cell r="E100">
            <v>1556</v>
          </cell>
          <cell r="F100">
            <v>0</v>
          </cell>
          <cell r="G100">
            <v>0</v>
          </cell>
          <cell r="H100">
            <v>0</v>
          </cell>
          <cell r="I100">
            <v>0</v>
          </cell>
          <cell r="J100">
            <v>0</v>
          </cell>
          <cell r="K100">
            <v>0</v>
          </cell>
          <cell r="L100">
            <v>0</v>
          </cell>
          <cell r="M100">
            <v>0</v>
          </cell>
          <cell r="N100">
            <v>0</v>
          </cell>
          <cell r="O100">
            <v>0</v>
          </cell>
          <cell r="P100">
            <v>3724</v>
          </cell>
        </row>
        <row r="101">
          <cell r="D101">
            <v>2168</v>
          </cell>
          <cell r="E101">
            <v>1556</v>
          </cell>
          <cell r="F101">
            <v>0</v>
          </cell>
          <cell r="G101">
            <v>0</v>
          </cell>
          <cell r="H101">
            <v>0</v>
          </cell>
          <cell r="I101">
            <v>0</v>
          </cell>
          <cell r="J101">
            <v>0</v>
          </cell>
          <cell r="K101">
            <v>0</v>
          </cell>
          <cell r="L101">
            <v>0</v>
          </cell>
          <cell r="M101">
            <v>0</v>
          </cell>
          <cell r="N101">
            <v>0</v>
          </cell>
          <cell r="O101">
            <v>0</v>
          </cell>
          <cell r="P101">
            <v>3724</v>
          </cell>
        </row>
        <row r="102">
          <cell r="D102">
            <v>1</v>
          </cell>
          <cell r="E102">
            <v>1</v>
          </cell>
          <cell r="F102">
            <v>0</v>
          </cell>
          <cell r="G102">
            <v>0</v>
          </cell>
          <cell r="H102">
            <v>0</v>
          </cell>
          <cell r="I102">
            <v>0</v>
          </cell>
          <cell r="J102">
            <v>0</v>
          </cell>
          <cell r="K102">
            <v>0</v>
          </cell>
          <cell r="L102">
            <v>0</v>
          </cell>
          <cell r="M102">
            <v>0</v>
          </cell>
          <cell r="N102">
            <v>0</v>
          </cell>
          <cell r="O102">
            <v>0</v>
          </cell>
          <cell r="P102">
            <v>1</v>
          </cell>
        </row>
        <row r="103">
          <cell r="D103">
            <v>0.6</v>
          </cell>
          <cell r="E103">
            <v>0.52082777036048056</v>
          </cell>
          <cell r="F103">
            <v>0</v>
          </cell>
          <cell r="G103">
            <v>0</v>
          </cell>
          <cell r="H103">
            <v>0</v>
          </cell>
          <cell r="I103">
            <v>0</v>
          </cell>
          <cell r="J103">
            <v>0</v>
          </cell>
          <cell r="K103">
            <v>0</v>
          </cell>
          <cell r="L103">
            <v>0</v>
          </cell>
          <cell r="M103">
            <v>0</v>
          </cell>
          <cell r="N103">
            <v>0</v>
          </cell>
          <cell r="O103">
            <v>0</v>
          </cell>
          <cell r="P103">
            <v>0.56407149348682217</v>
          </cell>
        </row>
        <row r="104">
          <cell r="D104">
            <v>1803</v>
          </cell>
          <cell r="E104">
            <v>1498</v>
          </cell>
          <cell r="F104">
            <v>0</v>
          </cell>
          <cell r="G104">
            <v>0</v>
          </cell>
          <cell r="H104">
            <v>0</v>
          </cell>
          <cell r="I104">
            <v>0</v>
          </cell>
          <cell r="J104">
            <v>0</v>
          </cell>
          <cell r="K104">
            <v>0</v>
          </cell>
          <cell r="L104">
            <v>0</v>
          </cell>
          <cell r="M104">
            <v>0</v>
          </cell>
          <cell r="N104">
            <v>0</v>
          </cell>
          <cell r="O104">
            <v>0</v>
          </cell>
          <cell r="P104">
            <v>3301</v>
          </cell>
        </row>
        <row r="105">
          <cell r="D105">
            <v>1803</v>
          </cell>
          <cell r="E105">
            <v>1498</v>
          </cell>
          <cell r="F105">
            <v>0</v>
          </cell>
          <cell r="G105">
            <v>0</v>
          </cell>
          <cell r="H105">
            <v>0</v>
          </cell>
          <cell r="I105">
            <v>0</v>
          </cell>
          <cell r="J105">
            <v>0</v>
          </cell>
          <cell r="K105">
            <v>0</v>
          </cell>
          <cell r="L105">
            <v>0</v>
          </cell>
          <cell r="M105">
            <v>0</v>
          </cell>
          <cell r="N105">
            <v>0</v>
          </cell>
          <cell r="O105">
            <v>0</v>
          </cell>
          <cell r="P105">
            <v>3301</v>
          </cell>
        </row>
        <row r="106">
          <cell r="D106">
            <v>1</v>
          </cell>
          <cell r="E106">
            <v>1</v>
          </cell>
          <cell r="F106">
            <v>0</v>
          </cell>
          <cell r="G106">
            <v>0</v>
          </cell>
          <cell r="H106">
            <v>0</v>
          </cell>
          <cell r="I106">
            <v>0</v>
          </cell>
          <cell r="J106">
            <v>0</v>
          </cell>
          <cell r="K106">
            <v>0</v>
          </cell>
          <cell r="L106">
            <v>0</v>
          </cell>
          <cell r="M106">
            <v>0</v>
          </cell>
          <cell r="N106">
            <v>0</v>
          </cell>
          <cell r="O106">
            <v>0</v>
          </cell>
          <cell r="P106">
            <v>1</v>
          </cell>
        </row>
        <row r="107">
          <cell r="D107">
            <v>0.7</v>
          </cell>
          <cell r="E107">
            <v>0.7</v>
          </cell>
          <cell r="F107">
            <v>0</v>
          </cell>
          <cell r="G107">
            <v>0</v>
          </cell>
          <cell r="H107">
            <v>0</v>
          </cell>
          <cell r="I107">
            <v>0</v>
          </cell>
          <cell r="J107">
            <v>0</v>
          </cell>
          <cell r="K107">
            <v>0</v>
          </cell>
          <cell r="L107">
            <v>0</v>
          </cell>
          <cell r="M107">
            <v>0</v>
          </cell>
          <cell r="N107">
            <v>0</v>
          </cell>
          <cell r="O107">
            <v>0</v>
          </cell>
          <cell r="P107">
            <v>0.70000000000000007</v>
          </cell>
        </row>
        <row r="108">
          <cell r="D108">
            <v>1720</v>
          </cell>
          <cell r="E108">
            <v>1404</v>
          </cell>
          <cell r="F108">
            <v>0</v>
          </cell>
          <cell r="G108">
            <v>0</v>
          </cell>
          <cell r="H108">
            <v>0</v>
          </cell>
          <cell r="I108">
            <v>0</v>
          </cell>
          <cell r="J108">
            <v>0</v>
          </cell>
          <cell r="K108">
            <v>0</v>
          </cell>
          <cell r="L108">
            <v>0</v>
          </cell>
          <cell r="M108">
            <v>0</v>
          </cell>
          <cell r="N108">
            <v>0</v>
          </cell>
          <cell r="O108">
            <v>0</v>
          </cell>
          <cell r="P108">
            <v>3124</v>
          </cell>
        </row>
        <row r="109">
          <cell r="D109">
            <v>1719</v>
          </cell>
          <cell r="E109">
            <v>1402</v>
          </cell>
          <cell r="F109">
            <v>0</v>
          </cell>
          <cell r="G109">
            <v>0</v>
          </cell>
          <cell r="H109">
            <v>0</v>
          </cell>
          <cell r="I109">
            <v>0</v>
          </cell>
          <cell r="J109">
            <v>0</v>
          </cell>
          <cell r="K109">
            <v>0</v>
          </cell>
          <cell r="L109">
            <v>0</v>
          </cell>
          <cell r="M109">
            <v>0</v>
          </cell>
          <cell r="N109">
            <v>0</v>
          </cell>
          <cell r="O109">
            <v>0</v>
          </cell>
          <cell r="P109">
            <v>3121</v>
          </cell>
        </row>
        <row r="110">
          <cell r="D110">
            <v>0.99941860465116283</v>
          </cell>
          <cell r="E110">
            <v>0.99857549857549854</v>
          </cell>
          <cell r="F110">
            <v>0</v>
          </cell>
          <cell r="G110">
            <v>0</v>
          </cell>
          <cell r="H110">
            <v>0</v>
          </cell>
          <cell r="I110">
            <v>0</v>
          </cell>
          <cell r="J110">
            <v>0</v>
          </cell>
          <cell r="K110">
            <v>0</v>
          </cell>
          <cell r="L110">
            <v>0</v>
          </cell>
          <cell r="M110">
            <v>0</v>
          </cell>
          <cell r="N110">
            <v>0</v>
          </cell>
          <cell r="O110">
            <v>0</v>
          </cell>
          <cell r="P110">
            <v>0.99903969270166448</v>
          </cell>
        </row>
        <row r="111">
          <cell r="D111">
            <v>0.7</v>
          </cell>
          <cell r="E111">
            <v>0.7</v>
          </cell>
          <cell r="F111">
            <v>0</v>
          </cell>
          <cell r="G111">
            <v>0</v>
          </cell>
          <cell r="H111">
            <v>0</v>
          </cell>
          <cell r="I111">
            <v>0</v>
          </cell>
          <cell r="J111">
            <v>0</v>
          </cell>
          <cell r="K111">
            <v>0</v>
          </cell>
          <cell r="L111">
            <v>0</v>
          </cell>
          <cell r="M111">
            <v>0</v>
          </cell>
          <cell r="N111">
            <v>0</v>
          </cell>
          <cell r="O111">
            <v>0</v>
          </cell>
          <cell r="P111">
            <v>0.7</v>
          </cell>
        </row>
        <row r="112">
          <cell r="D112">
            <v>1641</v>
          </cell>
          <cell r="E112">
            <v>1818</v>
          </cell>
          <cell r="F112">
            <v>0</v>
          </cell>
          <cell r="G112">
            <v>0</v>
          </cell>
          <cell r="H112">
            <v>0</v>
          </cell>
          <cell r="I112">
            <v>0</v>
          </cell>
          <cell r="J112">
            <v>0</v>
          </cell>
          <cell r="K112">
            <v>0</v>
          </cell>
          <cell r="L112">
            <v>0</v>
          </cell>
          <cell r="M112">
            <v>0</v>
          </cell>
          <cell r="N112">
            <v>0</v>
          </cell>
          <cell r="O112">
            <v>0</v>
          </cell>
          <cell r="P112">
            <v>3459</v>
          </cell>
        </row>
        <row r="113">
          <cell r="D113">
            <v>1641</v>
          </cell>
          <cell r="E113">
            <v>1818</v>
          </cell>
          <cell r="F113">
            <v>0</v>
          </cell>
          <cell r="G113">
            <v>0</v>
          </cell>
          <cell r="H113">
            <v>0</v>
          </cell>
          <cell r="I113">
            <v>0</v>
          </cell>
          <cell r="J113">
            <v>0</v>
          </cell>
          <cell r="K113">
            <v>0</v>
          </cell>
          <cell r="L113">
            <v>0</v>
          </cell>
          <cell r="M113">
            <v>0</v>
          </cell>
          <cell r="N113">
            <v>0</v>
          </cell>
          <cell r="O113">
            <v>0</v>
          </cell>
          <cell r="P113">
            <v>3459</v>
          </cell>
        </row>
        <row r="114">
          <cell r="D114">
            <v>1</v>
          </cell>
          <cell r="E114">
            <v>1</v>
          </cell>
          <cell r="F114">
            <v>0</v>
          </cell>
          <cell r="G114">
            <v>0</v>
          </cell>
          <cell r="H114">
            <v>0</v>
          </cell>
          <cell r="I114">
            <v>0</v>
          </cell>
          <cell r="J114">
            <v>0</v>
          </cell>
          <cell r="K114">
            <v>0</v>
          </cell>
          <cell r="L114">
            <v>0</v>
          </cell>
          <cell r="M114">
            <v>0</v>
          </cell>
          <cell r="N114">
            <v>0</v>
          </cell>
          <cell r="O114">
            <v>0</v>
          </cell>
          <cell r="P114">
            <v>1</v>
          </cell>
        </row>
        <row r="115">
          <cell r="D115">
            <v>0.7</v>
          </cell>
          <cell r="E115">
            <v>0.7</v>
          </cell>
          <cell r="F115">
            <v>0</v>
          </cell>
          <cell r="G115">
            <v>0</v>
          </cell>
          <cell r="H115">
            <v>0</v>
          </cell>
          <cell r="I115">
            <v>0</v>
          </cell>
          <cell r="J115">
            <v>0</v>
          </cell>
          <cell r="K115">
            <v>0</v>
          </cell>
          <cell r="L115">
            <v>0</v>
          </cell>
          <cell r="M115">
            <v>0</v>
          </cell>
          <cell r="N115">
            <v>0</v>
          </cell>
          <cell r="O115">
            <v>0</v>
          </cell>
          <cell r="P115">
            <v>0.7</v>
          </cell>
        </row>
        <row r="116">
          <cell r="D116">
            <v>8558</v>
          </cell>
          <cell r="E116">
            <v>7603</v>
          </cell>
          <cell r="F116">
            <v>0</v>
          </cell>
          <cell r="G116">
            <v>0</v>
          </cell>
          <cell r="H116">
            <v>0</v>
          </cell>
          <cell r="I116">
            <v>0</v>
          </cell>
          <cell r="J116">
            <v>0</v>
          </cell>
          <cell r="K116">
            <v>0</v>
          </cell>
          <cell r="L116">
            <v>0</v>
          </cell>
          <cell r="M116">
            <v>0</v>
          </cell>
          <cell r="N116">
            <v>0</v>
          </cell>
          <cell r="O116">
            <v>0</v>
          </cell>
          <cell r="P116">
            <v>16161</v>
          </cell>
        </row>
        <row r="117">
          <cell r="D117">
            <v>8557</v>
          </cell>
          <cell r="E117">
            <v>7601</v>
          </cell>
          <cell r="F117">
            <v>0</v>
          </cell>
          <cell r="G117">
            <v>0</v>
          </cell>
          <cell r="H117">
            <v>0</v>
          </cell>
          <cell r="I117">
            <v>0</v>
          </cell>
          <cell r="J117">
            <v>0</v>
          </cell>
          <cell r="K117">
            <v>0</v>
          </cell>
          <cell r="L117">
            <v>0</v>
          </cell>
          <cell r="M117">
            <v>0</v>
          </cell>
          <cell r="N117">
            <v>0</v>
          </cell>
          <cell r="O117">
            <v>0</v>
          </cell>
          <cell r="P117">
            <v>16158</v>
          </cell>
        </row>
        <row r="118">
          <cell r="D118">
            <v>0.99988315026875441</v>
          </cell>
          <cell r="E118">
            <v>0.99973694594239115</v>
          </cell>
          <cell r="F118">
            <v>0</v>
          </cell>
          <cell r="G118">
            <v>0</v>
          </cell>
          <cell r="H118">
            <v>0</v>
          </cell>
          <cell r="I118">
            <v>0</v>
          </cell>
          <cell r="J118">
            <v>0</v>
          </cell>
          <cell r="K118">
            <v>0</v>
          </cell>
          <cell r="L118">
            <v>0</v>
          </cell>
          <cell r="M118">
            <v>0</v>
          </cell>
          <cell r="N118">
            <v>0</v>
          </cell>
          <cell r="O118">
            <v>0</v>
          </cell>
          <cell r="P118">
            <v>0.999814367922777</v>
          </cell>
        </row>
      </sheetData>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row r="3">
          <cell r="F3">
            <v>43</v>
          </cell>
          <cell r="G3">
            <v>34</v>
          </cell>
          <cell r="H3">
            <v>0</v>
          </cell>
          <cell r="I3">
            <v>0</v>
          </cell>
          <cell r="J3">
            <v>0</v>
          </cell>
          <cell r="K3">
            <v>0</v>
          </cell>
          <cell r="L3">
            <v>0</v>
          </cell>
          <cell r="M3">
            <v>0</v>
          </cell>
          <cell r="N3">
            <v>0</v>
          </cell>
          <cell r="O3">
            <v>0</v>
          </cell>
          <cell r="P3">
            <v>0</v>
          </cell>
          <cell r="Q3">
            <v>0</v>
          </cell>
        </row>
        <row r="4">
          <cell r="F4">
            <v>606</v>
          </cell>
          <cell r="G4">
            <v>761</v>
          </cell>
          <cell r="H4">
            <v>0</v>
          </cell>
          <cell r="I4">
            <v>0</v>
          </cell>
          <cell r="J4">
            <v>0</v>
          </cell>
          <cell r="K4">
            <v>0</v>
          </cell>
          <cell r="L4">
            <v>0</v>
          </cell>
          <cell r="M4">
            <v>0</v>
          </cell>
          <cell r="N4">
            <v>0</v>
          </cell>
          <cell r="O4">
            <v>0</v>
          </cell>
          <cell r="P4">
            <v>0</v>
          </cell>
          <cell r="Q4">
            <v>0</v>
          </cell>
        </row>
        <row r="6">
          <cell r="E6" t="str">
            <v>Value at Risk:  carga e preços de curto prazo bem acima do esperado contribuíram para um aumento do VaR @ 95% para o período de 2007 a 2011.</v>
          </cell>
        </row>
        <row r="7">
          <cell r="E7" t="str">
            <v>O VaR @ 95% de curto prazo reduziu em função da premissa de aquisição de 31 MW médios no leilão de ajuste e redução na expectativa de PLD;
O VaR @ 95% de longo prazo aumentou devido a expectativa de PLD maior para os anos de 2008 a 2011, conforme indicado</v>
          </cell>
        </row>
      </sheetData>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row r="4">
          <cell r="C4">
            <v>0.83199999999999996</v>
          </cell>
          <cell r="D4">
            <v>0.876</v>
          </cell>
          <cell r="E4">
            <v>0</v>
          </cell>
          <cell r="F4">
            <v>0</v>
          </cell>
          <cell r="G4">
            <v>0</v>
          </cell>
          <cell r="H4">
            <v>0</v>
          </cell>
          <cell r="I4">
            <v>0</v>
          </cell>
          <cell r="J4">
            <v>0</v>
          </cell>
          <cell r="K4">
            <v>0</v>
          </cell>
          <cell r="L4">
            <v>0</v>
          </cell>
          <cell r="M4">
            <v>0</v>
          </cell>
          <cell r="N4">
            <v>0</v>
          </cell>
          <cell r="O4" t="str">
            <v>As demandas verificadas encontram-se abaixo do esperado devido a sazonalidade da carga. O montante contratado considera o maior valor previsto para o ano, o que na maioria dos pontos de conexão deverá ocorrer a partir do mês de abril.</v>
          </cell>
        </row>
        <row r="5">
          <cell r="C5">
            <v>0.83</v>
          </cell>
          <cell r="D5">
            <v>0.88700000000000001</v>
          </cell>
          <cell r="E5">
            <v>0</v>
          </cell>
          <cell r="F5">
            <v>0</v>
          </cell>
          <cell r="G5">
            <v>0</v>
          </cell>
          <cell r="H5">
            <v>0</v>
          </cell>
          <cell r="I5">
            <v>0</v>
          </cell>
          <cell r="J5">
            <v>0</v>
          </cell>
          <cell r="K5">
            <v>0</v>
          </cell>
          <cell r="L5">
            <v>0</v>
          </cell>
          <cell r="M5">
            <v>0</v>
          </cell>
          <cell r="N5">
            <v>0</v>
          </cell>
          <cell r="O5">
            <v>0</v>
          </cell>
        </row>
        <row r="6">
          <cell r="C6">
            <v>0.98</v>
          </cell>
          <cell r="D6">
            <v>0.98199999999999998</v>
          </cell>
          <cell r="E6">
            <v>0</v>
          </cell>
          <cell r="F6">
            <v>0</v>
          </cell>
          <cell r="G6">
            <v>0</v>
          </cell>
          <cell r="H6">
            <v>0</v>
          </cell>
          <cell r="I6">
            <v>0</v>
          </cell>
          <cell r="J6">
            <v>0</v>
          </cell>
          <cell r="K6">
            <v>0</v>
          </cell>
          <cell r="L6">
            <v>0</v>
          </cell>
          <cell r="M6">
            <v>0</v>
          </cell>
          <cell r="N6">
            <v>0</v>
          </cell>
          <cell r="O6">
            <v>0</v>
          </cell>
        </row>
        <row r="7">
          <cell r="C7">
            <v>0.81</v>
          </cell>
          <cell r="D7">
            <v>0.94199999999999995</v>
          </cell>
          <cell r="E7">
            <v>0</v>
          </cell>
          <cell r="F7">
            <v>0</v>
          </cell>
          <cell r="G7">
            <v>0</v>
          </cell>
          <cell r="H7">
            <v>0</v>
          </cell>
          <cell r="I7">
            <v>0</v>
          </cell>
          <cell r="J7">
            <v>0</v>
          </cell>
          <cell r="K7">
            <v>0</v>
          </cell>
          <cell r="L7">
            <v>0</v>
          </cell>
          <cell r="M7">
            <v>0</v>
          </cell>
          <cell r="N7">
            <v>0</v>
          </cell>
          <cell r="O7">
            <v>0</v>
          </cell>
        </row>
        <row r="8">
          <cell r="C8">
            <v>0.67400000000000004</v>
          </cell>
          <cell r="D8">
            <v>0.86399999999999999</v>
          </cell>
          <cell r="E8">
            <v>0</v>
          </cell>
          <cell r="F8">
            <v>0</v>
          </cell>
          <cell r="G8">
            <v>0</v>
          </cell>
          <cell r="H8">
            <v>0</v>
          </cell>
          <cell r="I8">
            <v>0</v>
          </cell>
          <cell r="J8">
            <v>0</v>
          </cell>
          <cell r="K8">
            <v>0</v>
          </cell>
          <cell r="L8">
            <v>0</v>
          </cell>
          <cell r="M8">
            <v>0</v>
          </cell>
          <cell r="N8">
            <v>0</v>
          </cell>
          <cell r="O8">
            <v>0</v>
          </cell>
        </row>
        <row r="9">
          <cell r="C9">
            <v>0.97</v>
          </cell>
          <cell r="D9">
            <v>0.97799999999999998</v>
          </cell>
          <cell r="E9">
            <v>0</v>
          </cell>
          <cell r="F9">
            <v>0</v>
          </cell>
          <cell r="G9">
            <v>0</v>
          </cell>
          <cell r="H9">
            <v>0</v>
          </cell>
          <cell r="I9">
            <v>0</v>
          </cell>
          <cell r="J9">
            <v>0</v>
          </cell>
          <cell r="K9">
            <v>0</v>
          </cell>
          <cell r="L9">
            <v>0</v>
          </cell>
          <cell r="M9">
            <v>0</v>
          </cell>
          <cell r="N9">
            <v>0</v>
          </cell>
          <cell r="O9">
            <v>0</v>
          </cell>
        </row>
        <row r="10">
          <cell r="C10">
            <v>0.89</v>
          </cell>
          <cell r="D10">
            <v>0.89</v>
          </cell>
          <cell r="E10">
            <v>0</v>
          </cell>
          <cell r="F10">
            <v>0</v>
          </cell>
          <cell r="G10">
            <v>0</v>
          </cell>
          <cell r="H10">
            <v>0</v>
          </cell>
          <cell r="I10">
            <v>0</v>
          </cell>
          <cell r="J10">
            <v>0</v>
          </cell>
          <cell r="K10">
            <v>0</v>
          </cell>
          <cell r="L10">
            <v>0</v>
          </cell>
          <cell r="M10">
            <v>0</v>
          </cell>
          <cell r="N10">
            <v>0</v>
          </cell>
          <cell r="O10">
            <v>0</v>
          </cell>
        </row>
        <row r="11">
          <cell r="C11">
            <v>0.90700000000000003</v>
          </cell>
          <cell r="D11">
            <v>0.92</v>
          </cell>
          <cell r="E11">
            <v>0</v>
          </cell>
          <cell r="F11">
            <v>0</v>
          </cell>
          <cell r="G11">
            <v>0</v>
          </cell>
          <cell r="H11">
            <v>0</v>
          </cell>
          <cell r="I11">
            <v>0</v>
          </cell>
          <cell r="J11">
            <v>0</v>
          </cell>
          <cell r="K11">
            <v>0</v>
          </cell>
          <cell r="L11">
            <v>0</v>
          </cell>
          <cell r="M11">
            <v>0</v>
          </cell>
          <cell r="N11">
            <v>0</v>
          </cell>
          <cell r="O11">
            <v>0</v>
          </cell>
        </row>
        <row r="12">
          <cell r="C12">
            <v>0.89200000000000002</v>
          </cell>
          <cell r="D12">
            <v>0.87</v>
          </cell>
          <cell r="E12">
            <v>0</v>
          </cell>
          <cell r="F12">
            <v>0</v>
          </cell>
          <cell r="G12">
            <v>0</v>
          </cell>
          <cell r="H12">
            <v>0</v>
          </cell>
          <cell r="I12">
            <v>0</v>
          </cell>
          <cell r="J12">
            <v>0</v>
          </cell>
          <cell r="K12">
            <v>0</v>
          </cell>
          <cell r="L12">
            <v>0</v>
          </cell>
          <cell r="M12">
            <v>0</v>
          </cell>
          <cell r="N12">
            <v>0</v>
          </cell>
          <cell r="O12">
            <v>0</v>
          </cell>
        </row>
        <row r="13">
          <cell r="C13">
            <v>0.79679999999999995</v>
          </cell>
          <cell r="D13">
            <v>0.92500000000000004</v>
          </cell>
          <cell r="E13">
            <v>0</v>
          </cell>
          <cell r="F13">
            <v>0</v>
          </cell>
          <cell r="G13">
            <v>0</v>
          </cell>
          <cell r="H13">
            <v>0</v>
          </cell>
          <cell r="I13">
            <v>0</v>
          </cell>
          <cell r="J13">
            <v>0</v>
          </cell>
          <cell r="K13">
            <v>0</v>
          </cell>
          <cell r="L13">
            <v>0</v>
          </cell>
          <cell r="M13">
            <v>0</v>
          </cell>
          <cell r="N13">
            <v>0</v>
          </cell>
          <cell r="O13">
            <v>0</v>
          </cell>
        </row>
        <row r="14">
          <cell r="C14">
            <v>0.81499999999999995</v>
          </cell>
          <cell r="D14">
            <v>0.89400000000000002</v>
          </cell>
          <cell r="E14">
            <v>0</v>
          </cell>
          <cell r="F14">
            <v>0</v>
          </cell>
          <cell r="G14">
            <v>0</v>
          </cell>
          <cell r="H14">
            <v>0</v>
          </cell>
          <cell r="I14">
            <v>0</v>
          </cell>
          <cell r="J14">
            <v>0</v>
          </cell>
          <cell r="K14">
            <v>0</v>
          </cell>
          <cell r="L14">
            <v>0</v>
          </cell>
          <cell r="M14">
            <v>0</v>
          </cell>
          <cell r="N14">
            <v>0</v>
          </cell>
          <cell r="O14">
            <v>0</v>
          </cell>
        </row>
        <row r="15">
          <cell r="C15">
            <v>0.88029999999999997</v>
          </cell>
          <cell r="D15">
            <v>0.88</v>
          </cell>
          <cell r="E15">
            <v>0</v>
          </cell>
          <cell r="F15">
            <v>0</v>
          </cell>
          <cell r="G15">
            <v>0</v>
          </cell>
          <cell r="H15">
            <v>0</v>
          </cell>
          <cell r="I15">
            <v>0</v>
          </cell>
          <cell r="J15">
            <v>0</v>
          </cell>
          <cell r="K15">
            <v>0</v>
          </cell>
          <cell r="L15">
            <v>0</v>
          </cell>
          <cell r="M15">
            <v>0</v>
          </cell>
          <cell r="N15">
            <v>0</v>
          </cell>
          <cell r="O15">
            <v>0</v>
          </cell>
        </row>
        <row r="16">
          <cell r="C16">
            <v>0.88900000000000001</v>
          </cell>
          <cell r="D16">
            <v>0.92</v>
          </cell>
          <cell r="E16">
            <v>0</v>
          </cell>
          <cell r="F16">
            <v>0</v>
          </cell>
          <cell r="G16">
            <v>0</v>
          </cell>
          <cell r="H16">
            <v>0</v>
          </cell>
          <cell r="I16">
            <v>0</v>
          </cell>
          <cell r="J16">
            <v>0</v>
          </cell>
          <cell r="K16">
            <v>0</v>
          </cell>
          <cell r="L16">
            <v>0</v>
          </cell>
          <cell r="M16">
            <v>0</v>
          </cell>
          <cell r="N16">
            <v>0</v>
          </cell>
          <cell r="O16">
            <v>0</v>
          </cell>
        </row>
        <row r="17">
          <cell r="C17">
            <v>0.81499999999999995</v>
          </cell>
          <cell r="D17">
            <v>0.88500000000000001</v>
          </cell>
          <cell r="E17">
            <v>0</v>
          </cell>
          <cell r="F17">
            <v>0</v>
          </cell>
          <cell r="G17">
            <v>0</v>
          </cell>
          <cell r="H17">
            <v>0</v>
          </cell>
          <cell r="I17">
            <v>0</v>
          </cell>
          <cell r="J17">
            <v>0</v>
          </cell>
          <cell r="K17">
            <v>0</v>
          </cell>
          <cell r="L17">
            <v>0</v>
          </cell>
          <cell r="M17">
            <v>0</v>
          </cell>
          <cell r="N17">
            <v>0</v>
          </cell>
          <cell r="O17">
            <v>0</v>
          </cell>
        </row>
        <row r="18">
          <cell r="C18">
            <v>0.89559999999999995</v>
          </cell>
          <cell r="D18">
            <v>0.82799999999999996</v>
          </cell>
          <cell r="E18">
            <v>0</v>
          </cell>
          <cell r="F18">
            <v>0</v>
          </cell>
          <cell r="G18">
            <v>0</v>
          </cell>
          <cell r="H18">
            <v>0</v>
          </cell>
          <cell r="I18">
            <v>0</v>
          </cell>
          <cell r="J18">
            <v>0</v>
          </cell>
          <cell r="K18">
            <v>0</v>
          </cell>
          <cell r="L18">
            <v>0</v>
          </cell>
          <cell r="M18">
            <v>0</v>
          </cell>
          <cell r="N18">
            <v>0</v>
          </cell>
          <cell r="O18">
            <v>0</v>
          </cell>
        </row>
        <row r="19">
          <cell r="C19">
            <v>0.7782</v>
          </cell>
          <cell r="D19">
            <v>0.80600000000000005</v>
          </cell>
          <cell r="E19">
            <v>0</v>
          </cell>
          <cell r="F19">
            <v>0</v>
          </cell>
          <cell r="G19">
            <v>0</v>
          </cell>
          <cell r="H19">
            <v>0</v>
          </cell>
          <cell r="I19">
            <v>0</v>
          </cell>
          <cell r="J19">
            <v>0</v>
          </cell>
          <cell r="K19">
            <v>0</v>
          </cell>
          <cell r="L19">
            <v>0</v>
          </cell>
          <cell r="M19">
            <v>0</v>
          </cell>
          <cell r="N19">
            <v>0</v>
          </cell>
          <cell r="O19">
            <v>0</v>
          </cell>
        </row>
        <row r="20">
          <cell r="C20">
            <v>0.85150000000000003</v>
          </cell>
          <cell r="D20">
            <v>0.89600000000000002</v>
          </cell>
          <cell r="E20">
            <v>0</v>
          </cell>
          <cell r="F20">
            <v>0</v>
          </cell>
          <cell r="G20">
            <v>0</v>
          </cell>
          <cell r="H20">
            <v>0</v>
          </cell>
          <cell r="I20">
            <v>0</v>
          </cell>
          <cell r="J20">
            <v>0</v>
          </cell>
          <cell r="K20">
            <v>0</v>
          </cell>
          <cell r="L20">
            <v>0</v>
          </cell>
          <cell r="M20">
            <v>0</v>
          </cell>
          <cell r="N20">
            <v>0</v>
          </cell>
          <cell r="O20">
            <v>0</v>
          </cell>
        </row>
        <row r="21">
          <cell r="C21">
            <v>0.89549999999999996</v>
          </cell>
          <cell r="D21">
            <v>0.92</v>
          </cell>
          <cell r="E21">
            <v>0</v>
          </cell>
          <cell r="F21">
            <v>0</v>
          </cell>
          <cell r="G21">
            <v>0</v>
          </cell>
          <cell r="H21">
            <v>0</v>
          </cell>
          <cell r="I21">
            <v>0</v>
          </cell>
          <cell r="J21">
            <v>0</v>
          </cell>
          <cell r="K21">
            <v>0</v>
          </cell>
          <cell r="L21">
            <v>0</v>
          </cell>
          <cell r="M21">
            <v>0</v>
          </cell>
          <cell r="N21">
            <v>0</v>
          </cell>
          <cell r="O21">
            <v>0</v>
          </cell>
        </row>
        <row r="22">
          <cell r="C22">
            <v>0</v>
          </cell>
          <cell r="D22">
            <v>0</v>
          </cell>
          <cell r="E22">
            <v>0</v>
          </cell>
          <cell r="F22">
            <v>0</v>
          </cell>
          <cell r="G22">
            <v>0</v>
          </cell>
          <cell r="H22">
            <v>0</v>
          </cell>
          <cell r="I22">
            <v>0</v>
          </cell>
          <cell r="J22">
            <v>0</v>
          </cell>
          <cell r="K22">
            <v>0</v>
          </cell>
          <cell r="L22">
            <v>0</v>
          </cell>
          <cell r="M22">
            <v>0</v>
          </cell>
          <cell r="N22">
            <v>0</v>
          </cell>
          <cell r="O22">
            <v>0</v>
          </cell>
        </row>
      </sheetData>
      <sheetData sheetId="87" refreshError="1"/>
      <sheetData sheetId="88" refreshError="1"/>
      <sheetData sheetId="89" refreshError="1"/>
      <sheetData sheetId="90" refreshError="1">
        <row r="3">
          <cell r="B3">
            <v>1.1014984296158659</v>
          </cell>
          <cell r="C3">
            <v>0.49008241189742346</v>
          </cell>
          <cell r="D3">
            <v>0.48868544639281886</v>
          </cell>
          <cell r="E3">
            <v>0.48730724837476136</v>
          </cell>
          <cell r="F3">
            <v>0.51153854303259894</v>
          </cell>
          <cell r="G3">
            <v>0.51018639428584833</v>
          </cell>
          <cell r="H3">
            <v>0.50885218965838652</v>
          </cell>
          <cell r="I3">
            <v>0.50753566112065207</v>
          </cell>
          <cell r="J3">
            <v>0.50623654466290169</v>
          </cell>
          <cell r="K3">
            <v>0.61495458023491434</v>
          </cell>
          <cell r="L3">
            <v>0.69368951168659521</v>
          </cell>
          <cell r="M3">
            <v>0.69244108670948068</v>
          </cell>
          <cell r="N3">
            <v>7.1130080476722473</v>
          </cell>
        </row>
        <row r="4">
          <cell r="B4">
            <v>0.47956645999999997</v>
          </cell>
          <cell r="C4">
            <v>0.59167800000000004</v>
          </cell>
          <cell r="D4">
            <v>0</v>
          </cell>
          <cell r="E4">
            <v>0</v>
          </cell>
          <cell r="F4">
            <v>0</v>
          </cell>
          <cell r="G4">
            <v>0</v>
          </cell>
          <cell r="H4">
            <v>0</v>
          </cell>
          <cell r="I4">
            <v>0</v>
          </cell>
          <cell r="J4">
            <v>0</v>
          </cell>
          <cell r="K4">
            <v>0</v>
          </cell>
          <cell r="L4">
            <v>0</v>
          </cell>
          <cell r="M4">
            <v>0</v>
          </cell>
          <cell r="N4">
            <v>1.07124446</v>
          </cell>
        </row>
        <row r="9">
          <cell r="B9">
            <v>4.8083414634146333</v>
          </cell>
          <cell r="C9">
            <v>5.4110611951219507</v>
          </cell>
          <cell r="D9">
            <v>5.2776448101219513</v>
          </cell>
          <cell r="E9">
            <v>5.6281753536585368</v>
          </cell>
          <cell r="F9">
            <v>4.9822014146341456</v>
          </cell>
          <cell r="G9">
            <v>5.3579268292682922</v>
          </cell>
          <cell r="H9">
            <v>5.1482073170731697</v>
          </cell>
          <cell r="I9">
            <v>6.0522569385365852</v>
          </cell>
          <cell r="J9">
            <v>6.2212214634146337</v>
          </cell>
          <cell r="K9">
            <v>5.6450326854292721</v>
          </cell>
          <cell r="L9">
            <v>5.6450326854292721</v>
          </cell>
          <cell r="M9">
            <v>5.6450326854292721</v>
          </cell>
          <cell r="N9">
            <v>65.822134841531721</v>
          </cell>
        </row>
        <row r="10">
          <cell r="B10">
            <v>4.8772637800000016</v>
          </cell>
          <cell r="C10">
            <v>5.7629999999999999</v>
          </cell>
          <cell r="D10">
            <v>0</v>
          </cell>
          <cell r="E10">
            <v>0</v>
          </cell>
          <cell r="F10">
            <v>0</v>
          </cell>
          <cell r="G10">
            <v>0</v>
          </cell>
          <cell r="H10">
            <v>0</v>
          </cell>
          <cell r="I10">
            <v>0</v>
          </cell>
          <cell r="J10">
            <v>0</v>
          </cell>
          <cell r="K10">
            <v>0</v>
          </cell>
          <cell r="L10">
            <v>0</v>
          </cell>
          <cell r="M10">
            <v>0</v>
          </cell>
          <cell r="N10">
            <v>10.640263780000002</v>
          </cell>
        </row>
        <row r="14">
          <cell r="B14">
            <v>0.35</v>
          </cell>
          <cell r="C14">
            <v>0.35</v>
          </cell>
          <cell r="D14">
            <v>0.35</v>
          </cell>
          <cell r="E14">
            <v>0.35</v>
          </cell>
          <cell r="F14">
            <v>0.35</v>
          </cell>
          <cell r="G14">
            <v>0.35</v>
          </cell>
          <cell r="H14">
            <v>0.35</v>
          </cell>
          <cell r="I14">
            <v>0.35</v>
          </cell>
          <cell r="J14">
            <v>0.35</v>
          </cell>
          <cell r="K14">
            <v>0.35</v>
          </cell>
          <cell r="L14">
            <v>0.35</v>
          </cell>
          <cell r="M14">
            <v>0.35</v>
          </cell>
          <cell r="N14">
            <v>4.2</v>
          </cell>
        </row>
        <row r="15">
          <cell r="B15">
            <v>0.56579199999999996</v>
          </cell>
          <cell r="C15">
            <v>0.58799999999999997</v>
          </cell>
          <cell r="D15">
            <v>0</v>
          </cell>
          <cell r="E15">
            <v>0</v>
          </cell>
          <cell r="F15">
            <v>0</v>
          </cell>
          <cell r="G15">
            <v>0</v>
          </cell>
          <cell r="H15">
            <v>0</v>
          </cell>
          <cell r="I15">
            <v>0</v>
          </cell>
          <cell r="J15">
            <v>0</v>
          </cell>
          <cell r="K15">
            <v>0</v>
          </cell>
          <cell r="L15">
            <v>0</v>
          </cell>
          <cell r="M15">
            <v>0</v>
          </cell>
          <cell r="N15">
            <v>1.1537919999999999</v>
          </cell>
        </row>
      </sheetData>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row r="2">
          <cell r="D2">
            <v>1.8749999999999999E-3</v>
          </cell>
          <cell r="E2">
            <v>2.0138888888888888E-3</v>
          </cell>
          <cell r="F2">
            <v>0</v>
          </cell>
          <cell r="G2">
            <v>0</v>
          </cell>
          <cell r="H2">
            <v>0</v>
          </cell>
          <cell r="I2">
            <v>0</v>
          </cell>
          <cell r="J2">
            <v>0</v>
          </cell>
          <cell r="K2">
            <v>0</v>
          </cell>
          <cell r="L2">
            <v>0</v>
          </cell>
          <cell r="M2">
            <v>0</v>
          </cell>
          <cell r="N2">
            <v>0</v>
          </cell>
          <cell r="O2">
            <v>0</v>
          </cell>
          <cell r="P2">
            <v>0</v>
          </cell>
        </row>
        <row r="3">
          <cell r="D3">
            <v>7.5231481481481477E-3</v>
          </cell>
          <cell r="E3">
            <v>6.1921296296296299E-3</v>
          </cell>
          <cell r="F3">
            <v>0</v>
          </cell>
          <cell r="G3">
            <v>0</v>
          </cell>
          <cell r="H3">
            <v>0</v>
          </cell>
          <cell r="I3">
            <v>0</v>
          </cell>
          <cell r="J3">
            <v>0</v>
          </cell>
          <cell r="K3">
            <v>0</v>
          </cell>
          <cell r="L3">
            <v>0</v>
          </cell>
          <cell r="M3">
            <v>0</v>
          </cell>
          <cell r="N3">
            <v>0</v>
          </cell>
          <cell r="O3">
            <v>0</v>
          </cell>
          <cell r="P3">
            <v>0</v>
          </cell>
        </row>
        <row r="4">
          <cell r="D4">
            <v>4.6412037037037038E-3</v>
          </cell>
          <cell r="E4">
            <v>5.0925925925925921E-3</v>
          </cell>
          <cell r="F4">
            <v>0</v>
          </cell>
          <cell r="G4">
            <v>0</v>
          </cell>
          <cell r="H4">
            <v>0</v>
          </cell>
          <cell r="I4">
            <v>0</v>
          </cell>
          <cell r="J4">
            <v>0</v>
          </cell>
          <cell r="K4">
            <v>0</v>
          </cell>
          <cell r="L4">
            <v>0</v>
          </cell>
          <cell r="M4">
            <v>0</v>
          </cell>
          <cell r="N4">
            <v>0</v>
          </cell>
          <cell r="O4">
            <v>0</v>
          </cell>
          <cell r="P4">
            <v>0</v>
          </cell>
        </row>
        <row r="5">
          <cell r="D5">
            <v>7.5462962962962966E-3</v>
          </cell>
          <cell r="E5">
            <v>6.7129629629629622E-3</v>
          </cell>
          <cell r="F5">
            <v>0</v>
          </cell>
          <cell r="G5">
            <v>0</v>
          </cell>
          <cell r="H5">
            <v>0</v>
          </cell>
          <cell r="I5">
            <v>0</v>
          </cell>
          <cell r="J5">
            <v>0</v>
          </cell>
          <cell r="K5">
            <v>0</v>
          </cell>
          <cell r="L5">
            <v>0</v>
          </cell>
          <cell r="M5">
            <v>0</v>
          </cell>
          <cell r="N5">
            <v>0</v>
          </cell>
          <cell r="O5">
            <v>0</v>
          </cell>
          <cell r="P5">
            <v>0</v>
          </cell>
        </row>
        <row r="6">
          <cell r="D6">
            <v>5.4976851851851853E-3</v>
          </cell>
          <cell r="E6">
            <v>4.9884259259259265E-3</v>
          </cell>
          <cell r="F6">
            <v>0</v>
          </cell>
          <cell r="G6">
            <v>0</v>
          </cell>
          <cell r="H6">
            <v>0</v>
          </cell>
          <cell r="I6">
            <v>0</v>
          </cell>
          <cell r="J6">
            <v>0</v>
          </cell>
          <cell r="K6">
            <v>0</v>
          </cell>
          <cell r="L6">
            <v>0</v>
          </cell>
          <cell r="M6">
            <v>0</v>
          </cell>
          <cell r="N6">
            <v>0</v>
          </cell>
          <cell r="O6">
            <v>0</v>
          </cell>
          <cell r="P6">
            <v>0</v>
          </cell>
        </row>
        <row r="7">
          <cell r="D7">
            <v>6.3425925925925915E-3</v>
          </cell>
          <cell r="E7">
            <v>6.2962962962962964E-3</v>
          </cell>
          <cell r="F7">
            <v>0</v>
          </cell>
          <cell r="G7">
            <v>0</v>
          </cell>
          <cell r="H7">
            <v>0</v>
          </cell>
          <cell r="I7">
            <v>0</v>
          </cell>
          <cell r="J7">
            <v>0</v>
          </cell>
          <cell r="K7">
            <v>0</v>
          </cell>
          <cell r="L7">
            <v>0</v>
          </cell>
          <cell r="M7">
            <v>0</v>
          </cell>
          <cell r="N7">
            <v>0</v>
          </cell>
          <cell r="O7">
            <v>0</v>
          </cell>
          <cell r="P7">
            <v>0</v>
          </cell>
        </row>
        <row r="8">
          <cell r="D8">
            <v>2.4409722222222222E-2</v>
          </cell>
          <cell r="E8">
            <v>2.0601851851851854E-2</v>
          </cell>
          <cell r="F8">
            <v>0</v>
          </cell>
          <cell r="G8">
            <v>0</v>
          </cell>
          <cell r="H8">
            <v>0</v>
          </cell>
          <cell r="I8">
            <v>0</v>
          </cell>
          <cell r="J8">
            <v>0</v>
          </cell>
          <cell r="K8">
            <v>0</v>
          </cell>
          <cell r="L8">
            <v>0</v>
          </cell>
          <cell r="M8">
            <v>0</v>
          </cell>
          <cell r="N8">
            <v>0</v>
          </cell>
          <cell r="O8">
            <v>0</v>
          </cell>
          <cell r="P8">
            <v>0</v>
          </cell>
        </row>
        <row r="9">
          <cell r="D9">
            <v>1.275462962962963E-2</v>
          </cell>
          <cell r="E9">
            <v>1.4710648148148148E-2</v>
          </cell>
          <cell r="F9">
            <v>0</v>
          </cell>
          <cell r="G9">
            <v>0</v>
          </cell>
          <cell r="H9">
            <v>0</v>
          </cell>
          <cell r="I9">
            <v>0</v>
          </cell>
          <cell r="J9">
            <v>0</v>
          </cell>
          <cell r="K9">
            <v>0</v>
          </cell>
          <cell r="L9">
            <v>0</v>
          </cell>
          <cell r="M9">
            <v>0</v>
          </cell>
          <cell r="N9">
            <v>0</v>
          </cell>
          <cell r="O9">
            <v>0</v>
          </cell>
          <cell r="P9">
            <v>0</v>
          </cell>
        </row>
        <row r="10">
          <cell r="D10">
            <v>2.2222222222222223E-2</v>
          </cell>
          <cell r="E10">
            <v>1.9918981481481482E-2</v>
          </cell>
          <cell r="F10">
            <v>0</v>
          </cell>
          <cell r="G10">
            <v>0</v>
          </cell>
          <cell r="H10">
            <v>0</v>
          </cell>
          <cell r="I10">
            <v>0</v>
          </cell>
          <cell r="J10">
            <v>0</v>
          </cell>
          <cell r="K10">
            <v>0</v>
          </cell>
          <cell r="L10">
            <v>0</v>
          </cell>
          <cell r="M10">
            <v>0</v>
          </cell>
          <cell r="N10">
            <v>0</v>
          </cell>
          <cell r="O10">
            <v>0</v>
          </cell>
          <cell r="P10">
            <v>0</v>
          </cell>
        </row>
        <row r="11">
          <cell r="D11">
            <v>0</v>
          </cell>
          <cell r="E11">
            <v>0</v>
          </cell>
          <cell r="F11">
            <v>0</v>
          </cell>
          <cell r="G11">
            <v>0</v>
          </cell>
          <cell r="H11">
            <v>0</v>
          </cell>
          <cell r="I11">
            <v>0</v>
          </cell>
          <cell r="J11">
            <v>0</v>
          </cell>
          <cell r="K11">
            <v>0</v>
          </cell>
          <cell r="L11">
            <v>0</v>
          </cell>
          <cell r="M11">
            <v>0</v>
          </cell>
          <cell r="N11">
            <v>0</v>
          </cell>
          <cell r="O11">
            <v>0</v>
          </cell>
          <cell r="P11">
            <v>0</v>
          </cell>
        </row>
        <row r="12">
          <cell r="D12">
            <v>7.3842592592592597E-3</v>
          </cell>
          <cell r="E12">
            <v>6.9791666666666674E-3</v>
          </cell>
          <cell r="F12">
            <v>0</v>
          </cell>
          <cell r="G12">
            <v>0</v>
          </cell>
          <cell r="H12">
            <v>0</v>
          </cell>
          <cell r="I12">
            <v>0</v>
          </cell>
          <cell r="J12">
            <v>0</v>
          </cell>
          <cell r="K12">
            <v>0</v>
          </cell>
          <cell r="L12">
            <v>0</v>
          </cell>
          <cell r="M12">
            <v>0</v>
          </cell>
          <cell r="N12">
            <v>0</v>
          </cell>
          <cell r="O12">
            <v>0</v>
          </cell>
          <cell r="P12">
            <v>0</v>
          </cell>
        </row>
        <row r="13">
          <cell r="D13">
            <v>6.828703703703704E-3</v>
          </cell>
          <cell r="E13">
            <v>6.7245370370370367E-3</v>
          </cell>
          <cell r="F13">
            <v>0</v>
          </cell>
          <cell r="G13">
            <v>0</v>
          </cell>
          <cell r="H13">
            <v>0</v>
          </cell>
          <cell r="I13">
            <v>0</v>
          </cell>
          <cell r="J13">
            <v>0</v>
          </cell>
          <cell r="K13">
            <v>0</v>
          </cell>
          <cell r="L13">
            <v>0</v>
          </cell>
          <cell r="M13">
            <v>0</v>
          </cell>
          <cell r="N13">
            <v>0</v>
          </cell>
          <cell r="O13">
            <v>0</v>
          </cell>
          <cell r="P13">
            <v>0</v>
          </cell>
        </row>
        <row r="14">
          <cell r="D14">
            <v>1.0798611111111111E-2</v>
          </cell>
          <cell r="E14">
            <v>1.0266203703703703E-2</v>
          </cell>
          <cell r="F14">
            <v>0</v>
          </cell>
          <cell r="G14">
            <v>0</v>
          </cell>
          <cell r="H14">
            <v>0</v>
          </cell>
          <cell r="I14">
            <v>0</v>
          </cell>
          <cell r="J14">
            <v>0</v>
          </cell>
          <cell r="K14">
            <v>0</v>
          </cell>
          <cell r="L14">
            <v>0</v>
          </cell>
          <cell r="M14">
            <v>0</v>
          </cell>
          <cell r="N14">
            <v>0</v>
          </cell>
          <cell r="O14">
            <v>0</v>
          </cell>
          <cell r="P14">
            <v>0</v>
          </cell>
        </row>
        <row r="15">
          <cell r="D15">
            <v>8.7615740740740744E-3</v>
          </cell>
          <cell r="E15">
            <v>8.518518518518519E-3</v>
          </cell>
          <cell r="F15">
            <v>0</v>
          </cell>
          <cell r="G15">
            <v>0</v>
          </cell>
          <cell r="H15">
            <v>0</v>
          </cell>
          <cell r="I15">
            <v>0</v>
          </cell>
          <cell r="J15">
            <v>0</v>
          </cell>
          <cell r="K15">
            <v>0</v>
          </cell>
          <cell r="L15">
            <v>0</v>
          </cell>
          <cell r="M15">
            <v>0</v>
          </cell>
          <cell r="N15">
            <v>0</v>
          </cell>
          <cell r="O15">
            <v>0</v>
          </cell>
          <cell r="P15">
            <v>0</v>
          </cell>
        </row>
        <row r="16">
          <cell r="D16">
            <v>8.113425925925925E-3</v>
          </cell>
          <cell r="E16">
            <v>7.8125E-3</v>
          </cell>
          <cell r="F16">
            <v>0</v>
          </cell>
          <cell r="G16">
            <v>0</v>
          </cell>
          <cell r="H16">
            <v>0</v>
          </cell>
          <cell r="I16">
            <v>0</v>
          </cell>
          <cell r="J16">
            <v>0</v>
          </cell>
          <cell r="K16">
            <v>0</v>
          </cell>
          <cell r="L16">
            <v>0</v>
          </cell>
          <cell r="M16">
            <v>0</v>
          </cell>
          <cell r="N16">
            <v>0</v>
          </cell>
          <cell r="O16">
            <v>0</v>
          </cell>
          <cell r="P16">
            <v>0</v>
          </cell>
        </row>
        <row r="17">
          <cell r="D17">
            <v>2.5578703703703705E-3</v>
          </cell>
          <cell r="E17">
            <v>1.7476851851851852E-3</v>
          </cell>
          <cell r="F17">
            <v>0</v>
          </cell>
          <cell r="G17">
            <v>0</v>
          </cell>
          <cell r="H17">
            <v>0</v>
          </cell>
          <cell r="I17">
            <v>0</v>
          </cell>
          <cell r="J17">
            <v>0</v>
          </cell>
          <cell r="K17">
            <v>0</v>
          </cell>
          <cell r="L17">
            <v>0</v>
          </cell>
          <cell r="M17">
            <v>0</v>
          </cell>
          <cell r="N17">
            <v>0</v>
          </cell>
          <cell r="O17">
            <v>0</v>
          </cell>
          <cell r="P17">
            <v>0</v>
          </cell>
        </row>
        <row r="18">
          <cell r="D18">
            <v>4.2824074074074075E-3</v>
          </cell>
          <cell r="E18">
            <v>3.530092592592592E-3</v>
          </cell>
          <cell r="F18">
            <v>0</v>
          </cell>
          <cell r="G18">
            <v>0</v>
          </cell>
          <cell r="H18">
            <v>0</v>
          </cell>
          <cell r="I18">
            <v>0</v>
          </cell>
          <cell r="J18">
            <v>0</v>
          </cell>
          <cell r="K18">
            <v>0</v>
          </cell>
          <cell r="L18">
            <v>0</v>
          </cell>
          <cell r="M18">
            <v>0</v>
          </cell>
          <cell r="N18">
            <v>0</v>
          </cell>
          <cell r="O18">
            <v>0</v>
          </cell>
          <cell r="P18">
            <v>0</v>
          </cell>
        </row>
        <row r="19">
          <cell r="D19">
            <v>3.1435185185185184E-2</v>
          </cell>
          <cell r="E19">
            <v>3.4444444444444444E-2</v>
          </cell>
          <cell r="F19">
            <v>0</v>
          </cell>
          <cell r="G19">
            <v>0</v>
          </cell>
          <cell r="H19">
            <v>0</v>
          </cell>
          <cell r="I19">
            <v>0</v>
          </cell>
          <cell r="J19">
            <v>0</v>
          </cell>
          <cell r="K19">
            <v>0</v>
          </cell>
          <cell r="L19">
            <v>0</v>
          </cell>
          <cell r="M19">
            <v>0</v>
          </cell>
          <cell r="N19">
            <v>0</v>
          </cell>
          <cell r="O19">
            <v>0</v>
          </cell>
          <cell r="P19">
            <v>0</v>
          </cell>
        </row>
        <row r="20">
          <cell r="D20">
            <v>4.5138888888888893E-3</v>
          </cell>
          <cell r="E20">
            <v>3.7962962962962963E-3</v>
          </cell>
          <cell r="F20">
            <v>0</v>
          </cell>
          <cell r="G20">
            <v>0</v>
          </cell>
          <cell r="H20">
            <v>0</v>
          </cell>
          <cell r="I20">
            <v>0</v>
          </cell>
          <cell r="J20">
            <v>0</v>
          </cell>
          <cell r="K20">
            <v>0</v>
          </cell>
          <cell r="L20">
            <v>0</v>
          </cell>
          <cell r="M20">
            <v>0</v>
          </cell>
          <cell r="N20">
            <v>0</v>
          </cell>
          <cell r="O20">
            <v>0</v>
          </cell>
          <cell r="P20">
            <v>0</v>
          </cell>
        </row>
        <row r="21">
          <cell r="D21">
            <v>7.8356481481481489E-3</v>
          </cell>
          <cell r="E21">
            <v>7.5115740740740742E-3</v>
          </cell>
          <cell r="F21">
            <v>0</v>
          </cell>
          <cell r="G21">
            <v>0</v>
          </cell>
          <cell r="H21">
            <v>0</v>
          </cell>
          <cell r="I21">
            <v>0</v>
          </cell>
          <cell r="J21">
            <v>0</v>
          </cell>
          <cell r="K21">
            <v>0</v>
          </cell>
          <cell r="L21">
            <v>0</v>
          </cell>
          <cell r="M21">
            <v>0</v>
          </cell>
          <cell r="N21">
            <v>0</v>
          </cell>
          <cell r="O21">
            <v>0</v>
          </cell>
          <cell r="P21">
            <v>0</v>
          </cell>
        </row>
        <row r="22">
          <cell r="D22">
            <v>9.4444444444444445E-3</v>
          </cell>
          <cell r="E22">
            <v>5.37037037037037E-3</v>
          </cell>
          <cell r="F22">
            <v>0</v>
          </cell>
          <cell r="G22">
            <v>0</v>
          </cell>
          <cell r="H22">
            <v>0</v>
          </cell>
          <cell r="I22">
            <v>0</v>
          </cell>
          <cell r="J22">
            <v>0</v>
          </cell>
          <cell r="K22">
            <v>0</v>
          </cell>
          <cell r="L22">
            <v>0</v>
          </cell>
          <cell r="M22">
            <v>0</v>
          </cell>
          <cell r="N22">
            <v>0</v>
          </cell>
          <cell r="O22">
            <v>0</v>
          </cell>
          <cell r="P22">
            <v>0</v>
          </cell>
        </row>
        <row r="23">
          <cell r="D23">
            <v>1.5011574074074075E-2</v>
          </cell>
          <cell r="E23">
            <v>1.3402777777777777E-2</v>
          </cell>
          <cell r="F23">
            <v>0</v>
          </cell>
          <cell r="G23">
            <v>0</v>
          </cell>
          <cell r="H23">
            <v>0</v>
          </cell>
          <cell r="I23">
            <v>0</v>
          </cell>
          <cell r="J23">
            <v>0</v>
          </cell>
          <cell r="K23">
            <v>0</v>
          </cell>
          <cell r="L23">
            <v>0</v>
          </cell>
          <cell r="M23">
            <v>0</v>
          </cell>
          <cell r="N23">
            <v>0</v>
          </cell>
          <cell r="O23">
            <v>0</v>
          </cell>
          <cell r="P23">
            <v>0</v>
          </cell>
        </row>
        <row r="24">
          <cell r="D24">
            <v>6.3020833333333331E-2</v>
          </cell>
          <cell r="E24">
            <v>6.3969907407407406E-2</v>
          </cell>
          <cell r="F24">
            <v>0</v>
          </cell>
          <cell r="G24">
            <v>0</v>
          </cell>
          <cell r="H24">
            <v>0</v>
          </cell>
          <cell r="I24">
            <v>0</v>
          </cell>
          <cell r="J24">
            <v>0</v>
          </cell>
          <cell r="K24">
            <v>0</v>
          </cell>
          <cell r="L24">
            <v>0</v>
          </cell>
          <cell r="M24">
            <v>0</v>
          </cell>
          <cell r="N24">
            <v>0</v>
          </cell>
          <cell r="O24">
            <v>0</v>
          </cell>
          <cell r="P24">
            <v>0</v>
          </cell>
        </row>
        <row r="25">
          <cell r="D25">
            <v>1.4965277777777779E-2</v>
          </cell>
          <cell r="E25">
            <v>1.3842592592592594E-2</v>
          </cell>
          <cell r="F25">
            <v>0</v>
          </cell>
          <cell r="G25">
            <v>0</v>
          </cell>
          <cell r="H25">
            <v>0</v>
          </cell>
          <cell r="I25">
            <v>0</v>
          </cell>
          <cell r="J25">
            <v>0</v>
          </cell>
          <cell r="K25">
            <v>0</v>
          </cell>
          <cell r="L25">
            <v>0</v>
          </cell>
          <cell r="M25">
            <v>0</v>
          </cell>
          <cell r="N25">
            <v>0</v>
          </cell>
          <cell r="O25">
            <v>0</v>
          </cell>
          <cell r="P25">
            <v>0</v>
          </cell>
        </row>
        <row r="26">
          <cell r="D26">
            <v>0</v>
          </cell>
          <cell r="E26">
            <v>0</v>
          </cell>
          <cell r="F26">
            <v>0</v>
          </cell>
          <cell r="G26">
            <v>0</v>
          </cell>
          <cell r="H26">
            <v>0</v>
          </cell>
          <cell r="I26">
            <v>0</v>
          </cell>
          <cell r="J26">
            <v>0</v>
          </cell>
          <cell r="K26">
            <v>0</v>
          </cell>
          <cell r="L26">
            <v>0</v>
          </cell>
          <cell r="M26">
            <v>0</v>
          </cell>
          <cell r="N26">
            <v>0</v>
          </cell>
          <cell r="O26">
            <v>0</v>
          </cell>
          <cell r="P26">
            <v>0</v>
          </cell>
        </row>
        <row r="27">
          <cell r="D27">
            <v>7.4652777777777781E-3</v>
          </cell>
          <cell r="E27">
            <v>6.2500000000000003E-3</v>
          </cell>
          <cell r="F27">
            <v>0</v>
          </cell>
          <cell r="G27">
            <v>0</v>
          </cell>
          <cell r="H27">
            <v>0</v>
          </cell>
          <cell r="I27">
            <v>0</v>
          </cell>
          <cell r="J27">
            <v>0</v>
          </cell>
          <cell r="K27">
            <v>0</v>
          </cell>
          <cell r="L27">
            <v>0</v>
          </cell>
          <cell r="M27">
            <v>0</v>
          </cell>
          <cell r="N27">
            <v>0</v>
          </cell>
          <cell r="O27">
            <v>0</v>
          </cell>
          <cell r="P27">
            <v>0</v>
          </cell>
        </row>
        <row r="28">
          <cell r="D28">
            <v>7.8125E-3</v>
          </cell>
          <cell r="E28">
            <v>6.2268518518518515E-3</v>
          </cell>
          <cell r="F28">
            <v>0</v>
          </cell>
          <cell r="G28">
            <v>0</v>
          </cell>
          <cell r="H28">
            <v>0</v>
          </cell>
          <cell r="I28">
            <v>0</v>
          </cell>
          <cell r="J28">
            <v>0</v>
          </cell>
          <cell r="K28">
            <v>0</v>
          </cell>
          <cell r="L28">
            <v>0</v>
          </cell>
          <cell r="M28">
            <v>0</v>
          </cell>
          <cell r="N28">
            <v>0</v>
          </cell>
          <cell r="O28">
            <v>0</v>
          </cell>
          <cell r="P28">
            <v>0</v>
          </cell>
        </row>
        <row r="29">
          <cell r="D29">
            <v>1.5416666666666667E-2</v>
          </cell>
          <cell r="E29">
            <v>1.3923611111111111E-2</v>
          </cell>
          <cell r="F29">
            <v>0</v>
          </cell>
          <cell r="G29">
            <v>0</v>
          </cell>
          <cell r="H29">
            <v>0</v>
          </cell>
          <cell r="I29">
            <v>0</v>
          </cell>
          <cell r="J29">
            <v>0</v>
          </cell>
          <cell r="K29">
            <v>0</v>
          </cell>
          <cell r="L29">
            <v>0</v>
          </cell>
          <cell r="M29">
            <v>0</v>
          </cell>
          <cell r="N29">
            <v>0</v>
          </cell>
          <cell r="O29">
            <v>0</v>
          </cell>
          <cell r="P29">
            <v>0</v>
          </cell>
        </row>
        <row r="30">
          <cell r="D30">
            <v>8.5300925925925926E-3</v>
          </cell>
          <cell r="E30">
            <v>7.2685185185185188E-3</v>
          </cell>
          <cell r="F30">
            <v>0</v>
          </cell>
          <cell r="G30">
            <v>0</v>
          </cell>
          <cell r="H30">
            <v>0</v>
          </cell>
          <cell r="I30">
            <v>0</v>
          </cell>
          <cell r="J30">
            <v>0</v>
          </cell>
          <cell r="K30">
            <v>0</v>
          </cell>
          <cell r="L30">
            <v>0</v>
          </cell>
          <cell r="M30">
            <v>0</v>
          </cell>
          <cell r="N30">
            <v>0</v>
          </cell>
          <cell r="O30">
            <v>0</v>
          </cell>
          <cell r="P30">
            <v>0</v>
          </cell>
        </row>
        <row r="31">
          <cell r="D31">
            <v>9.0046296296296298E-3</v>
          </cell>
          <cell r="E31">
            <v>7.6273148148148151E-3</v>
          </cell>
          <cell r="F31">
            <v>0</v>
          </cell>
          <cell r="G31">
            <v>0</v>
          </cell>
          <cell r="H31">
            <v>0</v>
          </cell>
          <cell r="I31">
            <v>0</v>
          </cell>
          <cell r="J31">
            <v>0</v>
          </cell>
          <cell r="K31">
            <v>0</v>
          </cell>
          <cell r="L31">
            <v>0</v>
          </cell>
          <cell r="M31">
            <v>0</v>
          </cell>
          <cell r="N31">
            <v>0</v>
          </cell>
          <cell r="O31">
            <v>0</v>
          </cell>
          <cell r="P31">
            <v>0</v>
          </cell>
        </row>
        <row r="32">
          <cell r="D32">
            <v>1.8634259259259261E-3</v>
          </cell>
          <cell r="E32">
            <v>1.8402777777777777E-3</v>
          </cell>
          <cell r="F32">
            <v>0</v>
          </cell>
          <cell r="G32">
            <v>0</v>
          </cell>
          <cell r="H32">
            <v>0</v>
          </cell>
          <cell r="I32">
            <v>0</v>
          </cell>
          <cell r="J32">
            <v>0</v>
          </cell>
          <cell r="K32">
            <v>0</v>
          </cell>
          <cell r="L32">
            <v>0</v>
          </cell>
          <cell r="M32">
            <v>0</v>
          </cell>
          <cell r="N32">
            <v>0</v>
          </cell>
          <cell r="O32">
            <v>0</v>
          </cell>
          <cell r="P32">
            <v>0</v>
          </cell>
        </row>
        <row r="33">
          <cell r="D33">
            <v>3.0439814814814821E-3</v>
          </cell>
          <cell r="E33">
            <v>3.0439814814814821E-3</v>
          </cell>
          <cell r="F33">
            <v>0</v>
          </cell>
          <cell r="G33">
            <v>0</v>
          </cell>
          <cell r="H33">
            <v>0</v>
          </cell>
          <cell r="I33">
            <v>0</v>
          </cell>
          <cell r="J33">
            <v>0</v>
          </cell>
          <cell r="K33">
            <v>0</v>
          </cell>
          <cell r="L33">
            <v>0</v>
          </cell>
          <cell r="M33">
            <v>0</v>
          </cell>
          <cell r="N33">
            <v>0</v>
          </cell>
          <cell r="O33">
            <v>0</v>
          </cell>
          <cell r="P33">
            <v>0</v>
          </cell>
        </row>
        <row r="34">
          <cell r="D34">
            <v>4.0162037037037033E-3</v>
          </cell>
          <cell r="E34">
            <v>6.1921296296296299E-3</v>
          </cell>
          <cell r="F34">
            <v>0</v>
          </cell>
          <cell r="G34">
            <v>0</v>
          </cell>
          <cell r="H34">
            <v>0</v>
          </cell>
          <cell r="I34">
            <v>0</v>
          </cell>
          <cell r="J34">
            <v>0</v>
          </cell>
          <cell r="K34">
            <v>0</v>
          </cell>
          <cell r="L34">
            <v>0</v>
          </cell>
          <cell r="M34">
            <v>0</v>
          </cell>
          <cell r="N34">
            <v>0</v>
          </cell>
          <cell r="O34">
            <v>0</v>
          </cell>
          <cell r="P34">
            <v>0</v>
          </cell>
        </row>
        <row r="35">
          <cell r="D35">
            <v>3.9351851851851857E-3</v>
          </cell>
          <cell r="E35">
            <v>4.108796296296297E-3</v>
          </cell>
          <cell r="F35">
            <v>0</v>
          </cell>
          <cell r="G35">
            <v>0</v>
          </cell>
          <cell r="H35">
            <v>0</v>
          </cell>
          <cell r="I35">
            <v>0</v>
          </cell>
          <cell r="J35">
            <v>0</v>
          </cell>
          <cell r="K35">
            <v>0</v>
          </cell>
          <cell r="L35">
            <v>0</v>
          </cell>
          <cell r="M35">
            <v>0</v>
          </cell>
          <cell r="N35">
            <v>0</v>
          </cell>
          <cell r="O35">
            <v>0</v>
          </cell>
          <cell r="P35">
            <v>0</v>
          </cell>
        </row>
        <row r="36">
          <cell r="D36">
            <v>3.1018518518518522E-3</v>
          </cell>
          <cell r="E36">
            <v>3.6342592592592594E-3</v>
          </cell>
          <cell r="F36">
            <v>0</v>
          </cell>
          <cell r="G36">
            <v>0</v>
          </cell>
          <cell r="H36">
            <v>0</v>
          </cell>
          <cell r="I36">
            <v>0</v>
          </cell>
          <cell r="J36">
            <v>0</v>
          </cell>
          <cell r="K36">
            <v>0</v>
          </cell>
          <cell r="L36">
            <v>0</v>
          </cell>
          <cell r="M36">
            <v>0</v>
          </cell>
          <cell r="N36">
            <v>0</v>
          </cell>
          <cell r="O36">
            <v>0</v>
          </cell>
          <cell r="P36">
            <v>0</v>
          </cell>
        </row>
        <row r="37">
          <cell r="D37">
            <v>5.2546296296296299E-3</v>
          </cell>
          <cell r="E37">
            <v>5.5324074074074069E-3</v>
          </cell>
          <cell r="F37">
            <v>0</v>
          </cell>
          <cell r="G37">
            <v>0</v>
          </cell>
          <cell r="H37">
            <v>0</v>
          </cell>
          <cell r="I37">
            <v>0</v>
          </cell>
          <cell r="J37">
            <v>0</v>
          </cell>
          <cell r="K37">
            <v>0</v>
          </cell>
          <cell r="L37">
            <v>0</v>
          </cell>
          <cell r="M37">
            <v>0</v>
          </cell>
          <cell r="N37">
            <v>0</v>
          </cell>
          <cell r="O37">
            <v>0</v>
          </cell>
          <cell r="P37">
            <v>0</v>
          </cell>
        </row>
        <row r="38">
          <cell r="D38">
            <v>9.7337962962962977E-3</v>
          </cell>
          <cell r="E38">
            <v>1.0150462962962964E-2</v>
          </cell>
          <cell r="F38">
            <v>0</v>
          </cell>
          <cell r="G38">
            <v>0</v>
          </cell>
          <cell r="H38">
            <v>0</v>
          </cell>
          <cell r="I38">
            <v>0</v>
          </cell>
          <cell r="J38">
            <v>0</v>
          </cell>
          <cell r="K38">
            <v>0</v>
          </cell>
          <cell r="L38">
            <v>0</v>
          </cell>
          <cell r="M38">
            <v>0</v>
          </cell>
          <cell r="N38">
            <v>0</v>
          </cell>
          <cell r="O38">
            <v>0</v>
          </cell>
          <cell r="P38">
            <v>0</v>
          </cell>
        </row>
        <row r="39">
          <cell r="D39">
            <v>1.03125E-2</v>
          </cell>
          <cell r="E39">
            <v>1.8587962962962962E-2</v>
          </cell>
          <cell r="F39">
            <v>0</v>
          </cell>
          <cell r="G39">
            <v>0</v>
          </cell>
          <cell r="H39">
            <v>0</v>
          </cell>
          <cell r="I39">
            <v>0</v>
          </cell>
          <cell r="J39">
            <v>0</v>
          </cell>
          <cell r="K39">
            <v>0</v>
          </cell>
          <cell r="L39">
            <v>0</v>
          </cell>
          <cell r="M39">
            <v>0</v>
          </cell>
          <cell r="N39">
            <v>0</v>
          </cell>
          <cell r="O39">
            <v>0</v>
          </cell>
          <cell r="P39">
            <v>0</v>
          </cell>
        </row>
        <row r="40">
          <cell r="D40">
            <v>1.2175925925925929E-2</v>
          </cell>
          <cell r="E40">
            <v>1.1550925925925925E-2</v>
          </cell>
          <cell r="F40">
            <v>0</v>
          </cell>
          <cell r="G40">
            <v>0</v>
          </cell>
          <cell r="H40">
            <v>0</v>
          </cell>
          <cell r="I40">
            <v>0</v>
          </cell>
          <cell r="J40">
            <v>0</v>
          </cell>
          <cell r="K40">
            <v>0</v>
          </cell>
          <cell r="L40">
            <v>0</v>
          </cell>
          <cell r="M40">
            <v>0</v>
          </cell>
          <cell r="N40">
            <v>0</v>
          </cell>
          <cell r="O40">
            <v>0</v>
          </cell>
          <cell r="P40">
            <v>0</v>
          </cell>
        </row>
        <row r="41">
          <cell r="D41">
            <v>0</v>
          </cell>
          <cell r="E41">
            <v>0</v>
          </cell>
          <cell r="F41">
            <v>0</v>
          </cell>
          <cell r="G41">
            <v>0</v>
          </cell>
          <cell r="H41">
            <v>0</v>
          </cell>
          <cell r="I41">
            <v>0</v>
          </cell>
          <cell r="J41">
            <v>0</v>
          </cell>
          <cell r="K41">
            <v>0</v>
          </cell>
          <cell r="L41">
            <v>0</v>
          </cell>
          <cell r="M41">
            <v>0</v>
          </cell>
          <cell r="N41">
            <v>0</v>
          </cell>
          <cell r="O41">
            <v>0</v>
          </cell>
          <cell r="P41">
            <v>0</v>
          </cell>
        </row>
        <row r="42">
          <cell r="D42">
            <v>7.2800925925925915E-3</v>
          </cell>
          <cell r="E42">
            <v>7.6736111111111111E-3</v>
          </cell>
          <cell r="F42">
            <v>0</v>
          </cell>
          <cell r="G42">
            <v>0</v>
          </cell>
          <cell r="H42">
            <v>0</v>
          </cell>
          <cell r="I42">
            <v>0</v>
          </cell>
          <cell r="J42">
            <v>0</v>
          </cell>
          <cell r="K42">
            <v>0</v>
          </cell>
          <cell r="L42">
            <v>0</v>
          </cell>
          <cell r="M42">
            <v>0</v>
          </cell>
          <cell r="N42">
            <v>0</v>
          </cell>
          <cell r="O42">
            <v>0</v>
          </cell>
          <cell r="P42">
            <v>0</v>
          </cell>
        </row>
        <row r="43">
          <cell r="D43">
            <v>6.6898148148148142E-3</v>
          </cell>
          <cell r="E43">
            <v>7.3726851851851861E-3</v>
          </cell>
          <cell r="F43">
            <v>0</v>
          </cell>
          <cell r="G43">
            <v>0</v>
          </cell>
          <cell r="H43">
            <v>0</v>
          </cell>
          <cell r="I43">
            <v>0</v>
          </cell>
          <cell r="J43">
            <v>0</v>
          </cell>
          <cell r="K43">
            <v>0</v>
          </cell>
          <cell r="L43">
            <v>0</v>
          </cell>
          <cell r="M43">
            <v>0</v>
          </cell>
          <cell r="N43">
            <v>0</v>
          </cell>
          <cell r="O43">
            <v>0</v>
          </cell>
          <cell r="P43">
            <v>0</v>
          </cell>
        </row>
        <row r="44">
          <cell r="D44">
            <v>1.1643518518518518E-2</v>
          </cell>
          <cell r="E44">
            <v>1.3692129629629629E-2</v>
          </cell>
          <cell r="F44">
            <v>0</v>
          </cell>
          <cell r="G44">
            <v>0</v>
          </cell>
          <cell r="H44">
            <v>0</v>
          </cell>
          <cell r="I44">
            <v>0</v>
          </cell>
          <cell r="J44">
            <v>0</v>
          </cell>
          <cell r="K44">
            <v>0</v>
          </cell>
          <cell r="L44">
            <v>0</v>
          </cell>
          <cell r="M44">
            <v>0</v>
          </cell>
          <cell r="N44">
            <v>0</v>
          </cell>
          <cell r="O44">
            <v>0</v>
          </cell>
          <cell r="P44">
            <v>0</v>
          </cell>
        </row>
        <row r="45">
          <cell r="D45">
            <v>6.5972222222222222E-3</v>
          </cell>
          <cell r="E45">
            <v>9.5370370370370366E-3</v>
          </cell>
          <cell r="F45">
            <v>0</v>
          </cell>
          <cell r="G45">
            <v>0</v>
          </cell>
          <cell r="H45">
            <v>0</v>
          </cell>
          <cell r="I45">
            <v>0</v>
          </cell>
          <cell r="J45">
            <v>0</v>
          </cell>
          <cell r="K45">
            <v>0</v>
          </cell>
          <cell r="L45">
            <v>0</v>
          </cell>
          <cell r="M45">
            <v>0</v>
          </cell>
          <cell r="N45">
            <v>0</v>
          </cell>
          <cell r="O45">
            <v>0</v>
          </cell>
          <cell r="P45">
            <v>0</v>
          </cell>
        </row>
        <row r="46">
          <cell r="D46">
            <v>7.5462962962962966E-3</v>
          </cell>
          <cell r="E46">
            <v>9.2939814814814812E-3</v>
          </cell>
          <cell r="F46">
            <v>0</v>
          </cell>
          <cell r="G46">
            <v>0</v>
          </cell>
          <cell r="H46">
            <v>0</v>
          </cell>
          <cell r="I46">
            <v>0</v>
          </cell>
          <cell r="J46">
            <v>0</v>
          </cell>
          <cell r="K46">
            <v>0</v>
          </cell>
          <cell r="L46">
            <v>0</v>
          </cell>
          <cell r="M46">
            <v>0</v>
          </cell>
          <cell r="N46">
            <v>0</v>
          </cell>
          <cell r="O46">
            <v>0</v>
          </cell>
          <cell r="P46">
            <v>0</v>
          </cell>
        </row>
        <row r="47">
          <cell r="D47">
            <v>1.5625000000000001E-3</v>
          </cell>
          <cell r="E47">
            <v>1.5277777777777779E-3</v>
          </cell>
          <cell r="F47">
            <v>0</v>
          </cell>
          <cell r="G47">
            <v>0</v>
          </cell>
          <cell r="H47">
            <v>0</v>
          </cell>
          <cell r="I47">
            <v>0</v>
          </cell>
          <cell r="J47">
            <v>0</v>
          </cell>
          <cell r="K47">
            <v>0</v>
          </cell>
          <cell r="L47">
            <v>0</v>
          </cell>
          <cell r="M47">
            <v>0</v>
          </cell>
          <cell r="N47">
            <v>0</v>
          </cell>
          <cell r="O47">
            <v>0</v>
          </cell>
          <cell r="P47">
            <v>0</v>
          </cell>
        </row>
        <row r="48">
          <cell r="D48">
            <v>2.1875000000000002E-3</v>
          </cell>
          <cell r="E48">
            <v>2.0833333333333333E-3</v>
          </cell>
          <cell r="F48">
            <v>0</v>
          </cell>
          <cell r="G48">
            <v>0</v>
          </cell>
          <cell r="H48">
            <v>0</v>
          </cell>
          <cell r="I48">
            <v>0</v>
          </cell>
          <cell r="J48">
            <v>0</v>
          </cell>
          <cell r="K48">
            <v>0</v>
          </cell>
          <cell r="L48">
            <v>0</v>
          </cell>
          <cell r="M48">
            <v>0</v>
          </cell>
          <cell r="N48">
            <v>0</v>
          </cell>
          <cell r="O48">
            <v>0</v>
          </cell>
          <cell r="P48">
            <v>0</v>
          </cell>
        </row>
        <row r="49">
          <cell r="D49">
            <v>2.7314814814814819E-3</v>
          </cell>
          <cell r="E49">
            <v>2.9050925925925928E-3</v>
          </cell>
          <cell r="F49">
            <v>0</v>
          </cell>
          <cell r="G49">
            <v>0</v>
          </cell>
          <cell r="H49">
            <v>0</v>
          </cell>
          <cell r="I49">
            <v>0</v>
          </cell>
          <cell r="J49">
            <v>0</v>
          </cell>
          <cell r="K49">
            <v>0</v>
          </cell>
          <cell r="L49">
            <v>0</v>
          </cell>
          <cell r="M49">
            <v>0</v>
          </cell>
          <cell r="N49">
            <v>0</v>
          </cell>
          <cell r="O49">
            <v>0</v>
          </cell>
          <cell r="P49">
            <v>0</v>
          </cell>
        </row>
        <row r="50">
          <cell r="D50">
            <v>2.2106481481481478E-3</v>
          </cell>
          <cell r="E50">
            <v>2.3842592592592591E-3</v>
          </cell>
          <cell r="F50">
            <v>0</v>
          </cell>
          <cell r="G50">
            <v>0</v>
          </cell>
          <cell r="H50">
            <v>0</v>
          </cell>
          <cell r="I50">
            <v>0</v>
          </cell>
          <cell r="J50">
            <v>0</v>
          </cell>
          <cell r="K50">
            <v>0</v>
          </cell>
          <cell r="L50">
            <v>0</v>
          </cell>
          <cell r="M50">
            <v>0</v>
          </cell>
          <cell r="N50">
            <v>0</v>
          </cell>
          <cell r="O50">
            <v>0</v>
          </cell>
          <cell r="P50">
            <v>0</v>
          </cell>
        </row>
        <row r="51">
          <cell r="D51">
            <v>2.1180555555555553E-3</v>
          </cell>
          <cell r="E51">
            <v>2.1643518518518518E-3</v>
          </cell>
          <cell r="F51">
            <v>0</v>
          </cell>
          <cell r="G51">
            <v>0</v>
          </cell>
          <cell r="H51">
            <v>0</v>
          </cell>
          <cell r="I51">
            <v>0</v>
          </cell>
          <cell r="J51">
            <v>0</v>
          </cell>
          <cell r="K51">
            <v>0</v>
          </cell>
          <cell r="L51">
            <v>0</v>
          </cell>
          <cell r="M51">
            <v>0</v>
          </cell>
          <cell r="N51">
            <v>0</v>
          </cell>
          <cell r="O51">
            <v>0</v>
          </cell>
          <cell r="P51">
            <v>0</v>
          </cell>
        </row>
        <row r="52">
          <cell r="D52">
            <v>3.2291666666666666E-3</v>
          </cell>
          <cell r="E52">
            <v>3.1481481481481482E-3</v>
          </cell>
          <cell r="F52">
            <v>0</v>
          </cell>
          <cell r="G52">
            <v>0</v>
          </cell>
          <cell r="H52">
            <v>0</v>
          </cell>
          <cell r="I52">
            <v>0</v>
          </cell>
          <cell r="J52">
            <v>0</v>
          </cell>
          <cell r="K52">
            <v>0</v>
          </cell>
          <cell r="L52">
            <v>0</v>
          </cell>
          <cell r="M52">
            <v>0</v>
          </cell>
          <cell r="N52">
            <v>0</v>
          </cell>
          <cell r="O52">
            <v>0</v>
          </cell>
          <cell r="P52">
            <v>0</v>
          </cell>
        </row>
        <row r="53">
          <cell r="D53">
            <v>6.9444444444444441E-3</v>
          </cell>
          <cell r="E53">
            <v>6.2037037037037043E-3</v>
          </cell>
          <cell r="F53">
            <v>0</v>
          </cell>
          <cell r="G53">
            <v>0</v>
          </cell>
          <cell r="H53">
            <v>0</v>
          </cell>
          <cell r="I53">
            <v>0</v>
          </cell>
          <cell r="J53">
            <v>0</v>
          </cell>
          <cell r="K53">
            <v>0</v>
          </cell>
          <cell r="L53">
            <v>0</v>
          </cell>
          <cell r="M53">
            <v>0</v>
          </cell>
          <cell r="N53">
            <v>0</v>
          </cell>
          <cell r="O53">
            <v>0</v>
          </cell>
          <cell r="P53">
            <v>0</v>
          </cell>
        </row>
        <row r="54">
          <cell r="D54">
            <v>7.5115740740740742E-3</v>
          </cell>
          <cell r="E54">
            <v>8.611111111111111E-3</v>
          </cell>
          <cell r="F54">
            <v>0</v>
          </cell>
          <cell r="G54">
            <v>0</v>
          </cell>
          <cell r="H54">
            <v>0</v>
          </cell>
          <cell r="I54">
            <v>0</v>
          </cell>
          <cell r="J54">
            <v>0</v>
          </cell>
          <cell r="K54">
            <v>0</v>
          </cell>
          <cell r="L54">
            <v>0</v>
          </cell>
          <cell r="M54">
            <v>0</v>
          </cell>
          <cell r="N54">
            <v>0</v>
          </cell>
          <cell r="O54">
            <v>0</v>
          </cell>
          <cell r="P54">
            <v>0</v>
          </cell>
        </row>
        <row r="55">
          <cell r="D55">
            <v>8.8657407407407417E-3</v>
          </cell>
          <cell r="E55">
            <v>8.3449074074074085E-3</v>
          </cell>
          <cell r="F55">
            <v>0</v>
          </cell>
          <cell r="G55">
            <v>0</v>
          </cell>
          <cell r="H55">
            <v>0</v>
          </cell>
          <cell r="I55">
            <v>0</v>
          </cell>
          <cell r="J55">
            <v>0</v>
          </cell>
          <cell r="K55">
            <v>0</v>
          </cell>
          <cell r="L55">
            <v>0</v>
          </cell>
          <cell r="M55">
            <v>0</v>
          </cell>
          <cell r="N55">
            <v>0</v>
          </cell>
          <cell r="O55">
            <v>0</v>
          </cell>
          <cell r="P55">
            <v>0</v>
          </cell>
        </row>
        <row r="56">
          <cell r="D56">
            <v>0</v>
          </cell>
          <cell r="E56">
            <v>0</v>
          </cell>
          <cell r="F56">
            <v>0</v>
          </cell>
          <cell r="G56">
            <v>0</v>
          </cell>
          <cell r="H56">
            <v>0</v>
          </cell>
          <cell r="I56">
            <v>0</v>
          </cell>
          <cell r="J56">
            <v>0</v>
          </cell>
          <cell r="K56">
            <v>0</v>
          </cell>
          <cell r="L56">
            <v>0</v>
          </cell>
          <cell r="M56">
            <v>0</v>
          </cell>
          <cell r="N56">
            <v>0</v>
          </cell>
          <cell r="O56">
            <v>0</v>
          </cell>
          <cell r="P56">
            <v>0</v>
          </cell>
        </row>
        <row r="57">
          <cell r="D57">
            <v>6.9444444444444441E-3</v>
          </cell>
          <cell r="E57">
            <v>6.9328703703703696E-3</v>
          </cell>
          <cell r="F57">
            <v>0</v>
          </cell>
          <cell r="G57">
            <v>0</v>
          </cell>
          <cell r="H57">
            <v>0</v>
          </cell>
          <cell r="I57">
            <v>0</v>
          </cell>
          <cell r="J57">
            <v>0</v>
          </cell>
          <cell r="K57">
            <v>0</v>
          </cell>
          <cell r="L57">
            <v>0</v>
          </cell>
          <cell r="M57">
            <v>0</v>
          </cell>
          <cell r="N57">
            <v>0</v>
          </cell>
          <cell r="O57">
            <v>0</v>
          </cell>
          <cell r="P57">
            <v>0</v>
          </cell>
        </row>
        <row r="58">
          <cell r="D58">
            <v>6.0069444444444441E-3</v>
          </cell>
          <cell r="E58">
            <v>6.2037037037037043E-3</v>
          </cell>
          <cell r="F58">
            <v>0</v>
          </cell>
          <cell r="G58">
            <v>0</v>
          </cell>
          <cell r="H58">
            <v>0</v>
          </cell>
          <cell r="I58">
            <v>0</v>
          </cell>
          <cell r="J58">
            <v>0</v>
          </cell>
          <cell r="K58">
            <v>0</v>
          </cell>
          <cell r="L58">
            <v>0</v>
          </cell>
          <cell r="M58">
            <v>0</v>
          </cell>
          <cell r="N58">
            <v>0</v>
          </cell>
          <cell r="O58">
            <v>0</v>
          </cell>
          <cell r="P58">
            <v>0</v>
          </cell>
        </row>
        <row r="59">
          <cell r="D59">
            <v>1.0405092592592593E-2</v>
          </cell>
          <cell r="E59">
            <v>1.0671296296296297E-2</v>
          </cell>
          <cell r="F59">
            <v>0</v>
          </cell>
          <cell r="G59">
            <v>0</v>
          </cell>
          <cell r="H59">
            <v>0</v>
          </cell>
          <cell r="I59">
            <v>0</v>
          </cell>
          <cell r="J59">
            <v>0</v>
          </cell>
          <cell r="K59">
            <v>0</v>
          </cell>
          <cell r="L59">
            <v>0</v>
          </cell>
          <cell r="M59">
            <v>0</v>
          </cell>
          <cell r="N59">
            <v>0</v>
          </cell>
          <cell r="O59">
            <v>0</v>
          </cell>
          <cell r="P59">
            <v>0</v>
          </cell>
        </row>
        <row r="60">
          <cell r="D60">
            <v>7.7314814814814815E-3</v>
          </cell>
          <cell r="E60">
            <v>7.4305555555555548E-3</v>
          </cell>
          <cell r="F60">
            <v>0</v>
          </cell>
          <cell r="G60">
            <v>0</v>
          </cell>
          <cell r="H60">
            <v>0</v>
          </cell>
          <cell r="I60">
            <v>0</v>
          </cell>
          <cell r="J60">
            <v>0</v>
          </cell>
          <cell r="K60">
            <v>0</v>
          </cell>
          <cell r="L60">
            <v>0</v>
          </cell>
          <cell r="M60">
            <v>0</v>
          </cell>
          <cell r="N60">
            <v>0</v>
          </cell>
          <cell r="O60">
            <v>0</v>
          </cell>
          <cell r="P60">
            <v>0</v>
          </cell>
        </row>
        <row r="61">
          <cell r="D61">
            <v>7.5347222222222213E-3</v>
          </cell>
          <cell r="E61">
            <v>7.5462962962962966E-3</v>
          </cell>
          <cell r="F61">
            <v>0</v>
          </cell>
          <cell r="G61">
            <v>0</v>
          </cell>
          <cell r="H61">
            <v>0</v>
          </cell>
          <cell r="I61">
            <v>0</v>
          </cell>
          <cell r="J61">
            <v>0</v>
          </cell>
          <cell r="K61">
            <v>0</v>
          </cell>
          <cell r="L61">
            <v>0</v>
          </cell>
          <cell r="M61">
            <v>0</v>
          </cell>
          <cell r="N61">
            <v>0</v>
          </cell>
          <cell r="O61">
            <v>0</v>
          </cell>
          <cell r="P61">
            <v>0</v>
          </cell>
        </row>
        <row r="62">
          <cell r="D62">
            <v>2.5115740740740741E-3</v>
          </cell>
          <cell r="E62">
            <v>2.7430555555555559E-3</v>
          </cell>
          <cell r="F62">
            <v>0</v>
          </cell>
          <cell r="G62">
            <v>0</v>
          </cell>
          <cell r="H62">
            <v>0</v>
          </cell>
          <cell r="I62">
            <v>0</v>
          </cell>
          <cell r="J62">
            <v>0</v>
          </cell>
          <cell r="K62">
            <v>0</v>
          </cell>
          <cell r="L62">
            <v>0</v>
          </cell>
          <cell r="M62">
            <v>0</v>
          </cell>
          <cell r="N62">
            <v>0</v>
          </cell>
          <cell r="O62">
            <v>0</v>
          </cell>
          <cell r="P62">
            <v>0</v>
          </cell>
        </row>
        <row r="63">
          <cell r="D63">
            <v>4.5833333333333334E-3</v>
          </cell>
          <cell r="E63">
            <v>6.053240740740741E-3</v>
          </cell>
          <cell r="F63">
            <v>0</v>
          </cell>
          <cell r="G63">
            <v>0</v>
          </cell>
          <cell r="H63">
            <v>0</v>
          </cell>
          <cell r="I63">
            <v>0</v>
          </cell>
          <cell r="J63">
            <v>0</v>
          </cell>
          <cell r="K63">
            <v>0</v>
          </cell>
          <cell r="L63">
            <v>0</v>
          </cell>
          <cell r="M63">
            <v>0</v>
          </cell>
          <cell r="N63">
            <v>0</v>
          </cell>
          <cell r="O63">
            <v>0</v>
          </cell>
          <cell r="P63">
            <v>0</v>
          </cell>
        </row>
        <row r="64">
          <cell r="D64">
            <v>9.3171296296296283E-3</v>
          </cell>
          <cell r="E64">
            <v>8.2986111111111108E-3</v>
          </cell>
          <cell r="F64">
            <v>0</v>
          </cell>
          <cell r="G64">
            <v>0</v>
          </cell>
          <cell r="H64">
            <v>0</v>
          </cell>
          <cell r="I64">
            <v>0</v>
          </cell>
          <cell r="J64">
            <v>0</v>
          </cell>
          <cell r="K64">
            <v>0</v>
          </cell>
          <cell r="L64">
            <v>0</v>
          </cell>
          <cell r="M64">
            <v>0</v>
          </cell>
          <cell r="N64">
            <v>0</v>
          </cell>
          <cell r="O64">
            <v>0</v>
          </cell>
          <cell r="P64">
            <v>0</v>
          </cell>
        </row>
        <row r="65">
          <cell r="D65">
            <v>6.2268518518518515E-3</v>
          </cell>
          <cell r="E65">
            <v>7.8819444444444432E-3</v>
          </cell>
          <cell r="F65">
            <v>0</v>
          </cell>
          <cell r="G65">
            <v>0</v>
          </cell>
          <cell r="H65">
            <v>0</v>
          </cell>
          <cell r="I65">
            <v>0</v>
          </cell>
          <cell r="J65">
            <v>0</v>
          </cell>
          <cell r="K65">
            <v>0</v>
          </cell>
          <cell r="L65">
            <v>0</v>
          </cell>
          <cell r="M65">
            <v>0</v>
          </cell>
          <cell r="N65">
            <v>0</v>
          </cell>
          <cell r="O65">
            <v>0</v>
          </cell>
          <cell r="P65">
            <v>0</v>
          </cell>
        </row>
        <row r="66">
          <cell r="D66">
            <v>5.138888888888889E-3</v>
          </cell>
          <cell r="E66">
            <v>5.9490740740740745E-3</v>
          </cell>
          <cell r="F66">
            <v>0</v>
          </cell>
          <cell r="G66">
            <v>0</v>
          </cell>
          <cell r="H66">
            <v>0</v>
          </cell>
          <cell r="I66">
            <v>0</v>
          </cell>
          <cell r="J66">
            <v>0</v>
          </cell>
          <cell r="K66">
            <v>0</v>
          </cell>
          <cell r="L66">
            <v>0</v>
          </cell>
          <cell r="M66">
            <v>0</v>
          </cell>
          <cell r="N66">
            <v>0</v>
          </cell>
          <cell r="O66">
            <v>0</v>
          </cell>
          <cell r="P66">
            <v>0</v>
          </cell>
        </row>
        <row r="67">
          <cell r="D67">
            <v>7.0254629629629634E-3</v>
          </cell>
          <cell r="E67">
            <v>6.7245370370370367E-3</v>
          </cell>
          <cell r="F67">
            <v>0</v>
          </cell>
          <cell r="G67">
            <v>0</v>
          </cell>
          <cell r="H67">
            <v>0</v>
          </cell>
          <cell r="I67">
            <v>0</v>
          </cell>
          <cell r="J67">
            <v>0</v>
          </cell>
          <cell r="K67">
            <v>0</v>
          </cell>
          <cell r="L67">
            <v>0</v>
          </cell>
          <cell r="M67">
            <v>0</v>
          </cell>
          <cell r="N67">
            <v>0</v>
          </cell>
          <cell r="O67">
            <v>0</v>
          </cell>
          <cell r="P67">
            <v>0</v>
          </cell>
        </row>
        <row r="68">
          <cell r="D68">
            <v>1.5821759259259261E-2</v>
          </cell>
          <cell r="E68">
            <v>1.7511574074074072E-2</v>
          </cell>
          <cell r="F68">
            <v>0</v>
          </cell>
          <cell r="G68">
            <v>0</v>
          </cell>
          <cell r="H68">
            <v>0</v>
          </cell>
          <cell r="I68">
            <v>0</v>
          </cell>
          <cell r="J68">
            <v>0</v>
          </cell>
          <cell r="K68">
            <v>0</v>
          </cell>
          <cell r="L68">
            <v>0</v>
          </cell>
          <cell r="M68">
            <v>0</v>
          </cell>
          <cell r="N68">
            <v>0</v>
          </cell>
          <cell r="O68">
            <v>0</v>
          </cell>
          <cell r="P68">
            <v>0</v>
          </cell>
        </row>
        <row r="69">
          <cell r="D69">
            <v>1.0081018518518519E-2</v>
          </cell>
          <cell r="E69">
            <v>2.1273148148148149E-2</v>
          </cell>
          <cell r="F69">
            <v>0</v>
          </cell>
          <cell r="G69">
            <v>0</v>
          </cell>
          <cell r="H69">
            <v>0</v>
          </cell>
          <cell r="I69">
            <v>0</v>
          </cell>
          <cell r="J69">
            <v>0</v>
          </cell>
          <cell r="K69">
            <v>0</v>
          </cell>
          <cell r="L69">
            <v>0</v>
          </cell>
          <cell r="M69">
            <v>0</v>
          </cell>
          <cell r="N69">
            <v>0</v>
          </cell>
          <cell r="O69">
            <v>0</v>
          </cell>
          <cell r="P69">
            <v>0</v>
          </cell>
        </row>
        <row r="70">
          <cell r="D70">
            <v>1.6689814814814817E-2</v>
          </cell>
          <cell r="E70">
            <v>1.954861111111111E-2</v>
          </cell>
          <cell r="F70">
            <v>0</v>
          </cell>
          <cell r="G70">
            <v>0</v>
          </cell>
          <cell r="H70">
            <v>0</v>
          </cell>
          <cell r="I70">
            <v>0</v>
          </cell>
          <cell r="J70">
            <v>0</v>
          </cell>
          <cell r="K70">
            <v>0</v>
          </cell>
          <cell r="L70">
            <v>0</v>
          </cell>
          <cell r="M70">
            <v>0</v>
          </cell>
          <cell r="N70">
            <v>0</v>
          </cell>
          <cell r="O70">
            <v>0</v>
          </cell>
          <cell r="P70">
            <v>0</v>
          </cell>
        </row>
        <row r="71">
          <cell r="D71">
            <v>0</v>
          </cell>
          <cell r="E71">
            <v>0</v>
          </cell>
          <cell r="F71">
            <v>0</v>
          </cell>
          <cell r="G71">
            <v>0</v>
          </cell>
          <cell r="H71">
            <v>0</v>
          </cell>
          <cell r="I71">
            <v>0</v>
          </cell>
          <cell r="J71">
            <v>0</v>
          </cell>
          <cell r="K71">
            <v>0</v>
          </cell>
          <cell r="L71">
            <v>0</v>
          </cell>
          <cell r="M71">
            <v>0</v>
          </cell>
          <cell r="N71">
            <v>0</v>
          </cell>
          <cell r="O71">
            <v>0</v>
          </cell>
          <cell r="P71">
            <v>0</v>
          </cell>
        </row>
        <row r="72">
          <cell r="D72">
            <v>6.8171296296296287E-3</v>
          </cell>
          <cell r="E72">
            <v>6.4699074074074069E-3</v>
          </cell>
          <cell r="F72">
            <v>0</v>
          </cell>
          <cell r="G72">
            <v>0</v>
          </cell>
          <cell r="H72">
            <v>0</v>
          </cell>
          <cell r="I72">
            <v>0</v>
          </cell>
          <cell r="J72">
            <v>0</v>
          </cell>
          <cell r="K72">
            <v>0</v>
          </cell>
          <cell r="L72">
            <v>0</v>
          </cell>
          <cell r="M72">
            <v>0</v>
          </cell>
          <cell r="N72">
            <v>0</v>
          </cell>
          <cell r="O72">
            <v>0</v>
          </cell>
          <cell r="P72">
            <v>0</v>
          </cell>
        </row>
        <row r="73">
          <cell r="D73">
            <v>6.828703703703704E-3</v>
          </cell>
          <cell r="E73">
            <v>6.8865740740740736E-3</v>
          </cell>
          <cell r="F73">
            <v>0</v>
          </cell>
          <cell r="G73">
            <v>0</v>
          </cell>
          <cell r="H73">
            <v>0</v>
          </cell>
          <cell r="I73">
            <v>0</v>
          </cell>
          <cell r="J73">
            <v>0</v>
          </cell>
          <cell r="K73">
            <v>0</v>
          </cell>
          <cell r="L73">
            <v>0</v>
          </cell>
          <cell r="M73">
            <v>0</v>
          </cell>
          <cell r="N73">
            <v>0</v>
          </cell>
          <cell r="O73">
            <v>0</v>
          </cell>
          <cell r="P73">
            <v>0</v>
          </cell>
        </row>
        <row r="74">
          <cell r="D74">
            <v>9.0972222222222218E-3</v>
          </cell>
          <cell r="E74">
            <v>1.2083333333333333E-2</v>
          </cell>
          <cell r="F74">
            <v>0</v>
          </cell>
          <cell r="G74">
            <v>0</v>
          </cell>
          <cell r="H74">
            <v>0</v>
          </cell>
          <cell r="I74">
            <v>0</v>
          </cell>
          <cell r="J74">
            <v>0</v>
          </cell>
          <cell r="K74">
            <v>0</v>
          </cell>
          <cell r="L74">
            <v>0</v>
          </cell>
          <cell r="M74">
            <v>0</v>
          </cell>
          <cell r="N74">
            <v>0</v>
          </cell>
          <cell r="O74">
            <v>0</v>
          </cell>
          <cell r="P74">
            <v>0</v>
          </cell>
        </row>
        <row r="75">
          <cell r="D75">
            <v>8.611111111111111E-3</v>
          </cell>
          <cell r="E75">
            <v>8.6226851851851846E-3</v>
          </cell>
          <cell r="F75">
            <v>0</v>
          </cell>
          <cell r="G75">
            <v>0</v>
          </cell>
          <cell r="H75">
            <v>0</v>
          </cell>
          <cell r="I75">
            <v>0</v>
          </cell>
          <cell r="J75">
            <v>0</v>
          </cell>
          <cell r="K75">
            <v>0</v>
          </cell>
          <cell r="L75">
            <v>0</v>
          </cell>
          <cell r="M75">
            <v>0</v>
          </cell>
          <cell r="N75">
            <v>0</v>
          </cell>
          <cell r="O75">
            <v>0</v>
          </cell>
          <cell r="P75">
            <v>0</v>
          </cell>
        </row>
        <row r="76">
          <cell r="D76">
            <v>7.6620370370370366E-3</v>
          </cell>
          <cell r="E76">
            <v>8.0092592592592594E-3</v>
          </cell>
          <cell r="F76">
            <v>0</v>
          </cell>
          <cell r="G76">
            <v>0</v>
          </cell>
          <cell r="H76">
            <v>0</v>
          </cell>
          <cell r="I76">
            <v>0</v>
          </cell>
          <cell r="J76">
            <v>0</v>
          </cell>
          <cell r="K76">
            <v>0</v>
          </cell>
          <cell r="L76">
            <v>0</v>
          </cell>
          <cell r="M76">
            <v>0</v>
          </cell>
          <cell r="N76">
            <v>0</v>
          </cell>
          <cell r="O76">
            <v>0</v>
          </cell>
          <cell r="P76">
            <v>0</v>
          </cell>
        </row>
        <row r="77">
          <cell r="D77">
            <v>1.9791666666666668E-3</v>
          </cell>
          <cell r="E77">
            <v>1.9328703703703704E-3</v>
          </cell>
          <cell r="F77">
            <v>0</v>
          </cell>
          <cell r="G77">
            <v>0</v>
          </cell>
          <cell r="H77">
            <v>0</v>
          </cell>
          <cell r="I77">
            <v>0</v>
          </cell>
          <cell r="J77">
            <v>0</v>
          </cell>
          <cell r="K77">
            <v>0</v>
          </cell>
          <cell r="L77">
            <v>0</v>
          </cell>
          <cell r="M77">
            <v>0</v>
          </cell>
          <cell r="N77">
            <v>0</v>
          </cell>
          <cell r="O77">
            <v>0</v>
          </cell>
          <cell r="P77">
            <v>0</v>
          </cell>
        </row>
        <row r="78">
          <cell r="D78">
            <v>4.4328703703703709E-3</v>
          </cell>
          <cell r="E78">
            <v>4.155092592592593E-3</v>
          </cell>
          <cell r="F78">
            <v>0</v>
          </cell>
          <cell r="G78">
            <v>0</v>
          </cell>
          <cell r="H78">
            <v>0</v>
          </cell>
          <cell r="I78">
            <v>0</v>
          </cell>
          <cell r="J78">
            <v>0</v>
          </cell>
          <cell r="K78">
            <v>0</v>
          </cell>
          <cell r="L78">
            <v>0</v>
          </cell>
          <cell r="M78">
            <v>0</v>
          </cell>
          <cell r="N78">
            <v>0</v>
          </cell>
          <cell r="O78">
            <v>0</v>
          </cell>
          <cell r="P78">
            <v>0</v>
          </cell>
        </row>
        <row r="79">
          <cell r="D79">
            <v>8.0324074074074065E-3</v>
          </cell>
          <cell r="E79">
            <v>8.5879629629629622E-3</v>
          </cell>
          <cell r="F79">
            <v>0</v>
          </cell>
          <cell r="G79">
            <v>0</v>
          </cell>
          <cell r="H79">
            <v>0</v>
          </cell>
          <cell r="I79">
            <v>0</v>
          </cell>
          <cell r="J79">
            <v>0</v>
          </cell>
          <cell r="K79">
            <v>0</v>
          </cell>
          <cell r="L79">
            <v>0</v>
          </cell>
          <cell r="M79">
            <v>0</v>
          </cell>
          <cell r="N79">
            <v>0</v>
          </cell>
          <cell r="O79">
            <v>0</v>
          </cell>
          <cell r="P79">
            <v>0</v>
          </cell>
        </row>
        <row r="80">
          <cell r="D80">
            <v>4.9421296296296288E-3</v>
          </cell>
          <cell r="E80">
            <v>4.9189814814814816E-3</v>
          </cell>
          <cell r="F80">
            <v>0</v>
          </cell>
          <cell r="G80">
            <v>0</v>
          </cell>
          <cell r="H80">
            <v>0</v>
          </cell>
          <cell r="I80">
            <v>0</v>
          </cell>
          <cell r="J80">
            <v>0</v>
          </cell>
          <cell r="K80">
            <v>0</v>
          </cell>
          <cell r="L80">
            <v>0</v>
          </cell>
          <cell r="M80">
            <v>0</v>
          </cell>
          <cell r="N80">
            <v>0</v>
          </cell>
          <cell r="O80">
            <v>0</v>
          </cell>
          <cell r="P80">
            <v>0</v>
          </cell>
        </row>
        <row r="81">
          <cell r="D81">
            <v>4.4212962962962956E-3</v>
          </cell>
          <cell r="E81">
            <v>4.4907407407407405E-3</v>
          </cell>
          <cell r="F81">
            <v>0</v>
          </cell>
          <cell r="G81">
            <v>0</v>
          </cell>
          <cell r="H81">
            <v>0</v>
          </cell>
          <cell r="I81">
            <v>0</v>
          </cell>
          <cell r="J81">
            <v>0</v>
          </cell>
          <cell r="K81">
            <v>0</v>
          </cell>
          <cell r="L81">
            <v>0</v>
          </cell>
          <cell r="M81">
            <v>0</v>
          </cell>
          <cell r="N81">
            <v>0</v>
          </cell>
          <cell r="O81">
            <v>0</v>
          </cell>
          <cell r="P81">
            <v>0</v>
          </cell>
        </row>
        <row r="82">
          <cell r="D82">
            <v>9.4444444444444445E-3</v>
          </cell>
          <cell r="E82">
            <v>6.7245370370370367E-3</v>
          </cell>
          <cell r="F82">
            <v>0</v>
          </cell>
          <cell r="G82">
            <v>0</v>
          </cell>
          <cell r="H82">
            <v>0</v>
          </cell>
          <cell r="I82">
            <v>0</v>
          </cell>
          <cell r="J82">
            <v>0</v>
          </cell>
          <cell r="K82">
            <v>0</v>
          </cell>
          <cell r="L82">
            <v>0</v>
          </cell>
          <cell r="M82">
            <v>0</v>
          </cell>
          <cell r="N82">
            <v>0</v>
          </cell>
          <cell r="O82">
            <v>0</v>
          </cell>
          <cell r="P82">
            <v>0</v>
          </cell>
        </row>
        <row r="83">
          <cell r="D83">
            <v>2.4409722222222222E-2</v>
          </cell>
          <cell r="E83">
            <v>2.0601851851851854E-2</v>
          </cell>
          <cell r="F83">
            <v>0</v>
          </cell>
          <cell r="G83">
            <v>0</v>
          </cell>
          <cell r="H83">
            <v>0</v>
          </cell>
          <cell r="I83">
            <v>0</v>
          </cell>
          <cell r="J83">
            <v>0</v>
          </cell>
          <cell r="K83">
            <v>0</v>
          </cell>
          <cell r="L83">
            <v>0</v>
          </cell>
          <cell r="M83">
            <v>0</v>
          </cell>
          <cell r="N83">
            <v>0</v>
          </cell>
          <cell r="O83">
            <v>0</v>
          </cell>
          <cell r="P83">
            <v>0</v>
          </cell>
        </row>
        <row r="84">
          <cell r="D84">
            <v>6.3020833333333331E-2</v>
          </cell>
          <cell r="E84">
            <v>6.3969907407407406E-2</v>
          </cell>
          <cell r="F84">
            <v>0</v>
          </cell>
          <cell r="G84">
            <v>0</v>
          </cell>
          <cell r="H84">
            <v>0</v>
          </cell>
          <cell r="I84">
            <v>0</v>
          </cell>
          <cell r="J84">
            <v>0</v>
          </cell>
          <cell r="K84">
            <v>0</v>
          </cell>
          <cell r="L84">
            <v>0</v>
          </cell>
          <cell r="M84">
            <v>0</v>
          </cell>
          <cell r="N84">
            <v>0</v>
          </cell>
          <cell r="O84">
            <v>0</v>
          </cell>
          <cell r="P84">
            <v>0</v>
          </cell>
        </row>
        <row r="85">
          <cell r="D85">
            <v>2.2222222222222223E-2</v>
          </cell>
          <cell r="E85">
            <v>1.9918981481481482E-2</v>
          </cell>
          <cell r="F85">
            <v>0</v>
          </cell>
          <cell r="G85">
            <v>0</v>
          </cell>
          <cell r="H85">
            <v>0</v>
          </cell>
          <cell r="I85">
            <v>0</v>
          </cell>
          <cell r="J85">
            <v>0</v>
          </cell>
          <cell r="K85">
            <v>0</v>
          </cell>
          <cell r="L85">
            <v>0</v>
          </cell>
          <cell r="M85">
            <v>0</v>
          </cell>
          <cell r="N85">
            <v>0</v>
          </cell>
          <cell r="O85">
            <v>0</v>
          </cell>
          <cell r="P85">
            <v>0</v>
          </cell>
        </row>
        <row r="86">
          <cell r="D86">
            <v>0</v>
          </cell>
          <cell r="E86">
            <v>0</v>
          </cell>
          <cell r="F86">
            <v>0</v>
          </cell>
          <cell r="G86">
            <v>0</v>
          </cell>
          <cell r="H86">
            <v>0</v>
          </cell>
          <cell r="I86">
            <v>0</v>
          </cell>
          <cell r="J86">
            <v>0</v>
          </cell>
          <cell r="K86">
            <v>0</v>
          </cell>
          <cell r="L86">
            <v>0</v>
          </cell>
          <cell r="M86">
            <v>0</v>
          </cell>
          <cell r="N86">
            <v>0</v>
          </cell>
          <cell r="O86">
            <v>0</v>
          </cell>
          <cell r="P86">
            <v>0</v>
          </cell>
        </row>
        <row r="87">
          <cell r="D87">
            <v>7.1990740740740739E-3</v>
          </cell>
          <cell r="E87">
            <v>6.9907407407407409E-3</v>
          </cell>
          <cell r="F87">
            <v>0</v>
          </cell>
          <cell r="G87">
            <v>0</v>
          </cell>
          <cell r="H87">
            <v>0</v>
          </cell>
          <cell r="I87">
            <v>0</v>
          </cell>
          <cell r="J87">
            <v>0</v>
          </cell>
          <cell r="K87">
            <v>0</v>
          </cell>
          <cell r="L87">
            <v>0</v>
          </cell>
          <cell r="M87">
            <v>0</v>
          </cell>
          <cell r="N87">
            <v>0</v>
          </cell>
          <cell r="O87">
            <v>0</v>
          </cell>
          <cell r="P87">
            <v>0</v>
          </cell>
        </row>
        <row r="88">
          <cell r="D88">
            <v>6.7592592592592591E-3</v>
          </cell>
          <cell r="E88">
            <v>6.7476851851851856E-3</v>
          </cell>
          <cell r="F88">
            <v>0</v>
          </cell>
          <cell r="G88">
            <v>0</v>
          </cell>
          <cell r="H88">
            <v>0</v>
          </cell>
          <cell r="I88">
            <v>0</v>
          </cell>
          <cell r="J88">
            <v>0</v>
          </cell>
          <cell r="K88">
            <v>0</v>
          </cell>
          <cell r="L88">
            <v>0</v>
          </cell>
          <cell r="M88">
            <v>0</v>
          </cell>
          <cell r="N88">
            <v>0</v>
          </cell>
          <cell r="O88">
            <v>0</v>
          </cell>
          <cell r="P88">
            <v>0</v>
          </cell>
        </row>
        <row r="89">
          <cell r="D89">
            <v>1.1273148148148148E-2</v>
          </cell>
          <cell r="E89">
            <v>1.2106481481481482E-2</v>
          </cell>
          <cell r="F89">
            <v>0</v>
          </cell>
          <cell r="G89">
            <v>0</v>
          </cell>
          <cell r="H89">
            <v>0</v>
          </cell>
          <cell r="I89">
            <v>0</v>
          </cell>
          <cell r="J89">
            <v>0</v>
          </cell>
          <cell r="K89">
            <v>0</v>
          </cell>
          <cell r="L89">
            <v>0</v>
          </cell>
          <cell r="M89">
            <v>0</v>
          </cell>
          <cell r="N89">
            <v>0</v>
          </cell>
          <cell r="O89">
            <v>0</v>
          </cell>
          <cell r="P89">
            <v>0</v>
          </cell>
        </row>
        <row r="90">
          <cell r="D90">
            <v>7.9282407407407409E-3</v>
          </cell>
          <cell r="E90">
            <v>8.4259259259259253E-3</v>
          </cell>
          <cell r="F90">
            <v>0</v>
          </cell>
          <cell r="G90">
            <v>0</v>
          </cell>
          <cell r="H90">
            <v>0</v>
          </cell>
          <cell r="I90">
            <v>0</v>
          </cell>
          <cell r="J90">
            <v>0</v>
          </cell>
          <cell r="K90">
            <v>0</v>
          </cell>
          <cell r="L90">
            <v>0</v>
          </cell>
          <cell r="M90">
            <v>0</v>
          </cell>
          <cell r="N90">
            <v>0</v>
          </cell>
          <cell r="O90">
            <v>0</v>
          </cell>
          <cell r="P90">
            <v>0</v>
          </cell>
        </row>
        <row r="91">
          <cell r="D91">
            <v>7.8935185185185185E-3</v>
          </cell>
          <cell r="E91">
            <v>8.1712962962962963E-3</v>
          </cell>
          <cell r="F91">
            <v>0</v>
          </cell>
          <cell r="G91">
            <v>0</v>
          </cell>
          <cell r="H91">
            <v>0</v>
          </cell>
          <cell r="I91">
            <v>0</v>
          </cell>
          <cell r="J91">
            <v>0</v>
          </cell>
          <cell r="K91">
            <v>0</v>
          </cell>
          <cell r="L91">
            <v>0</v>
          </cell>
          <cell r="M91">
            <v>0</v>
          </cell>
          <cell r="N91">
            <v>0</v>
          </cell>
          <cell r="O91">
            <v>0</v>
          </cell>
          <cell r="P91">
            <v>0</v>
          </cell>
        </row>
        <row r="94">
          <cell r="D94">
            <v>0</v>
          </cell>
          <cell r="E94">
            <v>0</v>
          </cell>
          <cell r="F94">
            <v>0</v>
          </cell>
          <cell r="G94">
            <v>0</v>
          </cell>
          <cell r="H94">
            <v>0</v>
          </cell>
          <cell r="I94">
            <v>0</v>
          </cell>
          <cell r="J94">
            <v>0</v>
          </cell>
          <cell r="K94">
            <v>0</v>
          </cell>
          <cell r="L94">
            <v>0</v>
          </cell>
          <cell r="M94">
            <v>0</v>
          </cell>
          <cell r="N94">
            <v>0</v>
          </cell>
          <cell r="O94">
            <v>0</v>
          </cell>
          <cell r="P94">
            <v>0</v>
          </cell>
        </row>
        <row r="95">
          <cell r="D95">
            <v>6.9444444444444441E-3</v>
          </cell>
          <cell r="E95">
            <v>6.9444444444444441E-3</v>
          </cell>
          <cell r="F95">
            <v>6.9444444444444441E-3</v>
          </cell>
          <cell r="G95">
            <v>6.9444444444444441E-3</v>
          </cell>
          <cell r="H95">
            <v>6.9444444444444441E-3</v>
          </cell>
          <cell r="I95">
            <v>6.9444444444444441E-3</v>
          </cell>
          <cell r="J95">
            <v>6.9444444444444441E-3</v>
          </cell>
          <cell r="K95">
            <v>6.9444444444444441E-3</v>
          </cell>
          <cell r="L95">
            <v>6.9444444444444441E-3</v>
          </cell>
          <cell r="M95">
            <v>6.9444444444444441E-3</v>
          </cell>
          <cell r="N95">
            <v>6.9444444444444441E-3</v>
          </cell>
          <cell r="O95">
            <v>6.9444444444444441E-3</v>
          </cell>
          <cell r="P95">
            <v>6.9444444444444441E-3</v>
          </cell>
        </row>
        <row r="96">
          <cell r="D96">
            <v>1.3888888888888888E-2</v>
          </cell>
          <cell r="E96">
            <v>1.3888888888888888E-2</v>
          </cell>
          <cell r="F96">
            <v>1.3888888888888888E-2</v>
          </cell>
          <cell r="G96">
            <v>1.3888888888888888E-2</v>
          </cell>
          <cell r="H96">
            <v>1.3888888888888888E-2</v>
          </cell>
          <cell r="I96">
            <v>1.3888888888888888E-2</v>
          </cell>
          <cell r="J96">
            <v>1.3888888888888888E-2</v>
          </cell>
          <cell r="K96">
            <v>1.3888888888888888E-2</v>
          </cell>
          <cell r="L96">
            <v>1.3888888888888888E-2</v>
          </cell>
          <cell r="M96">
            <v>1.3888888888888888E-2</v>
          </cell>
          <cell r="N96">
            <v>1.3888888888888888E-2</v>
          </cell>
          <cell r="O96">
            <v>1.3888888888888888E-2</v>
          </cell>
          <cell r="P96">
            <v>1.3888888888888888E-2</v>
          </cell>
        </row>
        <row r="97">
          <cell r="D97">
            <v>6.9444444444444441E-3</v>
          </cell>
          <cell r="E97">
            <v>6.9444444444444441E-3</v>
          </cell>
          <cell r="F97">
            <v>6.9444444444444441E-3</v>
          </cell>
          <cell r="G97">
            <v>6.9444444444444441E-3</v>
          </cell>
          <cell r="H97">
            <v>6.9444444444444441E-3</v>
          </cell>
          <cell r="I97">
            <v>6.9444444444444441E-3</v>
          </cell>
          <cell r="J97">
            <v>6.9444444444444441E-3</v>
          </cell>
          <cell r="K97">
            <v>6.9444444444444441E-3</v>
          </cell>
          <cell r="L97">
            <v>6.9444444444444441E-3</v>
          </cell>
          <cell r="M97">
            <v>6.9444444444444441E-3</v>
          </cell>
          <cell r="N97">
            <v>6.9444444444444441E-3</v>
          </cell>
          <cell r="O97">
            <v>6.9444444444444441E-3</v>
          </cell>
          <cell r="P97">
            <v>6.9444444444444441E-3</v>
          </cell>
        </row>
        <row r="100">
          <cell r="D100">
            <v>1.7361111111111112E-2</v>
          </cell>
          <cell r="E100">
            <v>1.7361111111111112E-2</v>
          </cell>
          <cell r="F100">
            <v>1.7361111111111112E-2</v>
          </cell>
          <cell r="G100">
            <v>1.7361111111111112E-2</v>
          </cell>
          <cell r="H100">
            <v>1.7361111111111112E-2</v>
          </cell>
          <cell r="I100">
            <v>1.7361111111111112E-2</v>
          </cell>
          <cell r="J100">
            <v>1.7361111111111112E-2</v>
          </cell>
          <cell r="K100">
            <v>1.7361111111111112E-2</v>
          </cell>
          <cell r="L100">
            <v>1.7361111111111112E-2</v>
          </cell>
          <cell r="M100">
            <v>1.7361111111111112E-2</v>
          </cell>
          <cell r="N100">
            <v>1.7361111111111112E-2</v>
          </cell>
          <cell r="O100">
            <v>1.7361111111111112E-2</v>
          </cell>
          <cell r="P100">
            <v>1.7361111111111112E-2</v>
          </cell>
        </row>
        <row r="101">
          <cell r="D101">
            <v>4.8611111111111112E-2</v>
          </cell>
          <cell r="E101">
            <v>4.8611111111111112E-2</v>
          </cell>
          <cell r="F101">
            <v>4.8611111111111112E-2</v>
          </cell>
          <cell r="G101">
            <v>4.8611111111111112E-2</v>
          </cell>
          <cell r="H101">
            <v>4.8611111111111112E-2</v>
          </cell>
          <cell r="I101">
            <v>4.8611111111111112E-2</v>
          </cell>
          <cell r="J101">
            <v>4.8611111111111112E-2</v>
          </cell>
          <cell r="K101">
            <v>4.8611111111111112E-2</v>
          </cell>
          <cell r="L101">
            <v>4.8611111111111112E-2</v>
          </cell>
          <cell r="M101">
            <v>4.8611111111111112E-2</v>
          </cell>
          <cell r="N101">
            <v>4.8611111111111112E-2</v>
          </cell>
          <cell r="O101">
            <v>4.8611111111111112E-2</v>
          </cell>
          <cell r="P101">
            <v>4.8611111111111112E-2</v>
          </cell>
        </row>
        <row r="102">
          <cell r="D102">
            <v>2.0833333333333332E-2</v>
          </cell>
          <cell r="E102">
            <v>2.0833333333333332E-2</v>
          </cell>
          <cell r="F102">
            <v>2.0833333333333332E-2</v>
          </cell>
          <cell r="G102">
            <v>2.0833333333333332E-2</v>
          </cell>
          <cell r="H102">
            <v>2.0833333333333332E-2</v>
          </cell>
          <cell r="I102">
            <v>2.0833333333333332E-2</v>
          </cell>
          <cell r="J102">
            <v>2.0833333333333332E-2</v>
          </cell>
          <cell r="K102">
            <v>2.0833333333333332E-2</v>
          </cell>
          <cell r="L102">
            <v>2.0833333333333332E-2</v>
          </cell>
          <cell r="M102">
            <v>2.0833333333333332E-2</v>
          </cell>
          <cell r="N102">
            <v>2.0833333333333332E-2</v>
          </cell>
          <cell r="O102">
            <v>2.0833333333333332E-2</v>
          </cell>
          <cell r="P102">
            <v>2.0833333333333332E-2</v>
          </cell>
        </row>
        <row r="105">
          <cell r="D105">
            <v>1.0416666666666666E-2</v>
          </cell>
          <cell r="E105">
            <v>1.0416666666666666E-2</v>
          </cell>
          <cell r="F105">
            <v>1.0416666666666666E-2</v>
          </cell>
          <cell r="G105">
            <v>1.0416666666666666E-2</v>
          </cell>
          <cell r="H105">
            <v>1.0416666666666666E-2</v>
          </cell>
          <cell r="I105">
            <v>1.0416666666666666E-2</v>
          </cell>
          <cell r="J105">
            <v>1.0416666666666666E-2</v>
          </cell>
          <cell r="K105">
            <v>1.0416666666666666E-2</v>
          </cell>
          <cell r="L105">
            <v>1.0416666666666666E-2</v>
          </cell>
          <cell r="M105">
            <v>1.0416666666666666E-2</v>
          </cell>
          <cell r="N105">
            <v>1.0416666666666666E-2</v>
          </cell>
          <cell r="O105">
            <v>1.0416666666666666E-2</v>
          </cell>
          <cell r="P105">
            <v>1.0416666666666666E-2</v>
          </cell>
        </row>
        <row r="106">
          <cell r="D106">
            <v>1.7361111111111112E-2</v>
          </cell>
          <cell r="E106">
            <v>1.7361111111111112E-2</v>
          </cell>
          <cell r="F106">
            <v>1.7361111111111112E-2</v>
          </cell>
          <cell r="G106">
            <v>1.7361111111111112E-2</v>
          </cell>
          <cell r="H106">
            <v>1.7361111111111112E-2</v>
          </cell>
          <cell r="I106">
            <v>1.7361111111111112E-2</v>
          </cell>
          <cell r="J106">
            <v>1.7361111111111112E-2</v>
          </cell>
          <cell r="K106">
            <v>1.7361111111111112E-2</v>
          </cell>
          <cell r="L106">
            <v>1.7361111111111112E-2</v>
          </cell>
          <cell r="M106">
            <v>1.7361111111111112E-2</v>
          </cell>
          <cell r="N106">
            <v>1.7361111111111112E-2</v>
          </cell>
          <cell r="O106">
            <v>1.7361111111111112E-2</v>
          </cell>
          <cell r="P106">
            <v>1.7361111111111112E-2</v>
          </cell>
        </row>
        <row r="107">
          <cell r="D107">
            <v>1.0416666666666666E-2</v>
          </cell>
          <cell r="E107">
            <v>1.0416666666666666E-2</v>
          </cell>
          <cell r="F107">
            <v>1.0416666666666666E-2</v>
          </cell>
          <cell r="G107">
            <v>1.0416666666666666E-2</v>
          </cell>
          <cell r="H107">
            <v>1.0416666666666666E-2</v>
          </cell>
          <cell r="I107">
            <v>1.0416666666666666E-2</v>
          </cell>
          <cell r="J107">
            <v>1.0416666666666666E-2</v>
          </cell>
          <cell r="K107">
            <v>1.0416666666666666E-2</v>
          </cell>
          <cell r="L107">
            <v>1.0416666666666666E-2</v>
          </cell>
          <cell r="M107">
            <v>1.0416666666666666E-2</v>
          </cell>
          <cell r="N107">
            <v>1.0416666666666666E-2</v>
          </cell>
          <cell r="O107">
            <v>1.0416666666666666E-2</v>
          </cell>
          <cell r="P107">
            <v>1.0416666666666666E-2</v>
          </cell>
        </row>
      </sheetData>
      <sheetData sheetId="100" refreshError="1"/>
      <sheetData sheetId="101" refreshError="1">
        <row r="2">
          <cell r="D2">
            <v>2.12</v>
          </cell>
          <cell r="E2">
            <v>2.12</v>
          </cell>
          <cell r="F2">
            <v>2.12</v>
          </cell>
          <cell r="G2">
            <v>2.12</v>
          </cell>
          <cell r="H2">
            <v>2.12</v>
          </cell>
          <cell r="I2">
            <v>2.12</v>
          </cell>
          <cell r="J2">
            <v>2.12</v>
          </cell>
          <cell r="K2">
            <v>2.12</v>
          </cell>
          <cell r="L2">
            <v>2.12</v>
          </cell>
          <cell r="M2">
            <v>2.12</v>
          </cell>
          <cell r="N2">
            <v>2.12</v>
          </cell>
          <cell r="O2">
            <v>2.12</v>
          </cell>
          <cell r="P2">
            <v>2.1200000000000006</v>
          </cell>
        </row>
        <row r="3">
          <cell r="D3">
            <v>1.99</v>
          </cell>
          <cell r="E3">
            <v>1.83</v>
          </cell>
          <cell r="F3">
            <v>0</v>
          </cell>
          <cell r="G3">
            <v>0</v>
          </cell>
          <cell r="H3">
            <v>0</v>
          </cell>
          <cell r="I3">
            <v>0</v>
          </cell>
          <cell r="J3">
            <v>0</v>
          </cell>
          <cell r="K3">
            <v>0</v>
          </cell>
          <cell r="L3">
            <v>0</v>
          </cell>
          <cell r="M3">
            <v>0</v>
          </cell>
          <cell r="N3">
            <v>0</v>
          </cell>
          <cell r="O3">
            <v>0</v>
          </cell>
          <cell r="P3">
            <v>1.9100000000000001</v>
          </cell>
        </row>
        <row r="4">
          <cell r="D4">
            <v>2.19</v>
          </cell>
          <cell r="E4">
            <v>2.19</v>
          </cell>
          <cell r="F4">
            <v>2.19</v>
          </cell>
          <cell r="G4">
            <v>2.19</v>
          </cell>
          <cell r="H4">
            <v>2.19</v>
          </cell>
          <cell r="I4">
            <v>2.19</v>
          </cell>
          <cell r="J4">
            <v>2.19</v>
          </cell>
          <cell r="K4">
            <v>2.19</v>
          </cell>
          <cell r="L4">
            <v>2.19</v>
          </cell>
          <cell r="M4">
            <v>2.19</v>
          </cell>
          <cell r="N4">
            <v>2.19</v>
          </cell>
          <cell r="O4">
            <v>2.19</v>
          </cell>
          <cell r="P4">
            <v>2.1900000000000004</v>
          </cell>
        </row>
        <row r="5">
          <cell r="D5">
            <v>2.13</v>
          </cell>
          <cell r="E5">
            <v>1.88</v>
          </cell>
          <cell r="F5">
            <v>0</v>
          </cell>
          <cell r="G5">
            <v>0</v>
          </cell>
          <cell r="H5">
            <v>0</v>
          </cell>
          <cell r="I5">
            <v>0</v>
          </cell>
          <cell r="J5">
            <v>0</v>
          </cell>
          <cell r="K5">
            <v>0</v>
          </cell>
          <cell r="L5">
            <v>0</v>
          </cell>
          <cell r="M5">
            <v>0</v>
          </cell>
          <cell r="N5">
            <v>0</v>
          </cell>
          <cell r="O5">
            <v>0</v>
          </cell>
          <cell r="P5">
            <v>2.0049999999999999</v>
          </cell>
        </row>
        <row r="6">
          <cell r="D6">
            <v>2.2200000000000002</v>
          </cell>
          <cell r="E6">
            <v>2.2200000000000002</v>
          </cell>
          <cell r="F6">
            <v>2.2200000000000002</v>
          </cell>
          <cell r="G6">
            <v>2.2200000000000002</v>
          </cell>
          <cell r="H6">
            <v>2.2200000000000002</v>
          </cell>
          <cell r="I6">
            <v>2.2200000000000002</v>
          </cell>
          <cell r="J6">
            <v>2.2200000000000002</v>
          </cell>
          <cell r="K6">
            <v>2.2200000000000002</v>
          </cell>
          <cell r="L6">
            <v>2.2200000000000002</v>
          </cell>
          <cell r="M6">
            <v>2.2200000000000002</v>
          </cell>
          <cell r="N6">
            <v>2.2200000000000002</v>
          </cell>
          <cell r="O6">
            <v>2.2200000000000002</v>
          </cell>
          <cell r="P6">
            <v>2.2199999999999998</v>
          </cell>
        </row>
        <row r="7">
          <cell r="D7">
            <v>2.1</v>
          </cell>
          <cell r="E7">
            <v>1.84</v>
          </cell>
          <cell r="F7">
            <v>0</v>
          </cell>
          <cell r="G7">
            <v>0</v>
          </cell>
          <cell r="H7">
            <v>0</v>
          </cell>
          <cell r="I7">
            <v>0</v>
          </cell>
          <cell r="J7">
            <v>0</v>
          </cell>
          <cell r="K7">
            <v>0</v>
          </cell>
          <cell r="L7">
            <v>0</v>
          </cell>
          <cell r="M7">
            <v>0</v>
          </cell>
          <cell r="N7">
            <v>0</v>
          </cell>
          <cell r="O7">
            <v>0</v>
          </cell>
          <cell r="P7">
            <v>1.9700000000000002</v>
          </cell>
        </row>
        <row r="8">
          <cell r="D8">
            <v>4.63</v>
          </cell>
          <cell r="E8">
            <v>4.63</v>
          </cell>
          <cell r="F8">
            <v>4.63</v>
          </cell>
          <cell r="G8">
            <v>4.63</v>
          </cell>
          <cell r="H8">
            <v>4.63</v>
          </cell>
          <cell r="I8">
            <v>4.63</v>
          </cell>
          <cell r="J8">
            <v>4.63</v>
          </cell>
          <cell r="K8">
            <v>4.63</v>
          </cell>
          <cell r="L8">
            <v>4.63</v>
          </cell>
          <cell r="M8">
            <v>4.63</v>
          </cell>
          <cell r="N8">
            <v>4.63</v>
          </cell>
          <cell r="O8">
            <v>4.63</v>
          </cell>
          <cell r="P8">
            <v>4.6300000000000008</v>
          </cell>
        </row>
        <row r="9">
          <cell r="D9">
            <v>5.08</v>
          </cell>
          <cell r="E9">
            <v>3.99</v>
          </cell>
          <cell r="F9">
            <v>0</v>
          </cell>
          <cell r="G9">
            <v>0</v>
          </cell>
          <cell r="H9">
            <v>0</v>
          </cell>
          <cell r="I9">
            <v>0</v>
          </cell>
          <cell r="J9">
            <v>0</v>
          </cell>
          <cell r="K9">
            <v>0</v>
          </cell>
          <cell r="L9">
            <v>0</v>
          </cell>
          <cell r="M9">
            <v>0</v>
          </cell>
          <cell r="N9">
            <v>0</v>
          </cell>
          <cell r="O9">
            <v>0</v>
          </cell>
          <cell r="P9">
            <v>4.5350000000000001</v>
          </cell>
        </row>
        <row r="10">
          <cell r="D10">
            <v>2.2799999999999998</v>
          </cell>
          <cell r="E10">
            <v>2.2799999999999998</v>
          </cell>
          <cell r="F10">
            <v>2.2799999999999998</v>
          </cell>
          <cell r="G10">
            <v>2.2799999999999998</v>
          </cell>
          <cell r="H10">
            <v>2.2799999999999998</v>
          </cell>
          <cell r="I10">
            <v>2.2799999999999998</v>
          </cell>
          <cell r="J10">
            <v>2.2799999999999998</v>
          </cell>
          <cell r="K10">
            <v>2.2799999999999998</v>
          </cell>
          <cell r="L10">
            <v>2.2799999999999998</v>
          </cell>
          <cell r="M10">
            <v>2.2799999999999998</v>
          </cell>
          <cell r="N10">
            <v>2.2799999999999998</v>
          </cell>
          <cell r="O10">
            <v>2.2799999999999998</v>
          </cell>
          <cell r="P10">
            <v>2.2800000000000002</v>
          </cell>
        </row>
        <row r="11">
          <cell r="D11">
            <v>2.46</v>
          </cell>
          <cell r="E11">
            <v>2.2799999999999998</v>
          </cell>
          <cell r="F11">
            <v>0</v>
          </cell>
          <cell r="G11">
            <v>0</v>
          </cell>
          <cell r="H11">
            <v>0</v>
          </cell>
          <cell r="I11">
            <v>0</v>
          </cell>
          <cell r="J11">
            <v>0</v>
          </cell>
          <cell r="K11">
            <v>0</v>
          </cell>
          <cell r="L11">
            <v>0</v>
          </cell>
          <cell r="M11">
            <v>0</v>
          </cell>
          <cell r="N11">
            <v>0</v>
          </cell>
          <cell r="O11">
            <v>0</v>
          </cell>
          <cell r="P11">
            <v>2.37</v>
          </cell>
        </row>
        <row r="12">
          <cell r="D12">
            <v>2.7</v>
          </cell>
          <cell r="E12">
            <v>2.7</v>
          </cell>
          <cell r="F12">
            <v>2.7</v>
          </cell>
          <cell r="G12">
            <v>2.7</v>
          </cell>
          <cell r="H12">
            <v>2.7</v>
          </cell>
          <cell r="I12">
            <v>2.7</v>
          </cell>
          <cell r="J12">
            <v>2.7</v>
          </cell>
          <cell r="K12">
            <v>2.7</v>
          </cell>
          <cell r="L12">
            <v>2.7</v>
          </cell>
          <cell r="M12">
            <v>2.7</v>
          </cell>
          <cell r="N12">
            <v>2.7</v>
          </cell>
          <cell r="O12">
            <v>2.7</v>
          </cell>
          <cell r="P12">
            <v>2.6999999999999997</v>
          </cell>
        </row>
        <row r="13">
          <cell r="D13">
            <v>2.66</v>
          </cell>
          <cell r="E13">
            <v>2.25</v>
          </cell>
          <cell r="F13">
            <v>0</v>
          </cell>
          <cell r="G13">
            <v>0</v>
          </cell>
          <cell r="H13">
            <v>0</v>
          </cell>
          <cell r="I13">
            <v>0</v>
          </cell>
          <cell r="J13">
            <v>0</v>
          </cell>
          <cell r="K13">
            <v>0</v>
          </cell>
          <cell r="L13">
            <v>0</v>
          </cell>
          <cell r="M13">
            <v>0</v>
          </cell>
          <cell r="N13">
            <v>0</v>
          </cell>
          <cell r="O13">
            <v>0</v>
          </cell>
          <cell r="P13">
            <v>2.4550000000000001</v>
          </cell>
        </row>
        <row r="14">
          <cell r="D14">
            <v>2.7</v>
          </cell>
          <cell r="E14">
            <v>2.7</v>
          </cell>
          <cell r="F14">
            <v>2.7</v>
          </cell>
          <cell r="G14">
            <v>2.7</v>
          </cell>
          <cell r="H14">
            <v>2.7</v>
          </cell>
          <cell r="I14">
            <v>2.7</v>
          </cell>
          <cell r="J14">
            <v>2.7</v>
          </cell>
          <cell r="K14">
            <v>2.7</v>
          </cell>
          <cell r="L14">
            <v>2.7</v>
          </cell>
          <cell r="M14">
            <v>2.7</v>
          </cell>
          <cell r="N14">
            <v>2.7</v>
          </cell>
          <cell r="O14">
            <v>2.7</v>
          </cell>
          <cell r="P14">
            <v>2.6999999999999997</v>
          </cell>
        </row>
        <row r="15">
          <cell r="D15">
            <v>2.66</v>
          </cell>
          <cell r="E15">
            <v>2.25</v>
          </cell>
          <cell r="F15">
            <v>0</v>
          </cell>
          <cell r="G15">
            <v>0</v>
          </cell>
          <cell r="H15">
            <v>0</v>
          </cell>
          <cell r="I15">
            <v>0</v>
          </cell>
          <cell r="J15">
            <v>0</v>
          </cell>
          <cell r="K15">
            <v>0</v>
          </cell>
          <cell r="L15">
            <v>0</v>
          </cell>
          <cell r="M15">
            <v>0</v>
          </cell>
          <cell r="N15">
            <v>0</v>
          </cell>
          <cell r="O15">
            <v>0</v>
          </cell>
          <cell r="P15">
            <v>2.4550000000000001</v>
          </cell>
        </row>
        <row r="18">
          <cell r="D18" t="str">
            <v>0</v>
          </cell>
          <cell r="E18" t="str">
            <v>0</v>
          </cell>
          <cell r="F18">
            <v>0</v>
          </cell>
          <cell r="G18">
            <v>0</v>
          </cell>
          <cell r="H18">
            <v>0</v>
          </cell>
          <cell r="I18">
            <v>0</v>
          </cell>
          <cell r="J18">
            <v>0</v>
          </cell>
          <cell r="K18">
            <v>0</v>
          </cell>
          <cell r="L18">
            <v>0</v>
          </cell>
          <cell r="M18">
            <v>0</v>
          </cell>
          <cell r="N18">
            <v>0</v>
          </cell>
          <cell r="O18">
            <v>0</v>
          </cell>
          <cell r="P18" t="e">
            <v>#DIV/0!</v>
          </cell>
        </row>
        <row r="19">
          <cell r="D19" t="str">
            <v>0</v>
          </cell>
          <cell r="E19" t="str">
            <v>0</v>
          </cell>
          <cell r="F19">
            <v>0</v>
          </cell>
          <cell r="G19">
            <v>0</v>
          </cell>
          <cell r="H19">
            <v>0</v>
          </cell>
          <cell r="I19">
            <v>0</v>
          </cell>
          <cell r="J19">
            <v>0</v>
          </cell>
          <cell r="K19">
            <v>0</v>
          </cell>
          <cell r="L19">
            <v>0</v>
          </cell>
          <cell r="M19">
            <v>0</v>
          </cell>
          <cell r="N19">
            <v>0</v>
          </cell>
          <cell r="O19">
            <v>0</v>
          </cell>
          <cell r="P19" t="e">
            <v>#DIV/0!</v>
          </cell>
        </row>
        <row r="20">
          <cell r="D20" t="str">
            <v>0</v>
          </cell>
          <cell r="E20" t="str">
            <v>0</v>
          </cell>
          <cell r="F20">
            <v>0</v>
          </cell>
          <cell r="G20">
            <v>0</v>
          </cell>
          <cell r="H20">
            <v>0</v>
          </cell>
          <cell r="I20">
            <v>0</v>
          </cell>
          <cell r="J20">
            <v>0</v>
          </cell>
          <cell r="K20">
            <v>0</v>
          </cell>
          <cell r="L20">
            <v>0</v>
          </cell>
          <cell r="M20">
            <v>0</v>
          </cell>
          <cell r="N20">
            <v>0</v>
          </cell>
          <cell r="O20">
            <v>0</v>
          </cell>
          <cell r="P20" t="e">
            <v>#DIV/0!</v>
          </cell>
        </row>
        <row r="21">
          <cell r="D21" t="str">
            <v>0</v>
          </cell>
          <cell r="E21" t="str">
            <v>0</v>
          </cell>
          <cell r="F21">
            <v>0</v>
          </cell>
          <cell r="G21">
            <v>0</v>
          </cell>
          <cell r="H21">
            <v>0</v>
          </cell>
          <cell r="I21">
            <v>0</v>
          </cell>
          <cell r="J21">
            <v>0</v>
          </cell>
          <cell r="K21">
            <v>0</v>
          </cell>
          <cell r="L21">
            <v>0</v>
          </cell>
          <cell r="M21">
            <v>0</v>
          </cell>
          <cell r="N21">
            <v>0</v>
          </cell>
          <cell r="O21">
            <v>0</v>
          </cell>
          <cell r="P21" t="e">
            <v>#DIV/0!</v>
          </cell>
        </row>
        <row r="22">
          <cell r="D22" t="str">
            <v>0</v>
          </cell>
          <cell r="E22" t="str">
            <v>0</v>
          </cell>
          <cell r="F22">
            <v>0</v>
          </cell>
          <cell r="G22">
            <v>0</v>
          </cell>
          <cell r="H22">
            <v>0</v>
          </cell>
          <cell r="I22">
            <v>0</v>
          </cell>
          <cell r="J22">
            <v>0</v>
          </cell>
          <cell r="K22">
            <v>0</v>
          </cell>
          <cell r="L22">
            <v>0</v>
          </cell>
          <cell r="M22">
            <v>0</v>
          </cell>
          <cell r="N22">
            <v>0</v>
          </cell>
          <cell r="O22">
            <v>0</v>
          </cell>
          <cell r="P22" t="e">
            <v>#DIV/0!</v>
          </cell>
        </row>
        <row r="23">
          <cell r="D23" t="str">
            <v>0</v>
          </cell>
          <cell r="E23" t="str">
            <v>0</v>
          </cell>
          <cell r="F23">
            <v>0</v>
          </cell>
          <cell r="G23">
            <v>0</v>
          </cell>
          <cell r="H23">
            <v>0</v>
          </cell>
          <cell r="I23">
            <v>0</v>
          </cell>
          <cell r="J23">
            <v>0</v>
          </cell>
          <cell r="K23">
            <v>0</v>
          </cell>
          <cell r="L23">
            <v>0</v>
          </cell>
          <cell r="M23">
            <v>0</v>
          </cell>
          <cell r="N23">
            <v>0</v>
          </cell>
          <cell r="O23">
            <v>0</v>
          </cell>
          <cell r="P23" t="e">
            <v>#DIV/0!</v>
          </cell>
        </row>
        <row r="24">
          <cell r="D24" t="str">
            <v>0</v>
          </cell>
          <cell r="E24" t="str">
            <v>0</v>
          </cell>
          <cell r="F24">
            <v>0</v>
          </cell>
          <cell r="G24">
            <v>0</v>
          </cell>
          <cell r="H24">
            <v>0</v>
          </cell>
          <cell r="I24">
            <v>0</v>
          </cell>
          <cell r="J24">
            <v>0</v>
          </cell>
          <cell r="K24">
            <v>0</v>
          </cell>
          <cell r="L24">
            <v>0</v>
          </cell>
          <cell r="M24">
            <v>0</v>
          </cell>
          <cell r="N24">
            <v>0</v>
          </cell>
          <cell r="O24">
            <v>0</v>
          </cell>
          <cell r="P24" t="e">
            <v>#DIV/0!</v>
          </cell>
        </row>
        <row r="25">
          <cell r="D25" t="str">
            <v>0</v>
          </cell>
          <cell r="E25" t="str">
            <v>0</v>
          </cell>
          <cell r="F25">
            <v>0</v>
          </cell>
          <cell r="G25">
            <v>0</v>
          </cell>
          <cell r="H25">
            <v>0</v>
          </cell>
          <cell r="I25">
            <v>0</v>
          </cell>
          <cell r="J25">
            <v>0</v>
          </cell>
          <cell r="K25">
            <v>0</v>
          </cell>
          <cell r="L25">
            <v>0</v>
          </cell>
          <cell r="M25">
            <v>0</v>
          </cell>
          <cell r="N25">
            <v>0</v>
          </cell>
          <cell r="O25">
            <v>0</v>
          </cell>
          <cell r="P25" t="e">
            <v>#DIV/0!</v>
          </cell>
        </row>
        <row r="26">
          <cell r="D26" t="str">
            <v>0</v>
          </cell>
          <cell r="E26" t="str">
            <v>0</v>
          </cell>
          <cell r="F26">
            <v>0</v>
          </cell>
          <cell r="G26">
            <v>0</v>
          </cell>
          <cell r="H26">
            <v>0</v>
          </cell>
          <cell r="I26">
            <v>0</v>
          </cell>
          <cell r="J26">
            <v>0</v>
          </cell>
          <cell r="K26">
            <v>0</v>
          </cell>
          <cell r="L26">
            <v>0</v>
          </cell>
          <cell r="M26">
            <v>0</v>
          </cell>
          <cell r="N26">
            <v>0</v>
          </cell>
          <cell r="O26">
            <v>0</v>
          </cell>
          <cell r="P26" t="e">
            <v>#DIV/0!</v>
          </cell>
        </row>
        <row r="27">
          <cell r="D27" t="str">
            <v>0</v>
          </cell>
          <cell r="E27" t="str">
            <v>0</v>
          </cell>
          <cell r="F27">
            <v>0</v>
          </cell>
          <cell r="G27">
            <v>0</v>
          </cell>
          <cell r="H27">
            <v>0</v>
          </cell>
          <cell r="I27">
            <v>0</v>
          </cell>
          <cell r="J27">
            <v>0</v>
          </cell>
          <cell r="K27">
            <v>0</v>
          </cell>
          <cell r="L27">
            <v>0</v>
          </cell>
          <cell r="M27">
            <v>0</v>
          </cell>
          <cell r="N27">
            <v>0</v>
          </cell>
          <cell r="O27">
            <v>0</v>
          </cell>
          <cell r="P27" t="e">
            <v>#DIV/0!</v>
          </cell>
        </row>
        <row r="28">
          <cell r="D28" t="str">
            <v>0</v>
          </cell>
          <cell r="E28" t="str">
            <v>0</v>
          </cell>
          <cell r="F28">
            <v>0</v>
          </cell>
          <cell r="G28">
            <v>0</v>
          </cell>
          <cell r="H28">
            <v>0</v>
          </cell>
          <cell r="I28">
            <v>0</v>
          </cell>
          <cell r="J28">
            <v>0</v>
          </cell>
          <cell r="K28">
            <v>0</v>
          </cell>
          <cell r="L28">
            <v>0</v>
          </cell>
          <cell r="M28">
            <v>0</v>
          </cell>
          <cell r="N28">
            <v>0</v>
          </cell>
          <cell r="O28">
            <v>0</v>
          </cell>
          <cell r="P28" t="e">
            <v>#DIV/0!</v>
          </cell>
        </row>
        <row r="29">
          <cell r="D29" t="str">
            <v>0</v>
          </cell>
          <cell r="E29" t="str">
            <v>0</v>
          </cell>
          <cell r="F29">
            <v>0</v>
          </cell>
          <cell r="G29">
            <v>0</v>
          </cell>
          <cell r="H29">
            <v>0</v>
          </cell>
          <cell r="I29">
            <v>0</v>
          </cell>
          <cell r="J29">
            <v>0</v>
          </cell>
          <cell r="K29">
            <v>0</v>
          </cell>
          <cell r="L29">
            <v>0</v>
          </cell>
          <cell r="M29">
            <v>0</v>
          </cell>
          <cell r="N29">
            <v>0</v>
          </cell>
          <cell r="O29">
            <v>0</v>
          </cell>
          <cell r="P29" t="e">
            <v>#DIV/0!</v>
          </cell>
        </row>
        <row r="30">
          <cell r="D30" t="str">
            <v>0</v>
          </cell>
          <cell r="E30" t="str">
            <v>0</v>
          </cell>
          <cell r="F30">
            <v>0</v>
          </cell>
          <cell r="G30">
            <v>0</v>
          </cell>
          <cell r="H30">
            <v>0</v>
          </cell>
          <cell r="I30">
            <v>0</v>
          </cell>
          <cell r="J30">
            <v>0</v>
          </cell>
          <cell r="K30">
            <v>0</v>
          </cell>
          <cell r="L30">
            <v>0</v>
          </cell>
          <cell r="M30">
            <v>0</v>
          </cell>
          <cell r="N30">
            <v>0</v>
          </cell>
          <cell r="O30">
            <v>0</v>
          </cell>
          <cell r="P30" t="e">
            <v>#DIV/0!</v>
          </cell>
        </row>
        <row r="31">
          <cell r="D31" t="str">
            <v>0</v>
          </cell>
          <cell r="E31" t="str">
            <v>0</v>
          </cell>
          <cell r="F31">
            <v>0</v>
          </cell>
          <cell r="G31">
            <v>0</v>
          </cell>
          <cell r="H31">
            <v>0</v>
          </cell>
          <cell r="I31">
            <v>0</v>
          </cell>
          <cell r="J31">
            <v>0</v>
          </cell>
          <cell r="K31">
            <v>0</v>
          </cell>
          <cell r="L31">
            <v>0</v>
          </cell>
          <cell r="M31">
            <v>0</v>
          </cell>
          <cell r="N31">
            <v>0</v>
          </cell>
          <cell r="O31">
            <v>0</v>
          </cell>
          <cell r="P31" t="e">
            <v>#DIV/0!</v>
          </cell>
        </row>
        <row r="34">
          <cell r="D34">
            <v>0</v>
          </cell>
          <cell r="E34">
            <v>0</v>
          </cell>
          <cell r="F34">
            <v>0</v>
          </cell>
          <cell r="G34">
            <v>0</v>
          </cell>
          <cell r="H34">
            <v>0</v>
          </cell>
          <cell r="I34">
            <v>0</v>
          </cell>
          <cell r="J34">
            <v>0</v>
          </cell>
          <cell r="K34">
            <v>0</v>
          </cell>
          <cell r="L34">
            <v>0</v>
          </cell>
          <cell r="M34">
            <v>0</v>
          </cell>
          <cell r="N34">
            <v>0</v>
          </cell>
          <cell r="O34">
            <v>0</v>
          </cell>
          <cell r="P34">
            <v>10</v>
          </cell>
        </row>
        <row r="35">
          <cell r="D35" t="str">
            <v>0</v>
          </cell>
          <cell r="E35" t="str">
            <v>0</v>
          </cell>
          <cell r="F35">
            <v>0</v>
          </cell>
          <cell r="G35">
            <v>0</v>
          </cell>
          <cell r="H35">
            <v>0</v>
          </cell>
          <cell r="I35">
            <v>0</v>
          </cell>
          <cell r="J35">
            <v>0</v>
          </cell>
          <cell r="K35">
            <v>0</v>
          </cell>
          <cell r="L35">
            <v>0</v>
          </cell>
          <cell r="M35">
            <v>0</v>
          </cell>
          <cell r="N35">
            <v>0</v>
          </cell>
          <cell r="O35">
            <v>0</v>
          </cell>
          <cell r="P35">
            <v>0</v>
          </cell>
        </row>
        <row r="36">
          <cell r="D36">
            <v>0</v>
          </cell>
          <cell r="E36">
            <v>0</v>
          </cell>
          <cell r="F36">
            <v>0</v>
          </cell>
          <cell r="G36">
            <v>0</v>
          </cell>
          <cell r="H36">
            <v>0</v>
          </cell>
          <cell r="I36">
            <v>0</v>
          </cell>
          <cell r="J36">
            <v>0</v>
          </cell>
          <cell r="K36">
            <v>0</v>
          </cell>
          <cell r="L36">
            <v>0</v>
          </cell>
          <cell r="M36">
            <v>0</v>
          </cell>
          <cell r="N36">
            <v>0</v>
          </cell>
          <cell r="O36">
            <v>0</v>
          </cell>
          <cell r="P36">
            <v>25</v>
          </cell>
        </row>
        <row r="37">
          <cell r="D37">
            <v>3</v>
          </cell>
          <cell r="E37" t="str">
            <v>0</v>
          </cell>
          <cell r="F37">
            <v>0</v>
          </cell>
          <cell r="G37">
            <v>0</v>
          </cell>
          <cell r="H37">
            <v>0</v>
          </cell>
          <cell r="I37">
            <v>0</v>
          </cell>
          <cell r="J37">
            <v>0</v>
          </cell>
          <cell r="K37">
            <v>0</v>
          </cell>
          <cell r="L37">
            <v>0</v>
          </cell>
          <cell r="M37">
            <v>0</v>
          </cell>
          <cell r="N37">
            <v>0</v>
          </cell>
          <cell r="O37">
            <v>0</v>
          </cell>
          <cell r="P37">
            <v>3</v>
          </cell>
        </row>
        <row r="38">
          <cell r="D38">
            <v>0</v>
          </cell>
          <cell r="E38">
            <v>0</v>
          </cell>
          <cell r="F38">
            <v>0</v>
          </cell>
          <cell r="G38">
            <v>0</v>
          </cell>
          <cell r="H38">
            <v>0</v>
          </cell>
          <cell r="I38">
            <v>0</v>
          </cell>
          <cell r="J38">
            <v>0</v>
          </cell>
          <cell r="K38">
            <v>0</v>
          </cell>
          <cell r="L38">
            <v>0</v>
          </cell>
          <cell r="M38">
            <v>0</v>
          </cell>
          <cell r="N38">
            <v>0</v>
          </cell>
          <cell r="O38">
            <v>0</v>
          </cell>
          <cell r="P38">
            <v>11</v>
          </cell>
        </row>
        <row r="39">
          <cell r="D39">
            <v>3</v>
          </cell>
          <cell r="E39" t="str">
            <v>0</v>
          </cell>
          <cell r="F39">
            <v>0</v>
          </cell>
          <cell r="G39">
            <v>0</v>
          </cell>
          <cell r="H39">
            <v>0</v>
          </cell>
          <cell r="I39">
            <v>0</v>
          </cell>
          <cell r="J39">
            <v>0</v>
          </cell>
          <cell r="K39">
            <v>0</v>
          </cell>
          <cell r="L39">
            <v>0</v>
          </cell>
          <cell r="M39">
            <v>0</v>
          </cell>
          <cell r="N39">
            <v>0</v>
          </cell>
          <cell r="O39">
            <v>0</v>
          </cell>
          <cell r="P39">
            <v>3</v>
          </cell>
        </row>
        <row r="40">
          <cell r="D40">
            <v>0</v>
          </cell>
          <cell r="E40">
            <v>0</v>
          </cell>
          <cell r="F40">
            <v>0</v>
          </cell>
          <cell r="G40">
            <v>0</v>
          </cell>
          <cell r="H40">
            <v>0</v>
          </cell>
          <cell r="I40">
            <v>0</v>
          </cell>
          <cell r="J40">
            <v>0</v>
          </cell>
          <cell r="K40">
            <v>0</v>
          </cell>
          <cell r="L40">
            <v>0</v>
          </cell>
          <cell r="M40">
            <v>0</v>
          </cell>
          <cell r="N40">
            <v>0</v>
          </cell>
          <cell r="O40">
            <v>0</v>
          </cell>
          <cell r="P40">
            <v>30</v>
          </cell>
        </row>
        <row r="41">
          <cell r="D41">
            <v>1</v>
          </cell>
          <cell r="E41">
            <v>2</v>
          </cell>
          <cell r="F41">
            <v>0</v>
          </cell>
          <cell r="G41">
            <v>0</v>
          </cell>
          <cell r="H41">
            <v>0</v>
          </cell>
          <cell r="I41">
            <v>0</v>
          </cell>
          <cell r="J41">
            <v>0</v>
          </cell>
          <cell r="K41">
            <v>0</v>
          </cell>
          <cell r="L41">
            <v>0</v>
          </cell>
          <cell r="M41">
            <v>0</v>
          </cell>
          <cell r="N41">
            <v>0</v>
          </cell>
          <cell r="O41">
            <v>0</v>
          </cell>
          <cell r="P41">
            <v>3</v>
          </cell>
        </row>
        <row r="42">
          <cell r="D42">
            <v>0</v>
          </cell>
          <cell r="E42">
            <v>0</v>
          </cell>
          <cell r="F42">
            <v>0</v>
          </cell>
          <cell r="G42">
            <v>0</v>
          </cell>
          <cell r="H42">
            <v>0</v>
          </cell>
          <cell r="I42">
            <v>0</v>
          </cell>
          <cell r="J42">
            <v>0</v>
          </cell>
          <cell r="K42">
            <v>0</v>
          </cell>
          <cell r="L42">
            <v>0</v>
          </cell>
          <cell r="M42">
            <v>0</v>
          </cell>
          <cell r="N42">
            <v>0</v>
          </cell>
          <cell r="O42">
            <v>0</v>
          </cell>
          <cell r="P42">
            <v>11</v>
          </cell>
        </row>
        <row r="43">
          <cell r="D43">
            <v>2</v>
          </cell>
          <cell r="E43">
            <v>1</v>
          </cell>
          <cell r="F43">
            <v>0</v>
          </cell>
          <cell r="G43">
            <v>0</v>
          </cell>
          <cell r="H43">
            <v>0</v>
          </cell>
          <cell r="I43">
            <v>0</v>
          </cell>
          <cell r="J43">
            <v>0</v>
          </cell>
          <cell r="K43">
            <v>0</v>
          </cell>
          <cell r="L43">
            <v>0</v>
          </cell>
          <cell r="M43">
            <v>0</v>
          </cell>
          <cell r="N43">
            <v>0</v>
          </cell>
          <cell r="O43">
            <v>0</v>
          </cell>
          <cell r="P43">
            <v>3</v>
          </cell>
        </row>
        <row r="44">
          <cell r="D44">
            <v>0</v>
          </cell>
          <cell r="E44">
            <v>0</v>
          </cell>
          <cell r="F44">
            <v>0</v>
          </cell>
          <cell r="G44">
            <v>0</v>
          </cell>
          <cell r="H44">
            <v>0</v>
          </cell>
          <cell r="I44">
            <v>0</v>
          </cell>
          <cell r="J44">
            <v>0</v>
          </cell>
          <cell r="K44">
            <v>0</v>
          </cell>
          <cell r="L44">
            <v>0</v>
          </cell>
          <cell r="M44">
            <v>0</v>
          </cell>
          <cell r="N44">
            <v>0</v>
          </cell>
          <cell r="O44">
            <v>0</v>
          </cell>
          <cell r="P44">
            <v>0</v>
          </cell>
        </row>
        <row r="45">
          <cell r="D45" t="str">
            <v>0</v>
          </cell>
          <cell r="E45" t="str">
            <v>0</v>
          </cell>
          <cell r="F45">
            <v>0</v>
          </cell>
          <cell r="G45">
            <v>0</v>
          </cell>
          <cell r="H45">
            <v>0</v>
          </cell>
          <cell r="I45">
            <v>0</v>
          </cell>
          <cell r="J45">
            <v>0</v>
          </cell>
          <cell r="K45">
            <v>0</v>
          </cell>
          <cell r="L45">
            <v>0</v>
          </cell>
          <cell r="M45">
            <v>0</v>
          </cell>
          <cell r="N45">
            <v>0</v>
          </cell>
          <cell r="O45">
            <v>0</v>
          </cell>
          <cell r="P45">
            <v>0</v>
          </cell>
        </row>
        <row r="46">
          <cell r="D46">
            <v>0</v>
          </cell>
          <cell r="E46">
            <v>0</v>
          </cell>
          <cell r="F46">
            <v>0</v>
          </cell>
          <cell r="G46">
            <v>0</v>
          </cell>
          <cell r="H46">
            <v>0</v>
          </cell>
          <cell r="I46">
            <v>0</v>
          </cell>
          <cell r="J46">
            <v>0</v>
          </cell>
          <cell r="K46">
            <v>0</v>
          </cell>
          <cell r="L46">
            <v>0</v>
          </cell>
          <cell r="M46">
            <v>0</v>
          </cell>
          <cell r="N46">
            <v>0</v>
          </cell>
          <cell r="O46">
            <v>0</v>
          </cell>
          <cell r="P46">
            <v>0</v>
          </cell>
        </row>
        <row r="47">
          <cell r="D47" t="str">
            <v>0</v>
          </cell>
          <cell r="E47" t="str">
            <v>0</v>
          </cell>
          <cell r="F47">
            <v>0</v>
          </cell>
          <cell r="G47">
            <v>0</v>
          </cell>
          <cell r="H47">
            <v>0</v>
          </cell>
          <cell r="I47">
            <v>0</v>
          </cell>
          <cell r="J47">
            <v>0</v>
          </cell>
          <cell r="K47">
            <v>0</v>
          </cell>
          <cell r="L47">
            <v>0</v>
          </cell>
          <cell r="M47">
            <v>0</v>
          </cell>
          <cell r="N47">
            <v>0</v>
          </cell>
          <cell r="O47">
            <v>0</v>
          </cell>
          <cell r="P47">
            <v>0</v>
          </cell>
        </row>
        <row r="48">
          <cell r="D48">
            <v>0</v>
          </cell>
          <cell r="E48">
            <v>0</v>
          </cell>
          <cell r="F48">
            <v>0</v>
          </cell>
          <cell r="G48">
            <v>0</v>
          </cell>
          <cell r="H48">
            <v>0</v>
          </cell>
          <cell r="I48">
            <v>0</v>
          </cell>
          <cell r="J48">
            <v>0</v>
          </cell>
          <cell r="K48">
            <v>0</v>
          </cell>
          <cell r="L48">
            <v>0</v>
          </cell>
          <cell r="M48">
            <v>0</v>
          </cell>
          <cell r="N48">
            <v>0</v>
          </cell>
          <cell r="O48">
            <v>0</v>
          </cell>
          <cell r="P48">
            <v>5</v>
          </cell>
        </row>
        <row r="49">
          <cell r="D49" t="str">
            <v>0</v>
          </cell>
          <cell r="E49" t="str">
            <v>0</v>
          </cell>
          <cell r="F49">
            <v>0</v>
          </cell>
          <cell r="G49">
            <v>0</v>
          </cell>
          <cell r="H49">
            <v>0</v>
          </cell>
          <cell r="I49">
            <v>0</v>
          </cell>
          <cell r="J49">
            <v>0</v>
          </cell>
          <cell r="K49">
            <v>0</v>
          </cell>
          <cell r="L49">
            <v>0</v>
          </cell>
          <cell r="M49">
            <v>0</v>
          </cell>
          <cell r="N49">
            <v>0</v>
          </cell>
          <cell r="O49">
            <v>0</v>
          </cell>
          <cell r="P49">
            <v>0</v>
          </cell>
        </row>
        <row r="50">
          <cell r="D50">
            <v>0</v>
          </cell>
          <cell r="E50">
            <v>0</v>
          </cell>
          <cell r="F50">
            <v>0</v>
          </cell>
          <cell r="G50">
            <v>0</v>
          </cell>
          <cell r="H50">
            <v>0</v>
          </cell>
          <cell r="I50">
            <v>0</v>
          </cell>
          <cell r="J50">
            <v>0</v>
          </cell>
          <cell r="K50">
            <v>0</v>
          </cell>
          <cell r="L50">
            <v>0</v>
          </cell>
          <cell r="M50">
            <v>0</v>
          </cell>
          <cell r="N50">
            <v>0</v>
          </cell>
          <cell r="O50">
            <v>0</v>
          </cell>
          <cell r="P50">
            <v>92</v>
          </cell>
        </row>
        <row r="51">
          <cell r="D51">
            <v>9</v>
          </cell>
          <cell r="E51">
            <v>3</v>
          </cell>
          <cell r="F51">
            <v>0</v>
          </cell>
          <cell r="G51">
            <v>0</v>
          </cell>
          <cell r="H51">
            <v>0</v>
          </cell>
          <cell r="I51">
            <v>0</v>
          </cell>
          <cell r="J51">
            <v>0</v>
          </cell>
          <cell r="K51">
            <v>0</v>
          </cell>
          <cell r="L51">
            <v>0</v>
          </cell>
          <cell r="M51">
            <v>0</v>
          </cell>
          <cell r="N51">
            <v>0</v>
          </cell>
          <cell r="O51">
            <v>0</v>
          </cell>
          <cell r="P51">
            <v>12</v>
          </cell>
        </row>
        <row r="54">
          <cell r="D54">
            <v>0</v>
          </cell>
          <cell r="E54">
            <v>0</v>
          </cell>
          <cell r="F54">
            <v>0</v>
          </cell>
          <cell r="G54">
            <v>0</v>
          </cell>
          <cell r="H54">
            <v>0</v>
          </cell>
          <cell r="I54">
            <v>0</v>
          </cell>
          <cell r="J54">
            <v>0</v>
          </cell>
          <cell r="K54">
            <v>0</v>
          </cell>
          <cell r="L54">
            <v>0</v>
          </cell>
          <cell r="M54">
            <v>0</v>
          </cell>
          <cell r="N54">
            <v>0</v>
          </cell>
          <cell r="O54">
            <v>0</v>
          </cell>
          <cell r="P54">
            <v>2</v>
          </cell>
        </row>
        <row r="55">
          <cell r="D55">
            <v>0</v>
          </cell>
          <cell r="E55">
            <v>0</v>
          </cell>
          <cell r="F55">
            <v>0</v>
          </cell>
          <cell r="G55">
            <v>0</v>
          </cell>
          <cell r="H55">
            <v>0</v>
          </cell>
          <cell r="I55">
            <v>0</v>
          </cell>
          <cell r="J55">
            <v>0</v>
          </cell>
          <cell r="K55">
            <v>0</v>
          </cell>
          <cell r="L55">
            <v>0</v>
          </cell>
          <cell r="M55">
            <v>0</v>
          </cell>
          <cell r="N55">
            <v>0</v>
          </cell>
          <cell r="O55">
            <v>0</v>
          </cell>
          <cell r="P55">
            <v>0</v>
          </cell>
        </row>
        <row r="56">
          <cell r="D56">
            <v>0</v>
          </cell>
          <cell r="E56">
            <v>0</v>
          </cell>
          <cell r="F56">
            <v>0</v>
          </cell>
          <cell r="G56">
            <v>0</v>
          </cell>
          <cell r="H56">
            <v>0</v>
          </cell>
          <cell r="I56">
            <v>0</v>
          </cell>
          <cell r="J56">
            <v>0</v>
          </cell>
          <cell r="K56">
            <v>0</v>
          </cell>
          <cell r="L56">
            <v>0</v>
          </cell>
          <cell r="M56">
            <v>0</v>
          </cell>
          <cell r="N56">
            <v>0</v>
          </cell>
          <cell r="O56">
            <v>0</v>
          </cell>
          <cell r="P56">
            <v>136</v>
          </cell>
        </row>
        <row r="57">
          <cell r="D57">
            <v>6</v>
          </cell>
          <cell r="E57">
            <v>5</v>
          </cell>
          <cell r="F57">
            <v>3</v>
          </cell>
          <cell r="G57">
            <v>0</v>
          </cell>
          <cell r="H57">
            <v>0</v>
          </cell>
          <cell r="I57">
            <v>0</v>
          </cell>
          <cell r="J57">
            <v>0</v>
          </cell>
          <cell r="K57">
            <v>0</v>
          </cell>
          <cell r="L57">
            <v>0</v>
          </cell>
          <cell r="M57">
            <v>0</v>
          </cell>
          <cell r="N57">
            <v>0</v>
          </cell>
          <cell r="O57">
            <v>0</v>
          </cell>
          <cell r="P57">
            <v>14</v>
          </cell>
        </row>
        <row r="58">
          <cell r="D58">
            <v>0</v>
          </cell>
          <cell r="E58">
            <v>0</v>
          </cell>
          <cell r="F58">
            <v>0</v>
          </cell>
          <cell r="G58">
            <v>0</v>
          </cell>
          <cell r="H58">
            <v>0</v>
          </cell>
          <cell r="I58">
            <v>0</v>
          </cell>
          <cell r="J58">
            <v>0</v>
          </cell>
          <cell r="K58">
            <v>0</v>
          </cell>
          <cell r="L58">
            <v>0</v>
          </cell>
          <cell r="M58">
            <v>0</v>
          </cell>
          <cell r="N58">
            <v>0</v>
          </cell>
          <cell r="O58">
            <v>0</v>
          </cell>
          <cell r="P58">
            <v>101</v>
          </cell>
        </row>
        <row r="59">
          <cell r="D59">
            <v>2</v>
          </cell>
          <cell r="E59">
            <v>0</v>
          </cell>
          <cell r="F59">
            <v>1</v>
          </cell>
          <cell r="G59">
            <v>0</v>
          </cell>
          <cell r="H59">
            <v>0</v>
          </cell>
          <cell r="I59">
            <v>0</v>
          </cell>
          <cell r="J59">
            <v>0</v>
          </cell>
          <cell r="K59">
            <v>0</v>
          </cell>
          <cell r="L59">
            <v>0</v>
          </cell>
          <cell r="M59">
            <v>0</v>
          </cell>
          <cell r="N59">
            <v>0</v>
          </cell>
          <cell r="O59">
            <v>0</v>
          </cell>
          <cell r="P59">
            <v>3</v>
          </cell>
        </row>
        <row r="60">
          <cell r="D60">
            <v>0</v>
          </cell>
          <cell r="E60">
            <v>0</v>
          </cell>
          <cell r="F60">
            <v>0</v>
          </cell>
          <cell r="G60">
            <v>0</v>
          </cell>
          <cell r="H60">
            <v>0</v>
          </cell>
          <cell r="I60">
            <v>0</v>
          </cell>
          <cell r="J60">
            <v>0</v>
          </cell>
          <cell r="K60">
            <v>0</v>
          </cell>
          <cell r="L60">
            <v>0</v>
          </cell>
          <cell r="M60">
            <v>0</v>
          </cell>
          <cell r="N60">
            <v>0</v>
          </cell>
          <cell r="O60">
            <v>0</v>
          </cell>
          <cell r="P60">
            <v>19</v>
          </cell>
        </row>
        <row r="61">
          <cell r="D61">
            <v>0</v>
          </cell>
          <cell r="E61">
            <v>2</v>
          </cell>
          <cell r="F61">
            <v>5</v>
          </cell>
          <cell r="G61">
            <v>0</v>
          </cell>
          <cell r="H61">
            <v>0</v>
          </cell>
          <cell r="I61">
            <v>0</v>
          </cell>
          <cell r="J61">
            <v>0</v>
          </cell>
          <cell r="K61">
            <v>0</v>
          </cell>
          <cell r="L61">
            <v>0</v>
          </cell>
          <cell r="M61">
            <v>0</v>
          </cell>
          <cell r="N61">
            <v>0</v>
          </cell>
          <cell r="O61">
            <v>0</v>
          </cell>
          <cell r="P61">
            <v>7</v>
          </cell>
        </row>
        <row r="62">
          <cell r="D62">
            <v>0</v>
          </cell>
          <cell r="E62">
            <v>0</v>
          </cell>
          <cell r="F62">
            <v>0</v>
          </cell>
          <cell r="G62">
            <v>0</v>
          </cell>
          <cell r="H62">
            <v>0</v>
          </cell>
          <cell r="I62">
            <v>0</v>
          </cell>
          <cell r="J62">
            <v>0</v>
          </cell>
          <cell r="K62">
            <v>0</v>
          </cell>
          <cell r="L62">
            <v>0</v>
          </cell>
          <cell r="M62">
            <v>0</v>
          </cell>
          <cell r="N62">
            <v>0</v>
          </cell>
          <cell r="O62">
            <v>0</v>
          </cell>
          <cell r="P62">
            <v>83</v>
          </cell>
        </row>
        <row r="63">
          <cell r="D63">
            <v>3</v>
          </cell>
          <cell r="E63">
            <v>1</v>
          </cell>
          <cell r="F63">
            <v>2</v>
          </cell>
          <cell r="G63">
            <v>0</v>
          </cell>
          <cell r="H63">
            <v>0</v>
          </cell>
          <cell r="I63">
            <v>0</v>
          </cell>
          <cell r="J63">
            <v>0</v>
          </cell>
          <cell r="K63">
            <v>0</v>
          </cell>
          <cell r="L63">
            <v>0</v>
          </cell>
          <cell r="M63">
            <v>0</v>
          </cell>
          <cell r="N63">
            <v>0</v>
          </cell>
          <cell r="O63">
            <v>0</v>
          </cell>
          <cell r="P63">
            <v>6</v>
          </cell>
        </row>
        <row r="64">
          <cell r="D64">
            <v>0</v>
          </cell>
          <cell r="E64">
            <v>0</v>
          </cell>
          <cell r="F64">
            <v>0</v>
          </cell>
          <cell r="G64">
            <v>0</v>
          </cell>
          <cell r="H64">
            <v>0</v>
          </cell>
          <cell r="I64">
            <v>0</v>
          </cell>
          <cell r="J64">
            <v>0</v>
          </cell>
          <cell r="K64">
            <v>0</v>
          </cell>
          <cell r="L64">
            <v>0</v>
          </cell>
          <cell r="M64">
            <v>0</v>
          </cell>
          <cell r="N64">
            <v>0</v>
          </cell>
          <cell r="O64">
            <v>0</v>
          </cell>
          <cell r="P64">
            <v>341</v>
          </cell>
        </row>
        <row r="65">
          <cell r="D65">
            <v>11</v>
          </cell>
          <cell r="E65">
            <v>8</v>
          </cell>
          <cell r="F65">
            <v>11</v>
          </cell>
          <cell r="G65">
            <v>0</v>
          </cell>
          <cell r="H65">
            <v>0</v>
          </cell>
          <cell r="I65">
            <v>0</v>
          </cell>
          <cell r="J65">
            <v>0</v>
          </cell>
          <cell r="K65">
            <v>0</v>
          </cell>
          <cell r="L65">
            <v>0</v>
          </cell>
          <cell r="M65">
            <v>0</v>
          </cell>
          <cell r="N65">
            <v>0</v>
          </cell>
          <cell r="O65">
            <v>0</v>
          </cell>
          <cell r="P65">
            <v>30</v>
          </cell>
        </row>
        <row r="68">
          <cell r="D68">
            <v>0</v>
          </cell>
          <cell r="E68">
            <v>0</v>
          </cell>
          <cell r="F68">
            <v>0</v>
          </cell>
          <cell r="G68">
            <v>0</v>
          </cell>
          <cell r="H68">
            <v>0</v>
          </cell>
          <cell r="I68">
            <v>0</v>
          </cell>
          <cell r="J68">
            <v>0</v>
          </cell>
          <cell r="K68">
            <v>0</v>
          </cell>
          <cell r="L68">
            <v>0</v>
          </cell>
          <cell r="M68">
            <v>0</v>
          </cell>
          <cell r="N68">
            <v>0</v>
          </cell>
          <cell r="O68">
            <v>0</v>
          </cell>
          <cell r="P68">
            <v>0</v>
          </cell>
        </row>
        <row r="69">
          <cell r="D69">
            <v>0</v>
          </cell>
          <cell r="E69">
            <v>0</v>
          </cell>
          <cell r="F69">
            <v>0</v>
          </cell>
          <cell r="G69">
            <v>0</v>
          </cell>
          <cell r="H69">
            <v>0</v>
          </cell>
          <cell r="I69">
            <v>0</v>
          </cell>
          <cell r="J69">
            <v>0</v>
          </cell>
          <cell r="K69">
            <v>0</v>
          </cell>
          <cell r="L69">
            <v>0</v>
          </cell>
          <cell r="M69">
            <v>0</v>
          </cell>
          <cell r="N69">
            <v>0</v>
          </cell>
          <cell r="O69">
            <v>0</v>
          </cell>
          <cell r="P69">
            <v>0</v>
          </cell>
        </row>
        <row r="70">
          <cell r="D70">
            <v>3</v>
          </cell>
          <cell r="E70">
            <v>0</v>
          </cell>
          <cell r="F70">
            <v>0</v>
          </cell>
          <cell r="G70">
            <v>0</v>
          </cell>
          <cell r="H70">
            <v>0</v>
          </cell>
          <cell r="I70">
            <v>0</v>
          </cell>
          <cell r="J70">
            <v>0</v>
          </cell>
          <cell r="K70">
            <v>0</v>
          </cell>
          <cell r="L70">
            <v>0</v>
          </cell>
          <cell r="M70">
            <v>0</v>
          </cell>
          <cell r="N70">
            <v>0</v>
          </cell>
          <cell r="O70">
            <v>0</v>
          </cell>
          <cell r="P70">
            <v>3</v>
          </cell>
        </row>
        <row r="71">
          <cell r="D71">
            <v>4</v>
          </cell>
          <cell r="E71">
            <v>0</v>
          </cell>
          <cell r="F71">
            <v>0</v>
          </cell>
          <cell r="G71">
            <v>0</v>
          </cell>
          <cell r="H71">
            <v>0</v>
          </cell>
          <cell r="I71">
            <v>0</v>
          </cell>
          <cell r="J71">
            <v>0</v>
          </cell>
          <cell r="K71">
            <v>0</v>
          </cell>
          <cell r="L71">
            <v>0</v>
          </cell>
          <cell r="M71">
            <v>0</v>
          </cell>
          <cell r="N71">
            <v>0</v>
          </cell>
          <cell r="O71">
            <v>0</v>
          </cell>
          <cell r="P71">
            <v>4</v>
          </cell>
        </row>
        <row r="72">
          <cell r="D72">
            <v>1</v>
          </cell>
          <cell r="E72">
            <v>0</v>
          </cell>
          <cell r="F72">
            <v>0</v>
          </cell>
          <cell r="G72">
            <v>0</v>
          </cell>
          <cell r="H72">
            <v>0</v>
          </cell>
          <cell r="I72">
            <v>0</v>
          </cell>
          <cell r="J72">
            <v>0</v>
          </cell>
          <cell r="K72">
            <v>0</v>
          </cell>
          <cell r="L72">
            <v>0</v>
          </cell>
          <cell r="M72">
            <v>0</v>
          </cell>
          <cell r="N72">
            <v>0</v>
          </cell>
          <cell r="O72">
            <v>0</v>
          </cell>
          <cell r="P72">
            <v>1</v>
          </cell>
        </row>
        <row r="73">
          <cell r="D73">
            <v>2</v>
          </cell>
          <cell r="E73">
            <v>0</v>
          </cell>
          <cell r="F73">
            <v>0</v>
          </cell>
          <cell r="G73">
            <v>0</v>
          </cell>
          <cell r="H73">
            <v>0</v>
          </cell>
          <cell r="I73">
            <v>0</v>
          </cell>
          <cell r="J73">
            <v>0</v>
          </cell>
          <cell r="K73">
            <v>0</v>
          </cell>
          <cell r="L73">
            <v>0</v>
          </cell>
          <cell r="M73">
            <v>0</v>
          </cell>
          <cell r="N73">
            <v>0</v>
          </cell>
          <cell r="O73">
            <v>0</v>
          </cell>
          <cell r="P73">
            <v>2</v>
          </cell>
        </row>
        <row r="74">
          <cell r="D74">
            <v>0</v>
          </cell>
          <cell r="E74">
            <v>0</v>
          </cell>
          <cell r="F74">
            <v>0</v>
          </cell>
          <cell r="G74">
            <v>0</v>
          </cell>
          <cell r="H74">
            <v>0</v>
          </cell>
          <cell r="I74">
            <v>0</v>
          </cell>
          <cell r="J74">
            <v>0</v>
          </cell>
          <cell r="K74">
            <v>0</v>
          </cell>
          <cell r="L74">
            <v>0</v>
          </cell>
          <cell r="M74">
            <v>0</v>
          </cell>
          <cell r="N74">
            <v>0</v>
          </cell>
          <cell r="O74">
            <v>0</v>
          </cell>
          <cell r="P74">
            <v>0</v>
          </cell>
        </row>
        <row r="75">
          <cell r="D75">
            <v>0</v>
          </cell>
          <cell r="E75">
            <v>0</v>
          </cell>
          <cell r="F75">
            <v>0</v>
          </cell>
          <cell r="G75">
            <v>0</v>
          </cell>
          <cell r="H75">
            <v>0</v>
          </cell>
          <cell r="I75">
            <v>0</v>
          </cell>
          <cell r="J75">
            <v>0</v>
          </cell>
          <cell r="K75">
            <v>0</v>
          </cell>
          <cell r="L75">
            <v>0</v>
          </cell>
          <cell r="M75">
            <v>0</v>
          </cell>
          <cell r="N75">
            <v>0</v>
          </cell>
          <cell r="O75">
            <v>0</v>
          </cell>
          <cell r="P75">
            <v>0</v>
          </cell>
        </row>
        <row r="76">
          <cell r="D76">
            <v>1</v>
          </cell>
          <cell r="E76">
            <v>0</v>
          </cell>
          <cell r="F76">
            <v>0</v>
          </cell>
          <cell r="G76">
            <v>0</v>
          </cell>
          <cell r="H76">
            <v>0</v>
          </cell>
          <cell r="I76">
            <v>0</v>
          </cell>
          <cell r="J76">
            <v>0</v>
          </cell>
          <cell r="K76">
            <v>0</v>
          </cell>
          <cell r="L76">
            <v>0</v>
          </cell>
          <cell r="M76">
            <v>0</v>
          </cell>
          <cell r="N76">
            <v>0</v>
          </cell>
          <cell r="O76">
            <v>0</v>
          </cell>
          <cell r="P76">
            <v>1</v>
          </cell>
        </row>
        <row r="77">
          <cell r="D77">
            <v>2</v>
          </cell>
          <cell r="E77">
            <v>0</v>
          </cell>
          <cell r="F77">
            <v>0</v>
          </cell>
          <cell r="G77">
            <v>0</v>
          </cell>
          <cell r="H77">
            <v>0</v>
          </cell>
          <cell r="I77">
            <v>0</v>
          </cell>
          <cell r="J77">
            <v>0</v>
          </cell>
          <cell r="K77">
            <v>0</v>
          </cell>
          <cell r="L77">
            <v>0</v>
          </cell>
          <cell r="M77">
            <v>0</v>
          </cell>
          <cell r="N77">
            <v>0</v>
          </cell>
          <cell r="O77">
            <v>0</v>
          </cell>
          <cell r="P77">
            <v>2</v>
          </cell>
        </row>
        <row r="78">
          <cell r="D78">
            <v>5</v>
          </cell>
          <cell r="E78">
            <v>0</v>
          </cell>
          <cell r="F78">
            <v>0</v>
          </cell>
          <cell r="G78">
            <v>0</v>
          </cell>
          <cell r="H78">
            <v>0</v>
          </cell>
          <cell r="I78">
            <v>0</v>
          </cell>
          <cell r="J78">
            <v>0</v>
          </cell>
          <cell r="K78">
            <v>0</v>
          </cell>
          <cell r="L78">
            <v>0</v>
          </cell>
          <cell r="M78">
            <v>0</v>
          </cell>
          <cell r="N78">
            <v>0</v>
          </cell>
          <cell r="O78">
            <v>0</v>
          </cell>
          <cell r="P78">
            <v>5</v>
          </cell>
        </row>
        <row r="79">
          <cell r="D79">
            <v>8</v>
          </cell>
          <cell r="E79">
            <v>0</v>
          </cell>
          <cell r="F79">
            <v>0</v>
          </cell>
          <cell r="G79">
            <v>0</v>
          </cell>
          <cell r="H79">
            <v>0</v>
          </cell>
          <cell r="I79">
            <v>0</v>
          </cell>
          <cell r="J79">
            <v>0</v>
          </cell>
          <cell r="K79">
            <v>0</v>
          </cell>
          <cell r="L79">
            <v>0</v>
          </cell>
          <cell r="M79">
            <v>0</v>
          </cell>
          <cell r="N79">
            <v>0</v>
          </cell>
          <cell r="O79">
            <v>0</v>
          </cell>
          <cell r="P79">
            <v>8</v>
          </cell>
        </row>
        <row r="82">
          <cell r="D82" t="str">
            <v>0</v>
          </cell>
          <cell r="E82" t="str">
            <v>0</v>
          </cell>
          <cell r="F82">
            <v>0</v>
          </cell>
          <cell r="G82">
            <v>0</v>
          </cell>
          <cell r="H82">
            <v>0</v>
          </cell>
          <cell r="I82">
            <v>0</v>
          </cell>
          <cell r="J82">
            <v>0</v>
          </cell>
          <cell r="K82">
            <v>0</v>
          </cell>
          <cell r="L82">
            <v>0</v>
          </cell>
          <cell r="M82">
            <v>0</v>
          </cell>
          <cell r="N82">
            <v>0</v>
          </cell>
          <cell r="O82">
            <v>0</v>
          </cell>
          <cell r="P82">
            <v>0</v>
          </cell>
        </row>
        <row r="83">
          <cell r="D83" t="str">
            <v>0</v>
          </cell>
          <cell r="E83" t="str">
            <v>0</v>
          </cell>
          <cell r="F83">
            <v>0</v>
          </cell>
          <cell r="G83">
            <v>0</v>
          </cell>
          <cell r="H83">
            <v>0</v>
          </cell>
          <cell r="I83">
            <v>0</v>
          </cell>
          <cell r="J83">
            <v>0</v>
          </cell>
          <cell r="K83">
            <v>0</v>
          </cell>
          <cell r="L83">
            <v>0</v>
          </cell>
          <cell r="M83">
            <v>0</v>
          </cell>
          <cell r="N83">
            <v>0</v>
          </cell>
          <cell r="O83">
            <v>0</v>
          </cell>
          <cell r="P83">
            <v>0</v>
          </cell>
        </row>
        <row r="84">
          <cell r="D84" t="str">
            <v>0</v>
          </cell>
          <cell r="E84" t="str">
            <v>0</v>
          </cell>
          <cell r="F84">
            <v>0</v>
          </cell>
          <cell r="G84">
            <v>0</v>
          </cell>
          <cell r="H84">
            <v>0</v>
          </cell>
          <cell r="I84">
            <v>0</v>
          </cell>
          <cell r="J84">
            <v>0</v>
          </cell>
          <cell r="K84">
            <v>0</v>
          </cell>
          <cell r="L84">
            <v>0</v>
          </cell>
          <cell r="M84">
            <v>0</v>
          </cell>
          <cell r="N84">
            <v>0</v>
          </cell>
          <cell r="O84">
            <v>0</v>
          </cell>
          <cell r="P84">
            <v>0</v>
          </cell>
        </row>
        <row r="85">
          <cell r="D85" t="str">
            <v>0</v>
          </cell>
          <cell r="E85" t="str">
            <v>0</v>
          </cell>
          <cell r="F85">
            <v>0</v>
          </cell>
          <cell r="G85">
            <v>0</v>
          </cell>
          <cell r="H85">
            <v>0</v>
          </cell>
          <cell r="I85">
            <v>0</v>
          </cell>
          <cell r="J85">
            <v>0</v>
          </cell>
          <cell r="K85">
            <v>0</v>
          </cell>
          <cell r="L85">
            <v>0</v>
          </cell>
          <cell r="M85">
            <v>0</v>
          </cell>
          <cell r="N85">
            <v>0</v>
          </cell>
          <cell r="O85">
            <v>0</v>
          </cell>
          <cell r="P85">
            <v>0</v>
          </cell>
        </row>
        <row r="86">
          <cell r="D86" t="str">
            <v>0</v>
          </cell>
          <cell r="E86" t="str">
            <v>0</v>
          </cell>
          <cell r="F86">
            <v>0</v>
          </cell>
          <cell r="G86">
            <v>0</v>
          </cell>
          <cell r="H86">
            <v>0</v>
          </cell>
          <cell r="I86">
            <v>0</v>
          </cell>
          <cell r="J86">
            <v>0</v>
          </cell>
          <cell r="K86">
            <v>0</v>
          </cell>
          <cell r="L86">
            <v>0</v>
          </cell>
          <cell r="M86">
            <v>0</v>
          </cell>
          <cell r="N86">
            <v>0</v>
          </cell>
          <cell r="O86">
            <v>0</v>
          </cell>
          <cell r="P86">
            <v>0</v>
          </cell>
        </row>
        <row r="87">
          <cell r="D87" t="str">
            <v>0</v>
          </cell>
          <cell r="E87" t="str">
            <v>0</v>
          </cell>
          <cell r="F87">
            <v>0</v>
          </cell>
          <cell r="G87">
            <v>0</v>
          </cell>
          <cell r="H87">
            <v>0</v>
          </cell>
          <cell r="I87">
            <v>0</v>
          </cell>
          <cell r="J87">
            <v>0</v>
          </cell>
          <cell r="K87">
            <v>0</v>
          </cell>
          <cell r="L87">
            <v>0</v>
          </cell>
          <cell r="M87">
            <v>0</v>
          </cell>
          <cell r="N87">
            <v>0</v>
          </cell>
          <cell r="O87">
            <v>0</v>
          </cell>
          <cell r="P87">
            <v>0</v>
          </cell>
        </row>
        <row r="88">
          <cell r="D88" t="str">
            <v>0</v>
          </cell>
          <cell r="E88" t="str">
            <v>0</v>
          </cell>
          <cell r="F88">
            <v>0</v>
          </cell>
          <cell r="G88">
            <v>0</v>
          </cell>
          <cell r="H88">
            <v>0</v>
          </cell>
          <cell r="I88">
            <v>0</v>
          </cell>
          <cell r="J88">
            <v>0</v>
          </cell>
          <cell r="K88">
            <v>0</v>
          </cell>
          <cell r="L88">
            <v>0</v>
          </cell>
          <cell r="M88">
            <v>0</v>
          </cell>
          <cell r="N88">
            <v>0</v>
          </cell>
          <cell r="O88">
            <v>0</v>
          </cell>
          <cell r="P88">
            <v>0</v>
          </cell>
        </row>
        <row r="89">
          <cell r="D89" t="str">
            <v>0</v>
          </cell>
          <cell r="E89" t="str">
            <v>0</v>
          </cell>
          <cell r="F89">
            <v>0</v>
          </cell>
          <cell r="G89">
            <v>0</v>
          </cell>
          <cell r="H89">
            <v>0</v>
          </cell>
          <cell r="I89">
            <v>0</v>
          </cell>
          <cell r="J89">
            <v>0</v>
          </cell>
          <cell r="K89">
            <v>0</v>
          </cell>
          <cell r="L89">
            <v>0</v>
          </cell>
          <cell r="M89">
            <v>0</v>
          </cell>
          <cell r="N89">
            <v>0</v>
          </cell>
          <cell r="O89">
            <v>0</v>
          </cell>
          <cell r="P89">
            <v>0</v>
          </cell>
        </row>
        <row r="90">
          <cell r="D90" t="str">
            <v>0</v>
          </cell>
          <cell r="E90" t="str">
            <v>0</v>
          </cell>
          <cell r="F90">
            <v>0</v>
          </cell>
          <cell r="G90">
            <v>0</v>
          </cell>
          <cell r="H90">
            <v>0</v>
          </cell>
          <cell r="I90">
            <v>0</v>
          </cell>
          <cell r="J90">
            <v>0</v>
          </cell>
          <cell r="K90">
            <v>0</v>
          </cell>
          <cell r="L90">
            <v>0</v>
          </cell>
          <cell r="M90">
            <v>0</v>
          </cell>
          <cell r="N90">
            <v>0</v>
          </cell>
          <cell r="O90">
            <v>0</v>
          </cell>
          <cell r="P90">
            <v>0</v>
          </cell>
        </row>
        <row r="91">
          <cell r="D91" t="str">
            <v>0</v>
          </cell>
          <cell r="E91" t="str">
            <v>0</v>
          </cell>
          <cell r="F91">
            <v>0</v>
          </cell>
          <cell r="G91">
            <v>0</v>
          </cell>
          <cell r="H91">
            <v>0</v>
          </cell>
          <cell r="I91">
            <v>0</v>
          </cell>
          <cell r="J91">
            <v>0</v>
          </cell>
          <cell r="K91">
            <v>0</v>
          </cell>
          <cell r="L91">
            <v>0</v>
          </cell>
          <cell r="M91">
            <v>0</v>
          </cell>
          <cell r="N91">
            <v>0</v>
          </cell>
          <cell r="O91">
            <v>0</v>
          </cell>
          <cell r="P91">
            <v>0</v>
          </cell>
        </row>
        <row r="92">
          <cell r="D92" t="str">
            <v>0</v>
          </cell>
          <cell r="E92" t="str">
            <v>0</v>
          </cell>
          <cell r="F92">
            <v>0</v>
          </cell>
          <cell r="G92">
            <v>0</v>
          </cell>
          <cell r="H92">
            <v>0</v>
          </cell>
          <cell r="I92">
            <v>0</v>
          </cell>
          <cell r="J92">
            <v>0</v>
          </cell>
          <cell r="K92">
            <v>0</v>
          </cell>
          <cell r="L92">
            <v>0</v>
          </cell>
          <cell r="M92">
            <v>0</v>
          </cell>
          <cell r="N92">
            <v>0</v>
          </cell>
          <cell r="O92">
            <v>0</v>
          </cell>
          <cell r="P92">
            <v>0</v>
          </cell>
        </row>
        <row r="93">
          <cell r="D93" t="str">
            <v>0</v>
          </cell>
          <cell r="E93" t="str">
            <v>0</v>
          </cell>
          <cell r="F93">
            <v>0</v>
          </cell>
          <cell r="G93">
            <v>0</v>
          </cell>
          <cell r="H93">
            <v>0</v>
          </cell>
          <cell r="I93">
            <v>0</v>
          </cell>
          <cell r="J93">
            <v>0</v>
          </cell>
          <cell r="K93">
            <v>0</v>
          </cell>
          <cell r="L93">
            <v>0</v>
          </cell>
          <cell r="M93">
            <v>0</v>
          </cell>
          <cell r="N93">
            <v>0</v>
          </cell>
          <cell r="O93">
            <v>0</v>
          </cell>
          <cell r="P93">
            <v>0</v>
          </cell>
        </row>
      </sheetData>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row r="2">
          <cell r="C2">
            <v>97</v>
          </cell>
          <cell r="D2">
            <v>75</v>
          </cell>
          <cell r="E2">
            <v>77</v>
          </cell>
          <cell r="F2">
            <v>38</v>
          </cell>
          <cell r="G2">
            <v>35</v>
          </cell>
          <cell r="H2">
            <v>13</v>
          </cell>
          <cell r="I2">
            <v>12</v>
          </cell>
          <cell r="J2">
            <v>22</v>
          </cell>
          <cell r="K2">
            <v>21</v>
          </cell>
          <cell r="L2">
            <v>33</v>
          </cell>
          <cell r="M2">
            <v>28</v>
          </cell>
          <cell r="N2">
            <v>19</v>
          </cell>
          <cell r="O2">
            <v>470</v>
          </cell>
          <cell r="S2">
            <v>10</v>
          </cell>
          <cell r="T2">
            <v>2</v>
          </cell>
          <cell r="U2">
            <v>6</v>
          </cell>
          <cell r="V2">
            <v>5</v>
          </cell>
          <cell r="W2">
            <v>8</v>
          </cell>
          <cell r="X2">
            <v>1</v>
          </cell>
          <cell r="Y2">
            <v>2</v>
          </cell>
          <cell r="Z2">
            <v>0</v>
          </cell>
          <cell r="AA2">
            <v>0</v>
          </cell>
          <cell r="AB2">
            <v>5</v>
          </cell>
          <cell r="AC2">
            <v>1</v>
          </cell>
          <cell r="AD2">
            <v>1</v>
          </cell>
          <cell r="AE2">
            <v>41</v>
          </cell>
        </row>
        <row r="3">
          <cell r="C3">
            <v>28</v>
          </cell>
          <cell r="D3">
            <v>38</v>
          </cell>
          <cell r="E3">
            <v>0</v>
          </cell>
          <cell r="F3">
            <v>0</v>
          </cell>
          <cell r="G3">
            <v>0</v>
          </cell>
          <cell r="H3">
            <v>0</v>
          </cell>
          <cell r="I3">
            <v>0</v>
          </cell>
          <cell r="J3">
            <v>0</v>
          </cell>
          <cell r="K3">
            <v>0</v>
          </cell>
          <cell r="L3">
            <v>0</v>
          </cell>
          <cell r="M3">
            <v>0</v>
          </cell>
          <cell r="N3">
            <v>0</v>
          </cell>
          <cell r="O3">
            <v>66</v>
          </cell>
          <cell r="S3">
            <v>1</v>
          </cell>
          <cell r="T3">
            <v>0</v>
          </cell>
          <cell r="U3">
            <v>0</v>
          </cell>
          <cell r="V3">
            <v>0</v>
          </cell>
          <cell r="W3">
            <v>0</v>
          </cell>
          <cell r="X3">
            <v>0</v>
          </cell>
          <cell r="Y3">
            <v>0</v>
          </cell>
          <cell r="Z3">
            <v>0</v>
          </cell>
          <cell r="AA3">
            <v>0</v>
          </cell>
          <cell r="AB3">
            <v>0</v>
          </cell>
          <cell r="AC3">
            <v>0</v>
          </cell>
          <cell r="AD3">
            <v>0</v>
          </cell>
          <cell r="AE3">
            <v>1</v>
          </cell>
        </row>
        <row r="4">
          <cell r="C4">
            <v>-0.71134020618556704</v>
          </cell>
          <cell r="D4">
            <v>-0.49333333333333329</v>
          </cell>
          <cell r="E4">
            <v>0</v>
          </cell>
          <cell r="F4">
            <v>0</v>
          </cell>
          <cell r="G4">
            <v>0</v>
          </cell>
          <cell r="H4">
            <v>0</v>
          </cell>
          <cell r="I4">
            <v>0</v>
          </cell>
          <cell r="J4">
            <v>0</v>
          </cell>
          <cell r="K4">
            <v>0</v>
          </cell>
          <cell r="L4">
            <v>0</v>
          </cell>
          <cell r="M4">
            <v>0</v>
          </cell>
          <cell r="N4">
            <v>0</v>
          </cell>
          <cell r="O4">
            <v>-0.8595744680851064</v>
          </cell>
          <cell r="S4">
            <v>-0.9</v>
          </cell>
          <cell r="T4">
            <v>-1</v>
          </cell>
          <cell r="U4">
            <v>0</v>
          </cell>
          <cell r="V4">
            <v>0</v>
          </cell>
          <cell r="W4">
            <v>0</v>
          </cell>
          <cell r="X4">
            <v>0</v>
          </cell>
          <cell r="Y4">
            <v>0</v>
          </cell>
          <cell r="Z4">
            <v>0</v>
          </cell>
          <cell r="AA4">
            <v>0</v>
          </cell>
          <cell r="AB4">
            <v>0</v>
          </cell>
          <cell r="AC4">
            <v>0</v>
          </cell>
          <cell r="AD4">
            <v>0</v>
          </cell>
          <cell r="AE4">
            <v>-0.97560975609756095</v>
          </cell>
        </row>
        <row r="5">
          <cell r="C5">
            <v>359</v>
          </cell>
          <cell r="D5">
            <v>353</v>
          </cell>
          <cell r="E5">
            <v>404</v>
          </cell>
          <cell r="F5">
            <v>340</v>
          </cell>
          <cell r="G5">
            <v>263</v>
          </cell>
          <cell r="H5">
            <v>204</v>
          </cell>
          <cell r="I5">
            <v>206</v>
          </cell>
          <cell r="J5">
            <v>239</v>
          </cell>
          <cell r="K5">
            <v>253</v>
          </cell>
          <cell r="L5">
            <v>254</v>
          </cell>
          <cell r="M5">
            <v>239</v>
          </cell>
          <cell r="N5">
            <v>217</v>
          </cell>
          <cell r="O5">
            <v>3331</v>
          </cell>
          <cell r="S5">
            <v>118</v>
          </cell>
          <cell r="T5">
            <v>108</v>
          </cell>
          <cell r="U5">
            <v>139</v>
          </cell>
          <cell r="V5">
            <v>90</v>
          </cell>
          <cell r="W5">
            <v>113</v>
          </cell>
          <cell r="X5">
            <v>104</v>
          </cell>
          <cell r="Y5">
            <v>115</v>
          </cell>
          <cell r="Z5">
            <v>67</v>
          </cell>
          <cell r="AA5">
            <v>56</v>
          </cell>
          <cell r="AB5">
            <v>79</v>
          </cell>
          <cell r="AC5">
            <v>86</v>
          </cell>
          <cell r="AD5">
            <v>76</v>
          </cell>
          <cell r="AE5">
            <v>1151</v>
          </cell>
        </row>
        <row r="6">
          <cell r="C6">
            <v>143</v>
          </cell>
          <cell r="D6">
            <v>98</v>
          </cell>
          <cell r="E6">
            <v>0</v>
          </cell>
          <cell r="F6">
            <v>0</v>
          </cell>
          <cell r="G6">
            <v>0</v>
          </cell>
          <cell r="H6">
            <v>0</v>
          </cell>
          <cell r="I6">
            <v>0</v>
          </cell>
          <cell r="J6">
            <v>0</v>
          </cell>
          <cell r="K6">
            <v>0</v>
          </cell>
          <cell r="L6">
            <v>0</v>
          </cell>
          <cell r="M6">
            <v>0</v>
          </cell>
          <cell r="N6">
            <v>0</v>
          </cell>
          <cell r="O6">
            <v>241</v>
          </cell>
          <cell r="S6">
            <v>40</v>
          </cell>
          <cell r="T6">
            <v>34</v>
          </cell>
          <cell r="U6">
            <v>0</v>
          </cell>
          <cell r="V6">
            <v>0</v>
          </cell>
          <cell r="W6">
            <v>0</v>
          </cell>
          <cell r="X6">
            <v>0</v>
          </cell>
          <cell r="Y6">
            <v>0</v>
          </cell>
          <cell r="Z6">
            <v>0</v>
          </cell>
          <cell r="AA6">
            <v>0</v>
          </cell>
          <cell r="AB6">
            <v>0</v>
          </cell>
          <cell r="AC6">
            <v>0</v>
          </cell>
          <cell r="AD6">
            <v>0</v>
          </cell>
          <cell r="AE6">
            <v>74</v>
          </cell>
        </row>
        <row r="7">
          <cell r="C7">
            <v>-0.60167130919220058</v>
          </cell>
          <cell r="D7">
            <v>-0.72237960339943341</v>
          </cell>
          <cell r="E7">
            <v>0</v>
          </cell>
          <cell r="F7">
            <v>0</v>
          </cell>
          <cell r="G7">
            <v>0</v>
          </cell>
          <cell r="H7">
            <v>0</v>
          </cell>
          <cell r="I7">
            <v>0</v>
          </cell>
          <cell r="J7">
            <v>0</v>
          </cell>
          <cell r="K7">
            <v>0</v>
          </cell>
          <cell r="L7">
            <v>0</v>
          </cell>
          <cell r="M7">
            <v>0</v>
          </cell>
          <cell r="N7">
            <v>0</v>
          </cell>
          <cell r="O7">
            <v>-0.92764935454818376</v>
          </cell>
          <cell r="S7">
            <v>-0.66101694915254239</v>
          </cell>
          <cell r="T7">
            <v>-0.68518518518518512</v>
          </cell>
          <cell r="U7">
            <v>0</v>
          </cell>
          <cell r="V7">
            <v>0</v>
          </cell>
          <cell r="W7">
            <v>0</v>
          </cell>
          <cell r="X7">
            <v>0</v>
          </cell>
          <cell r="Y7">
            <v>0</v>
          </cell>
          <cell r="Z7">
            <v>0</v>
          </cell>
          <cell r="AA7">
            <v>0</v>
          </cell>
          <cell r="AB7">
            <v>0</v>
          </cell>
          <cell r="AC7">
            <v>0</v>
          </cell>
          <cell r="AD7">
            <v>0</v>
          </cell>
          <cell r="AE7">
            <v>-0.93570807993049521</v>
          </cell>
        </row>
        <row r="8">
          <cell r="C8">
            <v>213</v>
          </cell>
          <cell r="D8">
            <v>185</v>
          </cell>
          <cell r="E8">
            <v>143</v>
          </cell>
          <cell r="F8">
            <v>98</v>
          </cell>
          <cell r="G8">
            <v>133</v>
          </cell>
          <cell r="H8">
            <v>110</v>
          </cell>
          <cell r="I8">
            <v>102</v>
          </cell>
          <cell r="J8">
            <v>144</v>
          </cell>
          <cell r="K8">
            <v>80</v>
          </cell>
          <cell r="L8">
            <v>68</v>
          </cell>
          <cell r="M8">
            <v>55</v>
          </cell>
          <cell r="N8">
            <v>70</v>
          </cell>
          <cell r="O8">
            <v>1401</v>
          </cell>
          <cell r="S8">
            <v>24</v>
          </cell>
          <cell r="T8">
            <v>14</v>
          </cell>
          <cell r="U8">
            <v>10</v>
          </cell>
          <cell r="V8">
            <v>5</v>
          </cell>
          <cell r="W8">
            <v>11</v>
          </cell>
          <cell r="X8">
            <v>0</v>
          </cell>
          <cell r="Y8">
            <v>4</v>
          </cell>
          <cell r="Z8">
            <v>12</v>
          </cell>
          <cell r="AA8">
            <v>10</v>
          </cell>
          <cell r="AB8">
            <v>2</v>
          </cell>
          <cell r="AC8">
            <v>4</v>
          </cell>
          <cell r="AD8">
            <v>20</v>
          </cell>
          <cell r="AE8">
            <v>116</v>
          </cell>
        </row>
        <row r="9">
          <cell r="C9">
            <v>49</v>
          </cell>
          <cell r="D9">
            <v>52</v>
          </cell>
          <cell r="E9">
            <v>0</v>
          </cell>
          <cell r="F9">
            <v>0</v>
          </cell>
          <cell r="G9">
            <v>0</v>
          </cell>
          <cell r="H9">
            <v>0</v>
          </cell>
          <cell r="I9">
            <v>0</v>
          </cell>
          <cell r="J9">
            <v>0</v>
          </cell>
          <cell r="K9">
            <v>0</v>
          </cell>
          <cell r="L9">
            <v>0</v>
          </cell>
          <cell r="M9">
            <v>0</v>
          </cell>
          <cell r="N9">
            <v>0</v>
          </cell>
          <cell r="O9">
            <v>101</v>
          </cell>
          <cell r="S9">
            <v>15</v>
          </cell>
          <cell r="T9">
            <v>17</v>
          </cell>
          <cell r="U9">
            <v>0</v>
          </cell>
          <cell r="V9">
            <v>0</v>
          </cell>
          <cell r="W9">
            <v>0</v>
          </cell>
          <cell r="X9">
            <v>0</v>
          </cell>
          <cell r="Y9">
            <v>0</v>
          </cell>
          <cell r="Z9">
            <v>0</v>
          </cell>
          <cell r="AA9">
            <v>0</v>
          </cell>
          <cell r="AB9">
            <v>0</v>
          </cell>
          <cell r="AC9">
            <v>0</v>
          </cell>
          <cell r="AD9">
            <v>0</v>
          </cell>
          <cell r="AE9">
            <v>32</v>
          </cell>
        </row>
        <row r="10">
          <cell r="C10">
            <v>-0.7699530516431925</v>
          </cell>
          <cell r="D10">
            <v>-0.7189189189189189</v>
          </cell>
          <cell r="E10">
            <v>0</v>
          </cell>
          <cell r="F10">
            <v>0</v>
          </cell>
          <cell r="G10">
            <v>0</v>
          </cell>
          <cell r="H10">
            <v>0</v>
          </cell>
          <cell r="I10">
            <v>0</v>
          </cell>
          <cell r="J10">
            <v>0</v>
          </cell>
          <cell r="K10">
            <v>0</v>
          </cell>
          <cell r="L10">
            <v>0</v>
          </cell>
          <cell r="M10">
            <v>0</v>
          </cell>
          <cell r="N10">
            <v>0</v>
          </cell>
          <cell r="O10">
            <v>-0.92790863668807999</v>
          </cell>
          <cell r="S10">
            <v>-0.375</v>
          </cell>
          <cell r="T10">
            <v>0.21428571428571419</v>
          </cell>
          <cell r="U10">
            <v>0</v>
          </cell>
          <cell r="V10">
            <v>0</v>
          </cell>
          <cell r="W10">
            <v>0</v>
          </cell>
          <cell r="X10">
            <v>0</v>
          </cell>
          <cell r="Y10">
            <v>0</v>
          </cell>
          <cell r="Z10">
            <v>0</v>
          </cell>
          <cell r="AA10">
            <v>0</v>
          </cell>
          <cell r="AB10">
            <v>0</v>
          </cell>
          <cell r="AC10">
            <v>0</v>
          </cell>
          <cell r="AD10">
            <v>0</v>
          </cell>
          <cell r="AE10">
            <v>-0.72413793103448276</v>
          </cell>
        </row>
        <row r="11">
          <cell r="C11">
            <v>294</v>
          </cell>
          <cell r="D11">
            <v>157</v>
          </cell>
          <cell r="E11">
            <v>208</v>
          </cell>
          <cell r="F11">
            <v>134</v>
          </cell>
          <cell r="G11">
            <v>125</v>
          </cell>
          <cell r="H11">
            <v>93</v>
          </cell>
          <cell r="I11">
            <v>159</v>
          </cell>
          <cell r="J11">
            <v>97</v>
          </cell>
          <cell r="K11">
            <v>75</v>
          </cell>
          <cell r="L11">
            <v>46</v>
          </cell>
          <cell r="M11">
            <v>34</v>
          </cell>
          <cell r="N11">
            <v>27</v>
          </cell>
          <cell r="O11">
            <v>1449</v>
          </cell>
          <cell r="S11">
            <v>83</v>
          </cell>
          <cell r="T11">
            <v>65</v>
          </cell>
          <cell r="U11">
            <v>53</v>
          </cell>
          <cell r="V11">
            <v>28</v>
          </cell>
          <cell r="W11">
            <v>34</v>
          </cell>
          <cell r="X11">
            <v>13</v>
          </cell>
          <cell r="Y11">
            <v>20</v>
          </cell>
          <cell r="Z11">
            <v>25</v>
          </cell>
          <cell r="AA11">
            <v>7</v>
          </cell>
          <cell r="AB11">
            <v>5</v>
          </cell>
          <cell r="AC11">
            <v>3</v>
          </cell>
          <cell r="AD11">
            <v>10</v>
          </cell>
          <cell r="AE11">
            <v>346</v>
          </cell>
        </row>
        <row r="12">
          <cell r="C12">
            <v>27</v>
          </cell>
          <cell r="D12">
            <v>37</v>
          </cell>
          <cell r="E12">
            <v>0</v>
          </cell>
          <cell r="F12">
            <v>0</v>
          </cell>
          <cell r="G12">
            <v>0</v>
          </cell>
          <cell r="H12">
            <v>0</v>
          </cell>
          <cell r="I12">
            <v>0</v>
          </cell>
          <cell r="J12">
            <v>0</v>
          </cell>
          <cell r="K12">
            <v>0</v>
          </cell>
          <cell r="L12">
            <v>0</v>
          </cell>
          <cell r="M12">
            <v>0</v>
          </cell>
          <cell r="N12">
            <v>0</v>
          </cell>
          <cell r="O12">
            <v>64</v>
          </cell>
          <cell r="S12">
            <v>15</v>
          </cell>
          <cell r="T12">
            <v>6</v>
          </cell>
          <cell r="U12">
            <v>0</v>
          </cell>
          <cell r="V12">
            <v>0</v>
          </cell>
          <cell r="W12">
            <v>0</v>
          </cell>
          <cell r="X12">
            <v>0</v>
          </cell>
          <cell r="Y12">
            <v>0</v>
          </cell>
          <cell r="Z12">
            <v>0</v>
          </cell>
          <cell r="AA12">
            <v>0</v>
          </cell>
          <cell r="AB12">
            <v>0</v>
          </cell>
          <cell r="AC12">
            <v>0</v>
          </cell>
          <cell r="AD12">
            <v>0</v>
          </cell>
          <cell r="AE12">
            <v>21</v>
          </cell>
        </row>
        <row r="13">
          <cell r="C13">
            <v>-0.90816326530612246</v>
          </cell>
          <cell r="D13">
            <v>-0.76433121019108285</v>
          </cell>
          <cell r="E13">
            <v>0</v>
          </cell>
          <cell r="F13">
            <v>0</v>
          </cell>
          <cell r="G13">
            <v>0</v>
          </cell>
          <cell r="H13">
            <v>0</v>
          </cell>
          <cell r="I13">
            <v>0</v>
          </cell>
          <cell r="J13">
            <v>0</v>
          </cell>
          <cell r="K13">
            <v>0</v>
          </cell>
          <cell r="L13">
            <v>0</v>
          </cell>
          <cell r="M13">
            <v>0</v>
          </cell>
          <cell r="N13">
            <v>0</v>
          </cell>
          <cell r="O13">
            <v>-0.95583160800552103</v>
          </cell>
          <cell r="S13">
            <v>-0.81927710843373491</v>
          </cell>
          <cell r="T13">
            <v>-0.90769230769230769</v>
          </cell>
          <cell r="U13">
            <v>0</v>
          </cell>
          <cell r="V13">
            <v>0</v>
          </cell>
          <cell r="W13">
            <v>0</v>
          </cell>
          <cell r="X13">
            <v>0</v>
          </cell>
          <cell r="Y13">
            <v>0</v>
          </cell>
          <cell r="Z13">
            <v>0</v>
          </cell>
          <cell r="AA13">
            <v>0</v>
          </cell>
          <cell r="AB13">
            <v>0</v>
          </cell>
          <cell r="AC13">
            <v>0</v>
          </cell>
          <cell r="AD13">
            <v>0</v>
          </cell>
          <cell r="AE13">
            <v>-0.93930635838150289</v>
          </cell>
        </row>
        <row r="14">
          <cell r="C14">
            <v>166</v>
          </cell>
          <cell r="D14">
            <v>184</v>
          </cell>
          <cell r="E14">
            <v>260</v>
          </cell>
          <cell r="F14">
            <v>168</v>
          </cell>
          <cell r="G14">
            <v>153</v>
          </cell>
          <cell r="H14">
            <v>164</v>
          </cell>
          <cell r="I14">
            <v>182</v>
          </cell>
          <cell r="J14">
            <v>197</v>
          </cell>
          <cell r="K14">
            <v>130</v>
          </cell>
          <cell r="L14">
            <v>91</v>
          </cell>
          <cell r="M14">
            <v>92</v>
          </cell>
          <cell r="N14">
            <v>98</v>
          </cell>
          <cell r="O14">
            <v>1885</v>
          </cell>
          <cell r="S14">
            <v>23</v>
          </cell>
          <cell r="T14">
            <v>26</v>
          </cell>
          <cell r="U14">
            <v>39</v>
          </cell>
          <cell r="V14">
            <v>19</v>
          </cell>
          <cell r="W14">
            <v>16</v>
          </cell>
          <cell r="X14">
            <v>34</v>
          </cell>
          <cell r="Y14">
            <v>42</v>
          </cell>
          <cell r="Z14">
            <v>27</v>
          </cell>
          <cell r="AA14">
            <v>37</v>
          </cell>
          <cell r="AB14">
            <v>19</v>
          </cell>
          <cell r="AC14">
            <v>17</v>
          </cell>
          <cell r="AD14">
            <v>12</v>
          </cell>
          <cell r="AE14">
            <v>311</v>
          </cell>
        </row>
        <row r="15">
          <cell r="C15">
            <v>97</v>
          </cell>
          <cell r="D15">
            <v>141</v>
          </cell>
          <cell r="E15">
            <v>0</v>
          </cell>
          <cell r="F15">
            <v>0</v>
          </cell>
          <cell r="G15">
            <v>0</v>
          </cell>
          <cell r="H15">
            <v>0</v>
          </cell>
          <cell r="I15">
            <v>0</v>
          </cell>
          <cell r="J15">
            <v>0</v>
          </cell>
          <cell r="K15">
            <v>0</v>
          </cell>
          <cell r="L15">
            <v>0</v>
          </cell>
          <cell r="M15">
            <v>0</v>
          </cell>
          <cell r="N15">
            <v>0</v>
          </cell>
          <cell r="O15">
            <v>238</v>
          </cell>
          <cell r="S15">
            <v>19</v>
          </cell>
          <cell r="T15">
            <v>24</v>
          </cell>
          <cell r="U15">
            <v>0</v>
          </cell>
          <cell r="V15">
            <v>0</v>
          </cell>
          <cell r="W15">
            <v>0</v>
          </cell>
          <cell r="X15">
            <v>0</v>
          </cell>
          <cell r="Y15">
            <v>0</v>
          </cell>
          <cell r="Z15">
            <v>0</v>
          </cell>
          <cell r="AA15">
            <v>0</v>
          </cell>
          <cell r="AB15">
            <v>0</v>
          </cell>
          <cell r="AC15">
            <v>0</v>
          </cell>
          <cell r="AD15">
            <v>0</v>
          </cell>
          <cell r="AE15">
            <v>43</v>
          </cell>
        </row>
        <row r="16">
          <cell r="C16">
            <v>-0.41566265060240959</v>
          </cell>
          <cell r="D16">
            <v>-0.23369565217391308</v>
          </cell>
          <cell r="E16">
            <v>0</v>
          </cell>
          <cell r="F16">
            <v>0</v>
          </cell>
          <cell r="G16">
            <v>0</v>
          </cell>
          <cell r="H16">
            <v>0</v>
          </cell>
          <cell r="I16">
            <v>0</v>
          </cell>
          <cell r="J16">
            <v>0</v>
          </cell>
          <cell r="K16">
            <v>0</v>
          </cell>
          <cell r="L16">
            <v>0</v>
          </cell>
          <cell r="M16">
            <v>0</v>
          </cell>
          <cell r="N16">
            <v>0</v>
          </cell>
          <cell r="O16">
            <v>-0.87374005305039781</v>
          </cell>
          <cell r="S16">
            <v>-0.17391304347826086</v>
          </cell>
          <cell r="T16">
            <v>-7.6923076923076872E-2</v>
          </cell>
          <cell r="U16">
            <v>0</v>
          </cell>
          <cell r="V16">
            <v>0</v>
          </cell>
          <cell r="W16">
            <v>0</v>
          </cell>
          <cell r="X16">
            <v>0</v>
          </cell>
          <cell r="Y16">
            <v>0</v>
          </cell>
          <cell r="Z16">
            <v>0</v>
          </cell>
          <cell r="AA16">
            <v>0</v>
          </cell>
          <cell r="AB16">
            <v>0</v>
          </cell>
          <cell r="AC16">
            <v>0</v>
          </cell>
          <cell r="AD16">
            <v>0</v>
          </cell>
          <cell r="AE16">
            <v>-0.86173633440514474</v>
          </cell>
        </row>
        <row r="17">
          <cell r="C17">
            <v>1129</v>
          </cell>
          <cell r="D17">
            <v>954</v>
          </cell>
          <cell r="E17">
            <v>1092</v>
          </cell>
          <cell r="F17">
            <v>778</v>
          </cell>
          <cell r="G17">
            <v>709</v>
          </cell>
          <cell r="H17">
            <v>584</v>
          </cell>
          <cell r="I17">
            <v>661</v>
          </cell>
          <cell r="J17">
            <v>699</v>
          </cell>
          <cell r="K17">
            <v>559</v>
          </cell>
          <cell r="L17">
            <v>492</v>
          </cell>
          <cell r="M17">
            <v>448</v>
          </cell>
          <cell r="N17">
            <v>431</v>
          </cell>
          <cell r="O17">
            <v>8536</v>
          </cell>
          <cell r="S17">
            <v>258</v>
          </cell>
          <cell r="T17">
            <v>215</v>
          </cell>
          <cell r="U17">
            <v>247</v>
          </cell>
          <cell r="V17">
            <v>147</v>
          </cell>
          <cell r="W17">
            <v>182</v>
          </cell>
          <cell r="X17">
            <v>152</v>
          </cell>
          <cell r="Y17">
            <v>183</v>
          </cell>
          <cell r="Z17">
            <v>131</v>
          </cell>
          <cell r="AA17">
            <v>110</v>
          </cell>
          <cell r="AB17">
            <v>110</v>
          </cell>
          <cell r="AC17">
            <v>111</v>
          </cell>
          <cell r="AD17">
            <v>119</v>
          </cell>
          <cell r="AE17">
            <v>1965</v>
          </cell>
        </row>
        <row r="18">
          <cell r="C18">
            <v>344</v>
          </cell>
          <cell r="D18">
            <v>366</v>
          </cell>
          <cell r="E18">
            <v>0</v>
          </cell>
          <cell r="F18">
            <v>0</v>
          </cell>
          <cell r="G18">
            <v>0</v>
          </cell>
          <cell r="H18">
            <v>0</v>
          </cell>
          <cell r="I18">
            <v>0</v>
          </cell>
          <cell r="J18">
            <v>0</v>
          </cell>
          <cell r="K18">
            <v>0</v>
          </cell>
          <cell r="L18">
            <v>0</v>
          </cell>
          <cell r="M18">
            <v>0</v>
          </cell>
          <cell r="N18">
            <v>0</v>
          </cell>
          <cell r="O18">
            <v>710</v>
          </cell>
          <cell r="S18">
            <v>90</v>
          </cell>
          <cell r="T18">
            <v>81</v>
          </cell>
          <cell r="U18">
            <v>0</v>
          </cell>
          <cell r="V18">
            <v>0</v>
          </cell>
          <cell r="W18">
            <v>0</v>
          </cell>
          <cell r="X18">
            <v>0</v>
          </cell>
          <cell r="Y18">
            <v>0</v>
          </cell>
          <cell r="Z18">
            <v>0</v>
          </cell>
          <cell r="AA18">
            <v>0</v>
          </cell>
          <cell r="AB18">
            <v>0</v>
          </cell>
          <cell r="AC18">
            <v>0</v>
          </cell>
          <cell r="AD18">
            <v>0</v>
          </cell>
          <cell r="AE18">
            <v>171</v>
          </cell>
        </row>
        <row r="19">
          <cell r="C19">
            <v>-0.69530558015943311</v>
          </cell>
          <cell r="D19">
            <v>-0.61635220125786161</v>
          </cell>
          <cell r="E19">
            <v>0</v>
          </cell>
          <cell r="F19">
            <v>0</v>
          </cell>
          <cell r="G19">
            <v>0</v>
          </cell>
          <cell r="H19">
            <v>0</v>
          </cell>
          <cell r="I19">
            <v>0</v>
          </cell>
          <cell r="J19">
            <v>0</v>
          </cell>
          <cell r="K19">
            <v>0</v>
          </cell>
          <cell r="L19">
            <v>0</v>
          </cell>
          <cell r="M19">
            <v>0</v>
          </cell>
          <cell r="N19">
            <v>0</v>
          </cell>
          <cell r="O19">
            <v>-0.91682286785379574</v>
          </cell>
          <cell r="S19">
            <v>-0.65116279069767447</v>
          </cell>
          <cell r="T19">
            <v>-0.62325581395348839</v>
          </cell>
          <cell r="U19">
            <v>0</v>
          </cell>
          <cell r="V19">
            <v>0</v>
          </cell>
          <cell r="W19">
            <v>0</v>
          </cell>
          <cell r="X19">
            <v>0</v>
          </cell>
          <cell r="Y19">
            <v>0</v>
          </cell>
          <cell r="Z19">
            <v>0</v>
          </cell>
          <cell r="AA19">
            <v>0</v>
          </cell>
          <cell r="AB19">
            <v>0</v>
          </cell>
          <cell r="AC19">
            <v>0</v>
          </cell>
          <cell r="AD19">
            <v>0</v>
          </cell>
          <cell r="AE19">
            <v>-0.91297709923664128</v>
          </cell>
        </row>
      </sheetData>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row r="2">
          <cell r="G2">
            <v>0</v>
          </cell>
          <cell r="H2">
            <v>0</v>
          </cell>
          <cell r="I2">
            <v>0</v>
          </cell>
          <cell r="J2">
            <v>0</v>
          </cell>
          <cell r="K2">
            <v>0</v>
          </cell>
          <cell r="L2">
            <v>0</v>
          </cell>
          <cell r="M2">
            <v>0</v>
          </cell>
          <cell r="N2">
            <v>0</v>
          </cell>
          <cell r="O2">
            <v>0</v>
          </cell>
          <cell r="P2">
            <v>0</v>
          </cell>
          <cell r="Q2">
            <v>0</v>
          </cell>
          <cell r="R2">
            <v>0</v>
          </cell>
          <cell r="S2">
            <v>0</v>
          </cell>
        </row>
        <row r="3">
          <cell r="G3">
            <v>0</v>
          </cell>
          <cell r="H3">
            <v>0</v>
          </cell>
          <cell r="I3">
            <v>0</v>
          </cell>
          <cell r="J3">
            <v>0</v>
          </cell>
          <cell r="K3">
            <v>0</v>
          </cell>
          <cell r="L3">
            <v>0</v>
          </cell>
          <cell r="M3">
            <v>0</v>
          </cell>
          <cell r="N3">
            <v>0</v>
          </cell>
          <cell r="O3">
            <v>0</v>
          </cell>
          <cell r="P3">
            <v>0</v>
          </cell>
          <cell r="Q3">
            <v>0</v>
          </cell>
          <cell r="R3">
            <v>0</v>
          </cell>
          <cell r="S3">
            <v>0</v>
          </cell>
        </row>
        <row r="4">
          <cell r="G4">
            <v>12</v>
          </cell>
          <cell r="H4">
            <v>12</v>
          </cell>
          <cell r="I4">
            <v>0</v>
          </cell>
          <cell r="J4">
            <v>0</v>
          </cell>
          <cell r="K4">
            <v>0</v>
          </cell>
          <cell r="L4">
            <v>0</v>
          </cell>
          <cell r="M4">
            <v>0</v>
          </cell>
          <cell r="N4">
            <v>0</v>
          </cell>
          <cell r="O4">
            <v>0</v>
          </cell>
          <cell r="P4">
            <v>0</v>
          </cell>
          <cell r="Q4">
            <v>0</v>
          </cell>
          <cell r="R4">
            <v>0</v>
          </cell>
          <cell r="S4">
            <v>0</v>
          </cell>
        </row>
        <row r="5">
          <cell r="G5">
            <v>0</v>
          </cell>
          <cell r="H5">
            <v>0</v>
          </cell>
          <cell r="I5">
            <v>0</v>
          </cell>
          <cell r="J5">
            <v>0</v>
          </cell>
          <cell r="K5">
            <v>0</v>
          </cell>
          <cell r="L5">
            <v>0</v>
          </cell>
          <cell r="M5">
            <v>0</v>
          </cell>
          <cell r="N5">
            <v>0</v>
          </cell>
          <cell r="O5">
            <v>0</v>
          </cell>
          <cell r="P5">
            <v>0</v>
          </cell>
          <cell r="Q5">
            <v>0</v>
          </cell>
          <cell r="R5">
            <v>0</v>
          </cell>
          <cell r="S5">
            <v>0</v>
          </cell>
        </row>
        <row r="6">
          <cell r="G6">
            <v>0</v>
          </cell>
          <cell r="H6">
            <v>0</v>
          </cell>
          <cell r="I6">
            <v>0</v>
          </cell>
          <cell r="J6">
            <v>0</v>
          </cell>
          <cell r="K6">
            <v>0</v>
          </cell>
          <cell r="L6">
            <v>0</v>
          </cell>
          <cell r="M6">
            <v>0</v>
          </cell>
          <cell r="N6">
            <v>0</v>
          </cell>
          <cell r="O6">
            <v>0</v>
          </cell>
          <cell r="P6">
            <v>0</v>
          </cell>
          <cell r="Q6">
            <v>0</v>
          </cell>
          <cell r="R6">
            <v>0</v>
          </cell>
          <cell r="S6">
            <v>0</v>
          </cell>
        </row>
        <row r="7">
          <cell r="G7">
            <v>0.5</v>
          </cell>
          <cell r="H7">
            <v>0.5</v>
          </cell>
          <cell r="I7">
            <v>0</v>
          </cell>
          <cell r="J7">
            <v>0</v>
          </cell>
          <cell r="K7">
            <v>0</v>
          </cell>
          <cell r="L7">
            <v>0</v>
          </cell>
          <cell r="M7">
            <v>0</v>
          </cell>
          <cell r="N7">
            <v>0</v>
          </cell>
          <cell r="O7">
            <v>0</v>
          </cell>
          <cell r="P7">
            <v>0</v>
          </cell>
          <cell r="Q7">
            <v>0</v>
          </cell>
          <cell r="R7">
            <v>0</v>
          </cell>
          <cell r="S7">
            <v>0</v>
          </cell>
        </row>
        <row r="8">
          <cell r="G8">
            <v>0</v>
          </cell>
          <cell r="H8">
            <v>37</v>
          </cell>
          <cell r="I8">
            <v>0</v>
          </cell>
          <cell r="J8">
            <v>0</v>
          </cell>
          <cell r="K8">
            <v>0</v>
          </cell>
          <cell r="L8">
            <v>0</v>
          </cell>
          <cell r="M8">
            <v>0</v>
          </cell>
          <cell r="N8">
            <v>0</v>
          </cell>
          <cell r="O8">
            <v>0</v>
          </cell>
          <cell r="P8">
            <v>0</v>
          </cell>
          <cell r="Q8">
            <v>0</v>
          </cell>
          <cell r="R8">
            <v>0</v>
          </cell>
          <cell r="S8">
            <v>0</v>
          </cell>
        </row>
        <row r="9">
          <cell r="G9">
            <v>0</v>
          </cell>
          <cell r="H9">
            <v>19</v>
          </cell>
          <cell r="I9">
            <v>0</v>
          </cell>
          <cell r="J9">
            <v>0</v>
          </cell>
          <cell r="K9">
            <v>0</v>
          </cell>
          <cell r="L9">
            <v>0</v>
          </cell>
          <cell r="M9">
            <v>0</v>
          </cell>
          <cell r="N9">
            <v>0</v>
          </cell>
          <cell r="O9">
            <v>0</v>
          </cell>
          <cell r="P9">
            <v>0</v>
          </cell>
          <cell r="Q9">
            <v>0</v>
          </cell>
          <cell r="R9">
            <v>0</v>
          </cell>
          <cell r="S9">
            <v>0</v>
          </cell>
        </row>
        <row r="10">
          <cell r="G10">
            <v>12</v>
          </cell>
          <cell r="H10">
            <v>12</v>
          </cell>
          <cell r="I10">
            <v>0</v>
          </cell>
          <cell r="J10">
            <v>0</v>
          </cell>
          <cell r="K10">
            <v>0</v>
          </cell>
          <cell r="L10">
            <v>0</v>
          </cell>
          <cell r="M10">
            <v>0</v>
          </cell>
          <cell r="N10">
            <v>0</v>
          </cell>
          <cell r="O10">
            <v>0</v>
          </cell>
          <cell r="P10">
            <v>0</v>
          </cell>
          <cell r="Q10">
            <v>0</v>
          </cell>
          <cell r="R10">
            <v>0</v>
          </cell>
          <cell r="S10">
            <v>0</v>
          </cell>
        </row>
        <row r="11">
          <cell r="G11">
            <v>0</v>
          </cell>
          <cell r="H11">
            <v>4.3899999999999997</v>
          </cell>
          <cell r="I11">
            <v>0</v>
          </cell>
          <cell r="J11">
            <v>0</v>
          </cell>
          <cell r="K11">
            <v>0</v>
          </cell>
          <cell r="L11">
            <v>0</v>
          </cell>
          <cell r="M11">
            <v>0</v>
          </cell>
          <cell r="N11">
            <v>0</v>
          </cell>
          <cell r="O11">
            <v>0</v>
          </cell>
          <cell r="P11">
            <v>0</v>
          </cell>
          <cell r="Q11">
            <v>0</v>
          </cell>
          <cell r="R11">
            <v>0</v>
          </cell>
          <cell r="S11">
            <v>0</v>
          </cell>
        </row>
        <row r="12">
          <cell r="G12">
            <v>0</v>
          </cell>
          <cell r="H12">
            <v>2.2000000000000002</v>
          </cell>
          <cell r="I12">
            <v>0</v>
          </cell>
          <cell r="J12">
            <v>0</v>
          </cell>
          <cell r="K12">
            <v>0</v>
          </cell>
          <cell r="L12">
            <v>0</v>
          </cell>
          <cell r="M12">
            <v>0</v>
          </cell>
          <cell r="N12">
            <v>0</v>
          </cell>
          <cell r="O12">
            <v>0</v>
          </cell>
          <cell r="P12">
            <v>0</v>
          </cell>
          <cell r="Q12">
            <v>0</v>
          </cell>
          <cell r="R12">
            <v>0</v>
          </cell>
          <cell r="S12">
            <v>0</v>
          </cell>
        </row>
        <row r="13">
          <cell r="G13">
            <v>0.5</v>
          </cell>
          <cell r="H13">
            <v>0.5</v>
          </cell>
          <cell r="I13">
            <v>0</v>
          </cell>
          <cell r="J13">
            <v>0</v>
          </cell>
          <cell r="K13">
            <v>0</v>
          </cell>
          <cell r="L13">
            <v>0</v>
          </cell>
          <cell r="M13">
            <v>0</v>
          </cell>
          <cell r="N13">
            <v>0</v>
          </cell>
          <cell r="O13">
            <v>0</v>
          </cell>
          <cell r="P13">
            <v>0</v>
          </cell>
          <cell r="Q13">
            <v>0</v>
          </cell>
          <cell r="R13">
            <v>0</v>
          </cell>
          <cell r="S13">
            <v>0</v>
          </cell>
        </row>
        <row r="14">
          <cell r="G14">
            <v>0</v>
          </cell>
          <cell r="H14">
            <v>0</v>
          </cell>
          <cell r="I14">
            <v>0</v>
          </cell>
          <cell r="J14">
            <v>0</v>
          </cell>
          <cell r="K14">
            <v>0</v>
          </cell>
          <cell r="L14">
            <v>0</v>
          </cell>
          <cell r="M14">
            <v>0</v>
          </cell>
          <cell r="N14">
            <v>0</v>
          </cell>
          <cell r="O14">
            <v>0</v>
          </cell>
          <cell r="P14">
            <v>0</v>
          </cell>
          <cell r="Q14">
            <v>0</v>
          </cell>
          <cell r="R14">
            <v>0</v>
          </cell>
          <cell r="S14">
            <v>0</v>
          </cell>
        </row>
        <row r="15">
          <cell r="G15">
            <v>0</v>
          </cell>
          <cell r="H15">
            <v>0</v>
          </cell>
          <cell r="I15">
            <v>0</v>
          </cell>
          <cell r="J15">
            <v>0</v>
          </cell>
          <cell r="K15">
            <v>0</v>
          </cell>
          <cell r="L15">
            <v>0</v>
          </cell>
          <cell r="M15">
            <v>0</v>
          </cell>
          <cell r="N15">
            <v>0</v>
          </cell>
          <cell r="O15">
            <v>0</v>
          </cell>
          <cell r="P15">
            <v>0</v>
          </cell>
          <cell r="Q15">
            <v>0</v>
          </cell>
          <cell r="R15">
            <v>0</v>
          </cell>
          <cell r="S15">
            <v>0</v>
          </cell>
        </row>
        <row r="16">
          <cell r="G16">
            <v>12</v>
          </cell>
          <cell r="H16">
            <v>12</v>
          </cell>
          <cell r="I16">
            <v>0</v>
          </cell>
          <cell r="J16">
            <v>0</v>
          </cell>
          <cell r="K16">
            <v>0</v>
          </cell>
          <cell r="L16">
            <v>0</v>
          </cell>
          <cell r="M16">
            <v>0</v>
          </cell>
          <cell r="N16">
            <v>0</v>
          </cell>
          <cell r="O16">
            <v>0</v>
          </cell>
          <cell r="P16">
            <v>0</v>
          </cell>
          <cell r="Q16">
            <v>0</v>
          </cell>
          <cell r="R16">
            <v>0</v>
          </cell>
          <cell r="S16">
            <v>0</v>
          </cell>
        </row>
        <row r="17">
          <cell r="G17">
            <v>0</v>
          </cell>
          <cell r="H17">
            <v>0</v>
          </cell>
          <cell r="I17">
            <v>0</v>
          </cell>
          <cell r="J17">
            <v>0</v>
          </cell>
          <cell r="K17">
            <v>0</v>
          </cell>
          <cell r="L17">
            <v>0</v>
          </cell>
          <cell r="M17">
            <v>0</v>
          </cell>
          <cell r="N17">
            <v>0</v>
          </cell>
          <cell r="O17">
            <v>0</v>
          </cell>
          <cell r="P17">
            <v>0</v>
          </cell>
          <cell r="Q17">
            <v>0</v>
          </cell>
          <cell r="R17">
            <v>0</v>
          </cell>
          <cell r="S17">
            <v>0</v>
          </cell>
        </row>
        <row r="18">
          <cell r="G18">
            <v>0</v>
          </cell>
          <cell r="H18">
            <v>0</v>
          </cell>
          <cell r="I18">
            <v>0</v>
          </cell>
          <cell r="J18">
            <v>0</v>
          </cell>
          <cell r="K18">
            <v>0</v>
          </cell>
          <cell r="L18">
            <v>0</v>
          </cell>
          <cell r="M18">
            <v>0</v>
          </cell>
          <cell r="N18">
            <v>0</v>
          </cell>
          <cell r="O18">
            <v>0</v>
          </cell>
          <cell r="P18">
            <v>0</v>
          </cell>
          <cell r="Q18">
            <v>0</v>
          </cell>
          <cell r="R18">
            <v>0</v>
          </cell>
          <cell r="S18">
            <v>0</v>
          </cell>
        </row>
        <row r="19">
          <cell r="G19">
            <v>0.5</v>
          </cell>
          <cell r="H19">
            <v>0.5</v>
          </cell>
          <cell r="I19">
            <v>0</v>
          </cell>
          <cell r="J19">
            <v>0</v>
          </cell>
          <cell r="K19">
            <v>0</v>
          </cell>
          <cell r="L19">
            <v>0</v>
          </cell>
          <cell r="M19">
            <v>0</v>
          </cell>
          <cell r="N19">
            <v>0</v>
          </cell>
          <cell r="O19">
            <v>0</v>
          </cell>
          <cell r="P19">
            <v>0</v>
          </cell>
          <cell r="Q19">
            <v>0</v>
          </cell>
          <cell r="R19">
            <v>0</v>
          </cell>
          <cell r="S19">
            <v>0</v>
          </cell>
        </row>
        <row r="20">
          <cell r="G20">
            <v>0</v>
          </cell>
          <cell r="H20">
            <v>0</v>
          </cell>
          <cell r="I20">
            <v>0</v>
          </cell>
          <cell r="J20">
            <v>0</v>
          </cell>
          <cell r="K20">
            <v>0</v>
          </cell>
          <cell r="L20">
            <v>0</v>
          </cell>
          <cell r="M20">
            <v>0</v>
          </cell>
          <cell r="N20">
            <v>0</v>
          </cell>
          <cell r="O20">
            <v>0</v>
          </cell>
          <cell r="P20">
            <v>0</v>
          </cell>
          <cell r="Q20">
            <v>0</v>
          </cell>
          <cell r="R20">
            <v>0</v>
          </cell>
          <cell r="S20">
            <v>0</v>
          </cell>
        </row>
        <row r="21">
          <cell r="G21">
            <v>0</v>
          </cell>
          <cell r="H21">
            <v>0</v>
          </cell>
          <cell r="I21">
            <v>0</v>
          </cell>
          <cell r="J21">
            <v>0</v>
          </cell>
          <cell r="K21">
            <v>0</v>
          </cell>
          <cell r="L21">
            <v>0</v>
          </cell>
          <cell r="M21">
            <v>0</v>
          </cell>
          <cell r="N21">
            <v>0</v>
          </cell>
          <cell r="O21">
            <v>0</v>
          </cell>
          <cell r="P21">
            <v>0</v>
          </cell>
          <cell r="Q21">
            <v>0</v>
          </cell>
          <cell r="R21">
            <v>0</v>
          </cell>
          <cell r="S21">
            <v>0</v>
          </cell>
        </row>
        <row r="22">
          <cell r="G22">
            <v>12</v>
          </cell>
          <cell r="H22">
            <v>12</v>
          </cell>
          <cell r="I22">
            <v>0</v>
          </cell>
          <cell r="J22">
            <v>0</v>
          </cell>
          <cell r="K22">
            <v>0</v>
          </cell>
          <cell r="L22">
            <v>0</v>
          </cell>
          <cell r="M22">
            <v>0</v>
          </cell>
          <cell r="N22">
            <v>0</v>
          </cell>
          <cell r="O22">
            <v>0</v>
          </cell>
          <cell r="P22">
            <v>0</v>
          </cell>
          <cell r="Q22">
            <v>0</v>
          </cell>
          <cell r="R22">
            <v>0</v>
          </cell>
          <cell r="S22">
            <v>0</v>
          </cell>
        </row>
        <row r="23">
          <cell r="G23">
            <v>0</v>
          </cell>
          <cell r="H23">
            <v>0</v>
          </cell>
          <cell r="I23">
            <v>0</v>
          </cell>
          <cell r="J23">
            <v>0</v>
          </cell>
          <cell r="K23">
            <v>0</v>
          </cell>
          <cell r="L23">
            <v>0</v>
          </cell>
          <cell r="M23">
            <v>0</v>
          </cell>
          <cell r="N23">
            <v>0</v>
          </cell>
          <cell r="O23">
            <v>0</v>
          </cell>
          <cell r="P23">
            <v>0</v>
          </cell>
          <cell r="Q23">
            <v>0</v>
          </cell>
          <cell r="R23">
            <v>0</v>
          </cell>
          <cell r="S23">
            <v>0</v>
          </cell>
        </row>
        <row r="24">
          <cell r="G24">
            <v>0</v>
          </cell>
          <cell r="H24">
            <v>0</v>
          </cell>
          <cell r="I24">
            <v>0</v>
          </cell>
          <cell r="J24">
            <v>0</v>
          </cell>
          <cell r="K24">
            <v>0</v>
          </cell>
          <cell r="L24">
            <v>0</v>
          </cell>
          <cell r="M24">
            <v>0</v>
          </cell>
          <cell r="N24">
            <v>0</v>
          </cell>
          <cell r="O24">
            <v>0</v>
          </cell>
          <cell r="P24">
            <v>0</v>
          </cell>
          <cell r="Q24">
            <v>0</v>
          </cell>
          <cell r="R24">
            <v>0</v>
          </cell>
          <cell r="S24">
            <v>0</v>
          </cell>
        </row>
        <row r="25">
          <cell r="G25">
            <v>0.5</v>
          </cell>
          <cell r="H25">
            <v>0.5</v>
          </cell>
          <cell r="I25">
            <v>0</v>
          </cell>
          <cell r="J25">
            <v>0</v>
          </cell>
          <cell r="K25">
            <v>0</v>
          </cell>
          <cell r="L25">
            <v>0</v>
          </cell>
          <cell r="M25">
            <v>0</v>
          </cell>
          <cell r="N25">
            <v>0</v>
          </cell>
          <cell r="O25">
            <v>0</v>
          </cell>
          <cell r="P25">
            <v>0</v>
          </cell>
          <cell r="Q25">
            <v>0</v>
          </cell>
          <cell r="R25">
            <v>0</v>
          </cell>
          <cell r="S25">
            <v>0</v>
          </cell>
        </row>
        <row r="26">
          <cell r="G26">
            <v>0</v>
          </cell>
          <cell r="H26">
            <v>0</v>
          </cell>
          <cell r="I26">
            <v>0</v>
          </cell>
          <cell r="J26">
            <v>0</v>
          </cell>
          <cell r="K26">
            <v>0</v>
          </cell>
          <cell r="L26">
            <v>0</v>
          </cell>
          <cell r="M26">
            <v>0</v>
          </cell>
          <cell r="N26">
            <v>0</v>
          </cell>
          <cell r="O26">
            <v>0</v>
          </cell>
          <cell r="P26">
            <v>0</v>
          </cell>
          <cell r="Q26">
            <v>0</v>
          </cell>
          <cell r="R26">
            <v>0</v>
          </cell>
          <cell r="S26">
            <v>0</v>
          </cell>
        </row>
        <row r="27">
          <cell r="G27">
            <v>0</v>
          </cell>
          <cell r="H27">
            <v>0</v>
          </cell>
          <cell r="I27">
            <v>0</v>
          </cell>
          <cell r="J27">
            <v>0</v>
          </cell>
          <cell r="K27">
            <v>0</v>
          </cell>
          <cell r="L27">
            <v>0</v>
          </cell>
          <cell r="M27">
            <v>0</v>
          </cell>
          <cell r="N27">
            <v>0</v>
          </cell>
          <cell r="O27">
            <v>0</v>
          </cell>
          <cell r="P27">
            <v>0</v>
          </cell>
          <cell r="Q27">
            <v>0</v>
          </cell>
          <cell r="R27">
            <v>0</v>
          </cell>
          <cell r="S27">
            <v>0</v>
          </cell>
        </row>
        <row r="28">
          <cell r="G28">
            <v>12</v>
          </cell>
          <cell r="H28">
            <v>12</v>
          </cell>
          <cell r="I28">
            <v>0</v>
          </cell>
          <cell r="J28">
            <v>0</v>
          </cell>
          <cell r="K28">
            <v>0</v>
          </cell>
          <cell r="L28">
            <v>0</v>
          </cell>
          <cell r="M28">
            <v>0</v>
          </cell>
          <cell r="N28">
            <v>0</v>
          </cell>
          <cell r="O28">
            <v>0</v>
          </cell>
          <cell r="P28">
            <v>0</v>
          </cell>
          <cell r="Q28">
            <v>0</v>
          </cell>
          <cell r="R28">
            <v>0</v>
          </cell>
          <cell r="S28">
            <v>0</v>
          </cell>
        </row>
        <row r="29">
          <cell r="G29">
            <v>0</v>
          </cell>
          <cell r="H29">
            <v>0</v>
          </cell>
          <cell r="I29">
            <v>0</v>
          </cell>
          <cell r="J29">
            <v>0</v>
          </cell>
          <cell r="K29">
            <v>0</v>
          </cell>
          <cell r="L29">
            <v>0</v>
          </cell>
          <cell r="M29">
            <v>0</v>
          </cell>
          <cell r="N29">
            <v>0</v>
          </cell>
          <cell r="O29">
            <v>0</v>
          </cell>
          <cell r="P29">
            <v>0</v>
          </cell>
          <cell r="Q29">
            <v>0</v>
          </cell>
          <cell r="R29">
            <v>0</v>
          </cell>
          <cell r="S29">
            <v>0</v>
          </cell>
        </row>
        <row r="30">
          <cell r="G30">
            <v>0</v>
          </cell>
          <cell r="H30">
            <v>0</v>
          </cell>
          <cell r="I30">
            <v>0</v>
          </cell>
          <cell r="J30">
            <v>0</v>
          </cell>
          <cell r="K30">
            <v>0</v>
          </cell>
          <cell r="L30">
            <v>0</v>
          </cell>
          <cell r="M30">
            <v>0</v>
          </cell>
          <cell r="N30">
            <v>0</v>
          </cell>
          <cell r="O30">
            <v>0</v>
          </cell>
          <cell r="P30">
            <v>0</v>
          </cell>
          <cell r="Q30">
            <v>0</v>
          </cell>
          <cell r="R30">
            <v>0</v>
          </cell>
          <cell r="S30">
            <v>0</v>
          </cell>
        </row>
        <row r="31">
          <cell r="G31">
            <v>0.5</v>
          </cell>
          <cell r="H31">
            <v>0.5</v>
          </cell>
          <cell r="I31">
            <v>0</v>
          </cell>
          <cell r="J31">
            <v>0</v>
          </cell>
          <cell r="K31">
            <v>0</v>
          </cell>
          <cell r="L31">
            <v>0</v>
          </cell>
          <cell r="M31">
            <v>0</v>
          </cell>
          <cell r="N31">
            <v>0</v>
          </cell>
          <cell r="O31">
            <v>0</v>
          </cell>
          <cell r="P31">
            <v>0</v>
          </cell>
          <cell r="Q31">
            <v>0</v>
          </cell>
          <cell r="R31">
            <v>0</v>
          </cell>
          <cell r="S31">
            <v>0</v>
          </cell>
        </row>
        <row r="32">
          <cell r="G32">
            <v>0</v>
          </cell>
          <cell r="H32">
            <v>0</v>
          </cell>
          <cell r="I32">
            <v>0</v>
          </cell>
          <cell r="J32">
            <v>0</v>
          </cell>
          <cell r="K32">
            <v>0</v>
          </cell>
          <cell r="L32">
            <v>0</v>
          </cell>
          <cell r="M32">
            <v>0</v>
          </cell>
          <cell r="N32">
            <v>0</v>
          </cell>
          <cell r="O32">
            <v>0</v>
          </cell>
          <cell r="P32">
            <v>0</v>
          </cell>
          <cell r="Q32">
            <v>0</v>
          </cell>
          <cell r="R32">
            <v>0</v>
          </cell>
          <cell r="S32">
            <v>0</v>
          </cell>
        </row>
        <row r="33">
          <cell r="G33">
            <v>0</v>
          </cell>
          <cell r="H33">
            <v>0</v>
          </cell>
          <cell r="I33">
            <v>0</v>
          </cell>
          <cell r="J33">
            <v>0</v>
          </cell>
          <cell r="K33">
            <v>0</v>
          </cell>
          <cell r="L33">
            <v>0</v>
          </cell>
          <cell r="M33">
            <v>0</v>
          </cell>
          <cell r="N33">
            <v>0</v>
          </cell>
          <cell r="O33">
            <v>0</v>
          </cell>
          <cell r="P33">
            <v>0</v>
          </cell>
          <cell r="Q33">
            <v>0</v>
          </cell>
          <cell r="R33">
            <v>0</v>
          </cell>
          <cell r="S33">
            <v>0</v>
          </cell>
        </row>
        <row r="34">
          <cell r="G34">
            <v>12</v>
          </cell>
          <cell r="H34">
            <v>12</v>
          </cell>
          <cell r="I34">
            <v>0</v>
          </cell>
          <cell r="J34">
            <v>0</v>
          </cell>
          <cell r="K34">
            <v>0</v>
          </cell>
          <cell r="L34">
            <v>0</v>
          </cell>
          <cell r="M34">
            <v>0</v>
          </cell>
          <cell r="N34">
            <v>0</v>
          </cell>
          <cell r="O34">
            <v>0</v>
          </cell>
          <cell r="P34">
            <v>0</v>
          </cell>
          <cell r="Q34">
            <v>0</v>
          </cell>
          <cell r="R34">
            <v>0</v>
          </cell>
          <cell r="S34">
            <v>0</v>
          </cell>
        </row>
        <row r="35">
          <cell r="G35">
            <v>0</v>
          </cell>
          <cell r="H35">
            <v>0</v>
          </cell>
          <cell r="I35">
            <v>0</v>
          </cell>
          <cell r="J35">
            <v>0</v>
          </cell>
          <cell r="K35">
            <v>0</v>
          </cell>
          <cell r="L35">
            <v>0</v>
          </cell>
          <cell r="M35">
            <v>0</v>
          </cell>
          <cell r="N35">
            <v>0</v>
          </cell>
          <cell r="O35">
            <v>0</v>
          </cell>
          <cell r="P35">
            <v>0</v>
          </cell>
          <cell r="Q35">
            <v>0</v>
          </cell>
          <cell r="R35">
            <v>0</v>
          </cell>
          <cell r="S35">
            <v>0</v>
          </cell>
        </row>
        <row r="36">
          <cell r="G36">
            <v>0</v>
          </cell>
          <cell r="H36">
            <v>0</v>
          </cell>
          <cell r="I36">
            <v>0</v>
          </cell>
          <cell r="J36">
            <v>0</v>
          </cell>
          <cell r="K36">
            <v>0</v>
          </cell>
          <cell r="L36">
            <v>0</v>
          </cell>
          <cell r="M36">
            <v>0</v>
          </cell>
          <cell r="N36">
            <v>0</v>
          </cell>
          <cell r="O36">
            <v>0</v>
          </cell>
          <cell r="P36">
            <v>0</v>
          </cell>
          <cell r="Q36">
            <v>0</v>
          </cell>
          <cell r="R36">
            <v>0</v>
          </cell>
          <cell r="S36">
            <v>0</v>
          </cell>
        </row>
        <row r="37">
          <cell r="G37">
            <v>0.5</v>
          </cell>
          <cell r="H37">
            <v>0.5</v>
          </cell>
          <cell r="I37">
            <v>0</v>
          </cell>
          <cell r="J37">
            <v>0</v>
          </cell>
          <cell r="K37">
            <v>0</v>
          </cell>
          <cell r="L37">
            <v>0</v>
          </cell>
          <cell r="M37">
            <v>0</v>
          </cell>
          <cell r="N37">
            <v>0</v>
          </cell>
          <cell r="O37">
            <v>0</v>
          </cell>
          <cell r="P37">
            <v>0</v>
          </cell>
          <cell r="Q37">
            <v>0</v>
          </cell>
          <cell r="R37">
            <v>0</v>
          </cell>
          <cell r="S37">
            <v>0</v>
          </cell>
        </row>
        <row r="38">
          <cell r="G38">
            <v>0</v>
          </cell>
          <cell r="H38">
            <v>0</v>
          </cell>
          <cell r="I38">
            <v>0</v>
          </cell>
          <cell r="J38">
            <v>0</v>
          </cell>
          <cell r="K38">
            <v>0</v>
          </cell>
          <cell r="L38">
            <v>0</v>
          </cell>
          <cell r="M38">
            <v>0</v>
          </cell>
          <cell r="N38">
            <v>0</v>
          </cell>
          <cell r="O38">
            <v>0</v>
          </cell>
          <cell r="P38">
            <v>0</v>
          </cell>
          <cell r="Q38">
            <v>0</v>
          </cell>
          <cell r="R38">
            <v>0</v>
          </cell>
          <cell r="S38">
            <v>0</v>
          </cell>
        </row>
        <row r="39">
          <cell r="G39">
            <v>0</v>
          </cell>
          <cell r="H39">
            <v>0</v>
          </cell>
          <cell r="I39">
            <v>0</v>
          </cell>
          <cell r="J39">
            <v>0</v>
          </cell>
          <cell r="K39">
            <v>0</v>
          </cell>
          <cell r="L39">
            <v>0</v>
          </cell>
          <cell r="M39">
            <v>0</v>
          </cell>
          <cell r="N39">
            <v>0</v>
          </cell>
          <cell r="O39">
            <v>0</v>
          </cell>
          <cell r="P39">
            <v>0</v>
          </cell>
          <cell r="Q39">
            <v>0</v>
          </cell>
          <cell r="R39">
            <v>0</v>
          </cell>
          <cell r="S39">
            <v>0</v>
          </cell>
        </row>
        <row r="40">
          <cell r="G40">
            <v>12</v>
          </cell>
          <cell r="H40">
            <v>12</v>
          </cell>
          <cell r="I40">
            <v>0</v>
          </cell>
          <cell r="J40">
            <v>0</v>
          </cell>
          <cell r="K40">
            <v>0</v>
          </cell>
          <cell r="L40">
            <v>0</v>
          </cell>
          <cell r="M40">
            <v>0</v>
          </cell>
          <cell r="N40">
            <v>0</v>
          </cell>
          <cell r="O40">
            <v>0</v>
          </cell>
          <cell r="P40">
            <v>0</v>
          </cell>
          <cell r="Q40">
            <v>0</v>
          </cell>
          <cell r="R40">
            <v>0</v>
          </cell>
          <cell r="S40">
            <v>0</v>
          </cell>
        </row>
        <row r="41">
          <cell r="G41">
            <v>0</v>
          </cell>
          <cell r="H41">
            <v>0</v>
          </cell>
          <cell r="I41">
            <v>0</v>
          </cell>
          <cell r="J41">
            <v>0</v>
          </cell>
          <cell r="K41">
            <v>0</v>
          </cell>
          <cell r="L41">
            <v>0</v>
          </cell>
          <cell r="M41">
            <v>0</v>
          </cell>
          <cell r="N41">
            <v>0</v>
          </cell>
          <cell r="O41">
            <v>0</v>
          </cell>
          <cell r="P41">
            <v>0</v>
          </cell>
          <cell r="Q41">
            <v>0</v>
          </cell>
          <cell r="R41">
            <v>0</v>
          </cell>
          <cell r="S41">
            <v>0</v>
          </cell>
        </row>
        <row r="42">
          <cell r="G42">
            <v>0</v>
          </cell>
          <cell r="H42">
            <v>0</v>
          </cell>
          <cell r="I42">
            <v>0</v>
          </cell>
          <cell r="J42">
            <v>0</v>
          </cell>
          <cell r="K42">
            <v>0</v>
          </cell>
          <cell r="L42">
            <v>0</v>
          </cell>
          <cell r="M42">
            <v>0</v>
          </cell>
          <cell r="N42">
            <v>0</v>
          </cell>
          <cell r="O42">
            <v>0</v>
          </cell>
          <cell r="P42">
            <v>0</v>
          </cell>
          <cell r="Q42">
            <v>0</v>
          </cell>
          <cell r="R42">
            <v>0</v>
          </cell>
          <cell r="S42">
            <v>0</v>
          </cell>
        </row>
        <row r="43">
          <cell r="G43">
            <v>0.5</v>
          </cell>
          <cell r="H43">
            <v>0.5</v>
          </cell>
          <cell r="I43">
            <v>0</v>
          </cell>
          <cell r="J43">
            <v>0</v>
          </cell>
          <cell r="K43">
            <v>0</v>
          </cell>
          <cell r="L43">
            <v>0</v>
          </cell>
          <cell r="M43">
            <v>0</v>
          </cell>
          <cell r="N43">
            <v>0</v>
          </cell>
          <cell r="O43">
            <v>0</v>
          </cell>
          <cell r="P43">
            <v>0</v>
          </cell>
          <cell r="Q43">
            <v>0</v>
          </cell>
          <cell r="R43">
            <v>0</v>
          </cell>
          <cell r="S43">
            <v>0</v>
          </cell>
        </row>
        <row r="44">
          <cell r="G44">
            <v>0</v>
          </cell>
          <cell r="H44">
            <v>0</v>
          </cell>
          <cell r="I44">
            <v>0</v>
          </cell>
          <cell r="J44">
            <v>0</v>
          </cell>
          <cell r="K44">
            <v>0</v>
          </cell>
          <cell r="L44">
            <v>0</v>
          </cell>
          <cell r="M44">
            <v>0</v>
          </cell>
          <cell r="N44">
            <v>0</v>
          </cell>
          <cell r="O44">
            <v>0</v>
          </cell>
          <cell r="P44">
            <v>0</v>
          </cell>
          <cell r="Q44">
            <v>0</v>
          </cell>
          <cell r="R44">
            <v>0</v>
          </cell>
          <cell r="S44">
            <v>0</v>
          </cell>
        </row>
        <row r="45">
          <cell r="G45">
            <v>0</v>
          </cell>
          <cell r="H45">
            <v>0</v>
          </cell>
          <cell r="I45">
            <v>0</v>
          </cell>
          <cell r="J45">
            <v>0</v>
          </cell>
          <cell r="K45">
            <v>0</v>
          </cell>
          <cell r="L45">
            <v>0</v>
          </cell>
          <cell r="M45">
            <v>0</v>
          </cell>
          <cell r="N45">
            <v>0</v>
          </cell>
          <cell r="O45">
            <v>0</v>
          </cell>
          <cell r="P45">
            <v>0</v>
          </cell>
          <cell r="Q45">
            <v>0</v>
          </cell>
          <cell r="R45">
            <v>0</v>
          </cell>
          <cell r="S45">
            <v>0</v>
          </cell>
        </row>
        <row r="46">
          <cell r="G46">
            <v>12</v>
          </cell>
          <cell r="H46">
            <v>12</v>
          </cell>
          <cell r="I46">
            <v>0</v>
          </cell>
          <cell r="J46">
            <v>0</v>
          </cell>
          <cell r="K46">
            <v>0</v>
          </cell>
          <cell r="L46">
            <v>0</v>
          </cell>
          <cell r="M46">
            <v>0</v>
          </cell>
          <cell r="N46">
            <v>0</v>
          </cell>
          <cell r="O46">
            <v>0</v>
          </cell>
          <cell r="P46">
            <v>0</v>
          </cell>
          <cell r="Q46">
            <v>0</v>
          </cell>
          <cell r="R46">
            <v>0</v>
          </cell>
          <cell r="S46">
            <v>0</v>
          </cell>
        </row>
        <row r="47">
          <cell r="G47">
            <v>0</v>
          </cell>
          <cell r="H47">
            <v>0</v>
          </cell>
          <cell r="I47">
            <v>0</v>
          </cell>
          <cell r="J47">
            <v>0</v>
          </cell>
          <cell r="K47">
            <v>0</v>
          </cell>
          <cell r="L47">
            <v>0</v>
          </cell>
          <cell r="M47">
            <v>0</v>
          </cell>
          <cell r="N47">
            <v>0</v>
          </cell>
          <cell r="O47">
            <v>0</v>
          </cell>
          <cell r="P47">
            <v>0</v>
          </cell>
          <cell r="Q47">
            <v>0</v>
          </cell>
          <cell r="R47">
            <v>0</v>
          </cell>
          <cell r="S47">
            <v>0</v>
          </cell>
        </row>
        <row r="48">
          <cell r="G48">
            <v>0</v>
          </cell>
          <cell r="H48">
            <v>0</v>
          </cell>
          <cell r="I48">
            <v>0</v>
          </cell>
          <cell r="J48">
            <v>0</v>
          </cell>
          <cell r="K48">
            <v>0</v>
          </cell>
          <cell r="L48">
            <v>0</v>
          </cell>
          <cell r="M48">
            <v>0</v>
          </cell>
          <cell r="N48">
            <v>0</v>
          </cell>
          <cell r="O48">
            <v>0</v>
          </cell>
          <cell r="P48">
            <v>0</v>
          </cell>
          <cell r="Q48">
            <v>0</v>
          </cell>
          <cell r="R48">
            <v>0</v>
          </cell>
          <cell r="S48">
            <v>0</v>
          </cell>
        </row>
        <row r="49">
          <cell r="G49">
            <v>0.5</v>
          </cell>
          <cell r="H49">
            <v>0.5</v>
          </cell>
          <cell r="I49">
            <v>0</v>
          </cell>
          <cell r="J49">
            <v>0</v>
          </cell>
          <cell r="K49">
            <v>0</v>
          </cell>
          <cell r="L49">
            <v>0</v>
          </cell>
          <cell r="M49">
            <v>0</v>
          </cell>
          <cell r="N49">
            <v>0</v>
          </cell>
          <cell r="O49">
            <v>0</v>
          </cell>
          <cell r="P49">
            <v>0</v>
          </cell>
          <cell r="Q49">
            <v>0</v>
          </cell>
          <cell r="R49">
            <v>0</v>
          </cell>
          <cell r="S49">
            <v>0</v>
          </cell>
        </row>
        <row r="50">
          <cell r="G50">
            <v>0</v>
          </cell>
          <cell r="H50">
            <v>0</v>
          </cell>
          <cell r="I50">
            <v>0</v>
          </cell>
          <cell r="J50">
            <v>0</v>
          </cell>
          <cell r="K50">
            <v>0</v>
          </cell>
          <cell r="L50">
            <v>0</v>
          </cell>
          <cell r="M50">
            <v>0</v>
          </cell>
          <cell r="N50">
            <v>0</v>
          </cell>
          <cell r="O50">
            <v>0</v>
          </cell>
          <cell r="P50">
            <v>0</v>
          </cell>
          <cell r="Q50">
            <v>0</v>
          </cell>
          <cell r="R50">
            <v>0</v>
          </cell>
          <cell r="S50">
            <v>0</v>
          </cell>
        </row>
        <row r="51">
          <cell r="G51">
            <v>0</v>
          </cell>
          <cell r="H51">
            <v>0</v>
          </cell>
          <cell r="I51">
            <v>0</v>
          </cell>
          <cell r="J51">
            <v>0</v>
          </cell>
          <cell r="K51">
            <v>0</v>
          </cell>
          <cell r="L51">
            <v>0</v>
          </cell>
          <cell r="M51">
            <v>0</v>
          </cell>
          <cell r="N51">
            <v>0</v>
          </cell>
          <cell r="O51">
            <v>0</v>
          </cell>
          <cell r="P51">
            <v>0</v>
          </cell>
          <cell r="Q51">
            <v>0</v>
          </cell>
          <cell r="R51">
            <v>0</v>
          </cell>
          <cell r="S51">
            <v>0</v>
          </cell>
        </row>
        <row r="52">
          <cell r="G52">
            <v>12</v>
          </cell>
          <cell r="H52">
            <v>12</v>
          </cell>
          <cell r="I52">
            <v>0</v>
          </cell>
          <cell r="J52">
            <v>0</v>
          </cell>
          <cell r="K52">
            <v>0</v>
          </cell>
          <cell r="L52">
            <v>0</v>
          </cell>
          <cell r="M52">
            <v>0</v>
          </cell>
          <cell r="N52">
            <v>0</v>
          </cell>
          <cell r="O52">
            <v>0</v>
          </cell>
          <cell r="P52">
            <v>0</v>
          </cell>
          <cell r="Q52">
            <v>0</v>
          </cell>
          <cell r="R52">
            <v>0</v>
          </cell>
          <cell r="S52">
            <v>0</v>
          </cell>
        </row>
        <row r="53">
          <cell r="G53">
            <v>0</v>
          </cell>
          <cell r="H53">
            <v>0</v>
          </cell>
          <cell r="I53">
            <v>0</v>
          </cell>
          <cell r="J53">
            <v>0</v>
          </cell>
          <cell r="K53">
            <v>0</v>
          </cell>
          <cell r="L53">
            <v>0</v>
          </cell>
          <cell r="M53">
            <v>0</v>
          </cell>
          <cell r="N53">
            <v>0</v>
          </cell>
          <cell r="O53">
            <v>0</v>
          </cell>
          <cell r="P53">
            <v>0</v>
          </cell>
          <cell r="Q53">
            <v>0</v>
          </cell>
          <cell r="R53">
            <v>0</v>
          </cell>
          <cell r="S53">
            <v>0</v>
          </cell>
        </row>
        <row r="54">
          <cell r="G54">
            <v>0</v>
          </cell>
          <cell r="H54">
            <v>0</v>
          </cell>
          <cell r="I54">
            <v>0</v>
          </cell>
          <cell r="J54">
            <v>0</v>
          </cell>
          <cell r="K54">
            <v>0</v>
          </cell>
          <cell r="L54">
            <v>0</v>
          </cell>
          <cell r="M54">
            <v>0</v>
          </cell>
          <cell r="N54">
            <v>0</v>
          </cell>
          <cell r="O54">
            <v>0</v>
          </cell>
          <cell r="P54">
            <v>0</v>
          </cell>
          <cell r="Q54">
            <v>0</v>
          </cell>
          <cell r="R54">
            <v>0</v>
          </cell>
          <cell r="S54">
            <v>0</v>
          </cell>
        </row>
        <row r="55">
          <cell r="G55">
            <v>0.5</v>
          </cell>
          <cell r="H55">
            <v>0.5</v>
          </cell>
          <cell r="I55">
            <v>0</v>
          </cell>
          <cell r="J55">
            <v>0</v>
          </cell>
          <cell r="K55">
            <v>0</v>
          </cell>
          <cell r="L55">
            <v>0</v>
          </cell>
          <cell r="M55">
            <v>0</v>
          </cell>
          <cell r="N55">
            <v>0</v>
          </cell>
          <cell r="O55">
            <v>0</v>
          </cell>
          <cell r="P55">
            <v>0</v>
          </cell>
          <cell r="Q55">
            <v>0</v>
          </cell>
          <cell r="R55">
            <v>0</v>
          </cell>
          <cell r="S55">
            <v>0</v>
          </cell>
        </row>
        <row r="56">
          <cell r="G56">
            <v>0</v>
          </cell>
          <cell r="H56">
            <v>0</v>
          </cell>
          <cell r="I56">
            <v>0</v>
          </cell>
          <cell r="J56">
            <v>0</v>
          </cell>
          <cell r="K56">
            <v>0</v>
          </cell>
          <cell r="L56">
            <v>0</v>
          </cell>
          <cell r="M56">
            <v>0</v>
          </cell>
          <cell r="N56">
            <v>0</v>
          </cell>
          <cell r="O56">
            <v>0</v>
          </cell>
          <cell r="P56">
            <v>0</v>
          </cell>
          <cell r="Q56">
            <v>0</v>
          </cell>
          <cell r="R56">
            <v>0</v>
          </cell>
          <cell r="S56">
            <v>0</v>
          </cell>
        </row>
        <row r="57">
          <cell r="G57">
            <v>0</v>
          </cell>
          <cell r="H57">
            <v>0</v>
          </cell>
          <cell r="I57">
            <v>0</v>
          </cell>
          <cell r="J57">
            <v>0</v>
          </cell>
          <cell r="K57">
            <v>0</v>
          </cell>
          <cell r="L57">
            <v>0</v>
          </cell>
          <cell r="M57">
            <v>0</v>
          </cell>
          <cell r="N57">
            <v>0</v>
          </cell>
          <cell r="O57">
            <v>0</v>
          </cell>
          <cell r="P57">
            <v>0</v>
          </cell>
          <cell r="Q57">
            <v>0</v>
          </cell>
          <cell r="R57">
            <v>0</v>
          </cell>
          <cell r="S57">
            <v>0</v>
          </cell>
        </row>
        <row r="58">
          <cell r="G58">
            <v>12</v>
          </cell>
          <cell r="H58">
            <v>12</v>
          </cell>
          <cell r="I58">
            <v>0</v>
          </cell>
          <cell r="J58">
            <v>0</v>
          </cell>
          <cell r="K58">
            <v>0</v>
          </cell>
          <cell r="L58">
            <v>0</v>
          </cell>
          <cell r="M58">
            <v>0</v>
          </cell>
          <cell r="N58">
            <v>0</v>
          </cell>
          <cell r="O58">
            <v>0</v>
          </cell>
          <cell r="P58">
            <v>0</v>
          </cell>
          <cell r="Q58">
            <v>0</v>
          </cell>
          <cell r="R58">
            <v>0</v>
          </cell>
          <cell r="S58">
            <v>0</v>
          </cell>
        </row>
        <row r="59">
          <cell r="G59">
            <v>0</v>
          </cell>
          <cell r="H59">
            <v>0</v>
          </cell>
          <cell r="I59">
            <v>0</v>
          </cell>
          <cell r="J59">
            <v>0</v>
          </cell>
          <cell r="K59">
            <v>0</v>
          </cell>
          <cell r="L59">
            <v>0</v>
          </cell>
          <cell r="M59">
            <v>0</v>
          </cell>
          <cell r="N59">
            <v>0</v>
          </cell>
          <cell r="O59">
            <v>0</v>
          </cell>
          <cell r="P59">
            <v>0</v>
          </cell>
          <cell r="Q59">
            <v>0</v>
          </cell>
          <cell r="R59">
            <v>0</v>
          </cell>
          <cell r="S59">
            <v>0</v>
          </cell>
        </row>
        <row r="60">
          <cell r="G60">
            <v>0</v>
          </cell>
          <cell r="H60">
            <v>0</v>
          </cell>
          <cell r="I60">
            <v>0</v>
          </cell>
          <cell r="J60">
            <v>0</v>
          </cell>
          <cell r="K60">
            <v>0</v>
          </cell>
          <cell r="L60">
            <v>0</v>
          </cell>
          <cell r="M60">
            <v>0</v>
          </cell>
          <cell r="N60">
            <v>0</v>
          </cell>
          <cell r="O60">
            <v>0</v>
          </cell>
          <cell r="P60">
            <v>0</v>
          </cell>
          <cell r="Q60">
            <v>0</v>
          </cell>
          <cell r="R60">
            <v>0</v>
          </cell>
          <cell r="S60">
            <v>0</v>
          </cell>
        </row>
        <row r="61">
          <cell r="G61">
            <v>0.5</v>
          </cell>
          <cell r="H61">
            <v>0.5</v>
          </cell>
          <cell r="I61">
            <v>0</v>
          </cell>
          <cell r="J61">
            <v>0</v>
          </cell>
          <cell r="K61">
            <v>0</v>
          </cell>
          <cell r="L61">
            <v>0</v>
          </cell>
          <cell r="M61">
            <v>0</v>
          </cell>
          <cell r="N61">
            <v>0</v>
          </cell>
          <cell r="O61">
            <v>0</v>
          </cell>
          <cell r="P61">
            <v>0</v>
          </cell>
          <cell r="Q61">
            <v>0</v>
          </cell>
          <cell r="R61">
            <v>0</v>
          </cell>
          <cell r="S61">
            <v>0</v>
          </cell>
        </row>
        <row r="62">
          <cell r="G62">
            <v>0</v>
          </cell>
          <cell r="H62">
            <v>5</v>
          </cell>
          <cell r="I62">
            <v>0</v>
          </cell>
          <cell r="J62">
            <v>0</v>
          </cell>
          <cell r="K62">
            <v>0</v>
          </cell>
          <cell r="L62">
            <v>0</v>
          </cell>
          <cell r="M62">
            <v>0</v>
          </cell>
          <cell r="N62">
            <v>0</v>
          </cell>
          <cell r="O62">
            <v>0</v>
          </cell>
          <cell r="P62">
            <v>0</v>
          </cell>
          <cell r="Q62">
            <v>0</v>
          </cell>
          <cell r="R62">
            <v>0</v>
          </cell>
          <cell r="S62">
            <v>0</v>
          </cell>
        </row>
        <row r="63">
          <cell r="G63">
            <v>0</v>
          </cell>
          <cell r="H63">
            <v>3</v>
          </cell>
          <cell r="I63">
            <v>0</v>
          </cell>
          <cell r="J63">
            <v>0</v>
          </cell>
          <cell r="K63">
            <v>0</v>
          </cell>
          <cell r="L63">
            <v>0</v>
          </cell>
          <cell r="M63">
            <v>0</v>
          </cell>
          <cell r="N63">
            <v>0</v>
          </cell>
          <cell r="O63">
            <v>0</v>
          </cell>
          <cell r="P63">
            <v>0</v>
          </cell>
          <cell r="Q63">
            <v>0</v>
          </cell>
          <cell r="R63">
            <v>0</v>
          </cell>
          <cell r="S63">
            <v>0</v>
          </cell>
        </row>
        <row r="64">
          <cell r="G64">
            <v>12</v>
          </cell>
          <cell r="H64">
            <v>12</v>
          </cell>
          <cell r="I64">
            <v>0</v>
          </cell>
          <cell r="J64">
            <v>0</v>
          </cell>
          <cell r="K64">
            <v>0</v>
          </cell>
          <cell r="L64">
            <v>0</v>
          </cell>
          <cell r="M64">
            <v>0</v>
          </cell>
          <cell r="N64">
            <v>0</v>
          </cell>
          <cell r="O64">
            <v>0</v>
          </cell>
          <cell r="P64">
            <v>0</v>
          </cell>
          <cell r="Q64">
            <v>0</v>
          </cell>
          <cell r="R64">
            <v>0</v>
          </cell>
          <cell r="S64">
            <v>0</v>
          </cell>
        </row>
        <row r="65">
          <cell r="G65">
            <v>0</v>
          </cell>
          <cell r="H65">
            <v>0.65</v>
          </cell>
          <cell r="I65">
            <v>0</v>
          </cell>
          <cell r="J65">
            <v>0</v>
          </cell>
          <cell r="K65">
            <v>0</v>
          </cell>
          <cell r="L65">
            <v>0</v>
          </cell>
          <cell r="M65">
            <v>0</v>
          </cell>
          <cell r="N65">
            <v>0</v>
          </cell>
          <cell r="O65">
            <v>0</v>
          </cell>
          <cell r="P65">
            <v>0</v>
          </cell>
          <cell r="Q65">
            <v>0</v>
          </cell>
          <cell r="R65">
            <v>0</v>
          </cell>
          <cell r="S65">
            <v>0</v>
          </cell>
        </row>
        <row r="66">
          <cell r="G66">
            <v>0</v>
          </cell>
          <cell r="H66">
            <v>0.32</v>
          </cell>
          <cell r="I66">
            <v>0</v>
          </cell>
          <cell r="J66">
            <v>0</v>
          </cell>
          <cell r="K66">
            <v>0</v>
          </cell>
          <cell r="L66">
            <v>0</v>
          </cell>
          <cell r="M66">
            <v>0</v>
          </cell>
          <cell r="N66">
            <v>0</v>
          </cell>
          <cell r="O66">
            <v>0</v>
          </cell>
          <cell r="P66">
            <v>0</v>
          </cell>
          <cell r="Q66">
            <v>0</v>
          </cell>
          <cell r="R66">
            <v>0</v>
          </cell>
          <cell r="S66">
            <v>0</v>
          </cell>
        </row>
        <row r="67">
          <cell r="G67">
            <v>0.5</v>
          </cell>
          <cell r="H67">
            <v>0.5</v>
          </cell>
          <cell r="I67">
            <v>0</v>
          </cell>
          <cell r="J67">
            <v>0</v>
          </cell>
          <cell r="K67">
            <v>0</v>
          </cell>
          <cell r="L67">
            <v>0</v>
          </cell>
          <cell r="M67">
            <v>0</v>
          </cell>
          <cell r="N67">
            <v>0</v>
          </cell>
          <cell r="O67">
            <v>0</v>
          </cell>
          <cell r="P67">
            <v>0</v>
          </cell>
          <cell r="Q67">
            <v>0</v>
          </cell>
          <cell r="R67">
            <v>0</v>
          </cell>
          <cell r="S67">
            <v>0</v>
          </cell>
        </row>
        <row r="70">
          <cell r="G70">
            <v>24</v>
          </cell>
          <cell r="H70">
            <v>0</v>
          </cell>
          <cell r="I70">
            <v>0</v>
          </cell>
          <cell r="J70">
            <v>0</v>
          </cell>
          <cell r="K70">
            <v>0</v>
          </cell>
          <cell r="L70">
            <v>0</v>
          </cell>
          <cell r="M70">
            <v>0</v>
          </cell>
          <cell r="N70">
            <v>0</v>
          </cell>
          <cell r="O70">
            <v>0</v>
          </cell>
          <cell r="P70">
            <v>0</v>
          </cell>
          <cell r="Q70">
            <v>0</v>
          </cell>
          <cell r="R70">
            <v>0</v>
          </cell>
          <cell r="S70">
            <v>0</v>
          </cell>
        </row>
        <row r="71">
          <cell r="G71">
            <v>24</v>
          </cell>
          <cell r="H71">
            <v>15</v>
          </cell>
          <cell r="I71">
            <v>0</v>
          </cell>
          <cell r="J71">
            <v>0</v>
          </cell>
          <cell r="K71">
            <v>0</v>
          </cell>
          <cell r="L71">
            <v>0</v>
          </cell>
          <cell r="M71">
            <v>0</v>
          </cell>
          <cell r="N71">
            <v>0</v>
          </cell>
          <cell r="O71">
            <v>0</v>
          </cell>
          <cell r="P71">
            <v>0</v>
          </cell>
          <cell r="Q71">
            <v>0</v>
          </cell>
          <cell r="R71">
            <v>0</v>
          </cell>
          <cell r="S71">
            <v>0</v>
          </cell>
        </row>
        <row r="72">
          <cell r="G72">
            <v>19</v>
          </cell>
          <cell r="H72">
            <v>19</v>
          </cell>
          <cell r="I72">
            <v>0</v>
          </cell>
          <cell r="J72">
            <v>0</v>
          </cell>
          <cell r="K72">
            <v>0</v>
          </cell>
          <cell r="L72">
            <v>0</v>
          </cell>
          <cell r="M72">
            <v>0</v>
          </cell>
          <cell r="N72">
            <v>0</v>
          </cell>
          <cell r="O72">
            <v>0</v>
          </cell>
          <cell r="P72">
            <v>0</v>
          </cell>
          <cell r="Q72">
            <v>0</v>
          </cell>
          <cell r="R72">
            <v>0</v>
          </cell>
          <cell r="S72">
            <v>0</v>
          </cell>
        </row>
        <row r="73">
          <cell r="G73">
            <v>2.99</v>
          </cell>
          <cell r="H73">
            <v>0</v>
          </cell>
          <cell r="I73">
            <v>0</v>
          </cell>
          <cell r="J73">
            <v>0</v>
          </cell>
          <cell r="K73">
            <v>0</v>
          </cell>
          <cell r="L73">
            <v>0</v>
          </cell>
          <cell r="M73">
            <v>0</v>
          </cell>
          <cell r="N73">
            <v>0</v>
          </cell>
          <cell r="O73">
            <v>0</v>
          </cell>
          <cell r="P73">
            <v>0</v>
          </cell>
          <cell r="Q73">
            <v>0</v>
          </cell>
          <cell r="R73">
            <v>0</v>
          </cell>
          <cell r="S73">
            <v>0</v>
          </cell>
        </row>
        <row r="74">
          <cell r="G74">
            <v>2.99</v>
          </cell>
          <cell r="H74">
            <v>1.82</v>
          </cell>
          <cell r="I74">
            <v>0</v>
          </cell>
          <cell r="J74">
            <v>0</v>
          </cell>
          <cell r="K74">
            <v>0</v>
          </cell>
          <cell r="L74">
            <v>0</v>
          </cell>
          <cell r="M74">
            <v>0</v>
          </cell>
          <cell r="N74">
            <v>0</v>
          </cell>
          <cell r="O74">
            <v>0</v>
          </cell>
          <cell r="P74">
            <v>0</v>
          </cell>
          <cell r="Q74">
            <v>0</v>
          </cell>
          <cell r="R74">
            <v>0</v>
          </cell>
          <cell r="S74">
            <v>0</v>
          </cell>
        </row>
        <row r="75">
          <cell r="G75">
            <v>1.1299999999999999</v>
          </cell>
          <cell r="H75">
            <v>1.1299999999999999</v>
          </cell>
          <cell r="I75">
            <v>0</v>
          </cell>
          <cell r="J75">
            <v>0</v>
          </cell>
          <cell r="K75">
            <v>0</v>
          </cell>
          <cell r="L75">
            <v>0</v>
          </cell>
          <cell r="M75">
            <v>0</v>
          </cell>
          <cell r="N75">
            <v>0</v>
          </cell>
          <cell r="O75">
            <v>0</v>
          </cell>
          <cell r="P75">
            <v>0</v>
          </cell>
          <cell r="Q75">
            <v>0</v>
          </cell>
          <cell r="R75">
            <v>0</v>
          </cell>
          <cell r="S75">
            <v>0</v>
          </cell>
        </row>
        <row r="76">
          <cell r="G76">
            <v>7</v>
          </cell>
          <cell r="H76">
            <v>0</v>
          </cell>
          <cell r="I76">
            <v>0</v>
          </cell>
          <cell r="J76">
            <v>0</v>
          </cell>
          <cell r="K76">
            <v>0</v>
          </cell>
          <cell r="L76">
            <v>0</v>
          </cell>
          <cell r="M76">
            <v>0</v>
          </cell>
          <cell r="N76">
            <v>0</v>
          </cell>
          <cell r="O76">
            <v>0</v>
          </cell>
          <cell r="P76">
            <v>0</v>
          </cell>
          <cell r="Q76">
            <v>0</v>
          </cell>
          <cell r="R76">
            <v>0</v>
          </cell>
          <cell r="S76">
            <v>0</v>
          </cell>
        </row>
        <row r="77">
          <cell r="G77">
            <v>7</v>
          </cell>
          <cell r="H77">
            <v>3</v>
          </cell>
          <cell r="I77">
            <v>0</v>
          </cell>
          <cell r="J77">
            <v>0</v>
          </cell>
          <cell r="K77">
            <v>0</v>
          </cell>
          <cell r="L77">
            <v>0</v>
          </cell>
          <cell r="M77">
            <v>0</v>
          </cell>
          <cell r="N77">
            <v>0</v>
          </cell>
          <cell r="O77">
            <v>0</v>
          </cell>
          <cell r="P77">
            <v>0</v>
          </cell>
          <cell r="Q77">
            <v>0</v>
          </cell>
          <cell r="R77">
            <v>0</v>
          </cell>
          <cell r="S77">
            <v>0</v>
          </cell>
        </row>
        <row r="78">
          <cell r="G78">
            <v>19</v>
          </cell>
          <cell r="H78">
            <v>19</v>
          </cell>
          <cell r="I78">
            <v>0</v>
          </cell>
          <cell r="J78">
            <v>0</v>
          </cell>
          <cell r="K78">
            <v>0</v>
          </cell>
          <cell r="L78">
            <v>0</v>
          </cell>
          <cell r="M78">
            <v>0</v>
          </cell>
          <cell r="N78">
            <v>0</v>
          </cell>
          <cell r="O78">
            <v>0</v>
          </cell>
          <cell r="P78">
            <v>0</v>
          </cell>
          <cell r="Q78">
            <v>0</v>
          </cell>
          <cell r="R78">
            <v>0</v>
          </cell>
          <cell r="S78">
            <v>0</v>
          </cell>
        </row>
        <row r="79">
          <cell r="G79">
            <v>2.2999999999999998</v>
          </cell>
          <cell r="H79">
            <v>0</v>
          </cell>
          <cell r="I79">
            <v>0</v>
          </cell>
          <cell r="J79">
            <v>0</v>
          </cell>
          <cell r="K79">
            <v>0</v>
          </cell>
          <cell r="L79">
            <v>0</v>
          </cell>
          <cell r="M79">
            <v>0</v>
          </cell>
          <cell r="N79">
            <v>0</v>
          </cell>
          <cell r="O79">
            <v>0</v>
          </cell>
          <cell r="P79">
            <v>0</v>
          </cell>
          <cell r="Q79">
            <v>0</v>
          </cell>
          <cell r="R79">
            <v>0</v>
          </cell>
          <cell r="S79">
            <v>0</v>
          </cell>
        </row>
        <row r="80">
          <cell r="G80">
            <v>2.2999999999999998</v>
          </cell>
          <cell r="H80">
            <v>0.86</v>
          </cell>
          <cell r="I80">
            <v>0</v>
          </cell>
          <cell r="J80">
            <v>0</v>
          </cell>
          <cell r="K80">
            <v>0</v>
          </cell>
          <cell r="L80">
            <v>0</v>
          </cell>
          <cell r="M80">
            <v>0</v>
          </cell>
          <cell r="N80">
            <v>0</v>
          </cell>
          <cell r="O80">
            <v>0</v>
          </cell>
          <cell r="P80">
            <v>0</v>
          </cell>
          <cell r="Q80">
            <v>0</v>
          </cell>
          <cell r="R80">
            <v>0</v>
          </cell>
          <cell r="S80">
            <v>0</v>
          </cell>
        </row>
        <row r="81">
          <cell r="G81">
            <v>1.1299999999999999</v>
          </cell>
          <cell r="H81">
            <v>1.1299999999999999</v>
          </cell>
          <cell r="I81">
            <v>0</v>
          </cell>
          <cell r="J81">
            <v>0</v>
          </cell>
          <cell r="K81">
            <v>0</v>
          </cell>
          <cell r="L81">
            <v>0</v>
          </cell>
          <cell r="M81">
            <v>0</v>
          </cell>
          <cell r="N81">
            <v>0</v>
          </cell>
          <cell r="O81">
            <v>0</v>
          </cell>
          <cell r="P81">
            <v>0</v>
          </cell>
          <cell r="Q81">
            <v>0</v>
          </cell>
          <cell r="R81">
            <v>0</v>
          </cell>
          <cell r="S81">
            <v>0</v>
          </cell>
        </row>
        <row r="82">
          <cell r="G82">
            <v>6</v>
          </cell>
          <cell r="H82">
            <v>0</v>
          </cell>
          <cell r="I82">
            <v>0</v>
          </cell>
          <cell r="J82">
            <v>0</v>
          </cell>
          <cell r="K82">
            <v>0</v>
          </cell>
          <cell r="L82">
            <v>0</v>
          </cell>
          <cell r="M82">
            <v>0</v>
          </cell>
          <cell r="N82">
            <v>0</v>
          </cell>
          <cell r="O82">
            <v>0</v>
          </cell>
          <cell r="P82">
            <v>0</v>
          </cell>
          <cell r="Q82">
            <v>0</v>
          </cell>
          <cell r="R82">
            <v>0</v>
          </cell>
          <cell r="S82">
            <v>0</v>
          </cell>
        </row>
        <row r="83">
          <cell r="G83">
            <v>6</v>
          </cell>
          <cell r="H83">
            <v>3</v>
          </cell>
          <cell r="I83">
            <v>0</v>
          </cell>
          <cell r="J83">
            <v>0</v>
          </cell>
          <cell r="K83">
            <v>0</v>
          </cell>
          <cell r="L83">
            <v>0</v>
          </cell>
          <cell r="M83">
            <v>0</v>
          </cell>
          <cell r="N83">
            <v>0</v>
          </cell>
          <cell r="O83">
            <v>0</v>
          </cell>
          <cell r="P83">
            <v>0</v>
          </cell>
          <cell r="Q83">
            <v>0</v>
          </cell>
          <cell r="R83">
            <v>0</v>
          </cell>
          <cell r="S83">
            <v>0</v>
          </cell>
        </row>
        <row r="84">
          <cell r="G84">
            <v>19</v>
          </cell>
          <cell r="H84">
            <v>19</v>
          </cell>
          <cell r="I84">
            <v>0</v>
          </cell>
          <cell r="J84">
            <v>0</v>
          </cell>
          <cell r="K84">
            <v>0</v>
          </cell>
          <cell r="L84">
            <v>0</v>
          </cell>
          <cell r="M84">
            <v>0</v>
          </cell>
          <cell r="N84">
            <v>0</v>
          </cell>
          <cell r="O84">
            <v>0</v>
          </cell>
          <cell r="P84">
            <v>0</v>
          </cell>
          <cell r="Q84">
            <v>0</v>
          </cell>
          <cell r="R84">
            <v>0</v>
          </cell>
          <cell r="S84">
            <v>0</v>
          </cell>
        </row>
        <row r="85">
          <cell r="G85">
            <v>1.29</v>
          </cell>
          <cell r="H85">
            <v>0</v>
          </cell>
          <cell r="I85">
            <v>0</v>
          </cell>
          <cell r="J85">
            <v>0</v>
          </cell>
          <cell r="K85">
            <v>0</v>
          </cell>
          <cell r="L85">
            <v>0</v>
          </cell>
          <cell r="M85">
            <v>0</v>
          </cell>
          <cell r="N85">
            <v>0</v>
          </cell>
          <cell r="O85">
            <v>0</v>
          </cell>
          <cell r="P85">
            <v>0</v>
          </cell>
          <cell r="Q85">
            <v>0</v>
          </cell>
          <cell r="R85">
            <v>0</v>
          </cell>
          <cell r="S85">
            <v>0</v>
          </cell>
        </row>
        <row r="86">
          <cell r="G86">
            <v>1.29</v>
          </cell>
          <cell r="H86">
            <v>0.65</v>
          </cell>
          <cell r="I86">
            <v>0</v>
          </cell>
          <cell r="J86">
            <v>0</v>
          </cell>
          <cell r="K86">
            <v>0</v>
          </cell>
          <cell r="L86">
            <v>0</v>
          </cell>
          <cell r="M86">
            <v>0</v>
          </cell>
          <cell r="N86">
            <v>0</v>
          </cell>
          <cell r="O86">
            <v>0</v>
          </cell>
          <cell r="P86">
            <v>0</v>
          </cell>
          <cell r="Q86">
            <v>0</v>
          </cell>
          <cell r="R86">
            <v>0</v>
          </cell>
          <cell r="S86">
            <v>0</v>
          </cell>
        </row>
        <row r="87">
          <cell r="G87">
            <v>1.1299999999999999</v>
          </cell>
          <cell r="H87">
            <v>1.1299999999999999</v>
          </cell>
          <cell r="I87">
            <v>0</v>
          </cell>
          <cell r="J87">
            <v>0</v>
          </cell>
          <cell r="K87">
            <v>0</v>
          </cell>
          <cell r="L87">
            <v>0</v>
          </cell>
          <cell r="M87">
            <v>0</v>
          </cell>
          <cell r="N87">
            <v>0</v>
          </cell>
          <cell r="O87">
            <v>0</v>
          </cell>
          <cell r="P87">
            <v>0</v>
          </cell>
          <cell r="Q87">
            <v>0</v>
          </cell>
          <cell r="R87">
            <v>0</v>
          </cell>
          <cell r="S87">
            <v>0</v>
          </cell>
        </row>
        <row r="88">
          <cell r="G88">
            <v>15</v>
          </cell>
          <cell r="H88">
            <v>0</v>
          </cell>
          <cell r="I88">
            <v>0</v>
          </cell>
          <cell r="J88">
            <v>0</v>
          </cell>
          <cell r="K88">
            <v>0</v>
          </cell>
          <cell r="L88">
            <v>0</v>
          </cell>
          <cell r="M88">
            <v>0</v>
          </cell>
          <cell r="N88">
            <v>0</v>
          </cell>
          <cell r="O88">
            <v>0</v>
          </cell>
          <cell r="P88">
            <v>0</v>
          </cell>
          <cell r="Q88">
            <v>0</v>
          </cell>
          <cell r="R88">
            <v>0</v>
          </cell>
          <cell r="S88">
            <v>0</v>
          </cell>
        </row>
        <row r="89">
          <cell r="G89">
            <v>15</v>
          </cell>
          <cell r="H89">
            <v>8</v>
          </cell>
          <cell r="I89">
            <v>0</v>
          </cell>
          <cell r="J89">
            <v>0</v>
          </cell>
          <cell r="K89">
            <v>0</v>
          </cell>
          <cell r="L89">
            <v>0</v>
          </cell>
          <cell r="M89">
            <v>0</v>
          </cell>
          <cell r="N89">
            <v>0</v>
          </cell>
          <cell r="O89">
            <v>0</v>
          </cell>
          <cell r="P89">
            <v>0</v>
          </cell>
          <cell r="Q89">
            <v>0</v>
          </cell>
          <cell r="R89">
            <v>0</v>
          </cell>
          <cell r="S89">
            <v>0</v>
          </cell>
        </row>
        <row r="90">
          <cell r="G90">
            <v>19</v>
          </cell>
          <cell r="H90">
            <v>19</v>
          </cell>
          <cell r="I90">
            <v>0</v>
          </cell>
          <cell r="J90">
            <v>0</v>
          </cell>
          <cell r="K90">
            <v>0</v>
          </cell>
          <cell r="L90">
            <v>0</v>
          </cell>
          <cell r="M90">
            <v>0</v>
          </cell>
          <cell r="N90">
            <v>0</v>
          </cell>
          <cell r="O90">
            <v>0</v>
          </cell>
          <cell r="P90">
            <v>0</v>
          </cell>
          <cell r="Q90">
            <v>0</v>
          </cell>
          <cell r="R90">
            <v>0</v>
          </cell>
          <cell r="S90">
            <v>0</v>
          </cell>
        </row>
        <row r="91">
          <cell r="G91">
            <v>1.93</v>
          </cell>
          <cell r="H91">
            <v>0</v>
          </cell>
          <cell r="I91">
            <v>0</v>
          </cell>
          <cell r="J91">
            <v>0</v>
          </cell>
          <cell r="K91">
            <v>0</v>
          </cell>
          <cell r="L91">
            <v>0</v>
          </cell>
          <cell r="M91">
            <v>0</v>
          </cell>
          <cell r="N91">
            <v>0</v>
          </cell>
          <cell r="O91">
            <v>0</v>
          </cell>
          <cell r="P91">
            <v>0</v>
          </cell>
          <cell r="Q91">
            <v>0</v>
          </cell>
          <cell r="R91">
            <v>0</v>
          </cell>
          <cell r="S91">
            <v>0</v>
          </cell>
        </row>
        <row r="92">
          <cell r="G92">
            <v>1.93</v>
          </cell>
          <cell r="H92">
            <v>0.98</v>
          </cell>
          <cell r="I92">
            <v>0</v>
          </cell>
          <cell r="J92">
            <v>0</v>
          </cell>
          <cell r="K92">
            <v>0</v>
          </cell>
          <cell r="L92">
            <v>0</v>
          </cell>
          <cell r="M92">
            <v>0</v>
          </cell>
          <cell r="N92">
            <v>0</v>
          </cell>
          <cell r="O92">
            <v>0</v>
          </cell>
          <cell r="P92">
            <v>0</v>
          </cell>
          <cell r="Q92">
            <v>0</v>
          </cell>
          <cell r="R92">
            <v>0</v>
          </cell>
          <cell r="S92">
            <v>0</v>
          </cell>
        </row>
        <row r="93">
          <cell r="G93">
            <v>1.1299999999999999</v>
          </cell>
          <cell r="H93">
            <v>1.1299999999999999</v>
          </cell>
          <cell r="I93">
            <v>0</v>
          </cell>
          <cell r="J93">
            <v>0</v>
          </cell>
          <cell r="K93">
            <v>0</v>
          </cell>
          <cell r="L93">
            <v>0</v>
          </cell>
          <cell r="M93">
            <v>0</v>
          </cell>
          <cell r="N93">
            <v>0</v>
          </cell>
          <cell r="O93">
            <v>0</v>
          </cell>
          <cell r="P93">
            <v>0</v>
          </cell>
          <cell r="Q93">
            <v>0</v>
          </cell>
          <cell r="R93">
            <v>0</v>
          </cell>
          <cell r="S93">
            <v>0</v>
          </cell>
        </row>
        <row r="94">
          <cell r="G94">
            <v>0</v>
          </cell>
          <cell r="H94">
            <v>0</v>
          </cell>
          <cell r="I94">
            <v>0</v>
          </cell>
          <cell r="J94">
            <v>0</v>
          </cell>
          <cell r="K94">
            <v>0</v>
          </cell>
          <cell r="L94">
            <v>0</v>
          </cell>
          <cell r="M94">
            <v>0</v>
          </cell>
          <cell r="N94">
            <v>0</v>
          </cell>
          <cell r="O94">
            <v>0</v>
          </cell>
          <cell r="P94">
            <v>0</v>
          </cell>
          <cell r="Q94">
            <v>0</v>
          </cell>
          <cell r="R94">
            <v>0</v>
          </cell>
          <cell r="S94">
            <v>0</v>
          </cell>
        </row>
        <row r="95">
          <cell r="G95">
            <v>0</v>
          </cell>
          <cell r="H95">
            <v>0</v>
          </cell>
          <cell r="I95">
            <v>0</v>
          </cell>
          <cell r="J95">
            <v>0</v>
          </cell>
          <cell r="K95">
            <v>0</v>
          </cell>
          <cell r="L95">
            <v>0</v>
          </cell>
          <cell r="M95">
            <v>0</v>
          </cell>
          <cell r="N95">
            <v>0</v>
          </cell>
          <cell r="O95">
            <v>0</v>
          </cell>
          <cell r="P95">
            <v>0</v>
          </cell>
          <cell r="Q95">
            <v>0</v>
          </cell>
          <cell r="R95">
            <v>0</v>
          </cell>
          <cell r="S95">
            <v>0</v>
          </cell>
        </row>
        <row r="96">
          <cell r="G96">
            <v>19</v>
          </cell>
          <cell r="H96">
            <v>19</v>
          </cell>
          <cell r="I96">
            <v>0</v>
          </cell>
          <cell r="J96">
            <v>0</v>
          </cell>
          <cell r="K96">
            <v>0</v>
          </cell>
          <cell r="L96">
            <v>0</v>
          </cell>
          <cell r="M96">
            <v>0</v>
          </cell>
          <cell r="N96">
            <v>0</v>
          </cell>
          <cell r="O96">
            <v>0</v>
          </cell>
          <cell r="P96">
            <v>0</v>
          </cell>
          <cell r="Q96">
            <v>0</v>
          </cell>
          <cell r="R96">
            <v>0</v>
          </cell>
          <cell r="S96">
            <v>0</v>
          </cell>
        </row>
        <row r="97">
          <cell r="G97">
            <v>0</v>
          </cell>
          <cell r="H97">
            <v>0</v>
          </cell>
          <cell r="I97">
            <v>0</v>
          </cell>
          <cell r="J97">
            <v>0</v>
          </cell>
          <cell r="K97">
            <v>0</v>
          </cell>
          <cell r="L97">
            <v>0</v>
          </cell>
          <cell r="M97">
            <v>0</v>
          </cell>
          <cell r="N97">
            <v>0</v>
          </cell>
          <cell r="O97">
            <v>0</v>
          </cell>
          <cell r="P97">
            <v>0</v>
          </cell>
          <cell r="Q97">
            <v>0</v>
          </cell>
          <cell r="R97">
            <v>0</v>
          </cell>
          <cell r="S97">
            <v>0</v>
          </cell>
        </row>
        <row r="98">
          <cell r="G98">
            <v>0</v>
          </cell>
          <cell r="H98">
            <v>0</v>
          </cell>
          <cell r="I98">
            <v>0</v>
          </cell>
          <cell r="J98">
            <v>0</v>
          </cell>
          <cell r="K98">
            <v>0</v>
          </cell>
          <cell r="L98">
            <v>0</v>
          </cell>
          <cell r="M98">
            <v>0</v>
          </cell>
          <cell r="N98">
            <v>0</v>
          </cell>
          <cell r="O98">
            <v>0</v>
          </cell>
          <cell r="P98">
            <v>0</v>
          </cell>
          <cell r="Q98">
            <v>0</v>
          </cell>
          <cell r="R98">
            <v>0</v>
          </cell>
          <cell r="S98">
            <v>0</v>
          </cell>
        </row>
        <row r="99">
          <cell r="G99">
            <v>1.1299999999999999</v>
          </cell>
          <cell r="H99">
            <v>1.1299999999999999</v>
          </cell>
          <cell r="I99">
            <v>0</v>
          </cell>
          <cell r="J99">
            <v>0</v>
          </cell>
          <cell r="K99">
            <v>0</v>
          </cell>
          <cell r="L99">
            <v>0</v>
          </cell>
          <cell r="M99">
            <v>0</v>
          </cell>
          <cell r="N99">
            <v>0</v>
          </cell>
          <cell r="O99">
            <v>0</v>
          </cell>
          <cell r="P99">
            <v>0</v>
          </cell>
          <cell r="Q99">
            <v>0</v>
          </cell>
          <cell r="R99">
            <v>0</v>
          </cell>
          <cell r="S99">
            <v>0</v>
          </cell>
        </row>
        <row r="100">
          <cell r="G100">
            <v>0</v>
          </cell>
          <cell r="H100">
            <v>0</v>
          </cell>
          <cell r="I100">
            <v>0</v>
          </cell>
          <cell r="J100">
            <v>0</v>
          </cell>
          <cell r="K100">
            <v>0</v>
          </cell>
          <cell r="L100">
            <v>0</v>
          </cell>
          <cell r="M100">
            <v>0</v>
          </cell>
          <cell r="N100">
            <v>0</v>
          </cell>
          <cell r="O100">
            <v>0</v>
          </cell>
          <cell r="P100">
            <v>0</v>
          </cell>
          <cell r="Q100">
            <v>0</v>
          </cell>
          <cell r="R100">
            <v>0</v>
          </cell>
          <cell r="S100">
            <v>0</v>
          </cell>
        </row>
        <row r="101">
          <cell r="G101">
            <v>0</v>
          </cell>
          <cell r="H101">
            <v>0</v>
          </cell>
          <cell r="I101">
            <v>0</v>
          </cell>
          <cell r="J101">
            <v>0</v>
          </cell>
          <cell r="K101">
            <v>0</v>
          </cell>
          <cell r="L101">
            <v>0</v>
          </cell>
          <cell r="M101">
            <v>0</v>
          </cell>
          <cell r="N101">
            <v>0</v>
          </cell>
          <cell r="O101">
            <v>0</v>
          </cell>
          <cell r="P101">
            <v>0</v>
          </cell>
          <cell r="Q101">
            <v>0</v>
          </cell>
          <cell r="R101">
            <v>0</v>
          </cell>
          <cell r="S101">
            <v>0</v>
          </cell>
        </row>
        <row r="102">
          <cell r="G102">
            <v>19</v>
          </cell>
          <cell r="H102">
            <v>19</v>
          </cell>
          <cell r="I102">
            <v>0</v>
          </cell>
          <cell r="J102">
            <v>0</v>
          </cell>
          <cell r="K102">
            <v>0</v>
          </cell>
          <cell r="L102">
            <v>0</v>
          </cell>
          <cell r="M102">
            <v>0</v>
          </cell>
          <cell r="N102">
            <v>0</v>
          </cell>
          <cell r="O102">
            <v>0</v>
          </cell>
          <cell r="P102">
            <v>0</v>
          </cell>
          <cell r="Q102">
            <v>0</v>
          </cell>
          <cell r="R102">
            <v>0</v>
          </cell>
          <cell r="S102">
            <v>0</v>
          </cell>
        </row>
        <row r="103">
          <cell r="G103">
            <v>0</v>
          </cell>
          <cell r="H103">
            <v>0</v>
          </cell>
          <cell r="I103">
            <v>0</v>
          </cell>
          <cell r="J103">
            <v>0</v>
          </cell>
          <cell r="K103">
            <v>0</v>
          </cell>
          <cell r="L103">
            <v>0</v>
          </cell>
          <cell r="M103">
            <v>0</v>
          </cell>
          <cell r="N103">
            <v>0</v>
          </cell>
          <cell r="O103">
            <v>0</v>
          </cell>
          <cell r="P103">
            <v>0</v>
          </cell>
          <cell r="Q103">
            <v>0</v>
          </cell>
          <cell r="R103">
            <v>0</v>
          </cell>
          <cell r="S103">
            <v>0</v>
          </cell>
        </row>
        <row r="104">
          <cell r="G104">
            <v>0</v>
          </cell>
          <cell r="H104">
            <v>0</v>
          </cell>
          <cell r="I104">
            <v>0</v>
          </cell>
          <cell r="J104">
            <v>0</v>
          </cell>
          <cell r="K104">
            <v>0</v>
          </cell>
          <cell r="L104">
            <v>0</v>
          </cell>
          <cell r="M104">
            <v>0</v>
          </cell>
          <cell r="N104">
            <v>0</v>
          </cell>
          <cell r="O104">
            <v>0</v>
          </cell>
          <cell r="P104">
            <v>0</v>
          </cell>
          <cell r="Q104">
            <v>0</v>
          </cell>
          <cell r="R104">
            <v>0</v>
          </cell>
          <cell r="S104">
            <v>0</v>
          </cell>
        </row>
        <row r="105">
          <cell r="G105">
            <v>1.1299999999999999</v>
          </cell>
          <cell r="H105">
            <v>1.1299999999999999</v>
          </cell>
          <cell r="I105">
            <v>0</v>
          </cell>
          <cell r="J105">
            <v>0</v>
          </cell>
          <cell r="K105">
            <v>0</v>
          </cell>
          <cell r="L105">
            <v>0</v>
          </cell>
          <cell r="M105">
            <v>0</v>
          </cell>
          <cell r="N105">
            <v>0</v>
          </cell>
          <cell r="O105">
            <v>0</v>
          </cell>
          <cell r="P105">
            <v>0</v>
          </cell>
          <cell r="Q105">
            <v>0</v>
          </cell>
          <cell r="R105">
            <v>0</v>
          </cell>
          <cell r="S105">
            <v>0</v>
          </cell>
        </row>
        <row r="106">
          <cell r="G106">
            <v>0</v>
          </cell>
          <cell r="H106">
            <v>0</v>
          </cell>
          <cell r="I106">
            <v>0</v>
          </cell>
          <cell r="J106">
            <v>0</v>
          </cell>
          <cell r="K106">
            <v>0</v>
          </cell>
          <cell r="L106">
            <v>0</v>
          </cell>
          <cell r="M106">
            <v>0</v>
          </cell>
          <cell r="N106">
            <v>0</v>
          </cell>
          <cell r="O106">
            <v>0</v>
          </cell>
          <cell r="P106">
            <v>0</v>
          </cell>
          <cell r="Q106">
            <v>0</v>
          </cell>
          <cell r="R106">
            <v>0</v>
          </cell>
          <cell r="S106">
            <v>0</v>
          </cell>
        </row>
        <row r="107">
          <cell r="G107">
            <v>0</v>
          </cell>
          <cell r="H107">
            <v>0</v>
          </cell>
          <cell r="I107">
            <v>0</v>
          </cell>
          <cell r="J107">
            <v>0</v>
          </cell>
          <cell r="K107">
            <v>0</v>
          </cell>
          <cell r="L107">
            <v>0</v>
          </cell>
          <cell r="M107">
            <v>0</v>
          </cell>
          <cell r="N107">
            <v>0</v>
          </cell>
          <cell r="O107">
            <v>0</v>
          </cell>
          <cell r="P107">
            <v>0</v>
          </cell>
          <cell r="Q107">
            <v>0</v>
          </cell>
          <cell r="R107">
            <v>0</v>
          </cell>
          <cell r="S107">
            <v>0</v>
          </cell>
        </row>
        <row r="108">
          <cell r="G108">
            <v>19</v>
          </cell>
          <cell r="H108">
            <v>19</v>
          </cell>
          <cell r="I108">
            <v>0</v>
          </cell>
          <cell r="J108">
            <v>0</v>
          </cell>
          <cell r="K108">
            <v>0</v>
          </cell>
          <cell r="L108">
            <v>0</v>
          </cell>
          <cell r="M108">
            <v>0</v>
          </cell>
          <cell r="N108">
            <v>0</v>
          </cell>
          <cell r="O108">
            <v>0</v>
          </cell>
          <cell r="P108">
            <v>0</v>
          </cell>
          <cell r="Q108">
            <v>0</v>
          </cell>
          <cell r="R108">
            <v>0</v>
          </cell>
          <cell r="S108">
            <v>0</v>
          </cell>
        </row>
        <row r="109">
          <cell r="G109">
            <v>0</v>
          </cell>
          <cell r="H109">
            <v>0</v>
          </cell>
          <cell r="I109">
            <v>0</v>
          </cell>
          <cell r="J109">
            <v>0</v>
          </cell>
          <cell r="K109">
            <v>0</v>
          </cell>
          <cell r="L109">
            <v>0</v>
          </cell>
          <cell r="M109">
            <v>0</v>
          </cell>
          <cell r="N109">
            <v>0</v>
          </cell>
          <cell r="O109">
            <v>0</v>
          </cell>
          <cell r="P109">
            <v>0</v>
          </cell>
          <cell r="Q109">
            <v>0</v>
          </cell>
          <cell r="R109">
            <v>0</v>
          </cell>
          <cell r="S109">
            <v>0</v>
          </cell>
        </row>
        <row r="110">
          <cell r="G110">
            <v>0</v>
          </cell>
          <cell r="H110">
            <v>0</v>
          </cell>
          <cell r="I110">
            <v>0</v>
          </cell>
          <cell r="J110">
            <v>0</v>
          </cell>
          <cell r="K110">
            <v>0</v>
          </cell>
          <cell r="L110">
            <v>0</v>
          </cell>
          <cell r="M110">
            <v>0</v>
          </cell>
          <cell r="N110">
            <v>0</v>
          </cell>
          <cell r="O110">
            <v>0</v>
          </cell>
          <cell r="P110">
            <v>0</v>
          </cell>
          <cell r="Q110">
            <v>0</v>
          </cell>
          <cell r="R110">
            <v>0</v>
          </cell>
          <cell r="S110">
            <v>0</v>
          </cell>
        </row>
        <row r="111">
          <cell r="G111">
            <v>1.1299999999999999</v>
          </cell>
          <cell r="H111">
            <v>1.1299999999999999</v>
          </cell>
          <cell r="I111">
            <v>0</v>
          </cell>
          <cell r="J111">
            <v>0</v>
          </cell>
          <cell r="K111">
            <v>0</v>
          </cell>
          <cell r="L111">
            <v>0</v>
          </cell>
          <cell r="M111">
            <v>0</v>
          </cell>
          <cell r="N111">
            <v>0</v>
          </cell>
          <cell r="O111">
            <v>0</v>
          </cell>
          <cell r="P111">
            <v>0</v>
          </cell>
          <cell r="Q111">
            <v>0</v>
          </cell>
          <cell r="R111">
            <v>0</v>
          </cell>
          <cell r="S111">
            <v>0</v>
          </cell>
        </row>
        <row r="112">
          <cell r="G112">
            <v>0</v>
          </cell>
          <cell r="H112">
            <v>0</v>
          </cell>
          <cell r="I112">
            <v>0</v>
          </cell>
          <cell r="J112">
            <v>0</v>
          </cell>
          <cell r="K112">
            <v>0</v>
          </cell>
          <cell r="L112">
            <v>0</v>
          </cell>
          <cell r="M112">
            <v>0</v>
          </cell>
          <cell r="N112">
            <v>0</v>
          </cell>
          <cell r="O112">
            <v>0</v>
          </cell>
          <cell r="P112">
            <v>0</v>
          </cell>
          <cell r="Q112">
            <v>0</v>
          </cell>
          <cell r="R112">
            <v>0</v>
          </cell>
          <cell r="S112">
            <v>0</v>
          </cell>
        </row>
        <row r="113">
          <cell r="G113">
            <v>0</v>
          </cell>
          <cell r="H113">
            <v>0</v>
          </cell>
          <cell r="I113">
            <v>0</v>
          </cell>
          <cell r="J113">
            <v>0</v>
          </cell>
          <cell r="K113">
            <v>0</v>
          </cell>
          <cell r="L113">
            <v>0</v>
          </cell>
          <cell r="M113">
            <v>0</v>
          </cell>
          <cell r="N113">
            <v>0</v>
          </cell>
          <cell r="O113">
            <v>0</v>
          </cell>
          <cell r="P113">
            <v>0</v>
          </cell>
          <cell r="Q113">
            <v>0</v>
          </cell>
          <cell r="R113">
            <v>0</v>
          </cell>
          <cell r="S113">
            <v>0</v>
          </cell>
        </row>
        <row r="114">
          <cell r="G114">
            <v>19</v>
          </cell>
          <cell r="H114">
            <v>19</v>
          </cell>
          <cell r="I114">
            <v>0</v>
          </cell>
          <cell r="J114">
            <v>0</v>
          </cell>
          <cell r="K114">
            <v>0</v>
          </cell>
          <cell r="L114">
            <v>0</v>
          </cell>
          <cell r="M114">
            <v>0</v>
          </cell>
          <cell r="N114">
            <v>0</v>
          </cell>
          <cell r="O114">
            <v>0</v>
          </cell>
          <cell r="P114">
            <v>0</v>
          </cell>
          <cell r="Q114">
            <v>0</v>
          </cell>
          <cell r="R114">
            <v>0</v>
          </cell>
          <cell r="S114">
            <v>0</v>
          </cell>
        </row>
        <row r="115">
          <cell r="G115">
            <v>0</v>
          </cell>
          <cell r="H115">
            <v>0</v>
          </cell>
          <cell r="I115">
            <v>0</v>
          </cell>
          <cell r="J115">
            <v>0</v>
          </cell>
          <cell r="K115">
            <v>0</v>
          </cell>
          <cell r="L115">
            <v>0</v>
          </cell>
          <cell r="M115">
            <v>0</v>
          </cell>
          <cell r="N115">
            <v>0</v>
          </cell>
          <cell r="O115">
            <v>0</v>
          </cell>
          <cell r="P115">
            <v>0</v>
          </cell>
          <cell r="Q115">
            <v>0</v>
          </cell>
          <cell r="R115">
            <v>0</v>
          </cell>
          <cell r="S115">
            <v>0</v>
          </cell>
        </row>
        <row r="116">
          <cell r="G116">
            <v>0</v>
          </cell>
          <cell r="H116">
            <v>0</v>
          </cell>
          <cell r="I116">
            <v>0</v>
          </cell>
          <cell r="J116">
            <v>0</v>
          </cell>
          <cell r="K116">
            <v>0</v>
          </cell>
          <cell r="L116">
            <v>0</v>
          </cell>
          <cell r="M116">
            <v>0</v>
          </cell>
          <cell r="N116">
            <v>0</v>
          </cell>
          <cell r="O116">
            <v>0</v>
          </cell>
          <cell r="P116">
            <v>0</v>
          </cell>
          <cell r="Q116">
            <v>0</v>
          </cell>
          <cell r="R116">
            <v>0</v>
          </cell>
          <cell r="S116">
            <v>0</v>
          </cell>
        </row>
        <row r="117">
          <cell r="G117">
            <v>1.1299999999999999</v>
          </cell>
          <cell r="H117">
            <v>1.1299999999999999</v>
          </cell>
          <cell r="I117">
            <v>0</v>
          </cell>
          <cell r="J117">
            <v>0</v>
          </cell>
          <cell r="K117">
            <v>0</v>
          </cell>
          <cell r="L117">
            <v>0</v>
          </cell>
          <cell r="M117">
            <v>0</v>
          </cell>
          <cell r="N117">
            <v>0</v>
          </cell>
          <cell r="O117">
            <v>0</v>
          </cell>
          <cell r="P117">
            <v>0</v>
          </cell>
          <cell r="Q117">
            <v>0</v>
          </cell>
          <cell r="R117">
            <v>0</v>
          </cell>
          <cell r="S117">
            <v>0</v>
          </cell>
        </row>
        <row r="118">
          <cell r="G118">
            <v>0</v>
          </cell>
          <cell r="H118">
            <v>0</v>
          </cell>
          <cell r="I118">
            <v>0</v>
          </cell>
          <cell r="J118">
            <v>0</v>
          </cell>
          <cell r="K118">
            <v>0</v>
          </cell>
          <cell r="L118">
            <v>0</v>
          </cell>
          <cell r="M118">
            <v>0</v>
          </cell>
          <cell r="N118">
            <v>0</v>
          </cell>
          <cell r="O118">
            <v>0</v>
          </cell>
          <cell r="P118">
            <v>0</v>
          </cell>
          <cell r="Q118">
            <v>0</v>
          </cell>
          <cell r="R118">
            <v>0</v>
          </cell>
          <cell r="S118">
            <v>0</v>
          </cell>
        </row>
        <row r="119">
          <cell r="G119">
            <v>0</v>
          </cell>
          <cell r="H119">
            <v>0</v>
          </cell>
          <cell r="I119">
            <v>0</v>
          </cell>
          <cell r="J119">
            <v>0</v>
          </cell>
          <cell r="K119">
            <v>0</v>
          </cell>
          <cell r="L119">
            <v>0</v>
          </cell>
          <cell r="M119">
            <v>0</v>
          </cell>
          <cell r="N119">
            <v>0</v>
          </cell>
          <cell r="O119">
            <v>0</v>
          </cell>
          <cell r="P119">
            <v>0</v>
          </cell>
          <cell r="Q119">
            <v>0</v>
          </cell>
          <cell r="R119">
            <v>0</v>
          </cell>
          <cell r="S119">
            <v>0</v>
          </cell>
        </row>
        <row r="120">
          <cell r="G120">
            <v>19</v>
          </cell>
          <cell r="H120">
            <v>19</v>
          </cell>
          <cell r="I120">
            <v>0</v>
          </cell>
          <cell r="J120">
            <v>0</v>
          </cell>
          <cell r="K120">
            <v>0</v>
          </cell>
          <cell r="L120">
            <v>0</v>
          </cell>
          <cell r="M120">
            <v>0</v>
          </cell>
          <cell r="N120">
            <v>0</v>
          </cell>
          <cell r="O120">
            <v>0</v>
          </cell>
          <cell r="P120">
            <v>0</v>
          </cell>
          <cell r="Q120">
            <v>0</v>
          </cell>
          <cell r="R120">
            <v>0</v>
          </cell>
          <cell r="S120">
            <v>0</v>
          </cell>
        </row>
        <row r="121">
          <cell r="G121">
            <v>0</v>
          </cell>
          <cell r="H121">
            <v>0</v>
          </cell>
          <cell r="I121">
            <v>0</v>
          </cell>
          <cell r="J121">
            <v>0</v>
          </cell>
          <cell r="K121">
            <v>0</v>
          </cell>
          <cell r="L121">
            <v>0</v>
          </cell>
          <cell r="M121">
            <v>0</v>
          </cell>
          <cell r="N121">
            <v>0</v>
          </cell>
          <cell r="O121">
            <v>0</v>
          </cell>
          <cell r="P121">
            <v>0</v>
          </cell>
          <cell r="Q121">
            <v>0</v>
          </cell>
          <cell r="R121">
            <v>0</v>
          </cell>
          <cell r="S121">
            <v>0</v>
          </cell>
        </row>
        <row r="122">
          <cell r="G122">
            <v>0</v>
          </cell>
          <cell r="H122">
            <v>0</v>
          </cell>
          <cell r="I122">
            <v>0</v>
          </cell>
          <cell r="J122">
            <v>0</v>
          </cell>
          <cell r="K122">
            <v>0</v>
          </cell>
          <cell r="L122">
            <v>0</v>
          </cell>
          <cell r="M122">
            <v>0</v>
          </cell>
          <cell r="N122">
            <v>0</v>
          </cell>
          <cell r="O122">
            <v>0</v>
          </cell>
          <cell r="P122">
            <v>0</v>
          </cell>
          <cell r="Q122">
            <v>0</v>
          </cell>
          <cell r="R122">
            <v>0</v>
          </cell>
          <cell r="S122">
            <v>0</v>
          </cell>
        </row>
        <row r="123">
          <cell r="G123">
            <v>1.1299999999999999</v>
          </cell>
          <cell r="H123">
            <v>1.1299999999999999</v>
          </cell>
          <cell r="I123">
            <v>0</v>
          </cell>
          <cell r="J123">
            <v>0</v>
          </cell>
          <cell r="K123">
            <v>0</v>
          </cell>
          <cell r="L123">
            <v>0</v>
          </cell>
          <cell r="M123">
            <v>0</v>
          </cell>
          <cell r="N123">
            <v>0</v>
          </cell>
          <cell r="O123">
            <v>0</v>
          </cell>
          <cell r="P123">
            <v>0</v>
          </cell>
          <cell r="Q123">
            <v>0</v>
          </cell>
          <cell r="R123">
            <v>0</v>
          </cell>
          <cell r="S123">
            <v>0</v>
          </cell>
        </row>
        <row r="124">
          <cell r="G124">
            <v>0</v>
          </cell>
          <cell r="H124">
            <v>0</v>
          </cell>
          <cell r="I124">
            <v>0</v>
          </cell>
          <cell r="J124">
            <v>0</v>
          </cell>
          <cell r="K124">
            <v>0</v>
          </cell>
          <cell r="L124">
            <v>0</v>
          </cell>
          <cell r="M124">
            <v>0</v>
          </cell>
          <cell r="N124">
            <v>0</v>
          </cell>
          <cell r="O124">
            <v>0</v>
          </cell>
          <cell r="P124">
            <v>0</v>
          </cell>
          <cell r="Q124">
            <v>0</v>
          </cell>
          <cell r="R124">
            <v>0</v>
          </cell>
          <cell r="S124">
            <v>0</v>
          </cell>
        </row>
        <row r="125">
          <cell r="G125">
            <v>0</v>
          </cell>
          <cell r="H125">
            <v>0</v>
          </cell>
          <cell r="I125">
            <v>0</v>
          </cell>
          <cell r="J125">
            <v>0</v>
          </cell>
          <cell r="K125">
            <v>0</v>
          </cell>
          <cell r="L125">
            <v>0</v>
          </cell>
          <cell r="M125">
            <v>0</v>
          </cell>
          <cell r="N125">
            <v>0</v>
          </cell>
          <cell r="O125">
            <v>0</v>
          </cell>
          <cell r="P125">
            <v>0</v>
          </cell>
          <cell r="Q125">
            <v>0</v>
          </cell>
          <cell r="R125">
            <v>0</v>
          </cell>
          <cell r="S125">
            <v>0</v>
          </cell>
        </row>
        <row r="126">
          <cell r="G126">
            <v>19</v>
          </cell>
          <cell r="H126">
            <v>19</v>
          </cell>
          <cell r="I126">
            <v>0</v>
          </cell>
          <cell r="J126">
            <v>0</v>
          </cell>
          <cell r="K126">
            <v>0</v>
          </cell>
          <cell r="L126">
            <v>0</v>
          </cell>
          <cell r="M126">
            <v>0</v>
          </cell>
          <cell r="N126">
            <v>0</v>
          </cell>
          <cell r="O126">
            <v>0</v>
          </cell>
          <cell r="P126">
            <v>0</v>
          </cell>
          <cell r="Q126">
            <v>0</v>
          </cell>
          <cell r="R126">
            <v>0</v>
          </cell>
          <cell r="S126">
            <v>0</v>
          </cell>
        </row>
        <row r="127">
          <cell r="G127">
            <v>0</v>
          </cell>
          <cell r="H127">
            <v>0</v>
          </cell>
          <cell r="I127">
            <v>0</v>
          </cell>
          <cell r="J127">
            <v>0</v>
          </cell>
          <cell r="K127">
            <v>0</v>
          </cell>
          <cell r="L127">
            <v>0</v>
          </cell>
          <cell r="M127">
            <v>0</v>
          </cell>
          <cell r="N127">
            <v>0</v>
          </cell>
          <cell r="O127">
            <v>0</v>
          </cell>
          <cell r="P127">
            <v>0</v>
          </cell>
          <cell r="Q127">
            <v>0</v>
          </cell>
          <cell r="R127">
            <v>0</v>
          </cell>
          <cell r="S127">
            <v>0</v>
          </cell>
        </row>
        <row r="128">
          <cell r="G128">
            <v>0</v>
          </cell>
          <cell r="H128">
            <v>0</v>
          </cell>
          <cell r="I128">
            <v>0</v>
          </cell>
          <cell r="J128">
            <v>0</v>
          </cell>
          <cell r="K128">
            <v>0</v>
          </cell>
          <cell r="L128">
            <v>0</v>
          </cell>
          <cell r="M128">
            <v>0</v>
          </cell>
          <cell r="N128">
            <v>0</v>
          </cell>
          <cell r="O128">
            <v>0</v>
          </cell>
          <cell r="P128">
            <v>0</v>
          </cell>
          <cell r="Q128">
            <v>0</v>
          </cell>
          <cell r="R128">
            <v>0</v>
          </cell>
          <cell r="S128">
            <v>0</v>
          </cell>
        </row>
        <row r="129">
          <cell r="G129">
            <v>1.1299999999999999</v>
          </cell>
          <cell r="H129">
            <v>1.1299999999999999</v>
          </cell>
          <cell r="I129">
            <v>0</v>
          </cell>
          <cell r="J129">
            <v>0</v>
          </cell>
          <cell r="K129">
            <v>0</v>
          </cell>
          <cell r="L129">
            <v>0</v>
          </cell>
          <cell r="M129">
            <v>0</v>
          </cell>
          <cell r="N129">
            <v>0</v>
          </cell>
          <cell r="O129">
            <v>0</v>
          </cell>
          <cell r="P129">
            <v>0</v>
          </cell>
          <cell r="Q129">
            <v>0</v>
          </cell>
          <cell r="R129">
            <v>0</v>
          </cell>
          <cell r="S129">
            <v>0</v>
          </cell>
        </row>
        <row r="130">
          <cell r="G130">
            <v>7</v>
          </cell>
          <cell r="H130">
            <v>0</v>
          </cell>
          <cell r="I130">
            <v>0</v>
          </cell>
          <cell r="J130">
            <v>0</v>
          </cell>
          <cell r="K130">
            <v>0</v>
          </cell>
          <cell r="L130">
            <v>0</v>
          </cell>
          <cell r="M130">
            <v>0</v>
          </cell>
          <cell r="N130">
            <v>0</v>
          </cell>
          <cell r="O130">
            <v>0</v>
          </cell>
          <cell r="P130">
            <v>0</v>
          </cell>
          <cell r="Q130">
            <v>0</v>
          </cell>
          <cell r="R130">
            <v>0</v>
          </cell>
          <cell r="S130">
            <v>0</v>
          </cell>
        </row>
        <row r="131">
          <cell r="G131">
            <v>7</v>
          </cell>
          <cell r="H131">
            <v>4</v>
          </cell>
          <cell r="I131">
            <v>0</v>
          </cell>
          <cell r="J131">
            <v>0</v>
          </cell>
          <cell r="K131">
            <v>0</v>
          </cell>
          <cell r="L131">
            <v>0</v>
          </cell>
          <cell r="M131">
            <v>0</v>
          </cell>
          <cell r="N131">
            <v>0</v>
          </cell>
          <cell r="O131">
            <v>0</v>
          </cell>
          <cell r="P131">
            <v>0</v>
          </cell>
          <cell r="Q131">
            <v>0</v>
          </cell>
          <cell r="R131">
            <v>0</v>
          </cell>
          <cell r="S131">
            <v>0</v>
          </cell>
        </row>
        <row r="132">
          <cell r="G132">
            <v>19</v>
          </cell>
          <cell r="H132">
            <v>19</v>
          </cell>
          <cell r="I132">
            <v>0</v>
          </cell>
          <cell r="J132">
            <v>0</v>
          </cell>
          <cell r="K132">
            <v>0</v>
          </cell>
          <cell r="L132">
            <v>0</v>
          </cell>
          <cell r="M132">
            <v>0</v>
          </cell>
          <cell r="N132">
            <v>0</v>
          </cell>
          <cell r="O132">
            <v>0</v>
          </cell>
          <cell r="P132">
            <v>0</v>
          </cell>
          <cell r="Q132">
            <v>0</v>
          </cell>
          <cell r="R132">
            <v>0</v>
          </cell>
          <cell r="S132">
            <v>0</v>
          </cell>
        </row>
        <row r="133">
          <cell r="G133">
            <v>1.17</v>
          </cell>
          <cell r="H133">
            <v>0</v>
          </cell>
          <cell r="I133">
            <v>0</v>
          </cell>
          <cell r="J133">
            <v>0</v>
          </cell>
          <cell r="K133">
            <v>0</v>
          </cell>
          <cell r="L133">
            <v>0</v>
          </cell>
          <cell r="M133">
            <v>0</v>
          </cell>
          <cell r="N133">
            <v>0</v>
          </cell>
          <cell r="O133">
            <v>0</v>
          </cell>
          <cell r="P133">
            <v>0</v>
          </cell>
          <cell r="Q133">
            <v>0</v>
          </cell>
          <cell r="R133">
            <v>0</v>
          </cell>
          <cell r="S133">
            <v>0</v>
          </cell>
        </row>
        <row r="134">
          <cell r="G134">
            <v>1.17</v>
          </cell>
          <cell r="H134">
            <v>0.56999999999999995</v>
          </cell>
          <cell r="I134">
            <v>0</v>
          </cell>
          <cell r="J134">
            <v>0</v>
          </cell>
          <cell r="K134">
            <v>0</v>
          </cell>
          <cell r="L134">
            <v>0</v>
          </cell>
          <cell r="M134">
            <v>0</v>
          </cell>
          <cell r="N134">
            <v>0</v>
          </cell>
          <cell r="O134">
            <v>0</v>
          </cell>
          <cell r="P134">
            <v>0</v>
          </cell>
          <cell r="Q134">
            <v>0</v>
          </cell>
          <cell r="R134">
            <v>0</v>
          </cell>
          <cell r="S134">
            <v>0</v>
          </cell>
        </row>
        <row r="135">
          <cell r="G135">
            <v>1.1299999999999999</v>
          </cell>
          <cell r="H135">
            <v>1.1299999999999999</v>
          </cell>
          <cell r="I135">
            <v>0</v>
          </cell>
          <cell r="J135">
            <v>0</v>
          </cell>
          <cell r="K135">
            <v>0</v>
          </cell>
          <cell r="L135">
            <v>0</v>
          </cell>
          <cell r="M135">
            <v>0</v>
          </cell>
          <cell r="N135">
            <v>0</v>
          </cell>
          <cell r="O135">
            <v>0</v>
          </cell>
          <cell r="P135">
            <v>0</v>
          </cell>
          <cell r="Q135">
            <v>0</v>
          </cell>
          <cell r="R135">
            <v>0</v>
          </cell>
          <cell r="S135">
            <v>0</v>
          </cell>
        </row>
        <row r="139">
          <cell r="C139">
            <v>2005</v>
          </cell>
          <cell r="D139">
            <v>2006</v>
          </cell>
          <cell r="E139">
            <v>2005</v>
          </cell>
          <cell r="F139">
            <v>2006</v>
          </cell>
          <cell r="G139">
            <v>2005</v>
          </cell>
          <cell r="H139">
            <v>2006</v>
          </cell>
          <cell r="I139">
            <v>2005</v>
          </cell>
          <cell r="J139">
            <v>2006</v>
          </cell>
          <cell r="K139">
            <v>2005</v>
          </cell>
          <cell r="L139">
            <v>2006</v>
          </cell>
          <cell r="M139">
            <v>2005</v>
          </cell>
          <cell r="N139">
            <v>2006</v>
          </cell>
          <cell r="O139">
            <v>2005</v>
          </cell>
          <cell r="P139">
            <v>2006</v>
          </cell>
          <cell r="Q139">
            <v>2005</v>
          </cell>
          <cell r="R139">
            <v>2006</v>
          </cell>
          <cell r="S139">
            <v>2005</v>
          </cell>
          <cell r="T139">
            <v>2006</v>
          </cell>
          <cell r="U139">
            <v>2005</v>
          </cell>
          <cell r="V139">
            <v>2006</v>
          </cell>
          <cell r="W139">
            <v>2005</v>
          </cell>
          <cell r="X139">
            <v>2006</v>
          </cell>
          <cell r="Y139">
            <v>2005</v>
          </cell>
          <cell r="Z139">
            <v>2006</v>
          </cell>
          <cell r="AA139">
            <v>2005</v>
          </cell>
          <cell r="AB139">
            <v>2006</v>
          </cell>
        </row>
        <row r="140">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F140">
            <v>2</v>
          </cell>
          <cell r="AG140">
            <v>2</v>
          </cell>
          <cell r="AH140">
            <v>2</v>
          </cell>
          <cell r="AI140">
            <v>2</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row>
        <row r="141">
          <cell r="C141">
            <v>5</v>
          </cell>
          <cell r="D141">
            <v>5</v>
          </cell>
          <cell r="E141">
            <v>2</v>
          </cell>
          <cell r="F141">
            <v>3</v>
          </cell>
          <cell r="G141">
            <v>3</v>
          </cell>
          <cell r="H141">
            <v>2</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F141">
            <v>0</v>
          </cell>
          <cell r="AG141">
            <v>2</v>
          </cell>
          <cell r="AH141">
            <v>0</v>
          </cell>
          <cell r="AI141">
            <v>0</v>
          </cell>
          <cell r="AJ141">
            <v>0</v>
          </cell>
          <cell r="AK141">
            <v>2</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row>
        <row r="142">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row>
        <row r="143">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F143">
            <v>12</v>
          </cell>
          <cell r="AG143">
            <v>16</v>
          </cell>
          <cell r="AH143">
            <v>12</v>
          </cell>
          <cell r="AI143">
            <v>16</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row>
        <row r="144">
          <cell r="C144">
            <v>2</v>
          </cell>
          <cell r="D144">
            <v>2</v>
          </cell>
          <cell r="E144">
            <v>1</v>
          </cell>
          <cell r="F144">
            <v>0</v>
          </cell>
          <cell r="G144">
            <v>1</v>
          </cell>
          <cell r="H144">
            <v>2</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F144">
            <v>2</v>
          </cell>
          <cell r="AG144">
            <v>1</v>
          </cell>
          <cell r="AH144">
            <v>1</v>
          </cell>
          <cell r="AI144">
            <v>1</v>
          </cell>
          <cell r="AJ144">
            <v>1</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row>
        <row r="145">
          <cell r="C145">
            <v>3</v>
          </cell>
          <cell r="D145">
            <v>2</v>
          </cell>
          <cell r="E145">
            <v>2</v>
          </cell>
          <cell r="F145">
            <v>0</v>
          </cell>
          <cell r="G145">
            <v>1</v>
          </cell>
          <cell r="H145">
            <v>2</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F145">
            <v>2</v>
          </cell>
          <cell r="AG145">
            <v>7</v>
          </cell>
          <cell r="AH145">
            <v>1</v>
          </cell>
          <cell r="AI145">
            <v>0</v>
          </cell>
          <cell r="AJ145">
            <v>1</v>
          </cell>
          <cell r="AK145">
            <v>7</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row>
        <row r="146">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row>
        <row r="147">
          <cell r="C147">
            <v>182</v>
          </cell>
          <cell r="D147">
            <v>17</v>
          </cell>
          <cell r="E147">
            <v>2</v>
          </cell>
          <cell r="F147">
            <v>0</v>
          </cell>
          <cell r="G147">
            <v>180</v>
          </cell>
          <cell r="H147">
            <v>17</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F147">
            <v>10</v>
          </cell>
          <cell r="AG147">
            <v>3</v>
          </cell>
          <cell r="AH147">
            <v>5</v>
          </cell>
          <cell r="AI147">
            <v>3</v>
          </cell>
          <cell r="AJ147">
            <v>5</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row>
        <row r="148">
          <cell r="C148">
            <v>1</v>
          </cell>
          <cell r="D148">
            <v>0</v>
          </cell>
          <cell r="E148">
            <v>1</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F148">
            <v>8</v>
          </cell>
          <cell r="AG148">
            <v>1</v>
          </cell>
          <cell r="AH148">
            <v>3</v>
          </cell>
          <cell r="AI148">
            <v>1</v>
          </cell>
          <cell r="AJ148">
            <v>5</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row>
        <row r="149">
          <cell r="C149">
            <v>4</v>
          </cell>
          <cell r="D149">
            <v>4</v>
          </cell>
          <cell r="E149">
            <v>1</v>
          </cell>
          <cell r="F149">
            <v>2</v>
          </cell>
          <cell r="G149">
            <v>3</v>
          </cell>
          <cell r="H149">
            <v>2</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F149">
            <v>5</v>
          </cell>
          <cell r="AG149">
            <v>3</v>
          </cell>
          <cell r="AH149">
            <v>4</v>
          </cell>
          <cell r="AI149">
            <v>2</v>
          </cell>
          <cell r="AJ149">
            <v>1</v>
          </cell>
          <cell r="AK149">
            <v>1</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row>
        <row r="150">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row>
        <row r="151">
          <cell r="C151">
            <v>71</v>
          </cell>
          <cell r="D151">
            <v>0</v>
          </cell>
          <cell r="E151">
            <v>71</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F151">
            <v>64</v>
          </cell>
          <cell r="AG151">
            <v>5</v>
          </cell>
          <cell r="AH151">
            <v>29</v>
          </cell>
          <cell r="AI151">
            <v>5</v>
          </cell>
          <cell r="AJ151">
            <v>35</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row>
        <row r="152">
          <cell r="C152">
            <v>1</v>
          </cell>
          <cell r="D152">
            <v>0</v>
          </cell>
          <cell r="E152">
            <v>1</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F152">
            <v>1</v>
          </cell>
          <cell r="AG152">
            <v>1</v>
          </cell>
          <cell r="AH152">
            <v>1</v>
          </cell>
          <cell r="AI152">
            <v>1</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row>
        <row r="153">
          <cell r="C153">
            <v>4</v>
          </cell>
          <cell r="D153">
            <v>2</v>
          </cell>
          <cell r="E153">
            <v>3</v>
          </cell>
          <cell r="F153">
            <v>1</v>
          </cell>
          <cell r="G153">
            <v>1</v>
          </cell>
          <cell r="H153">
            <v>1</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F153">
            <v>3</v>
          </cell>
          <cell r="AG153">
            <v>1</v>
          </cell>
          <cell r="AH153">
            <v>1</v>
          </cell>
          <cell r="AI153">
            <v>1</v>
          </cell>
          <cell r="AJ153">
            <v>2</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row>
        <row r="154">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row>
        <row r="155">
          <cell r="C155">
            <v>5</v>
          </cell>
          <cell r="D155">
            <v>0</v>
          </cell>
          <cell r="E155">
            <v>5</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F155">
            <v>6</v>
          </cell>
          <cell r="AG155">
            <v>8</v>
          </cell>
          <cell r="AH155">
            <v>6</v>
          </cell>
          <cell r="AI155">
            <v>8</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row>
        <row r="156">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F156">
            <v>3</v>
          </cell>
          <cell r="AG156">
            <v>0</v>
          </cell>
          <cell r="AH156">
            <v>3</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row>
        <row r="157">
          <cell r="C157">
            <v>2</v>
          </cell>
          <cell r="D157">
            <v>1</v>
          </cell>
          <cell r="E157">
            <v>1</v>
          </cell>
          <cell r="F157">
            <v>0</v>
          </cell>
          <cell r="G157">
            <v>1</v>
          </cell>
          <cell r="H157">
            <v>1</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F157">
            <v>3</v>
          </cell>
          <cell r="AG157">
            <v>2</v>
          </cell>
          <cell r="AH157">
            <v>3</v>
          </cell>
          <cell r="AI157">
            <v>1</v>
          </cell>
          <cell r="AJ157">
            <v>0</v>
          </cell>
          <cell r="AK157">
            <v>1</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row>
        <row r="158">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row>
        <row r="159">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F159">
            <v>33</v>
          </cell>
          <cell r="AG159">
            <v>0</v>
          </cell>
          <cell r="AH159">
            <v>33</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row>
        <row r="160">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row>
        <row r="161">
          <cell r="C161">
            <v>0</v>
          </cell>
          <cell r="D161">
            <v>1</v>
          </cell>
          <cell r="E161">
            <v>0</v>
          </cell>
          <cell r="F161">
            <v>0</v>
          </cell>
          <cell r="G161">
            <v>0</v>
          </cell>
          <cell r="H161">
            <v>1</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F161">
            <v>0</v>
          </cell>
          <cell r="AG161">
            <v>1</v>
          </cell>
          <cell r="AH161">
            <v>0</v>
          </cell>
          <cell r="AI161">
            <v>0</v>
          </cell>
          <cell r="AJ161">
            <v>0</v>
          </cell>
          <cell r="AK161">
            <v>1</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row>
        <row r="162">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row>
        <row r="163">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row>
        <row r="164">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row>
        <row r="165">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row>
        <row r="166">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row>
        <row r="167">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row>
        <row r="168">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row>
        <row r="169">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row>
        <row r="170">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row>
        <row r="171">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row>
        <row r="172">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F172">
            <v>1</v>
          </cell>
          <cell r="AG172">
            <v>0</v>
          </cell>
          <cell r="AH172">
            <v>1</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row>
        <row r="173">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row>
        <row r="174">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F175">
            <v>5</v>
          </cell>
          <cell r="AG175">
            <v>0</v>
          </cell>
          <cell r="AH175">
            <v>5</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C180">
            <v>4</v>
          </cell>
          <cell r="D180">
            <v>2</v>
          </cell>
          <cell r="E180">
            <v>3</v>
          </cell>
          <cell r="F180">
            <v>0</v>
          </cell>
          <cell r="G180">
            <v>1</v>
          </cell>
          <cell r="H180">
            <v>2</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F180">
            <v>17</v>
          </cell>
          <cell r="AG180">
            <v>5</v>
          </cell>
          <cell r="AH180">
            <v>11</v>
          </cell>
          <cell r="AI180">
            <v>5</v>
          </cell>
          <cell r="AJ180">
            <v>6</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C181">
            <v>18</v>
          </cell>
          <cell r="D181">
            <v>15</v>
          </cell>
          <cell r="E181">
            <v>9</v>
          </cell>
          <cell r="F181">
            <v>6</v>
          </cell>
          <cell r="G181">
            <v>9</v>
          </cell>
          <cell r="H181">
            <v>9</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F181">
            <v>13</v>
          </cell>
          <cell r="AG181">
            <v>16</v>
          </cell>
          <cell r="AH181">
            <v>9</v>
          </cell>
          <cell r="AI181">
            <v>4</v>
          </cell>
          <cell r="AJ181">
            <v>4</v>
          </cell>
          <cell r="AK181">
            <v>12</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row>
        <row r="183">
          <cell r="C183">
            <v>258</v>
          </cell>
          <cell r="D183">
            <v>17</v>
          </cell>
          <cell r="E183">
            <v>78</v>
          </cell>
          <cell r="F183">
            <v>0</v>
          </cell>
          <cell r="G183">
            <v>180</v>
          </cell>
          <cell r="H183">
            <v>17</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F183">
            <v>130</v>
          </cell>
          <cell r="AG183">
            <v>32</v>
          </cell>
          <cell r="AH183">
            <v>90</v>
          </cell>
          <cell r="AI183">
            <v>32</v>
          </cell>
          <cell r="AJ183">
            <v>40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row>
        <row r="207">
          <cell r="B207">
            <v>0</v>
          </cell>
          <cell r="C207">
            <v>1</v>
          </cell>
          <cell r="D207">
            <v>1</v>
          </cell>
          <cell r="E207">
            <v>0</v>
          </cell>
          <cell r="F207">
            <v>0</v>
          </cell>
          <cell r="G207">
            <v>0</v>
          </cell>
          <cell r="H207">
            <v>2</v>
          </cell>
          <cell r="I207">
            <v>0</v>
          </cell>
          <cell r="J207">
            <v>0</v>
          </cell>
          <cell r="K207">
            <v>0</v>
          </cell>
          <cell r="L207">
            <v>0</v>
          </cell>
          <cell r="M207">
            <v>0</v>
          </cell>
          <cell r="N207">
            <v>0</v>
          </cell>
          <cell r="O207">
            <v>0</v>
          </cell>
          <cell r="P207">
            <v>0</v>
          </cell>
          <cell r="Q207">
            <v>1</v>
          </cell>
          <cell r="R207">
            <v>1</v>
          </cell>
          <cell r="S207">
            <v>0</v>
          </cell>
          <cell r="T207">
            <v>0</v>
          </cell>
          <cell r="U207">
            <v>0</v>
          </cell>
          <cell r="V207">
            <v>2</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cell r="BZ207">
            <v>0</v>
          </cell>
          <cell r="CA207">
            <v>0</v>
          </cell>
          <cell r="CB207">
            <v>0</v>
          </cell>
          <cell r="CC207">
            <v>0</v>
          </cell>
          <cell r="CD207">
            <v>0</v>
          </cell>
          <cell r="CE207">
            <v>0</v>
          </cell>
          <cell r="CF207">
            <v>0</v>
          </cell>
          <cell r="CG207">
            <v>0</v>
          </cell>
          <cell r="CH207">
            <v>0</v>
          </cell>
          <cell r="CI207">
            <v>0</v>
          </cell>
          <cell r="CJ207">
            <v>0</v>
          </cell>
          <cell r="CK207">
            <v>0</v>
          </cell>
          <cell r="CL207">
            <v>0</v>
          </cell>
          <cell r="CM207">
            <v>0</v>
          </cell>
          <cell r="CN207">
            <v>0</v>
          </cell>
        </row>
        <row r="208">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v>0</v>
          </cell>
          <cell r="CJ208">
            <v>0</v>
          </cell>
          <cell r="CK208">
            <v>0</v>
          </cell>
          <cell r="CL208">
            <v>0</v>
          </cell>
          <cell r="CM208">
            <v>0</v>
          </cell>
          <cell r="CN208">
            <v>0</v>
          </cell>
        </row>
        <row r="209">
          <cell r="B209">
            <v>1</v>
          </cell>
          <cell r="C209">
            <v>0</v>
          </cell>
          <cell r="D209">
            <v>0</v>
          </cell>
          <cell r="E209">
            <v>0</v>
          </cell>
          <cell r="F209">
            <v>0</v>
          </cell>
          <cell r="G209">
            <v>0</v>
          </cell>
          <cell r="H209">
            <v>1</v>
          </cell>
          <cell r="I209">
            <v>1</v>
          </cell>
          <cell r="J209">
            <v>0</v>
          </cell>
          <cell r="K209">
            <v>0</v>
          </cell>
          <cell r="L209">
            <v>0</v>
          </cell>
          <cell r="M209">
            <v>0</v>
          </cell>
          <cell r="N209">
            <v>0</v>
          </cell>
          <cell r="O209">
            <v>1</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v>0</v>
          </cell>
          <cell r="CJ209">
            <v>0</v>
          </cell>
          <cell r="CK209">
            <v>0</v>
          </cell>
          <cell r="CL209">
            <v>0</v>
          </cell>
          <cell r="CM209">
            <v>0</v>
          </cell>
          <cell r="CN209">
            <v>0</v>
          </cell>
        </row>
        <row r="210">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cell r="BZ210">
            <v>0</v>
          </cell>
          <cell r="CA210">
            <v>0</v>
          </cell>
          <cell r="CB210">
            <v>0</v>
          </cell>
          <cell r="CC210">
            <v>0</v>
          </cell>
          <cell r="CD210">
            <v>0</v>
          </cell>
          <cell r="CE210">
            <v>0</v>
          </cell>
          <cell r="CF210">
            <v>0</v>
          </cell>
          <cell r="CG210">
            <v>0</v>
          </cell>
          <cell r="CH210">
            <v>0</v>
          </cell>
          <cell r="CI210">
            <v>0</v>
          </cell>
          <cell r="CJ210">
            <v>0</v>
          </cell>
          <cell r="CK210">
            <v>0</v>
          </cell>
          <cell r="CL210">
            <v>0</v>
          </cell>
          <cell r="CM210">
            <v>0</v>
          </cell>
          <cell r="CN210">
            <v>0</v>
          </cell>
        </row>
        <row r="211">
          <cell r="B211">
            <v>0</v>
          </cell>
          <cell r="C211">
            <v>0</v>
          </cell>
          <cell r="D211">
            <v>1</v>
          </cell>
          <cell r="E211">
            <v>0</v>
          </cell>
          <cell r="F211">
            <v>0</v>
          </cell>
          <cell r="G211">
            <v>0</v>
          </cell>
          <cell r="H211">
            <v>1</v>
          </cell>
          <cell r="I211">
            <v>0</v>
          </cell>
          <cell r="J211">
            <v>0</v>
          </cell>
          <cell r="K211">
            <v>1</v>
          </cell>
          <cell r="L211">
            <v>0</v>
          </cell>
          <cell r="M211">
            <v>0</v>
          </cell>
          <cell r="N211">
            <v>0</v>
          </cell>
          <cell r="O211">
            <v>1</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row>
        <row r="212">
          <cell r="B212">
            <v>0</v>
          </cell>
          <cell r="C212">
            <v>0</v>
          </cell>
          <cell r="D212">
            <v>1</v>
          </cell>
          <cell r="E212">
            <v>1</v>
          </cell>
          <cell r="F212">
            <v>0</v>
          </cell>
          <cell r="G212">
            <v>1</v>
          </cell>
          <cell r="H212">
            <v>3</v>
          </cell>
          <cell r="I212">
            <v>0</v>
          </cell>
          <cell r="J212">
            <v>0</v>
          </cell>
          <cell r="K212">
            <v>0</v>
          </cell>
          <cell r="L212">
            <v>1</v>
          </cell>
          <cell r="M212">
            <v>0</v>
          </cell>
          <cell r="N212">
            <v>0</v>
          </cell>
          <cell r="O212">
            <v>1</v>
          </cell>
          <cell r="P212">
            <v>0</v>
          </cell>
          <cell r="Q212">
            <v>0</v>
          </cell>
          <cell r="R212">
            <v>1</v>
          </cell>
          <cell r="S212">
            <v>0</v>
          </cell>
          <cell r="T212">
            <v>0</v>
          </cell>
          <cell r="U212">
            <v>1</v>
          </cell>
          <cell r="V212">
            <v>2</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cell r="BZ212">
            <v>0</v>
          </cell>
          <cell r="CA212">
            <v>0</v>
          </cell>
          <cell r="CB212">
            <v>0</v>
          </cell>
          <cell r="CC212">
            <v>0</v>
          </cell>
          <cell r="CD212">
            <v>0</v>
          </cell>
          <cell r="CE212">
            <v>0</v>
          </cell>
          <cell r="CF212">
            <v>0</v>
          </cell>
          <cell r="CG212">
            <v>0</v>
          </cell>
          <cell r="CH212">
            <v>0</v>
          </cell>
          <cell r="CI212">
            <v>0</v>
          </cell>
          <cell r="CJ212">
            <v>0</v>
          </cell>
          <cell r="CK212">
            <v>0</v>
          </cell>
          <cell r="CL212">
            <v>0</v>
          </cell>
          <cell r="CM212">
            <v>0</v>
          </cell>
          <cell r="CN212">
            <v>0</v>
          </cell>
        </row>
        <row r="213">
          <cell r="B213">
            <v>1</v>
          </cell>
          <cell r="C213">
            <v>1</v>
          </cell>
          <cell r="D213">
            <v>0</v>
          </cell>
          <cell r="E213">
            <v>0</v>
          </cell>
          <cell r="F213">
            <v>1</v>
          </cell>
          <cell r="G213">
            <v>0</v>
          </cell>
          <cell r="H213">
            <v>3</v>
          </cell>
          <cell r="I213">
            <v>1</v>
          </cell>
          <cell r="J213">
            <v>0</v>
          </cell>
          <cell r="K213">
            <v>0</v>
          </cell>
          <cell r="L213">
            <v>0</v>
          </cell>
          <cell r="M213">
            <v>0</v>
          </cell>
          <cell r="N213">
            <v>0</v>
          </cell>
          <cell r="O213">
            <v>1</v>
          </cell>
          <cell r="P213">
            <v>0</v>
          </cell>
          <cell r="Q213">
            <v>1</v>
          </cell>
          <cell r="R213">
            <v>0</v>
          </cell>
          <cell r="S213">
            <v>0</v>
          </cell>
          <cell r="T213">
            <v>1</v>
          </cell>
          <cell r="U213">
            <v>0</v>
          </cell>
          <cell r="V213">
            <v>2</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cell r="BZ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0</v>
          </cell>
        </row>
        <row r="214">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row>
        <row r="215">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row>
        <row r="217">
          <cell r="B217">
            <v>0</v>
          </cell>
          <cell r="C217">
            <v>0</v>
          </cell>
          <cell r="D217">
            <v>1</v>
          </cell>
          <cell r="E217">
            <v>1</v>
          </cell>
          <cell r="F217">
            <v>0</v>
          </cell>
          <cell r="G217">
            <v>0</v>
          </cell>
          <cell r="H217">
            <v>2</v>
          </cell>
          <cell r="I217">
            <v>0</v>
          </cell>
          <cell r="J217">
            <v>0</v>
          </cell>
          <cell r="K217">
            <v>1</v>
          </cell>
          <cell r="L217">
            <v>0</v>
          </cell>
          <cell r="M217">
            <v>0</v>
          </cell>
          <cell r="N217">
            <v>0</v>
          </cell>
          <cell r="O217">
            <v>1</v>
          </cell>
          <cell r="P217">
            <v>0</v>
          </cell>
          <cell r="Q217">
            <v>0</v>
          </cell>
          <cell r="R217">
            <v>0</v>
          </cell>
          <cell r="S217">
            <v>1</v>
          </cell>
          <cell r="T217">
            <v>0</v>
          </cell>
          <cell r="U217">
            <v>0</v>
          </cell>
          <cell r="V217">
            <v>1</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row>
        <row r="218">
          <cell r="B218">
            <v>0</v>
          </cell>
          <cell r="C218">
            <v>1</v>
          </cell>
          <cell r="D218">
            <v>0</v>
          </cell>
          <cell r="E218">
            <v>0</v>
          </cell>
          <cell r="F218">
            <v>0</v>
          </cell>
          <cell r="G218">
            <v>0</v>
          </cell>
          <cell r="H218">
            <v>1</v>
          </cell>
          <cell r="I218">
            <v>0</v>
          </cell>
          <cell r="J218">
            <v>0</v>
          </cell>
          <cell r="K218">
            <v>0</v>
          </cell>
          <cell r="L218">
            <v>0</v>
          </cell>
          <cell r="M218">
            <v>0</v>
          </cell>
          <cell r="N218">
            <v>0</v>
          </cell>
          <cell r="O218">
            <v>0</v>
          </cell>
          <cell r="P218">
            <v>0</v>
          </cell>
          <cell r="Q218">
            <v>1</v>
          </cell>
          <cell r="R218">
            <v>0</v>
          </cell>
          <cell r="S218">
            <v>0</v>
          </cell>
          <cell r="T218">
            <v>0</v>
          </cell>
          <cell r="U218">
            <v>0</v>
          </cell>
          <cell r="V218">
            <v>1</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row>
        <row r="219">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row>
        <row r="220">
          <cell r="B220">
            <v>2</v>
          </cell>
          <cell r="C220">
            <v>0</v>
          </cell>
          <cell r="D220">
            <v>0</v>
          </cell>
          <cell r="E220">
            <v>0</v>
          </cell>
          <cell r="F220">
            <v>0</v>
          </cell>
          <cell r="G220">
            <v>0</v>
          </cell>
          <cell r="H220">
            <v>2</v>
          </cell>
          <cell r="I220">
            <v>1</v>
          </cell>
          <cell r="J220">
            <v>0</v>
          </cell>
          <cell r="K220">
            <v>0</v>
          </cell>
          <cell r="L220">
            <v>0</v>
          </cell>
          <cell r="M220">
            <v>0</v>
          </cell>
          <cell r="N220">
            <v>0</v>
          </cell>
          <cell r="O220">
            <v>1</v>
          </cell>
          <cell r="P220">
            <v>1</v>
          </cell>
          <cell r="Q220">
            <v>0</v>
          </cell>
          <cell r="R220">
            <v>0</v>
          </cell>
          <cell r="S220">
            <v>0</v>
          </cell>
          <cell r="T220">
            <v>0</v>
          </cell>
          <cell r="U220">
            <v>0</v>
          </cell>
          <cell r="V220">
            <v>1</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0</v>
          </cell>
          <cell r="CM220">
            <v>0</v>
          </cell>
          <cell r="CN220">
            <v>0</v>
          </cell>
        </row>
        <row r="221">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0</v>
          </cell>
          <cell r="CM222">
            <v>0</v>
          </cell>
          <cell r="CN222">
            <v>0</v>
          </cell>
        </row>
        <row r="223">
          <cell r="B223">
            <v>1</v>
          </cell>
          <cell r="C223">
            <v>0</v>
          </cell>
          <cell r="D223">
            <v>0</v>
          </cell>
          <cell r="E223">
            <v>0</v>
          </cell>
          <cell r="F223">
            <v>0</v>
          </cell>
          <cell r="G223">
            <v>0</v>
          </cell>
          <cell r="H223">
            <v>1</v>
          </cell>
          <cell r="I223">
            <v>0</v>
          </cell>
          <cell r="J223">
            <v>0</v>
          </cell>
          <cell r="K223">
            <v>0</v>
          </cell>
          <cell r="L223">
            <v>0</v>
          </cell>
          <cell r="M223">
            <v>0</v>
          </cell>
          <cell r="N223">
            <v>0</v>
          </cell>
          <cell r="O223">
            <v>0</v>
          </cell>
          <cell r="P223">
            <v>1</v>
          </cell>
          <cell r="Q223">
            <v>0</v>
          </cell>
          <cell r="R223">
            <v>0</v>
          </cell>
          <cell r="S223">
            <v>0</v>
          </cell>
          <cell r="T223">
            <v>0</v>
          </cell>
          <cell r="U223">
            <v>0</v>
          </cell>
          <cell r="V223">
            <v>1</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row>
        <row r="224">
          <cell r="B224">
            <v>0</v>
          </cell>
          <cell r="C224">
            <v>1</v>
          </cell>
          <cell r="D224">
            <v>0</v>
          </cell>
          <cell r="E224">
            <v>0</v>
          </cell>
          <cell r="F224">
            <v>0</v>
          </cell>
          <cell r="G224">
            <v>0</v>
          </cell>
          <cell r="H224">
            <v>1</v>
          </cell>
          <cell r="I224">
            <v>0</v>
          </cell>
          <cell r="J224">
            <v>0</v>
          </cell>
          <cell r="K224">
            <v>0</v>
          </cell>
          <cell r="L224">
            <v>0</v>
          </cell>
          <cell r="M224">
            <v>0</v>
          </cell>
          <cell r="N224">
            <v>0</v>
          </cell>
          <cell r="O224">
            <v>0</v>
          </cell>
          <cell r="P224">
            <v>0</v>
          </cell>
          <cell r="Q224">
            <v>1</v>
          </cell>
          <cell r="R224">
            <v>0</v>
          </cell>
          <cell r="S224">
            <v>0</v>
          </cell>
          <cell r="T224">
            <v>0</v>
          </cell>
          <cell r="U224">
            <v>0</v>
          </cell>
          <cell r="V224">
            <v>1</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row>
        <row r="225">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row>
        <row r="226">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row>
        <row r="227">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row>
        <row r="228">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row>
        <row r="229">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row>
        <row r="230">
          <cell r="B230">
            <v>5</v>
          </cell>
          <cell r="C230">
            <v>4</v>
          </cell>
          <cell r="D230">
            <v>4</v>
          </cell>
          <cell r="E230">
            <v>2</v>
          </cell>
          <cell r="F230">
            <v>1</v>
          </cell>
          <cell r="G230">
            <v>1</v>
          </cell>
          <cell r="H230">
            <v>17</v>
          </cell>
          <cell r="I230">
            <v>3</v>
          </cell>
          <cell r="J230">
            <v>0</v>
          </cell>
          <cell r="K230">
            <v>2</v>
          </cell>
          <cell r="L230">
            <v>1</v>
          </cell>
          <cell r="M230">
            <v>0</v>
          </cell>
          <cell r="N230">
            <v>0</v>
          </cell>
          <cell r="O230">
            <v>6</v>
          </cell>
          <cell r="P230">
            <v>2</v>
          </cell>
          <cell r="Q230">
            <v>4</v>
          </cell>
          <cell r="R230">
            <v>2</v>
          </cell>
          <cell r="S230">
            <v>1</v>
          </cell>
          <cell r="T230">
            <v>1</v>
          </cell>
          <cell r="U230">
            <v>1</v>
          </cell>
          <cell r="V230">
            <v>11</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row>
        <row r="234">
          <cell r="B234">
            <v>0</v>
          </cell>
          <cell r="C234">
            <v>0</v>
          </cell>
          <cell r="D234">
            <v>0</v>
          </cell>
          <cell r="E234">
            <v>0</v>
          </cell>
          <cell r="F234">
            <v>0</v>
          </cell>
          <cell r="G234">
            <v>0</v>
          </cell>
          <cell r="H234">
            <v>0</v>
          </cell>
          <cell r="O234">
            <v>0</v>
          </cell>
          <cell r="V234">
            <v>0</v>
          </cell>
        </row>
        <row r="235">
          <cell r="B235">
            <v>0</v>
          </cell>
          <cell r="C235">
            <v>0</v>
          </cell>
          <cell r="D235">
            <v>0</v>
          </cell>
          <cell r="E235">
            <v>0</v>
          </cell>
          <cell r="F235">
            <v>0</v>
          </cell>
          <cell r="G235">
            <v>0</v>
          </cell>
          <cell r="H235">
            <v>0</v>
          </cell>
          <cell r="O235">
            <v>0</v>
          </cell>
          <cell r="V235">
            <v>0</v>
          </cell>
        </row>
        <row r="236">
          <cell r="B236">
            <v>0</v>
          </cell>
          <cell r="C236">
            <v>0</v>
          </cell>
          <cell r="D236">
            <v>0</v>
          </cell>
          <cell r="E236">
            <v>0</v>
          </cell>
          <cell r="F236">
            <v>0</v>
          </cell>
          <cell r="G236">
            <v>0</v>
          </cell>
          <cell r="H236">
            <v>0</v>
          </cell>
          <cell r="O236">
            <v>0</v>
          </cell>
          <cell r="V236">
            <v>0</v>
          </cell>
        </row>
        <row r="237">
          <cell r="B237">
            <v>0</v>
          </cell>
          <cell r="C237">
            <v>0</v>
          </cell>
          <cell r="D237">
            <v>0</v>
          </cell>
          <cell r="E237">
            <v>0</v>
          </cell>
          <cell r="F237">
            <v>0</v>
          </cell>
          <cell r="G237">
            <v>0</v>
          </cell>
          <cell r="H237">
            <v>0</v>
          </cell>
          <cell r="O237">
            <v>0</v>
          </cell>
          <cell r="V237">
            <v>0</v>
          </cell>
        </row>
        <row r="238">
          <cell r="B238">
            <v>0</v>
          </cell>
          <cell r="C238">
            <v>0</v>
          </cell>
          <cell r="D238">
            <v>0</v>
          </cell>
          <cell r="E238">
            <v>0</v>
          </cell>
          <cell r="F238">
            <v>0</v>
          </cell>
          <cell r="G238">
            <v>0</v>
          </cell>
          <cell r="H238">
            <v>0</v>
          </cell>
          <cell r="O238">
            <v>0</v>
          </cell>
          <cell r="V238">
            <v>0</v>
          </cell>
        </row>
        <row r="239">
          <cell r="B239">
            <v>1</v>
          </cell>
          <cell r="C239">
            <v>1</v>
          </cell>
          <cell r="D239">
            <v>1</v>
          </cell>
          <cell r="E239">
            <v>0</v>
          </cell>
          <cell r="F239">
            <v>0</v>
          </cell>
          <cell r="G239">
            <v>0</v>
          </cell>
          <cell r="H239">
            <v>3</v>
          </cell>
          <cell r="I239">
            <v>1</v>
          </cell>
          <cell r="K239">
            <v>1</v>
          </cell>
          <cell r="O239">
            <v>2</v>
          </cell>
          <cell r="Q239">
            <v>1</v>
          </cell>
          <cell r="V239">
            <v>1</v>
          </cell>
        </row>
        <row r="240">
          <cell r="B240">
            <v>0</v>
          </cell>
          <cell r="C240">
            <v>0</v>
          </cell>
          <cell r="D240">
            <v>0</v>
          </cell>
          <cell r="E240">
            <v>0</v>
          </cell>
          <cell r="F240">
            <v>0</v>
          </cell>
          <cell r="G240">
            <v>0</v>
          </cell>
          <cell r="H240">
            <v>0</v>
          </cell>
          <cell r="O240">
            <v>0</v>
          </cell>
          <cell r="V240">
            <v>0</v>
          </cell>
        </row>
        <row r="241">
          <cell r="B241">
            <v>0</v>
          </cell>
          <cell r="C241">
            <v>2</v>
          </cell>
          <cell r="D241">
            <v>2</v>
          </cell>
          <cell r="E241">
            <v>1</v>
          </cell>
          <cell r="F241">
            <v>1</v>
          </cell>
          <cell r="G241">
            <v>0</v>
          </cell>
          <cell r="H241">
            <v>6</v>
          </cell>
          <cell r="K241">
            <v>1</v>
          </cell>
          <cell r="L241">
            <v>1</v>
          </cell>
          <cell r="O241">
            <v>2</v>
          </cell>
          <cell r="Q241">
            <v>2</v>
          </cell>
          <cell r="R241">
            <v>1</v>
          </cell>
          <cell r="T241">
            <v>1</v>
          </cell>
          <cell r="V241">
            <v>4</v>
          </cell>
        </row>
        <row r="242">
          <cell r="B242">
            <v>0</v>
          </cell>
          <cell r="C242">
            <v>0</v>
          </cell>
          <cell r="D242">
            <v>0</v>
          </cell>
          <cell r="E242">
            <v>0</v>
          </cell>
          <cell r="F242">
            <v>0</v>
          </cell>
          <cell r="G242">
            <v>0</v>
          </cell>
          <cell r="H242">
            <v>0</v>
          </cell>
          <cell r="O242">
            <v>0</v>
          </cell>
          <cell r="V242">
            <v>0</v>
          </cell>
        </row>
        <row r="243">
          <cell r="B243">
            <v>0</v>
          </cell>
          <cell r="C243">
            <v>1</v>
          </cell>
          <cell r="D243">
            <v>0</v>
          </cell>
          <cell r="E243">
            <v>0</v>
          </cell>
          <cell r="F243">
            <v>0</v>
          </cell>
          <cell r="G243">
            <v>0</v>
          </cell>
          <cell r="H243">
            <v>1</v>
          </cell>
          <cell r="O243">
            <v>0</v>
          </cell>
          <cell r="Q243">
            <v>1</v>
          </cell>
          <cell r="V243">
            <v>1</v>
          </cell>
        </row>
        <row r="244">
          <cell r="B244">
            <v>0</v>
          </cell>
          <cell r="C244">
            <v>1</v>
          </cell>
          <cell r="D244">
            <v>1</v>
          </cell>
          <cell r="E244">
            <v>0</v>
          </cell>
          <cell r="F244">
            <v>0</v>
          </cell>
          <cell r="G244">
            <v>0</v>
          </cell>
          <cell r="H244">
            <v>2</v>
          </cell>
          <cell r="K244">
            <v>1</v>
          </cell>
          <cell r="O244">
            <v>1</v>
          </cell>
          <cell r="Q244">
            <v>1</v>
          </cell>
          <cell r="V244">
            <v>1</v>
          </cell>
        </row>
        <row r="245">
          <cell r="B245">
            <v>0</v>
          </cell>
          <cell r="C245">
            <v>0</v>
          </cell>
          <cell r="D245">
            <v>0</v>
          </cell>
          <cell r="E245">
            <v>0</v>
          </cell>
          <cell r="F245">
            <v>0</v>
          </cell>
          <cell r="G245">
            <v>0</v>
          </cell>
          <cell r="H245">
            <v>0</v>
          </cell>
          <cell r="O245">
            <v>0</v>
          </cell>
          <cell r="V245">
            <v>0</v>
          </cell>
        </row>
        <row r="246">
          <cell r="B246">
            <v>0</v>
          </cell>
          <cell r="C246">
            <v>0</v>
          </cell>
          <cell r="D246">
            <v>0</v>
          </cell>
          <cell r="E246">
            <v>0</v>
          </cell>
          <cell r="F246">
            <v>0</v>
          </cell>
          <cell r="G246">
            <v>0</v>
          </cell>
          <cell r="H246">
            <v>0</v>
          </cell>
          <cell r="O246">
            <v>0</v>
          </cell>
          <cell r="V246">
            <v>0</v>
          </cell>
        </row>
        <row r="247">
          <cell r="B247">
            <v>1</v>
          </cell>
          <cell r="C247">
            <v>1</v>
          </cell>
          <cell r="D247">
            <v>0</v>
          </cell>
          <cell r="E247">
            <v>0</v>
          </cell>
          <cell r="F247">
            <v>1</v>
          </cell>
          <cell r="G247">
            <v>0</v>
          </cell>
          <cell r="H247">
            <v>3</v>
          </cell>
          <cell r="J247">
            <v>1</v>
          </cell>
          <cell r="M247">
            <v>1</v>
          </cell>
          <cell r="O247">
            <v>2</v>
          </cell>
          <cell r="P247">
            <v>1</v>
          </cell>
          <cell r="V247">
            <v>1</v>
          </cell>
        </row>
        <row r="248">
          <cell r="B248">
            <v>0</v>
          </cell>
          <cell r="C248">
            <v>0</v>
          </cell>
          <cell r="D248">
            <v>0</v>
          </cell>
          <cell r="E248">
            <v>0</v>
          </cell>
          <cell r="F248">
            <v>0</v>
          </cell>
          <cell r="G248">
            <v>0</v>
          </cell>
          <cell r="H248">
            <v>0</v>
          </cell>
          <cell r="O248">
            <v>0</v>
          </cell>
          <cell r="V248">
            <v>0</v>
          </cell>
        </row>
        <row r="249">
          <cell r="B249">
            <v>0</v>
          </cell>
          <cell r="C249">
            <v>2</v>
          </cell>
          <cell r="D249">
            <v>0</v>
          </cell>
          <cell r="E249">
            <v>0</v>
          </cell>
          <cell r="F249">
            <v>0</v>
          </cell>
          <cell r="G249">
            <v>0</v>
          </cell>
          <cell r="H249">
            <v>2</v>
          </cell>
          <cell r="O249">
            <v>0</v>
          </cell>
          <cell r="Q249">
            <v>2</v>
          </cell>
          <cell r="V249">
            <v>2</v>
          </cell>
        </row>
        <row r="250">
          <cell r="B250">
            <v>0</v>
          </cell>
          <cell r="C250">
            <v>0</v>
          </cell>
          <cell r="D250">
            <v>0</v>
          </cell>
          <cell r="E250">
            <v>1</v>
          </cell>
          <cell r="F250">
            <v>0</v>
          </cell>
          <cell r="G250">
            <v>1</v>
          </cell>
          <cell r="H250">
            <v>2</v>
          </cell>
          <cell r="L250">
            <v>1</v>
          </cell>
          <cell r="O250">
            <v>1</v>
          </cell>
          <cell r="U250">
            <v>1</v>
          </cell>
          <cell r="V250">
            <v>1</v>
          </cell>
        </row>
        <row r="251">
          <cell r="B251">
            <v>1</v>
          </cell>
          <cell r="C251">
            <v>0</v>
          </cell>
          <cell r="D251">
            <v>0</v>
          </cell>
          <cell r="E251">
            <v>0</v>
          </cell>
          <cell r="F251">
            <v>0</v>
          </cell>
          <cell r="G251">
            <v>0</v>
          </cell>
          <cell r="H251">
            <v>1</v>
          </cell>
          <cell r="I251">
            <v>1</v>
          </cell>
          <cell r="O251">
            <v>1</v>
          </cell>
          <cell r="V251">
            <v>0</v>
          </cell>
        </row>
        <row r="252">
          <cell r="B252">
            <v>1</v>
          </cell>
          <cell r="C252">
            <v>0</v>
          </cell>
          <cell r="D252">
            <v>0</v>
          </cell>
          <cell r="E252">
            <v>0</v>
          </cell>
          <cell r="F252">
            <v>0</v>
          </cell>
          <cell r="G252">
            <v>0</v>
          </cell>
          <cell r="H252">
            <v>1</v>
          </cell>
          <cell r="O252">
            <v>0</v>
          </cell>
          <cell r="P252">
            <v>1</v>
          </cell>
          <cell r="V252">
            <v>1</v>
          </cell>
        </row>
        <row r="253">
          <cell r="B253">
            <v>0</v>
          </cell>
          <cell r="C253">
            <v>0</v>
          </cell>
          <cell r="D253">
            <v>0</v>
          </cell>
          <cell r="E253">
            <v>0</v>
          </cell>
          <cell r="F253">
            <v>0</v>
          </cell>
          <cell r="G253">
            <v>0</v>
          </cell>
          <cell r="H253">
            <v>0</v>
          </cell>
          <cell r="O253">
            <v>0</v>
          </cell>
          <cell r="V253">
            <v>0</v>
          </cell>
        </row>
        <row r="254">
          <cell r="B254">
            <v>0</v>
          </cell>
          <cell r="C254">
            <v>0</v>
          </cell>
          <cell r="D254">
            <v>0</v>
          </cell>
          <cell r="E254">
            <v>0</v>
          </cell>
          <cell r="F254">
            <v>0</v>
          </cell>
          <cell r="G254">
            <v>0</v>
          </cell>
          <cell r="H254">
            <v>0</v>
          </cell>
          <cell r="O254">
            <v>0</v>
          </cell>
          <cell r="V254">
            <v>0</v>
          </cell>
        </row>
        <row r="255">
          <cell r="B255">
            <v>0</v>
          </cell>
          <cell r="C255">
            <v>0</v>
          </cell>
          <cell r="D255">
            <v>0</v>
          </cell>
          <cell r="E255">
            <v>0</v>
          </cell>
          <cell r="F255">
            <v>0</v>
          </cell>
          <cell r="G255">
            <v>0</v>
          </cell>
          <cell r="H255">
            <v>0</v>
          </cell>
          <cell r="O255">
            <v>0</v>
          </cell>
          <cell r="V255">
            <v>0</v>
          </cell>
        </row>
        <row r="256">
          <cell r="B256">
            <v>0</v>
          </cell>
          <cell r="C256">
            <v>0</v>
          </cell>
          <cell r="D256">
            <v>0</v>
          </cell>
          <cell r="E256">
            <v>0</v>
          </cell>
          <cell r="F256">
            <v>0</v>
          </cell>
          <cell r="G256">
            <v>0</v>
          </cell>
          <cell r="H256">
            <v>0</v>
          </cell>
          <cell r="O256">
            <v>0</v>
          </cell>
          <cell r="V256">
            <v>0</v>
          </cell>
        </row>
        <row r="257">
          <cell r="B257">
            <v>4</v>
          </cell>
          <cell r="C257">
            <v>8</v>
          </cell>
          <cell r="D257">
            <v>4</v>
          </cell>
          <cell r="E257">
            <v>2</v>
          </cell>
          <cell r="F257">
            <v>2</v>
          </cell>
          <cell r="G257">
            <v>1</v>
          </cell>
          <cell r="H257">
            <v>21</v>
          </cell>
          <cell r="I257">
            <v>2</v>
          </cell>
          <cell r="J257">
            <v>1</v>
          </cell>
          <cell r="K257">
            <v>3</v>
          </cell>
          <cell r="L257">
            <v>2</v>
          </cell>
          <cell r="M257">
            <v>1</v>
          </cell>
          <cell r="N257">
            <v>0</v>
          </cell>
          <cell r="O257">
            <v>9</v>
          </cell>
          <cell r="P257">
            <v>2</v>
          </cell>
          <cell r="Q257">
            <v>7</v>
          </cell>
          <cell r="R257">
            <v>1</v>
          </cell>
          <cell r="S257">
            <v>0</v>
          </cell>
          <cell r="T257">
            <v>1</v>
          </cell>
          <cell r="U257">
            <v>1</v>
          </cell>
          <cell r="V257">
            <v>12</v>
          </cell>
        </row>
        <row r="278">
          <cell r="D278">
            <v>170</v>
          </cell>
          <cell r="E278">
            <v>188</v>
          </cell>
          <cell r="F278">
            <v>85</v>
          </cell>
          <cell r="G278">
            <v>96</v>
          </cell>
          <cell r="H278">
            <v>85</v>
          </cell>
          <cell r="I278">
            <v>92</v>
          </cell>
        </row>
        <row r="279">
          <cell r="D279">
            <v>12</v>
          </cell>
          <cell r="E279">
            <v>12</v>
          </cell>
          <cell r="F279">
            <v>6</v>
          </cell>
          <cell r="G279">
            <v>6</v>
          </cell>
          <cell r="H279">
            <v>6</v>
          </cell>
          <cell r="I279">
            <v>6</v>
          </cell>
        </row>
        <row r="280">
          <cell r="D280">
            <v>90</v>
          </cell>
          <cell r="E280">
            <v>125</v>
          </cell>
          <cell r="F280">
            <v>45</v>
          </cell>
          <cell r="G280">
            <v>68</v>
          </cell>
          <cell r="H280">
            <v>45</v>
          </cell>
          <cell r="I280">
            <v>57</v>
          </cell>
        </row>
        <row r="281">
          <cell r="D281">
            <v>2187</v>
          </cell>
          <cell r="E281">
            <v>2150</v>
          </cell>
          <cell r="F281">
            <v>1203</v>
          </cell>
          <cell r="G281">
            <v>1343</v>
          </cell>
          <cell r="H281">
            <v>984</v>
          </cell>
          <cell r="I281">
            <v>807</v>
          </cell>
        </row>
        <row r="282">
          <cell r="D282">
            <v>23</v>
          </cell>
          <cell r="E282">
            <v>23</v>
          </cell>
          <cell r="F282">
            <v>11</v>
          </cell>
          <cell r="G282">
            <v>11</v>
          </cell>
          <cell r="H282">
            <v>12</v>
          </cell>
          <cell r="I282">
            <v>12</v>
          </cell>
        </row>
        <row r="283">
          <cell r="D283">
            <v>273</v>
          </cell>
          <cell r="E283">
            <v>273</v>
          </cell>
          <cell r="F283">
            <v>176</v>
          </cell>
          <cell r="G283">
            <v>176</v>
          </cell>
          <cell r="H283">
            <v>97</v>
          </cell>
          <cell r="I283">
            <v>97</v>
          </cell>
        </row>
        <row r="284">
          <cell r="D284">
            <v>120</v>
          </cell>
          <cell r="E284">
            <v>221</v>
          </cell>
          <cell r="F284">
            <v>60</v>
          </cell>
          <cell r="G284">
            <v>99</v>
          </cell>
          <cell r="H284">
            <v>60</v>
          </cell>
          <cell r="I284">
            <v>122</v>
          </cell>
        </row>
        <row r="285">
          <cell r="D285">
            <v>2</v>
          </cell>
          <cell r="E285">
            <v>4</v>
          </cell>
          <cell r="F285">
            <v>1</v>
          </cell>
          <cell r="G285">
            <v>0</v>
          </cell>
          <cell r="H285">
            <v>1</v>
          </cell>
          <cell r="I285">
            <v>4</v>
          </cell>
        </row>
        <row r="286">
          <cell r="D286">
            <v>120</v>
          </cell>
          <cell r="E286">
            <v>158</v>
          </cell>
          <cell r="F286">
            <v>60</v>
          </cell>
          <cell r="G286">
            <v>69</v>
          </cell>
          <cell r="H286">
            <v>60</v>
          </cell>
          <cell r="I286">
            <v>89</v>
          </cell>
        </row>
        <row r="287">
          <cell r="D287">
            <v>2796</v>
          </cell>
          <cell r="E287">
            <v>2441</v>
          </cell>
          <cell r="F287">
            <v>1404</v>
          </cell>
          <cell r="G287">
            <v>1158</v>
          </cell>
          <cell r="H287">
            <v>1392</v>
          </cell>
          <cell r="I287">
            <v>1283</v>
          </cell>
        </row>
        <row r="288">
          <cell r="D288">
            <v>89</v>
          </cell>
          <cell r="E288">
            <v>86</v>
          </cell>
          <cell r="F288">
            <v>56</v>
          </cell>
          <cell r="G288">
            <v>48</v>
          </cell>
          <cell r="H288">
            <v>33</v>
          </cell>
          <cell r="I288">
            <v>38</v>
          </cell>
        </row>
        <row r="289">
          <cell r="D289">
            <v>135</v>
          </cell>
          <cell r="E289">
            <v>111</v>
          </cell>
          <cell r="F289">
            <v>66</v>
          </cell>
          <cell r="G289">
            <v>42</v>
          </cell>
          <cell r="H289">
            <v>69</v>
          </cell>
          <cell r="I289">
            <v>69</v>
          </cell>
        </row>
        <row r="290">
          <cell r="D290">
            <v>262</v>
          </cell>
          <cell r="E290">
            <v>400</v>
          </cell>
          <cell r="F290">
            <v>131</v>
          </cell>
          <cell r="G290">
            <v>184</v>
          </cell>
          <cell r="H290">
            <v>131</v>
          </cell>
          <cell r="I290">
            <v>216</v>
          </cell>
        </row>
        <row r="291">
          <cell r="D291">
            <v>36</v>
          </cell>
          <cell r="E291">
            <v>34</v>
          </cell>
          <cell r="F291">
            <v>18</v>
          </cell>
          <cell r="G291">
            <v>19</v>
          </cell>
          <cell r="H291">
            <v>18</v>
          </cell>
          <cell r="I291">
            <v>15</v>
          </cell>
        </row>
        <row r="292">
          <cell r="D292">
            <v>201</v>
          </cell>
          <cell r="E292">
            <v>249</v>
          </cell>
          <cell r="F292">
            <v>104</v>
          </cell>
          <cell r="G292">
            <v>118</v>
          </cell>
          <cell r="H292">
            <v>97</v>
          </cell>
          <cell r="I292">
            <v>131</v>
          </cell>
        </row>
        <row r="293">
          <cell r="D293">
            <v>3591</v>
          </cell>
          <cell r="E293">
            <v>3432</v>
          </cell>
          <cell r="F293">
            <v>1863</v>
          </cell>
          <cell r="G293">
            <v>1735</v>
          </cell>
          <cell r="H293">
            <v>1728</v>
          </cell>
          <cell r="I293">
            <v>1697</v>
          </cell>
        </row>
        <row r="294">
          <cell r="D294">
            <v>195</v>
          </cell>
          <cell r="E294">
            <v>175</v>
          </cell>
          <cell r="F294">
            <v>86</v>
          </cell>
          <cell r="G294">
            <v>81</v>
          </cell>
          <cell r="H294">
            <v>109</v>
          </cell>
          <cell r="I294">
            <v>94</v>
          </cell>
        </row>
        <row r="295">
          <cell r="D295">
            <v>66</v>
          </cell>
          <cell r="E295">
            <v>36</v>
          </cell>
          <cell r="F295">
            <v>38</v>
          </cell>
          <cell r="G295">
            <v>22</v>
          </cell>
          <cell r="H295">
            <v>28</v>
          </cell>
          <cell r="I295">
            <v>14</v>
          </cell>
        </row>
        <row r="296">
          <cell r="D296">
            <v>166</v>
          </cell>
          <cell r="E296">
            <v>167</v>
          </cell>
          <cell r="F296">
            <v>83</v>
          </cell>
          <cell r="G296">
            <v>69</v>
          </cell>
          <cell r="H296">
            <v>83</v>
          </cell>
          <cell r="I296">
            <v>98</v>
          </cell>
        </row>
        <row r="297">
          <cell r="D297">
            <v>10</v>
          </cell>
          <cell r="E297">
            <v>10</v>
          </cell>
          <cell r="F297">
            <v>5</v>
          </cell>
          <cell r="G297">
            <v>7</v>
          </cell>
          <cell r="H297">
            <v>5</v>
          </cell>
          <cell r="I297">
            <v>3</v>
          </cell>
        </row>
        <row r="298">
          <cell r="D298">
            <v>100</v>
          </cell>
          <cell r="E298">
            <v>174</v>
          </cell>
          <cell r="F298">
            <v>50</v>
          </cell>
          <cell r="G298">
            <v>47</v>
          </cell>
          <cell r="H298">
            <v>50</v>
          </cell>
          <cell r="I298">
            <v>127</v>
          </cell>
        </row>
        <row r="299">
          <cell r="D299">
            <v>1806</v>
          </cell>
          <cell r="E299">
            <v>1750</v>
          </cell>
          <cell r="F299">
            <v>903</v>
          </cell>
          <cell r="G299">
            <v>740</v>
          </cell>
          <cell r="H299">
            <v>903</v>
          </cell>
          <cell r="I299">
            <v>1010</v>
          </cell>
        </row>
        <row r="300">
          <cell r="D300">
            <v>107</v>
          </cell>
          <cell r="E300">
            <v>99</v>
          </cell>
          <cell r="F300">
            <v>32</v>
          </cell>
          <cell r="G300">
            <v>30</v>
          </cell>
          <cell r="H300">
            <v>75</v>
          </cell>
          <cell r="I300">
            <v>69</v>
          </cell>
        </row>
        <row r="301">
          <cell r="D301">
            <v>98</v>
          </cell>
          <cell r="E301">
            <v>90</v>
          </cell>
          <cell r="F301">
            <v>49</v>
          </cell>
          <cell r="G301">
            <v>45</v>
          </cell>
          <cell r="H301">
            <v>49</v>
          </cell>
          <cell r="I301">
            <v>45</v>
          </cell>
        </row>
        <row r="302">
          <cell r="D302">
            <v>180</v>
          </cell>
          <cell r="E302">
            <v>254</v>
          </cell>
          <cell r="F302">
            <v>90</v>
          </cell>
          <cell r="G302">
            <v>119</v>
          </cell>
          <cell r="H302">
            <v>90</v>
          </cell>
          <cell r="I302">
            <v>135</v>
          </cell>
        </row>
        <row r="303">
          <cell r="D303">
            <v>8</v>
          </cell>
          <cell r="E303">
            <v>8</v>
          </cell>
          <cell r="F303">
            <v>4</v>
          </cell>
          <cell r="G303">
            <v>4</v>
          </cell>
          <cell r="H303">
            <v>4</v>
          </cell>
          <cell r="I303">
            <v>4</v>
          </cell>
        </row>
        <row r="304">
          <cell r="D304">
            <v>106</v>
          </cell>
          <cell r="E304">
            <v>109</v>
          </cell>
          <cell r="F304">
            <v>53</v>
          </cell>
          <cell r="G304">
            <v>53</v>
          </cell>
          <cell r="H304">
            <v>53</v>
          </cell>
          <cell r="I304">
            <v>56</v>
          </cell>
        </row>
        <row r="305">
          <cell r="D305">
            <v>2552</v>
          </cell>
          <cell r="E305">
            <v>2041</v>
          </cell>
          <cell r="F305">
            <v>1276</v>
          </cell>
          <cell r="G305">
            <v>969</v>
          </cell>
          <cell r="H305">
            <v>1276</v>
          </cell>
          <cell r="I305">
            <v>1072</v>
          </cell>
        </row>
        <row r="306">
          <cell r="D306">
            <v>99</v>
          </cell>
          <cell r="E306">
            <v>96</v>
          </cell>
          <cell r="F306">
            <v>41</v>
          </cell>
          <cell r="G306">
            <v>25</v>
          </cell>
          <cell r="H306">
            <v>58</v>
          </cell>
          <cell r="I306">
            <v>71</v>
          </cell>
        </row>
        <row r="307">
          <cell r="D307">
            <v>122</v>
          </cell>
          <cell r="E307">
            <v>128</v>
          </cell>
          <cell r="F307">
            <v>53</v>
          </cell>
          <cell r="G307">
            <v>53</v>
          </cell>
          <cell r="H307">
            <v>69</v>
          </cell>
          <cell r="I307">
            <v>75</v>
          </cell>
        </row>
        <row r="308">
          <cell r="D308">
            <v>64</v>
          </cell>
          <cell r="E308">
            <v>95</v>
          </cell>
          <cell r="F308">
            <v>32</v>
          </cell>
          <cell r="G308">
            <v>48</v>
          </cell>
          <cell r="H308">
            <v>32</v>
          </cell>
          <cell r="I308">
            <v>47</v>
          </cell>
        </row>
        <row r="309">
          <cell r="D309">
            <v>2</v>
          </cell>
          <cell r="E309">
            <v>31</v>
          </cell>
          <cell r="F309">
            <v>1</v>
          </cell>
          <cell r="G309">
            <v>19</v>
          </cell>
          <cell r="H309">
            <v>1</v>
          </cell>
          <cell r="I309">
            <v>12</v>
          </cell>
        </row>
        <row r="310">
          <cell r="D310">
            <v>132</v>
          </cell>
          <cell r="E310">
            <v>89</v>
          </cell>
          <cell r="F310">
            <v>66</v>
          </cell>
          <cell r="G310">
            <v>44</v>
          </cell>
          <cell r="H310">
            <v>66</v>
          </cell>
          <cell r="I310">
            <v>45</v>
          </cell>
        </row>
        <row r="311">
          <cell r="D311">
            <v>1520</v>
          </cell>
          <cell r="E311">
            <v>963</v>
          </cell>
          <cell r="F311">
            <v>760</v>
          </cell>
          <cell r="G311">
            <v>327</v>
          </cell>
          <cell r="H311">
            <v>760</v>
          </cell>
          <cell r="I311">
            <v>636</v>
          </cell>
        </row>
        <row r="312">
          <cell r="D312">
            <v>120</v>
          </cell>
          <cell r="E312">
            <v>120</v>
          </cell>
          <cell r="F312">
            <v>61</v>
          </cell>
          <cell r="G312">
            <v>61</v>
          </cell>
          <cell r="H312">
            <v>59</v>
          </cell>
          <cell r="I312">
            <v>59</v>
          </cell>
        </row>
        <row r="313">
          <cell r="D313">
            <v>65</v>
          </cell>
          <cell r="E313">
            <v>65</v>
          </cell>
          <cell r="F313">
            <v>33</v>
          </cell>
          <cell r="G313">
            <v>33</v>
          </cell>
          <cell r="H313">
            <v>32</v>
          </cell>
          <cell r="I313">
            <v>32</v>
          </cell>
        </row>
        <row r="314">
          <cell r="D314">
            <v>962</v>
          </cell>
          <cell r="E314">
            <v>1325</v>
          </cell>
          <cell r="F314">
            <v>481</v>
          </cell>
          <cell r="G314">
            <v>615</v>
          </cell>
          <cell r="H314">
            <v>481</v>
          </cell>
          <cell r="I314">
            <v>710</v>
          </cell>
        </row>
        <row r="315">
          <cell r="D315">
            <v>70</v>
          </cell>
          <cell r="E315">
            <v>99</v>
          </cell>
          <cell r="F315">
            <v>35</v>
          </cell>
          <cell r="G315">
            <v>55</v>
          </cell>
          <cell r="H315">
            <v>35</v>
          </cell>
          <cell r="I315">
            <v>44</v>
          </cell>
        </row>
        <row r="316">
          <cell r="D316">
            <v>749</v>
          </cell>
          <cell r="E316">
            <v>904</v>
          </cell>
          <cell r="F316">
            <v>378</v>
          </cell>
          <cell r="G316">
            <v>399</v>
          </cell>
          <cell r="H316">
            <v>371</v>
          </cell>
          <cell r="I316">
            <v>505</v>
          </cell>
        </row>
        <row r="317">
          <cell r="D317">
            <v>14452</v>
          </cell>
          <cell r="E317">
            <v>12777</v>
          </cell>
          <cell r="F317">
            <v>7409</v>
          </cell>
          <cell r="G317">
            <v>6272</v>
          </cell>
          <cell r="H317">
            <v>7043</v>
          </cell>
          <cell r="I317">
            <v>6505</v>
          </cell>
        </row>
        <row r="318">
          <cell r="D318">
            <v>633</v>
          </cell>
          <cell r="E318">
            <v>599</v>
          </cell>
          <cell r="F318">
            <v>287</v>
          </cell>
          <cell r="G318">
            <v>256</v>
          </cell>
          <cell r="H318">
            <v>346</v>
          </cell>
          <cell r="I318">
            <v>343</v>
          </cell>
        </row>
        <row r="319">
          <cell r="D319">
            <v>759</v>
          </cell>
          <cell r="E319">
            <v>703</v>
          </cell>
          <cell r="F319">
            <v>415</v>
          </cell>
          <cell r="G319">
            <v>371</v>
          </cell>
          <cell r="H319">
            <v>344</v>
          </cell>
          <cell r="I319">
            <v>332</v>
          </cell>
        </row>
        <row r="324">
          <cell r="D324">
            <v>100</v>
          </cell>
          <cell r="E324">
            <v>151</v>
          </cell>
          <cell r="F324">
            <v>50</v>
          </cell>
          <cell r="G324">
            <v>73</v>
          </cell>
          <cell r="H324">
            <v>50</v>
          </cell>
          <cell r="I324">
            <v>78</v>
          </cell>
        </row>
        <row r="325">
          <cell r="D325" t="str">
            <v>ND</v>
          </cell>
          <cell r="E325" t="str">
            <v>ND</v>
          </cell>
          <cell r="F325" t="str">
            <v>ND</v>
          </cell>
          <cell r="G325" t="str">
            <v>ND</v>
          </cell>
          <cell r="H325" t="str">
            <v>ND</v>
          </cell>
          <cell r="I325" t="str">
            <v>ND</v>
          </cell>
        </row>
        <row r="326">
          <cell r="D326" t="str">
            <v>ND</v>
          </cell>
          <cell r="E326" t="str">
            <v>ND</v>
          </cell>
          <cell r="F326" t="str">
            <v>ND</v>
          </cell>
          <cell r="G326" t="str">
            <v>ND</v>
          </cell>
          <cell r="H326" t="str">
            <v>ND</v>
          </cell>
          <cell r="I326" t="str">
            <v>ND</v>
          </cell>
        </row>
        <row r="327">
          <cell r="D327" t="str">
            <v>ND</v>
          </cell>
          <cell r="E327" t="str">
            <v>ND</v>
          </cell>
          <cell r="F327" t="str">
            <v>ND</v>
          </cell>
          <cell r="G327" t="str">
            <v>ND</v>
          </cell>
          <cell r="H327" t="str">
            <v>ND</v>
          </cell>
          <cell r="I327" t="str">
            <v>ND</v>
          </cell>
        </row>
        <row r="328">
          <cell r="D328">
            <v>196</v>
          </cell>
          <cell r="E328">
            <v>196</v>
          </cell>
          <cell r="F328">
            <v>152</v>
          </cell>
          <cell r="G328">
            <v>152</v>
          </cell>
          <cell r="H328">
            <v>44</v>
          </cell>
          <cell r="I328">
            <v>44</v>
          </cell>
        </row>
        <row r="329">
          <cell r="D329" t="str">
            <v>ND</v>
          </cell>
          <cell r="E329" t="str">
            <v>ND</v>
          </cell>
          <cell r="F329" t="str">
            <v>ND</v>
          </cell>
          <cell r="G329" t="str">
            <v>ND</v>
          </cell>
          <cell r="H329" t="str">
            <v>ND</v>
          </cell>
          <cell r="I329" t="str">
            <v>ND</v>
          </cell>
        </row>
        <row r="330">
          <cell r="D330">
            <v>74</v>
          </cell>
          <cell r="E330">
            <v>199</v>
          </cell>
          <cell r="F330">
            <v>36</v>
          </cell>
          <cell r="G330">
            <v>107</v>
          </cell>
          <cell r="H330">
            <v>38</v>
          </cell>
          <cell r="I330">
            <v>92</v>
          </cell>
        </row>
        <row r="331">
          <cell r="D331" t="str">
            <v>ND</v>
          </cell>
          <cell r="E331" t="str">
            <v>ND</v>
          </cell>
          <cell r="F331" t="str">
            <v>ND</v>
          </cell>
          <cell r="G331" t="str">
            <v>ND</v>
          </cell>
          <cell r="H331" t="str">
            <v>ND</v>
          </cell>
          <cell r="I331" t="str">
            <v>ND</v>
          </cell>
        </row>
        <row r="332">
          <cell r="D332" t="str">
            <v>ND</v>
          </cell>
          <cell r="E332" t="str">
            <v>ND</v>
          </cell>
          <cell r="F332" t="str">
            <v>ND</v>
          </cell>
          <cell r="G332" t="str">
            <v>ND</v>
          </cell>
          <cell r="H332" t="str">
            <v>ND</v>
          </cell>
          <cell r="I332" t="str">
            <v>ND</v>
          </cell>
        </row>
        <row r="333">
          <cell r="D333" t="str">
            <v>ND</v>
          </cell>
          <cell r="E333" t="str">
            <v>ND</v>
          </cell>
          <cell r="F333" t="str">
            <v>ND</v>
          </cell>
          <cell r="G333" t="str">
            <v>ND</v>
          </cell>
          <cell r="H333" t="str">
            <v>ND</v>
          </cell>
          <cell r="I333" t="str">
            <v>ND</v>
          </cell>
        </row>
        <row r="334">
          <cell r="D334">
            <v>260</v>
          </cell>
          <cell r="E334">
            <v>225</v>
          </cell>
          <cell r="F334">
            <v>122</v>
          </cell>
          <cell r="G334">
            <v>91</v>
          </cell>
          <cell r="H334">
            <v>138</v>
          </cell>
          <cell r="I334">
            <v>134</v>
          </cell>
        </row>
        <row r="335">
          <cell r="D335" t="str">
            <v>ND</v>
          </cell>
          <cell r="E335" t="str">
            <v>ND</v>
          </cell>
          <cell r="F335" t="str">
            <v>ND</v>
          </cell>
          <cell r="G335" t="str">
            <v>ND</v>
          </cell>
          <cell r="H335" t="str">
            <v>ND</v>
          </cell>
          <cell r="I335" t="str">
            <v>ND</v>
          </cell>
        </row>
        <row r="336">
          <cell r="D336">
            <v>176</v>
          </cell>
          <cell r="E336">
            <v>170</v>
          </cell>
          <cell r="F336">
            <v>97</v>
          </cell>
          <cell r="G336">
            <v>79</v>
          </cell>
          <cell r="H336">
            <v>79</v>
          </cell>
          <cell r="I336">
            <v>91</v>
          </cell>
        </row>
        <row r="337">
          <cell r="D337" t="str">
            <v>ND</v>
          </cell>
          <cell r="E337" t="str">
            <v>ND</v>
          </cell>
          <cell r="F337" t="str">
            <v>ND</v>
          </cell>
          <cell r="G337" t="str">
            <v>ND</v>
          </cell>
          <cell r="H337" t="str">
            <v>ND</v>
          </cell>
          <cell r="I337" t="str">
            <v>ND</v>
          </cell>
        </row>
        <row r="338">
          <cell r="D338" t="str">
            <v>ND</v>
          </cell>
          <cell r="E338" t="str">
            <v>ND</v>
          </cell>
          <cell r="F338" t="str">
            <v>ND</v>
          </cell>
          <cell r="G338" t="str">
            <v>ND</v>
          </cell>
          <cell r="H338" t="str">
            <v>ND</v>
          </cell>
          <cell r="I338" t="str">
            <v>ND</v>
          </cell>
        </row>
        <row r="339">
          <cell r="D339" t="str">
            <v>ND</v>
          </cell>
          <cell r="E339" t="str">
            <v>ND</v>
          </cell>
          <cell r="F339" t="str">
            <v>ND</v>
          </cell>
          <cell r="G339" t="str">
            <v>ND</v>
          </cell>
          <cell r="H339" t="str">
            <v>ND</v>
          </cell>
          <cell r="I339" t="str">
            <v>ND</v>
          </cell>
        </row>
        <row r="340">
          <cell r="D340">
            <v>112</v>
          </cell>
          <cell r="E340">
            <v>106</v>
          </cell>
          <cell r="F340">
            <v>103</v>
          </cell>
          <cell r="G340">
            <v>97</v>
          </cell>
          <cell r="H340">
            <v>9</v>
          </cell>
          <cell r="I340">
            <v>9</v>
          </cell>
        </row>
        <row r="341">
          <cell r="D341" t="str">
            <v>ND</v>
          </cell>
          <cell r="E341" t="str">
            <v>ND</v>
          </cell>
          <cell r="F341" t="str">
            <v>ND</v>
          </cell>
          <cell r="G341" t="str">
            <v>ND</v>
          </cell>
          <cell r="H341" t="str">
            <v>ND</v>
          </cell>
          <cell r="I341" t="str">
            <v>ND</v>
          </cell>
        </row>
        <row r="342">
          <cell r="D342">
            <v>48</v>
          </cell>
          <cell r="E342">
            <v>263</v>
          </cell>
          <cell r="F342">
            <v>24</v>
          </cell>
          <cell r="G342">
            <v>159</v>
          </cell>
          <cell r="H342">
            <v>24</v>
          </cell>
          <cell r="I342">
            <v>104</v>
          </cell>
        </row>
        <row r="343">
          <cell r="D343" t="str">
            <v>ND</v>
          </cell>
          <cell r="E343" t="str">
            <v>ND</v>
          </cell>
          <cell r="F343" t="str">
            <v>ND</v>
          </cell>
          <cell r="G343" t="str">
            <v>ND</v>
          </cell>
          <cell r="H343" t="str">
            <v>ND</v>
          </cell>
          <cell r="I343" t="str">
            <v>ND</v>
          </cell>
        </row>
        <row r="344">
          <cell r="D344" t="str">
            <v>ND</v>
          </cell>
          <cell r="E344" t="str">
            <v>ND</v>
          </cell>
          <cell r="F344" t="str">
            <v>ND</v>
          </cell>
          <cell r="G344" t="str">
            <v>ND</v>
          </cell>
          <cell r="H344" t="str">
            <v>ND</v>
          </cell>
          <cell r="I344" t="str">
            <v>ND</v>
          </cell>
        </row>
        <row r="345">
          <cell r="D345" t="str">
            <v>ND</v>
          </cell>
          <cell r="E345" t="str">
            <v>ND</v>
          </cell>
          <cell r="F345" t="str">
            <v>ND</v>
          </cell>
          <cell r="G345" t="str">
            <v>ND</v>
          </cell>
          <cell r="H345" t="str">
            <v>ND</v>
          </cell>
          <cell r="I345" t="str">
            <v>ND</v>
          </cell>
        </row>
        <row r="346">
          <cell r="D346">
            <v>155</v>
          </cell>
          <cell r="E346">
            <v>143</v>
          </cell>
          <cell r="F346">
            <v>59</v>
          </cell>
          <cell r="G346">
            <v>57</v>
          </cell>
          <cell r="H346">
            <v>96</v>
          </cell>
          <cell r="I346">
            <v>86</v>
          </cell>
        </row>
        <row r="347">
          <cell r="D347" t="str">
            <v>ND</v>
          </cell>
          <cell r="E347" t="str">
            <v>ND</v>
          </cell>
          <cell r="F347" t="str">
            <v>ND</v>
          </cell>
          <cell r="G347" t="str">
            <v>ND</v>
          </cell>
          <cell r="H347" t="str">
            <v>ND</v>
          </cell>
          <cell r="I347" t="str">
            <v>ND</v>
          </cell>
        </row>
        <row r="348">
          <cell r="D348">
            <v>60</v>
          </cell>
          <cell r="E348">
            <v>109</v>
          </cell>
          <cell r="F348">
            <v>30</v>
          </cell>
          <cell r="G348">
            <v>48</v>
          </cell>
          <cell r="H348">
            <v>30</v>
          </cell>
          <cell r="I348">
            <v>61</v>
          </cell>
        </row>
        <row r="349">
          <cell r="D349" t="str">
            <v>ND</v>
          </cell>
          <cell r="E349" t="str">
            <v>ND</v>
          </cell>
          <cell r="F349" t="str">
            <v>ND</v>
          </cell>
          <cell r="G349" t="str">
            <v>ND</v>
          </cell>
          <cell r="H349" t="str">
            <v>ND</v>
          </cell>
          <cell r="I349" t="str">
            <v>ND</v>
          </cell>
        </row>
        <row r="350">
          <cell r="D350" t="str">
            <v>ND</v>
          </cell>
          <cell r="E350" t="str">
            <v>ND</v>
          </cell>
          <cell r="F350" t="str">
            <v>ND</v>
          </cell>
          <cell r="G350" t="str">
            <v>ND</v>
          </cell>
          <cell r="H350" t="str">
            <v>ND</v>
          </cell>
          <cell r="I350" t="str">
            <v>ND</v>
          </cell>
        </row>
        <row r="351">
          <cell r="D351" t="str">
            <v>ND</v>
          </cell>
          <cell r="E351" t="str">
            <v>ND</v>
          </cell>
          <cell r="F351" t="str">
            <v>ND</v>
          </cell>
          <cell r="G351" t="str">
            <v>ND</v>
          </cell>
          <cell r="H351" t="str">
            <v>ND</v>
          </cell>
          <cell r="I351" t="str">
            <v>ND</v>
          </cell>
        </row>
        <row r="352">
          <cell r="D352">
            <v>51</v>
          </cell>
          <cell r="E352">
            <v>54</v>
          </cell>
          <cell r="F352">
            <v>15</v>
          </cell>
          <cell r="G352">
            <v>15</v>
          </cell>
          <cell r="H352">
            <v>36</v>
          </cell>
          <cell r="I352">
            <v>39</v>
          </cell>
        </row>
        <row r="353">
          <cell r="D353" t="str">
            <v>ND</v>
          </cell>
          <cell r="E353" t="str">
            <v>ND</v>
          </cell>
          <cell r="F353" t="str">
            <v>ND</v>
          </cell>
          <cell r="G353" t="str">
            <v>ND</v>
          </cell>
          <cell r="H353" t="str">
            <v>ND</v>
          </cell>
          <cell r="I353" t="str">
            <v>ND</v>
          </cell>
        </row>
        <row r="354">
          <cell r="D354">
            <v>34</v>
          </cell>
          <cell r="E354">
            <v>39</v>
          </cell>
          <cell r="F354">
            <v>17</v>
          </cell>
          <cell r="G354">
            <v>20</v>
          </cell>
          <cell r="H354">
            <v>17</v>
          </cell>
          <cell r="I354">
            <v>19</v>
          </cell>
        </row>
        <row r="355">
          <cell r="D355" t="str">
            <v>ND</v>
          </cell>
          <cell r="E355" t="str">
            <v>ND</v>
          </cell>
          <cell r="F355" t="str">
            <v>ND</v>
          </cell>
          <cell r="G355" t="str">
            <v>ND</v>
          </cell>
          <cell r="H355" t="str">
            <v>ND</v>
          </cell>
          <cell r="I355" t="str">
            <v>ND</v>
          </cell>
        </row>
        <row r="356">
          <cell r="D356" t="str">
            <v>ND</v>
          </cell>
          <cell r="E356" t="str">
            <v>ND</v>
          </cell>
          <cell r="F356" t="str">
            <v>ND</v>
          </cell>
          <cell r="G356" t="str">
            <v>ND</v>
          </cell>
          <cell r="H356" t="str">
            <v>ND</v>
          </cell>
          <cell r="I356" t="str">
            <v>ND</v>
          </cell>
        </row>
        <row r="357">
          <cell r="D357" t="str">
            <v>ND</v>
          </cell>
          <cell r="E357" t="str">
            <v>ND</v>
          </cell>
          <cell r="F357" t="str">
            <v>ND</v>
          </cell>
          <cell r="G357" t="str">
            <v>ND</v>
          </cell>
          <cell r="H357" t="str">
            <v>ND</v>
          </cell>
          <cell r="I357" t="str">
            <v>ND</v>
          </cell>
        </row>
        <row r="358">
          <cell r="D358">
            <v>34</v>
          </cell>
          <cell r="E358">
            <v>34</v>
          </cell>
          <cell r="F358">
            <v>18</v>
          </cell>
          <cell r="G358">
            <v>18</v>
          </cell>
          <cell r="H358">
            <v>16</v>
          </cell>
          <cell r="I358">
            <v>16</v>
          </cell>
        </row>
        <row r="359">
          <cell r="D359" t="str">
            <v>ND</v>
          </cell>
          <cell r="E359" t="str">
            <v>ND</v>
          </cell>
          <cell r="F359" t="str">
            <v>ND</v>
          </cell>
          <cell r="G359" t="str">
            <v>ND</v>
          </cell>
          <cell r="H359" t="str">
            <v>ND</v>
          </cell>
          <cell r="I359" t="str">
            <v>ND</v>
          </cell>
        </row>
        <row r="360">
          <cell r="D360">
            <v>492</v>
          </cell>
          <cell r="E360">
            <v>931</v>
          </cell>
          <cell r="F360">
            <v>254</v>
          </cell>
          <cell r="G360">
            <v>486</v>
          </cell>
          <cell r="H360">
            <v>238</v>
          </cell>
          <cell r="I360">
            <v>445</v>
          </cell>
        </row>
        <row r="361">
          <cell r="D361" t="str">
            <v>ND</v>
          </cell>
          <cell r="E361" t="str">
            <v>ND</v>
          </cell>
          <cell r="F361" t="str">
            <v>ND</v>
          </cell>
          <cell r="G361" t="str">
            <v>ND</v>
          </cell>
          <cell r="H361" t="str">
            <v>ND</v>
          </cell>
          <cell r="I361" t="str">
            <v>ND</v>
          </cell>
        </row>
        <row r="362">
          <cell r="D362" t="str">
            <v>ND</v>
          </cell>
          <cell r="E362" t="str">
            <v>ND</v>
          </cell>
          <cell r="F362" t="str">
            <v>ND</v>
          </cell>
          <cell r="G362" t="str">
            <v>ND</v>
          </cell>
          <cell r="H362" t="str">
            <v>ND</v>
          </cell>
          <cell r="I362" t="str">
            <v>ND</v>
          </cell>
        </row>
        <row r="363">
          <cell r="D363" t="str">
            <v>ND</v>
          </cell>
          <cell r="E363" t="str">
            <v>ND</v>
          </cell>
          <cell r="F363" t="str">
            <v>ND</v>
          </cell>
          <cell r="G363" t="str">
            <v>ND</v>
          </cell>
          <cell r="H363" t="str">
            <v>ND</v>
          </cell>
          <cell r="I363" t="str">
            <v>ND</v>
          </cell>
        </row>
        <row r="364">
          <cell r="D364">
            <v>808</v>
          </cell>
          <cell r="E364">
            <v>758</v>
          </cell>
          <cell r="F364">
            <v>469</v>
          </cell>
          <cell r="G364">
            <v>430</v>
          </cell>
          <cell r="H364">
            <v>339</v>
          </cell>
          <cell r="I364">
            <v>328</v>
          </cell>
        </row>
        <row r="365">
          <cell r="D365" t="str">
            <v>ND</v>
          </cell>
          <cell r="E365" t="str">
            <v>ND</v>
          </cell>
          <cell r="F365" t="str">
            <v>ND</v>
          </cell>
          <cell r="G365" t="str">
            <v>ND</v>
          </cell>
          <cell r="H365" t="str">
            <v>ND</v>
          </cell>
          <cell r="I365" t="str">
            <v>ND</v>
          </cell>
        </row>
        <row r="376">
          <cell r="B376">
            <v>1</v>
          </cell>
          <cell r="C376">
            <v>12</v>
          </cell>
          <cell r="D376">
            <v>5</v>
          </cell>
          <cell r="E376">
            <v>8</v>
          </cell>
          <cell r="F376">
            <v>8</v>
          </cell>
          <cell r="G376">
            <v>34</v>
          </cell>
          <cell r="I376">
            <v>11</v>
          </cell>
          <cell r="J376">
            <v>4</v>
          </cell>
          <cell r="K376">
            <v>2</v>
          </cell>
          <cell r="L376">
            <v>4</v>
          </cell>
          <cell r="M376">
            <v>21</v>
          </cell>
          <cell r="N376">
            <v>1</v>
          </cell>
          <cell r="O376">
            <v>1</v>
          </cell>
          <cell r="P376">
            <v>1</v>
          </cell>
          <cell r="Q376">
            <v>6</v>
          </cell>
          <cell r="R376">
            <v>4</v>
          </cell>
          <cell r="S376">
            <v>13</v>
          </cell>
        </row>
        <row r="377">
          <cell r="B377">
            <v>0</v>
          </cell>
          <cell r="C377">
            <v>2</v>
          </cell>
          <cell r="D377">
            <v>1</v>
          </cell>
          <cell r="E377">
            <v>1</v>
          </cell>
          <cell r="F377">
            <v>2</v>
          </cell>
          <cell r="G377">
            <v>6</v>
          </cell>
          <cell r="J377">
            <v>1</v>
          </cell>
          <cell r="L377">
            <v>2</v>
          </cell>
          <cell r="M377">
            <v>3</v>
          </cell>
          <cell r="O377">
            <v>2</v>
          </cell>
          <cell r="Q377">
            <v>1</v>
          </cell>
          <cell r="S377">
            <v>3</v>
          </cell>
        </row>
        <row r="378">
          <cell r="B378">
            <v>0</v>
          </cell>
          <cell r="C378">
            <v>3</v>
          </cell>
          <cell r="D378">
            <v>2</v>
          </cell>
          <cell r="E378">
            <v>1</v>
          </cell>
          <cell r="F378">
            <v>1</v>
          </cell>
          <cell r="G378">
            <v>7</v>
          </cell>
          <cell r="I378">
            <v>3</v>
          </cell>
          <cell r="J378">
            <v>2</v>
          </cell>
          <cell r="K378">
            <v>1</v>
          </cell>
          <cell r="L378">
            <v>1</v>
          </cell>
          <cell r="M378">
            <v>7</v>
          </cell>
          <cell r="S378">
            <v>0</v>
          </cell>
        </row>
        <row r="379">
          <cell r="B379">
            <v>1</v>
          </cell>
          <cell r="C379">
            <v>17</v>
          </cell>
          <cell r="D379">
            <v>8</v>
          </cell>
          <cell r="E379">
            <v>10</v>
          </cell>
          <cell r="F379">
            <v>11</v>
          </cell>
          <cell r="G379">
            <v>47</v>
          </cell>
          <cell r="H379">
            <v>0</v>
          </cell>
          <cell r="I379">
            <v>14</v>
          </cell>
          <cell r="J379">
            <v>7</v>
          </cell>
          <cell r="K379">
            <v>3</v>
          </cell>
          <cell r="L379">
            <v>7</v>
          </cell>
          <cell r="M379">
            <v>31</v>
          </cell>
          <cell r="N379">
            <v>1</v>
          </cell>
          <cell r="O379">
            <v>3</v>
          </cell>
          <cell r="P379">
            <v>1</v>
          </cell>
          <cell r="Q379">
            <v>7</v>
          </cell>
          <cell r="R379">
            <v>4</v>
          </cell>
          <cell r="S379">
            <v>16</v>
          </cell>
        </row>
        <row r="390">
          <cell r="G390">
            <v>0</v>
          </cell>
          <cell r="H390">
            <v>0</v>
          </cell>
          <cell r="I390">
            <v>0</v>
          </cell>
          <cell r="J390">
            <v>0</v>
          </cell>
          <cell r="K390">
            <v>0</v>
          </cell>
          <cell r="L390">
            <v>0</v>
          </cell>
          <cell r="M390">
            <v>0</v>
          </cell>
          <cell r="N390">
            <v>0</v>
          </cell>
          <cell r="O390">
            <v>0</v>
          </cell>
          <cell r="P390">
            <v>0</v>
          </cell>
          <cell r="Q390">
            <v>0</v>
          </cell>
          <cell r="R390">
            <v>0</v>
          </cell>
        </row>
        <row r="391">
          <cell r="G391">
            <v>3</v>
          </cell>
          <cell r="H391">
            <v>0</v>
          </cell>
          <cell r="I391">
            <v>0</v>
          </cell>
          <cell r="J391">
            <v>0</v>
          </cell>
          <cell r="K391">
            <v>0</v>
          </cell>
          <cell r="L391">
            <v>0</v>
          </cell>
          <cell r="M391">
            <v>0</v>
          </cell>
          <cell r="N391">
            <v>0</v>
          </cell>
          <cell r="O391">
            <v>0</v>
          </cell>
          <cell r="P391">
            <v>0</v>
          </cell>
          <cell r="Q391">
            <v>0</v>
          </cell>
          <cell r="R391">
            <v>0</v>
          </cell>
        </row>
        <row r="392">
          <cell r="G392">
            <v>2</v>
          </cell>
          <cell r="H392">
            <v>0</v>
          </cell>
          <cell r="I392">
            <v>0</v>
          </cell>
          <cell r="J392">
            <v>0</v>
          </cell>
          <cell r="K392">
            <v>0</v>
          </cell>
          <cell r="L392">
            <v>0</v>
          </cell>
          <cell r="M392">
            <v>0</v>
          </cell>
          <cell r="N392">
            <v>0</v>
          </cell>
          <cell r="O392">
            <v>0</v>
          </cell>
          <cell r="P392">
            <v>0</v>
          </cell>
          <cell r="Q392">
            <v>0</v>
          </cell>
          <cell r="R392">
            <v>0</v>
          </cell>
        </row>
        <row r="393">
          <cell r="G393">
            <v>1</v>
          </cell>
          <cell r="H393">
            <v>0</v>
          </cell>
          <cell r="I393">
            <v>0</v>
          </cell>
          <cell r="J393">
            <v>0</v>
          </cell>
          <cell r="K393">
            <v>0</v>
          </cell>
          <cell r="L393">
            <v>0</v>
          </cell>
          <cell r="M393">
            <v>0</v>
          </cell>
          <cell r="N393">
            <v>0</v>
          </cell>
          <cell r="O393">
            <v>0</v>
          </cell>
          <cell r="P393">
            <v>0</v>
          </cell>
          <cell r="Q393">
            <v>0</v>
          </cell>
          <cell r="R393">
            <v>0</v>
          </cell>
        </row>
        <row r="394">
          <cell r="G394">
            <v>1</v>
          </cell>
          <cell r="H394">
            <v>0</v>
          </cell>
          <cell r="I394">
            <v>0</v>
          </cell>
          <cell r="J394">
            <v>0</v>
          </cell>
          <cell r="K394">
            <v>0</v>
          </cell>
          <cell r="L394">
            <v>0</v>
          </cell>
          <cell r="M394">
            <v>0</v>
          </cell>
          <cell r="N394">
            <v>0</v>
          </cell>
          <cell r="O394">
            <v>0</v>
          </cell>
          <cell r="P394">
            <v>0</v>
          </cell>
          <cell r="Q394">
            <v>0</v>
          </cell>
          <cell r="R394">
            <v>0</v>
          </cell>
        </row>
        <row r="395">
          <cell r="G395">
            <v>7</v>
          </cell>
          <cell r="H395">
            <v>0</v>
          </cell>
          <cell r="I395">
            <v>0</v>
          </cell>
          <cell r="J395">
            <v>0</v>
          </cell>
          <cell r="K395">
            <v>0</v>
          </cell>
          <cell r="L395">
            <v>0</v>
          </cell>
          <cell r="M395">
            <v>0</v>
          </cell>
          <cell r="N395">
            <v>0</v>
          </cell>
          <cell r="O395">
            <v>0</v>
          </cell>
          <cell r="P395">
            <v>0</v>
          </cell>
          <cell r="Q395">
            <v>0</v>
          </cell>
          <cell r="R395">
            <v>0</v>
          </cell>
        </row>
        <row r="398">
          <cell r="G398">
            <v>0</v>
          </cell>
          <cell r="H398">
            <v>0</v>
          </cell>
          <cell r="I398">
            <v>0</v>
          </cell>
          <cell r="J398">
            <v>0</v>
          </cell>
          <cell r="K398">
            <v>0</v>
          </cell>
          <cell r="L398">
            <v>0</v>
          </cell>
          <cell r="M398">
            <v>0</v>
          </cell>
          <cell r="N398">
            <v>0</v>
          </cell>
          <cell r="O398">
            <v>0</v>
          </cell>
          <cell r="P398">
            <v>0</v>
          </cell>
          <cell r="Q398">
            <v>0</v>
          </cell>
          <cell r="R398">
            <v>0</v>
          </cell>
        </row>
        <row r="399">
          <cell r="G399">
            <v>0</v>
          </cell>
          <cell r="H399">
            <v>2</v>
          </cell>
          <cell r="I399">
            <v>0</v>
          </cell>
          <cell r="J399">
            <v>0</v>
          </cell>
          <cell r="K399">
            <v>0</v>
          </cell>
          <cell r="L399">
            <v>0</v>
          </cell>
          <cell r="M399">
            <v>0</v>
          </cell>
          <cell r="N399">
            <v>0</v>
          </cell>
          <cell r="O399">
            <v>0</v>
          </cell>
          <cell r="P399">
            <v>0</v>
          </cell>
          <cell r="Q399">
            <v>0</v>
          </cell>
          <cell r="R399">
            <v>0</v>
          </cell>
        </row>
        <row r="400">
          <cell r="G400">
            <v>1</v>
          </cell>
          <cell r="H400">
            <v>0</v>
          </cell>
          <cell r="I400">
            <v>0</v>
          </cell>
          <cell r="J400">
            <v>0</v>
          </cell>
          <cell r="K400">
            <v>0</v>
          </cell>
          <cell r="L400">
            <v>0</v>
          </cell>
          <cell r="M400">
            <v>0</v>
          </cell>
          <cell r="N400">
            <v>0</v>
          </cell>
          <cell r="O400">
            <v>0</v>
          </cell>
          <cell r="P400">
            <v>0</v>
          </cell>
          <cell r="Q400">
            <v>0</v>
          </cell>
          <cell r="R400">
            <v>0</v>
          </cell>
        </row>
        <row r="401">
          <cell r="G401">
            <v>0</v>
          </cell>
          <cell r="H401">
            <v>1</v>
          </cell>
          <cell r="I401">
            <v>0</v>
          </cell>
          <cell r="J401">
            <v>0</v>
          </cell>
          <cell r="K401">
            <v>0</v>
          </cell>
          <cell r="L401">
            <v>0</v>
          </cell>
          <cell r="M401">
            <v>0</v>
          </cell>
          <cell r="N401">
            <v>0</v>
          </cell>
          <cell r="O401">
            <v>0</v>
          </cell>
          <cell r="P401">
            <v>0</v>
          </cell>
          <cell r="Q401">
            <v>0</v>
          </cell>
          <cell r="R401">
            <v>0</v>
          </cell>
        </row>
        <row r="402">
          <cell r="G402">
            <v>2</v>
          </cell>
          <cell r="H402">
            <v>0</v>
          </cell>
          <cell r="I402">
            <v>0</v>
          </cell>
          <cell r="J402">
            <v>0</v>
          </cell>
          <cell r="K402">
            <v>0</v>
          </cell>
          <cell r="L402">
            <v>0</v>
          </cell>
          <cell r="M402">
            <v>0</v>
          </cell>
          <cell r="N402">
            <v>0</v>
          </cell>
          <cell r="O402">
            <v>0</v>
          </cell>
          <cell r="P402">
            <v>0</v>
          </cell>
          <cell r="Q402">
            <v>0</v>
          </cell>
          <cell r="R402">
            <v>0</v>
          </cell>
        </row>
        <row r="403">
          <cell r="G403">
            <v>3</v>
          </cell>
          <cell r="H403">
            <v>3</v>
          </cell>
          <cell r="I403">
            <v>0</v>
          </cell>
          <cell r="J403">
            <v>0</v>
          </cell>
          <cell r="K403">
            <v>0</v>
          </cell>
          <cell r="L403">
            <v>0</v>
          </cell>
          <cell r="M403">
            <v>0</v>
          </cell>
          <cell r="N403">
            <v>0</v>
          </cell>
          <cell r="O403">
            <v>0</v>
          </cell>
          <cell r="P403">
            <v>0</v>
          </cell>
          <cell r="Q403">
            <v>0</v>
          </cell>
          <cell r="R403">
            <v>0</v>
          </cell>
        </row>
        <row r="406">
          <cell r="G406">
            <v>0</v>
          </cell>
          <cell r="H406">
            <v>1</v>
          </cell>
          <cell r="I406">
            <v>0</v>
          </cell>
          <cell r="J406">
            <v>0</v>
          </cell>
          <cell r="K406">
            <v>0</v>
          </cell>
          <cell r="L406">
            <v>0</v>
          </cell>
          <cell r="M406">
            <v>0</v>
          </cell>
          <cell r="N406">
            <v>0</v>
          </cell>
          <cell r="O406">
            <v>0</v>
          </cell>
          <cell r="P406">
            <v>0</v>
          </cell>
          <cell r="Q406">
            <v>0</v>
          </cell>
          <cell r="R406">
            <v>0</v>
          </cell>
        </row>
        <row r="407">
          <cell r="G407">
            <v>11</v>
          </cell>
          <cell r="H407">
            <v>1</v>
          </cell>
          <cell r="I407">
            <v>0</v>
          </cell>
          <cell r="J407">
            <v>0</v>
          </cell>
          <cell r="K407">
            <v>0</v>
          </cell>
          <cell r="L407">
            <v>0</v>
          </cell>
          <cell r="M407">
            <v>0</v>
          </cell>
          <cell r="N407">
            <v>0</v>
          </cell>
          <cell r="O407">
            <v>0</v>
          </cell>
          <cell r="P407">
            <v>0</v>
          </cell>
          <cell r="Q407">
            <v>0</v>
          </cell>
          <cell r="R407">
            <v>0</v>
          </cell>
        </row>
        <row r="408">
          <cell r="G408">
            <v>4</v>
          </cell>
          <cell r="H408">
            <v>1</v>
          </cell>
          <cell r="I408">
            <v>0</v>
          </cell>
          <cell r="J408">
            <v>0</v>
          </cell>
          <cell r="K408">
            <v>0</v>
          </cell>
          <cell r="L408">
            <v>0</v>
          </cell>
          <cell r="M408">
            <v>0</v>
          </cell>
          <cell r="N408">
            <v>0</v>
          </cell>
          <cell r="O408">
            <v>0</v>
          </cell>
          <cell r="P408">
            <v>0</v>
          </cell>
          <cell r="Q408">
            <v>0</v>
          </cell>
          <cell r="R408">
            <v>0</v>
          </cell>
        </row>
        <row r="409">
          <cell r="G409">
            <v>2</v>
          </cell>
          <cell r="H409">
            <v>6</v>
          </cell>
          <cell r="I409">
            <v>0</v>
          </cell>
          <cell r="J409">
            <v>0</v>
          </cell>
          <cell r="K409">
            <v>0</v>
          </cell>
          <cell r="L409">
            <v>0</v>
          </cell>
          <cell r="M409">
            <v>0</v>
          </cell>
          <cell r="N409">
            <v>0</v>
          </cell>
          <cell r="O409">
            <v>0</v>
          </cell>
          <cell r="P409">
            <v>0</v>
          </cell>
          <cell r="Q409">
            <v>0</v>
          </cell>
          <cell r="R409">
            <v>0</v>
          </cell>
        </row>
        <row r="410">
          <cell r="G410">
            <v>4</v>
          </cell>
          <cell r="H410">
            <v>4</v>
          </cell>
          <cell r="I410">
            <v>0</v>
          </cell>
          <cell r="J410">
            <v>0</v>
          </cell>
          <cell r="K410">
            <v>0</v>
          </cell>
          <cell r="L410">
            <v>0</v>
          </cell>
          <cell r="M410">
            <v>0</v>
          </cell>
          <cell r="N410">
            <v>0</v>
          </cell>
          <cell r="O410">
            <v>0</v>
          </cell>
          <cell r="P410">
            <v>0</v>
          </cell>
          <cell r="Q410">
            <v>0</v>
          </cell>
          <cell r="R410">
            <v>0</v>
          </cell>
        </row>
        <row r="411">
          <cell r="G411">
            <v>21</v>
          </cell>
          <cell r="H411">
            <v>13</v>
          </cell>
          <cell r="I411">
            <v>0</v>
          </cell>
          <cell r="J411">
            <v>0</v>
          </cell>
          <cell r="K411">
            <v>0</v>
          </cell>
          <cell r="L411">
            <v>0</v>
          </cell>
          <cell r="M411">
            <v>0</v>
          </cell>
          <cell r="N411">
            <v>0</v>
          </cell>
          <cell r="O411">
            <v>0</v>
          </cell>
          <cell r="P411">
            <v>0</v>
          </cell>
          <cell r="Q411">
            <v>0</v>
          </cell>
          <cell r="R411">
            <v>0</v>
          </cell>
        </row>
        <row r="418">
          <cell r="B418">
            <v>0</v>
          </cell>
          <cell r="C418">
            <v>2</v>
          </cell>
          <cell r="D418">
            <v>0</v>
          </cell>
          <cell r="E418">
            <v>1</v>
          </cell>
          <cell r="F418">
            <v>0</v>
          </cell>
          <cell r="G418">
            <v>3</v>
          </cell>
          <cell r="I418">
            <v>2</v>
          </cell>
          <cell r="M418">
            <v>2</v>
          </cell>
          <cell r="Q418">
            <v>1</v>
          </cell>
          <cell r="S418">
            <v>1</v>
          </cell>
        </row>
        <row r="419">
          <cell r="B419">
            <v>1</v>
          </cell>
          <cell r="C419">
            <v>2</v>
          </cell>
          <cell r="D419">
            <v>2</v>
          </cell>
          <cell r="E419">
            <v>2</v>
          </cell>
          <cell r="F419">
            <v>4</v>
          </cell>
          <cell r="G419">
            <v>11</v>
          </cell>
          <cell r="I419">
            <v>2</v>
          </cell>
          <cell r="J419">
            <v>1</v>
          </cell>
          <cell r="K419">
            <v>1</v>
          </cell>
          <cell r="L419">
            <v>2</v>
          </cell>
          <cell r="M419">
            <v>6</v>
          </cell>
          <cell r="N419">
            <v>1</v>
          </cell>
          <cell r="P419">
            <v>1</v>
          </cell>
          <cell r="Q419">
            <v>1</v>
          </cell>
          <cell r="R419">
            <v>2</v>
          </cell>
          <cell r="S419">
            <v>5</v>
          </cell>
        </row>
        <row r="420">
          <cell r="B420">
            <v>0</v>
          </cell>
          <cell r="C420">
            <v>0</v>
          </cell>
          <cell r="D420">
            <v>1</v>
          </cell>
          <cell r="E420">
            <v>0</v>
          </cell>
          <cell r="F420">
            <v>0</v>
          </cell>
          <cell r="G420">
            <v>1</v>
          </cell>
          <cell r="J420">
            <v>1</v>
          </cell>
          <cell r="M420">
            <v>1</v>
          </cell>
          <cell r="S420">
            <v>0</v>
          </cell>
        </row>
        <row r="421">
          <cell r="B421">
            <v>0</v>
          </cell>
          <cell r="C421">
            <v>3</v>
          </cell>
          <cell r="D421">
            <v>0</v>
          </cell>
          <cell r="E421">
            <v>0</v>
          </cell>
          <cell r="F421">
            <v>0</v>
          </cell>
          <cell r="G421">
            <v>3</v>
          </cell>
          <cell r="I421">
            <v>1</v>
          </cell>
          <cell r="M421">
            <v>1</v>
          </cell>
          <cell r="O421">
            <v>2</v>
          </cell>
          <cell r="S421">
            <v>2</v>
          </cell>
        </row>
        <row r="422">
          <cell r="B422">
            <v>0</v>
          </cell>
          <cell r="C422">
            <v>4</v>
          </cell>
          <cell r="D422">
            <v>2</v>
          </cell>
          <cell r="E422">
            <v>4</v>
          </cell>
          <cell r="F422">
            <v>2</v>
          </cell>
          <cell r="G422">
            <v>12</v>
          </cell>
          <cell r="I422">
            <v>3</v>
          </cell>
          <cell r="J422">
            <v>2</v>
          </cell>
          <cell r="K422">
            <v>1</v>
          </cell>
          <cell r="L422">
            <v>2</v>
          </cell>
          <cell r="M422">
            <v>8</v>
          </cell>
          <cell r="O422">
            <v>1</v>
          </cell>
          <cell r="Q422">
            <v>3</v>
          </cell>
          <cell r="S422">
            <v>4</v>
          </cell>
        </row>
        <row r="423">
          <cell r="B423">
            <v>0</v>
          </cell>
          <cell r="C423">
            <v>3</v>
          </cell>
          <cell r="D423">
            <v>1</v>
          </cell>
          <cell r="E423">
            <v>0</v>
          </cell>
          <cell r="F423">
            <v>2</v>
          </cell>
          <cell r="G423">
            <v>6</v>
          </cell>
          <cell r="I423">
            <v>3</v>
          </cell>
          <cell r="J423">
            <v>1</v>
          </cell>
          <cell r="L423">
            <v>1</v>
          </cell>
          <cell r="M423">
            <v>5</v>
          </cell>
          <cell r="R423">
            <v>1</v>
          </cell>
          <cell r="S423">
            <v>1</v>
          </cell>
        </row>
        <row r="424">
          <cell r="B424">
            <v>0</v>
          </cell>
          <cell r="C424">
            <v>3</v>
          </cell>
          <cell r="D424">
            <v>1</v>
          </cell>
          <cell r="E424">
            <v>0</v>
          </cell>
          <cell r="F424">
            <v>0</v>
          </cell>
          <cell r="G424">
            <v>4</v>
          </cell>
          <cell r="I424">
            <v>3</v>
          </cell>
          <cell r="J424">
            <v>1</v>
          </cell>
          <cell r="M424">
            <v>4</v>
          </cell>
          <cell r="S424">
            <v>0</v>
          </cell>
        </row>
        <row r="425">
          <cell r="B425">
            <v>0</v>
          </cell>
          <cell r="C425">
            <v>0</v>
          </cell>
          <cell r="D425">
            <v>0</v>
          </cell>
          <cell r="E425">
            <v>0</v>
          </cell>
          <cell r="F425">
            <v>0</v>
          </cell>
          <cell r="G425">
            <v>0</v>
          </cell>
          <cell r="M425">
            <v>0</v>
          </cell>
          <cell r="S425">
            <v>0</v>
          </cell>
        </row>
        <row r="426">
          <cell r="B426">
            <v>0</v>
          </cell>
          <cell r="C426">
            <v>0</v>
          </cell>
          <cell r="D426">
            <v>1</v>
          </cell>
          <cell r="E426">
            <v>1</v>
          </cell>
          <cell r="F426">
            <v>3</v>
          </cell>
          <cell r="G426">
            <v>5</v>
          </cell>
          <cell r="J426">
            <v>1</v>
          </cell>
          <cell r="L426">
            <v>2</v>
          </cell>
          <cell r="M426">
            <v>3</v>
          </cell>
          <cell r="Q426">
            <v>1</v>
          </cell>
          <cell r="R426">
            <v>1</v>
          </cell>
          <cell r="S426">
            <v>2</v>
          </cell>
        </row>
        <row r="427">
          <cell r="B427">
            <v>0</v>
          </cell>
          <cell r="C427">
            <v>0</v>
          </cell>
          <cell r="D427">
            <v>0</v>
          </cell>
          <cell r="E427">
            <v>1</v>
          </cell>
          <cell r="F427">
            <v>0</v>
          </cell>
          <cell r="G427">
            <v>1</v>
          </cell>
          <cell r="K427">
            <v>1</v>
          </cell>
          <cell r="M427">
            <v>1</v>
          </cell>
          <cell r="S427">
            <v>0</v>
          </cell>
        </row>
        <row r="428">
          <cell r="B428">
            <v>0</v>
          </cell>
          <cell r="C428">
            <v>0</v>
          </cell>
          <cell r="D428">
            <v>0</v>
          </cell>
          <cell r="E428">
            <v>1</v>
          </cell>
          <cell r="F428">
            <v>0</v>
          </cell>
          <cell r="G428">
            <v>1</v>
          </cell>
          <cell r="M428">
            <v>0</v>
          </cell>
          <cell r="Q428">
            <v>1</v>
          </cell>
          <cell r="S428">
            <v>1</v>
          </cell>
        </row>
        <row r="429">
          <cell r="B429">
            <v>0</v>
          </cell>
          <cell r="C429">
            <v>0</v>
          </cell>
          <cell r="D429">
            <v>0</v>
          </cell>
          <cell r="E429">
            <v>0</v>
          </cell>
          <cell r="F429">
            <v>0</v>
          </cell>
          <cell r="G429">
            <v>0</v>
          </cell>
          <cell r="M429">
            <v>0</v>
          </cell>
          <cell r="S429">
            <v>0</v>
          </cell>
        </row>
        <row r="430">
          <cell r="B430">
            <v>0</v>
          </cell>
          <cell r="C430">
            <v>0</v>
          </cell>
          <cell r="D430">
            <v>0</v>
          </cell>
          <cell r="E430">
            <v>0</v>
          </cell>
          <cell r="F430">
            <v>0</v>
          </cell>
          <cell r="G430">
            <v>0</v>
          </cell>
          <cell r="M430">
            <v>0</v>
          </cell>
          <cell r="S430">
            <v>0</v>
          </cell>
        </row>
        <row r="431">
          <cell r="B431">
            <v>0</v>
          </cell>
          <cell r="C431">
            <v>0</v>
          </cell>
          <cell r="D431">
            <v>0</v>
          </cell>
          <cell r="E431">
            <v>0</v>
          </cell>
          <cell r="F431">
            <v>0</v>
          </cell>
          <cell r="G431">
            <v>0</v>
          </cell>
          <cell r="M431">
            <v>0</v>
          </cell>
          <cell r="S431">
            <v>0</v>
          </cell>
        </row>
        <row r="432">
          <cell r="B432">
            <v>0</v>
          </cell>
          <cell r="C432">
            <v>0</v>
          </cell>
          <cell r="D432">
            <v>0</v>
          </cell>
          <cell r="E432">
            <v>0</v>
          </cell>
          <cell r="F432">
            <v>0</v>
          </cell>
          <cell r="G432">
            <v>0</v>
          </cell>
          <cell r="M432">
            <v>0</v>
          </cell>
          <cell r="S432">
            <v>0</v>
          </cell>
        </row>
        <row r="433">
          <cell r="B433">
            <v>0</v>
          </cell>
          <cell r="C433">
            <v>0</v>
          </cell>
          <cell r="D433">
            <v>0</v>
          </cell>
          <cell r="E433">
            <v>0</v>
          </cell>
          <cell r="F433">
            <v>0</v>
          </cell>
          <cell r="G433">
            <v>0</v>
          </cell>
          <cell r="M433">
            <v>0</v>
          </cell>
          <cell r="S433">
            <v>0</v>
          </cell>
        </row>
        <row r="434">
          <cell r="B434">
            <v>0</v>
          </cell>
          <cell r="C434">
            <v>0</v>
          </cell>
          <cell r="D434">
            <v>0</v>
          </cell>
          <cell r="E434">
            <v>0</v>
          </cell>
          <cell r="F434">
            <v>0</v>
          </cell>
          <cell r="G434">
            <v>0</v>
          </cell>
          <cell r="M434">
            <v>0</v>
          </cell>
          <cell r="S434">
            <v>0</v>
          </cell>
        </row>
        <row r="435">
          <cell r="B435">
            <v>0</v>
          </cell>
          <cell r="C435">
            <v>0</v>
          </cell>
          <cell r="D435">
            <v>0</v>
          </cell>
          <cell r="E435">
            <v>0</v>
          </cell>
          <cell r="F435">
            <v>0</v>
          </cell>
          <cell r="G435">
            <v>0</v>
          </cell>
          <cell r="M435">
            <v>0</v>
          </cell>
          <cell r="S435">
            <v>0</v>
          </cell>
        </row>
        <row r="436">
          <cell r="B436">
            <v>0</v>
          </cell>
          <cell r="C436">
            <v>0</v>
          </cell>
          <cell r="D436">
            <v>0</v>
          </cell>
          <cell r="E436">
            <v>0</v>
          </cell>
          <cell r="F436">
            <v>0</v>
          </cell>
          <cell r="G436">
            <v>0</v>
          </cell>
          <cell r="M436">
            <v>0</v>
          </cell>
          <cell r="S436">
            <v>0</v>
          </cell>
        </row>
        <row r="437">
          <cell r="B437">
            <v>0</v>
          </cell>
          <cell r="C437">
            <v>0</v>
          </cell>
          <cell r="D437">
            <v>0</v>
          </cell>
          <cell r="E437">
            <v>0</v>
          </cell>
          <cell r="F437">
            <v>0</v>
          </cell>
          <cell r="G437">
            <v>0</v>
          </cell>
          <cell r="M437">
            <v>0</v>
          </cell>
          <cell r="S437">
            <v>0</v>
          </cell>
        </row>
        <row r="438">
          <cell r="B438">
            <v>1</v>
          </cell>
          <cell r="C438">
            <v>17</v>
          </cell>
          <cell r="D438">
            <v>8</v>
          </cell>
          <cell r="E438">
            <v>10</v>
          </cell>
          <cell r="F438">
            <v>11</v>
          </cell>
          <cell r="G438">
            <v>47</v>
          </cell>
          <cell r="H438">
            <v>0</v>
          </cell>
          <cell r="I438">
            <v>14</v>
          </cell>
          <cell r="J438">
            <v>7</v>
          </cell>
          <cell r="K438">
            <v>3</v>
          </cell>
          <cell r="L438">
            <v>7</v>
          </cell>
          <cell r="M438">
            <v>31</v>
          </cell>
          <cell r="N438">
            <v>1</v>
          </cell>
          <cell r="O438">
            <v>3</v>
          </cell>
          <cell r="P438">
            <v>1</v>
          </cell>
          <cell r="Q438">
            <v>7</v>
          </cell>
          <cell r="R438">
            <v>4</v>
          </cell>
          <cell r="S438">
            <v>16</v>
          </cell>
        </row>
      </sheetData>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sheetData sheetId="754"/>
      <sheetData sheetId="755"/>
      <sheetData sheetId="756"/>
      <sheetData sheetId="757"/>
      <sheetData sheetId="758"/>
      <sheetData sheetId="759"/>
      <sheetData sheetId="760"/>
      <sheetData sheetId="761"/>
      <sheetData sheetId="762"/>
      <sheetData sheetId="763"/>
      <sheetData sheetId="764"/>
      <sheetData sheetId="765"/>
      <sheetData sheetId="766"/>
      <sheetData sheetId="767"/>
      <sheetData sheetId="768"/>
      <sheetData sheetId="769"/>
      <sheetData sheetId="770"/>
      <sheetData sheetId="771">
        <row r="21">
          <cell r="C21">
            <v>0.01</v>
          </cell>
        </row>
      </sheetData>
      <sheetData sheetId="772"/>
      <sheetData sheetId="773"/>
      <sheetData sheetId="774"/>
      <sheetData sheetId="775"/>
      <sheetData sheetId="776"/>
      <sheetData sheetId="777"/>
      <sheetData sheetId="778"/>
      <sheetData sheetId="779"/>
      <sheetData sheetId="780"/>
      <sheetData sheetId="781"/>
      <sheetData sheetId="782"/>
      <sheetData sheetId="783"/>
      <sheetData sheetId="784"/>
      <sheetData sheetId="785"/>
      <sheetData sheetId="786">
        <row r="6">
          <cell r="A6" t="str">
            <v>Aeroporto</v>
          </cell>
        </row>
      </sheetData>
      <sheetData sheetId="787"/>
      <sheetData sheetId="788"/>
      <sheetData sheetId="789"/>
      <sheetData sheetId="790"/>
      <sheetData sheetId="791"/>
      <sheetData sheetId="792"/>
      <sheetData sheetId="793"/>
      <sheetData sheetId="794"/>
      <sheetData sheetId="795"/>
      <sheetData sheetId="796"/>
      <sheetData sheetId="797"/>
      <sheetData sheetId="798"/>
      <sheetData sheetId="799"/>
      <sheetData sheetId="800"/>
      <sheetData sheetId="801">
        <row r="2">
          <cell r="D2">
            <v>29.8</v>
          </cell>
        </row>
      </sheetData>
      <sheetData sheetId="802"/>
      <sheetData sheetId="803"/>
      <sheetData sheetId="804"/>
      <sheetData sheetId="805"/>
      <sheetData sheetId="806"/>
      <sheetData sheetId="807"/>
      <sheetData sheetId="808"/>
      <sheetData sheetId="809"/>
      <sheetData sheetId="810"/>
      <sheetData sheetId="811"/>
      <sheetData sheetId="812"/>
      <sheetData sheetId="813">
        <row r="3">
          <cell r="F3">
            <v>43</v>
          </cell>
        </row>
      </sheetData>
      <sheetData sheetId="814"/>
      <sheetData sheetId="815"/>
      <sheetData sheetId="816"/>
      <sheetData sheetId="817"/>
      <sheetData sheetId="818"/>
      <sheetData sheetId="819">
        <row r="4">
          <cell r="C4">
            <v>0.83199999999999996</v>
          </cell>
        </row>
      </sheetData>
      <sheetData sheetId="820"/>
      <sheetData sheetId="821"/>
      <sheetData sheetId="822"/>
      <sheetData sheetId="823">
        <row r="3">
          <cell r="B3">
            <v>1.1014984296158659</v>
          </cell>
        </row>
      </sheetData>
      <sheetData sheetId="824"/>
      <sheetData sheetId="825"/>
      <sheetData sheetId="826"/>
      <sheetData sheetId="827"/>
      <sheetData sheetId="828"/>
      <sheetData sheetId="829"/>
      <sheetData sheetId="830"/>
      <sheetData sheetId="831">
        <row r="2">
          <cell r="D2">
            <v>1.8749999999999999E-3</v>
          </cell>
        </row>
      </sheetData>
      <sheetData sheetId="832"/>
      <sheetData sheetId="833">
        <row r="2">
          <cell r="D2">
            <v>2.12</v>
          </cell>
        </row>
      </sheetData>
      <sheetData sheetId="834"/>
      <sheetData sheetId="835"/>
      <sheetData sheetId="836"/>
      <sheetData sheetId="837">
        <row r="2">
          <cell r="C2">
            <v>97</v>
          </cell>
        </row>
      </sheetData>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sheetData sheetId="853"/>
      <sheetData sheetId="854"/>
      <sheetData sheetId="855"/>
      <sheetData sheetId="856"/>
      <sheetData sheetId="857"/>
      <sheetData sheetId="858"/>
      <sheetData sheetId="859"/>
      <sheetData sheetId="860"/>
      <sheetData sheetId="861"/>
      <sheetData sheetId="862"/>
      <sheetData sheetId="863"/>
      <sheetData sheetId="864"/>
      <sheetData sheetId="865"/>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sheetData sheetId="1048"/>
      <sheetData sheetId="1049"/>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refreshError="1"/>
      <sheetData sheetId="1066" refreshError="1"/>
      <sheetData sheetId="1067" refreshError="1"/>
      <sheetData sheetId="1068" refreshError="1"/>
      <sheetData sheetId="1069" refreshError="1"/>
      <sheetData sheetId="107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inel"/>
      <sheetName val="Metas "/>
      <sheetName val="Metas 05 06"/>
      <sheetName val="Metas 05 06 ocultas"/>
      <sheetName val="Focos"/>
      <sheetName val="Dados de relacionamento"/>
      <sheetName val="Finanças"/>
      <sheetName val="Opex Capex M"/>
      <sheetName val="Opex Capex NE"/>
      <sheetName val="Análise Financeira_Opex"/>
      <sheetName val="Análise Financeira_Capex"/>
      <sheetName val="Dados Análise Financeira"/>
      <sheetName val="Análise Financeira NE"/>
      <sheetName val="Capitalização"/>
      <sheetName val="Capitalização NE"/>
      <sheetName val="F Perdas M"/>
      <sheetName val="F Perdas-Fraude M"/>
      <sheetName val="F Perdas - KPI"/>
      <sheetName val="F Perdas - KPI Ranking"/>
      <sheetName val="F Perdas - KPI DADOS"/>
      <sheetName val="Dados Perdas"/>
      <sheetName val="Dados Perdas e BH"/>
      <sheetName val="Dados Perdas RAA"/>
      <sheetName val="F Percentual Perdas FBH"/>
      <sheetName val="Otimização Ativos Poste"/>
      <sheetName val="Otimização Ativos Trafo"/>
      <sheetName val="Plano de Manutenção"/>
      <sheetName val="FEC NPD ELPA"/>
      <sheetName val="FEC NPD Circuitos"/>
      <sheetName val="FEC_NPD_2006"/>
      <sheetName val="Curva_FEC_NPD"/>
      <sheetName val="Tabelas"/>
      <sheetName val="Dados para os gráficos"/>
      <sheetName val="F Perdas-Fraude NE"/>
      <sheetName val="F Perdas-Black Holes"/>
      <sheetName val="F Perdas-Clandestinas M"/>
      <sheetName val="F Perdas-Clandestinas Ranking"/>
      <sheetName val="Dados Clandestina"/>
      <sheetName val="F Perdas-Clandestinas NE"/>
      <sheetName val="F Rec-Faturamento M "/>
      <sheetName val="Dados Faturamento"/>
      <sheetName val="F Rec-Faturamento IRC"/>
      <sheetName val="Ranking-Faturamento"/>
      <sheetName val="F Rec -Faturamento NE"/>
      <sheetName val="F Inad-Combate M "/>
      <sheetName val="F Inad-Combate M 2"/>
      <sheetName val="F Inad-TxArrec e PCLD M"/>
      <sheetName val="TxArrec por Unidade"/>
      <sheetName val="Dados Inadimplência"/>
      <sheetName val="F Inad-Combate NE"/>
      <sheetName val="Cálculos_DM"/>
      <sheetName val="EO"/>
      <sheetName val="Dados_DEC_2005"/>
      <sheetName val="Dados_FEC_2005"/>
      <sheetName val="DEC"/>
      <sheetName val="FEC"/>
      <sheetName val="Dados_DEC"/>
      <sheetName val="Dados_FEC"/>
      <sheetName val="Tabela"/>
      <sheetName val="Dados_para_gráficos_DEC"/>
      <sheetName val="Dados_para_gráficos_FEC"/>
      <sheetName val="Curva_DEC"/>
      <sheetName val="Curva_FEC"/>
      <sheetName val="DEC_2006"/>
      <sheetName val="FEC_2006"/>
      <sheetName val="EO Forn Contínuo M"/>
      <sheetName val="EO Forn Contínuo NE"/>
      <sheetName val="DEC_Penalidade"/>
      <sheetName val="FEC_Penalidade"/>
      <sheetName val="Consumidores"/>
      <sheetName val="Transgressões 2005"/>
      <sheetName val="EO DM"/>
      <sheetName val="EO DM NE"/>
      <sheetName val="EO Reclamação-At. Emergência M"/>
      <sheetName val="Penalidades"/>
      <sheetName val="Penalidades Acum"/>
      <sheetName val="MA Qualidade"/>
      <sheetName val="Plantas"/>
      <sheetName val="MA Qualidade Call"/>
      <sheetName val="Dados ISO 9001"/>
      <sheetName val="EO Reclamação-At. Emergência NE"/>
      <sheetName val="EO Ex.Serv-Work M"/>
      <sheetName val="EO Ex.Serv-Work Ganho"/>
      <sheetName val="Dados Work M"/>
      <sheetName val="EO Ex.Serv-Work NE"/>
      <sheetName val="Satisfação Cliente"/>
      <sheetName val="SC At. Clientes Ag M"/>
      <sheetName val="Dados Agencias"/>
      <sheetName val="SC At. Clientes Ag NE"/>
      <sheetName val="SC At. Ouvidoria M "/>
      <sheetName val="SC At. Ouvidoria NE"/>
      <sheetName val="SC At. Ouvidoria 2 Ped M  (2)"/>
      <sheetName val="SC At. Ouvidoria Reiteradas"/>
      <sheetName val="Dados Ouvidoria"/>
      <sheetName val="Dados Ouvidoria II"/>
      <sheetName val="SC At. Ouvidoria Call M"/>
      <sheetName val="2º 3º pedidos"/>
      <sheetName val="SC At.Ouvidoria Call NE"/>
      <sheetName val="Dados Indicadores Comerciais"/>
      <sheetName val="SC Sol.Est-TME M"/>
      <sheetName val="SC Sol.Est-TME NE"/>
      <sheetName val="Ranking Comercial"/>
      <sheetName val="F Rec -Ranking C"/>
      <sheetName val="F Rec-Liga Nova M"/>
      <sheetName val="F Rec -Liga Nova NE"/>
      <sheetName val="F Rec-Religa 24h M"/>
      <sheetName val="F Rec -Religa 24h NE"/>
      <sheetName val="F Rec-Religa Urgência M"/>
      <sheetName val="F Rec -Religa Urgência NE"/>
      <sheetName val="Indicadores Associados"/>
      <sheetName val="Indicadores Associados (2)"/>
      <sheetName val="F Rec -Ind Assoc C"/>
      <sheetName val="Melhoria Aprend"/>
      <sheetName val="MA Segurança M"/>
      <sheetName val="MA Segurança SGSSO"/>
      <sheetName val="MA Segurança M Publico"/>
      <sheetName val="MA Segurança NE"/>
      <sheetName val="Dados Segurança"/>
      <sheetName val="Dir Responsáveis"/>
      <sheetName val="PA RH"/>
      <sheetName val="N RH"/>
      <sheetName val="Comentários PA RH"/>
      <sheetName val="Comentários N RH"/>
      <sheetName val="PA Jurídico"/>
      <sheetName val="PA Patrimônio"/>
      <sheetName val="N Patrimônio"/>
      <sheetName val="Comentários PA Patrimônio"/>
      <sheetName val="Comentários N Patrimônio"/>
      <sheetName val="Comentários PA Jurídico"/>
      <sheetName val="PA Suprimentos"/>
      <sheetName val="N Suprimentos"/>
      <sheetName val="Comentários PA Suprimentos"/>
      <sheetName val="Comentários N Suprimentos"/>
      <sheetName val="PA Genesis "/>
      <sheetName val="Comentários PA Genesis"/>
      <sheetName val="PA Gestão Comercial"/>
      <sheetName val="N Gestão Comercial"/>
      <sheetName val="Comentários PA Gestão Comercial"/>
      <sheetName val="Comentários N Gestão Comercial"/>
      <sheetName val="PA Clientes"/>
      <sheetName val="N Clientes"/>
      <sheetName val="Comentários PA Clientes"/>
      <sheetName val="Comentários N Clientes"/>
      <sheetName val="PA COE"/>
      <sheetName val="N COE"/>
      <sheetName val="Comentários PA COE"/>
      <sheetName val="Comentários N COE"/>
      <sheetName val="PA Engenharia"/>
      <sheetName val="N Engenharia"/>
      <sheetName val="Comentários PA Engenharia"/>
      <sheetName val="Comentários N Engenharia"/>
      <sheetName val="PA AES Serviços"/>
      <sheetName val="N AES Serviços"/>
      <sheetName val="Comentários PA AES Serviços"/>
      <sheetName val="Comentários N AES Serviços"/>
      <sheetName val="PA MA"/>
      <sheetName val="Comentários PA MA"/>
      <sheetName val="PA Segurança"/>
      <sheetName val="Comentários PA Seg"/>
      <sheetName val="PA Work"/>
      <sheetName val="N Work"/>
      <sheetName val="Comentários PA Work"/>
      <sheetName val="Comentários N Work"/>
      <sheetName val="PA GPS"/>
      <sheetName val="N GPS"/>
      <sheetName val="Comentários PA GPS"/>
      <sheetName val="Comentários N GPS"/>
      <sheetName val="PA G Rec"/>
      <sheetName val="N G Rec"/>
      <sheetName val="Comentários PA G Rec"/>
      <sheetName val="Comentários N G Rec"/>
      <sheetName val="PA At Com"/>
      <sheetName val="N At Com"/>
      <sheetName val="Comentários PA At Com "/>
      <sheetName val="Comentários N At Com"/>
      <sheetName val="PA G Distr"/>
      <sheetName val="N G Distr"/>
      <sheetName val="Comentários PA G Distr"/>
      <sheetName val="Comentários N G Distr"/>
      <sheetName val="PA Perdas GEPRP"/>
      <sheetName val="N Perdas GEPRP"/>
      <sheetName val="Comentários PA Perdas GEPRP"/>
      <sheetName val="Comentários N Perdas GEPRP"/>
      <sheetName val="PA Perdas"/>
      <sheetName val="Comentários PA Perdas"/>
      <sheetName val="PA Clientes C"/>
      <sheetName val="Comentários PA Clientes C"/>
      <sheetName val="Estatisticas do Planejamento"/>
      <sheetName val="Overview"/>
      <sheetName val="Fim"/>
      <sheetName val="Metas_2"/>
      <sheetName val="Metas_05_062"/>
      <sheetName val="Metas_05_06_ocultas2"/>
      <sheetName val="Dados_de_relacionamento2"/>
      <sheetName val="Opex_Capex_M2"/>
      <sheetName val="Opex_Capex_NE2"/>
      <sheetName val="Análise_Financeira_Opex2"/>
      <sheetName val="Análise_Financeira_Capex2"/>
      <sheetName val="Dados_Análise_Financeira2"/>
      <sheetName val="Análise_Financeira_NE2"/>
      <sheetName val="Capitalização_NE2"/>
      <sheetName val="F_Perdas_M2"/>
      <sheetName val="F_Perdas-Fraude_M2"/>
      <sheetName val="F_Perdas_-_KPI2"/>
      <sheetName val="F_Perdas_-_KPI_Ranking2"/>
      <sheetName val="F_Perdas_-_KPI_DADOS2"/>
      <sheetName val="Dados_Perdas2"/>
      <sheetName val="Dados_Perdas_e_BH2"/>
      <sheetName val="Dados_Perdas_RAA2"/>
      <sheetName val="F_Percentual_Perdas_FBH2"/>
      <sheetName val="Otimização_Ativos_Poste2"/>
      <sheetName val="Otimização_Ativos_Trafo2"/>
      <sheetName val="Plano_de_Manutenção2"/>
      <sheetName val="FEC_NPD_ELPA2"/>
      <sheetName val="FEC_NPD_Circuitos2"/>
      <sheetName val="Dados_para_os_gráficos2"/>
      <sheetName val="F_Perdas-Fraude_NE2"/>
      <sheetName val="F_Perdas-Black_Holes2"/>
      <sheetName val="F_Perdas-Clandestinas_M2"/>
      <sheetName val="F_Perdas-Clandestinas_Ranking2"/>
      <sheetName val="Dados_Clandestina2"/>
      <sheetName val="F_Perdas-Clandestinas_NE2"/>
      <sheetName val="F_Rec-Faturamento_M_2"/>
      <sheetName val="Dados_Faturamento2"/>
      <sheetName val="F_Rec-Faturamento_IRC2"/>
      <sheetName val="F_Rec_-Faturamento_NE2"/>
      <sheetName val="F_Inad-Combate_M_3"/>
      <sheetName val="F_Inad-Combate_M_22"/>
      <sheetName val="F_Inad-TxArrec_e_PCLD_M2"/>
      <sheetName val="TxArrec_por_Unidade2"/>
      <sheetName val="Dados_Inadimplência2"/>
      <sheetName val="F_Inad-Combate_NE2"/>
      <sheetName val="EO_Forn_Contínuo_M2"/>
      <sheetName val="EO_Forn_Contínuo_NE2"/>
      <sheetName val="Transgressões_20052"/>
      <sheetName val="EO_DM2"/>
      <sheetName val="EO_DM_NE2"/>
      <sheetName val="EO_Reclamação-At__Emergência_M2"/>
      <sheetName val="Penalidades_Acum2"/>
      <sheetName val="MA_Qualidade2"/>
      <sheetName val="MA_Qualidade_Call2"/>
      <sheetName val="Dados_ISO_90012"/>
      <sheetName val="EO_Reclamação-At__Emergência_N2"/>
      <sheetName val="EO_Ex_Serv-Work_M2"/>
      <sheetName val="EO_Ex_Serv-Work_Ganho2"/>
      <sheetName val="Dados_Work_M2"/>
      <sheetName val="EO_Ex_Serv-Work_NE2"/>
      <sheetName val="Satisfação_Cliente2"/>
      <sheetName val="SC_At__Clientes_Ag_M2"/>
      <sheetName val="Dados_Agencias2"/>
      <sheetName val="SC_At__Clientes_Ag_NE2"/>
      <sheetName val="SC_At__Ouvidoria_M_2"/>
      <sheetName val="SC_At__Ouvidoria_NE2"/>
      <sheetName val="SC_At__Ouvidoria_2_Ped_M__(2)2"/>
      <sheetName val="SC_At__Ouvidoria_Reiteradas2"/>
      <sheetName val="Dados_Ouvidoria2"/>
      <sheetName val="Dados_Ouvidoria_II2"/>
      <sheetName val="SC_At__Ouvidoria_Call_M2"/>
      <sheetName val="2º_3º_pedidos2"/>
      <sheetName val="SC_At_Ouvidoria_Call_NE2"/>
      <sheetName val="Dados_Indicadores_Comerciais2"/>
      <sheetName val="SC_Sol_Est-TME_M2"/>
      <sheetName val="SC_Sol_Est-TME_NE2"/>
      <sheetName val="Ranking_Comercial2"/>
      <sheetName val="F_Rec_-Ranking_C2"/>
      <sheetName val="F_Rec-Liga_Nova_M2"/>
      <sheetName val="F_Rec_-Liga_Nova_NE2"/>
      <sheetName val="F_Rec-Religa_24h_M2"/>
      <sheetName val="F_Rec_-Religa_24h_NE2"/>
      <sheetName val="F_Rec-Religa_Urgência_M2"/>
      <sheetName val="F_Rec_-Religa_Urgência_NE2"/>
      <sheetName val="Indicadores_Associados2"/>
      <sheetName val="Indicadores_Associados_(2)2"/>
      <sheetName val="F_Rec_-Ind_Assoc_C2"/>
      <sheetName val="Melhoria_Aprend2"/>
      <sheetName val="MA_Segurança_M2"/>
      <sheetName val="MA_Segurança_SGSSO2"/>
      <sheetName val="MA_Segurança_M_Publico2"/>
      <sheetName val="MA_Segurança_NE2"/>
      <sheetName val="Dados_Segurança2"/>
      <sheetName val="Dir_Responsáveis2"/>
      <sheetName val="PA_RH2"/>
      <sheetName val="N_RH2"/>
      <sheetName val="Comentários_PA_RH2"/>
      <sheetName val="Comentários_N_RH2"/>
      <sheetName val="PA_Jurídico2"/>
      <sheetName val="PA_Patrimônio2"/>
      <sheetName val="N_Patrimônio2"/>
      <sheetName val="Comentários_PA_Patrimônio2"/>
      <sheetName val="Comentários_N_Patrimônio2"/>
      <sheetName val="Comentários_PA_Jurídico2"/>
      <sheetName val="PA_Suprimentos2"/>
      <sheetName val="N_Suprimentos2"/>
      <sheetName val="Comentários_PA_Suprimentos2"/>
      <sheetName val="Comentários_N_Suprimentos2"/>
      <sheetName val="PA_Genesis_2"/>
      <sheetName val="Comentários_PA_Genesis2"/>
      <sheetName val="PA_Gestão_Comercial2"/>
      <sheetName val="N_Gestão_Comercial2"/>
      <sheetName val="Comentários_PA_Gestão_Comercia2"/>
      <sheetName val="Comentários_N_Gestão_Comercial2"/>
      <sheetName val="PA_Clientes2"/>
      <sheetName val="N_Clientes2"/>
      <sheetName val="Comentários_PA_Clientes2"/>
      <sheetName val="Comentários_N_Clientes2"/>
      <sheetName val="PA_COE2"/>
      <sheetName val="N_COE2"/>
      <sheetName val="Comentários_PA_COE2"/>
      <sheetName val="Comentários_N_COE2"/>
      <sheetName val="PA_Engenharia2"/>
      <sheetName val="N_Engenharia2"/>
      <sheetName val="Comentários_PA_Engenharia2"/>
      <sheetName val="Comentários_N_Engenharia2"/>
      <sheetName val="PA_AES_Serviços2"/>
      <sheetName val="N_AES_Serviços2"/>
      <sheetName val="Comentários_PA_AES_Serviços2"/>
      <sheetName val="Comentários_N_AES_Serviços2"/>
      <sheetName val="PA_MA2"/>
      <sheetName val="Comentários_PA_MA2"/>
      <sheetName val="PA_Segurança2"/>
      <sheetName val="Comentários_PA_Seg2"/>
      <sheetName val="PA_Work2"/>
      <sheetName val="N_Work2"/>
      <sheetName val="Comentários_PA_Work2"/>
      <sheetName val="Comentários_N_Work2"/>
      <sheetName val="PA_GPS2"/>
      <sheetName val="N_GPS2"/>
      <sheetName val="Comentários_PA_GPS2"/>
      <sheetName val="Comentários_N_GPS2"/>
      <sheetName val="PA_G_Rec2"/>
      <sheetName val="N_G_Rec2"/>
      <sheetName val="Comentários_PA_G_Rec2"/>
      <sheetName val="Comentários_N_G_Rec2"/>
      <sheetName val="PA_At_Com2"/>
      <sheetName val="N_At_Com2"/>
      <sheetName val="Comentários_PA_At_Com_2"/>
      <sheetName val="Comentários_N_At_Com2"/>
      <sheetName val="PA_G_Distr2"/>
      <sheetName val="N_G_Distr2"/>
      <sheetName val="Comentários_PA_G_Distr2"/>
      <sheetName val="Comentários_N_G_Distr2"/>
      <sheetName val="PA_Perdas_GEPRP2"/>
      <sheetName val="N_Perdas_GEPRP2"/>
      <sheetName val="Comentários_PA_Perdas_GEPRP2"/>
      <sheetName val="Comentários_N_Perdas_GEPRP2"/>
      <sheetName val="PA_Perdas2"/>
      <sheetName val="Comentários_PA_Perdas2"/>
      <sheetName val="PA_Clientes_C2"/>
      <sheetName val="Comentários_PA_Clientes_C2"/>
      <sheetName val="Estatisticas_do_Planejamento2"/>
      <sheetName val="Metas_"/>
      <sheetName val="Metas_05_06"/>
      <sheetName val="Metas_05_06_ocultas"/>
      <sheetName val="Dados_de_relacionamento"/>
      <sheetName val="Opex_Capex_M"/>
      <sheetName val="Opex_Capex_NE"/>
      <sheetName val="Análise_Financeira_Opex"/>
      <sheetName val="Análise_Financeira_Capex"/>
      <sheetName val="Dados_Análise_Financeira"/>
      <sheetName val="Análise_Financeira_NE"/>
      <sheetName val="Capitalização_NE"/>
      <sheetName val="F_Perdas_M"/>
      <sheetName val="F_Perdas-Fraude_M"/>
      <sheetName val="F_Perdas_-_KPI"/>
      <sheetName val="F_Perdas_-_KPI_Ranking"/>
      <sheetName val="F_Perdas_-_KPI_DADOS"/>
      <sheetName val="Dados_Perdas"/>
      <sheetName val="Dados_Perdas_e_BH"/>
      <sheetName val="Dados_Perdas_RAA"/>
      <sheetName val="F_Percentual_Perdas_FBH"/>
      <sheetName val="Otimização_Ativos_Poste"/>
      <sheetName val="Otimização_Ativos_Trafo"/>
      <sheetName val="Plano_de_Manutenção"/>
      <sheetName val="FEC_NPD_ELPA"/>
      <sheetName val="FEC_NPD_Circuitos"/>
      <sheetName val="Dados_para_os_gráficos"/>
      <sheetName val="F_Perdas-Fraude_NE"/>
      <sheetName val="F_Perdas-Black_Holes"/>
      <sheetName val="F_Perdas-Clandestinas_M"/>
      <sheetName val="F_Perdas-Clandestinas_Ranking"/>
      <sheetName val="Dados_Clandestina"/>
      <sheetName val="F_Perdas-Clandestinas_NE"/>
      <sheetName val="F_Rec-Faturamento_M_"/>
      <sheetName val="Dados_Faturamento"/>
      <sheetName val="F_Rec-Faturamento_IRC"/>
      <sheetName val="F_Rec_-Faturamento_NE"/>
      <sheetName val="F_Inad-Combate_M_"/>
      <sheetName val="F_Inad-Combate_M_2"/>
      <sheetName val="F_Inad-TxArrec_e_PCLD_M"/>
      <sheetName val="TxArrec_por_Unidade"/>
      <sheetName val="Dados_Inadimplência"/>
      <sheetName val="F_Inad-Combate_NE"/>
      <sheetName val="EO_Forn_Contínuo_M"/>
      <sheetName val="EO_Forn_Contínuo_NE"/>
      <sheetName val="Transgressões_2005"/>
      <sheetName val="EO_DM"/>
      <sheetName val="EO_DM_NE"/>
      <sheetName val="EO_Reclamação-At__Emergência_M"/>
      <sheetName val="Penalidades_Acum"/>
      <sheetName val="MA_Qualidade"/>
      <sheetName val="MA_Qualidade_Call"/>
      <sheetName val="Dados_ISO_9001"/>
      <sheetName val="EO_Reclamação-At__Emergência_NE"/>
      <sheetName val="EO_Ex_Serv-Work_M"/>
      <sheetName val="EO_Ex_Serv-Work_Ganho"/>
      <sheetName val="Dados_Work_M"/>
      <sheetName val="EO_Ex_Serv-Work_NE"/>
      <sheetName val="Satisfação_Cliente"/>
      <sheetName val="SC_At__Clientes_Ag_M"/>
      <sheetName val="Dados_Agencias"/>
      <sheetName val="SC_At__Clientes_Ag_NE"/>
      <sheetName val="SC_At__Ouvidoria_M_"/>
      <sheetName val="SC_At__Ouvidoria_NE"/>
      <sheetName val="SC_At__Ouvidoria_2_Ped_M__(2)"/>
      <sheetName val="SC_At__Ouvidoria_Reiteradas"/>
      <sheetName val="Dados_Ouvidoria"/>
      <sheetName val="Dados_Ouvidoria_II"/>
      <sheetName val="SC_At__Ouvidoria_Call_M"/>
      <sheetName val="2º_3º_pedidos"/>
      <sheetName val="SC_At_Ouvidoria_Call_NE"/>
      <sheetName val="Dados_Indicadores_Comerciais"/>
      <sheetName val="SC_Sol_Est-TME_M"/>
      <sheetName val="SC_Sol_Est-TME_NE"/>
      <sheetName val="Ranking_Comercial"/>
      <sheetName val="F_Rec_-Ranking_C"/>
      <sheetName val="F_Rec-Liga_Nova_M"/>
      <sheetName val="F_Rec_-Liga_Nova_NE"/>
      <sheetName val="F_Rec-Religa_24h_M"/>
      <sheetName val="F_Rec_-Religa_24h_NE"/>
      <sheetName val="F_Rec-Religa_Urgência_M"/>
      <sheetName val="F_Rec_-Religa_Urgência_NE"/>
      <sheetName val="Indicadores_Associados"/>
      <sheetName val="Indicadores_Associados_(2)"/>
      <sheetName val="F_Rec_-Ind_Assoc_C"/>
      <sheetName val="Melhoria_Aprend"/>
      <sheetName val="MA_Segurança_M"/>
      <sheetName val="MA_Segurança_SGSSO"/>
      <sheetName val="MA_Segurança_M_Publico"/>
      <sheetName val="MA_Segurança_NE"/>
      <sheetName val="Dados_Segurança"/>
      <sheetName val="Dir_Responsáveis"/>
      <sheetName val="PA_RH"/>
      <sheetName val="N_RH"/>
      <sheetName val="Comentários_PA_RH"/>
      <sheetName val="Comentários_N_RH"/>
      <sheetName val="PA_Jurídico"/>
      <sheetName val="PA_Patrimônio"/>
      <sheetName val="N_Patrimônio"/>
      <sheetName val="Comentários_PA_Patrimônio"/>
      <sheetName val="Comentários_N_Patrimônio"/>
      <sheetName val="Comentários_PA_Jurídico"/>
      <sheetName val="PA_Suprimentos"/>
      <sheetName val="N_Suprimentos"/>
      <sheetName val="Comentários_PA_Suprimentos"/>
      <sheetName val="Comentários_N_Suprimentos"/>
      <sheetName val="PA_Genesis_"/>
      <sheetName val="Comentários_PA_Genesis"/>
      <sheetName val="PA_Gestão_Comercial"/>
      <sheetName val="N_Gestão_Comercial"/>
      <sheetName val="Comentários_PA_Gestão_Comercial"/>
      <sheetName val="Comentários_N_Gestão_Comercial"/>
      <sheetName val="PA_Clientes"/>
      <sheetName val="N_Clientes"/>
      <sheetName val="Comentários_PA_Clientes"/>
      <sheetName val="Comentários_N_Clientes"/>
      <sheetName val="PA_COE"/>
      <sheetName val="N_COE"/>
      <sheetName val="Comentários_PA_COE"/>
      <sheetName val="Comentários_N_COE"/>
      <sheetName val="PA_Engenharia"/>
      <sheetName val="N_Engenharia"/>
      <sheetName val="Comentários_PA_Engenharia"/>
      <sheetName val="Comentários_N_Engenharia"/>
      <sheetName val="PA_AES_Serviços"/>
      <sheetName val="N_AES_Serviços"/>
      <sheetName val="Comentários_PA_AES_Serviços"/>
      <sheetName val="Comentários_N_AES_Serviços"/>
      <sheetName val="PA_MA"/>
      <sheetName val="Comentários_PA_MA"/>
      <sheetName val="PA_Segurança"/>
      <sheetName val="Comentários_PA_Seg"/>
      <sheetName val="PA_Work"/>
      <sheetName val="N_Work"/>
      <sheetName val="Comentários_PA_Work"/>
      <sheetName val="Comentários_N_Work"/>
      <sheetName val="PA_GPS"/>
      <sheetName val="N_GPS"/>
      <sheetName val="Comentários_PA_GPS"/>
      <sheetName val="Comentários_N_GPS"/>
      <sheetName val="PA_G_Rec"/>
      <sheetName val="N_G_Rec"/>
      <sheetName val="Comentários_PA_G_Rec"/>
      <sheetName val="Comentários_N_G_Rec"/>
      <sheetName val="PA_At_Com"/>
      <sheetName val="N_At_Com"/>
      <sheetName val="Comentários_PA_At_Com_"/>
      <sheetName val="Comentários_N_At_Com"/>
      <sheetName val="PA_G_Distr"/>
      <sheetName val="N_G_Distr"/>
      <sheetName val="Comentários_PA_G_Distr"/>
      <sheetName val="Comentários_N_G_Distr"/>
      <sheetName val="PA_Perdas_GEPRP"/>
      <sheetName val="N_Perdas_GEPRP"/>
      <sheetName val="Comentários_PA_Perdas_GEPRP"/>
      <sheetName val="Comentários_N_Perdas_GEPRP"/>
      <sheetName val="PA_Perdas"/>
      <sheetName val="Comentários_PA_Perdas"/>
      <sheetName val="PA_Clientes_C"/>
      <sheetName val="Comentários_PA_Clientes_C"/>
      <sheetName val="Estatisticas_do_Planejamento"/>
      <sheetName val="Metas_1"/>
      <sheetName val="Metas_05_061"/>
      <sheetName val="Metas_05_06_ocultas1"/>
      <sheetName val="Dados_de_relacionamento1"/>
      <sheetName val="Opex_Capex_M1"/>
      <sheetName val="Opex_Capex_NE1"/>
      <sheetName val="Análise_Financeira_Opex1"/>
      <sheetName val="Análise_Financeira_Capex1"/>
      <sheetName val="Dados_Análise_Financeira1"/>
      <sheetName val="Análise_Financeira_NE1"/>
      <sheetName val="Capitalização_NE1"/>
      <sheetName val="F_Perdas_M1"/>
      <sheetName val="F_Perdas-Fraude_M1"/>
      <sheetName val="F_Perdas_-_KPI1"/>
      <sheetName val="F_Perdas_-_KPI_Ranking1"/>
      <sheetName val="F_Perdas_-_KPI_DADOS1"/>
      <sheetName val="Dados_Perdas1"/>
      <sheetName val="Dados_Perdas_e_BH1"/>
      <sheetName val="Dados_Perdas_RAA1"/>
      <sheetName val="F_Percentual_Perdas_FBH1"/>
      <sheetName val="Otimização_Ativos_Poste1"/>
      <sheetName val="Otimização_Ativos_Trafo1"/>
      <sheetName val="Plano_de_Manutenção1"/>
      <sheetName val="FEC_NPD_ELPA1"/>
      <sheetName val="FEC_NPD_Circuitos1"/>
      <sheetName val="Dados_para_os_gráficos1"/>
      <sheetName val="F_Perdas-Fraude_NE1"/>
      <sheetName val="F_Perdas-Black_Holes1"/>
      <sheetName val="F_Perdas-Clandestinas_M1"/>
      <sheetName val="F_Perdas-Clandestinas_Ranking1"/>
      <sheetName val="Dados_Clandestina1"/>
      <sheetName val="F_Perdas-Clandestinas_NE1"/>
      <sheetName val="F_Rec-Faturamento_M_1"/>
      <sheetName val="Dados_Faturamento1"/>
      <sheetName val="F_Rec-Faturamento_IRC1"/>
      <sheetName val="F_Rec_-Faturamento_NE1"/>
      <sheetName val="F_Inad-Combate_M_1"/>
      <sheetName val="F_Inad-Combate_M_21"/>
      <sheetName val="F_Inad-TxArrec_e_PCLD_M1"/>
      <sheetName val="TxArrec_por_Unidade1"/>
      <sheetName val="Dados_Inadimplência1"/>
      <sheetName val="F_Inad-Combate_NE1"/>
      <sheetName val="EO_Forn_Contínuo_M1"/>
      <sheetName val="EO_Forn_Contínuo_NE1"/>
      <sheetName val="Transgressões_20051"/>
      <sheetName val="EO_DM1"/>
      <sheetName val="EO_DM_NE1"/>
      <sheetName val="EO_Reclamação-At__Emergência_M1"/>
      <sheetName val="Penalidades_Acum1"/>
      <sheetName val="MA_Qualidade1"/>
      <sheetName val="MA_Qualidade_Call1"/>
      <sheetName val="Dados_ISO_90011"/>
      <sheetName val="EO_Reclamação-At__Emergência_N1"/>
      <sheetName val="EO_Ex_Serv-Work_M1"/>
      <sheetName val="EO_Ex_Serv-Work_Ganho1"/>
      <sheetName val="Dados_Work_M1"/>
      <sheetName val="EO_Ex_Serv-Work_NE1"/>
      <sheetName val="Satisfação_Cliente1"/>
      <sheetName val="SC_At__Clientes_Ag_M1"/>
      <sheetName val="Dados_Agencias1"/>
      <sheetName val="SC_At__Clientes_Ag_NE1"/>
      <sheetName val="SC_At__Ouvidoria_M_1"/>
      <sheetName val="SC_At__Ouvidoria_NE1"/>
      <sheetName val="SC_At__Ouvidoria_2_Ped_M__(2)1"/>
      <sheetName val="SC_At__Ouvidoria_Reiteradas1"/>
      <sheetName val="Dados_Ouvidoria1"/>
      <sheetName val="Dados_Ouvidoria_II1"/>
      <sheetName val="SC_At__Ouvidoria_Call_M1"/>
      <sheetName val="2º_3º_pedidos1"/>
      <sheetName val="SC_At_Ouvidoria_Call_NE1"/>
      <sheetName val="Dados_Indicadores_Comerciais1"/>
      <sheetName val="SC_Sol_Est-TME_M1"/>
      <sheetName val="SC_Sol_Est-TME_NE1"/>
      <sheetName val="Ranking_Comercial1"/>
      <sheetName val="F_Rec_-Ranking_C1"/>
      <sheetName val="F_Rec-Liga_Nova_M1"/>
      <sheetName val="F_Rec_-Liga_Nova_NE1"/>
      <sheetName val="F_Rec-Religa_24h_M1"/>
      <sheetName val="F_Rec_-Religa_24h_NE1"/>
      <sheetName val="F_Rec-Religa_Urgência_M1"/>
      <sheetName val="F_Rec_-Religa_Urgência_NE1"/>
      <sheetName val="Indicadores_Associados1"/>
      <sheetName val="Indicadores_Associados_(2)1"/>
      <sheetName val="F_Rec_-Ind_Assoc_C1"/>
      <sheetName val="Melhoria_Aprend1"/>
      <sheetName val="MA_Segurança_M1"/>
      <sheetName val="MA_Segurança_SGSSO1"/>
      <sheetName val="MA_Segurança_M_Publico1"/>
      <sheetName val="MA_Segurança_NE1"/>
      <sheetName val="Dados_Segurança1"/>
      <sheetName val="Dir_Responsáveis1"/>
      <sheetName val="PA_RH1"/>
      <sheetName val="N_RH1"/>
      <sheetName val="Comentários_PA_RH1"/>
      <sheetName val="Comentários_N_RH1"/>
      <sheetName val="PA_Jurídico1"/>
      <sheetName val="PA_Patrimônio1"/>
      <sheetName val="N_Patrimônio1"/>
      <sheetName val="Comentários_PA_Patrimônio1"/>
      <sheetName val="Comentários_N_Patrimônio1"/>
      <sheetName val="Comentários_PA_Jurídico1"/>
      <sheetName val="PA_Suprimentos1"/>
      <sheetName val="N_Suprimentos1"/>
      <sheetName val="Comentários_PA_Suprimentos1"/>
      <sheetName val="Comentários_N_Suprimentos1"/>
      <sheetName val="PA_Genesis_1"/>
      <sheetName val="Comentários_PA_Genesis1"/>
      <sheetName val="PA_Gestão_Comercial1"/>
      <sheetName val="N_Gestão_Comercial1"/>
      <sheetName val="Comentários_PA_Gestão_Comercia1"/>
      <sheetName val="Comentários_N_Gestão_Comercial1"/>
      <sheetName val="PA_Clientes1"/>
      <sheetName val="N_Clientes1"/>
      <sheetName val="Comentários_PA_Clientes1"/>
      <sheetName val="Comentários_N_Clientes1"/>
      <sheetName val="PA_COE1"/>
      <sheetName val="N_COE1"/>
      <sheetName val="Comentários_PA_COE1"/>
      <sheetName val="Comentários_N_COE1"/>
      <sheetName val="PA_Engenharia1"/>
      <sheetName val="N_Engenharia1"/>
      <sheetName val="Comentários_PA_Engenharia1"/>
      <sheetName val="Comentários_N_Engenharia1"/>
      <sheetName val="PA_AES_Serviços1"/>
      <sheetName val="N_AES_Serviços1"/>
      <sheetName val="Comentários_PA_AES_Serviços1"/>
      <sheetName val="Comentários_N_AES_Serviços1"/>
      <sheetName val="PA_MA1"/>
      <sheetName val="Comentários_PA_MA1"/>
      <sheetName val="PA_Segurança1"/>
      <sheetName val="Comentários_PA_Seg1"/>
      <sheetName val="PA_Work1"/>
      <sheetName val="N_Work1"/>
      <sheetName val="Comentários_PA_Work1"/>
      <sheetName val="Comentários_N_Work1"/>
      <sheetName val="PA_GPS1"/>
      <sheetName val="N_GPS1"/>
      <sheetName val="Comentários_PA_GPS1"/>
      <sheetName val="Comentários_N_GPS1"/>
      <sheetName val="PA_G_Rec1"/>
      <sheetName val="N_G_Rec1"/>
      <sheetName val="Comentários_PA_G_Rec1"/>
      <sheetName val="Comentários_N_G_Rec1"/>
      <sheetName val="PA_At_Com1"/>
      <sheetName val="N_At_Com1"/>
      <sheetName val="Comentários_PA_At_Com_1"/>
      <sheetName val="Comentários_N_At_Com1"/>
      <sheetName val="PA_G_Distr1"/>
      <sheetName val="N_G_Distr1"/>
      <sheetName val="Comentários_PA_G_Distr1"/>
      <sheetName val="Comentários_N_G_Distr1"/>
      <sheetName val="PA_Perdas_GEPRP1"/>
      <sheetName val="N_Perdas_GEPRP1"/>
      <sheetName val="Comentários_PA_Perdas_GEPRP1"/>
      <sheetName val="Comentários_N_Perdas_GEPRP1"/>
      <sheetName val="PA_Perdas1"/>
      <sheetName val="Comentários_PA_Perdas1"/>
      <sheetName val="PA_Clientes_C1"/>
      <sheetName val="Comentários_PA_Clientes_C1"/>
      <sheetName val="Estatisticas_do_Planejamento1"/>
      <sheetName val="Metas_3"/>
      <sheetName val="Metas_05_063"/>
      <sheetName val="Metas_05_06_ocultas3"/>
      <sheetName val="Dados_de_relacionamento3"/>
      <sheetName val="Opex_Capex_M3"/>
      <sheetName val="Opex_Capex_NE3"/>
      <sheetName val="Análise_Financeira_Opex3"/>
      <sheetName val="Análise_Financeira_Capex3"/>
      <sheetName val="Dados_Análise_Financeira3"/>
      <sheetName val="Análise_Financeira_NE3"/>
      <sheetName val="Capitalização_NE3"/>
      <sheetName val="F_Perdas_M3"/>
      <sheetName val="F_Perdas-Fraude_M3"/>
      <sheetName val="F_Perdas_-_KPI3"/>
      <sheetName val="F_Perdas_-_KPI_Ranking3"/>
      <sheetName val="F_Perdas_-_KPI_DADOS3"/>
      <sheetName val="Dados_Perdas3"/>
      <sheetName val="Dados_Perdas_e_BH3"/>
      <sheetName val="Dados_Perdas_RAA3"/>
      <sheetName val="F_Percentual_Perdas_FBH3"/>
      <sheetName val="Otimização_Ativos_Poste3"/>
      <sheetName val="Otimização_Ativos_Trafo3"/>
      <sheetName val="Plano_de_Manutenção3"/>
      <sheetName val="FEC_NPD_ELPA3"/>
      <sheetName val="FEC_NPD_Circuitos3"/>
      <sheetName val="Dados_para_os_gráficos3"/>
      <sheetName val="F_Perdas-Fraude_NE3"/>
      <sheetName val="F_Perdas-Black_Holes3"/>
      <sheetName val="F_Perdas-Clandestinas_M3"/>
      <sheetName val="F_Perdas-Clandestinas_Ranking3"/>
      <sheetName val="Dados_Clandestina3"/>
      <sheetName val="F_Perdas-Clandestinas_NE3"/>
      <sheetName val="F_Rec-Faturamento_M_3"/>
      <sheetName val="Dados_Faturamento3"/>
      <sheetName val="F_Rec-Faturamento_IRC3"/>
      <sheetName val="F_Rec_-Faturamento_NE3"/>
      <sheetName val="F_Inad-Combate_M_4"/>
      <sheetName val="F_Inad-Combate_M_23"/>
      <sheetName val="F_Inad-TxArrec_e_PCLD_M3"/>
      <sheetName val="TxArrec_por_Unidade3"/>
      <sheetName val="Dados_Inadimplência3"/>
      <sheetName val="F_Inad-Combate_NE3"/>
      <sheetName val="EO_Forn_Contínuo_M3"/>
      <sheetName val="EO_Forn_Contínuo_NE3"/>
      <sheetName val="Transgressões_20053"/>
      <sheetName val="EO_DM3"/>
      <sheetName val="EO_DM_NE3"/>
      <sheetName val="EO_Reclamação-At__Emergência_M3"/>
      <sheetName val="Penalidades_Acum3"/>
      <sheetName val="MA_Qualidade3"/>
      <sheetName val="MA_Qualidade_Call3"/>
      <sheetName val="Dados_ISO_90013"/>
      <sheetName val="EO_Reclamação-At__Emergência_N3"/>
      <sheetName val="EO_Ex_Serv-Work_M3"/>
      <sheetName val="EO_Ex_Serv-Work_Ganho3"/>
      <sheetName val="Dados_Work_M3"/>
      <sheetName val="EO_Ex_Serv-Work_NE3"/>
      <sheetName val="Satisfação_Cliente3"/>
      <sheetName val="SC_At__Clientes_Ag_M3"/>
      <sheetName val="Dados_Agencias3"/>
      <sheetName val="SC_At__Clientes_Ag_NE3"/>
      <sheetName val="SC_At__Ouvidoria_M_3"/>
      <sheetName val="SC_At__Ouvidoria_NE3"/>
      <sheetName val="SC_At__Ouvidoria_2_Ped_M__(2)3"/>
      <sheetName val="SC_At__Ouvidoria_Reiteradas3"/>
      <sheetName val="Dados_Ouvidoria3"/>
      <sheetName val="Dados_Ouvidoria_II3"/>
      <sheetName val="SC_At__Ouvidoria_Call_M3"/>
      <sheetName val="2º_3º_pedidos3"/>
      <sheetName val="SC_At_Ouvidoria_Call_NE3"/>
      <sheetName val="Dados_Indicadores_Comerciais3"/>
      <sheetName val="SC_Sol_Est-TME_M3"/>
      <sheetName val="SC_Sol_Est-TME_NE3"/>
      <sheetName val="Ranking_Comercial3"/>
      <sheetName val="F_Rec_-Ranking_C3"/>
      <sheetName val="F_Rec-Liga_Nova_M3"/>
      <sheetName val="F_Rec_-Liga_Nova_NE3"/>
      <sheetName val="F_Rec-Religa_24h_M3"/>
      <sheetName val="F_Rec_-Religa_24h_NE3"/>
      <sheetName val="F_Rec-Religa_Urgência_M3"/>
      <sheetName val="F_Rec_-Religa_Urgência_NE3"/>
      <sheetName val="Indicadores_Associados3"/>
      <sheetName val="Indicadores_Associados_(2)3"/>
      <sheetName val="F_Rec_-Ind_Assoc_C3"/>
      <sheetName val="Melhoria_Aprend3"/>
      <sheetName val="MA_Segurança_M3"/>
      <sheetName val="MA_Segurança_SGSSO3"/>
      <sheetName val="MA_Segurança_M_Publico3"/>
      <sheetName val="MA_Segurança_NE3"/>
      <sheetName val="Dados_Segurança3"/>
      <sheetName val="Dir_Responsáveis3"/>
      <sheetName val="PA_RH3"/>
      <sheetName val="N_RH3"/>
      <sheetName val="Comentários_PA_RH3"/>
      <sheetName val="Comentários_N_RH3"/>
      <sheetName val="PA_Jurídico3"/>
      <sheetName val="PA_Patrimônio3"/>
      <sheetName val="N_Patrimônio3"/>
      <sheetName val="Comentários_PA_Patrimônio3"/>
      <sheetName val="Comentários_N_Patrimônio3"/>
      <sheetName val="Comentários_PA_Jurídico3"/>
      <sheetName val="PA_Suprimentos3"/>
      <sheetName val="N_Suprimentos3"/>
      <sheetName val="Comentários_PA_Suprimentos3"/>
      <sheetName val="Comentários_N_Suprimentos3"/>
      <sheetName val="PA_Genesis_3"/>
      <sheetName val="Comentários_PA_Genesis3"/>
      <sheetName val="PA_Gestão_Comercial3"/>
      <sheetName val="N_Gestão_Comercial3"/>
      <sheetName val="Comentários_PA_Gestão_Comercia3"/>
      <sheetName val="Comentários_N_Gestão_Comercial3"/>
      <sheetName val="PA_Clientes3"/>
      <sheetName val="N_Clientes3"/>
      <sheetName val="Comentários_PA_Clientes3"/>
      <sheetName val="Comentários_N_Clientes3"/>
      <sheetName val="PA_COE3"/>
      <sheetName val="N_COE3"/>
      <sheetName val="Comentários_PA_COE3"/>
      <sheetName val="Comentários_N_COE3"/>
      <sheetName val="PA_Engenharia3"/>
      <sheetName val="N_Engenharia3"/>
      <sheetName val="Comentários_PA_Engenharia3"/>
      <sheetName val="Comentários_N_Engenharia3"/>
      <sheetName val="PA_AES_Serviços3"/>
      <sheetName val="N_AES_Serviços3"/>
      <sheetName val="Comentários_PA_AES_Serviços3"/>
      <sheetName val="Comentários_N_AES_Serviços3"/>
      <sheetName val="PA_MA3"/>
      <sheetName val="Comentários_PA_MA3"/>
      <sheetName val="PA_Segurança3"/>
      <sheetName val="Comentários_PA_Seg3"/>
      <sheetName val="PA_Work3"/>
      <sheetName val="N_Work3"/>
      <sheetName val="Comentários_PA_Work3"/>
      <sheetName val="Comentários_N_Work3"/>
      <sheetName val="PA_GPS3"/>
      <sheetName val="N_GPS3"/>
      <sheetName val="Comentários_PA_GPS3"/>
      <sheetName val="Comentários_N_GPS3"/>
      <sheetName val="PA_G_Rec3"/>
      <sheetName val="N_G_Rec3"/>
      <sheetName val="Comentários_PA_G_Rec3"/>
      <sheetName val="Comentários_N_G_Rec3"/>
      <sheetName val="PA_At_Com3"/>
      <sheetName val="N_At_Com3"/>
      <sheetName val="Comentários_PA_At_Com_3"/>
      <sheetName val="Comentários_N_At_Com3"/>
      <sheetName val="PA_G_Distr3"/>
      <sheetName val="N_G_Distr3"/>
      <sheetName val="Comentários_PA_G_Distr3"/>
      <sheetName val="Comentários_N_G_Distr3"/>
      <sheetName val="PA_Perdas_GEPRP3"/>
      <sheetName val="N_Perdas_GEPRP3"/>
      <sheetName val="Comentários_PA_Perdas_GEPRP3"/>
      <sheetName val="Comentários_N_Perdas_GEPRP3"/>
      <sheetName val="PA_Perdas3"/>
      <sheetName val="Comentários_PA_Perdas3"/>
      <sheetName val="PA_Clientes_C3"/>
      <sheetName val="Comentários_PA_Clientes_C3"/>
      <sheetName val="Estatisticas_do_Planejamento3"/>
      <sheetName val="Metas_4"/>
      <sheetName val="Metas_05_064"/>
      <sheetName val="Metas_05_06_ocultas4"/>
      <sheetName val="Dados_de_relacionamento4"/>
      <sheetName val="Opex_Capex_M4"/>
      <sheetName val="Opex_Capex_NE4"/>
      <sheetName val="Análise_Financeira_Opex4"/>
      <sheetName val="Análise_Financeira_Capex4"/>
      <sheetName val="Dados_Análise_Financeira4"/>
      <sheetName val="Análise_Financeira_NE4"/>
      <sheetName val="Capitalização_NE4"/>
      <sheetName val="F_Perdas_M4"/>
      <sheetName val="F_Perdas-Fraude_M4"/>
      <sheetName val="F_Perdas_-_KPI4"/>
      <sheetName val="F_Perdas_-_KPI_Ranking4"/>
      <sheetName val="F_Perdas_-_KPI_DADOS4"/>
      <sheetName val="Dados_Perdas4"/>
      <sheetName val="Dados_Perdas_e_BH4"/>
      <sheetName val="Dados_Perdas_RAA4"/>
      <sheetName val="F_Percentual_Perdas_FBH4"/>
      <sheetName val="Otimização_Ativos_Poste4"/>
      <sheetName val="Otimização_Ativos_Trafo4"/>
      <sheetName val="Plano_de_Manutenção4"/>
      <sheetName val="FEC_NPD_ELPA4"/>
      <sheetName val="FEC_NPD_Circuitos4"/>
      <sheetName val="Dados_para_os_gráficos4"/>
      <sheetName val="F_Perdas-Fraude_NE4"/>
      <sheetName val="F_Perdas-Black_Holes4"/>
      <sheetName val="F_Perdas-Clandestinas_M4"/>
      <sheetName val="F_Perdas-Clandestinas_Ranking4"/>
      <sheetName val="Dados_Clandestina4"/>
      <sheetName val="F_Perdas-Clandestinas_NE4"/>
      <sheetName val="F_Rec-Faturamento_M_4"/>
      <sheetName val="Dados_Faturamento4"/>
      <sheetName val="F_Rec-Faturamento_IRC4"/>
      <sheetName val="F_Rec_-Faturamento_NE4"/>
      <sheetName val="F_Inad-Combate_M_5"/>
      <sheetName val="F_Inad-Combate_M_24"/>
      <sheetName val="F_Inad-TxArrec_e_PCLD_M4"/>
      <sheetName val="TxArrec_por_Unidade4"/>
      <sheetName val="Dados_Inadimplência4"/>
      <sheetName val="F_Inad-Combate_NE4"/>
      <sheetName val="EO_Forn_Contínuo_M4"/>
      <sheetName val="EO_Forn_Contínuo_NE4"/>
      <sheetName val="Transgressões_20054"/>
      <sheetName val="EO_DM4"/>
      <sheetName val="EO_DM_NE4"/>
      <sheetName val="EO_Reclamação-At__Emergência_M4"/>
      <sheetName val="Penalidades_Acum4"/>
      <sheetName val="MA_Qualidade4"/>
      <sheetName val="MA_Qualidade_Call4"/>
      <sheetName val="Dados_ISO_90014"/>
      <sheetName val="EO_Reclamação-At__Emergência_N4"/>
      <sheetName val="EO_Ex_Serv-Work_M4"/>
      <sheetName val="EO_Ex_Serv-Work_Ganho4"/>
      <sheetName val="Dados_Work_M4"/>
      <sheetName val="EO_Ex_Serv-Work_NE4"/>
      <sheetName val="Satisfação_Cliente4"/>
      <sheetName val="SC_At__Clientes_Ag_M4"/>
      <sheetName val="Dados_Agencias4"/>
      <sheetName val="SC_At__Clientes_Ag_NE4"/>
      <sheetName val="SC_At__Ouvidoria_M_4"/>
      <sheetName val="SC_At__Ouvidoria_NE4"/>
      <sheetName val="SC_At__Ouvidoria_2_Ped_M__(2)4"/>
      <sheetName val="SC_At__Ouvidoria_Reiteradas4"/>
      <sheetName val="Dados_Ouvidoria4"/>
      <sheetName val="Dados_Ouvidoria_II4"/>
      <sheetName val="SC_At__Ouvidoria_Call_M4"/>
      <sheetName val="2º_3º_pedidos4"/>
      <sheetName val="SC_At_Ouvidoria_Call_NE4"/>
      <sheetName val="Dados_Indicadores_Comerciais4"/>
      <sheetName val="SC_Sol_Est-TME_M4"/>
      <sheetName val="SC_Sol_Est-TME_NE4"/>
      <sheetName val="Ranking_Comercial4"/>
      <sheetName val="F_Rec_-Ranking_C4"/>
      <sheetName val="F_Rec-Liga_Nova_M4"/>
      <sheetName val="F_Rec_-Liga_Nova_NE4"/>
      <sheetName val="F_Rec-Religa_24h_M4"/>
      <sheetName val="F_Rec_-Religa_24h_NE4"/>
      <sheetName val="F_Rec-Religa_Urgência_M4"/>
      <sheetName val="F_Rec_-Religa_Urgência_NE4"/>
      <sheetName val="Indicadores_Associados4"/>
      <sheetName val="Indicadores_Associados_(2)4"/>
      <sheetName val="F_Rec_-Ind_Assoc_C4"/>
      <sheetName val="Melhoria_Aprend4"/>
      <sheetName val="MA_Segurança_M4"/>
      <sheetName val="MA_Segurança_SGSSO4"/>
      <sheetName val="MA_Segurança_M_Publico4"/>
      <sheetName val="MA_Segurança_NE4"/>
      <sheetName val="Dados_Segurança4"/>
      <sheetName val="Dir_Responsáveis4"/>
      <sheetName val="PA_RH4"/>
      <sheetName val="N_RH4"/>
      <sheetName val="Comentários_PA_RH4"/>
      <sheetName val="Comentários_N_RH4"/>
      <sheetName val="PA_Jurídico4"/>
      <sheetName val="PA_Patrimônio4"/>
      <sheetName val="N_Patrimônio4"/>
      <sheetName val="Comentários_PA_Patrimônio4"/>
      <sheetName val="Comentários_N_Patrimônio4"/>
      <sheetName val="Comentários_PA_Jurídico4"/>
      <sheetName val="PA_Suprimentos4"/>
      <sheetName val="N_Suprimentos4"/>
      <sheetName val="Comentários_PA_Suprimentos4"/>
      <sheetName val="Comentários_N_Suprimentos4"/>
      <sheetName val="PA_Genesis_4"/>
      <sheetName val="Comentários_PA_Genesis4"/>
      <sheetName val="PA_Gestão_Comercial4"/>
      <sheetName val="N_Gestão_Comercial4"/>
      <sheetName val="Comentários_PA_Gestão_Comercia4"/>
      <sheetName val="Comentários_N_Gestão_Comercial4"/>
      <sheetName val="PA_Clientes4"/>
      <sheetName val="N_Clientes4"/>
      <sheetName val="Comentários_PA_Clientes4"/>
      <sheetName val="Comentários_N_Clientes4"/>
      <sheetName val="PA_COE4"/>
      <sheetName val="N_COE4"/>
      <sheetName val="Comentários_PA_COE4"/>
      <sheetName val="Comentários_N_COE4"/>
      <sheetName val="PA_Engenharia4"/>
      <sheetName val="N_Engenharia4"/>
      <sheetName val="Comentários_PA_Engenharia4"/>
      <sheetName val="Comentários_N_Engenharia4"/>
      <sheetName val="PA_AES_Serviços4"/>
      <sheetName val="N_AES_Serviços4"/>
      <sheetName val="Comentários_PA_AES_Serviços4"/>
      <sheetName val="Comentários_N_AES_Serviços4"/>
      <sheetName val="PA_MA4"/>
      <sheetName val="Comentários_PA_MA4"/>
      <sheetName val="PA_Segurança4"/>
      <sheetName val="Comentários_PA_Seg4"/>
      <sheetName val="PA_Work4"/>
      <sheetName val="N_Work4"/>
      <sheetName val="Comentários_PA_Work4"/>
      <sheetName val="Comentários_N_Work4"/>
      <sheetName val="PA_GPS4"/>
      <sheetName val="N_GPS4"/>
      <sheetName val="Comentários_PA_GPS4"/>
      <sheetName val="Comentários_N_GPS4"/>
      <sheetName val="PA_G_Rec4"/>
      <sheetName val="N_G_Rec4"/>
      <sheetName val="Comentários_PA_G_Rec4"/>
      <sheetName val="Comentários_N_G_Rec4"/>
      <sheetName val="PA_At_Com4"/>
      <sheetName val="N_At_Com4"/>
      <sheetName val="Comentários_PA_At_Com_4"/>
      <sheetName val="Comentários_N_At_Com4"/>
      <sheetName val="PA_G_Distr4"/>
      <sheetName val="N_G_Distr4"/>
      <sheetName val="Comentários_PA_G_Distr4"/>
      <sheetName val="Comentários_N_G_Distr4"/>
      <sheetName val="PA_Perdas_GEPRP4"/>
      <sheetName val="N_Perdas_GEPRP4"/>
      <sheetName val="Comentários_PA_Perdas_GEPRP4"/>
      <sheetName val="Comentários_N_Perdas_GEPRP4"/>
      <sheetName val="PA_Perdas4"/>
      <sheetName val="Comentários_PA_Perdas4"/>
      <sheetName val="PA_Clientes_C4"/>
      <sheetName val="Comentários_PA_Clientes_C4"/>
      <sheetName val="Estatisticas_do_Planejamento4"/>
      <sheetName val="Metas_5"/>
      <sheetName val="Metas_05_065"/>
      <sheetName val="Metas_05_06_ocultas5"/>
      <sheetName val="Dados_de_relacionamento5"/>
      <sheetName val="Opex_Capex_M5"/>
      <sheetName val="Opex_Capex_NE5"/>
      <sheetName val="Análise_Financeira_Opex5"/>
      <sheetName val="Análise_Financeira_Capex5"/>
      <sheetName val="Dados_Análise_Financeira5"/>
      <sheetName val="Análise_Financeira_NE5"/>
      <sheetName val="Capitalização_NE5"/>
      <sheetName val="F_Perdas_M5"/>
      <sheetName val="F_Perdas-Fraude_M5"/>
      <sheetName val="F_Perdas_-_KPI5"/>
      <sheetName val="F_Perdas_-_KPI_Ranking5"/>
      <sheetName val="F_Perdas_-_KPI_DADOS5"/>
      <sheetName val="Dados_Perdas5"/>
      <sheetName val="Dados_Perdas_e_BH5"/>
      <sheetName val="Dados_Perdas_RAA5"/>
      <sheetName val="F_Percentual_Perdas_FBH5"/>
      <sheetName val="Otimização_Ativos_Poste5"/>
      <sheetName val="Otimização_Ativos_Trafo5"/>
      <sheetName val="Plano_de_Manutenção5"/>
      <sheetName val="FEC_NPD_ELPA5"/>
      <sheetName val="FEC_NPD_Circuitos5"/>
      <sheetName val="Dados_para_os_gráficos5"/>
      <sheetName val="F_Perdas-Fraude_NE5"/>
      <sheetName val="F_Perdas-Black_Holes5"/>
      <sheetName val="F_Perdas-Clandestinas_M5"/>
      <sheetName val="F_Perdas-Clandestinas_Ranking5"/>
      <sheetName val="Dados_Clandestina5"/>
      <sheetName val="F_Perdas-Clandestinas_NE5"/>
      <sheetName val="F_Rec-Faturamento_M_5"/>
      <sheetName val="Dados_Faturamento5"/>
      <sheetName val="F_Rec-Faturamento_IRC5"/>
      <sheetName val="F_Rec_-Faturamento_NE5"/>
      <sheetName val="F_Inad-Combate_M_6"/>
      <sheetName val="F_Inad-Combate_M_25"/>
      <sheetName val="F_Inad-TxArrec_e_PCLD_M5"/>
      <sheetName val="TxArrec_por_Unidade5"/>
      <sheetName val="Dados_Inadimplência5"/>
      <sheetName val="F_Inad-Combate_NE5"/>
      <sheetName val="EO_Forn_Contínuo_M5"/>
      <sheetName val="EO_Forn_Contínuo_NE5"/>
      <sheetName val="Transgressões_20055"/>
      <sheetName val="EO_DM5"/>
      <sheetName val="EO_DM_NE5"/>
      <sheetName val="EO_Reclamação-At__Emergência_M5"/>
      <sheetName val="Penalidades_Acum5"/>
      <sheetName val="MA_Qualidade5"/>
      <sheetName val="MA_Qualidade_Call5"/>
      <sheetName val="Dados_ISO_90015"/>
      <sheetName val="EO_Reclamação-At__Emergência_N5"/>
      <sheetName val="EO_Ex_Serv-Work_M5"/>
      <sheetName val="EO_Ex_Serv-Work_Ganho5"/>
      <sheetName val="Dados_Work_M5"/>
      <sheetName val="EO_Ex_Serv-Work_NE5"/>
      <sheetName val="Satisfação_Cliente5"/>
      <sheetName val="SC_At__Clientes_Ag_M5"/>
      <sheetName val="Dados_Agencias5"/>
      <sheetName val="SC_At__Clientes_Ag_NE5"/>
      <sheetName val="SC_At__Ouvidoria_M_5"/>
      <sheetName val="SC_At__Ouvidoria_NE5"/>
      <sheetName val="SC_At__Ouvidoria_2_Ped_M__(2)5"/>
      <sheetName val="SC_At__Ouvidoria_Reiteradas5"/>
      <sheetName val="Dados_Ouvidoria5"/>
      <sheetName val="Dados_Ouvidoria_II5"/>
      <sheetName val="SC_At__Ouvidoria_Call_M5"/>
      <sheetName val="2º_3º_pedidos5"/>
      <sheetName val="SC_At_Ouvidoria_Call_NE5"/>
      <sheetName val="Dados_Indicadores_Comerciais5"/>
      <sheetName val="SC_Sol_Est-TME_M5"/>
      <sheetName val="SC_Sol_Est-TME_NE5"/>
      <sheetName val="Ranking_Comercial5"/>
      <sheetName val="F_Rec_-Ranking_C5"/>
      <sheetName val="F_Rec-Liga_Nova_M5"/>
      <sheetName val="F_Rec_-Liga_Nova_NE5"/>
      <sheetName val="F_Rec-Religa_24h_M5"/>
      <sheetName val="F_Rec_-Religa_24h_NE5"/>
      <sheetName val="F_Rec-Religa_Urgência_M5"/>
      <sheetName val="F_Rec_-Religa_Urgência_NE5"/>
      <sheetName val="Indicadores_Associados5"/>
      <sheetName val="Indicadores_Associados_(2)5"/>
      <sheetName val="F_Rec_-Ind_Assoc_C5"/>
      <sheetName val="Melhoria_Aprend5"/>
      <sheetName val="MA_Segurança_M5"/>
      <sheetName val="MA_Segurança_SGSSO5"/>
      <sheetName val="MA_Segurança_M_Publico5"/>
      <sheetName val="MA_Segurança_NE5"/>
      <sheetName val="Dados_Segurança5"/>
      <sheetName val="Dir_Responsáveis5"/>
      <sheetName val="PA_RH5"/>
      <sheetName val="N_RH5"/>
      <sheetName val="Comentários_PA_RH5"/>
      <sheetName val="Comentários_N_RH5"/>
      <sheetName val="PA_Jurídico5"/>
      <sheetName val="PA_Patrimônio5"/>
      <sheetName val="N_Patrimônio5"/>
      <sheetName val="Comentários_PA_Patrimônio5"/>
      <sheetName val="Comentários_N_Patrimônio5"/>
      <sheetName val="Comentários_PA_Jurídico5"/>
      <sheetName val="PA_Suprimentos5"/>
      <sheetName val="N_Suprimentos5"/>
      <sheetName val="Comentários_PA_Suprimentos5"/>
      <sheetName val="Comentários_N_Suprimentos5"/>
      <sheetName val="PA_Genesis_5"/>
      <sheetName val="Comentários_PA_Genesis5"/>
      <sheetName val="PA_Gestão_Comercial5"/>
      <sheetName val="N_Gestão_Comercial5"/>
      <sheetName val="Comentários_PA_Gestão_Comercia5"/>
      <sheetName val="Comentários_N_Gestão_Comercial5"/>
      <sheetName val="PA_Clientes5"/>
      <sheetName val="N_Clientes5"/>
      <sheetName val="Comentários_PA_Clientes5"/>
      <sheetName val="Comentários_N_Clientes5"/>
      <sheetName val="PA_COE5"/>
      <sheetName val="N_COE5"/>
      <sheetName val="Comentários_PA_COE5"/>
      <sheetName val="Comentários_N_COE5"/>
      <sheetName val="PA_Engenharia5"/>
      <sheetName val="N_Engenharia5"/>
      <sheetName val="Comentários_PA_Engenharia5"/>
      <sheetName val="Comentários_N_Engenharia5"/>
      <sheetName val="PA_AES_Serviços5"/>
      <sheetName val="N_AES_Serviços5"/>
      <sheetName val="Comentários_PA_AES_Serviços5"/>
      <sheetName val="Comentários_N_AES_Serviços5"/>
      <sheetName val="PA_MA5"/>
      <sheetName val="Comentários_PA_MA5"/>
      <sheetName val="PA_Segurança5"/>
      <sheetName val="Comentários_PA_Seg5"/>
      <sheetName val="PA_Work5"/>
      <sheetName val="N_Work5"/>
      <sheetName val="Comentários_PA_Work5"/>
      <sheetName val="Comentários_N_Work5"/>
      <sheetName val="PA_GPS5"/>
      <sheetName val="N_GPS5"/>
      <sheetName val="Comentários_PA_GPS5"/>
      <sheetName val="Comentários_N_GPS5"/>
      <sheetName val="PA_G_Rec5"/>
      <sheetName val="N_G_Rec5"/>
      <sheetName val="Comentários_PA_G_Rec5"/>
      <sheetName val="Comentários_N_G_Rec5"/>
      <sheetName val="PA_At_Com5"/>
      <sheetName val="N_At_Com5"/>
      <sheetName val="Comentários_PA_At_Com_5"/>
      <sheetName val="Comentários_N_At_Com5"/>
      <sheetName val="PA_G_Distr5"/>
      <sheetName val="N_G_Distr5"/>
      <sheetName val="Comentários_PA_G_Distr5"/>
      <sheetName val="Comentários_N_G_Distr5"/>
      <sheetName val="PA_Perdas_GEPRP5"/>
      <sheetName val="N_Perdas_GEPRP5"/>
      <sheetName val="Comentários_PA_Perdas_GEPRP5"/>
      <sheetName val="Comentários_N_Perdas_GEPRP5"/>
      <sheetName val="PA_Perdas5"/>
      <sheetName val="Comentários_PA_Perdas5"/>
      <sheetName val="PA_Clientes_C5"/>
      <sheetName val="Comentários_PA_Clientes_C5"/>
      <sheetName val="Estatisticas_do_Planejamento5"/>
      <sheetName val="Colombia CE"/>
      <sheetName val="Metas_6"/>
      <sheetName val="Metas_05_066"/>
      <sheetName val="Metas_05_06_ocultas6"/>
      <sheetName val="Dados_de_relacionamento6"/>
      <sheetName val="Opex_Capex_M6"/>
      <sheetName val="Opex_Capex_NE6"/>
      <sheetName val="Análise_Financeira_Opex6"/>
      <sheetName val="Análise_Financeira_Capex6"/>
      <sheetName val="Dados_Análise_Financeira6"/>
      <sheetName val="Análise_Financeira_NE6"/>
      <sheetName val="Capitalização_NE6"/>
      <sheetName val="F_Perdas_M6"/>
      <sheetName val="F_Perdas-Fraude_M6"/>
      <sheetName val="F_Perdas_-_KPI6"/>
      <sheetName val="F_Perdas_-_KPI_Ranking6"/>
      <sheetName val="F_Perdas_-_KPI_DADOS6"/>
      <sheetName val="Dados_Perdas6"/>
      <sheetName val="Dados_Perdas_e_BH6"/>
      <sheetName val="Dados_Perdas_RAA6"/>
      <sheetName val="F_Percentual_Perdas_FBH6"/>
      <sheetName val="Otimização_Ativos_Poste6"/>
      <sheetName val="Otimização_Ativos_Trafo6"/>
      <sheetName val="Plano_de_Manutenção6"/>
      <sheetName val="FEC_NPD_ELPA6"/>
      <sheetName val="FEC_NPD_Circuitos6"/>
      <sheetName val="Dados_para_os_gráficos6"/>
      <sheetName val="F_Perdas-Fraude_NE6"/>
      <sheetName val="F_Perdas-Black_Holes6"/>
      <sheetName val="F_Perdas-Clandestinas_M6"/>
      <sheetName val="F_Perdas-Clandestinas_Ranking6"/>
      <sheetName val="Dados_Clandestina6"/>
      <sheetName val="F_Perdas-Clandestinas_NE6"/>
      <sheetName val="F_Rec-Faturamento_M_6"/>
      <sheetName val="Dados_Faturamento6"/>
      <sheetName val="F_Rec-Faturamento_IRC6"/>
      <sheetName val="F_Rec_-Faturamento_NE6"/>
      <sheetName val="F_Inad-Combate_M_7"/>
      <sheetName val="F_Inad-Combate_M_26"/>
      <sheetName val="F_Inad-TxArrec_e_PCLD_M6"/>
      <sheetName val="TxArrec_por_Unidade6"/>
      <sheetName val="Dados_Inadimplência6"/>
      <sheetName val="F_Inad-Combate_NE6"/>
      <sheetName val="EO_Forn_Contínuo_M6"/>
      <sheetName val="EO_Forn_Contínuo_NE6"/>
      <sheetName val="Transgressões_20056"/>
      <sheetName val="EO_DM6"/>
      <sheetName val="EO_DM_NE6"/>
      <sheetName val="EO_Reclamação-At__Emergência_M6"/>
      <sheetName val="Penalidades_Acum6"/>
      <sheetName val="MA_Qualidade6"/>
      <sheetName val="MA_Qualidade_Call6"/>
      <sheetName val="Dados_ISO_90016"/>
      <sheetName val="EO_Reclamação-At__Emergência_N6"/>
      <sheetName val="EO_Ex_Serv-Work_M6"/>
      <sheetName val="EO_Ex_Serv-Work_Ganho6"/>
      <sheetName val="Dados_Work_M6"/>
      <sheetName val="EO_Ex_Serv-Work_NE6"/>
      <sheetName val="Satisfação_Cliente6"/>
      <sheetName val="SC_At__Clientes_Ag_M6"/>
      <sheetName val="Dados_Agencias6"/>
      <sheetName val="SC_At__Clientes_Ag_NE6"/>
      <sheetName val="SC_At__Ouvidoria_M_6"/>
      <sheetName val="SC_At__Ouvidoria_NE6"/>
      <sheetName val="SC_At__Ouvidoria_2_Ped_M__(2)6"/>
      <sheetName val="SC_At__Ouvidoria_Reiteradas6"/>
      <sheetName val="Dados_Ouvidoria6"/>
      <sheetName val="Dados_Ouvidoria_II6"/>
      <sheetName val="SC_At__Ouvidoria_Call_M6"/>
      <sheetName val="2º_3º_pedidos6"/>
      <sheetName val="SC_At_Ouvidoria_Call_NE6"/>
      <sheetName val="Dados_Indicadores_Comerciais6"/>
      <sheetName val="SC_Sol_Est-TME_M6"/>
      <sheetName val="SC_Sol_Est-TME_NE6"/>
      <sheetName val="Ranking_Comercial6"/>
      <sheetName val="F_Rec_-Ranking_C6"/>
      <sheetName val="F_Rec-Liga_Nova_M6"/>
      <sheetName val="F_Rec_-Liga_Nova_NE6"/>
      <sheetName val="F_Rec-Religa_24h_M6"/>
      <sheetName val="F_Rec_-Religa_24h_NE6"/>
      <sheetName val="F_Rec-Religa_Urgência_M6"/>
      <sheetName val="F_Rec_-Religa_Urgência_NE6"/>
      <sheetName val="Indicadores_Associados6"/>
      <sheetName val="Indicadores_Associados_(2)6"/>
      <sheetName val="F_Rec_-Ind_Assoc_C6"/>
      <sheetName val="Melhoria_Aprend6"/>
      <sheetName val="MA_Segurança_M6"/>
      <sheetName val="MA_Segurança_SGSSO6"/>
      <sheetName val="MA_Segurança_M_Publico6"/>
      <sheetName val="MA_Segurança_NE6"/>
      <sheetName val="Dados_Segurança6"/>
      <sheetName val="Dir_Responsáveis6"/>
      <sheetName val="PA_RH6"/>
      <sheetName val="N_RH6"/>
      <sheetName val="Comentários_PA_RH6"/>
      <sheetName val="Comentários_N_RH6"/>
      <sheetName val="PA_Jurídico6"/>
      <sheetName val="PA_Patrimônio6"/>
      <sheetName val="N_Patrimônio6"/>
      <sheetName val="Comentários_PA_Patrimônio6"/>
      <sheetName val="Comentários_N_Patrimônio6"/>
      <sheetName val="Comentários_PA_Jurídico6"/>
      <sheetName val="PA_Suprimentos6"/>
      <sheetName val="N_Suprimentos6"/>
      <sheetName val="Comentários_PA_Suprimentos6"/>
      <sheetName val="Comentários_N_Suprimentos6"/>
      <sheetName val="PA_Genesis_6"/>
      <sheetName val="Comentários_PA_Genesis6"/>
      <sheetName val="PA_Gestão_Comercial6"/>
      <sheetName val="N_Gestão_Comercial6"/>
      <sheetName val="Comentários_PA_Gestão_Comercia6"/>
      <sheetName val="Comentários_N_Gestão_Comercial6"/>
      <sheetName val="PA_Clientes6"/>
      <sheetName val="N_Clientes6"/>
      <sheetName val="Comentários_PA_Clientes6"/>
      <sheetName val="Comentários_N_Clientes6"/>
      <sheetName val="PA_COE6"/>
      <sheetName val="N_COE6"/>
      <sheetName val="Comentários_PA_COE6"/>
      <sheetName val="Comentários_N_COE6"/>
      <sheetName val="PA_Engenharia6"/>
      <sheetName val="N_Engenharia6"/>
      <sheetName val="Comentários_PA_Engenharia6"/>
      <sheetName val="Comentários_N_Engenharia6"/>
      <sheetName val="PA_AES_Serviços6"/>
      <sheetName val="N_AES_Serviços6"/>
      <sheetName val="Comentários_PA_AES_Serviços6"/>
      <sheetName val="Comentários_N_AES_Serviços6"/>
      <sheetName val="PA_MA6"/>
      <sheetName val="Comentários_PA_MA6"/>
      <sheetName val="PA_Segurança6"/>
      <sheetName val="Comentários_PA_Seg6"/>
      <sheetName val="PA_Work6"/>
      <sheetName val="N_Work6"/>
      <sheetName val="Comentários_PA_Work6"/>
      <sheetName val="Comentários_N_Work6"/>
      <sheetName val="PA_GPS6"/>
      <sheetName val="N_GPS6"/>
      <sheetName val="Comentários_PA_GPS6"/>
      <sheetName val="Comentários_N_GPS6"/>
      <sheetName val="PA_G_Rec6"/>
      <sheetName val="N_G_Rec6"/>
      <sheetName val="Comentários_PA_G_Rec6"/>
      <sheetName val="Comentários_N_G_Rec6"/>
      <sheetName val="PA_At_Com6"/>
      <sheetName val="N_At_Com6"/>
      <sheetName val="Comentários_PA_At_Com_6"/>
      <sheetName val="Comentários_N_At_Com6"/>
      <sheetName val="PA_G_Distr6"/>
      <sheetName val="N_G_Distr6"/>
      <sheetName val="Comentários_PA_G_Distr6"/>
      <sheetName val="Comentários_N_G_Distr6"/>
      <sheetName val="PA_Perdas_GEPRP6"/>
      <sheetName val="N_Perdas_GEPRP6"/>
      <sheetName val="Comentários_PA_Perdas_GEPRP6"/>
      <sheetName val="Comentários_N_Perdas_GEPRP6"/>
      <sheetName val="PA_Perdas6"/>
      <sheetName val="Comentários_PA_Perdas6"/>
      <sheetName val="PA_Clientes_C6"/>
      <sheetName val="Comentários_PA_Clientes_C6"/>
      <sheetName val="Estatisticas_do_Planejamento6"/>
      <sheetName val="Colombia_CE"/>
      <sheetName val="Metas_7"/>
      <sheetName val="Metas_05_067"/>
      <sheetName val="Metas_05_06_ocultas7"/>
      <sheetName val="Dados_de_relacionamento7"/>
      <sheetName val="Opex_Capex_M7"/>
      <sheetName val="Opex_Capex_NE7"/>
      <sheetName val="Análise_Financeira_Opex7"/>
      <sheetName val="Análise_Financeira_Capex7"/>
      <sheetName val="Dados_Análise_Financeira7"/>
      <sheetName val="Análise_Financeira_NE7"/>
      <sheetName val="Capitalização_NE7"/>
      <sheetName val="F_Perdas_M7"/>
      <sheetName val="F_Perdas-Fraude_M7"/>
      <sheetName val="F_Perdas_-_KPI7"/>
      <sheetName val="F_Perdas_-_KPI_Ranking7"/>
      <sheetName val="F_Perdas_-_KPI_DADOS7"/>
      <sheetName val="Dados_Perdas7"/>
      <sheetName val="Dados_Perdas_e_BH7"/>
      <sheetName val="Dados_Perdas_RAA7"/>
      <sheetName val="F_Percentual_Perdas_FBH7"/>
      <sheetName val="Otimização_Ativos_Poste7"/>
      <sheetName val="Otimização_Ativos_Trafo7"/>
      <sheetName val="Plano_de_Manutenção7"/>
      <sheetName val="FEC_NPD_ELPA7"/>
      <sheetName val="FEC_NPD_Circuitos7"/>
      <sheetName val="Dados_para_os_gráficos7"/>
      <sheetName val="F_Perdas-Fraude_NE7"/>
      <sheetName val="F_Perdas-Black_Holes7"/>
      <sheetName val="F_Perdas-Clandestinas_M7"/>
      <sheetName val="F_Perdas-Clandestinas_Ranking7"/>
      <sheetName val="Dados_Clandestina7"/>
      <sheetName val="F_Perdas-Clandestinas_NE7"/>
      <sheetName val="F_Rec-Faturamento_M_7"/>
      <sheetName val="Dados_Faturamento7"/>
      <sheetName val="F_Rec-Faturamento_IRC7"/>
      <sheetName val="F_Rec_-Faturamento_NE7"/>
      <sheetName val="F_Inad-Combate_M_8"/>
      <sheetName val="F_Inad-Combate_M_27"/>
      <sheetName val="F_Inad-TxArrec_e_PCLD_M7"/>
      <sheetName val="TxArrec_por_Unidade7"/>
      <sheetName val="Dados_Inadimplência7"/>
      <sheetName val="F_Inad-Combate_NE7"/>
      <sheetName val="EO_Forn_Contínuo_M7"/>
      <sheetName val="EO_Forn_Contínuo_NE7"/>
      <sheetName val="Transgressões_20057"/>
      <sheetName val="EO_DM7"/>
      <sheetName val="EO_DM_NE7"/>
      <sheetName val="EO_Reclamação-At__Emergência_M7"/>
      <sheetName val="Penalidades_Acum7"/>
      <sheetName val="MA_Qualidade7"/>
      <sheetName val="MA_Qualidade_Call7"/>
      <sheetName val="Dados_ISO_90017"/>
      <sheetName val="EO_Reclamação-At__Emergência_N7"/>
      <sheetName val="EO_Ex_Serv-Work_M7"/>
      <sheetName val="EO_Ex_Serv-Work_Ganho7"/>
      <sheetName val="Dados_Work_M7"/>
      <sheetName val="EO_Ex_Serv-Work_NE7"/>
      <sheetName val="Satisfação_Cliente7"/>
      <sheetName val="SC_At__Clientes_Ag_M7"/>
      <sheetName val="Dados_Agencias7"/>
      <sheetName val="SC_At__Clientes_Ag_NE7"/>
      <sheetName val="SC_At__Ouvidoria_M_7"/>
      <sheetName val="SC_At__Ouvidoria_NE7"/>
      <sheetName val="SC_At__Ouvidoria_2_Ped_M__(2)7"/>
      <sheetName val="SC_At__Ouvidoria_Reiteradas7"/>
      <sheetName val="Dados_Ouvidoria7"/>
      <sheetName val="Dados_Ouvidoria_II7"/>
      <sheetName val="SC_At__Ouvidoria_Call_M7"/>
      <sheetName val="2º_3º_pedidos7"/>
      <sheetName val="SC_At_Ouvidoria_Call_NE7"/>
      <sheetName val="Dados_Indicadores_Comerciais7"/>
      <sheetName val="SC_Sol_Est-TME_M7"/>
      <sheetName val="SC_Sol_Est-TME_NE7"/>
      <sheetName val="Ranking_Comercial7"/>
      <sheetName val="F_Rec_-Ranking_C7"/>
      <sheetName val="F_Rec-Liga_Nova_M7"/>
      <sheetName val="F_Rec_-Liga_Nova_NE7"/>
      <sheetName val="F_Rec-Religa_24h_M7"/>
      <sheetName val="F_Rec_-Religa_24h_NE7"/>
      <sheetName val="F_Rec-Religa_Urgência_M7"/>
      <sheetName val="F_Rec_-Religa_Urgência_NE7"/>
      <sheetName val="Indicadores_Associados7"/>
      <sheetName val="Indicadores_Associados_(2)7"/>
      <sheetName val="F_Rec_-Ind_Assoc_C7"/>
      <sheetName val="Melhoria_Aprend7"/>
      <sheetName val="MA_Segurança_M7"/>
      <sheetName val="MA_Segurança_SGSSO7"/>
      <sheetName val="MA_Segurança_M_Publico7"/>
      <sheetName val="MA_Segurança_NE7"/>
      <sheetName val="Dados_Segurança7"/>
      <sheetName val="Dir_Responsáveis7"/>
      <sheetName val="PA_RH7"/>
      <sheetName val="N_RH7"/>
      <sheetName val="Comentários_PA_RH7"/>
      <sheetName val="Comentários_N_RH7"/>
      <sheetName val="PA_Jurídico7"/>
      <sheetName val="PA_Patrimônio7"/>
      <sheetName val="N_Patrimônio7"/>
      <sheetName val="Comentários_PA_Patrimônio7"/>
      <sheetName val="Comentários_N_Patrimônio7"/>
      <sheetName val="Comentários_PA_Jurídico7"/>
      <sheetName val="PA_Suprimentos7"/>
      <sheetName val="N_Suprimentos7"/>
      <sheetName val="Comentários_PA_Suprimentos7"/>
      <sheetName val="Comentários_N_Suprimentos7"/>
      <sheetName val="PA_Genesis_7"/>
      <sheetName val="Comentários_PA_Genesis7"/>
      <sheetName val="PA_Gestão_Comercial7"/>
      <sheetName val="N_Gestão_Comercial7"/>
      <sheetName val="Comentários_PA_Gestão_Comercia7"/>
      <sheetName val="Comentários_N_Gestão_Comercial7"/>
      <sheetName val="PA_Clientes7"/>
      <sheetName val="N_Clientes7"/>
      <sheetName val="Comentários_PA_Clientes7"/>
      <sheetName val="Comentários_N_Clientes7"/>
      <sheetName val="PA_COE7"/>
      <sheetName val="N_COE7"/>
      <sheetName val="Comentários_PA_COE7"/>
      <sheetName val="Comentários_N_COE7"/>
      <sheetName val="PA_Engenharia7"/>
      <sheetName val="N_Engenharia7"/>
      <sheetName val="Comentários_PA_Engenharia7"/>
      <sheetName val="Comentários_N_Engenharia7"/>
      <sheetName val="PA_AES_Serviços7"/>
      <sheetName val="N_AES_Serviços7"/>
      <sheetName val="Comentários_PA_AES_Serviços7"/>
      <sheetName val="Comentários_N_AES_Serviços7"/>
      <sheetName val="PA_MA7"/>
      <sheetName val="Comentários_PA_MA7"/>
      <sheetName val="PA_Segurança7"/>
      <sheetName val="Comentários_PA_Seg7"/>
      <sheetName val="PA_Work7"/>
      <sheetName val="N_Work7"/>
      <sheetName val="Comentários_PA_Work7"/>
      <sheetName val="Comentários_N_Work7"/>
      <sheetName val="PA_GPS7"/>
      <sheetName val="N_GPS7"/>
      <sheetName val="Comentários_PA_GPS7"/>
      <sheetName val="Comentários_N_GPS7"/>
      <sheetName val="PA_G_Rec7"/>
      <sheetName val="N_G_Rec7"/>
      <sheetName val="Comentários_PA_G_Rec7"/>
      <sheetName val="Comentários_N_G_Rec7"/>
      <sheetName val="PA_At_Com7"/>
      <sheetName val="N_At_Com7"/>
      <sheetName val="Comentários_PA_At_Com_7"/>
      <sheetName val="Comentários_N_At_Com7"/>
      <sheetName val="PA_G_Distr7"/>
      <sheetName val="N_G_Distr7"/>
      <sheetName val="Comentários_PA_G_Distr7"/>
      <sheetName val="Comentários_N_G_Distr7"/>
      <sheetName val="PA_Perdas_GEPRP7"/>
      <sheetName val="N_Perdas_GEPRP7"/>
      <sheetName val="Comentários_PA_Perdas_GEPRP7"/>
      <sheetName val="Comentários_N_Perdas_GEPRP7"/>
      <sheetName val="PA_Perdas7"/>
      <sheetName val="Comentários_PA_Perdas7"/>
      <sheetName val="PA_Clientes_C7"/>
      <sheetName val="Comentários_PA_Clientes_C7"/>
      <sheetName val="Estatisticas_do_Planejamento7"/>
      <sheetName val="Colombia_CE1"/>
      <sheetName val="Metas_8"/>
      <sheetName val="Metas_05_068"/>
      <sheetName val="Metas_05_06_ocultas8"/>
      <sheetName val="Dados_de_relacionamento8"/>
      <sheetName val="Opex_Capex_M8"/>
      <sheetName val="Opex_Capex_NE8"/>
      <sheetName val="Análise_Financeira_Opex8"/>
      <sheetName val="Análise_Financeira_Capex8"/>
      <sheetName val="Dados_Análise_Financeira8"/>
      <sheetName val="Análise_Financeira_NE8"/>
      <sheetName val="Capitalização_NE8"/>
      <sheetName val="F_Perdas_M8"/>
      <sheetName val="F_Perdas-Fraude_M8"/>
      <sheetName val="F_Perdas_-_KPI8"/>
      <sheetName val="F_Perdas_-_KPI_Ranking8"/>
      <sheetName val="F_Perdas_-_KPI_DADOS8"/>
      <sheetName val="Dados_Perdas8"/>
      <sheetName val="Dados_Perdas_e_BH8"/>
      <sheetName val="Dados_Perdas_RAA8"/>
      <sheetName val="F_Percentual_Perdas_FBH8"/>
      <sheetName val="Otimização_Ativos_Poste8"/>
      <sheetName val="Otimização_Ativos_Trafo8"/>
      <sheetName val="Plano_de_Manutenção8"/>
      <sheetName val="FEC_NPD_ELPA8"/>
      <sheetName val="FEC_NPD_Circuitos8"/>
      <sheetName val="Dados_para_os_gráficos8"/>
      <sheetName val="F_Perdas-Fraude_NE8"/>
      <sheetName val="F_Perdas-Black_Holes8"/>
      <sheetName val="F_Perdas-Clandestinas_M8"/>
      <sheetName val="F_Perdas-Clandestinas_Ranking8"/>
      <sheetName val="Dados_Clandestina8"/>
      <sheetName val="F_Perdas-Clandestinas_NE8"/>
      <sheetName val="F_Rec-Faturamento_M_8"/>
      <sheetName val="Dados_Faturamento8"/>
      <sheetName val="F_Rec-Faturamento_IRC8"/>
      <sheetName val="F_Rec_-Faturamento_NE8"/>
      <sheetName val="F_Inad-Combate_M_9"/>
      <sheetName val="F_Inad-Combate_M_28"/>
      <sheetName val="F_Inad-TxArrec_e_PCLD_M8"/>
      <sheetName val="TxArrec_por_Unidade8"/>
      <sheetName val="Dados_Inadimplência8"/>
      <sheetName val="F_Inad-Combate_NE8"/>
      <sheetName val="EO_Forn_Contínuo_M8"/>
      <sheetName val="EO_Forn_Contínuo_NE8"/>
      <sheetName val="Transgressões_20058"/>
      <sheetName val="EO_DM8"/>
      <sheetName val="EO_DM_NE8"/>
      <sheetName val="EO_Reclamação-At__Emergência_M8"/>
      <sheetName val="Penalidades_Acum8"/>
      <sheetName val="MA_Qualidade8"/>
      <sheetName val="MA_Qualidade_Call8"/>
      <sheetName val="Dados_ISO_90018"/>
      <sheetName val="EO_Reclamação-At__Emergência_N8"/>
      <sheetName val="EO_Ex_Serv-Work_M8"/>
      <sheetName val="EO_Ex_Serv-Work_Ganho8"/>
      <sheetName val="Dados_Work_M8"/>
      <sheetName val="EO_Ex_Serv-Work_NE8"/>
      <sheetName val="Satisfação_Cliente8"/>
      <sheetName val="SC_At__Clientes_Ag_M8"/>
      <sheetName val="Dados_Agencias8"/>
      <sheetName val="SC_At__Clientes_Ag_NE8"/>
      <sheetName val="SC_At__Ouvidoria_M_8"/>
      <sheetName val="SC_At__Ouvidoria_NE8"/>
      <sheetName val="SC_At__Ouvidoria_2_Ped_M__(2)8"/>
      <sheetName val="SC_At__Ouvidoria_Reiteradas8"/>
      <sheetName val="Dados_Ouvidoria8"/>
      <sheetName val="Dados_Ouvidoria_II8"/>
      <sheetName val="SC_At__Ouvidoria_Call_M8"/>
      <sheetName val="2º_3º_pedidos8"/>
      <sheetName val="SC_At_Ouvidoria_Call_NE8"/>
      <sheetName val="Dados_Indicadores_Comerciais8"/>
      <sheetName val="SC_Sol_Est-TME_M8"/>
      <sheetName val="SC_Sol_Est-TME_NE8"/>
      <sheetName val="Ranking_Comercial8"/>
      <sheetName val="F_Rec_-Ranking_C8"/>
      <sheetName val="F_Rec-Liga_Nova_M8"/>
      <sheetName val="F_Rec_-Liga_Nova_NE8"/>
      <sheetName val="F_Rec-Religa_24h_M8"/>
      <sheetName val="F_Rec_-Religa_24h_NE8"/>
      <sheetName val="F_Rec-Religa_Urgência_M8"/>
      <sheetName val="F_Rec_-Religa_Urgência_NE8"/>
      <sheetName val="Indicadores_Associados8"/>
      <sheetName val="Indicadores_Associados_(2)8"/>
      <sheetName val="F_Rec_-Ind_Assoc_C8"/>
      <sheetName val="Melhoria_Aprend8"/>
      <sheetName val="MA_Segurança_M8"/>
      <sheetName val="MA_Segurança_SGSSO8"/>
      <sheetName val="MA_Segurança_M_Publico8"/>
      <sheetName val="MA_Segurança_NE8"/>
      <sheetName val="Dados_Segurança8"/>
      <sheetName val="Dir_Responsáveis8"/>
      <sheetName val="PA_RH8"/>
      <sheetName val="N_RH8"/>
      <sheetName val="Comentários_PA_RH8"/>
      <sheetName val="Comentários_N_RH8"/>
      <sheetName val="PA_Jurídico8"/>
      <sheetName val="PA_Patrimônio8"/>
      <sheetName val="N_Patrimônio8"/>
      <sheetName val="Comentários_PA_Patrimônio8"/>
      <sheetName val="Comentários_N_Patrimônio8"/>
      <sheetName val="Comentários_PA_Jurídico8"/>
      <sheetName val="PA_Suprimentos8"/>
      <sheetName val="N_Suprimentos8"/>
      <sheetName val="Comentários_PA_Suprimentos8"/>
      <sheetName val="Comentários_N_Suprimentos8"/>
      <sheetName val="PA_Genesis_8"/>
      <sheetName val="Comentários_PA_Genesis8"/>
      <sheetName val="PA_Gestão_Comercial8"/>
      <sheetName val="N_Gestão_Comercial8"/>
      <sheetName val="Comentários_PA_Gestão_Comercia8"/>
      <sheetName val="Comentários_N_Gestão_Comercial8"/>
      <sheetName val="PA_Clientes8"/>
      <sheetName val="N_Clientes8"/>
      <sheetName val="Comentários_PA_Clientes8"/>
      <sheetName val="Comentários_N_Clientes8"/>
      <sheetName val="PA_COE8"/>
      <sheetName val="N_COE8"/>
      <sheetName val="Comentários_PA_COE8"/>
      <sheetName val="Comentários_N_COE8"/>
      <sheetName val="PA_Engenharia8"/>
      <sheetName val="N_Engenharia8"/>
      <sheetName val="Comentários_PA_Engenharia8"/>
      <sheetName val="Comentários_N_Engenharia8"/>
      <sheetName val="PA_AES_Serviços8"/>
      <sheetName val="N_AES_Serviços8"/>
      <sheetName val="Comentários_PA_AES_Serviços8"/>
      <sheetName val="Comentários_N_AES_Serviços8"/>
      <sheetName val="PA_MA8"/>
      <sheetName val="Comentários_PA_MA8"/>
      <sheetName val="PA_Segurança8"/>
      <sheetName val="Comentários_PA_Seg8"/>
      <sheetName val="PA_Work8"/>
      <sheetName val="N_Work8"/>
      <sheetName val="Comentários_PA_Work8"/>
      <sheetName val="Comentários_N_Work8"/>
      <sheetName val="PA_GPS8"/>
      <sheetName val="N_GPS8"/>
      <sheetName val="Comentários_PA_GPS8"/>
      <sheetName val="Comentários_N_GPS8"/>
      <sheetName val="PA_G_Rec8"/>
      <sheetName val="N_G_Rec8"/>
      <sheetName val="Comentários_PA_G_Rec8"/>
      <sheetName val="Comentários_N_G_Rec8"/>
      <sheetName val="PA_At_Com8"/>
      <sheetName val="N_At_Com8"/>
      <sheetName val="Comentários_PA_At_Com_8"/>
      <sheetName val="Comentários_N_At_Com8"/>
      <sheetName val="PA_G_Distr8"/>
      <sheetName val="N_G_Distr8"/>
      <sheetName val="Comentários_PA_G_Distr8"/>
      <sheetName val="Comentários_N_G_Distr8"/>
      <sheetName val="PA_Perdas_GEPRP8"/>
      <sheetName val="N_Perdas_GEPRP8"/>
      <sheetName val="Comentários_PA_Perdas_GEPRP8"/>
      <sheetName val="Comentários_N_Perdas_GEPRP8"/>
      <sheetName val="PA_Perdas8"/>
      <sheetName val="Comentários_PA_Perdas8"/>
      <sheetName val="PA_Clientes_C8"/>
      <sheetName val="Comentários_PA_Clientes_C8"/>
      <sheetName val="Estatisticas_do_Planejamento8"/>
      <sheetName val="Colombia_CE2"/>
      <sheetName val="Codes"/>
      <sheetName val="Acpu y Acpm"/>
      <sheetName val="Arpm"/>
      <sheetName val="Arpu"/>
      <sheetName val="Mou"/>
    </sheetNames>
    <sheetDataSet>
      <sheetData sheetId="0" refreshError="1"/>
      <sheetData sheetId="1" refreshError="1"/>
      <sheetData sheetId="2" refreshError="1"/>
      <sheetData sheetId="3" refreshError="1"/>
      <sheetData sheetId="4" refreshError="1"/>
      <sheetData sheetId="5" refreshError="1">
        <row r="9">
          <cell r="A9" t="str">
            <v>Anhembi</v>
          </cell>
        </row>
        <row r="21">
          <cell r="B21">
            <v>1.0907899267619647</v>
          </cell>
          <cell r="C21">
            <v>1.0211936507013515</v>
          </cell>
          <cell r="D21">
            <v>1.0491903733300587</v>
          </cell>
          <cell r="E21">
            <v>1.0163973685637233</v>
          </cell>
          <cell r="F21">
            <v>1.0153680296308536</v>
          </cell>
          <cell r="G21">
            <v>1.0028009697718336</v>
          </cell>
          <cell r="H21">
            <v>0.95100590913561578</v>
          </cell>
          <cell r="I21">
            <v>1.0287475123670617</v>
          </cell>
          <cell r="J21">
            <v>0.99745351774293634</v>
          </cell>
          <cell r="K21">
            <v>0.96527520051108762</v>
          </cell>
          <cell r="L21">
            <v>1.0682967049406871</v>
          </cell>
          <cell r="M21">
            <v>0.93725168318714946</v>
          </cell>
          <cell r="N21">
            <v>1.0113046512542363</v>
          </cell>
          <cell r="O21">
            <v>-1.1304651254236298E-2</v>
          </cell>
        </row>
        <row r="22">
          <cell r="B22">
            <v>1.0727157100997127</v>
          </cell>
          <cell r="C22">
            <v>0.99031443560153931</v>
          </cell>
          <cell r="D22">
            <v>0.98898950485706072</v>
          </cell>
          <cell r="E22">
            <v>1.0332558515578891</v>
          </cell>
          <cell r="F22">
            <v>0.99540132678353599</v>
          </cell>
          <cell r="G22">
            <v>0.97917659326884932</v>
          </cell>
          <cell r="H22">
            <v>0.98035533473949588</v>
          </cell>
          <cell r="I22">
            <v>0.97532523624020862</v>
          </cell>
          <cell r="J22">
            <v>1.0215762579519501</v>
          </cell>
          <cell r="K22">
            <v>0.91360092805985404</v>
          </cell>
          <cell r="L22">
            <v>1.0666663514819457</v>
          </cell>
          <cell r="M22">
            <v>1.040716907083902</v>
          </cell>
          <cell r="N22">
            <v>1.0048426823059575</v>
          </cell>
          <cell r="O22">
            <v>-4.8426823059575241E-3</v>
          </cell>
        </row>
        <row r="23">
          <cell r="B23">
            <v>1.1316008117476444</v>
          </cell>
          <cell r="C23">
            <v>1.0557522998753039</v>
          </cell>
          <cell r="D23">
            <v>1.2518538898926244</v>
          </cell>
          <cell r="E23">
            <v>0.86641377320123059</v>
          </cell>
          <cell r="F23">
            <v>0.93567951496464274</v>
          </cell>
          <cell r="G23">
            <v>1.0031634103856915</v>
          </cell>
          <cell r="H23">
            <v>0.90938943014987017</v>
          </cell>
          <cell r="I23">
            <v>1.1031841146040267</v>
          </cell>
          <cell r="J23">
            <v>0.96089442146026061</v>
          </cell>
          <cell r="K23">
            <v>1.0453445593959496</v>
          </cell>
          <cell r="L23">
            <v>1.1288231318657171</v>
          </cell>
          <cell r="M23">
            <v>1.1285015211382354</v>
          </cell>
          <cell r="N23">
            <v>1.0404375200648255</v>
          </cell>
          <cell r="O23">
            <v>-4.0437520064825483E-2</v>
          </cell>
        </row>
        <row r="24">
          <cell r="B24">
            <v>0.98776071091905149</v>
          </cell>
          <cell r="C24">
            <v>1.0261411827605378</v>
          </cell>
          <cell r="D24">
            <v>1.022036556954419</v>
          </cell>
          <cell r="E24">
            <v>1.0705367195147832</v>
          </cell>
          <cell r="F24">
            <v>1.0450324656208794</v>
          </cell>
          <cell r="G24">
            <v>1.0249659918796767</v>
          </cell>
          <cell r="H24">
            <v>1.0291998263821263</v>
          </cell>
          <cell r="I24">
            <v>0.92499056676478952</v>
          </cell>
          <cell r="J24">
            <v>1.0781322963742195</v>
          </cell>
          <cell r="K24">
            <v>0.96179938327126213</v>
          </cell>
          <cell r="L24">
            <v>1.1217699544960402</v>
          </cell>
          <cell r="M24">
            <v>0.42918933477302523</v>
          </cell>
          <cell r="N24">
            <v>0.9768501656734917</v>
          </cell>
          <cell r="O24">
            <v>2.3149834326508301E-2</v>
          </cell>
        </row>
        <row r="25">
          <cell r="B25">
            <v>1.091792603601722</v>
          </cell>
          <cell r="C25">
            <v>0.99926735200356476</v>
          </cell>
          <cell r="D25">
            <v>0.98214210374811672</v>
          </cell>
          <cell r="E25">
            <v>1.0422689170332513</v>
          </cell>
          <cell r="F25">
            <v>1.0386421167126729</v>
          </cell>
          <cell r="G25">
            <v>1.0168850159838199</v>
          </cell>
          <cell r="H25">
            <v>0.9669745252372709</v>
          </cell>
          <cell r="I25">
            <v>1.0980651525982068</v>
          </cell>
          <cell r="J25">
            <v>0.92714221317810519</v>
          </cell>
          <cell r="K25">
            <v>0.90258522216706061</v>
          </cell>
          <cell r="L25">
            <v>1.0435521753250838</v>
          </cell>
          <cell r="M25">
            <v>0.94603844044190177</v>
          </cell>
          <cell r="N25">
            <v>1.0023337332755513</v>
          </cell>
          <cell r="O25">
            <v>-2.3337332755513085E-3</v>
          </cell>
        </row>
        <row r="26">
          <cell r="B26">
            <v>1.1742883063652885</v>
          </cell>
          <cell r="C26">
            <v>1.0597634079004377</v>
          </cell>
          <cell r="D26">
            <v>1.0562966561294844</v>
          </cell>
          <cell r="E26">
            <v>0.98839876874885035</v>
          </cell>
          <cell r="F26">
            <v>1.069750380899942</v>
          </cell>
          <cell r="G26">
            <v>0.97967410697717749</v>
          </cell>
          <cell r="H26">
            <v>0.89628309198484968</v>
          </cell>
          <cell r="I26">
            <v>0.98183035704504529</v>
          </cell>
          <cell r="J26">
            <v>1.037823928267342</v>
          </cell>
          <cell r="K26">
            <v>1.0053564354917819</v>
          </cell>
          <cell r="L26">
            <v>0.99757889036464875</v>
          </cell>
          <cell r="M26">
            <v>1.0126787048746329</v>
          </cell>
          <cell r="N26">
            <v>1.0190746920451499</v>
          </cell>
          <cell r="O26">
            <v>-1.9074692045149888E-2</v>
          </cell>
        </row>
        <row r="27">
          <cell r="B27">
            <v>1.1042313947606255</v>
          </cell>
          <cell r="C27">
            <v>1.0068361743059613</v>
          </cell>
          <cell r="D27">
            <v>1.0149555862155024</v>
          </cell>
          <cell r="E27">
            <v>1.0954292089044682</v>
          </cell>
          <cell r="F27">
            <v>0.98311861552941493</v>
          </cell>
          <cell r="G27">
            <v>1.0020240284134991</v>
          </cell>
          <cell r="H27">
            <v>0.93263436671664124</v>
          </cell>
          <cell r="I27">
            <v>1.0754451472405728</v>
          </cell>
          <cell r="J27">
            <v>0.99734953692232775</v>
          </cell>
          <cell r="K27">
            <v>0.95280794651760037</v>
          </cell>
          <cell r="L27">
            <v>1.0557251794504401</v>
          </cell>
          <cell r="M27">
            <v>1.0335028198202512</v>
          </cell>
          <cell r="N27">
            <v>1.0205279982069209</v>
          </cell>
          <cell r="O27">
            <v>-2.0527998206920861E-2</v>
          </cell>
        </row>
        <row r="28">
          <cell r="B28">
            <v>0.74467559566466557</v>
          </cell>
          <cell r="C28">
            <v>0.94815067649841145</v>
          </cell>
          <cell r="D28">
            <v>0.98639681429275672</v>
          </cell>
          <cell r="E28">
            <v>0.9214788813645366</v>
          </cell>
          <cell r="F28">
            <v>1.0162989812954506</v>
          </cell>
          <cell r="G28">
            <v>0.57631093962931523</v>
          </cell>
          <cell r="H28">
            <v>0.85428238458090522</v>
          </cell>
          <cell r="I28">
            <v>1.1307224097274282</v>
          </cell>
          <cell r="J28">
            <v>1.1167600387703156</v>
          </cell>
          <cell r="K28">
            <v>0.85913864679304697</v>
          </cell>
          <cell r="L28">
            <v>0.99906705454201516</v>
          </cell>
          <cell r="M28">
            <v>1.0177078983281651</v>
          </cell>
          <cell r="N28">
            <v>0.90629273450162073</v>
          </cell>
          <cell r="O28">
            <v>9.3707265498379266E-2</v>
          </cell>
        </row>
        <row r="30">
          <cell r="B30">
            <v>0.98835251135784563</v>
          </cell>
          <cell r="C30">
            <v>0.9857244209129753</v>
          </cell>
          <cell r="D30">
            <v>1.015295676076988</v>
          </cell>
          <cell r="E30">
            <v>0.89058679695185461</v>
          </cell>
          <cell r="F30">
            <v>0.98013225589031594</v>
          </cell>
          <cell r="G30">
            <v>0.97907458934137459</v>
          </cell>
          <cell r="H30">
            <v>0.97186963495707113</v>
          </cell>
          <cell r="I30">
            <v>0.98041258094744121</v>
          </cell>
          <cell r="J30">
            <v>0.97723719596228598</v>
          </cell>
          <cell r="K30">
            <v>1.0514970686263705</v>
          </cell>
          <cell r="L30">
            <v>0.81252617262770566</v>
          </cell>
          <cell r="M30">
            <v>0.82415884127382022</v>
          </cell>
          <cell r="N30">
            <v>0.94730549727700608</v>
          </cell>
          <cell r="O30">
            <v>5.2694502722993919E-2</v>
          </cell>
        </row>
        <row r="31">
          <cell r="B31">
            <v>0.97592553481877586</v>
          </cell>
          <cell r="C31">
            <v>1.0055748746555311</v>
          </cell>
          <cell r="D31">
            <v>1.0022687748937866</v>
          </cell>
          <cell r="E31">
            <v>0.99380546232511568</v>
          </cell>
          <cell r="F31">
            <v>0.99798820342769712</v>
          </cell>
          <cell r="G31">
            <v>0.97891733524662772</v>
          </cell>
          <cell r="H31">
            <v>0.99814652348521637</v>
          </cell>
          <cell r="I31">
            <v>0.97947928010457408</v>
          </cell>
          <cell r="J31">
            <v>0.93485235129425792</v>
          </cell>
          <cell r="K31">
            <v>0.98409245484438024</v>
          </cell>
          <cell r="L31">
            <v>0.70182262381032523</v>
          </cell>
          <cell r="M31">
            <v>0.96252042615522126</v>
          </cell>
          <cell r="N31">
            <v>0.96106262086223837</v>
          </cell>
          <cell r="O31">
            <v>3.893737913776163E-2</v>
          </cell>
        </row>
        <row r="32">
          <cell r="B32">
            <v>0.99927059733654189</v>
          </cell>
          <cell r="C32">
            <v>0.98608360471034817</v>
          </cell>
          <cell r="D32">
            <v>1.0062755213869288</v>
          </cell>
          <cell r="E32">
            <v>0.99446777799986341</v>
          </cell>
          <cell r="F32">
            <v>0.99131341334908885</v>
          </cell>
          <cell r="G32">
            <v>0.99650293179545002</v>
          </cell>
          <cell r="H32">
            <v>0.99792012600244839</v>
          </cell>
          <cell r="I32">
            <v>0.99077293875186556</v>
          </cell>
          <cell r="J32">
            <v>0.99528113538511531</v>
          </cell>
          <cell r="K32">
            <v>1.0727611404377464</v>
          </cell>
          <cell r="L32">
            <v>0.79803020462333796</v>
          </cell>
          <cell r="M32">
            <v>0.72704262885870818</v>
          </cell>
          <cell r="N32">
            <v>0.95641542976473681</v>
          </cell>
          <cell r="O32">
            <v>4.3584570235263187E-2</v>
          </cell>
        </row>
        <row r="33">
          <cell r="B33">
            <v>1.036914581202127</v>
          </cell>
          <cell r="C33">
            <v>0.988497359173792</v>
          </cell>
          <cell r="D33">
            <v>0.99975518816743436</v>
          </cell>
          <cell r="E33">
            <v>-6.9537533014405961E-2</v>
          </cell>
          <cell r="F33">
            <v>0.86022550169097889</v>
          </cell>
          <cell r="G33">
            <v>0.93618502722878494</v>
          </cell>
          <cell r="H33">
            <v>0.83013021605749837</v>
          </cell>
          <cell r="I33">
            <v>0.91359828669949383</v>
          </cell>
          <cell r="J33">
            <v>0.90941999719037159</v>
          </cell>
          <cell r="K33">
            <v>0.96736506946495182</v>
          </cell>
          <cell r="L33">
            <v>0.81628718555787505</v>
          </cell>
          <cell r="M33">
            <v>1.0127721315267939</v>
          </cell>
          <cell r="N33">
            <v>0.85495453152984857</v>
          </cell>
          <cell r="O33">
            <v>0.14504546847015143</v>
          </cell>
        </row>
        <row r="34">
          <cell r="B34">
            <v>1.0025078874007596</v>
          </cell>
          <cell r="C34">
            <v>0.99409146660680059</v>
          </cell>
          <cell r="D34">
            <v>0.98397123927611263</v>
          </cell>
          <cell r="E34">
            <v>0.98473835070385918</v>
          </cell>
          <cell r="F34">
            <v>0.93868597224228834</v>
          </cell>
          <cell r="G34">
            <v>0.95891973183989931</v>
          </cell>
          <cell r="H34">
            <v>0.94816395221770933</v>
          </cell>
          <cell r="I34">
            <v>0.99246337342265278</v>
          </cell>
          <cell r="J34">
            <v>0.99143832575579116</v>
          </cell>
          <cell r="K34">
            <v>0.98850677370306683</v>
          </cell>
          <cell r="L34">
            <v>0.7349304820607977</v>
          </cell>
          <cell r="M34">
            <v>0.71997770810400052</v>
          </cell>
          <cell r="N34">
            <v>0.92578914695541792</v>
          </cell>
          <cell r="O34">
            <v>7.4210853044582081E-2</v>
          </cell>
        </row>
        <row r="35">
          <cell r="B35">
            <v>0.95852765018101294</v>
          </cell>
          <cell r="C35">
            <v>0.97112578279457962</v>
          </cell>
          <cell r="D35">
            <v>1.0691916311131637</v>
          </cell>
          <cell r="E35">
            <v>1.0610531210328737</v>
          </cell>
          <cell r="F35">
            <v>1.002785663051555</v>
          </cell>
          <cell r="G35">
            <v>0.99421459275590518</v>
          </cell>
          <cell r="H35">
            <v>1.0034830120719014</v>
          </cell>
          <cell r="I35">
            <v>1.0032264177306305</v>
          </cell>
          <cell r="J35">
            <v>0.95626208302208615</v>
          </cell>
          <cell r="K35">
            <v>0.98465812318603374</v>
          </cell>
          <cell r="L35">
            <v>1.0580252669327181</v>
          </cell>
          <cell r="M35">
            <v>0.8862405411288945</v>
          </cell>
          <cell r="N35">
            <v>0.99486129252422595</v>
          </cell>
          <cell r="O35">
            <v>5.1387074757740514E-3</v>
          </cell>
        </row>
        <row r="36">
          <cell r="B36">
            <v>1.0010863082235899</v>
          </cell>
          <cell r="C36">
            <v>0.99042466692742614</v>
          </cell>
          <cell r="D36">
            <v>0.99622947490871294</v>
          </cell>
          <cell r="E36">
            <v>0.99691902379412323</v>
          </cell>
          <cell r="F36">
            <v>0.99872155928835438</v>
          </cell>
          <cell r="G36">
            <v>0.98628693365554476</v>
          </cell>
          <cell r="H36">
            <v>0.99794573128584108</v>
          </cell>
          <cell r="I36">
            <v>0.98253890624904139</v>
          </cell>
          <cell r="J36">
            <v>1.0749801929439171</v>
          </cell>
          <cell r="K36">
            <v>1.2902892071001903</v>
          </cell>
          <cell r="L36">
            <v>0.68658018182552927</v>
          </cell>
          <cell r="M36">
            <v>0.79666338525791847</v>
          </cell>
          <cell r="N36">
            <v>0.93916187880475788</v>
          </cell>
          <cell r="O36">
            <v>6.0838121195242123E-2</v>
          </cell>
        </row>
        <row r="37">
          <cell r="B37">
            <v>0</v>
          </cell>
          <cell r="C37">
            <v>0</v>
          </cell>
          <cell r="D37">
            <v>0</v>
          </cell>
          <cell r="E37">
            <v>0</v>
          </cell>
          <cell r="F37">
            <v>0</v>
          </cell>
          <cell r="G37">
            <v>0</v>
          </cell>
          <cell r="H37">
            <v>0</v>
          </cell>
          <cell r="I37">
            <v>0</v>
          </cell>
          <cell r="J37">
            <v>0</v>
          </cell>
          <cell r="K37">
            <v>0</v>
          </cell>
          <cell r="L37">
            <v>0</v>
          </cell>
          <cell r="M37">
            <v>0</v>
          </cell>
        </row>
        <row r="48">
          <cell r="B48">
            <v>0.89904368615518371</v>
          </cell>
          <cell r="C48">
            <v>0.89216939239683735</v>
          </cell>
          <cell r="D48">
            <v>0.79193504736129905</v>
          </cell>
          <cell r="E48">
            <v>0.79307500271355702</v>
          </cell>
          <cell r="F48">
            <v>0.87938197073570046</v>
          </cell>
          <cell r="G48">
            <v>0.81313461771477036</v>
          </cell>
          <cell r="H48">
            <v>0.75946847111895643</v>
          </cell>
          <cell r="I48">
            <v>0.79283148903125611</v>
          </cell>
          <cell r="J48">
            <v>0.71179937952430206</v>
          </cell>
          <cell r="K48">
            <v>0.76183526164950643</v>
          </cell>
          <cell r="L48">
            <v>0.7286080970715203</v>
          </cell>
          <cell r="M48">
            <v>0.84500655043837547</v>
          </cell>
          <cell r="N48">
            <v>0.80592273365242739</v>
          </cell>
        </row>
        <row r="49">
          <cell r="B49">
            <v>1</v>
          </cell>
          <cell r="C49">
            <v>0.9</v>
          </cell>
          <cell r="D49">
            <v>0.8</v>
          </cell>
          <cell r="E49">
            <v>0.8</v>
          </cell>
          <cell r="F49">
            <v>0.9</v>
          </cell>
          <cell r="G49">
            <v>0.9</v>
          </cell>
          <cell r="H49">
            <v>1</v>
          </cell>
          <cell r="I49">
            <v>0.85</v>
          </cell>
          <cell r="J49">
            <v>0.8</v>
          </cell>
          <cell r="K49">
            <v>0.85</v>
          </cell>
          <cell r="L49">
            <v>0.7</v>
          </cell>
          <cell r="M49">
            <v>0.9</v>
          </cell>
          <cell r="N49">
            <v>0.8</v>
          </cell>
        </row>
        <row r="50">
          <cell r="B50">
            <v>0.7</v>
          </cell>
          <cell r="C50">
            <v>0.7</v>
          </cell>
          <cell r="D50">
            <v>0.6</v>
          </cell>
          <cell r="E50">
            <v>0.7</v>
          </cell>
          <cell r="F50">
            <v>0.7</v>
          </cell>
          <cell r="G50">
            <v>0.6</v>
          </cell>
          <cell r="H50">
            <v>0.7</v>
          </cell>
          <cell r="I50">
            <v>0.7</v>
          </cell>
          <cell r="J50">
            <v>0.5</v>
          </cell>
          <cell r="K50">
            <v>0.5</v>
          </cell>
          <cell r="L50">
            <v>0.5</v>
          </cell>
          <cell r="M50">
            <v>0.5</v>
          </cell>
          <cell r="N50">
            <v>0.614885155425696</v>
          </cell>
        </row>
        <row r="51">
          <cell r="B51">
            <v>1.1000000000000001</v>
          </cell>
          <cell r="C51">
            <v>1.1000000000000001</v>
          </cell>
          <cell r="D51">
            <v>1</v>
          </cell>
          <cell r="E51">
            <v>1</v>
          </cell>
          <cell r="F51">
            <v>1.1000000000000001</v>
          </cell>
          <cell r="G51">
            <v>1</v>
          </cell>
          <cell r="H51">
            <v>0.9</v>
          </cell>
          <cell r="I51">
            <v>1.1000000000000001</v>
          </cell>
          <cell r="J51">
            <v>1</v>
          </cell>
          <cell r="K51">
            <v>1</v>
          </cell>
          <cell r="L51">
            <v>0.86</v>
          </cell>
          <cell r="M51">
            <v>1</v>
          </cell>
          <cell r="N51">
            <v>1.0138035703178454</v>
          </cell>
        </row>
        <row r="52">
          <cell r="B52">
            <v>0.9</v>
          </cell>
          <cell r="C52">
            <v>0.9</v>
          </cell>
          <cell r="D52">
            <v>0.7</v>
          </cell>
          <cell r="E52">
            <v>0.7</v>
          </cell>
          <cell r="F52">
            <v>0.8</v>
          </cell>
          <cell r="G52">
            <v>0.7</v>
          </cell>
          <cell r="H52">
            <v>0.6</v>
          </cell>
          <cell r="I52">
            <v>0.7</v>
          </cell>
          <cell r="J52">
            <v>0.5</v>
          </cell>
          <cell r="K52">
            <v>0.63</v>
          </cell>
          <cell r="L52">
            <v>0.63</v>
          </cell>
          <cell r="M52">
            <v>0.9</v>
          </cell>
          <cell r="N52">
            <v>0.71956774662680778</v>
          </cell>
        </row>
        <row r="53">
          <cell r="B53">
            <v>0.9</v>
          </cell>
          <cell r="C53">
            <v>0.9</v>
          </cell>
          <cell r="D53">
            <v>0.8</v>
          </cell>
          <cell r="E53">
            <v>0.8</v>
          </cell>
          <cell r="F53">
            <v>0.9</v>
          </cell>
          <cell r="G53">
            <v>0.8</v>
          </cell>
          <cell r="H53">
            <v>0.7</v>
          </cell>
          <cell r="I53">
            <v>0.7</v>
          </cell>
          <cell r="J53">
            <v>0.8</v>
          </cell>
          <cell r="K53">
            <v>0.8</v>
          </cell>
          <cell r="L53">
            <v>0.8</v>
          </cell>
          <cell r="M53">
            <v>0.8</v>
          </cell>
          <cell r="N53">
            <v>0.80635753613214045</v>
          </cell>
        </row>
        <row r="54">
          <cell r="B54">
            <v>0.8</v>
          </cell>
          <cell r="C54">
            <v>0.8</v>
          </cell>
          <cell r="D54">
            <v>0.8</v>
          </cell>
          <cell r="E54">
            <v>0.8</v>
          </cell>
          <cell r="F54">
            <v>0.9</v>
          </cell>
          <cell r="G54">
            <v>0.9</v>
          </cell>
          <cell r="H54">
            <v>0.8</v>
          </cell>
          <cell r="I54">
            <v>0.8</v>
          </cell>
          <cell r="J54">
            <v>0.8</v>
          </cell>
          <cell r="K54">
            <v>0.8</v>
          </cell>
          <cell r="L54">
            <v>0.8</v>
          </cell>
          <cell r="M54">
            <v>0.9</v>
          </cell>
          <cell r="N54">
            <v>0.82418822712276418</v>
          </cell>
        </row>
        <row r="56">
          <cell r="B56">
            <v>0.99934796783307978</v>
          </cell>
          <cell r="C56">
            <v>0.99945846420448392</v>
          </cell>
          <cell r="D56">
            <v>0.99945872801082547</v>
          </cell>
          <cell r="E56">
            <v>0.99967437316834906</v>
          </cell>
          <cell r="F56">
            <v>0.99918141819298067</v>
          </cell>
          <cell r="G56">
            <v>0.99975766387980125</v>
          </cell>
          <cell r="H56">
            <v>0.99970579582230068</v>
          </cell>
          <cell r="I56">
            <v>0.99990293146961751</v>
          </cell>
          <cell r="J56">
            <v>1</v>
          </cell>
          <cell r="K56">
            <v>0.99904468740048824</v>
          </cell>
          <cell r="L56">
            <v>0.99906661999766655</v>
          </cell>
          <cell r="M56">
            <v>0.99989922402499243</v>
          </cell>
          <cell r="N56">
            <v>0.99955014935041564</v>
          </cell>
        </row>
        <row r="57">
          <cell r="B57">
            <v>0.99689440993788825</v>
          </cell>
          <cell r="C57">
            <v>0.99794450154162384</v>
          </cell>
          <cell r="D57">
            <v>0.99884792626728114</v>
          </cell>
          <cell r="E57">
            <v>0.9989847715736041</v>
          </cell>
          <cell r="F57">
            <v>0.99286442405708464</v>
          </cell>
          <cell r="G57">
            <v>0.99760765550239239</v>
          </cell>
          <cell r="H57">
            <v>0.99903567984570874</v>
          </cell>
          <cell r="I57">
            <v>1</v>
          </cell>
          <cell r="J57">
            <v>1</v>
          </cell>
          <cell r="K57">
            <v>0.99322362052274926</v>
          </cell>
          <cell r="L57">
            <v>0.99476439790575921</v>
          </cell>
          <cell r="M57">
            <v>0.99898887765419619</v>
          </cell>
          <cell r="N57">
            <v>0.99743852459016391</v>
          </cell>
        </row>
        <row r="58">
          <cell r="B58">
            <v>1</v>
          </cell>
          <cell r="C58">
            <v>1</v>
          </cell>
          <cell r="D58">
            <v>1</v>
          </cell>
          <cell r="E58">
            <v>1</v>
          </cell>
          <cell r="F58">
            <v>1</v>
          </cell>
          <cell r="G58">
            <v>1</v>
          </cell>
          <cell r="H58">
            <v>1</v>
          </cell>
          <cell r="I58">
            <v>1</v>
          </cell>
          <cell r="J58">
            <v>1</v>
          </cell>
          <cell r="K58">
            <v>1</v>
          </cell>
          <cell r="L58">
            <v>1</v>
          </cell>
          <cell r="M58">
            <v>1</v>
          </cell>
          <cell r="N58">
            <v>1</v>
          </cell>
        </row>
        <row r="59">
          <cell r="B59">
            <v>0.99922118380062308</v>
          </cell>
          <cell r="C59">
            <v>0.99935979513444306</v>
          </cell>
          <cell r="D59">
            <v>1</v>
          </cell>
          <cell r="E59">
            <v>1</v>
          </cell>
          <cell r="F59">
            <v>1</v>
          </cell>
          <cell r="G59">
            <v>1</v>
          </cell>
          <cell r="H59">
            <v>1</v>
          </cell>
          <cell r="I59">
            <v>1</v>
          </cell>
          <cell r="J59">
            <v>1</v>
          </cell>
          <cell r="K59">
            <v>1</v>
          </cell>
          <cell r="L59">
            <v>1</v>
          </cell>
          <cell r="M59">
            <v>1</v>
          </cell>
          <cell r="N59">
            <v>0.99987559868134601</v>
          </cell>
        </row>
        <row r="60">
          <cell r="B60">
            <v>0.99905437352245863</v>
          </cell>
          <cell r="C60">
            <v>0.99895452169367482</v>
          </cell>
          <cell r="D60">
            <v>0.99814585908529052</v>
          </cell>
          <cell r="E60">
            <v>0.99904489016236864</v>
          </cell>
          <cell r="F60">
            <v>1</v>
          </cell>
          <cell r="G60">
            <v>1</v>
          </cell>
          <cell r="H60">
            <v>1</v>
          </cell>
          <cell r="I60">
            <v>1</v>
          </cell>
          <cell r="J60">
            <v>1</v>
          </cell>
          <cell r="K60">
            <v>0.99902439024390244</v>
          </cell>
          <cell r="L60">
            <v>1</v>
          </cell>
          <cell r="M60">
            <v>1</v>
          </cell>
          <cell r="N60">
            <v>0.99955562737335379</v>
          </cell>
        </row>
        <row r="61">
          <cell r="B61">
            <v>1</v>
          </cell>
          <cell r="C61">
            <v>1</v>
          </cell>
          <cell r="D61">
            <v>1</v>
          </cell>
          <cell r="E61">
            <v>1</v>
          </cell>
          <cell r="F61">
            <v>1</v>
          </cell>
          <cell r="G61">
            <v>1</v>
          </cell>
          <cell r="H61">
            <v>0.99914346895074946</v>
          </cell>
          <cell r="I61">
            <v>0.999</v>
          </cell>
          <cell r="J61">
            <v>1</v>
          </cell>
          <cell r="K61">
            <v>1</v>
          </cell>
          <cell r="L61">
            <v>1</v>
          </cell>
          <cell r="M61">
            <v>1</v>
          </cell>
          <cell r="N61">
            <v>0.99987095664143155</v>
          </cell>
        </row>
        <row r="62">
          <cell r="B62">
            <v>1</v>
          </cell>
          <cell r="C62">
            <v>1</v>
          </cell>
          <cell r="D62">
            <v>1</v>
          </cell>
          <cell r="E62">
            <v>1</v>
          </cell>
          <cell r="F62">
            <v>0.99945975148568345</v>
          </cell>
          <cell r="G62">
            <v>1</v>
          </cell>
          <cell r="H62">
            <v>1</v>
          </cell>
          <cell r="I62">
            <v>1</v>
          </cell>
          <cell r="J62">
            <v>1</v>
          </cell>
          <cell r="K62">
            <v>1</v>
          </cell>
          <cell r="L62">
            <v>0.99818071558520316</v>
          </cell>
          <cell r="M62">
            <v>1</v>
          </cell>
          <cell r="N62">
            <v>0.99982635874283732</v>
          </cell>
        </row>
        <row r="73">
          <cell r="B73">
            <v>0.2</v>
          </cell>
          <cell r="C73">
            <v>0.2</v>
          </cell>
          <cell r="D73">
            <v>0.2</v>
          </cell>
          <cell r="E73">
            <v>0.2</v>
          </cell>
          <cell r="F73">
            <v>0.2</v>
          </cell>
          <cell r="G73">
            <v>0.2</v>
          </cell>
          <cell r="H73">
            <v>0.2</v>
          </cell>
          <cell r="I73">
            <v>0.2</v>
          </cell>
          <cell r="J73">
            <v>0.2</v>
          </cell>
          <cell r="K73">
            <v>0.2</v>
          </cell>
          <cell r="L73">
            <v>0.2</v>
          </cell>
          <cell r="M73">
            <v>0.3</v>
          </cell>
          <cell r="N73">
            <v>0.20761355670389134</v>
          </cell>
        </row>
        <row r="74">
          <cell r="B74">
            <v>0.1</v>
          </cell>
          <cell r="C74">
            <v>0.2</v>
          </cell>
          <cell r="D74">
            <v>0.2</v>
          </cell>
          <cell r="E74">
            <v>0.2</v>
          </cell>
          <cell r="F74">
            <v>0.2</v>
          </cell>
          <cell r="G74">
            <v>0.2</v>
          </cell>
          <cell r="H74">
            <v>0.2</v>
          </cell>
          <cell r="I74">
            <v>0.2</v>
          </cell>
          <cell r="J74">
            <v>0.3</v>
          </cell>
          <cell r="K74">
            <v>0.2</v>
          </cell>
          <cell r="L74">
            <v>0.2</v>
          </cell>
          <cell r="M74">
            <v>0.2</v>
          </cell>
          <cell r="N74">
            <v>0.20235263950767654</v>
          </cell>
        </row>
        <row r="75">
          <cell r="B75">
            <v>0.2</v>
          </cell>
          <cell r="C75">
            <v>0.2</v>
          </cell>
          <cell r="D75">
            <v>0.2</v>
          </cell>
          <cell r="E75">
            <v>0.2</v>
          </cell>
          <cell r="F75">
            <v>0.2</v>
          </cell>
          <cell r="G75">
            <v>0.2</v>
          </cell>
          <cell r="H75">
            <v>0.2</v>
          </cell>
          <cell r="I75">
            <v>0.2</v>
          </cell>
          <cell r="J75">
            <v>0.2</v>
          </cell>
          <cell r="K75">
            <v>0.2</v>
          </cell>
          <cell r="L75">
            <v>0.2</v>
          </cell>
          <cell r="M75">
            <v>0.3</v>
          </cell>
          <cell r="N75">
            <v>0.20620584244428158</v>
          </cell>
        </row>
        <row r="76">
          <cell r="B76">
            <v>0.2</v>
          </cell>
          <cell r="C76">
            <v>0.2</v>
          </cell>
          <cell r="D76">
            <v>0.2</v>
          </cell>
          <cell r="E76">
            <v>0.2</v>
          </cell>
          <cell r="F76">
            <v>0.2</v>
          </cell>
          <cell r="G76">
            <v>0.2</v>
          </cell>
          <cell r="H76">
            <v>0.1</v>
          </cell>
          <cell r="I76">
            <v>0.2</v>
          </cell>
          <cell r="J76">
            <v>0.2</v>
          </cell>
          <cell r="K76">
            <v>0.2</v>
          </cell>
          <cell r="L76">
            <v>0.2</v>
          </cell>
          <cell r="M76">
            <v>0.2</v>
          </cell>
          <cell r="N76">
            <v>0.19255426929528807</v>
          </cell>
        </row>
        <row r="77">
          <cell r="B77">
            <v>0.3</v>
          </cell>
          <cell r="C77">
            <v>0.3</v>
          </cell>
          <cell r="D77">
            <v>0.3</v>
          </cell>
          <cell r="E77">
            <v>0.3</v>
          </cell>
          <cell r="F77">
            <v>0.2</v>
          </cell>
          <cell r="G77">
            <v>0.2</v>
          </cell>
          <cell r="H77">
            <v>0.2</v>
          </cell>
          <cell r="I77">
            <v>0.3</v>
          </cell>
          <cell r="J77">
            <v>0.3</v>
          </cell>
          <cell r="K77">
            <v>0.2</v>
          </cell>
          <cell r="L77">
            <v>0.3</v>
          </cell>
          <cell r="M77">
            <v>0.3</v>
          </cell>
          <cell r="N77">
            <v>0.26520557848367249</v>
          </cell>
        </row>
        <row r="78">
          <cell r="B78">
            <v>0.3</v>
          </cell>
          <cell r="C78">
            <v>0.3</v>
          </cell>
          <cell r="D78">
            <v>0.2</v>
          </cell>
          <cell r="E78">
            <v>0.3</v>
          </cell>
          <cell r="F78">
            <v>0.3</v>
          </cell>
          <cell r="G78">
            <v>0.3</v>
          </cell>
          <cell r="H78">
            <v>0.3</v>
          </cell>
          <cell r="I78">
            <v>0.3</v>
          </cell>
          <cell r="J78">
            <v>0.3</v>
          </cell>
          <cell r="K78">
            <v>0.3</v>
          </cell>
          <cell r="L78">
            <v>0.3</v>
          </cell>
          <cell r="M78">
            <v>0.4</v>
          </cell>
          <cell r="N78">
            <v>0.29684737813423623</v>
          </cell>
        </row>
        <row r="79">
          <cell r="B79">
            <v>0.2</v>
          </cell>
          <cell r="C79">
            <v>0.2</v>
          </cell>
          <cell r="D79">
            <v>0.2</v>
          </cell>
          <cell r="E79">
            <v>0.2</v>
          </cell>
          <cell r="F79">
            <v>0.2</v>
          </cell>
          <cell r="G79">
            <v>0.2</v>
          </cell>
          <cell r="H79">
            <v>0.2</v>
          </cell>
          <cell r="I79">
            <v>0.2</v>
          </cell>
          <cell r="J79">
            <v>0.2</v>
          </cell>
          <cell r="K79">
            <v>0.2</v>
          </cell>
          <cell r="L79">
            <v>0.2</v>
          </cell>
          <cell r="M79">
            <v>0.2</v>
          </cell>
          <cell r="N79">
            <v>0.2</v>
          </cell>
        </row>
        <row r="81">
          <cell r="B81">
            <v>0.99873400490062614</v>
          </cell>
          <cell r="C81">
            <v>0.99867353847429285</v>
          </cell>
          <cell r="D81">
            <v>0.99847765193033733</v>
          </cell>
          <cell r="E81">
            <v>0.99919949441752687</v>
          </cell>
          <cell r="F81">
            <v>0.99937496527584868</v>
          </cell>
          <cell r="G81">
            <v>0.99913023388554423</v>
          </cell>
          <cell r="H81">
            <v>0.99944501090618099</v>
          </cell>
          <cell r="I81">
            <v>0.9993153837982035</v>
          </cell>
          <cell r="J81">
            <v>0.99929011190417805</v>
          </cell>
          <cell r="K81">
            <v>0.99929974713090841</v>
          </cell>
          <cell r="L81">
            <v>0.99930686206555108</v>
          </cell>
          <cell r="M81">
            <v>0.99915215160124349</v>
          </cell>
          <cell r="N81">
            <v>0.99912685712732596</v>
          </cell>
        </row>
        <row r="82">
          <cell r="B82">
            <v>0.99829931972789121</v>
          </cell>
          <cell r="C82">
            <v>0.99870003249918748</v>
          </cell>
          <cell r="D82">
            <v>0.99872773536895676</v>
          </cell>
          <cell r="E82">
            <v>0.99907890696960389</v>
          </cell>
          <cell r="F82">
            <v>0.99867994719788789</v>
          </cell>
          <cell r="G82">
            <v>0.99699228455603506</v>
          </cell>
          <cell r="H82">
            <v>0.99912772585669785</v>
          </cell>
          <cell r="I82">
            <v>0.99878222041810427</v>
          </cell>
          <cell r="J82">
            <v>0.99913588248001728</v>
          </cell>
          <cell r="K82">
            <v>0.99860302677532009</v>
          </cell>
          <cell r="L82">
            <v>0.99974921630094049</v>
          </cell>
          <cell r="M82">
            <v>0.9974680630682472</v>
          </cell>
          <cell r="N82">
            <v>0.99861106659401477</v>
          </cell>
        </row>
        <row r="83">
          <cell r="B83">
            <v>0.99898636196092883</v>
          </cell>
          <cell r="C83">
            <v>0.99762932859199049</v>
          </cell>
          <cell r="D83">
            <v>0.99868314424635329</v>
          </cell>
          <cell r="E83">
            <v>0.99936840205720467</v>
          </cell>
          <cell r="F83">
            <v>0.99951380785686506</v>
          </cell>
          <cell r="G83">
            <v>0.99897902357527379</v>
          </cell>
          <cell r="H83">
            <v>0.99964103024320206</v>
          </cell>
          <cell r="I83">
            <v>0.99934985778138963</v>
          </cell>
          <cell r="J83">
            <v>0.99849036497646748</v>
          </cell>
          <cell r="K83">
            <v>0.99983123787022188</v>
          </cell>
          <cell r="L83">
            <v>0.99988938053097343</v>
          </cell>
          <cell r="M83">
            <v>0.99924604171902487</v>
          </cell>
          <cell r="N83">
            <v>0.9991187984465898</v>
          </cell>
        </row>
        <row r="84">
          <cell r="B84">
            <v>0.99968703544323601</v>
          </cell>
          <cell r="C84">
            <v>0.99948307056086849</v>
          </cell>
          <cell r="D84">
            <v>0.99940319885414175</v>
          </cell>
          <cell r="E84">
            <v>0.99945259470111669</v>
          </cell>
          <cell r="F84">
            <v>1</v>
          </cell>
          <cell r="G84">
            <v>1</v>
          </cell>
          <cell r="H84">
            <v>1</v>
          </cell>
          <cell r="I84">
            <v>0.99972514887769126</v>
          </cell>
          <cell r="J84">
            <v>1</v>
          </cell>
          <cell r="K84">
            <v>0.99968381112984828</v>
          </cell>
          <cell r="L84">
            <v>1</v>
          </cell>
          <cell r="M84">
            <v>0.99990170057996652</v>
          </cell>
          <cell r="N84">
            <v>0.99977578102941422</v>
          </cell>
        </row>
        <row r="85">
          <cell r="B85">
            <v>0.99791909861442418</v>
          </cell>
          <cell r="C85">
            <v>0.99801556217034837</v>
          </cell>
          <cell r="D85">
            <v>0.99714194982534132</v>
          </cell>
          <cell r="E85">
            <v>0.99875500222321034</v>
          </cell>
          <cell r="F85">
            <v>0.99929698141394618</v>
          </cell>
          <cell r="G85">
            <v>0.99908616187989552</v>
          </cell>
          <cell r="H85">
            <v>0.99931999222848256</v>
          </cell>
          <cell r="I85">
            <v>0.99901199083846048</v>
          </cell>
          <cell r="J85">
            <v>0.9992994582477116</v>
          </cell>
          <cell r="K85">
            <v>0.99887159716018614</v>
          </cell>
          <cell r="L85">
            <v>0.99854262812727712</v>
          </cell>
          <cell r="M85">
            <v>0.99898255074528153</v>
          </cell>
          <cell r="N85">
            <v>0.99871699642109524</v>
          </cell>
        </row>
        <row r="86">
          <cell r="B86">
            <v>0.9981673306772908</v>
          </cell>
          <cell r="C86">
            <v>0.99869045670322476</v>
          </cell>
          <cell r="D86">
            <v>0.99850015787811808</v>
          </cell>
          <cell r="E86">
            <v>0.99896040071826864</v>
          </cell>
          <cell r="F86">
            <v>0.99894108586830954</v>
          </cell>
          <cell r="G86">
            <v>0.99930771893388715</v>
          </cell>
          <cell r="H86">
            <v>0.99914009789654712</v>
          </cell>
          <cell r="I86">
            <v>0.99937456567060456</v>
          </cell>
          <cell r="J86">
            <v>0.99924607961399281</v>
          </cell>
          <cell r="K86">
            <v>0.9993641710379908</v>
          </cell>
          <cell r="L86">
            <v>0.99943899018232818</v>
          </cell>
          <cell r="M86">
            <v>0.99975381585425893</v>
          </cell>
          <cell r="N86">
            <v>0.9990564335965143</v>
          </cell>
        </row>
        <row r="87">
          <cell r="B87">
            <v>0.99980984978132725</v>
          </cell>
          <cell r="C87">
            <v>1</v>
          </cell>
          <cell r="D87">
            <v>0.99980721033352615</v>
          </cell>
          <cell r="E87">
            <v>1</v>
          </cell>
          <cell r="F87">
            <v>0.9998160412067697</v>
          </cell>
          <cell r="G87">
            <v>0.99990785957799688</v>
          </cell>
          <cell r="H87">
            <v>0.99963340420851965</v>
          </cell>
          <cell r="I87">
            <v>0.998</v>
          </cell>
          <cell r="J87">
            <v>0.99960660896931552</v>
          </cell>
          <cell r="K87">
            <v>0.99962504686914133</v>
          </cell>
          <cell r="L87">
            <v>0.99917539374948461</v>
          </cell>
          <cell r="M87">
            <v>0.99952486537852392</v>
          </cell>
          <cell r="N87">
            <v>0.99971010691533047</v>
          </cell>
        </row>
        <row r="98">
          <cell r="B98">
            <v>8.3333333333333329E-2</v>
          </cell>
          <cell r="C98">
            <v>8.3333333333333329E-2</v>
          </cell>
          <cell r="D98">
            <v>8.3333333333333329E-2</v>
          </cell>
          <cell r="E98">
            <v>0.10331908157528774</v>
          </cell>
          <cell r="F98">
            <v>8.8733114002292987E-2</v>
          </cell>
          <cell r="G98">
            <v>8.3333333333333329E-2</v>
          </cell>
          <cell r="H98">
            <v>8.3333333333333315E-2</v>
          </cell>
          <cell r="I98">
            <v>8.3333333333333329E-2</v>
          </cell>
          <cell r="J98">
            <v>8.3333333333333329E-2</v>
          </cell>
          <cell r="K98">
            <v>8.3333333333333329E-2</v>
          </cell>
          <cell r="L98">
            <v>8.3333333333333329E-2</v>
          </cell>
          <cell r="M98">
            <v>8.3333333333333343E-2</v>
          </cell>
          <cell r="N98">
            <v>0.10341998050772348</v>
          </cell>
        </row>
        <row r="99">
          <cell r="B99">
            <v>8.3333333333333329E-2</v>
          </cell>
          <cell r="C99">
            <v>8.3333333333333329E-2</v>
          </cell>
          <cell r="D99">
            <v>8.3333333333333329E-2</v>
          </cell>
          <cell r="E99">
            <v>8.3333333333333329E-2</v>
          </cell>
          <cell r="F99">
            <v>0.125</v>
          </cell>
          <cell r="G99">
            <v>8.3333333333333329E-2</v>
          </cell>
          <cell r="H99">
            <v>8.3333333333333329E-2</v>
          </cell>
          <cell r="I99">
            <v>8.3333333333333329E-2</v>
          </cell>
          <cell r="J99">
            <v>8.3333333333333329E-2</v>
          </cell>
          <cell r="K99">
            <v>8.3333333333333329E-2</v>
          </cell>
          <cell r="L99">
            <v>8.3333333333333329E-2</v>
          </cell>
          <cell r="M99">
            <v>8.3333333333333329E-2</v>
          </cell>
          <cell r="N99">
            <v>0.10259196311961043</v>
          </cell>
        </row>
        <row r="100">
          <cell r="B100">
            <v>8.3333333333333329E-2</v>
          </cell>
          <cell r="C100">
            <v>8.3333333333333329E-2</v>
          </cell>
          <cell r="D100">
            <v>8.3333333333333329E-2</v>
          </cell>
          <cell r="E100">
            <v>0.125</v>
          </cell>
          <cell r="F100">
            <v>8.3333333333333329E-2</v>
          </cell>
          <cell r="G100">
            <v>8.3333333333333329E-2</v>
          </cell>
          <cell r="H100">
            <v>8.3333333333333329E-2</v>
          </cell>
          <cell r="I100">
            <v>8.3333333333333329E-2</v>
          </cell>
          <cell r="J100">
            <v>8.3333333333333329E-2</v>
          </cell>
          <cell r="K100">
            <v>8.3333333333333329E-2</v>
          </cell>
          <cell r="L100">
            <v>8.3333333333333329E-2</v>
          </cell>
          <cell r="M100">
            <v>8.3333333333333329E-2</v>
          </cell>
          <cell r="N100">
            <v>0.10558066564566135</v>
          </cell>
        </row>
        <row r="101">
          <cell r="B101">
            <v>8.3333333333333329E-2</v>
          </cell>
          <cell r="C101">
            <v>8.3333333333333329E-2</v>
          </cell>
          <cell r="D101">
            <v>8.3333333333333329E-2</v>
          </cell>
          <cell r="E101">
            <v>8.3333333333333329E-2</v>
          </cell>
          <cell r="F101">
            <v>8.3333333333333329E-2</v>
          </cell>
          <cell r="G101">
            <v>8.3333333333333329E-2</v>
          </cell>
          <cell r="H101">
            <v>8.3333333333333329E-2</v>
          </cell>
          <cell r="I101">
            <v>8.3333333333333329E-2</v>
          </cell>
          <cell r="J101">
            <v>8.3333333333333329E-2</v>
          </cell>
          <cell r="K101">
            <v>8.3333333333333329E-2</v>
          </cell>
          <cell r="L101">
            <v>8.3333333333333329E-2</v>
          </cell>
          <cell r="M101">
            <v>8.3333333333333329E-2</v>
          </cell>
          <cell r="N101">
            <v>0.10527069115559014</v>
          </cell>
        </row>
        <row r="102">
          <cell r="B102">
            <v>8.3333333333333329E-2</v>
          </cell>
          <cell r="C102">
            <v>8.3333333333333329E-2</v>
          </cell>
          <cell r="D102">
            <v>8.3333333333333329E-2</v>
          </cell>
          <cell r="E102">
            <v>0.125</v>
          </cell>
          <cell r="F102">
            <v>8.3333333333333329E-2</v>
          </cell>
          <cell r="G102">
            <v>8.3333333333333329E-2</v>
          </cell>
          <cell r="H102">
            <v>8.3333333333333329E-2</v>
          </cell>
          <cell r="I102">
            <v>8.3333333333333329E-2</v>
          </cell>
          <cell r="J102">
            <v>8.3333333333333329E-2</v>
          </cell>
          <cell r="K102">
            <v>8.3333333333333329E-2</v>
          </cell>
          <cell r="L102">
            <v>8.3333333333333329E-2</v>
          </cell>
          <cell r="M102">
            <v>8.3333333333333329E-2</v>
          </cell>
          <cell r="N102">
            <v>0.10516068649228584</v>
          </cell>
        </row>
        <row r="103">
          <cell r="B103">
            <v>8.3333333333333329E-2</v>
          </cell>
          <cell r="C103">
            <v>8.3333333333333329E-2</v>
          </cell>
          <cell r="D103">
            <v>8.3333333333333329E-2</v>
          </cell>
          <cell r="E103">
            <v>8.3333333333333329E-2</v>
          </cell>
          <cell r="F103">
            <v>8.3333333333333329E-2</v>
          </cell>
          <cell r="G103">
            <v>8.3333333333333329E-2</v>
          </cell>
          <cell r="H103">
            <v>8.3333333333333329E-2</v>
          </cell>
          <cell r="I103">
            <v>8.3333333333333329E-2</v>
          </cell>
          <cell r="J103">
            <v>8.3333333333333329E-2</v>
          </cell>
          <cell r="K103">
            <v>8.3333333333333329E-2</v>
          </cell>
          <cell r="L103">
            <v>8.3333333333333329E-2</v>
          </cell>
          <cell r="M103">
            <v>8.3333333333333329E-2</v>
          </cell>
          <cell r="N103">
            <v>0.10185989979719177</v>
          </cell>
        </row>
        <row r="104">
          <cell r="B104">
            <v>8.3333333333333329E-2</v>
          </cell>
          <cell r="C104">
            <v>8.3333333333333329E-2</v>
          </cell>
          <cell r="D104">
            <v>8.3333333333333329E-2</v>
          </cell>
          <cell r="E104">
            <v>8.3333333333333329E-2</v>
          </cell>
          <cell r="F104">
            <v>8.3333333333333329E-2</v>
          </cell>
          <cell r="G104">
            <v>8.3333333333333329E-2</v>
          </cell>
          <cell r="H104">
            <v>8.3333333333333329E-2</v>
          </cell>
          <cell r="I104">
            <v>8.3333333333333329E-2</v>
          </cell>
          <cell r="J104">
            <v>8.3333333333333329E-2</v>
          </cell>
          <cell r="K104">
            <v>8.3333333333333329E-2</v>
          </cell>
          <cell r="L104">
            <v>8.3333333333333329E-2</v>
          </cell>
          <cell r="M104">
            <v>8.3333333333333329E-2</v>
          </cell>
          <cell r="N104">
            <v>9.8841236264250537E-2</v>
          </cell>
        </row>
        <row r="106">
          <cell r="B106">
            <v>0.99804950807446291</v>
          </cell>
          <cell r="C106">
            <v>0.99830815709969789</v>
          </cell>
          <cell r="D106">
            <v>0.99806873977086741</v>
          </cell>
          <cell r="E106">
            <v>0.99846140189957688</v>
          </cell>
          <cell r="F106">
            <v>0.99778675041124565</v>
          </cell>
          <cell r="G106">
            <v>0.99824231010671693</v>
          </cell>
          <cell r="H106">
            <v>0.99840051183621237</v>
          </cell>
          <cell r="I106">
            <v>0.99838074764789642</v>
          </cell>
          <cell r="J106">
            <v>0.99746254967899728</v>
          </cell>
          <cell r="K106">
            <v>0.99876012564060179</v>
          </cell>
          <cell r="L106">
            <v>0.9984788453374841</v>
          </cell>
          <cell r="M106">
            <v>0.99785095068113938</v>
          </cell>
          <cell r="N106">
            <v>0.99819634377483846</v>
          </cell>
        </row>
        <row r="107">
          <cell r="B107">
            <v>0.99809834284161913</v>
          </cell>
          <cell r="C107">
            <v>0.99803857469761359</v>
          </cell>
          <cell r="D107">
            <v>0.99645012424565138</v>
          </cell>
          <cell r="E107">
            <v>0.9967618486900206</v>
          </cell>
          <cell r="F107">
            <v>0.99538426032771754</v>
          </cell>
          <cell r="G107">
            <v>0.99378546338827345</v>
          </cell>
          <cell r="H107">
            <v>0.99591169255928047</v>
          </cell>
          <cell r="I107">
            <v>0.99822930500221341</v>
          </cell>
          <cell r="J107">
            <v>0.99421547360809837</v>
          </cell>
          <cell r="K107">
            <v>0.99660479855138073</v>
          </cell>
          <cell r="L107">
            <v>0.99802872430301326</v>
          </cell>
          <cell r="M107">
            <v>0.99799297541394882</v>
          </cell>
          <cell r="N107">
            <v>0.99659886481591908</v>
          </cell>
        </row>
        <row r="108">
          <cell r="B108">
            <v>0.99930699930699929</v>
          </cell>
          <cell r="C108">
            <v>0.999113160695282</v>
          </cell>
          <cell r="D108">
            <v>0.99919126566922767</v>
          </cell>
          <cell r="E108">
            <v>0.99982662968099856</v>
          </cell>
          <cell r="F108">
            <v>0.99942140790742529</v>
          </cell>
          <cell r="G108">
            <v>1</v>
          </cell>
          <cell r="H108">
            <v>0.99981985227886871</v>
          </cell>
          <cell r="I108">
            <v>0.99983834464920784</v>
          </cell>
          <cell r="J108">
            <v>0.99982406755805775</v>
          </cell>
          <cell r="K108">
            <v>1</v>
          </cell>
          <cell r="L108">
            <v>1</v>
          </cell>
          <cell r="M108">
            <v>0.99949622166246854</v>
          </cell>
          <cell r="N108">
            <v>0.99966128833600199</v>
          </cell>
        </row>
        <row r="109">
          <cell r="B109">
            <v>1</v>
          </cell>
          <cell r="C109">
            <v>0.99943640804057865</v>
          </cell>
          <cell r="D109">
            <v>0.99918189255522227</v>
          </cell>
          <cell r="E109">
            <v>0.99772675608092753</v>
          </cell>
          <cell r="F109">
            <v>1</v>
          </cell>
          <cell r="G109">
            <v>1</v>
          </cell>
          <cell r="H109">
            <v>0.999</v>
          </cell>
          <cell r="I109">
            <v>0.999</v>
          </cell>
          <cell r="J109">
            <v>1</v>
          </cell>
          <cell r="K109">
            <v>1</v>
          </cell>
          <cell r="L109">
            <v>0.99955781560910895</v>
          </cell>
          <cell r="M109">
            <v>0.99957779185138274</v>
          </cell>
          <cell r="N109">
            <v>0.99958303874113952</v>
          </cell>
        </row>
        <row r="110">
          <cell r="B110">
            <v>0.99590300077510796</v>
          </cell>
          <cell r="C110">
            <v>0.99627497460209957</v>
          </cell>
          <cell r="D110">
            <v>0.99690650779101742</v>
          </cell>
          <cell r="E110">
            <v>0.99827635736857223</v>
          </cell>
          <cell r="F110">
            <v>0.998507314160613</v>
          </cell>
          <cell r="G110">
            <v>0.99833923826395043</v>
          </cell>
          <cell r="H110">
            <v>0.99772808800669621</v>
          </cell>
          <cell r="I110">
            <v>0.99715133531157274</v>
          </cell>
          <cell r="J110">
            <v>0.99771662059848576</v>
          </cell>
          <cell r="K110">
            <v>0.99808856323669959</v>
          </cell>
          <cell r="L110">
            <v>0.99770671423111223</v>
          </cell>
          <cell r="M110">
            <v>0.99776580365356815</v>
          </cell>
          <cell r="N110">
            <v>0.99755008197802608</v>
          </cell>
        </row>
        <row r="111">
          <cell r="B111">
            <v>0.9965771932985048</v>
          </cell>
          <cell r="C111">
            <v>0.99837925445705022</v>
          </cell>
          <cell r="D111">
            <v>0.99783588818755631</v>
          </cell>
          <cell r="E111">
            <v>0.99777332442663103</v>
          </cell>
          <cell r="F111">
            <v>0.99773806831033707</v>
          </cell>
          <cell r="G111">
            <v>0.99856203779786357</v>
          </cell>
          <cell r="H111">
            <v>0.99847421422032345</v>
          </cell>
          <cell r="I111">
            <v>0.99853961299744431</v>
          </cell>
          <cell r="J111">
            <v>0.99810713609691459</v>
          </cell>
          <cell r="K111">
            <v>0.99883743460569652</v>
          </cell>
          <cell r="L111">
            <v>0.99828962371721774</v>
          </cell>
          <cell r="M111">
            <v>0.99946294307196559</v>
          </cell>
          <cell r="N111">
            <v>0.9981442297686357</v>
          </cell>
        </row>
        <row r="112">
          <cell r="B112">
            <v>0.9997852233676976</v>
          </cell>
          <cell r="C112">
            <v>0.99981078524124878</v>
          </cell>
          <cell r="D112">
            <v>0.99938106044976271</v>
          </cell>
          <cell r="E112">
            <v>0.99962257029628232</v>
          </cell>
          <cell r="F112">
            <v>0.99474003641513253</v>
          </cell>
          <cell r="G112">
            <v>0.99766206163655691</v>
          </cell>
          <cell r="H112">
            <v>0.99855746113159161</v>
          </cell>
          <cell r="I112">
            <v>0.99769337228971244</v>
          </cell>
          <cell r="J112">
            <v>0.99426537472809962</v>
          </cell>
          <cell r="K112">
            <v>0.99901510177281683</v>
          </cell>
          <cell r="L112">
            <v>0.99774977497749773</v>
          </cell>
          <cell r="M112">
            <v>0.99451795841209834</v>
          </cell>
          <cell r="N112">
            <v>0.99775883838383839</v>
          </cell>
        </row>
        <row r="130">
          <cell r="B130">
            <v>11.06</v>
          </cell>
          <cell r="C130">
            <v>10.510071942446041</v>
          </cell>
          <cell r="D130">
            <v>11.296348314606742</v>
          </cell>
          <cell r="E130">
            <v>11.3</v>
          </cell>
          <cell r="F130">
            <v>11.78</v>
          </cell>
          <cell r="G130">
            <v>11.32</v>
          </cell>
          <cell r="H130">
            <v>11.89</v>
          </cell>
          <cell r="I130">
            <v>11.8</v>
          </cell>
          <cell r="J130">
            <v>12.1</v>
          </cell>
          <cell r="K130">
            <v>12.3</v>
          </cell>
          <cell r="L130">
            <v>11.3</v>
          </cell>
          <cell r="M130">
            <v>12.1</v>
          </cell>
          <cell r="N130">
            <v>11.553211890925349</v>
          </cell>
        </row>
        <row r="131">
          <cell r="B131">
            <v>12.5</v>
          </cell>
          <cell r="C131">
            <v>9.3000000000000007</v>
          </cell>
          <cell r="D131">
            <v>12.5</v>
          </cell>
          <cell r="E131">
            <v>12.5</v>
          </cell>
          <cell r="F131">
            <v>11.9</v>
          </cell>
          <cell r="G131">
            <v>11.6</v>
          </cell>
          <cell r="H131">
            <v>13</v>
          </cell>
          <cell r="I131">
            <v>12.69</v>
          </cell>
          <cell r="J131">
            <v>12.8</v>
          </cell>
          <cell r="K131">
            <v>12.5</v>
          </cell>
          <cell r="L131">
            <v>12.8</v>
          </cell>
          <cell r="M131">
            <v>13.2</v>
          </cell>
          <cell r="N131">
            <v>12.282454954954954</v>
          </cell>
        </row>
        <row r="132">
          <cell r="B132">
            <v>10.130000000000001</v>
          </cell>
          <cell r="C132">
            <v>11.2</v>
          </cell>
          <cell r="D132">
            <v>12</v>
          </cell>
          <cell r="E132">
            <v>10.199999999999999</v>
          </cell>
          <cell r="F132">
            <v>11.3</v>
          </cell>
          <cell r="G132">
            <v>9.5</v>
          </cell>
          <cell r="H132">
            <v>9.6</v>
          </cell>
          <cell r="I132">
            <v>10.81</v>
          </cell>
          <cell r="J132">
            <v>11</v>
          </cell>
          <cell r="K132">
            <v>11.1</v>
          </cell>
          <cell r="L132">
            <v>8.4</v>
          </cell>
          <cell r="M132">
            <v>11.1</v>
          </cell>
          <cell r="N132">
            <v>10.507722165474974</v>
          </cell>
        </row>
        <row r="133">
          <cell r="B133">
            <v>10.4</v>
          </cell>
          <cell r="C133">
            <v>10.1</v>
          </cell>
          <cell r="D133">
            <v>11.7</v>
          </cell>
          <cell r="E133">
            <v>11.4</v>
          </cell>
          <cell r="F133">
            <v>11</v>
          </cell>
          <cell r="G133">
            <v>11.6</v>
          </cell>
          <cell r="H133">
            <v>11.9</v>
          </cell>
          <cell r="I133">
            <v>12.19</v>
          </cell>
          <cell r="J133">
            <v>12</v>
          </cell>
          <cell r="K133">
            <v>12</v>
          </cell>
          <cell r="L133">
            <v>12.5</v>
          </cell>
          <cell r="M133">
            <v>11.9</v>
          </cell>
          <cell r="N133">
            <v>11.576229749631812</v>
          </cell>
        </row>
        <row r="134">
          <cell r="B134">
            <v>10.7</v>
          </cell>
          <cell r="C134">
            <v>10.8</v>
          </cell>
          <cell r="D134">
            <v>10.9</v>
          </cell>
          <cell r="E134">
            <v>11.1</v>
          </cell>
          <cell r="F134">
            <v>11.7</v>
          </cell>
          <cell r="G134">
            <v>12.5</v>
          </cell>
          <cell r="H134">
            <v>12.8</v>
          </cell>
          <cell r="I134">
            <v>11.7</v>
          </cell>
          <cell r="J134">
            <v>12.6</v>
          </cell>
          <cell r="K134">
            <v>12.2</v>
          </cell>
          <cell r="L134">
            <v>12.9</v>
          </cell>
          <cell r="M134">
            <v>12.6</v>
          </cell>
          <cell r="N134">
            <v>11.8414605418139</v>
          </cell>
        </row>
        <row r="135">
          <cell r="B135">
            <v>12</v>
          </cell>
          <cell r="C135">
            <v>10.6</v>
          </cell>
          <cell r="D135">
            <v>11.3</v>
          </cell>
          <cell r="E135">
            <v>12.3</v>
          </cell>
          <cell r="F135">
            <v>12.5</v>
          </cell>
          <cell r="G135">
            <v>12.5</v>
          </cell>
          <cell r="H135">
            <v>13</v>
          </cell>
          <cell r="I135">
            <v>12.05</v>
          </cell>
          <cell r="J135">
            <v>13.7</v>
          </cell>
          <cell r="K135">
            <v>13.4</v>
          </cell>
          <cell r="L135">
            <v>12.2</v>
          </cell>
          <cell r="M135">
            <v>12.3</v>
          </cell>
          <cell r="N135">
            <v>12.267816091954025</v>
          </cell>
        </row>
        <row r="136">
          <cell r="B136">
            <v>10.5</v>
          </cell>
          <cell r="C136">
            <v>10.199999999999999</v>
          </cell>
          <cell r="D136">
            <v>9.3000000000000007</v>
          </cell>
          <cell r="E136">
            <v>10.5</v>
          </cell>
          <cell r="F136">
            <v>11.2</v>
          </cell>
          <cell r="G136">
            <v>10.9</v>
          </cell>
          <cell r="H136">
            <v>11.2</v>
          </cell>
          <cell r="I136">
            <v>11.58</v>
          </cell>
          <cell r="J136">
            <v>11.3</v>
          </cell>
          <cell r="K136">
            <v>12</v>
          </cell>
          <cell r="L136">
            <v>9.9</v>
          </cell>
          <cell r="M136">
            <v>12.3</v>
          </cell>
          <cell r="N136">
            <v>10.931026033690657</v>
          </cell>
        </row>
        <row r="138">
          <cell r="B138">
            <v>1</v>
          </cell>
          <cell r="C138">
            <v>1</v>
          </cell>
          <cell r="D138">
            <v>0.9971910112359551</v>
          </cell>
          <cell r="E138">
            <v>1</v>
          </cell>
          <cell r="F138">
            <v>1</v>
          </cell>
          <cell r="G138">
            <v>1</v>
          </cell>
          <cell r="H138">
            <v>1</v>
          </cell>
          <cell r="I138">
            <v>1</v>
          </cell>
          <cell r="J138">
            <v>1</v>
          </cell>
          <cell r="K138">
            <v>1</v>
          </cell>
          <cell r="L138">
            <v>0.99709302325581395</v>
          </cell>
          <cell r="M138">
            <v>1</v>
          </cell>
          <cell r="N138">
            <v>0.99955297273133659</v>
          </cell>
        </row>
        <row r="139">
          <cell r="B139">
            <v>1</v>
          </cell>
          <cell r="C139">
            <v>1</v>
          </cell>
          <cell r="D139">
            <v>0.96551724137931039</v>
          </cell>
          <cell r="E139">
            <v>1</v>
          </cell>
          <cell r="F139">
            <v>1</v>
          </cell>
          <cell r="G139">
            <v>1</v>
          </cell>
          <cell r="H139">
            <v>1</v>
          </cell>
          <cell r="I139">
            <v>1</v>
          </cell>
          <cell r="J139">
            <v>1</v>
          </cell>
          <cell r="K139">
            <v>1</v>
          </cell>
          <cell r="L139">
            <v>1</v>
          </cell>
          <cell r="M139">
            <v>1</v>
          </cell>
          <cell r="N139">
            <v>0.99774774774774777</v>
          </cell>
        </row>
        <row r="140">
          <cell r="B140">
            <v>1</v>
          </cell>
          <cell r="C140">
            <v>1</v>
          </cell>
          <cell r="D140">
            <v>1</v>
          </cell>
          <cell r="E140">
            <v>1</v>
          </cell>
          <cell r="F140">
            <v>1</v>
          </cell>
          <cell r="G140">
            <v>1</v>
          </cell>
          <cell r="H140">
            <v>1</v>
          </cell>
          <cell r="I140">
            <v>1</v>
          </cell>
          <cell r="J140">
            <v>1</v>
          </cell>
          <cell r="K140">
            <v>1</v>
          </cell>
          <cell r="L140">
            <v>1</v>
          </cell>
          <cell r="M140">
            <v>1</v>
          </cell>
          <cell r="N140">
            <v>1</v>
          </cell>
        </row>
        <row r="141">
          <cell r="B141">
            <v>1</v>
          </cell>
          <cell r="C141">
            <v>1</v>
          </cell>
          <cell r="D141">
            <v>1</v>
          </cell>
          <cell r="E141">
            <v>1</v>
          </cell>
          <cell r="F141">
            <v>1</v>
          </cell>
          <cell r="G141">
            <v>1</v>
          </cell>
          <cell r="H141">
            <v>1</v>
          </cell>
          <cell r="I141">
            <v>1</v>
          </cell>
          <cell r="J141">
            <v>1</v>
          </cell>
          <cell r="K141">
            <v>1</v>
          </cell>
          <cell r="L141">
            <v>1</v>
          </cell>
          <cell r="M141">
            <v>1</v>
          </cell>
          <cell r="N141">
            <v>1</v>
          </cell>
        </row>
        <row r="142">
          <cell r="B142">
            <v>1</v>
          </cell>
          <cell r="C142">
            <v>1</v>
          </cell>
          <cell r="D142">
            <v>1</v>
          </cell>
          <cell r="E142">
            <v>1</v>
          </cell>
          <cell r="F142">
            <v>1</v>
          </cell>
          <cell r="G142">
            <v>1</v>
          </cell>
          <cell r="H142">
            <v>1</v>
          </cell>
          <cell r="I142">
            <v>1</v>
          </cell>
          <cell r="J142">
            <v>1</v>
          </cell>
          <cell r="K142">
            <v>1</v>
          </cell>
          <cell r="L142">
            <v>1</v>
          </cell>
          <cell r="M142">
            <v>1</v>
          </cell>
          <cell r="N142">
            <v>1</v>
          </cell>
        </row>
        <row r="143">
          <cell r="B143">
            <v>1</v>
          </cell>
          <cell r="C143">
            <v>1</v>
          </cell>
          <cell r="D143">
            <v>1</v>
          </cell>
          <cell r="E143">
            <v>1</v>
          </cell>
          <cell r="F143">
            <v>1</v>
          </cell>
          <cell r="G143">
            <v>1</v>
          </cell>
          <cell r="H143">
            <v>1</v>
          </cell>
          <cell r="I143">
            <v>1</v>
          </cell>
          <cell r="J143">
            <v>1</v>
          </cell>
          <cell r="K143">
            <v>1</v>
          </cell>
          <cell r="L143">
            <v>0.98275862068965514</v>
          </cell>
          <cell r="M143">
            <v>1</v>
          </cell>
          <cell r="N143">
            <v>0.99885057471264371</v>
          </cell>
        </row>
        <row r="144">
          <cell r="B144">
            <v>1</v>
          </cell>
          <cell r="C144">
            <v>1</v>
          </cell>
          <cell r="D144">
            <v>1</v>
          </cell>
          <cell r="E144">
            <v>1</v>
          </cell>
          <cell r="F144">
            <v>1</v>
          </cell>
          <cell r="G144">
            <v>1</v>
          </cell>
          <cell r="H144">
            <v>1</v>
          </cell>
          <cell r="I144">
            <v>1</v>
          </cell>
          <cell r="J144">
            <v>1</v>
          </cell>
          <cell r="K144">
            <v>1</v>
          </cell>
          <cell r="L144">
            <v>1</v>
          </cell>
          <cell r="M144">
            <v>1</v>
          </cell>
          <cell r="N144">
            <v>1</v>
          </cell>
        </row>
        <row r="152">
          <cell r="B152">
            <v>23.3</v>
          </cell>
          <cell r="C152">
            <v>21.90234375</v>
          </cell>
          <cell r="D152">
            <v>22.792592592592591</v>
          </cell>
          <cell r="E152">
            <v>22.56</v>
          </cell>
          <cell r="F152">
            <v>22.57</v>
          </cell>
          <cell r="G152">
            <v>21.84</v>
          </cell>
          <cell r="H152">
            <v>25.58</v>
          </cell>
          <cell r="I152">
            <v>26.16</v>
          </cell>
          <cell r="J152">
            <v>23.6</v>
          </cell>
          <cell r="K152">
            <v>24.3</v>
          </cell>
          <cell r="L152">
            <v>24.9</v>
          </cell>
          <cell r="M152">
            <v>23.6</v>
          </cell>
          <cell r="N152">
            <v>23.572593277829171</v>
          </cell>
        </row>
        <row r="153">
          <cell r="B153">
            <v>24.2</v>
          </cell>
          <cell r="C153">
            <v>22.6</v>
          </cell>
          <cell r="D153">
            <v>23.4</v>
          </cell>
          <cell r="E153">
            <v>20.2</v>
          </cell>
          <cell r="F153">
            <v>22.4</v>
          </cell>
          <cell r="G153">
            <v>21.1</v>
          </cell>
          <cell r="H153">
            <v>23.4</v>
          </cell>
          <cell r="I153">
            <v>26.41</v>
          </cell>
          <cell r="J153">
            <v>23.7</v>
          </cell>
          <cell r="K153">
            <v>25.4</v>
          </cell>
          <cell r="L153">
            <v>28.4</v>
          </cell>
          <cell r="M153">
            <v>21.1</v>
          </cell>
          <cell r="N153">
            <v>23.382194357366767</v>
          </cell>
        </row>
        <row r="154">
          <cell r="B154">
            <v>24.4</v>
          </cell>
          <cell r="C154">
            <v>20.3</v>
          </cell>
          <cell r="D154">
            <v>20.3</v>
          </cell>
          <cell r="E154">
            <v>20.7</v>
          </cell>
          <cell r="F154">
            <v>19.2</v>
          </cell>
          <cell r="G154">
            <v>21.5</v>
          </cell>
          <cell r="H154">
            <v>20.3</v>
          </cell>
          <cell r="I154">
            <v>12.71</v>
          </cell>
          <cell r="J154">
            <v>17.7</v>
          </cell>
          <cell r="K154">
            <v>17.3</v>
          </cell>
          <cell r="L154">
            <v>17</v>
          </cell>
          <cell r="M154">
            <v>15.5</v>
          </cell>
          <cell r="N154">
            <v>19.081683599419446</v>
          </cell>
        </row>
        <row r="155">
          <cell r="B155">
            <v>20.2</v>
          </cell>
          <cell r="C155">
            <v>23.4</v>
          </cell>
          <cell r="D155">
            <v>20.399999999999999</v>
          </cell>
          <cell r="E155">
            <v>18.5</v>
          </cell>
          <cell r="F155">
            <v>16.5</v>
          </cell>
          <cell r="G155">
            <v>20.7</v>
          </cell>
          <cell r="H155">
            <v>20.8</v>
          </cell>
          <cell r="I155">
            <v>19.5</v>
          </cell>
          <cell r="J155">
            <v>24</v>
          </cell>
          <cell r="K155">
            <v>24.3</v>
          </cell>
          <cell r="L155">
            <v>24.4</v>
          </cell>
          <cell r="M155">
            <v>27.3</v>
          </cell>
          <cell r="N155">
            <v>21.705790645879731</v>
          </cell>
        </row>
        <row r="156">
          <cell r="B156">
            <v>21.2</v>
          </cell>
          <cell r="C156">
            <v>22</v>
          </cell>
          <cell r="D156">
            <v>24</v>
          </cell>
          <cell r="E156">
            <v>20.6</v>
          </cell>
          <cell r="F156">
            <v>19.600000000000001</v>
          </cell>
          <cell r="G156">
            <v>22.5</v>
          </cell>
          <cell r="H156">
            <v>27.1</v>
          </cell>
          <cell r="I156">
            <v>23</v>
          </cell>
          <cell r="J156">
            <v>23.9</v>
          </cell>
          <cell r="K156">
            <v>23</v>
          </cell>
          <cell r="L156">
            <v>22.1</v>
          </cell>
          <cell r="M156">
            <v>22.1</v>
          </cell>
          <cell r="N156">
            <v>22.40831946755408</v>
          </cell>
        </row>
        <row r="157">
          <cell r="B157">
            <v>26.2</v>
          </cell>
          <cell r="C157">
            <v>23.7</v>
          </cell>
          <cell r="D157">
            <v>24</v>
          </cell>
          <cell r="E157">
            <v>20</v>
          </cell>
          <cell r="F157">
            <v>20.2</v>
          </cell>
          <cell r="G157">
            <v>23.2</v>
          </cell>
          <cell r="H157">
            <v>28.4</v>
          </cell>
          <cell r="I157">
            <v>33.67</v>
          </cell>
          <cell r="J157">
            <v>33.299999999999997</v>
          </cell>
          <cell r="K157">
            <v>31.3</v>
          </cell>
          <cell r="L157">
            <v>29</v>
          </cell>
          <cell r="M157">
            <v>32.4</v>
          </cell>
          <cell r="N157">
            <v>26.874447552447545</v>
          </cell>
        </row>
        <row r="158">
          <cell r="B158">
            <v>24.5</v>
          </cell>
          <cell r="C158">
            <v>18.399999999999999</v>
          </cell>
          <cell r="D158">
            <v>23.8</v>
          </cell>
          <cell r="E158">
            <v>22.2</v>
          </cell>
          <cell r="F158">
            <v>26</v>
          </cell>
          <cell r="G158">
            <v>24.3</v>
          </cell>
          <cell r="H158">
            <v>32.799999999999997</v>
          </cell>
          <cell r="I158">
            <v>30.2</v>
          </cell>
          <cell r="J158">
            <v>31.5</v>
          </cell>
          <cell r="K158">
            <v>27.7</v>
          </cell>
          <cell r="L158">
            <v>33.4</v>
          </cell>
          <cell r="M158">
            <v>29.4</v>
          </cell>
          <cell r="N158">
            <v>27.571702127659574</v>
          </cell>
        </row>
        <row r="160">
          <cell r="B160">
            <v>278</v>
          </cell>
          <cell r="C160">
            <v>256</v>
          </cell>
          <cell r="D160">
            <v>243</v>
          </cell>
          <cell r="E160">
            <v>263</v>
          </cell>
          <cell r="F160">
            <v>296</v>
          </cell>
          <cell r="G160">
            <v>289</v>
          </cell>
          <cell r="H160">
            <v>282</v>
          </cell>
          <cell r="I160">
            <v>225</v>
          </cell>
          <cell r="J160">
            <v>276</v>
          </cell>
          <cell r="K160">
            <v>289</v>
          </cell>
          <cell r="L160">
            <v>289</v>
          </cell>
          <cell r="M160">
            <v>257</v>
          </cell>
          <cell r="N160">
            <v>3243</v>
          </cell>
        </row>
        <row r="161">
          <cell r="B161">
            <v>24</v>
          </cell>
          <cell r="C161">
            <v>26</v>
          </cell>
          <cell r="D161">
            <v>42</v>
          </cell>
          <cell r="E161">
            <v>19</v>
          </cell>
          <cell r="F161">
            <v>27</v>
          </cell>
          <cell r="G161">
            <v>35</v>
          </cell>
          <cell r="H161">
            <v>18</v>
          </cell>
          <cell r="I161">
            <v>22</v>
          </cell>
          <cell r="J161">
            <v>27</v>
          </cell>
          <cell r="K161">
            <v>36</v>
          </cell>
          <cell r="L161">
            <v>16</v>
          </cell>
          <cell r="M161">
            <v>27</v>
          </cell>
          <cell r="N161">
            <v>319</v>
          </cell>
        </row>
        <row r="162">
          <cell r="B162">
            <v>43</v>
          </cell>
          <cell r="C162">
            <v>60</v>
          </cell>
          <cell r="D162">
            <v>38</v>
          </cell>
          <cell r="E162">
            <v>55</v>
          </cell>
          <cell r="F162">
            <v>75</v>
          </cell>
          <cell r="G162">
            <v>57</v>
          </cell>
          <cell r="H162">
            <v>88</v>
          </cell>
          <cell r="I162">
            <v>28</v>
          </cell>
          <cell r="J162">
            <v>73</v>
          </cell>
          <cell r="K162">
            <v>56</v>
          </cell>
          <cell r="L162">
            <v>69</v>
          </cell>
          <cell r="M162">
            <v>47</v>
          </cell>
          <cell r="N162">
            <v>689</v>
          </cell>
        </row>
        <row r="163">
          <cell r="B163">
            <v>37</v>
          </cell>
          <cell r="C163">
            <v>31</v>
          </cell>
          <cell r="D163">
            <v>34</v>
          </cell>
          <cell r="E163">
            <v>46</v>
          </cell>
          <cell r="F163">
            <v>30</v>
          </cell>
          <cell r="G163">
            <v>48</v>
          </cell>
          <cell r="H163">
            <v>44</v>
          </cell>
          <cell r="I163">
            <v>28</v>
          </cell>
          <cell r="J163">
            <v>24</v>
          </cell>
          <cell r="K163">
            <v>34</v>
          </cell>
          <cell r="L163">
            <v>56</v>
          </cell>
          <cell r="M163">
            <v>37</v>
          </cell>
          <cell r="N163">
            <v>449</v>
          </cell>
        </row>
        <row r="164">
          <cell r="B164">
            <v>73</v>
          </cell>
          <cell r="C164">
            <v>38</v>
          </cell>
          <cell r="D164">
            <v>55</v>
          </cell>
          <cell r="E164">
            <v>57</v>
          </cell>
          <cell r="F164">
            <v>58</v>
          </cell>
          <cell r="G164">
            <v>46</v>
          </cell>
          <cell r="H164">
            <v>39</v>
          </cell>
          <cell r="I164">
            <v>48</v>
          </cell>
          <cell r="J164">
            <v>43</v>
          </cell>
          <cell r="K164">
            <v>52</v>
          </cell>
          <cell r="L164">
            <v>36</v>
          </cell>
          <cell r="M164">
            <v>56</v>
          </cell>
          <cell r="N164">
            <v>601</v>
          </cell>
        </row>
        <row r="165">
          <cell r="B165">
            <v>53</v>
          </cell>
          <cell r="C165">
            <v>72</v>
          </cell>
          <cell r="D165">
            <v>48</v>
          </cell>
          <cell r="E165">
            <v>57</v>
          </cell>
          <cell r="F165">
            <v>68</v>
          </cell>
          <cell r="G165">
            <v>67</v>
          </cell>
          <cell r="H165">
            <v>57</v>
          </cell>
          <cell r="I165">
            <v>39</v>
          </cell>
          <cell r="J165">
            <v>61</v>
          </cell>
          <cell r="K165">
            <v>68</v>
          </cell>
          <cell r="L165">
            <v>71</v>
          </cell>
          <cell r="M165">
            <v>54</v>
          </cell>
          <cell r="N165">
            <v>715</v>
          </cell>
        </row>
        <row r="166">
          <cell r="B166">
            <v>48</v>
          </cell>
          <cell r="C166">
            <v>29</v>
          </cell>
          <cell r="D166">
            <v>26</v>
          </cell>
          <cell r="E166">
            <v>29</v>
          </cell>
          <cell r="F166">
            <v>38</v>
          </cell>
          <cell r="G166">
            <v>36</v>
          </cell>
          <cell r="H166">
            <v>36</v>
          </cell>
          <cell r="I166">
            <v>60</v>
          </cell>
          <cell r="J166">
            <v>48</v>
          </cell>
          <cell r="K166">
            <v>43</v>
          </cell>
          <cell r="L166">
            <v>41</v>
          </cell>
          <cell r="M166">
            <v>36</v>
          </cell>
          <cell r="N166">
            <v>470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row r="21">
          <cell r="B21" t="str">
            <v>Evolução DEC Conjunto Aeroporto</v>
          </cell>
        </row>
        <row r="41">
          <cell r="F41" t="str">
            <v xml:space="preserve"> Janeiro/2006</v>
          </cell>
          <cell r="G41">
            <v>0</v>
          </cell>
          <cell r="H41" t="str">
            <v>Fevereiro/2006</v>
          </cell>
          <cell r="I41">
            <v>0</v>
          </cell>
          <cell r="J41" t="str">
            <v>Março/2006</v>
          </cell>
          <cell r="L41" t="str">
            <v>Abril/2006</v>
          </cell>
          <cell r="M41">
            <v>0</v>
          </cell>
          <cell r="N41" t="str">
            <v>Maio/2006</v>
          </cell>
          <cell r="O41">
            <v>0</v>
          </cell>
          <cell r="P41" t="str">
            <v>Junho/2006</v>
          </cell>
          <cell r="Q41">
            <v>0</v>
          </cell>
          <cell r="R41" t="str">
            <v>Julho/2006</v>
          </cell>
          <cell r="S41">
            <v>0</v>
          </cell>
          <cell r="T41" t="str">
            <v>Agosto/2006</v>
          </cell>
          <cell r="U41">
            <v>0</v>
          </cell>
          <cell r="V41" t="str">
            <v>Setembro/2006</v>
          </cell>
          <cell r="W41">
            <v>0</v>
          </cell>
          <cell r="X41" t="str">
            <v>Outubro/2006</v>
          </cell>
          <cell r="Y41">
            <v>0</v>
          </cell>
          <cell r="Z41" t="str">
            <v>Novembro/2006</v>
          </cell>
          <cell r="AA41">
            <v>0</v>
          </cell>
          <cell r="AB41" t="str">
            <v>Dezembro/2006</v>
          </cell>
          <cell r="AC41">
            <v>0</v>
          </cell>
        </row>
        <row r="42">
          <cell r="F42" t="str">
            <v>Transferência para Ordens 
Real % 
(Capitalizado)</v>
          </cell>
          <cell r="G42" t="str">
            <v>Desvio da Meta</v>
          </cell>
          <cell r="H42" t="str">
            <v>Transferência para Ordens 
Real%(Capitalizado)</v>
          </cell>
          <cell r="I42" t="str">
            <v>Desvio da Meta</v>
          </cell>
          <cell r="J42" t="str">
            <v>Transferência para Ordens 
Real % (Capitalizado)</v>
          </cell>
          <cell r="K42" t="str">
            <v>Desvio da Meta</v>
          </cell>
          <cell r="L42" t="str">
            <v>Transferência para Ordens 
Real % (Capitalizado)</v>
          </cell>
          <cell r="M42" t="str">
            <v>Desvio da Meta</v>
          </cell>
          <cell r="N42" t="str">
            <v>Transferência para Ordens 
Real % (Capitalizado)</v>
          </cell>
          <cell r="O42" t="str">
            <v>Desvio da Meta</v>
          </cell>
          <cell r="P42" t="str">
            <v>Transferência para Ordens 
Real % (Capitalizado)</v>
          </cell>
          <cell r="Q42" t="str">
            <v>Desvio da Meta</v>
          </cell>
          <cell r="R42" t="str">
            <v>Transferência para Ordens 
Real % (Capitalizado)</v>
          </cell>
          <cell r="S42" t="str">
            <v>Desvio da Meta</v>
          </cell>
          <cell r="T42" t="str">
            <v>Transferência para Ordens 
Real % (Capitalizado)</v>
          </cell>
          <cell r="U42" t="str">
            <v>Desvio da Meta</v>
          </cell>
          <cell r="V42" t="str">
            <v>Transferência para Ordens 
Real % (Capitalizado)</v>
          </cell>
          <cell r="W42" t="str">
            <v>Desvio da Meta</v>
          </cell>
          <cell r="X42" t="str">
            <v>Transferência para Ordens 
Real % (Capitalizado)</v>
          </cell>
          <cell r="Y42" t="str">
            <v>Desvio da Meta</v>
          </cell>
          <cell r="Z42" t="str">
            <v>Transferência para Ordens 
Real % (Capitalizado)</v>
          </cell>
          <cell r="AA42" t="str">
            <v>Desvio da Meta</v>
          </cell>
          <cell r="AB42" t="str">
            <v>Transferência para Ordens 
Real % (Capitalizado)</v>
          </cell>
          <cell r="AC42" t="str">
            <v>Desvio da Meta</v>
          </cell>
        </row>
        <row r="43">
          <cell r="F43">
            <v>0.23300000000000001</v>
          </cell>
          <cell r="G43">
            <v>1.89E-2</v>
          </cell>
          <cell r="H43">
            <v>0.23699999999999999</v>
          </cell>
          <cell r="I43">
            <v>1.4900000000000024E-2</v>
          </cell>
          <cell r="J43">
            <v>0.23719986530306569</v>
          </cell>
          <cell r="K43">
            <v>1.4700134696934319E-2</v>
          </cell>
          <cell r="L43">
            <v>0.251</v>
          </cell>
          <cell r="M43">
            <v>9.000000000000119E-4</v>
          </cell>
          <cell r="N43">
            <v>0.25700000000000001</v>
          </cell>
          <cell r="O43">
            <v>-5.0999999999999934E-3</v>
          </cell>
          <cell r="P43">
            <v>0.26100000000000001</v>
          </cell>
          <cell r="Q43">
            <v>-9.099999999999997E-3</v>
          </cell>
          <cell r="R43">
            <v>0.26</v>
          </cell>
          <cell r="S43">
            <v>-8.0999999999999961E-3</v>
          </cell>
          <cell r="T43">
            <v>0.252</v>
          </cell>
          <cell r="U43">
            <v>-9.9999999999988987E-5</v>
          </cell>
          <cell r="V43">
            <v>0.26</v>
          </cell>
          <cell r="W43">
            <v>-8.0999999999999961E-3</v>
          </cell>
          <cell r="X43">
            <v>0.25600000000000001</v>
          </cell>
          <cell r="Y43">
            <v>-4.0999999999999925E-3</v>
          </cell>
          <cell r="Z43">
            <v>0.25700000000000001</v>
          </cell>
          <cell r="AA43">
            <v>-5.0999999999999934E-3</v>
          </cell>
          <cell r="AB43">
            <v>0.27</v>
          </cell>
          <cell r="AC43">
            <v>-1.8100000000000005E-2</v>
          </cell>
        </row>
        <row r="44">
          <cell r="F44">
            <v>0.3</v>
          </cell>
          <cell r="G44">
            <v>-1.5799999999999981E-2</v>
          </cell>
          <cell r="H44">
            <v>0.29699999999999999</v>
          </cell>
          <cell r="I44">
            <v>-1.2799999999999978E-2</v>
          </cell>
          <cell r="J44">
            <v>0.26698367880156215</v>
          </cell>
          <cell r="K44">
            <v>1.7216321198437856E-2</v>
          </cell>
          <cell r="L44">
            <v>0.33300000000000002</v>
          </cell>
          <cell r="M44">
            <v>-4.880000000000001E-2</v>
          </cell>
          <cell r="N44">
            <v>0.33900000000000002</v>
          </cell>
          <cell r="O44">
            <v>-5.4800000000000015E-2</v>
          </cell>
          <cell r="P44">
            <v>0.33900000000000002</v>
          </cell>
          <cell r="Q44">
            <v>-5.4800000000000015E-2</v>
          </cell>
          <cell r="R44">
            <v>0.34399999999999997</v>
          </cell>
          <cell r="S44">
            <v>-5.9799999999999964E-2</v>
          </cell>
          <cell r="T44">
            <v>0.34200000000000003</v>
          </cell>
          <cell r="U44">
            <v>-5.7800000000000018E-2</v>
          </cell>
          <cell r="V44">
            <v>0.28799999999999998</v>
          </cell>
          <cell r="W44">
            <v>-3.7999999999999701E-3</v>
          </cell>
          <cell r="X44">
            <v>0.27900000000000003</v>
          </cell>
          <cell r="Y44">
            <v>5.1999999999999824E-3</v>
          </cell>
          <cell r="Z44">
            <v>0.34300000000000003</v>
          </cell>
          <cell r="AA44">
            <v>-5.8800000000000019E-2</v>
          </cell>
          <cell r="AB44">
            <v>0.32900000000000001</v>
          </cell>
          <cell r="AC44">
            <v>-4.4800000000000006E-2</v>
          </cell>
        </row>
        <row r="45">
          <cell r="F45">
            <v>0.254</v>
          </cell>
          <cell r="G45">
            <v>8.5000000000000075E-3</v>
          </cell>
          <cell r="H45">
            <v>0.27500000000000002</v>
          </cell>
          <cell r="I45">
            <v>-1.2500000000000001E-2</v>
          </cell>
          <cell r="J45">
            <v>0.27506853603288578</v>
          </cell>
          <cell r="K45">
            <v>-1.2568536032885769E-2</v>
          </cell>
          <cell r="L45">
            <v>0.29099999999999998</v>
          </cell>
          <cell r="M45">
            <v>-2.849999999999997E-2</v>
          </cell>
          <cell r="N45">
            <v>0.26900000000000002</v>
          </cell>
          <cell r="O45">
            <v>-6.5000000000000058E-3</v>
          </cell>
          <cell r="P45">
            <v>0.27400000000000002</v>
          </cell>
          <cell r="Q45">
            <v>-1.150000000000001E-2</v>
          </cell>
          <cell r="R45">
            <v>0.27700000000000002</v>
          </cell>
          <cell r="S45">
            <v>-1.4500000000000013E-2</v>
          </cell>
          <cell r="T45">
            <v>0.25800000000000001</v>
          </cell>
          <cell r="U45">
            <v>4.500000000000004E-3</v>
          </cell>
          <cell r="V45">
            <v>0.27</v>
          </cell>
          <cell r="W45">
            <v>-7.5000000000000067E-3</v>
          </cell>
          <cell r="X45">
            <v>0.27200000000000002</v>
          </cell>
          <cell r="Y45">
            <v>-9.5000000000000084E-3</v>
          </cell>
          <cell r="Z45">
            <v>0.26700000000000002</v>
          </cell>
          <cell r="AA45">
            <v>-4.500000000000004E-3</v>
          </cell>
          <cell r="AB45">
            <v>0.26500000000000001</v>
          </cell>
          <cell r="AC45">
            <v>-2.5000000000000001E-3</v>
          </cell>
        </row>
        <row r="46">
          <cell r="F46">
            <v>0.26100000000000001</v>
          </cell>
          <cell r="G46">
            <v>9.299999999999975E-3</v>
          </cell>
          <cell r="H46">
            <v>0.254</v>
          </cell>
          <cell r="I46">
            <v>1.6299999999999981E-2</v>
          </cell>
          <cell r="J46">
            <v>0.26023472796437486</v>
          </cell>
          <cell r="K46">
            <v>1.0065272035625128E-2</v>
          </cell>
          <cell r="L46">
            <v>0.26200000000000001</v>
          </cell>
          <cell r="M46">
            <v>8.2999999999999741E-3</v>
          </cell>
          <cell r="N46">
            <v>0.26</v>
          </cell>
          <cell r="O46">
            <v>1.0299999999999976E-2</v>
          </cell>
          <cell r="P46">
            <v>0.26400000000000001</v>
          </cell>
          <cell r="Q46">
            <v>6.2999999999999723E-3</v>
          </cell>
          <cell r="R46">
            <v>0.26700000000000002</v>
          </cell>
          <cell r="S46">
            <v>3.2999999999999696E-3</v>
          </cell>
          <cell r="T46">
            <v>0.28499999999999998</v>
          </cell>
          <cell r="U46">
            <v>-1.4699999999999991E-2</v>
          </cell>
          <cell r="V46">
            <v>0.27500000000000002</v>
          </cell>
          <cell r="W46">
            <v>-4.7000000000000375E-3</v>
          </cell>
          <cell r="X46">
            <v>0.29099999999999998</v>
          </cell>
          <cell r="Y46">
            <v>-2.0699999999999996E-2</v>
          </cell>
          <cell r="Z46">
            <v>0.28699999999999998</v>
          </cell>
          <cell r="AA46">
            <v>-1.6699999999999993E-2</v>
          </cell>
          <cell r="AB46">
            <v>0.27700000000000002</v>
          </cell>
          <cell r="AC46">
            <v>-6.7000000000000393E-3</v>
          </cell>
        </row>
        <row r="47">
          <cell r="F47">
            <v>0.21299999999999999</v>
          </cell>
          <cell r="G47">
            <v>2.0100000000000007E-2</v>
          </cell>
          <cell r="H47">
            <v>0.20699999999999999</v>
          </cell>
          <cell r="I47">
            <v>2.6100000000000012E-2</v>
          </cell>
          <cell r="J47">
            <v>0.27158252718602982</v>
          </cell>
          <cell r="K47">
            <v>-3.8482527186029819E-2</v>
          </cell>
          <cell r="L47">
            <v>0.219</v>
          </cell>
          <cell r="M47">
            <v>1.4100000000000001E-2</v>
          </cell>
          <cell r="N47">
            <v>0.217</v>
          </cell>
          <cell r="O47">
            <v>1.6100000000000003E-2</v>
          </cell>
          <cell r="P47">
            <v>0.215</v>
          </cell>
          <cell r="Q47">
            <v>1.8100000000000005E-2</v>
          </cell>
          <cell r="R47">
            <v>0.222</v>
          </cell>
          <cell r="S47">
            <v>1.1099999999999999E-2</v>
          </cell>
          <cell r="T47">
            <v>0.22800000000000001</v>
          </cell>
          <cell r="U47">
            <v>5.0999999999999934E-3</v>
          </cell>
          <cell r="V47">
            <v>0.248</v>
          </cell>
          <cell r="W47">
            <v>-1.4899999999999997E-2</v>
          </cell>
          <cell r="X47">
            <v>0.24399999999999999</v>
          </cell>
          <cell r="Y47">
            <v>-1.0899999999999993E-2</v>
          </cell>
          <cell r="Z47">
            <v>0.27900000000000003</v>
          </cell>
          <cell r="AA47">
            <v>-4.5900000000000024E-2</v>
          </cell>
          <cell r="AB47">
            <v>0.254</v>
          </cell>
          <cell r="AC47">
            <v>-2.0900000000000002E-2</v>
          </cell>
        </row>
        <row r="48">
          <cell r="F48">
            <v>0.26300000000000001</v>
          </cell>
          <cell r="G48">
            <v>1.6699999999999993E-2</v>
          </cell>
          <cell r="H48">
            <v>0.26400000000000001</v>
          </cell>
          <cell r="I48">
            <v>1.5699999999999992E-2</v>
          </cell>
          <cell r="J48">
            <v>0.2708884924750849</v>
          </cell>
          <cell r="K48">
            <v>8.8115075249151076E-3</v>
          </cell>
          <cell r="L48">
            <v>0.27600000000000002</v>
          </cell>
          <cell r="M48">
            <v>3.6999999999999811E-3</v>
          </cell>
          <cell r="N48">
            <v>0.26800000000000002</v>
          </cell>
          <cell r="O48">
            <v>1.1699999999999988E-2</v>
          </cell>
          <cell r="P48">
            <v>0.27</v>
          </cell>
          <cell r="Q48">
            <v>9.6999999999999864E-3</v>
          </cell>
          <cell r="R48">
            <v>0.27200000000000002</v>
          </cell>
          <cell r="S48">
            <v>7.6999999999999846E-3</v>
          </cell>
          <cell r="T48">
            <v>0.28000000000000003</v>
          </cell>
          <cell r="U48">
            <v>-3.0000000000002247E-4</v>
          </cell>
          <cell r="V48">
            <v>0.27200000000000002</v>
          </cell>
          <cell r="W48">
            <v>7.6999999999999846E-3</v>
          </cell>
          <cell r="X48">
            <v>0.315</v>
          </cell>
          <cell r="Y48">
            <v>-3.5299999999999998E-2</v>
          </cell>
          <cell r="Z48">
            <v>0.308</v>
          </cell>
          <cell r="AA48">
            <v>-2.8299999999999992E-2</v>
          </cell>
          <cell r="AB48">
            <v>0.30399999999999999</v>
          </cell>
          <cell r="AC48">
            <v>-2.4299999999999988E-2</v>
          </cell>
        </row>
        <row r="49">
          <cell r="F49">
            <v>0.25600000000000001</v>
          </cell>
          <cell r="G49">
            <v>7.6166666666666605E-3</v>
          </cell>
          <cell r="H49">
            <v>0.25800000000000001</v>
          </cell>
          <cell r="I49">
            <v>5.6166666666666587E-3</v>
          </cell>
          <cell r="J49">
            <v>0.26449304922144612</v>
          </cell>
          <cell r="K49">
            <v>-8.7638255477945348E-4</v>
          </cell>
          <cell r="L49">
            <v>0.27500000000000002</v>
          </cell>
          <cell r="M49">
            <v>-1.1383333333333356E-2</v>
          </cell>
          <cell r="N49">
            <v>0.27200000000000002</v>
          </cell>
          <cell r="O49">
            <v>-8.3833333333333537E-3</v>
          </cell>
          <cell r="P49">
            <v>0.27400000000000002</v>
          </cell>
          <cell r="Q49">
            <v>-1.0383333333333356E-2</v>
          </cell>
          <cell r="R49">
            <v>0.27800000000000002</v>
          </cell>
          <cell r="S49">
            <v>-1.4383333333333359E-2</v>
          </cell>
          <cell r="T49">
            <v>0.27900000000000003</v>
          </cell>
          <cell r="U49">
            <v>-1.538333333333336E-2</v>
          </cell>
          <cell r="V49">
            <v>0.27</v>
          </cell>
          <cell r="W49">
            <v>-6.383333333333352E-3</v>
          </cell>
          <cell r="X49">
            <v>0.27800000000000002</v>
          </cell>
          <cell r="Y49">
            <v>-1.4383333333333359E-2</v>
          </cell>
          <cell r="Z49">
            <v>0.29399999999999998</v>
          </cell>
          <cell r="AA49">
            <v>-3.0383333333333318E-2</v>
          </cell>
          <cell r="AB49">
            <v>0.28699999999999998</v>
          </cell>
          <cell r="AC49">
            <v>-2.3383333333333312E-2</v>
          </cell>
        </row>
      </sheetData>
      <sheetData sheetId="14" refreshError="1"/>
      <sheetData sheetId="15" refreshError="1"/>
      <sheetData sheetId="16" refreshError="1"/>
      <sheetData sheetId="17" refreshError="1"/>
      <sheetData sheetId="18" refreshError="1"/>
      <sheetData sheetId="19" refreshError="1">
        <row r="21">
          <cell r="A21" t="str">
            <v>PERDAS Anhembi</v>
          </cell>
          <cell r="B21" t="str">
            <v>JAN</v>
          </cell>
          <cell r="C21" t="str">
            <v>FEV</v>
          </cell>
          <cell r="D21" t="str">
            <v>MAR</v>
          </cell>
          <cell r="E21" t="str">
            <v>ABR</v>
          </cell>
          <cell r="F21" t="str">
            <v>MAI</v>
          </cell>
          <cell r="G21" t="str">
            <v>JUN</v>
          </cell>
          <cell r="H21" t="str">
            <v>JUL</v>
          </cell>
          <cell r="I21" t="str">
            <v>AGO</v>
          </cell>
          <cell r="J21" t="str">
            <v>SET</v>
          </cell>
          <cell r="K21" t="str">
            <v>OUT</v>
          </cell>
          <cell r="L21" t="str">
            <v>NOV</v>
          </cell>
          <cell r="M21" t="str">
            <v>DEZ</v>
          </cell>
          <cell r="N21" t="str">
            <v>Total</v>
          </cell>
        </row>
        <row r="22">
          <cell r="A22" t="str">
            <v>ENERGIA RETROATIVA - MWh</v>
          </cell>
          <cell r="B22">
            <v>2092.7330000000002</v>
          </cell>
          <cell r="C22">
            <v>2064.7150000000001</v>
          </cell>
          <cell r="D22">
            <v>2664.93</v>
          </cell>
          <cell r="E22">
            <v>3179.665</v>
          </cell>
          <cell r="F22">
            <v>3770.8510000000001</v>
          </cell>
          <cell r="G22">
            <v>2851.9609999999998</v>
          </cell>
          <cell r="H22">
            <v>2651.0450000000001</v>
          </cell>
          <cell r="I22">
            <v>2970.3850000000002</v>
          </cell>
          <cell r="J22">
            <v>2522.864</v>
          </cell>
          <cell r="K22">
            <v>1911.855</v>
          </cell>
          <cell r="L22">
            <v>1851.451</v>
          </cell>
          <cell r="M22">
            <v>1235.431</v>
          </cell>
          <cell r="N22">
            <v>29767.886000000006</v>
          </cell>
        </row>
        <row r="23">
          <cell r="A23" t="str">
            <v>ENERGIA ADICIONADA - MWh</v>
          </cell>
          <cell r="B23">
            <v>50.965000000000003</v>
          </cell>
          <cell r="C23">
            <v>243.87950000000001</v>
          </cell>
          <cell r="D23">
            <v>447.52850000000001</v>
          </cell>
          <cell r="E23">
            <v>666.48</v>
          </cell>
          <cell r="F23">
            <v>882.27800000000002</v>
          </cell>
          <cell r="G23">
            <v>1190.9265</v>
          </cell>
          <cell r="H23">
            <v>1141.9965</v>
          </cell>
          <cell r="I23">
            <v>1290.6849999999999</v>
          </cell>
          <cell r="J23">
            <v>1598.0930000000001</v>
          </cell>
          <cell r="K23">
            <v>1789.8045</v>
          </cell>
          <cell r="L23">
            <v>1969.337</v>
          </cell>
          <cell r="M23">
            <v>2538.4605000000001</v>
          </cell>
          <cell r="N23">
            <v>13810.433999999997</v>
          </cell>
        </row>
        <row r="24">
          <cell r="A24" t="str">
            <v>R$ ARRECADAÇÃO</v>
          </cell>
          <cell r="B24">
            <v>1317458.06</v>
          </cell>
          <cell r="C24">
            <v>1214584.3999999999</v>
          </cell>
          <cell r="D24">
            <v>1391446.46</v>
          </cell>
          <cell r="E24">
            <v>1252783.29</v>
          </cell>
          <cell r="F24">
            <v>1418366.41</v>
          </cell>
          <cell r="G24">
            <v>1362166.23</v>
          </cell>
          <cell r="H24">
            <v>1415770.58</v>
          </cell>
          <cell r="I24">
            <v>1383034.16</v>
          </cell>
          <cell r="J24">
            <v>1384686.79</v>
          </cell>
          <cell r="K24">
            <v>1431218.82</v>
          </cell>
          <cell r="L24">
            <v>1421062.79</v>
          </cell>
          <cell r="M24">
            <v>1316174.49</v>
          </cell>
          <cell r="N24">
            <v>16308752.479999999</v>
          </cell>
        </row>
        <row r="25">
          <cell r="A25" t="str">
            <v>CUSTO DO PROJETO (OPEX + CAPEX + IMPOSTOS + JURÍDICO)</v>
          </cell>
          <cell r="B25">
            <v>1096084.3842227729</v>
          </cell>
          <cell r="C25">
            <v>947298.18928218004</v>
          </cell>
          <cell r="D25">
            <v>1006473.5845759077</v>
          </cell>
          <cell r="E25">
            <v>1060913.0892029693</v>
          </cell>
          <cell r="F25">
            <v>1082237.9821633673</v>
          </cell>
          <cell r="G25">
            <v>994035.19545709575</v>
          </cell>
          <cell r="H25">
            <v>1049161.0497508231</v>
          </cell>
          <cell r="I25">
            <v>1117762.4215445516</v>
          </cell>
          <cell r="J25">
            <v>1027089.6375049488</v>
          </cell>
          <cell r="K25">
            <v>1004337.7817986782</v>
          </cell>
          <cell r="L25">
            <v>1007394.0005924087</v>
          </cell>
          <cell r="M25">
            <v>999864.58805279946</v>
          </cell>
          <cell r="N25">
            <v>12392651.904148502</v>
          </cell>
        </row>
        <row r="26">
          <cell r="A26" t="str">
            <v>No INSPEÇÕES</v>
          </cell>
          <cell r="B26">
            <v>3088</v>
          </cell>
          <cell r="C26">
            <v>3258</v>
          </cell>
          <cell r="D26">
            <v>5071</v>
          </cell>
          <cell r="E26">
            <v>4204</v>
          </cell>
          <cell r="F26">
            <v>5938</v>
          </cell>
          <cell r="G26">
            <v>4384</v>
          </cell>
          <cell r="H26">
            <v>4442</v>
          </cell>
          <cell r="I26">
            <v>5395</v>
          </cell>
          <cell r="J26">
            <v>7434</v>
          </cell>
          <cell r="K26">
            <v>6395</v>
          </cell>
          <cell r="L26">
            <v>5177</v>
          </cell>
          <cell r="M26">
            <v>3559</v>
          </cell>
          <cell r="N26">
            <v>58345</v>
          </cell>
        </row>
        <row r="27">
          <cell r="A27" t="str">
            <v>TX. DE SUCESSO DAS INSPEÇÕES</v>
          </cell>
          <cell r="B27">
            <v>0.27234455958549225</v>
          </cell>
          <cell r="C27">
            <v>0.24984653161448742</v>
          </cell>
          <cell r="D27">
            <v>0.26405048313942026</v>
          </cell>
          <cell r="E27">
            <v>0.30494766888677449</v>
          </cell>
          <cell r="F27">
            <v>0.24722128662849444</v>
          </cell>
          <cell r="G27">
            <v>0.25615875912408759</v>
          </cell>
          <cell r="H27">
            <v>0.24313372354795137</v>
          </cell>
          <cell r="I27">
            <v>0.19629286376274327</v>
          </cell>
          <cell r="J27">
            <v>0.13734194242668818</v>
          </cell>
          <cell r="K27">
            <v>0.14136043784206412</v>
          </cell>
          <cell r="L27">
            <v>0.12980490631639946</v>
          </cell>
          <cell r="M27">
            <v>0.13936499016577691</v>
          </cell>
          <cell r="N27">
            <v>0.20736995458051247</v>
          </cell>
        </row>
        <row r="28">
          <cell r="A28" t="str">
            <v>% PERDAS FÍSICAS LTM DISTRIBUIÇÃO</v>
          </cell>
          <cell r="B28">
            <v>0.18</v>
          </cell>
          <cell r="C28">
            <v>0.17799999999999999</v>
          </cell>
          <cell r="D28">
            <v>0.17799999999999999</v>
          </cell>
          <cell r="E28">
            <v>0.17799999999999999</v>
          </cell>
          <cell r="F28">
            <v>0.17299999999999999</v>
          </cell>
          <cell r="G28">
            <v>0.16900000000000001</v>
          </cell>
          <cell r="H28">
            <v>0.17299999999999999</v>
          </cell>
          <cell r="I28">
            <v>0.17464622720430312</v>
          </cell>
          <cell r="J28">
            <v>0.17372375616450331</v>
          </cell>
          <cell r="K28">
            <v>0.17308556819343435</v>
          </cell>
          <cell r="L28">
            <v>0.17281328141049823</v>
          </cell>
          <cell r="M28">
            <v>0.16854733777895481</v>
          </cell>
          <cell r="N28">
            <v>0.16854733777895481</v>
          </cell>
        </row>
        <row r="29">
          <cell r="A29" t="str">
            <v>PERDAS Centro</v>
          </cell>
          <cell r="B29">
            <v>0</v>
          </cell>
          <cell r="C29">
            <v>0</v>
          </cell>
          <cell r="D29">
            <v>0</v>
          </cell>
          <cell r="E29">
            <v>0</v>
          </cell>
          <cell r="F29">
            <v>0</v>
          </cell>
          <cell r="G29">
            <v>0</v>
          </cell>
          <cell r="H29">
            <v>0</v>
          </cell>
          <cell r="I29">
            <v>0</v>
          </cell>
          <cell r="J29">
            <v>0</v>
          </cell>
          <cell r="K29">
            <v>0</v>
          </cell>
          <cell r="L29">
            <v>0</v>
          </cell>
          <cell r="M29">
            <v>0</v>
          </cell>
          <cell r="N29">
            <v>0</v>
          </cell>
        </row>
        <row r="30">
          <cell r="A30" t="str">
            <v>ENERGIA RETROATIVA - MWh</v>
          </cell>
          <cell r="B30">
            <v>1988.8040000000001</v>
          </cell>
          <cell r="C30">
            <v>2059.6320000000001</v>
          </cell>
          <cell r="D30">
            <v>2040.7829999999999</v>
          </cell>
          <cell r="E30">
            <v>1171.461</v>
          </cell>
          <cell r="F30">
            <v>3352.732</v>
          </cell>
          <cell r="G30">
            <v>2251.192</v>
          </cell>
          <cell r="H30">
            <v>1440.1089999999999</v>
          </cell>
          <cell r="I30">
            <v>1555.413</v>
          </cell>
          <cell r="J30">
            <v>958.68399999999997</v>
          </cell>
          <cell r="K30">
            <v>972.89300000000003</v>
          </cell>
          <cell r="L30">
            <v>2303.598</v>
          </cell>
          <cell r="M30">
            <v>717.048</v>
          </cell>
          <cell r="N30">
            <v>20812.348999999998</v>
          </cell>
        </row>
        <row r="31">
          <cell r="A31" t="str">
            <v>ENERGIA ADICIONADA - MWh</v>
          </cell>
          <cell r="B31">
            <v>173.1885</v>
          </cell>
          <cell r="C31">
            <v>415.87099999999998</v>
          </cell>
          <cell r="D31">
            <v>655.38199999999995</v>
          </cell>
          <cell r="E31">
            <v>951.10149999999999</v>
          </cell>
          <cell r="F31">
            <v>904.50699999999995</v>
          </cell>
          <cell r="G31">
            <v>1184.0170000000001</v>
          </cell>
          <cell r="H31">
            <v>1302.3995</v>
          </cell>
          <cell r="I31">
            <v>2569.134</v>
          </cell>
          <cell r="J31">
            <v>3309.5345000000002</v>
          </cell>
          <cell r="K31">
            <v>3087.3850000000002</v>
          </cell>
          <cell r="L31">
            <v>3711.5709999999999</v>
          </cell>
          <cell r="M31">
            <v>4665.7359999999999</v>
          </cell>
          <cell r="N31">
            <v>22929.827000000001</v>
          </cell>
        </row>
        <row r="32">
          <cell r="A32" t="str">
            <v>R$ ARRECADAÇÃO</v>
          </cell>
          <cell r="B32">
            <v>1153607.95</v>
          </cell>
          <cell r="C32">
            <v>1057296.1599999999</v>
          </cell>
          <cell r="D32">
            <v>1285559.27</v>
          </cell>
          <cell r="E32">
            <v>897895.46</v>
          </cell>
          <cell r="F32">
            <v>1071364.42</v>
          </cell>
          <cell r="G32">
            <v>1512106.81</v>
          </cell>
          <cell r="H32">
            <v>808060.06</v>
          </cell>
          <cell r="I32">
            <v>1064403.97</v>
          </cell>
          <cell r="J32">
            <v>2005737.56</v>
          </cell>
          <cell r="K32">
            <v>1084313.05</v>
          </cell>
          <cell r="L32">
            <v>932789.34200000006</v>
          </cell>
          <cell r="M32">
            <v>1378347.07</v>
          </cell>
          <cell r="N32">
            <v>14251481.122000003</v>
          </cell>
        </row>
        <row r="33">
          <cell r="A33" t="str">
            <v>CUSTO DO PROJETO (OPEX + CAPEX + IMPOSTOS + JURÍDICO)</v>
          </cell>
          <cell r="B33">
            <v>927480.44806435646</v>
          </cell>
          <cell r="C33">
            <v>809515.93051485205</v>
          </cell>
          <cell r="D33">
            <v>779901.65021452121</v>
          </cell>
          <cell r="E33">
            <v>806953.12774752511</v>
          </cell>
          <cell r="F33">
            <v>833802.29911386198</v>
          </cell>
          <cell r="G33">
            <v>894857.77281353134</v>
          </cell>
          <cell r="H33">
            <v>841326.27651320118</v>
          </cell>
          <cell r="I33">
            <v>838502.44471287052</v>
          </cell>
          <cell r="J33">
            <v>813524.00257920776</v>
          </cell>
          <cell r="K33">
            <v>805084.69327887776</v>
          </cell>
          <cell r="L33">
            <v>1046399.1959785472</v>
          </cell>
          <cell r="M33">
            <v>762425.64984488441</v>
          </cell>
          <cell r="N33">
            <v>10159773.491376238</v>
          </cell>
        </row>
        <row r="34">
          <cell r="A34" t="str">
            <v>No INSPEÇÕES</v>
          </cell>
          <cell r="B34">
            <v>5990</v>
          </cell>
          <cell r="C34">
            <v>4785</v>
          </cell>
          <cell r="D34">
            <v>6052</v>
          </cell>
          <cell r="E34">
            <v>4712</v>
          </cell>
          <cell r="F34">
            <v>5999</v>
          </cell>
          <cell r="G34">
            <v>5726</v>
          </cell>
          <cell r="H34">
            <v>6057</v>
          </cell>
          <cell r="I34">
            <v>6247</v>
          </cell>
          <cell r="J34">
            <v>4587</v>
          </cell>
          <cell r="K34">
            <v>3759</v>
          </cell>
          <cell r="L34">
            <v>2815</v>
          </cell>
          <cell r="M34">
            <v>3286</v>
          </cell>
          <cell r="N34">
            <v>60015</v>
          </cell>
        </row>
        <row r="35">
          <cell r="A35" t="str">
            <v>TX. DE SUCESSO DAS INSPEÇÕES</v>
          </cell>
          <cell r="B35">
            <v>0.15759599332220367</v>
          </cell>
          <cell r="C35">
            <v>0.19017763845350052</v>
          </cell>
          <cell r="D35">
            <v>0.19563780568407138</v>
          </cell>
          <cell r="E35">
            <v>0.17296264855687607</v>
          </cell>
          <cell r="F35">
            <v>0.12502083680613435</v>
          </cell>
          <cell r="G35">
            <v>0.14233321690534403</v>
          </cell>
          <cell r="H35">
            <v>0.14792801717021628</v>
          </cell>
          <cell r="I35">
            <v>0.13702577237073796</v>
          </cell>
          <cell r="J35">
            <v>0.15522127752343579</v>
          </cell>
          <cell r="K35">
            <v>0.17265230114392124</v>
          </cell>
          <cell r="L35">
            <v>0.14422735346358792</v>
          </cell>
          <cell r="M35">
            <v>6.6342057212416317E-2</v>
          </cell>
          <cell r="N35">
            <v>0.15254519703407482</v>
          </cell>
        </row>
        <row r="36">
          <cell r="A36" t="str">
            <v>% PERDAS FÍSICAS LTM DISTRIBUIÇÃO</v>
          </cell>
          <cell r="B36">
            <v>9.1999999999999998E-2</v>
          </cell>
          <cell r="C36">
            <v>8.5999999999999993E-2</v>
          </cell>
          <cell r="D36">
            <v>8.1000000000000003E-2</v>
          </cell>
          <cell r="E36">
            <v>7.3999999999999996E-2</v>
          </cell>
          <cell r="F36">
            <v>7.1999999999999995E-2</v>
          </cell>
          <cell r="G36">
            <v>6.7000000000000004E-2</v>
          </cell>
          <cell r="H36">
            <v>7.0999999999999994E-2</v>
          </cell>
          <cell r="I36">
            <v>6.945252440405858E-2</v>
          </cell>
          <cell r="J36">
            <v>6.7574022676776591E-2</v>
          </cell>
          <cell r="K36">
            <v>6.5681513307305317E-2</v>
          </cell>
          <cell r="L36">
            <v>7.1007369778340212E-2</v>
          </cell>
          <cell r="M36">
            <v>6.7475975125311005E-2</v>
          </cell>
          <cell r="N36">
            <v>6.7574022676776591E-2</v>
          </cell>
        </row>
        <row r="37">
          <cell r="A37" t="str">
            <v>PERDAS ABC</v>
          </cell>
          <cell r="B37">
            <v>0</v>
          </cell>
          <cell r="C37">
            <v>0</v>
          </cell>
          <cell r="D37">
            <v>0</v>
          </cell>
          <cell r="E37">
            <v>0</v>
          </cell>
          <cell r="F37">
            <v>0</v>
          </cell>
          <cell r="G37">
            <v>0</v>
          </cell>
          <cell r="H37">
            <v>0</v>
          </cell>
          <cell r="I37">
            <v>0</v>
          </cell>
          <cell r="J37">
            <v>0</v>
          </cell>
          <cell r="K37">
            <v>0</v>
          </cell>
          <cell r="L37">
            <v>0</v>
          </cell>
          <cell r="M37">
            <v>0</v>
          </cell>
          <cell r="N37">
            <v>0</v>
          </cell>
        </row>
        <row r="38">
          <cell r="A38" t="str">
            <v>ENERGIA RETROATIVA - MWh</v>
          </cell>
          <cell r="B38">
            <v>2143.8739999999998</v>
          </cell>
          <cell r="C38">
            <v>2623.6590000000001</v>
          </cell>
          <cell r="D38">
            <v>1724.069</v>
          </cell>
          <cell r="E38">
            <v>1329.213</v>
          </cell>
          <cell r="F38">
            <v>1999.1610000000001</v>
          </cell>
          <cell r="G38">
            <v>1499.546</v>
          </cell>
          <cell r="H38">
            <v>1773.607</v>
          </cell>
          <cell r="I38">
            <v>1338.3430000000001</v>
          </cell>
          <cell r="J38">
            <v>1294.4649999999999</v>
          </cell>
          <cell r="K38">
            <v>1463.337</v>
          </cell>
          <cell r="L38">
            <v>987.42499999999995</v>
          </cell>
          <cell r="M38">
            <v>751.23900000000003</v>
          </cell>
          <cell r="N38">
            <v>18927.938000000002</v>
          </cell>
        </row>
        <row r="39">
          <cell r="A39" t="str">
            <v>ENERGIA ADICIONADA - MWh</v>
          </cell>
          <cell r="B39">
            <v>45.268500000000003</v>
          </cell>
          <cell r="C39">
            <v>191.97200000000001</v>
          </cell>
          <cell r="D39">
            <v>279.12099999999998</v>
          </cell>
          <cell r="E39">
            <v>619.14449999999999</v>
          </cell>
          <cell r="F39">
            <v>814.94200000000001</v>
          </cell>
          <cell r="G39">
            <v>903.27549999999997</v>
          </cell>
          <cell r="H39">
            <v>1015.4109999999999</v>
          </cell>
          <cell r="I39">
            <v>1432.5066000000002</v>
          </cell>
          <cell r="J39">
            <v>1909.1105</v>
          </cell>
          <cell r="K39">
            <v>2044.1255000000001</v>
          </cell>
          <cell r="L39">
            <v>2051.3715000000002</v>
          </cell>
          <cell r="M39">
            <v>2739.8845000000001</v>
          </cell>
          <cell r="N39">
            <v>14046.133100000003</v>
          </cell>
        </row>
        <row r="40">
          <cell r="A40" t="str">
            <v>R$ ARRECADAÇÃO</v>
          </cell>
          <cell r="B40">
            <v>961655.4</v>
          </cell>
          <cell r="C40">
            <v>838835.4</v>
          </cell>
          <cell r="D40">
            <v>977457.1</v>
          </cell>
          <cell r="E40">
            <v>983006.37</v>
          </cell>
          <cell r="F40">
            <v>1136538.3500000001</v>
          </cell>
          <cell r="G40">
            <v>976438.33</v>
          </cell>
          <cell r="H40">
            <v>986460.75</v>
          </cell>
          <cell r="I40">
            <v>953196.18</v>
          </cell>
          <cell r="J40">
            <v>833058.56</v>
          </cell>
          <cell r="K40">
            <v>838615.1</v>
          </cell>
          <cell r="L40">
            <v>922860.61</v>
          </cell>
          <cell r="M40">
            <v>1066004.1599999999</v>
          </cell>
          <cell r="N40">
            <v>11474126.309999999</v>
          </cell>
        </row>
        <row r="41">
          <cell r="A41" t="str">
            <v>CUSTO DO PROJETO (OPEX + CAPEX + IMPOSTOS + JURÍDICO)</v>
          </cell>
          <cell r="B41">
            <v>860095.4926336637</v>
          </cell>
          <cell r="C41">
            <v>708637.223069306</v>
          </cell>
          <cell r="D41">
            <v>679725.34077887749</v>
          </cell>
          <cell r="E41">
            <v>774998.40232178185</v>
          </cell>
          <cell r="F41">
            <v>842219.51219801942</v>
          </cell>
          <cell r="G41">
            <v>743763.86790759093</v>
          </cell>
          <cell r="H41">
            <v>742554.35611716134</v>
          </cell>
          <cell r="I41">
            <v>773723.1358267325</v>
          </cell>
          <cell r="J41">
            <v>902297.30170297029</v>
          </cell>
          <cell r="K41">
            <v>664639.14835698553</v>
          </cell>
          <cell r="L41">
            <v>978533.29262210825</v>
          </cell>
          <cell r="M41">
            <v>747273.08349834965</v>
          </cell>
          <cell r="N41">
            <v>9418460.1570335459</v>
          </cell>
        </row>
        <row r="42">
          <cell r="A42" t="str">
            <v>No INSPEÇÕES</v>
          </cell>
          <cell r="B42">
            <v>3554</v>
          </cell>
          <cell r="C42">
            <v>2881</v>
          </cell>
          <cell r="D42">
            <v>3358</v>
          </cell>
          <cell r="E42">
            <v>2824</v>
          </cell>
          <cell r="F42">
            <v>4845</v>
          </cell>
          <cell r="G42">
            <v>5094</v>
          </cell>
          <cell r="H42">
            <v>6161</v>
          </cell>
          <cell r="I42">
            <v>4863</v>
          </cell>
          <cell r="J42">
            <v>3212</v>
          </cell>
          <cell r="K42">
            <v>4248</v>
          </cell>
          <cell r="L42">
            <v>3455</v>
          </cell>
          <cell r="M42">
            <v>2108</v>
          </cell>
          <cell r="N42">
            <v>46603</v>
          </cell>
        </row>
        <row r="43">
          <cell r="A43" t="str">
            <v>TX. DE SUCESSO DAS INSPEÇÕES</v>
          </cell>
          <cell r="B43">
            <v>0.29347214406302757</v>
          </cell>
          <cell r="C43">
            <v>0.35473793821589727</v>
          </cell>
          <cell r="D43">
            <v>0.23108993448481238</v>
          </cell>
          <cell r="E43">
            <v>0.25460339943342775</v>
          </cell>
          <cell r="F43">
            <v>0.24953560371517028</v>
          </cell>
          <cell r="G43">
            <v>0.31919905771495877</v>
          </cell>
          <cell r="H43">
            <v>0.21327706541145919</v>
          </cell>
          <cell r="I43">
            <v>0.27431626567962164</v>
          </cell>
          <cell r="J43">
            <v>0.1491282689912827</v>
          </cell>
          <cell r="K43">
            <v>7.9566854990583802E-2</v>
          </cell>
          <cell r="L43">
            <v>0.12243125904486252</v>
          </cell>
          <cell r="M43">
            <v>8.49146110056926E-2</v>
          </cell>
          <cell r="N43">
            <v>0.22449198549449606</v>
          </cell>
        </row>
        <row r="44">
          <cell r="A44" t="str">
            <v>% PERDAS FÍSICAS LTM DISTRIBUIÇÃO</v>
          </cell>
          <cell r="B44">
            <v>0.14599999999999999</v>
          </cell>
          <cell r="C44">
            <v>0.14699999999999999</v>
          </cell>
          <cell r="D44">
            <v>0.14499999999999999</v>
          </cell>
          <cell r="E44">
            <v>0.14199999999999999</v>
          </cell>
          <cell r="F44">
            <v>0.13900000000000001</v>
          </cell>
          <cell r="G44">
            <v>0.13500000000000001</v>
          </cell>
          <cell r="H44">
            <v>0.13900000000000001</v>
          </cell>
          <cell r="I44">
            <v>0.13876720676950172</v>
          </cell>
          <cell r="J44">
            <v>0.1368702019127459</v>
          </cell>
          <cell r="K44">
            <v>0.13754746594269129</v>
          </cell>
          <cell r="L44">
            <v>0.13927723990793839</v>
          </cell>
          <cell r="M44">
            <v>0.13375671388282195</v>
          </cell>
          <cell r="N44">
            <v>0.13375671388282195</v>
          </cell>
        </row>
        <row r="45">
          <cell r="A45" t="str">
            <v>PERDAS Leste</v>
          </cell>
          <cell r="B45" t="str">
            <v>JAN</v>
          </cell>
          <cell r="C45" t="str">
            <v>FEV</v>
          </cell>
          <cell r="D45" t="str">
            <v>MAR</v>
          </cell>
          <cell r="E45" t="str">
            <v>ABR</v>
          </cell>
          <cell r="F45" t="str">
            <v>MAI</v>
          </cell>
          <cell r="G45" t="str">
            <v>JUN</v>
          </cell>
          <cell r="H45" t="str">
            <v>JUL</v>
          </cell>
          <cell r="I45" t="str">
            <v>AGO</v>
          </cell>
          <cell r="J45" t="str">
            <v>SET</v>
          </cell>
          <cell r="K45" t="str">
            <v>OUT</v>
          </cell>
          <cell r="L45" t="str">
            <v>NOV</v>
          </cell>
          <cell r="M45" t="str">
            <v>DEZ</v>
          </cell>
          <cell r="N45" t="str">
            <v>LESTE</v>
          </cell>
        </row>
        <row r="46">
          <cell r="A46" t="str">
            <v>ENERGIA RETROATIVA - MWh</v>
          </cell>
          <cell r="B46">
            <v>3735.8429999999998</v>
          </cell>
          <cell r="C46">
            <v>3865.8820000000001</v>
          </cell>
          <cell r="D46">
            <v>5316.067</v>
          </cell>
          <cell r="E46">
            <v>4168.4690000000001</v>
          </cell>
          <cell r="F46">
            <v>4671.9949999999999</v>
          </cell>
          <cell r="G46">
            <v>4431.3999999999996</v>
          </cell>
          <cell r="H46">
            <v>3672.8510000000001</v>
          </cell>
          <cell r="I46">
            <v>5305.3389999999999</v>
          </cell>
          <cell r="J46">
            <v>4003.4659999999999</v>
          </cell>
          <cell r="K46">
            <v>3367.3820000000001</v>
          </cell>
          <cell r="L46">
            <v>1635.451</v>
          </cell>
          <cell r="M46">
            <v>2346.625</v>
          </cell>
          <cell r="N46">
            <v>46520.77</v>
          </cell>
        </row>
        <row r="47">
          <cell r="A47" t="str">
            <v>ENERGIA ADICIONADA - MWh</v>
          </cell>
          <cell r="B47">
            <v>40.600499999999997</v>
          </cell>
          <cell r="C47">
            <v>261.072</v>
          </cell>
          <cell r="D47">
            <v>807.55650000000003</v>
          </cell>
          <cell r="E47">
            <v>1327.5282999999999</v>
          </cell>
          <cell r="F47">
            <v>1644.9655</v>
          </cell>
          <cell r="G47">
            <v>1977.8285000000001</v>
          </cell>
          <cell r="H47">
            <v>2085.8285000000001</v>
          </cell>
          <cell r="I47">
            <v>2538.5990000000002</v>
          </cell>
          <cell r="J47">
            <v>4242.0214999999998</v>
          </cell>
          <cell r="K47">
            <v>4109.8905000000004</v>
          </cell>
          <cell r="L47">
            <v>4103.0029999999997</v>
          </cell>
          <cell r="M47">
            <v>5473.9754999999996</v>
          </cell>
          <cell r="N47">
            <v>28612.869300000002</v>
          </cell>
        </row>
        <row r="48">
          <cell r="A48" t="str">
            <v>R$ ARRECADAÇÃO</v>
          </cell>
          <cell r="B48">
            <v>1722661.82</v>
          </cell>
          <cell r="C48">
            <v>1504306.35</v>
          </cell>
          <cell r="D48">
            <v>1970336.85</v>
          </cell>
          <cell r="E48">
            <v>1744443.48</v>
          </cell>
          <cell r="F48">
            <v>1813278.92</v>
          </cell>
          <cell r="G48">
            <v>1675370.07</v>
          </cell>
          <cell r="H48">
            <v>1666886.95</v>
          </cell>
          <cell r="I48">
            <v>1764560.72</v>
          </cell>
          <cell r="J48">
            <v>1846956.01</v>
          </cell>
          <cell r="K48">
            <v>1782971.84</v>
          </cell>
          <cell r="L48">
            <v>1750029.99</v>
          </cell>
          <cell r="M48">
            <v>1636630.87</v>
          </cell>
          <cell r="N48">
            <v>20878433.870000001</v>
          </cell>
        </row>
        <row r="49">
          <cell r="A49" t="str">
            <v>CUSTO DO PROJETO (OPEX + CAPEX + IMPOSTOS + JURÍDICO)</v>
          </cell>
          <cell r="B49">
            <v>1652777.2369158394</v>
          </cell>
          <cell r="C49">
            <v>1383020.8548267325</v>
          </cell>
          <cell r="D49">
            <v>1422873.6522194741</v>
          </cell>
          <cell r="E49">
            <v>1496726.1099455443</v>
          </cell>
          <cell r="F49">
            <v>1481688.1215049499</v>
          </cell>
          <cell r="G49">
            <v>1466855.4158976884</v>
          </cell>
          <cell r="H49">
            <v>1520228.6372904272</v>
          </cell>
          <cell r="I49">
            <v>1603140.8201831626</v>
          </cell>
          <cell r="J49">
            <v>1386814.4252425716</v>
          </cell>
          <cell r="K49">
            <v>1523623.8471353077</v>
          </cell>
          <cell r="L49">
            <v>1477282.8840280515</v>
          </cell>
          <cell r="M49">
            <v>1539689.014087454</v>
          </cell>
          <cell r="N49">
            <v>17954721.0192772</v>
          </cell>
        </row>
        <row r="50">
          <cell r="A50" t="str">
            <v>No INSPEÇÕES</v>
          </cell>
          <cell r="B50">
            <v>7389</v>
          </cell>
          <cell r="C50">
            <v>7076</v>
          </cell>
          <cell r="D50">
            <v>8461</v>
          </cell>
          <cell r="E50">
            <v>7958</v>
          </cell>
          <cell r="F50">
            <v>7623</v>
          </cell>
          <cell r="G50">
            <v>8023</v>
          </cell>
          <cell r="H50">
            <v>7192</v>
          </cell>
          <cell r="I50">
            <v>7537</v>
          </cell>
          <cell r="J50">
            <v>6262</v>
          </cell>
          <cell r="K50">
            <v>3139</v>
          </cell>
          <cell r="L50">
            <v>1727</v>
          </cell>
          <cell r="M50">
            <v>6428</v>
          </cell>
          <cell r="N50">
            <v>78815</v>
          </cell>
        </row>
        <row r="51">
          <cell r="A51" t="str">
            <v>TX. DE SUCESSO DAS INSPEÇÕES</v>
          </cell>
          <cell r="B51">
            <v>0.16971173365814049</v>
          </cell>
          <cell r="C51">
            <v>0.17043527416619558</v>
          </cell>
          <cell r="D51">
            <v>0.20092187684670842</v>
          </cell>
          <cell r="E51">
            <v>0.24943453128926865</v>
          </cell>
          <cell r="F51">
            <v>0.26341335432244523</v>
          </cell>
          <cell r="G51">
            <v>0.21774897170634425</v>
          </cell>
          <cell r="H51">
            <v>0.18339822024471636</v>
          </cell>
          <cell r="I51">
            <v>0.22661536420326389</v>
          </cell>
          <cell r="J51">
            <v>0.15075055892686043</v>
          </cell>
          <cell r="K51">
            <v>0.18827652118509081</v>
          </cell>
          <cell r="L51">
            <v>0.17892298784018529</v>
          </cell>
          <cell r="M51">
            <v>0.13487865588052272</v>
          </cell>
          <cell r="N51">
            <v>0.2046702519105576</v>
          </cell>
        </row>
        <row r="52">
          <cell r="A52" t="str">
            <v>% PERDAS FÍSICAS LTM DISTRIBUIÇÃO</v>
          </cell>
          <cell r="B52">
            <v>0.16</v>
          </cell>
          <cell r="C52">
            <v>0.158</v>
          </cell>
          <cell r="D52">
            <v>0.156</v>
          </cell>
          <cell r="E52">
            <v>0.153</v>
          </cell>
          <cell r="F52">
            <v>0.15</v>
          </cell>
          <cell r="G52">
            <v>0.14599999999999999</v>
          </cell>
          <cell r="H52">
            <v>0.14799999999999999</v>
          </cell>
          <cell r="I52">
            <v>0.14780911811628017</v>
          </cell>
          <cell r="J52">
            <v>0.14562394510485688</v>
          </cell>
          <cell r="K52">
            <v>0.14704594462070197</v>
          </cell>
          <cell r="L52">
            <v>0.14633188287626886</v>
          </cell>
          <cell r="M52">
            <v>0.13959783405221438</v>
          </cell>
          <cell r="N52">
            <v>0.13959783405221438</v>
          </cell>
        </row>
        <row r="53">
          <cell r="A53" t="str">
            <v>PERDAS OESTE</v>
          </cell>
          <cell r="B53" t="str">
            <v>JAN</v>
          </cell>
          <cell r="C53" t="str">
            <v>FEV</v>
          </cell>
          <cell r="D53" t="str">
            <v>MAR</v>
          </cell>
          <cell r="E53" t="str">
            <v>ABR</v>
          </cell>
          <cell r="F53" t="str">
            <v>MAI</v>
          </cell>
          <cell r="G53" t="str">
            <v>JUN</v>
          </cell>
          <cell r="H53" t="str">
            <v>JUL</v>
          </cell>
          <cell r="I53" t="str">
            <v>AGO</v>
          </cell>
          <cell r="J53" t="str">
            <v>SET</v>
          </cell>
          <cell r="K53" t="str">
            <v>OUT</v>
          </cell>
          <cell r="L53" t="str">
            <v>NOV</v>
          </cell>
          <cell r="M53" t="str">
            <v>DEZ</v>
          </cell>
          <cell r="N53" t="str">
            <v>OESTE</v>
          </cell>
        </row>
        <row r="54">
          <cell r="A54" t="str">
            <v>ENERGIA RETROATIVA - MWh</v>
          </cell>
          <cell r="B54">
            <v>2055.2890000000002</v>
          </cell>
          <cell r="C54">
            <v>2829.4459999999999</v>
          </cell>
          <cell r="D54">
            <v>3733.5360000000001</v>
          </cell>
          <cell r="E54">
            <v>3206.5160000000001</v>
          </cell>
          <cell r="F54">
            <v>3131.6509999999998</v>
          </cell>
          <cell r="G54">
            <v>2688.6930000000002</v>
          </cell>
          <cell r="H54">
            <v>2981.4580000000001</v>
          </cell>
          <cell r="I54">
            <v>3454.96</v>
          </cell>
          <cell r="J54">
            <v>2795.377</v>
          </cell>
          <cell r="K54">
            <v>2715.672</v>
          </cell>
          <cell r="L54">
            <v>1928.3530000000001</v>
          </cell>
          <cell r="M54">
            <v>1285.163</v>
          </cell>
          <cell r="N54">
            <v>32806.113999999994</v>
          </cell>
        </row>
        <row r="55">
          <cell r="A55" t="str">
            <v>ENERGIA ADICIONADA - MWh</v>
          </cell>
          <cell r="B55">
            <v>56.417999999999999</v>
          </cell>
          <cell r="C55">
            <v>208.84899999999999</v>
          </cell>
          <cell r="D55">
            <v>782.25699999999995</v>
          </cell>
          <cell r="E55">
            <v>1422.366</v>
          </cell>
          <cell r="F55">
            <v>1522.7674999999999</v>
          </cell>
          <cell r="G55">
            <v>1790.4290000000001</v>
          </cell>
          <cell r="H55">
            <v>1640.4355</v>
          </cell>
          <cell r="I55">
            <v>2250.0304999999998</v>
          </cell>
          <cell r="J55">
            <v>2374.4585000000002</v>
          </cell>
          <cell r="K55">
            <v>2570.279</v>
          </cell>
          <cell r="L55">
            <v>2748.8964999999998</v>
          </cell>
          <cell r="M55">
            <v>3455.2289999999998</v>
          </cell>
          <cell r="N55">
            <v>20822.415499999999</v>
          </cell>
        </row>
        <row r="56">
          <cell r="A56" t="str">
            <v>R$ ARRECADAÇÃO</v>
          </cell>
          <cell r="B56">
            <v>1259628.3899999999</v>
          </cell>
          <cell r="C56">
            <v>1153197.69</v>
          </cell>
          <cell r="D56">
            <v>1396183.61</v>
          </cell>
          <cell r="E56">
            <v>1289570.55</v>
          </cell>
          <cell r="F56">
            <v>1392745.65</v>
          </cell>
          <cell r="G56">
            <v>1324978.57</v>
          </cell>
          <cell r="H56">
            <v>1332279.57</v>
          </cell>
          <cell r="I56">
            <v>1494766.94</v>
          </cell>
          <cell r="J56">
            <v>1411784.58</v>
          </cell>
          <cell r="K56">
            <v>1481039.12</v>
          </cell>
          <cell r="L56">
            <v>1376659</v>
          </cell>
          <cell r="M56">
            <v>1269425.06</v>
          </cell>
          <cell r="N56">
            <v>16182258.730000002</v>
          </cell>
        </row>
        <row r="57">
          <cell r="A57" t="str">
            <v>CUSTO DO PROJETO (OPEX + CAPEX + IMPOSTOS + JURÍDICO)</v>
          </cell>
          <cell r="B57">
            <v>1070026.9315544555</v>
          </cell>
          <cell r="C57">
            <v>1009980.9504356444</v>
          </cell>
          <cell r="D57">
            <v>1006942.0448481855</v>
          </cell>
          <cell r="E57">
            <v>1027279.5740940586</v>
          </cell>
          <cell r="F57">
            <v>1082437.346673267</v>
          </cell>
          <cell r="G57">
            <v>1126203.3610858084</v>
          </cell>
          <cell r="H57">
            <v>1210928.2569983443</v>
          </cell>
          <cell r="I57">
            <v>1079567.9074108903</v>
          </cell>
          <cell r="J57">
            <v>1145774.5149900983</v>
          </cell>
          <cell r="K57">
            <v>1055439.2849026399</v>
          </cell>
          <cell r="L57">
            <v>1075327.5868151782</v>
          </cell>
          <cell r="M57">
            <v>1225955.1806221053</v>
          </cell>
          <cell r="N57">
            <v>13115862.940430675</v>
          </cell>
        </row>
        <row r="58">
          <cell r="A58" t="str">
            <v>No INSPEÇÕES</v>
          </cell>
          <cell r="B58">
            <v>6986</v>
          </cell>
          <cell r="C58">
            <v>7950</v>
          </cell>
          <cell r="D58">
            <v>11042</v>
          </cell>
          <cell r="E58">
            <v>8682</v>
          </cell>
          <cell r="F58">
            <v>11384</v>
          </cell>
          <cell r="G58">
            <v>9765</v>
          </cell>
          <cell r="H58">
            <v>11205</v>
          </cell>
          <cell r="I58">
            <v>11571</v>
          </cell>
          <cell r="J58">
            <v>8386</v>
          </cell>
          <cell r="K58">
            <v>7611</v>
          </cell>
          <cell r="L58">
            <v>5921</v>
          </cell>
          <cell r="M58">
            <v>2534</v>
          </cell>
          <cell r="N58">
            <v>103037</v>
          </cell>
        </row>
        <row r="59">
          <cell r="A59" t="str">
            <v>TX. DE SUCESSO DAS INSPEÇÕES</v>
          </cell>
          <cell r="B59">
            <v>0.19710850271972516</v>
          </cell>
          <cell r="C59">
            <v>0.23207547169811321</v>
          </cell>
          <cell r="D59">
            <v>0.19896757833725776</v>
          </cell>
          <cell r="E59">
            <v>0.20571296936189817</v>
          </cell>
          <cell r="F59">
            <v>0.18288826423049895</v>
          </cell>
          <cell r="G59">
            <v>0.16067588325652843</v>
          </cell>
          <cell r="H59">
            <v>0.14814814814814814</v>
          </cell>
          <cell r="I59">
            <v>0.19099472819980987</v>
          </cell>
          <cell r="J59">
            <v>0.21035058430717862</v>
          </cell>
          <cell r="K59">
            <v>0.19747733543555379</v>
          </cell>
          <cell r="L59">
            <v>0.20756628947812869</v>
          </cell>
          <cell r="M59">
            <v>0.17087608524072612</v>
          </cell>
          <cell r="N59">
            <v>0.19075671846035891</v>
          </cell>
        </row>
        <row r="60">
          <cell r="A60" t="str">
            <v>% PERDAS FÍSICAS LTM DISTRIBUIÇÃO</v>
          </cell>
          <cell r="B60">
            <v>0.129</v>
          </cell>
          <cell r="C60">
            <v>0.127</v>
          </cell>
          <cell r="D60">
            <v>0.122</v>
          </cell>
          <cell r="E60">
            <v>0.115</v>
          </cell>
          <cell r="F60">
            <v>0.111</v>
          </cell>
          <cell r="G60">
            <v>0.105</v>
          </cell>
          <cell r="H60">
            <v>0.104</v>
          </cell>
          <cell r="I60">
            <v>9.9785094869760504E-2</v>
          </cell>
          <cell r="J60">
            <v>9.4367245030617886E-2</v>
          </cell>
          <cell r="K60">
            <v>9.3791838709998299E-2</v>
          </cell>
          <cell r="L60">
            <v>9.2573241486482827E-2</v>
          </cell>
          <cell r="M60">
            <v>8.2198963988332374E-2</v>
          </cell>
          <cell r="N60">
            <v>8.2198963988332374E-2</v>
          </cell>
        </row>
        <row r="61">
          <cell r="A61" t="str">
            <v>PERDAS Sul</v>
          </cell>
          <cell r="B61" t="str">
            <v>JAN</v>
          </cell>
          <cell r="C61" t="str">
            <v>FEV</v>
          </cell>
          <cell r="D61" t="str">
            <v>MAR</v>
          </cell>
          <cell r="E61" t="str">
            <v>ABR</v>
          </cell>
          <cell r="F61" t="str">
            <v>MAI</v>
          </cell>
          <cell r="G61" t="str">
            <v>JUN</v>
          </cell>
          <cell r="H61" t="str">
            <v>JUL</v>
          </cell>
          <cell r="I61" t="str">
            <v>AGO</v>
          </cell>
          <cell r="J61" t="str">
            <v>SET</v>
          </cell>
          <cell r="K61" t="str">
            <v>OUT</v>
          </cell>
          <cell r="L61" t="str">
            <v>NOV</v>
          </cell>
          <cell r="M61" t="str">
            <v>DEZ</v>
          </cell>
          <cell r="N61" t="str">
            <v>SUL</v>
          </cell>
        </row>
        <row r="62">
          <cell r="A62" t="str">
            <v>ENERGIA RETROATIVA - MWh</v>
          </cell>
          <cell r="B62">
            <v>4831.4790000000003</v>
          </cell>
          <cell r="C62">
            <v>4910.2380000000003</v>
          </cell>
          <cell r="D62">
            <v>4917.8819999999996</v>
          </cell>
          <cell r="E62">
            <v>4214.2250000000004</v>
          </cell>
          <cell r="F62">
            <v>4056.53</v>
          </cell>
          <cell r="G62">
            <v>4093.8919999999998</v>
          </cell>
          <cell r="H62">
            <v>3984.5210000000002</v>
          </cell>
          <cell r="I62">
            <v>4667.1940000000004</v>
          </cell>
          <cell r="J62">
            <v>3231.68</v>
          </cell>
          <cell r="K62">
            <v>2836.0039999999999</v>
          </cell>
          <cell r="L62">
            <v>2774.7939999999999</v>
          </cell>
          <cell r="M62">
            <v>1798.46</v>
          </cell>
          <cell r="N62">
            <v>46316.899000000005</v>
          </cell>
        </row>
        <row r="63">
          <cell r="A63" t="str">
            <v>ENERGIA ADICIONADA - MWh</v>
          </cell>
          <cell r="B63">
            <v>91.962500000000006</v>
          </cell>
          <cell r="C63">
            <v>450.31599999999997</v>
          </cell>
          <cell r="D63">
            <v>643.32950000000005</v>
          </cell>
          <cell r="E63">
            <v>943.89049999999997</v>
          </cell>
          <cell r="F63">
            <v>1067.0530000000001</v>
          </cell>
          <cell r="G63">
            <v>1370.3889999999999</v>
          </cell>
          <cell r="H63">
            <v>1355.6775</v>
          </cell>
          <cell r="I63">
            <v>2178.1849999999999</v>
          </cell>
          <cell r="J63">
            <v>2255.6774999999998</v>
          </cell>
          <cell r="K63">
            <v>2372.3069999999998</v>
          </cell>
          <cell r="L63">
            <v>2520.5360000000001</v>
          </cell>
          <cell r="M63">
            <v>3257.5335</v>
          </cell>
          <cell r="N63">
            <v>18506.857</v>
          </cell>
        </row>
        <row r="64">
          <cell r="A64" t="str">
            <v>R$ ARRECADAÇÃO</v>
          </cell>
          <cell r="B64">
            <v>1762156.86</v>
          </cell>
          <cell r="C64">
            <v>1508896.84</v>
          </cell>
          <cell r="D64">
            <v>1905453.42</v>
          </cell>
          <cell r="E64">
            <v>1620433</v>
          </cell>
          <cell r="F64">
            <v>1931148.56</v>
          </cell>
          <cell r="G64">
            <v>1789873.8</v>
          </cell>
          <cell r="H64">
            <v>1953965.89</v>
          </cell>
          <cell r="I64">
            <v>1903310.53</v>
          </cell>
          <cell r="J64">
            <v>2083343.92</v>
          </cell>
          <cell r="K64">
            <v>2112455.2799999998</v>
          </cell>
          <cell r="L64">
            <v>1827423.29</v>
          </cell>
          <cell r="M64">
            <v>1646644.62</v>
          </cell>
          <cell r="N64">
            <v>22045106.010000002</v>
          </cell>
        </row>
        <row r="65">
          <cell r="A65" t="str">
            <v>CUSTO DO PROJETO (OPEX + CAPEX + IMPOSTOS + JURÍDICO)</v>
          </cell>
          <cell r="B65">
            <v>1318321.1946089088</v>
          </cell>
          <cell r="C65">
            <v>1177362.6178712854</v>
          </cell>
          <cell r="D65">
            <v>1187576.7093630363</v>
          </cell>
          <cell r="E65">
            <v>1210492.4756881178</v>
          </cell>
          <cell r="F65">
            <v>1232867.20084653</v>
          </cell>
          <cell r="G65">
            <v>1220261.3008382823</v>
          </cell>
          <cell r="H65">
            <v>1276026.072330032</v>
          </cell>
          <cell r="I65">
            <v>1318447.102321778</v>
          </cell>
          <cell r="J65">
            <v>1182342.5009801956</v>
          </cell>
          <cell r="K65">
            <v>1091793.5221386105</v>
          </cell>
          <cell r="L65">
            <v>1183906.9004636973</v>
          </cell>
          <cell r="M65">
            <v>1225955.1806221053</v>
          </cell>
          <cell r="N65">
            <v>14625352.778072577</v>
          </cell>
        </row>
        <row r="66">
          <cell r="A66" t="str">
            <v>No INSPEÇÕES</v>
          </cell>
          <cell r="B66">
            <v>9639</v>
          </cell>
          <cell r="C66">
            <v>8164</v>
          </cell>
          <cell r="D66">
            <v>9761</v>
          </cell>
          <cell r="E66">
            <v>8495</v>
          </cell>
          <cell r="F66">
            <v>9543</v>
          </cell>
          <cell r="G66">
            <v>9633</v>
          </cell>
          <cell r="H66">
            <v>9227</v>
          </cell>
          <cell r="I66">
            <v>10189</v>
          </cell>
          <cell r="J66">
            <v>7453</v>
          </cell>
          <cell r="K66">
            <v>8828</v>
          </cell>
          <cell r="L66">
            <v>7825</v>
          </cell>
          <cell r="M66">
            <v>4573</v>
          </cell>
          <cell r="N66">
            <v>103330</v>
          </cell>
        </row>
        <row r="67">
          <cell r="A67" t="str">
            <v>TX. DE SUCESSO DAS INSPEÇÕES</v>
          </cell>
          <cell r="B67">
            <v>0.14036725801431685</v>
          </cell>
          <cell r="C67">
            <v>0.1711170994610485</v>
          </cell>
          <cell r="D67">
            <v>0.16381518287060751</v>
          </cell>
          <cell r="E67">
            <v>0.15279576221306651</v>
          </cell>
          <cell r="F67">
            <v>0.1584407419050613</v>
          </cell>
          <cell r="G67">
            <v>0.16609571265441711</v>
          </cell>
          <cell r="H67">
            <v>0.14923593800801993</v>
          </cell>
          <cell r="I67">
            <v>0.16772990479929337</v>
          </cell>
          <cell r="J67">
            <v>0.11914665235475648</v>
          </cell>
          <cell r="K67">
            <v>8.2804712279111917E-2</v>
          </cell>
          <cell r="L67">
            <v>9.4185303514376997E-2</v>
          </cell>
          <cell r="M67">
            <v>0.10474524382243604</v>
          </cell>
          <cell r="N67">
            <v>0.14206909900319364</v>
          </cell>
        </row>
        <row r="68">
          <cell r="A68" t="str">
            <v>% PERDAS FÍSICAS LTM DISTRIBUIÇÃO</v>
          </cell>
          <cell r="B68">
            <v>0.16500000000000001</v>
          </cell>
          <cell r="C68">
            <v>0.16600000000000001</v>
          </cell>
          <cell r="D68">
            <v>0.16400000000000001</v>
          </cell>
          <cell r="E68">
            <v>0.158</v>
          </cell>
          <cell r="F68">
            <v>0.157</v>
          </cell>
          <cell r="G68">
            <v>0.154</v>
          </cell>
          <cell r="H68">
            <v>0.159</v>
          </cell>
          <cell r="I68">
            <v>0.15887648325561898</v>
          </cell>
          <cell r="J68">
            <v>0.15785607989588613</v>
          </cell>
          <cell r="K68">
            <v>0.15830578071010959</v>
          </cell>
          <cell r="L68">
            <v>0.16184389767548424</v>
          </cell>
          <cell r="M68">
            <v>0.16061281211343748</v>
          </cell>
          <cell r="N68">
            <v>0.16061281211343748</v>
          </cell>
        </row>
        <row r="69">
          <cell r="A69" t="str">
            <v>PERDAS Eletropaulo</v>
          </cell>
          <cell r="B69" t="str">
            <v>JAN</v>
          </cell>
          <cell r="C69" t="str">
            <v>FEV</v>
          </cell>
          <cell r="D69" t="str">
            <v>MAR</v>
          </cell>
          <cell r="E69" t="str">
            <v>ABR</v>
          </cell>
          <cell r="F69" t="str">
            <v>MAI</v>
          </cell>
          <cell r="G69" t="str">
            <v>JUN</v>
          </cell>
          <cell r="H69" t="str">
            <v>JUL</v>
          </cell>
          <cell r="I69" t="str">
            <v>AGO</v>
          </cell>
          <cell r="J69" t="str">
            <v>SET</v>
          </cell>
          <cell r="K69" t="str">
            <v>OUT</v>
          </cell>
          <cell r="L69" t="str">
            <v>NOV</v>
          </cell>
          <cell r="M69" t="str">
            <v>DEZ</v>
          </cell>
          <cell r="N69" t="str">
            <v>TOTAL
REGIONAIS</v>
          </cell>
        </row>
        <row r="70">
          <cell r="A70" t="str">
            <v>ENERGIA RETROATIVA - MWh</v>
          </cell>
          <cell r="B70">
            <v>16848.022000000001</v>
          </cell>
          <cell r="C70">
            <v>18353.572</v>
          </cell>
          <cell r="D70">
            <v>20397.267</v>
          </cell>
          <cell r="E70">
            <v>17269.548999999999</v>
          </cell>
          <cell r="F70">
            <v>20982.92</v>
          </cell>
          <cell r="G70">
            <v>17816.684000000001</v>
          </cell>
          <cell r="H70">
            <v>16503.591</v>
          </cell>
          <cell r="I70">
            <v>19291.633999999998</v>
          </cell>
          <cell r="J70">
            <v>14806.536</v>
          </cell>
          <cell r="K70">
            <v>13267.143</v>
          </cell>
          <cell r="L70">
            <v>11481.072</v>
          </cell>
          <cell r="M70">
            <v>8133.9660000000003</v>
          </cell>
          <cell r="N70">
            <v>195151.95600000001</v>
          </cell>
        </row>
        <row r="71">
          <cell r="A71" t="str">
            <v>ENERGIA ADICIONADA - MWh</v>
          </cell>
          <cell r="B71">
            <v>458.40300000000002</v>
          </cell>
          <cell r="C71">
            <v>1771.9594999999999</v>
          </cell>
          <cell r="D71">
            <v>3615.1745000000001</v>
          </cell>
          <cell r="E71">
            <v>5930.5108</v>
          </cell>
          <cell r="F71">
            <v>6836.5129999999999</v>
          </cell>
          <cell r="G71">
            <v>8416.8654999999999</v>
          </cell>
          <cell r="H71">
            <v>8541.7484999999997</v>
          </cell>
          <cell r="I71">
            <v>12259.140100000001</v>
          </cell>
          <cell r="J71">
            <v>15688.895500000001</v>
          </cell>
          <cell r="K71">
            <v>15961.8745</v>
          </cell>
          <cell r="L71">
            <v>17202.160500000002</v>
          </cell>
          <cell r="M71">
            <v>22130.819</v>
          </cell>
          <cell r="N71">
            <v>118814.0644</v>
          </cell>
        </row>
        <row r="72">
          <cell r="A72" t="str">
            <v>R$ ARRECADAÇÃO</v>
          </cell>
          <cell r="B72">
            <v>8177168.4800000004</v>
          </cell>
          <cell r="C72">
            <v>7277116.8399999999</v>
          </cell>
          <cell r="D72">
            <v>8926436.709999999</v>
          </cell>
          <cell r="E72">
            <v>7788132.1500000004</v>
          </cell>
          <cell r="F72">
            <v>8763442.3100000005</v>
          </cell>
          <cell r="G72">
            <v>8640933.8100000005</v>
          </cell>
          <cell r="H72">
            <v>8163423.7999999998</v>
          </cell>
          <cell r="I72">
            <v>8563272.5</v>
          </cell>
          <cell r="J72">
            <v>9565567.4199999999</v>
          </cell>
          <cell r="K72">
            <v>8730613.209999999</v>
          </cell>
          <cell r="L72">
            <v>8230825.0219999999</v>
          </cell>
          <cell r="M72">
            <v>8313226.2699999996</v>
          </cell>
          <cell r="N72">
            <v>101140158.52199998</v>
          </cell>
        </row>
        <row r="73">
          <cell r="A73" t="str">
            <v>CUSTO DO PROJETO (OPEX + CAPEX + IMPOSTOS + JURÍDICO)</v>
          </cell>
          <cell r="B73">
            <v>6924785.6879999973</v>
          </cell>
          <cell r="C73">
            <v>6035815.7659999989</v>
          </cell>
          <cell r="D73">
            <v>6083492.9819999989</v>
          </cell>
          <cell r="E73">
            <v>6377362.7789999973</v>
          </cell>
          <cell r="F73">
            <v>6555252.4624999966</v>
          </cell>
          <cell r="G73">
            <v>6445976.9139999999</v>
          </cell>
          <cell r="H73">
            <v>6640224.6489999909</v>
          </cell>
          <cell r="I73">
            <v>6731143.8319999864</v>
          </cell>
          <cell r="J73">
            <v>6457842.3829999929</v>
          </cell>
          <cell r="K73">
            <v>6089868.3076111041</v>
          </cell>
          <cell r="L73">
            <v>6768843.8604999911</v>
          </cell>
          <cell r="M73">
            <v>6258590.7109999806</v>
          </cell>
          <cell r="N73">
            <v>77369200.334611043</v>
          </cell>
        </row>
        <row r="74">
          <cell r="A74" t="str">
            <v>No INSPEÇÕES</v>
          </cell>
          <cell r="B74">
            <v>36646</v>
          </cell>
          <cell r="C74">
            <v>34114</v>
          </cell>
          <cell r="D74">
            <v>43745</v>
          </cell>
          <cell r="E74">
            <v>36875</v>
          </cell>
          <cell r="F74">
            <v>45332</v>
          </cell>
          <cell r="G74">
            <v>42625</v>
          </cell>
          <cell r="H74">
            <v>44284</v>
          </cell>
          <cell r="I74">
            <v>45802</v>
          </cell>
          <cell r="J74">
            <v>37334</v>
          </cell>
          <cell r="K74">
            <v>33980</v>
          </cell>
          <cell r="L74">
            <v>26920</v>
          </cell>
          <cell r="M74">
            <v>22488</v>
          </cell>
          <cell r="N74">
            <v>450145</v>
          </cell>
        </row>
        <row r="75">
          <cell r="A75" t="str">
            <v>TX. DE SUCESSO DAS INSPEÇÕES</v>
          </cell>
          <cell r="B75">
            <v>0.18588659062380614</v>
          </cell>
          <cell r="C75">
            <v>0.21088116315882044</v>
          </cell>
          <cell r="D75">
            <v>0.2010515487484284</v>
          </cell>
          <cell r="E75">
            <v>0.21383050847457627</v>
          </cell>
          <cell r="F75">
            <v>0.19917497573458043</v>
          </cell>
          <cell r="G75">
            <v>0.19894428152492669</v>
          </cell>
          <cell r="H75">
            <v>0.17265829645018516</v>
          </cell>
          <cell r="I75">
            <v>0.19379066416313698</v>
          </cell>
          <cell r="J75">
            <v>0.15556865055981142</v>
          </cell>
          <cell r="K75">
            <v>0.13878752207180695</v>
          </cell>
          <cell r="L75">
            <v>0.14026745913818722</v>
          </cell>
          <cell r="M75">
            <v>0.11881892564923514</v>
          </cell>
          <cell r="N75">
            <v>0.18147263659487498</v>
          </cell>
        </row>
        <row r="76">
          <cell r="A76" t="str">
            <v>% PERDAS FÍSICAS LTM Total</v>
          </cell>
          <cell r="B76">
            <v>0.1288</v>
          </cell>
          <cell r="C76">
            <v>0.1275</v>
          </cell>
          <cell r="D76">
            <v>0.128</v>
          </cell>
          <cell r="E76">
            <v>0.12470000000000001</v>
          </cell>
          <cell r="F76">
            <v>0.1231</v>
          </cell>
          <cell r="G76">
            <v>0.1216</v>
          </cell>
          <cell r="H76">
            <v>0.1231</v>
          </cell>
          <cell r="I76">
            <v>0.1227</v>
          </cell>
          <cell r="J76">
            <v>0.12239999999999999</v>
          </cell>
          <cell r="K76">
            <v>0.12280000000000001</v>
          </cell>
          <cell r="L76">
            <v>0.1234</v>
          </cell>
          <cell r="M76">
            <v>0.11990000000000001</v>
          </cell>
          <cell r="N76">
            <v>0.11990000000000001</v>
          </cell>
        </row>
      </sheetData>
      <sheetData sheetId="20" refreshError="1">
        <row r="26">
          <cell r="C26">
            <v>5915</v>
          </cell>
          <cell r="D26">
            <v>6422</v>
          </cell>
          <cell r="E26">
            <v>7877</v>
          </cell>
          <cell r="F26">
            <v>6499</v>
          </cell>
          <cell r="G26">
            <v>0</v>
          </cell>
          <cell r="H26">
            <v>0</v>
          </cell>
          <cell r="I26">
            <v>0</v>
          </cell>
          <cell r="J26">
            <v>0</v>
          </cell>
          <cell r="K26">
            <v>0</v>
          </cell>
          <cell r="L26">
            <v>0</v>
          </cell>
          <cell r="M26">
            <v>0</v>
          </cell>
          <cell r="N26">
            <v>0</v>
          </cell>
          <cell r="O26">
            <v>26713</v>
          </cell>
          <cell r="R26">
            <v>6289.3540000000003</v>
          </cell>
          <cell r="S26">
            <v>10219.087</v>
          </cell>
          <cell r="T26">
            <v>14496.062</v>
          </cell>
          <cell r="U26">
            <v>14507.933999999999</v>
          </cell>
          <cell r="V26">
            <v>0</v>
          </cell>
          <cell r="W26">
            <v>0</v>
          </cell>
          <cell r="X26">
            <v>0</v>
          </cell>
          <cell r="Y26">
            <v>0</v>
          </cell>
          <cell r="Z26">
            <v>0</v>
          </cell>
          <cell r="AA26">
            <v>0</v>
          </cell>
          <cell r="AB26">
            <v>0</v>
          </cell>
          <cell r="AC26">
            <v>0</v>
          </cell>
          <cell r="AD26">
            <v>45512.436999999998</v>
          </cell>
          <cell r="AG26">
            <v>4837.7370000000001</v>
          </cell>
          <cell r="AH26">
            <v>5725.59</v>
          </cell>
          <cell r="AI26">
            <v>8549.2970000000005</v>
          </cell>
          <cell r="AJ26">
            <v>8418.6910000000007</v>
          </cell>
          <cell r="AK26">
            <v>0</v>
          </cell>
          <cell r="AL26">
            <v>0</v>
          </cell>
          <cell r="AM26">
            <v>0</v>
          </cell>
          <cell r="AN26">
            <v>0</v>
          </cell>
          <cell r="AO26">
            <v>0</v>
          </cell>
          <cell r="AP26">
            <v>0</v>
          </cell>
          <cell r="AQ26">
            <v>0</v>
          </cell>
          <cell r="AR26">
            <v>0</v>
          </cell>
          <cell r="AS26">
            <v>27531.315000000002</v>
          </cell>
        </row>
        <row r="27">
          <cell r="C27">
            <v>4978</v>
          </cell>
          <cell r="D27">
            <v>4557</v>
          </cell>
          <cell r="E27">
            <v>5139</v>
          </cell>
          <cell r="F27">
            <v>6933</v>
          </cell>
          <cell r="G27">
            <v>0</v>
          </cell>
          <cell r="H27">
            <v>0</v>
          </cell>
          <cell r="I27">
            <v>0</v>
          </cell>
          <cell r="J27">
            <v>0</v>
          </cell>
          <cell r="K27">
            <v>0</v>
          </cell>
          <cell r="L27">
            <v>0</v>
          </cell>
          <cell r="M27">
            <v>0</v>
          </cell>
          <cell r="N27">
            <v>0</v>
          </cell>
          <cell r="O27">
            <v>21607</v>
          </cell>
          <cell r="R27">
            <v>6757.0630000000001</v>
          </cell>
          <cell r="S27">
            <v>7537.7786500000002</v>
          </cell>
          <cell r="T27">
            <v>8666.4210000000003</v>
          </cell>
          <cell r="U27">
            <v>5448.1040000000003</v>
          </cell>
          <cell r="V27">
            <v>0</v>
          </cell>
          <cell r="W27">
            <v>0</v>
          </cell>
          <cell r="X27">
            <v>0</v>
          </cell>
          <cell r="Y27">
            <v>0</v>
          </cell>
          <cell r="Z27">
            <v>0</v>
          </cell>
          <cell r="AA27">
            <v>0</v>
          </cell>
          <cell r="AB27">
            <v>0</v>
          </cell>
          <cell r="AC27">
            <v>0</v>
          </cell>
          <cell r="AD27">
            <v>28409.36665</v>
          </cell>
          <cell r="AG27">
            <v>3239.2020000000002</v>
          </cell>
          <cell r="AH27">
            <v>3549.2170000000001</v>
          </cell>
          <cell r="AI27">
            <v>5120.1669999999995</v>
          </cell>
          <cell r="AJ27">
            <v>2704.518</v>
          </cell>
          <cell r="AK27">
            <v>0</v>
          </cell>
          <cell r="AL27">
            <v>0</v>
          </cell>
          <cell r="AM27">
            <v>0</v>
          </cell>
          <cell r="AN27">
            <v>0</v>
          </cell>
          <cell r="AO27">
            <v>0</v>
          </cell>
          <cell r="AP27">
            <v>0</v>
          </cell>
          <cell r="AQ27">
            <v>0</v>
          </cell>
          <cell r="AR27">
            <v>0</v>
          </cell>
          <cell r="AS27">
            <v>14613.103999999999</v>
          </cell>
        </row>
        <row r="28">
          <cell r="C28">
            <v>4456</v>
          </cell>
          <cell r="D28">
            <v>3908</v>
          </cell>
          <cell r="E28">
            <v>4816</v>
          </cell>
          <cell r="F28">
            <v>4991</v>
          </cell>
          <cell r="G28">
            <v>0</v>
          </cell>
          <cell r="H28">
            <v>0</v>
          </cell>
          <cell r="I28">
            <v>0</v>
          </cell>
          <cell r="J28">
            <v>0</v>
          </cell>
          <cell r="K28">
            <v>0</v>
          </cell>
          <cell r="L28">
            <v>0</v>
          </cell>
          <cell r="M28">
            <v>0</v>
          </cell>
          <cell r="N28">
            <v>0</v>
          </cell>
          <cell r="O28">
            <v>18171</v>
          </cell>
          <cell r="R28">
            <v>6691.9179999999997</v>
          </cell>
          <cell r="S28">
            <v>6283.6130000000003</v>
          </cell>
          <cell r="T28">
            <v>7504.6970000000001</v>
          </cell>
          <cell r="U28">
            <v>6250.491</v>
          </cell>
          <cell r="V28">
            <v>0</v>
          </cell>
          <cell r="W28">
            <v>0</v>
          </cell>
          <cell r="X28">
            <v>0</v>
          </cell>
          <cell r="Y28">
            <v>0</v>
          </cell>
          <cell r="Z28">
            <v>0</v>
          </cell>
          <cell r="AA28">
            <v>0</v>
          </cell>
          <cell r="AB28">
            <v>0</v>
          </cell>
          <cell r="AC28">
            <v>0</v>
          </cell>
          <cell r="AD28">
            <v>26730.718999999997</v>
          </cell>
          <cell r="AG28">
            <v>2291.6550000000002</v>
          </cell>
          <cell r="AH28">
            <v>3299.192</v>
          </cell>
          <cell r="AI28">
            <v>4045.7049999999999</v>
          </cell>
          <cell r="AJ28">
            <v>2951.9120000000003</v>
          </cell>
          <cell r="AK28">
            <v>0</v>
          </cell>
          <cell r="AL28">
            <v>0</v>
          </cell>
          <cell r="AM28">
            <v>0</v>
          </cell>
          <cell r="AN28">
            <v>0</v>
          </cell>
          <cell r="AO28">
            <v>0</v>
          </cell>
          <cell r="AP28">
            <v>0</v>
          </cell>
          <cell r="AQ28">
            <v>0</v>
          </cell>
          <cell r="AR28">
            <v>0</v>
          </cell>
          <cell r="AS28">
            <v>12588.464</v>
          </cell>
        </row>
        <row r="29">
          <cell r="C29">
            <v>6776</v>
          </cell>
          <cell r="D29">
            <v>8145</v>
          </cell>
          <cell r="E29">
            <v>8607</v>
          </cell>
          <cell r="F29">
            <v>6587</v>
          </cell>
          <cell r="G29">
            <v>0</v>
          </cell>
          <cell r="H29">
            <v>0</v>
          </cell>
          <cell r="I29">
            <v>0</v>
          </cell>
          <cell r="J29">
            <v>0</v>
          </cell>
          <cell r="K29">
            <v>0</v>
          </cell>
          <cell r="L29">
            <v>0</v>
          </cell>
          <cell r="M29">
            <v>0</v>
          </cell>
          <cell r="N29">
            <v>0</v>
          </cell>
          <cell r="O29">
            <v>30115</v>
          </cell>
          <cell r="R29">
            <v>9884.4429999999993</v>
          </cell>
          <cell r="S29">
            <v>12062.954</v>
          </cell>
          <cell r="T29">
            <v>19529.327000000001</v>
          </cell>
          <cell r="U29">
            <v>16080.861000000001</v>
          </cell>
          <cell r="V29">
            <v>0</v>
          </cell>
          <cell r="W29">
            <v>0</v>
          </cell>
          <cell r="X29">
            <v>0</v>
          </cell>
          <cell r="Y29">
            <v>0</v>
          </cell>
          <cell r="Z29">
            <v>0</v>
          </cell>
          <cell r="AA29">
            <v>0</v>
          </cell>
          <cell r="AB29">
            <v>0</v>
          </cell>
          <cell r="AC29">
            <v>0</v>
          </cell>
          <cell r="AD29">
            <v>57557.585000000006</v>
          </cell>
          <cell r="AG29">
            <v>4888.6890000000003</v>
          </cell>
          <cell r="AH29">
            <v>5531.5330000000004</v>
          </cell>
          <cell r="AI29">
            <v>8255.6229999999996</v>
          </cell>
          <cell r="AJ29">
            <v>6581.8670000000002</v>
          </cell>
          <cell r="AK29">
            <v>0</v>
          </cell>
          <cell r="AL29">
            <v>0</v>
          </cell>
          <cell r="AM29">
            <v>0</v>
          </cell>
          <cell r="AN29">
            <v>0</v>
          </cell>
          <cell r="AO29">
            <v>0</v>
          </cell>
          <cell r="AP29">
            <v>0</v>
          </cell>
          <cell r="AQ29">
            <v>0</v>
          </cell>
          <cell r="AR29">
            <v>0</v>
          </cell>
          <cell r="AS29">
            <v>25257.712</v>
          </cell>
        </row>
        <row r="30">
          <cell r="C30">
            <v>2850</v>
          </cell>
          <cell r="D30">
            <v>3499</v>
          </cell>
          <cell r="E30">
            <v>5072</v>
          </cell>
          <cell r="F30">
            <v>4371</v>
          </cell>
          <cell r="G30">
            <v>0</v>
          </cell>
          <cell r="H30">
            <v>0</v>
          </cell>
          <cell r="I30">
            <v>0</v>
          </cell>
          <cell r="J30">
            <v>0</v>
          </cell>
          <cell r="K30">
            <v>0</v>
          </cell>
          <cell r="L30">
            <v>0</v>
          </cell>
          <cell r="M30">
            <v>0</v>
          </cell>
          <cell r="N30">
            <v>0</v>
          </cell>
          <cell r="O30">
            <v>15792</v>
          </cell>
          <cell r="R30">
            <v>7388.1180000000004</v>
          </cell>
          <cell r="S30">
            <v>10144.869000000001</v>
          </cell>
          <cell r="T30">
            <v>10523.291999999999</v>
          </cell>
          <cell r="U30">
            <v>11180.851000000001</v>
          </cell>
          <cell r="V30">
            <v>0</v>
          </cell>
          <cell r="W30">
            <v>0</v>
          </cell>
          <cell r="X30">
            <v>0</v>
          </cell>
          <cell r="Y30">
            <v>0</v>
          </cell>
          <cell r="Z30">
            <v>0</v>
          </cell>
          <cell r="AA30">
            <v>0</v>
          </cell>
          <cell r="AB30">
            <v>0</v>
          </cell>
          <cell r="AC30">
            <v>0</v>
          </cell>
          <cell r="AD30">
            <v>39237.129999999997</v>
          </cell>
          <cell r="AG30">
            <v>3128.694</v>
          </cell>
          <cell r="AH30">
            <v>4868.2759999999998</v>
          </cell>
          <cell r="AI30">
            <v>5722.1059999999998</v>
          </cell>
          <cell r="AJ30">
            <v>6876.067</v>
          </cell>
          <cell r="AK30">
            <v>0</v>
          </cell>
          <cell r="AL30">
            <v>0</v>
          </cell>
          <cell r="AM30">
            <v>0</v>
          </cell>
          <cell r="AN30">
            <v>0</v>
          </cell>
          <cell r="AO30">
            <v>0</v>
          </cell>
          <cell r="AP30">
            <v>0</v>
          </cell>
          <cell r="AQ30">
            <v>0</v>
          </cell>
          <cell r="AR30">
            <v>0</v>
          </cell>
          <cell r="AS30">
            <v>20595.143</v>
          </cell>
        </row>
        <row r="31">
          <cell r="C31">
            <v>8209</v>
          </cell>
          <cell r="D31">
            <v>7514</v>
          </cell>
          <cell r="E31">
            <v>9346</v>
          </cell>
          <cell r="F31">
            <v>10353</v>
          </cell>
          <cell r="G31">
            <v>0</v>
          </cell>
          <cell r="H31">
            <v>0</v>
          </cell>
          <cell r="I31">
            <v>0</v>
          </cell>
          <cell r="J31">
            <v>0</v>
          </cell>
          <cell r="K31">
            <v>0</v>
          </cell>
          <cell r="L31">
            <v>0</v>
          </cell>
          <cell r="M31">
            <v>0</v>
          </cell>
          <cell r="N31">
            <v>0</v>
          </cell>
          <cell r="O31">
            <v>35422</v>
          </cell>
          <cell r="R31">
            <v>17853.888999999999</v>
          </cell>
          <cell r="S31">
            <v>14540.867</v>
          </cell>
          <cell r="T31">
            <v>19426.101999999999</v>
          </cell>
          <cell r="U31">
            <v>13966.968000000001</v>
          </cell>
          <cell r="V31">
            <v>0</v>
          </cell>
          <cell r="W31">
            <v>0</v>
          </cell>
          <cell r="X31">
            <v>0</v>
          </cell>
          <cell r="Y31">
            <v>0</v>
          </cell>
          <cell r="Z31">
            <v>0</v>
          </cell>
          <cell r="AA31">
            <v>0</v>
          </cell>
          <cell r="AB31">
            <v>0</v>
          </cell>
          <cell r="AC31">
            <v>0</v>
          </cell>
          <cell r="AD31">
            <v>65787.826000000001</v>
          </cell>
          <cell r="AG31">
            <v>6912.7809999999999</v>
          </cell>
          <cell r="AH31">
            <v>6923.027</v>
          </cell>
          <cell r="AI31">
            <v>9498.5650000000005</v>
          </cell>
          <cell r="AJ31">
            <v>7368.058</v>
          </cell>
          <cell r="AK31">
            <v>0</v>
          </cell>
          <cell r="AL31">
            <v>0</v>
          </cell>
          <cell r="AM31">
            <v>0</v>
          </cell>
          <cell r="AN31">
            <v>0</v>
          </cell>
          <cell r="AO31">
            <v>0</v>
          </cell>
          <cell r="AP31">
            <v>0</v>
          </cell>
          <cell r="AQ31">
            <v>0</v>
          </cell>
          <cell r="AR31">
            <v>0</v>
          </cell>
          <cell r="AS31">
            <v>30702.431</v>
          </cell>
        </row>
        <row r="32">
          <cell r="C32">
            <v>33184</v>
          </cell>
          <cell r="D32">
            <v>34045</v>
          </cell>
          <cell r="E32">
            <v>40857</v>
          </cell>
          <cell r="F32">
            <v>39734</v>
          </cell>
          <cell r="G32">
            <v>0</v>
          </cell>
          <cell r="H32">
            <v>0</v>
          </cell>
          <cell r="I32">
            <v>0</v>
          </cell>
          <cell r="J32">
            <v>0</v>
          </cell>
          <cell r="K32">
            <v>0</v>
          </cell>
          <cell r="L32">
            <v>0</v>
          </cell>
          <cell r="M32">
            <v>0</v>
          </cell>
          <cell r="N32">
            <v>0</v>
          </cell>
          <cell r="O32">
            <v>147820</v>
          </cell>
          <cell r="R32">
            <v>54864.784999999996</v>
          </cell>
          <cell r="S32">
            <v>60789.168649999992</v>
          </cell>
          <cell r="T32">
            <v>80145.901000000013</v>
          </cell>
          <cell r="U32">
            <v>67435.209000000003</v>
          </cell>
          <cell r="V32">
            <v>0</v>
          </cell>
          <cell r="W32">
            <v>0</v>
          </cell>
          <cell r="X32">
            <v>0</v>
          </cell>
          <cell r="Y32">
            <v>0</v>
          </cell>
          <cell r="Z32">
            <v>0</v>
          </cell>
          <cell r="AA32">
            <v>0</v>
          </cell>
          <cell r="AB32">
            <v>0</v>
          </cell>
          <cell r="AC32">
            <v>0</v>
          </cell>
          <cell r="AD32">
            <v>263235.06365000003</v>
          </cell>
          <cell r="AG32">
            <v>25298.758000000002</v>
          </cell>
          <cell r="AH32">
            <v>29896.834999999999</v>
          </cell>
          <cell r="AI32">
            <v>41191.463000000003</v>
          </cell>
          <cell r="AJ32">
            <v>34901.112999999998</v>
          </cell>
          <cell r="AK32">
            <v>0</v>
          </cell>
          <cell r="AL32">
            <v>0</v>
          </cell>
          <cell r="AM32">
            <v>0</v>
          </cell>
          <cell r="AN32">
            <v>0</v>
          </cell>
          <cell r="AO32">
            <v>0</v>
          </cell>
          <cell r="AP32">
            <v>0</v>
          </cell>
          <cell r="AQ32">
            <v>0</v>
          </cell>
          <cell r="AR32">
            <v>0</v>
          </cell>
          <cell r="AS32">
            <v>131288.16899999999</v>
          </cell>
        </row>
        <row r="36">
          <cell r="C36">
            <v>6584.4705882352937</v>
          </cell>
          <cell r="D36">
            <v>6584.4705882352937</v>
          </cell>
          <cell r="E36">
            <v>9053.6470588235297</v>
          </cell>
          <cell r="F36">
            <v>9053.6470588235297</v>
          </cell>
          <cell r="G36">
            <v>9053.6470588235297</v>
          </cell>
          <cell r="H36">
            <v>9053.6470588235297</v>
          </cell>
          <cell r="I36">
            <v>8230.5882352941189</v>
          </cell>
          <cell r="J36">
            <v>9053.6470588235297</v>
          </cell>
          <cell r="K36">
            <v>9053.6470588235297</v>
          </cell>
          <cell r="L36">
            <v>8230.5882352941189</v>
          </cell>
          <cell r="M36">
            <v>8230.5882352941189</v>
          </cell>
          <cell r="N36">
            <v>5761.411764705882</v>
          </cell>
          <cell r="O36">
            <v>97944</v>
          </cell>
          <cell r="R36">
            <v>8750</v>
          </cell>
          <cell r="S36">
            <v>8750</v>
          </cell>
          <cell r="T36">
            <v>12031.25</v>
          </cell>
          <cell r="U36">
            <v>12031.25</v>
          </cell>
          <cell r="V36">
            <v>12031.25</v>
          </cell>
          <cell r="W36">
            <v>12031.25</v>
          </cell>
          <cell r="X36">
            <v>10937.5</v>
          </cell>
          <cell r="Y36">
            <v>12031.25</v>
          </cell>
          <cell r="Z36">
            <v>12031.25</v>
          </cell>
          <cell r="AA36">
            <v>10937.5</v>
          </cell>
          <cell r="AB36">
            <v>10937.5</v>
          </cell>
          <cell r="AC36">
            <v>7656.25</v>
          </cell>
          <cell r="AD36">
            <v>130156.25</v>
          </cell>
          <cell r="AG36">
            <v>4800.906418605302</v>
          </cell>
          <cell r="AH36">
            <v>4747.4595339900952</v>
          </cell>
          <cell r="AI36">
            <v>8378.7109200179766</v>
          </cell>
          <cell r="AJ36">
            <v>8378.7109200179766</v>
          </cell>
          <cell r="AK36">
            <v>8452.7926309143349</v>
          </cell>
          <cell r="AL36">
            <v>8452.7926309143349</v>
          </cell>
          <cell r="AM36">
            <v>10596.338578624704</v>
          </cell>
          <cell r="AN36">
            <v>10596.338578624704</v>
          </cell>
          <cell r="AO36">
            <v>10596.338578624704</v>
          </cell>
          <cell r="AP36">
            <v>10596.338578624704</v>
          </cell>
          <cell r="AQ36">
            <v>11116.963578624707</v>
          </cell>
          <cell r="AR36">
            <v>7411.3090524164718</v>
          </cell>
          <cell r="AS36">
            <v>104125</v>
          </cell>
        </row>
        <row r="37">
          <cell r="C37">
            <v>4720.9411764705883</v>
          </cell>
          <cell r="D37">
            <v>4720.9411764705883</v>
          </cell>
          <cell r="E37">
            <v>6491.2941176470595</v>
          </cell>
          <cell r="F37">
            <v>6491.2941176470595</v>
          </cell>
          <cell r="G37">
            <v>6491.2941176470595</v>
          </cell>
          <cell r="H37">
            <v>6491.2941176470595</v>
          </cell>
          <cell r="I37">
            <v>5901.176470588236</v>
          </cell>
          <cell r="J37">
            <v>6491.2941176470595</v>
          </cell>
          <cell r="K37">
            <v>6491.2941176470595</v>
          </cell>
          <cell r="L37">
            <v>5901.176470588236</v>
          </cell>
          <cell r="M37">
            <v>5901.176470588236</v>
          </cell>
          <cell r="N37">
            <v>4130.8235294117649</v>
          </cell>
          <cell r="O37">
            <v>70224</v>
          </cell>
          <cell r="R37">
            <v>6250</v>
          </cell>
          <cell r="S37">
            <v>6250</v>
          </cell>
          <cell r="T37">
            <v>8593.75</v>
          </cell>
          <cell r="U37">
            <v>8593.75</v>
          </cell>
          <cell r="V37">
            <v>8593.75</v>
          </cell>
          <cell r="W37">
            <v>8593.75</v>
          </cell>
          <cell r="X37">
            <v>7812.5</v>
          </cell>
          <cell r="Y37">
            <v>8593.75</v>
          </cell>
          <cell r="Z37">
            <v>8593.75</v>
          </cell>
          <cell r="AA37">
            <v>7812.5</v>
          </cell>
          <cell r="AB37">
            <v>7812.5</v>
          </cell>
          <cell r="AC37">
            <v>5468.75</v>
          </cell>
          <cell r="AD37">
            <v>92968.75</v>
          </cell>
          <cell r="AG37">
            <v>3429.2188704323585</v>
          </cell>
          <cell r="AH37">
            <v>3391.0425242786396</v>
          </cell>
          <cell r="AI37">
            <v>5984.7935142985543</v>
          </cell>
          <cell r="AJ37">
            <v>5984.7935142985543</v>
          </cell>
          <cell r="AK37">
            <v>6037.7090220816681</v>
          </cell>
          <cell r="AL37">
            <v>6037.7090220816681</v>
          </cell>
          <cell r="AM37">
            <v>7568.8132704462178</v>
          </cell>
          <cell r="AN37">
            <v>7568.8132704462168</v>
          </cell>
          <cell r="AO37">
            <v>7568.8132704462168</v>
          </cell>
          <cell r="AP37">
            <v>7568.8132704462178</v>
          </cell>
          <cell r="AQ37">
            <v>7940.6882704462196</v>
          </cell>
          <cell r="AR37">
            <v>5293.7921802974797</v>
          </cell>
          <cell r="AS37">
            <v>74375</v>
          </cell>
        </row>
        <row r="38">
          <cell r="C38">
            <v>4720.9411764705883</v>
          </cell>
          <cell r="D38">
            <v>4720.9411764705883</v>
          </cell>
          <cell r="E38">
            <v>6491.2941176470595</v>
          </cell>
          <cell r="F38">
            <v>6491.2941176470595</v>
          </cell>
          <cell r="G38">
            <v>6491.2941176470595</v>
          </cell>
          <cell r="H38">
            <v>6491.2941176470595</v>
          </cell>
          <cell r="I38">
            <v>5901.176470588236</v>
          </cell>
          <cell r="J38">
            <v>6491.2941176470595</v>
          </cell>
          <cell r="K38">
            <v>6491.2941176470595</v>
          </cell>
          <cell r="L38">
            <v>5901.176470588236</v>
          </cell>
          <cell r="M38">
            <v>5901.176470588236</v>
          </cell>
          <cell r="N38">
            <v>4130.8235294117649</v>
          </cell>
          <cell r="O38">
            <v>70224</v>
          </cell>
          <cell r="R38">
            <v>6250</v>
          </cell>
          <cell r="S38">
            <v>6250</v>
          </cell>
          <cell r="T38">
            <v>8593.75</v>
          </cell>
          <cell r="U38">
            <v>8593.75</v>
          </cell>
          <cell r="V38">
            <v>8593.75</v>
          </cell>
          <cell r="W38">
            <v>8593.75</v>
          </cell>
          <cell r="X38">
            <v>7812.5</v>
          </cell>
          <cell r="Y38">
            <v>8593.75</v>
          </cell>
          <cell r="Z38">
            <v>8593.75</v>
          </cell>
          <cell r="AA38">
            <v>7812.5</v>
          </cell>
          <cell r="AB38">
            <v>7812.5</v>
          </cell>
          <cell r="AC38">
            <v>5468.75</v>
          </cell>
          <cell r="AD38">
            <v>92968.75</v>
          </cell>
          <cell r="AG38">
            <v>3429.2188704323585</v>
          </cell>
          <cell r="AH38">
            <v>3391.0425242786396</v>
          </cell>
          <cell r="AI38">
            <v>5984.7935142985543</v>
          </cell>
          <cell r="AJ38">
            <v>5984.7935142985543</v>
          </cell>
          <cell r="AK38">
            <v>6037.7090220816681</v>
          </cell>
          <cell r="AL38">
            <v>6037.7090220816681</v>
          </cell>
          <cell r="AM38">
            <v>7568.8132704462178</v>
          </cell>
          <cell r="AN38">
            <v>7568.8132704462168</v>
          </cell>
          <cell r="AO38">
            <v>7568.8132704462168</v>
          </cell>
          <cell r="AP38">
            <v>7568.8132704462178</v>
          </cell>
          <cell r="AQ38">
            <v>7940.6882704462196</v>
          </cell>
          <cell r="AR38">
            <v>5293.7921802974797</v>
          </cell>
          <cell r="AS38">
            <v>74375</v>
          </cell>
        </row>
        <row r="39">
          <cell r="C39">
            <v>8572.2352941176468</v>
          </cell>
          <cell r="D39">
            <v>8572.2352941176468</v>
          </cell>
          <cell r="E39">
            <v>11786.823529411766</v>
          </cell>
          <cell r="F39">
            <v>11786.823529411766</v>
          </cell>
          <cell r="G39">
            <v>11786.823529411766</v>
          </cell>
          <cell r="H39">
            <v>11786.823529411766</v>
          </cell>
          <cell r="I39">
            <v>10715.294117647059</v>
          </cell>
          <cell r="J39">
            <v>11786.823529411766</v>
          </cell>
          <cell r="K39">
            <v>11786.823529411766</v>
          </cell>
          <cell r="L39">
            <v>10715.294117647059</v>
          </cell>
          <cell r="M39">
            <v>10715.294117647059</v>
          </cell>
          <cell r="N39">
            <v>7500.7058823529414</v>
          </cell>
          <cell r="O39">
            <v>127512</v>
          </cell>
          <cell r="R39">
            <v>11500</v>
          </cell>
          <cell r="S39">
            <v>11500</v>
          </cell>
          <cell r="T39">
            <v>15812.5</v>
          </cell>
          <cell r="U39">
            <v>15812.5</v>
          </cell>
          <cell r="V39">
            <v>15812.5</v>
          </cell>
          <cell r="W39">
            <v>15812.5</v>
          </cell>
          <cell r="X39">
            <v>14375</v>
          </cell>
          <cell r="Y39">
            <v>15812.5</v>
          </cell>
          <cell r="Z39">
            <v>15812.5</v>
          </cell>
          <cell r="AA39">
            <v>14375</v>
          </cell>
          <cell r="AB39">
            <v>14375</v>
          </cell>
          <cell r="AC39">
            <v>10062.5</v>
          </cell>
          <cell r="AD39">
            <v>171062.5</v>
          </cell>
          <cell r="AG39">
            <v>6309.762721595539</v>
          </cell>
          <cell r="AH39">
            <v>6239.5182446726967</v>
          </cell>
          <cell r="AI39">
            <v>11012.02006630934</v>
          </cell>
          <cell r="AJ39">
            <v>11012.02006630934</v>
          </cell>
          <cell r="AK39">
            <v>11109.384600630268</v>
          </cell>
          <cell r="AL39">
            <v>11109.384600630268</v>
          </cell>
          <cell r="AM39">
            <v>13926.61641762104</v>
          </cell>
          <cell r="AN39">
            <v>13926.61641762104</v>
          </cell>
          <cell r="AO39">
            <v>13926.61641762104</v>
          </cell>
          <cell r="AP39">
            <v>13926.61641762104</v>
          </cell>
          <cell r="AQ39">
            <v>14610.866417621044</v>
          </cell>
          <cell r="AR39">
            <v>9740.5776117473633</v>
          </cell>
          <cell r="AS39">
            <v>136850</v>
          </cell>
        </row>
        <row r="40">
          <cell r="C40">
            <v>5839.0588235294126</v>
          </cell>
          <cell r="D40">
            <v>5839.0588235294126</v>
          </cell>
          <cell r="E40">
            <v>8028.7058823529414</v>
          </cell>
          <cell r="F40">
            <v>8028.7058823529414</v>
          </cell>
          <cell r="G40">
            <v>8028.7058823529414</v>
          </cell>
          <cell r="H40">
            <v>8028.7058823529414</v>
          </cell>
          <cell r="I40">
            <v>7298.8235294117649</v>
          </cell>
          <cell r="J40">
            <v>8028.7058823529414</v>
          </cell>
          <cell r="K40">
            <v>8028.7058823529414</v>
          </cell>
          <cell r="L40">
            <v>7298.8235294117649</v>
          </cell>
          <cell r="M40">
            <v>7298.8235294117649</v>
          </cell>
          <cell r="N40">
            <v>5109.1764705882351</v>
          </cell>
          <cell r="O40">
            <v>86856</v>
          </cell>
          <cell r="R40">
            <v>8000</v>
          </cell>
          <cell r="S40">
            <v>8000</v>
          </cell>
          <cell r="T40">
            <v>11000</v>
          </cell>
          <cell r="U40">
            <v>11000</v>
          </cell>
          <cell r="V40">
            <v>11000</v>
          </cell>
          <cell r="W40">
            <v>11000</v>
          </cell>
          <cell r="X40">
            <v>10000</v>
          </cell>
          <cell r="Y40">
            <v>11000</v>
          </cell>
          <cell r="Z40">
            <v>11000</v>
          </cell>
          <cell r="AA40">
            <v>10000</v>
          </cell>
          <cell r="AB40">
            <v>10000</v>
          </cell>
          <cell r="AC40">
            <v>7000</v>
          </cell>
          <cell r="AD40">
            <v>119000</v>
          </cell>
          <cell r="AG40">
            <v>4389.400154153419</v>
          </cell>
          <cell r="AH40">
            <v>4340.5344310766586</v>
          </cell>
          <cell r="AI40">
            <v>7660.5356983021493</v>
          </cell>
          <cell r="AJ40">
            <v>7660.5356983021493</v>
          </cell>
          <cell r="AK40">
            <v>7728.2675482645345</v>
          </cell>
          <cell r="AL40">
            <v>7728.2675482645345</v>
          </cell>
          <cell r="AM40">
            <v>9688.0809861711587</v>
          </cell>
          <cell r="AN40">
            <v>9688.0809861711587</v>
          </cell>
          <cell r="AO40">
            <v>9688.0809861711587</v>
          </cell>
          <cell r="AP40">
            <v>9688.0809861711587</v>
          </cell>
          <cell r="AQ40">
            <v>10164.08098617116</v>
          </cell>
          <cell r="AR40">
            <v>6776.0539907807743</v>
          </cell>
          <cell r="AS40">
            <v>95200</v>
          </cell>
        </row>
        <row r="41">
          <cell r="C41">
            <v>6832.9411764705892</v>
          </cell>
          <cell r="D41">
            <v>6832.9411764705892</v>
          </cell>
          <cell r="E41">
            <v>9395.2941176470595</v>
          </cell>
          <cell r="F41">
            <v>9395.2941176470595</v>
          </cell>
          <cell r="G41">
            <v>9395.2941176470595</v>
          </cell>
          <cell r="H41">
            <v>9395.2941176470595</v>
          </cell>
          <cell r="I41">
            <v>8541.1764705882379</v>
          </cell>
          <cell r="J41">
            <v>9395.2941176470595</v>
          </cell>
          <cell r="K41">
            <v>9395.2941176470595</v>
          </cell>
          <cell r="L41">
            <v>8541.1764705882379</v>
          </cell>
          <cell r="M41">
            <v>8541.1764705882379</v>
          </cell>
          <cell r="N41">
            <v>5978.8235294117658</v>
          </cell>
          <cell r="O41">
            <v>101640</v>
          </cell>
          <cell r="R41">
            <v>9250</v>
          </cell>
          <cell r="S41">
            <v>9250</v>
          </cell>
          <cell r="T41">
            <v>12718.75</v>
          </cell>
          <cell r="U41">
            <v>12718.75</v>
          </cell>
          <cell r="V41">
            <v>12718.75</v>
          </cell>
          <cell r="W41">
            <v>12718.75</v>
          </cell>
          <cell r="X41">
            <v>11562.5</v>
          </cell>
          <cell r="Y41">
            <v>12718.75</v>
          </cell>
          <cell r="Z41">
            <v>12718.75</v>
          </cell>
          <cell r="AA41">
            <v>11562.5</v>
          </cell>
          <cell r="AB41">
            <v>11562.5</v>
          </cell>
          <cell r="AC41">
            <v>8093.75</v>
          </cell>
          <cell r="AD41">
            <v>137593.75</v>
          </cell>
          <cell r="AG41">
            <v>5075.24392823989</v>
          </cell>
          <cell r="AH41">
            <v>5018.7429359323869</v>
          </cell>
          <cell r="AI41">
            <v>8857.4944011618609</v>
          </cell>
          <cell r="AJ41">
            <v>8857.4944011618609</v>
          </cell>
          <cell r="AK41">
            <v>8935.809352680868</v>
          </cell>
          <cell r="AL41">
            <v>8935.809352680868</v>
          </cell>
          <cell r="AM41">
            <v>11201.843640260402</v>
          </cell>
          <cell r="AN41">
            <v>11201.843640260402</v>
          </cell>
          <cell r="AO41">
            <v>11201.843640260402</v>
          </cell>
          <cell r="AP41">
            <v>11201.843640260402</v>
          </cell>
          <cell r="AQ41">
            <v>11752.218640260406</v>
          </cell>
          <cell r="AR41">
            <v>7834.8124268402698</v>
          </cell>
          <cell r="AS41">
            <v>110075</v>
          </cell>
        </row>
        <row r="42">
          <cell r="C42">
            <v>37270.588235294119</v>
          </cell>
          <cell r="D42">
            <v>37270.588235294119</v>
          </cell>
          <cell r="E42">
            <v>51247.058823529413</v>
          </cell>
          <cell r="F42">
            <v>51247.058823529413</v>
          </cell>
          <cell r="G42">
            <v>51247.058823529413</v>
          </cell>
          <cell r="H42">
            <v>51247.058823529413</v>
          </cell>
          <cell r="I42">
            <v>46588.23529411765</v>
          </cell>
          <cell r="J42">
            <v>51247.058823529413</v>
          </cell>
          <cell r="K42">
            <v>51247.058823529413</v>
          </cell>
          <cell r="L42">
            <v>46588.23529411765</v>
          </cell>
          <cell r="M42">
            <v>46588.23529411765</v>
          </cell>
          <cell r="N42">
            <v>32611.764705882353</v>
          </cell>
          <cell r="O42">
            <v>554400</v>
          </cell>
          <cell r="R42">
            <v>50000</v>
          </cell>
          <cell r="S42">
            <v>50000</v>
          </cell>
          <cell r="T42">
            <v>68750</v>
          </cell>
          <cell r="U42">
            <v>68750</v>
          </cell>
          <cell r="V42">
            <v>68750</v>
          </cell>
          <cell r="W42">
            <v>68750</v>
          </cell>
          <cell r="X42">
            <v>62500</v>
          </cell>
          <cell r="Y42">
            <v>68750</v>
          </cell>
          <cell r="Z42">
            <v>68750</v>
          </cell>
          <cell r="AA42">
            <v>62500</v>
          </cell>
          <cell r="AB42">
            <v>62500</v>
          </cell>
          <cell r="AC42">
            <v>43750</v>
          </cell>
          <cell r="AD42">
            <v>743750</v>
          </cell>
          <cell r="AG42">
            <v>27433.750963458868</v>
          </cell>
          <cell r="AH42">
            <v>27128.34019422912</v>
          </cell>
          <cell r="AI42">
            <v>47878.348114388435</v>
          </cell>
          <cell r="AJ42">
            <v>47878.348114388435</v>
          </cell>
          <cell r="AK42">
            <v>48301.672176653345</v>
          </cell>
          <cell r="AL42">
            <v>48301.672176653345</v>
          </cell>
          <cell r="AM42">
            <v>60550.506163569735</v>
          </cell>
          <cell r="AN42">
            <v>60550.506163569735</v>
          </cell>
          <cell r="AO42">
            <v>60550.506163569735</v>
          </cell>
          <cell r="AP42">
            <v>60550.506163569735</v>
          </cell>
          <cell r="AQ42">
            <v>63525.506163569757</v>
          </cell>
          <cell r="AR42">
            <v>42350.337442379845</v>
          </cell>
          <cell r="AS42">
            <v>595000</v>
          </cell>
        </row>
      </sheetData>
      <sheetData sheetId="21" refreshError="1">
        <row r="8">
          <cell r="A8" t="str">
            <v>Anhembi</v>
          </cell>
          <cell r="B8">
            <v>0.1326</v>
          </cell>
          <cell r="C8">
            <v>0.12712606055245315</v>
          </cell>
          <cell r="D8">
            <v>0.12497124958519554</v>
          </cell>
          <cell r="E8">
            <v>0.12548912451884997</v>
          </cell>
          <cell r="F8">
            <v>0.12482444618143823</v>
          </cell>
          <cell r="G8">
            <v>0.11995632096499478</v>
          </cell>
          <cell r="H8">
            <v>0.115985767224785</v>
          </cell>
          <cell r="I8">
            <v>0.12004065427594773</v>
          </cell>
          <cell r="J8">
            <v>0.12176691954879884</v>
          </cell>
          <cell r="K8">
            <v>0.12084444850899896</v>
          </cell>
          <cell r="L8">
            <v>0.12020626053793003</v>
          </cell>
          <cell r="M8">
            <v>0.11993397375499396</v>
          </cell>
          <cell r="N8">
            <v>0.11377508612209745</v>
          </cell>
        </row>
        <row r="9">
          <cell r="A9" t="str">
            <v>Centro</v>
          </cell>
          <cell r="B9">
            <v>3.4099999999999998E-2</v>
          </cell>
          <cell r="C9">
            <v>3.1729888071148439E-2</v>
          </cell>
          <cell r="D9">
            <v>2.5971937635628304E-2</v>
          </cell>
          <cell r="E9">
            <v>2.1651674637064494E-2</v>
          </cell>
          <cell r="F9">
            <v>1.412653627573004E-2</v>
          </cell>
          <cell r="G9">
            <v>1.2423831695175731E-2</v>
          </cell>
          <cell r="H9">
            <v>7.7215044485996944E-3</v>
          </cell>
          <cell r="I9">
            <v>1.1391573168963566E-2</v>
          </cell>
          <cell r="J9">
            <v>9.679649385785468E-3</v>
          </cell>
          <cell r="K9">
            <v>7.8011476585034432E-3</v>
          </cell>
          <cell r="L9">
            <v>5.908638289032187E-3</v>
          </cell>
          <cell r="M9">
            <v>1.1234494760067021E-2</v>
          </cell>
          <cell r="N9">
            <v>7.7000000000000002E-3</v>
          </cell>
        </row>
        <row r="10">
          <cell r="A10" t="str">
            <v>Grande ABC</v>
          </cell>
          <cell r="B10">
            <v>9.6000819309760455E-2</v>
          </cell>
          <cell r="C10">
            <v>9.4475968930497506E-2</v>
          </cell>
          <cell r="D10">
            <v>9.5993298257594187E-2</v>
          </cell>
          <cell r="E10">
            <v>9.3320389339571652E-2</v>
          </cell>
          <cell r="F10">
            <v>9.0104298345313236E-2</v>
          </cell>
          <cell r="G10">
            <v>8.7357484107138408E-2</v>
          </cell>
          <cell r="H10">
            <v>8.3531443647240133E-2</v>
          </cell>
          <cell r="I10">
            <v>8.7777951214362882E-2</v>
          </cell>
          <cell r="J10">
            <v>8.7334291870653058E-2</v>
          </cell>
          <cell r="K10">
            <v>8.5437287013897231E-2</v>
          </cell>
          <cell r="L10">
            <v>8.6114551043842649E-2</v>
          </cell>
          <cell r="M10">
            <v>8.7844325009089785E-2</v>
          </cell>
          <cell r="N10">
            <v>8.2299999999999998E-2</v>
          </cell>
        </row>
        <row r="11">
          <cell r="A11" t="str">
            <v>Leste</v>
          </cell>
          <cell r="B11">
            <v>0.1076</v>
          </cell>
          <cell r="C11">
            <v>0.10645203150594661</v>
          </cell>
          <cell r="D11">
            <v>0.10460479024140076</v>
          </cell>
          <cell r="E11">
            <v>0.10281411780648243</v>
          </cell>
          <cell r="F11">
            <v>9.8984841021174996E-2</v>
          </cell>
          <cell r="G11">
            <v>9.6583591913671663E-2</v>
          </cell>
          <cell r="H11">
            <v>9.2645947166625622E-2</v>
          </cell>
          <cell r="I11">
            <v>9.4232689199629086E-2</v>
          </cell>
          <cell r="J11">
            <v>9.4231898808209591E-2</v>
          </cell>
          <cell r="K11">
            <v>9.2046725796786244E-2</v>
          </cell>
          <cell r="L11">
            <v>9.3468725312631368E-2</v>
          </cell>
          <cell r="M11">
            <v>9.276586528048536E-2</v>
          </cell>
          <cell r="N11">
            <v>8.5999999999999993E-2</v>
          </cell>
        </row>
        <row r="12">
          <cell r="A12" t="str">
            <v>Oeste</v>
          </cell>
          <cell r="B12">
            <v>6.8823489901404786E-2</v>
          </cell>
          <cell r="C12">
            <v>6.5905335909497986E-2</v>
          </cell>
          <cell r="D12">
            <v>6.4254578474019913E-2</v>
          </cell>
          <cell r="E12">
            <v>5.8228842391827323E-2</v>
          </cell>
          <cell r="F12">
            <v>5.0713433124450966E-2</v>
          </cell>
          <cell r="G12">
            <v>4.7952027585226681E-2</v>
          </cell>
          <cell r="H12">
            <v>4.2481780592332354E-2</v>
          </cell>
          <cell r="I12">
            <v>4.112503836947469E-2</v>
          </cell>
          <cell r="J12">
            <v>3.6900072572743269E-2</v>
          </cell>
          <cell r="K12">
            <v>3.1482222733600601E-2</v>
          </cell>
          <cell r="L12">
            <v>3.0906816412981094E-2</v>
          </cell>
          <cell r="M12">
            <v>2.9688219189465574E-2</v>
          </cell>
          <cell r="N12">
            <v>1.9300000000000001E-2</v>
          </cell>
        </row>
        <row r="13">
          <cell r="A13" t="str">
            <v>Sul</v>
          </cell>
          <cell r="B13">
            <v>0.11990000000000001</v>
          </cell>
          <cell r="C13">
            <v>0.11747779681902416</v>
          </cell>
          <cell r="D13">
            <v>0.11831566652978209</v>
          </cell>
          <cell r="E13">
            <v>0.11623053407329963</v>
          </cell>
          <cell r="F13">
            <v>0.11070375300022658</v>
          </cell>
          <cell r="G13">
            <v>0.10945010418183941</v>
          </cell>
          <cell r="H13">
            <v>0.10644218429897627</v>
          </cell>
          <cell r="I13">
            <v>0.11128027468216316</v>
          </cell>
          <cell r="J13">
            <v>0.11142239665082337</v>
          </cell>
          <cell r="K13">
            <v>0.11040199329109047</v>
          </cell>
          <cell r="L13">
            <v>0.11085169410531398</v>
          </cell>
          <cell r="M13">
            <v>0.1143898110706886</v>
          </cell>
          <cell r="N13">
            <v>0.1193</v>
          </cell>
        </row>
        <row r="14">
          <cell r="A14" t="str">
            <v>AES Eletropaulo</v>
          </cell>
          <cell r="B14">
            <v>9.0670403928632654E-2</v>
          </cell>
          <cell r="C14">
            <v>8.8178655511819179E-2</v>
          </cell>
          <cell r="D14">
            <v>8.6628776351420911E-2</v>
          </cell>
          <cell r="E14">
            <v>8.3774302064566444E-2</v>
          </cell>
          <cell r="F14">
            <v>7.8802411203846151E-2</v>
          </cell>
          <cell r="G14">
            <v>7.6395475668466176E-2</v>
          </cell>
          <cell r="H14">
            <v>7.2336819215342282E-2</v>
          </cell>
          <cell r="I14">
            <v>7.531719252776628E-2</v>
          </cell>
          <cell r="J14">
            <v>7.454325325536941E-2</v>
          </cell>
          <cell r="K14">
            <v>7.2409415442701339E-2</v>
          </cell>
          <cell r="L14">
            <v>7.2340157923826309E-2</v>
          </cell>
          <cell r="M14">
            <v>7.4102998436075124E-2</v>
          </cell>
          <cell r="N14">
            <v>7.0300000000000001E-2</v>
          </cell>
        </row>
        <row r="19">
          <cell r="A19" t="str">
            <v>Anhembi</v>
          </cell>
          <cell r="B19">
            <v>0.1326</v>
          </cell>
          <cell r="C19">
            <v>0.13221325</v>
          </cell>
          <cell r="D19">
            <v>0.13182762802083334</v>
          </cell>
          <cell r="E19">
            <v>0.13144313077243924</v>
          </cell>
          <cell r="F19">
            <v>0.13105975497435296</v>
          </cell>
          <cell r="G19">
            <v>0.13067749735567777</v>
          </cell>
          <cell r="H19">
            <v>0.13029635465505704</v>
          </cell>
          <cell r="I19">
            <v>0.12991632362064645</v>
          </cell>
          <cell r="J19">
            <v>0.12953740101008623</v>
          </cell>
          <cell r="K19">
            <v>0.12915958359047347</v>
          </cell>
          <cell r="L19">
            <v>0.12878286813833459</v>
          </cell>
          <cell r="M19">
            <v>0.12840725143959777</v>
          </cell>
          <cell r="N19">
            <v>0.1280327302895656</v>
          </cell>
        </row>
        <row r="20">
          <cell r="A20" t="str">
            <v>Centro</v>
          </cell>
          <cell r="B20">
            <v>3.4099999999999998E-2</v>
          </cell>
          <cell r="C20">
            <v>3.4000541666666668E-2</v>
          </cell>
          <cell r="D20">
            <v>3.3901373420138887E-2</v>
          </cell>
          <cell r="E20">
            <v>3.3802494414330149E-2</v>
          </cell>
          <cell r="F20">
            <v>3.3703903805621688E-2</v>
          </cell>
          <cell r="G20">
            <v>3.3605600752855291E-2</v>
          </cell>
          <cell r="H20">
            <v>3.3507584417326132E-2</v>
          </cell>
          <cell r="I20">
            <v>3.3409853962775599E-2</v>
          </cell>
          <cell r="J20">
            <v>3.3312408555384171E-2</v>
          </cell>
          <cell r="K20">
            <v>3.32152473637643E-2</v>
          </cell>
          <cell r="L20">
            <v>3.3118369558953323E-2</v>
          </cell>
          <cell r="M20">
            <v>3.3021774314406373E-2</v>
          </cell>
          <cell r="N20">
            <v>3.2925460805989355E-2</v>
          </cell>
        </row>
        <row r="21">
          <cell r="A21" t="str">
            <v>Grande ABC</v>
          </cell>
          <cell r="B21">
            <v>9.6000819309760455E-2</v>
          </cell>
          <cell r="C21">
            <v>9.5720816920106991E-2</v>
          </cell>
          <cell r="D21">
            <v>9.5441631204090008E-2</v>
          </cell>
          <cell r="E21">
            <v>9.5163259779744741E-2</v>
          </cell>
          <cell r="F21">
            <v>9.4885700272053813E-2</v>
          </cell>
          <cell r="G21">
            <v>9.4608950312926987E-2</v>
          </cell>
          <cell r="H21">
            <v>9.4333007541180944E-2</v>
          </cell>
          <cell r="I21">
            <v>9.4057869602519162E-2</v>
          </cell>
          <cell r="J21">
            <v>9.3783534149511807E-2</v>
          </cell>
          <cell r="K21">
            <v>9.3509998841575737E-2</v>
          </cell>
          <cell r="L21">
            <v>9.323726134495447E-2</v>
          </cell>
          <cell r="M21">
            <v>9.2965319332698346E-2</v>
          </cell>
          <cell r="N21">
            <v>9.2694170484644636E-2</v>
          </cell>
        </row>
        <row r="22">
          <cell r="A22" t="str">
            <v>Leste</v>
          </cell>
          <cell r="B22">
            <v>0.1076</v>
          </cell>
          <cell r="C22">
            <v>0.10728616666666667</v>
          </cell>
          <cell r="D22">
            <v>0.10697324868055556</v>
          </cell>
          <cell r="E22">
            <v>0.10666124337190394</v>
          </cell>
          <cell r="F22">
            <v>0.10635014807873588</v>
          </cell>
          <cell r="G22">
            <v>0.10603996014683957</v>
          </cell>
          <cell r="H22">
            <v>0.10573067692974462</v>
          </cell>
          <cell r="I22">
            <v>0.10542229578869954</v>
          </cell>
          <cell r="J22">
            <v>0.10511481409264917</v>
          </cell>
          <cell r="K22">
            <v>0.10480822921821227</v>
          </cell>
          <cell r="L22">
            <v>0.10450253854965916</v>
          </cell>
          <cell r="M22">
            <v>0.10419773947888931</v>
          </cell>
          <cell r="N22">
            <v>0.10389382940540923</v>
          </cell>
        </row>
        <row r="23">
          <cell r="A23" t="str">
            <v>Oeste</v>
          </cell>
          <cell r="B23">
            <v>6.8823489901404786E-2</v>
          </cell>
          <cell r="C23">
            <v>6.8622754722525686E-2</v>
          </cell>
          <cell r="D23">
            <v>6.8422605021251651E-2</v>
          </cell>
          <cell r="E23">
            <v>6.8223039089939666E-2</v>
          </cell>
          <cell r="F23">
            <v>6.8024055225927346E-2</v>
          </cell>
          <cell r="G23">
            <v>6.7825651731518388E-2</v>
          </cell>
          <cell r="H23">
            <v>6.7627826913968125E-2</v>
          </cell>
          <cell r="I23">
            <v>6.7430579085469053E-2</v>
          </cell>
          <cell r="J23">
            <v>6.7233906563136436E-2</v>
          </cell>
          <cell r="K23">
            <v>6.7037807668993948E-2</v>
          </cell>
          <cell r="L23">
            <v>6.6842280729959389E-2</v>
          </cell>
          <cell r="M23">
            <v>6.6647324077830347E-2</v>
          </cell>
          <cell r="N23">
            <v>6.6452936049270009E-2</v>
          </cell>
        </row>
        <row r="24">
          <cell r="A24" t="str">
            <v>Sul</v>
          </cell>
          <cell r="B24">
            <v>0.11990000000000001</v>
          </cell>
          <cell r="C24">
            <v>0.11955029166666667</v>
          </cell>
          <cell r="D24">
            <v>0.11920160331597222</v>
          </cell>
          <cell r="E24">
            <v>0.1188539319729673</v>
          </cell>
          <cell r="F24">
            <v>0.11850727467137948</v>
          </cell>
          <cell r="G24">
            <v>0.11816162845358795</v>
          </cell>
          <cell r="H24">
            <v>0.11781699037059831</v>
          </cell>
          <cell r="I24">
            <v>0.1174733574820174</v>
          </cell>
          <cell r="J24">
            <v>0.11713072685602818</v>
          </cell>
          <cell r="K24">
            <v>0.11678909556936477</v>
          </cell>
          <cell r="L24">
            <v>0.11644846070728745</v>
          </cell>
          <cell r="M24">
            <v>0.11610881936355787</v>
          </cell>
          <cell r="N24">
            <v>0.11577016864041416</v>
          </cell>
        </row>
        <row r="25">
          <cell r="A25" t="str">
            <v>AES Eletropaulo</v>
          </cell>
          <cell r="B25">
            <v>9.0670403928632654E-2</v>
          </cell>
          <cell r="C25">
            <v>9.0405948583840809E-2</v>
          </cell>
          <cell r="D25">
            <v>9.0142264567137934E-2</v>
          </cell>
          <cell r="E25">
            <v>8.9879349628817121E-2</v>
          </cell>
          <cell r="F25">
            <v>8.9617201525733076E-2</v>
          </cell>
          <cell r="G25">
            <v>8.9355818021283021E-2</v>
          </cell>
          <cell r="H25">
            <v>8.9095196885387612E-2</v>
          </cell>
          <cell r="I25">
            <v>8.8835335894471901E-2</v>
          </cell>
          <cell r="J25">
            <v>8.8576232831446361E-2</v>
          </cell>
          <cell r="K25">
            <v>8.8317885485687975E-2</v>
          </cell>
          <cell r="L25">
            <v>8.8060291653021386E-2</v>
          </cell>
          <cell r="M25">
            <v>8.7803449135700068E-2</v>
          </cell>
          <cell r="N25">
            <v>8.7547355742387603E-2</v>
          </cell>
        </row>
      </sheetData>
      <sheetData sheetId="22" refreshError="1">
        <row r="9">
          <cell r="A9" t="str">
            <v>Anhembi</v>
          </cell>
          <cell r="B9">
            <v>2092.7330000000002</v>
          </cell>
          <cell r="C9">
            <v>2064.7150000000001</v>
          </cell>
          <cell r="D9">
            <v>2664.93</v>
          </cell>
          <cell r="E9">
            <v>3179.665</v>
          </cell>
          <cell r="F9">
            <v>3770.8510000000001</v>
          </cell>
          <cell r="G9">
            <v>2851.9609999999998</v>
          </cell>
          <cell r="H9">
            <v>2651.0450000000001</v>
          </cell>
          <cell r="I9">
            <v>2970.3850000000002</v>
          </cell>
          <cell r="J9">
            <v>2522.864</v>
          </cell>
          <cell r="K9">
            <v>1911.855</v>
          </cell>
          <cell r="L9">
            <v>1851.451</v>
          </cell>
          <cell r="M9">
            <v>1235.431</v>
          </cell>
          <cell r="N9">
            <v>29767.885999999999</v>
          </cell>
        </row>
        <row r="10">
          <cell r="A10" t="str">
            <v>Centro</v>
          </cell>
          <cell r="B10">
            <v>1988.8040000000001</v>
          </cell>
          <cell r="C10">
            <v>2059.6320000000001</v>
          </cell>
          <cell r="D10">
            <v>2040.7829999999999</v>
          </cell>
          <cell r="E10">
            <v>1171.461</v>
          </cell>
          <cell r="F10">
            <v>3352.732</v>
          </cell>
          <cell r="G10">
            <v>2251.192</v>
          </cell>
          <cell r="H10">
            <v>1440.1089999999999</v>
          </cell>
          <cell r="I10">
            <v>1555.413</v>
          </cell>
          <cell r="J10">
            <v>958.68399999999997</v>
          </cell>
          <cell r="K10">
            <v>972.89300000000003</v>
          </cell>
          <cell r="L10">
            <v>2303.598</v>
          </cell>
          <cell r="M10">
            <v>717.048</v>
          </cell>
          <cell r="N10">
            <v>20812.348999999998</v>
          </cell>
        </row>
        <row r="11">
          <cell r="A11" t="str">
            <v>Grande ABC</v>
          </cell>
          <cell r="B11">
            <v>2143.8739999999998</v>
          </cell>
          <cell r="C11">
            <v>2623.6590000000001</v>
          </cell>
          <cell r="D11">
            <v>1724.069</v>
          </cell>
          <cell r="E11">
            <v>1329.213</v>
          </cell>
          <cell r="F11">
            <v>1999.1610000000001</v>
          </cell>
          <cell r="G11">
            <v>1499.546</v>
          </cell>
          <cell r="H11">
            <v>1773.607</v>
          </cell>
          <cell r="I11">
            <v>1338.3430000000001</v>
          </cell>
          <cell r="J11">
            <v>1294.4649999999999</v>
          </cell>
          <cell r="K11">
            <v>1463.337</v>
          </cell>
          <cell r="L11">
            <v>987.42499999999995</v>
          </cell>
          <cell r="M11">
            <v>751.23900000000003</v>
          </cell>
          <cell r="N11">
            <v>18927.937999999998</v>
          </cell>
        </row>
        <row r="12">
          <cell r="A12" t="str">
            <v>Leste</v>
          </cell>
          <cell r="B12">
            <v>3735.8429999999998</v>
          </cell>
          <cell r="C12">
            <v>3865.8820000000001</v>
          </cell>
          <cell r="D12">
            <v>5316.067</v>
          </cell>
          <cell r="E12">
            <v>4168.4690000000001</v>
          </cell>
          <cell r="F12">
            <v>4671.9949999999999</v>
          </cell>
          <cell r="G12">
            <v>4431.3999999999996</v>
          </cell>
          <cell r="H12">
            <v>3672.8510000000001</v>
          </cell>
          <cell r="I12">
            <v>5305.3389999999999</v>
          </cell>
          <cell r="J12">
            <v>4003.4659999999999</v>
          </cell>
          <cell r="K12">
            <v>3367.3820000000001</v>
          </cell>
          <cell r="L12">
            <v>1635.451</v>
          </cell>
          <cell r="M12">
            <v>2346.625</v>
          </cell>
          <cell r="N12">
            <v>46520.77</v>
          </cell>
        </row>
        <row r="13">
          <cell r="A13" t="str">
            <v>Oeste</v>
          </cell>
          <cell r="B13">
            <v>2055.2890000000002</v>
          </cell>
          <cell r="C13">
            <v>2829.4459999999999</v>
          </cell>
          <cell r="D13">
            <v>3733.5360000000001</v>
          </cell>
          <cell r="E13">
            <v>3206.5160000000001</v>
          </cell>
          <cell r="F13">
            <v>3131.6509999999998</v>
          </cell>
          <cell r="G13">
            <v>2688.6930000000002</v>
          </cell>
          <cell r="H13">
            <v>2981.4580000000001</v>
          </cell>
          <cell r="I13">
            <v>3454.96</v>
          </cell>
          <cell r="J13">
            <v>2795.377</v>
          </cell>
          <cell r="K13">
            <v>2715.672</v>
          </cell>
          <cell r="L13">
            <v>1928.3530000000001</v>
          </cell>
          <cell r="M13">
            <v>1285.163</v>
          </cell>
          <cell r="N13">
            <v>32806.114000000001</v>
          </cell>
        </row>
        <row r="14">
          <cell r="A14" t="str">
            <v>SP Sul</v>
          </cell>
          <cell r="B14">
            <v>4831.4790000000003</v>
          </cell>
          <cell r="C14">
            <v>4910.2380000000003</v>
          </cell>
          <cell r="D14">
            <v>4917.8819999999996</v>
          </cell>
          <cell r="E14">
            <v>4214.2250000000004</v>
          </cell>
          <cell r="F14">
            <v>4056.53</v>
          </cell>
          <cell r="G14">
            <v>4093.8919999999998</v>
          </cell>
          <cell r="H14">
            <v>3984.5210000000002</v>
          </cell>
          <cell r="I14">
            <v>4667.1940000000004</v>
          </cell>
          <cell r="J14">
            <v>3231.68</v>
          </cell>
          <cell r="K14">
            <v>2836.0039999999999</v>
          </cell>
          <cell r="L14">
            <v>2774.7939999999999</v>
          </cell>
          <cell r="M14">
            <v>1798.46</v>
          </cell>
          <cell r="N14">
            <v>46316.898999999998</v>
          </cell>
        </row>
        <row r="15">
          <cell r="A15" t="str">
            <v>AES Eletropaulo</v>
          </cell>
          <cell r="B15">
            <v>16848.022000000001</v>
          </cell>
          <cell r="C15">
            <v>18353.572</v>
          </cell>
          <cell r="D15">
            <v>20397.267</v>
          </cell>
          <cell r="E15">
            <v>17269.548999999999</v>
          </cell>
          <cell r="F15">
            <v>20982.92</v>
          </cell>
          <cell r="G15">
            <v>17816.684000000001</v>
          </cell>
          <cell r="H15">
            <v>16503.591</v>
          </cell>
          <cell r="I15">
            <v>19291.633999999998</v>
          </cell>
          <cell r="J15">
            <v>14806.536</v>
          </cell>
          <cell r="K15">
            <v>13267.143</v>
          </cell>
          <cell r="L15">
            <v>11481.072</v>
          </cell>
          <cell r="M15">
            <v>8133.9660000000003</v>
          </cell>
          <cell r="N15">
            <v>195151.95600000001</v>
          </cell>
        </row>
        <row r="19">
          <cell r="A19" t="str">
            <v>Anhembi</v>
          </cell>
          <cell r="B19">
            <v>50.965000000000003</v>
          </cell>
          <cell r="C19">
            <v>243.87950000000001</v>
          </cell>
          <cell r="D19">
            <v>447.52850000000001</v>
          </cell>
          <cell r="E19">
            <v>666.48</v>
          </cell>
          <cell r="F19">
            <v>882.27800000000002</v>
          </cell>
          <cell r="G19">
            <v>1190.9265</v>
          </cell>
          <cell r="H19">
            <v>1141.9965</v>
          </cell>
          <cell r="I19">
            <v>1290.6849999999999</v>
          </cell>
          <cell r="J19">
            <v>1598.0930000000001</v>
          </cell>
          <cell r="K19">
            <v>1763.0915</v>
          </cell>
          <cell r="L19">
            <v>2012.4675</v>
          </cell>
          <cell r="M19">
            <v>2538.4605000000001</v>
          </cell>
          <cell r="N19">
            <v>13826.851500000001</v>
          </cell>
        </row>
        <row r="20">
          <cell r="A20" t="str">
            <v>Centro</v>
          </cell>
          <cell r="B20">
            <v>173.1885</v>
          </cell>
          <cell r="C20">
            <v>415.87099999999998</v>
          </cell>
          <cell r="D20">
            <v>655.38199999999995</v>
          </cell>
          <cell r="E20">
            <v>951.10149999999999</v>
          </cell>
          <cell r="F20">
            <v>904.50699999999995</v>
          </cell>
          <cell r="G20">
            <v>1184.0170000000001</v>
          </cell>
          <cell r="H20">
            <v>1302.3995</v>
          </cell>
          <cell r="I20">
            <v>2569.134</v>
          </cell>
          <cell r="J20">
            <v>3309.5345000000002</v>
          </cell>
          <cell r="K20">
            <v>3087.3850000000002</v>
          </cell>
          <cell r="L20">
            <v>3739.0219999999999</v>
          </cell>
          <cell r="M20">
            <v>4665.7359999999999</v>
          </cell>
          <cell r="N20">
            <v>22957.277999999998</v>
          </cell>
        </row>
        <row r="21">
          <cell r="A21" t="str">
            <v>Grande ABC</v>
          </cell>
          <cell r="B21">
            <v>45.268500000000003</v>
          </cell>
          <cell r="C21">
            <v>191.97200000000001</v>
          </cell>
          <cell r="D21">
            <v>279.12099999999998</v>
          </cell>
          <cell r="E21">
            <v>619.14449999999999</v>
          </cell>
          <cell r="F21">
            <v>814.94200000000001</v>
          </cell>
          <cell r="G21">
            <v>903.27549999999997</v>
          </cell>
          <cell r="H21">
            <v>1015.4109999999999</v>
          </cell>
          <cell r="I21">
            <v>1432.5066000000002</v>
          </cell>
          <cell r="J21">
            <v>1909.1105</v>
          </cell>
          <cell r="K21">
            <v>2044.1255000000001</v>
          </cell>
          <cell r="L21">
            <v>2055.8789999999999</v>
          </cell>
          <cell r="M21">
            <v>2739.8845000000001</v>
          </cell>
          <cell r="N21">
            <v>14050.640599999999</v>
          </cell>
        </row>
        <row r="22">
          <cell r="A22" t="str">
            <v>Leste</v>
          </cell>
          <cell r="B22">
            <v>40.600499999999997</v>
          </cell>
          <cell r="C22">
            <v>261.072</v>
          </cell>
          <cell r="D22">
            <v>807.55650000000003</v>
          </cell>
          <cell r="E22">
            <v>1327.5282999999999</v>
          </cell>
          <cell r="F22">
            <v>1644.9655</v>
          </cell>
          <cell r="G22">
            <v>1977.8285000000001</v>
          </cell>
          <cell r="H22">
            <v>2085.8285000000001</v>
          </cell>
          <cell r="I22">
            <v>2538.5990000000002</v>
          </cell>
          <cell r="J22">
            <v>4242.0214999999998</v>
          </cell>
          <cell r="K22">
            <v>4109.8905000000004</v>
          </cell>
          <cell r="L22">
            <v>4105.8270000000002</v>
          </cell>
          <cell r="M22">
            <v>5473.9754999999996</v>
          </cell>
          <cell r="N22">
            <v>28615.693299999999</v>
          </cell>
        </row>
        <row r="23">
          <cell r="A23" t="str">
            <v>Oeste</v>
          </cell>
          <cell r="B23">
            <v>56.417999999999999</v>
          </cell>
          <cell r="C23">
            <v>208.84899999999999</v>
          </cell>
          <cell r="D23">
            <v>782.25699999999995</v>
          </cell>
          <cell r="E23">
            <v>1422.366</v>
          </cell>
          <cell r="F23">
            <v>1522.7674999999999</v>
          </cell>
          <cell r="G23">
            <v>1790.4290000000001</v>
          </cell>
          <cell r="H23">
            <v>1640.4355</v>
          </cell>
          <cell r="I23">
            <v>2250.0304999999998</v>
          </cell>
          <cell r="J23">
            <v>2374.4585000000002</v>
          </cell>
          <cell r="K23">
            <v>2566.5059999999999</v>
          </cell>
          <cell r="L23">
            <v>2768.4290000000001</v>
          </cell>
          <cell r="M23">
            <v>3455.2289999999998</v>
          </cell>
          <cell r="N23">
            <v>20838.174999999999</v>
          </cell>
        </row>
        <row r="24">
          <cell r="A24" t="str">
            <v>SP Sul</v>
          </cell>
          <cell r="B24">
            <v>91.962500000000006</v>
          </cell>
          <cell r="C24">
            <v>450.31599999999997</v>
          </cell>
          <cell r="D24">
            <v>643.32950000000005</v>
          </cell>
          <cell r="E24">
            <v>943.89049999999997</v>
          </cell>
          <cell r="F24">
            <v>1067.0530000000001</v>
          </cell>
          <cell r="G24">
            <v>1370.3889999999999</v>
          </cell>
          <cell r="H24">
            <v>1355.6775</v>
          </cell>
          <cell r="I24">
            <v>2178.1849999999999</v>
          </cell>
          <cell r="J24">
            <v>2255.6774999999998</v>
          </cell>
          <cell r="K24">
            <v>2390.8760000000002</v>
          </cell>
          <cell r="L24">
            <v>2520.5360000000001</v>
          </cell>
          <cell r="M24">
            <v>3257.5335</v>
          </cell>
          <cell r="N24">
            <v>18525.425999999999</v>
          </cell>
        </row>
        <row r="25">
          <cell r="A25" t="str">
            <v>AES Eletropaulo</v>
          </cell>
          <cell r="B25">
            <v>458.40300000000002</v>
          </cell>
          <cell r="C25">
            <v>1771.9594999999999</v>
          </cell>
          <cell r="D25">
            <v>3615.1745000000001</v>
          </cell>
          <cell r="E25">
            <v>5930.5108</v>
          </cell>
          <cell r="F25">
            <v>6836.5129999999999</v>
          </cell>
          <cell r="G25">
            <v>8416.8654999999999</v>
          </cell>
          <cell r="H25">
            <v>8541.7484999999997</v>
          </cell>
          <cell r="I25">
            <v>12259.140100000001</v>
          </cell>
          <cell r="J25">
            <v>15688.895500000001</v>
          </cell>
          <cell r="K25">
            <v>15961.8745</v>
          </cell>
          <cell r="L25">
            <v>17202.160500000002</v>
          </cell>
          <cell r="M25">
            <v>22130.819</v>
          </cell>
          <cell r="N25">
            <v>118814.0644</v>
          </cell>
        </row>
        <row r="29">
          <cell r="A29" t="str">
            <v>Anhembi</v>
          </cell>
          <cell r="B29">
            <v>1317.4580600000002</v>
          </cell>
          <cell r="C29">
            <v>1214.5844</v>
          </cell>
          <cell r="D29">
            <v>1391.4464599999999</v>
          </cell>
          <cell r="E29">
            <v>1252.7832900000001</v>
          </cell>
          <cell r="F29">
            <v>1418.3664099999999</v>
          </cell>
          <cell r="G29">
            <v>1362.16623</v>
          </cell>
          <cell r="H29">
            <v>1415.7705800000001</v>
          </cell>
          <cell r="I29">
            <v>1383.0341599999999</v>
          </cell>
          <cell r="J29">
            <v>1384.68679</v>
          </cell>
          <cell r="K29">
            <v>1431.33493</v>
          </cell>
          <cell r="L29">
            <v>1421.0627899999999</v>
          </cell>
          <cell r="M29">
            <v>1316.1744899999999</v>
          </cell>
          <cell r="N29">
            <v>16308.868589999998</v>
          </cell>
        </row>
        <row r="30">
          <cell r="A30" t="str">
            <v>Centro</v>
          </cell>
          <cell r="B30">
            <v>1153.6079499999998</v>
          </cell>
          <cell r="C30">
            <v>1057.2961599999999</v>
          </cell>
          <cell r="D30">
            <v>1285.55927</v>
          </cell>
          <cell r="E30">
            <v>897.89545999999996</v>
          </cell>
          <cell r="F30">
            <v>1071.3644199999999</v>
          </cell>
          <cell r="G30">
            <v>1512.10681</v>
          </cell>
          <cell r="H30">
            <v>808.06006000000002</v>
          </cell>
          <cell r="I30">
            <v>1064.4039700000001</v>
          </cell>
          <cell r="J30">
            <v>2005.73756</v>
          </cell>
          <cell r="K30">
            <v>1084.13652</v>
          </cell>
          <cell r="L30">
            <v>932.78934200000003</v>
          </cell>
          <cell r="M30">
            <v>1378.34707</v>
          </cell>
          <cell r="N30">
            <v>14251.304592000002</v>
          </cell>
        </row>
        <row r="31">
          <cell r="A31" t="str">
            <v>Grande ABC</v>
          </cell>
          <cell r="B31">
            <v>961.65539999999999</v>
          </cell>
          <cell r="C31">
            <v>838.83540000000005</v>
          </cell>
          <cell r="D31">
            <v>977.45709999999997</v>
          </cell>
          <cell r="E31">
            <v>983.00636999999995</v>
          </cell>
          <cell r="F31">
            <v>1136.53835</v>
          </cell>
          <cell r="G31">
            <v>976.43832999999995</v>
          </cell>
          <cell r="H31">
            <v>986.46074999999996</v>
          </cell>
          <cell r="I31">
            <v>953.19618000000003</v>
          </cell>
          <cell r="J31">
            <v>833.05856000000006</v>
          </cell>
          <cell r="K31">
            <v>838.61509999999998</v>
          </cell>
          <cell r="L31">
            <v>922.86060999999995</v>
          </cell>
          <cell r="M31">
            <v>1066.00416</v>
          </cell>
          <cell r="N31">
            <v>11474.126309999998</v>
          </cell>
        </row>
        <row r="32">
          <cell r="A32" t="str">
            <v>Leste</v>
          </cell>
          <cell r="B32">
            <v>1722.66182</v>
          </cell>
          <cell r="C32">
            <v>1504.3063500000001</v>
          </cell>
          <cell r="D32">
            <v>1970.3368500000001</v>
          </cell>
          <cell r="E32">
            <v>1744.4434799999999</v>
          </cell>
          <cell r="F32">
            <v>1813.27892</v>
          </cell>
          <cell r="G32">
            <v>1675.3700700000002</v>
          </cell>
          <cell r="H32">
            <v>1666.8869499999998</v>
          </cell>
          <cell r="I32">
            <v>1764.5607199999999</v>
          </cell>
          <cell r="J32">
            <v>1846.9560100000001</v>
          </cell>
          <cell r="K32">
            <v>1782.5159799999999</v>
          </cell>
          <cell r="L32">
            <v>1750.02999</v>
          </cell>
          <cell r="M32">
            <v>1636.6308700000002</v>
          </cell>
          <cell r="N32">
            <v>20877.978009999999</v>
          </cell>
        </row>
        <row r="33">
          <cell r="A33" t="str">
            <v>Oeste</v>
          </cell>
          <cell r="B33">
            <v>1259.6283899999999</v>
          </cell>
          <cell r="C33">
            <v>1153.19769</v>
          </cell>
          <cell r="D33">
            <v>1396.18361</v>
          </cell>
          <cell r="E33">
            <v>1289.5705500000001</v>
          </cell>
          <cell r="F33">
            <v>1392.7456499999998</v>
          </cell>
          <cell r="G33">
            <v>1324.97857</v>
          </cell>
          <cell r="H33">
            <v>1332.2795700000001</v>
          </cell>
          <cell r="I33">
            <v>1494.76694</v>
          </cell>
          <cell r="J33">
            <v>1411.78458</v>
          </cell>
          <cell r="K33">
            <v>1482.53063</v>
          </cell>
          <cell r="L33">
            <v>1376.6590000000001</v>
          </cell>
          <cell r="M33">
            <v>1269.42506</v>
          </cell>
          <cell r="N33">
            <v>16183.750239999999</v>
          </cell>
        </row>
        <row r="34">
          <cell r="A34" t="str">
            <v>SP Sul</v>
          </cell>
          <cell r="B34">
            <v>1762.1568600000001</v>
          </cell>
          <cell r="C34">
            <v>1508.8968400000001</v>
          </cell>
          <cell r="D34">
            <v>1905.4534199999998</v>
          </cell>
          <cell r="E34">
            <v>1620.433</v>
          </cell>
          <cell r="F34">
            <v>1931.1485600000001</v>
          </cell>
          <cell r="G34">
            <v>1789.8738000000001</v>
          </cell>
          <cell r="H34">
            <v>1953.9658899999999</v>
          </cell>
          <cell r="I34">
            <v>1903.31053</v>
          </cell>
          <cell r="J34">
            <v>2083.3439199999998</v>
          </cell>
          <cell r="K34">
            <v>2111.8809900000001</v>
          </cell>
          <cell r="L34">
            <v>1827.42329</v>
          </cell>
          <cell r="M34">
            <v>1646.64462</v>
          </cell>
          <cell r="N34">
            <v>22044.531720000003</v>
          </cell>
        </row>
        <row r="35">
          <cell r="A35" t="str">
            <v>Elpa</v>
          </cell>
          <cell r="B35">
            <v>8177.1684799999994</v>
          </cell>
          <cell r="C35">
            <v>7277.1168399999997</v>
          </cell>
          <cell r="D35">
            <v>8926.4367100000018</v>
          </cell>
          <cell r="E35">
            <v>7788.1321499999995</v>
          </cell>
          <cell r="F35">
            <v>8763.4423100000004</v>
          </cell>
          <cell r="G35">
            <v>8640.9338100000004</v>
          </cell>
          <cell r="H35">
            <v>8163.4237999999996</v>
          </cell>
          <cell r="I35">
            <v>8563.2724999999991</v>
          </cell>
          <cell r="J35">
            <v>9565.5674199999994</v>
          </cell>
          <cell r="K35">
            <v>8731.0141500000009</v>
          </cell>
          <cell r="L35">
            <v>8230.8250219999991</v>
          </cell>
          <cell r="M35">
            <v>8313.226270000001</v>
          </cell>
          <cell r="N35">
            <v>101140.559462</v>
          </cell>
        </row>
        <row r="63">
          <cell r="B63">
            <v>36730</v>
          </cell>
          <cell r="C63">
            <v>14180</v>
          </cell>
          <cell r="D63">
            <v>15600</v>
          </cell>
        </row>
        <row r="64">
          <cell r="B64">
            <v>28620</v>
          </cell>
          <cell r="C64">
            <v>11050</v>
          </cell>
          <cell r="D64">
            <v>14600</v>
          </cell>
        </row>
        <row r="65">
          <cell r="B65">
            <v>28620</v>
          </cell>
          <cell r="C65">
            <v>11050</v>
          </cell>
          <cell r="D65">
            <v>13100</v>
          </cell>
        </row>
        <row r="66">
          <cell r="B66">
            <v>50080.000000000007</v>
          </cell>
          <cell r="C66">
            <v>19329.999999999996</v>
          </cell>
          <cell r="D66">
            <v>22099.999999999996</v>
          </cell>
        </row>
        <row r="67">
          <cell r="B67">
            <v>35300</v>
          </cell>
          <cell r="C67">
            <v>13620</v>
          </cell>
          <cell r="D67">
            <v>15330.000000000002</v>
          </cell>
        </row>
        <row r="68">
          <cell r="B68">
            <v>48650.000000000007</v>
          </cell>
          <cell r="C68">
            <v>18780</v>
          </cell>
          <cell r="D68">
            <v>21599.999999999996</v>
          </cell>
        </row>
        <row r="69">
          <cell r="B69">
            <v>227999.99999999997</v>
          </cell>
          <cell r="C69">
            <v>88010</v>
          </cell>
          <cell r="D69">
            <v>102330.00000000001</v>
          </cell>
        </row>
        <row r="76">
          <cell r="A76" t="str">
            <v>Anhembi</v>
          </cell>
          <cell r="B76">
            <v>81099.903888290573</v>
          </cell>
          <cell r="C76">
            <v>260953.51540444177</v>
          </cell>
          <cell r="D76">
            <v>425843.1560243172</v>
          </cell>
          <cell r="E76">
            <v>759685.48232319602</v>
          </cell>
          <cell r="F76">
            <v>891655.2185211347</v>
          </cell>
          <cell r="G76">
            <v>1046411.5000310641</v>
          </cell>
          <cell r="H76">
            <v>1257413.3527739553</v>
          </cell>
          <cell r="I76">
            <v>1499748.4665896562</v>
          </cell>
          <cell r="J76">
            <v>1748085.5225779766</v>
          </cell>
          <cell r="K76">
            <v>1916361.6500433253</v>
          </cell>
          <cell r="L76">
            <v>2074913.4947375406</v>
          </cell>
          <cell r="M76">
            <v>2217828.7370851007</v>
          </cell>
          <cell r="N76">
            <v>14180000</v>
          </cell>
        </row>
        <row r="77">
          <cell r="A77" t="str">
            <v>Centro</v>
          </cell>
          <cell r="B77">
            <v>63198.444144260291</v>
          </cell>
          <cell r="C77">
            <v>203352.35156693106</v>
          </cell>
          <cell r="D77">
            <v>331845.33667621337</v>
          </cell>
          <cell r="E77">
            <v>591997.50209247647</v>
          </cell>
          <cell r="F77">
            <v>694837.10611132137</v>
          </cell>
          <cell r="G77">
            <v>815433.50319769117</v>
          </cell>
          <cell r="H77">
            <v>979860.19380481029</v>
          </cell>
          <cell r="I77">
            <v>1168703.847377694</v>
          </cell>
          <cell r="J77">
            <v>1362224.6138566039</v>
          </cell>
          <cell r="K77">
            <v>1493356.5749632402</v>
          </cell>
          <cell r="L77">
            <v>1616910.7275634578</v>
          </cell>
          <cell r="M77">
            <v>1728279.798645301</v>
          </cell>
          <cell r="N77">
            <v>11050000</v>
          </cell>
        </row>
        <row r="78">
          <cell r="A78" t="str">
            <v>Grande ABC</v>
          </cell>
          <cell r="B78">
            <v>63198.444144260291</v>
          </cell>
          <cell r="C78">
            <v>203352.35156693106</v>
          </cell>
          <cell r="D78">
            <v>331845.33667621337</v>
          </cell>
          <cell r="E78">
            <v>591997.50209247647</v>
          </cell>
          <cell r="F78">
            <v>694837.10611132137</v>
          </cell>
          <cell r="G78">
            <v>815433.50319769117</v>
          </cell>
          <cell r="H78">
            <v>979860.19380481029</v>
          </cell>
          <cell r="I78">
            <v>1168703.847377694</v>
          </cell>
          <cell r="J78">
            <v>1362224.6138566039</v>
          </cell>
          <cell r="K78">
            <v>1493356.5749632402</v>
          </cell>
          <cell r="L78">
            <v>1616910.7275634578</v>
          </cell>
          <cell r="M78">
            <v>1728279.798645301</v>
          </cell>
          <cell r="N78">
            <v>11050000</v>
          </cell>
        </row>
        <row r="79">
          <cell r="A79" t="str">
            <v>Leste</v>
          </cell>
          <cell r="B79">
            <v>110554.38238086435</v>
          </cell>
          <cell r="C79">
            <v>355728.59328405216</v>
          </cell>
          <cell r="D79">
            <v>580504.10479196406</v>
          </cell>
          <cell r="E79">
            <v>1035593.8204024951</v>
          </cell>
          <cell r="F79">
            <v>1215493.3267992618</v>
          </cell>
          <cell r="G79">
            <v>1426455.1689422051</v>
          </cell>
          <cell r="H79">
            <v>1714090.2756784593</v>
          </cell>
          <cell r="I79">
            <v>2044438.4950055042</v>
          </cell>
          <cell r="J79">
            <v>2382968.4874070724</v>
          </cell>
          <cell r="K79">
            <v>2612360.4157501743</v>
          </cell>
          <cell r="L79">
            <v>2828496.322515985</v>
          </cell>
          <cell r="M79">
            <v>3023316.6070419606</v>
          </cell>
          <cell r="N79">
            <v>19329999.999999996</v>
          </cell>
        </row>
        <row r="80">
          <cell r="A80" t="str">
            <v>Oeste</v>
          </cell>
          <cell r="B80">
            <v>77897.086809486398</v>
          </cell>
          <cell r="C80">
            <v>250647.87586801813</v>
          </cell>
          <cell r="D80">
            <v>409025.65479909733</v>
          </cell>
          <cell r="E80">
            <v>729683.79895923345</v>
          </cell>
          <cell r="F80">
            <v>856441.75432001799</v>
          </cell>
          <cell r="G80">
            <v>1005086.3632174254</v>
          </cell>
          <cell r="H80">
            <v>1207755.2796037567</v>
          </cell>
          <cell r="I80">
            <v>1440520.0363153114</v>
          </cell>
          <cell r="J80">
            <v>1679049.7050431622</v>
          </cell>
          <cell r="K80">
            <v>1840680.230859668</v>
          </cell>
          <cell r="L80">
            <v>1992970.5076393022</v>
          </cell>
          <cell r="M80">
            <v>2130241.7065655198</v>
          </cell>
          <cell r="N80">
            <v>13620000</v>
          </cell>
        </row>
        <row r="81">
          <cell r="A81" t="str">
            <v>SPSul</v>
          </cell>
          <cell r="B81">
            <v>107408.758464182</v>
          </cell>
          <cell r="C81">
            <v>345606.98302506469</v>
          </cell>
          <cell r="D81">
            <v>563986.91608862311</v>
          </cell>
          <cell r="E81">
            <v>1006127.8813843175</v>
          </cell>
          <cell r="F81">
            <v>1180908.6744588793</v>
          </cell>
          <cell r="G81">
            <v>1385867.9810002388</v>
          </cell>
          <cell r="H81">
            <v>1665318.9538148718</v>
          </cell>
          <cell r="I81">
            <v>1986267.7152717728</v>
          </cell>
          <cell r="J81">
            <v>2315165.4523282368</v>
          </cell>
          <cell r="K81">
            <v>2538030.4504805114</v>
          </cell>
          <cell r="L81">
            <v>2748016.6030445006</v>
          </cell>
          <cell r="M81">
            <v>2937293.630638801</v>
          </cell>
          <cell r="N81">
            <v>18780000</v>
          </cell>
        </row>
        <row r="82">
          <cell r="A82" t="str">
            <v>Total Elpa</v>
          </cell>
          <cell r="B82">
            <v>503357.0198313439</v>
          </cell>
          <cell r="C82">
            <v>1619641.6707154387</v>
          </cell>
          <cell r="D82">
            <v>2643050.5050564283</v>
          </cell>
          <cell r="E82">
            <v>4715085.9872541949</v>
          </cell>
          <cell r="F82">
            <v>5534173.1863219365</v>
          </cell>
          <cell r="G82">
            <v>6494688.0195863163</v>
          </cell>
          <cell r="H82">
            <v>7804298.2494806638</v>
          </cell>
          <cell r="I82">
            <v>9308382.407937631</v>
          </cell>
          <cell r="J82">
            <v>10849718.395069657</v>
          </cell>
          <cell r="K82">
            <v>11894145.897060158</v>
          </cell>
          <cell r="L82">
            <v>12878218.383064244</v>
          </cell>
          <cell r="M82">
            <v>13765240.278621985</v>
          </cell>
          <cell r="N82">
            <v>88010000</v>
          </cell>
        </row>
        <row r="87">
          <cell r="A87" t="str">
            <v>Anhembi</v>
          </cell>
          <cell r="B87">
            <v>2142583.333333333</v>
          </cell>
          <cell r="C87">
            <v>1989541.6666666665</v>
          </cell>
          <cell r="D87">
            <v>3661291.8943533697</v>
          </cell>
          <cell r="E87">
            <v>2995602.4590163934</v>
          </cell>
          <cell r="F87">
            <v>3661291.8943533697</v>
          </cell>
          <cell r="G87">
            <v>3328447.1766848816</v>
          </cell>
          <cell r="H87">
            <v>3494869.5355191259</v>
          </cell>
          <cell r="I87">
            <v>3827714.253187614</v>
          </cell>
          <cell r="J87">
            <v>3162024.8178506377</v>
          </cell>
          <cell r="K87">
            <v>3328447.1766848816</v>
          </cell>
          <cell r="L87">
            <v>2995602.4590163934</v>
          </cell>
          <cell r="M87">
            <v>2142583.333333333</v>
          </cell>
          <cell r="N87">
            <v>36730000</v>
          </cell>
        </row>
        <row r="88">
          <cell r="A88" t="str">
            <v>Centro</v>
          </cell>
          <cell r="B88">
            <v>1669500</v>
          </cell>
          <cell r="C88">
            <v>1550250</v>
          </cell>
          <cell r="D88">
            <v>2852877.0491803274</v>
          </cell>
          <cell r="E88">
            <v>2334172.1311475406</v>
          </cell>
          <cell r="F88">
            <v>2852877.0491803274</v>
          </cell>
          <cell r="G88">
            <v>2593524.590163934</v>
          </cell>
          <cell r="H88">
            <v>2723200.819672131</v>
          </cell>
          <cell r="I88">
            <v>2982553.2786885244</v>
          </cell>
          <cell r="J88">
            <v>2463848.3606557376</v>
          </cell>
          <cell r="K88">
            <v>2593524.590163934</v>
          </cell>
          <cell r="L88">
            <v>2334172.1311475406</v>
          </cell>
          <cell r="M88">
            <v>1669500</v>
          </cell>
          <cell r="N88">
            <v>28620000</v>
          </cell>
        </row>
        <row r="89">
          <cell r="A89" t="str">
            <v>Grande ABC</v>
          </cell>
          <cell r="B89">
            <v>1669500</v>
          </cell>
          <cell r="C89">
            <v>1550250</v>
          </cell>
          <cell r="D89">
            <v>2852877.0491803274</v>
          </cell>
          <cell r="E89">
            <v>2334172.1311475406</v>
          </cell>
          <cell r="F89">
            <v>2852877.0491803274</v>
          </cell>
          <cell r="G89">
            <v>2593524.590163934</v>
          </cell>
          <cell r="H89">
            <v>2723200.819672131</v>
          </cell>
          <cell r="I89">
            <v>2982553.2786885244</v>
          </cell>
          <cell r="J89">
            <v>2463848.3606557376</v>
          </cell>
          <cell r="K89">
            <v>2593524.590163934</v>
          </cell>
          <cell r="L89">
            <v>2334172.1311475406</v>
          </cell>
          <cell r="M89">
            <v>1669500</v>
          </cell>
          <cell r="N89">
            <v>28620000</v>
          </cell>
        </row>
        <row r="90">
          <cell r="A90" t="str">
            <v>Leste</v>
          </cell>
          <cell r="B90">
            <v>2921333.3333333335</v>
          </cell>
          <cell r="C90">
            <v>2712666.6666666665</v>
          </cell>
          <cell r="D90">
            <v>4992036.4298724951</v>
          </cell>
          <cell r="E90">
            <v>4084393.4426229508</v>
          </cell>
          <cell r="F90">
            <v>4992036.4298724951</v>
          </cell>
          <cell r="G90">
            <v>4538214.9362477232</v>
          </cell>
          <cell r="H90">
            <v>4765125.6830601087</v>
          </cell>
          <cell r="I90">
            <v>5218947.1766848816</v>
          </cell>
          <cell r="J90">
            <v>4311304.1894353377</v>
          </cell>
          <cell r="K90">
            <v>4538214.9362477232</v>
          </cell>
          <cell r="L90">
            <v>4084393.4426229508</v>
          </cell>
          <cell r="M90">
            <v>2921333.3333333335</v>
          </cell>
          <cell r="N90">
            <v>50080000.000000007</v>
          </cell>
        </row>
        <row r="91">
          <cell r="A91" t="str">
            <v>Oeste</v>
          </cell>
          <cell r="B91">
            <v>2059166.6666666665</v>
          </cell>
          <cell r="C91">
            <v>1912083.333333333</v>
          </cell>
          <cell r="D91">
            <v>3518747.7231329689</v>
          </cell>
          <cell r="E91">
            <v>2878975.4098360655</v>
          </cell>
          <cell r="F91">
            <v>3518747.7231329689</v>
          </cell>
          <cell r="G91">
            <v>3198861.5664845174</v>
          </cell>
          <cell r="H91">
            <v>3358804.6448087431</v>
          </cell>
          <cell r="I91">
            <v>3678690.8014571951</v>
          </cell>
          <cell r="J91">
            <v>3038918.4881602912</v>
          </cell>
          <cell r="K91">
            <v>3198861.5664845174</v>
          </cell>
          <cell r="L91">
            <v>2878975.4098360655</v>
          </cell>
          <cell r="M91">
            <v>2059166.6666666665</v>
          </cell>
          <cell r="N91">
            <v>35300000</v>
          </cell>
        </row>
        <row r="92">
          <cell r="A92" t="str">
            <v>SPSul</v>
          </cell>
          <cell r="B92">
            <v>2837916.6666666665</v>
          </cell>
          <cell r="C92">
            <v>2635208.333333333</v>
          </cell>
          <cell r="D92">
            <v>4849492.2586520948</v>
          </cell>
          <cell r="E92">
            <v>3967766.3934426233</v>
          </cell>
          <cell r="F92">
            <v>4849492.2586520948</v>
          </cell>
          <cell r="G92">
            <v>4408629.326047359</v>
          </cell>
          <cell r="H92">
            <v>4629060.7923497269</v>
          </cell>
          <cell r="I92">
            <v>5069923.7249544626</v>
          </cell>
          <cell r="J92">
            <v>4188197.8597449916</v>
          </cell>
          <cell r="K92">
            <v>4408629.326047359</v>
          </cell>
          <cell r="L92">
            <v>3967766.3934426233</v>
          </cell>
          <cell r="M92">
            <v>2837916.6666666665</v>
          </cell>
          <cell r="N92">
            <v>48650000.000000007</v>
          </cell>
        </row>
        <row r="93">
          <cell r="A93" t="str">
            <v>Total Elpa</v>
          </cell>
          <cell r="B93">
            <v>13300000</v>
          </cell>
          <cell r="C93">
            <v>12349999.999999998</v>
          </cell>
          <cell r="D93">
            <v>22727322.404371582</v>
          </cell>
          <cell r="E93">
            <v>18595081.967213113</v>
          </cell>
          <cell r="F93">
            <v>22727322.404371582</v>
          </cell>
          <cell r="G93">
            <v>20661202.185792349</v>
          </cell>
          <cell r="H93">
            <v>21694262.295081966</v>
          </cell>
          <cell r="I93">
            <v>23760382.513661198</v>
          </cell>
          <cell r="J93">
            <v>19628142.076502733</v>
          </cell>
          <cell r="K93">
            <v>20661202.185792349</v>
          </cell>
          <cell r="L93">
            <v>18595081.967213113</v>
          </cell>
          <cell r="M93">
            <v>13300000</v>
          </cell>
          <cell r="N93">
            <v>227999999.99999997</v>
          </cell>
        </row>
        <row r="98">
          <cell r="A98" t="str">
            <v>Anhembi</v>
          </cell>
          <cell r="B98">
            <v>1310708.4019769358</v>
          </cell>
          <cell r="C98">
            <v>1207907.7429983525</v>
          </cell>
          <cell r="D98">
            <v>1362108.7314662272</v>
          </cell>
          <cell r="E98">
            <v>1182207.5782537067</v>
          </cell>
          <cell r="F98">
            <v>1362108.7314662272</v>
          </cell>
          <cell r="G98">
            <v>1310708.4019769358</v>
          </cell>
          <cell r="H98">
            <v>1336408.5667215814</v>
          </cell>
          <cell r="I98">
            <v>1387808.896210873</v>
          </cell>
          <cell r="J98">
            <v>1259308.0724876439</v>
          </cell>
          <cell r="K98">
            <v>1362108.7314662272</v>
          </cell>
          <cell r="L98">
            <v>1259308.0724876439</v>
          </cell>
          <cell r="M98">
            <v>1259308.0724876439</v>
          </cell>
          <cell r="N98">
            <v>15600000</v>
          </cell>
        </row>
        <row r="99">
          <cell r="A99" t="str">
            <v>Centro</v>
          </cell>
          <cell r="B99">
            <v>1226688.6326194396</v>
          </cell>
          <cell r="C99">
            <v>1130477.7594728169</v>
          </cell>
          <cell r="D99">
            <v>1274794.0691927511</v>
          </cell>
          <cell r="E99">
            <v>1106425.0411861613</v>
          </cell>
          <cell r="F99">
            <v>1274794.0691927511</v>
          </cell>
          <cell r="G99">
            <v>1226688.6326194396</v>
          </cell>
          <cell r="H99">
            <v>1250741.3509060955</v>
          </cell>
          <cell r="I99">
            <v>1298846.7874794069</v>
          </cell>
          <cell r="J99">
            <v>1178583.1960461284</v>
          </cell>
          <cell r="K99">
            <v>1274794.0691927511</v>
          </cell>
          <cell r="L99">
            <v>1178583.1960461284</v>
          </cell>
          <cell r="M99">
            <v>1178583.1960461284</v>
          </cell>
          <cell r="N99">
            <v>14600000</v>
          </cell>
        </row>
        <row r="100">
          <cell r="A100" t="str">
            <v>Grande ABC</v>
          </cell>
          <cell r="B100">
            <v>1100658.9785831959</v>
          </cell>
          <cell r="C100">
            <v>1014332.784184514</v>
          </cell>
          <cell r="D100">
            <v>1143822.075782537</v>
          </cell>
          <cell r="E100">
            <v>992751.23558484344</v>
          </cell>
          <cell r="F100">
            <v>1143822.075782537</v>
          </cell>
          <cell r="G100">
            <v>1100658.9785831959</v>
          </cell>
          <cell r="H100">
            <v>1122240.5271828666</v>
          </cell>
          <cell r="I100">
            <v>1165403.6243822074</v>
          </cell>
          <cell r="J100">
            <v>1057495.8813838551</v>
          </cell>
          <cell r="K100">
            <v>1143822.075782537</v>
          </cell>
          <cell r="L100">
            <v>1057495.8813838551</v>
          </cell>
          <cell r="M100">
            <v>1057495.8813838551</v>
          </cell>
          <cell r="N100">
            <v>13100000</v>
          </cell>
        </row>
        <row r="101">
          <cell r="A101" t="str">
            <v>Leste</v>
          </cell>
          <cell r="B101">
            <v>1856836.902800659</v>
          </cell>
          <cell r="C101">
            <v>1711202.6359143329</v>
          </cell>
          <cell r="D101">
            <v>1929654.036243822</v>
          </cell>
          <cell r="E101">
            <v>1674794.0691927513</v>
          </cell>
          <cell r="F101">
            <v>1929654.036243822</v>
          </cell>
          <cell r="G101">
            <v>1856836.902800659</v>
          </cell>
          <cell r="H101">
            <v>1893245.4695222406</v>
          </cell>
          <cell r="I101">
            <v>1966062.6029654036</v>
          </cell>
          <cell r="J101">
            <v>1784019.7693574957</v>
          </cell>
          <cell r="K101">
            <v>1929654.036243822</v>
          </cell>
          <cell r="L101">
            <v>1784019.7693574957</v>
          </cell>
          <cell r="M101">
            <v>1784019.7693574957</v>
          </cell>
          <cell r="N101">
            <v>22099999.999999996</v>
          </cell>
        </row>
        <row r="102">
          <cell r="A102" t="str">
            <v>Oeste</v>
          </cell>
          <cell r="B102">
            <v>1288023.0642504119</v>
          </cell>
          <cell r="C102">
            <v>1187001.647446458</v>
          </cell>
          <cell r="D102">
            <v>1338533.772652389</v>
          </cell>
          <cell r="E102">
            <v>1161746.2932454697</v>
          </cell>
          <cell r="F102">
            <v>1338533.772652389</v>
          </cell>
          <cell r="G102">
            <v>1288023.0642504119</v>
          </cell>
          <cell r="H102">
            <v>1313278.4184514005</v>
          </cell>
          <cell r="I102">
            <v>1363789.1268533773</v>
          </cell>
          <cell r="J102">
            <v>1237512.3558484351</v>
          </cell>
          <cell r="K102">
            <v>1338533.772652389</v>
          </cell>
          <cell r="L102">
            <v>1237512.3558484351</v>
          </cell>
          <cell r="M102">
            <v>1237512.3558484351</v>
          </cell>
          <cell r="N102">
            <v>15330000.000000002</v>
          </cell>
        </row>
        <row r="103">
          <cell r="A103" t="str">
            <v>SPSul</v>
          </cell>
          <cell r="B103">
            <v>1814827.018121911</v>
          </cell>
          <cell r="C103">
            <v>1672487.6441515649</v>
          </cell>
          <cell r="D103">
            <v>1885996.705107084</v>
          </cell>
          <cell r="E103">
            <v>1636902.8006589785</v>
          </cell>
          <cell r="F103">
            <v>1885996.705107084</v>
          </cell>
          <cell r="G103">
            <v>1814827.018121911</v>
          </cell>
          <cell r="H103">
            <v>1850411.8616144976</v>
          </cell>
          <cell r="I103">
            <v>1921581.5485996706</v>
          </cell>
          <cell r="J103">
            <v>1743657.331136738</v>
          </cell>
          <cell r="K103">
            <v>1885996.705107084</v>
          </cell>
          <cell r="L103">
            <v>1743657.331136738</v>
          </cell>
          <cell r="M103">
            <v>1743657.331136738</v>
          </cell>
          <cell r="N103">
            <v>21599999.999999996</v>
          </cell>
        </row>
        <row r="104">
          <cell r="A104" t="str">
            <v>Total Elpa</v>
          </cell>
          <cell r="B104">
            <v>8597742.9983525537</v>
          </cell>
          <cell r="C104">
            <v>7923410.2141680392</v>
          </cell>
          <cell r="D104">
            <v>8934909.3904448096</v>
          </cell>
          <cell r="E104">
            <v>7754827.0181219112</v>
          </cell>
          <cell r="F104">
            <v>8934909.3904448096</v>
          </cell>
          <cell r="G104">
            <v>8597742.9983525537</v>
          </cell>
          <cell r="H104">
            <v>8766326.1943986826</v>
          </cell>
          <cell r="I104">
            <v>9103492.5864909384</v>
          </cell>
          <cell r="J104">
            <v>8260576.6062602969</v>
          </cell>
          <cell r="K104">
            <v>8934909.3904448096</v>
          </cell>
          <cell r="L104">
            <v>8260576.6062602969</v>
          </cell>
          <cell r="M104">
            <v>8260576.6062602969</v>
          </cell>
          <cell r="N104">
            <v>102330000.00000001</v>
          </cell>
        </row>
      </sheetData>
      <sheetData sheetId="23" refreshError="1"/>
      <sheetData sheetId="24" refreshError="1">
        <row r="34">
          <cell r="A34" t="str">
            <v>Plano de Ação</v>
          </cell>
        </row>
        <row r="56">
          <cell r="Q56" t="str">
            <v>Anhembi</v>
          </cell>
          <cell r="R56">
            <v>522.47</v>
          </cell>
          <cell r="S56">
            <v>548.98</v>
          </cell>
          <cell r="T56">
            <v>460.38</v>
          </cell>
          <cell r="U56">
            <v>579.77</v>
          </cell>
          <cell r="V56">
            <v>462.62</v>
          </cell>
          <cell r="W56">
            <v>488.49</v>
          </cell>
          <cell r="X56">
            <v>452.84</v>
          </cell>
          <cell r="Y56">
            <v>441.04</v>
          </cell>
          <cell r="Z56">
            <v>500.14</v>
          </cell>
          <cell r="AA56">
            <v>466.02</v>
          </cell>
          <cell r="AB56">
            <v>442.63</v>
          </cell>
          <cell r="AC56">
            <v>439.32</v>
          </cell>
          <cell r="AE56" t="str">
            <v>Anhembi</v>
          </cell>
          <cell r="AF56">
            <v>408.49</v>
          </cell>
          <cell r="AG56">
            <v>408.49</v>
          </cell>
          <cell r="AH56">
            <v>408.49</v>
          </cell>
          <cell r="AI56">
            <v>408.49</v>
          </cell>
          <cell r="AJ56">
            <v>408.49</v>
          </cell>
          <cell r="AK56">
            <v>408.49</v>
          </cell>
          <cell r="AL56">
            <v>408.49</v>
          </cell>
          <cell r="AM56">
            <v>408.49</v>
          </cell>
          <cell r="AN56">
            <v>408.49</v>
          </cell>
          <cell r="AO56">
            <v>408.49</v>
          </cell>
          <cell r="AP56">
            <v>408.49</v>
          </cell>
          <cell r="AQ56">
            <v>408.49</v>
          </cell>
        </row>
        <row r="57">
          <cell r="Q57" t="str">
            <v>Centro</v>
          </cell>
          <cell r="R57">
            <v>481.17</v>
          </cell>
          <cell r="S57">
            <v>490.8</v>
          </cell>
          <cell r="T57">
            <v>506.38</v>
          </cell>
          <cell r="U57">
            <v>550.97</v>
          </cell>
          <cell r="V57">
            <v>585.74</v>
          </cell>
          <cell r="W57">
            <v>570.66</v>
          </cell>
          <cell r="X57">
            <v>0</v>
          </cell>
          <cell r="Y57">
            <v>411.74</v>
          </cell>
          <cell r="Z57">
            <v>536</v>
          </cell>
          <cell r="AA57">
            <v>521.79</v>
          </cell>
          <cell r="AB57">
            <v>411.74</v>
          </cell>
          <cell r="AC57">
            <v>459.12</v>
          </cell>
          <cell r="AE57" t="str">
            <v>Centro</v>
          </cell>
          <cell r="AF57">
            <v>394.23</v>
          </cell>
          <cell r="AG57">
            <v>394.23</v>
          </cell>
          <cell r="AH57">
            <v>394.23</v>
          </cell>
          <cell r="AI57">
            <v>394.23</v>
          </cell>
          <cell r="AJ57">
            <v>394.23</v>
          </cell>
          <cell r="AK57">
            <v>394.23</v>
          </cell>
          <cell r="AL57">
            <v>394.23</v>
          </cell>
          <cell r="AM57">
            <v>394.23</v>
          </cell>
          <cell r="AN57">
            <v>394.23</v>
          </cell>
          <cell r="AO57">
            <v>394.23</v>
          </cell>
          <cell r="AP57">
            <v>394.23</v>
          </cell>
          <cell r="AQ57">
            <v>394.23</v>
          </cell>
        </row>
        <row r="58">
          <cell r="Q58" t="str">
            <v>Grande ABC</v>
          </cell>
          <cell r="R58">
            <v>575.48050847457625</v>
          </cell>
          <cell r="S58">
            <v>540.89361111111111</v>
          </cell>
          <cell r="T58">
            <v>528.34216867469877</v>
          </cell>
          <cell r="U58">
            <v>550.97</v>
          </cell>
          <cell r="V58">
            <v>557.39</v>
          </cell>
          <cell r="W58">
            <v>529.85</v>
          </cell>
          <cell r="X58">
            <v>567.65</v>
          </cell>
          <cell r="Y58">
            <v>533.58000000000004</v>
          </cell>
          <cell r="Z58">
            <v>524.89</v>
          </cell>
          <cell r="AA58">
            <v>427.42</v>
          </cell>
          <cell r="AB58">
            <v>451.13</v>
          </cell>
          <cell r="AC58">
            <v>472.56</v>
          </cell>
          <cell r="AE58" t="str">
            <v>Grande ABC</v>
          </cell>
          <cell r="AF58">
            <v>438.59</v>
          </cell>
          <cell r="AG58">
            <v>438.59</v>
          </cell>
          <cell r="AH58">
            <v>438.59</v>
          </cell>
          <cell r="AI58">
            <v>438.59</v>
          </cell>
          <cell r="AJ58">
            <v>438.59</v>
          </cell>
          <cell r="AK58">
            <v>438.59</v>
          </cell>
          <cell r="AL58">
            <v>438.59</v>
          </cell>
          <cell r="AM58">
            <v>438.59</v>
          </cell>
          <cell r="AN58">
            <v>438.59</v>
          </cell>
          <cell r="AO58">
            <v>438.59</v>
          </cell>
          <cell r="AP58">
            <v>438.59</v>
          </cell>
          <cell r="AQ58">
            <v>438.59</v>
          </cell>
        </row>
        <row r="59">
          <cell r="Q59" t="str">
            <v>Leste</v>
          </cell>
          <cell r="R59">
            <v>538.87</v>
          </cell>
          <cell r="S59">
            <v>565.08000000000004</v>
          </cell>
          <cell r="T59">
            <v>481.59</v>
          </cell>
          <cell r="U59">
            <v>531.74</v>
          </cell>
          <cell r="V59">
            <v>523.76</v>
          </cell>
          <cell r="W59">
            <v>516.64</v>
          </cell>
          <cell r="X59">
            <v>521.08000000000004</v>
          </cell>
          <cell r="Y59">
            <v>543.91</v>
          </cell>
          <cell r="Z59">
            <v>502.95</v>
          </cell>
          <cell r="AA59">
            <v>514.91999999999996</v>
          </cell>
          <cell r="AB59">
            <v>479.24</v>
          </cell>
          <cell r="AC59">
            <v>479.19</v>
          </cell>
          <cell r="AE59" t="str">
            <v>Leste</v>
          </cell>
          <cell r="AF59">
            <v>422.82</v>
          </cell>
          <cell r="AG59">
            <v>422.82</v>
          </cell>
          <cell r="AH59">
            <v>422.82</v>
          </cell>
          <cell r="AI59">
            <v>422.82</v>
          </cell>
          <cell r="AJ59">
            <v>422.82</v>
          </cell>
          <cell r="AK59">
            <v>422.82</v>
          </cell>
          <cell r="AL59">
            <v>422.82</v>
          </cell>
          <cell r="AM59">
            <v>422.82</v>
          </cell>
          <cell r="AN59">
            <v>422.82</v>
          </cell>
          <cell r="AO59">
            <v>422.82</v>
          </cell>
          <cell r="AP59">
            <v>422.82</v>
          </cell>
          <cell r="AQ59">
            <v>422.82</v>
          </cell>
        </row>
        <row r="60">
          <cell r="Q60" t="str">
            <v>Oeste</v>
          </cell>
          <cell r="R60">
            <v>398.76519999999999</v>
          </cell>
          <cell r="S60">
            <v>358.42</v>
          </cell>
          <cell r="T60">
            <v>376.51</v>
          </cell>
          <cell r="U60">
            <v>348.57</v>
          </cell>
          <cell r="V60">
            <v>403.92</v>
          </cell>
          <cell r="W60">
            <v>313.73</v>
          </cell>
          <cell r="X60">
            <v>341.19</v>
          </cell>
          <cell r="Y60">
            <v>387.42</v>
          </cell>
          <cell r="Z60">
            <v>383.93</v>
          </cell>
          <cell r="AA60">
            <v>367.35</v>
          </cell>
          <cell r="AB60">
            <v>367.95</v>
          </cell>
          <cell r="AC60">
            <v>386.55</v>
          </cell>
          <cell r="AE60" t="str">
            <v>Oeste</v>
          </cell>
          <cell r="AF60">
            <v>302.32</v>
          </cell>
          <cell r="AG60">
            <v>302.32</v>
          </cell>
          <cell r="AH60">
            <v>302.32</v>
          </cell>
          <cell r="AI60">
            <v>302.32</v>
          </cell>
          <cell r="AJ60">
            <v>302.32</v>
          </cell>
          <cell r="AK60">
            <v>302.32</v>
          </cell>
          <cell r="AL60">
            <v>302.32</v>
          </cell>
          <cell r="AM60">
            <v>302.32</v>
          </cell>
          <cell r="AN60">
            <v>302.32</v>
          </cell>
          <cell r="AO60">
            <v>302.32</v>
          </cell>
          <cell r="AP60">
            <v>302.32</v>
          </cell>
          <cell r="AQ60">
            <v>302.32</v>
          </cell>
        </row>
        <row r="61">
          <cell r="Q61" t="str">
            <v>SP Sul</v>
          </cell>
          <cell r="R61">
            <v>539.78</v>
          </cell>
          <cell r="S61">
            <v>496.89</v>
          </cell>
          <cell r="T61">
            <v>521.11</v>
          </cell>
          <cell r="U61">
            <v>539.64</v>
          </cell>
          <cell r="V61">
            <v>552.30999999999995</v>
          </cell>
          <cell r="W61">
            <v>462</v>
          </cell>
          <cell r="X61">
            <v>504.69</v>
          </cell>
          <cell r="Y61">
            <v>532</v>
          </cell>
          <cell r="Z61">
            <v>473.09</v>
          </cell>
          <cell r="AA61">
            <v>503.7</v>
          </cell>
          <cell r="AB61">
            <v>488.7</v>
          </cell>
          <cell r="AC61">
            <v>486.49</v>
          </cell>
          <cell r="AE61" t="str">
            <v>SP Sul</v>
          </cell>
          <cell r="AF61">
            <v>415.41</v>
          </cell>
          <cell r="AG61">
            <v>415.41</v>
          </cell>
          <cell r="AH61">
            <v>415.41</v>
          </cell>
          <cell r="AI61">
            <v>415.41</v>
          </cell>
          <cell r="AJ61">
            <v>415.41</v>
          </cell>
          <cell r="AK61">
            <v>415.41</v>
          </cell>
          <cell r="AL61">
            <v>415.41</v>
          </cell>
          <cell r="AM61">
            <v>415.41</v>
          </cell>
          <cell r="AN61">
            <v>415.41</v>
          </cell>
          <cell r="AO61">
            <v>415.41</v>
          </cell>
          <cell r="AP61">
            <v>415.41</v>
          </cell>
          <cell r="AQ61">
            <v>415.41</v>
          </cell>
        </row>
        <row r="62">
          <cell r="Q62" t="str">
            <v>Total VPO</v>
          </cell>
          <cell r="R62">
            <v>509.42261807909608</v>
          </cell>
          <cell r="S62">
            <v>500.17726851851853</v>
          </cell>
          <cell r="T62">
            <v>479.05202811244976</v>
          </cell>
          <cell r="U62">
            <v>516.94333333333327</v>
          </cell>
          <cell r="V62">
            <v>514.29</v>
          </cell>
          <cell r="W62">
            <v>480.2283333333333</v>
          </cell>
          <cell r="X62">
            <v>397.90833333333336</v>
          </cell>
          <cell r="Y62">
            <v>474.94833333333332</v>
          </cell>
          <cell r="Z62">
            <v>486.83333333333326</v>
          </cell>
          <cell r="AA62">
            <v>466.86666666666662</v>
          </cell>
          <cell r="AB62">
            <v>440.23166666666663</v>
          </cell>
          <cell r="AC62">
            <v>453.87166666666673</v>
          </cell>
          <cell r="AE62" t="str">
            <v>Total VPO</v>
          </cell>
          <cell r="AF62">
            <v>0</v>
          </cell>
          <cell r="AG62">
            <v>0</v>
          </cell>
          <cell r="AH62">
            <v>0</v>
          </cell>
          <cell r="AI62">
            <v>0</v>
          </cell>
          <cell r="AJ62">
            <v>0</v>
          </cell>
          <cell r="AK62">
            <v>0</v>
          </cell>
          <cell r="AL62">
            <v>0</v>
          </cell>
          <cell r="AM62">
            <v>0</v>
          </cell>
          <cell r="AN62">
            <v>0</v>
          </cell>
          <cell r="AO62">
            <v>0</v>
          </cell>
          <cell r="AP62">
            <v>0</v>
          </cell>
          <cell r="AQ62">
            <v>0</v>
          </cell>
        </row>
        <row r="67">
          <cell r="Q67" t="str">
            <v>Anhembi</v>
          </cell>
          <cell r="R67">
            <v>0.69699999999999995</v>
          </cell>
          <cell r="S67">
            <v>0.69640000000000002</v>
          </cell>
          <cell r="T67">
            <v>0.4894</v>
          </cell>
          <cell r="U67">
            <v>0.45</v>
          </cell>
          <cell r="V67">
            <v>0.54100000000000004</v>
          </cell>
          <cell r="W67">
            <v>0.51849999999999996</v>
          </cell>
          <cell r="X67">
            <v>0.57999999999999996</v>
          </cell>
          <cell r="Y67">
            <v>0.5333</v>
          </cell>
          <cell r="Z67">
            <v>0.53</v>
          </cell>
          <cell r="AA67">
            <v>0.53</v>
          </cell>
          <cell r="AB67">
            <v>0.09</v>
          </cell>
          <cell r="AC67">
            <v>0.35</v>
          </cell>
          <cell r="AE67" t="str">
            <v>Anhembi</v>
          </cell>
          <cell r="AF67">
            <v>0.50209999999999999</v>
          </cell>
          <cell r="AG67">
            <v>0.50209999999999999</v>
          </cell>
          <cell r="AH67">
            <v>0.50209999999999999</v>
          </cell>
          <cell r="AI67">
            <v>0.50209999999999999</v>
          </cell>
          <cell r="AJ67">
            <v>0.50209999999999999</v>
          </cell>
          <cell r="AK67">
            <v>0.50209999999999999</v>
          </cell>
          <cell r="AL67">
            <v>0.50209999999999999</v>
          </cell>
          <cell r="AM67">
            <v>0.50209999999999999</v>
          </cell>
          <cell r="AN67">
            <v>0.50209999999999999</v>
          </cell>
          <cell r="AO67">
            <v>0.50209999999999999</v>
          </cell>
          <cell r="AP67">
            <v>0.50209999999999999</v>
          </cell>
          <cell r="AQ67">
            <v>0.50209999999999999</v>
          </cell>
        </row>
        <row r="68">
          <cell r="Q68" t="str">
            <v>Centro</v>
          </cell>
          <cell r="R68">
            <v>0.59379999999999999</v>
          </cell>
          <cell r="S68">
            <v>0.6452</v>
          </cell>
          <cell r="T68">
            <v>0.70450000000000002</v>
          </cell>
          <cell r="U68">
            <v>0.78129999999999999</v>
          </cell>
          <cell r="V68">
            <v>0.86209999999999998</v>
          </cell>
          <cell r="W68">
            <v>0.82350000000000001</v>
          </cell>
          <cell r="X68">
            <v>0</v>
          </cell>
          <cell r="Y68">
            <v>0.11</v>
          </cell>
          <cell r="Z68">
            <v>0.55000000000000004</v>
          </cell>
          <cell r="AA68">
            <v>0.75</v>
          </cell>
          <cell r="AB68">
            <v>0.11</v>
          </cell>
          <cell r="AC68">
            <v>0.28000000000000003</v>
          </cell>
          <cell r="AE68" t="str">
            <v>Centro</v>
          </cell>
          <cell r="AF68">
            <v>0.51819999999999999</v>
          </cell>
          <cell r="AG68">
            <v>0.51819999999999999</v>
          </cell>
          <cell r="AH68">
            <v>0.51819999999999999</v>
          </cell>
          <cell r="AI68">
            <v>0.51819999999999999</v>
          </cell>
          <cell r="AJ68">
            <v>0.51819999999999999</v>
          </cell>
          <cell r="AK68">
            <v>0.51819999999999999</v>
          </cell>
          <cell r="AL68">
            <v>0.51819999999999999</v>
          </cell>
          <cell r="AM68">
            <v>0.51819999999999999</v>
          </cell>
          <cell r="AN68">
            <v>0.51819999999999999</v>
          </cell>
          <cell r="AO68">
            <v>0.51819999999999999</v>
          </cell>
          <cell r="AP68">
            <v>0.51819999999999999</v>
          </cell>
          <cell r="AQ68">
            <v>0.51819999999999999</v>
          </cell>
        </row>
        <row r="69">
          <cell r="Q69" t="str">
            <v>Grande ABC</v>
          </cell>
          <cell r="R69">
            <v>0.72819999999999996</v>
          </cell>
          <cell r="S69">
            <v>0.88890000000000002</v>
          </cell>
          <cell r="T69">
            <v>0.68669999999999998</v>
          </cell>
          <cell r="U69">
            <v>0.85419999999999996</v>
          </cell>
          <cell r="V69">
            <v>0.74239999999999995</v>
          </cell>
          <cell r="W69">
            <v>0.75409999999999999</v>
          </cell>
          <cell r="X69">
            <v>0.7</v>
          </cell>
          <cell r="Y69">
            <v>0.73</v>
          </cell>
          <cell r="Z69">
            <v>0.7</v>
          </cell>
          <cell r="AA69">
            <v>0.32</v>
          </cell>
          <cell r="AB69">
            <v>0.55000000000000004</v>
          </cell>
          <cell r="AC69">
            <v>0.41</v>
          </cell>
          <cell r="AE69" t="str">
            <v>Grande ABC</v>
          </cell>
          <cell r="AF69">
            <v>0.61450000000000005</v>
          </cell>
          <cell r="AG69">
            <v>0.61450000000000005</v>
          </cell>
          <cell r="AH69">
            <v>0.61450000000000005</v>
          </cell>
          <cell r="AI69">
            <v>0.61450000000000005</v>
          </cell>
          <cell r="AJ69">
            <v>0.61450000000000005</v>
          </cell>
          <cell r="AK69">
            <v>0.61450000000000005</v>
          </cell>
          <cell r="AL69">
            <v>0.61450000000000005</v>
          </cell>
          <cell r="AM69">
            <v>0.61450000000000005</v>
          </cell>
          <cell r="AN69">
            <v>0.61450000000000005</v>
          </cell>
          <cell r="AO69">
            <v>0.61450000000000005</v>
          </cell>
          <cell r="AP69">
            <v>0.61450000000000005</v>
          </cell>
          <cell r="AQ69">
            <v>0.61450000000000005</v>
          </cell>
        </row>
        <row r="70">
          <cell r="Q70" t="str">
            <v>Leste</v>
          </cell>
          <cell r="R70">
            <v>0.75880000000000003</v>
          </cell>
          <cell r="S70">
            <v>0.83489999999999998</v>
          </cell>
          <cell r="T70">
            <v>0.62629999999999997</v>
          </cell>
          <cell r="U70">
            <v>0.85960000000000003</v>
          </cell>
          <cell r="V70">
            <v>0.83779999999999999</v>
          </cell>
          <cell r="W70">
            <v>0.82050000000000001</v>
          </cell>
          <cell r="X70">
            <v>0.82</v>
          </cell>
          <cell r="Y70">
            <v>0.61</v>
          </cell>
          <cell r="Z70">
            <v>0.65</v>
          </cell>
          <cell r="AA70">
            <v>0.77</v>
          </cell>
          <cell r="AB70">
            <v>0.65</v>
          </cell>
          <cell r="AC70">
            <v>0.6</v>
          </cell>
          <cell r="AE70" t="str">
            <v>Leste</v>
          </cell>
          <cell r="AF70">
            <v>0.59119999999999995</v>
          </cell>
          <cell r="AG70">
            <v>0.59119999999999995</v>
          </cell>
          <cell r="AH70">
            <v>0.59119999999999995</v>
          </cell>
          <cell r="AI70">
            <v>0.59119999999999995</v>
          </cell>
          <cell r="AJ70">
            <v>0.59119999999999995</v>
          </cell>
          <cell r="AK70">
            <v>0.59119999999999995</v>
          </cell>
          <cell r="AL70">
            <v>0.59119999999999995</v>
          </cell>
          <cell r="AM70">
            <v>0.59119999999999995</v>
          </cell>
          <cell r="AN70">
            <v>0.59119999999999995</v>
          </cell>
          <cell r="AO70">
            <v>0.59119999999999995</v>
          </cell>
          <cell r="AP70">
            <v>0.59119999999999995</v>
          </cell>
          <cell r="AQ70">
            <v>0.59119999999999995</v>
          </cell>
        </row>
        <row r="71">
          <cell r="Q71" t="str">
            <v>Oeste</v>
          </cell>
          <cell r="R71">
            <v>0.1105</v>
          </cell>
          <cell r="S71">
            <v>6.93E-2</v>
          </cell>
          <cell r="T71">
            <v>0.15770000000000001</v>
          </cell>
          <cell r="U71">
            <v>9.2100000000000001E-2</v>
          </cell>
          <cell r="V71">
            <v>0.2039</v>
          </cell>
          <cell r="W71">
            <v>7.8200000000000006E-2</v>
          </cell>
          <cell r="X71">
            <v>0.09</v>
          </cell>
          <cell r="Y71">
            <v>0.14000000000000001</v>
          </cell>
          <cell r="Z71">
            <v>0.25</v>
          </cell>
          <cell r="AA71">
            <v>0.09</v>
          </cell>
          <cell r="AB71">
            <v>0.06</v>
          </cell>
          <cell r="AC71">
            <v>0.12</v>
          </cell>
          <cell r="AE71" t="str">
            <v>Oeste</v>
          </cell>
          <cell r="AF71">
            <v>0.09</v>
          </cell>
          <cell r="AG71">
            <v>0.09</v>
          </cell>
          <cell r="AH71">
            <v>0.09</v>
          </cell>
          <cell r="AI71">
            <v>0.09</v>
          </cell>
          <cell r="AJ71">
            <v>0.09</v>
          </cell>
          <cell r="AK71">
            <v>0.09</v>
          </cell>
          <cell r="AL71">
            <v>0.09</v>
          </cell>
          <cell r="AM71">
            <v>0.09</v>
          </cell>
          <cell r="AN71">
            <v>0.09</v>
          </cell>
          <cell r="AO71">
            <v>0.09</v>
          </cell>
          <cell r="AP71">
            <v>0.09</v>
          </cell>
          <cell r="AQ71">
            <v>0.09</v>
          </cell>
        </row>
        <row r="72">
          <cell r="Q72" t="str">
            <v>SP Sul</v>
          </cell>
          <cell r="R72">
            <v>0.8</v>
          </cell>
          <cell r="S72">
            <v>0.69389999999999996</v>
          </cell>
          <cell r="T72">
            <v>0.60580000000000001</v>
          </cell>
          <cell r="U72">
            <v>0.61180000000000001</v>
          </cell>
          <cell r="V72">
            <v>0.69699999999999995</v>
          </cell>
          <cell r="W72">
            <v>0.66669999999999996</v>
          </cell>
          <cell r="X72">
            <v>0.74</v>
          </cell>
          <cell r="Y72">
            <v>0.56999999999999995</v>
          </cell>
          <cell r="Z72">
            <v>0.59</v>
          </cell>
          <cell r="AA72">
            <v>0.6</v>
          </cell>
          <cell r="AB72">
            <v>0.54</v>
          </cell>
          <cell r="AC72">
            <v>0.54</v>
          </cell>
          <cell r="AE72" t="str">
            <v>SP Sul</v>
          </cell>
          <cell r="AF72">
            <v>0.67979999999999996</v>
          </cell>
          <cell r="AG72">
            <v>0.67979999999999996</v>
          </cell>
          <cell r="AH72">
            <v>0.67979999999999996</v>
          </cell>
          <cell r="AI72">
            <v>0.67979999999999996</v>
          </cell>
          <cell r="AJ72">
            <v>0.67979999999999996</v>
          </cell>
          <cell r="AK72">
            <v>0.67979999999999996</v>
          </cell>
          <cell r="AL72">
            <v>0.67979999999999996</v>
          </cell>
          <cell r="AM72">
            <v>0.67979999999999996</v>
          </cell>
          <cell r="AN72">
            <v>0.67979999999999996</v>
          </cell>
          <cell r="AO72">
            <v>0.67979999999999996</v>
          </cell>
          <cell r="AP72">
            <v>0.67979999999999996</v>
          </cell>
          <cell r="AQ72">
            <v>0.67979999999999996</v>
          </cell>
        </row>
        <row r="73">
          <cell r="Q73" t="str">
            <v>Total VPO</v>
          </cell>
          <cell r="R73">
            <v>0.61471666666666669</v>
          </cell>
          <cell r="S73">
            <v>0.63810000000000011</v>
          </cell>
          <cell r="T73">
            <v>0.5450666666666667</v>
          </cell>
          <cell r="U73">
            <v>0.60816666666666663</v>
          </cell>
          <cell r="V73">
            <v>0.64736666666666676</v>
          </cell>
          <cell r="W73">
            <v>0.61024999999999996</v>
          </cell>
          <cell r="X73">
            <v>0.48833333333333329</v>
          </cell>
          <cell r="Y73">
            <v>0.4488833333333333</v>
          </cell>
          <cell r="Z73">
            <v>0.54500000000000004</v>
          </cell>
          <cell r="AA73">
            <v>0.51</v>
          </cell>
          <cell r="AB73">
            <v>0.33333333333333331</v>
          </cell>
          <cell r="AC73">
            <v>0.38333333333333336</v>
          </cell>
          <cell r="AE73" t="str">
            <v>Total VPO</v>
          </cell>
          <cell r="AF73">
            <v>0</v>
          </cell>
          <cell r="AG73">
            <v>0</v>
          </cell>
          <cell r="AH73">
            <v>0</v>
          </cell>
          <cell r="AI73">
            <v>0</v>
          </cell>
          <cell r="AJ73">
            <v>0</v>
          </cell>
          <cell r="AK73">
            <v>0</v>
          </cell>
          <cell r="AL73">
            <v>0</v>
          </cell>
          <cell r="AM73">
            <v>0</v>
          </cell>
          <cell r="AN73">
            <v>0</v>
          </cell>
          <cell r="AO73">
            <v>0</v>
          </cell>
          <cell r="AP73">
            <v>0</v>
          </cell>
          <cell r="AQ73">
            <v>0</v>
          </cell>
        </row>
        <row r="78">
          <cell r="Q78" t="str">
            <v>Anhembi</v>
          </cell>
          <cell r="R78">
            <v>0.10100000000000001</v>
          </cell>
          <cell r="S78">
            <v>0</v>
          </cell>
          <cell r="T78">
            <v>0.10639999999999999</v>
          </cell>
          <cell r="U78">
            <v>0.31669999999999998</v>
          </cell>
          <cell r="V78">
            <v>3.2800000000000003E-2</v>
          </cell>
          <cell r="W78">
            <v>0.1111</v>
          </cell>
          <cell r="X78">
            <v>0</v>
          </cell>
          <cell r="Y78">
            <v>0</v>
          </cell>
          <cell r="Z78">
            <v>0.1</v>
          </cell>
          <cell r="AA78">
            <v>0</v>
          </cell>
          <cell r="AB78">
            <v>0.17</v>
          </cell>
          <cell r="AC78">
            <v>0.04</v>
          </cell>
          <cell r="AE78" t="str">
            <v>Anhembi</v>
          </cell>
          <cell r="AF78">
            <v>5.5300000000000002E-2</v>
          </cell>
          <cell r="AG78">
            <v>5.5300000000000002E-2</v>
          </cell>
          <cell r="AH78">
            <v>5.5300000000000002E-2</v>
          </cell>
          <cell r="AI78">
            <v>5.5300000000000002E-2</v>
          </cell>
          <cell r="AJ78">
            <v>5.5300000000000002E-2</v>
          </cell>
          <cell r="AK78">
            <v>5.5300000000000002E-2</v>
          </cell>
          <cell r="AL78">
            <v>5.5300000000000002E-2</v>
          </cell>
          <cell r="AM78">
            <v>5.5300000000000002E-2</v>
          </cell>
          <cell r="AN78">
            <v>5.5300000000000002E-2</v>
          </cell>
          <cell r="AO78">
            <v>5.5300000000000002E-2</v>
          </cell>
          <cell r="AP78">
            <v>5.5300000000000002E-2</v>
          </cell>
          <cell r="AQ78">
            <v>5.5300000000000002E-2</v>
          </cell>
        </row>
        <row r="79">
          <cell r="Q79" t="str">
            <v>Centro</v>
          </cell>
          <cell r="R79">
            <v>0</v>
          </cell>
          <cell r="S79">
            <v>0</v>
          </cell>
          <cell r="T79">
            <v>2.2700000000000001E-2</v>
          </cell>
          <cell r="U79">
            <v>9.3799999999999994E-2</v>
          </cell>
          <cell r="V79">
            <v>6.9000000000000006E-2</v>
          </cell>
          <cell r="W79">
            <v>5.8799999999999998E-2</v>
          </cell>
          <cell r="X79">
            <v>0</v>
          </cell>
          <cell r="Y79">
            <v>0</v>
          </cell>
          <cell r="Z79">
            <v>0.09</v>
          </cell>
          <cell r="AA79">
            <v>0</v>
          </cell>
          <cell r="AB79">
            <v>0</v>
          </cell>
          <cell r="AC79">
            <v>0.05</v>
          </cell>
          <cell r="AE79" t="str">
            <v>Centro</v>
          </cell>
          <cell r="AF79">
            <v>6.1000000000000004E-3</v>
          </cell>
          <cell r="AG79">
            <v>6.1000000000000004E-3</v>
          </cell>
          <cell r="AH79">
            <v>6.1000000000000004E-3</v>
          </cell>
          <cell r="AI79">
            <v>6.1000000000000004E-3</v>
          </cell>
          <cell r="AJ79">
            <v>6.1000000000000004E-3</v>
          </cell>
          <cell r="AK79">
            <v>6.1000000000000004E-3</v>
          </cell>
          <cell r="AL79">
            <v>6.1000000000000004E-3</v>
          </cell>
          <cell r="AM79">
            <v>6.1000000000000004E-3</v>
          </cell>
          <cell r="AN79">
            <v>6.1000000000000004E-3</v>
          </cell>
          <cell r="AO79">
            <v>6.1000000000000004E-3</v>
          </cell>
          <cell r="AP79">
            <v>6.1000000000000004E-3</v>
          </cell>
          <cell r="AQ79">
            <v>6.1000000000000004E-3</v>
          </cell>
        </row>
        <row r="80">
          <cell r="Q80" t="str">
            <v>Grande ABC</v>
          </cell>
          <cell r="R80">
            <v>0.1356</v>
          </cell>
          <cell r="S80">
            <v>2.7799999999999998E-2</v>
          </cell>
          <cell r="T80">
            <v>7.2300000000000003E-2</v>
          </cell>
          <cell r="U80">
            <v>4.1700000000000001E-2</v>
          </cell>
          <cell r="V80">
            <v>9.0899999999999995E-2</v>
          </cell>
          <cell r="W80">
            <v>6.5600000000000006E-2</v>
          </cell>
          <cell r="X80">
            <v>0.06</v>
          </cell>
          <cell r="Y80">
            <v>0.6</v>
          </cell>
          <cell r="Z80">
            <v>0.09</v>
          </cell>
          <cell r="AA80">
            <v>0</v>
          </cell>
          <cell r="AB80">
            <v>0</v>
          </cell>
          <cell r="AC80">
            <v>0.05</v>
          </cell>
          <cell r="AE80" t="str">
            <v>Grande ABC</v>
          </cell>
          <cell r="AF80">
            <v>6.28E-3</v>
          </cell>
          <cell r="AG80">
            <v>6.28E-3</v>
          </cell>
          <cell r="AH80">
            <v>6.28E-3</v>
          </cell>
          <cell r="AI80">
            <v>6.28E-3</v>
          </cell>
          <cell r="AJ80">
            <v>6.28E-3</v>
          </cell>
          <cell r="AK80">
            <v>6.28E-3</v>
          </cell>
          <cell r="AL80">
            <v>6.28E-3</v>
          </cell>
          <cell r="AM80">
            <v>6.28E-3</v>
          </cell>
          <cell r="AN80">
            <v>6.28E-3</v>
          </cell>
          <cell r="AO80">
            <v>6.28E-3</v>
          </cell>
          <cell r="AP80">
            <v>6.28E-3</v>
          </cell>
          <cell r="AQ80">
            <v>6.28E-3</v>
          </cell>
        </row>
        <row r="81">
          <cell r="Q81" t="str">
            <v>Leste</v>
          </cell>
          <cell r="R81">
            <v>0.1047</v>
          </cell>
          <cell r="S81">
            <v>0.1009</v>
          </cell>
          <cell r="T81">
            <v>1.01E-2</v>
          </cell>
          <cell r="U81">
            <v>4.3900000000000002E-2</v>
          </cell>
          <cell r="V81">
            <v>3.5999999999999997E-2</v>
          </cell>
          <cell r="W81">
            <v>2.5600000000000001E-2</v>
          </cell>
          <cell r="X81">
            <v>0.04</v>
          </cell>
          <cell r="Y81">
            <v>0.14000000000000001</v>
          </cell>
          <cell r="Z81">
            <v>0.06</v>
          </cell>
          <cell r="AA81">
            <v>0</v>
          </cell>
          <cell r="AB81">
            <v>0.1</v>
          </cell>
          <cell r="AC81">
            <v>0.02</v>
          </cell>
          <cell r="AE81" t="str">
            <v>Leste</v>
          </cell>
          <cell r="AF81">
            <v>5.7500000000000002E-2</v>
          </cell>
          <cell r="AG81">
            <v>5.7500000000000002E-2</v>
          </cell>
          <cell r="AH81">
            <v>5.7500000000000002E-2</v>
          </cell>
          <cell r="AI81">
            <v>5.7500000000000002E-2</v>
          </cell>
          <cell r="AJ81">
            <v>5.7500000000000002E-2</v>
          </cell>
          <cell r="AK81">
            <v>5.7500000000000002E-2</v>
          </cell>
          <cell r="AL81">
            <v>5.7500000000000002E-2</v>
          </cell>
          <cell r="AM81">
            <v>5.7500000000000002E-2</v>
          </cell>
          <cell r="AN81">
            <v>5.7500000000000002E-2</v>
          </cell>
          <cell r="AO81">
            <v>5.7500000000000002E-2</v>
          </cell>
          <cell r="AP81">
            <v>5.7500000000000002E-2</v>
          </cell>
          <cell r="AQ81">
            <v>5.7500000000000002E-2</v>
          </cell>
        </row>
        <row r="82">
          <cell r="Q82" t="str">
            <v>Oeste</v>
          </cell>
          <cell r="R82">
            <v>2.1600000000000001E-2</v>
          </cell>
          <cell r="S82">
            <v>1.0800000000000001E-2</v>
          </cell>
          <cell r="T82">
            <v>2.2499999999999999E-2</v>
          </cell>
          <cell r="U82">
            <v>8.3999999999999995E-3</v>
          </cell>
          <cell r="V82">
            <v>2.5999999999999999E-2</v>
          </cell>
          <cell r="W82">
            <v>0</v>
          </cell>
          <cell r="X82">
            <v>0.06</v>
          </cell>
          <cell r="Y82">
            <v>0.5</v>
          </cell>
          <cell r="Z82">
            <v>0.04</v>
          </cell>
          <cell r="AA82">
            <v>0.04</v>
          </cell>
          <cell r="AB82">
            <v>0.4</v>
          </cell>
          <cell r="AC82">
            <v>0.05</v>
          </cell>
          <cell r="AE82" t="str">
            <v>Oeste</v>
          </cell>
          <cell r="AF82">
            <v>1.46E-2</v>
          </cell>
          <cell r="AG82">
            <v>1.46E-2</v>
          </cell>
          <cell r="AH82">
            <v>1.46E-2</v>
          </cell>
          <cell r="AI82">
            <v>1.46E-2</v>
          </cell>
          <cell r="AJ82">
            <v>1.46E-2</v>
          </cell>
          <cell r="AK82">
            <v>1.46E-2</v>
          </cell>
          <cell r="AL82">
            <v>1.46E-2</v>
          </cell>
          <cell r="AM82">
            <v>1.46E-2</v>
          </cell>
          <cell r="AN82">
            <v>1.46E-2</v>
          </cell>
          <cell r="AO82">
            <v>1.46E-2</v>
          </cell>
          <cell r="AP82">
            <v>1.46E-2</v>
          </cell>
          <cell r="AQ82">
            <v>1.46E-2</v>
          </cell>
        </row>
        <row r="83">
          <cell r="Q83" t="str">
            <v>SP Sul</v>
          </cell>
          <cell r="R83">
            <v>0.1</v>
          </cell>
          <cell r="S83">
            <v>8.1600000000000006E-2</v>
          </cell>
          <cell r="T83">
            <v>9.6199999999999994E-2</v>
          </cell>
          <cell r="U83">
            <v>0.12939999999999999</v>
          </cell>
          <cell r="V83">
            <v>0.1212</v>
          </cell>
          <cell r="W83">
            <v>0</v>
          </cell>
          <cell r="X83">
            <v>0.04</v>
          </cell>
          <cell r="Y83">
            <v>0.12</v>
          </cell>
          <cell r="Z83">
            <v>0.02</v>
          </cell>
          <cell r="AA83">
            <v>0.06</v>
          </cell>
          <cell r="AB83">
            <v>0.4</v>
          </cell>
          <cell r="AC83">
            <v>0.06</v>
          </cell>
          <cell r="AE83" t="str">
            <v>SP Sul</v>
          </cell>
          <cell r="AF83">
            <v>7.3999999999999996E-2</v>
          </cell>
          <cell r="AG83">
            <v>7.3999999999999996E-2</v>
          </cell>
          <cell r="AH83">
            <v>7.3999999999999996E-2</v>
          </cell>
          <cell r="AI83">
            <v>7.3999999999999996E-2</v>
          </cell>
          <cell r="AJ83">
            <v>7.3999999999999996E-2</v>
          </cell>
          <cell r="AK83">
            <v>7.3999999999999996E-2</v>
          </cell>
          <cell r="AL83">
            <v>7.3999999999999996E-2</v>
          </cell>
          <cell r="AM83">
            <v>7.3999999999999996E-2</v>
          </cell>
          <cell r="AN83">
            <v>7.3999999999999996E-2</v>
          </cell>
          <cell r="AO83">
            <v>7.3999999999999996E-2</v>
          </cell>
          <cell r="AP83">
            <v>7.3999999999999996E-2</v>
          </cell>
          <cell r="AQ83">
            <v>7.3999999999999996E-2</v>
          </cell>
        </row>
        <row r="84">
          <cell r="Q84" t="str">
            <v>Total VPO</v>
          </cell>
          <cell r="R84">
            <v>7.7149999999999996E-2</v>
          </cell>
          <cell r="S84">
            <v>3.6850000000000001E-2</v>
          </cell>
          <cell r="T84">
            <v>5.503333333333333E-2</v>
          </cell>
          <cell r="U84">
            <v>0.10564999999999998</v>
          </cell>
          <cell r="V84">
            <v>6.2649999999999997E-2</v>
          </cell>
          <cell r="W84">
            <v>4.3516666666666669E-2</v>
          </cell>
          <cell r="X84">
            <v>3.3333333333333333E-2</v>
          </cell>
          <cell r="Y84">
            <v>0.22666666666666666</v>
          </cell>
          <cell r="Z84">
            <v>6.6666666666666666E-2</v>
          </cell>
          <cell r="AA84">
            <v>1.6666666666666666E-2</v>
          </cell>
          <cell r="AB84">
            <v>0.17833333333333334</v>
          </cell>
          <cell r="AC84">
            <v>4.4999999999999998E-2</v>
          </cell>
          <cell r="AE84" t="str">
            <v>Total VPO</v>
          </cell>
          <cell r="AF84">
            <v>0</v>
          </cell>
          <cell r="AG84">
            <v>0</v>
          </cell>
          <cell r="AH84">
            <v>0</v>
          </cell>
          <cell r="AI84">
            <v>0</v>
          </cell>
          <cell r="AJ84">
            <v>0</v>
          </cell>
          <cell r="AK84">
            <v>0</v>
          </cell>
          <cell r="AL84">
            <v>0</v>
          </cell>
          <cell r="AM84">
            <v>0</v>
          </cell>
          <cell r="AN84">
            <v>0</v>
          </cell>
          <cell r="AO84">
            <v>0</v>
          </cell>
          <cell r="AP84">
            <v>0</v>
          </cell>
          <cell r="AQ84">
            <v>0</v>
          </cell>
        </row>
      </sheetData>
      <sheetData sheetId="25" refreshError="1">
        <row r="52">
          <cell r="U52" t="str">
            <v>Anhembi</v>
          </cell>
          <cell r="V52">
            <v>16.747963644598716</v>
          </cell>
          <cell r="W52">
            <v>14.350838735066139</v>
          </cell>
          <cell r="X52">
            <v>12.124468896763364</v>
          </cell>
          <cell r="Y52">
            <v>10.021280474078178</v>
          </cell>
          <cell r="Z52">
            <v>10.284734210465951</v>
          </cell>
          <cell r="AA52">
            <v>11.818865611073766</v>
          </cell>
          <cell r="AB52">
            <v>22.81</v>
          </cell>
          <cell r="AC52">
            <v>10.61</v>
          </cell>
          <cell r="AD52">
            <v>11.42</v>
          </cell>
          <cell r="AE52">
            <v>9.84</v>
          </cell>
          <cell r="AF52">
            <v>9.48</v>
          </cell>
          <cell r="AG52">
            <v>16.03</v>
          </cell>
          <cell r="AI52" t="str">
            <v>Anhembi</v>
          </cell>
          <cell r="AJ52">
            <v>11.52</v>
          </cell>
          <cell r="AK52">
            <v>11.52</v>
          </cell>
          <cell r="AL52">
            <v>11.52</v>
          </cell>
          <cell r="AM52">
            <v>11.52</v>
          </cell>
          <cell r="AN52">
            <v>11.52</v>
          </cell>
          <cell r="AO52">
            <v>11.52</v>
          </cell>
          <cell r="AP52">
            <v>11.52</v>
          </cell>
          <cell r="AQ52">
            <v>11.52</v>
          </cell>
          <cell r="AR52">
            <v>11.52</v>
          </cell>
          <cell r="AS52">
            <v>11.52</v>
          </cell>
          <cell r="AT52">
            <v>11.52</v>
          </cell>
          <cell r="AU52">
            <v>11.52</v>
          </cell>
        </row>
        <row r="53">
          <cell r="U53" t="str">
            <v>Centro</v>
          </cell>
          <cell r="V53">
            <v>25.052390206583578</v>
          </cell>
          <cell r="W53">
            <v>18.9941912568306</v>
          </cell>
          <cell r="X53">
            <v>16.401620209028493</v>
          </cell>
          <cell r="Y53">
            <v>14.17231423831106</v>
          </cell>
          <cell r="Z53">
            <v>11.786603360721852</v>
          </cell>
          <cell r="AA53">
            <v>11.966369432915096</v>
          </cell>
          <cell r="AB53">
            <v>8.65</v>
          </cell>
          <cell r="AC53">
            <v>11.54</v>
          </cell>
          <cell r="AD53">
            <v>14.5</v>
          </cell>
          <cell r="AE53">
            <v>7.87</v>
          </cell>
          <cell r="AF53">
            <v>4.5999999999999996</v>
          </cell>
          <cell r="AG53">
            <v>10.71</v>
          </cell>
          <cell r="AI53" t="str">
            <v>Centro</v>
          </cell>
          <cell r="AJ53">
            <v>16.12</v>
          </cell>
          <cell r="AK53">
            <v>16.12</v>
          </cell>
          <cell r="AL53">
            <v>16.12</v>
          </cell>
          <cell r="AM53">
            <v>16.12</v>
          </cell>
          <cell r="AN53">
            <v>16.12</v>
          </cell>
          <cell r="AO53">
            <v>16.12</v>
          </cell>
          <cell r="AP53">
            <v>16.12</v>
          </cell>
          <cell r="AQ53">
            <v>16.12</v>
          </cell>
          <cell r="AR53">
            <v>16.12</v>
          </cell>
          <cell r="AS53">
            <v>16.12</v>
          </cell>
          <cell r="AT53">
            <v>16.12</v>
          </cell>
          <cell r="AU53">
            <v>16.12</v>
          </cell>
        </row>
        <row r="54">
          <cell r="U54" t="str">
            <v>Grande ABC</v>
          </cell>
          <cell r="V54">
            <v>14.522298456260721</v>
          </cell>
          <cell r="W54">
            <v>16.05294738230252</v>
          </cell>
          <cell r="X54">
            <v>29.234879365429105</v>
          </cell>
          <cell r="Y54">
            <v>39.544530892448513</v>
          </cell>
          <cell r="Z54">
            <v>20.706234850525181</v>
          </cell>
          <cell r="AA54">
            <v>15.136201346210125</v>
          </cell>
          <cell r="AB54">
            <v>11.42</v>
          </cell>
          <cell r="AC54">
            <v>33.47</v>
          </cell>
          <cell r="AD54">
            <v>17.45</v>
          </cell>
          <cell r="AE54">
            <v>36.520000000000003</v>
          </cell>
          <cell r="AF54">
            <v>11.81</v>
          </cell>
          <cell r="AG54">
            <v>22.27</v>
          </cell>
          <cell r="AI54" t="str">
            <v>Grande ABC</v>
          </cell>
          <cell r="AJ54">
            <v>15.95</v>
          </cell>
          <cell r="AK54">
            <v>15.95</v>
          </cell>
          <cell r="AL54">
            <v>15.95</v>
          </cell>
          <cell r="AM54">
            <v>15.95</v>
          </cell>
          <cell r="AN54">
            <v>15.95</v>
          </cell>
          <cell r="AO54">
            <v>15.95</v>
          </cell>
          <cell r="AP54">
            <v>15.95</v>
          </cell>
          <cell r="AQ54">
            <v>15.95</v>
          </cell>
          <cell r="AR54">
            <v>15.95</v>
          </cell>
          <cell r="AS54">
            <v>15.95</v>
          </cell>
          <cell r="AT54">
            <v>15.95</v>
          </cell>
          <cell r="AU54">
            <v>15.95</v>
          </cell>
        </row>
        <row r="55">
          <cell r="U55" t="str">
            <v>Leste</v>
          </cell>
          <cell r="V55">
            <v>49.233377731092432</v>
          </cell>
          <cell r="W55">
            <v>34.329802572095204</v>
          </cell>
          <cell r="X55">
            <v>40.202237460938441</v>
          </cell>
          <cell r="Y55">
            <v>39.393676801801803</v>
          </cell>
          <cell r="Z55">
            <v>43.458821761346556</v>
          </cell>
          <cell r="AA55">
            <v>26.430786970849617</v>
          </cell>
          <cell r="AB55">
            <v>25.24</v>
          </cell>
          <cell r="AC55">
            <v>30.24</v>
          </cell>
          <cell r="AD55">
            <v>15.31</v>
          </cell>
          <cell r="AE55">
            <v>13.51</v>
          </cell>
          <cell r="AF55">
            <v>21.81</v>
          </cell>
          <cell r="AG55">
            <v>23.53</v>
          </cell>
          <cell r="AI55" t="str">
            <v>Leste</v>
          </cell>
          <cell r="AJ55">
            <v>33</v>
          </cell>
          <cell r="AK55">
            <v>33</v>
          </cell>
          <cell r="AL55">
            <v>33</v>
          </cell>
          <cell r="AM55">
            <v>33</v>
          </cell>
          <cell r="AN55">
            <v>33</v>
          </cell>
          <cell r="AO55">
            <v>33</v>
          </cell>
          <cell r="AP55">
            <v>33</v>
          </cell>
          <cell r="AQ55">
            <v>33</v>
          </cell>
          <cell r="AR55">
            <v>33</v>
          </cell>
          <cell r="AS55">
            <v>33</v>
          </cell>
          <cell r="AT55">
            <v>33</v>
          </cell>
          <cell r="AU55">
            <v>33</v>
          </cell>
        </row>
        <row r="56">
          <cell r="U56" t="str">
            <v>Oeste</v>
          </cell>
          <cell r="V56">
            <v>28.005474666119238</v>
          </cell>
          <cell r="W56">
            <v>7.7760810360621306</v>
          </cell>
          <cell r="X56">
            <v>36.510404195454122</v>
          </cell>
          <cell r="Y56">
            <v>53.383342573952639</v>
          </cell>
          <cell r="Z56">
            <v>61.012291411834674</v>
          </cell>
          <cell r="AA56">
            <v>38.697626163389089</v>
          </cell>
          <cell r="AB56">
            <v>57.93</v>
          </cell>
          <cell r="AC56">
            <v>30.3</v>
          </cell>
          <cell r="AD56">
            <v>36.880000000000003</v>
          </cell>
          <cell r="AE56">
            <v>24.71</v>
          </cell>
          <cell r="AF56">
            <v>13.1</v>
          </cell>
          <cell r="AG56">
            <v>24.39</v>
          </cell>
          <cell r="AI56" t="str">
            <v>Oeste</v>
          </cell>
          <cell r="AJ56">
            <v>19.28</v>
          </cell>
          <cell r="AK56">
            <v>19.28</v>
          </cell>
          <cell r="AL56">
            <v>19.28</v>
          </cell>
          <cell r="AM56">
            <v>19.28</v>
          </cell>
          <cell r="AN56">
            <v>19.28</v>
          </cell>
          <cell r="AO56">
            <v>19.28</v>
          </cell>
          <cell r="AP56">
            <v>19.28</v>
          </cell>
          <cell r="AQ56">
            <v>19.28</v>
          </cell>
          <cell r="AR56">
            <v>19.28</v>
          </cell>
          <cell r="AS56">
            <v>19.28</v>
          </cell>
          <cell r="AT56">
            <v>19.28</v>
          </cell>
          <cell r="AU56">
            <v>19.28</v>
          </cell>
        </row>
        <row r="57">
          <cell r="U57" t="str">
            <v>SP Sul</v>
          </cell>
          <cell r="V57">
            <v>18.514844866868838</v>
          </cell>
          <cell r="W57">
            <v>11.968057926039309</v>
          </cell>
          <cell r="X57">
            <v>42.082931966026784</v>
          </cell>
          <cell r="Y57">
            <v>9.6153343379239722</v>
          </cell>
          <cell r="Z57">
            <v>3.6837643846735308</v>
          </cell>
          <cell r="AA57">
            <v>17.063463227758529</v>
          </cell>
          <cell r="AB57">
            <v>15.07</v>
          </cell>
          <cell r="AC57">
            <v>17.68</v>
          </cell>
          <cell r="AD57">
            <v>22.86</v>
          </cell>
          <cell r="AE57">
            <v>22.68</v>
          </cell>
          <cell r="AF57">
            <v>7.14</v>
          </cell>
          <cell r="AG57">
            <v>0</v>
          </cell>
          <cell r="AI57" t="str">
            <v>SP Sul</v>
          </cell>
          <cell r="AJ57">
            <v>19.34</v>
          </cell>
          <cell r="AK57">
            <v>19.34</v>
          </cell>
          <cell r="AL57">
            <v>19.34</v>
          </cell>
          <cell r="AM57">
            <v>19.34</v>
          </cell>
          <cell r="AN57">
            <v>19.34</v>
          </cell>
          <cell r="AO57">
            <v>19.34</v>
          </cell>
          <cell r="AP57">
            <v>19.34</v>
          </cell>
          <cell r="AQ57">
            <v>19.34</v>
          </cell>
          <cell r="AR57">
            <v>19.34</v>
          </cell>
          <cell r="AS57">
            <v>19.34</v>
          </cell>
          <cell r="AT57">
            <v>19.34</v>
          </cell>
          <cell r="AU57">
            <v>19.34</v>
          </cell>
        </row>
        <row r="58">
          <cell r="U58" t="str">
            <v>Total VPO</v>
          </cell>
          <cell r="V58">
            <v>25.346058261920586</v>
          </cell>
          <cell r="W58">
            <v>17.245319818065983</v>
          </cell>
          <cell r="X58">
            <v>29.426090348940054</v>
          </cell>
          <cell r="Y58">
            <v>27.688413219752693</v>
          </cell>
          <cell r="Z58">
            <v>25.155408329927962</v>
          </cell>
          <cell r="AA58">
            <v>20.185552125366037</v>
          </cell>
          <cell r="AB58">
            <v>23.52</v>
          </cell>
          <cell r="AC58">
            <v>22.306666666666668</v>
          </cell>
          <cell r="AD58">
            <v>19.736666666666668</v>
          </cell>
          <cell r="AE58">
            <v>19.188333333333336</v>
          </cell>
          <cell r="AF58">
            <v>11.323333333333332</v>
          </cell>
          <cell r="AG58">
            <v>19.386000000000003</v>
          </cell>
          <cell r="AI58" t="str">
            <v>Total VPO</v>
          </cell>
          <cell r="AJ58">
            <v>0</v>
          </cell>
          <cell r="AK58">
            <v>0</v>
          </cell>
          <cell r="AL58">
            <v>0</v>
          </cell>
          <cell r="AM58">
            <v>0</v>
          </cell>
          <cell r="AN58">
            <v>0</v>
          </cell>
          <cell r="AO58">
            <v>0</v>
          </cell>
          <cell r="AP58">
            <v>0</v>
          </cell>
          <cell r="AQ58">
            <v>0</v>
          </cell>
          <cell r="AR58">
            <v>0</v>
          </cell>
          <cell r="AS58">
            <v>0</v>
          </cell>
          <cell r="AT58">
            <v>0</v>
          </cell>
          <cell r="AU58">
            <v>0</v>
          </cell>
        </row>
        <row r="63">
          <cell r="U63" t="str">
            <v>Anhembi</v>
          </cell>
          <cell r="V63">
            <v>0.10174585450864577</v>
          </cell>
          <cell r="W63">
            <v>8.9374544466953587E-2</v>
          </cell>
          <cell r="X63">
            <v>7.3116766416303547E-2</v>
          </cell>
          <cell r="Y63">
            <v>6.3115029762040378E-2</v>
          </cell>
          <cell r="Z63">
            <v>4.3978187948082566E-2</v>
          </cell>
          <cell r="AA63">
            <v>7.1381669031792258E-2</v>
          </cell>
          <cell r="AB63">
            <v>0.12</v>
          </cell>
          <cell r="AC63">
            <v>0.04</v>
          </cell>
          <cell r="AD63">
            <v>0.05</v>
          </cell>
          <cell r="AE63">
            <v>0.05</v>
          </cell>
          <cell r="AF63">
            <v>0.06</v>
          </cell>
          <cell r="AG63">
            <v>7.0000000000000007E-2</v>
          </cell>
          <cell r="AI63" t="str">
            <v>Anhembi</v>
          </cell>
          <cell r="AJ63">
            <v>7.0000000000000007E-2</v>
          </cell>
          <cell r="AK63">
            <v>7.0000000000000007E-2</v>
          </cell>
          <cell r="AL63">
            <v>7.0000000000000007E-2</v>
          </cell>
          <cell r="AM63">
            <v>7.0000000000000007E-2</v>
          </cell>
          <cell r="AN63">
            <v>7.0000000000000007E-2</v>
          </cell>
          <cell r="AO63">
            <v>7.0000000000000007E-2</v>
          </cell>
          <cell r="AP63">
            <v>7.0000000000000007E-2</v>
          </cell>
          <cell r="AQ63">
            <v>7.0000000000000007E-2</v>
          </cell>
          <cell r="AR63">
            <v>7.0000000000000007E-2</v>
          </cell>
          <cell r="AS63">
            <v>7.0000000000000007E-2</v>
          </cell>
          <cell r="AT63">
            <v>7.0000000000000007E-2</v>
          </cell>
          <cell r="AU63">
            <v>7.0000000000000007E-2</v>
          </cell>
        </row>
        <row r="64">
          <cell r="U64" t="str">
            <v>Centro</v>
          </cell>
          <cell r="V64">
            <v>9.1780711602503062E-2</v>
          </cell>
          <cell r="W64">
            <v>0.10760473588342441</v>
          </cell>
          <cell r="X64">
            <v>9.3979887668801193E-2</v>
          </cell>
          <cell r="Y64">
            <v>8.6360231777575902E-2</v>
          </cell>
          <cell r="Z64">
            <v>9.2532905984002253E-2</v>
          </cell>
          <cell r="AA64">
            <v>6.0143383169462217E-2</v>
          </cell>
          <cell r="AB64">
            <v>0.06</v>
          </cell>
          <cell r="AC64">
            <v>7.0000000000000007E-2</v>
          </cell>
          <cell r="AD64">
            <v>7.0000000000000007E-2</v>
          </cell>
          <cell r="AE64">
            <v>0.06</v>
          </cell>
          <cell r="AF64">
            <v>7.0000000000000007E-2</v>
          </cell>
          <cell r="AG64">
            <v>7.0000000000000007E-2</v>
          </cell>
          <cell r="AI64" t="str">
            <v>Centro</v>
          </cell>
          <cell r="AJ64">
            <v>0.08</v>
          </cell>
          <cell r="AK64">
            <v>0.08</v>
          </cell>
          <cell r="AL64">
            <v>0.08</v>
          </cell>
          <cell r="AM64">
            <v>0.08</v>
          </cell>
          <cell r="AN64">
            <v>0.08</v>
          </cell>
          <cell r="AO64">
            <v>0.08</v>
          </cell>
          <cell r="AP64">
            <v>0.08</v>
          </cell>
          <cell r="AQ64">
            <v>0.08</v>
          </cell>
          <cell r="AR64">
            <v>0.08</v>
          </cell>
          <cell r="AS64">
            <v>0.08</v>
          </cell>
          <cell r="AT64">
            <v>0.08</v>
          </cell>
          <cell r="AU64">
            <v>0.08</v>
          </cell>
        </row>
        <row r="65">
          <cell r="U65" t="str">
            <v>Grande ABC</v>
          </cell>
          <cell r="V65">
            <v>0.12983243171922418</v>
          </cell>
          <cell r="W65">
            <v>0.15514967690887513</v>
          </cell>
          <cell r="X65">
            <v>0.22859975762917265</v>
          </cell>
          <cell r="Y65">
            <v>0.23066361556064074</v>
          </cell>
          <cell r="Z65">
            <v>0.1449299757608403</v>
          </cell>
          <cell r="AA65">
            <v>6.3359672227099789E-2</v>
          </cell>
          <cell r="AB65">
            <v>0.08</v>
          </cell>
          <cell r="AC65">
            <v>0.12</v>
          </cell>
          <cell r="AD65">
            <v>0.13</v>
          </cell>
          <cell r="AE65">
            <v>0.12</v>
          </cell>
          <cell r="AF65">
            <v>0.08</v>
          </cell>
          <cell r="AG65">
            <v>0.11</v>
          </cell>
          <cell r="AI65" t="str">
            <v>Grande ABC</v>
          </cell>
          <cell r="AJ65">
            <v>0.14000000000000001</v>
          </cell>
          <cell r="AK65">
            <v>0.14000000000000001</v>
          </cell>
          <cell r="AL65">
            <v>0.14000000000000001</v>
          </cell>
          <cell r="AM65">
            <v>0.14000000000000001</v>
          </cell>
          <cell r="AN65">
            <v>0.14000000000000001</v>
          </cell>
          <cell r="AO65">
            <v>0.14000000000000001</v>
          </cell>
          <cell r="AP65">
            <v>0.14000000000000001</v>
          </cell>
          <cell r="AQ65">
            <v>0.14000000000000001</v>
          </cell>
          <cell r="AR65">
            <v>0.14000000000000001</v>
          </cell>
          <cell r="AS65">
            <v>0.14000000000000001</v>
          </cell>
          <cell r="AT65">
            <v>0.14000000000000001</v>
          </cell>
          <cell r="AU65">
            <v>0.14000000000000001</v>
          </cell>
        </row>
        <row r="66">
          <cell r="U66" t="str">
            <v>Leste</v>
          </cell>
          <cell r="V66">
            <v>0.10210084033613445</v>
          </cell>
          <cell r="W66">
            <v>0.12250926584165592</v>
          </cell>
          <cell r="X66">
            <v>0.10345408842777572</v>
          </cell>
          <cell r="Y66">
            <v>0.16539977477477477</v>
          </cell>
          <cell r="Z66">
            <v>0.14577697625488428</v>
          </cell>
          <cell r="AA66">
            <v>9.0472188286126062E-2</v>
          </cell>
          <cell r="AB66">
            <v>0.08</v>
          </cell>
          <cell r="AC66">
            <v>7.0000000000000007E-2</v>
          </cell>
          <cell r="AD66">
            <v>0.06</v>
          </cell>
          <cell r="AE66">
            <v>0.03</v>
          </cell>
          <cell r="AF66">
            <v>0.09</v>
          </cell>
          <cell r="AG66">
            <v>0.06</v>
          </cell>
          <cell r="AI66" t="str">
            <v>Leste</v>
          </cell>
          <cell r="AJ66">
            <v>0.08</v>
          </cell>
          <cell r="AK66">
            <v>0.08</v>
          </cell>
          <cell r="AL66">
            <v>0.08</v>
          </cell>
          <cell r="AM66">
            <v>0.08</v>
          </cell>
          <cell r="AN66">
            <v>0.08</v>
          </cell>
          <cell r="AO66">
            <v>0.08</v>
          </cell>
          <cell r="AP66">
            <v>0.08</v>
          </cell>
          <cell r="AQ66">
            <v>0.08</v>
          </cell>
          <cell r="AR66">
            <v>0.08</v>
          </cell>
          <cell r="AS66">
            <v>0.08</v>
          </cell>
          <cell r="AT66">
            <v>0.08</v>
          </cell>
          <cell r="AU66">
            <v>0.08</v>
          </cell>
        </row>
        <row r="67">
          <cell r="U67" t="str">
            <v>Oeste</v>
          </cell>
          <cell r="V67">
            <v>8.2444231695314257E-2</v>
          </cell>
          <cell r="W67">
            <v>2.9875070422179888E-2</v>
          </cell>
          <cell r="X67">
            <v>0.13419904281401823</v>
          </cell>
          <cell r="Y67">
            <v>0.12625601004633136</v>
          </cell>
          <cell r="Z67">
            <v>0.19077330520362243</v>
          </cell>
          <cell r="AA67">
            <v>0.13356156215657891</v>
          </cell>
          <cell r="AB67">
            <v>0.15</v>
          </cell>
          <cell r="AC67">
            <v>0.1</v>
          </cell>
          <cell r="AD67">
            <v>0.17</v>
          </cell>
          <cell r="AE67">
            <v>0.1</v>
          </cell>
          <cell r="AF67">
            <v>0.03</v>
          </cell>
          <cell r="AG67">
            <v>7.0000000000000007E-2</v>
          </cell>
          <cell r="AI67" t="str">
            <v>Oeste</v>
          </cell>
          <cell r="AJ67">
            <v>0.06</v>
          </cell>
          <cell r="AK67">
            <v>0.06</v>
          </cell>
          <cell r="AL67">
            <v>0.06</v>
          </cell>
          <cell r="AM67">
            <v>0.06</v>
          </cell>
          <cell r="AN67">
            <v>0.06</v>
          </cell>
          <cell r="AO67">
            <v>0.06</v>
          </cell>
          <cell r="AP67">
            <v>0.06</v>
          </cell>
          <cell r="AQ67">
            <v>0.06</v>
          </cell>
          <cell r="AR67">
            <v>0.06</v>
          </cell>
          <cell r="AS67">
            <v>0.06</v>
          </cell>
          <cell r="AT67">
            <v>0.06</v>
          </cell>
          <cell r="AU67">
            <v>0.06</v>
          </cell>
        </row>
        <row r="68">
          <cell r="U68" t="str">
            <v>SP Sul</v>
          </cell>
          <cell r="V68">
            <v>4.7138072617225607E-2</v>
          </cell>
          <cell r="W68">
            <v>3.1770185269633718E-2</v>
          </cell>
          <cell r="X68">
            <v>6.6905569796128425E-2</v>
          </cell>
          <cell r="Y68">
            <v>4.9825153941157295E-2</v>
          </cell>
          <cell r="Z68">
            <v>5.6680374140958743E-2</v>
          </cell>
          <cell r="AA68">
            <v>4.599580303547899E-2</v>
          </cell>
          <cell r="AB68">
            <v>0.04</v>
          </cell>
          <cell r="AC68">
            <v>0.05</v>
          </cell>
          <cell r="AD68">
            <v>0.04</v>
          </cell>
          <cell r="AE68">
            <v>0.03</v>
          </cell>
          <cell r="AF68">
            <v>0.03</v>
          </cell>
          <cell r="AG68">
            <v>0</v>
          </cell>
          <cell r="AI68" t="str">
            <v>SP Sul</v>
          </cell>
          <cell r="AJ68">
            <v>0.04</v>
          </cell>
          <cell r="AK68">
            <v>0.04</v>
          </cell>
          <cell r="AL68">
            <v>0.04</v>
          </cell>
          <cell r="AM68">
            <v>0.04</v>
          </cell>
          <cell r="AN68">
            <v>0.04</v>
          </cell>
          <cell r="AO68">
            <v>0.04</v>
          </cell>
          <cell r="AP68">
            <v>0.04</v>
          </cell>
          <cell r="AQ68">
            <v>0.04</v>
          </cell>
          <cell r="AR68">
            <v>0.04</v>
          </cell>
          <cell r="AS68">
            <v>0.04</v>
          </cell>
          <cell r="AT68">
            <v>0.04</v>
          </cell>
          <cell r="AU68">
            <v>0.04</v>
          </cell>
        </row>
        <row r="69">
          <cell r="U69" t="str">
            <v>Total VPO</v>
          </cell>
          <cell r="V69">
            <v>9.2507023746507877E-2</v>
          </cell>
          <cell r="W69">
            <v>8.9380579798787094E-2</v>
          </cell>
          <cell r="X69">
            <v>0.11670918545869996</v>
          </cell>
          <cell r="Y69">
            <v>0.12026996931042007</v>
          </cell>
          <cell r="Z69">
            <v>0.11244528754873177</v>
          </cell>
          <cell r="AA69">
            <v>7.7485712984423041E-2</v>
          </cell>
          <cell r="AB69">
            <v>8.8333333333333333E-2</v>
          </cell>
          <cell r="AC69">
            <v>7.4999999999999997E-2</v>
          </cell>
          <cell r="AD69">
            <v>8.666666666666667E-2</v>
          </cell>
          <cell r="AE69">
            <v>6.5000000000000002E-2</v>
          </cell>
          <cell r="AF69">
            <v>0.06</v>
          </cell>
          <cell r="AG69">
            <v>7.5999999999999998E-2</v>
          </cell>
          <cell r="AI69" t="str">
            <v>Total VPO</v>
          </cell>
          <cell r="AJ69">
            <v>0</v>
          </cell>
          <cell r="AK69">
            <v>0</v>
          </cell>
          <cell r="AL69">
            <v>0</v>
          </cell>
          <cell r="AM69">
            <v>0</v>
          </cell>
          <cell r="AN69">
            <v>0</v>
          </cell>
          <cell r="AO69">
            <v>0</v>
          </cell>
          <cell r="AP69">
            <v>0</v>
          </cell>
          <cell r="AQ69">
            <v>0</v>
          </cell>
          <cell r="AR69">
            <v>0</v>
          </cell>
          <cell r="AS69">
            <v>0</v>
          </cell>
          <cell r="AT69">
            <v>0</v>
          </cell>
          <cell r="AU69">
            <v>0</v>
          </cell>
        </row>
        <row r="74">
          <cell r="U74" t="str">
            <v>Anhembi</v>
          </cell>
          <cell r="V74">
            <v>1.5046296296296295</v>
          </cell>
          <cell r="W74">
            <v>1.3645980253878702</v>
          </cell>
          <cell r="X74">
            <v>0.88734567901234573</v>
          </cell>
          <cell r="Y74">
            <v>0.8688833124215809</v>
          </cell>
          <cell r="Z74">
            <v>0.57856037151702788</v>
          </cell>
          <cell r="AA74">
            <v>0.98975188781014023</v>
          </cell>
          <cell r="AB74">
            <v>1.67</v>
          </cell>
          <cell r="AC74">
            <v>0.56000000000000005</v>
          </cell>
          <cell r="AD74">
            <v>0.79</v>
          </cell>
          <cell r="AE74">
            <v>0.63</v>
          </cell>
          <cell r="AF74">
            <v>0.81</v>
          </cell>
          <cell r="AG74">
            <v>1.24</v>
          </cell>
          <cell r="AI74" t="str">
            <v>Anhembi</v>
          </cell>
          <cell r="AJ74">
            <v>1</v>
          </cell>
          <cell r="AK74">
            <v>1</v>
          </cell>
          <cell r="AL74">
            <v>1</v>
          </cell>
          <cell r="AM74">
            <v>1</v>
          </cell>
          <cell r="AN74">
            <v>1</v>
          </cell>
          <cell r="AO74">
            <v>1</v>
          </cell>
          <cell r="AP74">
            <v>1</v>
          </cell>
          <cell r="AQ74">
            <v>1</v>
          </cell>
          <cell r="AR74">
            <v>1</v>
          </cell>
          <cell r="AS74">
            <v>1</v>
          </cell>
          <cell r="AT74">
            <v>1</v>
          </cell>
          <cell r="AU74">
            <v>1</v>
          </cell>
        </row>
        <row r="75">
          <cell r="U75" t="str">
            <v>Centro</v>
          </cell>
          <cell r="V75">
            <v>2.4959742351046699</v>
          </cell>
          <cell r="W75">
            <v>1.6926934097421202</v>
          </cell>
          <cell r="X75">
            <v>2.1389558232931729</v>
          </cell>
          <cell r="Y75">
            <v>1.771117166212534</v>
          </cell>
          <cell r="Z75">
            <v>1.7682072829131652</v>
          </cell>
          <cell r="AA75">
            <v>1.356060606060606</v>
          </cell>
          <cell r="AB75">
            <v>1.01</v>
          </cell>
          <cell r="AC75">
            <v>1.4</v>
          </cell>
          <cell r="AD75">
            <v>1.66</v>
          </cell>
          <cell r="AE75">
            <v>1.5</v>
          </cell>
          <cell r="AF75">
            <v>1.44</v>
          </cell>
          <cell r="AG75">
            <v>1.79</v>
          </cell>
          <cell r="AI75" t="str">
            <v>Centro</v>
          </cell>
          <cell r="AJ75">
            <v>1.7</v>
          </cell>
          <cell r="AK75">
            <v>1.7</v>
          </cell>
          <cell r="AL75">
            <v>1.7</v>
          </cell>
          <cell r="AM75">
            <v>1.7</v>
          </cell>
          <cell r="AN75">
            <v>1.7</v>
          </cell>
          <cell r="AO75">
            <v>1.7</v>
          </cell>
          <cell r="AP75">
            <v>1.7</v>
          </cell>
          <cell r="AQ75">
            <v>1.7</v>
          </cell>
          <cell r="AR75">
            <v>1.7</v>
          </cell>
          <cell r="AS75">
            <v>1.7</v>
          </cell>
          <cell r="AT75">
            <v>1.7</v>
          </cell>
          <cell r="AU75">
            <v>1.7</v>
          </cell>
        </row>
        <row r="76">
          <cell r="U76" t="str">
            <v>Grande ABC</v>
          </cell>
          <cell r="V76">
            <v>2.6995884773662553</v>
          </cell>
          <cell r="W76">
            <v>2.7682352941176469</v>
          </cell>
          <cell r="X76">
            <v>5.845070422535211</v>
          </cell>
          <cell r="Y76">
            <v>3.9810426540284358</v>
          </cell>
          <cell r="Z76">
            <v>2.7350698856416771</v>
          </cell>
          <cell r="AA76">
            <v>1.0728444003964321</v>
          </cell>
          <cell r="AB76">
            <v>1.1100000000000001</v>
          </cell>
          <cell r="AC76">
            <v>1.7</v>
          </cell>
          <cell r="AD76">
            <v>1.63</v>
          </cell>
          <cell r="AE76">
            <v>1.47</v>
          </cell>
          <cell r="AF76">
            <v>1.1599999999999999</v>
          </cell>
          <cell r="AG76">
            <v>1.56</v>
          </cell>
          <cell r="AI76" t="str">
            <v>Grande ABC</v>
          </cell>
          <cell r="AJ76">
            <v>3</v>
          </cell>
          <cell r="AK76">
            <v>3</v>
          </cell>
          <cell r="AL76">
            <v>3</v>
          </cell>
          <cell r="AM76">
            <v>3</v>
          </cell>
          <cell r="AN76">
            <v>3</v>
          </cell>
          <cell r="AO76">
            <v>3</v>
          </cell>
          <cell r="AP76">
            <v>3</v>
          </cell>
          <cell r="AQ76">
            <v>3</v>
          </cell>
          <cell r="AR76">
            <v>3</v>
          </cell>
          <cell r="AS76">
            <v>3</v>
          </cell>
          <cell r="AT76">
            <v>3</v>
          </cell>
          <cell r="AU76">
            <v>3</v>
          </cell>
        </row>
        <row r="77">
          <cell r="U77" t="str">
            <v>Leste</v>
          </cell>
          <cell r="V77">
            <v>1.3530066815144766</v>
          </cell>
          <cell r="W77">
            <v>1.5562990309183202</v>
          </cell>
          <cell r="X77">
            <v>1.7958199356913183</v>
          </cell>
          <cell r="Y77">
            <v>2.8565640194489466</v>
          </cell>
          <cell r="Z77">
            <v>1.842355175688509</v>
          </cell>
          <cell r="AA77">
            <v>1.290422245108136</v>
          </cell>
          <cell r="AB77">
            <v>1.1100000000000001</v>
          </cell>
          <cell r="AC77">
            <v>1.05</v>
          </cell>
          <cell r="AD77">
            <v>1.1299999999999999</v>
          </cell>
          <cell r="AE77">
            <v>0.42</v>
          </cell>
          <cell r="AF77">
            <v>1.36</v>
          </cell>
          <cell r="AG77">
            <v>0.86</v>
          </cell>
          <cell r="AI77" t="str">
            <v>Leste</v>
          </cell>
          <cell r="AJ77">
            <v>1.26</v>
          </cell>
          <cell r="AK77">
            <v>1.26</v>
          </cell>
          <cell r="AL77">
            <v>1.26</v>
          </cell>
          <cell r="AM77">
            <v>1.26</v>
          </cell>
          <cell r="AN77">
            <v>1.26</v>
          </cell>
          <cell r="AO77">
            <v>1.26</v>
          </cell>
          <cell r="AP77">
            <v>1.26</v>
          </cell>
          <cell r="AQ77">
            <v>1.26</v>
          </cell>
          <cell r="AR77">
            <v>1.26</v>
          </cell>
          <cell r="AS77">
            <v>1.26</v>
          </cell>
          <cell r="AT77">
            <v>1.26</v>
          </cell>
          <cell r="AU77">
            <v>1.26</v>
          </cell>
        </row>
        <row r="78">
          <cell r="U78" t="str">
            <v>Oeste</v>
          </cell>
          <cell r="V78">
            <v>1.3817202572347267</v>
          </cell>
          <cell r="W78">
            <v>3.0405405405405403</v>
          </cell>
          <cell r="X78">
            <v>1.9181034482758621</v>
          </cell>
          <cell r="Y78">
            <v>2.302615629984051</v>
          </cell>
          <cell r="Z78">
            <v>2.3842917251051894</v>
          </cell>
          <cell r="AA78">
            <v>2.0535966149506346</v>
          </cell>
          <cell r="AB78">
            <v>2.25</v>
          </cell>
          <cell r="AC78">
            <v>1.57</v>
          </cell>
          <cell r="AD78">
            <v>2.41</v>
          </cell>
          <cell r="AE78">
            <v>1.59</v>
          </cell>
          <cell r="AF78">
            <v>0.51</v>
          </cell>
          <cell r="AG78">
            <v>1.29</v>
          </cell>
          <cell r="AI78" t="str">
            <v>Oeste</v>
          </cell>
          <cell r="AJ78">
            <v>1.69</v>
          </cell>
          <cell r="AK78">
            <v>1.69</v>
          </cell>
          <cell r="AL78">
            <v>1.69</v>
          </cell>
          <cell r="AM78">
            <v>1.69</v>
          </cell>
          <cell r="AN78">
            <v>1.69</v>
          </cell>
          <cell r="AO78">
            <v>1.69</v>
          </cell>
          <cell r="AP78">
            <v>1.69</v>
          </cell>
          <cell r="AQ78">
            <v>1.69</v>
          </cell>
          <cell r="AR78">
            <v>1.69</v>
          </cell>
          <cell r="AS78">
            <v>1.69</v>
          </cell>
          <cell r="AT78">
            <v>1.69</v>
          </cell>
          <cell r="AU78">
            <v>1.69</v>
          </cell>
        </row>
        <row r="79">
          <cell r="U79" t="str">
            <v>SP Sul</v>
          </cell>
          <cell r="V79">
            <v>0.73936696340257169</v>
          </cell>
          <cell r="W79">
            <v>0.95280898876404496</v>
          </cell>
          <cell r="X79">
            <v>0.90518783542039361</v>
          </cell>
          <cell r="Y79">
            <v>1.735661923242777</v>
          </cell>
          <cell r="Z79">
            <v>0.80323679727427599</v>
          </cell>
          <cell r="AA79">
            <v>0.95928753180661575</v>
          </cell>
          <cell r="AB79">
            <v>0.72</v>
          </cell>
          <cell r="AC79">
            <v>1.02</v>
          </cell>
          <cell r="AD79">
            <v>0.77</v>
          </cell>
          <cell r="AE79">
            <v>0.47</v>
          </cell>
          <cell r="AF79">
            <v>0.95</v>
          </cell>
          <cell r="AG79">
            <v>0</v>
          </cell>
          <cell r="AI79" t="str">
            <v>SP Sul</v>
          </cell>
          <cell r="AJ79">
            <v>0.69</v>
          </cell>
          <cell r="AK79">
            <v>0.69</v>
          </cell>
          <cell r="AL79">
            <v>0.69</v>
          </cell>
          <cell r="AM79">
            <v>0.69</v>
          </cell>
          <cell r="AN79">
            <v>0.69</v>
          </cell>
          <cell r="AO79">
            <v>0.69</v>
          </cell>
          <cell r="AP79">
            <v>0.69</v>
          </cell>
          <cell r="AQ79">
            <v>0.69</v>
          </cell>
          <cell r="AR79">
            <v>0.69</v>
          </cell>
          <cell r="AS79">
            <v>0.69</v>
          </cell>
          <cell r="AT79">
            <v>0.69</v>
          </cell>
          <cell r="AU79">
            <v>0.69</v>
          </cell>
        </row>
        <row r="80">
          <cell r="U80" t="str">
            <v>Total VPO</v>
          </cell>
          <cell r="V80">
            <v>1.6957143740420551</v>
          </cell>
          <cell r="W80">
            <v>1.8958625482450906</v>
          </cell>
          <cell r="X80">
            <v>2.2484138573713843</v>
          </cell>
          <cell r="Y80">
            <v>2.2526474508897212</v>
          </cell>
          <cell r="Z80">
            <v>1.6852868730233073</v>
          </cell>
          <cell r="AA80">
            <v>1.286993881022094</v>
          </cell>
          <cell r="AB80">
            <v>1.3116666666666668</v>
          </cell>
          <cell r="AC80">
            <v>1.2166666666666668</v>
          </cell>
          <cell r="AD80">
            <v>1.3983333333333334</v>
          </cell>
          <cell r="AE80">
            <v>1.0133333333333332</v>
          </cell>
          <cell r="AF80">
            <v>1.0383333333333333</v>
          </cell>
          <cell r="AG80">
            <v>1.3480000000000001</v>
          </cell>
          <cell r="AI80" t="str">
            <v>Total VPO</v>
          </cell>
          <cell r="AJ80">
            <v>0</v>
          </cell>
          <cell r="AK80">
            <v>0</v>
          </cell>
          <cell r="AL80">
            <v>0</v>
          </cell>
          <cell r="AM80">
            <v>0</v>
          </cell>
          <cell r="AN80">
            <v>0</v>
          </cell>
          <cell r="AO80">
            <v>0</v>
          </cell>
          <cell r="AP80">
            <v>0</v>
          </cell>
          <cell r="AQ80">
            <v>0</v>
          </cell>
          <cell r="AR80">
            <v>0</v>
          </cell>
          <cell r="AS80">
            <v>0</v>
          </cell>
          <cell r="AT80">
            <v>0</v>
          </cell>
          <cell r="AU80">
            <v>0</v>
          </cell>
        </row>
      </sheetData>
      <sheetData sheetId="26" refreshError="1">
        <row r="92">
          <cell r="X92">
            <v>0</v>
          </cell>
          <cell r="Y92">
            <v>3</v>
          </cell>
          <cell r="Z92">
            <v>4</v>
          </cell>
          <cell r="AA92">
            <v>0</v>
          </cell>
          <cell r="AB92">
            <v>0</v>
          </cell>
          <cell r="AC92">
            <v>0</v>
          </cell>
          <cell r="AD92">
            <v>7</v>
          </cell>
        </row>
        <row r="93">
          <cell r="X93">
            <v>0</v>
          </cell>
          <cell r="Y93">
            <v>3</v>
          </cell>
          <cell r="Z93">
            <v>2</v>
          </cell>
          <cell r="AA93">
            <v>1</v>
          </cell>
          <cell r="AB93">
            <v>1</v>
          </cell>
          <cell r="AC93">
            <v>0</v>
          </cell>
          <cell r="AD93">
            <v>7</v>
          </cell>
        </row>
        <row r="94">
          <cell r="X94">
            <v>0</v>
          </cell>
          <cell r="Y94">
            <v>3</v>
          </cell>
          <cell r="Z94">
            <v>4</v>
          </cell>
          <cell r="AA94">
            <v>0</v>
          </cell>
          <cell r="AB94">
            <v>0</v>
          </cell>
          <cell r="AC94">
            <v>0</v>
          </cell>
          <cell r="AD94">
            <v>7</v>
          </cell>
        </row>
        <row r="95">
          <cell r="X95">
            <v>0</v>
          </cell>
          <cell r="Y95">
            <v>0</v>
          </cell>
          <cell r="Z95">
            <v>7</v>
          </cell>
          <cell r="AA95">
            <v>0</v>
          </cell>
          <cell r="AB95">
            <v>0</v>
          </cell>
          <cell r="AC95">
            <v>0</v>
          </cell>
          <cell r="AD95">
            <v>7</v>
          </cell>
        </row>
        <row r="96">
          <cell r="X96">
            <v>0</v>
          </cell>
          <cell r="Y96">
            <v>3</v>
          </cell>
          <cell r="Z96">
            <v>4</v>
          </cell>
          <cell r="AA96">
            <v>0</v>
          </cell>
          <cell r="AB96">
            <v>0</v>
          </cell>
          <cell r="AC96">
            <v>0</v>
          </cell>
          <cell r="AD96">
            <v>7</v>
          </cell>
        </row>
        <row r="97">
          <cell r="X97">
            <v>0</v>
          </cell>
          <cell r="Y97">
            <v>0</v>
          </cell>
          <cell r="Z97">
            <v>2</v>
          </cell>
          <cell r="AA97">
            <v>0</v>
          </cell>
          <cell r="AB97">
            <v>3</v>
          </cell>
          <cell r="AC97">
            <v>2</v>
          </cell>
          <cell r="AD97">
            <v>7</v>
          </cell>
        </row>
        <row r="98">
          <cell r="X98">
            <v>0</v>
          </cell>
          <cell r="Y98">
            <v>3</v>
          </cell>
          <cell r="Z98">
            <v>4</v>
          </cell>
          <cell r="AA98">
            <v>0</v>
          </cell>
          <cell r="AB98">
            <v>0</v>
          </cell>
          <cell r="AC98">
            <v>0</v>
          </cell>
          <cell r="AD98">
            <v>7</v>
          </cell>
        </row>
        <row r="99">
          <cell r="X99">
            <v>0</v>
          </cell>
          <cell r="Y99">
            <v>3</v>
          </cell>
          <cell r="Z99">
            <v>1</v>
          </cell>
          <cell r="AA99">
            <v>0</v>
          </cell>
          <cell r="AB99">
            <v>2</v>
          </cell>
          <cell r="AC99">
            <v>1</v>
          </cell>
          <cell r="AD99">
            <v>7</v>
          </cell>
        </row>
        <row r="100">
          <cell r="X100">
            <v>0</v>
          </cell>
          <cell r="Y100">
            <v>12</v>
          </cell>
          <cell r="Z100">
            <v>24</v>
          </cell>
          <cell r="AA100">
            <v>22</v>
          </cell>
          <cell r="AB100">
            <v>0</v>
          </cell>
          <cell r="AC100">
            <v>0</v>
          </cell>
          <cell r="AD100">
            <v>58</v>
          </cell>
        </row>
        <row r="101">
          <cell r="X101">
            <v>0</v>
          </cell>
          <cell r="Y101">
            <v>0</v>
          </cell>
          <cell r="Z101">
            <v>42</v>
          </cell>
          <cell r="AA101">
            <v>0</v>
          </cell>
          <cell r="AB101">
            <v>0</v>
          </cell>
          <cell r="AC101">
            <v>0</v>
          </cell>
          <cell r="AD101">
            <v>42</v>
          </cell>
        </row>
        <row r="102">
          <cell r="X102">
            <v>0</v>
          </cell>
          <cell r="Y102">
            <v>0</v>
          </cell>
          <cell r="Z102">
            <v>0</v>
          </cell>
          <cell r="AA102">
            <v>53</v>
          </cell>
          <cell r="AB102">
            <v>5</v>
          </cell>
          <cell r="AC102">
            <v>0</v>
          </cell>
          <cell r="AD102">
            <v>58</v>
          </cell>
        </row>
        <row r="103">
          <cell r="X103">
            <v>0</v>
          </cell>
          <cell r="Y103">
            <v>0</v>
          </cell>
          <cell r="Z103">
            <v>0</v>
          </cell>
          <cell r="AA103">
            <v>53</v>
          </cell>
          <cell r="AB103">
            <v>5</v>
          </cell>
          <cell r="AC103">
            <v>0</v>
          </cell>
          <cell r="AD103">
            <v>58</v>
          </cell>
        </row>
        <row r="104">
          <cell r="X104">
            <v>0</v>
          </cell>
          <cell r="Y104">
            <v>8</v>
          </cell>
          <cell r="Z104">
            <v>23</v>
          </cell>
          <cell r="AA104">
            <v>24</v>
          </cell>
          <cell r="AB104">
            <v>24</v>
          </cell>
          <cell r="AC104">
            <v>0</v>
          </cell>
          <cell r="AD104">
            <v>79</v>
          </cell>
        </row>
        <row r="105">
          <cell r="X105">
            <v>0</v>
          </cell>
          <cell r="Y105">
            <v>4</v>
          </cell>
          <cell r="Z105">
            <v>9</v>
          </cell>
          <cell r="AA105">
            <v>23</v>
          </cell>
          <cell r="AB105">
            <v>16</v>
          </cell>
          <cell r="AC105">
            <v>8</v>
          </cell>
          <cell r="AD105">
            <v>60</v>
          </cell>
        </row>
        <row r="106">
          <cell r="X106">
            <v>0</v>
          </cell>
          <cell r="Y106">
            <v>8</v>
          </cell>
          <cell r="Z106">
            <v>23</v>
          </cell>
          <cell r="AA106">
            <v>22</v>
          </cell>
          <cell r="AB106">
            <v>7</v>
          </cell>
          <cell r="AC106">
            <v>0</v>
          </cell>
          <cell r="AD106">
            <v>60</v>
          </cell>
        </row>
        <row r="107">
          <cell r="X107">
            <v>0</v>
          </cell>
          <cell r="Y107">
            <v>4</v>
          </cell>
          <cell r="Z107">
            <v>9</v>
          </cell>
          <cell r="AA107">
            <v>23</v>
          </cell>
          <cell r="AB107">
            <v>16</v>
          </cell>
          <cell r="AC107">
            <v>8</v>
          </cell>
          <cell r="AD107">
            <v>60</v>
          </cell>
        </row>
        <row r="108">
          <cell r="X108">
            <v>0</v>
          </cell>
          <cell r="Y108">
            <v>0</v>
          </cell>
          <cell r="Z108">
            <v>2</v>
          </cell>
          <cell r="AA108">
            <v>2</v>
          </cell>
          <cell r="AB108">
            <v>2</v>
          </cell>
          <cell r="AC108">
            <v>0</v>
          </cell>
          <cell r="AD108">
            <v>6</v>
          </cell>
        </row>
        <row r="109">
          <cell r="X109">
            <v>0</v>
          </cell>
          <cell r="Y109">
            <v>0</v>
          </cell>
          <cell r="Z109">
            <v>1</v>
          </cell>
          <cell r="AA109">
            <v>1</v>
          </cell>
          <cell r="AB109">
            <v>0</v>
          </cell>
          <cell r="AC109">
            <v>2</v>
          </cell>
          <cell r="AD109">
            <v>4</v>
          </cell>
        </row>
        <row r="110">
          <cell r="X110">
            <v>5</v>
          </cell>
          <cell r="Y110">
            <v>46</v>
          </cell>
          <cell r="Z110">
            <v>52</v>
          </cell>
          <cell r="AA110">
            <v>52</v>
          </cell>
          <cell r="AB110">
            <v>55</v>
          </cell>
          <cell r="AC110">
            <v>0</v>
          </cell>
          <cell r="AD110">
            <v>210</v>
          </cell>
        </row>
        <row r="111">
          <cell r="X111">
            <v>8</v>
          </cell>
          <cell r="Y111">
            <v>4</v>
          </cell>
          <cell r="Z111">
            <v>20</v>
          </cell>
          <cell r="AA111">
            <v>16</v>
          </cell>
          <cell r="AB111">
            <v>23</v>
          </cell>
          <cell r="AC111">
            <v>5</v>
          </cell>
          <cell r="AD111">
            <v>76</v>
          </cell>
        </row>
        <row r="112">
          <cell r="X112">
            <v>8</v>
          </cell>
          <cell r="Y112">
            <v>4</v>
          </cell>
          <cell r="Z112">
            <v>20</v>
          </cell>
          <cell r="AA112">
            <v>16</v>
          </cell>
          <cell r="AB112">
            <v>23</v>
          </cell>
          <cell r="AC112">
            <v>12</v>
          </cell>
          <cell r="AD112">
            <v>83</v>
          </cell>
        </row>
        <row r="113">
          <cell r="X113">
            <v>8</v>
          </cell>
          <cell r="Y113">
            <v>4</v>
          </cell>
          <cell r="Z113">
            <v>20</v>
          </cell>
          <cell r="AA113">
            <v>16</v>
          </cell>
          <cell r="AB113">
            <v>23</v>
          </cell>
          <cell r="AC113">
            <v>5</v>
          </cell>
          <cell r="AD113">
            <v>76</v>
          </cell>
        </row>
        <row r="114">
          <cell r="X114">
            <v>0</v>
          </cell>
          <cell r="Y114">
            <v>6</v>
          </cell>
          <cell r="Z114">
            <v>4</v>
          </cell>
          <cell r="AA114">
            <v>0</v>
          </cell>
          <cell r="AB114">
            <v>0</v>
          </cell>
          <cell r="AC114">
            <v>0</v>
          </cell>
          <cell r="AD114">
            <v>10</v>
          </cell>
        </row>
        <row r="115">
          <cell r="X115">
            <v>0</v>
          </cell>
          <cell r="Y115">
            <v>0</v>
          </cell>
          <cell r="Z115">
            <v>0</v>
          </cell>
          <cell r="AA115">
            <v>1</v>
          </cell>
          <cell r="AB115">
            <v>9</v>
          </cell>
          <cell r="AC115">
            <v>0</v>
          </cell>
          <cell r="AD115">
            <v>10</v>
          </cell>
        </row>
        <row r="116">
          <cell r="X116">
            <v>60</v>
          </cell>
          <cell r="Y116">
            <v>120</v>
          </cell>
          <cell r="Z116">
            <v>120</v>
          </cell>
          <cell r="AA116">
            <v>120</v>
          </cell>
          <cell r="AB116">
            <v>128</v>
          </cell>
          <cell r="AC116">
            <v>0</v>
          </cell>
          <cell r="AD116">
            <v>548</v>
          </cell>
        </row>
        <row r="117">
          <cell r="X117">
            <v>0</v>
          </cell>
          <cell r="Y117">
            <v>0</v>
          </cell>
          <cell r="Z117">
            <v>200</v>
          </cell>
          <cell r="AA117">
            <v>50</v>
          </cell>
          <cell r="AB117">
            <v>30</v>
          </cell>
          <cell r="AC117">
            <v>0</v>
          </cell>
          <cell r="AD117">
            <v>280</v>
          </cell>
        </row>
        <row r="118">
          <cell r="X118">
            <v>0</v>
          </cell>
          <cell r="Y118">
            <v>0</v>
          </cell>
          <cell r="Z118">
            <v>0</v>
          </cell>
          <cell r="AA118">
            <v>0</v>
          </cell>
          <cell r="AB118">
            <v>0</v>
          </cell>
          <cell r="AC118">
            <v>0</v>
          </cell>
          <cell r="AD118">
            <v>0</v>
          </cell>
        </row>
        <row r="119">
          <cell r="X119">
            <v>0</v>
          </cell>
          <cell r="Y119">
            <v>0</v>
          </cell>
          <cell r="Z119">
            <v>0</v>
          </cell>
          <cell r="AA119">
            <v>0</v>
          </cell>
          <cell r="AB119">
            <v>0</v>
          </cell>
          <cell r="AC119">
            <v>0</v>
          </cell>
          <cell r="AD119">
            <v>0</v>
          </cell>
        </row>
        <row r="122">
          <cell r="X122">
            <v>0</v>
          </cell>
          <cell r="Y122">
            <v>10</v>
          </cell>
          <cell r="Z122">
            <v>4</v>
          </cell>
          <cell r="AA122">
            <v>0</v>
          </cell>
          <cell r="AB122">
            <v>0</v>
          </cell>
          <cell r="AC122">
            <v>0</v>
          </cell>
          <cell r="AD122">
            <v>14</v>
          </cell>
        </row>
        <row r="123">
          <cell r="X123">
            <v>0</v>
          </cell>
          <cell r="Y123">
            <v>0</v>
          </cell>
          <cell r="Z123">
            <v>7</v>
          </cell>
          <cell r="AA123">
            <v>2</v>
          </cell>
          <cell r="AB123">
            <v>5</v>
          </cell>
          <cell r="AC123">
            <v>0</v>
          </cell>
          <cell r="AD123">
            <v>14</v>
          </cell>
        </row>
        <row r="124">
          <cell r="X124">
            <v>0</v>
          </cell>
          <cell r="Y124">
            <v>10</v>
          </cell>
          <cell r="Z124">
            <v>4</v>
          </cell>
          <cell r="AA124">
            <v>0</v>
          </cell>
          <cell r="AB124">
            <v>0</v>
          </cell>
          <cell r="AC124">
            <v>0</v>
          </cell>
          <cell r="AD124">
            <v>14</v>
          </cell>
        </row>
        <row r="125">
          <cell r="X125">
            <v>2</v>
          </cell>
          <cell r="Y125">
            <v>0</v>
          </cell>
          <cell r="Z125">
            <v>5</v>
          </cell>
          <cell r="AA125">
            <v>2</v>
          </cell>
          <cell r="AB125">
            <v>5</v>
          </cell>
          <cell r="AC125">
            <v>0</v>
          </cell>
          <cell r="AD125">
            <v>14</v>
          </cell>
        </row>
        <row r="126">
          <cell r="X126">
            <v>0</v>
          </cell>
          <cell r="Y126">
            <v>10</v>
          </cell>
          <cell r="Z126">
            <v>4</v>
          </cell>
          <cell r="AA126">
            <v>0</v>
          </cell>
          <cell r="AB126">
            <v>0</v>
          </cell>
          <cell r="AC126">
            <v>0</v>
          </cell>
          <cell r="AD126">
            <v>14</v>
          </cell>
        </row>
        <row r="127">
          <cell r="X127">
            <v>2</v>
          </cell>
          <cell r="Y127">
            <v>0</v>
          </cell>
          <cell r="Z127">
            <v>5</v>
          </cell>
          <cell r="AA127">
            <v>2</v>
          </cell>
          <cell r="AB127">
            <v>5</v>
          </cell>
          <cell r="AC127">
            <v>0</v>
          </cell>
          <cell r="AD127">
            <v>14</v>
          </cell>
        </row>
        <row r="128">
          <cell r="X128">
            <v>0</v>
          </cell>
          <cell r="Y128">
            <v>10</v>
          </cell>
          <cell r="Z128">
            <v>4</v>
          </cell>
          <cell r="AA128">
            <v>0</v>
          </cell>
          <cell r="AB128">
            <v>0</v>
          </cell>
          <cell r="AC128">
            <v>0</v>
          </cell>
          <cell r="AD128">
            <v>14</v>
          </cell>
        </row>
        <row r="129">
          <cell r="X129">
            <v>0</v>
          </cell>
          <cell r="Y129">
            <v>0</v>
          </cell>
          <cell r="Z129">
            <v>7</v>
          </cell>
          <cell r="AA129">
            <v>2</v>
          </cell>
          <cell r="AB129">
            <v>5</v>
          </cell>
          <cell r="AC129">
            <v>0</v>
          </cell>
          <cell r="AD129">
            <v>14</v>
          </cell>
        </row>
        <row r="130">
          <cell r="X130">
            <v>0</v>
          </cell>
          <cell r="Y130">
            <v>0</v>
          </cell>
          <cell r="Z130">
            <v>6</v>
          </cell>
          <cell r="AA130">
            <v>9</v>
          </cell>
          <cell r="AB130">
            <v>0</v>
          </cell>
          <cell r="AC130">
            <v>0</v>
          </cell>
          <cell r="AD130">
            <v>15</v>
          </cell>
        </row>
        <row r="131">
          <cell r="X131">
            <v>0</v>
          </cell>
          <cell r="Y131">
            <v>0</v>
          </cell>
          <cell r="Z131">
            <v>21</v>
          </cell>
          <cell r="AA131">
            <v>0</v>
          </cell>
          <cell r="AB131">
            <v>0</v>
          </cell>
          <cell r="AC131">
            <v>0</v>
          </cell>
          <cell r="AD131">
            <v>21</v>
          </cell>
        </row>
        <row r="132">
          <cell r="X132">
            <v>0</v>
          </cell>
          <cell r="Y132">
            <v>0</v>
          </cell>
          <cell r="Z132">
            <v>0</v>
          </cell>
          <cell r="AA132">
            <v>23</v>
          </cell>
          <cell r="AB132">
            <v>12</v>
          </cell>
          <cell r="AC132">
            <v>0</v>
          </cell>
          <cell r="AD132">
            <v>35</v>
          </cell>
        </row>
        <row r="133">
          <cell r="X133">
            <v>0</v>
          </cell>
          <cell r="Y133">
            <v>0</v>
          </cell>
          <cell r="Z133">
            <v>0</v>
          </cell>
          <cell r="AA133">
            <v>23</v>
          </cell>
          <cell r="AB133">
            <v>12</v>
          </cell>
          <cell r="AC133">
            <v>0</v>
          </cell>
          <cell r="AD133">
            <v>35</v>
          </cell>
        </row>
        <row r="134">
          <cell r="X134">
            <v>3</v>
          </cell>
          <cell r="Y134">
            <v>2</v>
          </cell>
          <cell r="Z134">
            <v>23</v>
          </cell>
          <cell r="AA134">
            <v>18</v>
          </cell>
          <cell r="AB134">
            <v>19</v>
          </cell>
          <cell r="AC134">
            <v>0</v>
          </cell>
          <cell r="AD134">
            <v>65</v>
          </cell>
        </row>
        <row r="135">
          <cell r="X135">
            <v>3</v>
          </cell>
          <cell r="Y135">
            <v>4</v>
          </cell>
          <cell r="Z135">
            <v>3</v>
          </cell>
          <cell r="AA135">
            <v>6</v>
          </cell>
          <cell r="AB135">
            <v>17</v>
          </cell>
          <cell r="AC135">
            <v>22</v>
          </cell>
          <cell r="AD135">
            <v>55</v>
          </cell>
        </row>
        <row r="136">
          <cell r="X136">
            <v>0</v>
          </cell>
          <cell r="Y136">
            <v>0</v>
          </cell>
          <cell r="Z136">
            <v>0</v>
          </cell>
          <cell r="AA136">
            <v>0</v>
          </cell>
          <cell r="AB136">
            <v>0</v>
          </cell>
          <cell r="AC136">
            <v>0</v>
          </cell>
          <cell r="AD136">
            <v>0</v>
          </cell>
        </row>
        <row r="137">
          <cell r="X137">
            <v>0</v>
          </cell>
          <cell r="Y137">
            <v>0</v>
          </cell>
          <cell r="Z137">
            <v>0</v>
          </cell>
          <cell r="AA137">
            <v>0</v>
          </cell>
          <cell r="AB137">
            <v>0</v>
          </cell>
          <cell r="AC137">
            <v>0</v>
          </cell>
          <cell r="AD137">
            <v>0</v>
          </cell>
        </row>
        <row r="138">
          <cell r="X138">
            <v>0</v>
          </cell>
          <cell r="Y138">
            <v>0</v>
          </cell>
          <cell r="Z138">
            <v>0</v>
          </cell>
          <cell r="AA138">
            <v>0</v>
          </cell>
          <cell r="AB138">
            <v>0</v>
          </cell>
          <cell r="AC138">
            <v>0</v>
          </cell>
          <cell r="AD138">
            <v>0</v>
          </cell>
        </row>
        <row r="139">
          <cell r="X139">
            <v>0</v>
          </cell>
          <cell r="Y139">
            <v>0</v>
          </cell>
          <cell r="Z139">
            <v>0</v>
          </cell>
          <cell r="AA139">
            <v>0</v>
          </cell>
          <cell r="AB139">
            <v>0</v>
          </cell>
          <cell r="AC139">
            <v>0</v>
          </cell>
          <cell r="AD139">
            <v>0</v>
          </cell>
        </row>
        <row r="140">
          <cell r="X140">
            <v>11</v>
          </cell>
          <cell r="Y140">
            <v>22</v>
          </cell>
          <cell r="Z140">
            <v>36</v>
          </cell>
          <cell r="AA140">
            <v>53</v>
          </cell>
          <cell r="AB140">
            <v>38</v>
          </cell>
          <cell r="AC140">
            <v>0</v>
          </cell>
          <cell r="AD140">
            <v>160</v>
          </cell>
        </row>
        <row r="141">
          <cell r="X141">
            <v>8</v>
          </cell>
          <cell r="Y141">
            <v>9</v>
          </cell>
          <cell r="Z141">
            <v>22</v>
          </cell>
          <cell r="AA141">
            <v>17</v>
          </cell>
          <cell r="AB141">
            <v>30</v>
          </cell>
          <cell r="AC141">
            <v>10</v>
          </cell>
          <cell r="AD141">
            <v>96</v>
          </cell>
        </row>
        <row r="142">
          <cell r="X142">
            <v>0</v>
          </cell>
          <cell r="Y142">
            <v>0</v>
          </cell>
          <cell r="Z142">
            <v>0</v>
          </cell>
          <cell r="AA142">
            <v>0</v>
          </cell>
          <cell r="AB142">
            <v>0</v>
          </cell>
          <cell r="AC142">
            <v>0</v>
          </cell>
          <cell r="AD142">
            <v>0</v>
          </cell>
        </row>
        <row r="143">
          <cell r="X143">
            <v>0</v>
          </cell>
          <cell r="Y143">
            <v>0</v>
          </cell>
          <cell r="Z143">
            <v>0</v>
          </cell>
          <cell r="AA143">
            <v>0</v>
          </cell>
          <cell r="AB143">
            <v>0</v>
          </cell>
          <cell r="AC143">
            <v>0</v>
          </cell>
          <cell r="AD143">
            <v>0</v>
          </cell>
        </row>
        <row r="144">
          <cell r="X144">
            <v>0</v>
          </cell>
          <cell r="Y144">
            <v>3</v>
          </cell>
          <cell r="Z144">
            <v>4</v>
          </cell>
          <cell r="AA144">
            <v>4</v>
          </cell>
          <cell r="AB144">
            <v>4</v>
          </cell>
          <cell r="AC144">
            <v>0</v>
          </cell>
          <cell r="AD144">
            <v>15</v>
          </cell>
        </row>
        <row r="145">
          <cell r="X145">
            <v>0</v>
          </cell>
          <cell r="Y145">
            <v>1</v>
          </cell>
          <cell r="Z145">
            <v>5</v>
          </cell>
          <cell r="AA145">
            <v>3</v>
          </cell>
          <cell r="AB145">
            <v>4</v>
          </cell>
          <cell r="AC145">
            <v>0</v>
          </cell>
          <cell r="AD145">
            <v>13</v>
          </cell>
        </row>
        <row r="146">
          <cell r="X146">
            <v>0</v>
          </cell>
          <cell r="Y146">
            <v>110</v>
          </cell>
          <cell r="Z146">
            <v>110</v>
          </cell>
          <cell r="AA146">
            <v>110</v>
          </cell>
          <cell r="AB146">
            <v>110</v>
          </cell>
          <cell r="AC146">
            <v>106</v>
          </cell>
          <cell r="AD146">
            <v>546</v>
          </cell>
        </row>
        <row r="147">
          <cell r="X147">
            <v>0</v>
          </cell>
          <cell r="Y147">
            <v>40</v>
          </cell>
          <cell r="Z147">
            <v>68</v>
          </cell>
          <cell r="AA147">
            <v>53</v>
          </cell>
          <cell r="AB147">
            <v>25</v>
          </cell>
          <cell r="AC147">
            <v>7</v>
          </cell>
          <cell r="AD147">
            <v>193</v>
          </cell>
        </row>
        <row r="148">
          <cell r="X148">
            <v>0</v>
          </cell>
          <cell r="Y148">
            <v>0</v>
          </cell>
          <cell r="Z148">
            <v>0</v>
          </cell>
          <cell r="AA148">
            <v>0</v>
          </cell>
          <cell r="AB148">
            <v>0</v>
          </cell>
          <cell r="AC148">
            <v>0</v>
          </cell>
          <cell r="AD148">
            <v>0</v>
          </cell>
        </row>
        <row r="149">
          <cell r="X149">
            <v>0</v>
          </cell>
          <cell r="Y149">
            <v>0</v>
          </cell>
          <cell r="Z149">
            <v>0</v>
          </cell>
          <cell r="AA149">
            <v>0</v>
          </cell>
          <cell r="AB149">
            <v>0</v>
          </cell>
          <cell r="AC149">
            <v>0</v>
          </cell>
          <cell r="AD149">
            <v>0</v>
          </cell>
        </row>
        <row r="152">
          <cell r="X152">
            <v>2</v>
          </cell>
          <cell r="Y152">
            <v>4</v>
          </cell>
          <cell r="Z152">
            <v>0</v>
          </cell>
          <cell r="AA152">
            <v>0</v>
          </cell>
          <cell r="AB152">
            <v>0</v>
          </cell>
          <cell r="AC152">
            <v>0</v>
          </cell>
          <cell r="AD152">
            <v>6</v>
          </cell>
        </row>
        <row r="153">
          <cell r="X153">
            <v>2</v>
          </cell>
          <cell r="Y153">
            <v>4</v>
          </cell>
          <cell r="Z153">
            <v>0</v>
          </cell>
          <cell r="AA153">
            <v>0</v>
          </cell>
          <cell r="AB153">
            <v>0</v>
          </cell>
          <cell r="AC153">
            <v>0</v>
          </cell>
          <cell r="AD153">
            <v>6</v>
          </cell>
        </row>
        <row r="154">
          <cell r="X154">
            <v>0</v>
          </cell>
          <cell r="Y154">
            <v>6</v>
          </cell>
          <cell r="Z154">
            <v>0</v>
          </cell>
          <cell r="AA154">
            <v>0</v>
          </cell>
          <cell r="AB154">
            <v>0</v>
          </cell>
          <cell r="AC154">
            <v>0</v>
          </cell>
          <cell r="AD154">
            <v>6</v>
          </cell>
        </row>
        <row r="155">
          <cell r="X155">
            <v>2</v>
          </cell>
          <cell r="Y155">
            <v>4</v>
          </cell>
          <cell r="Z155">
            <v>0</v>
          </cell>
          <cell r="AA155">
            <v>0</v>
          </cell>
          <cell r="AB155">
            <v>0</v>
          </cell>
          <cell r="AC155">
            <v>0</v>
          </cell>
          <cell r="AD155">
            <v>6</v>
          </cell>
        </row>
        <row r="156">
          <cell r="X156">
            <v>0</v>
          </cell>
          <cell r="Y156">
            <v>6</v>
          </cell>
          <cell r="Z156">
            <v>0</v>
          </cell>
          <cell r="AA156">
            <v>0</v>
          </cell>
          <cell r="AB156">
            <v>0</v>
          </cell>
          <cell r="AC156">
            <v>0</v>
          </cell>
          <cell r="AD156">
            <v>6</v>
          </cell>
        </row>
        <row r="157">
          <cell r="X157">
            <v>2</v>
          </cell>
          <cell r="Y157">
            <v>4</v>
          </cell>
          <cell r="Z157">
            <v>0</v>
          </cell>
          <cell r="AA157">
            <v>0</v>
          </cell>
          <cell r="AB157">
            <v>0</v>
          </cell>
          <cell r="AC157">
            <v>0</v>
          </cell>
          <cell r="AD157">
            <v>6</v>
          </cell>
        </row>
        <row r="158">
          <cell r="X158">
            <v>2</v>
          </cell>
          <cell r="Y158">
            <v>4</v>
          </cell>
          <cell r="Z158">
            <v>0</v>
          </cell>
          <cell r="AA158">
            <v>0</v>
          </cell>
          <cell r="AB158">
            <v>0</v>
          </cell>
          <cell r="AC158">
            <v>0</v>
          </cell>
          <cell r="AD158">
            <v>6</v>
          </cell>
        </row>
        <row r="159">
          <cell r="X159">
            <v>2</v>
          </cell>
          <cell r="Y159">
            <v>4</v>
          </cell>
          <cell r="Z159">
            <v>0</v>
          </cell>
          <cell r="AA159">
            <v>0</v>
          </cell>
          <cell r="AB159">
            <v>0</v>
          </cell>
          <cell r="AC159">
            <v>0</v>
          </cell>
          <cell r="AD159">
            <v>6</v>
          </cell>
        </row>
        <row r="160">
          <cell r="X160">
            <v>0</v>
          </cell>
          <cell r="Y160">
            <v>0</v>
          </cell>
          <cell r="Z160">
            <v>21</v>
          </cell>
          <cell r="AA160">
            <v>63</v>
          </cell>
          <cell r="AB160">
            <v>0</v>
          </cell>
          <cell r="AC160">
            <v>0</v>
          </cell>
          <cell r="AD160">
            <v>84</v>
          </cell>
        </row>
        <row r="161">
          <cell r="X161">
            <v>0</v>
          </cell>
          <cell r="Y161">
            <v>0</v>
          </cell>
          <cell r="Z161">
            <v>41</v>
          </cell>
          <cell r="AA161">
            <v>0</v>
          </cell>
          <cell r="AB161">
            <v>0</v>
          </cell>
          <cell r="AC161">
            <v>0</v>
          </cell>
          <cell r="AD161">
            <v>41</v>
          </cell>
        </row>
        <row r="162">
          <cell r="X162">
            <v>0</v>
          </cell>
          <cell r="Y162">
            <v>0</v>
          </cell>
          <cell r="Z162">
            <v>0</v>
          </cell>
          <cell r="AA162">
            <v>41</v>
          </cell>
          <cell r="AB162">
            <v>43</v>
          </cell>
          <cell r="AC162">
            <v>0</v>
          </cell>
          <cell r="AD162">
            <v>84</v>
          </cell>
        </row>
        <row r="163">
          <cell r="X163">
            <v>0</v>
          </cell>
          <cell r="Y163">
            <v>0</v>
          </cell>
          <cell r="Z163">
            <v>0</v>
          </cell>
          <cell r="AA163">
            <v>43</v>
          </cell>
          <cell r="AB163">
            <v>41</v>
          </cell>
          <cell r="AC163">
            <v>0</v>
          </cell>
          <cell r="AD163">
            <v>84</v>
          </cell>
        </row>
        <row r="164">
          <cell r="X164">
            <v>4</v>
          </cell>
          <cell r="Y164">
            <v>14</v>
          </cell>
          <cell r="Z164">
            <v>21</v>
          </cell>
          <cell r="AA164">
            <v>19</v>
          </cell>
          <cell r="AB164">
            <v>18</v>
          </cell>
          <cell r="AC164">
            <v>0</v>
          </cell>
          <cell r="AD164">
            <v>76</v>
          </cell>
        </row>
        <row r="165">
          <cell r="X165">
            <v>6</v>
          </cell>
          <cell r="Y165">
            <v>13</v>
          </cell>
          <cell r="Z165">
            <v>21</v>
          </cell>
          <cell r="AA165">
            <v>20</v>
          </cell>
          <cell r="AB165">
            <v>16</v>
          </cell>
          <cell r="AC165">
            <v>0</v>
          </cell>
          <cell r="AD165">
            <v>76</v>
          </cell>
        </row>
        <row r="166">
          <cell r="X166">
            <v>0</v>
          </cell>
          <cell r="Y166">
            <v>0</v>
          </cell>
          <cell r="Z166">
            <v>0</v>
          </cell>
          <cell r="AA166">
            <v>0</v>
          </cell>
          <cell r="AB166">
            <v>0</v>
          </cell>
          <cell r="AC166">
            <v>0</v>
          </cell>
          <cell r="AD166">
            <v>0</v>
          </cell>
        </row>
        <row r="167">
          <cell r="X167">
            <v>0</v>
          </cell>
          <cell r="Y167">
            <v>0</v>
          </cell>
          <cell r="Z167">
            <v>0</v>
          </cell>
          <cell r="AA167">
            <v>0</v>
          </cell>
          <cell r="AB167">
            <v>0</v>
          </cell>
          <cell r="AC167">
            <v>0</v>
          </cell>
          <cell r="AD167">
            <v>0</v>
          </cell>
        </row>
        <row r="168">
          <cell r="X168">
            <v>0</v>
          </cell>
          <cell r="Y168">
            <v>3</v>
          </cell>
          <cell r="Z168">
            <v>0</v>
          </cell>
          <cell r="AA168">
            <v>0</v>
          </cell>
          <cell r="AB168">
            <v>0</v>
          </cell>
          <cell r="AC168">
            <v>0</v>
          </cell>
          <cell r="AD168">
            <v>3</v>
          </cell>
        </row>
        <row r="169">
          <cell r="X169">
            <v>0</v>
          </cell>
          <cell r="Y169">
            <v>2</v>
          </cell>
          <cell r="Z169">
            <v>1</v>
          </cell>
          <cell r="AA169">
            <v>0</v>
          </cell>
          <cell r="AB169">
            <v>0</v>
          </cell>
          <cell r="AC169">
            <v>0</v>
          </cell>
          <cell r="AD169">
            <v>3</v>
          </cell>
        </row>
        <row r="170">
          <cell r="X170">
            <v>6</v>
          </cell>
          <cell r="Y170">
            <v>13</v>
          </cell>
          <cell r="Z170">
            <v>10</v>
          </cell>
          <cell r="AA170">
            <v>8</v>
          </cell>
          <cell r="AB170">
            <v>6</v>
          </cell>
          <cell r="AC170">
            <v>6</v>
          </cell>
          <cell r="AD170">
            <v>49</v>
          </cell>
        </row>
        <row r="171">
          <cell r="X171">
            <v>6</v>
          </cell>
          <cell r="Y171">
            <v>12</v>
          </cell>
          <cell r="Z171">
            <v>10</v>
          </cell>
          <cell r="AA171">
            <v>9</v>
          </cell>
          <cell r="AB171">
            <v>9</v>
          </cell>
          <cell r="AC171">
            <v>3</v>
          </cell>
          <cell r="AD171">
            <v>49</v>
          </cell>
        </row>
        <row r="172">
          <cell r="X172">
            <v>0</v>
          </cell>
          <cell r="Y172">
            <v>0</v>
          </cell>
          <cell r="Z172">
            <v>0</v>
          </cell>
          <cell r="AA172">
            <v>0</v>
          </cell>
          <cell r="AB172">
            <v>0</v>
          </cell>
          <cell r="AC172">
            <v>0</v>
          </cell>
          <cell r="AD172">
            <v>0</v>
          </cell>
        </row>
        <row r="173">
          <cell r="X173">
            <v>0</v>
          </cell>
          <cell r="Y173">
            <v>0</v>
          </cell>
          <cell r="Z173">
            <v>0</v>
          </cell>
          <cell r="AA173">
            <v>0</v>
          </cell>
          <cell r="AB173">
            <v>0</v>
          </cell>
          <cell r="AC173">
            <v>0</v>
          </cell>
          <cell r="AD173">
            <v>0</v>
          </cell>
        </row>
        <row r="174">
          <cell r="X174">
            <v>0</v>
          </cell>
          <cell r="Y174">
            <v>4</v>
          </cell>
          <cell r="Z174">
            <v>4</v>
          </cell>
          <cell r="AA174">
            <v>1</v>
          </cell>
          <cell r="AB174">
            <v>0</v>
          </cell>
          <cell r="AC174">
            <v>0</v>
          </cell>
          <cell r="AD174">
            <v>9</v>
          </cell>
        </row>
        <row r="175">
          <cell r="X175">
            <v>2</v>
          </cell>
          <cell r="Y175">
            <v>2</v>
          </cell>
          <cell r="Z175">
            <v>4</v>
          </cell>
          <cell r="AA175">
            <v>1</v>
          </cell>
          <cell r="AB175">
            <v>0</v>
          </cell>
          <cell r="AC175">
            <v>0</v>
          </cell>
          <cell r="AD175">
            <v>9</v>
          </cell>
        </row>
        <row r="176">
          <cell r="X176">
            <v>0</v>
          </cell>
          <cell r="Y176">
            <v>142</v>
          </cell>
          <cell r="Z176">
            <v>142</v>
          </cell>
          <cell r="AA176">
            <v>142</v>
          </cell>
          <cell r="AB176">
            <v>142</v>
          </cell>
          <cell r="AC176">
            <v>0</v>
          </cell>
          <cell r="AD176">
            <v>568</v>
          </cell>
        </row>
        <row r="177">
          <cell r="X177">
            <v>71</v>
          </cell>
          <cell r="Y177">
            <v>142</v>
          </cell>
          <cell r="Z177">
            <v>142</v>
          </cell>
          <cell r="AA177">
            <v>142</v>
          </cell>
          <cell r="AB177">
            <v>71</v>
          </cell>
          <cell r="AC177">
            <v>0</v>
          </cell>
          <cell r="AD177">
            <v>568</v>
          </cell>
        </row>
        <row r="178">
          <cell r="X178">
            <v>0</v>
          </cell>
          <cell r="Y178">
            <v>0</v>
          </cell>
          <cell r="Z178">
            <v>0</v>
          </cell>
          <cell r="AA178">
            <v>0</v>
          </cell>
          <cell r="AB178">
            <v>0</v>
          </cell>
          <cell r="AC178">
            <v>0</v>
          </cell>
          <cell r="AD178">
            <v>0</v>
          </cell>
        </row>
        <row r="179">
          <cell r="X179">
            <v>0</v>
          </cell>
          <cell r="Y179">
            <v>0</v>
          </cell>
          <cell r="Z179">
            <v>0</v>
          </cell>
          <cell r="AA179">
            <v>0</v>
          </cell>
          <cell r="AB179">
            <v>0</v>
          </cell>
          <cell r="AC179">
            <v>0</v>
          </cell>
          <cell r="AD179">
            <v>0</v>
          </cell>
        </row>
        <row r="182">
          <cell r="X182">
            <v>0</v>
          </cell>
          <cell r="Y182">
            <v>1</v>
          </cell>
          <cell r="Z182">
            <v>12</v>
          </cell>
          <cell r="AA182">
            <v>0</v>
          </cell>
          <cell r="AB182">
            <v>0</v>
          </cell>
          <cell r="AC182">
            <v>0</v>
          </cell>
          <cell r="AD182">
            <v>13</v>
          </cell>
        </row>
        <row r="183">
          <cell r="X183">
            <v>0</v>
          </cell>
          <cell r="Y183">
            <v>1</v>
          </cell>
          <cell r="Z183">
            <v>11</v>
          </cell>
          <cell r="AA183">
            <v>1</v>
          </cell>
          <cell r="AB183">
            <v>0</v>
          </cell>
          <cell r="AC183">
            <v>0</v>
          </cell>
          <cell r="AD183">
            <v>13</v>
          </cell>
        </row>
        <row r="184">
          <cell r="X184">
            <v>0</v>
          </cell>
          <cell r="Y184">
            <v>1</v>
          </cell>
          <cell r="Z184">
            <v>12</v>
          </cell>
          <cell r="AA184">
            <v>0</v>
          </cell>
          <cell r="AB184">
            <v>0</v>
          </cell>
          <cell r="AC184">
            <v>0</v>
          </cell>
          <cell r="AD184">
            <v>13</v>
          </cell>
        </row>
        <row r="185">
          <cell r="X185">
            <v>0</v>
          </cell>
          <cell r="Y185">
            <v>6</v>
          </cell>
          <cell r="Z185">
            <v>7</v>
          </cell>
          <cell r="AA185">
            <v>0</v>
          </cell>
          <cell r="AB185">
            <v>0</v>
          </cell>
          <cell r="AC185">
            <v>0</v>
          </cell>
          <cell r="AD185">
            <v>13</v>
          </cell>
        </row>
        <row r="186">
          <cell r="X186">
            <v>0</v>
          </cell>
          <cell r="Y186">
            <v>1</v>
          </cell>
          <cell r="Z186">
            <v>12</v>
          </cell>
          <cell r="AA186">
            <v>0</v>
          </cell>
          <cell r="AB186">
            <v>0</v>
          </cell>
          <cell r="AC186">
            <v>0</v>
          </cell>
          <cell r="AD186">
            <v>13</v>
          </cell>
        </row>
        <row r="187">
          <cell r="X187">
            <v>0</v>
          </cell>
          <cell r="Y187">
            <v>4</v>
          </cell>
          <cell r="Z187">
            <v>9</v>
          </cell>
          <cell r="AA187">
            <v>0</v>
          </cell>
          <cell r="AB187">
            <v>0</v>
          </cell>
          <cell r="AC187">
            <v>0</v>
          </cell>
          <cell r="AD187">
            <v>13</v>
          </cell>
        </row>
        <row r="188">
          <cell r="X188">
            <v>0</v>
          </cell>
          <cell r="Y188">
            <v>1</v>
          </cell>
          <cell r="Z188">
            <v>12</v>
          </cell>
          <cell r="AA188">
            <v>0</v>
          </cell>
          <cell r="AB188">
            <v>0</v>
          </cell>
          <cell r="AC188">
            <v>0</v>
          </cell>
          <cell r="AD188">
            <v>13</v>
          </cell>
        </row>
        <row r="189">
          <cell r="X189">
            <v>0</v>
          </cell>
          <cell r="Y189">
            <v>3</v>
          </cell>
          <cell r="Z189">
            <v>10</v>
          </cell>
          <cell r="AA189">
            <v>0</v>
          </cell>
          <cell r="AB189">
            <v>0</v>
          </cell>
          <cell r="AC189">
            <v>0</v>
          </cell>
          <cell r="AD189">
            <v>13</v>
          </cell>
        </row>
        <row r="190">
          <cell r="X190">
            <v>0</v>
          </cell>
          <cell r="Y190">
            <v>0</v>
          </cell>
          <cell r="Z190">
            <v>13</v>
          </cell>
          <cell r="AA190">
            <v>0</v>
          </cell>
          <cell r="AB190">
            <v>0</v>
          </cell>
          <cell r="AC190">
            <v>0</v>
          </cell>
          <cell r="AD190">
            <v>13</v>
          </cell>
        </row>
        <row r="191">
          <cell r="X191">
            <v>0</v>
          </cell>
          <cell r="Y191">
            <v>0</v>
          </cell>
          <cell r="Z191">
            <v>10</v>
          </cell>
          <cell r="AA191">
            <v>0</v>
          </cell>
          <cell r="AB191">
            <v>0</v>
          </cell>
          <cell r="AC191">
            <v>0</v>
          </cell>
          <cell r="AD191">
            <v>10</v>
          </cell>
        </row>
        <row r="192">
          <cell r="X192">
            <v>0</v>
          </cell>
          <cell r="Y192">
            <v>0</v>
          </cell>
          <cell r="Z192">
            <v>53</v>
          </cell>
          <cell r="AA192">
            <v>45</v>
          </cell>
          <cell r="AB192">
            <v>0</v>
          </cell>
          <cell r="AC192">
            <v>0</v>
          </cell>
          <cell r="AD192">
            <v>98</v>
          </cell>
        </row>
        <row r="193">
          <cell r="X193">
            <v>0</v>
          </cell>
          <cell r="Y193">
            <v>0</v>
          </cell>
          <cell r="Z193">
            <v>53</v>
          </cell>
          <cell r="AA193">
            <v>45</v>
          </cell>
          <cell r="AB193">
            <v>0</v>
          </cell>
          <cell r="AC193">
            <v>0</v>
          </cell>
          <cell r="AD193">
            <v>98</v>
          </cell>
        </row>
        <row r="194">
          <cell r="X194">
            <v>0</v>
          </cell>
          <cell r="Y194">
            <v>6</v>
          </cell>
          <cell r="Z194">
            <v>12</v>
          </cell>
          <cell r="AA194">
            <v>41</v>
          </cell>
          <cell r="AB194">
            <v>36</v>
          </cell>
          <cell r="AC194">
            <v>0</v>
          </cell>
          <cell r="AD194">
            <v>95</v>
          </cell>
        </row>
        <row r="195">
          <cell r="X195">
            <v>0</v>
          </cell>
          <cell r="Y195">
            <v>6</v>
          </cell>
          <cell r="Z195">
            <v>9</v>
          </cell>
          <cell r="AA195">
            <v>16</v>
          </cell>
          <cell r="AB195">
            <v>18</v>
          </cell>
          <cell r="AC195">
            <v>4</v>
          </cell>
          <cell r="AD195">
            <v>53</v>
          </cell>
        </row>
        <row r="196">
          <cell r="X196">
            <v>0</v>
          </cell>
          <cell r="Y196">
            <v>6</v>
          </cell>
          <cell r="Z196">
            <v>12</v>
          </cell>
          <cell r="AA196">
            <v>13</v>
          </cell>
          <cell r="AB196">
            <v>22</v>
          </cell>
          <cell r="AC196">
            <v>0</v>
          </cell>
          <cell r="AD196">
            <v>53</v>
          </cell>
        </row>
        <row r="197">
          <cell r="X197">
            <v>0</v>
          </cell>
          <cell r="Y197">
            <v>6</v>
          </cell>
          <cell r="Z197">
            <v>9</v>
          </cell>
          <cell r="AA197">
            <v>16</v>
          </cell>
          <cell r="AB197">
            <v>18</v>
          </cell>
          <cell r="AC197">
            <v>4</v>
          </cell>
          <cell r="AD197">
            <v>53</v>
          </cell>
        </row>
        <row r="198">
          <cell r="X198">
            <v>0</v>
          </cell>
          <cell r="Y198">
            <v>0</v>
          </cell>
          <cell r="Z198">
            <v>1</v>
          </cell>
          <cell r="AA198">
            <v>0</v>
          </cell>
          <cell r="AB198">
            <v>0</v>
          </cell>
          <cell r="AC198">
            <v>0</v>
          </cell>
          <cell r="AD198">
            <v>1</v>
          </cell>
        </row>
        <row r="199">
          <cell r="X199">
            <v>0</v>
          </cell>
          <cell r="Y199">
            <v>0</v>
          </cell>
          <cell r="Z199">
            <v>1</v>
          </cell>
          <cell r="AA199">
            <v>0</v>
          </cell>
          <cell r="AB199">
            <v>0</v>
          </cell>
          <cell r="AC199">
            <v>0</v>
          </cell>
          <cell r="AD199">
            <v>1</v>
          </cell>
        </row>
        <row r="200">
          <cell r="X200">
            <v>3</v>
          </cell>
          <cell r="Y200">
            <v>34</v>
          </cell>
          <cell r="Z200">
            <v>80</v>
          </cell>
          <cell r="AA200">
            <v>97</v>
          </cell>
          <cell r="AB200">
            <v>91</v>
          </cell>
          <cell r="AC200">
            <v>0</v>
          </cell>
          <cell r="AD200">
            <v>305</v>
          </cell>
        </row>
        <row r="201">
          <cell r="X201">
            <v>3</v>
          </cell>
          <cell r="Y201">
            <v>32</v>
          </cell>
          <cell r="Z201">
            <v>46</v>
          </cell>
          <cell r="AA201">
            <v>101</v>
          </cell>
          <cell r="AB201">
            <v>82</v>
          </cell>
          <cell r="AC201">
            <v>40</v>
          </cell>
          <cell r="AD201">
            <v>304</v>
          </cell>
        </row>
        <row r="202">
          <cell r="X202">
            <v>3</v>
          </cell>
          <cell r="Y202">
            <v>34</v>
          </cell>
          <cell r="Z202">
            <v>80</v>
          </cell>
          <cell r="AA202">
            <v>97</v>
          </cell>
          <cell r="AB202">
            <v>90</v>
          </cell>
          <cell r="AC202">
            <v>0</v>
          </cell>
          <cell r="AD202">
            <v>304</v>
          </cell>
        </row>
        <row r="203">
          <cell r="X203">
            <v>3</v>
          </cell>
          <cell r="Y203">
            <v>32</v>
          </cell>
          <cell r="Z203">
            <v>46</v>
          </cell>
          <cell r="AA203">
            <v>101</v>
          </cell>
          <cell r="AB203">
            <v>82</v>
          </cell>
          <cell r="AC203">
            <v>40</v>
          </cell>
          <cell r="AD203">
            <v>304</v>
          </cell>
        </row>
        <row r="204">
          <cell r="X204">
            <v>0</v>
          </cell>
          <cell r="Y204">
            <v>2</v>
          </cell>
          <cell r="Z204">
            <v>4</v>
          </cell>
          <cell r="AA204">
            <v>6</v>
          </cell>
          <cell r="AB204">
            <v>4</v>
          </cell>
          <cell r="AC204">
            <v>0</v>
          </cell>
          <cell r="AD204">
            <v>16</v>
          </cell>
        </row>
        <row r="205">
          <cell r="X205">
            <v>0</v>
          </cell>
          <cell r="Y205">
            <v>14</v>
          </cell>
          <cell r="Z205">
            <v>2</v>
          </cell>
          <cell r="AA205">
            <v>0</v>
          </cell>
          <cell r="AB205">
            <v>0</v>
          </cell>
          <cell r="AC205">
            <v>0</v>
          </cell>
          <cell r="AD205">
            <v>16</v>
          </cell>
        </row>
        <row r="206">
          <cell r="X206">
            <v>0</v>
          </cell>
          <cell r="Y206">
            <v>0</v>
          </cell>
          <cell r="Z206">
            <v>290</v>
          </cell>
          <cell r="AA206">
            <v>290</v>
          </cell>
          <cell r="AB206">
            <v>290</v>
          </cell>
          <cell r="AC206">
            <v>0</v>
          </cell>
          <cell r="AD206">
            <v>870</v>
          </cell>
        </row>
        <row r="207">
          <cell r="X207">
            <v>0</v>
          </cell>
          <cell r="Y207">
            <v>0</v>
          </cell>
          <cell r="Z207">
            <v>42</v>
          </cell>
          <cell r="AA207">
            <v>23</v>
          </cell>
          <cell r="AB207">
            <v>98</v>
          </cell>
          <cell r="AC207">
            <v>94</v>
          </cell>
          <cell r="AD207">
            <v>257</v>
          </cell>
        </row>
        <row r="208">
          <cell r="X208">
            <v>0</v>
          </cell>
          <cell r="Y208">
            <v>0</v>
          </cell>
          <cell r="Z208">
            <v>42</v>
          </cell>
          <cell r="AA208">
            <v>23</v>
          </cell>
          <cell r="AB208">
            <v>98</v>
          </cell>
          <cell r="AC208">
            <v>87</v>
          </cell>
          <cell r="AD208">
            <v>250</v>
          </cell>
        </row>
        <row r="209">
          <cell r="X209">
            <v>0</v>
          </cell>
          <cell r="Y209">
            <v>0</v>
          </cell>
          <cell r="Z209">
            <v>42</v>
          </cell>
          <cell r="AA209">
            <v>23</v>
          </cell>
          <cell r="AB209">
            <v>98</v>
          </cell>
          <cell r="AC209">
            <v>94</v>
          </cell>
          <cell r="AD209">
            <v>257</v>
          </cell>
        </row>
        <row r="212">
          <cell r="X212">
            <v>0</v>
          </cell>
          <cell r="Y212">
            <v>2</v>
          </cell>
          <cell r="Z212">
            <v>5</v>
          </cell>
          <cell r="AA212">
            <v>4</v>
          </cell>
          <cell r="AB212">
            <v>0</v>
          </cell>
          <cell r="AC212">
            <v>0</v>
          </cell>
          <cell r="AD212">
            <v>11</v>
          </cell>
        </row>
        <row r="213">
          <cell r="X213">
            <v>0</v>
          </cell>
          <cell r="Y213">
            <v>2</v>
          </cell>
          <cell r="Z213">
            <v>1</v>
          </cell>
          <cell r="AA213">
            <v>1</v>
          </cell>
          <cell r="AB213">
            <v>3</v>
          </cell>
          <cell r="AC213">
            <v>0</v>
          </cell>
          <cell r="AD213">
            <v>7</v>
          </cell>
        </row>
        <row r="214">
          <cell r="X214">
            <v>0</v>
          </cell>
          <cell r="Y214">
            <v>0</v>
          </cell>
          <cell r="Z214">
            <v>0</v>
          </cell>
          <cell r="AA214">
            <v>5</v>
          </cell>
          <cell r="AB214">
            <v>6</v>
          </cell>
          <cell r="AC214">
            <v>0</v>
          </cell>
          <cell r="AD214">
            <v>11</v>
          </cell>
        </row>
        <row r="215">
          <cell r="X215">
            <v>0</v>
          </cell>
          <cell r="Y215">
            <v>0</v>
          </cell>
          <cell r="Z215">
            <v>0</v>
          </cell>
          <cell r="AA215">
            <v>1</v>
          </cell>
          <cell r="AB215">
            <v>1</v>
          </cell>
          <cell r="AC215">
            <v>2</v>
          </cell>
          <cell r="AD215">
            <v>4</v>
          </cell>
        </row>
        <row r="216">
          <cell r="X216">
            <v>0</v>
          </cell>
          <cell r="Y216">
            <v>0</v>
          </cell>
          <cell r="Z216">
            <v>0</v>
          </cell>
          <cell r="AA216">
            <v>5</v>
          </cell>
          <cell r="AB216">
            <v>6</v>
          </cell>
          <cell r="AC216">
            <v>0</v>
          </cell>
          <cell r="AD216">
            <v>11</v>
          </cell>
        </row>
        <row r="217">
          <cell r="X217">
            <v>0</v>
          </cell>
          <cell r="Y217">
            <v>0</v>
          </cell>
          <cell r="Z217">
            <v>0</v>
          </cell>
          <cell r="AA217">
            <v>2</v>
          </cell>
          <cell r="AB217">
            <v>3</v>
          </cell>
          <cell r="AC217">
            <v>1</v>
          </cell>
          <cell r="AD217">
            <v>6</v>
          </cell>
        </row>
        <row r="218">
          <cell r="X218">
            <v>0</v>
          </cell>
          <cell r="Y218">
            <v>0</v>
          </cell>
          <cell r="Z218">
            <v>0</v>
          </cell>
          <cell r="AA218">
            <v>5</v>
          </cell>
          <cell r="AB218">
            <v>6</v>
          </cell>
          <cell r="AC218">
            <v>0</v>
          </cell>
          <cell r="AD218">
            <v>11</v>
          </cell>
        </row>
        <row r="219">
          <cell r="X219">
            <v>0</v>
          </cell>
          <cell r="Y219">
            <v>0</v>
          </cell>
          <cell r="Z219">
            <v>0</v>
          </cell>
          <cell r="AA219">
            <v>2</v>
          </cell>
          <cell r="AB219">
            <v>2</v>
          </cell>
          <cell r="AC219">
            <v>1</v>
          </cell>
          <cell r="AD219">
            <v>5</v>
          </cell>
        </row>
        <row r="220">
          <cell r="X220">
            <v>0</v>
          </cell>
          <cell r="Y220">
            <v>0</v>
          </cell>
          <cell r="Z220">
            <v>20</v>
          </cell>
          <cell r="AA220">
            <v>23</v>
          </cell>
          <cell r="AB220">
            <v>0</v>
          </cell>
          <cell r="AC220">
            <v>0</v>
          </cell>
          <cell r="AD220">
            <v>43</v>
          </cell>
        </row>
        <row r="221">
          <cell r="X221">
            <v>0</v>
          </cell>
          <cell r="Y221">
            <v>0</v>
          </cell>
          <cell r="Z221">
            <v>20</v>
          </cell>
          <cell r="AA221">
            <v>0</v>
          </cell>
          <cell r="AB221">
            <v>0</v>
          </cell>
          <cell r="AC221">
            <v>0</v>
          </cell>
          <cell r="AD221">
            <v>20</v>
          </cell>
        </row>
        <row r="222">
          <cell r="X222">
            <v>0</v>
          </cell>
          <cell r="Y222">
            <v>0</v>
          </cell>
          <cell r="Z222">
            <v>0</v>
          </cell>
          <cell r="AA222">
            <v>20</v>
          </cell>
          <cell r="AB222">
            <v>16</v>
          </cell>
          <cell r="AC222">
            <v>11</v>
          </cell>
          <cell r="AD222">
            <v>47</v>
          </cell>
        </row>
        <row r="223">
          <cell r="X223">
            <v>0</v>
          </cell>
          <cell r="Y223">
            <v>0</v>
          </cell>
          <cell r="Z223">
            <v>0</v>
          </cell>
          <cell r="AA223">
            <v>20</v>
          </cell>
          <cell r="AB223">
            <v>22</v>
          </cell>
          <cell r="AC223">
            <v>0</v>
          </cell>
          <cell r="AD223">
            <v>42</v>
          </cell>
        </row>
        <row r="224">
          <cell r="X224">
            <v>4</v>
          </cell>
          <cell r="Y224">
            <v>0</v>
          </cell>
          <cell r="Z224">
            <v>9</v>
          </cell>
          <cell r="AA224">
            <v>20</v>
          </cell>
          <cell r="AB224">
            <v>14</v>
          </cell>
          <cell r="AC224">
            <v>16</v>
          </cell>
          <cell r="AD224">
            <v>63</v>
          </cell>
        </row>
        <row r="225">
          <cell r="X225">
            <v>4</v>
          </cell>
          <cell r="Y225">
            <v>0</v>
          </cell>
          <cell r="Z225">
            <v>6</v>
          </cell>
          <cell r="AA225">
            <v>17</v>
          </cell>
          <cell r="AB225">
            <v>2</v>
          </cell>
          <cell r="AC225">
            <v>2</v>
          </cell>
          <cell r="AD225">
            <v>31</v>
          </cell>
        </row>
        <row r="226">
          <cell r="X226">
            <v>0</v>
          </cell>
          <cell r="Y226">
            <v>0</v>
          </cell>
          <cell r="Z226">
            <v>0</v>
          </cell>
          <cell r="AA226">
            <v>0</v>
          </cell>
          <cell r="AB226">
            <v>0</v>
          </cell>
          <cell r="AC226">
            <v>0</v>
          </cell>
          <cell r="AD226">
            <v>0</v>
          </cell>
        </row>
        <row r="227">
          <cell r="X227">
            <v>0</v>
          </cell>
          <cell r="Y227">
            <v>0</v>
          </cell>
          <cell r="Z227">
            <v>0</v>
          </cell>
          <cell r="AA227">
            <v>0</v>
          </cell>
          <cell r="AB227">
            <v>0</v>
          </cell>
          <cell r="AC227">
            <v>0</v>
          </cell>
          <cell r="AD227">
            <v>0</v>
          </cell>
        </row>
        <row r="228">
          <cell r="X228">
            <v>0</v>
          </cell>
          <cell r="Y228">
            <v>1</v>
          </cell>
          <cell r="Z228">
            <v>3</v>
          </cell>
          <cell r="AA228">
            <v>4</v>
          </cell>
          <cell r="AB228">
            <v>2</v>
          </cell>
          <cell r="AC228">
            <v>0</v>
          </cell>
          <cell r="AD228">
            <v>10</v>
          </cell>
        </row>
        <row r="229">
          <cell r="X229">
            <v>0</v>
          </cell>
          <cell r="Y229">
            <v>1</v>
          </cell>
          <cell r="Z229">
            <v>0</v>
          </cell>
          <cell r="AA229">
            <v>1</v>
          </cell>
          <cell r="AB229">
            <v>4</v>
          </cell>
          <cell r="AC229">
            <v>1</v>
          </cell>
          <cell r="AD229">
            <v>7</v>
          </cell>
        </row>
        <row r="230">
          <cell r="X230">
            <v>4</v>
          </cell>
          <cell r="Y230">
            <v>16</v>
          </cell>
          <cell r="Z230">
            <v>14</v>
          </cell>
          <cell r="AA230">
            <v>17</v>
          </cell>
          <cell r="AB230">
            <v>15</v>
          </cell>
          <cell r="AC230">
            <v>0</v>
          </cell>
          <cell r="AD230">
            <v>66</v>
          </cell>
        </row>
        <row r="231">
          <cell r="X231">
            <v>20</v>
          </cell>
          <cell r="Y231">
            <v>18</v>
          </cell>
          <cell r="Z231">
            <v>37</v>
          </cell>
          <cell r="AA231">
            <v>22</v>
          </cell>
          <cell r="AB231">
            <v>13</v>
          </cell>
          <cell r="AC231">
            <v>21</v>
          </cell>
          <cell r="AD231">
            <v>131</v>
          </cell>
        </row>
        <row r="232">
          <cell r="X232">
            <v>0</v>
          </cell>
          <cell r="Y232">
            <v>0</v>
          </cell>
          <cell r="Z232">
            <v>0</v>
          </cell>
          <cell r="AA232">
            <v>0</v>
          </cell>
          <cell r="AB232">
            <v>0</v>
          </cell>
          <cell r="AC232">
            <v>0</v>
          </cell>
          <cell r="AD232">
            <v>0</v>
          </cell>
        </row>
        <row r="233">
          <cell r="X233">
            <v>0</v>
          </cell>
          <cell r="Y233">
            <v>0</v>
          </cell>
          <cell r="Z233">
            <v>0</v>
          </cell>
          <cell r="AA233">
            <v>0</v>
          </cell>
          <cell r="AB233">
            <v>0</v>
          </cell>
          <cell r="AC233">
            <v>0</v>
          </cell>
          <cell r="AD233">
            <v>0</v>
          </cell>
        </row>
        <row r="234">
          <cell r="X234">
            <v>0</v>
          </cell>
          <cell r="Y234">
            <v>4</v>
          </cell>
          <cell r="Z234">
            <v>5</v>
          </cell>
          <cell r="AA234">
            <v>7</v>
          </cell>
          <cell r="AB234">
            <v>6</v>
          </cell>
          <cell r="AC234">
            <v>0</v>
          </cell>
          <cell r="AD234">
            <v>22</v>
          </cell>
        </row>
        <row r="235">
          <cell r="X235">
            <v>0</v>
          </cell>
          <cell r="Y235">
            <v>2</v>
          </cell>
          <cell r="Z235">
            <v>5</v>
          </cell>
          <cell r="AA235">
            <v>6</v>
          </cell>
          <cell r="AB235">
            <v>5</v>
          </cell>
          <cell r="AC235">
            <v>4</v>
          </cell>
          <cell r="AD235">
            <v>22</v>
          </cell>
        </row>
        <row r="236">
          <cell r="X236">
            <v>120</v>
          </cell>
          <cell r="Y236">
            <v>121</v>
          </cell>
          <cell r="Z236">
            <v>121</v>
          </cell>
          <cell r="AA236">
            <v>121</v>
          </cell>
          <cell r="AB236">
            <v>121</v>
          </cell>
          <cell r="AC236">
            <v>121</v>
          </cell>
          <cell r="AD236">
            <v>725</v>
          </cell>
        </row>
        <row r="237">
          <cell r="X237">
            <v>0</v>
          </cell>
          <cell r="Y237">
            <v>0</v>
          </cell>
          <cell r="Z237">
            <v>2</v>
          </cell>
          <cell r="AA237">
            <v>20</v>
          </cell>
          <cell r="AB237">
            <v>16</v>
          </cell>
          <cell r="AC237">
            <v>6</v>
          </cell>
          <cell r="AD237">
            <v>44</v>
          </cell>
        </row>
        <row r="238">
          <cell r="X238">
            <v>0</v>
          </cell>
          <cell r="Y238">
            <v>0</v>
          </cell>
          <cell r="Z238">
            <v>0</v>
          </cell>
          <cell r="AA238">
            <v>0</v>
          </cell>
          <cell r="AB238">
            <v>0</v>
          </cell>
          <cell r="AC238">
            <v>0</v>
          </cell>
          <cell r="AD238">
            <v>0</v>
          </cell>
        </row>
        <row r="239">
          <cell r="X239">
            <v>0</v>
          </cell>
          <cell r="Y239">
            <v>0</v>
          </cell>
          <cell r="Z239">
            <v>0</v>
          </cell>
          <cell r="AA239">
            <v>0</v>
          </cell>
          <cell r="AB239">
            <v>0</v>
          </cell>
          <cell r="AC239">
            <v>0</v>
          </cell>
          <cell r="AD239">
            <v>0</v>
          </cell>
        </row>
        <row r="242">
          <cell r="X242">
            <v>0</v>
          </cell>
          <cell r="Y242">
            <v>5</v>
          </cell>
          <cell r="Z242">
            <v>3</v>
          </cell>
          <cell r="AA242">
            <v>0</v>
          </cell>
          <cell r="AB242">
            <v>0</v>
          </cell>
          <cell r="AC242">
            <v>0</v>
          </cell>
          <cell r="AD242">
            <v>8</v>
          </cell>
        </row>
        <row r="243">
          <cell r="X243">
            <v>0</v>
          </cell>
          <cell r="Y243">
            <v>5</v>
          </cell>
          <cell r="Z243">
            <v>1</v>
          </cell>
          <cell r="AA243">
            <v>2</v>
          </cell>
          <cell r="AB243">
            <v>0</v>
          </cell>
          <cell r="AC243">
            <v>0</v>
          </cell>
          <cell r="AD243">
            <v>8</v>
          </cell>
        </row>
        <row r="244">
          <cell r="X244">
            <v>0</v>
          </cell>
          <cell r="Y244">
            <v>5</v>
          </cell>
          <cell r="Z244">
            <v>3</v>
          </cell>
          <cell r="AA244">
            <v>0</v>
          </cell>
          <cell r="AB244">
            <v>0</v>
          </cell>
          <cell r="AC244">
            <v>0</v>
          </cell>
          <cell r="AD244">
            <v>8</v>
          </cell>
        </row>
        <row r="245">
          <cell r="X245">
            <v>0</v>
          </cell>
          <cell r="Y245">
            <v>5</v>
          </cell>
          <cell r="Z245">
            <v>1</v>
          </cell>
          <cell r="AA245">
            <v>2</v>
          </cell>
          <cell r="AB245">
            <v>0</v>
          </cell>
          <cell r="AC245">
            <v>0</v>
          </cell>
          <cell r="AD245">
            <v>8</v>
          </cell>
        </row>
        <row r="246">
          <cell r="X246">
            <v>0</v>
          </cell>
          <cell r="Y246">
            <v>5</v>
          </cell>
          <cell r="Z246">
            <v>3</v>
          </cell>
          <cell r="AA246">
            <v>0</v>
          </cell>
          <cell r="AB246">
            <v>0</v>
          </cell>
          <cell r="AC246">
            <v>0</v>
          </cell>
          <cell r="AD246">
            <v>8</v>
          </cell>
        </row>
        <row r="247">
          <cell r="X247">
            <v>0</v>
          </cell>
          <cell r="Y247">
            <v>5</v>
          </cell>
          <cell r="Z247">
            <v>1</v>
          </cell>
          <cell r="AA247">
            <v>2</v>
          </cell>
          <cell r="AB247">
            <v>0</v>
          </cell>
          <cell r="AC247">
            <v>0</v>
          </cell>
          <cell r="AD247">
            <v>8</v>
          </cell>
        </row>
        <row r="248">
          <cell r="X248">
            <v>0</v>
          </cell>
          <cell r="Y248">
            <v>5</v>
          </cell>
          <cell r="Z248">
            <v>3</v>
          </cell>
          <cell r="AA248">
            <v>0</v>
          </cell>
          <cell r="AB248">
            <v>0</v>
          </cell>
          <cell r="AC248">
            <v>0</v>
          </cell>
          <cell r="AD248">
            <v>8</v>
          </cell>
        </row>
        <row r="249">
          <cell r="X249">
            <v>0</v>
          </cell>
          <cell r="Y249">
            <v>5</v>
          </cell>
          <cell r="Z249">
            <v>1</v>
          </cell>
          <cell r="AA249">
            <v>2</v>
          </cell>
          <cell r="AB249">
            <v>0</v>
          </cell>
          <cell r="AC249">
            <v>0</v>
          </cell>
          <cell r="AD249">
            <v>8</v>
          </cell>
        </row>
        <row r="250">
          <cell r="X250">
            <v>0</v>
          </cell>
          <cell r="Y250">
            <v>0</v>
          </cell>
          <cell r="Z250">
            <v>27</v>
          </cell>
          <cell r="AA250">
            <v>0</v>
          </cell>
          <cell r="AB250">
            <v>0</v>
          </cell>
          <cell r="AC250">
            <v>0</v>
          </cell>
          <cell r="AD250">
            <v>27</v>
          </cell>
        </row>
        <row r="251">
          <cell r="X251">
            <v>0</v>
          </cell>
          <cell r="Y251">
            <v>0</v>
          </cell>
          <cell r="Z251">
            <v>27</v>
          </cell>
          <cell r="AA251">
            <v>0</v>
          </cell>
          <cell r="AB251">
            <v>0</v>
          </cell>
          <cell r="AC251">
            <v>0</v>
          </cell>
          <cell r="AD251">
            <v>27</v>
          </cell>
        </row>
        <row r="252">
          <cell r="X252">
            <v>0</v>
          </cell>
          <cell r="Y252">
            <v>0</v>
          </cell>
          <cell r="Z252">
            <v>11</v>
          </cell>
          <cell r="AA252">
            <v>16</v>
          </cell>
          <cell r="AB252">
            <v>31</v>
          </cell>
          <cell r="AC252">
            <v>0</v>
          </cell>
          <cell r="AD252">
            <v>58</v>
          </cell>
        </row>
        <row r="253">
          <cell r="X253">
            <v>0</v>
          </cell>
          <cell r="Y253">
            <v>0</v>
          </cell>
          <cell r="Z253">
            <v>11</v>
          </cell>
          <cell r="AA253">
            <v>16</v>
          </cell>
          <cell r="AB253">
            <v>31</v>
          </cell>
          <cell r="AC253">
            <v>0</v>
          </cell>
          <cell r="AD253">
            <v>58</v>
          </cell>
        </row>
        <row r="254">
          <cell r="X254">
            <v>0</v>
          </cell>
          <cell r="Y254">
            <v>0</v>
          </cell>
          <cell r="Z254">
            <v>24</v>
          </cell>
          <cell r="AA254">
            <v>31</v>
          </cell>
          <cell r="AB254">
            <v>33</v>
          </cell>
          <cell r="AC254">
            <v>0</v>
          </cell>
          <cell r="AD254">
            <v>88</v>
          </cell>
        </row>
        <row r="255">
          <cell r="X255">
            <v>1</v>
          </cell>
          <cell r="Y255">
            <v>0</v>
          </cell>
          <cell r="Z255">
            <v>1</v>
          </cell>
          <cell r="AA255">
            <v>6</v>
          </cell>
          <cell r="AB255">
            <v>12</v>
          </cell>
          <cell r="AC255">
            <v>10</v>
          </cell>
          <cell r="AD255">
            <v>30</v>
          </cell>
        </row>
        <row r="256">
          <cell r="X256">
            <v>1</v>
          </cell>
          <cell r="Y256">
            <v>0</v>
          </cell>
          <cell r="Z256">
            <v>1</v>
          </cell>
          <cell r="AA256">
            <v>6</v>
          </cell>
          <cell r="AB256">
            <v>10</v>
          </cell>
          <cell r="AC256">
            <v>32</v>
          </cell>
          <cell r="AD256">
            <v>50</v>
          </cell>
        </row>
        <row r="257">
          <cell r="X257">
            <v>1</v>
          </cell>
          <cell r="Y257">
            <v>0</v>
          </cell>
          <cell r="Z257">
            <v>1</v>
          </cell>
          <cell r="AA257">
            <v>6</v>
          </cell>
          <cell r="AB257">
            <v>12</v>
          </cell>
          <cell r="AC257">
            <v>10</v>
          </cell>
          <cell r="AD257">
            <v>30</v>
          </cell>
        </row>
        <row r="258">
          <cell r="X258">
            <v>0</v>
          </cell>
          <cell r="Y258">
            <v>0</v>
          </cell>
          <cell r="Z258">
            <v>2</v>
          </cell>
          <cell r="AA258">
            <v>2</v>
          </cell>
          <cell r="AB258">
            <v>1</v>
          </cell>
          <cell r="AC258">
            <v>0</v>
          </cell>
          <cell r="AD258">
            <v>5</v>
          </cell>
        </row>
        <row r="259">
          <cell r="X259">
            <v>0</v>
          </cell>
          <cell r="Y259">
            <v>0</v>
          </cell>
          <cell r="Z259">
            <v>2</v>
          </cell>
          <cell r="AA259">
            <v>3</v>
          </cell>
          <cell r="AB259">
            <v>0</v>
          </cell>
          <cell r="AC259">
            <v>0</v>
          </cell>
          <cell r="AD259">
            <v>5</v>
          </cell>
        </row>
        <row r="260">
          <cell r="X260">
            <v>19</v>
          </cell>
          <cell r="Y260">
            <v>25</v>
          </cell>
          <cell r="Z260">
            <v>46</v>
          </cell>
          <cell r="AA260">
            <v>61</v>
          </cell>
          <cell r="AB260">
            <v>70</v>
          </cell>
          <cell r="AC260">
            <v>0</v>
          </cell>
          <cell r="AD260">
            <v>221</v>
          </cell>
        </row>
        <row r="261">
          <cell r="X261">
            <v>35</v>
          </cell>
          <cell r="Y261">
            <v>28</v>
          </cell>
          <cell r="Z261">
            <v>27</v>
          </cell>
          <cell r="AA261">
            <v>27</v>
          </cell>
          <cell r="AB261">
            <v>23</v>
          </cell>
          <cell r="AC261">
            <v>3</v>
          </cell>
          <cell r="AD261">
            <v>143</v>
          </cell>
        </row>
        <row r="262">
          <cell r="X262">
            <v>35</v>
          </cell>
          <cell r="Y262">
            <v>28</v>
          </cell>
          <cell r="Z262">
            <v>27</v>
          </cell>
          <cell r="AA262">
            <v>27</v>
          </cell>
          <cell r="AB262">
            <v>24</v>
          </cell>
          <cell r="AC262">
            <v>12</v>
          </cell>
          <cell r="AD262">
            <v>153</v>
          </cell>
        </row>
        <row r="263">
          <cell r="X263">
            <v>35</v>
          </cell>
          <cell r="Y263">
            <v>28</v>
          </cell>
          <cell r="Z263">
            <v>27</v>
          </cell>
          <cell r="AA263">
            <v>27</v>
          </cell>
          <cell r="AB263">
            <v>23</v>
          </cell>
          <cell r="AC263">
            <v>3</v>
          </cell>
          <cell r="AD263">
            <v>143</v>
          </cell>
        </row>
        <row r="264">
          <cell r="X264">
            <v>21</v>
          </cell>
          <cell r="Y264">
            <v>7</v>
          </cell>
          <cell r="Z264">
            <v>26</v>
          </cell>
          <cell r="AA264">
            <v>26</v>
          </cell>
          <cell r="AB264">
            <v>31</v>
          </cell>
          <cell r="AC264">
            <v>0</v>
          </cell>
          <cell r="AD264">
            <v>111</v>
          </cell>
        </row>
        <row r="265">
          <cell r="X265">
            <v>22</v>
          </cell>
          <cell r="Y265">
            <v>11</v>
          </cell>
          <cell r="Z265">
            <v>17</v>
          </cell>
          <cell r="AA265">
            <v>19</v>
          </cell>
          <cell r="AB265">
            <v>24</v>
          </cell>
          <cell r="AC265">
            <v>3</v>
          </cell>
          <cell r="AD265">
            <v>96</v>
          </cell>
        </row>
        <row r="266">
          <cell r="X266">
            <v>60</v>
          </cell>
          <cell r="Y266">
            <v>200</v>
          </cell>
          <cell r="Z266">
            <v>400</v>
          </cell>
          <cell r="AA266">
            <v>400</v>
          </cell>
          <cell r="AB266">
            <v>400</v>
          </cell>
          <cell r="AC266">
            <v>400</v>
          </cell>
          <cell r="AD266">
            <v>1860</v>
          </cell>
        </row>
        <row r="267">
          <cell r="X267">
            <v>74</v>
          </cell>
          <cell r="Y267">
            <v>193</v>
          </cell>
          <cell r="Z267">
            <v>246</v>
          </cell>
          <cell r="AA267">
            <v>107</v>
          </cell>
          <cell r="AB267">
            <v>39</v>
          </cell>
          <cell r="AC267">
            <v>6</v>
          </cell>
          <cell r="AD267">
            <v>665</v>
          </cell>
        </row>
        <row r="268">
          <cell r="X268">
            <v>74</v>
          </cell>
          <cell r="Y268">
            <v>193</v>
          </cell>
          <cell r="Z268">
            <v>246</v>
          </cell>
          <cell r="AA268">
            <v>107</v>
          </cell>
          <cell r="AB268">
            <v>80</v>
          </cell>
          <cell r="AC268">
            <v>100</v>
          </cell>
          <cell r="AD268">
            <v>800</v>
          </cell>
        </row>
        <row r="269">
          <cell r="X269">
            <v>74</v>
          </cell>
          <cell r="Y269">
            <v>193</v>
          </cell>
          <cell r="Z269">
            <v>246</v>
          </cell>
          <cell r="AA269">
            <v>107</v>
          </cell>
          <cell r="AB269">
            <v>39</v>
          </cell>
          <cell r="AC269">
            <v>6</v>
          </cell>
          <cell r="AD269">
            <v>665</v>
          </cell>
        </row>
        <row r="272">
          <cell r="X272">
            <v>2</v>
          </cell>
          <cell r="Y272">
            <v>25</v>
          </cell>
          <cell r="Z272">
            <v>28</v>
          </cell>
          <cell r="AA272">
            <v>4</v>
          </cell>
          <cell r="AB272">
            <v>0</v>
          </cell>
          <cell r="AC272">
            <v>0</v>
          </cell>
          <cell r="AD272">
            <v>59</v>
          </cell>
        </row>
        <row r="273">
          <cell r="X273">
            <v>2</v>
          </cell>
          <cell r="Y273">
            <v>15</v>
          </cell>
          <cell r="Z273">
            <v>22</v>
          </cell>
          <cell r="AA273">
            <v>7</v>
          </cell>
          <cell r="AB273">
            <v>9</v>
          </cell>
          <cell r="AC273">
            <v>0</v>
          </cell>
          <cell r="AD273">
            <v>55</v>
          </cell>
        </row>
        <row r="274">
          <cell r="X274">
            <v>0</v>
          </cell>
          <cell r="Y274">
            <v>25</v>
          </cell>
          <cell r="Z274">
            <v>23</v>
          </cell>
          <cell r="AA274">
            <v>5</v>
          </cell>
          <cell r="AB274">
            <v>6</v>
          </cell>
          <cell r="AC274">
            <v>0</v>
          </cell>
          <cell r="AD274">
            <v>59</v>
          </cell>
        </row>
        <row r="275">
          <cell r="X275">
            <v>4</v>
          </cell>
          <cell r="Y275">
            <v>15</v>
          </cell>
          <cell r="Z275">
            <v>20</v>
          </cell>
          <cell r="AA275">
            <v>5</v>
          </cell>
          <cell r="AB275">
            <v>6</v>
          </cell>
          <cell r="AC275">
            <v>2</v>
          </cell>
          <cell r="AD275">
            <v>52</v>
          </cell>
        </row>
        <row r="276">
          <cell r="X276">
            <v>0</v>
          </cell>
          <cell r="Y276">
            <v>25</v>
          </cell>
          <cell r="Z276">
            <v>23</v>
          </cell>
          <cell r="AA276">
            <v>5</v>
          </cell>
          <cell r="AB276">
            <v>6</v>
          </cell>
          <cell r="AC276">
            <v>0</v>
          </cell>
          <cell r="AD276">
            <v>59</v>
          </cell>
        </row>
        <row r="277">
          <cell r="X277">
            <v>4</v>
          </cell>
          <cell r="Y277">
            <v>13</v>
          </cell>
          <cell r="Z277">
            <v>17</v>
          </cell>
          <cell r="AA277">
            <v>6</v>
          </cell>
          <cell r="AB277">
            <v>11</v>
          </cell>
          <cell r="AC277">
            <v>3</v>
          </cell>
          <cell r="AD277">
            <v>54</v>
          </cell>
        </row>
        <row r="278">
          <cell r="X278">
            <v>2</v>
          </cell>
          <cell r="Y278">
            <v>23</v>
          </cell>
          <cell r="Z278">
            <v>23</v>
          </cell>
          <cell r="AA278">
            <v>5</v>
          </cell>
          <cell r="AB278">
            <v>6</v>
          </cell>
          <cell r="AC278">
            <v>0</v>
          </cell>
          <cell r="AD278">
            <v>59</v>
          </cell>
        </row>
        <row r="279">
          <cell r="X279">
            <v>2</v>
          </cell>
          <cell r="Y279">
            <v>15</v>
          </cell>
          <cell r="Z279">
            <v>19</v>
          </cell>
          <cell r="AA279">
            <v>6</v>
          </cell>
          <cell r="AB279">
            <v>9</v>
          </cell>
          <cell r="AC279">
            <v>2</v>
          </cell>
          <cell r="AD279">
            <v>53</v>
          </cell>
        </row>
        <row r="280">
          <cell r="X280">
            <v>0</v>
          </cell>
          <cell r="Y280">
            <v>12</v>
          </cell>
          <cell r="Z280">
            <v>111</v>
          </cell>
          <cell r="AA280">
            <v>117</v>
          </cell>
          <cell r="AB280">
            <v>0</v>
          </cell>
          <cell r="AC280">
            <v>0</v>
          </cell>
          <cell r="AD280">
            <v>240</v>
          </cell>
        </row>
        <row r="281">
          <cell r="X281">
            <v>0</v>
          </cell>
          <cell r="Y281">
            <v>0</v>
          </cell>
          <cell r="Z281">
            <v>161</v>
          </cell>
          <cell r="AA281">
            <v>0</v>
          </cell>
          <cell r="AB281">
            <v>0</v>
          </cell>
          <cell r="AC281">
            <v>0</v>
          </cell>
          <cell r="AD281">
            <v>161</v>
          </cell>
        </row>
        <row r="282">
          <cell r="X282">
            <v>0</v>
          </cell>
          <cell r="Y282">
            <v>0</v>
          </cell>
          <cell r="Z282">
            <v>64</v>
          </cell>
          <cell r="AA282">
            <v>198</v>
          </cell>
          <cell r="AB282">
            <v>107</v>
          </cell>
          <cell r="AC282">
            <v>11</v>
          </cell>
          <cell r="AD282">
            <v>380</v>
          </cell>
        </row>
        <row r="283">
          <cell r="X283">
            <v>0</v>
          </cell>
          <cell r="Y283">
            <v>0</v>
          </cell>
          <cell r="Z283">
            <v>64</v>
          </cell>
          <cell r="AA283">
            <v>200</v>
          </cell>
          <cell r="AB283">
            <v>111</v>
          </cell>
          <cell r="AC283">
            <v>0</v>
          </cell>
          <cell r="AD283">
            <v>375</v>
          </cell>
        </row>
        <row r="284">
          <cell r="X284">
            <v>11</v>
          </cell>
          <cell r="Y284">
            <v>30</v>
          </cell>
          <cell r="Z284">
            <v>112</v>
          </cell>
          <cell r="AA284">
            <v>153</v>
          </cell>
          <cell r="AB284">
            <v>144</v>
          </cell>
          <cell r="AC284">
            <v>16</v>
          </cell>
          <cell r="AD284">
            <v>466</v>
          </cell>
        </row>
        <row r="285">
          <cell r="X285">
            <v>14</v>
          </cell>
          <cell r="Y285">
            <v>27</v>
          </cell>
          <cell r="Z285">
            <v>49</v>
          </cell>
          <cell r="AA285">
            <v>88</v>
          </cell>
          <cell r="AB285">
            <v>81</v>
          </cell>
          <cell r="AC285">
            <v>46</v>
          </cell>
          <cell r="AD285">
            <v>305</v>
          </cell>
        </row>
        <row r="286">
          <cell r="X286">
            <v>0</v>
          </cell>
          <cell r="Y286">
            <v>0</v>
          </cell>
          <cell r="Z286">
            <v>0</v>
          </cell>
          <cell r="AA286">
            <v>0</v>
          </cell>
          <cell r="AB286">
            <v>0</v>
          </cell>
          <cell r="AC286">
            <v>0</v>
          </cell>
          <cell r="AD286">
            <v>0</v>
          </cell>
        </row>
        <row r="287">
          <cell r="X287">
            <v>0</v>
          </cell>
          <cell r="Y287">
            <v>0</v>
          </cell>
          <cell r="Z287">
            <v>0</v>
          </cell>
          <cell r="AA287">
            <v>0</v>
          </cell>
          <cell r="AB287">
            <v>0</v>
          </cell>
          <cell r="AC287">
            <v>0</v>
          </cell>
          <cell r="AD287">
            <v>0</v>
          </cell>
        </row>
        <row r="288">
          <cell r="X288">
            <v>0</v>
          </cell>
          <cell r="Y288">
            <v>4</v>
          </cell>
          <cell r="Z288">
            <v>8</v>
          </cell>
          <cell r="AA288">
            <v>8</v>
          </cell>
          <cell r="AB288">
            <v>5</v>
          </cell>
          <cell r="AC288">
            <v>0</v>
          </cell>
          <cell r="AD288">
            <v>25</v>
          </cell>
        </row>
        <row r="289">
          <cell r="X289">
            <v>0</v>
          </cell>
          <cell r="Y289">
            <v>3</v>
          </cell>
          <cell r="Z289">
            <v>5</v>
          </cell>
          <cell r="AA289">
            <v>5</v>
          </cell>
          <cell r="AB289">
            <v>4</v>
          </cell>
          <cell r="AC289">
            <v>3</v>
          </cell>
          <cell r="AD289">
            <v>20</v>
          </cell>
        </row>
        <row r="290">
          <cell r="X290">
            <v>48</v>
          </cell>
          <cell r="Y290">
            <v>156</v>
          </cell>
          <cell r="Z290">
            <v>238</v>
          </cell>
          <cell r="AA290">
            <v>288</v>
          </cell>
          <cell r="AB290">
            <v>275</v>
          </cell>
          <cell r="AC290">
            <v>6</v>
          </cell>
          <cell r="AD290">
            <v>1011</v>
          </cell>
        </row>
        <row r="291">
          <cell r="X291">
            <v>80</v>
          </cell>
          <cell r="Y291">
            <v>103</v>
          </cell>
          <cell r="Z291">
            <v>162</v>
          </cell>
          <cell r="AA291">
            <v>192</v>
          </cell>
          <cell r="AB291">
            <v>180</v>
          </cell>
          <cell r="AC291">
            <v>82</v>
          </cell>
          <cell r="AD291">
            <v>799</v>
          </cell>
        </row>
        <row r="292">
          <cell r="X292">
            <v>0</v>
          </cell>
          <cell r="Y292">
            <v>0</v>
          </cell>
          <cell r="Z292">
            <v>0</v>
          </cell>
          <cell r="AA292">
            <v>0</v>
          </cell>
          <cell r="AB292">
            <v>0</v>
          </cell>
          <cell r="AC292">
            <v>0</v>
          </cell>
          <cell r="AD292">
            <v>0</v>
          </cell>
        </row>
        <row r="293">
          <cell r="X293">
            <v>0</v>
          </cell>
          <cell r="Y293">
            <v>0</v>
          </cell>
          <cell r="Z293">
            <v>0</v>
          </cell>
          <cell r="AA293">
            <v>0</v>
          </cell>
          <cell r="AB293">
            <v>0</v>
          </cell>
          <cell r="AC293">
            <v>0</v>
          </cell>
          <cell r="AD293">
            <v>0</v>
          </cell>
        </row>
        <row r="294">
          <cell r="X294">
            <v>21</v>
          </cell>
          <cell r="Y294">
            <v>26</v>
          </cell>
          <cell r="Z294">
            <v>47</v>
          </cell>
          <cell r="AA294">
            <v>44</v>
          </cell>
          <cell r="AB294">
            <v>45</v>
          </cell>
          <cell r="AC294">
            <v>0</v>
          </cell>
          <cell r="AD294">
            <v>183</v>
          </cell>
        </row>
        <row r="295">
          <cell r="X295">
            <v>24</v>
          </cell>
          <cell r="Y295">
            <v>30</v>
          </cell>
          <cell r="Z295">
            <v>33</v>
          </cell>
          <cell r="AA295">
            <v>30</v>
          </cell>
          <cell r="AB295">
            <v>42</v>
          </cell>
          <cell r="AC295">
            <v>7</v>
          </cell>
          <cell r="AD295">
            <v>166</v>
          </cell>
        </row>
        <row r="296">
          <cell r="X296">
            <v>240</v>
          </cell>
          <cell r="Y296">
            <v>693</v>
          </cell>
          <cell r="Z296">
            <v>1183</v>
          </cell>
          <cell r="AA296">
            <v>1183</v>
          </cell>
          <cell r="AB296">
            <v>1191</v>
          </cell>
          <cell r="AC296">
            <v>627</v>
          </cell>
          <cell r="AD296">
            <v>5117</v>
          </cell>
        </row>
        <row r="297">
          <cell r="X297">
            <v>145</v>
          </cell>
          <cell r="Y297">
            <v>375</v>
          </cell>
          <cell r="Z297">
            <v>700</v>
          </cell>
          <cell r="AA297">
            <v>395</v>
          </cell>
          <cell r="AB297">
            <v>279</v>
          </cell>
          <cell r="AC297">
            <v>113</v>
          </cell>
          <cell r="AD297">
            <v>2007</v>
          </cell>
        </row>
        <row r="298">
          <cell r="X298">
            <v>0</v>
          </cell>
          <cell r="Y298">
            <v>0</v>
          </cell>
          <cell r="Z298">
            <v>0</v>
          </cell>
          <cell r="AA298">
            <v>0</v>
          </cell>
          <cell r="AB298">
            <v>0</v>
          </cell>
          <cell r="AC298">
            <v>0</v>
          </cell>
          <cell r="AD298">
            <v>0</v>
          </cell>
        </row>
        <row r="299">
          <cell r="X299">
            <v>0</v>
          </cell>
          <cell r="Y299">
            <v>0</v>
          </cell>
          <cell r="Z299">
            <v>0</v>
          </cell>
          <cell r="AA299">
            <v>0</v>
          </cell>
          <cell r="AB299">
            <v>0</v>
          </cell>
          <cell r="AC299">
            <v>0</v>
          </cell>
          <cell r="AD299">
            <v>0</v>
          </cell>
        </row>
      </sheetData>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24">
          <cell r="D24">
            <v>4186</v>
          </cell>
          <cell r="E24">
            <v>4183</v>
          </cell>
          <cell r="F24">
            <v>7438</v>
          </cell>
          <cell r="G24">
            <v>7900</v>
          </cell>
          <cell r="H24">
            <v>8447</v>
          </cell>
          <cell r="I24">
            <v>7180</v>
          </cell>
          <cell r="J24">
            <v>6909</v>
          </cell>
          <cell r="K24">
            <v>6859</v>
          </cell>
          <cell r="L24">
            <v>6859</v>
          </cell>
          <cell r="M24">
            <v>6878</v>
          </cell>
          <cell r="N24">
            <v>5710</v>
          </cell>
          <cell r="O24">
            <v>4605</v>
          </cell>
          <cell r="P24">
            <v>77154</v>
          </cell>
          <cell r="T24">
            <v>0</v>
          </cell>
          <cell r="U24">
            <v>627.9</v>
          </cell>
          <cell r="V24">
            <v>1255.3499999999999</v>
          </cell>
          <cell r="W24">
            <v>2371.0500000000002</v>
          </cell>
          <cell r="X24">
            <v>3556.05</v>
          </cell>
          <cell r="Y24">
            <v>4823.1000000000004</v>
          </cell>
          <cell r="Z24">
            <v>5900.1</v>
          </cell>
          <cell r="AA24">
            <v>6936.45</v>
          </cell>
          <cell r="AB24">
            <v>7965.3</v>
          </cell>
          <cell r="AC24">
            <v>8994.15</v>
          </cell>
          <cell r="AD24">
            <v>10025.85</v>
          </cell>
          <cell r="AE24">
            <v>10882.35</v>
          </cell>
          <cell r="AF24">
            <v>63337.65</v>
          </cell>
        </row>
        <row r="25">
          <cell r="D25">
            <v>4219</v>
          </cell>
          <cell r="E25">
            <v>4352</v>
          </cell>
          <cell r="F25">
            <v>8482</v>
          </cell>
          <cell r="G25">
            <v>6960</v>
          </cell>
          <cell r="H25">
            <v>7995</v>
          </cell>
          <cell r="I25">
            <v>6071</v>
          </cell>
          <cell r="J25">
            <v>5354</v>
          </cell>
          <cell r="K25">
            <v>6588</v>
          </cell>
          <cell r="L25">
            <v>6832</v>
          </cell>
          <cell r="M25">
            <v>7353</v>
          </cell>
          <cell r="N25">
            <v>7694</v>
          </cell>
          <cell r="O25">
            <v>8198</v>
          </cell>
          <cell r="P25">
            <v>80098</v>
          </cell>
          <cell r="T25">
            <v>0.437</v>
          </cell>
          <cell r="U25">
            <v>180.37800000000001</v>
          </cell>
          <cell r="V25">
            <v>564.12699999999995</v>
          </cell>
          <cell r="W25">
            <v>1149.6310000000001</v>
          </cell>
          <cell r="X25">
            <v>2045.607</v>
          </cell>
          <cell r="Y25">
            <v>2847.1170000000002</v>
          </cell>
          <cell r="Z25">
            <v>3704.4690000000001</v>
          </cell>
          <cell r="AA25">
            <v>4604.0159999999996</v>
          </cell>
          <cell r="AB25">
            <v>5377.793999999999</v>
          </cell>
          <cell r="AC25">
            <v>6151.16</v>
          </cell>
          <cell r="AD25">
            <v>7250.9390000000003</v>
          </cell>
          <cell r="AE25">
            <v>8253.8449999999993</v>
          </cell>
          <cell r="AF25">
            <v>42129.52</v>
          </cell>
        </row>
        <row r="26">
          <cell r="D26">
            <v>1.0078834209268992</v>
          </cell>
          <cell r="E26">
            <v>1.0404016256275401</v>
          </cell>
          <cell r="F26">
            <v>1.1403603119118042</v>
          </cell>
          <cell r="G26">
            <v>0.88101265822784813</v>
          </cell>
          <cell r="H26">
            <v>0.94648987806321772</v>
          </cell>
          <cell r="I26">
            <v>0.84554317548746516</v>
          </cell>
          <cell r="J26">
            <v>0.7749312490953828</v>
          </cell>
          <cell r="K26">
            <v>0.96048986732759878</v>
          </cell>
          <cell r="L26">
            <v>0.99606356611750979</v>
          </cell>
          <cell r="M26">
            <v>1.069060773480663</v>
          </cell>
          <cell r="N26">
            <v>1.347460595446585</v>
          </cell>
          <cell r="O26">
            <v>1.7802388707926167</v>
          </cell>
          <cell r="P26">
            <v>1.038157451331104</v>
          </cell>
          <cell r="T26">
            <v>1</v>
          </cell>
          <cell r="U26">
            <v>0.28727185857620646</v>
          </cell>
          <cell r="V26">
            <v>0.44937826104273698</v>
          </cell>
          <cell r="W26">
            <v>0.484861559224816</v>
          </cell>
          <cell r="X26">
            <v>0.57524697346775211</v>
          </cell>
          <cell r="Y26">
            <v>0.59030851527026185</v>
          </cell>
          <cell r="Z26">
            <v>0.62786545990745912</v>
          </cell>
          <cell r="AA26">
            <v>0.66374240425577924</v>
          </cell>
          <cell r="AB26">
            <v>0.67515272494444634</v>
          </cell>
          <cell r="AC26">
            <v>0.68390676161727348</v>
          </cell>
          <cell r="AD26">
            <v>0.7232243650164325</v>
          </cell>
          <cell r="AE26">
            <v>0.75846163742206418</v>
          </cell>
          <cell r="AF26">
            <v>0.66515761162594433</v>
          </cell>
        </row>
        <row r="29">
          <cell r="D29">
            <v>206</v>
          </cell>
          <cell r="E29">
            <v>102</v>
          </cell>
          <cell r="F29">
            <v>900</v>
          </cell>
          <cell r="G29">
            <v>1000</v>
          </cell>
          <cell r="H29">
            <v>992</v>
          </cell>
          <cell r="I29">
            <v>900</v>
          </cell>
          <cell r="J29">
            <v>859</v>
          </cell>
          <cell r="K29">
            <v>1212</v>
          </cell>
          <cell r="L29">
            <v>1212</v>
          </cell>
          <cell r="M29">
            <v>1211</v>
          </cell>
          <cell r="N29">
            <v>753</v>
          </cell>
          <cell r="O29">
            <v>653</v>
          </cell>
          <cell r="P29">
            <v>10000</v>
          </cell>
          <cell r="T29">
            <v>0</v>
          </cell>
          <cell r="U29">
            <v>30.9</v>
          </cell>
          <cell r="V29">
            <v>46.2</v>
          </cell>
          <cell r="W29">
            <v>181.2</v>
          </cell>
          <cell r="X29">
            <v>331.2</v>
          </cell>
          <cell r="Y29">
            <v>480</v>
          </cell>
          <cell r="Z29">
            <v>615</v>
          </cell>
          <cell r="AA29">
            <v>743.85</v>
          </cell>
          <cell r="AB29">
            <v>925.65</v>
          </cell>
          <cell r="AC29">
            <v>1107.45</v>
          </cell>
          <cell r="AD29">
            <v>1289.0999999999999</v>
          </cell>
          <cell r="AE29">
            <v>1402.05</v>
          </cell>
          <cell r="AF29">
            <v>7152.6</v>
          </cell>
        </row>
        <row r="30">
          <cell r="D30">
            <v>207</v>
          </cell>
          <cell r="E30">
            <v>251</v>
          </cell>
          <cell r="F30">
            <v>616</v>
          </cell>
          <cell r="G30">
            <v>1334</v>
          </cell>
          <cell r="H30">
            <v>997</v>
          </cell>
          <cell r="I30">
            <v>1115</v>
          </cell>
          <cell r="J30">
            <v>938</v>
          </cell>
          <cell r="K30">
            <v>932</v>
          </cell>
          <cell r="L30">
            <v>1039</v>
          </cell>
          <cell r="M30">
            <v>886</v>
          </cell>
          <cell r="N30">
            <v>989</v>
          </cell>
          <cell r="O30">
            <v>839</v>
          </cell>
          <cell r="P30">
            <v>10143</v>
          </cell>
          <cell r="T30">
            <v>0.13700000000000001</v>
          </cell>
          <cell r="U30">
            <v>17.872</v>
          </cell>
          <cell r="V30">
            <v>46.848999999999997</v>
          </cell>
          <cell r="W30">
            <v>96.069000000000003</v>
          </cell>
          <cell r="X30">
            <v>224.40700000000001</v>
          </cell>
          <cell r="Y30">
            <v>351.33600000000001</v>
          </cell>
          <cell r="Z30">
            <v>448.57900000000001</v>
          </cell>
          <cell r="AA30">
            <v>572.47799999999995</v>
          </cell>
          <cell r="AB30">
            <v>720.47299999999996</v>
          </cell>
          <cell r="AC30">
            <v>858.89800000000002</v>
          </cell>
          <cell r="AD30">
            <v>959.82600000000002</v>
          </cell>
          <cell r="AE30">
            <v>1114.798</v>
          </cell>
          <cell r="AF30">
            <v>5411.7219999999998</v>
          </cell>
        </row>
        <row r="31">
          <cell r="D31">
            <v>1.0048543689320388</v>
          </cell>
          <cell r="E31">
            <v>2.4607843137254903</v>
          </cell>
          <cell r="F31">
            <v>0.68444444444444441</v>
          </cell>
          <cell r="G31">
            <v>1.3340000000000001</v>
          </cell>
          <cell r="H31">
            <v>1.0050403225806452</v>
          </cell>
          <cell r="I31">
            <v>1.2388888888888889</v>
          </cell>
          <cell r="J31">
            <v>1.0919674039580909</v>
          </cell>
          <cell r="K31">
            <v>0.76897689768976896</v>
          </cell>
          <cell r="L31">
            <v>0.85726072607260728</v>
          </cell>
          <cell r="M31">
            <v>0.73162675474814198</v>
          </cell>
          <cell r="N31">
            <v>1.3134130146082337</v>
          </cell>
          <cell r="O31">
            <v>1.2848392036753447</v>
          </cell>
          <cell r="P31">
            <v>1.0143</v>
          </cell>
          <cell r="T31">
            <v>1</v>
          </cell>
          <cell r="U31">
            <v>0.57838187702265376</v>
          </cell>
          <cell r="V31">
            <v>1.0140476190476191</v>
          </cell>
          <cell r="W31">
            <v>0.53018211920529801</v>
          </cell>
          <cell r="X31">
            <v>0.67755736714975856</v>
          </cell>
          <cell r="Y31">
            <v>0.73194999999999999</v>
          </cell>
          <cell r="Z31">
            <v>0.72939674796747966</v>
          </cell>
          <cell r="AA31">
            <v>0.76961484170195593</v>
          </cell>
          <cell r="AB31">
            <v>0.77834278615027275</v>
          </cell>
          <cell r="AC31">
            <v>0.77556368233328821</v>
          </cell>
          <cell r="AD31">
            <v>0.74457063067256224</v>
          </cell>
          <cell r="AE31">
            <v>0.79512000285296525</v>
          </cell>
          <cell r="AF31">
            <v>0.75660906523501936</v>
          </cell>
        </row>
        <row r="34">
          <cell r="D34">
            <v>286</v>
          </cell>
          <cell r="E34">
            <v>509</v>
          </cell>
          <cell r="F34">
            <v>1000</v>
          </cell>
          <cell r="G34">
            <v>1350</v>
          </cell>
          <cell r="H34">
            <v>1355</v>
          </cell>
          <cell r="I34">
            <v>1500</v>
          </cell>
          <cell r="J34">
            <v>1500</v>
          </cell>
          <cell r="K34">
            <v>1500</v>
          </cell>
          <cell r="L34">
            <v>1500</v>
          </cell>
          <cell r="M34">
            <v>1500</v>
          </cell>
          <cell r="N34">
            <v>1500</v>
          </cell>
          <cell r="O34">
            <v>1356</v>
          </cell>
          <cell r="P34">
            <v>14856</v>
          </cell>
          <cell r="T34">
            <v>0</v>
          </cell>
          <cell r="U34">
            <v>42.9</v>
          </cell>
          <cell r="V34">
            <v>119.25</v>
          </cell>
          <cell r="W34">
            <v>269.25</v>
          </cell>
          <cell r="X34">
            <v>471.75</v>
          </cell>
          <cell r="Y34">
            <v>675</v>
          </cell>
          <cell r="Z34">
            <v>900</v>
          </cell>
          <cell r="AA34">
            <v>1125</v>
          </cell>
          <cell r="AB34">
            <v>1350</v>
          </cell>
          <cell r="AC34">
            <v>1575</v>
          </cell>
          <cell r="AD34">
            <v>1800</v>
          </cell>
          <cell r="AE34">
            <v>2025</v>
          </cell>
          <cell r="AF34">
            <v>10353.15</v>
          </cell>
        </row>
        <row r="35">
          <cell r="D35">
            <v>257</v>
          </cell>
          <cell r="E35">
            <v>604</v>
          </cell>
          <cell r="F35">
            <v>553</v>
          </cell>
          <cell r="G35">
            <v>1043</v>
          </cell>
          <cell r="H35">
            <v>1367</v>
          </cell>
          <cell r="I35">
            <v>732</v>
          </cell>
          <cell r="J35">
            <v>1359</v>
          </cell>
          <cell r="K35">
            <v>1361</v>
          </cell>
          <cell r="L35">
            <v>1307</v>
          </cell>
          <cell r="M35">
            <v>1593</v>
          </cell>
          <cell r="N35">
            <v>1472</v>
          </cell>
          <cell r="O35">
            <v>3274</v>
          </cell>
          <cell r="P35">
            <v>14922</v>
          </cell>
          <cell r="T35">
            <v>0</v>
          </cell>
          <cell r="U35">
            <v>14.321</v>
          </cell>
          <cell r="V35">
            <v>85.57</v>
          </cell>
          <cell r="W35">
            <v>137.101</v>
          </cell>
          <cell r="X35">
            <v>196.95500000000001</v>
          </cell>
          <cell r="Y35">
            <v>363.82299999999998</v>
          </cell>
          <cell r="Z35">
            <v>428.24700000000001</v>
          </cell>
          <cell r="AA35">
            <v>600.33799999999997</v>
          </cell>
          <cell r="AB35">
            <v>683.80100000000004</v>
          </cell>
          <cell r="AC35">
            <v>772.58900000000006</v>
          </cell>
          <cell r="AD35">
            <v>919.99300000000005</v>
          </cell>
          <cell r="AE35">
            <v>1072.473</v>
          </cell>
          <cell r="AF35">
            <v>5275.2110000000002</v>
          </cell>
        </row>
        <row r="36">
          <cell r="D36">
            <v>0.89860139860139865</v>
          </cell>
          <cell r="E36">
            <v>1.1866404715127701</v>
          </cell>
          <cell r="F36">
            <v>0.55300000000000005</v>
          </cell>
          <cell r="G36">
            <v>0.77259259259259261</v>
          </cell>
          <cell r="H36">
            <v>1.0088560885608857</v>
          </cell>
          <cell r="I36">
            <v>0.48799999999999999</v>
          </cell>
          <cell r="J36">
            <v>0.90600000000000003</v>
          </cell>
          <cell r="K36">
            <v>0.90733333333333333</v>
          </cell>
          <cell r="L36">
            <v>0.87133333333333329</v>
          </cell>
          <cell r="M36">
            <v>1.0620000000000001</v>
          </cell>
          <cell r="N36">
            <v>0.98133333333333328</v>
          </cell>
          <cell r="O36">
            <v>2.4144542772861355</v>
          </cell>
          <cell r="P36">
            <v>1.004442649434572</v>
          </cell>
          <cell r="T36">
            <v>0</v>
          </cell>
          <cell r="U36">
            <v>0.33382284382284383</v>
          </cell>
          <cell r="V36">
            <v>0.71756813417190768</v>
          </cell>
          <cell r="W36">
            <v>0.50919591457753022</v>
          </cell>
          <cell r="X36">
            <v>0.41749867514573402</v>
          </cell>
          <cell r="Y36">
            <v>0.53899703703703705</v>
          </cell>
          <cell r="Z36">
            <v>0.47583000000000003</v>
          </cell>
          <cell r="AA36">
            <v>0.53363377777777776</v>
          </cell>
          <cell r="AB36">
            <v>0.50651925925925934</v>
          </cell>
          <cell r="AC36">
            <v>0.49053269841269842</v>
          </cell>
          <cell r="AD36">
            <v>0.51110722222222227</v>
          </cell>
          <cell r="AE36">
            <v>0.52961629629629625</v>
          </cell>
          <cell r="AF36">
            <v>0.50952714874217031</v>
          </cell>
        </row>
        <row r="39">
          <cell r="D39">
            <v>36</v>
          </cell>
          <cell r="E39">
            <v>1104</v>
          </cell>
          <cell r="F39">
            <v>760</v>
          </cell>
          <cell r="G39">
            <v>800</v>
          </cell>
          <cell r="H39">
            <v>800</v>
          </cell>
          <cell r="I39">
            <v>900</v>
          </cell>
          <cell r="J39">
            <v>900</v>
          </cell>
          <cell r="K39">
            <v>1152</v>
          </cell>
          <cell r="L39">
            <v>1152</v>
          </cell>
          <cell r="M39">
            <v>1152</v>
          </cell>
          <cell r="N39">
            <v>442</v>
          </cell>
          <cell r="O39">
            <v>252</v>
          </cell>
          <cell r="P39">
            <v>9450</v>
          </cell>
          <cell r="T39">
            <v>0</v>
          </cell>
          <cell r="U39">
            <v>5.4</v>
          </cell>
          <cell r="V39">
            <v>171</v>
          </cell>
          <cell r="W39">
            <v>285</v>
          </cell>
          <cell r="X39">
            <v>405</v>
          </cell>
          <cell r="Y39">
            <v>525</v>
          </cell>
          <cell r="Z39">
            <v>660</v>
          </cell>
          <cell r="AA39">
            <v>795</v>
          </cell>
          <cell r="AB39">
            <v>967.8</v>
          </cell>
          <cell r="AC39">
            <v>1140.5999999999999</v>
          </cell>
          <cell r="AD39">
            <v>1313.4</v>
          </cell>
          <cell r="AE39">
            <v>1379.7</v>
          </cell>
          <cell r="AF39">
            <v>7647.9</v>
          </cell>
        </row>
        <row r="40">
          <cell r="D40">
            <v>36</v>
          </cell>
          <cell r="E40">
            <v>1093</v>
          </cell>
          <cell r="F40">
            <v>1371</v>
          </cell>
          <cell r="G40">
            <v>1013</v>
          </cell>
          <cell r="H40">
            <v>1038</v>
          </cell>
          <cell r="I40">
            <v>1040</v>
          </cell>
          <cell r="J40">
            <v>1098</v>
          </cell>
          <cell r="K40">
            <v>1015</v>
          </cell>
          <cell r="L40">
            <v>1327</v>
          </cell>
          <cell r="M40">
            <v>481</v>
          </cell>
          <cell r="N40">
            <v>381</v>
          </cell>
          <cell r="O40">
            <v>1263</v>
          </cell>
          <cell r="P40">
            <v>11156</v>
          </cell>
          <cell r="T40">
            <v>0</v>
          </cell>
          <cell r="U40">
            <v>2.5270000000000001</v>
          </cell>
          <cell r="V40">
            <v>3.6709999999999998</v>
          </cell>
          <cell r="W40">
            <v>11.407</v>
          </cell>
          <cell r="X40">
            <v>136.40799999999999</v>
          </cell>
          <cell r="Y40">
            <v>202.374</v>
          </cell>
          <cell r="Z40">
            <v>392.52699999999999</v>
          </cell>
          <cell r="AA40">
            <v>562.84500000000003</v>
          </cell>
          <cell r="AB40">
            <v>666.02800000000002</v>
          </cell>
          <cell r="AC40">
            <v>885.61099999999999</v>
          </cell>
          <cell r="AD40">
            <v>977.19799999999998</v>
          </cell>
          <cell r="AE40">
            <v>1157.761</v>
          </cell>
          <cell r="AF40">
            <v>4998.357</v>
          </cell>
        </row>
        <row r="41">
          <cell r="D41">
            <v>1</v>
          </cell>
          <cell r="E41">
            <v>0.99003623188405798</v>
          </cell>
          <cell r="F41">
            <v>1.8039473684210525</v>
          </cell>
          <cell r="G41">
            <v>1.2662500000000001</v>
          </cell>
          <cell r="H41">
            <v>1.2975000000000001</v>
          </cell>
          <cell r="I41">
            <v>1.1555555555555554</v>
          </cell>
          <cell r="J41">
            <v>1.22</v>
          </cell>
          <cell r="K41">
            <v>0.88107638888888884</v>
          </cell>
          <cell r="L41">
            <v>1.1519097222222223</v>
          </cell>
          <cell r="M41">
            <v>0.41753472222222221</v>
          </cell>
          <cell r="N41">
            <v>0.86199095022624439</v>
          </cell>
          <cell r="O41">
            <v>5.0119047619047619</v>
          </cell>
          <cell r="P41">
            <v>1.1805291005291005</v>
          </cell>
          <cell r="T41">
            <v>0</v>
          </cell>
          <cell r="U41">
            <v>0.46796296296296302</v>
          </cell>
          <cell r="V41">
            <v>2.1467836257309941E-2</v>
          </cell>
          <cell r="W41">
            <v>4.0024561403508775E-2</v>
          </cell>
          <cell r="X41">
            <v>0.33680987654320982</v>
          </cell>
          <cell r="Y41">
            <v>0.38547428571428571</v>
          </cell>
          <cell r="Z41">
            <v>0.59473787878787876</v>
          </cell>
          <cell r="AA41">
            <v>0.70798113207547175</v>
          </cell>
          <cell r="AB41">
            <v>0.68818764207480887</v>
          </cell>
          <cell r="AC41">
            <v>0.77644310012274242</v>
          </cell>
          <cell r="AD41">
            <v>0.74402162326785448</v>
          </cell>
          <cell r="AE41">
            <v>0.83913966804377771</v>
          </cell>
          <cell r="AF41">
            <v>0.65355940846506899</v>
          </cell>
        </row>
        <row r="44">
          <cell r="D44">
            <v>2338</v>
          </cell>
          <cell r="E44">
            <v>1412</v>
          </cell>
          <cell r="F44">
            <v>1178</v>
          </cell>
          <cell r="G44">
            <v>1500</v>
          </cell>
          <cell r="H44">
            <v>1522</v>
          </cell>
          <cell r="I44">
            <v>830</v>
          </cell>
          <cell r="J44">
            <v>600</v>
          </cell>
          <cell r="K44">
            <v>550</v>
          </cell>
          <cell r="L44">
            <v>550</v>
          </cell>
          <cell r="M44">
            <v>570</v>
          </cell>
          <cell r="N44">
            <v>570</v>
          </cell>
          <cell r="O44">
            <v>580</v>
          </cell>
          <cell r="P44">
            <v>12200</v>
          </cell>
          <cell r="T44">
            <v>0</v>
          </cell>
          <cell r="U44">
            <v>350.7</v>
          </cell>
          <cell r="V44">
            <v>562.5</v>
          </cell>
          <cell r="W44">
            <v>739.2</v>
          </cell>
          <cell r="X44">
            <v>964.2</v>
          </cell>
          <cell r="Y44">
            <v>1192.5</v>
          </cell>
          <cell r="Z44">
            <v>1317</v>
          </cell>
          <cell r="AA44">
            <v>1407</v>
          </cell>
          <cell r="AB44">
            <v>1489.5</v>
          </cell>
          <cell r="AC44">
            <v>1572</v>
          </cell>
          <cell r="AD44">
            <v>1657.5</v>
          </cell>
          <cell r="AE44">
            <v>1743</v>
          </cell>
          <cell r="AF44">
            <v>12995.1</v>
          </cell>
        </row>
        <row r="45">
          <cell r="D45">
            <v>2316</v>
          </cell>
          <cell r="E45">
            <v>1302</v>
          </cell>
          <cell r="F45">
            <v>1135</v>
          </cell>
          <cell r="G45">
            <v>1496</v>
          </cell>
          <cell r="H45">
            <v>577</v>
          </cell>
          <cell r="I45">
            <v>1484</v>
          </cell>
          <cell r="J45">
            <v>598</v>
          </cell>
          <cell r="K45">
            <v>719</v>
          </cell>
          <cell r="L45">
            <v>539</v>
          </cell>
          <cell r="M45">
            <v>763</v>
          </cell>
          <cell r="N45">
            <v>906</v>
          </cell>
          <cell r="O45">
            <v>492</v>
          </cell>
          <cell r="P45">
            <v>12327</v>
          </cell>
          <cell r="T45">
            <v>0.3</v>
          </cell>
          <cell r="U45">
            <v>47.539000000000001</v>
          </cell>
          <cell r="V45">
            <v>158.11699999999999</v>
          </cell>
          <cell r="W45">
            <v>256.30599999999998</v>
          </cell>
          <cell r="X45">
            <v>457.8</v>
          </cell>
          <cell r="Y45">
            <v>635.10900000000004</v>
          </cell>
          <cell r="Z45">
            <v>812.20399999999995</v>
          </cell>
          <cell r="AA45">
            <v>946.21199999999999</v>
          </cell>
          <cell r="AB45">
            <v>1107.1189999999999</v>
          </cell>
          <cell r="AC45">
            <v>1142.6590000000001</v>
          </cell>
          <cell r="AD45">
            <v>1297.6980000000001</v>
          </cell>
          <cell r="AE45">
            <v>1448.0740000000001</v>
          </cell>
          <cell r="AF45">
            <v>8309.1370000000006</v>
          </cell>
        </row>
        <row r="46">
          <cell r="D46">
            <v>0.99059024807527807</v>
          </cell>
          <cell r="E46">
            <v>0.92209631728045327</v>
          </cell>
          <cell r="F46">
            <v>0.96349745331069614</v>
          </cell>
          <cell r="G46">
            <v>0.99733333333333329</v>
          </cell>
          <cell r="H46">
            <v>0.37910643889618922</v>
          </cell>
          <cell r="I46">
            <v>1.7879518072289156</v>
          </cell>
          <cell r="J46">
            <v>0.9966666666666667</v>
          </cell>
          <cell r="K46">
            <v>1.3072727272727274</v>
          </cell>
          <cell r="L46">
            <v>0.98</v>
          </cell>
          <cell r="M46">
            <v>1.3385964912280701</v>
          </cell>
          <cell r="N46">
            <v>1.5894736842105264</v>
          </cell>
          <cell r="O46">
            <v>0.84827586206896555</v>
          </cell>
          <cell r="P46">
            <v>1.0104098360655738</v>
          </cell>
          <cell r="T46">
            <v>1</v>
          </cell>
          <cell r="U46">
            <v>0.13555460507556316</v>
          </cell>
          <cell r="V46">
            <v>0.2810968888888889</v>
          </cell>
          <cell r="W46">
            <v>0.34673430735930733</v>
          </cell>
          <cell r="X46">
            <v>0.47479775980087119</v>
          </cell>
          <cell r="Y46">
            <v>0.5325861635220126</v>
          </cell>
          <cell r="Z46">
            <v>0.61670766894457096</v>
          </cell>
          <cell r="AA46">
            <v>0.6725031982942431</v>
          </cell>
          <cell r="AB46">
            <v>0.74328230949983209</v>
          </cell>
          <cell r="AC46">
            <v>0.72688231552162852</v>
          </cell>
          <cell r="AD46">
            <v>0.78292488687782813</v>
          </cell>
          <cell r="AE46">
            <v>0.83079403327596102</v>
          </cell>
          <cell r="AF46">
            <v>0.63940539126286067</v>
          </cell>
        </row>
        <row r="49">
          <cell r="D49">
            <v>733</v>
          </cell>
          <cell r="E49">
            <v>1016</v>
          </cell>
          <cell r="F49">
            <v>1000</v>
          </cell>
          <cell r="G49">
            <v>1000</v>
          </cell>
          <cell r="H49">
            <v>1563</v>
          </cell>
          <cell r="I49">
            <v>1250</v>
          </cell>
          <cell r="J49">
            <v>1250</v>
          </cell>
          <cell r="K49">
            <v>1250</v>
          </cell>
          <cell r="L49">
            <v>1250</v>
          </cell>
          <cell r="M49">
            <v>1250</v>
          </cell>
          <cell r="N49">
            <v>1250</v>
          </cell>
          <cell r="O49">
            <v>1155</v>
          </cell>
          <cell r="P49">
            <v>13967</v>
          </cell>
          <cell r="T49">
            <v>0</v>
          </cell>
          <cell r="U49">
            <v>109.95</v>
          </cell>
          <cell r="V49">
            <v>262.35000000000002</v>
          </cell>
          <cell r="W49">
            <v>412.35</v>
          </cell>
          <cell r="X49">
            <v>562.35</v>
          </cell>
          <cell r="Y49">
            <v>796.8</v>
          </cell>
          <cell r="Z49">
            <v>984.3</v>
          </cell>
          <cell r="AA49">
            <v>1171.8</v>
          </cell>
          <cell r="AB49">
            <v>1359.3</v>
          </cell>
          <cell r="AC49">
            <v>1546.8</v>
          </cell>
          <cell r="AD49">
            <v>1734.3</v>
          </cell>
          <cell r="AE49">
            <v>1921.8</v>
          </cell>
          <cell r="AF49">
            <v>10862.1</v>
          </cell>
        </row>
        <row r="50">
          <cell r="D50">
            <v>742</v>
          </cell>
          <cell r="E50">
            <v>1018</v>
          </cell>
          <cell r="F50">
            <v>1461</v>
          </cell>
          <cell r="G50">
            <v>1042</v>
          </cell>
          <cell r="H50">
            <v>1186</v>
          </cell>
          <cell r="I50">
            <v>1266</v>
          </cell>
          <cell r="J50">
            <v>1074</v>
          </cell>
          <cell r="K50">
            <v>1453</v>
          </cell>
          <cell r="L50">
            <v>1525</v>
          </cell>
          <cell r="M50">
            <v>1312</v>
          </cell>
          <cell r="N50">
            <v>1488</v>
          </cell>
          <cell r="O50">
            <v>875</v>
          </cell>
          <cell r="P50">
            <v>14442</v>
          </cell>
          <cell r="T50">
            <v>0</v>
          </cell>
          <cell r="U50">
            <v>82.808000000000007</v>
          </cell>
          <cell r="V50">
            <v>194.96299999999999</v>
          </cell>
          <cell r="W50">
            <v>343.13600000000002</v>
          </cell>
          <cell r="X50">
            <v>497.71600000000001</v>
          </cell>
          <cell r="Y50">
            <v>680.48500000000001</v>
          </cell>
          <cell r="Z50">
            <v>784.66099999999994</v>
          </cell>
          <cell r="AA50">
            <v>888.471</v>
          </cell>
          <cell r="AB50">
            <v>1055.258</v>
          </cell>
          <cell r="AC50">
            <v>1240.2950000000001</v>
          </cell>
          <cell r="AD50">
            <v>1399.3230000000001</v>
          </cell>
          <cell r="AE50">
            <v>1562.0640000000001</v>
          </cell>
          <cell r="AF50">
            <v>8729.18</v>
          </cell>
        </row>
        <row r="51">
          <cell r="D51">
            <v>1.0122783083219646</v>
          </cell>
          <cell r="E51">
            <v>1.0019685039370079</v>
          </cell>
          <cell r="F51">
            <v>1.4610000000000001</v>
          </cell>
          <cell r="G51">
            <v>1.042</v>
          </cell>
          <cell r="H51">
            <v>0.7587971849008317</v>
          </cell>
          <cell r="I51">
            <v>1.0127999999999999</v>
          </cell>
          <cell r="J51">
            <v>0.85919999999999996</v>
          </cell>
          <cell r="K51">
            <v>1.1624000000000001</v>
          </cell>
          <cell r="L51">
            <v>1.22</v>
          </cell>
          <cell r="M51">
            <v>1.0496000000000001</v>
          </cell>
          <cell r="N51">
            <v>1.1903999999999999</v>
          </cell>
          <cell r="O51">
            <v>0.75757575757575757</v>
          </cell>
          <cell r="P51">
            <v>1.0340087348750626</v>
          </cell>
          <cell r="T51">
            <v>0</v>
          </cell>
          <cell r="U51">
            <v>0.75314233742610281</v>
          </cell>
          <cell r="V51">
            <v>0.74314084238612532</v>
          </cell>
          <cell r="W51">
            <v>0.83214744755668735</v>
          </cell>
          <cell r="X51">
            <v>0.8850644616342136</v>
          </cell>
          <cell r="Y51">
            <v>0.85402233935742977</v>
          </cell>
          <cell r="Z51">
            <v>0.79717667377831958</v>
          </cell>
          <cell r="AA51">
            <v>0.75821044546851002</v>
          </cell>
          <cell r="AB51">
            <v>0.77632457882733763</v>
          </cell>
          <cell r="AC51">
            <v>0.80184574605637449</v>
          </cell>
          <cell r="AD51">
            <v>0.80685175575160017</v>
          </cell>
          <cell r="AE51">
            <v>0.81281298782391509</v>
          </cell>
          <cell r="AF51">
            <v>0.80363649754651489</v>
          </cell>
        </row>
        <row r="54">
          <cell r="D54">
            <v>587</v>
          </cell>
          <cell r="E54">
            <v>40</v>
          </cell>
          <cell r="F54">
            <v>2600</v>
          </cell>
          <cell r="G54">
            <v>2250</v>
          </cell>
          <cell r="H54">
            <v>2215</v>
          </cell>
          <cell r="I54">
            <v>1800</v>
          </cell>
          <cell r="J54">
            <v>1800</v>
          </cell>
          <cell r="K54">
            <v>1195</v>
          </cell>
          <cell r="L54">
            <v>1195</v>
          </cell>
          <cell r="M54">
            <v>1195</v>
          </cell>
          <cell r="N54">
            <v>1195</v>
          </cell>
          <cell r="O54">
            <v>609</v>
          </cell>
          <cell r="P54">
            <v>16681</v>
          </cell>
          <cell r="T54">
            <v>0</v>
          </cell>
          <cell r="U54">
            <v>88.05</v>
          </cell>
          <cell r="V54">
            <v>94.05</v>
          </cell>
          <cell r="W54">
            <v>484.05</v>
          </cell>
          <cell r="X54">
            <v>821.55</v>
          </cell>
          <cell r="Y54">
            <v>1153.8</v>
          </cell>
          <cell r="Z54">
            <v>1423.8</v>
          </cell>
          <cell r="AA54">
            <v>1693.8</v>
          </cell>
          <cell r="AB54">
            <v>1873.05</v>
          </cell>
          <cell r="AC54">
            <v>2052.3000000000002</v>
          </cell>
          <cell r="AD54">
            <v>2231.5500000000002</v>
          </cell>
          <cell r="AE54">
            <v>2410.8000000000002</v>
          </cell>
          <cell r="AF54">
            <v>14326.8</v>
          </cell>
        </row>
        <row r="55">
          <cell r="D55">
            <v>661</v>
          </cell>
          <cell r="E55">
            <v>84</v>
          </cell>
          <cell r="F55">
            <v>3346</v>
          </cell>
          <cell r="G55">
            <v>1032</v>
          </cell>
          <cell r="H55">
            <v>2830</v>
          </cell>
          <cell r="I55">
            <v>434</v>
          </cell>
          <cell r="J55">
            <v>287</v>
          </cell>
          <cell r="K55">
            <v>1108</v>
          </cell>
          <cell r="L55">
            <v>1095</v>
          </cell>
          <cell r="M55">
            <v>2318</v>
          </cell>
          <cell r="N55">
            <v>2458</v>
          </cell>
          <cell r="O55">
            <v>1455</v>
          </cell>
          <cell r="P55">
            <v>17108</v>
          </cell>
          <cell r="T55">
            <v>0</v>
          </cell>
          <cell r="U55">
            <v>15.311</v>
          </cell>
          <cell r="V55">
            <v>74.956999999999994</v>
          </cell>
          <cell r="W55">
            <v>305.61200000000002</v>
          </cell>
          <cell r="X55">
            <v>532.32100000000003</v>
          </cell>
          <cell r="Y55">
            <v>613.99</v>
          </cell>
          <cell r="Z55">
            <v>838.25099999999998</v>
          </cell>
          <cell r="AA55">
            <v>1033.672</v>
          </cell>
          <cell r="AB55">
            <v>1145.115</v>
          </cell>
          <cell r="AC55">
            <v>1251.1079999999999</v>
          </cell>
          <cell r="AD55">
            <v>1696.9010000000001</v>
          </cell>
          <cell r="AE55">
            <v>1898.675</v>
          </cell>
          <cell r="AF55">
            <v>9405.9130000000005</v>
          </cell>
        </row>
        <row r="56">
          <cell r="D56">
            <v>1.1260647359454856</v>
          </cell>
          <cell r="E56">
            <v>2.1</v>
          </cell>
          <cell r="F56">
            <v>1.2869230769230768</v>
          </cell>
          <cell r="G56">
            <v>0.45866666666666667</v>
          </cell>
          <cell r="H56">
            <v>1.2776523702031604</v>
          </cell>
          <cell r="I56">
            <v>0.24111111111111111</v>
          </cell>
          <cell r="J56">
            <v>0.15944444444444444</v>
          </cell>
          <cell r="K56">
            <v>0.92719665271966523</v>
          </cell>
          <cell r="L56">
            <v>0.91631799163179917</v>
          </cell>
          <cell r="M56">
            <v>1.9397489539748953</v>
          </cell>
          <cell r="N56">
            <v>2.0569037656903766</v>
          </cell>
          <cell r="O56">
            <v>2.3891625615763545</v>
          </cell>
          <cell r="P56">
            <v>1.0255979857322703</v>
          </cell>
          <cell r="T56">
            <v>0</v>
          </cell>
          <cell r="U56">
            <v>0.17388983532084043</v>
          </cell>
          <cell r="V56">
            <v>0.79699096225412014</v>
          </cell>
          <cell r="W56">
            <v>0.631364528457804</v>
          </cell>
          <cell r="X56">
            <v>0.6479471730265961</v>
          </cell>
          <cell r="Y56">
            <v>0.53214595250476693</v>
          </cell>
          <cell r="Z56">
            <v>0.58874209860935522</v>
          </cell>
          <cell r="AA56">
            <v>0.61026803636793014</v>
          </cell>
          <cell r="AB56">
            <v>0.61136381837110598</v>
          </cell>
          <cell r="AC56">
            <v>0.60961262973249519</v>
          </cell>
          <cell r="AD56">
            <v>0.76041361385584005</v>
          </cell>
          <cell r="AE56">
            <v>0.78757051601128247</v>
          </cell>
          <cell r="AF56">
            <v>0.65652574196610558</v>
          </cell>
        </row>
        <row r="79">
          <cell r="D79">
            <v>9450</v>
          </cell>
          <cell r="E79">
            <v>12200</v>
          </cell>
          <cell r="F79">
            <v>16681</v>
          </cell>
          <cell r="G79">
            <v>13967</v>
          </cell>
          <cell r="H79">
            <v>10000</v>
          </cell>
          <cell r="I79">
            <v>14856</v>
          </cell>
          <cell r="J79">
            <v>77154</v>
          </cell>
        </row>
        <row r="80">
          <cell r="D80">
            <v>11156</v>
          </cell>
          <cell r="E80">
            <v>12327</v>
          </cell>
          <cell r="F80">
            <v>17108</v>
          </cell>
          <cell r="G80">
            <v>14442</v>
          </cell>
          <cell r="H80">
            <v>10143</v>
          </cell>
          <cell r="I80">
            <v>14922</v>
          </cell>
          <cell r="J80">
            <v>80098</v>
          </cell>
        </row>
        <row r="81">
          <cell r="D81">
            <v>1.1805291005291005</v>
          </cell>
          <cell r="E81">
            <v>1.0104098360655738</v>
          </cell>
          <cell r="F81">
            <v>1.0255979857322703</v>
          </cell>
          <cell r="G81">
            <v>1.0340087348750626</v>
          </cell>
          <cell r="H81">
            <v>1.0143</v>
          </cell>
          <cell r="I81">
            <v>1.004442649434572</v>
          </cell>
          <cell r="J81">
            <v>1.038157451331104</v>
          </cell>
        </row>
        <row r="84">
          <cell r="D84">
            <v>7647.9</v>
          </cell>
          <cell r="E84">
            <v>12995.1</v>
          </cell>
          <cell r="F84">
            <v>14326.8</v>
          </cell>
          <cell r="G84">
            <v>10862.1</v>
          </cell>
          <cell r="H84">
            <v>7152.6</v>
          </cell>
          <cell r="I84">
            <v>10353.15</v>
          </cell>
          <cell r="J84">
            <v>63337.65</v>
          </cell>
        </row>
        <row r="85">
          <cell r="D85">
            <v>4998.357</v>
          </cell>
          <cell r="E85">
            <v>8309.1370000000006</v>
          </cell>
          <cell r="F85">
            <v>9405.9130000000005</v>
          </cell>
          <cell r="G85">
            <v>8729.18</v>
          </cell>
          <cell r="H85">
            <v>5411.7219999999998</v>
          </cell>
          <cell r="I85">
            <v>5275.2110000000002</v>
          </cell>
          <cell r="J85">
            <v>42129.52</v>
          </cell>
        </row>
        <row r="86">
          <cell r="D86">
            <v>0.65355940846506899</v>
          </cell>
          <cell r="E86">
            <v>0.63940539126286067</v>
          </cell>
          <cell r="F86">
            <v>0.65652574196610558</v>
          </cell>
          <cell r="G86">
            <v>0.80363649754651489</v>
          </cell>
          <cell r="H86">
            <v>0.75660906523501936</v>
          </cell>
          <cell r="I86">
            <v>0.50952714874217031</v>
          </cell>
          <cell r="J86">
            <v>0.66515761162594456</v>
          </cell>
        </row>
      </sheetData>
      <sheetData sheetId="38" refreshError="1"/>
      <sheetData sheetId="39" refreshError="1"/>
      <sheetData sheetId="40" refreshError="1">
        <row r="21">
          <cell r="C21">
            <v>722787</v>
          </cell>
          <cell r="D21">
            <v>723001</v>
          </cell>
          <cell r="E21">
            <v>727332</v>
          </cell>
          <cell r="F21">
            <v>726523</v>
          </cell>
          <cell r="G21">
            <v>730984</v>
          </cell>
          <cell r="H21">
            <v>731623</v>
          </cell>
          <cell r="I21">
            <v>732881</v>
          </cell>
          <cell r="J21">
            <v>734763</v>
          </cell>
          <cell r="K21">
            <v>735343</v>
          </cell>
          <cell r="L21">
            <v>736589</v>
          </cell>
          <cell r="M21">
            <v>738174</v>
          </cell>
          <cell r="N21">
            <v>740132</v>
          </cell>
        </row>
        <row r="22">
          <cell r="C22">
            <v>839955</v>
          </cell>
          <cell r="D22">
            <v>843186</v>
          </cell>
          <cell r="E22">
            <v>842709</v>
          </cell>
          <cell r="F22">
            <v>843372</v>
          </cell>
          <cell r="G22">
            <v>846150</v>
          </cell>
          <cell r="H22">
            <v>847511</v>
          </cell>
          <cell r="I22">
            <v>849172</v>
          </cell>
          <cell r="J22">
            <v>851417</v>
          </cell>
          <cell r="K22">
            <v>852526</v>
          </cell>
          <cell r="L22">
            <v>852752</v>
          </cell>
          <cell r="M22">
            <v>853924</v>
          </cell>
          <cell r="N22">
            <v>857048</v>
          </cell>
        </row>
        <row r="23">
          <cell r="C23">
            <v>779427</v>
          </cell>
          <cell r="D23">
            <v>779783</v>
          </cell>
          <cell r="E23">
            <v>782143</v>
          </cell>
          <cell r="F23">
            <v>787953</v>
          </cell>
          <cell r="G23">
            <v>791268</v>
          </cell>
          <cell r="H23">
            <v>793144</v>
          </cell>
          <cell r="I23">
            <v>792907</v>
          </cell>
          <cell r="J23">
            <v>795295</v>
          </cell>
          <cell r="K23">
            <v>798310</v>
          </cell>
          <cell r="L23">
            <v>801117</v>
          </cell>
          <cell r="M23">
            <v>804319</v>
          </cell>
          <cell r="N23">
            <v>805796</v>
          </cell>
        </row>
        <row r="24">
          <cell r="C24">
            <v>1219563</v>
          </cell>
          <cell r="D24">
            <v>1221817</v>
          </cell>
          <cell r="E24">
            <v>1226898</v>
          </cell>
          <cell r="F24">
            <v>1229037</v>
          </cell>
          <cell r="G24">
            <v>1232151</v>
          </cell>
          <cell r="H24">
            <v>1234127</v>
          </cell>
          <cell r="I24">
            <v>1237143</v>
          </cell>
          <cell r="J24">
            <v>1242435</v>
          </cell>
          <cell r="K24">
            <v>1244928</v>
          </cell>
          <cell r="L24">
            <v>1248879</v>
          </cell>
          <cell r="M24">
            <v>1253598</v>
          </cell>
          <cell r="N24">
            <v>1257398</v>
          </cell>
        </row>
        <row r="25">
          <cell r="C25">
            <v>762130</v>
          </cell>
          <cell r="D25">
            <v>763707</v>
          </cell>
          <cell r="E25">
            <v>766564</v>
          </cell>
          <cell r="F25">
            <v>770140</v>
          </cell>
          <cell r="G25">
            <v>773401</v>
          </cell>
          <cell r="H25">
            <v>776471</v>
          </cell>
          <cell r="I25">
            <v>778828</v>
          </cell>
          <cell r="J25">
            <v>782436</v>
          </cell>
          <cell r="K25">
            <v>785006</v>
          </cell>
          <cell r="L25">
            <v>787715</v>
          </cell>
          <cell r="M25">
            <v>789619</v>
          </cell>
          <cell r="N25">
            <v>792726</v>
          </cell>
        </row>
        <row r="26">
          <cell r="C26">
            <v>964897</v>
          </cell>
          <cell r="D26">
            <v>966143</v>
          </cell>
          <cell r="E26">
            <v>971421</v>
          </cell>
          <cell r="F26">
            <v>974062</v>
          </cell>
          <cell r="G26">
            <v>976769</v>
          </cell>
          <cell r="H26">
            <v>982227</v>
          </cell>
          <cell r="I26">
            <v>984467</v>
          </cell>
          <cell r="J26">
            <v>987531</v>
          </cell>
          <cell r="K26">
            <v>988914</v>
          </cell>
          <cell r="L26">
            <v>989888</v>
          </cell>
          <cell r="M26">
            <v>991121</v>
          </cell>
          <cell r="N26">
            <v>987863</v>
          </cell>
        </row>
        <row r="27">
          <cell r="C27">
            <v>5314287</v>
          </cell>
          <cell r="D27">
            <v>5323499</v>
          </cell>
          <cell r="E27">
            <v>5317067</v>
          </cell>
          <cell r="F27">
            <v>5331087</v>
          </cell>
          <cell r="G27">
            <v>5350723</v>
          </cell>
          <cell r="H27">
            <v>5365103</v>
          </cell>
          <cell r="I27">
            <v>5375398</v>
          </cell>
          <cell r="J27">
            <v>5393877</v>
          </cell>
          <cell r="K27">
            <v>5405027</v>
          </cell>
          <cell r="L27">
            <v>5416940</v>
          </cell>
          <cell r="M27">
            <v>5430755</v>
          </cell>
          <cell r="N27">
            <v>5440963</v>
          </cell>
        </row>
        <row r="31">
          <cell r="C31">
            <v>635</v>
          </cell>
          <cell r="D31">
            <v>560</v>
          </cell>
          <cell r="E31">
            <v>1059</v>
          </cell>
          <cell r="F31">
            <v>613</v>
          </cell>
          <cell r="G31">
            <v>467</v>
          </cell>
          <cell r="H31">
            <v>237</v>
          </cell>
          <cell r="I31">
            <v>268</v>
          </cell>
          <cell r="J31">
            <v>267</v>
          </cell>
          <cell r="K31">
            <v>246</v>
          </cell>
          <cell r="L31">
            <v>260</v>
          </cell>
          <cell r="M31">
            <v>271</v>
          </cell>
          <cell r="N31">
            <v>205</v>
          </cell>
        </row>
        <row r="32">
          <cell r="C32">
            <v>360</v>
          </cell>
          <cell r="D32">
            <v>416</v>
          </cell>
          <cell r="E32">
            <v>426</v>
          </cell>
          <cell r="F32">
            <v>474</v>
          </cell>
          <cell r="G32">
            <v>386</v>
          </cell>
          <cell r="H32">
            <v>383</v>
          </cell>
          <cell r="I32">
            <v>352</v>
          </cell>
          <cell r="J32">
            <v>312</v>
          </cell>
          <cell r="K32">
            <v>289</v>
          </cell>
          <cell r="L32">
            <v>319</v>
          </cell>
          <cell r="M32">
            <v>317</v>
          </cell>
          <cell r="N32">
            <v>317</v>
          </cell>
        </row>
        <row r="33">
          <cell r="C33">
            <v>853</v>
          </cell>
          <cell r="D33">
            <v>288</v>
          </cell>
          <cell r="E33">
            <v>304</v>
          </cell>
          <cell r="F33">
            <v>228</v>
          </cell>
          <cell r="G33">
            <v>236</v>
          </cell>
          <cell r="H33">
            <v>196</v>
          </cell>
          <cell r="I33">
            <v>174</v>
          </cell>
          <cell r="J33">
            <v>236</v>
          </cell>
          <cell r="K33">
            <v>166</v>
          </cell>
          <cell r="L33">
            <v>180</v>
          </cell>
          <cell r="M33">
            <v>203</v>
          </cell>
          <cell r="N33">
            <v>164</v>
          </cell>
        </row>
        <row r="34">
          <cell r="C34">
            <v>1100</v>
          </cell>
          <cell r="D34">
            <v>1126</v>
          </cell>
          <cell r="E34">
            <v>971</v>
          </cell>
          <cell r="F34">
            <v>574</v>
          </cell>
          <cell r="G34">
            <v>702</v>
          </cell>
          <cell r="H34">
            <v>701</v>
          </cell>
          <cell r="I34">
            <v>757</v>
          </cell>
          <cell r="J34">
            <v>754</v>
          </cell>
          <cell r="K34">
            <v>567</v>
          </cell>
          <cell r="L34">
            <v>684</v>
          </cell>
          <cell r="M34">
            <v>572</v>
          </cell>
          <cell r="N34">
            <v>461</v>
          </cell>
        </row>
        <row r="35">
          <cell r="C35">
            <v>585</v>
          </cell>
          <cell r="D35">
            <v>451</v>
          </cell>
          <cell r="E35">
            <v>566</v>
          </cell>
          <cell r="F35">
            <v>453</v>
          </cell>
          <cell r="G35">
            <v>468</v>
          </cell>
          <cell r="H35">
            <v>479</v>
          </cell>
          <cell r="I35">
            <v>475</v>
          </cell>
          <cell r="J35">
            <v>397</v>
          </cell>
          <cell r="K35">
            <v>352</v>
          </cell>
          <cell r="L35">
            <v>321</v>
          </cell>
          <cell r="M35">
            <v>272</v>
          </cell>
          <cell r="N35">
            <v>245</v>
          </cell>
        </row>
        <row r="36">
          <cell r="C36">
            <v>1219</v>
          </cell>
          <cell r="D36">
            <v>833</v>
          </cell>
          <cell r="E36">
            <v>1127</v>
          </cell>
          <cell r="F36">
            <v>744</v>
          </cell>
          <cell r="G36">
            <v>905</v>
          </cell>
          <cell r="H36">
            <v>864</v>
          </cell>
          <cell r="I36">
            <v>881</v>
          </cell>
          <cell r="J36">
            <v>936</v>
          </cell>
          <cell r="K36">
            <v>523</v>
          </cell>
          <cell r="L36">
            <v>593</v>
          </cell>
          <cell r="M36">
            <v>568</v>
          </cell>
          <cell r="N36">
            <v>490</v>
          </cell>
        </row>
        <row r="37">
          <cell r="C37">
            <v>5456</v>
          </cell>
          <cell r="D37">
            <v>3731</v>
          </cell>
          <cell r="E37">
            <v>4453</v>
          </cell>
          <cell r="F37">
            <v>3086</v>
          </cell>
          <cell r="G37">
            <v>3164</v>
          </cell>
          <cell r="H37">
            <v>2860</v>
          </cell>
          <cell r="I37">
            <v>2907</v>
          </cell>
          <cell r="J37">
            <v>2902</v>
          </cell>
          <cell r="K37">
            <v>2143</v>
          </cell>
          <cell r="L37">
            <v>2357</v>
          </cell>
          <cell r="M37">
            <v>2203</v>
          </cell>
          <cell r="N37">
            <v>1882</v>
          </cell>
        </row>
        <row r="41">
          <cell r="C41">
            <v>483</v>
          </cell>
          <cell r="D41">
            <v>432</v>
          </cell>
          <cell r="E41">
            <v>861</v>
          </cell>
          <cell r="F41">
            <v>503</v>
          </cell>
          <cell r="G41">
            <v>341</v>
          </cell>
          <cell r="H41">
            <v>121</v>
          </cell>
          <cell r="I41">
            <v>135</v>
          </cell>
          <cell r="J41">
            <v>97</v>
          </cell>
          <cell r="K41">
            <v>100</v>
          </cell>
          <cell r="L41">
            <v>111</v>
          </cell>
          <cell r="M41">
            <v>135</v>
          </cell>
          <cell r="N41">
            <v>122</v>
          </cell>
        </row>
        <row r="42">
          <cell r="C42">
            <v>266</v>
          </cell>
          <cell r="D42">
            <v>303</v>
          </cell>
          <cell r="E42">
            <v>253</v>
          </cell>
          <cell r="F42">
            <v>412</v>
          </cell>
          <cell r="G42">
            <v>229</v>
          </cell>
          <cell r="H42">
            <v>237</v>
          </cell>
          <cell r="I42">
            <v>228</v>
          </cell>
          <cell r="J42">
            <v>213</v>
          </cell>
          <cell r="K42">
            <v>185</v>
          </cell>
          <cell r="L42">
            <v>191</v>
          </cell>
          <cell r="M42">
            <v>197</v>
          </cell>
          <cell r="N42">
            <v>197</v>
          </cell>
        </row>
        <row r="43">
          <cell r="C43">
            <v>500</v>
          </cell>
          <cell r="D43">
            <v>211</v>
          </cell>
          <cell r="E43">
            <v>175</v>
          </cell>
          <cell r="F43">
            <v>155</v>
          </cell>
          <cell r="G43">
            <v>171</v>
          </cell>
          <cell r="H43">
            <v>133</v>
          </cell>
          <cell r="I43">
            <v>95</v>
          </cell>
          <cell r="J43">
            <v>143</v>
          </cell>
          <cell r="K43">
            <v>106</v>
          </cell>
          <cell r="L43">
            <v>106</v>
          </cell>
          <cell r="M43">
            <v>133</v>
          </cell>
          <cell r="N43">
            <v>106</v>
          </cell>
        </row>
        <row r="44">
          <cell r="C44">
            <v>600</v>
          </cell>
          <cell r="D44">
            <v>397</v>
          </cell>
          <cell r="E44">
            <v>379</v>
          </cell>
          <cell r="F44">
            <v>230</v>
          </cell>
          <cell r="G44">
            <v>266</v>
          </cell>
          <cell r="H44">
            <v>293</v>
          </cell>
          <cell r="I44">
            <v>277</v>
          </cell>
          <cell r="J44">
            <v>255</v>
          </cell>
          <cell r="K44">
            <v>235</v>
          </cell>
          <cell r="L44">
            <v>299</v>
          </cell>
          <cell r="M44">
            <v>306</v>
          </cell>
          <cell r="N44">
            <v>265</v>
          </cell>
        </row>
        <row r="45">
          <cell r="C45">
            <v>176</v>
          </cell>
          <cell r="D45">
            <v>125</v>
          </cell>
          <cell r="E45">
            <v>174</v>
          </cell>
          <cell r="F45">
            <v>120</v>
          </cell>
          <cell r="G45">
            <v>194</v>
          </cell>
          <cell r="H45">
            <v>146</v>
          </cell>
          <cell r="I45">
            <v>237</v>
          </cell>
          <cell r="J45">
            <v>207</v>
          </cell>
          <cell r="K45">
            <v>239</v>
          </cell>
          <cell r="L45">
            <v>200</v>
          </cell>
          <cell r="M45">
            <v>124</v>
          </cell>
          <cell r="N45">
            <v>160</v>
          </cell>
        </row>
        <row r="46">
          <cell r="C46">
            <v>560</v>
          </cell>
          <cell r="D46">
            <v>484</v>
          </cell>
          <cell r="E46">
            <v>773</v>
          </cell>
          <cell r="F46">
            <v>521</v>
          </cell>
          <cell r="G46">
            <v>589</v>
          </cell>
          <cell r="H46">
            <v>378</v>
          </cell>
          <cell r="I46">
            <v>418</v>
          </cell>
          <cell r="J46">
            <v>430</v>
          </cell>
          <cell r="K46">
            <v>224</v>
          </cell>
          <cell r="L46">
            <v>232</v>
          </cell>
          <cell r="M46">
            <v>217</v>
          </cell>
          <cell r="N46">
            <v>258</v>
          </cell>
        </row>
        <row r="47">
          <cell r="C47">
            <v>3289</v>
          </cell>
          <cell r="D47">
            <v>1952</v>
          </cell>
          <cell r="E47">
            <v>2615</v>
          </cell>
          <cell r="F47">
            <v>1941</v>
          </cell>
          <cell r="G47">
            <v>1790</v>
          </cell>
          <cell r="H47">
            <v>1308</v>
          </cell>
          <cell r="I47">
            <v>1390</v>
          </cell>
          <cell r="J47">
            <v>1345</v>
          </cell>
          <cell r="K47">
            <v>1089</v>
          </cell>
          <cell r="L47">
            <v>1139</v>
          </cell>
          <cell r="M47">
            <v>1112</v>
          </cell>
          <cell r="N47">
            <v>1108</v>
          </cell>
        </row>
        <row r="51">
          <cell r="C51">
            <v>152</v>
          </cell>
          <cell r="D51">
            <v>128</v>
          </cell>
          <cell r="E51">
            <v>198</v>
          </cell>
          <cell r="F51">
            <v>110</v>
          </cell>
          <cell r="G51">
            <v>136</v>
          </cell>
          <cell r="H51">
            <v>116</v>
          </cell>
          <cell r="I51">
            <v>133</v>
          </cell>
          <cell r="J51">
            <v>170</v>
          </cell>
          <cell r="K51">
            <v>146</v>
          </cell>
          <cell r="L51">
            <v>149</v>
          </cell>
          <cell r="M51">
            <v>136</v>
          </cell>
          <cell r="N51">
            <v>83</v>
          </cell>
        </row>
        <row r="52">
          <cell r="C52">
            <v>94</v>
          </cell>
          <cell r="D52">
            <v>113</v>
          </cell>
          <cell r="E52">
            <v>173</v>
          </cell>
          <cell r="F52">
            <v>62</v>
          </cell>
          <cell r="G52">
            <v>157</v>
          </cell>
          <cell r="H52">
            <v>146</v>
          </cell>
          <cell r="I52">
            <v>124</v>
          </cell>
          <cell r="J52">
            <v>99</v>
          </cell>
          <cell r="K52">
            <v>104</v>
          </cell>
          <cell r="L52">
            <v>128</v>
          </cell>
          <cell r="M52">
            <v>120</v>
          </cell>
          <cell r="N52">
            <v>120</v>
          </cell>
        </row>
        <row r="53">
          <cell r="C53">
            <v>353</v>
          </cell>
          <cell r="D53">
            <v>77</v>
          </cell>
          <cell r="E53">
            <v>129</v>
          </cell>
          <cell r="F53">
            <v>73</v>
          </cell>
          <cell r="G53">
            <v>65</v>
          </cell>
          <cell r="H53">
            <v>63</v>
          </cell>
          <cell r="I53">
            <v>79</v>
          </cell>
          <cell r="J53">
            <v>93</v>
          </cell>
          <cell r="K53">
            <v>60</v>
          </cell>
          <cell r="L53">
            <v>74</v>
          </cell>
          <cell r="M53">
            <v>70</v>
          </cell>
          <cell r="N53">
            <v>58</v>
          </cell>
        </row>
        <row r="54">
          <cell r="C54">
            <v>500</v>
          </cell>
          <cell r="D54">
            <v>729</v>
          </cell>
          <cell r="E54">
            <v>592</v>
          </cell>
          <cell r="F54">
            <v>344</v>
          </cell>
          <cell r="G54">
            <v>436</v>
          </cell>
          <cell r="H54">
            <v>408</v>
          </cell>
          <cell r="I54">
            <v>480</v>
          </cell>
          <cell r="J54">
            <v>499</v>
          </cell>
          <cell r="K54">
            <v>332</v>
          </cell>
          <cell r="L54">
            <v>385</v>
          </cell>
          <cell r="M54">
            <v>266</v>
          </cell>
          <cell r="N54">
            <v>196</v>
          </cell>
        </row>
        <row r="55">
          <cell r="C55">
            <v>409</v>
          </cell>
          <cell r="D55">
            <v>326</v>
          </cell>
          <cell r="E55">
            <v>392</v>
          </cell>
          <cell r="F55">
            <v>333</v>
          </cell>
          <cell r="G55">
            <v>274</v>
          </cell>
          <cell r="H55">
            <v>333</v>
          </cell>
          <cell r="I55">
            <v>238</v>
          </cell>
          <cell r="J55">
            <v>190</v>
          </cell>
          <cell r="K55">
            <v>113</v>
          </cell>
          <cell r="L55">
            <v>121</v>
          </cell>
          <cell r="M55">
            <v>148</v>
          </cell>
          <cell r="N55">
            <v>85</v>
          </cell>
        </row>
        <row r="56">
          <cell r="C56">
            <v>659</v>
          </cell>
          <cell r="D56">
            <v>349</v>
          </cell>
          <cell r="E56">
            <v>354</v>
          </cell>
          <cell r="F56">
            <v>223</v>
          </cell>
          <cell r="G56">
            <v>316</v>
          </cell>
          <cell r="H56">
            <v>486</v>
          </cell>
          <cell r="I56">
            <v>463</v>
          </cell>
          <cell r="J56">
            <v>506</v>
          </cell>
          <cell r="K56">
            <v>299</v>
          </cell>
          <cell r="L56">
            <v>361</v>
          </cell>
          <cell r="M56">
            <v>351</v>
          </cell>
          <cell r="N56">
            <v>232</v>
          </cell>
        </row>
        <row r="57">
          <cell r="C57">
            <v>2167</v>
          </cell>
          <cell r="D57">
            <v>1722</v>
          </cell>
          <cell r="E57">
            <v>1838</v>
          </cell>
          <cell r="F57">
            <v>1145</v>
          </cell>
          <cell r="G57">
            <v>1384</v>
          </cell>
          <cell r="H57">
            <v>1552</v>
          </cell>
          <cell r="I57">
            <v>1517</v>
          </cell>
          <cell r="J57">
            <v>1557</v>
          </cell>
          <cell r="K57">
            <v>1054</v>
          </cell>
          <cell r="L57">
            <v>1218</v>
          </cell>
          <cell r="M57">
            <v>1091</v>
          </cell>
          <cell r="N57">
            <v>774</v>
          </cell>
        </row>
        <row r="61">
          <cell r="C61">
            <v>43.644788701086632</v>
          </cell>
          <cell r="D61">
            <v>17.355060351511099</v>
          </cell>
          <cell r="E61">
            <v>15.60433860139206</v>
          </cell>
          <cell r="F61">
            <v>13.872455594680572</v>
          </cell>
          <cell r="G61">
            <v>13.179963062163607</v>
          </cell>
          <cell r="H61">
            <v>13.661029027574154</v>
          </cell>
          <cell r="I61">
            <v>11.07249883928697</v>
          </cell>
          <cell r="J61">
            <v>12.717931441084815</v>
          </cell>
          <cell r="K61">
            <v>8.6607706266956015</v>
          </cell>
          <cell r="L61">
            <v>10.431751626557256</v>
          </cell>
          <cell r="M61">
            <v>11.254218590910547</v>
          </cell>
          <cell r="N61">
            <v>10.238964903335813</v>
          </cell>
        </row>
        <row r="62">
          <cell r="C62">
            <v>9.5713888352421446</v>
          </cell>
          <cell r="D62">
            <v>9.1622703524201849</v>
          </cell>
          <cell r="E62">
            <v>10.464265799593017</v>
          </cell>
          <cell r="F62">
            <v>8.8196223895006565</v>
          </cell>
          <cell r="G62">
            <v>8.8364816317070343</v>
          </cell>
          <cell r="H62">
            <v>9.6018087633715758</v>
          </cell>
          <cell r="I62">
            <v>9.6729712486365234</v>
          </cell>
          <cell r="J62">
            <v>11.463959724092657</v>
          </cell>
          <cell r="K62">
            <v>9.9265148777255749</v>
          </cell>
          <cell r="L62">
            <v>6.7089240713310119</v>
          </cell>
          <cell r="M62">
            <v>7.5391369905539047</v>
          </cell>
          <cell r="N62">
            <v>6.8419952834412969</v>
          </cell>
        </row>
        <row r="63">
          <cell r="C63">
            <v>22.247159783637521</v>
          </cell>
          <cell r="D63">
            <v>18.328747875709894</v>
          </cell>
          <cell r="E63">
            <v>15.399553151949219</v>
          </cell>
          <cell r="F63">
            <v>16.002004818874536</v>
          </cell>
          <cell r="G63">
            <v>13.770532616193732</v>
          </cell>
          <cell r="H63">
            <v>12.879334628177237</v>
          </cell>
          <cell r="I63">
            <v>8.8815687410150073</v>
          </cell>
          <cell r="J63">
            <v>11.678241903128534</v>
          </cell>
          <cell r="K63">
            <v>9.3934253785511608</v>
          </cell>
          <cell r="L63">
            <v>8.70022060351649</v>
          </cell>
          <cell r="M63">
            <v>10.485256643140561</v>
          </cell>
          <cell r="N63">
            <v>8.9854567284416813</v>
          </cell>
        </row>
        <row r="64">
          <cell r="C64">
            <v>22.658034555806196</v>
          </cell>
          <cell r="D64">
            <v>18.314240383774532</v>
          </cell>
          <cell r="E64">
            <v>20.330806055202775</v>
          </cell>
          <cell r="F64">
            <v>38.095411426307095</v>
          </cell>
          <cell r="G64">
            <v>19.933281505156081</v>
          </cell>
          <cell r="H64">
            <v>17.803618948430191</v>
          </cell>
          <cell r="I64">
            <v>15.7452105932141</v>
          </cell>
          <cell r="J64">
            <v>16.314210720604066</v>
          </cell>
          <cell r="K64">
            <v>17.0592801831834</v>
          </cell>
          <cell r="L64">
            <v>13.62970032636105</v>
          </cell>
          <cell r="M64">
            <v>14.037776455339165</v>
          </cell>
          <cell r="N64">
            <v>13.790256456513561</v>
          </cell>
        </row>
        <row r="65">
          <cell r="C65">
            <v>11.463523533778361</v>
          </cell>
          <cell r="D65">
            <v>10.334348997527139</v>
          </cell>
          <cell r="E65">
            <v>9.7185041409278519</v>
          </cell>
          <cell r="F65">
            <v>10.430822945631718</v>
          </cell>
          <cell r="G65">
            <v>9.3158212119491299</v>
          </cell>
          <cell r="H65">
            <v>8.9524549141427219</v>
          </cell>
          <cell r="I65">
            <v>9.3328302109756773</v>
          </cell>
          <cell r="J65">
            <v>9.4596731187175571</v>
          </cell>
          <cell r="K65">
            <v>6.4756138508850007</v>
          </cell>
          <cell r="L65">
            <v>6.0890466444956086</v>
          </cell>
          <cell r="M65">
            <v>10.483269394714407</v>
          </cell>
          <cell r="N65">
            <v>7.874664032040454</v>
          </cell>
        </row>
        <row r="66">
          <cell r="C66">
            <v>13.887680528971638</v>
          </cell>
          <cell r="D66">
            <v>15.15346394999573</v>
          </cell>
          <cell r="E66">
            <v>15.592258674604283</v>
          </cell>
          <cell r="F66">
            <v>13.09590097228766</v>
          </cell>
          <cell r="G66">
            <v>13.87235937721417</v>
          </cell>
          <cell r="H66">
            <v>14.469455086705018</v>
          </cell>
          <cell r="I66">
            <v>15.052769858691324</v>
          </cell>
          <cell r="J66">
            <v>15.104601755445564</v>
          </cell>
          <cell r="K66">
            <v>13.015953780168669</v>
          </cell>
          <cell r="L66">
            <v>10.60706506297945</v>
          </cell>
          <cell r="M66">
            <v>11.549674107921668</v>
          </cell>
          <cell r="N66">
            <v>10.492323238874528</v>
          </cell>
        </row>
        <row r="67">
          <cell r="C67">
            <v>20.546185948123743</v>
          </cell>
          <cell r="D67">
            <v>16.436777943054093</v>
          </cell>
          <cell r="E67">
            <v>17.284815498403546</v>
          </cell>
          <cell r="F67">
            <v>18.472355618718115</v>
          </cell>
          <cell r="G67">
            <v>14.826766132028858</v>
          </cell>
          <cell r="H67">
            <v>13.864948485516603</v>
          </cell>
          <cell r="I67">
            <v>12.510128451189216</v>
          </cell>
          <cell r="J67">
            <v>17.99015810149622</v>
          </cell>
          <cell r="K67">
            <v>12.491243213015206</v>
          </cell>
          <cell r="L67">
            <v>9.8507306938864563</v>
          </cell>
          <cell r="M67">
            <v>11.20352997375173</v>
          </cell>
          <cell r="N67">
            <v>10.178217971382379</v>
          </cell>
        </row>
        <row r="71">
          <cell r="C71">
            <v>8.7854374801981781</v>
          </cell>
          <cell r="D71">
            <v>7.7454941279472642</v>
          </cell>
          <cell r="E71">
            <v>14.56</v>
          </cell>
          <cell r="F71">
            <v>8.4374479541597438</v>
          </cell>
          <cell r="G71">
            <v>6.3886487255535007</v>
          </cell>
          <cell r="H71">
            <v>3.2393732837814011</v>
          </cell>
          <cell r="I71">
            <v>3.6568010359116965</v>
          </cell>
          <cell r="J71">
            <v>3.6338247843182088</v>
          </cell>
          <cell r="K71">
            <v>3.3453775992971986</v>
          </cell>
          <cell r="L71">
            <v>3.5297839093442884</v>
          </cell>
          <cell r="M71">
            <v>3.6712211484013255</v>
          </cell>
          <cell r="N71">
            <v>2.7697762020828716</v>
          </cell>
        </row>
        <row r="72">
          <cell r="C72">
            <v>4.2859438898512421</v>
          </cell>
          <cell r="D72">
            <v>4.9336682535051581</v>
          </cell>
          <cell r="E72">
            <v>5.0599999999999996</v>
          </cell>
          <cell r="F72">
            <v>5.6202956702380442</v>
          </cell>
          <cell r="G72">
            <v>4.5618389174496246</v>
          </cell>
          <cell r="H72">
            <v>4.5191153861129827</v>
          </cell>
          <cell r="I72">
            <v>4.1452143970832767</v>
          </cell>
          <cell r="J72">
            <v>3.6644793326889173</v>
          </cell>
          <cell r="K72">
            <v>3.3899259377426612</v>
          </cell>
          <cell r="L72">
            <v>3.7408296902264668</v>
          </cell>
          <cell r="M72">
            <v>3.712274160229716</v>
          </cell>
          <cell r="N72">
            <v>3.6987426608544678</v>
          </cell>
        </row>
        <row r="73">
          <cell r="C73">
            <v>10.943937020400885</v>
          </cell>
          <cell r="D73">
            <v>3.6933351970997061</v>
          </cell>
          <cell r="E73">
            <v>3.89</v>
          </cell>
          <cell r="F73">
            <v>2.8935736014711537</v>
          </cell>
          <cell r="G73">
            <v>2.9825545832764626</v>
          </cell>
          <cell r="H73">
            <v>2.471177995420756</v>
          </cell>
          <cell r="I73">
            <v>2.1944566008371726</v>
          </cell>
          <cell r="J73">
            <v>2.9674523290099901</v>
          </cell>
          <cell r="K73">
            <v>2.0793927171149051</v>
          </cell>
          <cell r="L73">
            <v>2.2468628177906598</v>
          </cell>
          <cell r="M73">
            <v>2.5238742339793041</v>
          </cell>
          <cell r="N73">
            <v>2.0352545805638154</v>
          </cell>
        </row>
        <row r="74">
          <cell r="C74">
            <v>9.0196242424540589</v>
          </cell>
          <cell r="D74">
            <v>9.2157827235993608</v>
          </cell>
          <cell r="E74">
            <v>7.91</v>
          </cell>
          <cell r="F74">
            <v>4.6703231879918992</v>
          </cell>
          <cell r="G74">
            <v>5.6973536522715156</v>
          </cell>
          <cell r="H74">
            <v>5.6801285443070286</v>
          </cell>
          <cell r="I74">
            <v>6.1189369377670975</v>
          </cell>
          <cell r="J74">
            <v>6.0687279415019697</v>
          </cell>
          <cell r="K74">
            <v>4.5544802590993214</v>
          </cell>
          <cell r="L74">
            <v>5.4769116944075451</v>
          </cell>
          <cell r="M74">
            <v>4.5628662457980944</v>
          </cell>
          <cell r="N74">
            <v>3.6663013620190266</v>
          </cell>
        </row>
        <row r="75">
          <cell r="C75">
            <v>7.6758558251216984</v>
          </cell>
          <cell r="D75">
            <v>5.9054061308852743</v>
          </cell>
          <cell r="E75">
            <v>7.38</v>
          </cell>
          <cell r="F75">
            <v>5.88204741994962</v>
          </cell>
          <cell r="G75">
            <v>6.0511946583984244</v>
          </cell>
          <cell r="H75">
            <v>6.1689361225338741</v>
          </cell>
          <cell r="I75">
            <v>6.0989075893522058</v>
          </cell>
          <cell r="J75">
            <v>5.0738974178079737</v>
          </cell>
          <cell r="K75">
            <v>4.4840421601873111</v>
          </cell>
          <cell r="L75">
            <v>4.0750779152358403</v>
          </cell>
          <cell r="M75">
            <v>3.4446992790193751</v>
          </cell>
          <cell r="N75">
            <v>3.0906012922497812</v>
          </cell>
        </row>
        <row r="76">
          <cell r="C76">
            <v>12.633472795541907</v>
          </cell>
          <cell r="D76">
            <v>8.6219120771976812</v>
          </cell>
          <cell r="E76">
            <v>11.6</v>
          </cell>
          <cell r="F76">
            <v>7.6381174914943815</v>
          </cell>
          <cell r="G76">
            <v>9.265240809239442</v>
          </cell>
          <cell r="H76">
            <v>8.7963373028841598</v>
          </cell>
          <cell r="I76">
            <v>8.9490048930030159</v>
          </cell>
          <cell r="J76">
            <v>9.4781834696834828</v>
          </cell>
          <cell r="K76">
            <v>5.2886297494018688</v>
          </cell>
          <cell r="L76">
            <v>5.9905767117087994</v>
          </cell>
          <cell r="M76">
            <v>5.7308845236858064</v>
          </cell>
          <cell r="N76">
            <v>4.9602019713259837</v>
          </cell>
        </row>
        <row r="77">
          <cell r="C77">
            <v>10.266664182796299</v>
          </cell>
          <cell r="D77">
            <v>7.0085483250771716</v>
          </cell>
          <cell r="E77">
            <v>8.3699999999999992</v>
          </cell>
          <cell r="F77">
            <v>5.8523701819219074</v>
          </cell>
          <cell r="G77">
            <v>5.9649063437188028</v>
          </cell>
          <cell r="H77">
            <v>5.6935885000639832</v>
          </cell>
          <cell r="I77">
            <v>5.4648015501376106</v>
          </cell>
          <cell r="J77">
            <v>5.3801745942667951</v>
          </cell>
          <cell r="K77">
            <v>4.0128514328272598</v>
          </cell>
          <cell r="L77">
            <v>4.3395082833717282</v>
          </cell>
          <cell r="M77">
            <v>4.0467706017454201</v>
          </cell>
          <cell r="N77">
            <v>3.4427626981600792</v>
          </cell>
        </row>
        <row r="82">
          <cell r="C82">
            <v>9.6376830000000009</v>
          </cell>
          <cell r="D82">
            <v>9.0796611543000001</v>
          </cell>
          <cell r="E82">
            <v>8.5539487734660309</v>
          </cell>
          <cell r="F82">
            <v>8.0586751394823484</v>
          </cell>
          <cell r="G82">
            <v>7.5920778489063201</v>
          </cell>
          <cell r="H82">
            <v>7.152496541454644</v>
          </cell>
          <cell r="I82">
            <v>6.73836699170442</v>
          </cell>
          <cell r="J82">
            <v>6.3482155428847342</v>
          </cell>
          <cell r="K82">
            <v>5.9806538629517085</v>
          </cell>
          <cell r="L82">
            <v>5.6343740042868049</v>
          </cell>
          <cell r="M82">
            <v>5.3081437494385986</v>
          </cell>
          <cell r="N82">
            <v>5</v>
          </cell>
        </row>
        <row r="83">
          <cell r="C83">
            <v>6.7367159999999995</v>
          </cell>
          <cell r="D83">
            <v>6.6349915883999993</v>
          </cell>
          <cell r="E83">
            <v>6.5348032154151596</v>
          </cell>
          <cell r="F83">
            <v>6.4361276868623909</v>
          </cell>
          <cell r="G83">
            <v>6.3389421587907684</v>
          </cell>
          <cell r="H83">
            <v>6.2432241321930277</v>
          </cell>
          <cell r="I83">
            <v>6.1489514477969127</v>
          </cell>
          <cell r="J83">
            <v>6.0561022809351792</v>
          </cell>
          <cell r="K83">
            <v>5.9646551364930582</v>
          </cell>
          <cell r="L83">
            <v>5.8745888439320133</v>
          </cell>
          <cell r="M83">
            <v>5.7858825523886397</v>
          </cell>
          <cell r="N83">
            <v>5.7</v>
          </cell>
        </row>
        <row r="84">
          <cell r="C84">
            <v>8.5938600000000012</v>
          </cell>
          <cell r="D84">
            <v>8.224324020000001</v>
          </cell>
          <cell r="E84">
            <v>7.8706780871400008</v>
          </cell>
          <cell r="F84">
            <v>7.5322389293929808</v>
          </cell>
          <cell r="G84">
            <v>7.2083526554290831</v>
          </cell>
          <cell r="H84">
            <v>6.8983934912456322</v>
          </cell>
          <cell r="I84">
            <v>6.6017625711220695</v>
          </cell>
          <cell r="J84">
            <v>6.3178867805638204</v>
          </cell>
          <cell r="K84">
            <v>6.0462176489995763</v>
          </cell>
          <cell r="L84">
            <v>5.7862302900925942</v>
          </cell>
          <cell r="M84">
            <v>5.5374223876186131</v>
          </cell>
          <cell r="N84">
            <v>5.3</v>
          </cell>
        </row>
        <row r="85">
          <cell r="C85">
            <v>13.231504999999999</v>
          </cell>
          <cell r="D85">
            <v>12.695629047499999</v>
          </cell>
          <cell r="E85">
            <v>12.18145607107625</v>
          </cell>
          <cell r="F85">
            <v>11.688107100197662</v>
          </cell>
          <cell r="G85">
            <v>11.214738762639657</v>
          </cell>
          <cell r="H85">
            <v>10.760541842752751</v>
          </cell>
          <cell r="I85">
            <v>10.324739898121265</v>
          </cell>
          <cell r="J85">
            <v>9.9065879322473549</v>
          </cell>
          <cell r="K85">
            <v>9.5053711209913363</v>
          </cell>
          <cell r="L85">
            <v>9.120403590591188</v>
          </cell>
          <cell r="M85">
            <v>8.7510272451722457</v>
          </cell>
          <cell r="N85">
            <v>8.4</v>
          </cell>
        </row>
        <row r="86">
          <cell r="C86">
            <v>7.5906149999999997</v>
          </cell>
          <cell r="D86">
            <v>7.3211481674999996</v>
          </cell>
          <cell r="E86">
            <v>7.0612474075537497</v>
          </cell>
          <cell r="F86">
            <v>6.8105731245855914</v>
          </cell>
          <cell r="G86">
            <v>6.5687977786628027</v>
          </cell>
          <cell r="H86">
            <v>6.3356054575202734</v>
          </cell>
          <cell r="I86">
            <v>6.1106914637783039</v>
          </cell>
          <cell r="J86">
            <v>5.8937619168141744</v>
          </cell>
          <cell r="K86">
            <v>5.684533368767271</v>
          </cell>
          <cell r="L86">
            <v>5.4827324341760333</v>
          </cell>
          <cell r="M86">
            <v>5.288095432762784</v>
          </cell>
          <cell r="N86">
            <v>5.0999999999999996</v>
          </cell>
        </row>
        <row r="87">
          <cell r="C87">
            <v>10.079841</v>
          </cell>
          <cell r="D87">
            <v>9.6857192169000008</v>
          </cell>
          <cell r="E87">
            <v>9.3070075955192113</v>
          </cell>
          <cell r="F87">
            <v>8.9431035985344103</v>
          </cell>
          <cell r="G87">
            <v>8.5934282478317154</v>
          </cell>
          <cell r="H87">
            <v>8.2574252033414961</v>
          </cell>
          <cell r="I87">
            <v>7.9345598778908437</v>
          </cell>
          <cell r="J87">
            <v>7.6243185866653116</v>
          </cell>
          <cell r="K87">
            <v>7.3262077299266979</v>
          </cell>
          <cell r="L87">
            <v>7.0397530076865635</v>
          </cell>
          <cell r="M87">
            <v>6.7644986650860188</v>
          </cell>
          <cell r="N87">
            <v>6.5</v>
          </cell>
        </row>
        <row r="88">
          <cell r="C88">
            <v>9.7593599999999991</v>
          </cell>
          <cell r="D88">
            <v>9.3377556479999999</v>
          </cell>
          <cell r="E88">
            <v>8.9343646040063991</v>
          </cell>
          <cell r="F88">
            <v>8.5484000531133226</v>
          </cell>
          <cell r="G88">
            <v>8.1791091708188262</v>
          </cell>
          <cell r="H88">
            <v>7.8257716546394525</v>
          </cell>
          <cell r="I88">
            <v>7.4876983191590281</v>
          </cell>
          <cell r="J88">
            <v>7.1642297517713578</v>
          </cell>
          <cell r="K88">
            <v>6.8547350264948355</v>
          </cell>
          <cell r="L88">
            <v>6.5586104733502584</v>
          </cell>
          <cell r="M88">
            <v>6.2752785009015275</v>
          </cell>
          <cell r="N88">
            <v>6</v>
          </cell>
        </row>
        <row r="92">
          <cell r="C92">
            <v>6.5830533398308928</v>
          </cell>
          <cell r="D92">
            <v>6.9477714097782766</v>
          </cell>
          <cell r="E92">
            <v>6.1317133732005269</v>
          </cell>
          <cell r="F92">
            <v>5.6959114790016532</v>
          </cell>
          <cell r="G92">
            <v>5.2537629971029087</v>
          </cell>
          <cell r="H92">
            <v>4.837904223669919</v>
          </cell>
          <cell r="I92">
            <v>4.5954618196410681</v>
          </cell>
          <cell r="J92">
            <v>4.4798907005672168</v>
          </cell>
          <cell r="K92">
            <v>4.2771230422352167</v>
          </cell>
          <cell r="L92">
            <v>4.0961238787513468</v>
          </cell>
          <cell r="M92">
            <v>3.8743694700710725</v>
          </cell>
          <cell r="N92">
            <v>3.6829810957121021</v>
          </cell>
        </row>
        <row r="93">
          <cell r="C93">
            <v>5.2472588538383338</v>
          </cell>
          <cell r="D93">
            <v>5.3324112326423645</v>
          </cell>
          <cell r="E93">
            <v>5.2524401036115469</v>
          </cell>
          <cell r="F93">
            <v>5.0340395518705865</v>
          </cell>
          <cell r="G93">
            <v>4.7702094971458608</v>
          </cell>
          <cell r="H93">
            <v>4.7743254198755087</v>
          </cell>
          <cell r="I93">
            <v>4.7062882094258498</v>
          </cell>
          <cell r="J93">
            <v>4.5596381316368735</v>
          </cell>
          <cell r="K93">
            <v>4.3722614598920568</v>
          </cell>
          <cell r="L93">
            <v>4.1165300611812787</v>
          </cell>
          <cell r="M93">
            <v>3.8943216334286461</v>
          </cell>
          <cell r="N93">
            <v>3.7313372823319573</v>
          </cell>
        </row>
        <row r="94">
          <cell r="C94">
            <v>10.461540075039919</v>
          </cell>
          <cell r="D94">
            <v>10.555492621304678</v>
          </cell>
          <cell r="E94">
            <v>10.591155665570634</v>
          </cell>
          <cell r="F94">
            <v>10.204024935473106</v>
          </cell>
          <cell r="G94">
            <v>9.9300692363896843</v>
          </cell>
          <cell r="H94">
            <v>9.6663427895035987</v>
          </cell>
          <cell r="I94">
            <v>8.6791863216321179</v>
          </cell>
          <cell r="J94">
            <v>8.0013158369493382</v>
          </cell>
          <cell r="K94">
            <v>7.4823636703087475</v>
          </cell>
          <cell r="L94">
            <v>7.1776312440327095</v>
          </cell>
          <cell r="M94">
            <v>6.943773256300406</v>
          </cell>
          <cell r="N94">
            <v>6.6314431395650084</v>
          </cell>
        </row>
        <row r="95">
          <cell r="C95">
            <v>9.2139881742649958</v>
          </cell>
          <cell r="D95">
            <v>8.978752513006663</v>
          </cell>
          <cell r="E95">
            <v>9.346129045420744</v>
          </cell>
          <cell r="F95">
            <v>9.311281115890532</v>
          </cell>
          <cell r="G95">
            <v>9.3497129463907207</v>
          </cell>
          <cell r="H95">
            <v>9.286069736189507</v>
          </cell>
          <cell r="I95">
            <v>9.0117620498074604</v>
          </cell>
          <cell r="J95">
            <v>8.6591667996241366</v>
          </cell>
          <cell r="K95">
            <v>8.4432031619438774</v>
          </cell>
          <cell r="L95">
            <v>8.1877506803983771</v>
          </cell>
          <cell r="M95">
            <v>8.082774671699438</v>
          </cell>
          <cell r="N95">
            <v>8.0200160756401466</v>
          </cell>
        </row>
        <row r="96">
          <cell r="C96">
            <v>8.0258360702438711</v>
          </cell>
          <cell r="D96">
            <v>7.7787044112847994</v>
          </cell>
          <cell r="E96">
            <v>7.5751536781402384</v>
          </cell>
          <cell r="F96">
            <v>7.8165079870034342</v>
          </cell>
          <cell r="G96">
            <v>7.6445119353860234</v>
          </cell>
          <cell r="H96">
            <v>7.4881064249676097</v>
          </cell>
          <cell r="I96">
            <v>7.3414204688500719</v>
          </cell>
          <cell r="J96">
            <v>7.1348647001933578</v>
          </cell>
          <cell r="K96">
            <v>6.7553429441389961</v>
          </cell>
          <cell r="L96">
            <v>6.4851736583889865</v>
          </cell>
          <cell r="M96">
            <v>6.2805380585153356</v>
          </cell>
          <cell r="N96">
            <v>6.1705607665507101</v>
          </cell>
        </row>
        <row r="97">
          <cell r="C97">
            <v>9.7659648512267268</v>
          </cell>
          <cell r="D97">
            <v>10.435182339226365</v>
          </cell>
          <cell r="E97">
            <v>10.960933747605223</v>
          </cell>
          <cell r="F97">
            <v>10.813678777932978</v>
          </cell>
          <cell r="G97">
            <v>10.491102357528851</v>
          </cell>
          <cell r="H97">
            <v>10.070406945019371</v>
          </cell>
          <cell r="I97">
            <v>9.3227829357374521</v>
          </cell>
          <cell r="J97">
            <v>8.8444177746288108</v>
          </cell>
          <cell r="K97">
            <v>8.3242073200508013</v>
          </cell>
          <cell r="L97">
            <v>8.0070658619601058</v>
          </cell>
          <cell r="M97">
            <v>7.8007270405530234</v>
          </cell>
          <cell r="N97">
            <v>7.5783607289063193</v>
          </cell>
        </row>
        <row r="98">
          <cell r="C98">
            <v>8.5261530773301715</v>
          </cell>
          <cell r="D98">
            <v>8.6377818184036368</v>
          </cell>
          <cell r="E98">
            <v>8.6402964021697564</v>
          </cell>
          <cell r="F98">
            <v>8.5038609516911983</v>
          </cell>
          <cell r="G98">
            <v>8.3218951597688626</v>
          </cell>
          <cell r="H98">
            <v>8.1257020709539667</v>
          </cell>
          <cell r="I98">
            <v>7.7182176461042484</v>
          </cell>
          <cell r="J98">
            <v>7.3881231774885077</v>
          </cell>
          <cell r="K98">
            <v>7.0603768739786208</v>
          </cell>
          <cell r="L98">
            <v>6.7983091545021717</v>
          </cell>
          <cell r="M98">
            <v>6.612501991177834</v>
          </cell>
          <cell r="N98">
            <v>6.4441386354334167</v>
          </cell>
        </row>
        <row r="102">
          <cell r="C102">
            <v>2.1029708614017686</v>
          </cell>
          <cell r="D102">
            <v>1.9366601465775066</v>
          </cell>
          <cell r="E102">
            <v>2.2000000000000002</v>
          </cell>
          <cell r="F102">
            <v>2.0278358404810524</v>
          </cell>
          <cell r="G102">
            <v>1.9941459147414482</v>
          </cell>
          <cell r="H102">
            <v>1.9256117829101955</v>
          </cell>
          <cell r="I102">
            <v>1.9096663069114415</v>
          </cell>
          <cell r="J102">
            <v>1.9605845320686792</v>
          </cell>
          <cell r="K102">
            <v>1.9633716193337727</v>
          </cell>
          <cell r="L102">
            <v>1.9693704013215325</v>
          </cell>
          <cell r="M102">
            <v>1.9577114427860696</v>
          </cell>
          <cell r="N102">
            <v>1.8872153630492117</v>
          </cell>
        </row>
        <row r="103">
          <cell r="C103">
            <v>1.1191075712389353</v>
          </cell>
          <cell r="D103">
            <v>1.2298434890481547</v>
          </cell>
          <cell r="E103">
            <v>1.5</v>
          </cell>
          <cell r="F103">
            <v>1.3118755605893586</v>
          </cell>
          <cell r="G103">
            <v>1.4209896540566289</v>
          </cell>
          <cell r="H103">
            <v>1.4714936134214438</v>
          </cell>
          <cell r="I103">
            <v>1.4698780711613812</v>
          </cell>
          <cell r="J103">
            <v>1.431217575824961</v>
          </cell>
          <cell r="K103">
            <v>1.4075633948433284</v>
          </cell>
          <cell r="L103">
            <v>1.4169741697416973</v>
          </cell>
          <cell r="M103">
            <v>1.4159027763922669</v>
          </cell>
          <cell r="N103">
            <v>1.4145769403133013</v>
          </cell>
        </row>
        <row r="104">
          <cell r="C104">
            <v>4.5289680752655475</v>
          </cell>
          <cell r="D104">
            <v>2.7578068380782574</v>
          </cell>
          <cell r="E104">
            <v>2.39</v>
          </cell>
          <cell r="F104">
            <v>2.0196171291653804</v>
          </cell>
          <cell r="G104">
            <v>1.777800903643191</v>
          </cell>
          <cell r="H104">
            <v>1.6123153739786724</v>
          </cell>
          <cell r="I104">
            <v>1.5236192767802419</v>
          </cell>
          <cell r="J104">
            <v>1.4789143626069516</v>
          </cell>
          <cell r="K104">
            <v>1.3971378391967584</v>
          </cell>
          <cell r="L104">
            <v>1.3491370522013526</v>
          </cell>
          <cell r="M104">
            <v>1.3048972933259788</v>
          </cell>
          <cell r="N104">
            <v>1.2553275195758549</v>
          </cell>
        </row>
        <row r="105">
          <cell r="C105">
            <v>4.0998292011154813</v>
          </cell>
          <cell r="D105">
            <v>5.0340381259779301</v>
          </cell>
          <cell r="E105">
            <v>4.96</v>
          </cell>
          <cell r="F105">
            <v>4.4207897592864658</v>
          </cell>
          <cell r="G105">
            <v>4.2434365408014338</v>
          </cell>
          <cell r="H105">
            <v>4.0863203601828619</v>
          </cell>
          <cell r="I105">
            <v>4.0566295721668473</v>
          </cell>
          <cell r="J105">
            <v>4.0515398950196033</v>
          </cell>
          <cell r="K105">
            <v>3.8960691097725588</v>
          </cell>
          <cell r="L105">
            <v>3.8137378537920714</v>
          </cell>
          <cell r="M105">
            <v>3.6576816170263866</v>
          </cell>
          <cell r="N105">
            <v>3.4799360505345711</v>
          </cell>
        </row>
        <row r="106">
          <cell r="C106">
            <v>5.3665385170508966</v>
          </cell>
          <cell r="D106">
            <v>4.8170282933235988</v>
          </cell>
          <cell r="E106">
            <v>4.92</v>
          </cell>
          <cell r="F106">
            <v>4.7672831155566566</v>
          </cell>
          <cell r="G106">
            <v>4.5204020290192082</v>
          </cell>
          <cell r="H106">
            <v>4.4813853399511272</v>
          </cell>
          <cell r="I106">
            <v>4.2754534623846343</v>
          </cell>
          <cell r="J106">
            <v>4.0413516936503155</v>
          </cell>
          <cell r="K106">
            <v>3.7478356177454843</v>
          </cell>
          <cell r="L106">
            <v>3.5229276884559764</v>
          </cell>
          <cell r="M106">
            <v>3.3704244028567421</v>
          </cell>
          <cell r="N106">
            <v>3.1751330270326883</v>
          </cell>
        </row>
        <row r="107">
          <cell r="C107">
            <v>6.829744521954157</v>
          </cell>
          <cell r="D107">
            <v>5.2199850857568979</v>
          </cell>
          <cell r="E107">
            <v>4.6900000000000004</v>
          </cell>
          <cell r="F107">
            <v>4.0887155835267839</v>
          </cell>
          <cell r="G107">
            <v>3.9169289628565518</v>
          </cell>
          <cell r="H107">
            <v>4.0904673603153379</v>
          </cell>
          <cell r="I107">
            <v>4.1788942088737429</v>
          </cell>
          <cell r="J107">
            <v>4.2984216364818675</v>
          </cell>
          <cell r="K107">
            <v>4.1550942649354043</v>
          </cell>
          <cell r="L107">
            <v>4.1036880158923905</v>
          </cell>
          <cell r="M107">
            <v>4.0519826600751196</v>
          </cell>
          <cell r="N107">
            <v>3.9089516011614829</v>
          </cell>
        </row>
        <row r="108">
          <cell r="C108">
            <v>4.4653215003254436</v>
          </cell>
          <cell r="D108">
            <v>4.0064727754440632</v>
          </cell>
          <cell r="E108">
            <v>3.9050499096789051</v>
          </cell>
          <cell r="F108">
            <v>3.5536416180311861</v>
          </cell>
          <cell r="G108">
            <v>3.4016053645951647</v>
          </cell>
          <cell r="H108">
            <v>3.3523491842289972</v>
          </cell>
          <cell r="I108">
            <v>3.2875979021435766</v>
          </cell>
          <cell r="J108">
            <v>3.2744162784654165</v>
          </cell>
          <cell r="K108">
            <v>3.1400553813389158</v>
          </cell>
          <cell r="L108">
            <v>3.0593735156825508</v>
          </cell>
          <cell r="M108">
            <v>2.9763403301319773</v>
          </cell>
          <cell r="N108">
            <v>2.854600628117189</v>
          </cell>
        </row>
        <row r="112">
          <cell r="C112">
            <v>3.6369440000000002</v>
          </cell>
          <cell r="D112">
            <v>3.5943917552000002</v>
          </cell>
          <cell r="E112">
            <v>3.5523373716641604</v>
          </cell>
          <cell r="F112">
            <v>3.5107750244156897</v>
          </cell>
          <cell r="G112">
            <v>3.469698956630026</v>
          </cell>
          <cell r="H112">
            <v>3.4291034788374546</v>
          </cell>
          <cell r="I112">
            <v>3.3889829681350565</v>
          </cell>
          <cell r="J112">
            <v>3.3493318674078765</v>
          </cell>
          <cell r="K112">
            <v>3.3101446845592042</v>
          </cell>
          <cell r="L112">
            <v>3.2714159917498615</v>
          </cell>
          <cell r="M112">
            <v>3.233140424646388</v>
          </cell>
          <cell r="N112">
            <v>3.2</v>
          </cell>
        </row>
        <row r="113">
          <cell r="C113">
            <v>3.7191666666666667</v>
          </cell>
          <cell r="D113">
            <v>3.7083647974381888</v>
          </cell>
          <cell r="E113">
            <v>3.6975943009308838</v>
          </cell>
          <cell r="F113">
            <v>3.6868550860264824</v>
          </cell>
          <cell r="G113">
            <v>3.6761470618713563</v>
          </cell>
          <cell r="H113">
            <v>3.6654701378757513</v>
          </cell>
          <cell r="I113">
            <v>3.6548242237130202</v>
          </cell>
          <cell r="J113">
            <v>3.6442092293188582</v>
          </cell>
          <cell r="K113">
            <v>3.6336250648905417</v>
          </cell>
          <cell r="L113">
            <v>3.6230716408861681</v>
          </cell>
          <cell r="M113">
            <v>3.612548868023898</v>
          </cell>
          <cell r="N113">
            <v>3.6</v>
          </cell>
        </row>
        <row r="114">
          <cell r="C114">
            <v>6.2865659999999997</v>
          </cell>
          <cell r="D114">
            <v>5.9609218812</v>
          </cell>
          <cell r="E114">
            <v>5.6521461277538396</v>
          </cell>
          <cell r="F114">
            <v>5.3593649583361911</v>
          </cell>
          <cell r="G114">
            <v>5.0817498534943768</v>
          </cell>
          <cell r="H114">
            <v>4.8185152110833682</v>
          </cell>
          <cell r="I114">
            <v>4.5689161231492497</v>
          </cell>
          <cell r="J114">
            <v>4.3322462679701186</v>
          </cell>
          <cell r="K114">
            <v>4.1078359112892668</v>
          </cell>
          <cell r="L114">
            <v>3.895050011084483</v>
          </cell>
          <cell r="M114">
            <v>3.6932864205103066</v>
          </cell>
          <cell r="N114">
            <v>3.5</v>
          </cell>
        </row>
        <row r="115">
          <cell r="C115">
            <v>7.73529</v>
          </cell>
          <cell r="D115">
            <v>7.4606872050000002</v>
          </cell>
          <cell r="E115">
            <v>7.1958328092224999</v>
          </cell>
          <cell r="F115">
            <v>6.9403807444951013</v>
          </cell>
          <cell r="G115">
            <v>6.6939972280655251</v>
          </cell>
          <cell r="H115">
            <v>6.4563603264691993</v>
          </cell>
          <cell r="I115">
            <v>6.2271595348795428</v>
          </cell>
          <cell r="J115">
            <v>6.0060953713913188</v>
          </cell>
          <cell r="K115">
            <v>5.7928789857069267</v>
          </cell>
          <cell r="L115">
            <v>5.5872317817143307</v>
          </cell>
          <cell r="M115">
            <v>5.388885053463472</v>
          </cell>
          <cell r="N115">
            <v>5.2</v>
          </cell>
        </row>
        <row r="116">
          <cell r="C116">
            <v>5.8417560000000002</v>
          </cell>
          <cell r="D116">
            <v>5.5309745808000006</v>
          </cell>
          <cell r="E116">
            <v>5.2367267331014409</v>
          </cell>
          <cell r="F116">
            <v>4.9581328709004442</v>
          </cell>
          <cell r="G116">
            <v>4.6943602021685402</v>
          </cell>
          <cell r="H116">
            <v>4.4446202394131742</v>
          </cell>
          <cell r="I116">
            <v>4.2081664426763936</v>
          </cell>
          <cell r="J116">
            <v>3.9842919879260097</v>
          </cell>
          <cell r="K116">
            <v>3.7723276541683459</v>
          </cell>
          <cell r="L116">
            <v>3.5716398229665898</v>
          </cell>
          <cell r="M116">
            <v>3.3816285843847673</v>
          </cell>
          <cell r="N116">
            <v>3.2</v>
          </cell>
        </row>
        <row r="117">
          <cell r="C117">
            <v>7.1922570000000006</v>
          </cell>
          <cell r="D117">
            <v>6.8333633757000003</v>
          </cell>
          <cell r="E117">
            <v>6.4923785432525705</v>
          </cell>
          <cell r="F117">
            <v>6.1684088539442676</v>
          </cell>
          <cell r="G117">
            <v>5.8606052521324488</v>
          </cell>
          <cell r="H117">
            <v>5.5681610500510397</v>
          </cell>
          <cell r="I117">
            <v>5.2903098136534927</v>
          </cell>
          <cell r="J117">
            <v>5.0263233539521837</v>
          </cell>
          <cell r="K117">
            <v>4.7755098185899696</v>
          </cell>
          <cell r="L117">
            <v>4.5372118786423297</v>
          </cell>
          <cell r="M117">
            <v>4.3108050058980778</v>
          </cell>
          <cell r="N117">
            <v>4.0999999999999996</v>
          </cell>
        </row>
        <row r="118">
          <cell r="C118">
            <v>6.1630800000000008</v>
          </cell>
          <cell r="D118">
            <v>5.8980675600000012</v>
          </cell>
          <cell r="E118">
            <v>5.6444506549200009</v>
          </cell>
          <cell r="F118">
            <v>5.4017392767584411</v>
          </cell>
          <cell r="G118">
            <v>5.1694644878578284</v>
          </cell>
          <cell r="H118">
            <v>4.9471775148799422</v>
          </cell>
          <cell r="I118">
            <v>4.7344488817401045</v>
          </cell>
          <cell r="J118">
            <v>4.53086757982528</v>
          </cell>
          <cell r="K118">
            <v>4.3360402738927926</v>
          </cell>
          <cell r="L118">
            <v>4.1495905421154022</v>
          </cell>
          <cell r="M118">
            <v>3.9711581488044398</v>
          </cell>
          <cell r="N118">
            <v>3.8</v>
          </cell>
        </row>
      </sheetData>
      <sheetData sheetId="41" refreshError="1"/>
      <sheetData sheetId="42" refreshError="1"/>
      <sheetData sheetId="43" refreshError="1"/>
      <sheetData sheetId="44" refreshError="1"/>
      <sheetData sheetId="45" refreshError="1"/>
      <sheetData sheetId="46" refreshError="1"/>
      <sheetData sheetId="47" refreshError="1"/>
      <sheetData sheetId="48" refreshError="1">
        <row r="35">
          <cell r="C35" t="str">
            <v>Anhembi</v>
          </cell>
          <cell r="D35">
            <v>0</v>
          </cell>
          <cell r="E35">
            <v>1.6935564299089072</v>
          </cell>
          <cell r="F35">
            <v>1.6935564299089072</v>
          </cell>
          <cell r="G35">
            <v>1.6935564299089072</v>
          </cell>
          <cell r="H35">
            <v>1.6935564299089072</v>
          </cell>
          <cell r="I35">
            <v>1.6935564299089072</v>
          </cell>
          <cell r="J35">
            <v>1.6935564299089072</v>
          </cell>
          <cell r="K35">
            <v>1.6935564299089072</v>
          </cell>
          <cell r="L35">
            <v>1.6935564299089072</v>
          </cell>
          <cell r="M35">
            <v>1.6935564299089072</v>
          </cell>
          <cell r="N35">
            <v>1.6935564299089072</v>
          </cell>
          <cell r="O35">
            <v>1.6935564299089072</v>
          </cell>
          <cell r="P35">
            <v>1.6935564299089072</v>
          </cell>
        </row>
        <row r="36">
          <cell r="C36" t="str">
            <v>Centro</v>
          </cell>
          <cell r="D36">
            <v>0</v>
          </cell>
          <cell r="E36">
            <v>0.81565109299973126</v>
          </cell>
          <cell r="F36">
            <v>0.81565109299973126</v>
          </cell>
          <cell r="G36">
            <v>0.81565109299973126</v>
          </cell>
          <cell r="H36">
            <v>0.81565109299973126</v>
          </cell>
          <cell r="I36">
            <v>0.81565109299973126</v>
          </cell>
          <cell r="J36">
            <v>0.81565109299973126</v>
          </cell>
          <cell r="K36">
            <v>0.81565109299973126</v>
          </cell>
          <cell r="L36">
            <v>0.81565109299973126</v>
          </cell>
          <cell r="M36">
            <v>0.81565109299973126</v>
          </cell>
          <cell r="N36">
            <v>0.81565109299973126</v>
          </cell>
          <cell r="O36">
            <v>0.81565109299973126</v>
          </cell>
          <cell r="P36">
            <v>0.81565109299973126</v>
          </cell>
        </row>
        <row r="37">
          <cell r="C37" t="str">
            <v>ABC</v>
          </cell>
          <cell r="D37">
            <v>0</v>
          </cell>
          <cell r="E37">
            <v>0.7911189063478512</v>
          </cell>
          <cell r="F37">
            <v>0.7911189063478512</v>
          </cell>
          <cell r="G37">
            <v>0.7911189063478512</v>
          </cell>
          <cell r="H37">
            <v>0.7911189063478512</v>
          </cell>
          <cell r="I37">
            <v>0.7911189063478512</v>
          </cell>
          <cell r="J37">
            <v>0.7911189063478512</v>
          </cell>
          <cell r="K37">
            <v>0.7911189063478512</v>
          </cell>
          <cell r="L37">
            <v>0.7911189063478512</v>
          </cell>
          <cell r="M37">
            <v>0.7911189063478512</v>
          </cell>
          <cell r="N37">
            <v>0.7911189063478512</v>
          </cell>
          <cell r="O37">
            <v>0.7911189063478512</v>
          </cell>
          <cell r="P37">
            <v>0.7911189063478512</v>
          </cell>
        </row>
        <row r="38">
          <cell r="C38" t="str">
            <v>Leste</v>
          </cell>
          <cell r="D38">
            <v>0</v>
          </cell>
          <cell r="E38">
            <v>2.0975571345969315</v>
          </cell>
          <cell r="F38">
            <v>2.0975571345969315</v>
          </cell>
          <cell r="G38">
            <v>2.0975571345969315</v>
          </cell>
          <cell r="H38">
            <v>2.0975571345969315</v>
          </cell>
          <cell r="I38">
            <v>2.0975571345969315</v>
          </cell>
          <cell r="J38">
            <v>2.0975571345969315</v>
          </cell>
          <cell r="K38">
            <v>2.0975571345969315</v>
          </cell>
          <cell r="L38">
            <v>2.0975571345969315</v>
          </cell>
          <cell r="M38">
            <v>2.0975571345969315</v>
          </cell>
          <cell r="N38">
            <v>2.0975571345969315</v>
          </cell>
          <cell r="O38">
            <v>2.0975571345969315</v>
          </cell>
          <cell r="P38">
            <v>2.0975571345969315</v>
          </cell>
        </row>
        <row r="39">
          <cell r="C39" t="str">
            <v>Oeste</v>
          </cell>
          <cell r="D39">
            <v>0</v>
          </cell>
          <cell r="E39">
            <v>1.2177229633260382</v>
          </cell>
          <cell r="F39">
            <v>1.2177229633260382</v>
          </cell>
          <cell r="G39">
            <v>1.2177229633260382</v>
          </cell>
          <cell r="H39">
            <v>1.2177229633260382</v>
          </cell>
          <cell r="I39">
            <v>1.2177229633260382</v>
          </cell>
          <cell r="J39">
            <v>1.2177229633260382</v>
          </cell>
          <cell r="K39">
            <v>1.2177229633260382</v>
          </cell>
          <cell r="L39">
            <v>1.2177229633260382</v>
          </cell>
          <cell r="M39">
            <v>1.2177229633260382</v>
          </cell>
          <cell r="N39">
            <v>1.2177229633260382</v>
          </cell>
          <cell r="O39">
            <v>1.2177229633260382</v>
          </cell>
          <cell r="P39">
            <v>1.2177229633260382</v>
          </cell>
        </row>
        <row r="40">
          <cell r="C40" t="str">
            <v>SP Sul</v>
          </cell>
          <cell r="D40">
            <v>0</v>
          </cell>
          <cell r="E40">
            <v>1.9632657158668307</v>
          </cell>
          <cell r="F40">
            <v>1.9632657158668307</v>
          </cell>
          <cell r="G40">
            <v>1.9632657158668307</v>
          </cell>
          <cell r="H40">
            <v>1.9632657158668307</v>
          </cell>
          <cell r="I40">
            <v>1.9632657158668307</v>
          </cell>
          <cell r="J40">
            <v>1.9632657158668307</v>
          </cell>
          <cell r="K40">
            <v>1.9632657158668307</v>
          </cell>
          <cell r="L40">
            <v>1.9632657158668307</v>
          </cell>
          <cell r="M40">
            <v>1.9632657158668307</v>
          </cell>
          <cell r="N40">
            <v>1.9632657158668307</v>
          </cell>
          <cell r="O40">
            <v>1.9632657158668307</v>
          </cell>
          <cell r="P40">
            <v>1.9632657158668307</v>
          </cell>
        </row>
        <row r="41">
          <cell r="C41" t="str">
            <v>VPO</v>
          </cell>
          <cell r="D41">
            <v>0</v>
          </cell>
          <cell r="E41">
            <v>8.5788722430462894</v>
          </cell>
          <cell r="F41">
            <v>8.5788722430462894</v>
          </cell>
          <cell r="G41">
            <v>8.5788722430462894</v>
          </cell>
          <cell r="H41">
            <v>8.5788722430462894</v>
          </cell>
          <cell r="I41">
            <v>8.5788722430462894</v>
          </cell>
          <cell r="J41">
            <v>8.5788722430462894</v>
          </cell>
          <cell r="K41">
            <v>8.5788722430462894</v>
          </cell>
          <cell r="L41">
            <v>8.5788722430462894</v>
          </cell>
          <cell r="M41">
            <v>8.5788722430462894</v>
          </cell>
          <cell r="N41">
            <v>8.5788722430462894</v>
          </cell>
          <cell r="O41">
            <v>8.5788722430462894</v>
          </cell>
          <cell r="P41">
            <v>8.5788722430462894</v>
          </cell>
        </row>
        <row r="46">
          <cell r="C46" t="str">
            <v>Anhembi</v>
          </cell>
          <cell r="D46">
            <v>1.7106630605140476</v>
          </cell>
          <cell r="E46">
            <v>1.7285982873193313</v>
          </cell>
          <cell r="F46">
            <v>1.7316891689179341</v>
          </cell>
          <cell r="G46">
            <v>1.6756308328925025</v>
          </cell>
          <cell r="H46">
            <v>1.7252893886334821</v>
          </cell>
          <cell r="I46">
            <v>1.6077115068328216</v>
          </cell>
          <cell r="J46">
            <v>1.5722287921500206</v>
          </cell>
          <cell r="K46">
            <v>1.5946562711757974</v>
          </cell>
          <cell r="L46">
            <v>1.5497100607210776</v>
          </cell>
          <cell r="M46">
            <v>1.5612854435978478</v>
          </cell>
          <cell r="N46">
            <v>1.5668591493514061</v>
          </cell>
          <cell r="O46">
            <v>1.5200649057649873</v>
          </cell>
          <cell r="P46">
            <v>1.4810770631195438</v>
          </cell>
        </row>
        <row r="47">
          <cell r="C47" t="str">
            <v>Centro</v>
          </cell>
          <cell r="D47">
            <v>0.82388999292902154</v>
          </cell>
          <cell r="E47">
            <v>0.80417278197776698</v>
          </cell>
          <cell r="F47">
            <v>0.81162449636894118</v>
          </cell>
          <cell r="G47">
            <v>0.77907497765079481</v>
          </cell>
          <cell r="H47">
            <v>0.80378824682961769</v>
          </cell>
          <cell r="I47">
            <v>0.7616242327991577</v>
          </cell>
          <cell r="J47">
            <v>0.74642306449665996</v>
          </cell>
          <cell r="K47">
            <v>0.75859225619429549</v>
          </cell>
          <cell r="L47">
            <v>0.7272513222614152</v>
          </cell>
          <cell r="M47">
            <v>0.73613608492260674</v>
          </cell>
          <cell r="N47">
            <v>0.7353755697364841</v>
          </cell>
          <cell r="O47">
            <v>0.71346389162332757</v>
          </cell>
          <cell r="P47">
            <v>0.6474723123899061</v>
          </cell>
        </row>
        <row r="48">
          <cell r="C48" t="str">
            <v>ABC</v>
          </cell>
          <cell r="D48">
            <v>0.79911000641197094</v>
          </cell>
          <cell r="E48">
            <v>0.79210113683618633</v>
          </cell>
          <cell r="F48">
            <v>0.81374735774460039</v>
          </cell>
          <cell r="G48">
            <v>0.78879261698995251</v>
          </cell>
          <cell r="H48">
            <v>0.79891338075842899</v>
          </cell>
          <cell r="I48">
            <v>0.74848392912152673</v>
          </cell>
          <cell r="J48">
            <v>0.75236766143877298</v>
          </cell>
          <cell r="K48">
            <v>0.75565362430041505</v>
          </cell>
          <cell r="L48">
            <v>0.7439391260320074</v>
          </cell>
          <cell r="M48">
            <v>0.74877681137544738</v>
          </cell>
          <cell r="N48">
            <v>0.76492055672682846</v>
          </cell>
          <cell r="O48">
            <v>0.74769805233448938</v>
          </cell>
          <cell r="P48">
            <v>0.68802647151662355</v>
          </cell>
        </row>
        <row r="49">
          <cell r="C49" t="str">
            <v>Leste</v>
          </cell>
          <cell r="D49">
            <v>2.118744580400941</v>
          </cell>
          <cell r="E49">
            <v>2.138916820961752</v>
          </cell>
          <cell r="F49">
            <v>2.1609821046092934</v>
          </cell>
          <cell r="G49">
            <v>2.0925585281145804</v>
          </cell>
          <cell r="H49">
            <v>2.1507898884998209</v>
          </cell>
          <cell r="I49">
            <v>2.0421982536034884</v>
          </cell>
          <cell r="J49">
            <v>2.0018084174954351</v>
          </cell>
          <cell r="K49">
            <v>2.0193853542250704</v>
          </cell>
          <cell r="L49">
            <v>1.9627616936800989</v>
          </cell>
          <cell r="M49">
            <v>1.9649236868648963</v>
          </cell>
          <cell r="N49">
            <v>1.9685144181495013</v>
          </cell>
          <cell r="O49">
            <v>1.9018585767979277</v>
          </cell>
          <cell r="P49">
            <v>1.8336611391794992</v>
          </cell>
        </row>
        <row r="50">
          <cell r="C50" t="str">
            <v>OESTE</v>
          </cell>
          <cell r="D50">
            <v>1.2300231952788265</v>
          </cell>
          <cell r="E50">
            <v>1.2319292489617359</v>
          </cell>
          <cell r="F50">
            <v>1.2481644014257025</v>
          </cell>
          <cell r="G50">
            <v>1.208603443392732</v>
          </cell>
          <cell r="H50">
            <v>1.2491703805455425</v>
          </cell>
          <cell r="I50">
            <v>1.1825657533495666</v>
          </cell>
          <cell r="J50">
            <v>1.1728311555356918</v>
          </cell>
          <cell r="K50">
            <v>1.1694267715457169</v>
          </cell>
          <cell r="L50">
            <v>1.1276611817434452</v>
          </cell>
          <cell r="M50">
            <v>1.1199240939507986</v>
          </cell>
          <cell r="N50">
            <v>1.123525716518883</v>
          </cell>
          <cell r="O50">
            <v>1.0927664700953326</v>
          </cell>
          <cell r="P50">
            <v>1.0676472477249679</v>
          </cell>
        </row>
        <row r="51">
          <cell r="C51" t="str">
            <v>SP Sul</v>
          </cell>
          <cell r="D51">
            <v>1.9830966826937684</v>
          </cell>
          <cell r="E51">
            <v>2.0144773569840693</v>
          </cell>
          <cell r="F51">
            <v>2.0276317781391251</v>
          </cell>
          <cell r="G51">
            <v>1.9888480648049283</v>
          </cell>
          <cell r="H51">
            <v>2.0344329833471497</v>
          </cell>
          <cell r="I51">
            <v>1.9673913455578211</v>
          </cell>
          <cell r="J51">
            <v>1.932497707131817</v>
          </cell>
          <cell r="K51">
            <v>1.9439814255633208</v>
          </cell>
          <cell r="L51">
            <v>1.8795597445556778</v>
          </cell>
          <cell r="M51">
            <v>1.8700188730827654</v>
          </cell>
          <cell r="N51">
            <v>1.891424607654389</v>
          </cell>
          <cell r="O51">
            <v>1.8504143274759686</v>
          </cell>
          <cell r="P51">
            <v>1.7866419573779451</v>
          </cell>
        </row>
        <row r="52">
          <cell r="C52" t="str">
            <v>VPO</v>
          </cell>
          <cell r="D52">
            <v>8.6655275182285756</v>
          </cell>
          <cell r="E52">
            <v>8.7101956330408434</v>
          </cell>
          <cell r="F52">
            <v>8.793839307205598</v>
          </cell>
          <cell r="G52">
            <v>8.5335084638454912</v>
          </cell>
          <cell r="H52">
            <v>8.7623842686140421</v>
          </cell>
          <cell r="I52">
            <v>8.3100140995053842</v>
          </cell>
          <cell r="J52">
            <v>8.1783437043935763</v>
          </cell>
          <cell r="K52">
            <v>8.2421697799818041</v>
          </cell>
          <cell r="L52">
            <v>7.9916868327280728</v>
          </cell>
          <cell r="M52">
            <v>8.0023846404647312</v>
          </cell>
          <cell r="N52">
            <v>8.0527273107933173</v>
          </cell>
          <cell r="O52">
            <v>7.8262662240920315</v>
          </cell>
          <cell r="P52">
            <v>7.5045261913084857</v>
          </cell>
        </row>
        <row r="55">
          <cell r="C55" t="str">
            <v>Anhembi</v>
          </cell>
          <cell r="D55">
            <v>0.42938049673136147</v>
          </cell>
          <cell r="E55">
            <v>0.45919451663229405</v>
          </cell>
          <cell r="F55">
            <v>0.4794036966714848</v>
          </cell>
          <cell r="G55">
            <v>0.50583566605621355</v>
          </cell>
          <cell r="H55">
            <v>0.52310599725397589</v>
          </cell>
          <cell r="I55">
            <v>0.54142141281598277</v>
          </cell>
          <cell r="J55">
            <v>0.56342836462869494</v>
          </cell>
          <cell r="K55">
            <v>0.57864664526498599</v>
          </cell>
          <cell r="L55">
            <v>0.59284633806673104</v>
          </cell>
          <cell r="M55">
            <v>0.61007187814872643</v>
          </cell>
          <cell r="N55">
            <v>0.62728577279452247</v>
          </cell>
          <cell r="O55">
            <v>0.63886949462134834</v>
          </cell>
          <cell r="P55">
            <v>0.63926819665609558</v>
          </cell>
          <cell r="V55">
            <v>8.3999999999999995E-3</v>
          </cell>
          <cell r="W55">
            <v>1.11E-2</v>
          </cell>
          <cell r="X55">
            <v>9.7999999999999997E-3</v>
          </cell>
          <cell r="Y55">
            <v>1.21E-2</v>
          </cell>
          <cell r="Z55">
            <v>1.24E-2</v>
          </cell>
          <cell r="AA55">
            <v>1.03E-2</v>
          </cell>
          <cell r="AB55">
            <v>5.8999999999999999E-3</v>
          </cell>
          <cell r="AC55">
            <v>3.3999999999999998E-3</v>
          </cell>
          <cell r="AD55">
            <v>7.8716436727480268E-3</v>
          </cell>
          <cell r="AE55">
            <v>6.8793943939190333E-3</v>
          </cell>
          <cell r="AF55">
            <v>8.0000000000000002E-3</v>
          </cell>
          <cell r="AG55">
            <v>6.6E-3</v>
          </cell>
          <cell r="AH55">
            <v>6.6E-3</v>
          </cell>
        </row>
        <row r="56">
          <cell r="C56" t="str">
            <v>Centro</v>
          </cell>
          <cell r="D56">
            <v>0.36920170847958628</v>
          </cell>
          <cell r="E56">
            <v>0.38531000023417833</v>
          </cell>
          <cell r="F56">
            <v>0.39547286094132394</v>
          </cell>
          <cell r="G56">
            <v>0.40252446107378459</v>
          </cell>
          <cell r="H56">
            <v>0.40237234806856981</v>
          </cell>
          <cell r="I56">
            <v>0.41528388144225858</v>
          </cell>
          <cell r="J56">
            <v>0.41512216196778701</v>
          </cell>
          <cell r="K56">
            <v>0.4250725841261519</v>
          </cell>
          <cell r="L56">
            <v>0.42344466471329162</v>
          </cell>
          <cell r="M56">
            <v>0.43079271914866391</v>
          </cell>
          <cell r="N56">
            <v>0.43989856954114176</v>
          </cell>
          <cell r="O56">
            <v>0.43372335379884458</v>
          </cell>
          <cell r="P56">
            <v>0.43482386479536689</v>
          </cell>
          <cell r="V56">
            <v>8.3999999999999995E-3</v>
          </cell>
          <cell r="W56">
            <v>1.11E-2</v>
          </cell>
          <cell r="X56">
            <v>1.5900000000000001E-2</v>
          </cell>
          <cell r="Y56">
            <v>1.6899999999999998E-2</v>
          </cell>
          <cell r="Z56">
            <v>1.6899999999999998E-2</v>
          </cell>
          <cell r="AA56">
            <v>1.4200000000000001E-2</v>
          </cell>
          <cell r="AB56">
            <v>9.1999999999999998E-3</v>
          </cell>
          <cell r="AC56">
            <v>8.0000000000000002E-3</v>
          </cell>
          <cell r="AD56">
            <v>1.2118507326429395E-2</v>
          </cell>
          <cell r="AE56">
            <v>1.1566099383518061E-2</v>
          </cell>
          <cell r="AF56">
            <v>1.24E-2</v>
          </cell>
          <cell r="AG56">
            <v>1.06E-2</v>
          </cell>
          <cell r="AH56">
            <v>1.06E-2</v>
          </cell>
        </row>
        <row r="57">
          <cell r="C57" t="str">
            <v>ABC</v>
          </cell>
          <cell r="D57">
            <v>0.3143605560994262</v>
          </cell>
          <cell r="E57">
            <v>0.31914134528196553</v>
          </cell>
          <cell r="F57">
            <v>0.32792242494213364</v>
          </cell>
          <cell r="G57">
            <v>0.34754406404539268</v>
          </cell>
          <cell r="H57">
            <v>0.35181982731515188</v>
          </cell>
          <cell r="I57">
            <v>0.35176524893055094</v>
          </cell>
          <cell r="J57">
            <v>0.35969298497449298</v>
          </cell>
          <cell r="K57">
            <v>0.36902950009425678</v>
          </cell>
          <cell r="L57">
            <v>0.37830869358224545</v>
          </cell>
          <cell r="M57">
            <v>0.38716999412445424</v>
          </cell>
          <cell r="N57">
            <v>0.39054694850349858</v>
          </cell>
          <cell r="O57">
            <v>0.3930695507475615</v>
          </cell>
          <cell r="P57">
            <v>0.39485906042652075</v>
          </cell>
          <cell r="V57">
            <v>0</v>
          </cell>
          <cell r="W57">
            <v>0</v>
          </cell>
          <cell r="X57">
            <v>0</v>
          </cell>
          <cell r="Y57">
            <v>0</v>
          </cell>
          <cell r="Z57">
            <v>0</v>
          </cell>
          <cell r="AA57">
            <v>0</v>
          </cell>
          <cell r="AB57">
            <v>0</v>
          </cell>
          <cell r="AC57">
            <v>0</v>
          </cell>
          <cell r="AD57">
            <v>0</v>
          </cell>
          <cell r="AE57">
            <v>0</v>
          </cell>
          <cell r="AF57">
            <v>0</v>
          </cell>
          <cell r="AG57">
            <v>0</v>
          </cell>
          <cell r="AH57">
            <v>0</v>
          </cell>
        </row>
        <row r="58">
          <cell r="C58" t="str">
            <v>Leste</v>
          </cell>
          <cell r="D58">
            <v>0.61369136770732124</v>
          </cell>
          <cell r="E58">
            <v>0.6407823323781644</v>
          </cell>
          <cell r="F58">
            <v>0.65855878572412108</v>
          </cell>
          <cell r="G58">
            <v>0.66658553168544454</v>
          </cell>
          <cell r="H58">
            <v>0.66538382241996019</v>
          </cell>
          <cell r="I58">
            <v>0.67288857031632665</v>
          </cell>
          <cell r="J58">
            <v>0.68799280222842829</v>
          </cell>
          <cell r="K58">
            <v>0.70656804863076195</v>
          </cell>
          <cell r="L58">
            <v>0.71825795804623016</v>
          </cell>
          <cell r="M58">
            <v>0.73317588616286333</v>
          </cell>
          <cell r="N58">
            <v>0.75197317050043921</v>
          </cell>
          <cell r="O58">
            <v>0.76374641323735248</v>
          </cell>
          <cell r="P58">
            <v>0.77117478602262479</v>
          </cell>
          <cell r="V58">
            <v>0</v>
          </cell>
          <cell r="W58">
            <v>0</v>
          </cell>
          <cell r="X58">
            <v>0</v>
          </cell>
          <cell r="Y58">
            <v>0</v>
          </cell>
          <cell r="Z58">
            <v>0</v>
          </cell>
          <cell r="AA58">
            <v>0</v>
          </cell>
          <cell r="AB58">
            <v>0</v>
          </cell>
          <cell r="AC58">
            <v>0</v>
          </cell>
          <cell r="AD58">
            <v>0</v>
          </cell>
          <cell r="AE58">
            <v>0</v>
          </cell>
          <cell r="AF58">
            <v>0</v>
          </cell>
          <cell r="AG58">
            <v>0</v>
          </cell>
          <cell r="AH58">
            <v>0</v>
          </cell>
        </row>
        <row r="59">
          <cell r="C59" t="str">
            <v>OESTE</v>
          </cell>
          <cell r="D59">
            <v>0.44005659424652349</v>
          </cell>
          <cell r="E59">
            <v>0.46742603008159389</v>
          </cell>
          <cell r="F59">
            <v>0.48551193630400108</v>
          </cell>
          <cell r="G59">
            <v>0.50100591659769711</v>
          </cell>
          <cell r="H59">
            <v>0.51851198628234574</v>
          </cell>
          <cell r="I59">
            <v>0.54286025888232858</v>
          </cell>
          <cell r="J59">
            <v>0.53878515689441953</v>
          </cell>
          <cell r="K59">
            <v>0.55651115479383839</v>
          </cell>
          <cell r="L59">
            <v>0.56817224567406444</v>
          </cell>
          <cell r="M59">
            <v>0.58214984399377834</v>
          </cell>
          <cell r="N59">
            <v>0.60111567363748708</v>
          </cell>
          <cell r="O59">
            <v>0.61040263278408502</v>
          </cell>
          <cell r="P59">
            <v>0.60531864978184069</v>
          </cell>
          <cell r="V59">
            <v>0</v>
          </cell>
          <cell r="W59">
            <v>0</v>
          </cell>
          <cell r="X59">
            <v>0</v>
          </cell>
          <cell r="Y59">
            <v>0</v>
          </cell>
          <cell r="Z59">
            <v>0</v>
          </cell>
          <cell r="AA59">
            <v>0</v>
          </cell>
          <cell r="AB59">
            <v>0</v>
          </cell>
          <cell r="AC59">
            <v>0</v>
          </cell>
          <cell r="AD59">
            <v>0</v>
          </cell>
          <cell r="AE59">
            <v>0</v>
          </cell>
          <cell r="AF59">
            <v>0</v>
          </cell>
          <cell r="AG59">
            <v>0</v>
          </cell>
          <cell r="AH59">
            <v>0</v>
          </cell>
        </row>
        <row r="60">
          <cell r="C60" t="str">
            <v>SP Sul</v>
          </cell>
          <cell r="D60">
            <v>0.43546613715007154</v>
          </cell>
          <cell r="E60">
            <v>0.46440508076576037</v>
          </cell>
          <cell r="F60">
            <v>0.47734425528269919</v>
          </cell>
          <cell r="G60">
            <v>0.49065877056339452</v>
          </cell>
          <cell r="H60">
            <v>0.50204550591760666</v>
          </cell>
          <cell r="I60">
            <v>0.50476925682267604</v>
          </cell>
          <cell r="J60">
            <v>0.50976885440516528</v>
          </cell>
          <cell r="K60">
            <v>0.51920661769931731</v>
          </cell>
          <cell r="L60">
            <v>0.523753047554259</v>
          </cell>
          <cell r="M60">
            <v>0.53007257672950281</v>
          </cell>
          <cell r="N60">
            <v>0.53822543917928711</v>
          </cell>
          <cell r="O60">
            <v>0.5410738122478842</v>
          </cell>
          <cell r="P60">
            <v>0.53296420491555274</v>
          </cell>
          <cell r="V60">
            <v>0</v>
          </cell>
          <cell r="W60">
            <v>0</v>
          </cell>
          <cell r="X60">
            <v>0</v>
          </cell>
          <cell r="Y60">
            <v>0</v>
          </cell>
          <cell r="Z60">
            <v>0</v>
          </cell>
          <cell r="AA60">
            <v>0</v>
          </cell>
          <cell r="AB60">
            <v>0</v>
          </cell>
          <cell r="AC60">
            <v>0</v>
          </cell>
          <cell r="AD60">
            <v>0</v>
          </cell>
          <cell r="AE60">
            <v>0</v>
          </cell>
          <cell r="AF60">
            <v>0</v>
          </cell>
          <cell r="AG60">
            <v>0</v>
          </cell>
          <cell r="AH60">
            <v>0</v>
          </cell>
        </row>
        <row r="61">
          <cell r="C61" t="str">
            <v>VPO</v>
          </cell>
          <cell r="D61">
            <v>2.6021568604142904</v>
          </cell>
          <cell r="E61">
            <v>2.7362593053739563</v>
          </cell>
          <cell r="F61">
            <v>2.8242139598657636</v>
          </cell>
          <cell r="G61">
            <v>2.914154410021927</v>
          </cell>
          <cell r="H61">
            <v>2.9632394872576096</v>
          </cell>
          <cell r="I61">
            <v>3.0289886292101236</v>
          </cell>
          <cell r="J61">
            <v>3.0747903250989879</v>
          </cell>
          <cell r="K61">
            <v>3.155034550609312</v>
          </cell>
          <cell r="L61">
            <v>3.2047829476368221</v>
          </cell>
          <cell r="M61">
            <v>3.2734328983079886</v>
          </cell>
          <cell r="N61">
            <v>3.3490455741563765</v>
          </cell>
          <cell r="O61">
            <v>3.3808852574370762</v>
          </cell>
          <cell r="P61">
            <v>3.3784087625980015</v>
          </cell>
          <cell r="V61">
            <v>0</v>
          </cell>
          <cell r="W61">
            <v>0</v>
          </cell>
          <cell r="X61">
            <v>0</v>
          </cell>
          <cell r="Y61">
            <v>0</v>
          </cell>
          <cell r="Z61">
            <v>0</v>
          </cell>
          <cell r="AA61">
            <v>0</v>
          </cell>
          <cell r="AB61">
            <v>0</v>
          </cell>
          <cell r="AC61">
            <v>0</v>
          </cell>
          <cell r="AD61">
            <v>0</v>
          </cell>
          <cell r="AE61">
            <v>0</v>
          </cell>
          <cell r="AF61">
            <v>0</v>
          </cell>
          <cell r="AG61">
            <v>0</v>
          </cell>
          <cell r="AH61">
            <v>0</v>
          </cell>
        </row>
        <row r="64">
          <cell r="D64">
            <v>0</v>
          </cell>
          <cell r="E64">
            <v>0</v>
          </cell>
          <cell r="F64">
            <v>4.3794938290400445E-2</v>
          </cell>
          <cell r="G64">
            <v>6.4963298783108928E-2</v>
          </cell>
          <cell r="H64">
            <v>6.4870270852531484E-2</v>
          </cell>
          <cell r="I64">
            <v>0.12246706328268257</v>
          </cell>
          <cell r="J64">
            <v>0.17366904847989961</v>
          </cell>
          <cell r="K64">
            <v>0.17371470431024685</v>
          </cell>
          <cell r="L64">
            <v>0.22137264633954587</v>
          </cell>
          <cell r="M64">
            <v>0.22137264633954587</v>
          </cell>
          <cell r="N64">
            <v>0.22138748078616768</v>
          </cell>
          <cell r="O64">
            <v>0.27851366501610508</v>
          </cell>
          <cell r="P64">
            <v>0.30355268642631889</v>
          </cell>
        </row>
        <row r="65">
          <cell r="D65">
            <v>0</v>
          </cell>
          <cell r="E65">
            <v>0</v>
          </cell>
          <cell r="F65">
            <v>8.9893425305909453E-3</v>
          </cell>
          <cell r="G65">
            <v>2.5933644899759647E-2</v>
          </cell>
          <cell r="H65">
            <v>2.5933644899759647E-2</v>
          </cell>
          <cell r="I65">
            <v>4.9623310173444062E-2</v>
          </cell>
          <cell r="J65">
            <v>7.6982203457195364E-2</v>
          </cell>
          <cell r="K65">
            <v>7.7002441297222501E-2</v>
          </cell>
          <cell r="L65">
            <v>0.10022363121342609</v>
          </cell>
          <cell r="M65">
            <v>0.10022363121342609</v>
          </cell>
          <cell r="N65">
            <v>0.10023034731919643</v>
          </cell>
          <cell r="O65">
            <v>0.12769348621209434</v>
          </cell>
          <cell r="P65">
            <v>0.14344292453797247</v>
          </cell>
        </row>
        <row r="66">
          <cell r="D66">
            <v>0</v>
          </cell>
          <cell r="E66">
            <v>0</v>
          </cell>
          <cell r="F66">
            <v>9.9030855891929989E-3</v>
          </cell>
          <cell r="G66">
            <v>1.4940905432173864E-2</v>
          </cell>
          <cell r="H66">
            <v>1.4940905432173864E-2</v>
          </cell>
          <cell r="I66">
            <v>1.9913764793084817E-2</v>
          </cell>
          <cell r="J66">
            <v>2.4819947262997175E-2</v>
          </cell>
          <cell r="K66">
            <v>2.4819947262997175E-2</v>
          </cell>
          <cell r="L66">
            <v>3.3848862454653308E-2</v>
          </cell>
          <cell r="M66">
            <v>3.3848862454653308E-2</v>
          </cell>
          <cell r="N66">
            <v>3.3851130707536377E-2</v>
          </cell>
          <cell r="O66">
            <v>4.5886967849671577E-2</v>
          </cell>
          <cell r="P66">
            <v>5.039871935891279E-2</v>
          </cell>
        </row>
        <row r="67">
          <cell r="D67">
            <v>0</v>
          </cell>
          <cell r="E67">
            <v>0</v>
          </cell>
          <cell r="F67">
            <v>3.1046576756181991E-2</v>
          </cell>
          <cell r="G67">
            <v>5.4478094708312115E-2</v>
          </cell>
          <cell r="H67">
            <v>5.4478094708312115E-2</v>
          </cell>
          <cell r="I67">
            <v>9.9451593578460118E-2</v>
          </cell>
          <cell r="J67">
            <v>0.14386218871961784</v>
          </cell>
          <cell r="K67">
            <v>0.14386218871961784</v>
          </cell>
          <cell r="L67">
            <v>0.18538295401273047</v>
          </cell>
          <cell r="M67">
            <v>0.18538295401273047</v>
          </cell>
          <cell r="N67">
            <v>0.18539537674689102</v>
          </cell>
          <cell r="O67">
            <v>0.23084920954972318</v>
          </cell>
          <cell r="P67">
            <v>0.25380478441508697</v>
          </cell>
          <cell r="V67">
            <v>0.99450000000000005</v>
          </cell>
          <cell r="W67">
            <v>0.99450000000000005</v>
          </cell>
          <cell r="X67">
            <v>0.99450000000000005</v>
          </cell>
          <cell r="Y67">
            <v>0.99450000000000005</v>
          </cell>
          <cell r="Z67">
            <v>0.99450000000000005</v>
          </cell>
          <cell r="AA67">
            <v>0.99450000000000005</v>
          </cell>
          <cell r="AB67">
            <v>0.99450000000000005</v>
          </cell>
          <cell r="AC67">
            <v>0.99450000000000005</v>
          </cell>
          <cell r="AD67">
            <v>0.99450000000000005</v>
          </cell>
          <cell r="AE67">
            <v>0.99450000000000005</v>
          </cell>
          <cell r="AF67">
            <v>0.99450000000000005</v>
          </cell>
          <cell r="AG67">
            <v>0.99450000000000005</v>
          </cell>
        </row>
        <row r="68">
          <cell r="D68">
            <v>0</v>
          </cell>
          <cell r="E68">
            <v>0</v>
          </cell>
          <cell r="F68">
            <v>2.0822787396802961E-2</v>
          </cell>
          <cell r="G68">
            <v>2.7687667284798829E-2</v>
          </cell>
          <cell r="H68">
            <v>2.7687667284798829E-2</v>
          </cell>
          <cell r="I68">
            <v>5.4182918971108419E-2</v>
          </cell>
          <cell r="J68">
            <v>7.0113582942447919E-2</v>
          </cell>
          <cell r="K68">
            <v>7.0132015091848618E-2</v>
          </cell>
          <cell r="L68">
            <v>9.5264396552570088E-2</v>
          </cell>
          <cell r="M68">
            <v>9.5264396552570088E-2</v>
          </cell>
          <cell r="N68">
            <v>9.5270780334075975E-2</v>
          </cell>
          <cell r="O68">
            <v>0.12615806133709603</v>
          </cell>
          <cell r="P68">
            <v>0.1387289918794547</v>
          </cell>
          <cell r="V68">
            <v>0</v>
          </cell>
          <cell r="W68">
            <v>0</v>
          </cell>
          <cell r="X68">
            <v>0</v>
          </cell>
          <cell r="Y68">
            <v>0</v>
          </cell>
          <cell r="Z68">
            <v>0</v>
          </cell>
          <cell r="AA68">
            <v>0</v>
          </cell>
          <cell r="AB68">
            <v>0</v>
          </cell>
          <cell r="AC68">
            <v>0</v>
          </cell>
          <cell r="AD68">
            <v>0</v>
          </cell>
          <cell r="AE68">
            <v>0</v>
          </cell>
          <cell r="AF68">
            <v>0</v>
          </cell>
          <cell r="AG68">
            <v>0</v>
          </cell>
          <cell r="AH68">
            <v>0</v>
          </cell>
        </row>
        <row r="69">
          <cell r="D69">
            <v>0</v>
          </cell>
          <cell r="E69">
            <v>0</v>
          </cell>
          <cell r="F69">
            <v>2.5690021356132547E-2</v>
          </cell>
          <cell r="G69">
            <v>5.1350425048779361E-2</v>
          </cell>
          <cell r="H69">
            <v>5.1350425048779361E-2</v>
          </cell>
          <cell r="I69">
            <v>0.10349044627049786</v>
          </cell>
          <cell r="J69">
            <v>0.14511665671038923</v>
          </cell>
          <cell r="K69">
            <v>0.14515480640670717</v>
          </cell>
          <cell r="L69">
            <v>0.1966528015846977</v>
          </cell>
          <cell r="M69">
            <v>0.1966528015846977</v>
          </cell>
          <cell r="N69">
            <v>0.19666597952486498</v>
          </cell>
          <cell r="O69">
            <v>0.2540497204708993</v>
          </cell>
          <cell r="P69">
            <v>0.28055908143849928</v>
          </cell>
          <cell r="V69">
            <v>0</v>
          </cell>
          <cell r="W69">
            <v>0</v>
          </cell>
          <cell r="X69">
            <v>0</v>
          </cell>
          <cell r="Y69">
            <v>0</v>
          </cell>
          <cell r="Z69">
            <v>0</v>
          </cell>
          <cell r="AA69">
            <v>0</v>
          </cell>
          <cell r="AB69">
            <v>0</v>
          </cell>
          <cell r="AC69">
            <v>0</v>
          </cell>
          <cell r="AD69">
            <v>0</v>
          </cell>
          <cell r="AE69">
            <v>0</v>
          </cell>
          <cell r="AF69">
            <v>0</v>
          </cell>
          <cell r="AG69">
            <v>0</v>
          </cell>
          <cell r="AH69">
            <v>0</v>
          </cell>
        </row>
        <row r="70">
          <cell r="D70">
            <v>0</v>
          </cell>
          <cell r="E70">
            <v>0</v>
          </cell>
          <cell r="F70">
            <v>0.14024675191930189</v>
          </cell>
          <cell r="G70">
            <v>0.23935403615693276</v>
          </cell>
          <cell r="H70">
            <v>0.23935403615693276</v>
          </cell>
          <cell r="I70">
            <v>0.44912909706927784</v>
          </cell>
          <cell r="J70">
            <v>0.63456362757254714</v>
          </cell>
          <cell r="K70">
            <v>0.63473044791030209</v>
          </cell>
          <cell r="L70">
            <v>0.8327452921576235</v>
          </cell>
          <cell r="M70">
            <v>0.8327452921576235</v>
          </cell>
          <cell r="N70">
            <v>0.83280109541873248</v>
          </cell>
          <cell r="O70">
            <v>1.0631511104355895</v>
          </cell>
          <cell r="P70">
            <v>1.1704871880562451</v>
          </cell>
          <cell r="V70">
            <v>0</v>
          </cell>
          <cell r="W70">
            <v>0</v>
          </cell>
          <cell r="X70">
            <v>0</v>
          </cell>
          <cell r="Y70">
            <v>0</v>
          </cell>
          <cell r="Z70">
            <v>0</v>
          </cell>
          <cell r="AA70">
            <v>0</v>
          </cell>
          <cell r="AB70">
            <v>0</v>
          </cell>
          <cell r="AC70">
            <v>0</v>
          </cell>
          <cell r="AD70">
            <v>0</v>
          </cell>
          <cell r="AE70">
            <v>0</v>
          </cell>
          <cell r="AF70">
            <v>0</v>
          </cell>
          <cell r="AG70">
            <v>0</v>
          </cell>
          <cell r="AH70">
            <v>0</v>
          </cell>
        </row>
        <row r="71">
          <cell r="V71">
            <v>0</v>
          </cell>
          <cell r="W71">
            <v>0</v>
          </cell>
          <cell r="X71">
            <v>0</v>
          </cell>
          <cell r="Y71">
            <v>0</v>
          </cell>
          <cell r="Z71">
            <v>0</v>
          </cell>
          <cell r="AA71">
            <v>0</v>
          </cell>
          <cell r="AB71">
            <v>0</v>
          </cell>
          <cell r="AC71">
            <v>0</v>
          </cell>
          <cell r="AD71">
            <v>0</v>
          </cell>
          <cell r="AE71">
            <v>0</v>
          </cell>
          <cell r="AF71">
            <v>0</v>
          </cell>
          <cell r="AG71">
            <v>0</v>
          </cell>
          <cell r="AH71">
            <v>0</v>
          </cell>
        </row>
        <row r="72">
          <cell r="V72">
            <v>0</v>
          </cell>
          <cell r="W72">
            <v>0</v>
          </cell>
          <cell r="X72">
            <v>0</v>
          </cell>
          <cell r="Y72">
            <v>0</v>
          </cell>
          <cell r="Z72">
            <v>0</v>
          </cell>
          <cell r="AA72">
            <v>0</v>
          </cell>
          <cell r="AB72">
            <v>0</v>
          </cell>
          <cell r="AC72">
            <v>0</v>
          </cell>
          <cell r="AD72">
            <v>0</v>
          </cell>
          <cell r="AE72">
            <v>0</v>
          </cell>
          <cell r="AF72">
            <v>0</v>
          </cell>
          <cell r="AG72">
            <v>0</v>
          </cell>
          <cell r="AH72">
            <v>0</v>
          </cell>
        </row>
        <row r="73">
          <cell r="V73">
            <v>0</v>
          </cell>
          <cell r="W73">
            <v>0</v>
          </cell>
          <cell r="X73">
            <v>0</v>
          </cell>
          <cell r="Y73">
            <v>0</v>
          </cell>
          <cell r="Z73">
            <v>0</v>
          </cell>
          <cell r="AA73">
            <v>0</v>
          </cell>
          <cell r="AB73">
            <v>0</v>
          </cell>
          <cell r="AC73">
            <v>0</v>
          </cell>
          <cell r="AD73">
            <v>0</v>
          </cell>
          <cell r="AE73">
            <v>0</v>
          </cell>
          <cell r="AF73">
            <v>0</v>
          </cell>
          <cell r="AG73">
            <v>0</v>
          </cell>
          <cell r="AH73">
            <v>0</v>
          </cell>
        </row>
        <row r="76">
          <cell r="V76">
            <v>1.4999999999999999E-2</v>
          </cell>
          <cell r="W76">
            <v>1.4999999999999999E-2</v>
          </cell>
          <cell r="X76">
            <v>1.4999999999999999E-2</v>
          </cell>
          <cell r="Y76">
            <v>1.4999999999999999E-2</v>
          </cell>
          <cell r="Z76">
            <v>1.4999999999999999E-2</v>
          </cell>
          <cell r="AA76">
            <v>1.4999999999999999E-2</v>
          </cell>
          <cell r="AB76">
            <v>1.4999999999999999E-2</v>
          </cell>
          <cell r="AC76">
            <v>1.4999999999999999E-2</v>
          </cell>
          <cell r="AD76">
            <v>1.4999999999999999E-2</v>
          </cell>
          <cell r="AE76">
            <v>1.4999999999999999E-2</v>
          </cell>
          <cell r="AF76">
            <v>1.4999999999999999E-2</v>
          </cell>
          <cell r="AG76">
            <v>1.4999999999999999E-2</v>
          </cell>
          <cell r="AH76">
            <v>0</v>
          </cell>
        </row>
        <row r="77">
          <cell r="V77">
            <v>1.4999999999999999E-2</v>
          </cell>
          <cell r="W77">
            <v>1.4999999999999999E-2</v>
          </cell>
          <cell r="X77">
            <v>1.4999999999999999E-2</v>
          </cell>
          <cell r="Y77">
            <v>1.4999999999999999E-2</v>
          </cell>
          <cell r="Z77">
            <v>1.4999999999999999E-2</v>
          </cell>
          <cell r="AA77">
            <v>1.4999999999999999E-2</v>
          </cell>
          <cell r="AB77">
            <v>1.4999999999999999E-2</v>
          </cell>
          <cell r="AC77">
            <v>1.4999999999999999E-2</v>
          </cell>
          <cell r="AD77">
            <v>1.4999999999999999E-2</v>
          </cell>
          <cell r="AE77">
            <v>1.4999999999999999E-2</v>
          </cell>
          <cell r="AF77">
            <v>1.4999999999999999E-2</v>
          </cell>
          <cell r="AG77">
            <v>1.4999999999999999E-2</v>
          </cell>
          <cell r="AH77">
            <v>0</v>
          </cell>
        </row>
        <row r="78">
          <cell r="V78">
            <v>0</v>
          </cell>
          <cell r="W78">
            <v>0</v>
          </cell>
          <cell r="X78">
            <v>0</v>
          </cell>
          <cell r="Y78">
            <v>0</v>
          </cell>
          <cell r="Z78">
            <v>0</v>
          </cell>
          <cell r="AA78">
            <v>0</v>
          </cell>
          <cell r="AB78">
            <v>0</v>
          </cell>
          <cell r="AC78">
            <v>0</v>
          </cell>
          <cell r="AD78">
            <v>0</v>
          </cell>
          <cell r="AE78">
            <v>0</v>
          </cell>
          <cell r="AF78">
            <v>0</v>
          </cell>
          <cell r="AG78">
            <v>0</v>
          </cell>
          <cell r="AH78">
            <v>0</v>
          </cell>
        </row>
        <row r="79">
          <cell r="V79">
            <v>0</v>
          </cell>
          <cell r="W79">
            <v>0</v>
          </cell>
          <cell r="X79">
            <v>0</v>
          </cell>
          <cell r="Y79">
            <v>0</v>
          </cell>
          <cell r="Z79">
            <v>0</v>
          </cell>
          <cell r="AA79">
            <v>0</v>
          </cell>
          <cell r="AB79">
            <v>0</v>
          </cell>
          <cell r="AC79">
            <v>0</v>
          </cell>
          <cell r="AD79">
            <v>0</v>
          </cell>
          <cell r="AE79">
            <v>0</v>
          </cell>
          <cell r="AF79">
            <v>0</v>
          </cell>
          <cell r="AG79">
            <v>0</v>
          </cell>
          <cell r="AH79">
            <v>0</v>
          </cell>
        </row>
        <row r="80">
          <cell r="V80">
            <v>0</v>
          </cell>
          <cell r="W80">
            <v>0</v>
          </cell>
          <cell r="X80">
            <v>0</v>
          </cell>
          <cell r="Y80">
            <v>0</v>
          </cell>
          <cell r="Z80">
            <v>0</v>
          </cell>
          <cell r="AA80">
            <v>0</v>
          </cell>
          <cell r="AB80">
            <v>0</v>
          </cell>
          <cell r="AC80">
            <v>0</v>
          </cell>
          <cell r="AD80">
            <v>0</v>
          </cell>
          <cell r="AE80">
            <v>0</v>
          </cell>
          <cell r="AF80">
            <v>0</v>
          </cell>
          <cell r="AG80">
            <v>0</v>
          </cell>
          <cell r="AH80">
            <v>0</v>
          </cell>
        </row>
        <row r="81">
          <cell r="V81">
            <v>0</v>
          </cell>
          <cell r="W81">
            <v>0</v>
          </cell>
          <cell r="X81">
            <v>0</v>
          </cell>
          <cell r="Y81">
            <v>0</v>
          </cell>
          <cell r="Z81">
            <v>0</v>
          </cell>
          <cell r="AA81">
            <v>0</v>
          </cell>
          <cell r="AB81">
            <v>0</v>
          </cell>
          <cell r="AC81">
            <v>0</v>
          </cell>
          <cell r="AD81">
            <v>0</v>
          </cell>
          <cell r="AE81">
            <v>0</v>
          </cell>
          <cell r="AF81">
            <v>0</v>
          </cell>
          <cell r="AG81">
            <v>0</v>
          </cell>
          <cell r="AH81">
            <v>0</v>
          </cell>
        </row>
        <row r="82">
          <cell r="V82">
            <v>0</v>
          </cell>
          <cell r="W82">
            <v>0</v>
          </cell>
          <cell r="X82">
            <v>0</v>
          </cell>
          <cell r="Y82">
            <v>0</v>
          </cell>
          <cell r="Z82">
            <v>0</v>
          </cell>
          <cell r="AA82">
            <v>0</v>
          </cell>
          <cell r="AB82">
            <v>0</v>
          </cell>
          <cell r="AC82">
            <v>0</v>
          </cell>
          <cell r="AD82">
            <v>0</v>
          </cell>
          <cell r="AE82">
            <v>0</v>
          </cell>
          <cell r="AF82">
            <v>0</v>
          </cell>
          <cell r="AG82">
            <v>0</v>
          </cell>
          <cell r="AH82">
            <v>0</v>
          </cell>
        </row>
      </sheetData>
      <sheetData sheetId="49" refreshError="1"/>
      <sheetData sheetId="50" refreshError="1">
        <row r="12">
          <cell r="B12">
            <v>1.9705882352941173</v>
          </cell>
          <cell r="C12">
            <v>1.6493506493506493</v>
          </cell>
          <cell r="D12">
            <v>1.3725490196078431</v>
          </cell>
          <cell r="E12">
            <v>1.6607142857142856</v>
          </cell>
          <cell r="F12">
            <v>1.2857142857142858</v>
          </cell>
          <cell r="G12">
            <v>1.3157894736842106</v>
          </cell>
          <cell r="H12">
            <v>1.3660714285714284</v>
          </cell>
          <cell r="I12">
            <v>0.6875</v>
          </cell>
          <cell r="J12">
            <v>1.6067415730337078</v>
          </cell>
          <cell r="K12">
            <v>0.95121951219512202</v>
          </cell>
          <cell r="L12">
            <v>1.7931034482758623</v>
          </cell>
          <cell r="M12">
            <v>2.0442477876106198</v>
          </cell>
          <cell r="N12">
            <v>1.2041497203048885</v>
          </cell>
          <cell r="O12">
            <v>1.4648972602739725</v>
          </cell>
        </row>
        <row r="13">
          <cell r="B13">
            <v>1.4605263157894739</v>
          </cell>
          <cell r="C13">
            <v>1.5384615384615385</v>
          </cell>
          <cell r="D13">
            <v>1.6329113924050633</v>
          </cell>
          <cell r="E13">
            <v>1.48</v>
          </cell>
          <cell r="F13">
            <v>1.2682926829268293</v>
          </cell>
          <cell r="G13">
            <v>1.5121951219512195</v>
          </cell>
          <cell r="H13">
            <v>1.4464285714285714</v>
          </cell>
          <cell r="I13">
            <v>1.736842105263158</v>
          </cell>
          <cell r="J13">
            <v>1.3684210526315792</v>
          </cell>
          <cell r="K13">
            <v>1.4750000000000001</v>
          </cell>
          <cell r="L13">
            <v>1.6105263157894738</v>
          </cell>
          <cell r="M13">
            <v>1.6071428571428572</v>
          </cell>
          <cell r="N13">
            <v>1.1916699690484875</v>
          </cell>
          <cell r="O13">
            <v>1.5211678832116788</v>
          </cell>
        </row>
        <row r="14">
          <cell r="B14">
            <v>1.3561643835616439</v>
          </cell>
          <cell r="C14">
            <v>1.1956521739130435</v>
          </cell>
          <cell r="D14">
            <v>1.2660550458715594</v>
          </cell>
          <cell r="E14">
            <v>1.9</v>
          </cell>
          <cell r="F14">
            <v>1.5</v>
          </cell>
          <cell r="G14">
            <v>1.3928571428571428</v>
          </cell>
          <cell r="H14">
            <v>1.0543478260869565</v>
          </cell>
          <cell r="I14">
            <v>0.92</v>
          </cell>
          <cell r="J14">
            <v>0.70270270270270274</v>
          </cell>
          <cell r="K14">
            <v>1.125</v>
          </cell>
          <cell r="L14">
            <v>1.2650602409638556</v>
          </cell>
          <cell r="M14">
            <v>1.4067796610169492</v>
          </cell>
          <cell r="N14">
            <v>1.0703207041995291</v>
          </cell>
          <cell r="O14">
            <v>1.1804511278195489</v>
          </cell>
        </row>
        <row r="15">
          <cell r="B15">
            <v>1.2954545454545454</v>
          </cell>
          <cell r="C15">
            <v>1.55</v>
          </cell>
          <cell r="D15">
            <v>1.5</v>
          </cell>
          <cell r="E15">
            <v>1.2105263157894737</v>
          </cell>
          <cell r="F15">
            <v>1.2307692307692308</v>
          </cell>
          <cell r="G15">
            <v>1.3333333333333333</v>
          </cell>
          <cell r="H15">
            <v>1.3</v>
          </cell>
          <cell r="I15">
            <v>1.3181818181818181</v>
          </cell>
          <cell r="J15">
            <v>1.1666666666666667</v>
          </cell>
          <cell r="K15">
            <v>1.2857142857142858</v>
          </cell>
          <cell r="L15">
            <v>1.2619047619047621</v>
          </cell>
          <cell r="M15">
            <v>1.3611111111111112</v>
          </cell>
          <cell r="N15">
            <v>1.2369091791119047</v>
          </cell>
          <cell r="O15">
            <v>1.3278688524590165</v>
          </cell>
        </row>
        <row r="16">
          <cell r="B16">
            <v>1.3055555555555556</v>
          </cell>
          <cell r="C16">
            <v>1.5625</v>
          </cell>
          <cell r="D16">
            <v>1.5428571428571431</v>
          </cell>
          <cell r="E16">
            <v>1.1875</v>
          </cell>
          <cell r="F16">
            <v>1.2380952380952381</v>
          </cell>
          <cell r="G16">
            <v>1.2666666666666668</v>
          </cell>
          <cell r="H16">
            <v>1.2727272727272727</v>
          </cell>
          <cell r="I16">
            <v>1.3333333333333333</v>
          </cell>
          <cell r="J16">
            <v>1.2068965517241379</v>
          </cell>
          <cell r="K16">
            <v>1.2941176470588234</v>
          </cell>
          <cell r="L16">
            <v>1.2285714285714286</v>
          </cell>
          <cell r="M16">
            <v>2.1470588235294117</v>
          </cell>
          <cell r="N16">
            <v>1.1802859172946405</v>
          </cell>
          <cell r="O16">
            <v>1.3973941368078178</v>
          </cell>
        </row>
        <row r="17">
          <cell r="B17">
            <v>1.625</v>
          </cell>
          <cell r="C17">
            <v>1.5277777777777779</v>
          </cell>
          <cell r="D17">
            <v>1.543478260869565</v>
          </cell>
          <cell r="E17">
            <v>0.85365853658536583</v>
          </cell>
          <cell r="F17">
            <v>0.96610169491525422</v>
          </cell>
          <cell r="G17">
            <v>1.2291666666666667</v>
          </cell>
          <cell r="H17">
            <v>1.3728813559322035</v>
          </cell>
          <cell r="I17">
            <v>1.625</v>
          </cell>
          <cell r="J17">
            <v>1.2368421052631577</v>
          </cell>
          <cell r="K17">
            <v>1.464285714285714</v>
          </cell>
          <cell r="L17">
            <v>1.5294117647058825</v>
          </cell>
          <cell r="M17">
            <v>1.2340425531914894</v>
          </cell>
          <cell r="N17">
            <v>1.2073021185257491</v>
          </cell>
          <cell r="O17">
            <v>1.3316326530612246</v>
          </cell>
        </row>
        <row r="18">
          <cell r="B18">
            <v>1.4920634920634919</v>
          </cell>
          <cell r="C18">
            <v>1.5588235294117647</v>
          </cell>
          <cell r="D18">
            <v>1.1428571428571428</v>
          </cell>
          <cell r="E18">
            <v>0.89285714285714279</v>
          </cell>
          <cell r="F18">
            <v>1.024390243902439</v>
          </cell>
          <cell r="G18">
            <v>1.2142857142857142</v>
          </cell>
          <cell r="H18">
            <v>1.3265306122448981</v>
          </cell>
          <cell r="I18">
            <v>0.97222222222222221</v>
          </cell>
          <cell r="J18">
            <v>1.1296296296296295</v>
          </cell>
          <cell r="K18">
            <v>1.3125</v>
          </cell>
          <cell r="L18">
            <v>1.6078431372549018</v>
          </cell>
          <cell r="M18">
            <v>1.3157894736842106</v>
          </cell>
          <cell r="N18">
            <v>1.0437534840440301</v>
          </cell>
          <cell r="O18">
            <v>1.2705223880597014</v>
          </cell>
        </row>
        <row r="19">
          <cell r="B19">
            <v>1.5522388059701493</v>
          </cell>
          <cell r="C19">
            <v>1.4883720930232558</v>
          </cell>
          <cell r="D19">
            <v>1.3896103896103897</v>
          </cell>
          <cell r="E19">
            <v>1.2333333333333334</v>
          </cell>
          <cell r="F19">
            <v>1.1428571428571428</v>
          </cell>
          <cell r="G19">
            <v>1.325</v>
          </cell>
          <cell r="H19">
            <v>1.3076923076923077</v>
          </cell>
          <cell r="I19">
            <v>1.1063829787234043</v>
          </cell>
          <cell r="J19">
            <v>1.2407407407407407</v>
          </cell>
          <cell r="K19">
            <v>1.25</v>
          </cell>
          <cell r="L19">
            <v>1.5428571428571431</v>
          </cell>
          <cell r="M19">
            <v>1.5733333333333333</v>
          </cell>
          <cell r="N19">
            <v>1.1609023135162222</v>
          </cell>
          <cell r="O19">
            <v>1.3782945736434109</v>
          </cell>
        </row>
        <row r="22">
          <cell r="B22">
            <v>0</v>
          </cell>
          <cell r="C22">
            <v>0</v>
          </cell>
          <cell r="D22">
            <v>0.4</v>
          </cell>
          <cell r="E22">
            <v>0</v>
          </cell>
          <cell r="F22">
            <v>0</v>
          </cell>
          <cell r="G22">
            <v>0</v>
          </cell>
          <cell r="H22">
            <v>0</v>
          </cell>
          <cell r="I22">
            <v>4.4776119402985072E-2</v>
          </cell>
          <cell r="J22">
            <v>0.16666666666666669</v>
          </cell>
          <cell r="K22">
            <v>0.2857142857142857</v>
          </cell>
          <cell r="L22">
            <v>0.66666666666666674</v>
          </cell>
          <cell r="M22">
            <v>0</v>
          </cell>
          <cell r="N22">
            <v>0.26</v>
          </cell>
          <cell r="O22">
            <v>0.21621621621621623</v>
          </cell>
        </row>
        <row r="23">
          <cell r="B23">
            <v>0</v>
          </cell>
          <cell r="C23">
            <v>0</v>
          </cell>
          <cell r="D23">
            <v>0.83333333333333337</v>
          </cell>
          <cell r="E23">
            <v>0</v>
          </cell>
          <cell r="F23">
            <v>0</v>
          </cell>
          <cell r="G23">
            <v>0</v>
          </cell>
          <cell r="H23">
            <v>0</v>
          </cell>
          <cell r="I23">
            <v>0</v>
          </cell>
          <cell r="J23">
            <v>0.2</v>
          </cell>
          <cell r="K23">
            <v>0</v>
          </cell>
          <cell r="L23">
            <v>0.2</v>
          </cell>
          <cell r="M23">
            <v>0</v>
          </cell>
          <cell r="N23">
            <v>0.13</v>
          </cell>
          <cell r="O23">
            <v>0.33333333333333337</v>
          </cell>
        </row>
        <row r="24">
          <cell r="B24">
            <v>0</v>
          </cell>
          <cell r="C24">
            <v>0</v>
          </cell>
          <cell r="D24">
            <v>0.625</v>
          </cell>
          <cell r="E24">
            <v>0</v>
          </cell>
          <cell r="F24">
            <v>0</v>
          </cell>
          <cell r="G24">
            <v>0</v>
          </cell>
          <cell r="H24">
            <v>0</v>
          </cell>
          <cell r="I24">
            <v>0</v>
          </cell>
          <cell r="J24">
            <v>0.1875</v>
          </cell>
          <cell r="K24">
            <v>0</v>
          </cell>
          <cell r="L24">
            <v>0.54545454545454541</v>
          </cell>
          <cell r="M24">
            <v>0</v>
          </cell>
          <cell r="N24">
            <v>0.43</v>
          </cell>
          <cell r="O24">
            <v>0.44705882352941179</v>
          </cell>
        </row>
        <row r="25">
          <cell r="B25">
            <v>0</v>
          </cell>
          <cell r="C25">
            <v>0</v>
          </cell>
          <cell r="D25">
            <v>1.25</v>
          </cell>
          <cell r="E25">
            <v>0</v>
          </cell>
          <cell r="F25">
            <v>0</v>
          </cell>
          <cell r="G25">
            <v>0</v>
          </cell>
          <cell r="H25">
            <v>0</v>
          </cell>
          <cell r="I25">
            <v>0</v>
          </cell>
          <cell r="J25">
            <v>0</v>
          </cell>
          <cell r="K25">
            <v>0</v>
          </cell>
          <cell r="L25">
            <v>0</v>
          </cell>
          <cell r="M25">
            <v>0</v>
          </cell>
          <cell r="N25">
            <v>0.81</v>
          </cell>
          <cell r="O25">
            <v>0.41666666666666669</v>
          </cell>
        </row>
        <row r="26">
          <cell r="B26">
            <v>0</v>
          </cell>
          <cell r="C26">
            <v>0</v>
          </cell>
          <cell r="D26">
            <v>1.3333333333333335</v>
          </cell>
          <cell r="E26">
            <v>0</v>
          </cell>
          <cell r="F26">
            <v>0</v>
          </cell>
          <cell r="G26">
            <v>0</v>
          </cell>
          <cell r="H26">
            <v>0</v>
          </cell>
          <cell r="I26">
            <v>0</v>
          </cell>
          <cell r="J26">
            <v>0</v>
          </cell>
          <cell r="K26">
            <v>0</v>
          </cell>
          <cell r="L26">
            <v>0</v>
          </cell>
          <cell r="M26">
            <v>0</v>
          </cell>
          <cell r="N26">
            <v>0.6</v>
          </cell>
          <cell r="O26">
            <v>0.45454545454545459</v>
          </cell>
        </row>
        <row r="27">
          <cell r="B27">
            <v>0</v>
          </cell>
          <cell r="C27">
            <v>0</v>
          </cell>
          <cell r="D27">
            <v>0</v>
          </cell>
          <cell r="E27">
            <v>0</v>
          </cell>
          <cell r="F27">
            <v>0</v>
          </cell>
          <cell r="G27">
            <v>0</v>
          </cell>
          <cell r="H27">
            <v>0</v>
          </cell>
          <cell r="I27">
            <v>0</v>
          </cell>
          <cell r="J27">
            <v>0</v>
          </cell>
          <cell r="K27">
            <v>0</v>
          </cell>
          <cell r="L27">
            <v>1</v>
          </cell>
          <cell r="M27">
            <v>0.12</v>
          </cell>
          <cell r="N27">
            <v>0.3</v>
          </cell>
          <cell r="O27">
            <v>0.14814814814814814</v>
          </cell>
        </row>
        <row r="28">
          <cell r="B28">
            <v>0</v>
          </cell>
          <cell r="C28">
            <v>0</v>
          </cell>
          <cell r="D28">
            <v>0</v>
          </cell>
          <cell r="E28">
            <v>0</v>
          </cell>
          <cell r="F28">
            <v>0</v>
          </cell>
          <cell r="G28">
            <v>0</v>
          </cell>
          <cell r="H28">
            <v>0</v>
          </cell>
          <cell r="I28">
            <v>0</v>
          </cell>
          <cell r="J28">
            <v>0.5</v>
          </cell>
          <cell r="K28">
            <v>0</v>
          </cell>
          <cell r="L28">
            <v>0.33333333333333337</v>
          </cell>
          <cell r="M28">
            <v>0</v>
          </cell>
          <cell r="N28">
            <v>0.4</v>
          </cell>
          <cell r="O28">
            <v>0.55555555555555558</v>
          </cell>
        </row>
        <row r="29">
          <cell r="B29">
            <v>0</v>
          </cell>
          <cell r="C29">
            <v>0</v>
          </cell>
          <cell r="D29">
            <v>0.58333333333333337</v>
          </cell>
          <cell r="E29">
            <v>0</v>
          </cell>
          <cell r="F29">
            <v>0</v>
          </cell>
          <cell r="G29">
            <v>0</v>
          </cell>
          <cell r="H29">
            <v>0</v>
          </cell>
          <cell r="I29">
            <v>0</v>
          </cell>
          <cell r="J29">
            <v>0.2857142857142857</v>
          </cell>
          <cell r="K29">
            <v>0.25</v>
          </cell>
          <cell r="L29">
            <v>0.42857142857142849</v>
          </cell>
          <cell r="M29">
            <v>0.16666666666666669</v>
          </cell>
          <cell r="N29">
            <v>0.36</v>
          </cell>
          <cell r="O29">
            <v>0.29787234042553196</v>
          </cell>
        </row>
        <row r="32">
          <cell r="B32">
            <v>0.83333333333333337</v>
          </cell>
          <cell r="C32">
            <v>0.5</v>
          </cell>
          <cell r="D32">
            <v>0.6</v>
          </cell>
          <cell r="E32">
            <v>0.16666666666666669</v>
          </cell>
          <cell r="F32">
            <v>0.33333333333333337</v>
          </cell>
          <cell r="G32">
            <v>0.1</v>
          </cell>
          <cell r="H32">
            <v>0.33333333333333331</v>
          </cell>
          <cell r="I32">
            <v>0.55555555555555558</v>
          </cell>
          <cell r="J32">
            <v>0.42857142857142849</v>
          </cell>
          <cell r="K32">
            <v>0</v>
          </cell>
          <cell r="L32">
            <v>1.5</v>
          </cell>
          <cell r="M32">
            <v>0.7142857142857143</v>
          </cell>
          <cell r="N32">
            <v>0.82</v>
          </cell>
          <cell r="O32">
            <v>0.74107142857142849</v>
          </cell>
        </row>
        <row r="33">
          <cell r="B33">
            <v>0</v>
          </cell>
          <cell r="C33">
            <v>1</v>
          </cell>
          <cell r="D33">
            <v>0</v>
          </cell>
          <cell r="E33">
            <v>0.5</v>
          </cell>
          <cell r="F33">
            <v>0.3</v>
          </cell>
          <cell r="G33">
            <v>0.6</v>
          </cell>
          <cell r="H33">
            <v>0.5</v>
          </cell>
          <cell r="I33">
            <v>0.5</v>
          </cell>
          <cell r="J33">
            <v>0.5</v>
          </cell>
          <cell r="K33">
            <v>0</v>
          </cell>
          <cell r="L33">
            <v>0.69230769230769229</v>
          </cell>
          <cell r="M33">
            <v>0.75</v>
          </cell>
          <cell r="N33">
            <v>0.49090909090909091</v>
          </cell>
          <cell r="O33">
            <v>0.43636363636363629</v>
          </cell>
        </row>
        <row r="34">
          <cell r="B34">
            <v>0.46153846153846151</v>
          </cell>
          <cell r="C34">
            <v>0.11111111111111112</v>
          </cell>
          <cell r="D34">
            <v>0.6</v>
          </cell>
          <cell r="E34">
            <v>0</v>
          </cell>
          <cell r="F34">
            <v>0</v>
          </cell>
          <cell r="G34">
            <v>0</v>
          </cell>
          <cell r="H34">
            <v>0.57692307692307687</v>
          </cell>
          <cell r="I34">
            <v>0.08</v>
          </cell>
          <cell r="J34">
            <v>0.25</v>
          </cell>
          <cell r="K34">
            <v>0</v>
          </cell>
          <cell r="L34">
            <v>0.44444444444444448</v>
          </cell>
          <cell r="M34">
            <v>1</v>
          </cell>
          <cell r="N34">
            <v>0.54</v>
          </cell>
          <cell r="O34">
            <v>0.39473684210526322</v>
          </cell>
        </row>
        <row r="35">
          <cell r="B35">
            <v>0.2</v>
          </cell>
          <cell r="C35">
            <v>0</v>
          </cell>
          <cell r="D35">
            <v>0</v>
          </cell>
          <cell r="E35">
            <v>1</v>
          </cell>
          <cell r="F35">
            <v>0.3</v>
          </cell>
          <cell r="G35">
            <v>0.5</v>
          </cell>
          <cell r="H35">
            <v>0.8</v>
          </cell>
          <cell r="I35">
            <v>0.25</v>
          </cell>
          <cell r="J35">
            <v>0</v>
          </cell>
          <cell r="K35">
            <v>0</v>
          </cell>
          <cell r="L35">
            <v>8.3333333333333343E-2</v>
          </cell>
          <cell r="M35">
            <v>0.33333333333333337</v>
          </cell>
          <cell r="N35">
            <v>0.52</v>
          </cell>
          <cell r="O35">
            <v>0.29166666666666669</v>
          </cell>
        </row>
        <row r="36">
          <cell r="B36">
            <v>0.22222222222222224</v>
          </cell>
          <cell r="C36">
            <v>0</v>
          </cell>
          <cell r="D36">
            <v>0</v>
          </cell>
          <cell r="E36">
            <v>1</v>
          </cell>
          <cell r="F36">
            <v>0.375</v>
          </cell>
          <cell r="G36">
            <v>0.5</v>
          </cell>
          <cell r="H36">
            <v>0.75</v>
          </cell>
          <cell r="I36">
            <v>0.33333333333333337</v>
          </cell>
          <cell r="J36">
            <v>0</v>
          </cell>
          <cell r="K36">
            <v>0</v>
          </cell>
          <cell r="L36">
            <v>0.18181818181818182</v>
          </cell>
          <cell r="M36">
            <v>0.5</v>
          </cell>
          <cell r="N36">
            <v>0.48</v>
          </cell>
          <cell r="O36">
            <v>0.2857142857142857</v>
          </cell>
        </row>
        <row r="37">
          <cell r="B37">
            <v>0</v>
          </cell>
          <cell r="C37">
            <v>0.5</v>
          </cell>
          <cell r="D37">
            <v>0</v>
          </cell>
          <cell r="E37">
            <v>0.21428571428571425</v>
          </cell>
          <cell r="F37">
            <v>0.25</v>
          </cell>
          <cell r="G37">
            <v>0.5</v>
          </cell>
          <cell r="H37">
            <v>0.53333333333333333</v>
          </cell>
          <cell r="I37">
            <v>0</v>
          </cell>
          <cell r="J37">
            <v>0.33333333333333337</v>
          </cell>
          <cell r="K37">
            <v>1</v>
          </cell>
          <cell r="L37">
            <v>0.8</v>
          </cell>
          <cell r="M37">
            <v>0.5</v>
          </cell>
          <cell r="N37">
            <v>0.49</v>
          </cell>
          <cell r="O37">
            <v>0.41666666666666663</v>
          </cell>
        </row>
        <row r="38">
          <cell r="B38">
            <v>0</v>
          </cell>
          <cell r="C38">
            <v>0</v>
          </cell>
          <cell r="D38">
            <v>0.2857142857142857</v>
          </cell>
          <cell r="E38">
            <v>0.2857142857142857</v>
          </cell>
          <cell r="F38">
            <v>0.2857142857142857</v>
          </cell>
          <cell r="G38">
            <v>0.33333333333333337</v>
          </cell>
          <cell r="H38">
            <v>0</v>
          </cell>
          <cell r="I38">
            <v>0</v>
          </cell>
          <cell r="J38">
            <v>0.11111111111111112</v>
          </cell>
          <cell r="K38">
            <v>0</v>
          </cell>
          <cell r="L38">
            <v>1</v>
          </cell>
          <cell r="M38">
            <v>0</v>
          </cell>
          <cell r="N38">
            <v>0.4</v>
          </cell>
          <cell r="O38">
            <v>0.26785714285714285</v>
          </cell>
        </row>
        <row r="39">
          <cell r="B39">
            <v>0.42857142857142849</v>
          </cell>
          <cell r="C39">
            <v>0.33333333333333337</v>
          </cell>
          <cell r="D39">
            <v>0.5</v>
          </cell>
          <cell r="E39">
            <v>0.2857142857142857</v>
          </cell>
          <cell r="F39">
            <v>0.33333333333333337</v>
          </cell>
          <cell r="G39">
            <v>0.4</v>
          </cell>
          <cell r="H39">
            <v>0.5</v>
          </cell>
          <cell r="I39">
            <v>0.16666666666666669</v>
          </cell>
          <cell r="J39">
            <v>0.2</v>
          </cell>
          <cell r="K39">
            <v>0</v>
          </cell>
          <cell r="L39">
            <v>0.83333333333333337</v>
          </cell>
          <cell r="M39">
            <v>0.75</v>
          </cell>
          <cell r="N39">
            <v>0.54061447811447816</v>
          </cell>
          <cell r="O39">
            <v>0.46052631578947367</v>
          </cell>
        </row>
        <row r="42">
          <cell r="B42">
            <v>1.6666666666666667</v>
          </cell>
          <cell r="C42">
            <v>1.3333333333333335</v>
          </cell>
          <cell r="D42">
            <v>1.25</v>
          </cell>
          <cell r="E42">
            <v>3.4</v>
          </cell>
          <cell r="F42">
            <v>3</v>
          </cell>
          <cell r="G42">
            <v>2.5</v>
          </cell>
          <cell r="H42">
            <v>2.5</v>
          </cell>
          <cell r="I42">
            <v>1.1111111111111112</v>
          </cell>
          <cell r="J42">
            <v>2.5</v>
          </cell>
          <cell r="K42">
            <v>2.4</v>
          </cell>
          <cell r="L42">
            <v>3.5</v>
          </cell>
          <cell r="M42">
            <v>2.5</v>
          </cell>
          <cell r="N42">
            <v>2.44</v>
          </cell>
          <cell r="O42">
            <v>2.2641509433962264</v>
          </cell>
        </row>
        <row r="43">
          <cell r="B43">
            <v>4.5</v>
          </cell>
          <cell r="C43">
            <v>3</v>
          </cell>
          <cell r="D43">
            <v>3.666666666666667</v>
          </cell>
          <cell r="E43">
            <v>3</v>
          </cell>
          <cell r="F43">
            <v>4</v>
          </cell>
          <cell r="G43">
            <v>3</v>
          </cell>
          <cell r="H43">
            <v>2</v>
          </cell>
          <cell r="I43">
            <v>3.5</v>
          </cell>
          <cell r="J43">
            <v>2.5</v>
          </cell>
          <cell r="K43">
            <v>4.5</v>
          </cell>
          <cell r="L43">
            <v>3.5</v>
          </cell>
          <cell r="M43">
            <v>1.6666666666666667</v>
          </cell>
          <cell r="N43">
            <v>2.44</v>
          </cell>
          <cell r="O43">
            <v>3.1666666666666665</v>
          </cell>
        </row>
        <row r="44">
          <cell r="B44">
            <v>4</v>
          </cell>
          <cell r="C44">
            <v>3.5</v>
          </cell>
          <cell r="D44">
            <v>3.666666666666667</v>
          </cell>
          <cell r="E44">
            <v>3.3333333333333335</v>
          </cell>
          <cell r="F44">
            <v>3.5</v>
          </cell>
          <cell r="G44">
            <v>2</v>
          </cell>
          <cell r="H44">
            <v>3</v>
          </cell>
          <cell r="I44">
            <v>3.4</v>
          </cell>
          <cell r="J44">
            <v>1.714285714285714</v>
          </cell>
          <cell r="K44">
            <v>1.5</v>
          </cell>
          <cell r="L44">
            <v>4.75</v>
          </cell>
          <cell r="M44">
            <v>2.6</v>
          </cell>
          <cell r="N44">
            <v>2.44</v>
          </cell>
          <cell r="O44">
            <v>2.9387755102040818</v>
          </cell>
        </row>
        <row r="45">
          <cell r="B45">
            <v>1.75</v>
          </cell>
          <cell r="C45">
            <v>2</v>
          </cell>
          <cell r="D45">
            <v>2.3333333333333335</v>
          </cell>
          <cell r="E45">
            <v>1.5</v>
          </cell>
          <cell r="F45">
            <v>3.5</v>
          </cell>
          <cell r="G45">
            <v>4</v>
          </cell>
          <cell r="H45">
            <v>1.8</v>
          </cell>
          <cell r="I45">
            <v>2.3333333333333335</v>
          </cell>
          <cell r="J45">
            <v>1.6</v>
          </cell>
          <cell r="K45">
            <v>1.5</v>
          </cell>
          <cell r="L45">
            <v>2</v>
          </cell>
          <cell r="M45">
            <v>1.6</v>
          </cell>
          <cell r="N45">
            <v>2.44</v>
          </cell>
          <cell r="O45">
            <v>1.9318181818181817</v>
          </cell>
        </row>
        <row r="46">
          <cell r="B46">
            <v>1.5</v>
          </cell>
          <cell r="C46">
            <v>1.5</v>
          </cell>
          <cell r="D46">
            <v>3</v>
          </cell>
          <cell r="E46">
            <v>1.6666666666666667</v>
          </cell>
          <cell r="F46">
            <v>3</v>
          </cell>
          <cell r="G46">
            <v>3</v>
          </cell>
          <cell r="H46">
            <v>2</v>
          </cell>
          <cell r="I46">
            <v>3</v>
          </cell>
          <cell r="J46">
            <v>1.75</v>
          </cell>
          <cell r="K46">
            <v>1.4</v>
          </cell>
          <cell r="L46">
            <v>2</v>
          </cell>
          <cell r="M46">
            <v>1.75</v>
          </cell>
          <cell r="N46">
            <v>2.44</v>
          </cell>
          <cell r="O46">
            <v>1.9444444444444444</v>
          </cell>
        </row>
        <row r="47">
          <cell r="B47">
            <v>4.666666666666667</v>
          </cell>
          <cell r="C47">
            <v>3</v>
          </cell>
          <cell r="D47">
            <v>2.5</v>
          </cell>
          <cell r="E47">
            <v>2.3333333333333335</v>
          </cell>
          <cell r="F47">
            <v>3</v>
          </cell>
          <cell r="G47">
            <v>2.666666666666667</v>
          </cell>
          <cell r="H47">
            <v>4</v>
          </cell>
          <cell r="I47">
            <v>3</v>
          </cell>
          <cell r="J47">
            <v>1.5</v>
          </cell>
          <cell r="K47">
            <v>2</v>
          </cell>
          <cell r="L47">
            <v>2</v>
          </cell>
          <cell r="M47">
            <v>1.8333333333333335</v>
          </cell>
          <cell r="N47">
            <v>2.44</v>
          </cell>
          <cell r="O47">
            <v>2.7</v>
          </cell>
        </row>
        <row r="48">
          <cell r="B48">
            <v>3.5</v>
          </cell>
          <cell r="C48">
            <v>2.666666666666667</v>
          </cell>
          <cell r="D48">
            <v>1.5</v>
          </cell>
          <cell r="E48">
            <v>3</v>
          </cell>
          <cell r="F48">
            <v>1.5</v>
          </cell>
          <cell r="G48">
            <v>2</v>
          </cell>
          <cell r="H48">
            <v>4</v>
          </cell>
          <cell r="I48">
            <v>2</v>
          </cell>
          <cell r="J48">
            <v>4</v>
          </cell>
          <cell r="K48">
            <v>1.5</v>
          </cell>
          <cell r="L48">
            <v>2.666666666666667</v>
          </cell>
          <cell r="M48">
            <v>3.3333333333333335</v>
          </cell>
          <cell r="N48">
            <v>2.44</v>
          </cell>
          <cell r="O48">
            <v>2.8148148148148149</v>
          </cell>
        </row>
        <row r="49">
          <cell r="B49">
            <v>3.3333333333333335</v>
          </cell>
          <cell r="C49">
            <v>2.3333333333333335</v>
          </cell>
          <cell r="D49">
            <v>2.3333333333333335</v>
          </cell>
          <cell r="E49">
            <v>2.666666666666667</v>
          </cell>
          <cell r="F49">
            <v>3.5</v>
          </cell>
          <cell r="G49">
            <v>3.5</v>
          </cell>
          <cell r="H49">
            <v>3</v>
          </cell>
          <cell r="I49">
            <v>2.5</v>
          </cell>
          <cell r="J49">
            <v>2.2000000000000002</v>
          </cell>
          <cell r="K49">
            <v>2</v>
          </cell>
          <cell r="L49">
            <v>3.3333333333333335</v>
          </cell>
          <cell r="M49">
            <v>2.25</v>
          </cell>
          <cell r="N49">
            <v>2.44</v>
          </cell>
          <cell r="O49">
            <v>2.6153846153846154</v>
          </cell>
        </row>
        <row r="52">
          <cell r="B52">
            <v>2.1136363636363638</v>
          </cell>
          <cell r="C52">
            <v>1.7285714285714286</v>
          </cell>
          <cell r="D52">
            <v>1.8383838383838385</v>
          </cell>
          <cell r="E52">
            <v>1.6304347826086956</v>
          </cell>
          <cell r="F52">
            <v>1.3555555555555554</v>
          </cell>
          <cell r="G52">
            <v>1.4193548387096775</v>
          </cell>
          <cell r="H52">
            <v>1.4141414141414141</v>
          </cell>
          <cell r="I52">
            <v>1.6428571428571428</v>
          </cell>
          <cell r="J52">
            <v>1.7571428571428573</v>
          </cell>
          <cell r="K52">
            <v>1.1599999999999999</v>
          </cell>
          <cell r="L52">
            <v>1.9375</v>
          </cell>
          <cell r="M52">
            <v>2.1176470588235294</v>
          </cell>
          <cell r="N52">
            <v>1.27</v>
          </cell>
          <cell r="O52">
            <v>1.7251461988304093</v>
          </cell>
        </row>
        <row r="53">
          <cell r="B53">
            <v>1.6190476190476191</v>
          </cell>
          <cell r="C53">
            <v>1.4583333333333333</v>
          </cell>
          <cell r="D53">
            <v>1.6231884057971018</v>
          </cell>
          <cell r="E53">
            <v>1.4285714285714286</v>
          </cell>
          <cell r="F53">
            <v>1.5</v>
          </cell>
          <cell r="G53">
            <v>1.5588235294117647</v>
          </cell>
          <cell r="H53">
            <v>1.5869565217391304</v>
          </cell>
          <cell r="I53">
            <v>1.7058823529411762</v>
          </cell>
          <cell r="J53">
            <v>1.4090909090909092</v>
          </cell>
          <cell r="K53">
            <v>1.2894736842105263</v>
          </cell>
          <cell r="L53">
            <v>2.046153846153846</v>
          </cell>
          <cell r="M53">
            <v>1.6153846153846154</v>
          </cell>
          <cell r="N53">
            <v>1.27</v>
          </cell>
          <cell r="O53">
            <v>1.6017543859649124</v>
          </cell>
        </row>
        <row r="54">
          <cell r="B54">
            <v>1.3272727272727272</v>
          </cell>
          <cell r="C54">
            <v>1.2121212121212122</v>
          </cell>
          <cell r="D54">
            <v>1.7592592592592591</v>
          </cell>
          <cell r="E54">
            <v>1.2857142857142856</v>
          </cell>
          <cell r="F54">
            <v>1.2142857142857142</v>
          </cell>
          <cell r="G54">
            <v>1.32</v>
          </cell>
          <cell r="H54">
            <v>1.161290322580645</v>
          </cell>
          <cell r="I54">
            <v>1.35</v>
          </cell>
          <cell r="J54">
            <v>1.1481481481481481</v>
          </cell>
          <cell r="K54">
            <v>1.05</v>
          </cell>
          <cell r="L54">
            <v>1.4583333333333333</v>
          </cell>
          <cell r="M54">
            <v>1.2884615384615385</v>
          </cell>
          <cell r="N54">
            <v>1.27</v>
          </cell>
          <cell r="O54">
            <v>1.3357314148681056</v>
          </cell>
        </row>
        <row r="55">
          <cell r="B55">
            <v>1.6896551724137931</v>
          </cell>
          <cell r="C55">
            <v>1.5</v>
          </cell>
          <cell r="D55">
            <v>1.5428571428571431</v>
          </cell>
          <cell r="E55">
            <v>1.1428571428571428</v>
          </cell>
          <cell r="F55">
            <v>1.4666666666666668</v>
          </cell>
          <cell r="G55">
            <v>1.357142857142857</v>
          </cell>
          <cell r="H55">
            <v>1.5</v>
          </cell>
          <cell r="I55">
            <v>1.3125</v>
          </cell>
          <cell r="J55">
            <v>1.2222222222222221</v>
          </cell>
          <cell r="K55">
            <v>1.2</v>
          </cell>
          <cell r="L55">
            <v>1.6923076923076923</v>
          </cell>
          <cell r="M55">
            <v>1.4285714285714286</v>
          </cell>
          <cell r="N55">
            <v>1.27</v>
          </cell>
          <cell r="O55">
            <v>1.4580152671755724</v>
          </cell>
        </row>
        <row r="56">
          <cell r="B56">
            <v>1.6666666666666667</v>
          </cell>
          <cell r="C56">
            <v>1.5714285714285714</v>
          </cell>
          <cell r="D56">
            <v>1.5714285714285714</v>
          </cell>
          <cell r="E56">
            <v>1.1818181818181819</v>
          </cell>
          <cell r="F56">
            <v>1.5</v>
          </cell>
          <cell r="G56">
            <v>1.3333333333333335</v>
          </cell>
          <cell r="H56">
            <v>1.4761904761904763</v>
          </cell>
          <cell r="I56">
            <v>1.3076923076923077</v>
          </cell>
          <cell r="J56">
            <v>1.2272727272727273</v>
          </cell>
          <cell r="K56">
            <v>1.25</v>
          </cell>
          <cell r="L56">
            <v>1.7142857142857142</v>
          </cell>
          <cell r="M56">
            <v>2.3214285714285712</v>
          </cell>
          <cell r="N56">
            <v>1.27</v>
          </cell>
          <cell r="O56">
            <v>1.5688073394495412</v>
          </cell>
        </row>
        <row r="57">
          <cell r="B57">
            <v>1.4528301886792452</v>
          </cell>
          <cell r="C57">
            <v>1.5</v>
          </cell>
          <cell r="D57">
            <v>1.4772727272727273</v>
          </cell>
          <cell r="E57">
            <v>1</v>
          </cell>
          <cell r="F57">
            <v>1.3125</v>
          </cell>
          <cell r="G57">
            <v>1.2432432432432432</v>
          </cell>
          <cell r="H57">
            <v>1.4761904761904763</v>
          </cell>
          <cell r="I57">
            <v>1.4285714285714286</v>
          </cell>
          <cell r="J57">
            <v>1.3225806451612903</v>
          </cell>
          <cell r="K57">
            <v>1.4545454545454546</v>
          </cell>
          <cell r="L57">
            <v>1.6857142857142857</v>
          </cell>
          <cell r="M57">
            <v>1.75</v>
          </cell>
          <cell r="N57">
            <v>1.27</v>
          </cell>
          <cell r="O57">
            <v>1.4553775743707094</v>
          </cell>
        </row>
        <row r="58">
          <cell r="B58">
            <v>1.4745762711864407</v>
          </cell>
          <cell r="C58">
            <v>1.4516129032258065</v>
          </cell>
          <cell r="D58">
            <v>1.2641509433962264</v>
          </cell>
          <cell r="E58">
            <v>1.3846153846153846</v>
          </cell>
          <cell r="F58">
            <v>1.4</v>
          </cell>
          <cell r="G58">
            <v>1.2608695652173911</v>
          </cell>
          <cell r="H58">
            <v>1.2666666666666666</v>
          </cell>
          <cell r="I58">
            <v>0.93548387096774188</v>
          </cell>
          <cell r="J58">
            <v>1.25</v>
          </cell>
          <cell r="K58">
            <v>1.2666666666666668</v>
          </cell>
          <cell r="L58">
            <v>1.6136363636363635</v>
          </cell>
          <cell r="M58">
            <v>1.2264150943396226</v>
          </cell>
          <cell r="N58">
            <v>1.27</v>
          </cell>
          <cell r="O58">
            <v>1.3198198198198199</v>
          </cell>
        </row>
        <row r="59">
          <cell r="B59">
            <v>1.6428571428571428</v>
          </cell>
          <cell r="C59">
            <v>1.5135135135135136</v>
          </cell>
          <cell r="D59">
            <v>1.5964912280701757</v>
          </cell>
          <cell r="E59">
            <v>1.3333333333333335</v>
          </cell>
          <cell r="F59">
            <v>1.3703703703703702</v>
          </cell>
          <cell r="G59">
            <v>1.375</v>
          </cell>
          <cell r="H59">
            <v>1.392156862745098</v>
          </cell>
          <cell r="I59">
            <v>1.4285714285714286</v>
          </cell>
          <cell r="J59">
            <v>1.3947368421052633</v>
          </cell>
          <cell r="K59">
            <v>1.25</v>
          </cell>
          <cell r="L59">
            <v>1.7708333333333333</v>
          </cell>
          <cell r="M59">
            <v>1.7213114754098362</v>
          </cell>
          <cell r="N59">
            <v>1.27</v>
          </cell>
          <cell r="O59">
            <v>1.5279503105590062</v>
          </cell>
        </row>
      </sheetData>
      <sheetData sheetId="51" refreshError="1"/>
      <sheetData sheetId="52" refreshError="1">
        <row r="21">
          <cell r="B21" t="str">
            <v>Evolução DEC Conjunto Aeroporto</v>
          </cell>
        </row>
        <row r="22">
          <cell r="B22" t="str">
            <v>CONSUM</v>
          </cell>
          <cell r="C22" t="str">
            <v>TOTAL</v>
          </cell>
          <cell r="D22" t="str">
            <v>NPROG</v>
          </cell>
          <cell r="E22" t="str">
            <v>PROG</v>
          </cell>
          <cell r="F22" t="str">
            <v>SUBT INT</v>
          </cell>
          <cell r="G22" t="str">
            <v>SUBT EXT</v>
          </cell>
          <cell r="H22" t="str">
            <v>Padrão Mensal = 2,5</v>
          </cell>
          <cell r="I22" t="str">
            <v>Padrão Trimestral = 4,8</v>
          </cell>
          <cell r="J22" t="str">
            <v>Padrão Anual = 8</v>
          </cell>
        </row>
        <row r="23">
          <cell r="B23">
            <v>159995</v>
          </cell>
          <cell r="C23">
            <v>0.2132</v>
          </cell>
          <cell r="D23">
            <v>6.3299999999999995E-2</v>
          </cell>
          <cell r="E23">
            <v>0.123</v>
          </cell>
          <cell r="F23">
            <v>2.6800000000000001E-2</v>
          </cell>
          <cell r="G23">
            <v>0</v>
          </cell>
          <cell r="H23">
            <v>2.5</v>
          </cell>
          <cell r="I23">
            <v>4.8</v>
          </cell>
          <cell r="J23">
            <v>8</v>
          </cell>
        </row>
        <row r="24">
          <cell r="B24">
            <v>159995</v>
          </cell>
          <cell r="C24">
            <v>0.72670000000000001</v>
          </cell>
          <cell r="D24">
            <v>0.58979999999999999</v>
          </cell>
          <cell r="E24">
            <v>0.12529999999999999</v>
          </cell>
          <cell r="F24">
            <v>1.15E-2</v>
          </cell>
          <cell r="G24">
            <v>0</v>
          </cell>
          <cell r="H24">
            <v>2.5</v>
          </cell>
          <cell r="I24">
            <v>4.8</v>
          </cell>
          <cell r="J24">
            <v>8</v>
          </cell>
        </row>
        <row r="25">
          <cell r="B25">
            <v>159995</v>
          </cell>
          <cell r="C25">
            <v>0.55220000000000002</v>
          </cell>
          <cell r="D25">
            <v>0.49390000000000001</v>
          </cell>
          <cell r="E25">
            <v>5.8299999999999998E-2</v>
          </cell>
          <cell r="F25">
            <v>0</v>
          </cell>
          <cell r="G25">
            <v>0</v>
          </cell>
          <cell r="H25">
            <v>2.5</v>
          </cell>
          <cell r="I25">
            <v>4.8</v>
          </cell>
          <cell r="J25">
            <v>8</v>
          </cell>
        </row>
        <row r="26">
          <cell r="B26">
            <v>159995</v>
          </cell>
          <cell r="C26">
            <v>1.4921</v>
          </cell>
          <cell r="D26">
            <v>1.147</v>
          </cell>
          <cell r="E26">
            <v>0.30659999999999998</v>
          </cell>
          <cell r="F26">
            <v>3.8300000000000001E-2</v>
          </cell>
          <cell r="G26">
            <v>0</v>
          </cell>
          <cell r="H26">
            <v>2.5</v>
          </cell>
          <cell r="I26">
            <v>4.8</v>
          </cell>
          <cell r="J26">
            <v>8</v>
          </cell>
        </row>
        <row r="27">
          <cell r="B27">
            <v>159995</v>
          </cell>
          <cell r="C27">
            <v>0.77170000000000005</v>
          </cell>
          <cell r="D27">
            <v>0.47010000000000002</v>
          </cell>
          <cell r="E27">
            <v>0.30159999999999998</v>
          </cell>
          <cell r="F27">
            <v>0</v>
          </cell>
          <cell r="G27">
            <v>0</v>
          </cell>
          <cell r="H27">
            <v>2.5</v>
          </cell>
          <cell r="I27">
            <v>4.8</v>
          </cell>
          <cell r="J27">
            <v>8</v>
          </cell>
        </row>
        <row r="28">
          <cell r="B28">
            <v>159995</v>
          </cell>
          <cell r="C28">
            <v>0.379</v>
          </cell>
          <cell r="D28">
            <v>0.32969999999999999</v>
          </cell>
          <cell r="E28">
            <v>4.9200000000000001E-2</v>
          </cell>
          <cell r="F28">
            <v>0</v>
          </cell>
          <cell r="G28">
            <v>0</v>
          </cell>
          <cell r="H28">
            <v>2.5</v>
          </cell>
          <cell r="I28">
            <v>4.8</v>
          </cell>
          <cell r="J28">
            <v>8</v>
          </cell>
        </row>
        <row r="29">
          <cell r="B29">
            <v>159004</v>
          </cell>
          <cell r="C29">
            <v>0.1268</v>
          </cell>
          <cell r="D29">
            <v>4.8099999999999997E-2</v>
          </cell>
          <cell r="E29">
            <v>7.8700000000000006E-2</v>
          </cell>
          <cell r="F29">
            <v>0</v>
          </cell>
          <cell r="G29">
            <v>0</v>
          </cell>
          <cell r="H29">
            <v>2.5</v>
          </cell>
          <cell r="I29">
            <v>4.8</v>
          </cell>
          <cell r="J29">
            <v>8</v>
          </cell>
        </row>
        <row r="30">
          <cell r="B30">
            <v>159665</v>
          </cell>
          <cell r="C30">
            <v>1.2794000000000001</v>
          </cell>
          <cell r="D30">
            <v>0.84940000000000004</v>
          </cell>
          <cell r="E30">
            <v>0.4299</v>
          </cell>
          <cell r="F30">
            <v>0</v>
          </cell>
          <cell r="G30">
            <v>0</v>
          </cell>
          <cell r="H30">
            <v>2.5</v>
          </cell>
          <cell r="I30">
            <v>4.8</v>
          </cell>
          <cell r="J30">
            <v>8</v>
          </cell>
        </row>
        <row r="31">
          <cell r="B31">
            <v>161745</v>
          </cell>
          <cell r="C31">
            <v>0.30669999999999997</v>
          </cell>
          <cell r="D31">
            <v>0.22489999999999999</v>
          </cell>
          <cell r="E31">
            <v>8.1900000000000001E-2</v>
          </cell>
          <cell r="F31">
            <v>0</v>
          </cell>
          <cell r="G31">
            <v>0</v>
          </cell>
          <cell r="H31">
            <v>2.5</v>
          </cell>
          <cell r="I31">
            <v>4.8</v>
          </cell>
          <cell r="J31">
            <v>8</v>
          </cell>
        </row>
        <row r="32">
          <cell r="B32">
            <v>160636</v>
          </cell>
          <cell r="C32">
            <v>0.2316</v>
          </cell>
          <cell r="D32">
            <v>0.14249999999999999</v>
          </cell>
          <cell r="E32">
            <v>8.9099999999999999E-2</v>
          </cell>
          <cell r="F32">
            <v>0</v>
          </cell>
          <cell r="G32">
            <v>0</v>
          </cell>
          <cell r="H32">
            <v>2.5</v>
          </cell>
          <cell r="I32">
            <v>4.8</v>
          </cell>
          <cell r="J32">
            <v>8</v>
          </cell>
        </row>
        <row r="33">
          <cell r="B33">
            <v>160032</v>
          </cell>
          <cell r="C33">
            <v>0.17330000000000001</v>
          </cell>
          <cell r="D33">
            <v>0.14849999999999999</v>
          </cell>
          <cell r="E33">
            <v>2.4799999999999999E-2</v>
          </cell>
          <cell r="F33">
            <v>0</v>
          </cell>
          <cell r="G33">
            <v>0</v>
          </cell>
          <cell r="H33">
            <v>2.5</v>
          </cell>
          <cell r="I33">
            <v>4.8</v>
          </cell>
          <cell r="J33">
            <v>8</v>
          </cell>
        </row>
        <row r="34">
          <cell r="B34">
            <v>160804</v>
          </cell>
          <cell r="C34">
            <v>0.71230000000000004</v>
          </cell>
          <cell r="D34">
            <v>0.51639999999999997</v>
          </cell>
          <cell r="E34">
            <v>0.1961</v>
          </cell>
          <cell r="F34">
            <v>0</v>
          </cell>
          <cell r="G34">
            <v>0</v>
          </cell>
          <cell r="H34">
            <v>2.5</v>
          </cell>
          <cell r="I34">
            <v>4.8</v>
          </cell>
          <cell r="J34">
            <v>8</v>
          </cell>
        </row>
        <row r="35">
          <cell r="B35">
            <v>159787</v>
          </cell>
          <cell r="C35">
            <v>0.98299999999999998</v>
          </cell>
          <cell r="D35">
            <v>0.81379999999999997</v>
          </cell>
          <cell r="E35">
            <v>0.1215</v>
          </cell>
          <cell r="F35">
            <v>4.7699999999999999E-2</v>
          </cell>
          <cell r="G35">
            <v>0</v>
          </cell>
          <cell r="H35">
            <v>2.5</v>
          </cell>
          <cell r="I35">
            <v>4.8</v>
          </cell>
          <cell r="J35">
            <v>8</v>
          </cell>
        </row>
        <row r="36">
          <cell r="B36">
            <v>159181</v>
          </cell>
          <cell r="C36">
            <v>0.73929999999999996</v>
          </cell>
          <cell r="D36">
            <v>0.43630000000000002</v>
          </cell>
          <cell r="E36">
            <v>0.1618</v>
          </cell>
          <cell r="F36">
            <v>0.14119999999999999</v>
          </cell>
          <cell r="G36">
            <v>0</v>
          </cell>
          <cell r="H36">
            <v>2.5</v>
          </cell>
          <cell r="I36">
            <v>4.8</v>
          </cell>
          <cell r="J36">
            <v>8</v>
          </cell>
        </row>
        <row r="37">
          <cell r="B37">
            <v>162473</v>
          </cell>
          <cell r="C37">
            <v>0.50670000000000004</v>
          </cell>
          <cell r="D37">
            <v>0.38590000000000002</v>
          </cell>
          <cell r="E37">
            <v>5.8799999999999998E-2</v>
          </cell>
          <cell r="F37">
            <v>6.2E-2</v>
          </cell>
          <cell r="G37">
            <v>0</v>
          </cell>
          <cell r="H37">
            <v>2.5</v>
          </cell>
          <cell r="I37">
            <v>4.8</v>
          </cell>
          <cell r="J37">
            <v>8</v>
          </cell>
        </row>
        <row r="38">
          <cell r="B38">
            <v>160480</v>
          </cell>
          <cell r="C38">
            <v>2.2250999999999999</v>
          </cell>
          <cell r="D38">
            <v>1.6336999999999999</v>
          </cell>
          <cell r="E38">
            <v>0.34100000000000003</v>
          </cell>
          <cell r="F38">
            <v>0.25030000000000002</v>
          </cell>
          <cell r="G38">
            <v>0</v>
          </cell>
          <cell r="I38">
            <v>4.8</v>
          </cell>
          <cell r="J38">
            <v>8</v>
          </cell>
        </row>
        <row r="39">
          <cell r="B39">
            <v>160236</v>
          </cell>
          <cell r="C39">
            <v>5.7079000000000004</v>
          </cell>
          <cell r="D39">
            <v>4.1459999999999999</v>
          </cell>
          <cell r="E39">
            <v>1.2727999999999999</v>
          </cell>
          <cell r="F39">
            <v>0.28889999999999999</v>
          </cell>
          <cell r="G39">
            <v>0</v>
          </cell>
          <cell r="J39">
            <v>8</v>
          </cell>
        </row>
        <row r="41">
          <cell r="B41" t="str">
            <v>Evolução DEC Conjunto Aricanduva</v>
          </cell>
          <cell r="F41" t="str">
            <v xml:space="preserve"> Janeiro/2006</v>
          </cell>
          <cell r="G41">
            <v>0</v>
          </cell>
          <cell r="H41" t="str">
            <v>Fevereiro/2006</v>
          </cell>
          <cell r="I41">
            <v>0</v>
          </cell>
          <cell r="J41" t="str">
            <v>Março/2006</v>
          </cell>
        </row>
        <row r="42">
          <cell r="B42" t="str">
            <v>CONSUM</v>
          </cell>
          <cell r="C42" t="str">
            <v>TOTAL</v>
          </cell>
          <cell r="D42" t="str">
            <v>NPROG</v>
          </cell>
          <cell r="E42" t="str">
            <v>PROG</v>
          </cell>
          <cell r="F42" t="str">
            <v>SUBT INT</v>
          </cell>
          <cell r="G42" t="str">
            <v>SUBT EXT</v>
          </cell>
          <cell r="H42" t="str">
            <v>Padrão Mensal = 3</v>
          </cell>
          <cell r="I42" t="str">
            <v>Padrão Trimestral = 6</v>
          </cell>
          <cell r="J42" t="str">
            <v>Padrão Anual = 10</v>
          </cell>
        </row>
        <row r="43">
          <cell r="B43">
            <v>73423</v>
          </cell>
          <cell r="C43">
            <v>0.43319999999999997</v>
          </cell>
          <cell r="D43">
            <v>0.4052</v>
          </cell>
          <cell r="E43">
            <v>2.8000000000000001E-2</v>
          </cell>
          <cell r="F43">
            <v>0</v>
          </cell>
          <cell r="G43">
            <v>0</v>
          </cell>
          <cell r="H43">
            <v>3</v>
          </cell>
          <cell r="I43">
            <v>6</v>
          </cell>
          <cell r="J43">
            <v>10</v>
          </cell>
        </row>
        <row r="44">
          <cell r="B44">
            <v>73264</v>
          </cell>
          <cell r="C44">
            <v>0.35830000000000001</v>
          </cell>
          <cell r="D44">
            <v>0.23219999999999999</v>
          </cell>
          <cell r="E44">
            <v>0.1168</v>
          </cell>
          <cell r="F44">
            <v>9.2999999999999992E-3</v>
          </cell>
          <cell r="G44">
            <v>0</v>
          </cell>
          <cell r="H44">
            <v>3</v>
          </cell>
          <cell r="I44">
            <v>6</v>
          </cell>
          <cell r="J44">
            <v>10</v>
          </cell>
        </row>
        <row r="45">
          <cell r="B45">
            <v>73175</v>
          </cell>
          <cell r="C45">
            <v>0.28410000000000002</v>
          </cell>
          <cell r="D45">
            <v>0.1016</v>
          </cell>
          <cell r="E45">
            <v>0.159</v>
          </cell>
          <cell r="F45">
            <v>2.3400000000000001E-2</v>
          </cell>
          <cell r="G45">
            <v>0</v>
          </cell>
          <cell r="H45">
            <v>3</v>
          </cell>
          <cell r="I45">
            <v>6</v>
          </cell>
          <cell r="J45">
            <v>10</v>
          </cell>
        </row>
        <row r="46">
          <cell r="B46">
            <v>73287</v>
          </cell>
          <cell r="C46">
            <v>1.0759000000000001</v>
          </cell>
          <cell r="D46">
            <v>0.73950000000000005</v>
          </cell>
          <cell r="E46">
            <v>0.30359999999999998</v>
          </cell>
          <cell r="F46">
            <v>3.27E-2</v>
          </cell>
          <cell r="G46">
            <v>0</v>
          </cell>
          <cell r="H46">
            <v>3</v>
          </cell>
          <cell r="I46">
            <v>6</v>
          </cell>
          <cell r="J46">
            <v>10</v>
          </cell>
        </row>
        <row r="47">
          <cell r="B47">
            <v>73233</v>
          </cell>
          <cell r="C47">
            <v>0.96230000000000004</v>
          </cell>
          <cell r="D47">
            <v>9.8799999999999999E-2</v>
          </cell>
          <cell r="E47">
            <v>0.86350000000000005</v>
          </cell>
          <cell r="F47">
            <v>0</v>
          </cell>
          <cell r="G47">
            <v>0</v>
          </cell>
          <cell r="H47">
            <v>3</v>
          </cell>
          <cell r="I47">
            <v>6</v>
          </cell>
          <cell r="J47">
            <v>10</v>
          </cell>
        </row>
        <row r="48">
          <cell r="B48">
            <v>73233</v>
          </cell>
          <cell r="C48">
            <v>0.91190000000000004</v>
          </cell>
          <cell r="D48">
            <v>0.33150000000000002</v>
          </cell>
          <cell r="E48">
            <v>0.55120000000000002</v>
          </cell>
          <cell r="F48">
            <v>2.92E-2</v>
          </cell>
          <cell r="G48">
            <v>0</v>
          </cell>
          <cell r="H48">
            <v>3</v>
          </cell>
          <cell r="I48">
            <v>6</v>
          </cell>
          <cell r="J48">
            <v>10</v>
          </cell>
        </row>
        <row r="49">
          <cell r="B49">
            <v>73101</v>
          </cell>
          <cell r="C49">
            <v>0.4456</v>
          </cell>
          <cell r="D49">
            <v>0.38929999999999998</v>
          </cell>
          <cell r="E49">
            <v>5.6300000000000003E-2</v>
          </cell>
          <cell r="F49">
            <v>0</v>
          </cell>
          <cell r="G49">
            <v>0</v>
          </cell>
          <cell r="H49">
            <v>3</v>
          </cell>
          <cell r="I49">
            <v>6</v>
          </cell>
          <cell r="J49">
            <v>10</v>
          </cell>
        </row>
        <row r="50">
          <cell r="B50">
            <v>73189</v>
          </cell>
          <cell r="C50">
            <v>2.3203999999999998</v>
          </cell>
          <cell r="D50">
            <v>0.81940000000000002</v>
          </cell>
          <cell r="E50">
            <v>1.4718</v>
          </cell>
          <cell r="F50">
            <v>2.92E-2</v>
          </cell>
          <cell r="G50">
            <v>0</v>
          </cell>
          <cell r="H50">
            <v>3</v>
          </cell>
          <cell r="I50">
            <v>6</v>
          </cell>
          <cell r="J50">
            <v>10</v>
          </cell>
        </row>
        <row r="51">
          <cell r="B51">
            <v>74156</v>
          </cell>
          <cell r="C51">
            <v>0.60260000000000002</v>
          </cell>
          <cell r="D51">
            <v>0.29880000000000001</v>
          </cell>
          <cell r="E51">
            <v>8.0500000000000002E-2</v>
          </cell>
          <cell r="F51">
            <v>0.22320000000000001</v>
          </cell>
          <cell r="G51">
            <v>0</v>
          </cell>
          <cell r="H51">
            <v>3</v>
          </cell>
          <cell r="I51">
            <v>6</v>
          </cell>
          <cell r="J51">
            <v>10</v>
          </cell>
        </row>
        <row r="52">
          <cell r="B52">
            <v>74221</v>
          </cell>
          <cell r="C52">
            <v>0.48039999999999999</v>
          </cell>
          <cell r="D52">
            <v>0.29780000000000001</v>
          </cell>
          <cell r="E52">
            <v>0.1825</v>
          </cell>
          <cell r="F52">
            <v>0</v>
          </cell>
          <cell r="G52">
            <v>0</v>
          </cell>
          <cell r="H52">
            <v>3</v>
          </cell>
          <cell r="I52">
            <v>6</v>
          </cell>
          <cell r="J52">
            <v>10</v>
          </cell>
        </row>
        <row r="53">
          <cell r="B53">
            <v>74214</v>
          </cell>
          <cell r="C53">
            <v>0.29070000000000001</v>
          </cell>
          <cell r="D53">
            <v>0.2331</v>
          </cell>
          <cell r="E53">
            <v>5.7599999999999998E-2</v>
          </cell>
          <cell r="F53">
            <v>0</v>
          </cell>
          <cell r="G53">
            <v>0</v>
          </cell>
          <cell r="H53">
            <v>3</v>
          </cell>
          <cell r="I53">
            <v>6</v>
          </cell>
          <cell r="J53">
            <v>10</v>
          </cell>
        </row>
        <row r="54">
          <cell r="B54">
            <v>74197</v>
          </cell>
          <cell r="C54">
            <v>1.3735999999999999</v>
          </cell>
          <cell r="D54">
            <v>0.82969999999999999</v>
          </cell>
          <cell r="E54">
            <v>0.3206</v>
          </cell>
          <cell r="F54">
            <v>0.22309999999999999</v>
          </cell>
          <cell r="G54">
            <v>0</v>
          </cell>
          <cell r="H54">
            <v>3</v>
          </cell>
          <cell r="I54">
            <v>6</v>
          </cell>
          <cell r="J54">
            <v>10</v>
          </cell>
        </row>
        <row r="55">
          <cell r="B55">
            <v>74277</v>
          </cell>
          <cell r="C55">
            <v>0.70289999999999997</v>
          </cell>
          <cell r="D55">
            <v>0.33679999999999999</v>
          </cell>
          <cell r="E55">
            <v>0.36609999999999998</v>
          </cell>
          <cell r="F55">
            <v>0</v>
          </cell>
          <cell r="G55">
            <v>0</v>
          </cell>
          <cell r="H55">
            <v>3</v>
          </cell>
          <cell r="I55">
            <v>6</v>
          </cell>
          <cell r="J55">
            <v>10</v>
          </cell>
        </row>
        <row r="56">
          <cell r="B56">
            <v>74272</v>
          </cell>
          <cell r="C56">
            <v>0.94669999999999999</v>
          </cell>
          <cell r="D56">
            <v>0.2041</v>
          </cell>
          <cell r="E56">
            <v>0.38400000000000001</v>
          </cell>
          <cell r="F56">
            <v>3.0999999999999999E-3</v>
          </cell>
          <cell r="G56">
            <v>0.35549999999999998</v>
          </cell>
          <cell r="H56">
            <v>3</v>
          </cell>
          <cell r="I56">
            <v>6</v>
          </cell>
          <cell r="J56">
            <v>10</v>
          </cell>
        </row>
        <row r="57">
          <cell r="B57">
            <v>75191</v>
          </cell>
          <cell r="C57">
            <v>0.60499999999999998</v>
          </cell>
          <cell r="D57">
            <v>0.39169999999999999</v>
          </cell>
          <cell r="E57">
            <v>0.1411</v>
          </cell>
          <cell r="F57">
            <v>7.22E-2</v>
          </cell>
          <cell r="G57">
            <v>0</v>
          </cell>
          <cell r="H57">
            <v>3</v>
          </cell>
          <cell r="I57">
            <v>6</v>
          </cell>
          <cell r="J57">
            <v>10</v>
          </cell>
        </row>
        <row r="58">
          <cell r="B58">
            <v>74580</v>
          </cell>
          <cell r="C58">
            <v>2.2528000000000001</v>
          </cell>
          <cell r="D58">
            <v>0.93359999999999999</v>
          </cell>
          <cell r="E58">
            <v>0.88929999999999998</v>
          </cell>
          <cell r="F58">
            <v>7.5899999999999995E-2</v>
          </cell>
          <cell r="G58">
            <v>0.35399999999999998</v>
          </cell>
          <cell r="I58">
            <v>6</v>
          </cell>
          <cell r="J58">
            <v>10</v>
          </cell>
        </row>
        <row r="59">
          <cell r="B59">
            <v>73813</v>
          </cell>
          <cell r="C59">
            <v>7.0259</v>
          </cell>
          <cell r="D59">
            <v>3.3239999999999998</v>
          </cell>
          <cell r="E59">
            <v>2.9815999999999998</v>
          </cell>
          <cell r="F59">
            <v>0.36230000000000001</v>
          </cell>
          <cell r="G59">
            <v>0.35770000000000002</v>
          </cell>
          <cell r="J59">
            <v>10</v>
          </cell>
        </row>
        <row r="61">
          <cell r="B61" t="str">
            <v>Evolução DEC Conjunto Butantã</v>
          </cell>
        </row>
        <row r="62">
          <cell r="B62" t="str">
            <v>CONSUM</v>
          </cell>
          <cell r="C62" t="str">
            <v>TOTAL</v>
          </cell>
          <cell r="D62" t="str">
            <v>NPROG</v>
          </cell>
          <cell r="E62" t="str">
            <v>PROG</v>
          </cell>
          <cell r="F62" t="str">
            <v>SUBT INT</v>
          </cell>
          <cell r="G62" t="str">
            <v>SUBT EXT</v>
          </cell>
          <cell r="H62" t="str">
            <v>Padrão Mensal = 3,6</v>
          </cell>
          <cell r="I62" t="str">
            <v>Padrão Trimestral = 7,2</v>
          </cell>
          <cell r="J62" t="str">
            <v>Padrão Anual = 12</v>
          </cell>
        </row>
        <row r="63">
          <cell r="B63">
            <v>29173</v>
          </cell>
          <cell r="C63">
            <v>0.3826</v>
          </cell>
          <cell r="D63">
            <v>0.31659999999999999</v>
          </cell>
          <cell r="E63">
            <v>6.6000000000000003E-2</v>
          </cell>
          <cell r="F63">
            <v>0</v>
          </cell>
          <cell r="G63">
            <v>0</v>
          </cell>
          <cell r="H63">
            <v>3.6</v>
          </cell>
          <cell r="I63">
            <v>7.2</v>
          </cell>
          <cell r="J63">
            <v>12</v>
          </cell>
        </row>
        <row r="64">
          <cell r="B64">
            <v>29173</v>
          </cell>
          <cell r="C64">
            <v>0.61729999999999996</v>
          </cell>
          <cell r="D64">
            <v>0.58130000000000004</v>
          </cell>
          <cell r="E64">
            <v>3.2199999999999999E-2</v>
          </cell>
          <cell r="F64">
            <v>3.8999999999999998E-3</v>
          </cell>
          <cell r="G64">
            <v>0</v>
          </cell>
          <cell r="H64">
            <v>3.6</v>
          </cell>
          <cell r="I64">
            <v>7.2</v>
          </cell>
          <cell r="J64">
            <v>12</v>
          </cell>
        </row>
        <row r="65">
          <cell r="B65">
            <v>29140</v>
          </cell>
          <cell r="C65">
            <v>0.85760000000000003</v>
          </cell>
          <cell r="D65">
            <v>0.44540000000000002</v>
          </cell>
          <cell r="E65">
            <v>0.27710000000000001</v>
          </cell>
          <cell r="F65">
            <v>0.1351</v>
          </cell>
          <cell r="G65">
            <v>0</v>
          </cell>
          <cell r="H65">
            <v>3.6</v>
          </cell>
          <cell r="I65">
            <v>7.2</v>
          </cell>
          <cell r="J65">
            <v>12</v>
          </cell>
        </row>
        <row r="66">
          <cell r="B66">
            <v>29162</v>
          </cell>
          <cell r="C66">
            <v>1.8572</v>
          </cell>
          <cell r="D66">
            <v>1.3432999999999999</v>
          </cell>
          <cell r="E66">
            <v>0.37509999999999999</v>
          </cell>
          <cell r="F66">
            <v>0.1389</v>
          </cell>
          <cell r="G66">
            <v>0</v>
          </cell>
          <cell r="H66">
            <v>3.6</v>
          </cell>
          <cell r="I66">
            <v>7.2</v>
          </cell>
          <cell r="J66">
            <v>12</v>
          </cell>
        </row>
        <row r="67">
          <cell r="B67">
            <v>29140</v>
          </cell>
          <cell r="C67">
            <v>0.70540000000000003</v>
          </cell>
          <cell r="D67">
            <v>0.67830000000000001</v>
          </cell>
          <cell r="E67">
            <v>2.7099999999999999E-2</v>
          </cell>
          <cell r="F67">
            <v>0</v>
          </cell>
          <cell r="G67">
            <v>0</v>
          </cell>
          <cell r="H67">
            <v>3.6</v>
          </cell>
          <cell r="I67">
            <v>7.2</v>
          </cell>
          <cell r="J67">
            <v>12</v>
          </cell>
        </row>
        <row r="68">
          <cell r="B68">
            <v>29144</v>
          </cell>
          <cell r="C68">
            <v>0.28910000000000002</v>
          </cell>
          <cell r="D68">
            <v>0.2132</v>
          </cell>
          <cell r="E68">
            <v>1.4500000000000001E-2</v>
          </cell>
          <cell r="F68">
            <v>5.8500000000000003E-2</v>
          </cell>
          <cell r="G68">
            <v>2.8999999999999998E-3</v>
          </cell>
          <cell r="H68">
            <v>3.6</v>
          </cell>
          <cell r="I68">
            <v>7.2</v>
          </cell>
          <cell r="J68">
            <v>12</v>
          </cell>
        </row>
        <row r="69">
          <cell r="B69">
            <v>29112</v>
          </cell>
          <cell r="C69">
            <v>0.27289999999999998</v>
          </cell>
          <cell r="D69">
            <v>0.21829999999999999</v>
          </cell>
          <cell r="E69">
            <v>5.4600000000000003E-2</v>
          </cell>
          <cell r="F69">
            <v>0</v>
          </cell>
          <cell r="G69">
            <v>0</v>
          </cell>
          <cell r="H69">
            <v>3.6</v>
          </cell>
          <cell r="I69">
            <v>7.2</v>
          </cell>
          <cell r="J69">
            <v>12</v>
          </cell>
        </row>
        <row r="70">
          <cell r="B70">
            <v>29132</v>
          </cell>
          <cell r="C70">
            <v>1.2675000000000001</v>
          </cell>
          <cell r="D70">
            <v>1.1099000000000001</v>
          </cell>
          <cell r="E70">
            <v>9.6199999999999994E-2</v>
          </cell>
          <cell r="F70">
            <v>5.8500000000000003E-2</v>
          </cell>
          <cell r="G70">
            <v>2.8999999999999998E-3</v>
          </cell>
          <cell r="H70">
            <v>3.6</v>
          </cell>
          <cell r="I70">
            <v>7.2</v>
          </cell>
          <cell r="J70">
            <v>12</v>
          </cell>
        </row>
        <row r="71">
          <cell r="B71">
            <v>29445</v>
          </cell>
          <cell r="C71">
            <v>0.1837</v>
          </cell>
          <cell r="D71">
            <v>0.182</v>
          </cell>
          <cell r="E71">
            <v>1.6000000000000001E-3</v>
          </cell>
          <cell r="F71">
            <v>0</v>
          </cell>
          <cell r="G71">
            <v>0</v>
          </cell>
          <cell r="H71">
            <v>3.6</v>
          </cell>
          <cell r="I71">
            <v>7.2</v>
          </cell>
          <cell r="J71">
            <v>12</v>
          </cell>
        </row>
        <row r="72">
          <cell r="B72">
            <v>29445</v>
          </cell>
          <cell r="C72">
            <v>9.5299999999999996E-2</v>
          </cell>
          <cell r="D72">
            <v>7.7200000000000005E-2</v>
          </cell>
          <cell r="E72">
            <v>1.8100000000000002E-2</v>
          </cell>
          <cell r="F72">
            <v>0</v>
          </cell>
          <cell r="G72">
            <v>0</v>
          </cell>
          <cell r="H72">
            <v>3.6</v>
          </cell>
          <cell r="I72">
            <v>7.2</v>
          </cell>
          <cell r="J72">
            <v>12</v>
          </cell>
        </row>
        <row r="73">
          <cell r="B73">
            <v>29444</v>
          </cell>
          <cell r="C73">
            <v>0.51759999999999995</v>
          </cell>
          <cell r="D73">
            <v>0.49130000000000001</v>
          </cell>
          <cell r="E73">
            <v>2.1299999999999999E-2</v>
          </cell>
          <cell r="F73">
            <v>4.8999999999999998E-3</v>
          </cell>
          <cell r="G73">
            <v>0</v>
          </cell>
          <cell r="H73">
            <v>3.6</v>
          </cell>
          <cell r="I73">
            <v>7.2</v>
          </cell>
          <cell r="J73">
            <v>12</v>
          </cell>
        </row>
        <row r="74">
          <cell r="B74">
            <v>29445</v>
          </cell>
          <cell r="C74">
            <v>0.79659999999999997</v>
          </cell>
          <cell r="D74">
            <v>0.75049999999999994</v>
          </cell>
          <cell r="E74">
            <v>4.1000000000000002E-2</v>
          </cell>
          <cell r="F74">
            <v>4.8999999999999998E-3</v>
          </cell>
          <cell r="G74">
            <v>0</v>
          </cell>
          <cell r="H74">
            <v>3.6</v>
          </cell>
          <cell r="I74">
            <v>7.2</v>
          </cell>
          <cell r="J74">
            <v>12</v>
          </cell>
        </row>
        <row r="75">
          <cell r="B75">
            <v>29437</v>
          </cell>
          <cell r="C75">
            <v>1.7721</v>
          </cell>
          <cell r="D75">
            <v>1.6456999999999999</v>
          </cell>
          <cell r="E75">
            <v>0.12640000000000001</v>
          </cell>
          <cell r="F75">
            <v>0</v>
          </cell>
          <cell r="G75">
            <v>0</v>
          </cell>
          <cell r="H75">
            <v>3.6</v>
          </cell>
          <cell r="I75">
            <v>7.2</v>
          </cell>
          <cell r="J75">
            <v>12</v>
          </cell>
        </row>
        <row r="76">
          <cell r="B76">
            <v>29436</v>
          </cell>
          <cell r="C76">
            <v>0.56459999999999999</v>
          </cell>
          <cell r="D76">
            <v>0.36120000000000002</v>
          </cell>
          <cell r="E76">
            <v>0.2034</v>
          </cell>
          <cell r="F76">
            <v>0</v>
          </cell>
          <cell r="G76">
            <v>0</v>
          </cell>
          <cell r="H76">
            <v>3.6</v>
          </cell>
          <cell r="I76">
            <v>7.2</v>
          </cell>
          <cell r="J76">
            <v>12</v>
          </cell>
        </row>
        <row r="77">
          <cell r="B77">
            <v>29858</v>
          </cell>
          <cell r="C77">
            <v>0.43709999999999999</v>
          </cell>
          <cell r="D77">
            <v>0.39610000000000001</v>
          </cell>
          <cell r="E77">
            <v>4.1000000000000002E-2</v>
          </cell>
          <cell r="F77">
            <v>0</v>
          </cell>
          <cell r="G77">
            <v>0</v>
          </cell>
          <cell r="H77">
            <v>3.6</v>
          </cell>
          <cell r="I77">
            <v>7.2</v>
          </cell>
          <cell r="J77">
            <v>12</v>
          </cell>
        </row>
        <row r="78">
          <cell r="B78">
            <v>29577</v>
          </cell>
          <cell r="C78">
            <v>2.7669000000000001</v>
          </cell>
          <cell r="D78">
            <v>2.3973</v>
          </cell>
          <cell r="E78">
            <v>0.36959999999999998</v>
          </cell>
          <cell r="F78">
            <v>0</v>
          </cell>
          <cell r="G78">
            <v>0</v>
          </cell>
          <cell r="I78">
            <v>7.2</v>
          </cell>
          <cell r="J78">
            <v>12</v>
          </cell>
        </row>
        <row r="79">
          <cell r="B79">
            <v>29329</v>
          </cell>
          <cell r="C79">
            <v>6.6957000000000004</v>
          </cell>
          <cell r="D79">
            <v>5.6090999999999998</v>
          </cell>
          <cell r="E79">
            <v>0.88239999999999996</v>
          </cell>
          <cell r="F79">
            <v>0.20119999999999999</v>
          </cell>
          <cell r="G79">
            <v>2.8999999999999998E-3</v>
          </cell>
          <cell r="J79">
            <v>12</v>
          </cell>
        </row>
        <row r="81">
          <cell r="B81" t="str">
            <v>Evolução DEC Conjunto Campo Limpo</v>
          </cell>
        </row>
        <row r="82">
          <cell r="B82" t="str">
            <v>CONSUM</v>
          </cell>
          <cell r="C82" t="str">
            <v>TOTAL</v>
          </cell>
          <cell r="D82" t="str">
            <v>NPROG</v>
          </cell>
          <cell r="E82" t="str">
            <v>PROG</v>
          </cell>
          <cell r="F82" t="str">
            <v>SUBT INT</v>
          </cell>
          <cell r="G82" t="str">
            <v>SUBT EXT</v>
          </cell>
          <cell r="H82" t="str">
            <v>Padrão Mensal = 4,5</v>
          </cell>
          <cell r="I82" t="str">
            <v>Padrão Trimestral = 9</v>
          </cell>
          <cell r="J82" t="str">
            <v>Padrão Anual = 15</v>
          </cell>
        </row>
        <row r="83">
          <cell r="B83">
            <v>130903</v>
          </cell>
          <cell r="C83">
            <v>1.5573999999999999</v>
          </cell>
          <cell r="D83">
            <v>1.3129999999999999</v>
          </cell>
          <cell r="E83">
            <v>0.2445</v>
          </cell>
          <cell r="F83">
            <v>0</v>
          </cell>
          <cell r="G83">
            <v>0</v>
          </cell>
          <cell r="H83">
            <v>4.5</v>
          </cell>
          <cell r="I83">
            <v>9</v>
          </cell>
          <cell r="J83">
            <v>15</v>
          </cell>
        </row>
        <row r="84">
          <cell r="B84">
            <v>130903</v>
          </cell>
          <cell r="C84">
            <v>2.3334000000000001</v>
          </cell>
          <cell r="D84">
            <v>2.0775999999999999</v>
          </cell>
          <cell r="E84">
            <v>0.192</v>
          </cell>
          <cell r="F84">
            <v>6.3799999999999996E-2</v>
          </cell>
          <cell r="G84">
            <v>0</v>
          </cell>
          <cell r="H84">
            <v>4.5</v>
          </cell>
          <cell r="I84">
            <v>9</v>
          </cell>
          <cell r="J84">
            <v>15</v>
          </cell>
        </row>
        <row r="85">
          <cell r="B85">
            <v>130903</v>
          </cell>
          <cell r="C85">
            <v>1.3108</v>
          </cell>
          <cell r="D85">
            <v>1.0664</v>
          </cell>
          <cell r="E85">
            <v>0.16109999999999999</v>
          </cell>
          <cell r="F85">
            <v>8.3199999999999996E-2</v>
          </cell>
          <cell r="G85">
            <v>1E-4</v>
          </cell>
          <cell r="H85">
            <v>4.5</v>
          </cell>
          <cell r="I85">
            <v>9</v>
          </cell>
          <cell r="J85">
            <v>15</v>
          </cell>
        </row>
        <row r="86">
          <cell r="B86">
            <v>130903</v>
          </cell>
          <cell r="C86">
            <v>5.2016</v>
          </cell>
          <cell r="D86">
            <v>4.4569999999999999</v>
          </cell>
          <cell r="E86">
            <v>0.59760000000000002</v>
          </cell>
          <cell r="F86">
            <v>0.14699999999999999</v>
          </cell>
          <cell r="G86">
            <v>1E-4</v>
          </cell>
          <cell r="H86">
            <v>4.5</v>
          </cell>
          <cell r="I86">
            <v>9</v>
          </cell>
          <cell r="J86">
            <v>15</v>
          </cell>
        </row>
        <row r="87">
          <cell r="B87">
            <v>130903</v>
          </cell>
          <cell r="C87">
            <v>1.2015</v>
          </cell>
          <cell r="D87">
            <v>0.86460000000000004</v>
          </cell>
          <cell r="E87">
            <v>0.32250000000000001</v>
          </cell>
          <cell r="F87">
            <v>0</v>
          </cell>
          <cell r="G87">
            <v>1.43E-2</v>
          </cell>
          <cell r="H87">
            <v>4.5</v>
          </cell>
          <cell r="I87">
            <v>9</v>
          </cell>
          <cell r="J87">
            <v>15</v>
          </cell>
        </row>
        <row r="88">
          <cell r="B88">
            <v>130903</v>
          </cell>
          <cell r="C88">
            <v>0.77890000000000004</v>
          </cell>
          <cell r="D88">
            <v>0.40310000000000001</v>
          </cell>
          <cell r="E88">
            <v>2.3400000000000001E-2</v>
          </cell>
          <cell r="F88">
            <v>0.35239999999999999</v>
          </cell>
          <cell r="G88">
            <v>0</v>
          </cell>
          <cell r="H88">
            <v>4.5</v>
          </cell>
          <cell r="I88">
            <v>9</v>
          </cell>
          <cell r="J88">
            <v>15</v>
          </cell>
        </row>
        <row r="89">
          <cell r="B89">
            <v>130903</v>
          </cell>
          <cell r="C89">
            <v>1.1120000000000001</v>
          </cell>
          <cell r="D89">
            <v>1.0651999999999999</v>
          </cell>
          <cell r="E89">
            <v>4.6800000000000001E-2</v>
          </cell>
          <cell r="F89">
            <v>0</v>
          </cell>
          <cell r="G89">
            <v>0</v>
          </cell>
          <cell r="H89">
            <v>4.5</v>
          </cell>
          <cell r="I89">
            <v>9</v>
          </cell>
          <cell r="J89">
            <v>15</v>
          </cell>
        </row>
        <row r="90">
          <cell r="B90">
            <v>130903</v>
          </cell>
          <cell r="C90">
            <v>3.0924</v>
          </cell>
          <cell r="D90">
            <v>2.3329</v>
          </cell>
          <cell r="E90">
            <v>0.39269999999999999</v>
          </cell>
          <cell r="F90">
            <v>0.35239999999999999</v>
          </cell>
          <cell r="G90">
            <v>1.43E-2</v>
          </cell>
          <cell r="H90">
            <v>4.5</v>
          </cell>
          <cell r="I90">
            <v>9</v>
          </cell>
          <cell r="J90">
            <v>15</v>
          </cell>
        </row>
        <row r="91">
          <cell r="B91">
            <v>131514</v>
          </cell>
          <cell r="C91">
            <v>1.2423999999999999</v>
          </cell>
          <cell r="D91">
            <v>1.2085999999999999</v>
          </cell>
          <cell r="E91">
            <v>3.3799999999999997E-2</v>
          </cell>
          <cell r="F91">
            <v>0</v>
          </cell>
          <cell r="G91">
            <v>0</v>
          </cell>
          <cell r="H91">
            <v>4.5</v>
          </cell>
          <cell r="I91">
            <v>9</v>
          </cell>
          <cell r="J91">
            <v>15</v>
          </cell>
        </row>
        <row r="92">
          <cell r="B92">
            <v>131577</v>
          </cell>
          <cell r="C92">
            <v>0.49840000000000001</v>
          </cell>
          <cell r="D92">
            <v>0.48909999999999998</v>
          </cell>
          <cell r="E92">
            <v>9.2999999999999992E-3</v>
          </cell>
          <cell r="F92">
            <v>0</v>
          </cell>
          <cell r="G92">
            <v>0</v>
          </cell>
          <cell r="H92">
            <v>4.5</v>
          </cell>
          <cell r="I92">
            <v>9</v>
          </cell>
          <cell r="J92">
            <v>15</v>
          </cell>
        </row>
        <row r="93">
          <cell r="B93">
            <v>131591</v>
          </cell>
          <cell r="C93">
            <v>1.1669</v>
          </cell>
          <cell r="D93">
            <v>0.89770000000000005</v>
          </cell>
          <cell r="E93">
            <v>6.2899999999999998E-2</v>
          </cell>
          <cell r="F93">
            <v>0.20630000000000001</v>
          </cell>
          <cell r="G93">
            <v>0</v>
          </cell>
          <cell r="H93">
            <v>4.5</v>
          </cell>
          <cell r="I93">
            <v>9</v>
          </cell>
          <cell r="J93">
            <v>15</v>
          </cell>
        </row>
        <row r="94">
          <cell r="B94">
            <v>131561</v>
          </cell>
          <cell r="C94">
            <v>2.9076</v>
          </cell>
          <cell r="D94">
            <v>2.5952000000000002</v>
          </cell>
          <cell r="E94">
            <v>0.106</v>
          </cell>
          <cell r="F94">
            <v>0.20630000000000001</v>
          </cell>
          <cell r="G94">
            <v>0</v>
          </cell>
          <cell r="H94">
            <v>4.5</v>
          </cell>
          <cell r="I94">
            <v>9</v>
          </cell>
          <cell r="J94">
            <v>15</v>
          </cell>
        </row>
        <row r="95">
          <cell r="B95">
            <v>131448</v>
          </cell>
          <cell r="C95">
            <v>1.8837999999999999</v>
          </cell>
          <cell r="D95">
            <v>1.6040000000000001</v>
          </cell>
          <cell r="E95">
            <v>0.27979999999999999</v>
          </cell>
          <cell r="F95">
            <v>0</v>
          </cell>
          <cell r="G95">
            <v>0</v>
          </cell>
          <cell r="H95">
            <v>4.5</v>
          </cell>
          <cell r="I95">
            <v>9</v>
          </cell>
          <cell r="J95">
            <v>15</v>
          </cell>
        </row>
        <row r="96">
          <cell r="B96">
            <v>131439</v>
          </cell>
          <cell r="C96">
            <v>1.1191</v>
          </cell>
          <cell r="D96">
            <v>1.0289999999999999</v>
          </cell>
          <cell r="E96">
            <v>9.01E-2</v>
          </cell>
          <cell r="F96">
            <v>0</v>
          </cell>
          <cell r="G96">
            <v>0</v>
          </cell>
          <cell r="H96">
            <v>4.5</v>
          </cell>
          <cell r="I96">
            <v>9</v>
          </cell>
          <cell r="J96">
            <v>15</v>
          </cell>
        </row>
        <row r="97">
          <cell r="B97">
            <v>135806</v>
          </cell>
          <cell r="C97">
            <v>1.3605</v>
          </cell>
          <cell r="D97">
            <v>1.3243</v>
          </cell>
          <cell r="E97">
            <v>3.56E-2</v>
          </cell>
          <cell r="F97">
            <v>6.9999999999999999E-4</v>
          </cell>
          <cell r="G97">
            <v>0</v>
          </cell>
          <cell r="H97">
            <v>4.5</v>
          </cell>
          <cell r="I97">
            <v>9</v>
          </cell>
          <cell r="J97">
            <v>15</v>
          </cell>
        </row>
        <row r="98">
          <cell r="B98">
            <v>132898</v>
          </cell>
          <cell r="C98">
            <v>4.3602999999999996</v>
          </cell>
          <cell r="D98">
            <v>3.9575</v>
          </cell>
          <cell r="E98">
            <v>0.4022</v>
          </cell>
          <cell r="F98">
            <v>6.9999999999999999E-4</v>
          </cell>
          <cell r="G98">
            <v>0</v>
          </cell>
          <cell r="I98">
            <v>9</v>
          </cell>
          <cell r="J98">
            <v>15</v>
          </cell>
        </row>
        <row r="99">
          <cell r="B99">
            <v>131566</v>
          </cell>
          <cell r="C99">
            <v>15.5642</v>
          </cell>
          <cell r="D99">
            <v>13.3484</v>
          </cell>
          <cell r="E99">
            <v>1.4976</v>
          </cell>
          <cell r="F99">
            <v>0.70389999999999997</v>
          </cell>
          <cell r="G99">
            <v>1.43E-2</v>
          </cell>
          <cell r="J99">
            <v>15</v>
          </cell>
        </row>
        <row r="101">
          <cell r="B101" t="str">
            <v>Evolução DEC Conjunto Capão Redondo</v>
          </cell>
        </row>
        <row r="102">
          <cell r="B102" t="str">
            <v>CONSUM</v>
          </cell>
          <cell r="C102" t="str">
            <v>TOTAL</v>
          </cell>
          <cell r="D102" t="str">
            <v>NPROG</v>
          </cell>
          <cell r="E102" t="str">
            <v>PROG</v>
          </cell>
          <cell r="F102" t="str">
            <v>SUBT INT</v>
          </cell>
          <cell r="G102" t="str">
            <v>SUBT EXT</v>
          </cell>
          <cell r="H102" t="str">
            <v>Padrão Mensal = 3</v>
          </cell>
          <cell r="I102" t="str">
            <v>Padrão Trimestral = 6</v>
          </cell>
          <cell r="J102" t="str">
            <v>Padrão Anual = 10</v>
          </cell>
        </row>
        <row r="103">
          <cell r="B103">
            <v>96399</v>
          </cell>
          <cell r="C103">
            <v>1.2796000000000001</v>
          </cell>
          <cell r="D103">
            <v>0.8206</v>
          </cell>
          <cell r="E103">
            <v>0.45900000000000002</v>
          </cell>
          <cell r="F103">
            <v>0</v>
          </cell>
          <cell r="G103">
            <v>0</v>
          </cell>
          <cell r="H103">
            <v>3</v>
          </cell>
          <cell r="I103">
            <v>6</v>
          </cell>
          <cell r="J103">
            <v>10</v>
          </cell>
        </row>
        <row r="104">
          <cell r="B104">
            <v>96309</v>
          </cell>
          <cell r="C104">
            <v>0.45079999999999998</v>
          </cell>
          <cell r="D104">
            <v>0.28210000000000002</v>
          </cell>
          <cell r="E104">
            <v>6.9099999999999995E-2</v>
          </cell>
          <cell r="F104">
            <v>9.9599999999999994E-2</v>
          </cell>
          <cell r="G104">
            <v>0</v>
          </cell>
          <cell r="H104">
            <v>3</v>
          </cell>
          <cell r="I104">
            <v>6</v>
          </cell>
          <cell r="J104">
            <v>10</v>
          </cell>
        </row>
        <row r="105">
          <cell r="B105">
            <v>96309</v>
          </cell>
          <cell r="C105">
            <v>0.90490000000000004</v>
          </cell>
          <cell r="D105">
            <v>0.70640000000000003</v>
          </cell>
          <cell r="E105">
            <v>0.1983</v>
          </cell>
          <cell r="F105">
            <v>0</v>
          </cell>
          <cell r="G105">
            <v>2.0000000000000001E-4</v>
          </cell>
          <cell r="H105">
            <v>3</v>
          </cell>
          <cell r="I105">
            <v>6</v>
          </cell>
          <cell r="J105">
            <v>10</v>
          </cell>
        </row>
        <row r="106">
          <cell r="B106">
            <v>96339</v>
          </cell>
          <cell r="C106">
            <v>2.6356999999999999</v>
          </cell>
          <cell r="D106">
            <v>1.8092999999999999</v>
          </cell>
          <cell r="E106">
            <v>0.72660000000000002</v>
          </cell>
          <cell r="F106">
            <v>9.9599999999999994E-2</v>
          </cell>
          <cell r="G106">
            <v>2.0000000000000001E-4</v>
          </cell>
          <cell r="H106">
            <v>3</v>
          </cell>
          <cell r="I106">
            <v>6</v>
          </cell>
          <cell r="J106">
            <v>10</v>
          </cell>
        </row>
        <row r="107">
          <cell r="B107">
            <v>96323</v>
          </cell>
          <cell r="C107">
            <v>0.60040000000000004</v>
          </cell>
          <cell r="D107">
            <v>0.1429</v>
          </cell>
          <cell r="E107">
            <v>0.45760000000000001</v>
          </cell>
          <cell r="F107">
            <v>0</v>
          </cell>
          <cell r="G107">
            <v>0</v>
          </cell>
          <cell r="H107">
            <v>3</v>
          </cell>
          <cell r="I107">
            <v>6</v>
          </cell>
          <cell r="J107">
            <v>10</v>
          </cell>
        </row>
        <row r="108">
          <cell r="B108">
            <v>96306</v>
          </cell>
          <cell r="C108">
            <v>1.0202</v>
          </cell>
          <cell r="D108">
            <v>0.35199999999999998</v>
          </cell>
          <cell r="E108">
            <v>0.59489999999999998</v>
          </cell>
          <cell r="F108">
            <v>7.3400000000000007E-2</v>
          </cell>
          <cell r="G108">
            <v>0</v>
          </cell>
          <cell r="H108">
            <v>3</v>
          </cell>
          <cell r="I108">
            <v>6</v>
          </cell>
          <cell r="J108">
            <v>10</v>
          </cell>
        </row>
        <row r="109">
          <cell r="B109">
            <v>96313</v>
          </cell>
          <cell r="C109">
            <v>0.57899999999999996</v>
          </cell>
          <cell r="D109">
            <v>0.53010000000000002</v>
          </cell>
          <cell r="E109">
            <v>4.8899999999999999E-2</v>
          </cell>
          <cell r="F109">
            <v>0</v>
          </cell>
          <cell r="G109">
            <v>0</v>
          </cell>
          <cell r="H109">
            <v>3</v>
          </cell>
          <cell r="I109">
            <v>6</v>
          </cell>
          <cell r="J109">
            <v>10</v>
          </cell>
        </row>
        <row r="110">
          <cell r="B110">
            <v>96314</v>
          </cell>
          <cell r="C110">
            <v>2.1996000000000002</v>
          </cell>
          <cell r="D110">
            <v>1.0249999999999999</v>
          </cell>
          <cell r="E110">
            <v>1.1013999999999999</v>
          </cell>
          <cell r="F110">
            <v>7.3400000000000007E-2</v>
          </cell>
          <cell r="G110">
            <v>0</v>
          </cell>
          <cell r="H110">
            <v>3</v>
          </cell>
          <cell r="I110">
            <v>6</v>
          </cell>
          <cell r="J110">
            <v>10</v>
          </cell>
        </row>
        <row r="111">
          <cell r="B111">
            <v>98356</v>
          </cell>
          <cell r="C111">
            <v>0.94510000000000005</v>
          </cell>
          <cell r="D111">
            <v>0.93899999999999995</v>
          </cell>
          <cell r="E111">
            <v>6.1000000000000004E-3</v>
          </cell>
          <cell r="F111">
            <v>0</v>
          </cell>
          <cell r="G111">
            <v>0</v>
          </cell>
          <cell r="H111">
            <v>3</v>
          </cell>
          <cell r="I111">
            <v>6</v>
          </cell>
          <cell r="J111">
            <v>10</v>
          </cell>
        </row>
        <row r="112">
          <cell r="B112">
            <v>98356</v>
          </cell>
          <cell r="C112">
            <v>0.71150000000000002</v>
          </cell>
          <cell r="D112">
            <v>0.40089999999999998</v>
          </cell>
          <cell r="E112">
            <v>0.31059999999999999</v>
          </cell>
          <cell r="F112">
            <v>0</v>
          </cell>
          <cell r="G112">
            <v>0</v>
          </cell>
          <cell r="H112">
            <v>3</v>
          </cell>
          <cell r="I112">
            <v>6</v>
          </cell>
          <cell r="J112">
            <v>10</v>
          </cell>
        </row>
        <row r="113">
          <cell r="B113">
            <v>98356</v>
          </cell>
          <cell r="C113">
            <v>0.48049999999999998</v>
          </cell>
          <cell r="D113">
            <v>0.2586</v>
          </cell>
          <cell r="E113">
            <v>0.22189999999999999</v>
          </cell>
          <cell r="F113">
            <v>0</v>
          </cell>
          <cell r="G113">
            <v>0</v>
          </cell>
          <cell r="H113">
            <v>3</v>
          </cell>
          <cell r="I113">
            <v>6</v>
          </cell>
          <cell r="J113">
            <v>10</v>
          </cell>
        </row>
        <row r="114">
          <cell r="B114">
            <v>98356</v>
          </cell>
          <cell r="C114">
            <v>2.1371000000000002</v>
          </cell>
          <cell r="D114">
            <v>1.5985</v>
          </cell>
          <cell r="E114">
            <v>0.53859999999999997</v>
          </cell>
          <cell r="F114">
            <v>0</v>
          </cell>
          <cell r="G114">
            <v>0</v>
          </cell>
          <cell r="H114">
            <v>3</v>
          </cell>
          <cell r="I114">
            <v>6</v>
          </cell>
          <cell r="J114">
            <v>10</v>
          </cell>
        </row>
        <row r="115">
          <cell r="B115">
            <v>98458</v>
          </cell>
          <cell r="C115">
            <v>0.55679999999999996</v>
          </cell>
          <cell r="D115">
            <v>0.54420000000000002</v>
          </cell>
          <cell r="E115">
            <v>1.26E-2</v>
          </cell>
          <cell r="F115">
            <v>0</v>
          </cell>
          <cell r="G115">
            <v>0</v>
          </cell>
          <cell r="H115">
            <v>3</v>
          </cell>
          <cell r="I115">
            <v>6</v>
          </cell>
          <cell r="J115">
            <v>10</v>
          </cell>
        </row>
        <row r="116">
          <cell r="B116">
            <v>98457</v>
          </cell>
          <cell r="C116">
            <v>0.4667</v>
          </cell>
          <cell r="D116">
            <v>0.46629999999999999</v>
          </cell>
          <cell r="E116">
            <v>4.0000000000000002E-4</v>
          </cell>
          <cell r="F116">
            <v>0</v>
          </cell>
          <cell r="G116">
            <v>0</v>
          </cell>
          <cell r="H116">
            <v>3</v>
          </cell>
          <cell r="I116">
            <v>6</v>
          </cell>
          <cell r="J116">
            <v>10</v>
          </cell>
        </row>
        <row r="117">
          <cell r="B117">
            <v>99864</v>
          </cell>
          <cell r="C117">
            <v>1.9153</v>
          </cell>
          <cell r="D117">
            <v>1.8815</v>
          </cell>
          <cell r="E117">
            <v>3.3799999999999997E-2</v>
          </cell>
          <cell r="F117">
            <v>0</v>
          </cell>
          <cell r="G117">
            <v>0</v>
          </cell>
          <cell r="H117">
            <v>3</v>
          </cell>
          <cell r="I117">
            <v>6</v>
          </cell>
          <cell r="J117">
            <v>10</v>
          </cell>
        </row>
        <row r="118">
          <cell r="B118">
            <v>98926</v>
          </cell>
          <cell r="C118">
            <v>2.9521000000000002</v>
          </cell>
          <cell r="D118">
            <v>2.9051</v>
          </cell>
          <cell r="E118">
            <v>4.7100000000000003E-2</v>
          </cell>
          <cell r="F118">
            <v>0</v>
          </cell>
          <cell r="G118">
            <v>0</v>
          </cell>
          <cell r="I118">
            <v>6</v>
          </cell>
          <cell r="J118">
            <v>10</v>
          </cell>
        </row>
        <row r="119">
          <cell r="B119">
            <v>97484</v>
          </cell>
          <cell r="C119">
            <v>9.9298999999999999</v>
          </cell>
          <cell r="D119">
            <v>7.3616000000000001</v>
          </cell>
          <cell r="E119">
            <v>2.3974000000000002</v>
          </cell>
          <cell r="F119">
            <v>0.1709</v>
          </cell>
          <cell r="G119">
            <v>2.0000000000000001E-4</v>
          </cell>
          <cell r="J119">
            <v>10</v>
          </cell>
        </row>
        <row r="121">
          <cell r="B121" t="str">
            <v>Evolução DEC Conjunto Carapicuíba</v>
          </cell>
        </row>
        <row r="122">
          <cell r="B122" t="str">
            <v>CONSUM</v>
          </cell>
          <cell r="C122" t="str">
            <v>TOTAL</v>
          </cell>
          <cell r="D122" t="str">
            <v>NPROG</v>
          </cell>
          <cell r="E122" t="str">
            <v>PROG</v>
          </cell>
          <cell r="F122" t="str">
            <v>SUBT INT</v>
          </cell>
          <cell r="G122" t="str">
            <v>SUBT EXT</v>
          </cell>
          <cell r="H122" t="str">
            <v>Padrão Mensal = 5,4</v>
          </cell>
          <cell r="I122" t="str">
            <v>Padrão Trimestral = 10,8</v>
          </cell>
          <cell r="J122" t="str">
            <v>Padrão Anual = 18</v>
          </cell>
        </row>
        <row r="123">
          <cell r="B123">
            <v>99703</v>
          </cell>
          <cell r="C123">
            <v>1.3411</v>
          </cell>
          <cell r="D123">
            <v>1.0227999999999999</v>
          </cell>
          <cell r="E123">
            <v>0.23449999999999999</v>
          </cell>
          <cell r="F123">
            <v>8.3799999999999999E-2</v>
          </cell>
          <cell r="G123">
            <v>0</v>
          </cell>
          <cell r="H123">
            <v>5.4</v>
          </cell>
          <cell r="I123">
            <v>10.8</v>
          </cell>
          <cell r="J123">
            <v>18</v>
          </cell>
        </row>
        <row r="124">
          <cell r="B124">
            <v>99703</v>
          </cell>
          <cell r="C124">
            <v>0.34549999999999997</v>
          </cell>
          <cell r="D124">
            <v>0.33150000000000002</v>
          </cell>
          <cell r="E124">
            <v>1.3899999999999999E-2</v>
          </cell>
          <cell r="F124">
            <v>0</v>
          </cell>
          <cell r="G124">
            <v>0</v>
          </cell>
          <cell r="H124">
            <v>5.4</v>
          </cell>
          <cell r="I124">
            <v>10.8</v>
          </cell>
          <cell r="J124">
            <v>18</v>
          </cell>
        </row>
        <row r="125">
          <cell r="B125">
            <v>99703</v>
          </cell>
          <cell r="C125">
            <v>0.66420000000000001</v>
          </cell>
          <cell r="D125">
            <v>0.56830000000000003</v>
          </cell>
          <cell r="E125">
            <v>5.7000000000000002E-2</v>
          </cell>
          <cell r="F125">
            <v>0</v>
          </cell>
          <cell r="G125">
            <v>3.8899999999999997E-2</v>
          </cell>
          <cell r="H125">
            <v>5.4</v>
          </cell>
          <cell r="I125">
            <v>10.8</v>
          </cell>
          <cell r="J125">
            <v>18</v>
          </cell>
        </row>
        <row r="126">
          <cell r="B126">
            <v>99703</v>
          </cell>
          <cell r="C126">
            <v>2.3508</v>
          </cell>
          <cell r="D126">
            <v>1.9226000000000001</v>
          </cell>
          <cell r="E126">
            <v>0.3054</v>
          </cell>
          <cell r="F126">
            <v>8.3799999999999999E-2</v>
          </cell>
          <cell r="G126">
            <v>3.8899999999999997E-2</v>
          </cell>
          <cell r="H126">
            <v>5.4</v>
          </cell>
          <cell r="I126">
            <v>10.8</v>
          </cell>
          <cell r="J126">
            <v>18</v>
          </cell>
        </row>
        <row r="127">
          <cell r="B127">
            <v>99703</v>
          </cell>
          <cell r="C127">
            <v>0.6351</v>
          </cell>
          <cell r="D127">
            <v>0.50609999999999999</v>
          </cell>
          <cell r="E127">
            <v>6.9500000000000006E-2</v>
          </cell>
          <cell r="F127">
            <v>5.9499999999999997E-2</v>
          </cell>
          <cell r="G127">
            <v>0</v>
          </cell>
          <cell r="H127">
            <v>5.4</v>
          </cell>
          <cell r="I127">
            <v>10.8</v>
          </cell>
          <cell r="J127">
            <v>18</v>
          </cell>
        </row>
        <row r="128">
          <cell r="B128">
            <v>99703</v>
          </cell>
          <cell r="C128">
            <v>0.63360000000000005</v>
          </cell>
          <cell r="D128">
            <v>0.60229999999999995</v>
          </cell>
          <cell r="E128">
            <v>2.7099999999999999E-2</v>
          </cell>
          <cell r="F128">
            <v>4.1999999999999997E-3</v>
          </cell>
          <cell r="G128">
            <v>0</v>
          </cell>
          <cell r="H128">
            <v>5.4</v>
          </cell>
          <cell r="I128">
            <v>10.8</v>
          </cell>
          <cell r="J128">
            <v>18</v>
          </cell>
        </row>
        <row r="129">
          <cell r="B129">
            <v>99703</v>
          </cell>
          <cell r="C129">
            <v>0.51490000000000002</v>
          </cell>
          <cell r="D129">
            <v>0.50180000000000002</v>
          </cell>
          <cell r="E129">
            <v>1.3100000000000001E-2</v>
          </cell>
          <cell r="F129">
            <v>0</v>
          </cell>
          <cell r="G129">
            <v>0</v>
          </cell>
          <cell r="H129">
            <v>5.4</v>
          </cell>
          <cell r="I129">
            <v>10.8</v>
          </cell>
          <cell r="J129">
            <v>18</v>
          </cell>
        </row>
        <row r="130">
          <cell r="B130">
            <v>99703</v>
          </cell>
          <cell r="C130">
            <v>1.7836000000000001</v>
          </cell>
          <cell r="D130">
            <v>1.6102000000000001</v>
          </cell>
          <cell r="E130">
            <v>0.10970000000000001</v>
          </cell>
          <cell r="F130">
            <v>6.3700000000000007E-2</v>
          </cell>
          <cell r="G130">
            <v>0</v>
          </cell>
          <cell r="H130">
            <v>5.4</v>
          </cell>
          <cell r="I130">
            <v>10.8</v>
          </cell>
          <cell r="J130">
            <v>18</v>
          </cell>
        </row>
        <row r="131">
          <cell r="B131">
            <v>99703</v>
          </cell>
          <cell r="C131">
            <v>2.2040000000000002</v>
          </cell>
          <cell r="D131">
            <v>1.9628000000000001</v>
          </cell>
          <cell r="E131">
            <v>1.6500000000000001E-2</v>
          </cell>
          <cell r="F131">
            <v>0.22470000000000001</v>
          </cell>
          <cell r="G131">
            <v>0</v>
          </cell>
          <cell r="H131">
            <v>5.4</v>
          </cell>
          <cell r="I131">
            <v>10.8</v>
          </cell>
          <cell r="J131">
            <v>18</v>
          </cell>
        </row>
        <row r="132">
          <cell r="B132">
            <v>99703</v>
          </cell>
          <cell r="C132">
            <v>0.25979999999999998</v>
          </cell>
          <cell r="D132">
            <v>0.23300000000000001</v>
          </cell>
          <cell r="E132">
            <v>2.6700000000000002E-2</v>
          </cell>
          <cell r="F132">
            <v>0</v>
          </cell>
          <cell r="G132">
            <v>0</v>
          </cell>
          <cell r="H132">
            <v>5.4</v>
          </cell>
          <cell r="I132">
            <v>10.8</v>
          </cell>
          <cell r="J132">
            <v>18</v>
          </cell>
        </row>
        <row r="133">
          <cell r="B133">
            <v>99703</v>
          </cell>
          <cell r="C133">
            <v>0.90880000000000005</v>
          </cell>
          <cell r="D133">
            <v>0.90429999999999999</v>
          </cell>
          <cell r="E133">
            <v>4.4999999999999997E-3</v>
          </cell>
          <cell r="F133">
            <v>0</v>
          </cell>
          <cell r="G133">
            <v>0</v>
          </cell>
          <cell r="H133">
            <v>5.4</v>
          </cell>
          <cell r="I133">
            <v>10.8</v>
          </cell>
          <cell r="J133">
            <v>18</v>
          </cell>
        </row>
        <row r="134">
          <cell r="B134">
            <v>99703</v>
          </cell>
          <cell r="C134">
            <v>3.3725999999999998</v>
          </cell>
          <cell r="D134">
            <v>3.1000999999999999</v>
          </cell>
          <cell r="E134">
            <v>4.7699999999999999E-2</v>
          </cell>
          <cell r="F134">
            <v>0.22470000000000001</v>
          </cell>
          <cell r="G134">
            <v>0</v>
          </cell>
          <cell r="H134">
            <v>5.4</v>
          </cell>
          <cell r="I134">
            <v>10.8</v>
          </cell>
          <cell r="J134">
            <v>18</v>
          </cell>
        </row>
        <row r="135">
          <cell r="B135">
            <v>99703</v>
          </cell>
          <cell r="C135">
            <v>0.83279999999999998</v>
          </cell>
          <cell r="D135">
            <v>0.73470000000000002</v>
          </cell>
          <cell r="E135">
            <v>5.62E-2</v>
          </cell>
          <cell r="F135">
            <v>0</v>
          </cell>
          <cell r="G135">
            <v>4.19E-2</v>
          </cell>
          <cell r="H135">
            <v>5.4</v>
          </cell>
          <cell r="I135">
            <v>10.8</v>
          </cell>
          <cell r="J135">
            <v>18</v>
          </cell>
        </row>
        <row r="136">
          <cell r="B136">
            <v>99703</v>
          </cell>
          <cell r="C136">
            <v>0.90429999999999999</v>
          </cell>
          <cell r="D136">
            <v>0.73650000000000004</v>
          </cell>
          <cell r="E136">
            <v>1.9199999999999998E-2</v>
          </cell>
          <cell r="F136">
            <v>0.14860000000000001</v>
          </cell>
          <cell r="G136">
            <v>0</v>
          </cell>
          <cell r="H136">
            <v>5.4</v>
          </cell>
          <cell r="I136">
            <v>10.8</v>
          </cell>
          <cell r="J136">
            <v>18</v>
          </cell>
        </row>
        <row r="137">
          <cell r="B137">
            <v>104102</v>
          </cell>
          <cell r="C137">
            <v>1.3784000000000001</v>
          </cell>
          <cell r="D137">
            <v>1.3270999999999999</v>
          </cell>
          <cell r="E137">
            <v>5.1299999999999998E-2</v>
          </cell>
          <cell r="F137">
            <v>0</v>
          </cell>
          <cell r="G137">
            <v>0</v>
          </cell>
          <cell r="H137">
            <v>5.4</v>
          </cell>
          <cell r="I137">
            <v>10.8</v>
          </cell>
          <cell r="J137">
            <v>18</v>
          </cell>
        </row>
        <row r="138">
          <cell r="B138">
            <v>101169</v>
          </cell>
          <cell r="C138">
            <v>3.1303000000000001</v>
          </cell>
          <cell r="D138">
            <v>2.8155000000000001</v>
          </cell>
          <cell r="E138">
            <v>0.12709999999999999</v>
          </cell>
          <cell r="F138">
            <v>0.1464</v>
          </cell>
          <cell r="G138">
            <v>4.1300000000000003E-2</v>
          </cell>
          <cell r="I138">
            <v>10.8</v>
          </cell>
          <cell r="J138">
            <v>18</v>
          </cell>
        </row>
        <row r="139">
          <cell r="B139">
            <v>100070</v>
          </cell>
          <cell r="C139">
            <v>10.6441</v>
          </cell>
          <cell r="D139">
            <v>9.4550000000000001</v>
          </cell>
          <cell r="E139">
            <v>0.58960000000000001</v>
          </cell>
          <cell r="F139">
            <v>0.51890000000000003</v>
          </cell>
          <cell r="G139">
            <v>8.0500000000000002E-2</v>
          </cell>
          <cell r="J139">
            <v>18</v>
          </cell>
        </row>
        <row r="141">
          <cell r="B141" t="str">
            <v>Evolução DEC Conjunto Casa Verde</v>
          </cell>
        </row>
        <row r="142">
          <cell r="B142" t="str">
            <v>CONSUM</v>
          </cell>
          <cell r="C142" t="str">
            <v>TOTAL</v>
          </cell>
          <cell r="D142" t="str">
            <v>NPROG</v>
          </cell>
          <cell r="E142" t="str">
            <v>PROG</v>
          </cell>
          <cell r="F142" t="str">
            <v>SUBT INT</v>
          </cell>
          <cell r="G142" t="str">
            <v>SUBT EXT</v>
          </cell>
          <cell r="H142" t="str">
            <v>Padrão Mensal = 2,7</v>
          </cell>
          <cell r="I142" t="str">
            <v>Padrão Trimestral = 5,4</v>
          </cell>
          <cell r="J142" t="str">
            <v>Padrão Anual = 9</v>
          </cell>
        </row>
        <row r="143">
          <cell r="B143">
            <v>247596</v>
          </cell>
          <cell r="C143">
            <v>0.67779999999999996</v>
          </cell>
          <cell r="D143">
            <v>0.55320000000000003</v>
          </cell>
          <cell r="E143">
            <v>8.0600000000000005E-2</v>
          </cell>
          <cell r="F143">
            <v>4.3999999999999997E-2</v>
          </cell>
          <cell r="G143">
            <v>0</v>
          </cell>
          <cell r="H143">
            <v>2.7</v>
          </cell>
          <cell r="I143">
            <v>5.4</v>
          </cell>
          <cell r="J143">
            <v>9</v>
          </cell>
        </row>
        <row r="144">
          <cell r="B144">
            <v>247599</v>
          </cell>
          <cell r="C144">
            <v>0.52410000000000001</v>
          </cell>
          <cell r="D144">
            <v>0.23830000000000001</v>
          </cell>
          <cell r="E144">
            <v>0.18679999999999999</v>
          </cell>
          <cell r="F144">
            <v>9.9000000000000005E-2</v>
          </cell>
          <cell r="G144">
            <v>0</v>
          </cell>
          <cell r="H144">
            <v>2.7</v>
          </cell>
          <cell r="I144">
            <v>5.4</v>
          </cell>
          <cell r="J144">
            <v>9</v>
          </cell>
        </row>
        <row r="145">
          <cell r="B145">
            <v>247635</v>
          </cell>
          <cell r="C145">
            <v>0.41930000000000001</v>
          </cell>
          <cell r="D145">
            <v>0.3075</v>
          </cell>
          <cell r="E145">
            <v>9.8699999999999996E-2</v>
          </cell>
          <cell r="F145">
            <v>0</v>
          </cell>
          <cell r="G145">
            <v>1.3100000000000001E-2</v>
          </cell>
          <cell r="H145">
            <v>2.7</v>
          </cell>
          <cell r="I145">
            <v>5.4</v>
          </cell>
          <cell r="J145">
            <v>9</v>
          </cell>
        </row>
        <row r="146">
          <cell r="B146">
            <v>247610</v>
          </cell>
          <cell r="C146">
            <v>1.6212</v>
          </cell>
          <cell r="D146">
            <v>1.099</v>
          </cell>
          <cell r="E146">
            <v>0.36609999999999998</v>
          </cell>
          <cell r="F146">
            <v>0.14299999999999999</v>
          </cell>
          <cell r="G146">
            <v>1.3100000000000001E-2</v>
          </cell>
          <cell r="H146">
            <v>2.7</v>
          </cell>
          <cell r="I146">
            <v>5.4</v>
          </cell>
          <cell r="J146">
            <v>9</v>
          </cell>
        </row>
        <row r="147">
          <cell r="B147">
            <v>247566</v>
          </cell>
          <cell r="C147">
            <v>0.35539999999999999</v>
          </cell>
          <cell r="D147">
            <v>0.26379999999999998</v>
          </cell>
          <cell r="E147">
            <v>8.8599999999999998E-2</v>
          </cell>
          <cell r="F147">
            <v>3.0000000000000001E-3</v>
          </cell>
          <cell r="G147">
            <v>0</v>
          </cell>
          <cell r="H147">
            <v>2.7</v>
          </cell>
          <cell r="I147">
            <v>5.4</v>
          </cell>
          <cell r="J147">
            <v>9</v>
          </cell>
        </row>
        <row r="148">
          <cell r="B148">
            <v>247561</v>
          </cell>
          <cell r="C148">
            <v>0.26939999999999997</v>
          </cell>
          <cell r="D148">
            <v>0.23019999999999999</v>
          </cell>
          <cell r="E148">
            <v>3.9199999999999999E-2</v>
          </cell>
          <cell r="F148">
            <v>0</v>
          </cell>
          <cell r="G148">
            <v>0</v>
          </cell>
          <cell r="H148">
            <v>2.7</v>
          </cell>
          <cell r="I148">
            <v>5.4</v>
          </cell>
          <cell r="J148">
            <v>9</v>
          </cell>
        </row>
        <row r="149">
          <cell r="B149">
            <v>247633</v>
          </cell>
          <cell r="C149">
            <v>0.30719999999999997</v>
          </cell>
          <cell r="D149">
            <v>0.16639999999999999</v>
          </cell>
          <cell r="E149">
            <v>2.4199999999999999E-2</v>
          </cell>
          <cell r="F149">
            <v>0.1166</v>
          </cell>
          <cell r="G149">
            <v>0</v>
          </cell>
          <cell r="H149">
            <v>2.7</v>
          </cell>
          <cell r="I149">
            <v>5.4</v>
          </cell>
          <cell r="J149">
            <v>9</v>
          </cell>
        </row>
        <row r="150">
          <cell r="B150">
            <v>247587</v>
          </cell>
          <cell r="C150">
            <v>0.93200000000000005</v>
          </cell>
          <cell r="D150">
            <v>0.66039999999999999</v>
          </cell>
          <cell r="E150">
            <v>0.152</v>
          </cell>
          <cell r="F150">
            <v>0.1196</v>
          </cell>
          <cell r="G150">
            <v>0</v>
          </cell>
          <cell r="H150">
            <v>2.7</v>
          </cell>
          <cell r="I150">
            <v>5.4</v>
          </cell>
          <cell r="J150">
            <v>9</v>
          </cell>
        </row>
        <row r="151">
          <cell r="B151">
            <v>250944</v>
          </cell>
          <cell r="C151">
            <v>0.40360000000000001</v>
          </cell>
          <cell r="D151">
            <v>0.33329999999999999</v>
          </cell>
          <cell r="E151">
            <v>4.2200000000000001E-2</v>
          </cell>
          <cell r="F151">
            <v>0</v>
          </cell>
          <cell r="G151">
            <v>2.81E-2</v>
          </cell>
          <cell r="H151">
            <v>2.7</v>
          </cell>
          <cell r="I151">
            <v>5.4</v>
          </cell>
          <cell r="J151">
            <v>9</v>
          </cell>
        </row>
        <row r="152">
          <cell r="B152">
            <v>251040</v>
          </cell>
          <cell r="C152">
            <v>0.29699999999999999</v>
          </cell>
          <cell r="D152">
            <v>0.25619999999999998</v>
          </cell>
          <cell r="E152">
            <v>3.8E-3</v>
          </cell>
          <cell r="F152">
            <v>3.6900000000000002E-2</v>
          </cell>
          <cell r="G152">
            <v>0</v>
          </cell>
          <cell r="H152">
            <v>2.7</v>
          </cell>
          <cell r="I152">
            <v>5.4</v>
          </cell>
          <cell r="J152">
            <v>9</v>
          </cell>
        </row>
        <row r="153">
          <cell r="B153">
            <v>251042</v>
          </cell>
          <cell r="C153">
            <v>0.33850000000000002</v>
          </cell>
          <cell r="D153">
            <v>0.29520000000000002</v>
          </cell>
          <cell r="E153">
            <v>1.7299999999999999E-2</v>
          </cell>
          <cell r="F153">
            <v>2.5999999999999999E-2</v>
          </cell>
          <cell r="G153">
            <v>0</v>
          </cell>
          <cell r="H153">
            <v>2.7</v>
          </cell>
          <cell r="I153">
            <v>5.4</v>
          </cell>
          <cell r="J153">
            <v>9</v>
          </cell>
        </row>
        <row r="154">
          <cell r="B154">
            <v>251009</v>
          </cell>
          <cell r="C154">
            <v>1.0390999999999999</v>
          </cell>
          <cell r="D154">
            <v>0.88470000000000004</v>
          </cell>
          <cell r="E154">
            <v>6.3299999999999995E-2</v>
          </cell>
          <cell r="F154">
            <v>6.2899999999999998E-2</v>
          </cell>
          <cell r="G154">
            <v>2.81E-2</v>
          </cell>
          <cell r="H154">
            <v>2.7</v>
          </cell>
          <cell r="I154">
            <v>5.4</v>
          </cell>
          <cell r="J154">
            <v>9</v>
          </cell>
        </row>
        <row r="155">
          <cell r="B155">
            <v>251060</v>
          </cell>
          <cell r="C155">
            <v>0.29580000000000001</v>
          </cell>
          <cell r="D155">
            <v>0.1968</v>
          </cell>
          <cell r="E155">
            <v>3.09E-2</v>
          </cell>
          <cell r="F155">
            <v>0</v>
          </cell>
          <cell r="G155">
            <v>6.8000000000000005E-2</v>
          </cell>
          <cell r="H155">
            <v>2.7</v>
          </cell>
          <cell r="I155">
            <v>5.4</v>
          </cell>
          <cell r="J155">
            <v>9</v>
          </cell>
        </row>
        <row r="156">
          <cell r="B156">
            <v>251049</v>
          </cell>
          <cell r="C156">
            <v>0.2833</v>
          </cell>
          <cell r="D156">
            <v>0.252</v>
          </cell>
          <cell r="E156">
            <v>2.86E-2</v>
          </cell>
          <cell r="F156">
            <v>2.7000000000000001E-3</v>
          </cell>
          <cell r="G156">
            <v>0</v>
          </cell>
          <cell r="H156">
            <v>2.7</v>
          </cell>
          <cell r="I156">
            <v>5.4</v>
          </cell>
          <cell r="J156">
            <v>9</v>
          </cell>
        </row>
        <row r="157">
          <cell r="B157">
            <v>253740</v>
          </cell>
          <cell r="C157">
            <v>1.8877999999999999</v>
          </cell>
          <cell r="D157">
            <v>1.2424999999999999</v>
          </cell>
          <cell r="E157">
            <v>0.2616</v>
          </cell>
          <cell r="F157">
            <v>8.3599999999999994E-2</v>
          </cell>
          <cell r="G157">
            <v>0.3</v>
          </cell>
          <cell r="H157">
            <v>2.7</v>
          </cell>
          <cell r="I157">
            <v>5.4</v>
          </cell>
          <cell r="J157">
            <v>9</v>
          </cell>
        </row>
        <row r="158">
          <cell r="B158">
            <v>251950</v>
          </cell>
          <cell r="C158">
            <v>2.4782999999999999</v>
          </cell>
          <cell r="D158">
            <v>1.6984999999999999</v>
          </cell>
          <cell r="E158">
            <v>0.32269999999999999</v>
          </cell>
          <cell r="F158">
            <v>8.6900000000000005E-2</v>
          </cell>
          <cell r="G158">
            <v>0.36990000000000001</v>
          </cell>
          <cell r="I158">
            <v>5.4</v>
          </cell>
          <cell r="J158">
            <v>9</v>
          </cell>
        </row>
        <row r="159">
          <cell r="B159">
            <v>249539</v>
          </cell>
          <cell r="C159">
            <v>6.0808</v>
          </cell>
          <cell r="D159">
            <v>4.3505000000000003</v>
          </cell>
          <cell r="E159">
            <v>0.90359999999999996</v>
          </cell>
          <cell r="F159">
            <v>0.41160000000000002</v>
          </cell>
          <cell r="G159">
            <v>0.41470000000000001</v>
          </cell>
          <cell r="J159">
            <v>9</v>
          </cell>
        </row>
        <row r="161">
          <cell r="B161" t="str">
            <v>Evolução DEC Conjunto Centro Jardins</v>
          </cell>
        </row>
        <row r="162">
          <cell r="B162" t="str">
            <v>CONSUM</v>
          </cell>
          <cell r="C162" t="str">
            <v>TOTAL</v>
          </cell>
          <cell r="D162" t="str">
            <v>NPROG</v>
          </cell>
          <cell r="E162" t="str">
            <v>PROG</v>
          </cell>
          <cell r="F162" t="str">
            <v>SUBT INT</v>
          </cell>
          <cell r="G162" t="str">
            <v>SUBT EXT</v>
          </cell>
          <cell r="H162" t="str">
            <v>Padrão Mensal = 2,5</v>
          </cell>
          <cell r="I162" t="str">
            <v>Padrão Trimestral = 3</v>
          </cell>
          <cell r="J162" t="str">
            <v>Padrão Anual = 5</v>
          </cell>
        </row>
        <row r="163">
          <cell r="B163">
            <v>175074</v>
          </cell>
          <cell r="C163">
            <v>0.22850000000000001</v>
          </cell>
          <cell r="D163">
            <v>0.22600000000000001</v>
          </cell>
          <cell r="E163">
            <v>2.5000000000000001E-3</v>
          </cell>
          <cell r="F163">
            <v>0</v>
          </cell>
          <cell r="G163">
            <v>0</v>
          </cell>
          <cell r="H163">
            <v>2.5</v>
          </cell>
          <cell r="I163">
            <v>3</v>
          </cell>
          <cell r="J163">
            <v>5</v>
          </cell>
        </row>
        <row r="164">
          <cell r="B164">
            <v>175074</v>
          </cell>
          <cell r="C164">
            <v>4.82E-2</v>
          </cell>
          <cell r="D164">
            <v>4.5400000000000003E-2</v>
          </cell>
          <cell r="E164">
            <v>2.0999999999999999E-3</v>
          </cell>
          <cell r="F164">
            <v>6.9999999999999999E-4</v>
          </cell>
          <cell r="G164">
            <v>0</v>
          </cell>
          <cell r="H164">
            <v>2.5</v>
          </cell>
          <cell r="I164">
            <v>3</v>
          </cell>
          <cell r="J164">
            <v>5</v>
          </cell>
        </row>
        <row r="165">
          <cell r="B165">
            <v>175074</v>
          </cell>
          <cell r="C165">
            <v>0.1565</v>
          </cell>
          <cell r="D165">
            <v>1.6899999999999998E-2</v>
          </cell>
          <cell r="E165">
            <v>0.10199999999999999</v>
          </cell>
          <cell r="F165">
            <v>2.2700000000000001E-2</v>
          </cell>
          <cell r="G165">
            <v>1.49E-2</v>
          </cell>
          <cell r="H165">
            <v>2.5</v>
          </cell>
          <cell r="I165">
            <v>3</v>
          </cell>
          <cell r="J165">
            <v>5</v>
          </cell>
        </row>
        <row r="166">
          <cell r="B166">
            <v>175074</v>
          </cell>
          <cell r="C166">
            <v>0.43319999999999997</v>
          </cell>
          <cell r="D166">
            <v>0.2883</v>
          </cell>
          <cell r="E166">
            <v>0.1066</v>
          </cell>
          <cell r="F166">
            <v>2.3400000000000001E-2</v>
          </cell>
          <cell r="G166">
            <v>1.49E-2</v>
          </cell>
          <cell r="H166">
            <v>2.5</v>
          </cell>
          <cell r="I166">
            <v>3</v>
          </cell>
          <cell r="J166">
            <v>5</v>
          </cell>
        </row>
        <row r="167">
          <cell r="B167">
            <v>174961</v>
          </cell>
          <cell r="C167">
            <v>4.5499999999999999E-2</v>
          </cell>
          <cell r="D167">
            <v>1.14E-2</v>
          </cell>
          <cell r="E167">
            <v>3.2599999999999997E-2</v>
          </cell>
          <cell r="F167">
            <v>1E-4</v>
          </cell>
          <cell r="G167">
            <v>1.4E-3</v>
          </cell>
          <cell r="H167">
            <v>2.5</v>
          </cell>
          <cell r="I167">
            <v>3</v>
          </cell>
          <cell r="J167">
            <v>5</v>
          </cell>
        </row>
        <row r="168">
          <cell r="B168">
            <v>175056</v>
          </cell>
          <cell r="C168">
            <v>1.17E-2</v>
          </cell>
          <cell r="D168">
            <v>6.1000000000000004E-3</v>
          </cell>
          <cell r="E168">
            <v>1.9E-3</v>
          </cell>
          <cell r="F168">
            <v>2.7000000000000001E-3</v>
          </cell>
          <cell r="G168">
            <v>1E-3</v>
          </cell>
          <cell r="H168">
            <v>2.5</v>
          </cell>
          <cell r="I168">
            <v>3</v>
          </cell>
          <cell r="J168">
            <v>5</v>
          </cell>
        </row>
        <row r="169">
          <cell r="B169">
            <v>174923</v>
          </cell>
          <cell r="C169">
            <v>7.1000000000000004E-3</v>
          </cell>
          <cell r="D169">
            <v>6.1999999999999998E-3</v>
          </cell>
          <cell r="E169">
            <v>8.9999999999999998E-4</v>
          </cell>
          <cell r="F169">
            <v>0</v>
          </cell>
          <cell r="G169">
            <v>0</v>
          </cell>
          <cell r="H169">
            <v>2.5</v>
          </cell>
          <cell r="I169">
            <v>3</v>
          </cell>
          <cell r="J169">
            <v>5</v>
          </cell>
        </row>
        <row r="170">
          <cell r="B170">
            <v>174980</v>
          </cell>
          <cell r="C170">
            <v>6.4299999999999996E-2</v>
          </cell>
          <cell r="D170">
            <v>2.3699999999999999E-2</v>
          </cell>
          <cell r="E170">
            <v>3.5400000000000001E-2</v>
          </cell>
          <cell r="F170">
            <v>2.8E-3</v>
          </cell>
          <cell r="G170">
            <v>2.3999999999999998E-3</v>
          </cell>
          <cell r="H170">
            <v>2.5</v>
          </cell>
          <cell r="I170">
            <v>3</v>
          </cell>
          <cell r="J170">
            <v>5</v>
          </cell>
        </row>
        <row r="171">
          <cell r="B171">
            <v>174937</v>
          </cell>
          <cell r="C171">
            <v>4.4000000000000003E-3</v>
          </cell>
          <cell r="D171">
            <v>4.4000000000000003E-3</v>
          </cell>
          <cell r="E171">
            <v>0</v>
          </cell>
          <cell r="F171">
            <v>0</v>
          </cell>
          <cell r="G171">
            <v>0</v>
          </cell>
          <cell r="H171">
            <v>2.5</v>
          </cell>
          <cell r="I171">
            <v>3</v>
          </cell>
          <cell r="J171">
            <v>5</v>
          </cell>
        </row>
        <row r="172">
          <cell r="B172">
            <v>174938</v>
          </cell>
          <cell r="C172">
            <v>2.0500000000000001E-2</v>
          </cell>
          <cell r="D172">
            <v>1.34E-2</v>
          </cell>
          <cell r="E172">
            <v>4.7999999999999996E-3</v>
          </cell>
          <cell r="F172">
            <v>2.3E-3</v>
          </cell>
          <cell r="G172">
            <v>0</v>
          </cell>
          <cell r="H172">
            <v>2.5</v>
          </cell>
          <cell r="I172">
            <v>3</v>
          </cell>
          <cell r="J172">
            <v>5</v>
          </cell>
        </row>
        <row r="173">
          <cell r="B173">
            <v>174942</v>
          </cell>
          <cell r="C173">
            <v>1.95E-2</v>
          </cell>
          <cell r="D173">
            <v>1.52E-2</v>
          </cell>
          <cell r="E173">
            <v>4.0000000000000002E-4</v>
          </cell>
          <cell r="F173">
            <v>3.8E-3</v>
          </cell>
          <cell r="G173">
            <v>0</v>
          </cell>
          <cell r="H173">
            <v>2.5</v>
          </cell>
          <cell r="I173">
            <v>3</v>
          </cell>
          <cell r="J173">
            <v>5</v>
          </cell>
        </row>
        <row r="174">
          <cell r="B174">
            <v>174939</v>
          </cell>
          <cell r="C174">
            <v>4.4400000000000002E-2</v>
          </cell>
          <cell r="D174">
            <v>3.3000000000000002E-2</v>
          </cell>
          <cell r="E174">
            <v>5.1999999999999998E-3</v>
          </cell>
          <cell r="F174">
            <v>6.1000000000000004E-3</v>
          </cell>
          <cell r="G174">
            <v>0</v>
          </cell>
          <cell r="H174">
            <v>2.5</v>
          </cell>
          <cell r="I174">
            <v>3</v>
          </cell>
          <cell r="J174">
            <v>5</v>
          </cell>
        </row>
        <row r="175">
          <cell r="B175">
            <v>174940</v>
          </cell>
          <cell r="C175">
            <v>1.2699999999999999E-2</v>
          </cell>
          <cell r="D175">
            <v>2.8999999999999998E-3</v>
          </cell>
          <cell r="E175">
            <v>4.4999999999999997E-3</v>
          </cell>
          <cell r="F175">
            <v>4.8999999999999998E-3</v>
          </cell>
          <cell r="G175">
            <v>2.9999999999999997E-4</v>
          </cell>
          <cell r="H175">
            <v>2.5</v>
          </cell>
          <cell r="I175">
            <v>3</v>
          </cell>
          <cell r="J175">
            <v>5</v>
          </cell>
        </row>
        <row r="176">
          <cell r="B176">
            <v>174892</v>
          </cell>
          <cell r="C176">
            <v>2.9899999999999999E-2</v>
          </cell>
          <cell r="D176">
            <v>1.18E-2</v>
          </cell>
          <cell r="E176">
            <v>0</v>
          </cell>
          <cell r="F176">
            <v>1.8100000000000002E-2</v>
          </cell>
          <cell r="G176">
            <v>0</v>
          </cell>
          <cell r="H176">
            <v>2.5</v>
          </cell>
          <cell r="I176">
            <v>3</v>
          </cell>
          <cell r="J176">
            <v>5</v>
          </cell>
        </row>
        <row r="177">
          <cell r="B177">
            <v>175610</v>
          </cell>
          <cell r="C177">
            <v>3.7600000000000001E-2</v>
          </cell>
          <cell r="D177">
            <v>2.1499999999999998E-2</v>
          </cell>
          <cell r="E177">
            <v>1.04E-2</v>
          </cell>
          <cell r="F177">
            <v>2.7000000000000001E-3</v>
          </cell>
          <cell r="G177">
            <v>3.0000000000000001E-3</v>
          </cell>
          <cell r="H177">
            <v>2.5</v>
          </cell>
          <cell r="I177">
            <v>3</v>
          </cell>
          <cell r="J177">
            <v>5</v>
          </cell>
        </row>
        <row r="178">
          <cell r="B178">
            <v>175147</v>
          </cell>
          <cell r="C178">
            <v>8.0199999999999994E-2</v>
          </cell>
          <cell r="D178">
            <v>3.6200000000000003E-2</v>
          </cell>
          <cell r="E178">
            <v>1.49E-2</v>
          </cell>
          <cell r="F178">
            <v>2.5700000000000001E-2</v>
          </cell>
          <cell r="G178">
            <v>3.3E-3</v>
          </cell>
          <cell r="I178">
            <v>3</v>
          </cell>
          <cell r="J178">
            <v>5</v>
          </cell>
        </row>
        <row r="179">
          <cell r="B179">
            <v>175035</v>
          </cell>
          <cell r="C179">
            <v>0.62219999999999998</v>
          </cell>
          <cell r="D179">
            <v>0.38129999999999997</v>
          </cell>
          <cell r="E179">
            <v>0.16209999999999999</v>
          </cell>
          <cell r="F179">
            <v>5.8000000000000003E-2</v>
          </cell>
          <cell r="G179">
            <v>2.06E-2</v>
          </cell>
          <cell r="J179">
            <v>5</v>
          </cell>
        </row>
        <row r="181">
          <cell r="B181" t="str">
            <v>Evolução DEC Conjunto Cursino</v>
          </cell>
        </row>
        <row r="182">
          <cell r="B182" t="str">
            <v>CONSUM</v>
          </cell>
          <cell r="C182" t="str">
            <v>TOTAL</v>
          </cell>
          <cell r="D182" t="str">
            <v>NPROG</v>
          </cell>
          <cell r="E182" t="str">
            <v>PROG</v>
          </cell>
          <cell r="F182" t="str">
            <v>SUBT INT</v>
          </cell>
          <cell r="G182" t="str">
            <v>SUBT EXT</v>
          </cell>
          <cell r="H182" t="str">
            <v>Padrão Mensal = 3</v>
          </cell>
          <cell r="I182" t="str">
            <v>Padrão Trimestral = 6</v>
          </cell>
          <cell r="J182" t="str">
            <v>Padrão Anual = 10</v>
          </cell>
        </row>
        <row r="183">
          <cell r="B183">
            <v>108826</v>
          </cell>
          <cell r="C183">
            <v>1.5127999999999999</v>
          </cell>
          <cell r="D183">
            <v>0.86619999999999997</v>
          </cell>
          <cell r="E183">
            <v>0.64670000000000005</v>
          </cell>
          <cell r="F183">
            <v>0</v>
          </cell>
          <cell r="G183">
            <v>0</v>
          </cell>
          <cell r="H183">
            <v>3</v>
          </cell>
          <cell r="I183">
            <v>6</v>
          </cell>
          <cell r="J183">
            <v>10</v>
          </cell>
        </row>
        <row r="184">
          <cell r="B184">
            <v>108775</v>
          </cell>
          <cell r="C184">
            <v>1.5992999999999999</v>
          </cell>
          <cell r="D184">
            <v>0.96160000000000001</v>
          </cell>
          <cell r="E184">
            <v>0.36049999999999999</v>
          </cell>
          <cell r="F184">
            <v>0.27710000000000001</v>
          </cell>
          <cell r="G184">
            <v>0</v>
          </cell>
          <cell r="H184">
            <v>3</v>
          </cell>
          <cell r="I184">
            <v>6</v>
          </cell>
          <cell r="J184">
            <v>10</v>
          </cell>
        </row>
        <row r="185">
          <cell r="B185">
            <v>108754</v>
          </cell>
          <cell r="C185">
            <v>0.37819999999999998</v>
          </cell>
          <cell r="D185">
            <v>0.32450000000000001</v>
          </cell>
          <cell r="E185">
            <v>5.3699999999999998E-2</v>
          </cell>
          <cell r="F185">
            <v>0</v>
          </cell>
          <cell r="G185">
            <v>0</v>
          </cell>
          <cell r="H185">
            <v>3</v>
          </cell>
          <cell r="I185">
            <v>6</v>
          </cell>
          <cell r="J185">
            <v>10</v>
          </cell>
        </row>
        <row r="186">
          <cell r="B186">
            <v>108785</v>
          </cell>
          <cell r="C186">
            <v>3.4906000000000001</v>
          </cell>
          <cell r="D186">
            <v>2.1524000000000001</v>
          </cell>
          <cell r="E186">
            <v>1.0610999999999999</v>
          </cell>
          <cell r="F186">
            <v>0.27710000000000001</v>
          </cell>
          <cell r="G186">
            <v>0</v>
          </cell>
          <cell r="H186">
            <v>3</v>
          </cell>
          <cell r="I186">
            <v>6</v>
          </cell>
          <cell r="J186">
            <v>10</v>
          </cell>
        </row>
        <row r="187">
          <cell r="B187">
            <v>108755</v>
          </cell>
          <cell r="C187">
            <v>1.4336</v>
          </cell>
          <cell r="D187">
            <v>0.42020000000000002</v>
          </cell>
          <cell r="E187">
            <v>2.4400000000000002E-2</v>
          </cell>
          <cell r="F187">
            <v>8.2000000000000007E-3</v>
          </cell>
          <cell r="G187">
            <v>0.98080000000000001</v>
          </cell>
          <cell r="H187">
            <v>3</v>
          </cell>
          <cell r="I187">
            <v>6</v>
          </cell>
          <cell r="J187">
            <v>10</v>
          </cell>
        </row>
        <row r="188">
          <cell r="B188">
            <v>108755</v>
          </cell>
          <cell r="C188">
            <v>0.73960000000000004</v>
          </cell>
          <cell r="D188">
            <v>0.67090000000000005</v>
          </cell>
          <cell r="E188">
            <v>5.6000000000000001E-2</v>
          </cell>
          <cell r="F188">
            <v>0</v>
          </cell>
          <cell r="G188">
            <v>1.2699999999999999E-2</v>
          </cell>
          <cell r="H188">
            <v>3</v>
          </cell>
          <cell r="I188">
            <v>6</v>
          </cell>
          <cell r="J188">
            <v>10</v>
          </cell>
        </row>
        <row r="189">
          <cell r="B189">
            <v>109092</v>
          </cell>
          <cell r="C189">
            <v>0.44740000000000002</v>
          </cell>
          <cell r="D189">
            <v>0.4219</v>
          </cell>
          <cell r="E189">
            <v>2.5499999999999998E-2</v>
          </cell>
          <cell r="F189">
            <v>0</v>
          </cell>
          <cell r="G189">
            <v>0</v>
          </cell>
          <cell r="H189">
            <v>3</v>
          </cell>
          <cell r="I189">
            <v>6</v>
          </cell>
          <cell r="J189">
            <v>10</v>
          </cell>
        </row>
        <row r="190">
          <cell r="B190">
            <v>108867</v>
          </cell>
          <cell r="C190">
            <v>2.6193</v>
          </cell>
          <cell r="D190">
            <v>1.5126999999999999</v>
          </cell>
          <cell r="E190">
            <v>0.10589999999999999</v>
          </cell>
          <cell r="F190">
            <v>8.2000000000000007E-3</v>
          </cell>
          <cell r="G190">
            <v>0.99250000000000005</v>
          </cell>
          <cell r="H190">
            <v>3</v>
          </cell>
          <cell r="I190">
            <v>6</v>
          </cell>
          <cell r="J190">
            <v>10</v>
          </cell>
        </row>
        <row r="191">
          <cell r="B191">
            <v>111060</v>
          </cell>
          <cell r="C191">
            <v>1.0347</v>
          </cell>
          <cell r="D191">
            <v>0.98609999999999998</v>
          </cell>
          <cell r="E191">
            <v>3.5000000000000003E-2</v>
          </cell>
          <cell r="F191">
            <v>1.3599999999999999E-2</v>
          </cell>
          <cell r="G191">
            <v>0</v>
          </cell>
          <cell r="H191">
            <v>3</v>
          </cell>
          <cell r="I191">
            <v>6</v>
          </cell>
          <cell r="J191">
            <v>10</v>
          </cell>
        </row>
        <row r="192">
          <cell r="B192">
            <v>111171</v>
          </cell>
          <cell r="C192">
            <v>0.2944</v>
          </cell>
          <cell r="D192">
            <v>0.25069999999999998</v>
          </cell>
          <cell r="E192">
            <v>4.0899999999999999E-2</v>
          </cell>
          <cell r="F192">
            <v>2.8E-3</v>
          </cell>
          <cell r="G192">
            <v>0</v>
          </cell>
          <cell r="H192">
            <v>3</v>
          </cell>
          <cell r="I192">
            <v>6</v>
          </cell>
          <cell r="J192">
            <v>10</v>
          </cell>
        </row>
        <row r="193">
          <cell r="B193">
            <v>111170</v>
          </cell>
          <cell r="C193">
            <v>0.4415</v>
          </cell>
          <cell r="D193">
            <v>9.2799999999999994E-2</v>
          </cell>
          <cell r="E193">
            <v>0.23730000000000001</v>
          </cell>
          <cell r="F193">
            <v>0.1114</v>
          </cell>
          <cell r="G193">
            <v>0</v>
          </cell>
          <cell r="H193">
            <v>3</v>
          </cell>
          <cell r="I193">
            <v>6</v>
          </cell>
          <cell r="J193">
            <v>10</v>
          </cell>
        </row>
        <row r="194">
          <cell r="B194">
            <v>111134</v>
          </cell>
          <cell r="C194">
            <v>1.7702</v>
          </cell>
          <cell r="D194">
            <v>1.3290999999999999</v>
          </cell>
          <cell r="E194">
            <v>0.31330000000000002</v>
          </cell>
          <cell r="F194">
            <v>0.1278</v>
          </cell>
          <cell r="G194">
            <v>0</v>
          </cell>
          <cell r="H194">
            <v>3</v>
          </cell>
          <cell r="I194">
            <v>6</v>
          </cell>
          <cell r="J194">
            <v>10</v>
          </cell>
        </row>
        <row r="195">
          <cell r="B195">
            <v>111226</v>
          </cell>
          <cell r="C195">
            <v>0.83609999999999995</v>
          </cell>
          <cell r="D195">
            <v>0.67400000000000004</v>
          </cell>
          <cell r="E195">
            <v>0.16209999999999999</v>
          </cell>
          <cell r="F195">
            <v>0</v>
          </cell>
          <cell r="G195">
            <v>0</v>
          </cell>
          <cell r="H195">
            <v>3</v>
          </cell>
          <cell r="I195">
            <v>6</v>
          </cell>
          <cell r="J195">
            <v>10</v>
          </cell>
        </row>
        <row r="196">
          <cell r="B196">
            <v>111222</v>
          </cell>
          <cell r="C196">
            <v>0.25990000000000002</v>
          </cell>
          <cell r="D196">
            <v>0.16850000000000001</v>
          </cell>
          <cell r="E196">
            <v>9.1399999999999995E-2</v>
          </cell>
          <cell r="F196">
            <v>0</v>
          </cell>
          <cell r="G196">
            <v>0</v>
          </cell>
          <cell r="H196">
            <v>3</v>
          </cell>
          <cell r="I196">
            <v>6</v>
          </cell>
          <cell r="J196">
            <v>10</v>
          </cell>
        </row>
        <row r="197">
          <cell r="B197">
            <v>113851</v>
          </cell>
          <cell r="C197">
            <v>0.70889999999999997</v>
          </cell>
          <cell r="D197">
            <v>0.68910000000000005</v>
          </cell>
          <cell r="E197">
            <v>1.9900000000000001E-2</v>
          </cell>
          <cell r="F197">
            <v>0</v>
          </cell>
          <cell r="G197">
            <v>0</v>
          </cell>
          <cell r="H197">
            <v>3</v>
          </cell>
          <cell r="I197">
            <v>6</v>
          </cell>
          <cell r="J197">
            <v>10</v>
          </cell>
        </row>
        <row r="198">
          <cell r="B198">
            <v>112100</v>
          </cell>
          <cell r="C198">
            <v>1.8073999999999999</v>
          </cell>
          <cell r="D198">
            <v>1.5358000000000001</v>
          </cell>
          <cell r="E198">
            <v>0.2717</v>
          </cell>
          <cell r="F198">
            <v>0</v>
          </cell>
          <cell r="G198">
            <v>0</v>
          </cell>
          <cell r="I198">
            <v>6</v>
          </cell>
          <cell r="J198">
            <v>10</v>
          </cell>
        </row>
        <row r="199">
          <cell r="B199">
            <v>110221</v>
          </cell>
          <cell r="C199">
            <v>9.6553000000000004</v>
          </cell>
          <cell r="D199">
            <v>6.5206</v>
          </cell>
          <cell r="E199">
            <v>1.7441</v>
          </cell>
          <cell r="F199">
            <v>0.41039999999999999</v>
          </cell>
          <cell r="G199">
            <v>0.98029999999999995</v>
          </cell>
          <cell r="J199">
            <v>10</v>
          </cell>
        </row>
        <row r="201">
          <cell r="B201" t="str">
            <v>Evolução DEC Conjunto Diadema</v>
          </cell>
        </row>
        <row r="202">
          <cell r="B202" t="str">
            <v>CONSUM</v>
          </cell>
          <cell r="C202" t="str">
            <v>TOTAL</v>
          </cell>
          <cell r="D202" t="str">
            <v>NPROG</v>
          </cell>
          <cell r="E202" t="str">
            <v>PROG</v>
          </cell>
          <cell r="F202" t="str">
            <v>SUBT INT</v>
          </cell>
          <cell r="G202" t="str">
            <v>SUBT EXT</v>
          </cell>
          <cell r="H202" t="str">
            <v>Padrão Mensal = 2,7</v>
          </cell>
          <cell r="I202" t="str">
            <v>Padrão Trimestral = 5,4</v>
          </cell>
          <cell r="J202" t="str">
            <v>Padrão Anual = 9</v>
          </cell>
        </row>
        <row r="203">
          <cell r="B203">
            <v>113969</v>
          </cell>
          <cell r="C203">
            <v>0.95909999999999995</v>
          </cell>
          <cell r="D203">
            <v>0.88829999999999998</v>
          </cell>
          <cell r="E203">
            <v>7.0900000000000005E-2</v>
          </cell>
          <cell r="F203">
            <v>0</v>
          </cell>
          <cell r="G203">
            <v>0</v>
          </cell>
          <cell r="H203">
            <v>2.7</v>
          </cell>
          <cell r="I203">
            <v>5.4</v>
          </cell>
          <cell r="J203">
            <v>9</v>
          </cell>
        </row>
        <row r="204">
          <cell r="B204">
            <v>113775</v>
          </cell>
          <cell r="C204">
            <v>0.93359999999999999</v>
          </cell>
          <cell r="D204">
            <v>0.55100000000000005</v>
          </cell>
          <cell r="E204">
            <v>0.35120000000000001</v>
          </cell>
          <cell r="F204">
            <v>3.15E-2</v>
          </cell>
          <cell r="G204">
            <v>0</v>
          </cell>
          <cell r="H204">
            <v>2.7</v>
          </cell>
          <cell r="I204">
            <v>5.4</v>
          </cell>
          <cell r="J204">
            <v>9</v>
          </cell>
        </row>
        <row r="205">
          <cell r="B205">
            <v>113672</v>
          </cell>
          <cell r="C205">
            <v>0.93059999999999998</v>
          </cell>
          <cell r="D205">
            <v>0.53380000000000005</v>
          </cell>
          <cell r="E205">
            <v>0.3337</v>
          </cell>
          <cell r="F205">
            <v>0</v>
          </cell>
          <cell r="G205">
            <v>6.3100000000000003E-2</v>
          </cell>
          <cell r="H205">
            <v>2.7</v>
          </cell>
          <cell r="I205">
            <v>5.4</v>
          </cell>
          <cell r="J205">
            <v>9</v>
          </cell>
        </row>
        <row r="206">
          <cell r="B206">
            <v>113805</v>
          </cell>
          <cell r="C206">
            <v>2.8233000000000001</v>
          </cell>
          <cell r="D206">
            <v>1.9736</v>
          </cell>
          <cell r="E206">
            <v>0.75539999999999996</v>
          </cell>
          <cell r="F206">
            <v>3.15E-2</v>
          </cell>
          <cell r="G206">
            <v>6.3E-2</v>
          </cell>
          <cell r="H206">
            <v>2.7</v>
          </cell>
          <cell r="I206">
            <v>5.4</v>
          </cell>
          <cell r="J206">
            <v>9</v>
          </cell>
        </row>
        <row r="207">
          <cell r="B207">
            <v>113687</v>
          </cell>
          <cell r="C207">
            <v>0.3231</v>
          </cell>
          <cell r="D207">
            <v>0.1183</v>
          </cell>
          <cell r="E207">
            <v>0.1452</v>
          </cell>
          <cell r="F207">
            <v>0</v>
          </cell>
          <cell r="G207">
            <v>5.96E-2</v>
          </cell>
          <cell r="H207">
            <v>2.7</v>
          </cell>
          <cell r="I207">
            <v>5.4</v>
          </cell>
          <cell r="J207">
            <v>9</v>
          </cell>
        </row>
        <row r="208">
          <cell r="B208">
            <v>113693</v>
          </cell>
          <cell r="C208">
            <v>0.56389999999999996</v>
          </cell>
          <cell r="D208">
            <v>0.29139999999999999</v>
          </cell>
          <cell r="E208">
            <v>4.53E-2</v>
          </cell>
          <cell r="F208">
            <v>0</v>
          </cell>
          <cell r="G208">
            <v>0.22720000000000001</v>
          </cell>
          <cell r="H208">
            <v>2.7</v>
          </cell>
          <cell r="I208">
            <v>5.4</v>
          </cell>
          <cell r="J208">
            <v>9</v>
          </cell>
        </row>
        <row r="209">
          <cell r="B209">
            <v>113604</v>
          </cell>
          <cell r="C209">
            <v>0.40189999999999998</v>
          </cell>
          <cell r="D209">
            <v>0.27539999999999998</v>
          </cell>
          <cell r="E209">
            <v>5.8099999999999999E-2</v>
          </cell>
          <cell r="F209">
            <v>6.8400000000000002E-2</v>
          </cell>
          <cell r="G209">
            <v>0</v>
          </cell>
          <cell r="H209">
            <v>2.7</v>
          </cell>
          <cell r="I209">
            <v>5.4</v>
          </cell>
          <cell r="J209">
            <v>9</v>
          </cell>
        </row>
        <row r="210">
          <cell r="B210">
            <v>113661</v>
          </cell>
          <cell r="C210">
            <v>1.2888999999999999</v>
          </cell>
          <cell r="D210">
            <v>0.68510000000000004</v>
          </cell>
          <cell r="E210">
            <v>0.24859999999999999</v>
          </cell>
          <cell r="F210">
            <v>6.8400000000000002E-2</v>
          </cell>
          <cell r="G210">
            <v>0.28689999999999999</v>
          </cell>
          <cell r="H210">
            <v>2.7</v>
          </cell>
          <cell r="I210">
            <v>5.4</v>
          </cell>
          <cell r="J210">
            <v>9</v>
          </cell>
        </row>
        <row r="211">
          <cell r="B211">
            <v>116592</v>
          </cell>
          <cell r="C211">
            <v>1.1015999999999999</v>
          </cell>
          <cell r="D211">
            <v>0.84799999999999998</v>
          </cell>
          <cell r="E211">
            <v>0.20680000000000001</v>
          </cell>
          <cell r="F211">
            <v>4.6800000000000001E-2</v>
          </cell>
          <cell r="G211">
            <v>0</v>
          </cell>
          <cell r="H211">
            <v>2.7</v>
          </cell>
          <cell r="I211">
            <v>5.4</v>
          </cell>
          <cell r="J211">
            <v>9</v>
          </cell>
        </row>
        <row r="212">
          <cell r="B212">
            <v>116239</v>
          </cell>
          <cell r="C212">
            <v>0.26119999999999999</v>
          </cell>
          <cell r="D212">
            <v>0.19109999999999999</v>
          </cell>
          <cell r="E212">
            <v>7.0099999999999996E-2</v>
          </cell>
          <cell r="F212">
            <v>0</v>
          </cell>
          <cell r="G212">
            <v>0</v>
          </cell>
          <cell r="H212">
            <v>2.7</v>
          </cell>
          <cell r="I212">
            <v>5.4</v>
          </cell>
          <cell r="J212">
            <v>9</v>
          </cell>
        </row>
        <row r="213">
          <cell r="B213">
            <v>116365</v>
          </cell>
          <cell r="C213">
            <v>0.37430000000000002</v>
          </cell>
          <cell r="D213">
            <v>0.31030000000000002</v>
          </cell>
          <cell r="E213">
            <v>6.4000000000000001E-2</v>
          </cell>
          <cell r="F213">
            <v>0</v>
          </cell>
          <cell r="G213">
            <v>0</v>
          </cell>
          <cell r="H213">
            <v>2.7</v>
          </cell>
          <cell r="I213">
            <v>5.4</v>
          </cell>
          <cell r="J213">
            <v>9</v>
          </cell>
        </row>
        <row r="214">
          <cell r="B214">
            <v>116399</v>
          </cell>
          <cell r="C214">
            <v>1.7384999999999999</v>
          </cell>
          <cell r="D214">
            <v>1.3505</v>
          </cell>
          <cell r="E214">
            <v>0.34110000000000001</v>
          </cell>
          <cell r="F214">
            <v>4.6899999999999997E-2</v>
          </cell>
          <cell r="G214">
            <v>0</v>
          </cell>
          <cell r="H214">
            <v>2.7</v>
          </cell>
          <cell r="I214">
            <v>5.4</v>
          </cell>
          <cell r="J214">
            <v>9</v>
          </cell>
        </row>
        <row r="215">
          <cell r="B215">
            <v>116559</v>
          </cell>
          <cell r="C215">
            <v>0.7016</v>
          </cell>
          <cell r="D215">
            <v>0.37809999999999999</v>
          </cell>
          <cell r="E215">
            <v>0.16830000000000001</v>
          </cell>
          <cell r="F215">
            <v>5.0000000000000001E-4</v>
          </cell>
          <cell r="G215">
            <v>0.1547</v>
          </cell>
          <cell r="H215">
            <v>2.7</v>
          </cell>
          <cell r="I215">
            <v>5.4</v>
          </cell>
          <cell r="J215">
            <v>9</v>
          </cell>
        </row>
        <row r="216">
          <cell r="B216">
            <v>116463</v>
          </cell>
          <cell r="C216">
            <v>0.73050000000000004</v>
          </cell>
          <cell r="D216">
            <v>0.45550000000000002</v>
          </cell>
          <cell r="E216">
            <v>5.5E-2</v>
          </cell>
          <cell r="F216">
            <v>0.21990000000000001</v>
          </cell>
          <cell r="G216">
            <v>0</v>
          </cell>
          <cell r="H216">
            <v>2.7</v>
          </cell>
          <cell r="I216">
            <v>5.4</v>
          </cell>
          <cell r="J216">
            <v>9</v>
          </cell>
        </row>
        <row r="217">
          <cell r="B217">
            <v>119044</v>
          </cell>
          <cell r="C217">
            <v>0.93230000000000002</v>
          </cell>
          <cell r="D217">
            <v>0.8901</v>
          </cell>
          <cell r="E217">
            <v>4.2200000000000001E-2</v>
          </cell>
          <cell r="F217">
            <v>0</v>
          </cell>
          <cell r="G217">
            <v>0</v>
          </cell>
          <cell r="H217">
            <v>2.7</v>
          </cell>
          <cell r="I217">
            <v>5.4</v>
          </cell>
          <cell r="J217">
            <v>9</v>
          </cell>
        </row>
        <row r="218">
          <cell r="B218">
            <v>117355</v>
          </cell>
          <cell r="C218">
            <v>2.3675000000000002</v>
          </cell>
          <cell r="D218">
            <v>1.7304999999999999</v>
          </cell>
          <cell r="E218">
            <v>0.26450000000000001</v>
          </cell>
          <cell r="F218">
            <v>0.21870000000000001</v>
          </cell>
          <cell r="G218">
            <v>0.1537</v>
          </cell>
          <cell r="I218">
            <v>5.4</v>
          </cell>
          <cell r="J218">
            <v>9</v>
          </cell>
        </row>
        <row r="219">
          <cell r="B219">
            <v>115305</v>
          </cell>
          <cell r="C219">
            <v>8.2217000000000002</v>
          </cell>
          <cell r="D219">
            <v>5.7477999999999998</v>
          </cell>
          <cell r="E219">
            <v>1.6043000000000001</v>
          </cell>
          <cell r="F219">
            <v>0.36840000000000001</v>
          </cell>
          <cell r="G219">
            <v>0.50139999999999996</v>
          </cell>
          <cell r="J219">
            <v>9</v>
          </cell>
        </row>
        <row r="221">
          <cell r="B221" t="str">
            <v>Evolução DEC Conjunto Embu</v>
          </cell>
        </row>
        <row r="222">
          <cell r="B222" t="str">
            <v>CONSUM</v>
          </cell>
          <cell r="C222" t="str">
            <v>TOTAL</v>
          </cell>
          <cell r="D222" t="str">
            <v>NPROG</v>
          </cell>
          <cell r="E222" t="str">
            <v>PROG</v>
          </cell>
          <cell r="F222" t="str">
            <v>SUBT INT</v>
          </cell>
          <cell r="G222" t="str">
            <v>SUBT EXT</v>
          </cell>
          <cell r="H222" t="str">
            <v>Padrão Mensal = 9</v>
          </cell>
          <cell r="I222" t="str">
            <v>Padrão Trimestral = 18</v>
          </cell>
          <cell r="J222" t="str">
            <v>Padrão Anual = 30</v>
          </cell>
        </row>
        <row r="223">
          <cell r="B223">
            <v>55676</v>
          </cell>
          <cell r="C223">
            <v>2.0741999999999998</v>
          </cell>
          <cell r="D223">
            <v>1.887</v>
          </cell>
          <cell r="E223">
            <v>0.18720000000000001</v>
          </cell>
          <cell r="F223">
            <v>0</v>
          </cell>
          <cell r="G223">
            <v>0</v>
          </cell>
          <cell r="H223">
            <v>9</v>
          </cell>
          <cell r="I223">
            <v>18</v>
          </cell>
          <cell r="J223">
            <v>30</v>
          </cell>
        </row>
        <row r="224">
          <cell r="B224">
            <v>55679</v>
          </cell>
          <cell r="C224">
            <v>4.26</v>
          </cell>
          <cell r="D224">
            <v>3.9658000000000002</v>
          </cell>
          <cell r="E224">
            <v>0.28660000000000002</v>
          </cell>
          <cell r="F224">
            <v>7.4999999999999997E-3</v>
          </cell>
          <cell r="G224">
            <v>0</v>
          </cell>
          <cell r="H224">
            <v>9</v>
          </cell>
          <cell r="I224">
            <v>18</v>
          </cell>
          <cell r="J224">
            <v>30</v>
          </cell>
        </row>
        <row r="225">
          <cell r="B225">
            <v>55663</v>
          </cell>
          <cell r="C225">
            <v>1.1398999999999999</v>
          </cell>
          <cell r="D225">
            <v>0.94179999999999997</v>
          </cell>
          <cell r="E225">
            <v>8.3199999999999996E-2</v>
          </cell>
          <cell r="F225">
            <v>0</v>
          </cell>
          <cell r="G225">
            <v>0.1149</v>
          </cell>
          <cell r="H225">
            <v>9</v>
          </cell>
          <cell r="I225">
            <v>18</v>
          </cell>
          <cell r="J225">
            <v>30</v>
          </cell>
        </row>
        <row r="226">
          <cell r="B226">
            <v>55673</v>
          </cell>
          <cell r="C226">
            <v>7.4744999999999999</v>
          </cell>
          <cell r="D226">
            <v>6.7949999999999999</v>
          </cell>
          <cell r="E226">
            <v>0.55700000000000005</v>
          </cell>
          <cell r="F226">
            <v>7.4999999999999997E-3</v>
          </cell>
          <cell r="G226">
            <v>0.1149</v>
          </cell>
          <cell r="H226">
            <v>9</v>
          </cell>
          <cell r="I226">
            <v>18</v>
          </cell>
          <cell r="J226">
            <v>30</v>
          </cell>
        </row>
        <row r="227">
          <cell r="B227">
            <v>57650</v>
          </cell>
          <cell r="C227">
            <v>0.55120000000000002</v>
          </cell>
          <cell r="D227">
            <v>0.30459999999999998</v>
          </cell>
          <cell r="E227">
            <v>0.24660000000000001</v>
          </cell>
          <cell r="F227">
            <v>0</v>
          </cell>
          <cell r="G227">
            <v>0</v>
          </cell>
          <cell r="H227">
            <v>9</v>
          </cell>
          <cell r="I227">
            <v>18</v>
          </cell>
          <cell r="J227">
            <v>30</v>
          </cell>
        </row>
        <row r="228">
          <cell r="B228">
            <v>57577</v>
          </cell>
          <cell r="C228">
            <v>0.68179999999999996</v>
          </cell>
          <cell r="D228">
            <v>0.5857</v>
          </cell>
          <cell r="E228">
            <v>4.4699999999999997E-2</v>
          </cell>
          <cell r="F228">
            <v>5.1400000000000001E-2</v>
          </cell>
          <cell r="G228">
            <v>0</v>
          </cell>
          <cell r="H228">
            <v>9</v>
          </cell>
          <cell r="I228">
            <v>18</v>
          </cell>
          <cell r="J228">
            <v>30</v>
          </cell>
        </row>
        <row r="229">
          <cell r="B229">
            <v>57559</v>
          </cell>
          <cell r="C229">
            <v>0.62970000000000004</v>
          </cell>
          <cell r="D229">
            <v>0.48930000000000001</v>
          </cell>
          <cell r="E229">
            <v>0.1404</v>
          </cell>
          <cell r="F229">
            <v>0</v>
          </cell>
          <cell r="G229">
            <v>0</v>
          </cell>
          <cell r="H229">
            <v>9</v>
          </cell>
          <cell r="I229">
            <v>18</v>
          </cell>
          <cell r="J229">
            <v>30</v>
          </cell>
        </row>
        <row r="230">
          <cell r="B230">
            <v>57595</v>
          </cell>
          <cell r="C230">
            <v>1.8626</v>
          </cell>
          <cell r="D230">
            <v>1.3794</v>
          </cell>
          <cell r="E230">
            <v>0.43180000000000002</v>
          </cell>
          <cell r="F230">
            <v>5.1400000000000001E-2</v>
          </cell>
          <cell r="G230">
            <v>0</v>
          </cell>
          <cell r="H230">
            <v>9</v>
          </cell>
          <cell r="I230">
            <v>18</v>
          </cell>
          <cell r="J230">
            <v>30</v>
          </cell>
        </row>
        <row r="231">
          <cell r="B231">
            <v>57890</v>
          </cell>
          <cell r="C231">
            <v>1.2725</v>
          </cell>
          <cell r="D231">
            <v>1.2357</v>
          </cell>
          <cell r="E231">
            <v>3.6600000000000001E-2</v>
          </cell>
          <cell r="F231">
            <v>2.0000000000000001E-4</v>
          </cell>
          <cell r="G231">
            <v>0</v>
          </cell>
          <cell r="H231">
            <v>9</v>
          </cell>
          <cell r="I231">
            <v>18</v>
          </cell>
          <cell r="J231">
            <v>30</v>
          </cell>
        </row>
        <row r="232">
          <cell r="B232">
            <v>57883</v>
          </cell>
          <cell r="C232">
            <v>0.3765</v>
          </cell>
          <cell r="D232">
            <v>0.32279999999999998</v>
          </cell>
          <cell r="E232">
            <v>5.2900000000000003E-2</v>
          </cell>
          <cell r="F232">
            <v>8.9999999999999998E-4</v>
          </cell>
          <cell r="G232">
            <v>0</v>
          </cell>
          <cell r="H232">
            <v>9</v>
          </cell>
          <cell r="I232">
            <v>18</v>
          </cell>
          <cell r="J232">
            <v>30</v>
          </cell>
        </row>
        <row r="233">
          <cell r="B233">
            <v>57880</v>
          </cell>
          <cell r="C233">
            <v>0.38179999999999997</v>
          </cell>
          <cell r="D233">
            <v>0.37819999999999998</v>
          </cell>
          <cell r="E233">
            <v>3.5999999999999999E-3</v>
          </cell>
          <cell r="F233">
            <v>0</v>
          </cell>
          <cell r="G233">
            <v>0</v>
          </cell>
          <cell r="H233">
            <v>9</v>
          </cell>
          <cell r="I233">
            <v>18</v>
          </cell>
          <cell r="J233">
            <v>30</v>
          </cell>
        </row>
        <row r="234">
          <cell r="B234">
            <v>57884</v>
          </cell>
          <cell r="C234">
            <v>2.0308999999999999</v>
          </cell>
          <cell r="D234">
            <v>1.9368000000000001</v>
          </cell>
          <cell r="E234">
            <v>9.3100000000000002E-2</v>
          </cell>
          <cell r="F234">
            <v>1.1000000000000001E-3</v>
          </cell>
          <cell r="G234">
            <v>0</v>
          </cell>
          <cell r="H234">
            <v>9</v>
          </cell>
          <cell r="I234">
            <v>18</v>
          </cell>
          <cell r="J234">
            <v>30</v>
          </cell>
        </row>
        <row r="235">
          <cell r="B235">
            <v>57944</v>
          </cell>
          <cell r="C235">
            <v>2.6644000000000001</v>
          </cell>
          <cell r="D235">
            <v>1.5123</v>
          </cell>
          <cell r="E235">
            <v>2.7300000000000001E-2</v>
          </cell>
          <cell r="F235">
            <v>1.0555000000000001</v>
          </cell>
          <cell r="G235">
            <v>6.9400000000000003E-2</v>
          </cell>
          <cell r="H235">
            <v>9</v>
          </cell>
          <cell r="I235">
            <v>18</v>
          </cell>
          <cell r="J235">
            <v>30</v>
          </cell>
        </row>
        <row r="236">
          <cell r="B236">
            <v>57944</v>
          </cell>
          <cell r="C236">
            <v>0.51200000000000001</v>
          </cell>
          <cell r="D236">
            <v>0.36580000000000001</v>
          </cell>
          <cell r="E236">
            <v>0.13450000000000001</v>
          </cell>
          <cell r="F236">
            <v>1.1599999999999999E-2</v>
          </cell>
          <cell r="G236">
            <v>0</v>
          </cell>
          <cell r="H236">
            <v>9</v>
          </cell>
          <cell r="I236">
            <v>18</v>
          </cell>
          <cell r="J236">
            <v>30</v>
          </cell>
        </row>
        <row r="237">
          <cell r="B237">
            <v>58677</v>
          </cell>
          <cell r="C237">
            <v>1.6618999999999999</v>
          </cell>
          <cell r="D237">
            <v>1.5411999999999999</v>
          </cell>
          <cell r="E237">
            <v>0.1207</v>
          </cell>
          <cell r="F237">
            <v>0</v>
          </cell>
          <cell r="G237">
            <v>0</v>
          </cell>
          <cell r="H237">
            <v>9</v>
          </cell>
          <cell r="I237">
            <v>18</v>
          </cell>
          <cell r="J237">
            <v>30</v>
          </cell>
        </row>
        <row r="238">
          <cell r="B238">
            <v>58188</v>
          </cell>
          <cell r="C238">
            <v>4.8388999999999998</v>
          </cell>
          <cell r="D238">
            <v>3.4243999999999999</v>
          </cell>
          <cell r="E238">
            <v>0.2828</v>
          </cell>
          <cell r="F238">
            <v>1.0626</v>
          </cell>
          <cell r="G238">
            <v>6.9099999999999995E-2</v>
          </cell>
          <cell r="I238">
            <v>18</v>
          </cell>
          <cell r="J238">
            <v>30</v>
          </cell>
        </row>
        <row r="239">
          <cell r="B239">
            <v>57335</v>
          </cell>
          <cell r="C239">
            <v>16.0901</v>
          </cell>
          <cell r="D239">
            <v>13.414300000000001</v>
          </cell>
          <cell r="E239">
            <v>1.3556999999999999</v>
          </cell>
          <cell r="F239">
            <v>1.1384000000000001</v>
          </cell>
          <cell r="G239">
            <v>0.1817</v>
          </cell>
          <cell r="J239">
            <v>30</v>
          </cell>
        </row>
        <row r="241">
          <cell r="B241" t="str">
            <v>Evolução DEC Conjunto Embu Guaçu</v>
          </cell>
        </row>
        <row r="242">
          <cell r="B242" t="str">
            <v>CONSUM</v>
          </cell>
          <cell r="C242" t="str">
            <v>TOTAL</v>
          </cell>
          <cell r="D242" t="str">
            <v>NPROG</v>
          </cell>
          <cell r="E242" t="str">
            <v>PROG</v>
          </cell>
          <cell r="F242" t="str">
            <v>SUBT INT</v>
          </cell>
          <cell r="G242" t="str">
            <v>SUBT EXT</v>
          </cell>
          <cell r="H242" t="str">
            <v>Padrão Mensal = 9,6</v>
          </cell>
          <cell r="I242" t="str">
            <v>Padrão Trimestral = 19,2</v>
          </cell>
          <cell r="J242" t="str">
            <v>Padrão Anual = 32</v>
          </cell>
        </row>
        <row r="243">
          <cell r="B243">
            <v>9575</v>
          </cell>
          <cell r="C243">
            <v>1.4968999999999999</v>
          </cell>
          <cell r="D243">
            <v>1.3923000000000001</v>
          </cell>
          <cell r="E243">
            <v>0.1046</v>
          </cell>
          <cell r="F243">
            <v>0</v>
          </cell>
          <cell r="G243">
            <v>0</v>
          </cell>
          <cell r="H243">
            <v>9.6</v>
          </cell>
          <cell r="I243">
            <v>19.2</v>
          </cell>
          <cell r="J243">
            <v>32</v>
          </cell>
        </row>
        <row r="244">
          <cell r="B244">
            <v>9577</v>
          </cell>
          <cell r="C244">
            <v>0.71030000000000004</v>
          </cell>
          <cell r="D244">
            <v>0.70509999999999995</v>
          </cell>
          <cell r="E244">
            <v>5.1999999999999998E-3</v>
          </cell>
          <cell r="F244">
            <v>0</v>
          </cell>
          <cell r="G244">
            <v>0</v>
          </cell>
          <cell r="H244">
            <v>9.6</v>
          </cell>
          <cell r="I244">
            <v>19.2</v>
          </cell>
          <cell r="J244">
            <v>32</v>
          </cell>
        </row>
        <row r="245">
          <cell r="B245">
            <v>9573</v>
          </cell>
          <cell r="C245">
            <v>1.2090000000000001</v>
          </cell>
          <cell r="D245">
            <v>0.9052</v>
          </cell>
          <cell r="E245">
            <v>0.1673</v>
          </cell>
          <cell r="F245">
            <v>0.13650000000000001</v>
          </cell>
          <cell r="G245">
            <v>0</v>
          </cell>
          <cell r="H245">
            <v>9.6</v>
          </cell>
          <cell r="I245">
            <v>19.2</v>
          </cell>
          <cell r="J245">
            <v>32</v>
          </cell>
        </row>
        <row r="246">
          <cell r="B246">
            <v>9575</v>
          </cell>
          <cell r="C246">
            <v>3.4161000000000001</v>
          </cell>
          <cell r="D246">
            <v>3.0026000000000002</v>
          </cell>
          <cell r="E246">
            <v>0.27710000000000001</v>
          </cell>
          <cell r="F246">
            <v>0.13650000000000001</v>
          </cell>
          <cell r="G246">
            <v>0</v>
          </cell>
          <cell r="H246">
            <v>9.6</v>
          </cell>
          <cell r="I246">
            <v>19.2</v>
          </cell>
          <cell r="J246">
            <v>32</v>
          </cell>
        </row>
        <row r="247">
          <cell r="B247">
            <v>13710</v>
          </cell>
          <cell r="C247">
            <v>2.0632000000000001</v>
          </cell>
          <cell r="D247">
            <v>2.0282</v>
          </cell>
          <cell r="E247">
            <v>3.5099999999999999E-2</v>
          </cell>
          <cell r="F247">
            <v>0</v>
          </cell>
          <cell r="G247">
            <v>0</v>
          </cell>
          <cell r="H247">
            <v>9.6</v>
          </cell>
          <cell r="I247">
            <v>19.2</v>
          </cell>
          <cell r="J247">
            <v>32</v>
          </cell>
        </row>
        <row r="248">
          <cell r="B248">
            <v>13823</v>
          </cell>
          <cell r="C248">
            <v>1.2813000000000001</v>
          </cell>
          <cell r="D248">
            <v>1.2254</v>
          </cell>
          <cell r="E248">
            <v>5.5899999999999998E-2</v>
          </cell>
          <cell r="F248">
            <v>0</v>
          </cell>
          <cell r="G248">
            <v>0</v>
          </cell>
          <cell r="H248">
            <v>9.6</v>
          </cell>
          <cell r="I248">
            <v>19.2</v>
          </cell>
          <cell r="J248">
            <v>32</v>
          </cell>
        </row>
        <row r="249">
          <cell r="B249">
            <v>13816</v>
          </cell>
          <cell r="C249">
            <v>0.58279999999999998</v>
          </cell>
          <cell r="D249">
            <v>0.58260000000000001</v>
          </cell>
          <cell r="E249">
            <v>2.9999999999999997E-4</v>
          </cell>
          <cell r="F249">
            <v>0</v>
          </cell>
          <cell r="G249">
            <v>0</v>
          </cell>
          <cell r="H249">
            <v>9.6</v>
          </cell>
          <cell r="I249">
            <v>19.2</v>
          </cell>
          <cell r="J249">
            <v>32</v>
          </cell>
        </row>
        <row r="250">
          <cell r="B250">
            <v>13783</v>
          </cell>
          <cell r="C250">
            <v>3.9215</v>
          </cell>
          <cell r="D250">
            <v>3.8304</v>
          </cell>
          <cell r="E250">
            <v>9.1300000000000006E-2</v>
          </cell>
          <cell r="F250">
            <v>0</v>
          </cell>
          <cell r="G250">
            <v>0</v>
          </cell>
          <cell r="H250">
            <v>9.6</v>
          </cell>
          <cell r="I250">
            <v>19.2</v>
          </cell>
          <cell r="J250">
            <v>32</v>
          </cell>
        </row>
        <row r="251">
          <cell r="B251">
            <v>13961</v>
          </cell>
          <cell r="C251">
            <v>3.5068000000000001</v>
          </cell>
          <cell r="D251">
            <v>3.4941</v>
          </cell>
          <cell r="E251">
            <v>1.2699999999999999E-2</v>
          </cell>
          <cell r="F251">
            <v>0</v>
          </cell>
          <cell r="G251">
            <v>0</v>
          </cell>
          <cell r="H251">
            <v>9.6</v>
          </cell>
          <cell r="I251">
            <v>19.2</v>
          </cell>
          <cell r="J251">
            <v>32</v>
          </cell>
        </row>
        <row r="252">
          <cell r="B252">
            <v>13963</v>
          </cell>
          <cell r="C252">
            <v>1.1476</v>
          </cell>
          <cell r="D252">
            <v>1.1301000000000001</v>
          </cell>
          <cell r="E252">
            <v>1.7500000000000002E-2</v>
          </cell>
          <cell r="F252">
            <v>0</v>
          </cell>
          <cell r="G252">
            <v>0</v>
          </cell>
          <cell r="H252">
            <v>9.6</v>
          </cell>
          <cell r="I252">
            <v>19.2</v>
          </cell>
          <cell r="J252">
            <v>32</v>
          </cell>
        </row>
        <row r="253">
          <cell r="B253">
            <v>13957</v>
          </cell>
          <cell r="C253">
            <v>1.3169</v>
          </cell>
          <cell r="D253">
            <v>1.2866</v>
          </cell>
          <cell r="E253">
            <v>3.04E-2</v>
          </cell>
          <cell r="F253">
            <v>0</v>
          </cell>
          <cell r="G253">
            <v>0</v>
          </cell>
          <cell r="H253">
            <v>9.6</v>
          </cell>
          <cell r="I253">
            <v>19.2</v>
          </cell>
          <cell r="J253">
            <v>32</v>
          </cell>
        </row>
        <row r="254">
          <cell r="B254">
            <v>13960</v>
          </cell>
          <cell r="C254">
            <v>5.9714999999999998</v>
          </cell>
          <cell r="D254">
            <v>5.9109999999999996</v>
          </cell>
          <cell r="E254">
            <v>6.0600000000000001E-2</v>
          </cell>
          <cell r="F254">
            <v>0</v>
          </cell>
          <cell r="G254">
            <v>0</v>
          </cell>
          <cell r="H254">
            <v>9.6</v>
          </cell>
          <cell r="I254">
            <v>19.2</v>
          </cell>
          <cell r="J254">
            <v>32</v>
          </cell>
        </row>
        <row r="255">
          <cell r="B255">
            <v>13965</v>
          </cell>
          <cell r="C255">
            <v>4.1201999999999996</v>
          </cell>
          <cell r="D255">
            <v>4.0994000000000002</v>
          </cell>
          <cell r="E255">
            <v>2.0799999999999999E-2</v>
          </cell>
          <cell r="F255">
            <v>0</v>
          </cell>
          <cell r="G255">
            <v>0</v>
          </cell>
          <cell r="H255">
            <v>9.6</v>
          </cell>
          <cell r="I255">
            <v>19.2</v>
          </cell>
          <cell r="J255">
            <v>32</v>
          </cell>
        </row>
        <row r="256">
          <cell r="B256">
            <v>13937</v>
          </cell>
          <cell r="C256">
            <v>4.6265999999999998</v>
          </cell>
          <cell r="D256">
            <v>2.1623999999999999</v>
          </cell>
          <cell r="E256">
            <v>0.10199999999999999</v>
          </cell>
          <cell r="F256">
            <v>0.10920000000000001</v>
          </cell>
          <cell r="G256">
            <v>2.2530000000000001</v>
          </cell>
          <cell r="H256">
            <v>9.6</v>
          </cell>
          <cell r="I256">
            <v>19.2</v>
          </cell>
          <cell r="J256">
            <v>32</v>
          </cell>
        </row>
        <row r="257">
          <cell r="B257">
            <v>14036</v>
          </cell>
          <cell r="C257">
            <v>4.6081000000000003</v>
          </cell>
          <cell r="D257">
            <v>3.08</v>
          </cell>
          <cell r="E257">
            <v>6.6299999999999998E-2</v>
          </cell>
          <cell r="F257">
            <v>1.4475</v>
          </cell>
          <cell r="G257">
            <v>1.43E-2</v>
          </cell>
          <cell r="H257">
            <v>9.6</v>
          </cell>
          <cell r="I257">
            <v>19.2</v>
          </cell>
          <cell r="J257">
            <v>32</v>
          </cell>
        </row>
        <row r="258">
          <cell r="B258">
            <v>13979</v>
          </cell>
          <cell r="C258">
            <v>13.355700000000001</v>
          </cell>
          <cell r="D258">
            <v>9.3437999999999999</v>
          </cell>
          <cell r="E258">
            <v>0.189</v>
          </cell>
          <cell r="F258">
            <v>1.5623</v>
          </cell>
          <cell r="G258">
            <v>2.2606000000000002</v>
          </cell>
          <cell r="I258">
            <v>19.2</v>
          </cell>
          <cell r="J258">
            <v>32</v>
          </cell>
        </row>
        <row r="259">
          <cell r="B259">
            <v>12824</v>
          </cell>
          <cell r="C259">
            <v>27.824400000000001</v>
          </cell>
          <cell r="D259">
            <v>22.9786</v>
          </cell>
          <cell r="E259">
            <v>0.57699999999999996</v>
          </cell>
          <cell r="F259">
            <v>1.8048999999999999</v>
          </cell>
          <cell r="G259">
            <v>2.4641999999999999</v>
          </cell>
          <cell r="J259">
            <v>32</v>
          </cell>
        </row>
        <row r="261">
          <cell r="B261" t="str">
            <v>Evolução DEC Conjunto Ermelino Matarazzo</v>
          </cell>
        </row>
        <row r="262">
          <cell r="B262" t="str">
            <v>CONSUM</v>
          </cell>
          <cell r="C262" t="str">
            <v>TOTAL</v>
          </cell>
          <cell r="D262" t="str">
            <v>NPROG</v>
          </cell>
          <cell r="E262" t="str">
            <v>PROG</v>
          </cell>
          <cell r="F262" t="str">
            <v>SUBT INT</v>
          </cell>
          <cell r="G262" t="str">
            <v>SUBT EXT</v>
          </cell>
          <cell r="H262" t="str">
            <v>Padrão Mensal = 3,9</v>
          </cell>
          <cell r="I262" t="str">
            <v>Padrão Trimestral = 7,8</v>
          </cell>
          <cell r="J262" t="str">
            <v>Padrão Anual = 13</v>
          </cell>
        </row>
        <row r="263">
          <cell r="B263">
            <v>81780</v>
          </cell>
          <cell r="C263">
            <v>0.62719999999999998</v>
          </cell>
          <cell r="D263">
            <v>0.56100000000000005</v>
          </cell>
          <cell r="E263">
            <v>6.6199999999999995E-2</v>
          </cell>
          <cell r="F263">
            <v>0</v>
          </cell>
          <cell r="G263">
            <v>0</v>
          </cell>
          <cell r="H263">
            <v>3.9</v>
          </cell>
          <cell r="I263">
            <v>7.8</v>
          </cell>
          <cell r="J263">
            <v>13</v>
          </cell>
        </row>
        <row r="264">
          <cell r="B264">
            <v>81780</v>
          </cell>
          <cell r="C264">
            <v>1.3184</v>
          </cell>
          <cell r="D264">
            <v>0.39800000000000002</v>
          </cell>
          <cell r="E264">
            <v>6.6500000000000004E-2</v>
          </cell>
          <cell r="F264">
            <v>0.85329999999999995</v>
          </cell>
          <cell r="G264">
            <v>6.9999999999999999E-4</v>
          </cell>
          <cell r="H264">
            <v>3.9</v>
          </cell>
          <cell r="I264">
            <v>7.8</v>
          </cell>
          <cell r="J264">
            <v>13</v>
          </cell>
        </row>
        <row r="265">
          <cell r="B265">
            <v>81770</v>
          </cell>
          <cell r="C265">
            <v>0.27600000000000002</v>
          </cell>
          <cell r="D265">
            <v>0.14810000000000001</v>
          </cell>
          <cell r="E265">
            <v>4.3999999999999997E-2</v>
          </cell>
          <cell r="F265">
            <v>0</v>
          </cell>
          <cell r="G265">
            <v>8.3799999999999999E-2</v>
          </cell>
          <cell r="H265">
            <v>3.9</v>
          </cell>
          <cell r="I265">
            <v>7.8</v>
          </cell>
          <cell r="J265">
            <v>13</v>
          </cell>
        </row>
        <row r="266">
          <cell r="B266">
            <v>81777</v>
          </cell>
          <cell r="C266">
            <v>2.2216</v>
          </cell>
          <cell r="D266">
            <v>1.1071</v>
          </cell>
          <cell r="E266">
            <v>0.1767</v>
          </cell>
          <cell r="F266">
            <v>0.85329999999999995</v>
          </cell>
          <cell r="G266">
            <v>8.4500000000000006E-2</v>
          </cell>
          <cell r="H266">
            <v>3.9</v>
          </cell>
          <cell r="I266">
            <v>7.8</v>
          </cell>
          <cell r="J266">
            <v>13</v>
          </cell>
        </row>
        <row r="267">
          <cell r="B267">
            <v>81764</v>
          </cell>
          <cell r="C267">
            <v>0.2651</v>
          </cell>
          <cell r="D267">
            <v>0.17810000000000001</v>
          </cell>
          <cell r="E267">
            <v>8.6999999999999994E-2</v>
          </cell>
          <cell r="F267">
            <v>0</v>
          </cell>
          <cell r="G267">
            <v>0</v>
          </cell>
          <cell r="H267">
            <v>3.9</v>
          </cell>
          <cell r="I267">
            <v>7.8</v>
          </cell>
          <cell r="J267">
            <v>13</v>
          </cell>
        </row>
        <row r="268">
          <cell r="B268">
            <v>81764</v>
          </cell>
          <cell r="C268">
            <v>0.58809999999999996</v>
          </cell>
          <cell r="D268">
            <v>0.40410000000000001</v>
          </cell>
          <cell r="E268">
            <v>0.17929999999999999</v>
          </cell>
          <cell r="F268">
            <v>4.5999999999999999E-3</v>
          </cell>
          <cell r="G268">
            <v>0</v>
          </cell>
          <cell r="H268">
            <v>3.9</v>
          </cell>
          <cell r="I268">
            <v>7.8</v>
          </cell>
          <cell r="J268">
            <v>13</v>
          </cell>
        </row>
        <row r="269">
          <cell r="B269">
            <v>81820</v>
          </cell>
          <cell r="C269">
            <v>0.47070000000000001</v>
          </cell>
          <cell r="D269">
            <v>0.44990000000000002</v>
          </cell>
          <cell r="E269">
            <v>2.0799999999999999E-2</v>
          </cell>
          <cell r="F269">
            <v>0</v>
          </cell>
          <cell r="G269">
            <v>0</v>
          </cell>
          <cell r="H269">
            <v>3.9</v>
          </cell>
          <cell r="I269">
            <v>7.8</v>
          </cell>
          <cell r="J269">
            <v>13</v>
          </cell>
        </row>
        <row r="270">
          <cell r="B270">
            <v>81783</v>
          </cell>
          <cell r="C270">
            <v>1.3239000000000001</v>
          </cell>
          <cell r="D270">
            <v>1.0322</v>
          </cell>
          <cell r="E270">
            <v>0.28699999999999998</v>
          </cell>
          <cell r="F270">
            <v>4.5999999999999999E-3</v>
          </cell>
          <cell r="G270">
            <v>0</v>
          </cell>
          <cell r="H270">
            <v>3.9</v>
          </cell>
          <cell r="I270">
            <v>7.8</v>
          </cell>
          <cell r="J270">
            <v>13</v>
          </cell>
        </row>
        <row r="271">
          <cell r="B271">
            <v>83021</v>
          </cell>
          <cell r="C271">
            <v>0.56330000000000002</v>
          </cell>
          <cell r="D271">
            <v>0.56069999999999998</v>
          </cell>
          <cell r="E271">
            <v>2.5999999999999999E-3</v>
          </cell>
          <cell r="F271">
            <v>0</v>
          </cell>
          <cell r="G271">
            <v>0</v>
          </cell>
          <cell r="H271">
            <v>3.9</v>
          </cell>
          <cell r="I271">
            <v>7.8</v>
          </cell>
          <cell r="J271">
            <v>13</v>
          </cell>
        </row>
        <row r="272">
          <cell r="B272">
            <v>83023</v>
          </cell>
          <cell r="C272">
            <v>0.1961</v>
          </cell>
          <cell r="D272">
            <v>0.1812</v>
          </cell>
          <cell r="E272">
            <v>1.49E-2</v>
          </cell>
          <cell r="F272">
            <v>0</v>
          </cell>
          <cell r="G272">
            <v>0</v>
          </cell>
          <cell r="H272">
            <v>3.9</v>
          </cell>
          <cell r="I272">
            <v>7.8</v>
          </cell>
          <cell r="J272">
            <v>13</v>
          </cell>
        </row>
        <row r="273">
          <cell r="B273">
            <v>83014</v>
          </cell>
          <cell r="C273">
            <v>0.32</v>
          </cell>
          <cell r="D273">
            <v>0.30280000000000001</v>
          </cell>
          <cell r="E273">
            <v>1.7100000000000001E-2</v>
          </cell>
          <cell r="F273">
            <v>0</v>
          </cell>
          <cell r="G273">
            <v>0</v>
          </cell>
          <cell r="H273">
            <v>3.9</v>
          </cell>
          <cell r="I273">
            <v>7.8</v>
          </cell>
          <cell r="J273">
            <v>13</v>
          </cell>
        </row>
        <row r="274">
          <cell r="B274">
            <v>83019</v>
          </cell>
          <cell r="C274">
            <v>1.0793999999999999</v>
          </cell>
          <cell r="D274">
            <v>1.0447</v>
          </cell>
          <cell r="E274">
            <v>3.4599999999999999E-2</v>
          </cell>
          <cell r="F274">
            <v>0</v>
          </cell>
          <cell r="G274">
            <v>0</v>
          </cell>
          <cell r="H274">
            <v>3.9</v>
          </cell>
          <cell r="I274">
            <v>7.8</v>
          </cell>
          <cell r="J274">
            <v>13</v>
          </cell>
        </row>
        <row r="275">
          <cell r="B275">
            <v>83071</v>
          </cell>
          <cell r="C275">
            <v>0.83989999999999998</v>
          </cell>
          <cell r="D275">
            <v>0.66920000000000002</v>
          </cell>
          <cell r="E275">
            <v>0.1273</v>
          </cell>
          <cell r="F275">
            <v>4.3499999999999997E-2</v>
          </cell>
          <cell r="G275">
            <v>0</v>
          </cell>
          <cell r="H275">
            <v>3.9</v>
          </cell>
          <cell r="I275">
            <v>7.8</v>
          </cell>
          <cell r="J275">
            <v>13</v>
          </cell>
        </row>
        <row r="276">
          <cell r="B276">
            <v>83063</v>
          </cell>
          <cell r="C276">
            <v>0.61709999999999998</v>
          </cell>
          <cell r="D276">
            <v>0.50639999999999996</v>
          </cell>
          <cell r="E276">
            <v>0.1084</v>
          </cell>
          <cell r="F276">
            <v>2.3E-3</v>
          </cell>
          <cell r="G276">
            <v>0</v>
          </cell>
          <cell r="H276">
            <v>3.9</v>
          </cell>
          <cell r="I276">
            <v>7.8</v>
          </cell>
          <cell r="J276">
            <v>13</v>
          </cell>
        </row>
        <row r="277">
          <cell r="B277">
            <v>84655</v>
          </cell>
          <cell r="C277">
            <v>1.0165</v>
          </cell>
          <cell r="D277">
            <v>0.97489999999999999</v>
          </cell>
          <cell r="E277">
            <v>4.1599999999999998E-2</v>
          </cell>
          <cell r="F277">
            <v>0</v>
          </cell>
          <cell r="G277">
            <v>0</v>
          </cell>
          <cell r="H277">
            <v>3.9</v>
          </cell>
          <cell r="I277">
            <v>7.8</v>
          </cell>
          <cell r="J277">
            <v>13</v>
          </cell>
        </row>
        <row r="278">
          <cell r="B278">
            <v>83596</v>
          </cell>
          <cell r="C278">
            <v>2.4771999999999998</v>
          </cell>
          <cell r="D278">
            <v>2.1554000000000002</v>
          </cell>
          <cell r="E278">
            <v>0.27629999999999999</v>
          </cell>
          <cell r="F278">
            <v>4.5499999999999999E-2</v>
          </cell>
          <cell r="G278">
            <v>0</v>
          </cell>
          <cell r="I278">
            <v>7.8</v>
          </cell>
          <cell r="J278">
            <v>13</v>
          </cell>
        </row>
        <row r="279">
          <cell r="B279">
            <v>82544</v>
          </cell>
          <cell r="C279">
            <v>7.1071</v>
          </cell>
          <cell r="D279">
            <v>5.3531000000000004</v>
          </cell>
          <cell r="E279">
            <v>0.77410000000000001</v>
          </cell>
          <cell r="F279">
            <v>0.89610000000000001</v>
          </cell>
          <cell r="G279">
            <v>8.3699999999999997E-2</v>
          </cell>
          <cell r="J279">
            <v>13</v>
          </cell>
        </row>
        <row r="281">
          <cell r="B281" t="str">
            <v>Evolução DEC Conjunto Guaianazes</v>
          </cell>
        </row>
        <row r="282">
          <cell r="B282" t="str">
            <v>CONSUM</v>
          </cell>
          <cell r="C282" t="str">
            <v>TOTAL</v>
          </cell>
          <cell r="D282" t="str">
            <v>NPROG</v>
          </cell>
          <cell r="E282" t="str">
            <v>PROG</v>
          </cell>
          <cell r="F282" t="str">
            <v>SUBT INT</v>
          </cell>
          <cell r="G282" t="str">
            <v>SUBT EXT</v>
          </cell>
          <cell r="H282" t="str">
            <v>Padrão Mensal = 3,3</v>
          </cell>
          <cell r="I282" t="str">
            <v>Padrão Trimestral = 6,6</v>
          </cell>
          <cell r="J282" t="str">
            <v>Padrão Anual = 11</v>
          </cell>
        </row>
        <row r="283">
          <cell r="B283">
            <v>59135</v>
          </cell>
          <cell r="C283">
            <v>0.97799999999999998</v>
          </cell>
          <cell r="D283">
            <v>0.87490000000000001</v>
          </cell>
          <cell r="E283">
            <v>0.10299999999999999</v>
          </cell>
          <cell r="F283">
            <v>0</v>
          </cell>
          <cell r="G283">
            <v>0</v>
          </cell>
          <cell r="H283">
            <v>3.3</v>
          </cell>
          <cell r="I283">
            <v>6.6</v>
          </cell>
          <cell r="J283">
            <v>11</v>
          </cell>
        </row>
        <row r="284">
          <cell r="B284">
            <v>59140</v>
          </cell>
          <cell r="C284">
            <v>0.65690000000000004</v>
          </cell>
          <cell r="D284">
            <v>0.42420000000000002</v>
          </cell>
          <cell r="E284">
            <v>2.4199999999999999E-2</v>
          </cell>
          <cell r="F284">
            <v>3.5999999999999997E-2</v>
          </cell>
          <cell r="G284">
            <v>0.17249999999999999</v>
          </cell>
          <cell r="H284">
            <v>3.3</v>
          </cell>
          <cell r="I284">
            <v>6.6</v>
          </cell>
          <cell r="J284">
            <v>11</v>
          </cell>
        </row>
        <row r="285">
          <cell r="B285">
            <v>59152</v>
          </cell>
          <cell r="C285">
            <v>0.28460000000000002</v>
          </cell>
          <cell r="D285">
            <v>0.24610000000000001</v>
          </cell>
          <cell r="E285">
            <v>3.85E-2</v>
          </cell>
          <cell r="F285">
            <v>0</v>
          </cell>
          <cell r="G285">
            <v>0</v>
          </cell>
          <cell r="H285">
            <v>3.3</v>
          </cell>
          <cell r="I285">
            <v>6.6</v>
          </cell>
          <cell r="J285">
            <v>11</v>
          </cell>
        </row>
        <row r="286">
          <cell r="B286">
            <v>59142</v>
          </cell>
          <cell r="C286">
            <v>1.9194</v>
          </cell>
          <cell r="D286">
            <v>1.5450999999999999</v>
          </cell>
          <cell r="E286">
            <v>0.16569999999999999</v>
          </cell>
          <cell r="F286">
            <v>3.5999999999999997E-2</v>
          </cell>
          <cell r="G286">
            <v>0.17249999999999999</v>
          </cell>
          <cell r="H286">
            <v>3.3</v>
          </cell>
          <cell r="I286">
            <v>6.6</v>
          </cell>
          <cell r="J286">
            <v>11</v>
          </cell>
        </row>
        <row r="287">
          <cell r="B287">
            <v>59152</v>
          </cell>
          <cell r="C287">
            <v>0.2414</v>
          </cell>
          <cell r="D287">
            <v>0.1376</v>
          </cell>
          <cell r="E287">
            <v>0.1019</v>
          </cell>
          <cell r="F287">
            <v>1.9E-3</v>
          </cell>
          <cell r="G287">
            <v>0</v>
          </cell>
          <cell r="H287">
            <v>3.3</v>
          </cell>
          <cell r="I287">
            <v>6.6</v>
          </cell>
          <cell r="J287">
            <v>11</v>
          </cell>
        </row>
        <row r="288">
          <cell r="B288">
            <v>59152</v>
          </cell>
          <cell r="C288">
            <v>1.1924999999999999</v>
          </cell>
          <cell r="D288">
            <v>0.45450000000000002</v>
          </cell>
          <cell r="E288">
            <v>0.1212</v>
          </cell>
          <cell r="F288">
            <v>0.6169</v>
          </cell>
          <cell r="G288">
            <v>0</v>
          </cell>
          <cell r="H288">
            <v>3.3</v>
          </cell>
          <cell r="I288">
            <v>6.6</v>
          </cell>
          <cell r="J288">
            <v>11</v>
          </cell>
        </row>
        <row r="289">
          <cell r="B289">
            <v>59032</v>
          </cell>
          <cell r="C289">
            <v>0.32579999999999998</v>
          </cell>
          <cell r="D289">
            <v>0.31280000000000002</v>
          </cell>
          <cell r="E289">
            <v>1.2999999999999999E-2</v>
          </cell>
          <cell r="F289">
            <v>0</v>
          </cell>
          <cell r="G289">
            <v>0</v>
          </cell>
          <cell r="H289">
            <v>3.3</v>
          </cell>
          <cell r="I289">
            <v>6.6</v>
          </cell>
          <cell r="J289">
            <v>11</v>
          </cell>
        </row>
        <row r="290">
          <cell r="B290">
            <v>59112</v>
          </cell>
          <cell r="C290">
            <v>1.7602</v>
          </cell>
          <cell r="D290">
            <v>0.90490000000000004</v>
          </cell>
          <cell r="E290">
            <v>0.23619999999999999</v>
          </cell>
          <cell r="F290">
            <v>0.61919999999999997</v>
          </cell>
          <cell r="G290">
            <v>0</v>
          </cell>
          <cell r="H290">
            <v>3.3</v>
          </cell>
          <cell r="I290">
            <v>6.6</v>
          </cell>
          <cell r="J290">
            <v>11</v>
          </cell>
        </row>
        <row r="291">
          <cell r="B291">
            <v>59657</v>
          </cell>
          <cell r="C291">
            <v>0.59309999999999996</v>
          </cell>
          <cell r="D291">
            <v>0.5706</v>
          </cell>
          <cell r="E291">
            <v>2.2499999999999999E-2</v>
          </cell>
          <cell r="F291">
            <v>0</v>
          </cell>
          <cell r="G291">
            <v>0</v>
          </cell>
          <cell r="H291">
            <v>3.3</v>
          </cell>
          <cell r="I291">
            <v>6.6</v>
          </cell>
          <cell r="J291">
            <v>11</v>
          </cell>
        </row>
        <row r="292">
          <cell r="B292">
            <v>59657</v>
          </cell>
          <cell r="C292">
            <v>0.27479999999999999</v>
          </cell>
          <cell r="D292">
            <v>0.2611</v>
          </cell>
          <cell r="E292">
            <v>1.3599999999999999E-2</v>
          </cell>
          <cell r="F292">
            <v>0</v>
          </cell>
          <cell r="G292">
            <v>0</v>
          </cell>
          <cell r="H292">
            <v>3.3</v>
          </cell>
          <cell r="I292">
            <v>6.6</v>
          </cell>
          <cell r="J292">
            <v>11</v>
          </cell>
        </row>
        <row r="293">
          <cell r="B293">
            <v>59656</v>
          </cell>
          <cell r="C293">
            <v>0.51590000000000003</v>
          </cell>
          <cell r="D293">
            <v>0.5071</v>
          </cell>
          <cell r="E293">
            <v>8.8000000000000005E-3</v>
          </cell>
          <cell r="F293">
            <v>0</v>
          </cell>
          <cell r="G293">
            <v>0</v>
          </cell>
          <cell r="H293">
            <v>3.3</v>
          </cell>
          <cell r="I293">
            <v>6.6</v>
          </cell>
          <cell r="J293">
            <v>11</v>
          </cell>
        </row>
        <row r="294">
          <cell r="B294">
            <v>59657</v>
          </cell>
          <cell r="C294">
            <v>1.3837999999999999</v>
          </cell>
          <cell r="D294">
            <v>1.3388</v>
          </cell>
          <cell r="E294">
            <v>4.4900000000000002E-2</v>
          </cell>
          <cell r="F294">
            <v>0</v>
          </cell>
          <cell r="G294">
            <v>0</v>
          </cell>
          <cell r="H294">
            <v>3.3</v>
          </cell>
          <cell r="I294">
            <v>6.6</v>
          </cell>
          <cell r="J294">
            <v>11</v>
          </cell>
        </row>
        <row r="295">
          <cell r="B295">
            <v>59709</v>
          </cell>
          <cell r="C295">
            <v>0.52349999999999997</v>
          </cell>
          <cell r="D295">
            <v>0.4027</v>
          </cell>
          <cell r="E295">
            <v>0.1007</v>
          </cell>
          <cell r="F295">
            <v>0.02</v>
          </cell>
          <cell r="G295">
            <v>0</v>
          </cell>
          <cell r="H295">
            <v>3.3</v>
          </cell>
          <cell r="I295">
            <v>6.6</v>
          </cell>
          <cell r="J295">
            <v>11</v>
          </cell>
        </row>
        <row r="296">
          <cell r="B296">
            <v>59709</v>
          </cell>
          <cell r="C296">
            <v>0.73160000000000003</v>
          </cell>
          <cell r="D296">
            <v>0.31830000000000003</v>
          </cell>
          <cell r="E296">
            <v>0.10199999999999999</v>
          </cell>
          <cell r="F296">
            <v>0.30380000000000001</v>
          </cell>
          <cell r="G296">
            <v>7.4999999999999997E-3</v>
          </cell>
          <cell r="H296">
            <v>3.3</v>
          </cell>
          <cell r="I296">
            <v>6.6</v>
          </cell>
          <cell r="J296">
            <v>11</v>
          </cell>
        </row>
        <row r="297">
          <cell r="B297">
            <v>60747</v>
          </cell>
          <cell r="C297">
            <v>0.81630000000000003</v>
          </cell>
          <cell r="D297">
            <v>0.69040000000000001</v>
          </cell>
          <cell r="E297">
            <v>0.12590000000000001</v>
          </cell>
          <cell r="F297">
            <v>0</v>
          </cell>
          <cell r="G297">
            <v>0</v>
          </cell>
          <cell r="H297">
            <v>3.3</v>
          </cell>
          <cell r="I297">
            <v>6.6</v>
          </cell>
          <cell r="J297">
            <v>11</v>
          </cell>
        </row>
        <row r="298">
          <cell r="B298">
            <v>60055</v>
          </cell>
          <cell r="C298">
            <v>2.0735999999999999</v>
          </cell>
          <cell r="D298">
            <v>1.4152</v>
          </cell>
          <cell r="E298">
            <v>0.32890000000000003</v>
          </cell>
          <cell r="F298">
            <v>0.32190000000000002</v>
          </cell>
          <cell r="G298">
            <v>7.4999999999999997E-3</v>
          </cell>
          <cell r="I298">
            <v>6.6</v>
          </cell>
          <cell r="J298">
            <v>11</v>
          </cell>
        </row>
        <row r="299">
          <cell r="B299">
            <v>59492</v>
          </cell>
          <cell r="C299">
            <v>7.1379000000000001</v>
          </cell>
          <cell r="D299">
            <v>5.2061999999999999</v>
          </cell>
          <cell r="E299">
            <v>0.77649999999999997</v>
          </cell>
          <cell r="F299">
            <v>0.97599999999999998</v>
          </cell>
          <cell r="G299">
            <v>0.17899999999999999</v>
          </cell>
          <cell r="J299">
            <v>11</v>
          </cell>
        </row>
        <row r="301">
          <cell r="B301" t="str">
            <v>Evolução DEC Conjunto Interlagos</v>
          </cell>
        </row>
        <row r="302">
          <cell r="B302" t="str">
            <v>CONSUM</v>
          </cell>
          <cell r="C302" t="str">
            <v>TOTAL</v>
          </cell>
          <cell r="D302" t="str">
            <v>NPROG</v>
          </cell>
          <cell r="E302" t="str">
            <v>PROG</v>
          </cell>
          <cell r="F302" t="str">
            <v>SUBT INT</v>
          </cell>
          <cell r="G302" t="str">
            <v>SUBT EXT</v>
          </cell>
          <cell r="H302" t="str">
            <v>Padrão Mensal = 3,6</v>
          </cell>
          <cell r="I302" t="str">
            <v>Padrão Trimestral = 7,2</v>
          </cell>
          <cell r="J302" t="str">
            <v>Padrão Anual = 12</v>
          </cell>
        </row>
        <row r="303">
          <cell r="B303">
            <v>55866</v>
          </cell>
          <cell r="C303">
            <v>0.44850000000000001</v>
          </cell>
          <cell r="D303">
            <v>0.35649999999999998</v>
          </cell>
          <cell r="E303">
            <v>9.1999999999999998E-2</v>
          </cell>
          <cell r="F303">
            <v>0</v>
          </cell>
          <cell r="G303">
            <v>0</v>
          </cell>
          <cell r="H303">
            <v>3.6</v>
          </cell>
          <cell r="I303">
            <v>7.2</v>
          </cell>
          <cell r="J303">
            <v>12</v>
          </cell>
        </row>
        <row r="304">
          <cell r="B304">
            <v>55867</v>
          </cell>
          <cell r="C304">
            <v>0.24909999999999999</v>
          </cell>
          <cell r="D304">
            <v>0.2089</v>
          </cell>
          <cell r="E304">
            <v>4.02E-2</v>
          </cell>
          <cell r="F304">
            <v>0</v>
          </cell>
          <cell r="G304">
            <v>0</v>
          </cell>
          <cell r="H304">
            <v>3.6</v>
          </cell>
          <cell r="I304">
            <v>7.2</v>
          </cell>
          <cell r="J304">
            <v>12</v>
          </cell>
        </row>
        <row r="305">
          <cell r="B305">
            <v>55876</v>
          </cell>
          <cell r="C305">
            <v>1.4432</v>
          </cell>
          <cell r="D305">
            <v>1.1214</v>
          </cell>
          <cell r="E305">
            <v>1.41E-2</v>
          </cell>
          <cell r="F305">
            <v>0.30769999999999997</v>
          </cell>
          <cell r="G305">
            <v>0</v>
          </cell>
          <cell r="H305">
            <v>3.6</v>
          </cell>
          <cell r="I305">
            <v>7.2</v>
          </cell>
          <cell r="J305">
            <v>12</v>
          </cell>
        </row>
        <row r="306">
          <cell r="B306">
            <v>55870</v>
          </cell>
          <cell r="C306">
            <v>2.1408999999999998</v>
          </cell>
          <cell r="D306">
            <v>1.6869000000000001</v>
          </cell>
          <cell r="E306">
            <v>0.14630000000000001</v>
          </cell>
          <cell r="F306">
            <v>0.30769999999999997</v>
          </cell>
          <cell r="G306">
            <v>0</v>
          </cell>
          <cell r="H306">
            <v>3.6</v>
          </cell>
          <cell r="I306">
            <v>7.2</v>
          </cell>
          <cell r="J306">
            <v>12</v>
          </cell>
        </row>
        <row r="307">
          <cell r="B307">
            <v>55903</v>
          </cell>
          <cell r="C307">
            <v>0.18429999999999999</v>
          </cell>
          <cell r="D307">
            <v>0.1129</v>
          </cell>
          <cell r="E307">
            <v>8.6E-3</v>
          </cell>
          <cell r="F307">
            <v>3.3099999999999997E-2</v>
          </cell>
          <cell r="G307">
            <v>2.9700000000000001E-2</v>
          </cell>
          <cell r="H307">
            <v>3.6</v>
          </cell>
          <cell r="I307">
            <v>7.2</v>
          </cell>
          <cell r="J307">
            <v>12</v>
          </cell>
        </row>
        <row r="308">
          <cell r="B308">
            <v>55903</v>
          </cell>
          <cell r="C308">
            <v>0.55579999999999996</v>
          </cell>
          <cell r="D308">
            <v>0.50549999999999995</v>
          </cell>
          <cell r="E308">
            <v>5.0299999999999997E-2</v>
          </cell>
          <cell r="F308">
            <v>0</v>
          </cell>
          <cell r="G308">
            <v>0</v>
          </cell>
          <cell r="H308">
            <v>3.6</v>
          </cell>
          <cell r="I308">
            <v>7.2</v>
          </cell>
          <cell r="J308">
            <v>12</v>
          </cell>
        </row>
        <row r="309">
          <cell r="B309">
            <v>55857</v>
          </cell>
          <cell r="C309">
            <v>1.2108000000000001</v>
          </cell>
          <cell r="D309">
            <v>1.1046</v>
          </cell>
          <cell r="E309">
            <v>8.7099999999999997E-2</v>
          </cell>
          <cell r="F309">
            <v>1.9099999999999999E-2</v>
          </cell>
          <cell r="G309">
            <v>0</v>
          </cell>
          <cell r="H309">
            <v>3.6</v>
          </cell>
          <cell r="I309">
            <v>7.2</v>
          </cell>
          <cell r="J309">
            <v>12</v>
          </cell>
        </row>
        <row r="310">
          <cell r="B310">
            <v>55888</v>
          </cell>
          <cell r="C310">
            <v>1.9503999999999999</v>
          </cell>
          <cell r="D310">
            <v>1.7225999999999999</v>
          </cell>
          <cell r="E310">
            <v>0.14599999999999999</v>
          </cell>
          <cell r="F310">
            <v>5.2200000000000003E-2</v>
          </cell>
          <cell r="G310">
            <v>2.9700000000000001E-2</v>
          </cell>
          <cell r="H310">
            <v>3.6</v>
          </cell>
          <cell r="I310">
            <v>7.2</v>
          </cell>
          <cell r="J310">
            <v>12</v>
          </cell>
        </row>
        <row r="311">
          <cell r="B311">
            <v>56975</v>
          </cell>
          <cell r="C311">
            <v>0.48949999999999999</v>
          </cell>
          <cell r="D311">
            <v>0.26719999999999999</v>
          </cell>
          <cell r="E311">
            <v>0.2223</v>
          </cell>
          <cell r="F311">
            <v>0</v>
          </cell>
          <cell r="G311">
            <v>0</v>
          </cell>
          <cell r="H311">
            <v>3.6</v>
          </cell>
          <cell r="I311">
            <v>7.2</v>
          </cell>
          <cell r="J311">
            <v>12</v>
          </cell>
        </row>
        <row r="312">
          <cell r="B312">
            <v>57008</v>
          </cell>
          <cell r="C312">
            <v>0.66359999999999997</v>
          </cell>
          <cell r="D312">
            <v>0.1971</v>
          </cell>
          <cell r="E312">
            <v>0.46650000000000003</v>
          </cell>
          <cell r="F312">
            <v>0</v>
          </cell>
          <cell r="G312">
            <v>0</v>
          </cell>
          <cell r="H312">
            <v>3.6</v>
          </cell>
          <cell r="I312">
            <v>7.2</v>
          </cell>
          <cell r="J312">
            <v>12</v>
          </cell>
        </row>
        <row r="313">
          <cell r="B313">
            <v>57005</v>
          </cell>
          <cell r="C313">
            <v>0.52680000000000005</v>
          </cell>
          <cell r="D313">
            <v>0.30170000000000002</v>
          </cell>
          <cell r="E313">
            <v>0.22500000000000001</v>
          </cell>
          <cell r="F313">
            <v>0</v>
          </cell>
          <cell r="G313">
            <v>0</v>
          </cell>
          <cell r="H313">
            <v>3.6</v>
          </cell>
          <cell r="I313">
            <v>7.2</v>
          </cell>
          <cell r="J313">
            <v>12</v>
          </cell>
        </row>
        <row r="314">
          <cell r="B314">
            <v>56996</v>
          </cell>
          <cell r="C314">
            <v>1.6798999999999999</v>
          </cell>
          <cell r="D314">
            <v>0.76600000000000001</v>
          </cell>
          <cell r="E314">
            <v>0.91390000000000005</v>
          </cell>
          <cell r="F314">
            <v>0</v>
          </cell>
          <cell r="G314">
            <v>0</v>
          </cell>
          <cell r="H314">
            <v>3.6</v>
          </cell>
          <cell r="I314">
            <v>7.2</v>
          </cell>
          <cell r="J314">
            <v>12</v>
          </cell>
        </row>
        <row r="315">
          <cell r="B315">
            <v>57050</v>
          </cell>
          <cell r="C315">
            <v>1.3817999999999999</v>
          </cell>
          <cell r="D315">
            <v>0.97609999999999997</v>
          </cell>
          <cell r="E315">
            <v>3.3999999999999998E-3</v>
          </cell>
          <cell r="F315">
            <v>0.4022</v>
          </cell>
          <cell r="G315">
            <v>0</v>
          </cell>
          <cell r="H315">
            <v>3.6</v>
          </cell>
          <cell r="I315">
            <v>7.2</v>
          </cell>
          <cell r="J315">
            <v>12</v>
          </cell>
        </row>
        <row r="316">
          <cell r="B316">
            <v>57230</v>
          </cell>
          <cell r="C316">
            <v>0.2671</v>
          </cell>
          <cell r="D316">
            <v>0.24709999999999999</v>
          </cell>
          <cell r="E316">
            <v>0</v>
          </cell>
          <cell r="F316">
            <v>1.9900000000000001E-2</v>
          </cell>
          <cell r="G316">
            <v>0</v>
          </cell>
          <cell r="H316">
            <v>3.6</v>
          </cell>
          <cell r="I316">
            <v>7.2</v>
          </cell>
          <cell r="J316">
            <v>12</v>
          </cell>
        </row>
        <row r="317">
          <cell r="B317">
            <v>57938</v>
          </cell>
          <cell r="C317">
            <v>0.34360000000000002</v>
          </cell>
          <cell r="D317">
            <v>0.31280000000000002</v>
          </cell>
          <cell r="E317">
            <v>2.8299999999999999E-2</v>
          </cell>
          <cell r="F317">
            <v>2.3999999999999998E-3</v>
          </cell>
          <cell r="G317">
            <v>0</v>
          </cell>
          <cell r="H317">
            <v>3.6</v>
          </cell>
          <cell r="I317">
            <v>7.2</v>
          </cell>
          <cell r="J317">
            <v>12</v>
          </cell>
        </row>
        <row r="318">
          <cell r="B318">
            <v>57406</v>
          </cell>
          <cell r="C318">
            <v>1.9863</v>
          </cell>
          <cell r="D318">
            <v>1.5321</v>
          </cell>
          <cell r="E318">
            <v>3.1899999999999998E-2</v>
          </cell>
          <cell r="F318">
            <v>0.42199999999999999</v>
          </cell>
          <cell r="G318">
            <v>0</v>
          </cell>
          <cell r="I318">
            <v>7.2</v>
          </cell>
          <cell r="J318">
            <v>12</v>
          </cell>
        </row>
        <row r="319">
          <cell r="B319">
            <v>56540</v>
          </cell>
          <cell r="C319">
            <v>7.7537000000000003</v>
          </cell>
          <cell r="D319">
            <v>5.6973000000000003</v>
          </cell>
          <cell r="E319">
            <v>1.2424999999999999</v>
          </cell>
          <cell r="F319">
            <v>0.78410000000000002</v>
          </cell>
          <cell r="G319">
            <v>2.9399999999999999E-2</v>
          </cell>
          <cell r="J319">
            <v>12</v>
          </cell>
        </row>
        <row r="321">
          <cell r="B321" t="str">
            <v>Evolução DEC Conjunto Itaim Paulista</v>
          </cell>
        </row>
        <row r="322">
          <cell r="B322" t="str">
            <v>CONSUM</v>
          </cell>
          <cell r="C322" t="str">
            <v>TOTAL</v>
          </cell>
          <cell r="D322" t="str">
            <v>NPROG</v>
          </cell>
          <cell r="E322" t="str">
            <v>PROG</v>
          </cell>
          <cell r="F322" t="str">
            <v>SUBT INT</v>
          </cell>
          <cell r="G322" t="str">
            <v>SUBT EXT</v>
          </cell>
          <cell r="H322" t="str">
            <v>Padrão Mensal = 4,2</v>
          </cell>
          <cell r="I322" t="str">
            <v>Padrão Trimestral = 8,4</v>
          </cell>
          <cell r="J322" t="str">
            <v>Padrão Anual = 14</v>
          </cell>
        </row>
        <row r="323">
          <cell r="B323">
            <v>135866</v>
          </cell>
          <cell r="C323">
            <v>0.82099999999999995</v>
          </cell>
          <cell r="D323">
            <v>0.78029999999999999</v>
          </cell>
          <cell r="E323">
            <v>4.07E-2</v>
          </cell>
          <cell r="F323">
            <v>0</v>
          </cell>
          <cell r="G323">
            <v>0</v>
          </cell>
          <cell r="H323">
            <v>4.2</v>
          </cell>
          <cell r="I323">
            <v>8.4</v>
          </cell>
          <cell r="J323">
            <v>14</v>
          </cell>
        </row>
        <row r="324">
          <cell r="B324">
            <v>135869</v>
          </cell>
          <cell r="C324">
            <v>0.97199999999999998</v>
          </cell>
          <cell r="D324">
            <v>0.54690000000000005</v>
          </cell>
          <cell r="E324">
            <v>0.23200000000000001</v>
          </cell>
          <cell r="F324">
            <v>9.7999999999999997E-3</v>
          </cell>
          <cell r="G324">
            <v>0.18329999999999999</v>
          </cell>
          <cell r="H324">
            <v>4.2</v>
          </cell>
          <cell r="I324">
            <v>8.4</v>
          </cell>
          <cell r="J324">
            <v>14</v>
          </cell>
        </row>
        <row r="325">
          <cell r="B325">
            <v>135870</v>
          </cell>
          <cell r="C325">
            <v>0.4037</v>
          </cell>
          <cell r="D325">
            <v>0.28720000000000001</v>
          </cell>
          <cell r="E325">
            <v>0.11650000000000001</v>
          </cell>
          <cell r="F325">
            <v>0</v>
          </cell>
          <cell r="G325">
            <v>0</v>
          </cell>
          <cell r="H325">
            <v>4.2</v>
          </cell>
          <cell r="I325">
            <v>8.4</v>
          </cell>
          <cell r="J325">
            <v>14</v>
          </cell>
        </row>
        <row r="326">
          <cell r="B326">
            <v>135868</v>
          </cell>
          <cell r="C326">
            <v>2.1966999999999999</v>
          </cell>
          <cell r="D326">
            <v>1.6144000000000001</v>
          </cell>
          <cell r="E326">
            <v>0.38919999999999999</v>
          </cell>
          <cell r="F326">
            <v>9.7999999999999997E-3</v>
          </cell>
          <cell r="G326">
            <v>0.18329999999999999</v>
          </cell>
          <cell r="H326">
            <v>4.2</v>
          </cell>
          <cell r="I326">
            <v>8.4</v>
          </cell>
          <cell r="J326">
            <v>14</v>
          </cell>
        </row>
        <row r="327">
          <cell r="B327">
            <v>135870</v>
          </cell>
          <cell r="C327">
            <v>0.68740000000000001</v>
          </cell>
          <cell r="D327">
            <v>0.53010000000000002</v>
          </cell>
          <cell r="E327">
            <v>5.6500000000000002E-2</v>
          </cell>
          <cell r="F327">
            <v>0.1008</v>
          </cell>
          <cell r="G327">
            <v>0</v>
          </cell>
          <cell r="H327">
            <v>4.2</v>
          </cell>
          <cell r="I327">
            <v>8.4</v>
          </cell>
          <cell r="J327">
            <v>14</v>
          </cell>
        </row>
        <row r="328">
          <cell r="B328">
            <v>135846</v>
          </cell>
          <cell r="C328">
            <v>2.7269999999999999</v>
          </cell>
          <cell r="D328">
            <v>1.9280999999999999</v>
          </cell>
          <cell r="E328">
            <v>0.42280000000000001</v>
          </cell>
          <cell r="F328">
            <v>0.37609999999999999</v>
          </cell>
          <cell r="G328">
            <v>0</v>
          </cell>
          <cell r="H328">
            <v>4.2</v>
          </cell>
          <cell r="I328">
            <v>8.4</v>
          </cell>
          <cell r="J328">
            <v>14</v>
          </cell>
        </row>
        <row r="329">
          <cell r="B329">
            <v>135645</v>
          </cell>
          <cell r="C329">
            <v>0.49780000000000002</v>
          </cell>
          <cell r="D329">
            <v>0.44579999999999997</v>
          </cell>
          <cell r="E329">
            <v>2.2700000000000001E-2</v>
          </cell>
          <cell r="F329">
            <v>2.93E-2</v>
          </cell>
          <cell r="G329">
            <v>0</v>
          </cell>
          <cell r="H329">
            <v>4.2</v>
          </cell>
          <cell r="I329">
            <v>8.4</v>
          </cell>
          <cell r="J329">
            <v>14</v>
          </cell>
        </row>
        <row r="330">
          <cell r="B330">
            <v>135787</v>
          </cell>
          <cell r="C330">
            <v>3.9133</v>
          </cell>
          <cell r="D330">
            <v>2.9047000000000001</v>
          </cell>
          <cell r="E330">
            <v>0.50219999999999998</v>
          </cell>
          <cell r="F330">
            <v>0.50639999999999996</v>
          </cell>
          <cell r="G330">
            <v>0</v>
          </cell>
          <cell r="H330">
            <v>4.2</v>
          </cell>
          <cell r="I330">
            <v>8.4</v>
          </cell>
          <cell r="J330">
            <v>14</v>
          </cell>
        </row>
        <row r="331">
          <cell r="B331">
            <v>138503</v>
          </cell>
          <cell r="C331">
            <v>1.4463999999999999</v>
          </cell>
          <cell r="D331">
            <v>0.76390000000000002</v>
          </cell>
          <cell r="E331">
            <v>0.47460000000000002</v>
          </cell>
          <cell r="F331">
            <v>0.2079</v>
          </cell>
          <cell r="G331">
            <v>0</v>
          </cell>
          <cell r="H331">
            <v>4.2</v>
          </cell>
          <cell r="I331">
            <v>8.4</v>
          </cell>
          <cell r="J331">
            <v>14</v>
          </cell>
        </row>
        <row r="332">
          <cell r="B332">
            <v>138457</v>
          </cell>
          <cell r="C332">
            <v>1.0064</v>
          </cell>
          <cell r="D332">
            <v>0.39579999999999999</v>
          </cell>
          <cell r="E332">
            <v>0.61060000000000003</v>
          </cell>
          <cell r="F332">
            <v>0</v>
          </cell>
          <cell r="G332">
            <v>0</v>
          </cell>
          <cell r="H332">
            <v>4.2</v>
          </cell>
          <cell r="I332">
            <v>8.4</v>
          </cell>
          <cell r="J332">
            <v>14</v>
          </cell>
        </row>
        <row r="333">
          <cell r="B333">
            <v>138457</v>
          </cell>
          <cell r="C333">
            <v>1.6445000000000001</v>
          </cell>
          <cell r="D333">
            <v>0.52190000000000003</v>
          </cell>
          <cell r="E333">
            <v>0.55169999999999997</v>
          </cell>
          <cell r="F333">
            <v>0.57089999999999996</v>
          </cell>
          <cell r="G333">
            <v>0</v>
          </cell>
          <cell r="H333">
            <v>4.2</v>
          </cell>
          <cell r="I333">
            <v>8.4</v>
          </cell>
          <cell r="J333">
            <v>14</v>
          </cell>
        </row>
        <row r="334">
          <cell r="B334">
            <v>138472</v>
          </cell>
          <cell r="C334">
            <v>4.0972999999999997</v>
          </cell>
          <cell r="D334">
            <v>1.6817</v>
          </cell>
          <cell r="E334">
            <v>1.6369</v>
          </cell>
          <cell r="F334">
            <v>0.77880000000000005</v>
          </cell>
          <cell r="G334">
            <v>0</v>
          </cell>
          <cell r="H334">
            <v>4.2</v>
          </cell>
          <cell r="I334">
            <v>8.4</v>
          </cell>
          <cell r="J334">
            <v>14</v>
          </cell>
        </row>
        <row r="335">
          <cell r="B335">
            <v>138637</v>
          </cell>
          <cell r="C335">
            <v>1.9615</v>
          </cell>
          <cell r="D335">
            <v>0.54059999999999997</v>
          </cell>
          <cell r="E335">
            <v>1.4209000000000001</v>
          </cell>
          <cell r="F335">
            <v>0</v>
          </cell>
          <cell r="G335">
            <v>0</v>
          </cell>
          <cell r="H335">
            <v>4.2</v>
          </cell>
          <cell r="I335">
            <v>8.4</v>
          </cell>
          <cell r="J335">
            <v>14</v>
          </cell>
        </row>
        <row r="336">
          <cell r="B336">
            <v>138605</v>
          </cell>
          <cell r="C336">
            <v>0.58960000000000001</v>
          </cell>
          <cell r="D336">
            <v>0.43159999999999998</v>
          </cell>
          <cell r="E336">
            <v>0.158</v>
          </cell>
          <cell r="F336">
            <v>0</v>
          </cell>
          <cell r="G336">
            <v>0</v>
          </cell>
          <cell r="H336">
            <v>4.2</v>
          </cell>
          <cell r="I336">
            <v>8.4</v>
          </cell>
          <cell r="J336">
            <v>14</v>
          </cell>
        </row>
        <row r="337">
          <cell r="B337">
            <v>143421</v>
          </cell>
          <cell r="C337">
            <v>0.90529999999999999</v>
          </cell>
          <cell r="D337">
            <v>0.81859999999999999</v>
          </cell>
          <cell r="E337">
            <v>5.21E-2</v>
          </cell>
          <cell r="F337">
            <v>3.4599999999999999E-2</v>
          </cell>
          <cell r="G337">
            <v>0</v>
          </cell>
          <cell r="H337">
            <v>4.2</v>
          </cell>
          <cell r="I337">
            <v>8.4</v>
          </cell>
          <cell r="J337">
            <v>14</v>
          </cell>
        </row>
        <row r="338">
          <cell r="B338">
            <v>140221</v>
          </cell>
          <cell r="C338">
            <v>3.4481000000000002</v>
          </cell>
          <cell r="D338">
            <v>1.7984</v>
          </cell>
          <cell r="E338">
            <v>1.6143000000000001</v>
          </cell>
          <cell r="F338">
            <v>3.5400000000000001E-2</v>
          </cell>
          <cell r="G338">
            <v>0</v>
          </cell>
          <cell r="I338">
            <v>8.4</v>
          </cell>
          <cell r="J338">
            <v>14</v>
          </cell>
        </row>
        <row r="339">
          <cell r="B339">
            <v>137587</v>
          </cell>
          <cell r="C339">
            <v>13.6692</v>
          </cell>
          <cell r="D339">
            <v>7.9862000000000002</v>
          </cell>
          <cell r="E339">
            <v>4.1726000000000001</v>
          </cell>
          <cell r="F339">
            <v>1.3292999999999999</v>
          </cell>
          <cell r="G339">
            <v>0.18099999999999999</v>
          </cell>
          <cell r="J339">
            <v>14</v>
          </cell>
        </row>
        <row r="341">
          <cell r="B341" t="str">
            <v>Evolução DEC Conjunto Itapecerica da Serra</v>
          </cell>
        </row>
        <row r="342">
          <cell r="B342" t="str">
            <v>CONSUM</v>
          </cell>
          <cell r="C342" t="str">
            <v>TOTAL</v>
          </cell>
          <cell r="D342" t="str">
            <v>NPROG</v>
          </cell>
          <cell r="E342" t="str">
            <v>PROG</v>
          </cell>
          <cell r="F342" t="str">
            <v>SUBT INT</v>
          </cell>
          <cell r="G342" t="str">
            <v>SUBT EXT</v>
          </cell>
          <cell r="H342" t="str">
            <v>Padrão Mensal = 12,9</v>
          </cell>
          <cell r="I342" t="str">
            <v>Padrão Trimestral = 25,8</v>
          </cell>
          <cell r="J342" t="str">
            <v>Padrão Anual = 43</v>
          </cell>
        </row>
        <row r="343">
          <cell r="B343">
            <v>8425</v>
          </cell>
          <cell r="C343">
            <v>7.5860000000000003</v>
          </cell>
          <cell r="D343">
            <v>7.3181000000000003</v>
          </cell>
          <cell r="E343">
            <v>0.26790000000000003</v>
          </cell>
          <cell r="F343">
            <v>0</v>
          </cell>
          <cell r="G343">
            <v>0</v>
          </cell>
          <cell r="H343">
            <v>12.9</v>
          </cell>
          <cell r="I343">
            <v>25.8</v>
          </cell>
          <cell r="J343">
            <v>43</v>
          </cell>
        </row>
        <row r="344">
          <cell r="B344">
            <v>8469</v>
          </cell>
          <cell r="C344">
            <v>1.9758</v>
          </cell>
          <cell r="D344">
            <v>1.7235</v>
          </cell>
          <cell r="E344">
            <v>0.25230000000000002</v>
          </cell>
          <cell r="F344">
            <v>0</v>
          </cell>
          <cell r="G344">
            <v>0</v>
          </cell>
          <cell r="H344">
            <v>12.9</v>
          </cell>
          <cell r="I344">
            <v>25.8</v>
          </cell>
          <cell r="J344">
            <v>43</v>
          </cell>
        </row>
        <row r="345">
          <cell r="B345">
            <v>8469</v>
          </cell>
          <cell r="C345">
            <v>2.9973000000000001</v>
          </cell>
          <cell r="D345">
            <v>2.8237999999999999</v>
          </cell>
          <cell r="E345">
            <v>3.6999999999999998E-2</v>
          </cell>
          <cell r="F345">
            <v>0</v>
          </cell>
          <cell r="G345">
            <v>0.13650000000000001</v>
          </cell>
          <cell r="H345">
            <v>12.9</v>
          </cell>
          <cell r="I345">
            <v>25.8</v>
          </cell>
          <cell r="J345">
            <v>43</v>
          </cell>
        </row>
        <row r="346">
          <cell r="B346">
            <v>8454</v>
          </cell>
          <cell r="C346">
            <v>12.5419</v>
          </cell>
          <cell r="D346">
            <v>11.8484</v>
          </cell>
          <cell r="E346">
            <v>0.55679999999999996</v>
          </cell>
          <cell r="F346">
            <v>0</v>
          </cell>
          <cell r="G346">
            <v>0.13669999999999999</v>
          </cell>
          <cell r="H346">
            <v>12.9</v>
          </cell>
          <cell r="I346">
            <v>25.8</v>
          </cell>
          <cell r="J346">
            <v>43</v>
          </cell>
        </row>
        <row r="347">
          <cell r="B347">
            <v>9688</v>
          </cell>
          <cell r="C347">
            <v>1.4769000000000001</v>
          </cell>
          <cell r="D347">
            <v>1.3835</v>
          </cell>
          <cell r="E347">
            <v>9.3399999999999997E-2</v>
          </cell>
          <cell r="F347">
            <v>0</v>
          </cell>
          <cell r="G347">
            <v>0</v>
          </cell>
          <cell r="H347">
            <v>12.9</v>
          </cell>
          <cell r="I347">
            <v>25.8</v>
          </cell>
          <cell r="J347">
            <v>43</v>
          </cell>
        </row>
        <row r="348">
          <cell r="B348">
            <v>9689</v>
          </cell>
          <cell r="C348">
            <v>1.8154999999999999</v>
          </cell>
          <cell r="D348">
            <v>1.8048</v>
          </cell>
          <cell r="E348">
            <v>9.2999999999999992E-3</v>
          </cell>
          <cell r="F348">
            <v>1.4E-3</v>
          </cell>
          <cell r="G348">
            <v>0</v>
          </cell>
          <cell r="H348">
            <v>12.9</v>
          </cell>
          <cell r="I348">
            <v>25.8</v>
          </cell>
          <cell r="J348">
            <v>43</v>
          </cell>
        </row>
        <row r="349">
          <cell r="B349">
            <v>9687</v>
          </cell>
          <cell r="C349">
            <v>1.1400999999999999</v>
          </cell>
          <cell r="D349">
            <v>1.1384000000000001</v>
          </cell>
          <cell r="E349">
            <v>1.6000000000000001E-3</v>
          </cell>
          <cell r="F349">
            <v>0</v>
          </cell>
          <cell r="G349">
            <v>0</v>
          </cell>
          <cell r="H349">
            <v>12.9</v>
          </cell>
          <cell r="I349">
            <v>25.8</v>
          </cell>
          <cell r="J349">
            <v>43</v>
          </cell>
        </row>
        <row r="350">
          <cell r="B350">
            <v>9688</v>
          </cell>
          <cell r="C350">
            <v>4.4325999999999999</v>
          </cell>
          <cell r="D350">
            <v>4.3268000000000004</v>
          </cell>
          <cell r="E350">
            <v>0.1043</v>
          </cell>
          <cell r="F350">
            <v>1.4E-3</v>
          </cell>
          <cell r="G350">
            <v>0</v>
          </cell>
          <cell r="H350">
            <v>12.9</v>
          </cell>
          <cell r="I350">
            <v>25.8</v>
          </cell>
          <cell r="J350">
            <v>43</v>
          </cell>
        </row>
        <row r="351">
          <cell r="B351">
            <v>9732</v>
          </cell>
          <cell r="C351">
            <v>1.6940999999999999</v>
          </cell>
          <cell r="D351">
            <v>1.6609</v>
          </cell>
          <cell r="E351">
            <v>3.3099999999999997E-2</v>
          </cell>
          <cell r="F351">
            <v>0</v>
          </cell>
          <cell r="G351">
            <v>0</v>
          </cell>
          <cell r="H351">
            <v>12.9</v>
          </cell>
          <cell r="I351">
            <v>25.8</v>
          </cell>
          <cell r="J351">
            <v>43</v>
          </cell>
        </row>
        <row r="352">
          <cell r="B352">
            <v>9732</v>
          </cell>
          <cell r="C352">
            <v>2.1892999999999998</v>
          </cell>
          <cell r="D352">
            <v>2.1869999999999998</v>
          </cell>
          <cell r="E352">
            <v>0</v>
          </cell>
          <cell r="F352">
            <v>2.3E-3</v>
          </cell>
          <cell r="G352">
            <v>0</v>
          </cell>
          <cell r="H352">
            <v>12.9</v>
          </cell>
          <cell r="I352">
            <v>25.8</v>
          </cell>
          <cell r="J352">
            <v>43</v>
          </cell>
        </row>
        <row r="353">
          <cell r="B353">
            <v>9732</v>
          </cell>
          <cell r="C353">
            <v>3.4180000000000001</v>
          </cell>
          <cell r="D353">
            <v>3.2867000000000002</v>
          </cell>
          <cell r="E353">
            <v>0.13139999999999999</v>
          </cell>
          <cell r="F353">
            <v>0</v>
          </cell>
          <cell r="G353">
            <v>0</v>
          </cell>
          <cell r="H353">
            <v>12.9</v>
          </cell>
          <cell r="I353">
            <v>25.8</v>
          </cell>
          <cell r="J353">
            <v>43</v>
          </cell>
        </row>
        <row r="354">
          <cell r="B354">
            <v>9732</v>
          </cell>
          <cell r="C354">
            <v>7.3014000000000001</v>
          </cell>
          <cell r="D354">
            <v>7.1345999999999998</v>
          </cell>
          <cell r="E354">
            <v>0.16450000000000001</v>
          </cell>
          <cell r="F354">
            <v>2.3E-3</v>
          </cell>
          <cell r="G354">
            <v>0</v>
          </cell>
          <cell r="H354">
            <v>12.9</v>
          </cell>
          <cell r="I354">
            <v>25.8</v>
          </cell>
          <cell r="J354">
            <v>43</v>
          </cell>
        </row>
        <row r="355">
          <cell r="B355">
            <v>9748</v>
          </cell>
          <cell r="C355">
            <v>8.3094000000000001</v>
          </cell>
          <cell r="D355">
            <v>5.2103999999999999</v>
          </cell>
          <cell r="E355">
            <v>4.6800000000000001E-2</v>
          </cell>
          <cell r="F355">
            <v>3.0417999999999998</v>
          </cell>
          <cell r="G355">
            <v>1.04E-2</v>
          </cell>
          <cell r="H355">
            <v>12.9</v>
          </cell>
          <cell r="I355">
            <v>25.8</v>
          </cell>
          <cell r="J355">
            <v>43</v>
          </cell>
        </row>
        <row r="356">
          <cell r="B356">
            <v>9748</v>
          </cell>
          <cell r="C356">
            <v>4.1031000000000004</v>
          </cell>
          <cell r="D356">
            <v>2.8732000000000002</v>
          </cell>
          <cell r="E356">
            <v>1.8499999999999999E-2</v>
          </cell>
          <cell r="F356">
            <v>1.1299999999999999E-2</v>
          </cell>
          <cell r="G356">
            <v>1.2000999999999999</v>
          </cell>
          <cell r="H356">
            <v>12.9</v>
          </cell>
          <cell r="I356">
            <v>25.8</v>
          </cell>
          <cell r="J356">
            <v>43</v>
          </cell>
        </row>
        <row r="357">
          <cell r="B357">
            <v>9844</v>
          </cell>
          <cell r="C357">
            <v>4.7382999999999997</v>
          </cell>
          <cell r="D357">
            <v>4.6936999999999998</v>
          </cell>
          <cell r="E357">
            <v>4.4600000000000001E-2</v>
          </cell>
          <cell r="F357">
            <v>0</v>
          </cell>
          <cell r="G357">
            <v>0</v>
          </cell>
          <cell r="H357">
            <v>12.9</v>
          </cell>
          <cell r="I357">
            <v>25.8</v>
          </cell>
          <cell r="J357">
            <v>43</v>
          </cell>
        </row>
        <row r="358">
          <cell r="B358">
            <v>9780</v>
          </cell>
          <cell r="C358">
            <v>17.141200000000001</v>
          </cell>
          <cell r="D358">
            <v>12.781599999999999</v>
          </cell>
          <cell r="E358">
            <v>0.11</v>
          </cell>
          <cell r="F358">
            <v>3.0430999999999999</v>
          </cell>
          <cell r="G358">
            <v>1.2064999999999999</v>
          </cell>
          <cell r="I358">
            <v>25.8</v>
          </cell>
          <cell r="J358">
            <v>43</v>
          </cell>
        </row>
        <row r="359">
          <cell r="B359">
            <v>9414</v>
          </cell>
          <cell r="C359">
            <v>41.180199999999999</v>
          </cell>
          <cell r="D359">
            <v>35.746899999999997</v>
          </cell>
          <cell r="E359">
            <v>0.89170000000000005</v>
          </cell>
          <cell r="F359">
            <v>3.1652</v>
          </cell>
          <cell r="G359">
            <v>1.3762000000000001</v>
          </cell>
          <cell r="J359">
            <v>43</v>
          </cell>
        </row>
        <row r="361">
          <cell r="B361" t="str">
            <v>Evolução DEC Conjunto Itapecerica da Serra - Centro</v>
          </cell>
        </row>
        <row r="362">
          <cell r="B362" t="str">
            <v>CONSUM</v>
          </cell>
          <cell r="C362" t="str">
            <v>TOTAL</v>
          </cell>
          <cell r="D362" t="str">
            <v>NPROG</v>
          </cell>
          <cell r="E362" t="str">
            <v>PROG</v>
          </cell>
          <cell r="F362" t="str">
            <v>SUBT INT</v>
          </cell>
          <cell r="G362" t="str">
            <v>SUBT EXT</v>
          </cell>
          <cell r="H362" t="str">
            <v>Padrão Mensal = 9,6</v>
          </cell>
          <cell r="I362" t="str">
            <v>Padrão Trimestral = 19,2</v>
          </cell>
          <cell r="J362" t="str">
            <v>Padrão Anual = 32</v>
          </cell>
        </row>
        <row r="363">
          <cell r="B363">
            <v>20143</v>
          </cell>
          <cell r="C363">
            <v>2.7126999999999999</v>
          </cell>
          <cell r="D363">
            <v>2.5910000000000002</v>
          </cell>
          <cell r="E363">
            <v>0.1217</v>
          </cell>
          <cell r="F363">
            <v>0</v>
          </cell>
          <cell r="G363">
            <v>0</v>
          </cell>
          <cell r="H363">
            <v>9.6</v>
          </cell>
          <cell r="I363">
            <v>19.2</v>
          </cell>
          <cell r="J363">
            <v>32</v>
          </cell>
        </row>
        <row r="364">
          <cell r="B364">
            <v>20143</v>
          </cell>
          <cell r="C364">
            <v>1.6978</v>
          </cell>
          <cell r="D364">
            <v>1.6620999999999999</v>
          </cell>
          <cell r="E364">
            <v>3.5700000000000003E-2</v>
          </cell>
          <cell r="F364">
            <v>0</v>
          </cell>
          <cell r="G364">
            <v>0</v>
          </cell>
          <cell r="H364">
            <v>9.6</v>
          </cell>
          <cell r="I364">
            <v>19.2</v>
          </cell>
          <cell r="J364">
            <v>32</v>
          </cell>
        </row>
        <row r="365">
          <cell r="B365">
            <v>20129</v>
          </cell>
          <cell r="C365">
            <v>1.2029000000000001</v>
          </cell>
          <cell r="D365">
            <v>0.95479999999999998</v>
          </cell>
          <cell r="E365">
            <v>4.5999999999999999E-3</v>
          </cell>
          <cell r="F365">
            <v>0</v>
          </cell>
          <cell r="G365">
            <v>0.24349999999999999</v>
          </cell>
          <cell r="H365">
            <v>9.6</v>
          </cell>
          <cell r="I365">
            <v>19.2</v>
          </cell>
          <cell r="J365">
            <v>32</v>
          </cell>
        </row>
        <row r="366">
          <cell r="B366">
            <v>20138</v>
          </cell>
          <cell r="C366">
            <v>5.6139999999999999</v>
          </cell>
          <cell r="D366">
            <v>5.2084999999999999</v>
          </cell>
          <cell r="E366">
            <v>0.16200000000000001</v>
          </cell>
          <cell r="F366">
            <v>0</v>
          </cell>
          <cell r="G366">
            <v>0.24340000000000001</v>
          </cell>
          <cell r="H366">
            <v>9.6</v>
          </cell>
          <cell r="I366">
            <v>19.2</v>
          </cell>
          <cell r="J366">
            <v>32</v>
          </cell>
        </row>
        <row r="367">
          <cell r="B367">
            <v>23272</v>
          </cell>
          <cell r="C367">
            <v>0.67589999999999995</v>
          </cell>
          <cell r="D367">
            <v>0.66420000000000001</v>
          </cell>
          <cell r="E367">
            <v>1.17E-2</v>
          </cell>
          <cell r="F367">
            <v>0</v>
          </cell>
          <cell r="G367">
            <v>0</v>
          </cell>
          <cell r="H367">
            <v>9.6</v>
          </cell>
          <cell r="I367">
            <v>19.2</v>
          </cell>
          <cell r="J367">
            <v>32</v>
          </cell>
        </row>
        <row r="368">
          <cell r="B368">
            <v>23352</v>
          </cell>
          <cell r="C368">
            <v>3.4512</v>
          </cell>
          <cell r="D368">
            <v>3.2462</v>
          </cell>
          <cell r="E368">
            <v>0.2044</v>
          </cell>
          <cell r="F368">
            <v>5.9999999999999995E-4</v>
          </cell>
          <cell r="G368">
            <v>0</v>
          </cell>
          <cell r="H368">
            <v>9.6</v>
          </cell>
          <cell r="I368">
            <v>19.2</v>
          </cell>
          <cell r="J368">
            <v>32</v>
          </cell>
        </row>
        <row r="369">
          <cell r="B369">
            <v>23352</v>
          </cell>
          <cell r="C369">
            <v>0.86109999999999998</v>
          </cell>
          <cell r="D369">
            <v>0.82350000000000001</v>
          </cell>
          <cell r="E369">
            <v>3.7600000000000001E-2</v>
          </cell>
          <cell r="F369">
            <v>0</v>
          </cell>
          <cell r="G369">
            <v>0</v>
          </cell>
          <cell r="H369">
            <v>9.6</v>
          </cell>
          <cell r="I369">
            <v>19.2</v>
          </cell>
          <cell r="J369">
            <v>32</v>
          </cell>
        </row>
        <row r="370">
          <cell r="B370">
            <v>23325</v>
          </cell>
          <cell r="C370">
            <v>4.9916999999999998</v>
          </cell>
          <cell r="D370">
            <v>4.7370999999999999</v>
          </cell>
          <cell r="E370">
            <v>0.254</v>
          </cell>
          <cell r="F370">
            <v>5.9999999999999995E-4</v>
          </cell>
          <cell r="G370">
            <v>0</v>
          </cell>
          <cell r="H370">
            <v>9.6</v>
          </cell>
          <cell r="I370">
            <v>19.2</v>
          </cell>
          <cell r="J370">
            <v>32</v>
          </cell>
        </row>
        <row r="371">
          <cell r="B371">
            <v>23470</v>
          </cell>
          <cell r="C371">
            <v>1.3172999999999999</v>
          </cell>
          <cell r="D371">
            <v>1.3164</v>
          </cell>
          <cell r="E371">
            <v>8.9999999999999998E-4</v>
          </cell>
          <cell r="F371">
            <v>0</v>
          </cell>
          <cell r="G371">
            <v>0</v>
          </cell>
          <cell r="H371">
            <v>9.6</v>
          </cell>
          <cell r="I371">
            <v>19.2</v>
          </cell>
          <cell r="J371">
            <v>32</v>
          </cell>
        </row>
        <row r="372">
          <cell r="B372">
            <v>23470</v>
          </cell>
          <cell r="C372">
            <v>0.90180000000000005</v>
          </cell>
          <cell r="D372">
            <v>0.87090000000000001</v>
          </cell>
          <cell r="E372">
            <v>2.35E-2</v>
          </cell>
          <cell r="F372">
            <v>7.4000000000000003E-3</v>
          </cell>
          <cell r="G372">
            <v>0</v>
          </cell>
          <cell r="H372">
            <v>9.6</v>
          </cell>
          <cell r="I372">
            <v>19.2</v>
          </cell>
          <cell r="J372">
            <v>32</v>
          </cell>
        </row>
        <row r="373">
          <cell r="B373">
            <v>23470</v>
          </cell>
          <cell r="C373">
            <v>1.7067000000000001</v>
          </cell>
          <cell r="D373">
            <v>1.6981999999999999</v>
          </cell>
          <cell r="E373">
            <v>8.5000000000000006E-3</v>
          </cell>
          <cell r="F373">
            <v>0</v>
          </cell>
          <cell r="G373">
            <v>0</v>
          </cell>
          <cell r="H373">
            <v>9.6</v>
          </cell>
          <cell r="I373">
            <v>19.2</v>
          </cell>
          <cell r="J373">
            <v>32</v>
          </cell>
        </row>
        <row r="374">
          <cell r="B374">
            <v>23470</v>
          </cell>
          <cell r="C374">
            <v>3.9258000000000002</v>
          </cell>
          <cell r="D374">
            <v>3.8855</v>
          </cell>
          <cell r="E374">
            <v>3.2899999999999999E-2</v>
          </cell>
          <cell r="F374">
            <v>7.4000000000000003E-3</v>
          </cell>
          <cell r="G374">
            <v>0</v>
          </cell>
          <cell r="H374">
            <v>9.6</v>
          </cell>
          <cell r="I374">
            <v>19.2</v>
          </cell>
          <cell r="J374">
            <v>32</v>
          </cell>
        </row>
        <row r="375">
          <cell r="B375">
            <v>23475</v>
          </cell>
          <cell r="C375">
            <v>7.3933999999999997</v>
          </cell>
          <cell r="D375">
            <v>2.5116999999999998</v>
          </cell>
          <cell r="E375">
            <v>7.1000000000000004E-3</v>
          </cell>
          <cell r="F375">
            <v>4.7895000000000003</v>
          </cell>
          <cell r="G375">
            <v>8.5099999999999995E-2</v>
          </cell>
          <cell r="H375">
            <v>9.6</v>
          </cell>
          <cell r="I375">
            <v>19.2</v>
          </cell>
          <cell r="J375">
            <v>32</v>
          </cell>
        </row>
        <row r="376">
          <cell r="B376">
            <v>23473</v>
          </cell>
          <cell r="C376">
            <v>2.3794</v>
          </cell>
          <cell r="D376">
            <v>2.0863</v>
          </cell>
          <cell r="E376">
            <v>1.9099999999999999E-2</v>
          </cell>
          <cell r="F376">
            <v>0.27400000000000002</v>
          </cell>
          <cell r="G376">
            <v>0</v>
          </cell>
          <cell r="H376">
            <v>9.6</v>
          </cell>
          <cell r="I376">
            <v>19.2</v>
          </cell>
          <cell r="J376">
            <v>32</v>
          </cell>
        </row>
        <row r="377">
          <cell r="B377">
            <v>23771</v>
          </cell>
          <cell r="C377">
            <v>2.7921</v>
          </cell>
          <cell r="D377">
            <v>2.5878999999999999</v>
          </cell>
          <cell r="E377">
            <v>0.20430000000000001</v>
          </cell>
          <cell r="F377">
            <v>0</v>
          </cell>
          <cell r="G377">
            <v>0</v>
          </cell>
          <cell r="H377">
            <v>9.6</v>
          </cell>
          <cell r="I377">
            <v>19.2</v>
          </cell>
          <cell r="J377">
            <v>32</v>
          </cell>
        </row>
        <row r="378">
          <cell r="B378">
            <v>23573</v>
          </cell>
          <cell r="C378">
            <v>12.547499999999999</v>
          </cell>
          <cell r="D378">
            <v>7.1882999999999999</v>
          </cell>
          <cell r="E378">
            <v>0.2321</v>
          </cell>
          <cell r="F378">
            <v>5.0423999999999998</v>
          </cell>
          <cell r="G378">
            <v>8.4699999999999998E-2</v>
          </cell>
          <cell r="I378">
            <v>19.2</v>
          </cell>
          <cell r="J378">
            <v>32</v>
          </cell>
        </row>
        <row r="379">
          <cell r="B379">
            <v>22627</v>
          </cell>
          <cell r="C379">
            <v>27.286200000000001</v>
          </cell>
          <cell r="D379">
            <v>21.038</v>
          </cell>
          <cell r="E379">
            <v>0.68189999999999995</v>
          </cell>
          <cell r="F379">
            <v>5.2614999999999998</v>
          </cell>
          <cell r="G379">
            <v>0.3049</v>
          </cell>
          <cell r="J379">
            <v>32</v>
          </cell>
        </row>
        <row r="381">
          <cell r="B381" t="str">
            <v>Evolução DEC Conjunto Itapevi</v>
          </cell>
        </row>
        <row r="382">
          <cell r="B382" t="str">
            <v>CONSUM</v>
          </cell>
          <cell r="C382" t="str">
            <v>TOTAL</v>
          </cell>
          <cell r="D382" t="str">
            <v>NPROG</v>
          </cell>
          <cell r="E382" t="str">
            <v>PROG</v>
          </cell>
          <cell r="F382" t="str">
            <v>SUBT INT</v>
          </cell>
          <cell r="G382" t="str">
            <v>SUBT EXT</v>
          </cell>
          <cell r="H382" t="str">
            <v>Padrão Mensal = 8,1</v>
          </cell>
          <cell r="I382" t="str">
            <v>Padrão Trimestral = 16,2</v>
          </cell>
          <cell r="J382" t="str">
            <v>Padrão Anual = 27</v>
          </cell>
        </row>
        <row r="383">
          <cell r="B383">
            <v>45548</v>
          </cell>
          <cell r="C383">
            <v>1.6858</v>
          </cell>
          <cell r="D383">
            <v>1.3905000000000001</v>
          </cell>
          <cell r="E383">
            <v>0.29530000000000001</v>
          </cell>
          <cell r="F383">
            <v>0</v>
          </cell>
          <cell r="G383">
            <v>0</v>
          </cell>
          <cell r="H383">
            <v>8.1</v>
          </cell>
          <cell r="I383">
            <v>16.2</v>
          </cell>
          <cell r="J383">
            <v>27</v>
          </cell>
        </row>
        <row r="384">
          <cell r="B384">
            <v>45548</v>
          </cell>
          <cell r="C384">
            <v>0.52210000000000001</v>
          </cell>
          <cell r="D384">
            <v>0.44800000000000001</v>
          </cell>
          <cell r="E384">
            <v>6.9599999999999995E-2</v>
          </cell>
          <cell r="F384">
            <v>4.4000000000000003E-3</v>
          </cell>
          <cell r="G384">
            <v>0</v>
          </cell>
          <cell r="H384">
            <v>8.1</v>
          </cell>
          <cell r="I384">
            <v>16.2</v>
          </cell>
          <cell r="J384">
            <v>27</v>
          </cell>
        </row>
        <row r="385">
          <cell r="B385">
            <v>45488</v>
          </cell>
          <cell r="C385">
            <v>1.5686</v>
          </cell>
          <cell r="D385">
            <v>0.84419999999999995</v>
          </cell>
          <cell r="E385">
            <v>4.4699999999999997E-2</v>
          </cell>
          <cell r="F385">
            <v>0.67969999999999997</v>
          </cell>
          <cell r="G385">
            <v>0</v>
          </cell>
          <cell r="H385">
            <v>8.1</v>
          </cell>
          <cell r="I385">
            <v>16.2</v>
          </cell>
          <cell r="J385">
            <v>27</v>
          </cell>
        </row>
        <row r="386">
          <cell r="B386">
            <v>45528</v>
          </cell>
          <cell r="C386">
            <v>3.7761</v>
          </cell>
          <cell r="D386">
            <v>2.6827999999999999</v>
          </cell>
          <cell r="E386">
            <v>0.40970000000000001</v>
          </cell>
          <cell r="F386">
            <v>0.6835</v>
          </cell>
          <cell r="G386">
            <v>0</v>
          </cell>
          <cell r="H386">
            <v>8.1</v>
          </cell>
          <cell r="I386">
            <v>16.2</v>
          </cell>
          <cell r="J386">
            <v>27</v>
          </cell>
        </row>
        <row r="387">
          <cell r="B387">
            <v>46927</v>
          </cell>
          <cell r="C387">
            <v>0.8861</v>
          </cell>
          <cell r="D387">
            <v>0.58940000000000003</v>
          </cell>
          <cell r="E387">
            <v>0.29670000000000002</v>
          </cell>
          <cell r="F387">
            <v>0</v>
          </cell>
          <cell r="G387">
            <v>0</v>
          </cell>
          <cell r="H387">
            <v>8.1</v>
          </cell>
          <cell r="I387">
            <v>16.2</v>
          </cell>
          <cell r="J387">
            <v>27</v>
          </cell>
        </row>
        <row r="388">
          <cell r="B388">
            <v>46861</v>
          </cell>
          <cell r="C388">
            <v>1.7543</v>
          </cell>
          <cell r="D388">
            <v>1.752</v>
          </cell>
          <cell r="E388">
            <v>2.2000000000000001E-3</v>
          </cell>
          <cell r="F388">
            <v>0</v>
          </cell>
          <cell r="G388">
            <v>0</v>
          </cell>
          <cell r="H388">
            <v>8.1</v>
          </cell>
          <cell r="I388">
            <v>16.2</v>
          </cell>
          <cell r="J388">
            <v>27</v>
          </cell>
        </row>
        <row r="389">
          <cell r="B389">
            <v>46888</v>
          </cell>
          <cell r="C389">
            <v>0.71309999999999996</v>
          </cell>
          <cell r="D389">
            <v>0.68899999999999995</v>
          </cell>
          <cell r="E389">
            <v>2.41E-2</v>
          </cell>
          <cell r="F389">
            <v>0</v>
          </cell>
          <cell r="G389">
            <v>0</v>
          </cell>
          <cell r="H389">
            <v>8.1</v>
          </cell>
          <cell r="I389">
            <v>16.2</v>
          </cell>
          <cell r="J389">
            <v>27</v>
          </cell>
        </row>
        <row r="390">
          <cell r="B390">
            <v>46892</v>
          </cell>
          <cell r="C390">
            <v>3.3529</v>
          </cell>
          <cell r="D390">
            <v>3.0295999999999998</v>
          </cell>
          <cell r="E390">
            <v>0.32319999999999999</v>
          </cell>
          <cell r="F390">
            <v>0</v>
          </cell>
          <cell r="G390">
            <v>0</v>
          </cell>
          <cell r="H390">
            <v>8.1</v>
          </cell>
          <cell r="I390">
            <v>16.2</v>
          </cell>
          <cell r="J390">
            <v>27</v>
          </cell>
        </row>
        <row r="391">
          <cell r="B391">
            <v>47292</v>
          </cell>
          <cell r="C391">
            <v>1.4801</v>
          </cell>
          <cell r="D391">
            <v>1.3548</v>
          </cell>
          <cell r="E391">
            <v>8.3199999999999996E-2</v>
          </cell>
          <cell r="F391">
            <v>4.2200000000000001E-2</v>
          </cell>
          <cell r="G391">
            <v>0</v>
          </cell>
          <cell r="H391">
            <v>8.1</v>
          </cell>
          <cell r="I391">
            <v>16.2</v>
          </cell>
          <cell r="J391">
            <v>27</v>
          </cell>
        </row>
        <row r="392">
          <cell r="B392">
            <v>47292</v>
          </cell>
          <cell r="C392">
            <v>1.0018</v>
          </cell>
          <cell r="D392">
            <v>0.85840000000000005</v>
          </cell>
          <cell r="E392">
            <v>0.1434</v>
          </cell>
          <cell r="F392">
            <v>0</v>
          </cell>
          <cell r="G392">
            <v>0</v>
          </cell>
          <cell r="H392">
            <v>8.1</v>
          </cell>
          <cell r="I392">
            <v>16.2</v>
          </cell>
          <cell r="J392">
            <v>27</v>
          </cell>
        </row>
        <row r="393">
          <cell r="B393">
            <v>47246</v>
          </cell>
          <cell r="C393">
            <v>0.89410000000000001</v>
          </cell>
          <cell r="D393">
            <v>0.77890000000000004</v>
          </cell>
          <cell r="E393">
            <v>0.1152</v>
          </cell>
          <cell r="F393">
            <v>0</v>
          </cell>
          <cell r="G393">
            <v>0</v>
          </cell>
          <cell r="H393">
            <v>8.1</v>
          </cell>
          <cell r="I393">
            <v>16.2</v>
          </cell>
          <cell r="J393">
            <v>27</v>
          </cell>
        </row>
        <row r="394">
          <cell r="B394">
            <v>47277</v>
          </cell>
          <cell r="C394">
            <v>3.3761999999999999</v>
          </cell>
          <cell r="D394">
            <v>2.9923000000000002</v>
          </cell>
          <cell r="E394">
            <v>0.34179999999999999</v>
          </cell>
          <cell r="F394">
            <v>4.2200000000000001E-2</v>
          </cell>
          <cell r="G394">
            <v>0</v>
          </cell>
          <cell r="H394">
            <v>8.1</v>
          </cell>
          <cell r="I394">
            <v>16.2</v>
          </cell>
          <cell r="J394">
            <v>27</v>
          </cell>
        </row>
        <row r="395">
          <cell r="B395">
            <v>47302</v>
          </cell>
          <cell r="C395">
            <v>0.91110000000000002</v>
          </cell>
          <cell r="D395">
            <v>0.86890000000000001</v>
          </cell>
          <cell r="E395">
            <v>2.5600000000000001E-2</v>
          </cell>
          <cell r="F395">
            <v>1.67E-2</v>
          </cell>
          <cell r="G395">
            <v>0</v>
          </cell>
          <cell r="H395">
            <v>8.1</v>
          </cell>
          <cell r="I395">
            <v>16.2</v>
          </cell>
          <cell r="J395">
            <v>27</v>
          </cell>
        </row>
        <row r="396">
          <cell r="B396">
            <v>47302</v>
          </cell>
          <cell r="C396">
            <v>2.2955999999999999</v>
          </cell>
          <cell r="D396">
            <v>2.1242999999999999</v>
          </cell>
          <cell r="E396">
            <v>2.3400000000000001E-2</v>
          </cell>
          <cell r="F396">
            <v>0.1479</v>
          </cell>
          <cell r="G396">
            <v>0</v>
          </cell>
          <cell r="H396">
            <v>8.1</v>
          </cell>
          <cell r="I396">
            <v>16.2</v>
          </cell>
          <cell r="J396">
            <v>27</v>
          </cell>
        </row>
        <row r="397">
          <cell r="B397">
            <v>47780</v>
          </cell>
          <cell r="C397">
            <v>1.4166000000000001</v>
          </cell>
          <cell r="D397">
            <v>1.1679999999999999</v>
          </cell>
          <cell r="E397">
            <v>3.0200000000000001E-2</v>
          </cell>
          <cell r="F397">
            <v>0.21840000000000001</v>
          </cell>
          <cell r="G397">
            <v>0</v>
          </cell>
          <cell r="H397">
            <v>8.1</v>
          </cell>
          <cell r="I397">
            <v>16.2</v>
          </cell>
          <cell r="J397">
            <v>27</v>
          </cell>
        </row>
        <row r="398">
          <cell r="B398">
            <v>47461</v>
          </cell>
          <cell r="C398">
            <v>4.6220999999999997</v>
          </cell>
          <cell r="D398">
            <v>4.1589999999999998</v>
          </cell>
          <cell r="E398">
            <v>7.9200000000000007E-2</v>
          </cell>
          <cell r="F398">
            <v>0.38390000000000002</v>
          </cell>
          <cell r="G398">
            <v>0</v>
          </cell>
          <cell r="I398">
            <v>16.2</v>
          </cell>
          <cell r="J398">
            <v>27</v>
          </cell>
        </row>
        <row r="399">
          <cell r="B399">
            <v>46790</v>
          </cell>
          <cell r="C399">
            <v>15.1342</v>
          </cell>
          <cell r="D399">
            <v>12.8887</v>
          </cell>
          <cell r="E399">
            <v>1.1483000000000001</v>
          </cell>
          <cell r="F399">
            <v>1.0971</v>
          </cell>
          <cell r="G399">
            <v>0</v>
          </cell>
          <cell r="J399">
            <v>27</v>
          </cell>
        </row>
        <row r="401">
          <cell r="B401" t="str">
            <v>Evolução DEC Conjunto Itaquera - Iguatemi</v>
          </cell>
        </row>
        <row r="402">
          <cell r="B402" t="str">
            <v>CONSUM</v>
          </cell>
          <cell r="C402" t="str">
            <v>TOTAL</v>
          </cell>
          <cell r="D402" t="str">
            <v>NPROG</v>
          </cell>
          <cell r="E402" t="str">
            <v>PROG</v>
          </cell>
          <cell r="F402" t="str">
            <v>SUBT INT</v>
          </cell>
          <cell r="G402" t="str">
            <v>SUBT EXT</v>
          </cell>
          <cell r="H402" t="str">
            <v>Padrão Mensal = 4,8</v>
          </cell>
          <cell r="I402" t="str">
            <v>Padrão Trimestral = 9,6</v>
          </cell>
          <cell r="J402" t="str">
            <v>Padrão Anual = 16</v>
          </cell>
        </row>
        <row r="403">
          <cell r="B403">
            <v>239677</v>
          </cell>
          <cell r="C403">
            <v>1.6601999999999999</v>
          </cell>
          <cell r="D403">
            <v>1.1758999999999999</v>
          </cell>
          <cell r="E403">
            <v>0.48430000000000001</v>
          </cell>
          <cell r="F403">
            <v>0</v>
          </cell>
          <cell r="G403">
            <v>0</v>
          </cell>
          <cell r="H403">
            <v>4.8</v>
          </cell>
          <cell r="I403">
            <v>9.6</v>
          </cell>
          <cell r="J403">
            <v>16</v>
          </cell>
        </row>
        <row r="404">
          <cell r="B404">
            <v>239666</v>
          </cell>
          <cell r="C404">
            <v>0.62919999999999998</v>
          </cell>
          <cell r="D404">
            <v>0.42380000000000001</v>
          </cell>
          <cell r="E404">
            <v>0.1404</v>
          </cell>
          <cell r="F404">
            <v>2.3999999999999998E-3</v>
          </cell>
          <cell r="G404">
            <v>6.2600000000000003E-2</v>
          </cell>
          <cell r="H404">
            <v>4.8</v>
          </cell>
          <cell r="I404">
            <v>9.6</v>
          </cell>
          <cell r="J404">
            <v>16</v>
          </cell>
        </row>
        <row r="405">
          <cell r="B405">
            <v>239618</v>
          </cell>
          <cell r="C405">
            <v>1.0077</v>
          </cell>
          <cell r="D405">
            <v>0.89180000000000004</v>
          </cell>
          <cell r="E405">
            <v>9.1200000000000003E-2</v>
          </cell>
          <cell r="F405">
            <v>0</v>
          </cell>
          <cell r="G405">
            <v>2.47E-2</v>
          </cell>
          <cell r="H405">
            <v>4.8</v>
          </cell>
          <cell r="I405">
            <v>9.6</v>
          </cell>
          <cell r="J405">
            <v>16</v>
          </cell>
        </row>
        <row r="406">
          <cell r="B406">
            <v>239654</v>
          </cell>
          <cell r="C406">
            <v>3.2970999999999999</v>
          </cell>
          <cell r="D406">
            <v>2.4914999999999998</v>
          </cell>
          <cell r="E406">
            <v>0.71589999999999998</v>
          </cell>
          <cell r="F406">
            <v>2.3999999999999998E-3</v>
          </cell>
          <cell r="G406">
            <v>8.7300000000000003E-2</v>
          </cell>
          <cell r="H406">
            <v>4.8</v>
          </cell>
          <cell r="I406">
            <v>9.6</v>
          </cell>
          <cell r="J406">
            <v>16</v>
          </cell>
        </row>
        <row r="407">
          <cell r="B407">
            <v>239653</v>
          </cell>
          <cell r="C407">
            <v>1.1084000000000001</v>
          </cell>
          <cell r="D407">
            <v>0.95430000000000004</v>
          </cell>
          <cell r="E407">
            <v>0.13389999999999999</v>
          </cell>
          <cell r="F407">
            <v>2.0199999999999999E-2</v>
          </cell>
          <cell r="G407">
            <v>0</v>
          </cell>
          <cell r="H407">
            <v>4.8</v>
          </cell>
          <cell r="I407">
            <v>9.6</v>
          </cell>
          <cell r="J407">
            <v>16</v>
          </cell>
        </row>
        <row r="408">
          <cell r="B408">
            <v>239653</v>
          </cell>
          <cell r="C408">
            <v>2.0691000000000002</v>
          </cell>
          <cell r="D408">
            <v>1.3626</v>
          </cell>
          <cell r="E408">
            <v>0.4854</v>
          </cell>
          <cell r="F408">
            <v>0.22109999999999999</v>
          </cell>
          <cell r="G408">
            <v>0</v>
          </cell>
          <cell r="H408">
            <v>4.8</v>
          </cell>
          <cell r="I408">
            <v>9.6</v>
          </cell>
          <cell r="J408">
            <v>16</v>
          </cell>
        </row>
        <row r="409">
          <cell r="B409">
            <v>239653</v>
          </cell>
          <cell r="C409">
            <v>0.52839999999999998</v>
          </cell>
          <cell r="D409">
            <v>0.46460000000000001</v>
          </cell>
          <cell r="E409">
            <v>5.6399999999999999E-2</v>
          </cell>
          <cell r="F409">
            <v>7.3000000000000001E-3</v>
          </cell>
          <cell r="G409">
            <v>0</v>
          </cell>
          <cell r="H409">
            <v>4.8</v>
          </cell>
          <cell r="I409">
            <v>9.6</v>
          </cell>
          <cell r="J409">
            <v>16</v>
          </cell>
        </row>
        <row r="410">
          <cell r="B410">
            <v>239653</v>
          </cell>
          <cell r="C410">
            <v>3.7059000000000002</v>
          </cell>
          <cell r="D410">
            <v>2.7814999999999999</v>
          </cell>
          <cell r="E410">
            <v>0.67569999999999997</v>
          </cell>
          <cell r="F410">
            <v>0.24859999999999999</v>
          </cell>
          <cell r="G410">
            <v>0</v>
          </cell>
          <cell r="H410">
            <v>4.8</v>
          </cell>
          <cell r="I410">
            <v>9.6</v>
          </cell>
          <cell r="J410">
            <v>16</v>
          </cell>
        </row>
        <row r="411">
          <cell r="B411">
            <v>241809</v>
          </cell>
          <cell r="C411">
            <v>1.0004</v>
          </cell>
          <cell r="D411">
            <v>0.79600000000000004</v>
          </cell>
          <cell r="E411">
            <v>0.15110000000000001</v>
          </cell>
          <cell r="F411">
            <v>5.3400000000000003E-2</v>
          </cell>
          <cell r="G411">
            <v>0</v>
          </cell>
          <cell r="H411">
            <v>4.8</v>
          </cell>
          <cell r="I411">
            <v>9.6</v>
          </cell>
          <cell r="J411">
            <v>16</v>
          </cell>
        </row>
        <row r="412">
          <cell r="B412">
            <v>241914</v>
          </cell>
          <cell r="C412">
            <v>0.79549999999999998</v>
          </cell>
          <cell r="D412">
            <v>0.68740000000000001</v>
          </cell>
          <cell r="E412">
            <v>0.1081</v>
          </cell>
          <cell r="F412">
            <v>0</v>
          </cell>
          <cell r="G412">
            <v>0</v>
          </cell>
          <cell r="H412">
            <v>4.8</v>
          </cell>
          <cell r="I412">
            <v>9.6</v>
          </cell>
          <cell r="J412">
            <v>16</v>
          </cell>
        </row>
        <row r="413">
          <cell r="B413">
            <v>241793</v>
          </cell>
          <cell r="C413">
            <v>0.86850000000000005</v>
          </cell>
          <cell r="D413">
            <v>0.66900000000000004</v>
          </cell>
          <cell r="E413">
            <v>8.14E-2</v>
          </cell>
          <cell r="F413">
            <v>0.1181</v>
          </cell>
          <cell r="G413">
            <v>0</v>
          </cell>
          <cell r="H413">
            <v>4.8</v>
          </cell>
          <cell r="I413">
            <v>9.6</v>
          </cell>
          <cell r="J413">
            <v>16</v>
          </cell>
        </row>
        <row r="414">
          <cell r="B414">
            <v>241839</v>
          </cell>
          <cell r="C414">
            <v>2.6644000000000001</v>
          </cell>
          <cell r="D414">
            <v>2.1524000000000001</v>
          </cell>
          <cell r="E414">
            <v>0.34060000000000001</v>
          </cell>
          <cell r="F414">
            <v>0.17150000000000001</v>
          </cell>
          <cell r="G414">
            <v>0</v>
          </cell>
          <cell r="H414">
            <v>4.8</v>
          </cell>
          <cell r="I414">
            <v>9.6</v>
          </cell>
          <cell r="J414">
            <v>16</v>
          </cell>
        </row>
        <row r="415">
          <cell r="B415">
            <v>241955</v>
          </cell>
          <cell r="C415">
            <v>1.1921999999999999</v>
          </cell>
          <cell r="D415">
            <v>1.1722999999999999</v>
          </cell>
          <cell r="E415">
            <v>1.9900000000000001E-2</v>
          </cell>
          <cell r="F415">
            <v>0</v>
          </cell>
          <cell r="G415">
            <v>0</v>
          </cell>
          <cell r="H415">
            <v>4.8</v>
          </cell>
          <cell r="I415">
            <v>9.6</v>
          </cell>
          <cell r="J415">
            <v>16</v>
          </cell>
        </row>
        <row r="416">
          <cell r="B416">
            <v>241955</v>
          </cell>
          <cell r="C416">
            <v>1.7621</v>
          </cell>
          <cell r="D416">
            <v>1.1837</v>
          </cell>
          <cell r="E416">
            <v>0.1197</v>
          </cell>
          <cell r="F416">
            <v>9.8900000000000002E-2</v>
          </cell>
          <cell r="G416">
            <v>0.35980000000000001</v>
          </cell>
          <cell r="H416">
            <v>4.8</v>
          </cell>
          <cell r="I416">
            <v>9.6</v>
          </cell>
          <cell r="J416">
            <v>16</v>
          </cell>
        </row>
        <row r="417">
          <cell r="B417">
            <v>242638</v>
          </cell>
          <cell r="C417">
            <v>1.1342000000000001</v>
          </cell>
          <cell r="D417">
            <v>1.0130999999999999</v>
          </cell>
          <cell r="E417">
            <v>0.1211</v>
          </cell>
          <cell r="F417">
            <v>0</v>
          </cell>
          <cell r="G417">
            <v>0</v>
          </cell>
          <cell r="H417">
            <v>4.8</v>
          </cell>
          <cell r="I417">
            <v>9.6</v>
          </cell>
          <cell r="J417">
            <v>16</v>
          </cell>
        </row>
        <row r="418">
          <cell r="B418">
            <v>242183</v>
          </cell>
          <cell r="C418">
            <v>4.0877999999999997</v>
          </cell>
          <cell r="D418">
            <v>3.3687999999999998</v>
          </cell>
          <cell r="E418">
            <v>0.26079999999999998</v>
          </cell>
          <cell r="F418">
            <v>9.8799999999999999E-2</v>
          </cell>
          <cell r="G418">
            <v>0.35949999999999999</v>
          </cell>
          <cell r="I418">
            <v>9.6</v>
          </cell>
          <cell r="J418">
            <v>16</v>
          </cell>
        </row>
        <row r="419">
          <cell r="B419">
            <v>240832</v>
          </cell>
          <cell r="C419">
            <v>13.755000000000001</v>
          </cell>
          <cell r="D419">
            <v>10.7963</v>
          </cell>
          <cell r="E419">
            <v>1.9891000000000001</v>
          </cell>
          <cell r="F419">
            <v>0.52129999999999999</v>
          </cell>
          <cell r="G419">
            <v>0.44840000000000002</v>
          </cell>
          <cell r="J419">
            <v>16</v>
          </cell>
        </row>
        <row r="421">
          <cell r="B421" t="str">
            <v>Evolução DEC Conjunto Jabaquara</v>
          </cell>
        </row>
        <row r="422">
          <cell r="B422" t="str">
            <v>CONSUM</v>
          </cell>
          <cell r="C422" t="str">
            <v>TOTAL</v>
          </cell>
          <cell r="D422" t="str">
            <v>NPROG</v>
          </cell>
          <cell r="E422" t="str">
            <v>PROG</v>
          </cell>
          <cell r="F422" t="str">
            <v>SUBT INT</v>
          </cell>
          <cell r="G422" t="str">
            <v>SUBT EXT</v>
          </cell>
          <cell r="H422" t="str">
            <v>Padrão Mensal = 2,7</v>
          </cell>
          <cell r="I422" t="str">
            <v>Padrão Trimestral = 5,4</v>
          </cell>
          <cell r="J422" t="str">
            <v>Padrão Anual = 9</v>
          </cell>
        </row>
        <row r="423">
          <cell r="B423">
            <v>115939</v>
          </cell>
          <cell r="C423">
            <v>0.55600000000000005</v>
          </cell>
          <cell r="D423">
            <v>0.54339999999999999</v>
          </cell>
          <cell r="E423">
            <v>1.26E-2</v>
          </cell>
          <cell r="F423">
            <v>0</v>
          </cell>
          <cell r="G423">
            <v>0</v>
          </cell>
          <cell r="H423">
            <v>2.7</v>
          </cell>
          <cell r="I423">
            <v>5.4</v>
          </cell>
          <cell r="J423">
            <v>9</v>
          </cell>
        </row>
        <row r="424">
          <cell r="B424">
            <v>115938</v>
          </cell>
          <cell r="C424">
            <v>0.6431</v>
          </cell>
          <cell r="D424">
            <v>0.60609999999999997</v>
          </cell>
          <cell r="E424">
            <v>3.6999999999999998E-2</v>
          </cell>
          <cell r="F424">
            <v>0</v>
          </cell>
          <cell r="G424">
            <v>0</v>
          </cell>
          <cell r="H424">
            <v>2.7</v>
          </cell>
          <cell r="I424">
            <v>5.4</v>
          </cell>
          <cell r="J424">
            <v>9</v>
          </cell>
        </row>
        <row r="425">
          <cell r="B425">
            <v>116271</v>
          </cell>
          <cell r="C425">
            <v>0.2392</v>
          </cell>
          <cell r="D425">
            <v>0.18959999999999999</v>
          </cell>
          <cell r="E425">
            <v>3.0200000000000001E-2</v>
          </cell>
          <cell r="F425">
            <v>0</v>
          </cell>
          <cell r="G425">
            <v>1.9400000000000001E-2</v>
          </cell>
          <cell r="H425">
            <v>2.7</v>
          </cell>
          <cell r="I425">
            <v>5.4</v>
          </cell>
          <cell r="J425">
            <v>9</v>
          </cell>
        </row>
        <row r="426">
          <cell r="B426">
            <v>116049</v>
          </cell>
          <cell r="C426">
            <v>1.4376</v>
          </cell>
          <cell r="D426">
            <v>1.3384</v>
          </cell>
          <cell r="E426">
            <v>7.9799999999999996E-2</v>
          </cell>
          <cell r="F426">
            <v>0</v>
          </cell>
          <cell r="G426">
            <v>1.9400000000000001E-2</v>
          </cell>
          <cell r="H426">
            <v>2.7</v>
          </cell>
          <cell r="I426">
            <v>5.4</v>
          </cell>
          <cell r="J426">
            <v>9</v>
          </cell>
        </row>
        <row r="427">
          <cell r="B427">
            <v>116262</v>
          </cell>
          <cell r="C427">
            <v>0.60870000000000002</v>
          </cell>
          <cell r="D427">
            <v>0.1462</v>
          </cell>
          <cell r="E427">
            <v>4.5999999999999999E-3</v>
          </cell>
          <cell r="F427">
            <v>0</v>
          </cell>
          <cell r="G427">
            <v>0.45789999999999997</v>
          </cell>
          <cell r="H427">
            <v>2.7</v>
          </cell>
          <cell r="I427">
            <v>5.4</v>
          </cell>
          <cell r="J427">
            <v>9</v>
          </cell>
        </row>
        <row r="428">
          <cell r="B428">
            <v>116333</v>
          </cell>
          <cell r="C428">
            <v>0.36699999999999999</v>
          </cell>
          <cell r="D428">
            <v>0.35239999999999999</v>
          </cell>
          <cell r="E428">
            <v>1.46E-2</v>
          </cell>
          <cell r="F428">
            <v>0</v>
          </cell>
          <cell r="G428">
            <v>0</v>
          </cell>
          <cell r="H428">
            <v>2.7</v>
          </cell>
          <cell r="I428">
            <v>5.4</v>
          </cell>
          <cell r="J428">
            <v>9</v>
          </cell>
        </row>
        <row r="429">
          <cell r="B429">
            <v>116202</v>
          </cell>
          <cell r="C429">
            <v>0.4703</v>
          </cell>
          <cell r="D429">
            <v>0.28689999999999999</v>
          </cell>
          <cell r="E429">
            <v>1.11E-2</v>
          </cell>
          <cell r="F429">
            <v>0.17230000000000001</v>
          </cell>
          <cell r="G429">
            <v>0</v>
          </cell>
          <cell r="H429">
            <v>2.7</v>
          </cell>
          <cell r="I429">
            <v>5.4</v>
          </cell>
          <cell r="J429">
            <v>9</v>
          </cell>
        </row>
        <row r="430">
          <cell r="B430">
            <v>116266</v>
          </cell>
          <cell r="C430">
            <v>1.4459</v>
          </cell>
          <cell r="D430">
            <v>0.78549999999999998</v>
          </cell>
          <cell r="E430">
            <v>3.0300000000000001E-2</v>
          </cell>
          <cell r="F430">
            <v>0.17219999999999999</v>
          </cell>
          <cell r="G430">
            <v>0.45789999999999997</v>
          </cell>
          <cell r="H430">
            <v>2.7</v>
          </cell>
          <cell r="I430">
            <v>5.4</v>
          </cell>
          <cell r="J430">
            <v>9</v>
          </cell>
        </row>
        <row r="431">
          <cell r="B431">
            <v>117944</v>
          </cell>
          <cell r="C431">
            <v>0.75049999999999994</v>
          </cell>
          <cell r="D431">
            <v>0.57450000000000001</v>
          </cell>
          <cell r="E431">
            <v>9.5200000000000007E-2</v>
          </cell>
          <cell r="F431">
            <v>8.0799999999999997E-2</v>
          </cell>
          <cell r="G431">
            <v>0</v>
          </cell>
          <cell r="H431">
            <v>2.7</v>
          </cell>
          <cell r="I431">
            <v>5.4</v>
          </cell>
          <cell r="J431">
            <v>9</v>
          </cell>
        </row>
        <row r="432">
          <cell r="B432">
            <v>117959</v>
          </cell>
          <cell r="C432">
            <v>0.2261</v>
          </cell>
          <cell r="D432">
            <v>0.21479999999999999</v>
          </cell>
          <cell r="E432">
            <v>1.12E-2</v>
          </cell>
          <cell r="F432">
            <v>0</v>
          </cell>
          <cell r="G432">
            <v>0</v>
          </cell>
          <cell r="H432">
            <v>2.7</v>
          </cell>
          <cell r="I432">
            <v>5.4</v>
          </cell>
          <cell r="J432">
            <v>9</v>
          </cell>
        </row>
        <row r="433">
          <cell r="B433">
            <v>118008</v>
          </cell>
          <cell r="C433">
            <v>0.44640000000000002</v>
          </cell>
          <cell r="D433">
            <v>0.37319999999999998</v>
          </cell>
          <cell r="E433">
            <v>7.3200000000000001E-2</v>
          </cell>
          <cell r="F433">
            <v>0</v>
          </cell>
          <cell r="G433">
            <v>0</v>
          </cell>
          <cell r="H433">
            <v>2.7</v>
          </cell>
          <cell r="I433">
            <v>5.4</v>
          </cell>
          <cell r="J433">
            <v>9</v>
          </cell>
        </row>
        <row r="434">
          <cell r="B434">
            <v>117970</v>
          </cell>
          <cell r="C434">
            <v>1.423</v>
          </cell>
          <cell r="D434">
            <v>1.1625000000000001</v>
          </cell>
          <cell r="E434">
            <v>0.17960000000000001</v>
          </cell>
          <cell r="F434">
            <v>8.0799999999999997E-2</v>
          </cell>
          <cell r="G434">
            <v>0</v>
          </cell>
          <cell r="H434">
            <v>2.7</v>
          </cell>
          <cell r="I434">
            <v>5.4</v>
          </cell>
          <cell r="J434">
            <v>9</v>
          </cell>
        </row>
        <row r="435">
          <cell r="B435">
            <v>118086</v>
          </cell>
          <cell r="C435">
            <v>1.0609</v>
          </cell>
          <cell r="D435">
            <v>0.97089999999999999</v>
          </cell>
          <cell r="E435">
            <v>4.0599999999999997E-2</v>
          </cell>
          <cell r="F435">
            <v>0</v>
          </cell>
          <cell r="G435">
            <v>4.9299999999999997E-2</v>
          </cell>
          <cell r="H435">
            <v>2.7</v>
          </cell>
          <cell r="I435">
            <v>5.4</v>
          </cell>
          <cell r="J435">
            <v>9</v>
          </cell>
        </row>
        <row r="436">
          <cell r="B436">
            <v>117706</v>
          </cell>
          <cell r="C436">
            <v>0.45179999999999998</v>
          </cell>
          <cell r="D436">
            <v>0.40610000000000002</v>
          </cell>
          <cell r="E436">
            <v>3.5000000000000003E-2</v>
          </cell>
          <cell r="F436">
            <v>1.0699999999999999E-2</v>
          </cell>
          <cell r="G436">
            <v>0</v>
          </cell>
          <cell r="H436">
            <v>2.7</v>
          </cell>
          <cell r="I436">
            <v>5.4</v>
          </cell>
          <cell r="J436">
            <v>9</v>
          </cell>
        </row>
        <row r="437">
          <cell r="B437">
            <v>121389</v>
          </cell>
          <cell r="C437">
            <v>0.59789999999999999</v>
          </cell>
          <cell r="D437">
            <v>0.55869999999999997</v>
          </cell>
          <cell r="E437">
            <v>3.9100000000000003E-2</v>
          </cell>
          <cell r="F437">
            <v>0</v>
          </cell>
          <cell r="G437">
            <v>0</v>
          </cell>
          <cell r="H437">
            <v>2.7</v>
          </cell>
          <cell r="I437">
            <v>5.4</v>
          </cell>
          <cell r="J437">
            <v>9</v>
          </cell>
        </row>
        <row r="438">
          <cell r="B438">
            <v>119060</v>
          </cell>
          <cell r="C438">
            <v>2.1084999999999998</v>
          </cell>
          <cell r="D438">
            <v>1.9340999999999999</v>
          </cell>
          <cell r="E438">
            <v>0.1147</v>
          </cell>
          <cell r="F438">
            <v>1.06E-2</v>
          </cell>
          <cell r="G438">
            <v>4.8899999999999999E-2</v>
          </cell>
          <cell r="I438">
            <v>5.4</v>
          </cell>
          <cell r="J438">
            <v>9</v>
          </cell>
        </row>
        <row r="439">
          <cell r="B439">
            <v>117336</v>
          </cell>
          <cell r="C439">
            <v>6.4246999999999996</v>
          </cell>
          <cell r="D439">
            <v>5.2332999999999998</v>
          </cell>
          <cell r="E439">
            <v>0.40600000000000003</v>
          </cell>
          <cell r="F439">
            <v>0.2626</v>
          </cell>
          <cell r="G439">
            <v>0.52249999999999996</v>
          </cell>
          <cell r="J439">
            <v>9</v>
          </cell>
        </row>
        <row r="441">
          <cell r="B441" t="str">
            <v>Evolução DEC Conjunto Jaçanã</v>
          </cell>
        </row>
        <row r="442">
          <cell r="B442" t="str">
            <v>CONSUM</v>
          </cell>
          <cell r="C442" t="str">
            <v>TOTAL</v>
          </cell>
          <cell r="D442" t="str">
            <v>NPROG</v>
          </cell>
          <cell r="E442" t="str">
            <v>PROG</v>
          </cell>
          <cell r="F442" t="str">
            <v>SUBT INT</v>
          </cell>
          <cell r="G442" t="str">
            <v>SUBT EXT</v>
          </cell>
          <cell r="H442" t="str">
            <v>Padrão Mensal = 4,8</v>
          </cell>
          <cell r="I442" t="str">
            <v>Padrão Trimestral = 9,6</v>
          </cell>
          <cell r="J442" t="str">
            <v>Padrão Anual = 16</v>
          </cell>
        </row>
        <row r="443">
          <cell r="B443">
            <v>70233</v>
          </cell>
          <cell r="C443">
            <v>0.66949999999999998</v>
          </cell>
          <cell r="D443">
            <v>0.61009999999999998</v>
          </cell>
          <cell r="E443">
            <v>5.67E-2</v>
          </cell>
          <cell r="F443">
            <v>2.7000000000000001E-3</v>
          </cell>
          <cell r="G443">
            <v>0</v>
          </cell>
          <cell r="H443">
            <v>4.8</v>
          </cell>
          <cell r="I443">
            <v>9.6</v>
          </cell>
          <cell r="J443">
            <v>16</v>
          </cell>
        </row>
        <row r="444">
          <cell r="B444">
            <v>70237</v>
          </cell>
          <cell r="C444">
            <v>0.2233</v>
          </cell>
          <cell r="D444">
            <v>0.16869999999999999</v>
          </cell>
          <cell r="E444">
            <v>5.4600000000000003E-2</v>
          </cell>
          <cell r="F444">
            <v>0</v>
          </cell>
          <cell r="G444">
            <v>0</v>
          </cell>
          <cell r="H444">
            <v>4.8</v>
          </cell>
          <cell r="I444">
            <v>9.6</v>
          </cell>
          <cell r="J444">
            <v>16</v>
          </cell>
        </row>
        <row r="445">
          <cell r="B445">
            <v>70236</v>
          </cell>
          <cell r="C445">
            <v>0.72899999999999998</v>
          </cell>
          <cell r="D445">
            <v>0.34399999999999997</v>
          </cell>
          <cell r="E445">
            <v>0.1333</v>
          </cell>
          <cell r="F445">
            <v>0</v>
          </cell>
          <cell r="G445">
            <v>0.25169999999999998</v>
          </cell>
          <cell r="H445">
            <v>4.8</v>
          </cell>
          <cell r="I445">
            <v>9.6</v>
          </cell>
          <cell r="J445">
            <v>16</v>
          </cell>
        </row>
        <row r="446">
          <cell r="B446">
            <v>70235</v>
          </cell>
          <cell r="C446">
            <v>1.6217999999999999</v>
          </cell>
          <cell r="D446">
            <v>1.1228</v>
          </cell>
          <cell r="E446">
            <v>0.24460000000000001</v>
          </cell>
          <cell r="F446">
            <v>2.7000000000000001E-3</v>
          </cell>
          <cell r="G446">
            <v>0.25169999999999998</v>
          </cell>
          <cell r="H446">
            <v>4.8</v>
          </cell>
          <cell r="I446">
            <v>9.6</v>
          </cell>
          <cell r="J446">
            <v>16</v>
          </cell>
        </row>
        <row r="447">
          <cell r="B447">
            <v>70239</v>
          </cell>
          <cell r="C447">
            <v>0.46579999999999999</v>
          </cell>
          <cell r="D447">
            <v>0.32469999999999999</v>
          </cell>
          <cell r="E447">
            <v>0.13869999999999999</v>
          </cell>
          <cell r="F447">
            <v>2.3E-3</v>
          </cell>
          <cell r="G447">
            <v>0</v>
          </cell>
          <cell r="H447">
            <v>4.8</v>
          </cell>
          <cell r="I447">
            <v>9.6</v>
          </cell>
          <cell r="J447">
            <v>16</v>
          </cell>
        </row>
        <row r="448">
          <cell r="B448">
            <v>70239</v>
          </cell>
          <cell r="C448">
            <v>1.3159000000000001</v>
          </cell>
          <cell r="D448">
            <v>0.71679999999999999</v>
          </cell>
          <cell r="E448">
            <v>0.59809999999999997</v>
          </cell>
          <cell r="F448">
            <v>1E-3</v>
          </cell>
          <cell r="G448">
            <v>0</v>
          </cell>
          <cell r="H448">
            <v>4.8</v>
          </cell>
          <cell r="I448">
            <v>9.6</v>
          </cell>
          <cell r="J448">
            <v>16</v>
          </cell>
        </row>
        <row r="449">
          <cell r="B449">
            <v>70303</v>
          </cell>
          <cell r="C449">
            <v>0.82030000000000003</v>
          </cell>
          <cell r="D449">
            <v>0.52629999999999999</v>
          </cell>
          <cell r="E449">
            <v>0.2787</v>
          </cell>
          <cell r="F449">
            <v>1.5299999999999999E-2</v>
          </cell>
          <cell r="G449">
            <v>0</v>
          </cell>
          <cell r="H449">
            <v>4.8</v>
          </cell>
          <cell r="I449">
            <v>9.6</v>
          </cell>
          <cell r="J449">
            <v>16</v>
          </cell>
        </row>
        <row r="450">
          <cell r="B450">
            <v>70260</v>
          </cell>
          <cell r="C450">
            <v>2.6019999999999999</v>
          </cell>
          <cell r="D450">
            <v>1.5678000000000001</v>
          </cell>
          <cell r="E450">
            <v>1.0155000000000001</v>
          </cell>
          <cell r="F450">
            <v>1.8599999999999998E-2</v>
          </cell>
          <cell r="G450">
            <v>0</v>
          </cell>
          <cell r="H450">
            <v>4.8</v>
          </cell>
          <cell r="I450">
            <v>9.6</v>
          </cell>
          <cell r="J450">
            <v>16</v>
          </cell>
        </row>
        <row r="451">
          <cell r="B451">
            <v>71646</v>
          </cell>
          <cell r="C451">
            <v>0.61770000000000003</v>
          </cell>
          <cell r="D451">
            <v>0.50570000000000004</v>
          </cell>
          <cell r="E451">
            <v>0.1119</v>
          </cell>
          <cell r="F451">
            <v>0</v>
          </cell>
          <cell r="G451">
            <v>0</v>
          </cell>
          <cell r="H451">
            <v>4.8</v>
          </cell>
          <cell r="I451">
            <v>9.6</v>
          </cell>
          <cell r="J451">
            <v>16</v>
          </cell>
        </row>
        <row r="452">
          <cell r="B452">
            <v>71658</v>
          </cell>
          <cell r="C452">
            <v>0.41670000000000001</v>
          </cell>
          <cell r="D452">
            <v>0.2296</v>
          </cell>
          <cell r="E452">
            <v>0.18709999999999999</v>
          </cell>
          <cell r="F452">
            <v>0</v>
          </cell>
          <cell r="G452">
            <v>0</v>
          </cell>
          <cell r="H452">
            <v>4.8</v>
          </cell>
          <cell r="I452">
            <v>9.6</v>
          </cell>
          <cell r="J452">
            <v>16</v>
          </cell>
        </row>
        <row r="453">
          <cell r="B453">
            <v>71662</v>
          </cell>
          <cell r="C453">
            <v>0.40100000000000002</v>
          </cell>
          <cell r="D453">
            <v>0.25290000000000001</v>
          </cell>
          <cell r="E453">
            <v>0.1457</v>
          </cell>
          <cell r="F453">
            <v>2.3E-3</v>
          </cell>
          <cell r="G453">
            <v>0</v>
          </cell>
          <cell r="H453">
            <v>4.8</v>
          </cell>
          <cell r="I453">
            <v>9.6</v>
          </cell>
          <cell r="J453">
            <v>16</v>
          </cell>
        </row>
        <row r="454">
          <cell r="B454">
            <v>71655</v>
          </cell>
          <cell r="C454">
            <v>1.4354</v>
          </cell>
          <cell r="D454">
            <v>0.98819999999999997</v>
          </cell>
          <cell r="E454">
            <v>0.44469999999999998</v>
          </cell>
          <cell r="F454">
            <v>2.3E-3</v>
          </cell>
          <cell r="G454">
            <v>0</v>
          </cell>
          <cell r="H454">
            <v>4.8</v>
          </cell>
          <cell r="I454">
            <v>9.6</v>
          </cell>
          <cell r="J454">
            <v>16</v>
          </cell>
        </row>
        <row r="455">
          <cell r="B455">
            <v>71662</v>
          </cell>
          <cell r="C455">
            <v>1.0456000000000001</v>
          </cell>
          <cell r="D455">
            <v>0.78590000000000004</v>
          </cell>
          <cell r="E455">
            <v>0.13719999999999999</v>
          </cell>
          <cell r="F455">
            <v>0</v>
          </cell>
          <cell r="G455">
            <v>0.1225</v>
          </cell>
          <cell r="H455">
            <v>4.8</v>
          </cell>
          <cell r="I455">
            <v>9.6</v>
          </cell>
          <cell r="J455">
            <v>16</v>
          </cell>
        </row>
        <row r="456">
          <cell r="B456">
            <v>71766</v>
          </cell>
          <cell r="C456">
            <v>1.2766</v>
          </cell>
          <cell r="D456">
            <v>0.89910000000000001</v>
          </cell>
          <cell r="E456">
            <v>0.37740000000000001</v>
          </cell>
          <cell r="F456">
            <v>0</v>
          </cell>
          <cell r="G456">
            <v>0</v>
          </cell>
          <cell r="H456">
            <v>4.8</v>
          </cell>
          <cell r="I456">
            <v>9.6</v>
          </cell>
          <cell r="J456">
            <v>16</v>
          </cell>
        </row>
        <row r="457">
          <cell r="B457">
            <v>72689</v>
          </cell>
          <cell r="C457">
            <v>1.4933000000000001</v>
          </cell>
          <cell r="D457">
            <v>1.4510000000000001</v>
          </cell>
          <cell r="E457">
            <v>4.2299999999999997E-2</v>
          </cell>
          <cell r="F457">
            <v>0</v>
          </cell>
          <cell r="G457">
            <v>0</v>
          </cell>
          <cell r="H457">
            <v>4.8</v>
          </cell>
          <cell r="I457">
            <v>9.6</v>
          </cell>
          <cell r="J457">
            <v>16</v>
          </cell>
        </row>
        <row r="458">
          <cell r="B458">
            <v>72039</v>
          </cell>
          <cell r="C458">
            <v>3.8187000000000002</v>
          </cell>
          <cell r="D458">
            <v>3.1415999999999999</v>
          </cell>
          <cell r="E458">
            <v>0.55510000000000004</v>
          </cell>
          <cell r="F458">
            <v>0</v>
          </cell>
          <cell r="G458">
            <v>0.12189999999999999</v>
          </cell>
          <cell r="I458">
            <v>9.6</v>
          </cell>
          <cell r="J458">
            <v>16</v>
          </cell>
        </row>
        <row r="459">
          <cell r="B459">
            <v>71048</v>
          </cell>
          <cell r="C459">
            <v>9.4959000000000007</v>
          </cell>
          <cell r="D459">
            <v>6.8423999999999996</v>
          </cell>
          <cell r="E459">
            <v>2.2574000000000001</v>
          </cell>
          <cell r="F459">
            <v>2.3400000000000001E-2</v>
          </cell>
          <cell r="G459">
            <v>0.37240000000000001</v>
          </cell>
          <cell r="J459">
            <v>16</v>
          </cell>
        </row>
        <row r="461">
          <cell r="B461" t="str">
            <v>Evolução DEC Conjunto Jaguaré</v>
          </cell>
        </row>
        <row r="462">
          <cell r="B462" t="str">
            <v>CONSUM</v>
          </cell>
          <cell r="C462" t="str">
            <v>TOTAL</v>
          </cell>
          <cell r="D462" t="str">
            <v>NPROG</v>
          </cell>
          <cell r="E462" t="str">
            <v>PROG</v>
          </cell>
          <cell r="F462" t="str">
            <v>SUBT INT</v>
          </cell>
          <cell r="G462" t="str">
            <v>SUBT EXT</v>
          </cell>
          <cell r="H462" t="str">
            <v>Padrão Mensal = 4,5</v>
          </cell>
          <cell r="I462" t="str">
            <v>Padrão Trimestral = 9</v>
          </cell>
          <cell r="J462" t="str">
            <v>Padrão Anual = 15</v>
          </cell>
        </row>
        <row r="463">
          <cell r="B463">
            <v>82463</v>
          </cell>
          <cell r="C463">
            <v>0.53110000000000002</v>
          </cell>
          <cell r="D463">
            <v>0.49380000000000002</v>
          </cell>
          <cell r="E463">
            <v>2.0199999999999999E-2</v>
          </cell>
          <cell r="F463">
            <v>1.7100000000000001E-2</v>
          </cell>
          <cell r="G463">
            <v>0</v>
          </cell>
          <cell r="H463">
            <v>4.5</v>
          </cell>
          <cell r="I463">
            <v>9</v>
          </cell>
          <cell r="J463">
            <v>15</v>
          </cell>
        </row>
        <row r="464">
          <cell r="B464">
            <v>82463</v>
          </cell>
          <cell r="C464">
            <v>1.0665</v>
          </cell>
          <cell r="D464">
            <v>0.97230000000000005</v>
          </cell>
          <cell r="E464">
            <v>4.4000000000000003E-3</v>
          </cell>
          <cell r="F464">
            <v>8.9800000000000005E-2</v>
          </cell>
          <cell r="G464">
            <v>0</v>
          </cell>
          <cell r="H464">
            <v>4.5</v>
          </cell>
          <cell r="I464">
            <v>9</v>
          </cell>
          <cell r="J464">
            <v>15</v>
          </cell>
        </row>
        <row r="465">
          <cell r="B465">
            <v>82466</v>
          </cell>
          <cell r="C465">
            <v>0.49559999999999998</v>
          </cell>
          <cell r="D465">
            <v>0.45529999999999998</v>
          </cell>
          <cell r="E465">
            <v>2.8299999999999999E-2</v>
          </cell>
          <cell r="F465">
            <v>1.21E-2</v>
          </cell>
          <cell r="G465">
            <v>0</v>
          </cell>
          <cell r="H465">
            <v>4.5</v>
          </cell>
          <cell r="I465">
            <v>9</v>
          </cell>
          <cell r="J465">
            <v>15</v>
          </cell>
        </row>
        <row r="466">
          <cell r="B466">
            <v>82464</v>
          </cell>
          <cell r="C466">
            <v>2.0931999999999999</v>
          </cell>
          <cell r="D466">
            <v>1.9214</v>
          </cell>
          <cell r="E466">
            <v>5.2900000000000003E-2</v>
          </cell>
          <cell r="F466">
            <v>0.11899999999999999</v>
          </cell>
          <cell r="G466">
            <v>0</v>
          </cell>
          <cell r="H466">
            <v>4.5</v>
          </cell>
          <cell r="I466">
            <v>9</v>
          </cell>
          <cell r="J466">
            <v>15</v>
          </cell>
        </row>
        <row r="467">
          <cell r="B467">
            <v>82465</v>
          </cell>
          <cell r="C467">
            <v>0.29060000000000002</v>
          </cell>
          <cell r="D467">
            <v>0.26119999999999999</v>
          </cell>
          <cell r="E467">
            <v>2.9399999999999999E-2</v>
          </cell>
          <cell r="F467">
            <v>0</v>
          </cell>
          <cell r="G467">
            <v>0</v>
          </cell>
          <cell r="H467">
            <v>4.5</v>
          </cell>
          <cell r="I467">
            <v>9</v>
          </cell>
          <cell r="J467">
            <v>15</v>
          </cell>
        </row>
        <row r="468">
          <cell r="B468">
            <v>82466</v>
          </cell>
          <cell r="C468">
            <v>0.67369999999999997</v>
          </cell>
          <cell r="D468">
            <v>0.58560000000000001</v>
          </cell>
          <cell r="E468">
            <v>7.7399999999999997E-2</v>
          </cell>
          <cell r="F468">
            <v>5.4000000000000003E-3</v>
          </cell>
          <cell r="G468">
            <v>5.1999999999999998E-3</v>
          </cell>
          <cell r="H468">
            <v>4.5</v>
          </cell>
          <cell r="I468">
            <v>9</v>
          </cell>
          <cell r="J468">
            <v>15</v>
          </cell>
        </row>
        <row r="469">
          <cell r="B469">
            <v>82466</v>
          </cell>
          <cell r="C469">
            <v>0.36299999999999999</v>
          </cell>
          <cell r="D469">
            <v>0.31540000000000001</v>
          </cell>
          <cell r="E469">
            <v>4.7600000000000003E-2</v>
          </cell>
          <cell r="F469">
            <v>0</v>
          </cell>
          <cell r="G469">
            <v>0</v>
          </cell>
          <cell r="H469">
            <v>4.5</v>
          </cell>
          <cell r="I469">
            <v>9</v>
          </cell>
          <cell r="J469">
            <v>15</v>
          </cell>
        </row>
        <row r="470">
          <cell r="B470">
            <v>82466</v>
          </cell>
          <cell r="C470">
            <v>1.3272999999999999</v>
          </cell>
          <cell r="D470">
            <v>1.1621999999999999</v>
          </cell>
          <cell r="E470">
            <v>0.15440000000000001</v>
          </cell>
          <cell r="F470">
            <v>5.4000000000000003E-3</v>
          </cell>
          <cell r="G470">
            <v>5.1999999999999998E-3</v>
          </cell>
          <cell r="H470">
            <v>4.5</v>
          </cell>
          <cell r="I470">
            <v>9</v>
          </cell>
          <cell r="J470">
            <v>15</v>
          </cell>
        </row>
        <row r="471">
          <cell r="B471">
            <v>83536</v>
          </cell>
          <cell r="C471">
            <v>0.64039999999999997</v>
          </cell>
          <cell r="D471">
            <v>0.58260000000000001</v>
          </cell>
          <cell r="E471">
            <v>5.7700000000000001E-2</v>
          </cell>
          <cell r="F471">
            <v>0</v>
          </cell>
          <cell r="G471">
            <v>0</v>
          </cell>
          <cell r="H471">
            <v>4.5</v>
          </cell>
          <cell r="I471">
            <v>9</v>
          </cell>
          <cell r="J471">
            <v>15</v>
          </cell>
        </row>
        <row r="472">
          <cell r="B472">
            <v>83537</v>
          </cell>
          <cell r="C472">
            <v>0.3836</v>
          </cell>
          <cell r="D472">
            <v>0.34050000000000002</v>
          </cell>
          <cell r="E472">
            <v>4.3099999999999999E-2</v>
          </cell>
          <cell r="F472">
            <v>0</v>
          </cell>
          <cell r="G472">
            <v>0</v>
          </cell>
          <cell r="H472">
            <v>4.5</v>
          </cell>
          <cell r="I472">
            <v>9</v>
          </cell>
          <cell r="J472">
            <v>15</v>
          </cell>
        </row>
        <row r="473">
          <cell r="B473">
            <v>83537</v>
          </cell>
          <cell r="C473">
            <v>1.2175</v>
          </cell>
          <cell r="D473">
            <v>0.59640000000000004</v>
          </cell>
          <cell r="E473">
            <v>0.61950000000000005</v>
          </cell>
          <cell r="F473">
            <v>1.6000000000000001E-3</v>
          </cell>
          <cell r="G473">
            <v>0</v>
          </cell>
          <cell r="H473">
            <v>4.5</v>
          </cell>
          <cell r="I473">
            <v>9</v>
          </cell>
          <cell r="J473">
            <v>15</v>
          </cell>
        </row>
        <row r="474">
          <cell r="B474">
            <v>83537</v>
          </cell>
          <cell r="C474">
            <v>2.2414999999999998</v>
          </cell>
          <cell r="D474">
            <v>1.5195000000000001</v>
          </cell>
          <cell r="E474">
            <v>0.72030000000000005</v>
          </cell>
          <cell r="F474">
            <v>1.6000000000000001E-3</v>
          </cell>
          <cell r="G474">
            <v>0</v>
          </cell>
          <cell r="H474">
            <v>4.5</v>
          </cell>
          <cell r="I474">
            <v>9</v>
          </cell>
          <cell r="J474">
            <v>15</v>
          </cell>
        </row>
        <row r="475">
          <cell r="B475">
            <v>83600</v>
          </cell>
          <cell r="C475">
            <v>0.61480000000000001</v>
          </cell>
          <cell r="D475">
            <v>0.47660000000000002</v>
          </cell>
          <cell r="E475">
            <v>7.2900000000000006E-2</v>
          </cell>
          <cell r="F475">
            <v>6.54E-2</v>
          </cell>
          <cell r="G475">
            <v>0</v>
          </cell>
          <cell r="H475">
            <v>4.5</v>
          </cell>
          <cell r="I475">
            <v>9</v>
          </cell>
          <cell r="J475">
            <v>15</v>
          </cell>
        </row>
        <row r="476">
          <cell r="B476">
            <v>83589</v>
          </cell>
          <cell r="C476">
            <v>0.4803</v>
          </cell>
          <cell r="D476">
            <v>0.4723</v>
          </cell>
          <cell r="E476">
            <v>8.0000000000000002E-3</v>
          </cell>
          <cell r="F476">
            <v>0</v>
          </cell>
          <cell r="G476">
            <v>0</v>
          </cell>
          <cell r="H476">
            <v>4.5</v>
          </cell>
          <cell r="I476">
            <v>9</v>
          </cell>
          <cell r="J476">
            <v>15</v>
          </cell>
        </row>
        <row r="477">
          <cell r="B477">
            <v>84508</v>
          </cell>
          <cell r="C477">
            <v>0.63419999999999999</v>
          </cell>
          <cell r="D477">
            <v>0.60550000000000004</v>
          </cell>
          <cell r="E477">
            <v>2.8799999999999999E-2</v>
          </cell>
          <cell r="F477">
            <v>0</v>
          </cell>
          <cell r="G477">
            <v>0</v>
          </cell>
          <cell r="H477">
            <v>4.5</v>
          </cell>
          <cell r="I477">
            <v>9</v>
          </cell>
          <cell r="J477">
            <v>15</v>
          </cell>
        </row>
        <row r="478">
          <cell r="B478">
            <v>83899</v>
          </cell>
          <cell r="C478">
            <v>1.7299</v>
          </cell>
          <cell r="D478">
            <v>1.5553999999999999</v>
          </cell>
          <cell r="E478">
            <v>0.1096</v>
          </cell>
          <cell r="F478">
            <v>6.5199999999999994E-2</v>
          </cell>
          <cell r="G478">
            <v>0</v>
          </cell>
          <cell r="I478">
            <v>9</v>
          </cell>
          <cell r="J478">
            <v>15</v>
          </cell>
        </row>
        <row r="479">
          <cell r="B479">
            <v>83091</v>
          </cell>
          <cell r="C479">
            <v>7.3949999999999996</v>
          </cell>
          <cell r="D479">
            <v>6.1585000000000001</v>
          </cell>
          <cell r="E479">
            <v>1.0406</v>
          </cell>
          <cell r="F479">
            <v>0.19089999999999999</v>
          </cell>
          <cell r="G479">
            <v>5.1999999999999998E-3</v>
          </cell>
          <cell r="J479">
            <v>15</v>
          </cell>
        </row>
        <row r="481">
          <cell r="B481" t="str">
            <v>Evolução DEC Conjunto Jandira</v>
          </cell>
        </row>
        <row r="482">
          <cell r="B482" t="str">
            <v>CONSUM</v>
          </cell>
          <cell r="C482" t="str">
            <v>TOTAL</v>
          </cell>
          <cell r="D482" t="str">
            <v>NPROG</v>
          </cell>
          <cell r="E482" t="str">
            <v>PROG</v>
          </cell>
          <cell r="F482" t="str">
            <v>SUBT INT</v>
          </cell>
          <cell r="G482" t="str">
            <v>SUBT EXT</v>
          </cell>
          <cell r="H482" t="str">
            <v>Padrão Mensal = 3,6</v>
          </cell>
          <cell r="I482" t="str">
            <v>Padrão Trimestral = 7,2</v>
          </cell>
          <cell r="J482" t="str">
            <v>Padrão Anual = 12</v>
          </cell>
        </row>
        <row r="483">
          <cell r="B483">
            <v>29549</v>
          </cell>
          <cell r="C483">
            <v>0.61770000000000003</v>
          </cell>
          <cell r="D483">
            <v>0.34570000000000001</v>
          </cell>
          <cell r="E483">
            <v>0.27200000000000002</v>
          </cell>
          <cell r="F483">
            <v>0</v>
          </cell>
          <cell r="G483">
            <v>0</v>
          </cell>
          <cell r="H483">
            <v>3.6</v>
          </cell>
          <cell r="I483">
            <v>7.2</v>
          </cell>
          <cell r="J483">
            <v>12</v>
          </cell>
        </row>
        <row r="484">
          <cell r="B484">
            <v>29549</v>
          </cell>
          <cell r="C484">
            <v>0.48170000000000002</v>
          </cell>
          <cell r="D484">
            <v>0.45419999999999999</v>
          </cell>
          <cell r="E484">
            <v>2.75E-2</v>
          </cell>
          <cell r="F484">
            <v>0</v>
          </cell>
          <cell r="G484">
            <v>0</v>
          </cell>
          <cell r="H484">
            <v>3.6</v>
          </cell>
          <cell r="I484">
            <v>7.2</v>
          </cell>
          <cell r="J484">
            <v>12</v>
          </cell>
        </row>
        <row r="485">
          <cell r="B485">
            <v>29549</v>
          </cell>
          <cell r="C485">
            <v>0.44890000000000002</v>
          </cell>
          <cell r="D485">
            <v>0.36749999999999999</v>
          </cell>
          <cell r="E485">
            <v>8.0799999999999997E-2</v>
          </cell>
          <cell r="F485">
            <v>0</v>
          </cell>
          <cell r="G485">
            <v>5.0000000000000001E-4</v>
          </cell>
          <cell r="H485">
            <v>3.6</v>
          </cell>
          <cell r="I485">
            <v>7.2</v>
          </cell>
          <cell r="J485">
            <v>12</v>
          </cell>
        </row>
        <row r="486">
          <cell r="B486">
            <v>29549</v>
          </cell>
          <cell r="C486">
            <v>1.5483</v>
          </cell>
          <cell r="D486">
            <v>1.1674</v>
          </cell>
          <cell r="E486">
            <v>0.38030000000000003</v>
          </cell>
          <cell r="F486">
            <v>0</v>
          </cell>
          <cell r="G486">
            <v>5.0000000000000001E-4</v>
          </cell>
          <cell r="H486">
            <v>3.6</v>
          </cell>
          <cell r="I486">
            <v>7.2</v>
          </cell>
          <cell r="J486">
            <v>12</v>
          </cell>
        </row>
        <row r="487">
          <cell r="B487">
            <v>29549</v>
          </cell>
          <cell r="C487">
            <v>0.6895</v>
          </cell>
          <cell r="D487">
            <v>0.22720000000000001</v>
          </cell>
          <cell r="E487">
            <v>0.46050000000000002</v>
          </cell>
          <cell r="F487">
            <v>1.8E-3</v>
          </cell>
          <cell r="G487">
            <v>0</v>
          </cell>
          <cell r="H487">
            <v>3.6</v>
          </cell>
          <cell r="I487">
            <v>7.2</v>
          </cell>
          <cell r="J487">
            <v>12</v>
          </cell>
        </row>
        <row r="488">
          <cell r="B488">
            <v>29549</v>
          </cell>
          <cell r="C488">
            <v>0.39150000000000001</v>
          </cell>
          <cell r="D488">
            <v>0.35460000000000003</v>
          </cell>
          <cell r="E488">
            <v>3.6900000000000002E-2</v>
          </cell>
          <cell r="F488">
            <v>0</v>
          </cell>
          <cell r="G488">
            <v>0</v>
          </cell>
          <cell r="H488">
            <v>3.6</v>
          </cell>
          <cell r="I488">
            <v>7.2</v>
          </cell>
          <cell r="J488">
            <v>12</v>
          </cell>
        </row>
        <row r="489">
          <cell r="B489">
            <v>29549</v>
          </cell>
          <cell r="C489">
            <v>0.2611</v>
          </cell>
          <cell r="D489">
            <v>0.2147</v>
          </cell>
          <cell r="E489">
            <v>4.6399999999999997E-2</v>
          </cell>
          <cell r="F489">
            <v>0</v>
          </cell>
          <cell r="G489">
            <v>0</v>
          </cell>
          <cell r="H489">
            <v>3.6</v>
          </cell>
          <cell r="I489">
            <v>7.2</v>
          </cell>
          <cell r="J489">
            <v>12</v>
          </cell>
        </row>
        <row r="490">
          <cell r="B490">
            <v>29549</v>
          </cell>
          <cell r="C490">
            <v>1.3421000000000001</v>
          </cell>
          <cell r="D490">
            <v>0.79649999999999999</v>
          </cell>
          <cell r="E490">
            <v>0.54379999999999995</v>
          </cell>
          <cell r="F490">
            <v>1.8E-3</v>
          </cell>
          <cell r="G490">
            <v>0</v>
          </cell>
          <cell r="H490">
            <v>3.6</v>
          </cell>
          <cell r="I490">
            <v>7.2</v>
          </cell>
          <cell r="J490">
            <v>12</v>
          </cell>
        </row>
        <row r="491">
          <cell r="B491">
            <v>29549</v>
          </cell>
          <cell r="C491">
            <v>0.9919</v>
          </cell>
          <cell r="D491">
            <v>0.96860000000000002</v>
          </cell>
          <cell r="E491">
            <v>2.0500000000000001E-2</v>
          </cell>
          <cell r="F491">
            <v>2.7000000000000001E-3</v>
          </cell>
          <cell r="G491">
            <v>0</v>
          </cell>
          <cell r="H491">
            <v>3.6</v>
          </cell>
          <cell r="I491">
            <v>7.2</v>
          </cell>
          <cell r="J491">
            <v>12</v>
          </cell>
        </row>
        <row r="492">
          <cell r="B492">
            <v>29549</v>
          </cell>
          <cell r="C492">
            <v>0.1799</v>
          </cell>
          <cell r="D492">
            <v>0.17499999999999999</v>
          </cell>
          <cell r="E492">
            <v>4.8999999999999998E-3</v>
          </cell>
          <cell r="F492">
            <v>0</v>
          </cell>
          <cell r="G492">
            <v>0</v>
          </cell>
          <cell r="H492">
            <v>3.6</v>
          </cell>
          <cell r="I492">
            <v>7.2</v>
          </cell>
          <cell r="J492">
            <v>12</v>
          </cell>
        </row>
        <row r="493">
          <cell r="B493">
            <v>29549</v>
          </cell>
          <cell r="C493">
            <v>0.1565</v>
          </cell>
          <cell r="D493">
            <v>0.128</v>
          </cell>
          <cell r="E493">
            <v>2.8500000000000001E-2</v>
          </cell>
          <cell r="F493">
            <v>0</v>
          </cell>
          <cell r="G493">
            <v>0</v>
          </cell>
          <cell r="H493">
            <v>3.6</v>
          </cell>
          <cell r="I493">
            <v>7.2</v>
          </cell>
          <cell r="J493">
            <v>12</v>
          </cell>
        </row>
        <row r="494">
          <cell r="B494">
            <v>29549</v>
          </cell>
          <cell r="C494">
            <v>1.3283</v>
          </cell>
          <cell r="D494">
            <v>1.2716000000000001</v>
          </cell>
          <cell r="E494">
            <v>5.3900000000000003E-2</v>
          </cell>
          <cell r="F494">
            <v>2.7000000000000001E-3</v>
          </cell>
          <cell r="G494">
            <v>0</v>
          </cell>
          <cell r="H494">
            <v>3.6</v>
          </cell>
          <cell r="I494">
            <v>7.2</v>
          </cell>
          <cell r="J494">
            <v>12</v>
          </cell>
        </row>
        <row r="495">
          <cell r="B495">
            <v>29549</v>
          </cell>
          <cell r="C495">
            <v>0.37940000000000002</v>
          </cell>
          <cell r="D495">
            <v>0.35970000000000002</v>
          </cell>
          <cell r="E495">
            <v>3.3E-3</v>
          </cell>
          <cell r="F495">
            <v>1.6500000000000001E-2</v>
          </cell>
          <cell r="G495">
            <v>0</v>
          </cell>
          <cell r="H495">
            <v>3.6</v>
          </cell>
          <cell r="I495">
            <v>7.2</v>
          </cell>
          <cell r="J495">
            <v>12</v>
          </cell>
        </row>
        <row r="496">
          <cell r="B496">
            <v>29549</v>
          </cell>
          <cell r="C496">
            <v>0.81620000000000004</v>
          </cell>
          <cell r="D496">
            <v>0.30009999999999998</v>
          </cell>
          <cell r="E496">
            <v>6.3200000000000006E-2</v>
          </cell>
          <cell r="F496">
            <v>0.45279999999999998</v>
          </cell>
          <cell r="G496">
            <v>0</v>
          </cell>
          <cell r="H496">
            <v>3.6</v>
          </cell>
          <cell r="I496">
            <v>7.2</v>
          </cell>
          <cell r="J496">
            <v>12</v>
          </cell>
        </row>
        <row r="497">
          <cell r="B497">
            <v>29549</v>
          </cell>
          <cell r="C497">
            <v>0.90800000000000003</v>
          </cell>
          <cell r="D497">
            <v>0.59279999999999999</v>
          </cell>
          <cell r="E497">
            <v>8.0799999999999997E-2</v>
          </cell>
          <cell r="F497">
            <v>0.2344</v>
          </cell>
          <cell r="G497">
            <v>0</v>
          </cell>
          <cell r="H497">
            <v>3.6</v>
          </cell>
          <cell r="I497">
            <v>7.2</v>
          </cell>
          <cell r="J497">
            <v>12</v>
          </cell>
        </row>
        <row r="498">
          <cell r="B498">
            <v>29549</v>
          </cell>
          <cell r="C498">
            <v>2.1036000000000001</v>
          </cell>
          <cell r="D498">
            <v>1.2525999999999999</v>
          </cell>
          <cell r="E498">
            <v>0.14729999999999999</v>
          </cell>
          <cell r="F498">
            <v>0.70369999999999999</v>
          </cell>
          <cell r="G498">
            <v>0</v>
          </cell>
          <cell r="I498">
            <v>7.2</v>
          </cell>
          <cell r="J498">
            <v>12</v>
          </cell>
        </row>
        <row r="499">
          <cell r="B499">
            <v>29549</v>
          </cell>
          <cell r="C499">
            <v>6.3223000000000003</v>
          </cell>
          <cell r="D499">
            <v>4.4881000000000002</v>
          </cell>
          <cell r="E499">
            <v>1.1253</v>
          </cell>
          <cell r="F499">
            <v>0.70820000000000005</v>
          </cell>
          <cell r="G499">
            <v>5.0000000000000001E-4</v>
          </cell>
          <cell r="J499">
            <v>12</v>
          </cell>
        </row>
        <row r="501">
          <cell r="B501" t="str">
            <v>Evolução DEC Conjunto Jaraguá</v>
          </cell>
        </row>
        <row r="502">
          <cell r="B502" t="str">
            <v>CONSUM</v>
          </cell>
          <cell r="C502" t="str">
            <v>TOTAL</v>
          </cell>
          <cell r="D502" t="str">
            <v>NPROG</v>
          </cell>
          <cell r="E502" t="str">
            <v>PROG</v>
          </cell>
          <cell r="F502" t="str">
            <v>SUBT INT</v>
          </cell>
          <cell r="G502" t="str">
            <v>SUBT EXT</v>
          </cell>
          <cell r="H502" t="str">
            <v>Padrão Mensal = 6,9</v>
          </cell>
          <cell r="I502" t="str">
            <v>Padrão Trimestral = 13,8</v>
          </cell>
          <cell r="J502" t="str">
            <v>Padrão Anual = 23</v>
          </cell>
        </row>
        <row r="503">
          <cell r="B503">
            <v>153670</v>
          </cell>
          <cell r="C503">
            <v>1.7917000000000001</v>
          </cell>
          <cell r="D503">
            <v>1.5313000000000001</v>
          </cell>
          <cell r="E503">
            <v>0.12690000000000001</v>
          </cell>
          <cell r="F503">
            <v>0.13339999999999999</v>
          </cell>
          <cell r="G503">
            <v>0</v>
          </cell>
          <cell r="H503">
            <v>6.9</v>
          </cell>
          <cell r="I503">
            <v>13.8</v>
          </cell>
          <cell r="J503">
            <v>23</v>
          </cell>
        </row>
        <row r="504">
          <cell r="B504">
            <v>153672</v>
          </cell>
          <cell r="C504">
            <v>1.0992</v>
          </cell>
          <cell r="D504">
            <v>0.67610000000000003</v>
          </cell>
          <cell r="E504">
            <v>0.41699999999999998</v>
          </cell>
          <cell r="F504">
            <v>6.1000000000000004E-3</v>
          </cell>
          <cell r="G504">
            <v>0</v>
          </cell>
          <cell r="H504">
            <v>6.9</v>
          </cell>
          <cell r="I504">
            <v>13.8</v>
          </cell>
          <cell r="J504">
            <v>23</v>
          </cell>
        </row>
        <row r="505">
          <cell r="B505">
            <v>153677</v>
          </cell>
          <cell r="C505">
            <v>1.1395</v>
          </cell>
          <cell r="D505">
            <v>0.61850000000000005</v>
          </cell>
          <cell r="E505">
            <v>4.2700000000000002E-2</v>
          </cell>
          <cell r="F505">
            <v>0.45779999999999998</v>
          </cell>
          <cell r="G505">
            <v>2.0500000000000001E-2</v>
          </cell>
          <cell r="H505">
            <v>6.9</v>
          </cell>
          <cell r="I505">
            <v>13.8</v>
          </cell>
          <cell r="J505">
            <v>23</v>
          </cell>
        </row>
        <row r="506">
          <cell r="B506">
            <v>153673</v>
          </cell>
          <cell r="C506">
            <v>4.0304000000000002</v>
          </cell>
          <cell r="D506">
            <v>2.8258999999999999</v>
          </cell>
          <cell r="E506">
            <v>0.58660000000000001</v>
          </cell>
          <cell r="F506">
            <v>0.59730000000000005</v>
          </cell>
          <cell r="G506">
            <v>2.0500000000000001E-2</v>
          </cell>
          <cell r="H506">
            <v>6.9</v>
          </cell>
          <cell r="I506">
            <v>13.8</v>
          </cell>
          <cell r="J506">
            <v>23</v>
          </cell>
        </row>
        <row r="507">
          <cell r="B507">
            <v>153853</v>
          </cell>
          <cell r="C507">
            <v>0.57440000000000002</v>
          </cell>
          <cell r="D507">
            <v>0.4385</v>
          </cell>
          <cell r="E507">
            <v>0.13589999999999999</v>
          </cell>
          <cell r="F507">
            <v>0</v>
          </cell>
          <cell r="G507">
            <v>0</v>
          </cell>
          <cell r="H507">
            <v>6.9</v>
          </cell>
          <cell r="I507">
            <v>13.8</v>
          </cell>
          <cell r="J507">
            <v>23</v>
          </cell>
        </row>
        <row r="508">
          <cell r="B508">
            <v>153872</v>
          </cell>
          <cell r="C508">
            <v>4.3563999999999998</v>
          </cell>
          <cell r="D508">
            <v>0.57609999999999995</v>
          </cell>
          <cell r="E508">
            <v>0.1739</v>
          </cell>
          <cell r="F508">
            <v>3.6065</v>
          </cell>
          <cell r="G508">
            <v>0</v>
          </cell>
          <cell r="H508">
            <v>6.9</v>
          </cell>
          <cell r="I508">
            <v>13.8</v>
          </cell>
          <cell r="J508">
            <v>23</v>
          </cell>
        </row>
        <row r="509">
          <cell r="B509">
            <v>154037</v>
          </cell>
          <cell r="C509">
            <v>0.83509999999999995</v>
          </cell>
          <cell r="D509">
            <v>0.66759999999999997</v>
          </cell>
          <cell r="E509">
            <v>9.8699999999999996E-2</v>
          </cell>
          <cell r="F509">
            <v>6.88E-2</v>
          </cell>
          <cell r="G509">
            <v>0</v>
          </cell>
          <cell r="H509">
            <v>6.9</v>
          </cell>
          <cell r="I509">
            <v>13.8</v>
          </cell>
          <cell r="J509">
            <v>23</v>
          </cell>
        </row>
        <row r="510">
          <cell r="B510">
            <v>153921</v>
          </cell>
          <cell r="C510">
            <v>5.7648999999999999</v>
          </cell>
          <cell r="D510">
            <v>1.6822999999999999</v>
          </cell>
          <cell r="E510">
            <v>0.40849999999999997</v>
          </cell>
          <cell r="F510">
            <v>3.6741999999999999</v>
          </cell>
          <cell r="G510">
            <v>0</v>
          </cell>
          <cell r="H510">
            <v>6.9</v>
          </cell>
          <cell r="I510">
            <v>13.8</v>
          </cell>
          <cell r="J510">
            <v>23</v>
          </cell>
        </row>
        <row r="511">
          <cell r="B511">
            <v>157633</v>
          </cell>
          <cell r="C511">
            <v>1.3489</v>
          </cell>
          <cell r="D511">
            <v>1.2882</v>
          </cell>
          <cell r="E511">
            <v>4.36E-2</v>
          </cell>
          <cell r="F511">
            <v>0</v>
          </cell>
          <cell r="G511">
            <v>1.7100000000000001E-2</v>
          </cell>
          <cell r="H511">
            <v>6.9</v>
          </cell>
          <cell r="I511">
            <v>13.8</v>
          </cell>
          <cell r="J511">
            <v>23</v>
          </cell>
        </row>
        <row r="512">
          <cell r="B512">
            <v>157629</v>
          </cell>
          <cell r="C512">
            <v>0.41710000000000003</v>
          </cell>
          <cell r="D512">
            <v>0.38129999999999997</v>
          </cell>
          <cell r="E512">
            <v>3.5799999999999998E-2</v>
          </cell>
          <cell r="F512">
            <v>0</v>
          </cell>
          <cell r="G512">
            <v>0</v>
          </cell>
          <cell r="H512">
            <v>6.9</v>
          </cell>
          <cell r="I512">
            <v>13.8</v>
          </cell>
          <cell r="J512">
            <v>23</v>
          </cell>
        </row>
        <row r="513">
          <cell r="B513">
            <v>157627</v>
          </cell>
          <cell r="C513">
            <v>0.73550000000000004</v>
          </cell>
          <cell r="D513">
            <v>0.59650000000000003</v>
          </cell>
          <cell r="E513">
            <v>0.12839999999999999</v>
          </cell>
          <cell r="F513">
            <v>1.06E-2</v>
          </cell>
          <cell r="G513">
            <v>0</v>
          </cell>
          <cell r="H513">
            <v>6.9</v>
          </cell>
          <cell r="I513">
            <v>13.8</v>
          </cell>
          <cell r="J513">
            <v>23</v>
          </cell>
        </row>
        <row r="514">
          <cell r="B514">
            <v>157630</v>
          </cell>
          <cell r="C514">
            <v>2.5015000000000001</v>
          </cell>
          <cell r="D514">
            <v>2.266</v>
          </cell>
          <cell r="E514">
            <v>0.20780000000000001</v>
          </cell>
          <cell r="F514">
            <v>1.06E-2</v>
          </cell>
          <cell r="G514">
            <v>1.7100000000000001E-2</v>
          </cell>
          <cell r="H514">
            <v>6.9</v>
          </cell>
          <cell r="I514">
            <v>13.8</v>
          </cell>
          <cell r="J514">
            <v>23</v>
          </cell>
        </row>
        <row r="515">
          <cell r="B515">
            <v>157873</v>
          </cell>
          <cell r="C515">
            <v>1.9073</v>
          </cell>
          <cell r="D515">
            <v>0.59419999999999995</v>
          </cell>
          <cell r="E515">
            <v>0.13270000000000001</v>
          </cell>
          <cell r="F515">
            <v>0</v>
          </cell>
          <cell r="G515">
            <v>1.1805000000000001</v>
          </cell>
          <cell r="H515">
            <v>6.9</v>
          </cell>
          <cell r="I515">
            <v>13.8</v>
          </cell>
          <cell r="J515">
            <v>23</v>
          </cell>
        </row>
        <row r="516">
          <cell r="B516">
            <v>157871</v>
          </cell>
          <cell r="C516">
            <v>0.84689999999999999</v>
          </cell>
          <cell r="D516">
            <v>0.79679999999999995</v>
          </cell>
          <cell r="E516">
            <v>3.6799999999999999E-2</v>
          </cell>
          <cell r="F516">
            <v>1.3299999999999999E-2</v>
          </cell>
          <cell r="G516">
            <v>0</v>
          </cell>
          <cell r="H516">
            <v>6.9</v>
          </cell>
          <cell r="I516">
            <v>13.8</v>
          </cell>
          <cell r="J516">
            <v>23</v>
          </cell>
        </row>
        <row r="517">
          <cell r="B517">
            <v>160949</v>
          </cell>
          <cell r="C517">
            <v>2.41</v>
          </cell>
          <cell r="D517">
            <v>2.2000000000000002</v>
          </cell>
          <cell r="E517">
            <v>0.14269999999999999</v>
          </cell>
          <cell r="F517">
            <v>4.4999999999999997E-3</v>
          </cell>
          <cell r="G517">
            <v>6.2700000000000006E-2</v>
          </cell>
          <cell r="H517">
            <v>6.9</v>
          </cell>
          <cell r="I517">
            <v>13.8</v>
          </cell>
          <cell r="J517">
            <v>23</v>
          </cell>
        </row>
        <row r="518">
          <cell r="B518">
            <v>158898</v>
          </cell>
          <cell r="C518">
            <v>5.1775000000000002</v>
          </cell>
          <cell r="D518">
            <v>3.6103999999999998</v>
          </cell>
          <cell r="E518">
            <v>0.31290000000000001</v>
          </cell>
          <cell r="F518">
            <v>1.78E-2</v>
          </cell>
          <cell r="G518">
            <v>1.2363999999999999</v>
          </cell>
          <cell r="I518">
            <v>13.8</v>
          </cell>
          <cell r="J518">
            <v>23</v>
          </cell>
        </row>
        <row r="519">
          <cell r="B519">
            <v>156030</v>
          </cell>
          <cell r="C519">
            <v>17.456299999999999</v>
          </cell>
          <cell r="D519">
            <v>10.408799999999999</v>
          </cell>
          <cell r="E519">
            <v>1.5093000000000001</v>
          </cell>
          <cell r="F519">
            <v>4.2416</v>
          </cell>
          <cell r="G519">
            <v>1.2966</v>
          </cell>
          <cell r="J519">
            <v>23</v>
          </cell>
        </row>
        <row r="521">
          <cell r="B521" t="str">
            <v>Evolução DEC Conjunto Jardim São Luís</v>
          </cell>
        </row>
        <row r="522">
          <cell r="B522" t="str">
            <v>CONSUM</v>
          </cell>
          <cell r="C522" t="str">
            <v>TOTAL</v>
          </cell>
          <cell r="D522" t="str">
            <v>NPROG</v>
          </cell>
          <cell r="E522" t="str">
            <v>PROG</v>
          </cell>
          <cell r="F522" t="str">
            <v>SUBT INT</v>
          </cell>
          <cell r="G522" t="str">
            <v>SUBT EXT</v>
          </cell>
          <cell r="H522" t="str">
            <v>Padrão Mensal = 7,8</v>
          </cell>
          <cell r="I522" t="str">
            <v>Padrão Trimestral = 15,6</v>
          </cell>
          <cell r="J522" t="str">
            <v>Padrão Anual = 26</v>
          </cell>
        </row>
        <row r="523">
          <cell r="B523">
            <v>68944</v>
          </cell>
          <cell r="C523">
            <v>1.6731</v>
          </cell>
          <cell r="D523">
            <v>1.6276999999999999</v>
          </cell>
          <cell r="E523">
            <v>4.5400000000000003E-2</v>
          </cell>
          <cell r="F523">
            <v>0</v>
          </cell>
          <cell r="G523">
            <v>0</v>
          </cell>
          <cell r="H523">
            <v>7.8</v>
          </cell>
          <cell r="I523">
            <v>15.6</v>
          </cell>
          <cell r="J523">
            <v>26</v>
          </cell>
        </row>
        <row r="524">
          <cell r="B524">
            <v>68836</v>
          </cell>
          <cell r="C524">
            <v>1.7911999999999999</v>
          </cell>
          <cell r="D524">
            <v>1.5548999999999999</v>
          </cell>
          <cell r="E524">
            <v>9.4600000000000004E-2</v>
          </cell>
          <cell r="F524">
            <v>0.14180000000000001</v>
          </cell>
          <cell r="G524">
            <v>0</v>
          </cell>
          <cell r="H524">
            <v>7.8</v>
          </cell>
          <cell r="I524">
            <v>15.6</v>
          </cell>
          <cell r="J524">
            <v>26</v>
          </cell>
        </row>
        <row r="525">
          <cell r="B525">
            <v>68762</v>
          </cell>
          <cell r="C525">
            <v>0.96299999999999997</v>
          </cell>
          <cell r="D525">
            <v>0.57140000000000002</v>
          </cell>
          <cell r="E525">
            <v>0.37540000000000001</v>
          </cell>
          <cell r="F525">
            <v>0</v>
          </cell>
          <cell r="G525">
            <v>1.6199999999999999E-2</v>
          </cell>
          <cell r="H525">
            <v>7.8</v>
          </cell>
          <cell r="I525">
            <v>15.6</v>
          </cell>
          <cell r="J525">
            <v>26</v>
          </cell>
        </row>
        <row r="526">
          <cell r="B526">
            <v>68847</v>
          </cell>
          <cell r="C526">
            <v>4.4282000000000004</v>
          </cell>
          <cell r="D526">
            <v>3.7553000000000001</v>
          </cell>
          <cell r="E526">
            <v>0.51500000000000001</v>
          </cell>
          <cell r="F526">
            <v>0.14180000000000001</v>
          </cell>
          <cell r="G526">
            <v>1.6199999999999999E-2</v>
          </cell>
          <cell r="H526">
            <v>7.8</v>
          </cell>
          <cell r="I526">
            <v>15.6</v>
          </cell>
          <cell r="J526">
            <v>26</v>
          </cell>
        </row>
        <row r="527">
          <cell r="B527">
            <v>68813</v>
          </cell>
          <cell r="C527">
            <v>1.3859999999999999</v>
          </cell>
          <cell r="D527">
            <v>0.66449999999999998</v>
          </cell>
          <cell r="E527">
            <v>0.72150000000000003</v>
          </cell>
          <cell r="F527">
            <v>0</v>
          </cell>
          <cell r="G527">
            <v>1E-4</v>
          </cell>
          <cell r="H527">
            <v>7.8</v>
          </cell>
          <cell r="I527">
            <v>15.6</v>
          </cell>
          <cell r="J527">
            <v>26</v>
          </cell>
        </row>
        <row r="528">
          <cell r="B528">
            <v>68791</v>
          </cell>
          <cell r="C528">
            <v>0.97019999999999995</v>
          </cell>
          <cell r="D528">
            <v>0.61539999999999995</v>
          </cell>
          <cell r="E528">
            <v>0.2387</v>
          </cell>
          <cell r="F528">
            <v>0.11609999999999999</v>
          </cell>
          <cell r="G528">
            <v>0</v>
          </cell>
          <cell r="H528">
            <v>7.8</v>
          </cell>
          <cell r="I528">
            <v>15.6</v>
          </cell>
          <cell r="J528">
            <v>26</v>
          </cell>
        </row>
        <row r="529">
          <cell r="B529">
            <v>68797</v>
          </cell>
          <cell r="C529">
            <v>1.3409</v>
          </cell>
          <cell r="D529">
            <v>1.143</v>
          </cell>
          <cell r="E529">
            <v>0.19789999999999999</v>
          </cell>
          <cell r="F529">
            <v>0</v>
          </cell>
          <cell r="G529">
            <v>0</v>
          </cell>
          <cell r="H529">
            <v>7.8</v>
          </cell>
          <cell r="I529">
            <v>15.6</v>
          </cell>
          <cell r="J529">
            <v>26</v>
          </cell>
        </row>
        <row r="530">
          <cell r="B530">
            <v>68800</v>
          </cell>
          <cell r="C530">
            <v>3.6972</v>
          </cell>
          <cell r="D530">
            <v>2.4228999999999998</v>
          </cell>
          <cell r="E530">
            <v>1.1581999999999999</v>
          </cell>
          <cell r="F530">
            <v>0.11609999999999999</v>
          </cell>
          <cell r="G530">
            <v>1E-4</v>
          </cell>
          <cell r="H530">
            <v>7.8</v>
          </cell>
          <cell r="I530">
            <v>15.6</v>
          </cell>
          <cell r="J530">
            <v>26</v>
          </cell>
        </row>
        <row r="531">
          <cell r="B531">
            <v>71218</v>
          </cell>
          <cell r="C531">
            <v>0.86109999999999998</v>
          </cell>
          <cell r="D531">
            <v>0.75529999999999997</v>
          </cell>
          <cell r="E531">
            <v>0.10580000000000001</v>
          </cell>
          <cell r="F531">
            <v>0</v>
          </cell>
          <cell r="G531">
            <v>0</v>
          </cell>
          <cell r="H531">
            <v>7.8</v>
          </cell>
          <cell r="I531">
            <v>15.6</v>
          </cell>
          <cell r="J531">
            <v>26</v>
          </cell>
        </row>
        <row r="532">
          <cell r="B532">
            <v>71213</v>
          </cell>
          <cell r="C532">
            <v>1.1759999999999999</v>
          </cell>
          <cell r="D532">
            <v>0.73170000000000002</v>
          </cell>
          <cell r="E532">
            <v>0.44429999999999997</v>
          </cell>
          <cell r="F532">
            <v>0</v>
          </cell>
          <cell r="G532">
            <v>0</v>
          </cell>
          <cell r="H532">
            <v>7.8</v>
          </cell>
          <cell r="I532">
            <v>15.6</v>
          </cell>
          <cell r="J532">
            <v>26</v>
          </cell>
        </row>
        <row r="533">
          <cell r="B533">
            <v>71337</v>
          </cell>
          <cell r="C533">
            <v>0.80710000000000004</v>
          </cell>
          <cell r="D533">
            <v>0.72370000000000001</v>
          </cell>
          <cell r="E533">
            <v>8.3400000000000002E-2</v>
          </cell>
          <cell r="F533">
            <v>0</v>
          </cell>
          <cell r="G533">
            <v>0</v>
          </cell>
          <cell r="H533">
            <v>7.8</v>
          </cell>
          <cell r="I533">
            <v>15.6</v>
          </cell>
          <cell r="J533">
            <v>26</v>
          </cell>
        </row>
        <row r="534">
          <cell r="B534">
            <v>71256</v>
          </cell>
          <cell r="C534">
            <v>2.8439000000000001</v>
          </cell>
          <cell r="D534">
            <v>2.2107000000000001</v>
          </cell>
          <cell r="E534">
            <v>0.63329999999999997</v>
          </cell>
          <cell r="F534">
            <v>0</v>
          </cell>
          <cell r="G534">
            <v>0</v>
          </cell>
          <cell r="H534">
            <v>7.8</v>
          </cell>
          <cell r="I534">
            <v>15.6</v>
          </cell>
          <cell r="J534">
            <v>26</v>
          </cell>
        </row>
        <row r="535">
          <cell r="B535">
            <v>71506</v>
          </cell>
          <cell r="C535">
            <v>1.2704</v>
          </cell>
          <cell r="D535">
            <v>1.1417999999999999</v>
          </cell>
          <cell r="E535">
            <v>5.8099999999999999E-2</v>
          </cell>
          <cell r="F535">
            <v>5.9200000000000003E-2</v>
          </cell>
          <cell r="G535">
            <v>1.12E-2</v>
          </cell>
          <cell r="H535">
            <v>7.8</v>
          </cell>
          <cell r="I535">
            <v>15.6</v>
          </cell>
          <cell r="J535">
            <v>26</v>
          </cell>
        </row>
        <row r="536">
          <cell r="B536">
            <v>71503</v>
          </cell>
          <cell r="C536">
            <v>0.88780000000000003</v>
          </cell>
          <cell r="D536">
            <v>0.8417</v>
          </cell>
          <cell r="E536">
            <v>4.5100000000000001E-2</v>
          </cell>
          <cell r="F536">
            <v>0</v>
          </cell>
          <cell r="G536">
            <v>1.1000000000000001E-3</v>
          </cell>
          <cell r="H536">
            <v>7.8</v>
          </cell>
          <cell r="I536">
            <v>15.6</v>
          </cell>
          <cell r="J536">
            <v>26</v>
          </cell>
        </row>
        <row r="537">
          <cell r="B537">
            <v>73809</v>
          </cell>
          <cell r="C537">
            <v>2.8022999999999998</v>
          </cell>
          <cell r="D537">
            <v>2.8010999999999999</v>
          </cell>
          <cell r="E537">
            <v>1.1000000000000001E-3</v>
          </cell>
          <cell r="F537">
            <v>2.0000000000000001E-4</v>
          </cell>
          <cell r="G537">
            <v>0</v>
          </cell>
          <cell r="H537">
            <v>7.8</v>
          </cell>
          <cell r="I537">
            <v>15.6</v>
          </cell>
          <cell r="J537">
            <v>26</v>
          </cell>
        </row>
        <row r="538">
          <cell r="B538">
            <v>72273</v>
          </cell>
          <cell r="C538">
            <v>4.9970999999999997</v>
          </cell>
          <cell r="D538">
            <v>4.8230000000000004</v>
          </cell>
          <cell r="E538">
            <v>0.1032</v>
          </cell>
          <cell r="F538">
            <v>5.8799999999999998E-2</v>
          </cell>
          <cell r="G538">
            <v>1.2200000000000001E-2</v>
          </cell>
          <cell r="I538">
            <v>15.6</v>
          </cell>
          <cell r="J538">
            <v>26</v>
          </cell>
        </row>
        <row r="539">
          <cell r="B539">
            <v>70294</v>
          </cell>
          <cell r="C539">
            <v>15.9763</v>
          </cell>
          <cell r="D539">
            <v>13.2492</v>
          </cell>
          <cell r="E539">
            <v>2.3860000000000001</v>
          </cell>
          <cell r="F539">
            <v>0.31290000000000001</v>
          </cell>
          <cell r="G539">
            <v>2.8500000000000001E-2</v>
          </cell>
          <cell r="J539">
            <v>26</v>
          </cell>
        </row>
        <row r="541">
          <cell r="B541" t="str">
            <v>Evolução DEC Conjunto Juquitiba</v>
          </cell>
        </row>
        <row r="542">
          <cell r="B542" t="str">
            <v>CONSUM</v>
          </cell>
          <cell r="C542" t="str">
            <v>TOTAL</v>
          </cell>
          <cell r="D542" t="str">
            <v>NPROG</v>
          </cell>
          <cell r="E542" t="str">
            <v>PROG</v>
          </cell>
          <cell r="F542" t="str">
            <v>SUBT INT</v>
          </cell>
          <cell r="G542" t="str">
            <v>SUBT EXT</v>
          </cell>
          <cell r="H542" t="str">
            <v>Padrão Mensal = 13,5</v>
          </cell>
          <cell r="I542" t="str">
            <v>Padrão Trimestral = 27</v>
          </cell>
          <cell r="J542" t="str">
            <v>Padrão Anual = 45</v>
          </cell>
        </row>
        <row r="543">
          <cell r="B543">
            <v>9623</v>
          </cell>
          <cell r="C543">
            <v>1.4477</v>
          </cell>
          <cell r="D543">
            <v>1.1073999999999999</v>
          </cell>
          <cell r="E543">
            <v>2.5000000000000001E-3</v>
          </cell>
          <cell r="F543">
            <v>0.3377</v>
          </cell>
          <cell r="G543">
            <v>0</v>
          </cell>
          <cell r="H543">
            <v>13.5</v>
          </cell>
          <cell r="I543">
            <v>27</v>
          </cell>
          <cell r="J543">
            <v>45</v>
          </cell>
        </row>
        <row r="544">
          <cell r="B544">
            <v>9623</v>
          </cell>
          <cell r="C544">
            <v>1.0402</v>
          </cell>
          <cell r="D544">
            <v>1.0351999999999999</v>
          </cell>
          <cell r="E544">
            <v>5.0000000000000001E-3</v>
          </cell>
          <cell r="F544">
            <v>0</v>
          </cell>
          <cell r="G544">
            <v>0</v>
          </cell>
          <cell r="H544">
            <v>13.5</v>
          </cell>
          <cell r="I544">
            <v>27</v>
          </cell>
          <cell r="J544">
            <v>45</v>
          </cell>
        </row>
        <row r="545">
          <cell r="B545">
            <v>9623</v>
          </cell>
          <cell r="C545">
            <v>2.6122999999999998</v>
          </cell>
          <cell r="D545">
            <v>2.5007999999999999</v>
          </cell>
          <cell r="E545">
            <v>2.7799999999999998E-2</v>
          </cell>
          <cell r="F545">
            <v>0</v>
          </cell>
          <cell r="G545">
            <v>8.3599999999999994E-2</v>
          </cell>
          <cell r="H545">
            <v>13.5</v>
          </cell>
          <cell r="I545">
            <v>27</v>
          </cell>
          <cell r="J545">
            <v>45</v>
          </cell>
        </row>
        <row r="546">
          <cell r="B546">
            <v>9623</v>
          </cell>
          <cell r="C546">
            <v>5.1002000000000001</v>
          </cell>
          <cell r="D546">
            <v>4.6433999999999997</v>
          </cell>
          <cell r="E546">
            <v>3.5299999999999998E-2</v>
          </cell>
          <cell r="F546">
            <v>0.3377</v>
          </cell>
          <cell r="G546">
            <v>8.3599999999999994E-2</v>
          </cell>
          <cell r="H546">
            <v>13.5</v>
          </cell>
          <cell r="I546">
            <v>27</v>
          </cell>
          <cell r="J546">
            <v>45</v>
          </cell>
        </row>
        <row r="547">
          <cell r="B547">
            <v>12653</v>
          </cell>
          <cell r="C547">
            <v>2.9443999999999999</v>
          </cell>
          <cell r="D547">
            <v>1.6693</v>
          </cell>
          <cell r="E547">
            <v>1.2750999999999999</v>
          </cell>
          <cell r="F547">
            <v>0</v>
          </cell>
          <cell r="G547">
            <v>0</v>
          </cell>
          <cell r="H547">
            <v>13.5</v>
          </cell>
          <cell r="I547">
            <v>27</v>
          </cell>
          <cell r="J547">
            <v>45</v>
          </cell>
        </row>
        <row r="548">
          <cell r="B548">
            <v>12728</v>
          </cell>
          <cell r="C548">
            <v>4.0533000000000001</v>
          </cell>
          <cell r="D548">
            <v>3.9167000000000001</v>
          </cell>
          <cell r="E548">
            <v>0.1201</v>
          </cell>
          <cell r="F548">
            <v>1.6400000000000001E-2</v>
          </cell>
          <cell r="G548">
            <v>0</v>
          </cell>
          <cell r="H548">
            <v>13.5</v>
          </cell>
          <cell r="I548">
            <v>27</v>
          </cell>
          <cell r="J548">
            <v>45</v>
          </cell>
        </row>
        <row r="549">
          <cell r="B549">
            <v>12723</v>
          </cell>
          <cell r="C549">
            <v>0.64770000000000005</v>
          </cell>
          <cell r="D549">
            <v>0.63070000000000004</v>
          </cell>
          <cell r="E549">
            <v>1.7000000000000001E-2</v>
          </cell>
          <cell r="F549">
            <v>0</v>
          </cell>
          <cell r="G549">
            <v>0</v>
          </cell>
          <cell r="H549">
            <v>13.5</v>
          </cell>
          <cell r="I549">
            <v>27</v>
          </cell>
          <cell r="J549">
            <v>45</v>
          </cell>
        </row>
        <row r="550">
          <cell r="B550">
            <v>12701</v>
          </cell>
          <cell r="C550">
            <v>7.6440000000000001</v>
          </cell>
          <cell r="D550">
            <v>6.2198000000000002</v>
          </cell>
          <cell r="E550">
            <v>1.4077</v>
          </cell>
          <cell r="F550">
            <v>1.6400000000000001E-2</v>
          </cell>
          <cell r="G550">
            <v>0</v>
          </cell>
          <cell r="H550">
            <v>13.5</v>
          </cell>
          <cell r="I550">
            <v>27</v>
          </cell>
          <cell r="J550">
            <v>45</v>
          </cell>
        </row>
        <row r="551">
          <cell r="B551">
            <v>12782</v>
          </cell>
          <cell r="C551">
            <v>1.8853</v>
          </cell>
          <cell r="D551">
            <v>1.8476999999999999</v>
          </cell>
          <cell r="E551">
            <v>3.7600000000000001E-2</v>
          </cell>
          <cell r="F551">
            <v>0</v>
          </cell>
          <cell r="G551">
            <v>0</v>
          </cell>
          <cell r="H551">
            <v>13.5</v>
          </cell>
          <cell r="I551">
            <v>27</v>
          </cell>
          <cell r="J551">
            <v>45</v>
          </cell>
        </row>
        <row r="552">
          <cell r="B552">
            <v>12782</v>
          </cell>
          <cell r="C552">
            <v>1.2515000000000001</v>
          </cell>
          <cell r="D552">
            <v>1.2515000000000001</v>
          </cell>
          <cell r="E552">
            <v>0</v>
          </cell>
          <cell r="F552">
            <v>0</v>
          </cell>
          <cell r="G552">
            <v>0</v>
          </cell>
          <cell r="H552">
            <v>13.5</v>
          </cell>
          <cell r="I552">
            <v>27</v>
          </cell>
          <cell r="J552">
            <v>45</v>
          </cell>
        </row>
        <row r="553">
          <cell r="B553">
            <v>12782</v>
          </cell>
          <cell r="C553">
            <v>5.5770999999999997</v>
          </cell>
          <cell r="D553">
            <v>5.5201000000000002</v>
          </cell>
          <cell r="E553">
            <v>5.7099999999999998E-2</v>
          </cell>
          <cell r="F553">
            <v>0</v>
          </cell>
          <cell r="G553">
            <v>0</v>
          </cell>
          <cell r="H553">
            <v>13.5</v>
          </cell>
          <cell r="I553">
            <v>27</v>
          </cell>
          <cell r="J553">
            <v>45</v>
          </cell>
        </row>
        <row r="554">
          <cell r="B554">
            <v>12782</v>
          </cell>
          <cell r="C554">
            <v>8.7139000000000006</v>
          </cell>
          <cell r="D554">
            <v>8.6193000000000008</v>
          </cell>
          <cell r="E554">
            <v>9.4700000000000006E-2</v>
          </cell>
          <cell r="F554">
            <v>0</v>
          </cell>
          <cell r="G554">
            <v>0</v>
          </cell>
          <cell r="H554">
            <v>13.5</v>
          </cell>
          <cell r="I554">
            <v>27</v>
          </cell>
          <cell r="J554">
            <v>45</v>
          </cell>
        </row>
        <row r="555">
          <cell r="B555">
            <v>12788</v>
          </cell>
          <cell r="C555">
            <v>6.3042999999999996</v>
          </cell>
          <cell r="D555">
            <v>5.5618999999999996</v>
          </cell>
          <cell r="E555">
            <v>3.2800000000000003E-2</v>
          </cell>
          <cell r="F555">
            <v>0.36649999999999999</v>
          </cell>
          <cell r="G555">
            <v>0.34310000000000002</v>
          </cell>
          <cell r="H555">
            <v>13.5</v>
          </cell>
          <cell r="I555">
            <v>27</v>
          </cell>
          <cell r="J555">
            <v>45</v>
          </cell>
        </row>
        <row r="556">
          <cell r="B556">
            <v>12788</v>
          </cell>
          <cell r="C556">
            <v>4.5770999999999997</v>
          </cell>
          <cell r="D556">
            <v>3.8178999999999998</v>
          </cell>
          <cell r="E556">
            <v>2.5999999999999999E-3</v>
          </cell>
          <cell r="F556">
            <v>0.75090000000000001</v>
          </cell>
          <cell r="G556">
            <v>5.7000000000000002E-3</v>
          </cell>
          <cell r="H556">
            <v>13.5</v>
          </cell>
          <cell r="I556">
            <v>27</v>
          </cell>
          <cell r="J556">
            <v>45</v>
          </cell>
        </row>
        <row r="557">
          <cell r="B557">
            <v>12896</v>
          </cell>
          <cell r="C557">
            <v>8.0419999999999998</v>
          </cell>
          <cell r="D557">
            <v>6.7953000000000001</v>
          </cell>
          <cell r="E557">
            <v>7.7499999999999999E-2</v>
          </cell>
          <cell r="F557">
            <v>1.1687000000000001</v>
          </cell>
          <cell r="G557">
            <v>5.9999999999999995E-4</v>
          </cell>
          <cell r="H557">
            <v>13.5</v>
          </cell>
          <cell r="I557">
            <v>27</v>
          </cell>
          <cell r="J557">
            <v>45</v>
          </cell>
        </row>
        <row r="558">
          <cell r="B558">
            <v>12824</v>
          </cell>
          <cell r="C558">
            <v>18.937999999999999</v>
          </cell>
          <cell r="D558">
            <v>16.186900000000001</v>
          </cell>
          <cell r="E558">
            <v>0.1132</v>
          </cell>
          <cell r="F558">
            <v>2.2894999999999999</v>
          </cell>
          <cell r="G558">
            <v>0.34839999999999999</v>
          </cell>
          <cell r="I558">
            <v>27</v>
          </cell>
          <cell r="J558">
            <v>45</v>
          </cell>
        </row>
        <row r="559">
          <cell r="B559">
            <v>11983</v>
          </cell>
          <cell r="C559">
            <v>41.759799999999998</v>
          </cell>
          <cell r="D559">
            <v>36.8384</v>
          </cell>
          <cell r="E559">
            <v>1.7425999999999999</v>
          </cell>
          <cell r="F559">
            <v>2.7387999999999999</v>
          </cell>
          <cell r="G559">
            <v>0.44</v>
          </cell>
          <cell r="J559">
            <v>45</v>
          </cell>
        </row>
        <row r="561">
          <cell r="B561" t="str">
            <v>Evolução DEC Conjunto Lapa</v>
          </cell>
        </row>
        <row r="562">
          <cell r="B562" t="str">
            <v>CONSUM</v>
          </cell>
          <cell r="C562" t="str">
            <v>TOTAL</v>
          </cell>
          <cell r="D562" t="str">
            <v>NPROG</v>
          </cell>
          <cell r="E562" t="str">
            <v>PROG</v>
          </cell>
          <cell r="F562" t="str">
            <v>SUBT INT</v>
          </cell>
          <cell r="G562" t="str">
            <v>SUBT EXT</v>
          </cell>
          <cell r="H562" t="str">
            <v>Padrão Mensal = 2,5</v>
          </cell>
          <cell r="I562" t="str">
            <v>Padrão Trimestral = 4,2</v>
          </cell>
          <cell r="J562" t="str">
            <v>Padrão Anual = 7</v>
          </cell>
        </row>
        <row r="563">
          <cell r="B563">
            <v>177945</v>
          </cell>
          <cell r="C563">
            <v>0.46929999999999999</v>
          </cell>
          <cell r="D563">
            <v>0.4178</v>
          </cell>
          <cell r="E563">
            <v>5.0500000000000003E-2</v>
          </cell>
          <cell r="F563">
            <v>1.1000000000000001E-3</v>
          </cell>
          <cell r="G563">
            <v>0</v>
          </cell>
          <cell r="H563">
            <v>2.5</v>
          </cell>
          <cell r="I563">
            <v>4.2</v>
          </cell>
          <cell r="J563">
            <v>7</v>
          </cell>
        </row>
        <row r="564">
          <cell r="B564">
            <v>177928</v>
          </cell>
          <cell r="C564">
            <v>1.1566000000000001</v>
          </cell>
          <cell r="D564">
            <v>1.0933999999999999</v>
          </cell>
          <cell r="E564">
            <v>5.3400000000000003E-2</v>
          </cell>
          <cell r="F564">
            <v>9.7999999999999997E-3</v>
          </cell>
          <cell r="G564">
            <v>0</v>
          </cell>
          <cell r="H564">
            <v>2.5</v>
          </cell>
          <cell r="I564">
            <v>4.2</v>
          </cell>
          <cell r="J564">
            <v>7</v>
          </cell>
        </row>
        <row r="565">
          <cell r="B565">
            <v>178077</v>
          </cell>
          <cell r="C565">
            <v>0.30259999999999998</v>
          </cell>
          <cell r="D565">
            <v>0.2863</v>
          </cell>
          <cell r="E565">
            <v>1.6199999999999999E-2</v>
          </cell>
          <cell r="F565">
            <v>0</v>
          </cell>
          <cell r="G565">
            <v>0</v>
          </cell>
          <cell r="H565">
            <v>2.5</v>
          </cell>
          <cell r="I565">
            <v>4.2</v>
          </cell>
          <cell r="J565">
            <v>7</v>
          </cell>
        </row>
        <row r="566">
          <cell r="B566">
            <v>177983</v>
          </cell>
          <cell r="C566">
            <v>1.9281999999999999</v>
          </cell>
          <cell r="D566">
            <v>1.7971999999999999</v>
          </cell>
          <cell r="E566">
            <v>0.1201</v>
          </cell>
          <cell r="F566">
            <v>1.09E-2</v>
          </cell>
          <cell r="G566">
            <v>0</v>
          </cell>
          <cell r="H566">
            <v>2.5</v>
          </cell>
          <cell r="I566">
            <v>4.2</v>
          </cell>
          <cell r="J566">
            <v>7</v>
          </cell>
        </row>
        <row r="567">
          <cell r="B567">
            <v>178048</v>
          </cell>
          <cell r="C567">
            <v>0.60150000000000003</v>
          </cell>
          <cell r="D567">
            <v>0.16639999999999999</v>
          </cell>
          <cell r="E567">
            <v>0.43509999999999999</v>
          </cell>
          <cell r="F567">
            <v>0</v>
          </cell>
          <cell r="G567">
            <v>0</v>
          </cell>
          <cell r="H567">
            <v>2.5</v>
          </cell>
          <cell r="I567">
            <v>4.2</v>
          </cell>
          <cell r="J567">
            <v>7</v>
          </cell>
        </row>
        <row r="568">
          <cell r="B568">
            <v>178027</v>
          </cell>
          <cell r="C568">
            <v>0.26919999999999999</v>
          </cell>
          <cell r="D568">
            <v>0.23730000000000001</v>
          </cell>
          <cell r="E568">
            <v>1.9199999999999998E-2</v>
          </cell>
          <cell r="F568">
            <v>5.0000000000000001E-4</v>
          </cell>
          <cell r="G568">
            <v>1.21E-2</v>
          </cell>
          <cell r="H568">
            <v>2.5</v>
          </cell>
          <cell r="I568">
            <v>4.2</v>
          </cell>
          <cell r="J568">
            <v>7</v>
          </cell>
        </row>
        <row r="569">
          <cell r="B569">
            <v>177918</v>
          </cell>
          <cell r="C569">
            <v>0.314</v>
          </cell>
          <cell r="D569">
            <v>4.1599999999999998E-2</v>
          </cell>
          <cell r="E569">
            <v>0.26979999999999998</v>
          </cell>
          <cell r="F569">
            <v>2.5000000000000001E-3</v>
          </cell>
          <cell r="G569">
            <v>0</v>
          </cell>
          <cell r="H569">
            <v>2.5</v>
          </cell>
          <cell r="I569">
            <v>4.2</v>
          </cell>
          <cell r="J569">
            <v>7</v>
          </cell>
        </row>
        <row r="570">
          <cell r="B570">
            <v>177998</v>
          </cell>
          <cell r="C570">
            <v>1.1848000000000001</v>
          </cell>
          <cell r="D570">
            <v>0.44540000000000002</v>
          </cell>
          <cell r="E570">
            <v>0.72409999999999997</v>
          </cell>
          <cell r="F570">
            <v>3.0000000000000001E-3</v>
          </cell>
          <cell r="G570">
            <v>1.21E-2</v>
          </cell>
          <cell r="H570">
            <v>2.5</v>
          </cell>
          <cell r="I570">
            <v>4.2</v>
          </cell>
          <cell r="J570">
            <v>7</v>
          </cell>
        </row>
        <row r="571">
          <cell r="B571">
            <v>179982</v>
          </cell>
          <cell r="C571">
            <v>0.33650000000000002</v>
          </cell>
          <cell r="D571">
            <v>0.29670000000000002</v>
          </cell>
          <cell r="E571">
            <v>3.0700000000000002E-2</v>
          </cell>
          <cell r="F571">
            <v>0</v>
          </cell>
          <cell r="G571">
            <v>9.1000000000000004E-3</v>
          </cell>
          <cell r="H571">
            <v>2.5</v>
          </cell>
          <cell r="I571">
            <v>4.2</v>
          </cell>
          <cell r="J571">
            <v>7</v>
          </cell>
        </row>
        <row r="572">
          <cell r="B572">
            <v>179984</v>
          </cell>
          <cell r="C572">
            <v>0.26690000000000003</v>
          </cell>
          <cell r="D572">
            <v>9.0399999999999994E-2</v>
          </cell>
          <cell r="E572">
            <v>0.15010000000000001</v>
          </cell>
          <cell r="F572">
            <v>2.64E-2</v>
          </cell>
          <cell r="G572">
            <v>0</v>
          </cell>
          <cell r="H572">
            <v>2.5</v>
          </cell>
          <cell r="I572">
            <v>4.2</v>
          </cell>
          <cell r="J572">
            <v>7</v>
          </cell>
        </row>
        <row r="573">
          <cell r="B573">
            <v>179937</v>
          </cell>
          <cell r="C573">
            <v>0.31719999999999998</v>
          </cell>
          <cell r="D573">
            <v>0.25519999999999998</v>
          </cell>
          <cell r="E573">
            <v>3.2599999999999997E-2</v>
          </cell>
          <cell r="F573">
            <v>2.93E-2</v>
          </cell>
          <cell r="G573">
            <v>0</v>
          </cell>
          <cell r="H573">
            <v>2.5</v>
          </cell>
          <cell r="I573">
            <v>4.2</v>
          </cell>
          <cell r="J573">
            <v>7</v>
          </cell>
        </row>
        <row r="574">
          <cell r="B574">
            <v>179968</v>
          </cell>
          <cell r="C574">
            <v>0.92059999999999997</v>
          </cell>
          <cell r="D574">
            <v>0.64229999999999998</v>
          </cell>
          <cell r="E574">
            <v>0.21340000000000001</v>
          </cell>
          <cell r="F574">
            <v>5.57E-2</v>
          </cell>
          <cell r="G574">
            <v>9.1000000000000004E-3</v>
          </cell>
          <cell r="H574">
            <v>2.5</v>
          </cell>
          <cell r="I574">
            <v>4.2</v>
          </cell>
          <cell r="J574">
            <v>7</v>
          </cell>
        </row>
        <row r="575">
          <cell r="B575">
            <v>179993</v>
          </cell>
          <cell r="C575">
            <v>0.63580000000000003</v>
          </cell>
          <cell r="D575">
            <v>0.5323</v>
          </cell>
          <cell r="E575">
            <v>9.0899999999999995E-2</v>
          </cell>
          <cell r="F575">
            <v>0</v>
          </cell>
          <cell r="G575">
            <v>1.26E-2</v>
          </cell>
          <cell r="H575">
            <v>2.5</v>
          </cell>
          <cell r="I575">
            <v>4.2</v>
          </cell>
          <cell r="J575">
            <v>7</v>
          </cell>
        </row>
        <row r="576">
          <cell r="B576">
            <v>179985</v>
          </cell>
          <cell r="C576">
            <v>0.30170000000000002</v>
          </cell>
          <cell r="D576">
            <v>0.21990000000000001</v>
          </cell>
          <cell r="E576">
            <v>4.5100000000000001E-2</v>
          </cell>
          <cell r="F576">
            <v>3.6700000000000003E-2</v>
          </cell>
          <cell r="G576">
            <v>0</v>
          </cell>
          <cell r="H576">
            <v>2.5</v>
          </cell>
          <cell r="I576">
            <v>4.2</v>
          </cell>
          <cell r="J576">
            <v>7</v>
          </cell>
        </row>
        <row r="577">
          <cell r="B577">
            <v>182792</v>
          </cell>
          <cell r="C577">
            <v>0.39589999999999997</v>
          </cell>
          <cell r="D577">
            <v>0.24349999999999999</v>
          </cell>
          <cell r="E577">
            <v>2.2100000000000002E-2</v>
          </cell>
          <cell r="F577">
            <v>4.2000000000000003E-2</v>
          </cell>
          <cell r="G577">
            <v>8.8300000000000003E-2</v>
          </cell>
          <cell r="H577">
            <v>2.5</v>
          </cell>
          <cell r="I577">
            <v>4.2</v>
          </cell>
          <cell r="J577">
            <v>7</v>
          </cell>
        </row>
        <row r="578">
          <cell r="B578">
            <v>180923</v>
          </cell>
          <cell r="C578">
            <v>1.3327</v>
          </cell>
          <cell r="D578">
            <v>0.99429999999999996</v>
          </cell>
          <cell r="E578">
            <v>0.15759999999999999</v>
          </cell>
          <cell r="F578">
            <v>7.8899999999999998E-2</v>
          </cell>
          <cell r="G578">
            <v>0.1017</v>
          </cell>
          <cell r="I578">
            <v>4.2</v>
          </cell>
          <cell r="J578">
            <v>7</v>
          </cell>
        </row>
        <row r="579">
          <cell r="B579">
            <v>179218</v>
          </cell>
          <cell r="C579">
            <v>5.3613999999999997</v>
          </cell>
          <cell r="D579">
            <v>3.8759000000000001</v>
          </cell>
          <cell r="E579">
            <v>1.2119</v>
          </cell>
          <cell r="F579">
            <v>0.14940000000000001</v>
          </cell>
          <cell r="G579">
            <v>0.1239</v>
          </cell>
          <cell r="J579">
            <v>7</v>
          </cell>
        </row>
        <row r="581">
          <cell r="B581" t="str">
            <v>Evolução DEC Conjunto Mauá</v>
          </cell>
        </row>
        <row r="582">
          <cell r="B582" t="str">
            <v>CONSUM</v>
          </cell>
          <cell r="C582" t="str">
            <v>TOTAL</v>
          </cell>
          <cell r="D582" t="str">
            <v>NPROG</v>
          </cell>
          <cell r="E582" t="str">
            <v>PROG</v>
          </cell>
          <cell r="F582" t="str">
            <v>SUBT INT</v>
          </cell>
          <cell r="G582" t="str">
            <v>SUBT EXT</v>
          </cell>
          <cell r="H582" t="str">
            <v>Padrão Mensal = 2,5</v>
          </cell>
          <cell r="I582" t="str">
            <v>Padrão Trimestral = 4,8</v>
          </cell>
          <cell r="J582" t="str">
            <v>Padrão Anual = 8</v>
          </cell>
        </row>
        <row r="583">
          <cell r="B583">
            <v>114404</v>
          </cell>
          <cell r="C583">
            <v>0.80430000000000001</v>
          </cell>
          <cell r="D583">
            <v>0.54949999999999999</v>
          </cell>
          <cell r="E583">
            <v>0.25480000000000003</v>
          </cell>
          <cell r="F583">
            <v>0</v>
          </cell>
          <cell r="G583">
            <v>0</v>
          </cell>
          <cell r="H583">
            <v>2.5</v>
          </cell>
          <cell r="I583">
            <v>4.8</v>
          </cell>
          <cell r="J583">
            <v>8</v>
          </cell>
        </row>
        <row r="584">
          <cell r="B584">
            <v>114333</v>
          </cell>
          <cell r="C584">
            <v>0.43099999999999999</v>
          </cell>
          <cell r="D584">
            <v>0.28570000000000001</v>
          </cell>
          <cell r="E584">
            <v>0.13969999999999999</v>
          </cell>
          <cell r="F584">
            <v>5.5999999999999999E-3</v>
          </cell>
          <cell r="G584">
            <v>0</v>
          </cell>
          <cell r="H584">
            <v>2.5</v>
          </cell>
          <cell r="I584">
            <v>4.8</v>
          </cell>
          <cell r="J584">
            <v>8</v>
          </cell>
        </row>
        <row r="585">
          <cell r="B585">
            <v>114298</v>
          </cell>
          <cell r="C585">
            <v>0.38300000000000001</v>
          </cell>
          <cell r="D585">
            <v>0.31559999999999999</v>
          </cell>
          <cell r="E585">
            <v>4.5499999999999999E-2</v>
          </cell>
          <cell r="F585">
            <v>0</v>
          </cell>
          <cell r="G585">
            <v>2.1899999999999999E-2</v>
          </cell>
          <cell r="H585">
            <v>2.5</v>
          </cell>
          <cell r="I585">
            <v>4.8</v>
          </cell>
          <cell r="J585">
            <v>8</v>
          </cell>
        </row>
        <row r="586">
          <cell r="B586">
            <v>114345</v>
          </cell>
          <cell r="C586">
            <v>1.6185</v>
          </cell>
          <cell r="D586">
            <v>1.1509</v>
          </cell>
          <cell r="E586">
            <v>0.44009999999999999</v>
          </cell>
          <cell r="F586">
            <v>5.5999999999999999E-3</v>
          </cell>
          <cell r="G586">
            <v>2.1899999999999999E-2</v>
          </cell>
          <cell r="H586">
            <v>2.5</v>
          </cell>
          <cell r="I586">
            <v>4.8</v>
          </cell>
          <cell r="J586">
            <v>8</v>
          </cell>
        </row>
        <row r="587">
          <cell r="B587">
            <v>114457</v>
          </cell>
          <cell r="C587">
            <v>0.46800000000000003</v>
          </cell>
          <cell r="D587">
            <v>0.24199999999999999</v>
          </cell>
          <cell r="E587">
            <v>0.2261</v>
          </cell>
          <cell r="F587">
            <v>0</v>
          </cell>
          <cell r="G587">
            <v>0</v>
          </cell>
          <cell r="H587">
            <v>2.5</v>
          </cell>
          <cell r="I587">
            <v>4.8</v>
          </cell>
          <cell r="J587">
            <v>8</v>
          </cell>
        </row>
        <row r="588">
          <cell r="B588">
            <v>114518</v>
          </cell>
          <cell r="C588">
            <v>0.21529999999999999</v>
          </cell>
          <cell r="D588">
            <v>0.1128</v>
          </cell>
          <cell r="E588">
            <v>0.10249999999999999</v>
          </cell>
          <cell r="F588">
            <v>0</v>
          </cell>
          <cell r="G588">
            <v>0</v>
          </cell>
          <cell r="H588">
            <v>2.5</v>
          </cell>
          <cell r="I588">
            <v>4.8</v>
          </cell>
          <cell r="J588">
            <v>8</v>
          </cell>
        </row>
        <row r="589">
          <cell r="B589">
            <v>114451</v>
          </cell>
          <cell r="C589">
            <v>0.39960000000000001</v>
          </cell>
          <cell r="D589">
            <v>0.253</v>
          </cell>
          <cell r="E589">
            <v>0.14660000000000001</v>
          </cell>
          <cell r="F589">
            <v>0</v>
          </cell>
          <cell r="G589">
            <v>0</v>
          </cell>
          <cell r="H589">
            <v>2.5</v>
          </cell>
          <cell r="I589">
            <v>4.8</v>
          </cell>
          <cell r="J589">
            <v>8</v>
          </cell>
        </row>
        <row r="590">
          <cell r="B590">
            <v>114475</v>
          </cell>
          <cell r="C590">
            <v>1.0828</v>
          </cell>
          <cell r="D590">
            <v>0.60780000000000001</v>
          </cell>
          <cell r="E590">
            <v>0.47520000000000001</v>
          </cell>
          <cell r="F590">
            <v>0</v>
          </cell>
          <cell r="G590">
            <v>0</v>
          </cell>
          <cell r="H590">
            <v>2.5</v>
          </cell>
          <cell r="I590">
            <v>4.8</v>
          </cell>
          <cell r="J590">
            <v>8</v>
          </cell>
        </row>
        <row r="591">
          <cell r="B591">
            <v>116885</v>
          </cell>
          <cell r="C591">
            <v>0.75049999999999994</v>
          </cell>
          <cell r="D591">
            <v>0.71609999999999996</v>
          </cell>
          <cell r="E591">
            <v>3.44E-2</v>
          </cell>
          <cell r="F591">
            <v>0</v>
          </cell>
          <cell r="G591">
            <v>0</v>
          </cell>
          <cell r="H591">
            <v>2.5</v>
          </cell>
          <cell r="I591">
            <v>4.8</v>
          </cell>
          <cell r="J591">
            <v>8</v>
          </cell>
        </row>
        <row r="592">
          <cell r="B592">
            <v>116675</v>
          </cell>
          <cell r="C592">
            <v>0.3397</v>
          </cell>
          <cell r="D592">
            <v>0.32540000000000002</v>
          </cell>
          <cell r="E592">
            <v>1.43E-2</v>
          </cell>
          <cell r="F592">
            <v>0</v>
          </cell>
          <cell r="G592">
            <v>0</v>
          </cell>
          <cell r="H592">
            <v>2.5</v>
          </cell>
          <cell r="I592">
            <v>4.8</v>
          </cell>
          <cell r="J592">
            <v>8</v>
          </cell>
        </row>
        <row r="593">
          <cell r="B593">
            <v>116646</v>
          </cell>
          <cell r="C593">
            <v>0.38779999999999998</v>
          </cell>
          <cell r="D593">
            <v>0.32229999999999998</v>
          </cell>
          <cell r="E593">
            <v>6.5299999999999997E-2</v>
          </cell>
          <cell r="F593">
            <v>2.0000000000000001E-4</v>
          </cell>
          <cell r="G593">
            <v>0</v>
          </cell>
          <cell r="H593">
            <v>2.5</v>
          </cell>
          <cell r="I593">
            <v>4.8</v>
          </cell>
          <cell r="J593">
            <v>8</v>
          </cell>
        </row>
        <row r="594">
          <cell r="B594">
            <v>116735</v>
          </cell>
          <cell r="C594">
            <v>1.4784999999999999</v>
          </cell>
          <cell r="D594">
            <v>1.3643000000000001</v>
          </cell>
          <cell r="E594">
            <v>0.114</v>
          </cell>
          <cell r="F594">
            <v>2.0000000000000001E-4</v>
          </cell>
          <cell r="G594">
            <v>0</v>
          </cell>
          <cell r="H594">
            <v>2.5</v>
          </cell>
          <cell r="I594">
            <v>4.8</v>
          </cell>
          <cell r="J594">
            <v>8</v>
          </cell>
        </row>
        <row r="595">
          <cell r="B595">
            <v>116784</v>
          </cell>
          <cell r="C595">
            <v>1.7108000000000001</v>
          </cell>
          <cell r="D595">
            <v>1.6962999999999999</v>
          </cell>
          <cell r="E595">
            <v>1.4500000000000001E-2</v>
          </cell>
          <cell r="F595">
            <v>0</v>
          </cell>
          <cell r="G595">
            <v>0</v>
          </cell>
          <cell r="H595">
            <v>2.5</v>
          </cell>
          <cell r="I595">
            <v>4.8</v>
          </cell>
          <cell r="J595">
            <v>8</v>
          </cell>
        </row>
        <row r="596">
          <cell r="B596">
            <v>116779</v>
          </cell>
          <cell r="C596">
            <v>0.66339999999999999</v>
          </cell>
          <cell r="D596">
            <v>0.32929999999999998</v>
          </cell>
          <cell r="E596">
            <v>1.52E-2</v>
          </cell>
          <cell r="F596">
            <v>2.3E-3</v>
          </cell>
          <cell r="G596">
            <v>0.31659999999999999</v>
          </cell>
          <cell r="H596">
            <v>2.5</v>
          </cell>
          <cell r="I596">
            <v>4.8</v>
          </cell>
          <cell r="J596">
            <v>8</v>
          </cell>
        </row>
        <row r="597">
          <cell r="B597">
            <v>120067</v>
          </cell>
          <cell r="C597">
            <v>0.80820000000000003</v>
          </cell>
          <cell r="D597">
            <v>0.79890000000000005</v>
          </cell>
          <cell r="E597">
            <v>9.1999999999999998E-3</v>
          </cell>
          <cell r="F597">
            <v>0</v>
          </cell>
          <cell r="G597">
            <v>0</v>
          </cell>
          <cell r="H597">
            <v>2.5</v>
          </cell>
          <cell r="I597">
            <v>4.8</v>
          </cell>
          <cell r="J597">
            <v>8</v>
          </cell>
        </row>
        <row r="598">
          <cell r="B598">
            <v>117877</v>
          </cell>
          <cell r="C598">
            <v>3.1753999999999998</v>
          </cell>
          <cell r="D598">
            <v>2.8205</v>
          </cell>
          <cell r="E598">
            <v>3.8800000000000001E-2</v>
          </cell>
          <cell r="F598">
            <v>2.3E-3</v>
          </cell>
          <cell r="G598">
            <v>0.31369999999999998</v>
          </cell>
          <cell r="I598">
            <v>4.8</v>
          </cell>
          <cell r="J598">
            <v>8</v>
          </cell>
        </row>
        <row r="599">
          <cell r="B599">
            <v>115858</v>
          </cell>
          <cell r="C599">
            <v>7.3876999999999997</v>
          </cell>
          <cell r="D599">
            <v>5.9806999999999997</v>
          </cell>
          <cell r="E599">
            <v>1.0582</v>
          </cell>
          <cell r="F599">
            <v>8.0000000000000002E-3</v>
          </cell>
          <cell r="G599">
            <v>0.3407</v>
          </cell>
          <cell r="J599">
            <v>8</v>
          </cell>
        </row>
        <row r="601">
          <cell r="B601" t="str">
            <v>Evolução DEC Conjunto Moóca</v>
          </cell>
        </row>
        <row r="602">
          <cell r="B602" t="str">
            <v>CONSUM</v>
          </cell>
          <cell r="C602" t="str">
            <v>TOTAL</v>
          </cell>
          <cell r="D602" t="str">
            <v>NPROG</v>
          </cell>
          <cell r="E602" t="str">
            <v>PROG</v>
          </cell>
          <cell r="F602" t="str">
            <v>SUBT INT</v>
          </cell>
          <cell r="G602" t="str">
            <v>SUBT EXT</v>
          </cell>
          <cell r="H602" t="str">
            <v>Padrão Mensal = 2,5</v>
          </cell>
          <cell r="I602" t="str">
            <v>Padrão Trimestral = 4,8</v>
          </cell>
          <cell r="J602" t="str">
            <v>Padrão Anual = 8</v>
          </cell>
        </row>
        <row r="603">
          <cell r="B603">
            <v>79296</v>
          </cell>
          <cell r="C603">
            <v>0.2636</v>
          </cell>
          <cell r="D603">
            <v>0.21609999999999999</v>
          </cell>
          <cell r="E603">
            <v>2.58E-2</v>
          </cell>
          <cell r="F603">
            <v>2.1700000000000001E-2</v>
          </cell>
          <cell r="G603">
            <v>0</v>
          </cell>
          <cell r="H603">
            <v>2.5</v>
          </cell>
          <cell r="I603">
            <v>4.8</v>
          </cell>
          <cell r="J603">
            <v>8</v>
          </cell>
        </row>
        <row r="604">
          <cell r="B604">
            <v>79296</v>
          </cell>
          <cell r="C604">
            <v>0.87829999999999997</v>
          </cell>
          <cell r="D604">
            <v>0.61860000000000004</v>
          </cell>
          <cell r="E604">
            <v>0.16450000000000001</v>
          </cell>
          <cell r="F604">
            <v>9.5200000000000007E-2</v>
          </cell>
          <cell r="G604">
            <v>0</v>
          </cell>
          <cell r="H604">
            <v>2.5</v>
          </cell>
          <cell r="I604">
            <v>4.8</v>
          </cell>
          <cell r="J604">
            <v>8</v>
          </cell>
        </row>
        <row r="605">
          <cell r="B605">
            <v>79296</v>
          </cell>
          <cell r="C605">
            <v>0.41070000000000001</v>
          </cell>
          <cell r="D605">
            <v>0.38159999999999999</v>
          </cell>
          <cell r="E605">
            <v>2.2599999999999999E-2</v>
          </cell>
          <cell r="F605">
            <v>3.3999999999999998E-3</v>
          </cell>
          <cell r="G605">
            <v>3.0999999999999999E-3</v>
          </cell>
          <cell r="H605">
            <v>2.5</v>
          </cell>
          <cell r="I605">
            <v>4.8</v>
          </cell>
          <cell r="J605">
            <v>8</v>
          </cell>
        </row>
        <row r="606">
          <cell r="B606">
            <v>79296</v>
          </cell>
          <cell r="C606">
            <v>1.5526</v>
          </cell>
          <cell r="D606">
            <v>1.2162999999999999</v>
          </cell>
          <cell r="E606">
            <v>0.21290000000000001</v>
          </cell>
          <cell r="F606">
            <v>0.1203</v>
          </cell>
          <cell r="G606">
            <v>3.0999999999999999E-3</v>
          </cell>
          <cell r="H606">
            <v>2.5</v>
          </cell>
          <cell r="I606">
            <v>4.8</v>
          </cell>
          <cell r="J606">
            <v>8</v>
          </cell>
        </row>
        <row r="607">
          <cell r="B607">
            <v>79092</v>
          </cell>
          <cell r="C607">
            <v>0.6048</v>
          </cell>
          <cell r="D607">
            <v>0.32340000000000002</v>
          </cell>
          <cell r="E607">
            <v>0.11650000000000001</v>
          </cell>
          <cell r="F607">
            <v>0.15740000000000001</v>
          </cell>
          <cell r="G607">
            <v>7.4999999999999997E-3</v>
          </cell>
          <cell r="H607">
            <v>2.5</v>
          </cell>
          <cell r="I607">
            <v>4.8</v>
          </cell>
          <cell r="J607">
            <v>8</v>
          </cell>
        </row>
        <row r="608">
          <cell r="B608">
            <v>79093</v>
          </cell>
          <cell r="C608">
            <v>0.47470000000000001</v>
          </cell>
          <cell r="D608">
            <v>0.29599999999999999</v>
          </cell>
          <cell r="E608">
            <v>0.17399999999999999</v>
          </cell>
          <cell r="F608">
            <v>0</v>
          </cell>
          <cell r="G608">
            <v>4.7999999999999996E-3</v>
          </cell>
          <cell r="H608">
            <v>2.5</v>
          </cell>
          <cell r="I608">
            <v>4.8</v>
          </cell>
          <cell r="J608">
            <v>8</v>
          </cell>
        </row>
        <row r="609">
          <cell r="B609">
            <v>79100</v>
          </cell>
          <cell r="C609">
            <v>8.0799999999999997E-2</v>
          </cell>
          <cell r="D609">
            <v>7.0900000000000005E-2</v>
          </cell>
          <cell r="E609">
            <v>9.9000000000000008E-3</v>
          </cell>
          <cell r="F609">
            <v>0</v>
          </cell>
          <cell r="G609">
            <v>0</v>
          </cell>
          <cell r="H609">
            <v>2.5</v>
          </cell>
          <cell r="I609">
            <v>4.8</v>
          </cell>
          <cell r="J609">
            <v>8</v>
          </cell>
        </row>
        <row r="610">
          <cell r="B610">
            <v>79095</v>
          </cell>
          <cell r="C610">
            <v>1.1603000000000001</v>
          </cell>
          <cell r="D610">
            <v>0.69030000000000002</v>
          </cell>
          <cell r="E610">
            <v>0.3004</v>
          </cell>
          <cell r="F610">
            <v>0.15740000000000001</v>
          </cell>
          <cell r="G610">
            <v>1.23E-2</v>
          </cell>
          <cell r="H610">
            <v>2.5</v>
          </cell>
          <cell r="I610">
            <v>4.8</v>
          </cell>
          <cell r="J610">
            <v>8</v>
          </cell>
        </row>
        <row r="611">
          <cell r="B611">
            <v>79894</v>
          </cell>
          <cell r="C611">
            <v>0.21909999999999999</v>
          </cell>
          <cell r="D611">
            <v>0.14169999999999999</v>
          </cell>
          <cell r="E611">
            <v>5.0599999999999999E-2</v>
          </cell>
          <cell r="F611">
            <v>2.69E-2</v>
          </cell>
          <cell r="G611">
            <v>0</v>
          </cell>
          <cell r="H611">
            <v>2.5</v>
          </cell>
          <cell r="I611">
            <v>4.8</v>
          </cell>
          <cell r="J611">
            <v>8</v>
          </cell>
        </row>
        <row r="612">
          <cell r="B612">
            <v>79891</v>
          </cell>
          <cell r="C612">
            <v>0.2157</v>
          </cell>
          <cell r="D612">
            <v>0.1855</v>
          </cell>
          <cell r="E612">
            <v>3.0099999999999998E-2</v>
          </cell>
          <cell r="F612">
            <v>0</v>
          </cell>
          <cell r="G612">
            <v>0</v>
          </cell>
          <cell r="H612">
            <v>2.5</v>
          </cell>
          <cell r="I612">
            <v>4.8</v>
          </cell>
          <cell r="J612">
            <v>8</v>
          </cell>
        </row>
        <row r="613">
          <cell r="B613">
            <v>79891</v>
          </cell>
          <cell r="C613">
            <v>0.3705</v>
          </cell>
          <cell r="D613">
            <v>0.2361</v>
          </cell>
          <cell r="E613">
            <v>0.13439999999999999</v>
          </cell>
          <cell r="F613">
            <v>0</v>
          </cell>
          <cell r="G613">
            <v>0</v>
          </cell>
          <cell r="H613">
            <v>2.5</v>
          </cell>
          <cell r="I613">
            <v>4.8</v>
          </cell>
          <cell r="J613">
            <v>8</v>
          </cell>
        </row>
        <row r="614">
          <cell r="B614">
            <v>79892</v>
          </cell>
          <cell r="C614">
            <v>0.80530000000000002</v>
          </cell>
          <cell r="D614">
            <v>0.56330000000000002</v>
          </cell>
          <cell r="E614">
            <v>0.21510000000000001</v>
          </cell>
          <cell r="F614">
            <v>2.69E-2</v>
          </cell>
          <cell r="G614">
            <v>0</v>
          </cell>
          <cell r="H614">
            <v>2.5</v>
          </cell>
          <cell r="I614">
            <v>4.8</v>
          </cell>
          <cell r="J614">
            <v>8</v>
          </cell>
        </row>
        <row r="615">
          <cell r="B615">
            <v>79879</v>
          </cell>
          <cell r="C615">
            <v>0.74909999999999999</v>
          </cell>
          <cell r="D615">
            <v>0.65500000000000003</v>
          </cell>
          <cell r="E615">
            <v>9.4E-2</v>
          </cell>
          <cell r="F615">
            <v>2.0000000000000001E-4</v>
          </cell>
          <cell r="G615">
            <v>0</v>
          </cell>
          <cell r="H615">
            <v>2.5</v>
          </cell>
          <cell r="I615">
            <v>4.8</v>
          </cell>
          <cell r="J615">
            <v>8</v>
          </cell>
        </row>
        <row r="616">
          <cell r="B616">
            <v>79862</v>
          </cell>
          <cell r="C616">
            <v>0.59740000000000004</v>
          </cell>
          <cell r="D616">
            <v>0.1918</v>
          </cell>
          <cell r="E616">
            <v>0.379</v>
          </cell>
          <cell r="F616">
            <v>2.6599999999999999E-2</v>
          </cell>
          <cell r="G616">
            <v>0</v>
          </cell>
          <cell r="H616">
            <v>2.5</v>
          </cell>
          <cell r="I616">
            <v>4.8</v>
          </cell>
          <cell r="J616">
            <v>8</v>
          </cell>
        </row>
        <row r="617">
          <cell r="B617">
            <v>80579</v>
          </cell>
          <cell r="C617">
            <v>0.22670000000000001</v>
          </cell>
          <cell r="D617">
            <v>0.1125</v>
          </cell>
          <cell r="E617">
            <v>0.1142</v>
          </cell>
          <cell r="F617">
            <v>0</v>
          </cell>
          <cell r="G617">
            <v>0</v>
          </cell>
          <cell r="H617">
            <v>2.5</v>
          </cell>
          <cell r="I617">
            <v>4.8</v>
          </cell>
          <cell r="J617">
            <v>8</v>
          </cell>
        </row>
        <row r="618">
          <cell r="B618">
            <v>80107</v>
          </cell>
          <cell r="C618">
            <v>1.5706</v>
          </cell>
          <cell r="D618">
            <v>0.95750000000000002</v>
          </cell>
          <cell r="E618">
            <v>0.58640000000000003</v>
          </cell>
          <cell r="F618">
            <v>2.6700000000000002E-2</v>
          </cell>
          <cell r="G618">
            <v>0</v>
          </cell>
          <cell r="I618">
            <v>4.8</v>
          </cell>
          <cell r="J618">
            <v>8</v>
          </cell>
        </row>
        <row r="619">
          <cell r="B619">
            <v>79597</v>
          </cell>
          <cell r="C619">
            <v>5.0885999999999996</v>
          </cell>
          <cell r="D619">
            <v>3.4266999999999999</v>
          </cell>
          <cell r="E619">
            <v>1.3167</v>
          </cell>
          <cell r="F619">
            <v>0.3301</v>
          </cell>
          <cell r="G619">
            <v>1.5299999999999999E-2</v>
          </cell>
          <cell r="J619">
            <v>8</v>
          </cell>
        </row>
        <row r="621">
          <cell r="B621" t="str">
            <v>Evolução DEC Conjunto Oeste</v>
          </cell>
        </row>
        <row r="622">
          <cell r="B622" t="str">
            <v>CONSUM</v>
          </cell>
          <cell r="C622" t="str">
            <v>TOTAL</v>
          </cell>
          <cell r="D622" t="str">
            <v>NPROG</v>
          </cell>
          <cell r="E622" t="str">
            <v>PROG</v>
          </cell>
          <cell r="F622" t="str">
            <v>SUBT INT</v>
          </cell>
          <cell r="G622" t="str">
            <v>SUBT EXT</v>
          </cell>
          <cell r="H622" t="str">
            <v>Padrão Mensal = 11,1</v>
          </cell>
          <cell r="I622" t="str">
            <v>Padrão Trimestral = 22,2</v>
          </cell>
          <cell r="J622" t="str">
            <v>Padrão Anual = 37</v>
          </cell>
        </row>
        <row r="623">
          <cell r="B623">
            <v>67649</v>
          </cell>
          <cell r="C623">
            <v>4.4249000000000001</v>
          </cell>
          <cell r="D623">
            <v>3.1680999999999999</v>
          </cell>
          <cell r="E623">
            <v>1.2325999999999999</v>
          </cell>
          <cell r="F623">
            <v>2.4199999999999999E-2</v>
          </cell>
          <cell r="G623">
            <v>0</v>
          </cell>
          <cell r="H623">
            <v>11.1</v>
          </cell>
          <cell r="I623">
            <v>22.2</v>
          </cell>
          <cell r="J623">
            <v>37</v>
          </cell>
        </row>
        <row r="624">
          <cell r="B624">
            <v>67675</v>
          </cell>
          <cell r="C624">
            <v>2.992</v>
          </cell>
          <cell r="D624">
            <v>2.875</v>
          </cell>
          <cell r="E624">
            <v>8.2600000000000007E-2</v>
          </cell>
          <cell r="F624">
            <v>3.44E-2</v>
          </cell>
          <cell r="G624">
            <v>0</v>
          </cell>
          <cell r="H624">
            <v>11.1</v>
          </cell>
          <cell r="I624">
            <v>22.2</v>
          </cell>
          <cell r="J624">
            <v>37</v>
          </cell>
        </row>
        <row r="625">
          <cell r="B625">
            <v>67739</v>
          </cell>
          <cell r="C625">
            <v>2.4028</v>
          </cell>
          <cell r="D625">
            <v>1.7462</v>
          </cell>
          <cell r="E625">
            <v>0.2964</v>
          </cell>
          <cell r="F625">
            <v>0.23960000000000001</v>
          </cell>
          <cell r="G625">
            <v>0.1206</v>
          </cell>
          <cell r="H625">
            <v>11.1</v>
          </cell>
          <cell r="I625">
            <v>22.2</v>
          </cell>
          <cell r="J625">
            <v>37</v>
          </cell>
        </row>
        <row r="626">
          <cell r="B626">
            <v>67688</v>
          </cell>
          <cell r="C626">
            <v>9.8184000000000005</v>
          </cell>
          <cell r="D626">
            <v>7.7881999999999998</v>
          </cell>
          <cell r="E626">
            <v>1.6111</v>
          </cell>
          <cell r="F626">
            <v>0.2984</v>
          </cell>
          <cell r="G626">
            <v>0.1207</v>
          </cell>
          <cell r="H626">
            <v>11.1</v>
          </cell>
          <cell r="I626">
            <v>22.2</v>
          </cell>
          <cell r="J626">
            <v>37</v>
          </cell>
        </row>
        <row r="627">
          <cell r="B627">
            <v>69416</v>
          </cell>
          <cell r="C627">
            <v>1.0583</v>
          </cell>
          <cell r="D627">
            <v>0.95789999999999997</v>
          </cell>
          <cell r="E627">
            <v>0.1004</v>
          </cell>
          <cell r="F627">
            <v>0</v>
          </cell>
          <cell r="G627">
            <v>0</v>
          </cell>
          <cell r="H627">
            <v>11.1</v>
          </cell>
          <cell r="I627">
            <v>22.2</v>
          </cell>
          <cell r="J627">
            <v>37</v>
          </cell>
        </row>
        <row r="628">
          <cell r="B628">
            <v>69349</v>
          </cell>
          <cell r="C628">
            <v>1.5276000000000001</v>
          </cell>
          <cell r="D628">
            <v>1.3542000000000001</v>
          </cell>
          <cell r="E628">
            <v>0.1709</v>
          </cell>
          <cell r="F628">
            <v>2.5000000000000001E-3</v>
          </cell>
          <cell r="G628">
            <v>0</v>
          </cell>
          <cell r="H628">
            <v>11.1</v>
          </cell>
          <cell r="I628">
            <v>22.2</v>
          </cell>
          <cell r="J628">
            <v>37</v>
          </cell>
        </row>
        <row r="629">
          <cell r="B629">
            <v>69354</v>
          </cell>
          <cell r="C629">
            <v>0.72729999999999995</v>
          </cell>
          <cell r="D629">
            <v>0.68730000000000002</v>
          </cell>
          <cell r="E629">
            <v>0.04</v>
          </cell>
          <cell r="F629">
            <v>0</v>
          </cell>
          <cell r="G629">
            <v>0</v>
          </cell>
          <cell r="H629">
            <v>11.1</v>
          </cell>
          <cell r="I629">
            <v>22.2</v>
          </cell>
          <cell r="J629">
            <v>37</v>
          </cell>
        </row>
        <row r="630">
          <cell r="B630">
            <v>69373</v>
          </cell>
          <cell r="C630">
            <v>3.3130999999999999</v>
          </cell>
          <cell r="D630">
            <v>2.9992999999999999</v>
          </cell>
          <cell r="E630">
            <v>0.31130000000000002</v>
          </cell>
          <cell r="F630">
            <v>2.5000000000000001E-3</v>
          </cell>
          <cell r="G630">
            <v>0</v>
          </cell>
          <cell r="H630">
            <v>11.1</v>
          </cell>
          <cell r="I630">
            <v>22.2</v>
          </cell>
          <cell r="J630">
            <v>37</v>
          </cell>
        </row>
        <row r="631">
          <cell r="B631">
            <v>70189</v>
          </cell>
          <cell r="C631">
            <v>1.8326</v>
          </cell>
          <cell r="D631">
            <v>1.2585999999999999</v>
          </cell>
          <cell r="E631">
            <v>6.5000000000000002E-2</v>
          </cell>
          <cell r="F631">
            <v>0.50900000000000001</v>
          </cell>
          <cell r="G631">
            <v>0</v>
          </cell>
          <cell r="H631">
            <v>11.1</v>
          </cell>
          <cell r="I631">
            <v>22.2</v>
          </cell>
          <cell r="J631">
            <v>37</v>
          </cell>
        </row>
        <row r="632">
          <cell r="B632">
            <v>70188</v>
          </cell>
          <cell r="C632">
            <v>1.1479999999999999</v>
          </cell>
          <cell r="D632">
            <v>1.0625</v>
          </cell>
          <cell r="E632">
            <v>8.5599999999999996E-2</v>
          </cell>
          <cell r="F632">
            <v>0</v>
          </cell>
          <cell r="G632">
            <v>0</v>
          </cell>
          <cell r="H632">
            <v>11.1</v>
          </cell>
          <cell r="I632">
            <v>22.2</v>
          </cell>
          <cell r="J632">
            <v>37</v>
          </cell>
        </row>
        <row r="633">
          <cell r="B633">
            <v>70163</v>
          </cell>
          <cell r="C633">
            <v>0.98780000000000001</v>
          </cell>
          <cell r="D633">
            <v>0.90410000000000001</v>
          </cell>
          <cell r="E633">
            <v>8.3599999999999994E-2</v>
          </cell>
          <cell r="F633">
            <v>0</v>
          </cell>
          <cell r="G633">
            <v>0</v>
          </cell>
          <cell r="H633">
            <v>11.1</v>
          </cell>
          <cell r="I633">
            <v>22.2</v>
          </cell>
          <cell r="J633">
            <v>37</v>
          </cell>
        </row>
        <row r="634">
          <cell r="B634">
            <v>70180</v>
          </cell>
          <cell r="C634">
            <v>3.9685000000000001</v>
          </cell>
          <cell r="D634">
            <v>3.2252999999999998</v>
          </cell>
          <cell r="E634">
            <v>0.23419999999999999</v>
          </cell>
          <cell r="F634">
            <v>0.5091</v>
          </cell>
          <cell r="G634">
            <v>0</v>
          </cell>
          <cell r="H634">
            <v>11.1</v>
          </cell>
          <cell r="I634">
            <v>22.2</v>
          </cell>
          <cell r="J634">
            <v>37</v>
          </cell>
        </row>
        <row r="635">
          <cell r="B635">
            <v>70053</v>
          </cell>
          <cell r="C635">
            <v>2.3534999999999999</v>
          </cell>
          <cell r="D635">
            <v>2.0630000000000002</v>
          </cell>
          <cell r="E635">
            <v>9.3899999999999997E-2</v>
          </cell>
          <cell r="F635">
            <v>0.17649999999999999</v>
          </cell>
          <cell r="G635">
            <v>2.01E-2</v>
          </cell>
          <cell r="H635">
            <v>11.1</v>
          </cell>
          <cell r="I635">
            <v>22.2</v>
          </cell>
          <cell r="J635">
            <v>37</v>
          </cell>
        </row>
        <row r="636">
          <cell r="B636">
            <v>70052</v>
          </cell>
          <cell r="C636">
            <v>2.3239999999999998</v>
          </cell>
          <cell r="D636">
            <v>2.2749000000000001</v>
          </cell>
          <cell r="E636">
            <v>1.5299999999999999E-2</v>
          </cell>
          <cell r="F636">
            <v>3.3799999999999997E-2</v>
          </cell>
          <cell r="G636">
            <v>0</v>
          </cell>
          <cell r="H636">
            <v>11.1</v>
          </cell>
          <cell r="I636">
            <v>22.2</v>
          </cell>
          <cell r="J636">
            <v>37</v>
          </cell>
        </row>
        <row r="637">
          <cell r="B637">
            <v>71515</v>
          </cell>
          <cell r="C637">
            <v>4.6216999999999997</v>
          </cell>
          <cell r="D637">
            <v>4.3421000000000003</v>
          </cell>
          <cell r="E637">
            <v>3.9300000000000002E-2</v>
          </cell>
          <cell r="F637">
            <v>0.24030000000000001</v>
          </cell>
          <cell r="G637">
            <v>0</v>
          </cell>
          <cell r="H637">
            <v>11.1</v>
          </cell>
          <cell r="I637">
            <v>22.2</v>
          </cell>
          <cell r="J637">
            <v>37</v>
          </cell>
        </row>
        <row r="638">
          <cell r="B638">
            <v>70540</v>
          </cell>
          <cell r="C638">
            <v>9.3308</v>
          </cell>
          <cell r="D638">
            <v>8.7100000000000009</v>
          </cell>
          <cell r="E638">
            <v>0.14829999999999999</v>
          </cell>
          <cell r="F638">
            <v>0.45250000000000001</v>
          </cell>
          <cell r="G638">
            <v>0.02</v>
          </cell>
          <cell r="I638">
            <v>22.2</v>
          </cell>
          <cell r="J638">
            <v>37</v>
          </cell>
        </row>
        <row r="639">
          <cell r="B639">
            <v>69445</v>
          </cell>
          <cell r="C639">
            <v>26.368099999999998</v>
          </cell>
          <cell r="D639">
            <v>22.694199999999999</v>
          </cell>
          <cell r="E639">
            <v>2.2686000000000002</v>
          </cell>
          <cell r="F639">
            <v>1.2674000000000001</v>
          </cell>
          <cell r="G639">
            <v>0.13789999999999999</v>
          </cell>
          <cell r="J639">
            <v>37</v>
          </cell>
        </row>
        <row r="641">
          <cell r="B641" t="str">
            <v>Evolução DEC Conjunto Osasco</v>
          </cell>
        </row>
        <row r="642">
          <cell r="B642" t="str">
            <v>CONSUM</v>
          </cell>
          <cell r="C642" t="str">
            <v>TOTAL</v>
          </cell>
          <cell r="D642" t="str">
            <v>NPROG</v>
          </cell>
          <cell r="E642" t="str">
            <v>PROG</v>
          </cell>
          <cell r="F642" t="str">
            <v>SUBT INT</v>
          </cell>
          <cell r="G642" t="str">
            <v>SUBT EXT</v>
          </cell>
          <cell r="H642" t="str">
            <v>Padrão Mensal = 4,2</v>
          </cell>
          <cell r="I642" t="str">
            <v>Padrão Trimestral = 8,4</v>
          </cell>
          <cell r="J642" t="str">
            <v>Padrão Anual = 14</v>
          </cell>
        </row>
        <row r="643">
          <cell r="B643">
            <v>205184</v>
          </cell>
          <cell r="C643">
            <v>0.78249999999999997</v>
          </cell>
          <cell r="D643">
            <v>0.68379999999999996</v>
          </cell>
          <cell r="E643">
            <v>7.0900000000000005E-2</v>
          </cell>
          <cell r="F643">
            <v>2.7900000000000001E-2</v>
          </cell>
          <cell r="G643">
            <v>0</v>
          </cell>
          <cell r="H643">
            <v>4.2</v>
          </cell>
          <cell r="I643">
            <v>8.4</v>
          </cell>
          <cell r="J643">
            <v>14</v>
          </cell>
        </row>
        <row r="644">
          <cell r="B644">
            <v>205294</v>
          </cell>
          <cell r="C644">
            <v>0.55400000000000005</v>
          </cell>
          <cell r="D644">
            <v>0.49840000000000001</v>
          </cell>
          <cell r="E644">
            <v>5.5100000000000003E-2</v>
          </cell>
          <cell r="F644">
            <v>5.0000000000000001E-4</v>
          </cell>
          <cell r="G644">
            <v>0</v>
          </cell>
          <cell r="H644">
            <v>4.2</v>
          </cell>
          <cell r="I644">
            <v>8.4</v>
          </cell>
          <cell r="J644">
            <v>14</v>
          </cell>
        </row>
        <row r="645">
          <cell r="B645">
            <v>206087</v>
          </cell>
          <cell r="C645">
            <v>0.54590000000000005</v>
          </cell>
          <cell r="D645">
            <v>0.3947</v>
          </cell>
          <cell r="E645">
            <v>0.12790000000000001</v>
          </cell>
          <cell r="F645">
            <v>0</v>
          </cell>
          <cell r="G645">
            <v>2.3300000000000001E-2</v>
          </cell>
          <cell r="H645">
            <v>4.2</v>
          </cell>
          <cell r="I645">
            <v>8.4</v>
          </cell>
          <cell r="J645">
            <v>14</v>
          </cell>
        </row>
        <row r="646">
          <cell r="B646">
            <v>205522</v>
          </cell>
          <cell r="C646">
            <v>1.8819999999999999</v>
          </cell>
          <cell r="D646">
            <v>1.5763</v>
          </cell>
          <cell r="E646">
            <v>0.25409999999999999</v>
          </cell>
          <cell r="F646">
            <v>2.8400000000000002E-2</v>
          </cell>
          <cell r="G646">
            <v>2.3400000000000001E-2</v>
          </cell>
          <cell r="H646">
            <v>4.2</v>
          </cell>
          <cell r="I646">
            <v>8.4</v>
          </cell>
          <cell r="J646">
            <v>14</v>
          </cell>
        </row>
        <row r="647">
          <cell r="B647">
            <v>206356</v>
          </cell>
          <cell r="C647">
            <v>0.39040000000000002</v>
          </cell>
          <cell r="D647">
            <v>0.33029999999999998</v>
          </cell>
          <cell r="E647">
            <v>1.2500000000000001E-2</v>
          </cell>
          <cell r="F647">
            <v>4.7600000000000003E-2</v>
          </cell>
          <cell r="G647">
            <v>0</v>
          </cell>
          <cell r="H647">
            <v>4.2</v>
          </cell>
          <cell r="I647">
            <v>8.4</v>
          </cell>
          <cell r="J647">
            <v>14</v>
          </cell>
        </row>
        <row r="648">
          <cell r="B648">
            <v>206350</v>
          </cell>
          <cell r="C648">
            <v>0.83799999999999997</v>
          </cell>
          <cell r="D648">
            <v>0.73980000000000001</v>
          </cell>
          <cell r="E648">
            <v>9.6299999999999997E-2</v>
          </cell>
          <cell r="F648">
            <v>1.9E-3</v>
          </cell>
          <cell r="G648">
            <v>0</v>
          </cell>
          <cell r="H648">
            <v>4.2</v>
          </cell>
          <cell r="I648">
            <v>8.4</v>
          </cell>
          <cell r="J648">
            <v>14</v>
          </cell>
        </row>
        <row r="649">
          <cell r="B649">
            <v>206384</v>
          </cell>
          <cell r="C649">
            <v>0.41839999999999999</v>
          </cell>
          <cell r="D649">
            <v>0.28949999999999998</v>
          </cell>
          <cell r="E649">
            <v>8.6999999999999994E-2</v>
          </cell>
          <cell r="F649">
            <v>4.19E-2</v>
          </cell>
          <cell r="G649">
            <v>0</v>
          </cell>
          <cell r="H649">
            <v>4.2</v>
          </cell>
          <cell r="I649">
            <v>8.4</v>
          </cell>
          <cell r="J649">
            <v>14</v>
          </cell>
        </row>
        <row r="650">
          <cell r="B650">
            <v>206363</v>
          </cell>
          <cell r="C650">
            <v>1.6468</v>
          </cell>
          <cell r="D650">
            <v>1.3595999999999999</v>
          </cell>
          <cell r="E650">
            <v>0.1958</v>
          </cell>
          <cell r="F650">
            <v>9.1399999999999995E-2</v>
          </cell>
          <cell r="G650">
            <v>0</v>
          </cell>
          <cell r="H650">
            <v>4.2</v>
          </cell>
          <cell r="I650">
            <v>8.4</v>
          </cell>
          <cell r="J650">
            <v>14</v>
          </cell>
        </row>
        <row r="651">
          <cell r="B651">
            <v>210275</v>
          </cell>
          <cell r="C651">
            <v>0.86439999999999995</v>
          </cell>
          <cell r="D651">
            <v>0.59660000000000002</v>
          </cell>
          <cell r="E651">
            <v>3.39E-2</v>
          </cell>
          <cell r="F651">
            <v>0.21640000000000001</v>
          </cell>
          <cell r="G651">
            <v>1.7500000000000002E-2</v>
          </cell>
          <cell r="H651">
            <v>4.2</v>
          </cell>
          <cell r="I651">
            <v>8.4</v>
          </cell>
          <cell r="J651">
            <v>14</v>
          </cell>
        </row>
        <row r="652">
          <cell r="B652">
            <v>210266</v>
          </cell>
          <cell r="C652">
            <v>0.32140000000000002</v>
          </cell>
          <cell r="D652">
            <v>0.30070000000000002</v>
          </cell>
          <cell r="E652">
            <v>2.07E-2</v>
          </cell>
          <cell r="F652">
            <v>0</v>
          </cell>
          <cell r="G652">
            <v>0</v>
          </cell>
          <cell r="H652">
            <v>4.2</v>
          </cell>
          <cell r="I652">
            <v>8.4</v>
          </cell>
          <cell r="J652">
            <v>14</v>
          </cell>
        </row>
        <row r="653">
          <cell r="B653">
            <v>210248</v>
          </cell>
          <cell r="C653">
            <v>0.5756</v>
          </cell>
          <cell r="D653">
            <v>0.56000000000000005</v>
          </cell>
          <cell r="E653">
            <v>9.1999999999999998E-3</v>
          </cell>
          <cell r="F653">
            <v>6.4000000000000003E-3</v>
          </cell>
          <cell r="G653">
            <v>0</v>
          </cell>
          <cell r="H653">
            <v>4.2</v>
          </cell>
          <cell r="I653">
            <v>8.4</v>
          </cell>
          <cell r="J653">
            <v>14</v>
          </cell>
        </row>
        <row r="654">
          <cell r="B654">
            <v>210263</v>
          </cell>
          <cell r="C654">
            <v>1.7614000000000001</v>
          </cell>
          <cell r="D654">
            <v>1.4573</v>
          </cell>
          <cell r="E654">
            <v>6.3799999999999996E-2</v>
          </cell>
          <cell r="F654">
            <v>0.2228</v>
          </cell>
          <cell r="G654">
            <v>1.7500000000000002E-2</v>
          </cell>
          <cell r="H654">
            <v>4.2</v>
          </cell>
          <cell r="I654">
            <v>8.4</v>
          </cell>
          <cell r="J654">
            <v>14</v>
          </cell>
        </row>
        <row r="655">
          <cell r="B655">
            <v>210332</v>
          </cell>
          <cell r="C655">
            <v>0.41060000000000002</v>
          </cell>
          <cell r="D655">
            <v>0.37259999999999999</v>
          </cell>
          <cell r="E655">
            <v>2.3599999999999999E-2</v>
          </cell>
          <cell r="F655">
            <v>2.9999999999999997E-4</v>
          </cell>
          <cell r="G655">
            <v>1.41E-2</v>
          </cell>
          <cell r="H655">
            <v>4.2</v>
          </cell>
          <cell r="I655">
            <v>8.4</v>
          </cell>
          <cell r="J655">
            <v>14</v>
          </cell>
        </row>
        <row r="656">
          <cell r="B656">
            <v>213013</v>
          </cell>
          <cell r="C656">
            <v>0.52510000000000001</v>
          </cell>
          <cell r="D656">
            <v>0.37230000000000002</v>
          </cell>
          <cell r="E656">
            <v>2.3099999999999999E-2</v>
          </cell>
          <cell r="F656">
            <v>0.12970000000000001</v>
          </cell>
          <cell r="G656">
            <v>0</v>
          </cell>
          <cell r="H656">
            <v>4.2</v>
          </cell>
          <cell r="I656">
            <v>8.4</v>
          </cell>
          <cell r="J656">
            <v>14</v>
          </cell>
        </row>
        <row r="657">
          <cell r="B657">
            <v>215836</v>
          </cell>
          <cell r="C657">
            <v>1.0728</v>
          </cell>
          <cell r="D657">
            <v>0.97850000000000004</v>
          </cell>
          <cell r="E657">
            <v>8.9999999999999993E-3</v>
          </cell>
          <cell r="F657">
            <v>4.41E-2</v>
          </cell>
          <cell r="G657">
            <v>4.1300000000000003E-2</v>
          </cell>
          <cell r="H657">
            <v>4.2</v>
          </cell>
          <cell r="I657">
            <v>8.4</v>
          </cell>
          <cell r="J657">
            <v>14</v>
          </cell>
        </row>
        <row r="658">
          <cell r="B658">
            <v>213060</v>
          </cell>
          <cell r="C658">
            <v>2.0171000000000001</v>
          </cell>
          <cell r="D658">
            <v>1.7313000000000001</v>
          </cell>
          <cell r="E658">
            <v>5.5500000000000001E-2</v>
          </cell>
          <cell r="F658">
            <v>0.17460000000000001</v>
          </cell>
          <cell r="G658">
            <v>5.5800000000000002E-2</v>
          </cell>
          <cell r="I658">
            <v>8.4</v>
          </cell>
          <cell r="J658">
            <v>14</v>
          </cell>
        </row>
        <row r="659">
          <cell r="B659">
            <v>208802</v>
          </cell>
          <cell r="C659">
            <v>7.3120000000000003</v>
          </cell>
          <cell r="D659">
            <v>6.1292999999999997</v>
          </cell>
          <cell r="E659">
            <v>0.5645</v>
          </cell>
          <cell r="F659">
            <v>0.52080000000000004</v>
          </cell>
          <cell r="G659">
            <v>9.7500000000000003E-2</v>
          </cell>
          <cell r="J659">
            <v>14</v>
          </cell>
        </row>
        <row r="661">
          <cell r="B661" t="str">
            <v>Evolução DEC Conjunto Parelheiros</v>
          </cell>
        </row>
        <row r="662">
          <cell r="B662" t="str">
            <v>CONSUM</v>
          </cell>
          <cell r="C662" t="str">
            <v>TOTAL</v>
          </cell>
          <cell r="D662" t="str">
            <v>NPROG</v>
          </cell>
          <cell r="E662" t="str">
            <v>PROG</v>
          </cell>
          <cell r="F662" t="str">
            <v>SUBT INT</v>
          </cell>
          <cell r="G662" t="str">
            <v>SUBT EXT</v>
          </cell>
          <cell r="H662" t="str">
            <v>Padrão Mensal = 12,6</v>
          </cell>
          <cell r="I662" t="str">
            <v>Padrão Trimestral = 25,2</v>
          </cell>
          <cell r="J662" t="str">
            <v>Padrão Anual = 42</v>
          </cell>
        </row>
        <row r="663">
          <cell r="B663">
            <v>19855</v>
          </cell>
          <cell r="C663">
            <v>3.0516000000000001</v>
          </cell>
          <cell r="D663">
            <v>3.0337999999999998</v>
          </cell>
          <cell r="E663">
            <v>1.78E-2</v>
          </cell>
          <cell r="F663">
            <v>0</v>
          </cell>
          <cell r="G663">
            <v>0</v>
          </cell>
          <cell r="H663">
            <v>12.6</v>
          </cell>
          <cell r="I663">
            <v>25.2</v>
          </cell>
          <cell r="J663">
            <v>42</v>
          </cell>
        </row>
        <row r="664">
          <cell r="B664">
            <v>19856</v>
          </cell>
          <cell r="C664">
            <v>2.2387999999999999</v>
          </cell>
          <cell r="D664">
            <v>2.1004</v>
          </cell>
          <cell r="E664">
            <v>6.5500000000000003E-2</v>
          </cell>
          <cell r="F664">
            <v>7.2999999999999995E-2</v>
          </cell>
          <cell r="G664">
            <v>0</v>
          </cell>
          <cell r="H664">
            <v>12.6</v>
          </cell>
          <cell r="I664">
            <v>25.2</v>
          </cell>
          <cell r="J664">
            <v>42</v>
          </cell>
        </row>
        <row r="665">
          <cell r="B665">
            <v>19856</v>
          </cell>
          <cell r="C665">
            <v>1.7967</v>
          </cell>
          <cell r="D665">
            <v>1.0774999999999999</v>
          </cell>
          <cell r="E665">
            <v>0.15340000000000001</v>
          </cell>
          <cell r="F665">
            <v>0.56589999999999996</v>
          </cell>
          <cell r="G665">
            <v>0</v>
          </cell>
          <cell r="H665">
            <v>12.6</v>
          </cell>
          <cell r="I665">
            <v>25.2</v>
          </cell>
          <cell r="J665">
            <v>42</v>
          </cell>
        </row>
        <row r="666">
          <cell r="B666">
            <v>19856</v>
          </cell>
          <cell r="C666">
            <v>7.0869</v>
          </cell>
          <cell r="D666">
            <v>6.2115</v>
          </cell>
          <cell r="E666">
            <v>0.23669999999999999</v>
          </cell>
          <cell r="F666">
            <v>0.63890000000000002</v>
          </cell>
          <cell r="G666">
            <v>0</v>
          </cell>
          <cell r="H666">
            <v>12.6</v>
          </cell>
          <cell r="I666">
            <v>25.2</v>
          </cell>
          <cell r="J666">
            <v>42</v>
          </cell>
        </row>
        <row r="667">
          <cell r="B667">
            <v>19856</v>
          </cell>
          <cell r="C667">
            <v>1.3554999999999999</v>
          </cell>
          <cell r="D667">
            <v>1.2694000000000001</v>
          </cell>
          <cell r="E667">
            <v>8.6099999999999996E-2</v>
          </cell>
          <cell r="F667">
            <v>0</v>
          </cell>
          <cell r="G667">
            <v>0</v>
          </cell>
          <cell r="H667">
            <v>12.6</v>
          </cell>
          <cell r="I667">
            <v>25.2</v>
          </cell>
          <cell r="J667">
            <v>42</v>
          </cell>
        </row>
        <row r="668">
          <cell r="B668">
            <v>19856</v>
          </cell>
          <cell r="C668">
            <v>3.5335000000000001</v>
          </cell>
          <cell r="D668">
            <v>3.5190999999999999</v>
          </cell>
          <cell r="E668">
            <v>1.44E-2</v>
          </cell>
          <cell r="F668">
            <v>0</v>
          </cell>
          <cell r="G668">
            <v>0</v>
          </cell>
          <cell r="H668">
            <v>12.6</v>
          </cell>
          <cell r="I668">
            <v>25.2</v>
          </cell>
          <cell r="J668">
            <v>42</v>
          </cell>
        </row>
        <row r="669">
          <cell r="B669">
            <v>19856</v>
          </cell>
          <cell r="C669">
            <v>3.1766000000000001</v>
          </cell>
          <cell r="D669">
            <v>2.2557999999999998</v>
          </cell>
          <cell r="E669">
            <v>0.92079999999999995</v>
          </cell>
          <cell r="F669">
            <v>0</v>
          </cell>
          <cell r="G669">
            <v>0</v>
          </cell>
          <cell r="H669">
            <v>12.6</v>
          </cell>
          <cell r="I669">
            <v>25.2</v>
          </cell>
          <cell r="J669">
            <v>42</v>
          </cell>
        </row>
        <row r="670">
          <cell r="B670">
            <v>19856</v>
          </cell>
          <cell r="C670">
            <v>8.0655999999999999</v>
          </cell>
          <cell r="D670">
            <v>7.0442999999999998</v>
          </cell>
          <cell r="E670">
            <v>1.0213000000000001</v>
          </cell>
          <cell r="F670">
            <v>0</v>
          </cell>
          <cell r="G670">
            <v>0</v>
          </cell>
          <cell r="H670">
            <v>12.6</v>
          </cell>
          <cell r="I670">
            <v>25.2</v>
          </cell>
          <cell r="J670">
            <v>42</v>
          </cell>
        </row>
        <row r="671">
          <cell r="B671">
            <v>20536</v>
          </cell>
          <cell r="C671">
            <v>6.0750000000000002</v>
          </cell>
          <cell r="D671">
            <v>4.444</v>
          </cell>
          <cell r="E671">
            <v>1.6311</v>
          </cell>
          <cell r="F671">
            <v>0</v>
          </cell>
          <cell r="G671">
            <v>0</v>
          </cell>
          <cell r="H671">
            <v>12.6</v>
          </cell>
          <cell r="I671">
            <v>25.2</v>
          </cell>
          <cell r="J671">
            <v>42</v>
          </cell>
        </row>
        <row r="672">
          <cell r="B672">
            <v>20533</v>
          </cell>
          <cell r="C672">
            <v>0.49340000000000001</v>
          </cell>
          <cell r="D672">
            <v>0.48630000000000001</v>
          </cell>
          <cell r="E672">
            <v>7.1000000000000004E-3</v>
          </cell>
          <cell r="F672">
            <v>0</v>
          </cell>
          <cell r="G672">
            <v>0</v>
          </cell>
          <cell r="H672">
            <v>12.6</v>
          </cell>
          <cell r="I672">
            <v>25.2</v>
          </cell>
          <cell r="J672">
            <v>42</v>
          </cell>
        </row>
        <row r="673">
          <cell r="B673">
            <v>20533</v>
          </cell>
          <cell r="C673">
            <v>1.7950999999999999</v>
          </cell>
          <cell r="D673">
            <v>1.4801</v>
          </cell>
          <cell r="E673">
            <v>0.315</v>
          </cell>
          <cell r="F673">
            <v>0</v>
          </cell>
          <cell r="G673">
            <v>0</v>
          </cell>
          <cell r="H673">
            <v>12.6</v>
          </cell>
          <cell r="I673">
            <v>25.2</v>
          </cell>
          <cell r="J673">
            <v>42</v>
          </cell>
        </row>
        <row r="674">
          <cell r="B674">
            <v>20534</v>
          </cell>
          <cell r="C674">
            <v>8.3640000000000008</v>
          </cell>
          <cell r="D674">
            <v>6.4107000000000003</v>
          </cell>
          <cell r="E674">
            <v>1.9533</v>
          </cell>
          <cell r="F674">
            <v>0</v>
          </cell>
          <cell r="G674">
            <v>0</v>
          </cell>
          <cell r="H674">
            <v>12.6</v>
          </cell>
          <cell r="I674">
            <v>25.2</v>
          </cell>
          <cell r="J674">
            <v>42</v>
          </cell>
        </row>
        <row r="675">
          <cell r="B675">
            <v>20586</v>
          </cell>
          <cell r="C675">
            <v>1.4514</v>
          </cell>
          <cell r="D675">
            <v>1.4013</v>
          </cell>
          <cell r="E675">
            <v>5.0200000000000002E-2</v>
          </cell>
          <cell r="F675">
            <v>0</v>
          </cell>
          <cell r="G675">
            <v>0</v>
          </cell>
          <cell r="H675">
            <v>12.6</v>
          </cell>
          <cell r="I675">
            <v>25.2</v>
          </cell>
          <cell r="J675">
            <v>42</v>
          </cell>
        </row>
        <row r="676">
          <cell r="B676">
            <v>20596</v>
          </cell>
          <cell r="C676">
            <v>0.90480000000000005</v>
          </cell>
          <cell r="D676">
            <v>0.7833</v>
          </cell>
          <cell r="E676">
            <v>6.2399999999999997E-2</v>
          </cell>
          <cell r="F676">
            <v>5.1700000000000003E-2</v>
          </cell>
          <cell r="G676">
            <v>7.4000000000000003E-3</v>
          </cell>
          <cell r="H676">
            <v>12.6</v>
          </cell>
          <cell r="I676">
            <v>25.2</v>
          </cell>
          <cell r="J676">
            <v>42</v>
          </cell>
        </row>
        <row r="677">
          <cell r="B677">
            <v>20921</v>
          </cell>
          <cell r="C677">
            <v>5.7671999999999999</v>
          </cell>
          <cell r="D677">
            <v>4.6304999999999996</v>
          </cell>
          <cell r="E677">
            <v>0</v>
          </cell>
          <cell r="F677">
            <v>1.1212</v>
          </cell>
          <cell r="G677">
            <v>1.55E-2</v>
          </cell>
          <cell r="H677">
            <v>12.6</v>
          </cell>
          <cell r="I677">
            <v>25.2</v>
          </cell>
          <cell r="J677">
            <v>42</v>
          </cell>
        </row>
        <row r="678">
          <cell r="B678">
            <v>20701</v>
          </cell>
          <cell r="C678">
            <v>8.1720000000000006</v>
          </cell>
          <cell r="D678">
            <v>6.8525999999999998</v>
          </cell>
          <cell r="E678">
            <v>0.112</v>
          </cell>
          <cell r="F678">
            <v>1.1846000000000001</v>
          </cell>
          <cell r="G678">
            <v>2.3E-2</v>
          </cell>
          <cell r="I678">
            <v>25.2</v>
          </cell>
          <cell r="J678">
            <v>42</v>
          </cell>
        </row>
        <row r="679">
          <cell r="B679">
            <v>20237</v>
          </cell>
          <cell r="C679">
            <v>31.7134</v>
          </cell>
          <cell r="D679">
            <v>26.520800000000001</v>
          </cell>
          <cell r="E679">
            <v>3.3309000000000002</v>
          </cell>
          <cell r="F679">
            <v>1.8386</v>
          </cell>
          <cell r="G679">
            <v>2.3599999999999999E-2</v>
          </cell>
          <cell r="J679">
            <v>42</v>
          </cell>
        </row>
        <row r="681">
          <cell r="B681" t="str">
            <v>Evolução DEC Conjunto Parnaíba</v>
          </cell>
        </row>
        <row r="682">
          <cell r="B682" t="str">
            <v>CONSUM</v>
          </cell>
          <cell r="C682" t="str">
            <v>TOTAL</v>
          </cell>
          <cell r="D682" t="str">
            <v>NPROG</v>
          </cell>
          <cell r="E682" t="str">
            <v>PROG</v>
          </cell>
          <cell r="F682" t="str">
            <v>SUBT INT</v>
          </cell>
          <cell r="G682" t="str">
            <v>SUBT EXT</v>
          </cell>
          <cell r="H682" t="str">
            <v>Padrão Mensal = 8,1</v>
          </cell>
          <cell r="I682" t="str">
            <v>Padrão Trimestral = 16,2</v>
          </cell>
          <cell r="J682" t="str">
            <v>Padrão Anual = 27</v>
          </cell>
        </row>
        <row r="683">
          <cell r="B683">
            <v>119664</v>
          </cell>
          <cell r="C683">
            <v>1.931</v>
          </cell>
          <cell r="D683">
            <v>1.4772000000000001</v>
          </cell>
          <cell r="E683">
            <v>0.27750000000000002</v>
          </cell>
          <cell r="F683">
            <v>0.17630000000000001</v>
          </cell>
          <cell r="G683">
            <v>0</v>
          </cell>
          <cell r="H683">
            <v>8.1</v>
          </cell>
          <cell r="I683">
            <v>16.2</v>
          </cell>
          <cell r="J683">
            <v>27</v>
          </cell>
        </row>
        <row r="684">
          <cell r="B684">
            <v>119703</v>
          </cell>
          <cell r="C684">
            <v>1.6828000000000001</v>
          </cell>
          <cell r="D684">
            <v>1.4492</v>
          </cell>
          <cell r="E684">
            <v>5.4199999999999998E-2</v>
          </cell>
          <cell r="F684">
            <v>0.1641</v>
          </cell>
          <cell r="G684">
            <v>1.52E-2</v>
          </cell>
          <cell r="H684">
            <v>8.1</v>
          </cell>
          <cell r="I684">
            <v>16.2</v>
          </cell>
          <cell r="J684">
            <v>27</v>
          </cell>
        </row>
        <row r="685">
          <cell r="B685">
            <v>119570</v>
          </cell>
          <cell r="C685">
            <v>1.2491000000000001</v>
          </cell>
          <cell r="D685">
            <v>1.1104000000000001</v>
          </cell>
          <cell r="E685">
            <v>6.7900000000000002E-2</v>
          </cell>
          <cell r="F685">
            <v>4.1599999999999998E-2</v>
          </cell>
          <cell r="G685">
            <v>2.92E-2</v>
          </cell>
          <cell r="H685">
            <v>8.1</v>
          </cell>
          <cell r="I685">
            <v>16.2</v>
          </cell>
          <cell r="J685">
            <v>27</v>
          </cell>
        </row>
        <row r="686">
          <cell r="B686">
            <v>119646</v>
          </cell>
          <cell r="C686">
            <v>4.8632</v>
          </cell>
          <cell r="D686">
            <v>4.0369999999999999</v>
          </cell>
          <cell r="E686">
            <v>0.39960000000000001</v>
          </cell>
          <cell r="F686">
            <v>0.3821</v>
          </cell>
          <cell r="G686">
            <v>4.4400000000000002E-2</v>
          </cell>
          <cell r="H686">
            <v>8.1</v>
          </cell>
          <cell r="I686">
            <v>16.2</v>
          </cell>
          <cell r="J686">
            <v>27</v>
          </cell>
        </row>
        <row r="687">
          <cell r="B687">
            <v>119442</v>
          </cell>
          <cell r="C687">
            <v>1.4402999999999999</v>
          </cell>
          <cell r="D687">
            <v>1.1494</v>
          </cell>
          <cell r="E687">
            <v>0.1532</v>
          </cell>
          <cell r="F687">
            <v>0.13039999999999999</v>
          </cell>
          <cell r="G687">
            <v>7.1999999999999998E-3</v>
          </cell>
          <cell r="H687">
            <v>8.1</v>
          </cell>
          <cell r="I687">
            <v>16.2</v>
          </cell>
          <cell r="J687">
            <v>27</v>
          </cell>
        </row>
        <row r="688">
          <cell r="B688">
            <v>119436</v>
          </cell>
          <cell r="C688">
            <v>1.2910999999999999</v>
          </cell>
          <cell r="D688">
            <v>0.96419999999999995</v>
          </cell>
          <cell r="E688">
            <v>0.2218</v>
          </cell>
          <cell r="F688">
            <v>9.9500000000000005E-2</v>
          </cell>
          <cell r="G688">
            <v>5.5999999999999999E-3</v>
          </cell>
          <cell r="H688">
            <v>8.1</v>
          </cell>
          <cell r="I688">
            <v>16.2</v>
          </cell>
          <cell r="J688">
            <v>27</v>
          </cell>
        </row>
        <row r="689">
          <cell r="B689">
            <v>119600</v>
          </cell>
          <cell r="C689">
            <v>1.0242</v>
          </cell>
          <cell r="D689">
            <v>0.92390000000000005</v>
          </cell>
          <cell r="E689">
            <v>9.4200000000000006E-2</v>
          </cell>
          <cell r="F689">
            <v>5.0000000000000001E-4</v>
          </cell>
          <cell r="G689">
            <v>5.5999999999999999E-3</v>
          </cell>
          <cell r="H689">
            <v>8.1</v>
          </cell>
          <cell r="I689">
            <v>16.2</v>
          </cell>
          <cell r="J689">
            <v>27</v>
          </cell>
        </row>
        <row r="690">
          <cell r="B690">
            <v>119493</v>
          </cell>
          <cell r="C690">
            <v>3.7553000000000001</v>
          </cell>
          <cell r="D690">
            <v>3.0373999999999999</v>
          </cell>
          <cell r="E690">
            <v>0.46910000000000002</v>
          </cell>
          <cell r="F690">
            <v>0.2303</v>
          </cell>
          <cell r="G690">
            <v>1.84E-2</v>
          </cell>
          <cell r="H690">
            <v>8.1</v>
          </cell>
          <cell r="I690">
            <v>16.2</v>
          </cell>
          <cell r="J690">
            <v>27</v>
          </cell>
        </row>
        <row r="691">
          <cell r="B691">
            <v>122926</v>
          </cell>
          <cell r="C691">
            <v>1.8190999999999999</v>
          </cell>
          <cell r="D691">
            <v>1.6773</v>
          </cell>
          <cell r="E691">
            <v>0.1172</v>
          </cell>
          <cell r="F691">
            <v>2.46E-2</v>
          </cell>
          <cell r="G691">
            <v>0</v>
          </cell>
          <cell r="H691">
            <v>8.1</v>
          </cell>
          <cell r="I691">
            <v>16.2</v>
          </cell>
          <cell r="J691">
            <v>27</v>
          </cell>
        </row>
        <row r="692">
          <cell r="B692">
            <v>122891</v>
          </cell>
          <cell r="C692">
            <v>0.94310000000000005</v>
          </cell>
          <cell r="D692">
            <v>0.72270000000000001</v>
          </cell>
          <cell r="E692">
            <v>7.3599999999999999E-2</v>
          </cell>
          <cell r="F692">
            <v>0.13400000000000001</v>
          </cell>
          <cell r="G692">
            <v>1.2699999999999999E-2</v>
          </cell>
          <cell r="H692">
            <v>8.1</v>
          </cell>
          <cell r="I692">
            <v>16.2</v>
          </cell>
          <cell r="J692">
            <v>27</v>
          </cell>
        </row>
        <row r="693">
          <cell r="B693">
            <v>122865</v>
          </cell>
          <cell r="C693">
            <v>0.9647</v>
          </cell>
          <cell r="D693">
            <v>0.8488</v>
          </cell>
          <cell r="E693">
            <v>8.4199999999999997E-2</v>
          </cell>
          <cell r="F693">
            <v>3.1699999999999999E-2</v>
          </cell>
          <cell r="G693">
            <v>0</v>
          </cell>
          <cell r="H693">
            <v>8.1</v>
          </cell>
          <cell r="I693">
            <v>16.2</v>
          </cell>
          <cell r="J693">
            <v>27</v>
          </cell>
        </row>
        <row r="694">
          <cell r="B694">
            <v>122894</v>
          </cell>
          <cell r="C694">
            <v>3.7271000000000001</v>
          </cell>
          <cell r="D694">
            <v>3.2490000000000001</v>
          </cell>
          <cell r="E694">
            <v>0.27500000000000002</v>
          </cell>
          <cell r="F694">
            <v>0.1903</v>
          </cell>
          <cell r="G694">
            <v>1.2699999999999999E-2</v>
          </cell>
          <cell r="H694">
            <v>8.1</v>
          </cell>
          <cell r="I694">
            <v>16.2</v>
          </cell>
          <cell r="J694">
            <v>27</v>
          </cell>
        </row>
        <row r="695">
          <cell r="B695">
            <v>123231</v>
          </cell>
          <cell r="C695">
            <v>1.579</v>
          </cell>
          <cell r="D695">
            <v>0.79120000000000001</v>
          </cell>
          <cell r="E695">
            <v>0.2329</v>
          </cell>
          <cell r="F695">
            <v>4.0800000000000003E-2</v>
          </cell>
          <cell r="G695">
            <v>0.5141</v>
          </cell>
          <cell r="H695">
            <v>8.1</v>
          </cell>
          <cell r="I695">
            <v>16.2</v>
          </cell>
          <cell r="J695">
            <v>27</v>
          </cell>
        </row>
        <row r="696">
          <cell r="B696">
            <v>123167</v>
          </cell>
          <cell r="C696">
            <v>1.9728000000000001</v>
          </cell>
          <cell r="D696">
            <v>1.712</v>
          </cell>
          <cell r="E696">
            <v>0.19689999999999999</v>
          </cell>
          <cell r="F696">
            <v>6.4000000000000001E-2</v>
          </cell>
          <cell r="G696">
            <v>0</v>
          </cell>
          <cell r="H696">
            <v>8.1</v>
          </cell>
          <cell r="I696">
            <v>16.2</v>
          </cell>
          <cell r="J696">
            <v>27</v>
          </cell>
        </row>
        <row r="697">
          <cell r="B697">
            <v>126293</v>
          </cell>
          <cell r="C697">
            <v>2.2313000000000001</v>
          </cell>
          <cell r="D697">
            <v>1.9036</v>
          </cell>
          <cell r="E697">
            <v>0.26790000000000003</v>
          </cell>
          <cell r="F697">
            <v>5.9799999999999999E-2</v>
          </cell>
          <cell r="G697">
            <v>0</v>
          </cell>
          <cell r="H697">
            <v>8.1</v>
          </cell>
          <cell r="I697">
            <v>16.2</v>
          </cell>
          <cell r="J697">
            <v>27</v>
          </cell>
        </row>
        <row r="698">
          <cell r="B698">
            <v>124230</v>
          </cell>
          <cell r="C698">
            <v>5.7906000000000004</v>
          </cell>
          <cell r="D698">
            <v>4.4173999999999998</v>
          </cell>
          <cell r="E698">
            <v>0.6986</v>
          </cell>
          <cell r="F698">
            <v>0.16470000000000001</v>
          </cell>
          <cell r="G698">
            <v>0.51</v>
          </cell>
          <cell r="I698">
            <v>16.2</v>
          </cell>
          <cell r="J698">
            <v>27</v>
          </cell>
        </row>
        <row r="699">
          <cell r="B699">
            <v>121566</v>
          </cell>
          <cell r="C699">
            <v>18.1629</v>
          </cell>
          <cell r="D699">
            <v>14.7575</v>
          </cell>
          <cell r="E699">
            <v>1.8463000000000001</v>
          </cell>
          <cell r="F699">
            <v>0.96309999999999996</v>
          </cell>
          <cell r="G699">
            <v>0.5958</v>
          </cell>
          <cell r="J699">
            <v>27</v>
          </cell>
        </row>
        <row r="701">
          <cell r="B701" t="str">
            <v>Evolução DEC Conjunto Penha</v>
          </cell>
        </row>
        <row r="702">
          <cell r="B702" t="str">
            <v>CONSUM</v>
          </cell>
          <cell r="C702" t="str">
            <v>TOTAL</v>
          </cell>
          <cell r="D702" t="str">
            <v>NPROG</v>
          </cell>
          <cell r="E702" t="str">
            <v>PROG</v>
          </cell>
          <cell r="F702" t="str">
            <v>SUBT INT</v>
          </cell>
          <cell r="G702" t="str">
            <v>SUBT EXT</v>
          </cell>
          <cell r="H702" t="str">
            <v>Padrão Mensal = 2,7</v>
          </cell>
          <cell r="I702" t="str">
            <v>Padrão Trimestral = 5,4</v>
          </cell>
          <cell r="J702" t="str">
            <v>Padrão Anual = 9</v>
          </cell>
        </row>
        <row r="703">
          <cell r="B703">
            <v>142756</v>
          </cell>
          <cell r="C703">
            <v>0.34089999999999998</v>
          </cell>
          <cell r="D703">
            <v>0.27289999999999998</v>
          </cell>
          <cell r="E703">
            <v>6.8000000000000005E-2</v>
          </cell>
          <cell r="F703">
            <v>0</v>
          </cell>
          <cell r="G703">
            <v>0</v>
          </cell>
          <cell r="H703">
            <v>2.7</v>
          </cell>
          <cell r="I703">
            <v>5.4</v>
          </cell>
          <cell r="J703">
            <v>9</v>
          </cell>
        </row>
        <row r="704">
          <cell r="B704">
            <v>142590</v>
          </cell>
          <cell r="C704">
            <v>0.28739999999999999</v>
          </cell>
          <cell r="D704">
            <v>0.23569999999999999</v>
          </cell>
          <cell r="E704">
            <v>7.4999999999999997E-3</v>
          </cell>
          <cell r="F704">
            <v>4.4200000000000003E-2</v>
          </cell>
          <cell r="G704">
            <v>0</v>
          </cell>
          <cell r="H704">
            <v>2.7</v>
          </cell>
          <cell r="I704">
            <v>5.4</v>
          </cell>
          <cell r="J704">
            <v>9</v>
          </cell>
        </row>
        <row r="705">
          <cell r="B705">
            <v>142557</v>
          </cell>
          <cell r="C705">
            <v>0.71399999999999997</v>
          </cell>
          <cell r="D705">
            <v>0.24640000000000001</v>
          </cell>
          <cell r="E705">
            <v>4.6600000000000003E-2</v>
          </cell>
          <cell r="F705">
            <v>1.6000000000000001E-3</v>
          </cell>
          <cell r="G705">
            <v>0.4194</v>
          </cell>
          <cell r="H705">
            <v>2.7</v>
          </cell>
          <cell r="I705">
            <v>5.4</v>
          </cell>
          <cell r="J705">
            <v>9</v>
          </cell>
        </row>
        <row r="706">
          <cell r="B706">
            <v>142634</v>
          </cell>
          <cell r="C706">
            <v>1.3421000000000001</v>
          </cell>
          <cell r="D706">
            <v>0.755</v>
          </cell>
          <cell r="E706">
            <v>0.1221</v>
          </cell>
          <cell r="F706">
            <v>4.58E-2</v>
          </cell>
          <cell r="G706">
            <v>0.41920000000000002</v>
          </cell>
          <cell r="H706">
            <v>2.7</v>
          </cell>
          <cell r="I706">
            <v>5.4</v>
          </cell>
          <cell r="J706">
            <v>9</v>
          </cell>
        </row>
        <row r="707">
          <cell r="B707">
            <v>142715</v>
          </cell>
          <cell r="C707">
            <v>0.2969</v>
          </cell>
          <cell r="D707">
            <v>0.18529999999999999</v>
          </cell>
          <cell r="E707">
            <v>7.7499999999999999E-2</v>
          </cell>
          <cell r="F707">
            <v>3.0499999999999999E-2</v>
          </cell>
          <cell r="G707">
            <v>3.5999999999999999E-3</v>
          </cell>
          <cell r="H707">
            <v>2.7</v>
          </cell>
          <cell r="I707">
            <v>5.4</v>
          </cell>
          <cell r="J707">
            <v>9</v>
          </cell>
        </row>
        <row r="708">
          <cell r="B708">
            <v>142715</v>
          </cell>
          <cell r="C708">
            <v>0.35070000000000001</v>
          </cell>
          <cell r="D708">
            <v>0.30180000000000001</v>
          </cell>
          <cell r="E708">
            <v>4.65E-2</v>
          </cell>
          <cell r="F708">
            <v>0</v>
          </cell>
          <cell r="G708">
            <v>2.3E-3</v>
          </cell>
          <cell r="H708">
            <v>2.7</v>
          </cell>
          <cell r="I708">
            <v>5.4</v>
          </cell>
          <cell r="J708">
            <v>9</v>
          </cell>
        </row>
        <row r="709">
          <cell r="B709">
            <v>142806</v>
          </cell>
          <cell r="C709">
            <v>0.27939999999999998</v>
          </cell>
          <cell r="D709">
            <v>0.216</v>
          </cell>
          <cell r="E709">
            <v>4.3700000000000003E-2</v>
          </cell>
          <cell r="F709">
            <v>1.9699999999999999E-2</v>
          </cell>
          <cell r="G709">
            <v>0</v>
          </cell>
          <cell r="H709">
            <v>2.7</v>
          </cell>
          <cell r="I709">
            <v>5.4</v>
          </cell>
          <cell r="J709">
            <v>9</v>
          </cell>
        </row>
        <row r="710">
          <cell r="B710">
            <v>142745</v>
          </cell>
          <cell r="C710">
            <v>0.92700000000000005</v>
          </cell>
          <cell r="D710">
            <v>0.70309999999999995</v>
          </cell>
          <cell r="E710">
            <v>0.16769999999999999</v>
          </cell>
          <cell r="F710">
            <v>5.0200000000000002E-2</v>
          </cell>
          <cell r="G710">
            <v>5.8999999999999999E-3</v>
          </cell>
          <cell r="H710">
            <v>2.7</v>
          </cell>
          <cell r="I710">
            <v>5.4</v>
          </cell>
          <cell r="J710">
            <v>9</v>
          </cell>
        </row>
        <row r="711">
          <cell r="B711">
            <v>144218</v>
          </cell>
          <cell r="C711">
            <v>0.30059999999999998</v>
          </cell>
          <cell r="D711">
            <v>0.24990000000000001</v>
          </cell>
          <cell r="E711">
            <v>4.9299999999999997E-2</v>
          </cell>
          <cell r="F711">
            <v>1.5E-3</v>
          </cell>
          <cell r="G711">
            <v>0</v>
          </cell>
          <cell r="H711">
            <v>2.7</v>
          </cell>
          <cell r="I711">
            <v>5.4</v>
          </cell>
          <cell r="J711">
            <v>9</v>
          </cell>
        </row>
        <row r="712">
          <cell r="B712">
            <v>144241</v>
          </cell>
          <cell r="C712">
            <v>0.1633</v>
          </cell>
          <cell r="D712">
            <v>0.1285</v>
          </cell>
          <cell r="E712">
            <v>3.4799999999999998E-2</v>
          </cell>
          <cell r="F712">
            <v>0</v>
          </cell>
          <cell r="G712">
            <v>0</v>
          </cell>
          <cell r="H712">
            <v>2.7</v>
          </cell>
          <cell r="I712">
            <v>5.4</v>
          </cell>
          <cell r="J712">
            <v>9</v>
          </cell>
        </row>
        <row r="713">
          <cell r="B713">
            <v>144081</v>
          </cell>
          <cell r="C713">
            <v>0.24160000000000001</v>
          </cell>
          <cell r="D713">
            <v>0.19889999999999999</v>
          </cell>
          <cell r="E713">
            <v>4.2700000000000002E-2</v>
          </cell>
          <cell r="F713">
            <v>0</v>
          </cell>
          <cell r="G713">
            <v>0</v>
          </cell>
          <cell r="H713">
            <v>2.7</v>
          </cell>
          <cell r="I713">
            <v>5.4</v>
          </cell>
          <cell r="J713">
            <v>9</v>
          </cell>
        </row>
        <row r="714">
          <cell r="B714">
            <v>144180</v>
          </cell>
          <cell r="C714">
            <v>0.70550000000000002</v>
          </cell>
          <cell r="D714">
            <v>0.57730000000000004</v>
          </cell>
          <cell r="E714">
            <v>0.1268</v>
          </cell>
          <cell r="F714">
            <v>1.5E-3</v>
          </cell>
          <cell r="G714">
            <v>0</v>
          </cell>
          <cell r="H714">
            <v>2.7</v>
          </cell>
          <cell r="I714">
            <v>5.4</v>
          </cell>
          <cell r="J714">
            <v>9</v>
          </cell>
        </row>
        <row r="715">
          <cell r="B715">
            <v>144081</v>
          </cell>
          <cell r="C715">
            <v>0.42</v>
          </cell>
          <cell r="D715">
            <v>0.35610000000000003</v>
          </cell>
          <cell r="E715">
            <v>6.3899999999999998E-2</v>
          </cell>
          <cell r="F715">
            <v>0</v>
          </cell>
          <cell r="G715">
            <v>0</v>
          </cell>
          <cell r="H715">
            <v>2.7</v>
          </cell>
          <cell r="I715">
            <v>5.4</v>
          </cell>
          <cell r="J715">
            <v>9</v>
          </cell>
        </row>
        <row r="716">
          <cell r="B716">
            <v>144176</v>
          </cell>
          <cell r="C716">
            <v>0.32600000000000001</v>
          </cell>
          <cell r="D716">
            <v>0.1847</v>
          </cell>
          <cell r="E716">
            <v>0.14119999999999999</v>
          </cell>
          <cell r="F716">
            <v>1E-4</v>
          </cell>
          <cell r="G716">
            <v>0</v>
          </cell>
          <cell r="H716">
            <v>2.7</v>
          </cell>
          <cell r="I716">
            <v>5.4</v>
          </cell>
          <cell r="J716">
            <v>9</v>
          </cell>
        </row>
        <row r="717">
          <cell r="B717">
            <v>145253</v>
          </cell>
          <cell r="C717">
            <v>0.49759999999999999</v>
          </cell>
          <cell r="D717">
            <v>0.45739999999999997</v>
          </cell>
          <cell r="E717">
            <v>4.0099999999999997E-2</v>
          </cell>
          <cell r="F717">
            <v>0</v>
          </cell>
          <cell r="G717">
            <v>0</v>
          </cell>
          <cell r="H717">
            <v>2.7</v>
          </cell>
          <cell r="I717">
            <v>5.4</v>
          </cell>
          <cell r="J717">
            <v>9</v>
          </cell>
        </row>
        <row r="718">
          <cell r="B718">
            <v>144503</v>
          </cell>
          <cell r="C718">
            <v>1.2442</v>
          </cell>
          <cell r="D718">
            <v>0.99909999999999999</v>
          </cell>
          <cell r="E718">
            <v>0.24490000000000001</v>
          </cell>
          <cell r="F718">
            <v>1E-4</v>
          </cell>
          <cell r="G718">
            <v>0</v>
          </cell>
          <cell r="I718">
            <v>5.4</v>
          </cell>
          <cell r="J718">
            <v>9</v>
          </cell>
        </row>
        <row r="719">
          <cell r="B719">
            <v>143516</v>
          </cell>
          <cell r="C719">
            <v>4.2173999999999996</v>
          </cell>
          <cell r="D719">
            <v>3.0356000000000001</v>
          </cell>
          <cell r="E719">
            <v>0.66210000000000002</v>
          </cell>
          <cell r="F719">
            <v>9.7000000000000003E-2</v>
          </cell>
          <cell r="G719">
            <v>0.42249999999999999</v>
          </cell>
          <cell r="J719">
            <v>9</v>
          </cell>
        </row>
        <row r="721">
          <cell r="B721" t="str">
            <v>Evolução DEC Conjunto Planalto</v>
          </cell>
        </row>
        <row r="722">
          <cell r="B722" t="str">
            <v>CONSUM</v>
          </cell>
          <cell r="C722" t="str">
            <v>TOTAL</v>
          </cell>
          <cell r="D722" t="str">
            <v>NPROG</v>
          </cell>
          <cell r="E722" t="str">
            <v>PROG</v>
          </cell>
          <cell r="F722" t="str">
            <v>SUBT INT</v>
          </cell>
          <cell r="G722" t="str">
            <v>SUBT EXT</v>
          </cell>
          <cell r="H722" t="str">
            <v>Padrão Mensal = 3,6</v>
          </cell>
          <cell r="I722" t="str">
            <v>Padrão Trimestral = 7,2</v>
          </cell>
          <cell r="J722" t="str">
            <v>Padrão Anual = 12</v>
          </cell>
        </row>
        <row r="723">
          <cell r="B723">
            <v>104943</v>
          </cell>
          <cell r="C723">
            <v>0.63170000000000004</v>
          </cell>
          <cell r="D723">
            <v>0.58620000000000005</v>
          </cell>
          <cell r="E723">
            <v>3.8600000000000002E-2</v>
          </cell>
          <cell r="F723">
            <v>6.8999999999999999E-3</v>
          </cell>
          <cell r="G723">
            <v>0</v>
          </cell>
          <cell r="H723">
            <v>3.6</v>
          </cell>
          <cell r="I723">
            <v>7.2</v>
          </cell>
          <cell r="J723">
            <v>12</v>
          </cell>
        </row>
        <row r="724">
          <cell r="B724">
            <v>104835</v>
          </cell>
          <cell r="C724">
            <v>0.75670000000000004</v>
          </cell>
          <cell r="D724">
            <v>0.69589999999999996</v>
          </cell>
          <cell r="E724">
            <v>6.0699999999999997E-2</v>
          </cell>
          <cell r="F724">
            <v>0</v>
          </cell>
          <cell r="G724">
            <v>0</v>
          </cell>
          <cell r="H724">
            <v>3.6</v>
          </cell>
          <cell r="I724">
            <v>7.2</v>
          </cell>
          <cell r="J724">
            <v>12</v>
          </cell>
        </row>
        <row r="725">
          <cell r="B725">
            <v>104862</v>
          </cell>
          <cell r="C725">
            <v>0.78859999999999997</v>
          </cell>
          <cell r="D725">
            <v>0.56289999999999996</v>
          </cell>
          <cell r="E725">
            <v>8.4000000000000005E-2</v>
          </cell>
          <cell r="F725">
            <v>3.5000000000000001E-3</v>
          </cell>
          <cell r="G725">
            <v>0.13830000000000001</v>
          </cell>
          <cell r="H725">
            <v>3.6</v>
          </cell>
          <cell r="I725">
            <v>7.2</v>
          </cell>
          <cell r="J725">
            <v>12</v>
          </cell>
        </row>
        <row r="726">
          <cell r="B726">
            <v>104880</v>
          </cell>
          <cell r="C726">
            <v>2.1768999999999998</v>
          </cell>
          <cell r="D726">
            <v>1.845</v>
          </cell>
          <cell r="E726">
            <v>0.18329999999999999</v>
          </cell>
          <cell r="F726">
            <v>1.04E-2</v>
          </cell>
          <cell r="G726">
            <v>0.13830000000000001</v>
          </cell>
          <cell r="H726">
            <v>3.6</v>
          </cell>
          <cell r="I726">
            <v>7.2</v>
          </cell>
          <cell r="J726">
            <v>12</v>
          </cell>
        </row>
        <row r="727">
          <cell r="B727">
            <v>104863</v>
          </cell>
          <cell r="C727">
            <v>0.50900000000000001</v>
          </cell>
          <cell r="D727">
            <v>0.4874</v>
          </cell>
          <cell r="E727">
            <v>8.9999999999999993E-3</v>
          </cell>
          <cell r="F727">
            <v>0</v>
          </cell>
          <cell r="G727">
            <v>1.2699999999999999E-2</v>
          </cell>
          <cell r="H727">
            <v>3.6</v>
          </cell>
          <cell r="I727">
            <v>7.2</v>
          </cell>
          <cell r="J727">
            <v>12</v>
          </cell>
        </row>
        <row r="728">
          <cell r="B728">
            <v>104863</v>
          </cell>
          <cell r="C728">
            <v>0.38600000000000001</v>
          </cell>
          <cell r="D728">
            <v>0.3397</v>
          </cell>
          <cell r="E728">
            <v>4.6399999999999997E-2</v>
          </cell>
          <cell r="F728">
            <v>0</v>
          </cell>
          <cell r="G728">
            <v>0</v>
          </cell>
          <cell r="H728">
            <v>3.6</v>
          </cell>
          <cell r="I728">
            <v>7.2</v>
          </cell>
          <cell r="J728">
            <v>12</v>
          </cell>
        </row>
        <row r="729">
          <cell r="B729">
            <v>105133</v>
          </cell>
          <cell r="C729">
            <v>0.38450000000000001</v>
          </cell>
          <cell r="D729">
            <v>0.28649999999999998</v>
          </cell>
          <cell r="E729">
            <v>9.7900000000000001E-2</v>
          </cell>
          <cell r="F729">
            <v>0</v>
          </cell>
          <cell r="G729">
            <v>0</v>
          </cell>
          <cell r="H729">
            <v>3.6</v>
          </cell>
          <cell r="I729">
            <v>7.2</v>
          </cell>
          <cell r="J729">
            <v>12</v>
          </cell>
        </row>
        <row r="730">
          <cell r="B730">
            <v>104953</v>
          </cell>
          <cell r="C730">
            <v>1.2794000000000001</v>
          </cell>
          <cell r="D730">
            <v>1.1133999999999999</v>
          </cell>
          <cell r="E730">
            <v>0.15340000000000001</v>
          </cell>
          <cell r="F730">
            <v>0</v>
          </cell>
          <cell r="G730">
            <v>1.2699999999999999E-2</v>
          </cell>
          <cell r="H730">
            <v>3.6</v>
          </cell>
          <cell r="I730">
            <v>7.2</v>
          </cell>
          <cell r="J730">
            <v>12</v>
          </cell>
        </row>
        <row r="731">
          <cell r="B731">
            <v>108122</v>
          </cell>
          <cell r="C731">
            <v>1.2028000000000001</v>
          </cell>
          <cell r="D731">
            <v>1.0797000000000001</v>
          </cell>
          <cell r="E731">
            <v>0.1231</v>
          </cell>
          <cell r="F731">
            <v>0</v>
          </cell>
          <cell r="G731">
            <v>0</v>
          </cell>
          <cell r="H731">
            <v>3.6</v>
          </cell>
          <cell r="I731">
            <v>7.2</v>
          </cell>
          <cell r="J731">
            <v>12</v>
          </cell>
        </row>
        <row r="732">
          <cell r="B732">
            <v>108119</v>
          </cell>
          <cell r="C732">
            <v>0.4375</v>
          </cell>
          <cell r="D732">
            <v>0.40620000000000001</v>
          </cell>
          <cell r="E732">
            <v>3.1300000000000001E-2</v>
          </cell>
          <cell r="F732">
            <v>0</v>
          </cell>
          <cell r="G732">
            <v>0</v>
          </cell>
          <cell r="H732">
            <v>3.6</v>
          </cell>
          <cell r="I732">
            <v>7.2</v>
          </cell>
          <cell r="J732">
            <v>12</v>
          </cell>
        </row>
        <row r="733">
          <cell r="B733">
            <v>108116</v>
          </cell>
          <cell r="C733">
            <v>0.95960000000000001</v>
          </cell>
          <cell r="D733">
            <v>0.88539999999999996</v>
          </cell>
          <cell r="E733">
            <v>5.8700000000000002E-2</v>
          </cell>
          <cell r="F733">
            <v>1.55E-2</v>
          </cell>
          <cell r="G733">
            <v>0</v>
          </cell>
          <cell r="H733">
            <v>3.6</v>
          </cell>
          <cell r="I733">
            <v>7.2</v>
          </cell>
          <cell r="J733">
            <v>12</v>
          </cell>
        </row>
        <row r="734">
          <cell r="B734">
            <v>108119</v>
          </cell>
          <cell r="C734">
            <v>2.5998999999999999</v>
          </cell>
          <cell r="D734">
            <v>2.3713000000000002</v>
          </cell>
          <cell r="E734">
            <v>0.21310000000000001</v>
          </cell>
          <cell r="F734">
            <v>1.55E-2</v>
          </cell>
          <cell r="G734">
            <v>0</v>
          </cell>
          <cell r="H734">
            <v>3.6</v>
          </cell>
          <cell r="I734">
            <v>7.2</v>
          </cell>
          <cell r="J734">
            <v>12</v>
          </cell>
        </row>
        <row r="735">
          <cell r="B735">
            <v>108252</v>
          </cell>
          <cell r="C735">
            <v>1.6798999999999999</v>
          </cell>
          <cell r="D735">
            <v>1.4118999999999999</v>
          </cell>
          <cell r="E735">
            <v>2.7900000000000001E-2</v>
          </cell>
          <cell r="F735">
            <v>5.3E-3</v>
          </cell>
          <cell r="G735">
            <v>0.23480000000000001</v>
          </cell>
          <cell r="H735">
            <v>3.6</v>
          </cell>
          <cell r="I735">
            <v>7.2</v>
          </cell>
          <cell r="J735">
            <v>12</v>
          </cell>
        </row>
        <row r="736">
          <cell r="B736">
            <v>109710</v>
          </cell>
          <cell r="C736">
            <v>0.83899999999999997</v>
          </cell>
          <cell r="D736">
            <v>0.5534</v>
          </cell>
          <cell r="E736">
            <v>5.0799999999999998E-2</v>
          </cell>
          <cell r="F736">
            <v>0.23480000000000001</v>
          </cell>
          <cell r="G736">
            <v>0</v>
          </cell>
          <cell r="H736">
            <v>3.6</v>
          </cell>
          <cell r="I736">
            <v>7.2</v>
          </cell>
          <cell r="J736">
            <v>12</v>
          </cell>
        </row>
        <row r="737">
          <cell r="B737">
            <v>111017</v>
          </cell>
          <cell r="C737">
            <v>1.5782</v>
          </cell>
          <cell r="D737">
            <v>1.4181999999999999</v>
          </cell>
          <cell r="E737">
            <v>0.16</v>
          </cell>
          <cell r="F737">
            <v>0</v>
          </cell>
          <cell r="G737">
            <v>0</v>
          </cell>
          <cell r="H737">
            <v>3.6</v>
          </cell>
          <cell r="I737">
            <v>7.2</v>
          </cell>
          <cell r="J737">
            <v>12</v>
          </cell>
        </row>
        <row r="738">
          <cell r="B738">
            <v>109660</v>
          </cell>
          <cell r="C738">
            <v>4.0953999999999997</v>
          </cell>
          <cell r="D738">
            <v>3.3832</v>
          </cell>
          <cell r="E738">
            <v>0.24030000000000001</v>
          </cell>
          <cell r="F738">
            <v>0.24010000000000001</v>
          </cell>
          <cell r="G738">
            <v>0.23180000000000001</v>
          </cell>
          <cell r="I738">
            <v>7.2</v>
          </cell>
          <cell r="J738">
            <v>12</v>
          </cell>
        </row>
        <row r="739">
          <cell r="B739">
            <v>106903</v>
          </cell>
          <cell r="C739">
            <v>10.222300000000001</v>
          </cell>
          <cell r="D739">
            <v>8.7718000000000007</v>
          </cell>
          <cell r="E739">
            <v>0.79249999999999998</v>
          </cell>
          <cell r="F739">
            <v>0.2722</v>
          </cell>
          <cell r="G739">
            <v>0.38590000000000002</v>
          </cell>
          <cell r="J739">
            <v>12</v>
          </cell>
        </row>
        <row r="741">
          <cell r="B741" t="str">
            <v>Evolução DEC Conjunto Raposo Tavares</v>
          </cell>
        </row>
        <row r="742">
          <cell r="B742" t="str">
            <v>CONSUM</v>
          </cell>
          <cell r="C742" t="str">
            <v>TOTAL</v>
          </cell>
          <cell r="D742" t="str">
            <v>NPROG</v>
          </cell>
          <cell r="E742" t="str">
            <v>PROG</v>
          </cell>
          <cell r="F742" t="str">
            <v>SUBT INT</v>
          </cell>
          <cell r="G742" t="str">
            <v>SUBT EXT</v>
          </cell>
          <cell r="H742" t="str">
            <v>Padrão Mensal = 5,4</v>
          </cell>
          <cell r="I742" t="str">
            <v>Padrão Trimestral = 10,8</v>
          </cell>
          <cell r="J742" t="str">
            <v>Padrão Anual = 18</v>
          </cell>
        </row>
        <row r="743">
          <cell r="B743">
            <v>28775</v>
          </cell>
          <cell r="C743">
            <v>1.0627</v>
          </cell>
          <cell r="D743">
            <v>1.0599000000000001</v>
          </cell>
          <cell r="E743">
            <v>2.8E-3</v>
          </cell>
          <cell r="F743">
            <v>0</v>
          </cell>
          <cell r="G743">
            <v>0</v>
          </cell>
          <cell r="H743">
            <v>5.4</v>
          </cell>
          <cell r="I743">
            <v>10.8</v>
          </cell>
          <cell r="J743">
            <v>18</v>
          </cell>
        </row>
        <row r="744">
          <cell r="B744">
            <v>28775</v>
          </cell>
          <cell r="C744">
            <v>0.82499999999999996</v>
          </cell>
          <cell r="D744">
            <v>0.82499999999999996</v>
          </cell>
          <cell r="E744">
            <v>0</v>
          </cell>
          <cell r="F744">
            <v>0</v>
          </cell>
          <cell r="G744">
            <v>0</v>
          </cell>
          <cell r="H744">
            <v>5.4</v>
          </cell>
          <cell r="I744">
            <v>10.8</v>
          </cell>
          <cell r="J744">
            <v>18</v>
          </cell>
        </row>
        <row r="745">
          <cell r="B745">
            <v>28775</v>
          </cell>
          <cell r="C745">
            <v>0.99050000000000005</v>
          </cell>
          <cell r="D745">
            <v>0.97019999999999995</v>
          </cell>
          <cell r="E745">
            <v>2.0400000000000001E-2</v>
          </cell>
          <cell r="F745">
            <v>0</v>
          </cell>
          <cell r="G745">
            <v>0</v>
          </cell>
          <cell r="H745">
            <v>5.4</v>
          </cell>
          <cell r="I745">
            <v>10.8</v>
          </cell>
          <cell r="J745">
            <v>18</v>
          </cell>
        </row>
        <row r="746">
          <cell r="B746">
            <v>28775</v>
          </cell>
          <cell r="C746">
            <v>2.8782000000000001</v>
          </cell>
          <cell r="D746">
            <v>2.8551000000000002</v>
          </cell>
          <cell r="E746">
            <v>2.3199999999999998E-2</v>
          </cell>
          <cell r="F746">
            <v>0</v>
          </cell>
          <cell r="G746">
            <v>0</v>
          </cell>
          <cell r="H746">
            <v>5.4</v>
          </cell>
          <cell r="I746">
            <v>10.8</v>
          </cell>
          <cell r="J746">
            <v>18</v>
          </cell>
        </row>
        <row r="747">
          <cell r="B747">
            <v>28775</v>
          </cell>
          <cell r="C747">
            <v>0.79559999999999997</v>
          </cell>
          <cell r="D747">
            <v>0.79200000000000004</v>
          </cell>
          <cell r="E747">
            <v>3.5999999999999999E-3</v>
          </cell>
          <cell r="F747">
            <v>0</v>
          </cell>
          <cell r="G747">
            <v>0</v>
          </cell>
          <cell r="H747">
            <v>5.4</v>
          </cell>
          <cell r="I747">
            <v>10.8</v>
          </cell>
          <cell r="J747">
            <v>18</v>
          </cell>
        </row>
        <row r="748">
          <cell r="B748">
            <v>28775</v>
          </cell>
          <cell r="C748">
            <v>0.3291</v>
          </cell>
          <cell r="D748">
            <v>0.29649999999999999</v>
          </cell>
          <cell r="E748">
            <v>0</v>
          </cell>
          <cell r="F748">
            <v>3.2599999999999997E-2</v>
          </cell>
          <cell r="G748">
            <v>0</v>
          </cell>
          <cell r="H748">
            <v>5.4</v>
          </cell>
          <cell r="I748">
            <v>10.8</v>
          </cell>
          <cell r="J748">
            <v>18</v>
          </cell>
        </row>
        <row r="749">
          <cell r="B749">
            <v>28775</v>
          </cell>
          <cell r="C749">
            <v>0.48020000000000002</v>
          </cell>
          <cell r="D749">
            <v>0.47070000000000001</v>
          </cell>
          <cell r="E749">
            <v>9.5999999999999992E-3</v>
          </cell>
          <cell r="F749">
            <v>0</v>
          </cell>
          <cell r="G749">
            <v>0</v>
          </cell>
          <cell r="H749">
            <v>5.4</v>
          </cell>
          <cell r="I749">
            <v>10.8</v>
          </cell>
          <cell r="J749">
            <v>18</v>
          </cell>
        </row>
        <row r="750">
          <cell r="B750">
            <v>28775</v>
          </cell>
          <cell r="C750">
            <v>1.6049</v>
          </cell>
          <cell r="D750">
            <v>1.5591999999999999</v>
          </cell>
          <cell r="E750">
            <v>1.32E-2</v>
          </cell>
          <cell r="F750">
            <v>3.2599999999999997E-2</v>
          </cell>
          <cell r="G750">
            <v>0</v>
          </cell>
          <cell r="H750">
            <v>5.4</v>
          </cell>
          <cell r="I750">
            <v>10.8</v>
          </cell>
          <cell r="J750">
            <v>18</v>
          </cell>
        </row>
        <row r="751">
          <cell r="B751">
            <v>28775</v>
          </cell>
          <cell r="C751">
            <v>0.3085</v>
          </cell>
          <cell r="D751">
            <v>0.30130000000000001</v>
          </cell>
          <cell r="E751">
            <v>7.1999999999999998E-3</v>
          </cell>
          <cell r="F751">
            <v>0</v>
          </cell>
          <cell r="G751">
            <v>0</v>
          </cell>
          <cell r="H751">
            <v>5.4</v>
          </cell>
          <cell r="I751">
            <v>10.8</v>
          </cell>
          <cell r="J751">
            <v>18</v>
          </cell>
        </row>
        <row r="752">
          <cell r="B752">
            <v>28775</v>
          </cell>
          <cell r="C752">
            <v>1.571</v>
          </cell>
          <cell r="D752">
            <v>1.5528999999999999</v>
          </cell>
          <cell r="E752">
            <v>1.8100000000000002E-2</v>
          </cell>
          <cell r="F752">
            <v>0</v>
          </cell>
          <cell r="G752">
            <v>0</v>
          </cell>
          <cell r="H752">
            <v>5.4</v>
          </cell>
          <cell r="I752">
            <v>10.8</v>
          </cell>
          <cell r="J752">
            <v>18</v>
          </cell>
        </row>
        <row r="753">
          <cell r="B753">
            <v>28775</v>
          </cell>
          <cell r="C753">
            <v>0.4627</v>
          </cell>
          <cell r="D753">
            <v>0.43419999999999997</v>
          </cell>
          <cell r="E753">
            <v>0</v>
          </cell>
          <cell r="F753">
            <v>2.8500000000000001E-2</v>
          </cell>
          <cell r="G753">
            <v>0</v>
          </cell>
          <cell r="H753">
            <v>5.4</v>
          </cell>
          <cell r="I753">
            <v>10.8</v>
          </cell>
          <cell r="J753">
            <v>18</v>
          </cell>
        </row>
        <row r="754">
          <cell r="B754">
            <v>28775</v>
          </cell>
          <cell r="C754">
            <v>2.3422000000000001</v>
          </cell>
          <cell r="D754">
            <v>2.2884000000000002</v>
          </cell>
          <cell r="E754">
            <v>2.53E-2</v>
          </cell>
          <cell r="F754">
            <v>2.8500000000000001E-2</v>
          </cell>
          <cell r="G754">
            <v>0</v>
          </cell>
          <cell r="H754">
            <v>5.4</v>
          </cell>
          <cell r="I754">
            <v>10.8</v>
          </cell>
          <cell r="J754">
            <v>18</v>
          </cell>
        </row>
        <row r="755">
          <cell r="B755">
            <v>28775</v>
          </cell>
          <cell r="C755">
            <v>0.10100000000000001</v>
          </cell>
          <cell r="D755">
            <v>9.5200000000000007E-2</v>
          </cell>
          <cell r="E755">
            <v>5.7999999999999996E-3</v>
          </cell>
          <cell r="F755">
            <v>0</v>
          </cell>
          <cell r="G755">
            <v>0</v>
          </cell>
          <cell r="H755">
            <v>5.4</v>
          </cell>
          <cell r="I755">
            <v>10.8</v>
          </cell>
          <cell r="J755">
            <v>18</v>
          </cell>
        </row>
        <row r="756">
          <cell r="B756">
            <v>28775</v>
          </cell>
          <cell r="C756">
            <v>0.26300000000000001</v>
          </cell>
          <cell r="D756">
            <v>0.26040000000000002</v>
          </cell>
          <cell r="E756">
            <v>2.7000000000000001E-3</v>
          </cell>
          <cell r="F756">
            <v>0</v>
          </cell>
          <cell r="G756">
            <v>0</v>
          </cell>
          <cell r="H756">
            <v>5.4</v>
          </cell>
          <cell r="I756">
            <v>10.8</v>
          </cell>
          <cell r="J756">
            <v>18</v>
          </cell>
        </row>
        <row r="757">
          <cell r="B757">
            <v>28775</v>
          </cell>
          <cell r="C757">
            <v>0.95650000000000002</v>
          </cell>
          <cell r="D757">
            <v>0.95399999999999996</v>
          </cell>
          <cell r="E757">
            <v>2.5000000000000001E-3</v>
          </cell>
          <cell r="F757">
            <v>0</v>
          </cell>
          <cell r="G757">
            <v>0</v>
          </cell>
          <cell r="H757">
            <v>5.4</v>
          </cell>
          <cell r="I757">
            <v>10.8</v>
          </cell>
          <cell r="J757">
            <v>18</v>
          </cell>
        </row>
        <row r="758">
          <cell r="B758">
            <v>28775</v>
          </cell>
          <cell r="C758">
            <v>1.3205</v>
          </cell>
          <cell r="D758">
            <v>1.3096000000000001</v>
          </cell>
          <cell r="E758">
            <v>1.0999999999999999E-2</v>
          </cell>
          <cell r="F758">
            <v>0</v>
          </cell>
          <cell r="G758">
            <v>0</v>
          </cell>
          <cell r="I758">
            <v>10.8</v>
          </cell>
          <cell r="J758">
            <v>18</v>
          </cell>
        </row>
        <row r="759">
          <cell r="B759">
            <v>28775</v>
          </cell>
          <cell r="C759">
            <v>8.1457999999999995</v>
          </cell>
          <cell r="D759">
            <v>8.0122999999999998</v>
          </cell>
          <cell r="E759">
            <v>7.2700000000000001E-2</v>
          </cell>
          <cell r="F759">
            <v>6.1100000000000002E-2</v>
          </cell>
          <cell r="G759">
            <v>0</v>
          </cell>
          <cell r="J759">
            <v>18</v>
          </cell>
        </row>
        <row r="761">
          <cell r="B761" t="str">
            <v>Evolução DEC Conjunto Rib. Pires - Rio G. da Serra</v>
          </cell>
        </row>
        <row r="762">
          <cell r="B762" t="str">
            <v>CONSUM</v>
          </cell>
          <cell r="C762" t="str">
            <v>TOTAL</v>
          </cell>
          <cell r="D762" t="str">
            <v>NPROG</v>
          </cell>
          <cell r="E762" t="str">
            <v>PROG</v>
          </cell>
          <cell r="F762" t="str">
            <v>SUBT INT</v>
          </cell>
          <cell r="G762" t="str">
            <v>SUBT EXT</v>
          </cell>
          <cell r="H762" t="str">
            <v>Padrão Mensal = 2,7</v>
          </cell>
          <cell r="I762" t="str">
            <v>Padrão Trimestral = 5,4</v>
          </cell>
          <cell r="J762" t="str">
            <v>Padrão Anual = 9</v>
          </cell>
        </row>
        <row r="763">
          <cell r="B763">
            <v>41478</v>
          </cell>
          <cell r="C763">
            <v>1.1935</v>
          </cell>
          <cell r="D763">
            <v>0.79369999999999996</v>
          </cell>
          <cell r="E763">
            <v>0.39979999999999999</v>
          </cell>
          <cell r="F763">
            <v>0</v>
          </cell>
          <cell r="G763">
            <v>0</v>
          </cell>
          <cell r="H763">
            <v>2.7</v>
          </cell>
          <cell r="I763">
            <v>5.4</v>
          </cell>
          <cell r="J763">
            <v>9</v>
          </cell>
        </row>
        <row r="764">
          <cell r="B764">
            <v>41478</v>
          </cell>
          <cell r="C764">
            <v>1.3866000000000001</v>
          </cell>
          <cell r="D764">
            <v>1.2113</v>
          </cell>
          <cell r="E764">
            <v>2.6200000000000001E-2</v>
          </cell>
          <cell r="F764">
            <v>0.14910000000000001</v>
          </cell>
          <cell r="G764">
            <v>0</v>
          </cell>
          <cell r="H764">
            <v>2.7</v>
          </cell>
          <cell r="I764">
            <v>5.4</v>
          </cell>
          <cell r="J764">
            <v>9</v>
          </cell>
        </row>
        <row r="765">
          <cell r="B765">
            <v>41478</v>
          </cell>
          <cell r="C765">
            <v>0.31119999999999998</v>
          </cell>
          <cell r="D765">
            <v>0.23980000000000001</v>
          </cell>
          <cell r="E765">
            <v>7.1400000000000005E-2</v>
          </cell>
          <cell r="F765">
            <v>0</v>
          </cell>
          <cell r="G765">
            <v>0</v>
          </cell>
          <cell r="H765">
            <v>2.7</v>
          </cell>
          <cell r="I765">
            <v>5.4</v>
          </cell>
          <cell r="J765">
            <v>9</v>
          </cell>
        </row>
        <row r="766">
          <cell r="B766">
            <v>41478</v>
          </cell>
          <cell r="C766">
            <v>2.8913000000000002</v>
          </cell>
          <cell r="D766">
            <v>2.2448000000000001</v>
          </cell>
          <cell r="E766">
            <v>0.49740000000000001</v>
          </cell>
          <cell r="F766">
            <v>0.14910000000000001</v>
          </cell>
          <cell r="G766">
            <v>0</v>
          </cell>
          <cell r="H766">
            <v>2.7</v>
          </cell>
          <cell r="I766">
            <v>5.4</v>
          </cell>
          <cell r="J766">
            <v>9</v>
          </cell>
        </row>
        <row r="767">
          <cell r="B767">
            <v>41408</v>
          </cell>
          <cell r="C767">
            <v>0.25</v>
          </cell>
          <cell r="D767">
            <v>0.2079</v>
          </cell>
          <cell r="E767">
            <v>4.2099999999999999E-2</v>
          </cell>
          <cell r="F767">
            <v>0</v>
          </cell>
          <cell r="G767">
            <v>0</v>
          </cell>
          <cell r="H767">
            <v>2.7</v>
          </cell>
          <cell r="I767">
            <v>5.4</v>
          </cell>
          <cell r="J767">
            <v>9</v>
          </cell>
        </row>
        <row r="768">
          <cell r="B768">
            <v>41407</v>
          </cell>
          <cell r="C768">
            <v>0.55740000000000001</v>
          </cell>
          <cell r="D768">
            <v>0.48249999999999998</v>
          </cell>
          <cell r="E768">
            <v>7.4899999999999994E-2</v>
          </cell>
          <cell r="F768">
            <v>0</v>
          </cell>
          <cell r="G768">
            <v>0</v>
          </cell>
          <cell r="H768">
            <v>2.7</v>
          </cell>
          <cell r="I768">
            <v>5.4</v>
          </cell>
          <cell r="J768">
            <v>9</v>
          </cell>
        </row>
        <row r="769">
          <cell r="B769">
            <v>41414</v>
          </cell>
          <cell r="C769">
            <v>0.33700000000000002</v>
          </cell>
          <cell r="D769">
            <v>0.26269999999999999</v>
          </cell>
          <cell r="E769">
            <v>7.4200000000000002E-2</v>
          </cell>
          <cell r="F769">
            <v>0</v>
          </cell>
          <cell r="G769">
            <v>0</v>
          </cell>
          <cell r="H769">
            <v>2.7</v>
          </cell>
          <cell r="I769">
            <v>5.4</v>
          </cell>
          <cell r="J769">
            <v>9</v>
          </cell>
        </row>
        <row r="770">
          <cell r="B770">
            <v>41410</v>
          </cell>
          <cell r="C770">
            <v>1.1444000000000001</v>
          </cell>
          <cell r="D770">
            <v>0.95309999999999995</v>
          </cell>
          <cell r="E770">
            <v>0.19120000000000001</v>
          </cell>
          <cell r="F770">
            <v>0</v>
          </cell>
          <cell r="G770">
            <v>0</v>
          </cell>
          <cell r="H770">
            <v>2.7</v>
          </cell>
          <cell r="I770">
            <v>5.4</v>
          </cell>
          <cell r="J770">
            <v>9</v>
          </cell>
        </row>
        <row r="771">
          <cell r="B771">
            <v>42104</v>
          </cell>
          <cell r="C771">
            <v>0.68789999999999996</v>
          </cell>
          <cell r="D771">
            <v>0.56850000000000001</v>
          </cell>
          <cell r="E771">
            <v>0.11940000000000001</v>
          </cell>
          <cell r="F771">
            <v>0</v>
          </cell>
          <cell r="G771">
            <v>0</v>
          </cell>
          <cell r="H771">
            <v>2.7</v>
          </cell>
          <cell r="I771">
            <v>5.4</v>
          </cell>
          <cell r="J771">
            <v>9</v>
          </cell>
        </row>
        <row r="772">
          <cell r="B772">
            <v>42087</v>
          </cell>
          <cell r="C772">
            <v>0.51359999999999995</v>
          </cell>
          <cell r="D772">
            <v>0.48159999999999997</v>
          </cell>
          <cell r="E772">
            <v>3.2000000000000001E-2</v>
          </cell>
          <cell r="F772">
            <v>0</v>
          </cell>
          <cell r="G772">
            <v>0</v>
          </cell>
          <cell r="H772">
            <v>2.7</v>
          </cell>
          <cell r="I772">
            <v>5.4</v>
          </cell>
          <cell r="J772">
            <v>9</v>
          </cell>
        </row>
        <row r="773">
          <cell r="B773">
            <v>42083</v>
          </cell>
          <cell r="C773">
            <v>1.1937</v>
          </cell>
          <cell r="D773">
            <v>1.1460999999999999</v>
          </cell>
          <cell r="E773">
            <v>4.7500000000000001E-2</v>
          </cell>
          <cell r="F773">
            <v>1E-4</v>
          </cell>
          <cell r="G773">
            <v>0</v>
          </cell>
          <cell r="H773">
            <v>2.7</v>
          </cell>
          <cell r="I773">
            <v>5.4</v>
          </cell>
          <cell r="J773">
            <v>9</v>
          </cell>
        </row>
        <row r="774">
          <cell r="B774">
            <v>42091</v>
          </cell>
          <cell r="C774">
            <v>2.3950999999999998</v>
          </cell>
          <cell r="D774">
            <v>2.1960999999999999</v>
          </cell>
          <cell r="E774">
            <v>0.19889999999999999</v>
          </cell>
          <cell r="F774">
            <v>1E-4</v>
          </cell>
          <cell r="G774">
            <v>0</v>
          </cell>
          <cell r="H774">
            <v>2.7</v>
          </cell>
          <cell r="I774">
            <v>5.4</v>
          </cell>
          <cell r="J774">
            <v>9</v>
          </cell>
        </row>
        <row r="775">
          <cell r="B775">
            <v>42138</v>
          </cell>
          <cell r="C775">
            <v>2.4456000000000002</v>
          </cell>
          <cell r="D775">
            <v>2.3690000000000002</v>
          </cell>
          <cell r="E775">
            <v>7.6600000000000001E-2</v>
          </cell>
          <cell r="F775">
            <v>0</v>
          </cell>
          <cell r="G775">
            <v>0</v>
          </cell>
          <cell r="H775">
            <v>2.7</v>
          </cell>
          <cell r="I775">
            <v>5.4</v>
          </cell>
          <cell r="J775">
            <v>9</v>
          </cell>
        </row>
        <row r="776">
          <cell r="B776">
            <v>42138</v>
          </cell>
          <cell r="C776">
            <v>0.64980000000000004</v>
          </cell>
          <cell r="D776">
            <v>0.29730000000000001</v>
          </cell>
          <cell r="E776">
            <v>5.2600000000000001E-2</v>
          </cell>
          <cell r="F776">
            <v>6.9999999999999999E-4</v>
          </cell>
          <cell r="G776">
            <v>0.29920000000000002</v>
          </cell>
          <cell r="H776">
            <v>2.7</v>
          </cell>
          <cell r="I776">
            <v>5.4</v>
          </cell>
          <cell r="J776">
            <v>9</v>
          </cell>
        </row>
        <row r="777">
          <cell r="B777">
            <v>42635</v>
          </cell>
          <cell r="C777">
            <v>1.6566000000000001</v>
          </cell>
          <cell r="D777">
            <v>1.3886000000000001</v>
          </cell>
          <cell r="E777">
            <v>0.26800000000000002</v>
          </cell>
          <cell r="F777">
            <v>0</v>
          </cell>
          <cell r="G777">
            <v>0</v>
          </cell>
          <cell r="H777">
            <v>2.7</v>
          </cell>
          <cell r="I777">
            <v>5.4</v>
          </cell>
          <cell r="J777">
            <v>9</v>
          </cell>
        </row>
        <row r="778">
          <cell r="B778">
            <v>42304</v>
          </cell>
          <cell r="C778">
            <v>4.7527999999999997</v>
          </cell>
          <cell r="D778">
            <v>4.0552999999999999</v>
          </cell>
          <cell r="E778">
            <v>0.39879999999999999</v>
          </cell>
          <cell r="F778">
            <v>6.9999999999999999E-4</v>
          </cell>
          <cell r="G778">
            <v>0.29799999999999999</v>
          </cell>
          <cell r="I778">
            <v>5.4</v>
          </cell>
          <cell r="J778">
            <v>9</v>
          </cell>
        </row>
        <row r="779">
          <cell r="B779">
            <v>41821</v>
          </cell>
          <cell r="C779">
            <v>11.218999999999999</v>
          </cell>
          <cell r="D779">
            <v>9.4824999999999999</v>
          </cell>
          <cell r="E779">
            <v>1.2862</v>
          </cell>
          <cell r="F779">
            <v>0.1487</v>
          </cell>
          <cell r="G779">
            <v>0.30149999999999999</v>
          </cell>
          <cell r="J779">
            <v>9</v>
          </cell>
        </row>
        <row r="781">
          <cell r="B781" t="str">
            <v>Evolução DEC Conjunto Rio Bonito</v>
          </cell>
        </row>
        <row r="782">
          <cell r="B782" t="str">
            <v>CONSUM</v>
          </cell>
          <cell r="C782" t="str">
            <v>TOTAL</v>
          </cell>
          <cell r="D782" t="str">
            <v>NPROG</v>
          </cell>
          <cell r="E782" t="str">
            <v>PROG</v>
          </cell>
          <cell r="F782" t="str">
            <v>SUBT INT</v>
          </cell>
          <cell r="G782" t="str">
            <v>SUBT EXT</v>
          </cell>
          <cell r="H782" t="str">
            <v>Padrão Mensal = 7,5</v>
          </cell>
          <cell r="I782" t="str">
            <v>Padrão Trimestral = 15</v>
          </cell>
          <cell r="J782" t="str">
            <v>Padrão Anual = 25</v>
          </cell>
        </row>
        <row r="783">
          <cell r="B783">
            <v>86426</v>
          </cell>
          <cell r="C783">
            <v>0.53169999999999995</v>
          </cell>
          <cell r="D783">
            <v>0.43940000000000001</v>
          </cell>
          <cell r="E783">
            <v>9.2299999999999993E-2</v>
          </cell>
          <cell r="F783">
            <v>0</v>
          </cell>
          <cell r="G783">
            <v>0</v>
          </cell>
          <cell r="H783">
            <v>7.5</v>
          </cell>
          <cell r="I783">
            <v>15</v>
          </cell>
          <cell r="J783">
            <v>25</v>
          </cell>
        </row>
        <row r="784">
          <cell r="B784">
            <v>86426</v>
          </cell>
          <cell r="C784">
            <v>0.49480000000000002</v>
          </cell>
          <cell r="D784">
            <v>0.36870000000000003</v>
          </cell>
          <cell r="E784">
            <v>0.12609999999999999</v>
          </cell>
          <cell r="F784">
            <v>0</v>
          </cell>
          <cell r="G784">
            <v>0</v>
          </cell>
          <cell r="H784">
            <v>7.5</v>
          </cell>
          <cell r="I784">
            <v>15</v>
          </cell>
          <cell r="J784">
            <v>25</v>
          </cell>
        </row>
        <row r="785">
          <cell r="B785">
            <v>93222</v>
          </cell>
          <cell r="C785">
            <v>0.63229999999999997</v>
          </cell>
          <cell r="D785">
            <v>0.4839</v>
          </cell>
          <cell r="E785">
            <v>0.14849999999999999</v>
          </cell>
          <cell r="F785">
            <v>0</v>
          </cell>
          <cell r="G785">
            <v>0</v>
          </cell>
          <cell r="H785">
            <v>7.5</v>
          </cell>
          <cell r="I785">
            <v>15</v>
          </cell>
          <cell r="J785">
            <v>25</v>
          </cell>
        </row>
        <row r="786">
          <cell r="B786">
            <v>88691</v>
          </cell>
          <cell r="C786">
            <v>1.6649</v>
          </cell>
          <cell r="D786">
            <v>1.2961</v>
          </cell>
          <cell r="E786">
            <v>0.36890000000000001</v>
          </cell>
          <cell r="F786">
            <v>0</v>
          </cell>
          <cell r="G786">
            <v>0</v>
          </cell>
          <cell r="H786">
            <v>7.5</v>
          </cell>
          <cell r="I786">
            <v>15</v>
          </cell>
          <cell r="J786">
            <v>25</v>
          </cell>
        </row>
        <row r="787">
          <cell r="B787">
            <v>93173</v>
          </cell>
          <cell r="C787">
            <v>1.05</v>
          </cell>
          <cell r="D787">
            <v>0.9214</v>
          </cell>
          <cell r="E787">
            <v>0.1285</v>
          </cell>
          <cell r="F787">
            <v>0</v>
          </cell>
          <cell r="G787">
            <v>0</v>
          </cell>
          <cell r="H787">
            <v>7.5</v>
          </cell>
          <cell r="I787">
            <v>15</v>
          </cell>
          <cell r="J787">
            <v>25</v>
          </cell>
        </row>
        <row r="788">
          <cell r="B788">
            <v>93175</v>
          </cell>
          <cell r="C788">
            <v>1.1307</v>
          </cell>
          <cell r="D788">
            <v>0.76349999999999996</v>
          </cell>
          <cell r="E788">
            <v>0.36720000000000003</v>
          </cell>
          <cell r="F788">
            <v>0</v>
          </cell>
          <cell r="G788">
            <v>0</v>
          </cell>
          <cell r="H788">
            <v>7.5</v>
          </cell>
          <cell r="I788">
            <v>15</v>
          </cell>
          <cell r="J788">
            <v>25</v>
          </cell>
        </row>
        <row r="789">
          <cell r="B789">
            <v>93168</v>
          </cell>
          <cell r="C789">
            <v>1.1697</v>
          </cell>
          <cell r="D789">
            <v>1.0907</v>
          </cell>
          <cell r="E789">
            <v>6.3700000000000007E-2</v>
          </cell>
          <cell r="F789">
            <v>1.52E-2</v>
          </cell>
          <cell r="G789">
            <v>0</v>
          </cell>
          <cell r="H789">
            <v>7.5</v>
          </cell>
          <cell r="I789">
            <v>15</v>
          </cell>
          <cell r="J789">
            <v>25</v>
          </cell>
        </row>
        <row r="790">
          <cell r="B790">
            <v>93172</v>
          </cell>
          <cell r="C790">
            <v>3.3504</v>
          </cell>
          <cell r="D790">
            <v>2.7755999999999998</v>
          </cell>
          <cell r="E790">
            <v>0.55940000000000001</v>
          </cell>
          <cell r="F790">
            <v>1.52E-2</v>
          </cell>
          <cell r="G790">
            <v>0</v>
          </cell>
          <cell r="H790">
            <v>7.5</v>
          </cell>
          <cell r="I790">
            <v>15</v>
          </cell>
          <cell r="J790">
            <v>25</v>
          </cell>
        </row>
        <row r="791">
          <cell r="B791">
            <v>96755</v>
          </cell>
          <cell r="C791">
            <v>1.3573999999999999</v>
          </cell>
          <cell r="D791">
            <v>0.98060000000000003</v>
          </cell>
          <cell r="E791">
            <v>0.37680000000000002</v>
          </cell>
          <cell r="F791">
            <v>0</v>
          </cell>
          <cell r="G791">
            <v>0</v>
          </cell>
          <cell r="H791">
            <v>7.5</v>
          </cell>
          <cell r="I791">
            <v>15</v>
          </cell>
          <cell r="J791">
            <v>25</v>
          </cell>
        </row>
        <row r="792">
          <cell r="B792">
            <v>96588</v>
          </cell>
          <cell r="C792">
            <v>0.64549999999999996</v>
          </cell>
          <cell r="D792">
            <v>0.32129999999999997</v>
          </cell>
          <cell r="E792">
            <v>0.32419999999999999</v>
          </cell>
          <cell r="F792">
            <v>0</v>
          </cell>
          <cell r="G792">
            <v>0</v>
          </cell>
          <cell r="H792">
            <v>7.5</v>
          </cell>
          <cell r="I792">
            <v>15</v>
          </cell>
          <cell r="J792">
            <v>25</v>
          </cell>
        </row>
        <row r="793">
          <cell r="B793">
            <v>96570</v>
          </cell>
          <cell r="C793">
            <v>1.3017000000000001</v>
          </cell>
          <cell r="D793">
            <v>0.99329999999999996</v>
          </cell>
          <cell r="E793">
            <v>0.3085</v>
          </cell>
          <cell r="F793">
            <v>0</v>
          </cell>
          <cell r="G793">
            <v>0</v>
          </cell>
          <cell r="H793">
            <v>7.5</v>
          </cell>
          <cell r="I793">
            <v>15</v>
          </cell>
          <cell r="J793">
            <v>25</v>
          </cell>
        </row>
        <row r="794">
          <cell r="B794">
            <v>96638</v>
          </cell>
          <cell r="C794">
            <v>3.3050000000000002</v>
          </cell>
          <cell r="D794">
            <v>2.2955000000000001</v>
          </cell>
          <cell r="E794">
            <v>1.0096000000000001</v>
          </cell>
          <cell r="F794">
            <v>0</v>
          </cell>
          <cell r="G794">
            <v>0</v>
          </cell>
          <cell r="H794">
            <v>7.5</v>
          </cell>
          <cell r="I794">
            <v>15</v>
          </cell>
          <cell r="J794">
            <v>25</v>
          </cell>
        </row>
        <row r="795">
          <cell r="B795">
            <v>96738</v>
          </cell>
          <cell r="C795">
            <v>1.2997000000000001</v>
          </cell>
          <cell r="D795">
            <v>0.82389999999999997</v>
          </cell>
          <cell r="E795">
            <v>2.3199999999999998E-2</v>
          </cell>
          <cell r="F795">
            <v>0.45250000000000001</v>
          </cell>
          <cell r="G795">
            <v>0</v>
          </cell>
          <cell r="H795">
            <v>7.5</v>
          </cell>
          <cell r="I795">
            <v>15</v>
          </cell>
          <cell r="J795">
            <v>25</v>
          </cell>
        </row>
        <row r="796">
          <cell r="B796">
            <v>96736</v>
          </cell>
          <cell r="C796">
            <v>0.85760000000000003</v>
          </cell>
          <cell r="D796">
            <v>0.65239999999999998</v>
          </cell>
          <cell r="E796">
            <v>4.5199999999999997E-2</v>
          </cell>
          <cell r="F796">
            <v>0.16009999999999999</v>
          </cell>
          <cell r="G796">
            <v>0</v>
          </cell>
          <cell r="H796">
            <v>7.5</v>
          </cell>
          <cell r="I796">
            <v>15</v>
          </cell>
          <cell r="J796">
            <v>25</v>
          </cell>
        </row>
        <row r="797">
          <cell r="B797">
            <v>98124</v>
          </cell>
          <cell r="C797">
            <v>0.96319999999999995</v>
          </cell>
          <cell r="D797">
            <v>0.93049999999999999</v>
          </cell>
          <cell r="E797">
            <v>3.27E-2</v>
          </cell>
          <cell r="F797">
            <v>0</v>
          </cell>
          <cell r="G797">
            <v>0</v>
          </cell>
          <cell r="H797">
            <v>7.5</v>
          </cell>
          <cell r="I797">
            <v>15</v>
          </cell>
          <cell r="J797">
            <v>25</v>
          </cell>
        </row>
        <row r="798">
          <cell r="B798">
            <v>97199</v>
          </cell>
          <cell r="C798">
            <v>3.1194000000000002</v>
          </cell>
          <cell r="D798">
            <v>2.4085999999999999</v>
          </cell>
          <cell r="E798">
            <v>0.1011</v>
          </cell>
          <cell r="F798">
            <v>0.60970000000000002</v>
          </cell>
          <cell r="G798">
            <v>0</v>
          </cell>
          <cell r="I798">
            <v>15</v>
          </cell>
          <cell r="J798">
            <v>25</v>
          </cell>
        </row>
        <row r="799">
          <cell r="B799">
            <v>93925</v>
          </cell>
          <cell r="C799">
            <v>11.5243</v>
          </cell>
          <cell r="D799">
            <v>8.8315999999999999</v>
          </cell>
          <cell r="E799">
            <v>2.0466000000000002</v>
          </cell>
          <cell r="F799">
            <v>0.64600000000000002</v>
          </cell>
          <cell r="G799">
            <v>0</v>
          </cell>
          <cell r="J799">
            <v>25</v>
          </cell>
        </row>
        <row r="801">
          <cell r="B801" t="str">
            <v>Evolução DEC Conjunto Santana</v>
          </cell>
        </row>
        <row r="802">
          <cell r="B802" t="str">
            <v>CONSUM</v>
          </cell>
          <cell r="C802" t="str">
            <v>TOTAL</v>
          </cell>
          <cell r="D802" t="str">
            <v>NPROG</v>
          </cell>
          <cell r="E802" t="str">
            <v>PROG</v>
          </cell>
          <cell r="F802" t="str">
            <v>SUBT INT</v>
          </cell>
          <cell r="G802" t="str">
            <v>SUBT EXT</v>
          </cell>
          <cell r="H802" t="str">
            <v>Padrão Mensal = 2,5</v>
          </cell>
          <cell r="I802" t="str">
            <v>Padrão Trimestral = 4,2</v>
          </cell>
          <cell r="J802" t="str">
            <v>Padrão Anual = 7</v>
          </cell>
        </row>
        <row r="803">
          <cell r="B803">
            <v>95256</v>
          </cell>
          <cell r="C803">
            <v>0.35470000000000002</v>
          </cell>
          <cell r="D803">
            <v>0.21049999999999999</v>
          </cell>
          <cell r="E803">
            <v>0.1431</v>
          </cell>
          <cell r="F803">
            <v>1.1999999999999999E-3</v>
          </cell>
          <cell r="G803">
            <v>0</v>
          </cell>
          <cell r="H803">
            <v>2.5</v>
          </cell>
          <cell r="I803">
            <v>4.2</v>
          </cell>
          <cell r="J803">
            <v>7</v>
          </cell>
        </row>
        <row r="804">
          <cell r="B804">
            <v>95268</v>
          </cell>
          <cell r="C804">
            <v>0.44840000000000002</v>
          </cell>
          <cell r="D804">
            <v>0.25280000000000002</v>
          </cell>
          <cell r="E804">
            <v>6.0499999999999998E-2</v>
          </cell>
          <cell r="F804">
            <v>0.1351</v>
          </cell>
          <cell r="G804">
            <v>0</v>
          </cell>
          <cell r="H804">
            <v>2.5</v>
          </cell>
          <cell r="I804">
            <v>4.2</v>
          </cell>
          <cell r="J804">
            <v>7</v>
          </cell>
        </row>
        <row r="805">
          <cell r="B805">
            <v>95015</v>
          </cell>
          <cell r="C805">
            <v>1.1251</v>
          </cell>
          <cell r="D805">
            <v>0.25109999999999999</v>
          </cell>
          <cell r="E805">
            <v>0.53900000000000003</v>
          </cell>
          <cell r="F805">
            <v>0</v>
          </cell>
          <cell r="G805">
            <v>0.33500000000000002</v>
          </cell>
          <cell r="H805">
            <v>2.5</v>
          </cell>
          <cell r="I805">
            <v>4.2</v>
          </cell>
          <cell r="J805">
            <v>7</v>
          </cell>
        </row>
        <row r="806">
          <cell r="B806">
            <v>95180</v>
          </cell>
          <cell r="C806">
            <v>1.9269000000000001</v>
          </cell>
          <cell r="D806">
            <v>0.71440000000000003</v>
          </cell>
          <cell r="E806">
            <v>0.74180000000000001</v>
          </cell>
          <cell r="F806">
            <v>0.13639999999999999</v>
          </cell>
          <cell r="G806">
            <v>0.33439999999999998</v>
          </cell>
          <cell r="H806">
            <v>2.5</v>
          </cell>
          <cell r="I806">
            <v>4.2</v>
          </cell>
          <cell r="J806">
            <v>7</v>
          </cell>
        </row>
        <row r="807">
          <cell r="B807">
            <v>95015</v>
          </cell>
          <cell r="C807">
            <v>0.24779999999999999</v>
          </cell>
          <cell r="D807">
            <v>0.1434</v>
          </cell>
          <cell r="E807">
            <v>0.1043</v>
          </cell>
          <cell r="F807">
            <v>2.0000000000000001E-4</v>
          </cell>
          <cell r="G807">
            <v>0</v>
          </cell>
          <cell r="H807">
            <v>2.5</v>
          </cell>
          <cell r="I807">
            <v>4.2</v>
          </cell>
          <cell r="J807">
            <v>7</v>
          </cell>
        </row>
        <row r="808">
          <cell r="B808">
            <v>95016</v>
          </cell>
          <cell r="C808">
            <v>0.1028</v>
          </cell>
          <cell r="D808">
            <v>9.4E-2</v>
          </cell>
          <cell r="E808">
            <v>8.8000000000000005E-3</v>
          </cell>
          <cell r="F808">
            <v>0</v>
          </cell>
          <cell r="G808">
            <v>0</v>
          </cell>
          <cell r="H808">
            <v>2.5</v>
          </cell>
          <cell r="I808">
            <v>4.2</v>
          </cell>
          <cell r="J808">
            <v>7</v>
          </cell>
        </row>
        <row r="809">
          <cell r="B809">
            <v>95024</v>
          </cell>
          <cell r="C809">
            <v>5.3800000000000001E-2</v>
          </cell>
          <cell r="D809">
            <v>4.1799999999999997E-2</v>
          </cell>
          <cell r="E809">
            <v>1.0800000000000001E-2</v>
          </cell>
          <cell r="F809">
            <v>1.2999999999999999E-3</v>
          </cell>
          <cell r="G809">
            <v>0</v>
          </cell>
          <cell r="H809">
            <v>2.5</v>
          </cell>
          <cell r="I809">
            <v>4.2</v>
          </cell>
          <cell r="J809">
            <v>7</v>
          </cell>
        </row>
        <row r="810">
          <cell r="B810">
            <v>95018</v>
          </cell>
          <cell r="C810">
            <v>0.40439999999999998</v>
          </cell>
          <cell r="D810">
            <v>0.2792</v>
          </cell>
          <cell r="E810">
            <v>0.1239</v>
          </cell>
          <cell r="F810">
            <v>1.5E-3</v>
          </cell>
          <cell r="G810">
            <v>0</v>
          </cell>
          <cell r="H810">
            <v>2.5</v>
          </cell>
          <cell r="I810">
            <v>4.2</v>
          </cell>
          <cell r="J810">
            <v>7</v>
          </cell>
        </row>
        <row r="811">
          <cell r="B811">
            <v>95853</v>
          </cell>
          <cell r="C811">
            <v>0.35780000000000001</v>
          </cell>
          <cell r="D811">
            <v>0.30909999999999999</v>
          </cell>
          <cell r="E811">
            <v>2.8500000000000001E-2</v>
          </cell>
          <cell r="F811">
            <v>1.8599999999999998E-2</v>
          </cell>
          <cell r="G811">
            <v>1.6000000000000001E-3</v>
          </cell>
          <cell r="H811">
            <v>2.5</v>
          </cell>
          <cell r="I811">
            <v>4.2</v>
          </cell>
          <cell r="J811">
            <v>7</v>
          </cell>
        </row>
        <row r="812">
          <cell r="B812">
            <v>95847</v>
          </cell>
          <cell r="C812">
            <v>0.13059999999999999</v>
          </cell>
          <cell r="D812">
            <v>0.1002</v>
          </cell>
          <cell r="E812">
            <v>1.4200000000000001E-2</v>
          </cell>
          <cell r="F812">
            <v>1.6199999999999999E-2</v>
          </cell>
          <cell r="G812">
            <v>0</v>
          </cell>
          <cell r="H812">
            <v>2.5</v>
          </cell>
          <cell r="I812">
            <v>4.2</v>
          </cell>
          <cell r="J812">
            <v>7</v>
          </cell>
        </row>
        <row r="813">
          <cell r="B813">
            <v>95674</v>
          </cell>
          <cell r="C813">
            <v>0.13969999999999999</v>
          </cell>
          <cell r="D813">
            <v>9.01E-2</v>
          </cell>
          <cell r="E813">
            <v>4.9399999999999999E-2</v>
          </cell>
          <cell r="F813">
            <v>2.0000000000000001E-4</v>
          </cell>
          <cell r="G813">
            <v>0</v>
          </cell>
          <cell r="H813">
            <v>2.5</v>
          </cell>
          <cell r="I813">
            <v>4.2</v>
          </cell>
          <cell r="J813">
            <v>7</v>
          </cell>
        </row>
        <row r="814">
          <cell r="B814">
            <v>95791</v>
          </cell>
          <cell r="C814">
            <v>0.62819999999999998</v>
          </cell>
          <cell r="D814">
            <v>0.4995</v>
          </cell>
          <cell r="E814">
            <v>9.2100000000000001E-2</v>
          </cell>
          <cell r="F814">
            <v>3.5000000000000003E-2</v>
          </cell>
          <cell r="G814">
            <v>1.6000000000000001E-3</v>
          </cell>
          <cell r="H814">
            <v>2.5</v>
          </cell>
          <cell r="I814">
            <v>4.2</v>
          </cell>
          <cell r="J814">
            <v>7</v>
          </cell>
        </row>
        <row r="815">
          <cell r="B815">
            <v>95889</v>
          </cell>
          <cell r="C815">
            <v>0.2437</v>
          </cell>
          <cell r="D815">
            <v>0.16539999999999999</v>
          </cell>
          <cell r="E815">
            <v>2.9899999999999999E-2</v>
          </cell>
          <cell r="F815">
            <v>3.27E-2</v>
          </cell>
          <cell r="G815">
            <v>1.5599999999999999E-2</v>
          </cell>
          <cell r="H815">
            <v>2.5</v>
          </cell>
          <cell r="I815">
            <v>4.2</v>
          </cell>
          <cell r="J815">
            <v>7</v>
          </cell>
        </row>
        <row r="816">
          <cell r="B816">
            <v>95884</v>
          </cell>
          <cell r="C816">
            <v>0.16</v>
          </cell>
          <cell r="D816">
            <v>0.12509999999999999</v>
          </cell>
          <cell r="E816">
            <v>3.49E-2</v>
          </cell>
          <cell r="F816">
            <v>0</v>
          </cell>
          <cell r="G816">
            <v>0</v>
          </cell>
          <cell r="H816">
            <v>2.5</v>
          </cell>
          <cell r="I816">
            <v>4.2</v>
          </cell>
          <cell r="J816">
            <v>7</v>
          </cell>
        </row>
        <row r="817">
          <cell r="B817">
            <v>96515</v>
          </cell>
          <cell r="C817">
            <v>0.50190000000000001</v>
          </cell>
          <cell r="D817">
            <v>0.312</v>
          </cell>
          <cell r="E817">
            <v>4.4200000000000003E-2</v>
          </cell>
          <cell r="F817">
            <v>0</v>
          </cell>
          <cell r="G817">
            <v>0.1457</v>
          </cell>
          <cell r="H817">
            <v>2.5</v>
          </cell>
          <cell r="I817">
            <v>4.2</v>
          </cell>
          <cell r="J817">
            <v>7</v>
          </cell>
        </row>
        <row r="818">
          <cell r="B818">
            <v>96096</v>
          </cell>
          <cell r="C818">
            <v>0.90690000000000004</v>
          </cell>
          <cell r="D818">
            <v>0.60319999999999996</v>
          </cell>
          <cell r="E818">
            <v>0.1091</v>
          </cell>
          <cell r="F818">
            <v>3.2599999999999997E-2</v>
          </cell>
          <cell r="G818">
            <v>0.16189999999999999</v>
          </cell>
          <cell r="I818">
            <v>4.2</v>
          </cell>
          <cell r="J818">
            <v>7</v>
          </cell>
        </row>
        <row r="819">
          <cell r="B819">
            <v>95521</v>
          </cell>
          <cell r="C819">
            <v>3.8647</v>
          </cell>
          <cell r="D819">
            <v>2.0973999999999999</v>
          </cell>
          <cell r="E819">
            <v>1.0645</v>
          </cell>
          <cell r="F819">
            <v>0.2054</v>
          </cell>
          <cell r="G819">
            <v>0.49769999999999998</v>
          </cell>
          <cell r="J819">
            <v>7</v>
          </cell>
        </row>
        <row r="821">
          <cell r="B821" t="str">
            <v>Evolução DEC Conjunto Santo Amaro</v>
          </cell>
        </row>
        <row r="822">
          <cell r="B822" t="str">
            <v>CONSUM</v>
          </cell>
          <cell r="C822" t="str">
            <v>TOTAL</v>
          </cell>
          <cell r="D822" t="str">
            <v>NPROG</v>
          </cell>
          <cell r="E822" t="str">
            <v>PROG</v>
          </cell>
          <cell r="F822" t="str">
            <v>SUBT INT</v>
          </cell>
          <cell r="G822" t="str">
            <v>SUBT EXT</v>
          </cell>
          <cell r="H822" t="str">
            <v>Padrão Mensal = 3,9</v>
          </cell>
          <cell r="I822" t="str">
            <v>Padrão Trimestral = 7,8</v>
          </cell>
          <cell r="J822" t="str">
            <v>Padrão Anual = 13</v>
          </cell>
        </row>
        <row r="823">
          <cell r="B823">
            <v>173553</v>
          </cell>
          <cell r="C823">
            <v>1.1393</v>
          </cell>
          <cell r="D823">
            <v>1.0007999999999999</v>
          </cell>
          <cell r="E823">
            <v>0.13789999999999999</v>
          </cell>
          <cell r="F823">
            <v>5.0000000000000001E-4</v>
          </cell>
          <cell r="G823">
            <v>0</v>
          </cell>
          <cell r="H823">
            <v>3.9</v>
          </cell>
          <cell r="I823">
            <v>7.8</v>
          </cell>
          <cell r="J823">
            <v>13</v>
          </cell>
        </row>
        <row r="824">
          <cell r="B824">
            <v>173294</v>
          </cell>
          <cell r="C824">
            <v>0.64159999999999995</v>
          </cell>
          <cell r="D824">
            <v>0.51900000000000002</v>
          </cell>
          <cell r="E824">
            <v>0.1217</v>
          </cell>
          <cell r="F824">
            <v>8.9999999999999998E-4</v>
          </cell>
          <cell r="G824">
            <v>0</v>
          </cell>
          <cell r="H824">
            <v>3.9</v>
          </cell>
          <cell r="I824">
            <v>7.8</v>
          </cell>
          <cell r="J824">
            <v>13</v>
          </cell>
        </row>
        <row r="825">
          <cell r="B825">
            <v>173214</v>
          </cell>
          <cell r="C825">
            <v>1.7535000000000001</v>
          </cell>
          <cell r="D825">
            <v>1.6274999999999999</v>
          </cell>
          <cell r="E825">
            <v>5.7299999999999997E-2</v>
          </cell>
          <cell r="F825">
            <v>1E-4</v>
          </cell>
          <cell r="G825">
            <v>6.8599999999999994E-2</v>
          </cell>
          <cell r="H825">
            <v>3.9</v>
          </cell>
          <cell r="I825">
            <v>7.8</v>
          </cell>
          <cell r="J825">
            <v>13</v>
          </cell>
        </row>
        <row r="826">
          <cell r="B826">
            <v>173354</v>
          </cell>
          <cell r="C826">
            <v>3.5341</v>
          </cell>
          <cell r="D826">
            <v>3.1469999999999998</v>
          </cell>
          <cell r="E826">
            <v>0.317</v>
          </cell>
          <cell r="F826">
            <v>1.5E-3</v>
          </cell>
          <cell r="G826">
            <v>6.8500000000000005E-2</v>
          </cell>
          <cell r="H826">
            <v>3.9</v>
          </cell>
          <cell r="I826">
            <v>7.8</v>
          </cell>
          <cell r="J826">
            <v>13</v>
          </cell>
        </row>
        <row r="827">
          <cell r="B827">
            <v>173216</v>
          </cell>
          <cell r="C827">
            <v>0.61719999999999997</v>
          </cell>
          <cell r="D827">
            <v>0.2838</v>
          </cell>
          <cell r="E827">
            <v>0.2316</v>
          </cell>
          <cell r="F827">
            <v>0</v>
          </cell>
          <cell r="G827">
            <v>0.1018</v>
          </cell>
          <cell r="H827">
            <v>3.9</v>
          </cell>
          <cell r="I827">
            <v>7.8</v>
          </cell>
          <cell r="J827">
            <v>13</v>
          </cell>
        </row>
        <row r="828">
          <cell r="B828">
            <v>173223</v>
          </cell>
          <cell r="C828">
            <v>0.45169999999999999</v>
          </cell>
          <cell r="D828">
            <v>0.32490000000000002</v>
          </cell>
          <cell r="E828">
            <v>0.1268</v>
          </cell>
          <cell r="F828">
            <v>0</v>
          </cell>
          <cell r="G828">
            <v>0</v>
          </cell>
          <cell r="H828">
            <v>3.9</v>
          </cell>
          <cell r="I828">
            <v>7.8</v>
          </cell>
          <cell r="J828">
            <v>13</v>
          </cell>
        </row>
        <row r="829">
          <cell r="B829">
            <v>173226</v>
          </cell>
          <cell r="C829">
            <v>0.91479999999999995</v>
          </cell>
          <cell r="D829">
            <v>0.48580000000000001</v>
          </cell>
          <cell r="E829">
            <v>0.21579999999999999</v>
          </cell>
          <cell r="F829">
            <v>0.2132</v>
          </cell>
          <cell r="G829">
            <v>0</v>
          </cell>
          <cell r="H829">
            <v>3.9</v>
          </cell>
          <cell r="I829">
            <v>7.8</v>
          </cell>
          <cell r="J829">
            <v>13</v>
          </cell>
        </row>
        <row r="830">
          <cell r="B830">
            <v>173222</v>
          </cell>
          <cell r="C830">
            <v>1.9837</v>
          </cell>
          <cell r="D830">
            <v>1.0945</v>
          </cell>
          <cell r="E830">
            <v>0.57420000000000004</v>
          </cell>
          <cell r="F830">
            <v>0.2132</v>
          </cell>
          <cell r="G830">
            <v>0.1018</v>
          </cell>
          <cell r="H830">
            <v>3.9</v>
          </cell>
          <cell r="I830">
            <v>7.8</v>
          </cell>
          <cell r="J830">
            <v>13</v>
          </cell>
        </row>
        <row r="831">
          <cell r="B831">
            <v>176466</v>
          </cell>
          <cell r="C831">
            <v>1.123</v>
          </cell>
          <cell r="D831">
            <v>0.90639999999999998</v>
          </cell>
          <cell r="E831">
            <v>0.1358</v>
          </cell>
          <cell r="F831">
            <v>8.0799999999999997E-2</v>
          </cell>
          <cell r="G831">
            <v>0</v>
          </cell>
          <cell r="H831">
            <v>3.9</v>
          </cell>
          <cell r="I831">
            <v>7.8</v>
          </cell>
          <cell r="J831">
            <v>13</v>
          </cell>
        </row>
        <row r="832">
          <cell r="B832">
            <v>176459</v>
          </cell>
          <cell r="C832">
            <v>0.4219</v>
          </cell>
          <cell r="D832">
            <v>0.36570000000000003</v>
          </cell>
          <cell r="E832">
            <v>5.62E-2</v>
          </cell>
          <cell r="F832">
            <v>0</v>
          </cell>
          <cell r="G832">
            <v>0</v>
          </cell>
          <cell r="H832">
            <v>3.9</v>
          </cell>
          <cell r="I832">
            <v>7.8</v>
          </cell>
          <cell r="J832">
            <v>13</v>
          </cell>
        </row>
        <row r="833">
          <cell r="B833">
            <v>176449</v>
          </cell>
          <cell r="C833">
            <v>0.44019999999999998</v>
          </cell>
          <cell r="D833">
            <v>0.3579</v>
          </cell>
          <cell r="E833">
            <v>8.2000000000000003E-2</v>
          </cell>
          <cell r="F833">
            <v>2.9999999999999997E-4</v>
          </cell>
          <cell r="G833">
            <v>0</v>
          </cell>
          <cell r="H833">
            <v>3.9</v>
          </cell>
          <cell r="I833">
            <v>7.8</v>
          </cell>
          <cell r="J833">
            <v>13</v>
          </cell>
        </row>
        <row r="834">
          <cell r="B834">
            <v>176458</v>
          </cell>
          <cell r="C834">
            <v>1.9851000000000001</v>
          </cell>
          <cell r="D834">
            <v>1.63</v>
          </cell>
          <cell r="E834">
            <v>0.27400000000000002</v>
          </cell>
          <cell r="F834">
            <v>8.1100000000000005E-2</v>
          </cell>
          <cell r="G834">
            <v>0</v>
          </cell>
          <cell r="H834">
            <v>3.9</v>
          </cell>
          <cell r="I834">
            <v>7.8</v>
          </cell>
          <cell r="J834">
            <v>13</v>
          </cell>
        </row>
        <row r="835">
          <cell r="B835">
            <v>176649</v>
          </cell>
          <cell r="C835">
            <v>0.80679999999999996</v>
          </cell>
          <cell r="D835">
            <v>0.60129999999999995</v>
          </cell>
          <cell r="E835">
            <v>3.3300000000000003E-2</v>
          </cell>
          <cell r="F835">
            <v>0</v>
          </cell>
          <cell r="G835">
            <v>0.1721</v>
          </cell>
          <cell r="H835">
            <v>3.9</v>
          </cell>
          <cell r="I835">
            <v>7.8</v>
          </cell>
          <cell r="J835">
            <v>13</v>
          </cell>
        </row>
        <row r="836">
          <cell r="B836">
            <v>176610</v>
          </cell>
          <cell r="C836">
            <v>0.29220000000000002</v>
          </cell>
          <cell r="D836">
            <v>0.2203</v>
          </cell>
          <cell r="E836">
            <v>5.11E-2</v>
          </cell>
          <cell r="F836">
            <v>2.0899999999999998E-2</v>
          </cell>
          <cell r="G836">
            <v>0</v>
          </cell>
          <cell r="H836">
            <v>3.9</v>
          </cell>
          <cell r="I836">
            <v>7.8</v>
          </cell>
          <cell r="J836">
            <v>13</v>
          </cell>
        </row>
        <row r="837">
          <cell r="B837">
            <v>180132</v>
          </cell>
          <cell r="C837">
            <v>0.84099999999999997</v>
          </cell>
          <cell r="D837">
            <v>0.51080000000000003</v>
          </cell>
          <cell r="E837">
            <v>0.32950000000000002</v>
          </cell>
          <cell r="F837">
            <v>8.0000000000000004E-4</v>
          </cell>
          <cell r="G837">
            <v>0</v>
          </cell>
          <cell r="H837">
            <v>3.9</v>
          </cell>
          <cell r="I837">
            <v>7.8</v>
          </cell>
          <cell r="J837">
            <v>13</v>
          </cell>
        </row>
        <row r="838">
          <cell r="B838">
            <v>177797</v>
          </cell>
          <cell r="C838">
            <v>1.9439</v>
          </cell>
          <cell r="D838">
            <v>1.3338000000000001</v>
          </cell>
          <cell r="E838">
            <v>0.41770000000000002</v>
          </cell>
          <cell r="F838">
            <v>2.1600000000000001E-2</v>
          </cell>
          <cell r="G838">
            <v>0.17100000000000001</v>
          </cell>
          <cell r="I838">
            <v>7.8</v>
          </cell>
          <cell r="J838">
            <v>13</v>
          </cell>
        </row>
        <row r="839">
          <cell r="B839">
            <v>175208</v>
          </cell>
          <cell r="C839">
            <v>9.4298000000000002</v>
          </cell>
          <cell r="D839">
            <v>7.1909000000000001</v>
          </cell>
          <cell r="E839">
            <v>1.5810999999999999</v>
          </cell>
          <cell r="F839">
            <v>0.31580000000000003</v>
          </cell>
          <cell r="G839">
            <v>0.34200000000000003</v>
          </cell>
          <cell r="J839">
            <v>13</v>
          </cell>
        </row>
        <row r="841">
          <cell r="B841" t="str">
            <v>Evolução DEC Conjunto Santo André</v>
          </cell>
        </row>
        <row r="842">
          <cell r="B842" t="str">
            <v>CONSUM</v>
          </cell>
          <cell r="C842" t="str">
            <v>TOTAL</v>
          </cell>
          <cell r="D842" t="str">
            <v>NPROG</v>
          </cell>
          <cell r="E842" t="str">
            <v>PROG</v>
          </cell>
          <cell r="F842" t="str">
            <v>SUBT INT</v>
          </cell>
          <cell r="G842" t="str">
            <v>SUBT EXT</v>
          </cell>
          <cell r="H842" t="str">
            <v>Padrão Mensal = 2,5</v>
          </cell>
          <cell r="I842" t="str">
            <v>Padrão Trimestral = 4,2</v>
          </cell>
          <cell r="J842" t="str">
            <v>Padrão Anual = 7</v>
          </cell>
        </row>
        <row r="843">
          <cell r="B843">
            <v>223225</v>
          </cell>
          <cell r="C843">
            <v>0.57589999999999997</v>
          </cell>
          <cell r="D843">
            <v>0.46829999999999999</v>
          </cell>
          <cell r="E843">
            <v>0.1076</v>
          </cell>
          <cell r="F843">
            <v>0</v>
          </cell>
          <cell r="G843">
            <v>0</v>
          </cell>
          <cell r="H843">
            <v>2.5</v>
          </cell>
          <cell r="I843">
            <v>4.2</v>
          </cell>
          <cell r="J843">
            <v>7</v>
          </cell>
        </row>
        <row r="844">
          <cell r="B844">
            <v>223225</v>
          </cell>
          <cell r="C844">
            <v>0.6875</v>
          </cell>
          <cell r="D844">
            <v>0.35389999999999999</v>
          </cell>
          <cell r="E844">
            <v>0.33360000000000001</v>
          </cell>
          <cell r="F844">
            <v>0</v>
          </cell>
          <cell r="G844">
            <v>0</v>
          </cell>
          <cell r="H844">
            <v>2.5</v>
          </cell>
          <cell r="I844">
            <v>4.2</v>
          </cell>
          <cell r="J844">
            <v>7</v>
          </cell>
        </row>
        <row r="845">
          <cell r="B845">
            <v>223225</v>
          </cell>
          <cell r="C845">
            <v>0.63449999999999995</v>
          </cell>
          <cell r="D845">
            <v>0.46860000000000002</v>
          </cell>
          <cell r="E845">
            <v>0.1101</v>
          </cell>
          <cell r="F845">
            <v>1.6000000000000001E-3</v>
          </cell>
          <cell r="G845">
            <v>5.4300000000000001E-2</v>
          </cell>
          <cell r="H845">
            <v>2.5</v>
          </cell>
          <cell r="I845">
            <v>4.2</v>
          </cell>
          <cell r="J845">
            <v>7</v>
          </cell>
        </row>
        <row r="846">
          <cell r="B846">
            <v>223225</v>
          </cell>
          <cell r="C846">
            <v>1.8978999999999999</v>
          </cell>
          <cell r="D846">
            <v>1.2907999999999999</v>
          </cell>
          <cell r="E846">
            <v>0.55130000000000001</v>
          </cell>
          <cell r="F846">
            <v>1.6000000000000001E-3</v>
          </cell>
          <cell r="G846">
            <v>5.4300000000000001E-2</v>
          </cell>
          <cell r="H846">
            <v>2.5</v>
          </cell>
          <cell r="I846">
            <v>4.2</v>
          </cell>
          <cell r="J846">
            <v>7</v>
          </cell>
        </row>
        <row r="847">
          <cell r="B847">
            <v>223225</v>
          </cell>
          <cell r="C847">
            <v>0.76129999999999998</v>
          </cell>
          <cell r="D847">
            <v>0.2263</v>
          </cell>
          <cell r="E847">
            <v>0.1255</v>
          </cell>
          <cell r="F847">
            <v>0</v>
          </cell>
          <cell r="G847">
            <v>0.40939999999999999</v>
          </cell>
          <cell r="H847">
            <v>2.5</v>
          </cell>
          <cell r="I847">
            <v>4.2</v>
          </cell>
          <cell r="J847">
            <v>7</v>
          </cell>
        </row>
        <row r="848">
          <cell r="B848">
            <v>223225</v>
          </cell>
          <cell r="C848">
            <v>0.4143</v>
          </cell>
          <cell r="D848">
            <v>0.2094</v>
          </cell>
          <cell r="E848">
            <v>1.7000000000000001E-2</v>
          </cell>
          <cell r="F848">
            <v>0.1371</v>
          </cell>
          <cell r="G848">
            <v>5.0700000000000002E-2</v>
          </cell>
          <cell r="H848">
            <v>2.5</v>
          </cell>
          <cell r="I848">
            <v>4.2</v>
          </cell>
          <cell r="J848">
            <v>7</v>
          </cell>
        </row>
        <row r="849">
          <cell r="B849">
            <v>223225</v>
          </cell>
          <cell r="C849">
            <v>0.2409</v>
          </cell>
          <cell r="D849">
            <v>0.21590000000000001</v>
          </cell>
          <cell r="E849">
            <v>7.4000000000000003E-3</v>
          </cell>
          <cell r="F849">
            <v>1.7600000000000001E-2</v>
          </cell>
          <cell r="G849">
            <v>0</v>
          </cell>
          <cell r="H849">
            <v>2.5</v>
          </cell>
          <cell r="I849">
            <v>4.2</v>
          </cell>
          <cell r="J849">
            <v>7</v>
          </cell>
        </row>
        <row r="850">
          <cell r="B850">
            <v>223225</v>
          </cell>
          <cell r="C850">
            <v>1.4165000000000001</v>
          </cell>
          <cell r="D850">
            <v>0.65159999999999996</v>
          </cell>
          <cell r="E850">
            <v>0.14990000000000001</v>
          </cell>
          <cell r="F850">
            <v>0.1547</v>
          </cell>
          <cell r="G850">
            <v>0.46010000000000001</v>
          </cell>
          <cell r="H850">
            <v>2.5</v>
          </cell>
          <cell r="I850">
            <v>4.2</v>
          </cell>
          <cell r="J850">
            <v>7</v>
          </cell>
        </row>
        <row r="851">
          <cell r="B851">
            <v>224667</v>
          </cell>
          <cell r="C851">
            <v>0.36430000000000001</v>
          </cell>
          <cell r="D851">
            <v>0.3352</v>
          </cell>
          <cell r="E851">
            <v>2.7E-2</v>
          </cell>
          <cell r="F851">
            <v>2.2000000000000001E-3</v>
          </cell>
          <cell r="G851">
            <v>0</v>
          </cell>
          <cell r="H851">
            <v>2.5</v>
          </cell>
          <cell r="I851">
            <v>4.2</v>
          </cell>
          <cell r="J851">
            <v>7</v>
          </cell>
        </row>
        <row r="852">
          <cell r="B852">
            <v>224548</v>
          </cell>
          <cell r="C852">
            <v>0.38019999999999998</v>
          </cell>
          <cell r="D852">
            <v>0.34939999999999999</v>
          </cell>
          <cell r="E852">
            <v>3.0800000000000001E-2</v>
          </cell>
          <cell r="F852">
            <v>0</v>
          </cell>
          <cell r="G852">
            <v>0</v>
          </cell>
          <cell r="H852">
            <v>2.5</v>
          </cell>
          <cell r="I852">
            <v>4.2</v>
          </cell>
          <cell r="J852">
            <v>7</v>
          </cell>
        </row>
        <row r="853">
          <cell r="B853">
            <v>224546</v>
          </cell>
          <cell r="C853">
            <v>0.37969999999999998</v>
          </cell>
          <cell r="D853">
            <v>0.34989999999999999</v>
          </cell>
          <cell r="E853">
            <v>2.9899999999999999E-2</v>
          </cell>
          <cell r="F853">
            <v>0</v>
          </cell>
          <cell r="G853">
            <v>0</v>
          </cell>
          <cell r="H853">
            <v>2.5</v>
          </cell>
          <cell r="I853">
            <v>4.2</v>
          </cell>
          <cell r="J853">
            <v>7</v>
          </cell>
        </row>
        <row r="854">
          <cell r="B854">
            <v>224587</v>
          </cell>
          <cell r="C854">
            <v>1.1242000000000001</v>
          </cell>
          <cell r="D854">
            <v>1.0345</v>
          </cell>
          <cell r="E854">
            <v>8.77E-2</v>
          </cell>
          <cell r="F854">
            <v>2.2000000000000001E-3</v>
          </cell>
          <cell r="G854">
            <v>0</v>
          </cell>
          <cell r="H854">
            <v>2.5</v>
          </cell>
          <cell r="I854">
            <v>4.2</v>
          </cell>
          <cell r="J854">
            <v>7</v>
          </cell>
        </row>
        <row r="855">
          <cell r="B855">
            <v>224705</v>
          </cell>
          <cell r="C855">
            <v>1.5390999999999999</v>
          </cell>
          <cell r="D855">
            <v>1.5190999999999999</v>
          </cell>
          <cell r="E855">
            <v>0.02</v>
          </cell>
          <cell r="F855">
            <v>0</v>
          </cell>
          <cell r="G855">
            <v>0</v>
          </cell>
          <cell r="H855">
            <v>2.5</v>
          </cell>
          <cell r="I855">
            <v>4.2</v>
          </cell>
          <cell r="J855">
            <v>7</v>
          </cell>
        </row>
        <row r="856">
          <cell r="B856">
            <v>224693</v>
          </cell>
          <cell r="C856">
            <v>0.37640000000000001</v>
          </cell>
          <cell r="D856">
            <v>0.21729999999999999</v>
          </cell>
          <cell r="E856">
            <v>3.4299999999999997E-2</v>
          </cell>
          <cell r="F856">
            <v>0</v>
          </cell>
          <cell r="G856">
            <v>0.12470000000000001</v>
          </cell>
          <cell r="H856">
            <v>2.5</v>
          </cell>
          <cell r="I856">
            <v>4.2</v>
          </cell>
          <cell r="J856">
            <v>7</v>
          </cell>
        </row>
        <row r="857">
          <cell r="B857">
            <v>227835</v>
          </cell>
          <cell r="C857">
            <v>0.52410000000000001</v>
          </cell>
          <cell r="D857">
            <v>0.50139999999999996</v>
          </cell>
          <cell r="E857">
            <v>1.6299999999999999E-2</v>
          </cell>
          <cell r="F857">
            <v>6.3E-3</v>
          </cell>
          <cell r="G857">
            <v>0</v>
          </cell>
          <cell r="H857">
            <v>2.5</v>
          </cell>
          <cell r="I857">
            <v>4.2</v>
          </cell>
          <cell r="J857">
            <v>7</v>
          </cell>
        </row>
        <row r="858">
          <cell r="B858">
            <v>225744</v>
          </cell>
          <cell r="C858">
            <v>2.4356</v>
          </cell>
          <cell r="D858">
            <v>2.2343999999999999</v>
          </cell>
          <cell r="E858">
            <v>7.0499999999999993E-2</v>
          </cell>
          <cell r="F858">
            <v>6.4000000000000003E-3</v>
          </cell>
          <cell r="G858">
            <v>0.1241</v>
          </cell>
          <cell r="I858">
            <v>4.2</v>
          </cell>
          <cell r="J858">
            <v>7</v>
          </cell>
        </row>
        <row r="859">
          <cell r="B859">
            <v>224195</v>
          </cell>
          <cell r="C859">
            <v>6.8787000000000003</v>
          </cell>
          <cell r="D859">
            <v>5.2202000000000002</v>
          </cell>
          <cell r="E859">
            <v>0.85699999999999998</v>
          </cell>
          <cell r="F859">
            <v>0.16420000000000001</v>
          </cell>
          <cell r="G859">
            <v>0.63719999999999999</v>
          </cell>
          <cell r="J859">
            <v>7</v>
          </cell>
        </row>
        <row r="861">
          <cell r="B861" t="str">
            <v>Evolução DEC Conjunto Santo André - Represa</v>
          </cell>
        </row>
        <row r="862">
          <cell r="B862" t="str">
            <v>CONSUM</v>
          </cell>
          <cell r="C862" t="str">
            <v>TOTAL</v>
          </cell>
          <cell r="D862" t="str">
            <v>NPROG</v>
          </cell>
          <cell r="E862" t="str">
            <v>PROG</v>
          </cell>
          <cell r="F862" t="str">
            <v>SUBT INT</v>
          </cell>
          <cell r="G862" t="str">
            <v>SUBT EXT</v>
          </cell>
          <cell r="H862" t="str">
            <v>Padrão Mensal = 4,5</v>
          </cell>
          <cell r="I862" t="str">
            <v>Padrão Trimestral = 9</v>
          </cell>
          <cell r="J862" t="str">
            <v>Padrão Anual = 15</v>
          </cell>
        </row>
        <row r="863">
          <cell r="B863">
            <v>6983</v>
          </cell>
          <cell r="C863">
            <v>1.8516999999999999</v>
          </cell>
          <cell r="D863">
            <v>1.5385</v>
          </cell>
          <cell r="E863">
            <v>0.31319999999999998</v>
          </cell>
          <cell r="F863">
            <v>0</v>
          </cell>
          <cell r="G863">
            <v>0</v>
          </cell>
          <cell r="H863">
            <v>4.5</v>
          </cell>
          <cell r="I863">
            <v>9</v>
          </cell>
          <cell r="J863">
            <v>15</v>
          </cell>
        </row>
        <row r="864">
          <cell r="B864">
            <v>6984</v>
          </cell>
          <cell r="C864">
            <v>1.2024999999999999</v>
          </cell>
          <cell r="D864">
            <v>1.1677999999999999</v>
          </cell>
          <cell r="E864">
            <v>1.84E-2</v>
          </cell>
          <cell r="F864">
            <v>1.6299999999999999E-2</v>
          </cell>
          <cell r="G864">
            <v>0</v>
          </cell>
          <cell r="H864">
            <v>4.5</v>
          </cell>
          <cell r="I864">
            <v>9</v>
          </cell>
          <cell r="J864">
            <v>15</v>
          </cell>
        </row>
        <row r="865">
          <cell r="B865">
            <v>6984</v>
          </cell>
          <cell r="C865">
            <v>0.2898</v>
          </cell>
          <cell r="D865">
            <v>0.28639999999999999</v>
          </cell>
          <cell r="E865">
            <v>3.3999999999999998E-3</v>
          </cell>
          <cell r="F865">
            <v>0</v>
          </cell>
          <cell r="G865">
            <v>0</v>
          </cell>
          <cell r="H865">
            <v>4.5</v>
          </cell>
          <cell r="I865">
            <v>9</v>
          </cell>
          <cell r="J865">
            <v>15</v>
          </cell>
        </row>
        <row r="866">
          <cell r="B866">
            <v>6984</v>
          </cell>
          <cell r="C866">
            <v>3.3437000000000001</v>
          </cell>
          <cell r="D866">
            <v>2.9925000000000002</v>
          </cell>
          <cell r="E866">
            <v>0.33500000000000002</v>
          </cell>
          <cell r="F866">
            <v>1.6299999999999999E-2</v>
          </cell>
          <cell r="G866">
            <v>0</v>
          </cell>
          <cell r="H866">
            <v>4.5</v>
          </cell>
          <cell r="I866">
            <v>9</v>
          </cell>
          <cell r="J866">
            <v>15</v>
          </cell>
        </row>
        <row r="867">
          <cell r="B867">
            <v>6984</v>
          </cell>
          <cell r="C867">
            <v>0.37490000000000001</v>
          </cell>
          <cell r="D867">
            <v>0.3619</v>
          </cell>
          <cell r="E867">
            <v>0</v>
          </cell>
          <cell r="F867">
            <v>0</v>
          </cell>
          <cell r="G867">
            <v>1.2999999999999999E-2</v>
          </cell>
          <cell r="H867">
            <v>4.5</v>
          </cell>
          <cell r="I867">
            <v>9</v>
          </cell>
          <cell r="J867">
            <v>15</v>
          </cell>
        </row>
        <row r="868">
          <cell r="B868">
            <v>6984</v>
          </cell>
          <cell r="C868">
            <v>2.6823000000000001</v>
          </cell>
          <cell r="D868">
            <v>2.6722999999999999</v>
          </cell>
          <cell r="E868">
            <v>9.9000000000000008E-3</v>
          </cell>
          <cell r="F868">
            <v>0</v>
          </cell>
          <cell r="G868">
            <v>0</v>
          </cell>
          <cell r="H868">
            <v>4.5</v>
          </cell>
          <cell r="I868">
            <v>9</v>
          </cell>
          <cell r="J868">
            <v>15</v>
          </cell>
        </row>
        <row r="869">
          <cell r="B869">
            <v>6984</v>
          </cell>
          <cell r="C869">
            <v>0.74280000000000002</v>
          </cell>
          <cell r="D869">
            <v>0.74280000000000002</v>
          </cell>
          <cell r="E869">
            <v>0</v>
          </cell>
          <cell r="F869">
            <v>0</v>
          </cell>
          <cell r="G869">
            <v>0</v>
          </cell>
          <cell r="H869">
            <v>4.5</v>
          </cell>
          <cell r="I869">
            <v>9</v>
          </cell>
          <cell r="J869">
            <v>15</v>
          </cell>
        </row>
        <row r="870">
          <cell r="B870">
            <v>6984</v>
          </cell>
          <cell r="C870">
            <v>3.8</v>
          </cell>
          <cell r="D870">
            <v>3.7770000000000001</v>
          </cell>
          <cell r="E870">
            <v>9.9000000000000008E-3</v>
          </cell>
          <cell r="F870">
            <v>0</v>
          </cell>
          <cell r="G870">
            <v>1.2999999999999999E-2</v>
          </cell>
          <cell r="H870">
            <v>4.5</v>
          </cell>
          <cell r="I870">
            <v>9</v>
          </cell>
          <cell r="J870">
            <v>15</v>
          </cell>
        </row>
        <row r="871">
          <cell r="B871">
            <v>7117</v>
          </cell>
          <cell r="C871">
            <v>2.2717999999999998</v>
          </cell>
          <cell r="D871">
            <v>2.2715999999999998</v>
          </cell>
          <cell r="E871">
            <v>2.0000000000000001E-4</v>
          </cell>
          <cell r="F871">
            <v>0</v>
          </cell>
          <cell r="G871">
            <v>0</v>
          </cell>
          <cell r="H871">
            <v>4.5</v>
          </cell>
          <cell r="I871">
            <v>9</v>
          </cell>
          <cell r="J871">
            <v>15</v>
          </cell>
        </row>
        <row r="872">
          <cell r="B872">
            <v>7117</v>
          </cell>
          <cell r="C872">
            <v>0.2913</v>
          </cell>
          <cell r="D872">
            <v>0.2913</v>
          </cell>
          <cell r="E872">
            <v>0</v>
          </cell>
          <cell r="F872">
            <v>0</v>
          </cell>
          <cell r="G872">
            <v>0</v>
          </cell>
          <cell r="H872">
            <v>4.5</v>
          </cell>
          <cell r="I872">
            <v>9</v>
          </cell>
          <cell r="J872">
            <v>15</v>
          </cell>
        </row>
        <row r="873">
          <cell r="B873">
            <v>7116</v>
          </cell>
          <cell r="C873">
            <v>2.9571999999999998</v>
          </cell>
          <cell r="D873">
            <v>2.8422000000000001</v>
          </cell>
          <cell r="E873">
            <v>0</v>
          </cell>
          <cell r="F873">
            <v>0.115</v>
          </cell>
          <cell r="G873">
            <v>0</v>
          </cell>
          <cell r="H873">
            <v>4.5</v>
          </cell>
          <cell r="I873">
            <v>9</v>
          </cell>
          <cell r="J873">
            <v>15</v>
          </cell>
        </row>
        <row r="874">
          <cell r="B874">
            <v>7117</v>
          </cell>
          <cell r="C874">
            <v>5.5198999999999998</v>
          </cell>
          <cell r="D874">
            <v>5.4047000000000001</v>
          </cell>
          <cell r="E874">
            <v>2.0000000000000001E-4</v>
          </cell>
          <cell r="F874">
            <v>0.115</v>
          </cell>
          <cell r="G874">
            <v>0</v>
          </cell>
          <cell r="H874">
            <v>4.5</v>
          </cell>
          <cell r="I874">
            <v>9</v>
          </cell>
          <cell r="J874">
            <v>15</v>
          </cell>
        </row>
        <row r="875">
          <cell r="B875">
            <v>7151</v>
          </cell>
          <cell r="C875">
            <v>6.3490000000000002</v>
          </cell>
          <cell r="D875">
            <v>6.2069000000000001</v>
          </cell>
          <cell r="E875">
            <v>0.1421</v>
          </cell>
          <cell r="F875">
            <v>0</v>
          </cell>
          <cell r="G875">
            <v>0</v>
          </cell>
          <cell r="H875">
            <v>4.5</v>
          </cell>
          <cell r="I875">
            <v>9</v>
          </cell>
          <cell r="J875">
            <v>15</v>
          </cell>
        </row>
        <row r="876">
          <cell r="B876">
            <v>7151</v>
          </cell>
          <cell r="C876">
            <v>3.5832000000000002</v>
          </cell>
          <cell r="D876">
            <v>2.0800999999999998</v>
          </cell>
          <cell r="E876">
            <v>0.2001</v>
          </cell>
          <cell r="F876">
            <v>1.2331000000000001</v>
          </cell>
          <cell r="G876">
            <v>6.9900000000000004E-2</v>
          </cell>
          <cell r="H876">
            <v>4.5</v>
          </cell>
          <cell r="I876">
            <v>9</v>
          </cell>
          <cell r="J876">
            <v>15</v>
          </cell>
        </row>
        <row r="877">
          <cell r="B877">
            <v>7218</v>
          </cell>
          <cell r="C877">
            <v>1.7807999999999999</v>
          </cell>
          <cell r="D877">
            <v>1.4705999999999999</v>
          </cell>
          <cell r="E877">
            <v>0.31030000000000002</v>
          </cell>
          <cell r="F877">
            <v>0</v>
          </cell>
          <cell r="G877">
            <v>0</v>
          </cell>
          <cell r="H877">
            <v>4.5</v>
          </cell>
          <cell r="I877">
            <v>9</v>
          </cell>
          <cell r="J877">
            <v>15</v>
          </cell>
        </row>
        <row r="878">
          <cell r="B878">
            <v>7173</v>
          </cell>
          <cell r="C878">
            <v>11.6937</v>
          </cell>
          <cell r="D878">
            <v>9.7414000000000005</v>
          </cell>
          <cell r="E878">
            <v>0.65339999999999998</v>
          </cell>
          <cell r="F878">
            <v>1.2293000000000001</v>
          </cell>
          <cell r="G878">
            <v>6.9699999999999998E-2</v>
          </cell>
          <cell r="I878">
            <v>9</v>
          </cell>
          <cell r="J878">
            <v>15</v>
          </cell>
        </row>
        <row r="879">
          <cell r="B879">
            <v>7064</v>
          </cell>
          <cell r="C879">
            <v>24.4983</v>
          </cell>
          <cell r="D879">
            <v>22.029800000000002</v>
          </cell>
          <cell r="E879">
            <v>1.0045999999999999</v>
          </cell>
          <cell r="F879">
            <v>1.3802000000000001</v>
          </cell>
          <cell r="G879">
            <v>8.3599999999999994E-2</v>
          </cell>
          <cell r="J879">
            <v>15</v>
          </cell>
        </row>
        <row r="881">
          <cell r="B881" t="str">
            <v>Evolução DEC Conjunto São Bernardo do Campo</v>
          </cell>
        </row>
        <row r="882">
          <cell r="B882" t="str">
            <v>CONSUM</v>
          </cell>
          <cell r="C882" t="str">
            <v>TOTAL</v>
          </cell>
          <cell r="D882" t="str">
            <v>NPROG</v>
          </cell>
          <cell r="E882" t="str">
            <v>PROG</v>
          </cell>
          <cell r="F882" t="str">
            <v>SUBT INT</v>
          </cell>
          <cell r="G882" t="str">
            <v>SUBT EXT</v>
          </cell>
          <cell r="H882" t="str">
            <v>Padrão Mensal = 2,5</v>
          </cell>
          <cell r="I882" t="str">
            <v>Padrão Trimestral = 4,2</v>
          </cell>
          <cell r="J882" t="str">
            <v>Padrão Anual = 7</v>
          </cell>
        </row>
        <row r="883">
          <cell r="B883">
            <v>118359</v>
          </cell>
          <cell r="C883">
            <v>0.24360000000000001</v>
          </cell>
          <cell r="D883">
            <v>0.20710000000000001</v>
          </cell>
          <cell r="E883">
            <v>3.1099999999999999E-2</v>
          </cell>
          <cell r="F883">
            <v>5.4000000000000003E-3</v>
          </cell>
          <cell r="G883">
            <v>0</v>
          </cell>
          <cell r="H883">
            <v>2.5</v>
          </cell>
          <cell r="I883">
            <v>4.2</v>
          </cell>
          <cell r="J883">
            <v>7</v>
          </cell>
        </row>
        <row r="884">
          <cell r="B884">
            <v>118359</v>
          </cell>
          <cell r="C884">
            <v>0.188</v>
          </cell>
          <cell r="D884">
            <v>0.14269999999999999</v>
          </cell>
          <cell r="E884">
            <v>2.6599999999999999E-2</v>
          </cell>
          <cell r="F884">
            <v>1.8700000000000001E-2</v>
          </cell>
          <cell r="G884">
            <v>0</v>
          </cell>
          <cell r="H884">
            <v>2.5</v>
          </cell>
          <cell r="I884">
            <v>4.2</v>
          </cell>
          <cell r="J884">
            <v>7</v>
          </cell>
        </row>
        <row r="885">
          <cell r="B885">
            <v>118359</v>
          </cell>
          <cell r="C885">
            <v>0.28299999999999997</v>
          </cell>
          <cell r="D885">
            <v>0.2457</v>
          </cell>
          <cell r="E885">
            <v>1.38E-2</v>
          </cell>
          <cell r="F885">
            <v>2.7000000000000001E-3</v>
          </cell>
          <cell r="G885">
            <v>2.0799999999999999E-2</v>
          </cell>
          <cell r="H885">
            <v>2.5</v>
          </cell>
          <cell r="I885">
            <v>4.2</v>
          </cell>
          <cell r="J885">
            <v>7</v>
          </cell>
        </row>
        <row r="886">
          <cell r="B886">
            <v>118359</v>
          </cell>
          <cell r="C886">
            <v>0.71460000000000001</v>
          </cell>
          <cell r="D886">
            <v>0.59550000000000003</v>
          </cell>
          <cell r="E886">
            <v>7.1499999999999994E-2</v>
          </cell>
          <cell r="F886">
            <v>2.6800000000000001E-2</v>
          </cell>
          <cell r="G886">
            <v>2.0799999999999999E-2</v>
          </cell>
          <cell r="H886">
            <v>2.5</v>
          </cell>
          <cell r="I886">
            <v>4.2</v>
          </cell>
          <cell r="J886">
            <v>7</v>
          </cell>
        </row>
        <row r="887">
          <cell r="B887">
            <v>118359</v>
          </cell>
          <cell r="C887">
            <v>0.44309999999999999</v>
          </cell>
          <cell r="D887">
            <v>0.30780000000000002</v>
          </cell>
          <cell r="E887">
            <v>1.9900000000000001E-2</v>
          </cell>
          <cell r="F887">
            <v>0</v>
          </cell>
          <cell r="G887">
            <v>0.1154</v>
          </cell>
          <cell r="H887">
            <v>2.5</v>
          </cell>
          <cell r="I887">
            <v>4.2</v>
          </cell>
          <cell r="J887">
            <v>7</v>
          </cell>
        </row>
        <row r="888">
          <cell r="B888">
            <v>118359</v>
          </cell>
          <cell r="C888">
            <v>0.58279999999999998</v>
          </cell>
          <cell r="D888">
            <v>0.17</v>
          </cell>
          <cell r="E888">
            <v>3.1800000000000002E-2</v>
          </cell>
          <cell r="F888">
            <v>0.28960000000000002</v>
          </cell>
          <cell r="G888">
            <v>9.1300000000000006E-2</v>
          </cell>
          <cell r="H888">
            <v>2.5</v>
          </cell>
          <cell r="I888">
            <v>4.2</v>
          </cell>
          <cell r="J888">
            <v>7</v>
          </cell>
        </row>
        <row r="889">
          <cell r="B889">
            <v>118359</v>
          </cell>
          <cell r="C889">
            <v>0.25519999999999998</v>
          </cell>
          <cell r="D889">
            <v>0.2351</v>
          </cell>
          <cell r="E889">
            <v>2.0199999999999999E-2</v>
          </cell>
          <cell r="F889">
            <v>0</v>
          </cell>
          <cell r="G889">
            <v>0</v>
          </cell>
          <cell r="H889">
            <v>2.5</v>
          </cell>
          <cell r="I889">
            <v>4.2</v>
          </cell>
          <cell r="J889">
            <v>7</v>
          </cell>
        </row>
        <row r="890">
          <cell r="B890">
            <v>118359</v>
          </cell>
          <cell r="C890">
            <v>1.2810999999999999</v>
          </cell>
          <cell r="D890">
            <v>0.71289999999999998</v>
          </cell>
          <cell r="E890">
            <v>7.1900000000000006E-2</v>
          </cell>
          <cell r="F890">
            <v>0.28960000000000002</v>
          </cell>
          <cell r="G890">
            <v>0.20669999999999999</v>
          </cell>
          <cell r="H890">
            <v>2.5</v>
          </cell>
          <cell r="I890">
            <v>4.2</v>
          </cell>
          <cell r="J890">
            <v>7</v>
          </cell>
        </row>
        <row r="891">
          <cell r="B891">
            <v>118359</v>
          </cell>
          <cell r="C891">
            <v>0.35470000000000002</v>
          </cell>
          <cell r="D891">
            <v>0.2843</v>
          </cell>
          <cell r="E891">
            <v>6.5799999999999997E-2</v>
          </cell>
          <cell r="F891">
            <v>4.7000000000000002E-3</v>
          </cell>
          <cell r="G891">
            <v>0</v>
          </cell>
          <cell r="H891">
            <v>2.5</v>
          </cell>
          <cell r="I891">
            <v>4.2</v>
          </cell>
          <cell r="J891">
            <v>7</v>
          </cell>
        </row>
        <row r="892">
          <cell r="B892">
            <v>118359</v>
          </cell>
          <cell r="C892">
            <v>0.10829999999999999</v>
          </cell>
          <cell r="D892">
            <v>7.3499999999999996E-2</v>
          </cell>
          <cell r="E892">
            <v>3.4799999999999998E-2</v>
          </cell>
          <cell r="F892">
            <v>0</v>
          </cell>
          <cell r="G892">
            <v>0</v>
          </cell>
          <cell r="H892">
            <v>2.5</v>
          </cell>
          <cell r="I892">
            <v>4.2</v>
          </cell>
          <cell r="J892">
            <v>7</v>
          </cell>
        </row>
        <row r="893">
          <cell r="B893">
            <v>118359</v>
          </cell>
          <cell r="C893">
            <v>0.39579999999999999</v>
          </cell>
          <cell r="D893">
            <v>0.38080000000000003</v>
          </cell>
          <cell r="E893">
            <v>1.49E-2</v>
          </cell>
          <cell r="F893">
            <v>0</v>
          </cell>
          <cell r="G893">
            <v>0</v>
          </cell>
          <cell r="H893">
            <v>2.5</v>
          </cell>
          <cell r="I893">
            <v>4.2</v>
          </cell>
          <cell r="J893">
            <v>7</v>
          </cell>
        </row>
        <row r="894">
          <cell r="B894">
            <v>118359</v>
          </cell>
          <cell r="C894">
            <v>0.85880000000000001</v>
          </cell>
          <cell r="D894">
            <v>0.73860000000000003</v>
          </cell>
          <cell r="E894">
            <v>0.11550000000000001</v>
          </cell>
          <cell r="F894">
            <v>4.7000000000000002E-3</v>
          </cell>
          <cell r="G894">
            <v>0</v>
          </cell>
          <cell r="H894">
            <v>2.5</v>
          </cell>
          <cell r="I894">
            <v>4.2</v>
          </cell>
          <cell r="J894">
            <v>7</v>
          </cell>
        </row>
        <row r="895">
          <cell r="B895">
            <v>118359</v>
          </cell>
          <cell r="C895">
            <v>0.57179999999999997</v>
          </cell>
          <cell r="D895">
            <v>0.378</v>
          </cell>
          <cell r="E895">
            <v>0.127</v>
          </cell>
          <cell r="F895">
            <v>2.2599999999999999E-2</v>
          </cell>
          <cell r="G895">
            <v>4.41E-2</v>
          </cell>
          <cell r="H895">
            <v>2.5</v>
          </cell>
          <cell r="I895">
            <v>4.2</v>
          </cell>
          <cell r="J895">
            <v>7</v>
          </cell>
        </row>
        <row r="896">
          <cell r="B896">
            <v>118359</v>
          </cell>
          <cell r="C896">
            <v>0.2157</v>
          </cell>
          <cell r="D896">
            <v>0.20230000000000001</v>
          </cell>
          <cell r="E896">
            <v>3.0000000000000001E-3</v>
          </cell>
          <cell r="F896">
            <v>1.04E-2</v>
          </cell>
          <cell r="G896">
            <v>0</v>
          </cell>
          <cell r="H896">
            <v>2.5</v>
          </cell>
          <cell r="I896">
            <v>4.2</v>
          </cell>
          <cell r="J896">
            <v>7</v>
          </cell>
        </row>
        <row r="897">
          <cell r="B897">
            <v>118359</v>
          </cell>
          <cell r="C897">
            <v>0.45369999999999999</v>
          </cell>
          <cell r="D897">
            <v>0.33210000000000001</v>
          </cell>
          <cell r="E897">
            <v>4.6699999999999998E-2</v>
          </cell>
          <cell r="F897">
            <v>7.4899999999999994E-2</v>
          </cell>
          <cell r="G897">
            <v>0</v>
          </cell>
          <cell r="H897">
            <v>2.5</v>
          </cell>
          <cell r="I897">
            <v>4.2</v>
          </cell>
          <cell r="J897">
            <v>7</v>
          </cell>
        </row>
        <row r="898">
          <cell r="B898">
            <v>118359</v>
          </cell>
          <cell r="C898">
            <v>1.2412000000000001</v>
          </cell>
          <cell r="D898">
            <v>0.91239999999999999</v>
          </cell>
          <cell r="E898">
            <v>0.1767</v>
          </cell>
          <cell r="F898">
            <v>0.1079</v>
          </cell>
          <cell r="G898">
            <v>4.41E-2</v>
          </cell>
          <cell r="I898">
            <v>4.2</v>
          </cell>
          <cell r="J898">
            <v>7</v>
          </cell>
        </row>
        <row r="899">
          <cell r="B899">
            <v>118359</v>
          </cell>
          <cell r="C899">
            <v>4.0956999999999999</v>
          </cell>
          <cell r="D899">
            <v>2.9594</v>
          </cell>
          <cell r="E899">
            <v>0.43559999999999999</v>
          </cell>
          <cell r="F899">
            <v>0.42899999999999999</v>
          </cell>
          <cell r="G899">
            <v>0.27160000000000001</v>
          </cell>
          <cell r="J899">
            <v>7</v>
          </cell>
        </row>
        <row r="901">
          <cell r="B901" t="str">
            <v>Evolução DEC Conjunto São Bernardo do Campo - Represa</v>
          </cell>
        </row>
        <row r="902">
          <cell r="B902" t="str">
            <v>CONSUM</v>
          </cell>
          <cell r="C902" t="str">
            <v>TOTAL</v>
          </cell>
          <cell r="D902" t="str">
            <v>NPROG</v>
          </cell>
          <cell r="E902" t="str">
            <v>PROG</v>
          </cell>
          <cell r="F902" t="str">
            <v>SUBT INT</v>
          </cell>
          <cell r="G902" t="str">
            <v>SUBT EXT</v>
          </cell>
          <cell r="H902" t="str">
            <v>Padrão Mensal = 7,2</v>
          </cell>
          <cell r="I902" t="str">
            <v>Padrão Trimestral = 14,4</v>
          </cell>
          <cell r="J902" t="str">
            <v>Padrão Anual = 24</v>
          </cell>
        </row>
        <row r="903">
          <cell r="B903">
            <v>8110</v>
          </cell>
          <cell r="C903">
            <v>1.2608999999999999</v>
          </cell>
          <cell r="D903">
            <v>1.2607999999999999</v>
          </cell>
          <cell r="E903">
            <v>2.0000000000000001E-4</v>
          </cell>
          <cell r="F903">
            <v>0</v>
          </cell>
          <cell r="G903">
            <v>0</v>
          </cell>
          <cell r="H903">
            <v>7.2</v>
          </cell>
          <cell r="I903">
            <v>14.4</v>
          </cell>
          <cell r="J903">
            <v>24</v>
          </cell>
        </row>
        <row r="904">
          <cell r="B904">
            <v>8110</v>
          </cell>
          <cell r="C904">
            <v>0.61599999999999999</v>
          </cell>
          <cell r="D904">
            <v>0.152</v>
          </cell>
          <cell r="E904">
            <v>0</v>
          </cell>
          <cell r="F904">
            <v>0.46400000000000002</v>
          </cell>
          <cell r="G904">
            <v>0</v>
          </cell>
          <cell r="H904">
            <v>7.2</v>
          </cell>
          <cell r="I904">
            <v>14.4</v>
          </cell>
          <cell r="J904">
            <v>24</v>
          </cell>
        </row>
        <row r="905">
          <cell r="B905">
            <v>8110</v>
          </cell>
          <cell r="C905">
            <v>1.4743999999999999</v>
          </cell>
          <cell r="D905">
            <v>1.3963000000000001</v>
          </cell>
          <cell r="E905">
            <v>7.8100000000000003E-2</v>
          </cell>
          <cell r="F905">
            <v>0</v>
          </cell>
          <cell r="G905">
            <v>0</v>
          </cell>
          <cell r="H905">
            <v>7.2</v>
          </cell>
          <cell r="I905">
            <v>14.4</v>
          </cell>
          <cell r="J905">
            <v>24</v>
          </cell>
        </row>
        <row r="906">
          <cell r="B906">
            <v>8110</v>
          </cell>
          <cell r="C906">
            <v>3.3513000000000002</v>
          </cell>
          <cell r="D906">
            <v>2.8090999999999999</v>
          </cell>
          <cell r="E906">
            <v>7.8299999999999995E-2</v>
          </cell>
          <cell r="F906">
            <v>0.46400000000000002</v>
          </cell>
          <cell r="G906">
            <v>0</v>
          </cell>
          <cell r="H906">
            <v>7.2</v>
          </cell>
          <cell r="I906">
            <v>14.4</v>
          </cell>
          <cell r="J906">
            <v>24</v>
          </cell>
        </row>
        <row r="907">
          <cell r="B907">
            <v>8110</v>
          </cell>
          <cell r="C907">
            <v>0.92949999999999999</v>
          </cell>
          <cell r="D907">
            <v>0.92949999999999999</v>
          </cell>
          <cell r="E907">
            <v>0</v>
          </cell>
          <cell r="F907">
            <v>0</v>
          </cell>
          <cell r="G907">
            <v>0</v>
          </cell>
          <cell r="H907">
            <v>7.2</v>
          </cell>
          <cell r="I907">
            <v>14.4</v>
          </cell>
          <cell r="J907">
            <v>24</v>
          </cell>
        </row>
        <row r="908">
          <cell r="B908">
            <v>8110</v>
          </cell>
          <cell r="C908">
            <v>0.77610000000000001</v>
          </cell>
          <cell r="D908">
            <v>0.77610000000000001</v>
          </cell>
          <cell r="E908">
            <v>0</v>
          </cell>
          <cell r="F908">
            <v>0</v>
          </cell>
          <cell r="G908">
            <v>0</v>
          </cell>
          <cell r="H908">
            <v>7.2</v>
          </cell>
          <cell r="I908">
            <v>14.4</v>
          </cell>
          <cell r="J908">
            <v>24</v>
          </cell>
        </row>
        <row r="909">
          <cell r="B909">
            <v>8110</v>
          </cell>
          <cell r="C909">
            <v>0.27079999999999999</v>
          </cell>
          <cell r="D909">
            <v>0.27079999999999999</v>
          </cell>
          <cell r="E909">
            <v>0</v>
          </cell>
          <cell r="F909">
            <v>0</v>
          </cell>
          <cell r="G909">
            <v>0</v>
          </cell>
          <cell r="H909">
            <v>7.2</v>
          </cell>
          <cell r="I909">
            <v>14.4</v>
          </cell>
          <cell r="J909">
            <v>24</v>
          </cell>
        </row>
        <row r="910">
          <cell r="B910">
            <v>8110</v>
          </cell>
          <cell r="C910">
            <v>1.9763999999999999</v>
          </cell>
          <cell r="D910">
            <v>1.9763999999999999</v>
          </cell>
          <cell r="E910">
            <v>0</v>
          </cell>
          <cell r="F910">
            <v>0</v>
          </cell>
          <cell r="G910">
            <v>0</v>
          </cell>
          <cell r="H910">
            <v>7.2</v>
          </cell>
          <cell r="I910">
            <v>14.4</v>
          </cell>
          <cell r="J910">
            <v>24</v>
          </cell>
        </row>
        <row r="911">
          <cell r="B911">
            <v>8110</v>
          </cell>
          <cell r="C911">
            <v>1.4433</v>
          </cell>
          <cell r="D911">
            <v>1.1641999999999999</v>
          </cell>
          <cell r="E911">
            <v>0.27910000000000001</v>
          </cell>
          <cell r="F911">
            <v>0</v>
          </cell>
          <cell r="G911">
            <v>0</v>
          </cell>
          <cell r="H911">
            <v>7.2</v>
          </cell>
          <cell r="I911">
            <v>14.4</v>
          </cell>
          <cell r="J911">
            <v>24</v>
          </cell>
        </row>
        <row r="912">
          <cell r="B912">
            <v>8110</v>
          </cell>
          <cell r="C912">
            <v>0.20960000000000001</v>
          </cell>
          <cell r="D912">
            <v>0.20960000000000001</v>
          </cell>
          <cell r="E912">
            <v>0</v>
          </cell>
          <cell r="F912">
            <v>0</v>
          </cell>
          <cell r="G912">
            <v>0</v>
          </cell>
          <cell r="H912">
            <v>7.2</v>
          </cell>
          <cell r="I912">
            <v>14.4</v>
          </cell>
          <cell r="J912">
            <v>24</v>
          </cell>
        </row>
        <row r="913">
          <cell r="B913">
            <v>8110</v>
          </cell>
          <cell r="C913">
            <v>0.77780000000000005</v>
          </cell>
          <cell r="D913">
            <v>0.77780000000000005</v>
          </cell>
          <cell r="E913">
            <v>0</v>
          </cell>
          <cell r="F913">
            <v>0</v>
          </cell>
          <cell r="G913">
            <v>0</v>
          </cell>
          <cell r="H913">
            <v>7.2</v>
          </cell>
          <cell r="I913">
            <v>14.4</v>
          </cell>
          <cell r="J913">
            <v>24</v>
          </cell>
        </row>
        <row r="914">
          <cell r="B914">
            <v>8110</v>
          </cell>
          <cell r="C914">
            <v>2.4306999999999999</v>
          </cell>
          <cell r="D914">
            <v>2.1516000000000002</v>
          </cell>
          <cell r="E914">
            <v>0.27910000000000001</v>
          </cell>
          <cell r="F914">
            <v>0</v>
          </cell>
          <cell r="G914">
            <v>0</v>
          </cell>
          <cell r="H914">
            <v>7.2</v>
          </cell>
          <cell r="I914">
            <v>14.4</v>
          </cell>
          <cell r="J914">
            <v>24</v>
          </cell>
        </row>
        <row r="915">
          <cell r="B915">
            <v>8110</v>
          </cell>
          <cell r="C915">
            <v>3.9315000000000002</v>
          </cell>
          <cell r="D915">
            <v>3.9315000000000002</v>
          </cell>
          <cell r="E915">
            <v>0</v>
          </cell>
          <cell r="F915">
            <v>0</v>
          </cell>
          <cell r="G915">
            <v>0</v>
          </cell>
          <cell r="H915">
            <v>7.2</v>
          </cell>
          <cell r="I915">
            <v>14.4</v>
          </cell>
          <cell r="J915">
            <v>24</v>
          </cell>
        </row>
        <row r="916">
          <cell r="B916">
            <v>8110</v>
          </cell>
          <cell r="C916">
            <v>0.92369999999999997</v>
          </cell>
          <cell r="D916">
            <v>0.44629999999999997</v>
          </cell>
          <cell r="E916">
            <v>0.06</v>
          </cell>
          <cell r="F916">
            <v>0.40229999999999999</v>
          </cell>
          <cell r="G916">
            <v>1.52E-2</v>
          </cell>
          <cell r="H916">
            <v>7.2</v>
          </cell>
          <cell r="I916">
            <v>14.4</v>
          </cell>
          <cell r="J916">
            <v>24</v>
          </cell>
        </row>
        <row r="917">
          <cell r="B917">
            <v>8110</v>
          </cell>
          <cell r="C917">
            <v>3.4851000000000001</v>
          </cell>
          <cell r="D917">
            <v>3.3759000000000001</v>
          </cell>
          <cell r="E917">
            <v>0.10920000000000001</v>
          </cell>
          <cell r="F917">
            <v>0</v>
          </cell>
          <cell r="G917">
            <v>0</v>
          </cell>
          <cell r="H917">
            <v>7.2</v>
          </cell>
          <cell r="I917">
            <v>14.4</v>
          </cell>
          <cell r="J917">
            <v>24</v>
          </cell>
        </row>
        <row r="918">
          <cell r="B918">
            <v>8110</v>
          </cell>
          <cell r="C918">
            <v>8.3402999999999992</v>
          </cell>
          <cell r="D918">
            <v>7.7537000000000003</v>
          </cell>
          <cell r="E918">
            <v>0.16919999999999999</v>
          </cell>
          <cell r="F918">
            <v>0.40229999999999999</v>
          </cell>
          <cell r="G918">
            <v>1.52E-2</v>
          </cell>
          <cell r="I918">
            <v>14.4</v>
          </cell>
          <cell r="J918">
            <v>24</v>
          </cell>
        </row>
        <row r="919">
          <cell r="B919">
            <v>8110</v>
          </cell>
          <cell r="C919">
            <v>16.098700000000001</v>
          </cell>
          <cell r="D919">
            <v>14.690799999999999</v>
          </cell>
          <cell r="E919">
            <v>0.52659999999999996</v>
          </cell>
          <cell r="F919">
            <v>0.86629999999999996</v>
          </cell>
          <cell r="G919">
            <v>1.52E-2</v>
          </cell>
          <cell r="J919">
            <v>24</v>
          </cell>
        </row>
        <row r="921">
          <cell r="B921" t="str">
            <v>Evolução DEC Conjunto São Caetano do Sul</v>
          </cell>
        </row>
        <row r="922">
          <cell r="B922" t="str">
            <v>CONSUM</v>
          </cell>
          <cell r="C922" t="str">
            <v>TOTAL</v>
          </cell>
          <cell r="D922" t="str">
            <v>NPROG</v>
          </cell>
          <cell r="E922" t="str">
            <v>PROG</v>
          </cell>
          <cell r="F922" t="str">
            <v>SUBT INT</v>
          </cell>
          <cell r="G922" t="str">
            <v>SUBT EXT</v>
          </cell>
          <cell r="H922" t="str">
            <v>Padrão Mensal = 2,5</v>
          </cell>
          <cell r="I922" t="str">
            <v>Padrão Trimestral = 3,6</v>
          </cell>
          <cell r="J922" t="str">
            <v>Padrão Anual = 6</v>
          </cell>
        </row>
        <row r="923">
          <cell r="B923">
            <v>64703</v>
          </cell>
          <cell r="C923">
            <v>0.25800000000000001</v>
          </cell>
          <cell r="D923">
            <v>0.19550000000000001</v>
          </cell>
          <cell r="E923">
            <v>6.2600000000000003E-2</v>
          </cell>
          <cell r="F923">
            <v>0</v>
          </cell>
          <cell r="G923">
            <v>0</v>
          </cell>
          <cell r="H923">
            <v>2.5</v>
          </cell>
          <cell r="I923">
            <v>3.6</v>
          </cell>
          <cell r="J923">
            <v>6</v>
          </cell>
        </row>
        <row r="924">
          <cell r="B924">
            <v>64706</v>
          </cell>
          <cell r="C924">
            <v>0.51200000000000001</v>
          </cell>
          <cell r="D924">
            <v>0.39939999999999998</v>
          </cell>
          <cell r="E924">
            <v>0.11119999999999999</v>
          </cell>
          <cell r="F924">
            <v>1.4E-3</v>
          </cell>
          <cell r="G924">
            <v>0</v>
          </cell>
          <cell r="H924">
            <v>2.5</v>
          </cell>
          <cell r="I924">
            <v>3.6</v>
          </cell>
          <cell r="J924">
            <v>6</v>
          </cell>
        </row>
        <row r="925">
          <cell r="B925">
            <v>64691</v>
          </cell>
          <cell r="C925">
            <v>0.2515</v>
          </cell>
          <cell r="D925">
            <v>0.20169999999999999</v>
          </cell>
          <cell r="E925">
            <v>4.7899999999999998E-2</v>
          </cell>
          <cell r="F925">
            <v>1.9E-3</v>
          </cell>
          <cell r="G925">
            <v>0</v>
          </cell>
          <cell r="H925">
            <v>2.5</v>
          </cell>
          <cell r="I925">
            <v>3.6</v>
          </cell>
          <cell r="J925">
            <v>6</v>
          </cell>
        </row>
        <row r="926">
          <cell r="B926">
            <v>64700</v>
          </cell>
          <cell r="C926">
            <v>1.0215000000000001</v>
          </cell>
          <cell r="D926">
            <v>0.79659999999999997</v>
          </cell>
          <cell r="E926">
            <v>0.22170000000000001</v>
          </cell>
          <cell r="F926">
            <v>3.3E-3</v>
          </cell>
          <cell r="G926">
            <v>0</v>
          </cell>
          <cell r="H926">
            <v>2.5</v>
          </cell>
          <cell r="I926">
            <v>3.6</v>
          </cell>
          <cell r="J926">
            <v>6</v>
          </cell>
        </row>
        <row r="927">
          <cell r="B927">
            <v>64654</v>
          </cell>
          <cell r="C927">
            <v>0.81110000000000004</v>
          </cell>
          <cell r="D927">
            <v>5.3699999999999998E-2</v>
          </cell>
          <cell r="E927">
            <v>1.3100000000000001E-2</v>
          </cell>
          <cell r="F927">
            <v>1.8200000000000001E-2</v>
          </cell>
          <cell r="G927">
            <v>0.72609999999999997</v>
          </cell>
          <cell r="H927">
            <v>2.5</v>
          </cell>
          <cell r="I927">
            <v>3.6</v>
          </cell>
          <cell r="J927">
            <v>6</v>
          </cell>
        </row>
        <row r="928">
          <cell r="B928">
            <v>64701</v>
          </cell>
          <cell r="C928">
            <v>0.60240000000000005</v>
          </cell>
          <cell r="D928">
            <v>0.31719999999999998</v>
          </cell>
          <cell r="E928">
            <v>1.2699999999999999E-2</v>
          </cell>
          <cell r="F928">
            <v>0.15840000000000001</v>
          </cell>
          <cell r="G928">
            <v>0.114</v>
          </cell>
          <cell r="H928">
            <v>2.5</v>
          </cell>
          <cell r="I928">
            <v>3.6</v>
          </cell>
          <cell r="J928">
            <v>6</v>
          </cell>
        </row>
        <row r="929">
          <cell r="B929">
            <v>64606</v>
          </cell>
          <cell r="C929">
            <v>0.20050000000000001</v>
          </cell>
          <cell r="D929">
            <v>0.15740000000000001</v>
          </cell>
          <cell r="E929">
            <v>4.3099999999999999E-2</v>
          </cell>
          <cell r="F929">
            <v>0</v>
          </cell>
          <cell r="G929">
            <v>0</v>
          </cell>
          <cell r="H929">
            <v>2.5</v>
          </cell>
          <cell r="I929">
            <v>3.6</v>
          </cell>
          <cell r="J929">
            <v>6</v>
          </cell>
        </row>
        <row r="930">
          <cell r="B930">
            <v>64654</v>
          </cell>
          <cell r="C930">
            <v>1.6143000000000001</v>
          </cell>
          <cell r="D930">
            <v>0.52839999999999998</v>
          </cell>
          <cell r="E930">
            <v>6.8900000000000003E-2</v>
          </cell>
          <cell r="F930">
            <v>0.1767</v>
          </cell>
          <cell r="G930">
            <v>0.84019999999999995</v>
          </cell>
          <cell r="H930">
            <v>2.5</v>
          </cell>
          <cell r="I930">
            <v>3.6</v>
          </cell>
          <cell r="J930">
            <v>6</v>
          </cell>
        </row>
        <row r="931">
          <cell r="B931">
            <v>65590</v>
          </cell>
          <cell r="C931">
            <v>0.65310000000000001</v>
          </cell>
          <cell r="D931">
            <v>0.34200000000000003</v>
          </cell>
          <cell r="E931">
            <v>0.29720000000000002</v>
          </cell>
          <cell r="F931">
            <v>1.3899999999999999E-2</v>
          </cell>
          <cell r="G931">
            <v>0</v>
          </cell>
          <cell r="H931">
            <v>2.5</v>
          </cell>
          <cell r="I931">
            <v>3.6</v>
          </cell>
          <cell r="J931">
            <v>6</v>
          </cell>
        </row>
        <row r="932">
          <cell r="B932">
            <v>65590</v>
          </cell>
          <cell r="C932">
            <v>8.72E-2</v>
          </cell>
          <cell r="D932">
            <v>7.3300000000000004E-2</v>
          </cell>
          <cell r="E932">
            <v>1.4E-2</v>
          </cell>
          <cell r="F932">
            <v>0</v>
          </cell>
          <cell r="G932">
            <v>0</v>
          </cell>
          <cell r="H932">
            <v>2.5</v>
          </cell>
          <cell r="I932">
            <v>3.6</v>
          </cell>
          <cell r="J932">
            <v>6</v>
          </cell>
        </row>
        <row r="933">
          <cell r="B933">
            <v>65674</v>
          </cell>
          <cell r="C933">
            <v>0.2349</v>
          </cell>
          <cell r="D933">
            <v>0.12479999999999999</v>
          </cell>
          <cell r="E933">
            <v>0.10970000000000001</v>
          </cell>
          <cell r="F933">
            <v>4.0000000000000002E-4</v>
          </cell>
          <cell r="G933">
            <v>0</v>
          </cell>
          <cell r="H933">
            <v>2.5</v>
          </cell>
          <cell r="I933">
            <v>3.6</v>
          </cell>
          <cell r="J933">
            <v>6</v>
          </cell>
        </row>
        <row r="934">
          <cell r="B934">
            <v>65618</v>
          </cell>
          <cell r="C934">
            <v>0.97509999999999997</v>
          </cell>
          <cell r="D934">
            <v>0.54</v>
          </cell>
          <cell r="E934">
            <v>0.4209</v>
          </cell>
          <cell r="F934">
            <v>1.43E-2</v>
          </cell>
          <cell r="G934">
            <v>0</v>
          </cell>
          <cell r="H934">
            <v>2.5</v>
          </cell>
          <cell r="I934">
            <v>3.6</v>
          </cell>
          <cell r="J934">
            <v>6</v>
          </cell>
        </row>
        <row r="935">
          <cell r="B935">
            <v>65663</v>
          </cell>
          <cell r="C935">
            <v>0.65129999999999999</v>
          </cell>
          <cell r="D935">
            <v>0.22889999999999999</v>
          </cell>
          <cell r="E935">
            <v>0.4224</v>
          </cell>
          <cell r="F935">
            <v>0</v>
          </cell>
          <cell r="G935">
            <v>0</v>
          </cell>
          <cell r="H935">
            <v>2.5</v>
          </cell>
          <cell r="I935">
            <v>3.6</v>
          </cell>
          <cell r="J935">
            <v>6</v>
          </cell>
        </row>
        <row r="936">
          <cell r="B936">
            <v>65659</v>
          </cell>
          <cell r="C936">
            <v>0.39389999999999997</v>
          </cell>
          <cell r="D936">
            <v>0.3579</v>
          </cell>
          <cell r="E936">
            <v>3.5999999999999997E-2</v>
          </cell>
          <cell r="F936">
            <v>0</v>
          </cell>
          <cell r="G936">
            <v>0</v>
          </cell>
          <cell r="H936">
            <v>2.5</v>
          </cell>
          <cell r="I936">
            <v>3.6</v>
          </cell>
          <cell r="J936">
            <v>6</v>
          </cell>
        </row>
        <row r="937">
          <cell r="B937">
            <v>67122</v>
          </cell>
          <cell r="C937">
            <v>0.48</v>
          </cell>
          <cell r="D937">
            <v>0.43869999999999998</v>
          </cell>
          <cell r="E937">
            <v>3.8199999999999998E-2</v>
          </cell>
          <cell r="F937">
            <v>3.0000000000000001E-3</v>
          </cell>
          <cell r="G937">
            <v>0</v>
          </cell>
          <cell r="H937">
            <v>2.5</v>
          </cell>
          <cell r="I937">
            <v>3.6</v>
          </cell>
          <cell r="J937">
            <v>6</v>
          </cell>
        </row>
        <row r="938">
          <cell r="B938">
            <v>66148</v>
          </cell>
          <cell r="C938">
            <v>1.5246</v>
          </cell>
          <cell r="D938">
            <v>1.0276000000000001</v>
          </cell>
          <cell r="E938">
            <v>0.49380000000000002</v>
          </cell>
          <cell r="F938">
            <v>3.0000000000000001E-3</v>
          </cell>
          <cell r="G938">
            <v>0</v>
          </cell>
          <cell r="I938">
            <v>3.6</v>
          </cell>
          <cell r="J938">
            <v>6</v>
          </cell>
        </row>
        <row r="939">
          <cell r="B939">
            <v>65280</v>
          </cell>
          <cell r="C939">
            <v>5.1361999999999997</v>
          </cell>
          <cell r="D939">
            <v>2.8969999999999998</v>
          </cell>
          <cell r="E939">
            <v>1.2114</v>
          </cell>
          <cell r="F939">
            <v>0.19570000000000001</v>
          </cell>
          <cell r="G939">
            <v>0.83209999999999995</v>
          </cell>
          <cell r="J939">
            <v>6</v>
          </cell>
        </row>
        <row r="941">
          <cell r="B941" t="str">
            <v>Evolução DEC Conjunto São Mateus</v>
          </cell>
        </row>
        <row r="942">
          <cell r="B942" t="str">
            <v>CONSUM</v>
          </cell>
          <cell r="C942" t="str">
            <v>TOTAL</v>
          </cell>
          <cell r="D942" t="str">
            <v>NPROG</v>
          </cell>
          <cell r="E942" t="str">
            <v>PROG</v>
          </cell>
          <cell r="F942" t="str">
            <v>SUBT INT</v>
          </cell>
          <cell r="G942" t="str">
            <v>SUBT EXT</v>
          </cell>
          <cell r="H942" t="str">
            <v>Padrão Mensal = 3,3</v>
          </cell>
          <cell r="I942" t="str">
            <v>Padrão Trimestral = 6,6</v>
          </cell>
          <cell r="J942" t="str">
            <v>Padrão Anual = 11</v>
          </cell>
        </row>
        <row r="943">
          <cell r="B943">
            <v>52277</v>
          </cell>
          <cell r="C943">
            <v>1.0155000000000001</v>
          </cell>
          <cell r="D943">
            <v>0.68889999999999996</v>
          </cell>
          <cell r="E943">
            <v>0.27660000000000001</v>
          </cell>
          <cell r="F943">
            <v>4.99E-2</v>
          </cell>
          <cell r="G943">
            <v>0</v>
          </cell>
          <cell r="H943">
            <v>3.3</v>
          </cell>
          <cell r="I943">
            <v>6.6</v>
          </cell>
          <cell r="J943">
            <v>11</v>
          </cell>
        </row>
        <row r="944">
          <cell r="B944">
            <v>52277</v>
          </cell>
          <cell r="C944">
            <v>0.52700000000000002</v>
          </cell>
          <cell r="D944">
            <v>0.39650000000000002</v>
          </cell>
          <cell r="E944">
            <v>0.13059999999999999</v>
          </cell>
          <cell r="F944">
            <v>0</v>
          </cell>
          <cell r="G944">
            <v>0</v>
          </cell>
          <cell r="H944">
            <v>3.3</v>
          </cell>
          <cell r="I944">
            <v>6.6</v>
          </cell>
          <cell r="J944">
            <v>11</v>
          </cell>
        </row>
        <row r="945">
          <cell r="B945">
            <v>52169</v>
          </cell>
          <cell r="C945">
            <v>0.59919999999999995</v>
          </cell>
          <cell r="D945">
            <v>0.35720000000000002</v>
          </cell>
          <cell r="E945">
            <v>9.5999999999999992E-3</v>
          </cell>
          <cell r="F945">
            <v>0</v>
          </cell>
          <cell r="G945">
            <v>0.2324</v>
          </cell>
          <cell r="H945">
            <v>3.3</v>
          </cell>
          <cell r="I945">
            <v>6.6</v>
          </cell>
          <cell r="J945">
            <v>11</v>
          </cell>
        </row>
        <row r="946">
          <cell r="B946">
            <v>52241</v>
          </cell>
          <cell r="C946">
            <v>2.1419000000000001</v>
          </cell>
          <cell r="D946">
            <v>1.4429000000000001</v>
          </cell>
          <cell r="E946">
            <v>0.41710000000000003</v>
          </cell>
          <cell r="F946">
            <v>4.99E-2</v>
          </cell>
          <cell r="G946">
            <v>0.2321</v>
          </cell>
          <cell r="H946">
            <v>3.3</v>
          </cell>
          <cell r="I946">
            <v>6.6</v>
          </cell>
          <cell r="J946">
            <v>11</v>
          </cell>
        </row>
        <row r="947">
          <cell r="B947">
            <v>52066</v>
          </cell>
          <cell r="C947">
            <v>0.51370000000000005</v>
          </cell>
          <cell r="D947">
            <v>0.49409999999999998</v>
          </cell>
          <cell r="E947">
            <v>1.9599999999999999E-2</v>
          </cell>
          <cell r="F947">
            <v>0</v>
          </cell>
          <cell r="G947">
            <v>0</v>
          </cell>
          <cell r="H947">
            <v>3.3</v>
          </cell>
          <cell r="I947">
            <v>6.6</v>
          </cell>
          <cell r="J947">
            <v>11</v>
          </cell>
        </row>
        <row r="948">
          <cell r="B948">
            <v>52060</v>
          </cell>
          <cell r="C948">
            <v>0.45379999999999998</v>
          </cell>
          <cell r="D948">
            <v>0.4007</v>
          </cell>
          <cell r="E948">
            <v>5.3100000000000001E-2</v>
          </cell>
          <cell r="F948">
            <v>0</v>
          </cell>
          <cell r="G948">
            <v>0</v>
          </cell>
          <cell r="H948">
            <v>3.3</v>
          </cell>
          <cell r="I948">
            <v>6.6</v>
          </cell>
          <cell r="J948">
            <v>11</v>
          </cell>
        </row>
        <row r="949">
          <cell r="B949">
            <v>51998</v>
          </cell>
          <cell r="C949">
            <v>1.1532</v>
          </cell>
          <cell r="D949">
            <v>1.111</v>
          </cell>
          <cell r="E949">
            <v>4.2200000000000001E-2</v>
          </cell>
          <cell r="F949">
            <v>0</v>
          </cell>
          <cell r="G949">
            <v>0</v>
          </cell>
          <cell r="H949">
            <v>3.3</v>
          </cell>
          <cell r="I949">
            <v>6.6</v>
          </cell>
          <cell r="J949">
            <v>11</v>
          </cell>
        </row>
        <row r="950">
          <cell r="B950">
            <v>52041</v>
          </cell>
          <cell r="C950">
            <v>2.1202000000000001</v>
          </cell>
          <cell r="D950">
            <v>2.0053000000000001</v>
          </cell>
          <cell r="E950">
            <v>0.1149</v>
          </cell>
          <cell r="F950">
            <v>0</v>
          </cell>
          <cell r="G950">
            <v>0</v>
          </cell>
          <cell r="H950">
            <v>3.3</v>
          </cell>
          <cell r="I950">
            <v>6.6</v>
          </cell>
          <cell r="J950">
            <v>11</v>
          </cell>
        </row>
        <row r="951">
          <cell r="B951">
            <v>52774</v>
          </cell>
          <cell r="C951">
            <v>1.01</v>
          </cell>
          <cell r="D951">
            <v>0.98819999999999997</v>
          </cell>
          <cell r="E951">
            <v>2.18E-2</v>
          </cell>
          <cell r="F951">
            <v>0</v>
          </cell>
          <cell r="G951">
            <v>0</v>
          </cell>
          <cell r="H951">
            <v>3.3</v>
          </cell>
          <cell r="I951">
            <v>6.6</v>
          </cell>
          <cell r="J951">
            <v>11</v>
          </cell>
        </row>
        <row r="952">
          <cell r="B952">
            <v>52750</v>
          </cell>
          <cell r="C952">
            <v>0.40539999999999998</v>
          </cell>
          <cell r="D952">
            <v>0.377</v>
          </cell>
          <cell r="E952">
            <v>2.8500000000000001E-2</v>
          </cell>
          <cell r="F952">
            <v>0</v>
          </cell>
          <cell r="G952">
            <v>0</v>
          </cell>
          <cell r="H952">
            <v>3.3</v>
          </cell>
          <cell r="I952">
            <v>6.6</v>
          </cell>
          <cell r="J952">
            <v>11</v>
          </cell>
        </row>
        <row r="953">
          <cell r="B953">
            <v>52751</v>
          </cell>
          <cell r="C953">
            <v>0.68930000000000002</v>
          </cell>
          <cell r="D953">
            <v>0.40360000000000001</v>
          </cell>
          <cell r="E953">
            <v>0.2858</v>
          </cell>
          <cell r="F953">
            <v>0</v>
          </cell>
          <cell r="G953">
            <v>0</v>
          </cell>
          <cell r="H953">
            <v>3.3</v>
          </cell>
          <cell r="I953">
            <v>6.6</v>
          </cell>
          <cell r="J953">
            <v>11</v>
          </cell>
        </row>
        <row r="954">
          <cell r="B954">
            <v>52758</v>
          </cell>
          <cell r="C954">
            <v>2.1049000000000002</v>
          </cell>
          <cell r="D954">
            <v>1.7689999999999999</v>
          </cell>
          <cell r="E954">
            <v>0.33610000000000001</v>
          </cell>
          <cell r="F954">
            <v>0</v>
          </cell>
          <cell r="G954">
            <v>0</v>
          </cell>
          <cell r="H954">
            <v>3.3</v>
          </cell>
          <cell r="I954">
            <v>6.6</v>
          </cell>
          <cell r="J954">
            <v>11</v>
          </cell>
        </row>
        <row r="955">
          <cell r="B955">
            <v>52772</v>
          </cell>
          <cell r="C955">
            <v>0.70609999999999995</v>
          </cell>
          <cell r="D955">
            <v>0.3584</v>
          </cell>
          <cell r="E955">
            <v>0.34770000000000001</v>
          </cell>
          <cell r="F955">
            <v>0</v>
          </cell>
          <cell r="G955">
            <v>0</v>
          </cell>
          <cell r="H955">
            <v>3.3</v>
          </cell>
          <cell r="I955">
            <v>6.6</v>
          </cell>
          <cell r="J955">
            <v>11</v>
          </cell>
        </row>
        <row r="956">
          <cell r="B956">
            <v>52772</v>
          </cell>
          <cell r="C956">
            <v>1.1267</v>
          </cell>
          <cell r="D956">
            <v>0.23269999999999999</v>
          </cell>
          <cell r="E956">
            <v>0.42780000000000001</v>
          </cell>
          <cell r="F956">
            <v>3.9199999999999999E-2</v>
          </cell>
          <cell r="G956">
            <v>0.42699999999999999</v>
          </cell>
          <cell r="H956">
            <v>3.3</v>
          </cell>
          <cell r="I956">
            <v>6.6</v>
          </cell>
          <cell r="J956">
            <v>11</v>
          </cell>
        </row>
        <row r="957">
          <cell r="B957">
            <v>53440</v>
          </cell>
          <cell r="C957">
            <v>0.96160000000000001</v>
          </cell>
          <cell r="D957">
            <v>0.93169999999999997</v>
          </cell>
          <cell r="E957">
            <v>2.9899999999999999E-2</v>
          </cell>
          <cell r="F957">
            <v>0</v>
          </cell>
          <cell r="G957">
            <v>0</v>
          </cell>
          <cell r="H957">
            <v>3.3</v>
          </cell>
          <cell r="I957">
            <v>6.6</v>
          </cell>
          <cell r="J957">
            <v>11</v>
          </cell>
        </row>
        <row r="958">
          <cell r="B958">
            <v>52995</v>
          </cell>
          <cell r="C958">
            <v>2.7948</v>
          </cell>
          <cell r="D958">
            <v>1.5281</v>
          </cell>
          <cell r="E958">
            <v>0.8024</v>
          </cell>
          <cell r="F958">
            <v>3.9E-2</v>
          </cell>
          <cell r="G958">
            <v>0.42520000000000002</v>
          </cell>
          <cell r="I958">
            <v>6.6</v>
          </cell>
          <cell r="J958">
            <v>11</v>
          </cell>
        </row>
        <row r="959">
          <cell r="B959">
            <v>52509</v>
          </cell>
          <cell r="C959">
            <v>9.1677</v>
          </cell>
          <cell r="D959">
            <v>6.7424999999999997</v>
          </cell>
          <cell r="E959">
            <v>1.6762999999999999</v>
          </cell>
          <cell r="F959">
            <v>8.9099999999999999E-2</v>
          </cell>
          <cell r="G959">
            <v>0.66</v>
          </cell>
          <cell r="J959">
            <v>11</v>
          </cell>
        </row>
        <row r="961">
          <cell r="B961" t="str">
            <v>Evolução DEC Conjunto São Miguel Paulista</v>
          </cell>
        </row>
        <row r="962">
          <cell r="B962" t="str">
            <v>CONSUM</v>
          </cell>
          <cell r="C962" t="str">
            <v>TOTAL</v>
          </cell>
          <cell r="D962" t="str">
            <v>NPROG</v>
          </cell>
          <cell r="E962" t="str">
            <v>PROG</v>
          </cell>
          <cell r="F962" t="str">
            <v>SUBT INT</v>
          </cell>
          <cell r="G962" t="str">
            <v>SUBT EXT</v>
          </cell>
          <cell r="H962" t="str">
            <v>Padrão Mensal = 3,9</v>
          </cell>
          <cell r="I962" t="str">
            <v>Padrão Trimestral = 7,8</v>
          </cell>
          <cell r="J962" t="str">
            <v>Padrão Anual = 13</v>
          </cell>
        </row>
        <row r="963">
          <cell r="B963">
            <v>88510</v>
          </cell>
          <cell r="C963">
            <v>0.90910000000000002</v>
          </cell>
          <cell r="D963">
            <v>0.89029999999999998</v>
          </cell>
          <cell r="E963">
            <v>1.8800000000000001E-2</v>
          </cell>
          <cell r="F963">
            <v>0</v>
          </cell>
          <cell r="G963">
            <v>0</v>
          </cell>
          <cell r="H963">
            <v>3.9</v>
          </cell>
          <cell r="I963">
            <v>7.8</v>
          </cell>
          <cell r="J963">
            <v>13</v>
          </cell>
        </row>
        <row r="964">
          <cell r="B964">
            <v>88479</v>
          </cell>
          <cell r="C964">
            <v>0.93149999999999999</v>
          </cell>
          <cell r="D964">
            <v>0.30840000000000001</v>
          </cell>
          <cell r="E964">
            <v>9.7000000000000003E-2</v>
          </cell>
          <cell r="F964">
            <v>0.4118</v>
          </cell>
          <cell r="G964">
            <v>0.1143</v>
          </cell>
          <cell r="H964">
            <v>3.9</v>
          </cell>
          <cell r="I964">
            <v>7.8</v>
          </cell>
          <cell r="J964">
            <v>13</v>
          </cell>
        </row>
        <row r="965">
          <cell r="B965">
            <v>88477</v>
          </cell>
          <cell r="C965">
            <v>0.1353</v>
          </cell>
          <cell r="D965">
            <v>9.2799999999999994E-2</v>
          </cell>
          <cell r="E965">
            <v>4.2500000000000003E-2</v>
          </cell>
          <cell r="F965">
            <v>0</v>
          </cell>
          <cell r="G965">
            <v>0</v>
          </cell>
          <cell r="H965">
            <v>3.9</v>
          </cell>
          <cell r="I965">
            <v>7.8</v>
          </cell>
          <cell r="J965">
            <v>13</v>
          </cell>
        </row>
        <row r="966">
          <cell r="B966">
            <v>88489</v>
          </cell>
          <cell r="C966">
            <v>1.976</v>
          </cell>
          <cell r="D966">
            <v>1.2917000000000001</v>
          </cell>
          <cell r="E966">
            <v>0.1583</v>
          </cell>
          <cell r="F966">
            <v>0.4118</v>
          </cell>
          <cell r="G966">
            <v>0.1143</v>
          </cell>
          <cell r="H966">
            <v>3.9</v>
          </cell>
          <cell r="I966">
            <v>7.8</v>
          </cell>
          <cell r="J966">
            <v>13</v>
          </cell>
        </row>
        <row r="967">
          <cell r="B967">
            <v>88430</v>
          </cell>
          <cell r="C967">
            <v>0.61870000000000003</v>
          </cell>
          <cell r="D967">
            <v>0.43759999999999999</v>
          </cell>
          <cell r="E967">
            <v>0.1241</v>
          </cell>
          <cell r="F967">
            <v>5.7099999999999998E-2</v>
          </cell>
          <cell r="G967">
            <v>0</v>
          </cell>
          <cell r="H967">
            <v>3.9</v>
          </cell>
          <cell r="I967">
            <v>7.8</v>
          </cell>
          <cell r="J967">
            <v>13</v>
          </cell>
        </row>
        <row r="968">
          <cell r="B968">
            <v>88469</v>
          </cell>
          <cell r="C968">
            <v>1.9628000000000001</v>
          </cell>
          <cell r="D968">
            <v>1.7373000000000001</v>
          </cell>
          <cell r="E968">
            <v>0.2225</v>
          </cell>
          <cell r="F968">
            <v>3.0000000000000001E-3</v>
          </cell>
          <cell r="G968">
            <v>0</v>
          </cell>
          <cell r="H968">
            <v>3.9</v>
          </cell>
          <cell r="I968">
            <v>7.8</v>
          </cell>
          <cell r="J968">
            <v>13</v>
          </cell>
        </row>
        <row r="969">
          <cell r="B969">
            <v>88440</v>
          </cell>
          <cell r="C969">
            <v>0.76380000000000003</v>
          </cell>
          <cell r="D969">
            <v>0.65100000000000002</v>
          </cell>
          <cell r="E969">
            <v>0.1128</v>
          </cell>
          <cell r="F969">
            <v>0</v>
          </cell>
          <cell r="G969">
            <v>0</v>
          </cell>
          <cell r="H969">
            <v>3.9</v>
          </cell>
          <cell r="I969">
            <v>7.8</v>
          </cell>
          <cell r="J969">
            <v>13</v>
          </cell>
        </row>
        <row r="970">
          <cell r="B970">
            <v>88446</v>
          </cell>
          <cell r="C970">
            <v>3.3456000000000001</v>
          </cell>
          <cell r="D970">
            <v>2.8262</v>
          </cell>
          <cell r="E970">
            <v>0.45939999999999998</v>
          </cell>
          <cell r="F970">
            <v>6.0100000000000001E-2</v>
          </cell>
          <cell r="G970">
            <v>0</v>
          </cell>
          <cell r="H970">
            <v>3.9</v>
          </cell>
          <cell r="I970">
            <v>7.8</v>
          </cell>
          <cell r="J970">
            <v>13</v>
          </cell>
        </row>
        <row r="971">
          <cell r="B971">
            <v>89692</v>
          </cell>
          <cell r="C971">
            <v>0.79049999999999998</v>
          </cell>
          <cell r="D971">
            <v>0.43880000000000002</v>
          </cell>
          <cell r="E971">
            <v>0.35160000000000002</v>
          </cell>
          <cell r="F971">
            <v>0</v>
          </cell>
          <cell r="G971">
            <v>0</v>
          </cell>
          <cell r="H971">
            <v>3.9</v>
          </cell>
          <cell r="I971">
            <v>7.8</v>
          </cell>
          <cell r="J971">
            <v>13</v>
          </cell>
        </row>
        <row r="972">
          <cell r="B972">
            <v>89729</v>
          </cell>
          <cell r="C972">
            <v>0.66749999999999998</v>
          </cell>
          <cell r="D972">
            <v>0.40229999999999999</v>
          </cell>
          <cell r="E972">
            <v>0.26519999999999999</v>
          </cell>
          <cell r="F972">
            <v>0</v>
          </cell>
          <cell r="G972">
            <v>0</v>
          </cell>
          <cell r="H972">
            <v>3.9</v>
          </cell>
          <cell r="I972">
            <v>7.8</v>
          </cell>
          <cell r="J972">
            <v>13</v>
          </cell>
        </row>
        <row r="973">
          <cell r="B973">
            <v>89692</v>
          </cell>
          <cell r="C973">
            <v>0.60470000000000002</v>
          </cell>
          <cell r="D973">
            <v>0.34320000000000001</v>
          </cell>
          <cell r="E973">
            <v>0.26150000000000001</v>
          </cell>
          <cell r="F973">
            <v>0</v>
          </cell>
          <cell r="G973">
            <v>0</v>
          </cell>
          <cell r="H973">
            <v>3.9</v>
          </cell>
          <cell r="I973">
            <v>7.8</v>
          </cell>
          <cell r="J973">
            <v>13</v>
          </cell>
        </row>
        <row r="974">
          <cell r="B974">
            <v>89704</v>
          </cell>
          <cell r="C974">
            <v>2.0627</v>
          </cell>
          <cell r="D974">
            <v>1.1842999999999999</v>
          </cell>
          <cell r="E974">
            <v>0.87829999999999997</v>
          </cell>
          <cell r="F974">
            <v>0</v>
          </cell>
          <cell r="G974">
            <v>0</v>
          </cell>
          <cell r="H974">
            <v>3.9</v>
          </cell>
          <cell r="I974">
            <v>7.8</v>
          </cell>
          <cell r="J974">
            <v>13</v>
          </cell>
        </row>
        <row r="975">
          <cell r="B975">
            <v>89758</v>
          </cell>
          <cell r="C975">
            <v>1.0114000000000001</v>
          </cell>
          <cell r="D975">
            <v>0.56859999999999999</v>
          </cell>
          <cell r="E975">
            <v>0.38329999999999997</v>
          </cell>
          <cell r="F975">
            <v>5.96E-2</v>
          </cell>
          <cell r="G975">
            <v>0</v>
          </cell>
          <cell r="H975">
            <v>3.9</v>
          </cell>
          <cell r="I975">
            <v>7.8</v>
          </cell>
          <cell r="J975">
            <v>13</v>
          </cell>
        </row>
        <row r="976">
          <cell r="B976">
            <v>89739</v>
          </cell>
          <cell r="C976">
            <v>0.53720000000000001</v>
          </cell>
          <cell r="D976">
            <v>0.44729999999999998</v>
          </cell>
          <cell r="E976">
            <v>8.9599999999999999E-2</v>
          </cell>
          <cell r="F976">
            <v>4.0000000000000002E-4</v>
          </cell>
          <cell r="G976">
            <v>0</v>
          </cell>
          <cell r="H976">
            <v>3.9</v>
          </cell>
          <cell r="I976">
            <v>7.8</v>
          </cell>
          <cell r="J976">
            <v>13</v>
          </cell>
        </row>
        <row r="977">
          <cell r="B977">
            <v>92285</v>
          </cell>
          <cell r="C977">
            <v>1.2702</v>
          </cell>
          <cell r="D977">
            <v>1.1132</v>
          </cell>
          <cell r="E977">
            <v>0.1283</v>
          </cell>
          <cell r="F977">
            <v>2.87E-2</v>
          </cell>
          <cell r="G977">
            <v>0</v>
          </cell>
          <cell r="H977">
            <v>3.9</v>
          </cell>
          <cell r="I977">
            <v>7.8</v>
          </cell>
          <cell r="J977">
            <v>13</v>
          </cell>
        </row>
        <row r="978">
          <cell r="B978">
            <v>90594</v>
          </cell>
          <cell r="C978">
            <v>2.8281000000000001</v>
          </cell>
          <cell r="D978">
            <v>2.1404000000000001</v>
          </cell>
          <cell r="E978">
            <v>0.59919999999999995</v>
          </cell>
          <cell r="F978">
            <v>8.8700000000000001E-2</v>
          </cell>
          <cell r="G978">
            <v>0</v>
          </cell>
          <cell r="I978">
            <v>7.8</v>
          </cell>
          <cell r="J978">
            <v>13</v>
          </cell>
        </row>
        <row r="979">
          <cell r="B979">
            <v>89308</v>
          </cell>
          <cell r="C979">
            <v>10.2119</v>
          </cell>
          <cell r="D979">
            <v>7.4396000000000004</v>
          </cell>
          <cell r="E979">
            <v>2.1019000000000001</v>
          </cell>
          <cell r="F979">
            <v>0.55740000000000001</v>
          </cell>
          <cell r="G979">
            <v>0.1132</v>
          </cell>
          <cell r="J979">
            <v>13</v>
          </cell>
        </row>
        <row r="981">
          <cell r="B981" t="str">
            <v>Evolução DEC Conjunto São Paulo - Centro</v>
          </cell>
        </row>
        <row r="982">
          <cell r="B982" t="str">
            <v>CONSUM</v>
          </cell>
          <cell r="C982" t="str">
            <v>TOTAL</v>
          </cell>
          <cell r="D982" t="str">
            <v>NPROG</v>
          </cell>
          <cell r="E982" t="str">
            <v>PROG</v>
          </cell>
          <cell r="F982" t="str">
            <v>SUBT INT</v>
          </cell>
          <cell r="G982" t="str">
            <v>SUBT EXT</v>
          </cell>
          <cell r="H982" t="str">
            <v>Padrão Mensal = 2,5</v>
          </cell>
          <cell r="I982" t="str">
            <v>Padrão Trimestral = 4,2</v>
          </cell>
          <cell r="J982" t="str">
            <v>Padrão Anual = 7</v>
          </cell>
        </row>
        <row r="983">
          <cell r="B983">
            <v>103200</v>
          </cell>
          <cell r="C983">
            <v>0.43390000000000001</v>
          </cell>
          <cell r="D983">
            <v>0.34429999999999999</v>
          </cell>
          <cell r="E983">
            <v>8.9499999999999996E-2</v>
          </cell>
          <cell r="F983">
            <v>0</v>
          </cell>
          <cell r="G983">
            <v>0</v>
          </cell>
          <cell r="H983">
            <v>2.5</v>
          </cell>
          <cell r="I983">
            <v>4.2</v>
          </cell>
          <cell r="J983">
            <v>7</v>
          </cell>
        </row>
        <row r="984">
          <cell r="B984">
            <v>103245</v>
          </cell>
          <cell r="C984">
            <v>0.97919999999999996</v>
          </cell>
          <cell r="D984">
            <v>0.78739999999999999</v>
          </cell>
          <cell r="E984">
            <v>0.18690000000000001</v>
          </cell>
          <cell r="F984">
            <v>4.8999999999999998E-3</v>
          </cell>
          <cell r="G984">
            <v>0</v>
          </cell>
          <cell r="H984">
            <v>2.5</v>
          </cell>
          <cell r="I984">
            <v>4.2</v>
          </cell>
          <cell r="J984">
            <v>7</v>
          </cell>
        </row>
        <row r="985">
          <cell r="B985">
            <v>103246</v>
          </cell>
          <cell r="C985">
            <v>1.1506000000000001</v>
          </cell>
          <cell r="D985">
            <v>0.41799999999999998</v>
          </cell>
          <cell r="E985">
            <v>0.55989999999999995</v>
          </cell>
          <cell r="F985">
            <v>0.1162</v>
          </cell>
          <cell r="G985">
            <v>5.6599999999999998E-2</v>
          </cell>
          <cell r="H985">
            <v>2.5</v>
          </cell>
          <cell r="I985">
            <v>4.2</v>
          </cell>
          <cell r="J985">
            <v>7</v>
          </cell>
        </row>
        <row r="986">
          <cell r="B986">
            <v>103230</v>
          </cell>
          <cell r="C986">
            <v>2.5638999999999998</v>
          </cell>
          <cell r="D986">
            <v>1.5498000000000001</v>
          </cell>
          <cell r="E986">
            <v>0.83640000000000003</v>
          </cell>
          <cell r="F986">
            <v>0.1211</v>
          </cell>
          <cell r="G986">
            <v>5.6599999999999998E-2</v>
          </cell>
          <cell r="H986">
            <v>2.5</v>
          </cell>
          <cell r="I986">
            <v>4.2</v>
          </cell>
          <cell r="J986">
            <v>7</v>
          </cell>
        </row>
        <row r="987">
          <cell r="B987">
            <v>103255</v>
          </cell>
          <cell r="C987">
            <v>0.37490000000000001</v>
          </cell>
          <cell r="D987">
            <v>0.1825</v>
          </cell>
          <cell r="E987">
            <v>0.1363</v>
          </cell>
          <cell r="F987">
            <v>2.7400000000000001E-2</v>
          </cell>
          <cell r="G987">
            <v>2.87E-2</v>
          </cell>
          <cell r="H987">
            <v>2.5</v>
          </cell>
          <cell r="I987">
            <v>4.2</v>
          </cell>
          <cell r="J987">
            <v>7</v>
          </cell>
        </row>
        <row r="988">
          <cell r="B988">
            <v>103182</v>
          </cell>
          <cell r="C988">
            <v>0.36809999999999998</v>
          </cell>
          <cell r="D988">
            <v>0.20649999999999999</v>
          </cell>
          <cell r="E988">
            <v>3.4700000000000002E-2</v>
          </cell>
          <cell r="F988">
            <v>0.1086</v>
          </cell>
          <cell r="G988">
            <v>1.83E-2</v>
          </cell>
          <cell r="H988">
            <v>2.5</v>
          </cell>
          <cell r="I988">
            <v>4.2</v>
          </cell>
          <cell r="J988">
            <v>7</v>
          </cell>
        </row>
        <row r="989">
          <cell r="B989">
            <v>102840</v>
          </cell>
          <cell r="C989">
            <v>0.18240000000000001</v>
          </cell>
          <cell r="D989">
            <v>0.13850000000000001</v>
          </cell>
          <cell r="E989">
            <v>4.3900000000000002E-2</v>
          </cell>
          <cell r="F989">
            <v>0</v>
          </cell>
          <cell r="G989">
            <v>0</v>
          </cell>
          <cell r="H989">
            <v>2.5</v>
          </cell>
          <cell r="I989">
            <v>4.2</v>
          </cell>
          <cell r="J989">
            <v>7</v>
          </cell>
        </row>
        <row r="990">
          <cell r="B990">
            <v>103092</v>
          </cell>
          <cell r="C990">
            <v>0.92589999999999995</v>
          </cell>
          <cell r="D990">
            <v>0.52759999999999996</v>
          </cell>
          <cell r="E990">
            <v>0.215</v>
          </cell>
          <cell r="F990">
            <v>0.1361</v>
          </cell>
          <cell r="G990">
            <v>4.7100000000000003E-2</v>
          </cell>
          <cell r="H990">
            <v>2.5</v>
          </cell>
          <cell r="I990">
            <v>4.2</v>
          </cell>
          <cell r="J990">
            <v>7</v>
          </cell>
        </row>
        <row r="991">
          <cell r="B991">
            <v>104116</v>
          </cell>
          <cell r="C991">
            <v>0.17480000000000001</v>
          </cell>
          <cell r="D991">
            <v>0.14019999999999999</v>
          </cell>
          <cell r="E991">
            <v>3.4599999999999999E-2</v>
          </cell>
          <cell r="F991">
            <v>0</v>
          </cell>
          <cell r="G991">
            <v>0</v>
          </cell>
          <cell r="H991">
            <v>2.5</v>
          </cell>
          <cell r="I991">
            <v>4.2</v>
          </cell>
          <cell r="J991">
            <v>7</v>
          </cell>
        </row>
        <row r="992">
          <cell r="B992">
            <v>104117</v>
          </cell>
          <cell r="C992">
            <v>0.4199</v>
          </cell>
          <cell r="D992">
            <v>0.33040000000000003</v>
          </cell>
          <cell r="E992">
            <v>3.3799999999999997E-2</v>
          </cell>
          <cell r="F992">
            <v>5.57E-2</v>
          </cell>
          <cell r="G992">
            <v>0</v>
          </cell>
          <cell r="H992">
            <v>2.5</v>
          </cell>
          <cell r="I992">
            <v>4.2</v>
          </cell>
          <cell r="J992">
            <v>7</v>
          </cell>
        </row>
        <row r="993">
          <cell r="B993">
            <v>104070</v>
          </cell>
          <cell r="C993">
            <v>0.55710000000000004</v>
          </cell>
          <cell r="D993">
            <v>0.51139999999999997</v>
          </cell>
          <cell r="E993">
            <v>2.0199999999999999E-2</v>
          </cell>
          <cell r="F993">
            <v>2.5399999999999999E-2</v>
          </cell>
          <cell r="G993">
            <v>0</v>
          </cell>
          <cell r="H993">
            <v>2.5</v>
          </cell>
          <cell r="I993">
            <v>4.2</v>
          </cell>
          <cell r="J993">
            <v>7</v>
          </cell>
        </row>
        <row r="994">
          <cell r="B994">
            <v>104101</v>
          </cell>
          <cell r="C994">
            <v>1.1516999999999999</v>
          </cell>
          <cell r="D994">
            <v>0.9819</v>
          </cell>
          <cell r="E994">
            <v>8.8599999999999998E-2</v>
          </cell>
          <cell r="F994">
            <v>8.1100000000000005E-2</v>
          </cell>
          <cell r="G994">
            <v>0</v>
          </cell>
          <cell r="H994">
            <v>2.5</v>
          </cell>
          <cell r="I994">
            <v>4.2</v>
          </cell>
          <cell r="J994">
            <v>7</v>
          </cell>
        </row>
        <row r="995">
          <cell r="B995">
            <v>104093</v>
          </cell>
          <cell r="C995">
            <v>0.32769999999999999</v>
          </cell>
          <cell r="D995">
            <v>0.23330000000000001</v>
          </cell>
          <cell r="E995">
            <v>8.0600000000000005E-2</v>
          </cell>
          <cell r="F995">
            <v>0</v>
          </cell>
          <cell r="G995">
            <v>1.38E-2</v>
          </cell>
          <cell r="H995">
            <v>2.5</v>
          </cell>
          <cell r="I995">
            <v>4.2</v>
          </cell>
          <cell r="J995">
            <v>7</v>
          </cell>
        </row>
        <row r="996">
          <cell r="B996">
            <v>104178</v>
          </cell>
          <cell r="C996">
            <v>0.4471</v>
          </cell>
          <cell r="D996">
            <v>0.2462</v>
          </cell>
          <cell r="E996">
            <v>1.2E-2</v>
          </cell>
          <cell r="F996">
            <v>0.18890000000000001</v>
          </cell>
          <cell r="G996">
            <v>0</v>
          </cell>
          <cell r="H996">
            <v>2.5</v>
          </cell>
          <cell r="I996">
            <v>4.2</v>
          </cell>
          <cell r="J996">
            <v>7</v>
          </cell>
        </row>
        <row r="997">
          <cell r="B997">
            <v>104902</v>
          </cell>
          <cell r="C997">
            <v>0.56759999999999999</v>
          </cell>
          <cell r="D997">
            <v>0.29459999999999997</v>
          </cell>
          <cell r="E997">
            <v>8.6400000000000005E-2</v>
          </cell>
          <cell r="F997">
            <v>5.4100000000000002E-2</v>
          </cell>
          <cell r="G997">
            <v>0.1326</v>
          </cell>
          <cell r="H997">
            <v>2.5</v>
          </cell>
          <cell r="I997">
            <v>4.2</v>
          </cell>
          <cell r="J997">
            <v>7</v>
          </cell>
        </row>
        <row r="998">
          <cell r="B998">
            <v>104391</v>
          </cell>
          <cell r="C998">
            <v>1.3432999999999999</v>
          </cell>
          <cell r="D998">
            <v>0.77439999999999998</v>
          </cell>
          <cell r="E998">
            <v>0.1792</v>
          </cell>
          <cell r="F998">
            <v>0.2429</v>
          </cell>
          <cell r="G998">
            <v>0.14699999999999999</v>
          </cell>
          <cell r="I998">
            <v>4.2</v>
          </cell>
          <cell r="J998">
            <v>7</v>
          </cell>
        </row>
        <row r="999">
          <cell r="B999">
            <v>103704</v>
          </cell>
          <cell r="C999">
            <v>5.9809000000000001</v>
          </cell>
          <cell r="D999">
            <v>3.8323999999999998</v>
          </cell>
          <cell r="E999">
            <v>1.3156000000000001</v>
          </cell>
          <cell r="F999">
            <v>0.58179999999999998</v>
          </cell>
          <cell r="G999">
            <v>0.25109999999999999</v>
          </cell>
          <cell r="J999">
            <v>7</v>
          </cell>
        </row>
        <row r="1001">
          <cell r="B1001" t="str">
            <v>Evolução DEC Conjunto São Paulo Represa Sul</v>
          </cell>
        </row>
        <row r="1002">
          <cell r="B1002" t="str">
            <v>CONSUM</v>
          </cell>
          <cell r="C1002" t="str">
            <v>TOTAL</v>
          </cell>
          <cell r="D1002" t="str">
            <v>NPROG</v>
          </cell>
          <cell r="E1002" t="str">
            <v>PROG</v>
          </cell>
          <cell r="F1002" t="str">
            <v>SUBT INT</v>
          </cell>
          <cell r="G1002" t="str">
            <v>SUBT EXT</v>
          </cell>
          <cell r="H1002" t="str">
            <v>Padrão Mensal = 15,9</v>
          </cell>
          <cell r="I1002" t="str">
            <v>Padrão Trimestral = 31,8</v>
          </cell>
          <cell r="J1002" t="str">
            <v>Padrão Anual = 53</v>
          </cell>
        </row>
        <row r="1003">
          <cell r="B1003">
            <v>1408</v>
          </cell>
          <cell r="C1003">
            <v>5.7831000000000001</v>
          </cell>
          <cell r="D1003">
            <v>5.7831000000000001</v>
          </cell>
          <cell r="E1003">
            <v>0</v>
          </cell>
          <cell r="F1003">
            <v>0</v>
          </cell>
          <cell r="G1003">
            <v>0</v>
          </cell>
          <cell r="H1003">
            <v>15.9</v>
          </cell>
          <cell r="I1003">
            <v>31.8</v>
          </cell>
          <cell r="J1003">
            <v>53</v>
          </cell>
        </row>
        <row r="1004">
          <cell r="B1004">
            <v>1408</v>
          </cell>
          <cell r="C1004">
            <v>10.728300000000001</v>
          </cell>
          <cell r="D1004">
            <v>10.643800000000001</v>
          </cell>
          <cell r="E1004">
            <v>0</v>
          </cell>
          <cell r="F1004">
            <v>8.4599999999999995E-2</v>
          </cell>
          <cell r="G1004">
            <v>0</v>
          </cell>
          <cell r="H1004">
            <v>15.9</v>
          </cell>
          <cell r="I1004">
            <v>31.8</v>
          </cell>
          <cell r="J1004">
            <v>53</v>
          </cell>
        </row>
        <row r="1005">
          <cell r="B1005">
            <v>1408</v>
          </cell>
          <cell r="C1005">
            <v>1.3902000000000001</v>
          </cell>
          <cell r="D1005">
            <v>1.3091999999999999</v>
          </cell>
          <cell r="E1005">
            <v>0</v>
          </cell>
          <cell r="F1005">
            <v>8.1000000000000003E-2</v>
          </cell>
          <cell r="G1005">
            <v>0</v>
          </cell>
          <cell r="H1005">
            <v>15.9</v>
          </cell>
          <cell r="I1005">
            <v>31.8</v>
          </cell>
          <cell r="J1005">
            <v>53</v>
          </cell>
        </row>
        <row r="1006">
          <cell r="B1006">
            <v>1408</v>
          </cell>
          <cell r="C1006">
            <v>17.901599999999998</v>
          </cell>
          <cell r="D1006">
            <v>17.7361</v>
          </cell>
          <cell r="E1006">
            <v>0</v>
          </cell>
          <cell r="F1006">
            <v>0.1656</v>
          </cell>
          <cell r="G1006">
            <v>0</v>
          </cell>
          <cell r="H1006">
            <v>15.9</v>
          </cell>
          <cell r="I1006">
            <v>31.8</v>
          </cell>
          <cell r="J1006">
            <v>53</v>
          </cell>
        </row>
        <row r="1007">
          <cell r="B1007">
            <v>1408</v>
          </cell>
          <cell r="C1007">
            <v>1.7158</v>
          </cell>
          <cell r="D1007">
            <v>0.7278</v>
          </cell>
          <cell r="E1007">
            <v>0.98799999999999999</v>
          </cell>
          <cell r="F1007">
            <v>0</v>
          </cell>
          <cell r="G1007">
            <v>0</v>
          </cell>
          <cell r="H1007">
            <v>15.9</v>
          </cell>
          <cell r="I1007">
            <v>31.8</v>
          </cell>
          <cell r="J1007">
            <v>53</v>
          </cell>
        </row>
        <row r="1008">
          <cell r="B1008">
            <v>1408</v>
          </cell>
          <cell r="C1008">
            <v>0.70760000000000001</v>
          </cell>
          <cell r="D1008">
            <v>0.70760000000000001</v>
          </cell>
          <cell r="E1008">
            <v>0</v>
          </cell>
          <cell r="F1008">
            <v>0</v>
          </cell>
          <cell r="G1008">
            <v>0</v>
          </cell>
          <cell r="H1008">
            <v>15.9</v>
          </cell>
          <cell r="I1008">
            <v>31.8</v>
          </cell>
          <cell r="J1008">
            <v>53</v>
          </cell>
        </row>
        <row r="1009">
          <cell r="B1009">
            <v>1408</v>
          </cell>
          <cell r="C1009">
            <v>2.8997000000000002</v>
          </cell>
          <cell r="D1009">
            <v>2.8997000000000002</v>
          </cell>
          <cell r="E1009">
            <v>0</v>
          </cell>
          <cell r="F1009">
            <v>0</v>
          </cell>
          <cell r="G1009">
            <v>0</v>
          </cell>
          <cell r="H1009">
            <v>15.9</v>
          </cell>
          <cell r="I1009">
            <v>31.8</v>
          </cell>
          <cell r="J1009">
            <v>53</v>
          </cell>
        </row>
        <row r="1010">
          <cell r="B1010">
            <v>1408</v>
          </cell>
          <cell r="C1010">
            <v>5.3231000000000002</v>
          </cell>
          <cell r="D1010">
            <v>4.3350999999999997</v>
          </cell>
          <cell r="E1010">
            <v>0.98799999999999999</v>
          </cell>
          <cell r="F1010">
            <v>0</v>
          </cell>
          <cell r="G1010">
            <v>0</v>
          </cell>
          <cell r="H1010">
            <v>15.9</v>
          </cell>
          <cell r="I1010">
            <v>31.8</v>
          </cell>
          <cell r="J1010">
            <v>53</v>
          </cell>
        </row>
        <row r="1011">
          <cell r="B1011">
            <v>1408</v>
          </cell>
          <cell r="C1011">
            <v>1.4406000000000001</v>
          </cell>
          <cell r="D1011">
            <v>1.4406000000000001</v>
          </cell>
          <cell r="E1011">
            <v>0</v>
          </cell>
          <cell r="F1011">
            <v>0</v>
          </cell>
          <cell r="G1011">
            <v>0</v>
          </cell>
          <cell r="H1011">
            <v>15.9</v>
          </cell>
          <cell r="I1011">
            <v>31.8</v>
          </cell>
          <cell r="J1011">
            <v>53</v>
          </cell>
        </row>
        <row r="1012">
          <cell r="B1012">
            <v>1408</v>
          </cell>
          <cell r="C1012">
            <v>1.8594999999999999</v>
          </cell>
          <cell r="D1012">
            <v>1.8594999999999999</v>
          </cell>
          <cell r="E1012">
            <v>0</v>
          </cell>
          <cell r="F1012">
            <v>0</v>
          </cell>
          <cell r="G1012">
            <v>0</v>
          </cell>
          <cell r="H1012">
            <v>15.9</v>
          </cell>
          <cell r="I1012">
            <v>31.8</v>
          </cell>
          <cell r="J1012">
            <v>53</v>
          </cell>
        </row>
        <row r="1013">
          <cell r="B1013">
            <v>1408</v>
          </cell>
          <cell r="C1013">
            <v>0.87760000000000005</v>
          </cell>
          <cell r="D1013">
            <v>0.85419999999999996</v>
          </cell>
          <cell r="E1013">
            <v>2.3400000000000001E-2</v>
          </cell>
          <cell r="F1013">
            <v>0</v>
          </cell>
          <cell r="G1013">
            <v>0</v>
          </cell>
          <cell r="H1013">
            <v>15.9</v>
          </cell>
          <cell r="I1013">
            <v>31.8</v>
          </cell>
          <cell r="J1013">
            <v>53</v>
          </cell>
        </row>
        <row r="1014">
          <cell r="B1014">
            <v>1408</v>
          </cell>
          <cell r="C1014">
            <v>4.1776999999999997</v>
          </cell>
          <cell r="D1014">
            <v>4.1543000000000001</v>
          </cell>
          <cell r="E1014">
            <v>2.3400000000000001E-2</v>
          </cell>
          <cell r="F1014">
            <v>0</v>
          </cell>
          <cell r="G1014">
            <v>0</v>
          </cell>
          <cell r="H1014">
            <v>15.9</v>
          </cell>
          <cell r="I1014">
            <v>31.8</v>
          </cell>
          <cell r="J1014">
            <v>53</v>
          </cell>
        </row>
        <row r="1015">
          <cell r="B1015">
            <v>1408</v>
          </cell>
          <cell r="C1015">
            <v>2.8008000000000002</v>
          </cell>
          <cell r="D1015">
            <v>2.8008000000000002</v>
          </cell>
          <cell r="E1015">
            <v>0</v>
          </cell>
          <cell r="F1015">
            <v>0</v>
          </cell>
          <cell r="G1015">
            <v>0</v>
          </cell>
          <cell r="H1015">
            <v>15.9</v>
          </cell>
          <cell r="I1015">
            <v>31.8</v>
          </cell>
          <cell r="J1015">
            <v>53</v>
          </cell>
        </row>
        <row r="1016">
          <cell r="B1016">
            <v>1408</v>
          </cell>
          <cell r="C1016">
            <v>4.8000999999999996</v>
          </cell>
          <cell r="D1016">
            <v>4.7742000000000004</v>
          </cell>
          <cell r="E1016">
            <v>0</v>
          </cell>
          <cell r="F1016">
            <v>2.5899999999999999E-2</v>
          </cell>
          <cell r="G1016">
            <v>0</v>
          </cell>
          <cell r="H1016">
            <v>15.9</v>
          </cell>
          <cell r="I1016">
            <v>31.8</v>
          </cell>
          <cell r="J1016">
            <v>53</v>
          </cell>
        </row>
        <row r="1017">
          <cell r="B1017">
            <v>1408</v>
          </cell>
          <cell r="C1017">
            <v>4.8958000000000004</v>
          </cell>
          <cell r="D1017">
            <v>4.0587</v>
          </cell>
          <cell r="E1017">
            <v>0.56920000000000004</v>
          </cell>
          <cell r="F1017">
            <v>0.26450000000000001</v>
          </cell>
          <cell r="G1017">
            <v>3.3999999999999998E-3</v>
          </cell>
          <cell r="H1017">
            <v>15.9</v>
          </cell>
          <cell r="I1017">
            <v>31.8</v>
          </cell>
          <cell r="J1017">
            <v>53</v>
          </cell>
        </row>
        <row r="1018">
          <cell r="B1018">
            <v>1408</v>
          </cell>
          <cell r="C1018">
            <v>12.496700000000001</v>
          </cell>
          <cell r="D1018">
            <v>11.633699999999999</v>
          </cell>
          <cell r="E1018">
            <v>0.56920000000000004</v>
          </cell>
          <cell r="F1018">
            <v>0.29039999999999999</v>
          </cell>
          <cell r="G1018">
            <v>3.3999999999999998E-3</v>
          </cell>
          <cell r="I1018">
            <v>31.8</v>
          </cell>
          <cell r="J1018">
            <v>53</v>
          </cell>
        </row>
        <row r="1019">
          <cell r="B1019">
            <v>1408</v>
          </cell>
          <cell r="C1019">
            <v>39.899099999999997</v>
          </cell>
          <cell r="D1019">
            <v>37.859200000000001</v>
          </cell>
          <cell r="E1019">
            <v>1.5806</v>
          </cell>
          <cell r="F1019">
            <v>0.45600000000000002</v>
          </cell>
          <cell r="G1019">
            <v>3.3999999999999998E-3</v>
          </cell>
          <cell r="J1019">
            <v>53</v>
          </cell>
        </row>
        <row r="1021">
          <cell r="B1021" t="str">
            <v>Evolução DEC Conjunto Sapopemba</v>
          </cell>
        </row>
        <row r="1022">
          <cell r="B1022" t="str">
            <v>CONSUM</v>
          </cell>
          <cell r="C1022" t="str">
            <v>TOTAL</v>
          </cell>
          <cell r="D1022" t="str">
            <v>NPROG</v>
          </cell>
          <cell r="E1022" t="str">
            <v>PROG</v>
          </cell>
          <cell r="F1022" t="str">
            <v>SUBT INT</v>
          </cell>
          <cell r="G1022" t="str">
            <v>SUBT EXT</v>
          </cell>
          <cell r="H1022" t="str">
            <v>Padrão Mensal = 3</v>
          </cell>
          <cell r="I1022" t="str">
            <v>Padrão Trimestral = 6</v>
          </cell>
          <cell r="J1022" t="str">
            <v>Padrão Anual = 10</v>
          </cell>
        </row>
        <row r="1023">
          <cell r="B1023">
            <v>96542</v>
          </cell>
          <cell r="C1023">
            <v>0.89480000000000004</v>
          </cell>
          <cell r="D1023">
            <v>0.77210000000000001</v>
          </cell>
          <cell r="E1023">
            <v>9.98E-2</v>
          </cell>
          <cell r="F1023">
            <v>2.29E-2</v>
          </cell>
          <cell r="G1023">
            <v>0</v>
          </cell>
          <cell r="H1023">
            <v>3</v>
          </cell>
          <cell r="I1023">
            <v>6</v>
          </cell>
          <cell r="J1023">
            <v>10</v>
          </cell>
        </row>
        <row r="1024">
          <cell r="B1024">
            <v>96542</v>
          </cell>
          <cell r="C1024">
            <v>0.47020000000000001</v>
          </cell>
          <cell r="D1024">
            <v>0.2772</v>
          </cell>
          <cell r="E1024">
            <v>0.193</v>
          </cell>
          <cell r="F1024">
            <v>0</v>
          </cell>
          <cell r="G1024">
            <v>0</v>
          </cell>
          <cell r="H1024">
            <v>3</v>
          </cell>
          <cell r="I1024">
            <v>6</v>
          </cell>
          <cell r="J1024">
            <v>10</v>
          </cell>
        </row>
        <row r="1025">
          <cell r="B1025">
            <v>96305</v>
          </cell>
          <cell r="C1025">
            <v>0.36620000000000003</v>
          </cell>
          <cell r="D1025">
            <v>0.25609999999999999</v>
          </cell>
          <cell r="E1025">
            <v>6.4299999999999996E-2</v>
          </cell>
          <cell r="F1025">
            <v>0</v>
          </cell>
          <cell r="G1025">
            <v>4.5900000000000003E-2</v>
          </cell>
          <cell r="H1025">
            <v>3</v>
          </cell>
          <cell r="I1025">
            <v>6</v>
          </cell>
          <cell r="J1025">
            <v>10</v>
          </cell>
        </row>
        <row r="1026">
          <cell r="B1026">
            <v>96463</v>
          </cell>
          <cell r="C1026">
            <v>1.7317</v>
          </cell>
          <cell r="D1026">
            <v>1.3058000000000001</v>
          </cell>
          <cell r="E1026">
            <v>0.35720000000000002</v>
          </cell>
          <cell r="F1026">
            <v>2.29E-2</v>
          </cell>
          <cell r="G1026">
            <v>4.58E-2</v>
          </cell>
          <cell r="H1026">
            <v>3</v>
          </cell>
          <cell r="I1026">
            <v>6</v>
          </cell>
          <cell r="J1026">
            <v>10</v>
          </cell>
        </row>
        <row r="1027">
          <cell r="B1027">
            <v>96292</v>
          </cell>
          <cell r="C1027">
            <v>0.25290000000000001</v>
          </cell>
          <cell r="D1027">
            <v>0.1208</v>
          </cell>
          <cell r="E1027">
            <v>2.1499999999999998E-2</v>
          </cell>
          <cell r="F1027">
            <v>0</v>
          </cell>
          <cell r="G1027">
            <v>0.11070000000000001</v>
          </cell>
          <cell r="H1027">
            <v>3</v>
          </cell>
          <cell r="I1027">
            <v>6</v>
          </cell>
          <cell r="J1027">
            <v>10</v>
          </cell>
        </row>
        <row r="1028">
          <cell r="B1028">
            <v>96289</v>
          </cell>
          <cell r="C1028">
            <v>0.4153</v>
          </cell>
          <cell r="D1028">
            <v>0.33779999999999999</v>
          </cell>
          <cell r="E1028">
            <v>1.34E-2</v>
          </cell>
          <cell r="F1028">
            <v>4.6800000000000001E-2</v>
          </cell>
          <cell r="G1028">
            <v>1.7399999999999999E-2</v>
          </cell>
          <cell r="H1028">
            <v>3</v>
          </cell>
          <cell r="I1028">
            <v>6</v>
          </cell>
          <cell r="J1028">
            <v>10</v>
          </cell>
        </row>
        <row r="1029">
          <cell r="B1029">
            <v>96262</v>
          </cell>
          <cell r="C1029">
            <v>0.60209999999999997</v>
          </cell>
          <cell r="D1029">
            <v>0.57809999999999995</v>
          </cell>
          <cell r="E1029">
            <v>2.4E-2</v>
          </cell>
          <cell r="F1029">
            <v>0</v>
          </cell>
          <cell r="G1029">
            <v>0</v>
          </cell>
          <cell r="H1029">
            <v>3</v>
          </cell>
          <cell r="I1029">
            <v>6</v>
          </cell>
          <cell r="J1029">
            <v>10</v>
          </cell>
        </row>
        <row r="1030">
          <cell r="B1030">
            <v>96281</v>
          </cell>
          <cell r="C1030">
            <v>1.2702</v>
          </cell>
          <cell r="D1030">
            <v>1.0366</v>
          </cell>
          <cell r="E1030">
            <v>5.8900000000000001E-2</v>
          </cell>
          <cell r="F1030">
            <v>4.6800000000000001E-2</v>
          </cell>
          <cell r="G1030">
            <v>0.12809999999999999</v>
          </cell>
          <cell r="H1030">
            <v>3</v>
          </cell>
          <cell r="I1030">
            <v>6</v>
          </cell>
          <cell r="J1030">
            <v>10</v>
          </cell>
        </row>
        <row r="1031">
          <cell r="B1031">
            <v>97482</v>
          </cell>
          <cell r="C1031">
            <v>0.67390000000000005</v>
          </cell>
          <cell r="D1031">
            <v>0.51049999999999995</v>
          </cell>
          <cell r="E1031">
            <v>0.16350000000000001</v>
          </cell>
          <cell r="F1031">
            <v>0</v>
          </cell>
          <cell r="G1031">
            <v>0</v>
          </cell>
          <cell r="H1031">
            <v>3</v>
          </cell>
          <cell r="I1031">
            <v>6</v>
          </cell>
          <cell r="J1031">
            <v>10</v>
          </cell>
        </row>
        <row r="1032">
          <cell r="B1032">
            <v>97530</v>
          </cell>
          <cell r="C1032">
            <v>0.38290000000000002</v>
          </cell>
          <cell r="D1032">
            <v>0.24460000000000001</v>
          </cell>
          <cell r="E1032">
            <v>0.13819999999999999</v>
          </cell>
          <cell r="F1032">
            <v>0</v>
          </cell>
          <cell r="G1032">
            <v>0</v>
          </cell>
          <cell r="H1032">
            <v>3</v>
          </cell>
          <cell r="I1032">
            <v>6</v>
          </cell>
          <cell r="J1032">
            <v>10</v>
          </cell>
        </row>
        <row r="1033">
          <cell r="B1033">
            <v>97529</v>
          </cell>
          <cell r="C1033">
            <v>0.57299999999999995</v>
          </cell>
          <cell r="D1033">
            <v>0.4259</v>
          </cell>
          <cell r="E1033">
            <v>0.1472</v>
          </cell>
          <cell r="F1033">
            <v>0</v>
          </cell>
          <cell r="G1033">
            <v>0</v>
          </cell>
          <cell r="H1033">
            <v>3</v>
          </cell>
          <cell r="I1033">
            <v>6</v>
          </cell>
          <cell r="J1033">
            <v>10</v>
          </cell>
        </row>
        <row r="1034">
          <cell r="B1034">
            <v>97514</v>
          </cell>
          <cell r="C1034">
            <v>1.6296999999999999</v>
          </cell>
          <cell r="D1034">
            <v>1.1809000000000001</v>
          </cell>
          <cell r="E1034">
            <v>0.44890000000000002</v>
          </cell>
          <cell r="F1034">
            <v>0</v>
          </cell>
          <cell r="G1034">
            <v>0</v>
          </cell>
          <cell r="H1034">
            <v>3</v>
          </cell>
          <cell r="I1034">
            <v>6</v>
          </cell>
          <cell r="J1034">
            <v>10</v>
          </cell>
        </row>
        <row r="1035">
          <cell r="B1035">
            <v>97599</v>
          </cell>
          <cell r="C1035">
            <v>1.1346000000000001</v>
          </cell>
          <cell r="D1035">
            <v>0.61150000000000004</v>
          </cell>
          <cell r="E1035">
            <v>0.52310000000000001</v>
          </cell>
          <cell r="F1035">
            <v>0</v>
          </cell>
          <cell r="G1035">
            <v>0</v>
          </cell>
          <cell r="H1035">
            <v>3</v>
          </cell>
          <cell r="I1035">
            <v>6</v>
          </cell>
          <cell r="J1035">
            <v>10</v>
          </cell>
        </row>
        <row r="1036">
          <cell r="B1036">
            <v>97594</v>
          </cell>
          <cell r="C1036">
            <v>1.2795000000000001</v>
          </cell>
          <cell r="D1036">
            <v>0.23139999999999999</v>
          </cell>
          <cell r="E1036">
            <v>0.61260000000000003</v>
          </cell>
          <cell r="F1036">
            <v>0.2452</v>
          </cell>
          <cell r="G1036">
            <v>0.19020000000000001</v>
          </cell>
          <cell r="H1036">
            <v>3</v>
          </cell>
          <cell r="I1036">
            <v>6</v>
          </cell>
          <cell r="J1036">
            <v>10</v>
          </cell>
        </row>
        <row r="1037">
          <cell r="B1037">
            <v>98749</v>
          </cell>
          <cell r="C1037">
            <v>1.256</v>
          </cell>
          <cell r="D1037">
            <v>0.94479999999999997</v>
          </cell>
          <cell r="E1037">
            <v>0.19359999999999999</v>
          </cell>
          <cell r="F1037">
            <v>0.1177</v>
          </cell>
          <cell r="G1037">
            <v>0</v>
          </cell>
          <cell r="H1037">
            <v>3</v>
          </cell>
          <cell r="I1037">
            <v>6</v>
          </cell>
          <cell r="J1037">
            <v>10</v>
          </cell>
        </row>
        <row r="1038">
          <cell r="B1038">
            <v>97981</v>
          </cell>
          <cell r="C1038">
            <v>3.6705000000000001</v>
          </cell>
          <cell r="D1038">
            <v>1.7918000000000001</v>
          </cell>
          <cell r="E1038">
            <v>1.3264</v>
          </cell>
          <cell r="F1038">
            <v>0.3629</v>
          </cell>
          <cell r="G1038">
            <v>0.18940000000000001</v>
          </cell>
          <cell r="I1038">
            <v>6</v>
          </cell>
          <cell r="J1038">
            <v>10</v>
          </cell>
        </row>
        <row r="1039">
          <cell r="B1039">
            <v>97060</v>
          </cell>
          <cell r="C1039">
            <v>8.3238000000000003</v>
          </cell>
          <cell r="D1039">
            <v>5.3213999999999997</v>
          </cell>
          <cell r="E1039">
            <v>2.2033999999999998</v>
          </cell>
          <cell r="F1039">
            <v>0.4355</v>
          </cell>
          <cell r="G1039">
            <v>0.3639</v>
          </cell>
          <cell r="J1039">
            <v>10</v>
          </cell>
        </row>
        <row r="1041">
          <cell r="B1041" t="str">
            <v>Evolução DEC Conjunto Saúde</v>
          </cell>
        </row>
        <row r="1042">
          <cell r="B1042" t="str">
            <v>CONSUM</v>
          </cell>
          <cell r="C1042" t="str">
            <v>TOTAL</v>
          </cell>
          <cell r="D1042" t="str">
            <v>NPROG</v>
          </cell>
          <cell r="E1042" t="str">
            <v>PROG</v>
          </cell>
          <cell r="F1042" t="str">
            <v>SUBT INT</v>
          </cell>
          <cell r="G1042" t="str">
            <v>SUBT EXT</v>
          </cell>
          <cell r="H1042" t="str">
            <v>Padrão Mensal = 2,5</v>
          </cell>
          <cell r="I1042" t="str">
            <v>Padrão Trimestral = 3,6</v>
          </cell>
          <cell r="J1042" t="str">
            <v>Padrão Anual = 6</v>
          </cell>
        </row>
        <row r="1043">
          <cell r="B1043">
            <v>105070</v>
          </cell>
          <cell r="C1043">
            <v>0.32600000000000001</v>
          </cell>
          <cell r="D1043">
            <v>0.26869999999999999</v>
          </cell>
          <cell r="E1043">
            <v>5.74E-2</v>
          </cell>
          <cell r="F1043">
            <v>0</v>
          </cell>
          <cell r="G1043">
            <v>0</v>
          </cell>
          <cell r="H1043">
            <v>2.5</v>
          </cell>
          <cell r="I1043">
            <v>3.6</v>
          </cell>
          <cell r="J1043">
            <v>6</v>
          </cell>
        </row>
        <row r="1044">
          <cell r="B1044">
            <v>105001</v>
          </cell>
          <cell r="C1044">
            <v>1.4057999999999999</v>
          </cell>
          <cell r="D1044">
            <v>1.1343000000000001</v>
          </cell>
          <cell r="E1044">
            <v>2.46E-2</v>
          </cell>
          <cell r="F1044">
            <v>0.24690000000000001</v>
          </cell>
          <cell r="G1044">
            <v>0</v>
          </cell>
          <cell r="H1044">
            <v>2.5</v>
          </cell>
          <cell r="I1044">
            <v>3.6</v>
          </cell>
          <cell r="J1044">
            <v>6</v>
          </cell>
        </row>
        <row r="1045">
          <cell r="B1045">
            <v>105051</v>
          </cell>
          <cell r="C1045">
            <v>0.52329999999999999</v>
          </cell>
          <cell r="D1045">
            <v>0.36730000000000002</v>
          </cell>
          <cell r="E1045">
            <v>7.9299999999999995E-2</v>
          </cell>
          <cell r="F1045">
            <v>0</v>
          </cell>
          <cell r="G1045">
            <v>7.6799999999999993E-2</v>
          </cell>
          <cell r="H1045">
            <v>2.5</v>
          </cell>
          <cell r="I1045">
            <v>3.6</v>
          </cell>
          <cell r="J1045">
            <v>6</v>
          </cell>
        </row>
        <row r="1046">
          <cell r="B1046">
            <v>105041</v>
          </cell>
          <cell r="C1046">
            <v>2.2547000000000001</v>
          </cell>
          <cell r="D1046">
            <v>1.77</v>
          </cell>
          <cell r="E1046">
            <v>0.1613</v>
          </cell>
          <cell r="F1046">
            <v>0.24679999999999999</v>
          </cell>
          <cell r="G1046">
            <v>7.6799999999999993E-2</v>
          </cell>
          <cell r="H1046">
            <v>2.5</v>
          </cell>
          <cell r="I1046">
            <v>3.6</v>
          </cell>
          <cell r="J1046">
            <v>6</v>
          </cell>
        </row>
        <row r="1047">
          <cell r="B1047">
            <v>105053</v>
          </cell>
          <cell r="C1047">
            <v>0.9929</v>
          </cell>
          <cell r="D1047">
            <v>9.1700000000000004E-2</v>
          </cell>
          <cell r="E1047">
            <v>2.12E-2</v>
          </cell>
          <cell r="F1047">
            <v>1E-4</v>
          </cell>
          <cell r="G1047">
            <v>0.88</v>
          </cell>
          <cell r="H1047">
            <v>2.5</v>
          </cell>
          <cell r="I1047">
            <v>3.6</v>
          </cell>
          <cell r="J1047">
            <v>6</v>
          </cell>
        </row>
        <row r="1048">
          <cell r="B1048">
            <v>105032</v>
          </cell>
          <cell r="C1048">
            <v>0.30740000000000001</v>
          </cell>
          <cell r="D1048">
            <v>0.27400000000000002</v>
          </cell>
          <cell r="E1048">
            <v>3.3399999999999999E-2</v>
          </cell>
          <cell r="F1048">
            <v>0</v>
          </cell>
          <cell r="G1048">
            <v>0</v>
          </cell>
          <cell r="H1048">
            <v>2.5</v>
          </cell>
          <cell r="I1048">
            <v>3.6</v>
          </cell>
          <cell r="J1048">
            <v>6</v>
          </cell>
        </row>
        <row r="1049">
          <cell r="B1049">
            <v>105032</v>
          </cell>
          <cell r="C1049">
            <v>0.1046</v>
          </cell>
          <cell r="D1049">
            <v>5.0700000000000002E-2</v>
          </cell>
          <cell r="E1049">
            <v>5.3900000000000003E-2</v>
          </cell>
          <cell r="F1049">
            <v>0</v>
          </cell>
          <cell r="G1049">
            <v>0</v>
          </cell>
          <cell r="H1049">
            <v>2.5</v>
          </cell>
          <cell r="I1049">
            <v>3.6</v>
          </cell>
          <cell r="J1049">
            <v>6</v>
          </cell>
        </row>
        <row r="1050">
          <cell r="B1050">
            <v>105039</v>
          </cell>
          <cell r="C1050">
            <v>1.405</v>
          </cell>
          <cell r="D1050">
            <v>0.41639999999999999</v>
          </cell>
          <cell r="E1050">
            <v>0.1085</v>
          </cell>
          <cell r="F1050">
            <v>1E-4</v>
          </cell>
          <cell r="G1050">
            <v>0.88009999999999999</v>
          </cell>
          <cell r="H1050">
            <v>2.5</v>
          </cell>
          <cell r="I1050">
            <v>3.6</v>
          </cell>
          <cell r="J1050">
            <v>6</v>
          </cell>
        </row>
        <row r="1051">
          <cell r="B1051">
            <v>106751</v>
          </cell>
          <cell r="C1051">
            <v>8.7300000000000003E-2</v>
          </cell>
          <cell r="D1051">
            <v>4.9099999999999998E-2</v>
          </cell>
          <cell r="E1051">
            <v>3.8199999999999998E-2</v>
          </cell>
          <cell r="F1051">
            <v>0</v>
          </cell>
          <cell r="G1051">
            <v>0</v>
          </cell>
          <cell r="H1051">
            <v>2.5</v>
          </cell>
          <cell r="I1051">
            <v>3.6</v>
          </cell>
          <cell r="J1051">
            <v>6</v>
          </cell>
        </row>
        <row r="1052">
          <cell r="B1052">
            <v>106751</v>
          </cell>
          <cell r="C1052">
            <v>0.13750000000000001</v>
          </cell>
          <cell r="D1052">
            <v>8.7999999999999995E-2</v>
          </cell>
          <cell r="E1052">
            <v>4.7899999999999998E-2</v>
          </cell>
          <cell r="F1052">
            <v>1.6000000000000001E-3</v>
          </cell>
          <cell r="G1052">
            <v>0</v>
          </cell>
          <cell r="H1052">
            <v>2.5</v>
          </cell>
          <cell r="I1052">
            <v>3.6</v>
          </cell>
          <cell r="J1052">
            <v>6</v>
          </cell>
        </row>
        <row r="1053">
          <cell r="B1053">
            <v>106727</v>
          </cell>
          <cell r="C1053">
            <v>0.14799999999999999</v>
          </cell>
          <cell r="D1053">
            <v>7.3899999999999993E-2</v>
          </cell>
          <cell r="E1053">
            <v>8.6E-3</v>
          </cell>
          <cell r="F1053">
            <v>6.54E-2</v>
          </cell>
          <cell r="G1053">
            <v>0</v>
          </cell>
          <cell r="H1053">
            <v>2.5</v>
          </cell>
          <cell r="I1053">
            <v>3.6</v>
          </cell>
          <cell r="J1053">
            <v>6</v>
          </cell>
        </row>
        <row r="1054">
          <cell r="B1054">
            <v>106743</v>
          </cell>
          <cell r="C1054">
            <v>0.37280000000000002</v>
          </cell>
          <cell r="D1054">
            <v>0.21099999999999999</v>
          </cell>
          <cell r="E1054">
            <v>9.4700000000000006E-2</v>
          </cell>
          <cell r="F1054">
            <v>6.7000000000000004E-2</v>
          </cell>
          <cell r="G1054">
            <v>0</v>
          </cell>
          <cell r="H1054">
            <v>2.5</v>
          </cell>
          <cell r="I1054">
            <v>3.6</v>
          </cell>
          <cell r="J1054">
            <v>6</v>
          </cell>
        </row>
        <row r="1055">
          <cell r="B1055">
            <v>106760</v>
          </cell>
          <cell r="C1055">
            <v>0.50729999999999997</v>
          </cell>
          <cell r="D1055">
            <v>0.4723</v>
          </cell>
          <cell r="E1055">
            <v>3.1E-2</v>
          </cell>
          <cell r="F1055">
            <v>4.0000000000000001E-3</v>
          </cell>
          <cell r="G1055">
            <v>0</v>
          </cell>
          <cell r="H1055">
            <v>2.5</v>
          </cell>
          <cell r="I1055">
            <v>3.6</v>
          </cell>
          <cell r="J1055">
            <v>6</v>
          </cell>
        </row>
        <row r="1056">
          <cell r="B1056">
            <v>106542</v>
          </cell>
          <cell r="C1056">
            <v>0.1719</v>
          </cell>
          <cell r="D1056">
            <v>0.121</v>
          </cell>
          <cell r="E1056">
            <v>5.0900000000000001E-2</v>
          </cell>
          <cell r="F1056">
            <v>0</v>
          </cell>
          <cell r="G1056">
            <v>0</v>
          </cell>
          <cell r="H1056">
            <v>2.5</v>
          </cell>
          <cell r="I1056">
            <v>3.6</v>
          </cell>
          <cell r="J1056">
            <v>6</v>
          </cell>
        </row>
        <row r="1057">
          <cell r="B1057">
            <v>108758</v>
          </cell>
          <cell r="C1057">
            <v>0.2949</v>
          </cell>
          <cell r="D1057">
            <v>0.2666</v>
          </cell>
          <cell r="E1057">
            <v>2.8299999999999999E-2</v>
          </cell>
          <cell r="F1057">
            <v>0</v>
          </cell>
          <cell r="G1057">
            <v>0</v>
          </cell>
          <cell r="H1057">
            <v>2.5</v>
          </cell>
          <cell r="I1057">
            <v>3.6</v>
          </cell>
          <cell r="J1057">
            <v>6</v>
          </cell>
        </row>
        <row r="1058">
          <cell r="B1058">
            <v>107353</v>
          </cell>
          <cell r="C1058">
            <v>0.97389999999999999</v>
          </cell>
          <cell r="D1058">
            <v>0.8599</v>
          </cell>
          <cell r="E1058">
            <v>0.11</v>
          </cell>
          <cell r="F1058">
            <v>4.0000000000000001E-3</v>
          </cell>
          <cell r="G1058">
            <v>0</v>
          </cell>
          <cell r="I1058">
            <v>3.6</v>
          </cell>
          <cell r="J1058">
            <v>6</v>
          </cell>
        </row>
        <row r="1059">
          <cell r="B1059">
            <v>106044</v>
          </cell>
          <cell r="C1059">
            <v>4.9862000000000002</v>
          </cell>
          <cell r="D1059">
            <v>3.2486000000000002</v>
          </cell>
          <cell r="E1059">
            <v>0.47399999999999998</v>
          </cell>
          <cell r="F1059">
            <v>0.316</v>
          </cell>
          <cell r="G1059">
            <v>0.94789999999999996</v>
          </cell>
          <cell r="J1059">
            <v>6</v>
          </cell>
        </row>
        <row r="1061">
          <cell r="B1061" t="str">
            <v>Evolução DEC Conjunto Taboão da Serra</v>
          </cell>
        </row>
        <row r="1062">
          <cell r="B1062" t="str">
            <v>CONSUM</v>
          </cell>
          <cell r="C1062" t="str">
            <v>TOTAL</v>
          </cell>
          <cell r="D1062" t="str">
            <v>NPROG</v>
          </cell>
          <cell r="E1062" t="str">
            <v>PROG</v>
          </cell>
          <cell r="F1062" t="str">
            <v>SUBT INT</v>
          </cell>
          <cell r="G1062" t="str">
            <v>SUBT EXT</v>
          </cell>
          <cell r="H1062" t="str">
            <v>Padrão Mensal = 5,7</v>
          </cell>
          <cell r="I1062" t="str">
            <v>Padrão Trimestral = 11,4</v>
          </cell>
          <cell r="J1062" t="str">
            <v>Padrão Anual = 19</v>
          </cell>
        </row>
        <row r="1063">
          <cell r="B1063">
            <v>64339</v>
          </cell>
          <cell r="C1063">
            <v>2.2319</v>
          </cell>
          <cell r="D1063">
            <v>1.9710000000000001</v>
          </cell>
          <cell r="E1063">
            <v>0.26090000000000002</v>
          </cell>
          <cell r="F1063">
            <v>0</v>
          </cell>
          <cell r="G1063">
            <v>0</v>
          </cell>
          <cell r="H1063">
            <v>5.7</v>
          </cell>
          <cell r="I1063">
            <v>11.4</v>
          </cell>
          <cell r="J1063">
            <v>19</v>
          </cell>
        </row>
        <row r="1064">
          <cell r="B1064">
            <v>64342</v>
          </cell>
          <cell r="C1064">
            <v>7.3085000000000004</v>
          </cell>
          <cell r="D1064">
            <v>5.1516999999999999</v>
          </cell>
          <cell r="E1064">
            <v>2.1553</v>
          </cell>
          <cell r="F1064">
            <v>1.5E-3</v>
          </cell>
          <cell r="G1064">
            <v>0</v>
          </cell>
          <cell r="H1064">
            <v>5.7</v>
          </cell>
          <cell r="I1064">
            <v>11.4</v>
          </cell>
          <cell r="J1064">
            <v>19</v>
          </cell>
        </row>
        <row r="1065">
          <cell r="B1065">
            <v>64306</v>
          </cell>
          <cell r="C1065">
            <v>1.4077999999999999</v>
          </cell>
          <cell r="D1065">
            <v>1.3651</v>
          </cell>
          <cell r="E1065">
            <v>4.1500000000000002E-2</v>
          </cell>
          <cell r="F1065">
            <v>0</v>
          </cell>
          <cell r="G1065">
            <v>1.1999999999999999E-3</v>
          </cell>
          <cell r="H1065">
            <v>5.7</v>
          </cell>
          <cell r="I1065">
            <v>11.4</v>
          </cell>
          <cell r="J1065">
            <v>19</v>
          </cell>
        </row>
        <row r="1066">
          <cell r="B1066">
            <v>64329</v>
          </cell>
          <cell r="C1066">
            <v>10.9495</v>
          </cell>
          <cell r="D1066">
            <v>8.4886999999999997</v>
          </cell>
          <cell r="E1066">
            <v>2.4582000000000002</v>
          </cell>
          <cell r="F1066">
            <v>1.5E-3</v>
          </cell>
          <cell r="G1066">
            <v>1.1999999999999999E-3</v>
          </cell>
          <cell r="H1066">
            <v>5.7</v>
          </cell>
          <cell r="I1066">
            <v>11.4</v>
          </cell>
          <cell r="J1066">
            <v>19</v>
          </cell>
        </row>
        <row r="1067">
          <cell r="B1067">
            <v>64279</v>
          </cell>
          <cell r="C1067">
            <v>0.33510000000000001</v>
          </cell>
          <cell r="D1067">
            <v>0.23910000000000001</v>
          </cell>
          <cell r="E1067">
            <v>9.6100000000000005E-2</v>
          </cell>
          <cell r="F1067">
            <v>0</v>
          </cell>
          <cell r="G1067">
            <v>0</v>
          </cell>
          <cell r="H1067">
            <v>5.7</v>
          </cell>
          <cell r="I1067">
            <v>11.4</v>
          </cell>
          <cell r="J1067">
            <v>19</v>
          </cell>
        </row>
        <row r="1068">
          <cell r="B1068">
            <v>64399</v>
          </cell>
          <cell r="C1068">
            <v>1.0740000000000001</v>
          </cell>
          <cell r="D1068">
            <v>0.6754</v>
          </cell>
          <cell r="E1068">
            <v>1.04E-2</v>
          </cell>
          <cell r="F1068">
            <v>0.38819999999999999</v>
          </cell>
          <cell r="G1068">
            <v>0</v>
          </cell>
          <cell r="H1068">
            <v>5.7</v>
          </cell>
          <cell r="I1068">
            <v>11.4</v>
          </cell>
          <cell r="J1068">
            <v>19</v>
          </cell>
        </row>
        <row r="1069">
          <cell r="B1069">
            <v>64380</v>
          </cell>
          <cell r="C1069">
            <v>0.30549999999999999</v>
          </cell>
          <cell r="D1069">
            <v>0.28070000000000001</v>
          </cell>
          <cell r="E1069">
            <v>2.4799999999999999E-2</v>
          </cell>
          <cell r="F1069">
            <v>0</v>
          </cell>
          <cell r="G1069">
            <v>0</v>
          </cell>
          <cell r="H1069">
            <v>5.7</v>
          </cell>
          <cell r="I1069">
            <v>11.4</v>
          </cell>
          <cell r="J1069">
            <v>19</v>
          </cell>
        </row>
        <row r="1070">
          <cell r="B1070">
            <v>64353</v>
          </cell>
          <cell r="C1070">
            <v>1.7151000000000001</v>
          </cell>
          <cell r="D1070">
            <v>1.1955</v>
          </cell>
          <cell r="E1070">
            <v>0.13120000000000001</v>
          </cell>
          <cell r="F1070">
            <v>0.38850000000000001</v>
          </cell>
          <cell r="G1070">
            <v>0</v>
          </cell>
          <cell r="H1070">
            <v>5.7</v>
          </cell>
          <cell r="I1070">
            <v>11.4</v>
          </cell>
          <cell r="J1070">
            <v>19</v>
          </cell>
        </row>
        <row r="1071">
          <cell r="B1071">
            <v>65037</v>
          </cell>
          <cell r="C1071">
            <v>1.2646999999999999</v>
          </cell>
          <cell r="D1071">
            <v>1.2642</v>
          </cell>
          <cell r="E1071">
            <v>5.0000000000000001E-4</v>
          </cell>
          <cell r="F1071">
            <v>0</v>
          </cell>
          <cell r="G1071">
            <v>0</v>
          </cell>
          <cell r="H1071">
            <v>5.7</v>
          </cell>
          <cell r="I1071">
            <v>11.4</v>
          </cell>
          <cell r="J1071">
            <v>19</v>
          </cell>
        </row>
        <row r="1072">
          <cell r="B1072">
            <v>65043</v>
          </cell>
          <cell r="C1072">
            <v>0.73319999999999996</v>
          </cell>
          <cell r="D1072">
            <v>0.72150000000000003</v>
          </cell>
          <cell r="E1072">
            <v>1.17E-2</v>
          </cell>
          <cell r="F1072">
            <v>0</v>
          </cell>
          <cell r="G1072">
            <v>0</v>
          </cell>
          <cell r="H1072">
            <v>5.7</v>
          </cell>
          <cell r="I1072">
            <v>11.4</v>
          </cell>
          <cell r="J1072">
            <v>19</v>
          </cell>
        </row>
        <row r="1073">
          <cell r="B1073">
            <v>65033</v>
          </cell>
          <cell r="C1073">
            <v>1.6420999999999999</v>
          </cell>
          <cell r="D1073">
            <v>1.4798</v>
          </cell>
          <cell r="E1073">
            <v>1.8599999999999998E-2</v>
          </cell>
          <cell r="F1073">
            <v>0.14369999999999999</v>
          </cell>
          <cell r="G1073">
            <v>0</v>
          </cell>
          <cell r="H1073">
            <v>5.7</v>
          </cell>
          <cell r="I1073">
            <v>11.4</v>
          </cell>
          <cell r="J1073">
            <v>19</v>
          </cell>
        </row>
        <row r="1074">
          <cell r="B1074">
            <v>65038</v>
          </cell>
          <cell r="C1074">
            <v>3.6398999999999999</v>
          </cell>
          <cell r="D1074">
            <v>3.4653999999999998</v>
          </cell>
          <cell r="E1074">
            <v>3.0800000000000001E-2</v>
          </cell>
          <cell r="F1074">
            <v>0.14369999999999999</v>
          </cell>
          <cell r="G1074">
            <v>0</v>
          </cell>
          <cell r="H1074">
            <v>5.7</v>
          </cell>
          <cell r="I1074">
            <v>11.4</v>
          </cell>
          <cell r="J1074">
            <v>19</v>
          </cell>
        </row>
        <row r="1075">
          <cell r="B1075">
            <v>65061</v>
          </cell>
          <cell r="C1075">
            <v>1.2384999999999999</v>
          </cell>
          <cell r="D1075">
            <v>1.2049000000000001</v>
          </cell>
          <cell r="E1075">
            <v>1.7100000000000001E-2</v>
          </cell>
          <cell r="F1075">
            <v>1.5100000000000001E-2</v>
          </cell>
          <cell r="G1075">
            <v>1.4E-3</v>
          </cell>
          <cell r="H1075">
            <v>5.7</v>
          </cell>
          <cell r="I1075">
            <v>11.4</v>
          </cell>
          <cell r="J1075">
            <v>19</v>
          </cell>
        </row>
        <row r="1076">
          <cell r="B1076">
            <v>65056</v>
          </cell>
          <cell r="C1076">
            <v>0.48330000000000001</v>
          </cell>
          <cell r="D1076">
            <v>0.46379999999999999</v>
          </cell>
          <cell r="E1076">
            <v>1.95E-2</v>
          </cell>
          <cell r="F1076">
            <v>0</v>
          </cell>
          <cell r="G1076">
            <v>0</v>
          </cell>
          <cell r="H1076">
            <v>5.7</v>
          </cell>
          <cell r="I1076">
            <v>11.4</v>
          </cell>
          <cell r="J1076">
            <v>19</v>
          </cell>
        </row>
        <row r="1077">
          <cell r="B1077">
            <v>66253</v>
          </cell>
          <cell r="C1077">
            <v>0.52470000000000006</v>
          </cell>
          <cell r="D1077">
            <v>0.51929999999999998</v>
          </cell>
          <cell r="E1077">
            <v>5.4000000000000003E-3</v>
          </cell>
          <cell r="F1077">
            <v>0</v>
          </cell>
          <cell r="G1077">
            <v>0</v>
          </cell>
          <cell r="H1077">
            <v>5.7</v>
          </cell>
          <cell r="I1077">
            <v>11.4</v>
          </cell>
          <cell r="J1077">
            <v>19</v>
          </cell>
        </row>
        <row r="1078">
          <cell r="B1078">
            <v>65457</v>
          </cell>
          <cell r="C1078">
            <v>2.2423999999999999</v>
          </cell>
          <cell r="D1078">
            <v>2.1842000000000001</v>
          </cell>
          <cell r="E1078">
            <v>4.1799999999999997E-2</v>
          </cell>
          <cell r="F1078">
            <v>1.4999999999999999E-2</v>
          </cell>
          <cell r="G1078">
            <v>1.4E-3</v>
          </cell>
          <cell r="I1078">
            <v>11.4</v>
          </cell>
          <cell r="J1078">
            <v>19</v>
          </cell>
        </row>
        <row r="1079">
          <cell r="B1079">
            <v>64794</v>
          </cell>
          <cell r="C1079">
            <v>18.493400000000001</v>
          </cell>
          <cell r="D1079">
            <v>15.3001</v>
          </cell>
          <cell r="E1079">
            <v>2.6440000000000001</v>
          </cell>
          <cell r="F1079">
            <v>0.54669999999999996</v>
          </cell>
          <cell r="G1079">
            <v>2.5999999999999999E-3</v>
          </cell>
          <cell r="J1079">
            <v>19</v>
          </cell>
        </row>
        <row r="1081">
          <cell r="B1081" t="str">
            <v>Evolução DEC Conjunto Tatuapé</v>
          </cell>
        </row>
        <row r="1082">
          <cell r="B1082" t="str">
            <v>CONSUM</v>
          </cell>
          <cell r="C1082" t="str">
            <v>TOTAL</v>
          </cell>
          <cell r="D1082" t="str">
            <v>NPROG</v>
          </cell>
          <cell r="E1082" t="str">
            <v>PROG</v>
          </cell>
          <cell r="F1082" t="str">
            <v>SUBT INT</v>
          </cell>
          <cell r="G1082" t="str">
            <v>SUBT EXT</v>
          </cell>
          <cell r="H1082" t="str">
            <v>Padrão Mensal = 3</v>
          </cell>
          <cell r="I1082" t="str">
            <v>Padrão Trimestral = 6</v>
          </cell>
          <cell r="J1082" t="str">
            <v>Padrão Anual = 10</v>
          </cell>
        </row>
        <row r="1083">
          <cell r="B1083">
            <v>48235</v>
          </cell>
          <cell r="C1083">
            <v>0.98960000000000004</v>
          </cell>
          <cell r="D1083">
            <v>0.1193</v>
          </cell>
          <cell r="E1083">
            <v>1.3100000000000001E-2</v>
          </cell>
          <cell r="F1083">
            <v>0.85719999999999996</v>
          </cell>
          <cell r="G1083">
            <v>0</v>
          </cell>
          <cell r="H1083">
            <v>3</v>
          </cell>
          <cell r="I1083">
            <v>6</v>
          </cell>
          <cell r="J1083">
            <v>10</v>
          </cell>
        </row>
        <row r="1084">
          <cell r="B1084">
            <v>48128</v>
          </cell>
          <cell r="C1084">
            <v>0.36749999999999999</v>
          </cell>
          <cell r="D1084">
            <v>0.2883</v>
          </cell>
          <cell r="E1084">
            <v>5.04E-2</v>
          </cell>
          <cell r="F1084">
            <v>2.8899999999999999E-2</v>
          </cell>
          <cell r="G1084">
            <v>0</v>
          </cell>
          <cell r="H1084">
            <v>3</v>
          </cell>
          <cell r="I1084">
            <v>6</v>
          </cell>
          <cell r="J1084">
            <v>10</v>
          </cell>
        </row>
        <row r="1085">
          <cell r="B1085">
            <v>48031</v>
          </cell>
          <cell r="C1085">
            <v>0.47920000000000001</v>
          </cell>
          <cell r="D1085">
            <v>0.43809999999999999</v>
          </cell>
          <cell r="E1085">
            <v>1.6799999999999999E-2</v>
          </cell>
          <cell r="F1085">
            <v>0</v>
          </cell>
          <cell r="G1085">
            <v>2.4400000000000002E-2</v>
          </cell>
          <cell r="H1085">
            <v>3</v>
          </cell>
          <cell r="I1085">
            <v>6</v>
          </cell>
          <cell r="J1085">
            <v>10</v>
          </cell>
        </row>
        <row r="1086">
          <cell r="B1086">
            <v>48131</v>
          </cell>
          <cell r="C1086">
            <v>1.8373999999999999</v>
          </cell>
          <cell r="D1086">
            <v>0.84499999999999997</v>
          </cell>
          <cell r="E1086">
            <v>8.0299999999999996E-2</v>
          </cell>
          <cell r="F1086">
            <v>0.88800000000000001</v>
          </cell>
          <cell r="G1086">
            <v>2.4299999999999999E-2</v>
          </cell>
          <cell r="H1086">
            <v>3</v>
          </cell>
          <cell r="I1086">
            <v>6</v>
          </cell>
          <cell r="J1086">
            <v>10</v>
          </cell>
        </row>
        <row r="1087">
          <cell r="B1087">
            <v>48035</v>
          </cell>
          <cell r="C1087">
            <v>7.3099999999999998E-2</v>
          </cell>
          <cell r="D1087">
            <v>4.1599999999999998E-2</v>
          </cell>
          <cell r="E1087">
            <v>2.8000000000000001E-2</v>
          </cell>
          <cell r="F1087">
            <v>3.5000000000000001E-3</v>
          </cell>
          <cell r="G1087">
            <v>0</v>
          </cell>
          <cell r="H1087">
            <v>3</v>
          </cell>
          <cell r="I1087">
            <v>6</v>
          </cell>
          <cell r="J1087">
            <v>10</v>
          </cell>
        </row>
        <row r="1088">
          <cell r="B1088">
            <v>48035</v>
          </cell>
          <cell r="C1088">
            <v>9.0800000000000006E-2</v>
          </cell>
          <cell r="D1088">
            <v>2.9499999999999998E-2</v>
          </cell>
          <cell r="E1088">
            <v>6.13E-2</v>
          </cell>
          <cell r="F1088">
            <v>0</v>
          </cell>
          <cell r="G1088">
            <v>0</v>
          </cell>
          <cell r="H1088">
            <v>3</v>
          </cell>
          <cell r="I1088">
            <v>6</v>
          </cell>
          <cell r="J1088">
            <v>10</v>
          </cell>
        </row>
        <row r="1089">
          <cell r="B1089">
            <v>48033</v>
          </cell>
          <cell r="C1089">
            <v>8.6199999999999999E-2</v>
          </cell>
          <cell r="D1089">
            <v>4.4699999999999997E-2</v>
          </cell>
          <cell r="E1089">
            <v>4.1500000000000002E-2</v>
          </cell>
          <cell r="F1089">
            <v>0</v>
          </cell>
          <cell r="G1089">
            <v>0</v>
          </cell>
          <cell r="H1089">
            <v>3</v>
          </cell>
          <cell r="I1089">
            <v>6</v>
          </cell>
          <cell r="J1089">
            <v>10</v>
          </cell>
        </row>
        <row r="1090">
          <cell r="B1090">
            <v>48034</v>
          </cell>
          <cell r="C1090">
            <v>0.25009999999999999</v>
          </cell>
          <cell r="D1090">
            <v>0.1158</v>
          </cell>
          <cell r="E1090">
            <v>0.1308</v>
          </cell>
          <cell r="F1090">
            <v>3.5000000000000001E-3</v>
          </cell>
          <cell r="G1090">
            <v>0</v>
          </cell>
          <cell r="H1090">
            <v>3</v>
          </cell>
          <cell r="I1090">
            <v>6</v>
          </cell>
          <cell r="J1090">
            <v>10</v>
          </cell>
        </row>
        <row r="1091">
          <cell r="B1091">
            <v>48701</v>
          </cell>
          <cell r="C1091">
            <v>0.1618</v>
          </cell>
          <cell r="D1091">
            <v>6.6600000000000006E-2</v>
          </cell>
          <cell r="E1091">
            <v>9.5100000000000004E-2</v>
          </cell>
          <cell r="F1091">
            <v>1E-4</v>
          </cell>
          <cell r="G1091">
            <v>0</v>
          </cell>
          <cell r="H1091">
            <v>3</v>
          </cell>
          <cell r="I1091">
            <v>6</v>
          </cell>
          <cell r="J1091">
            <v>10</v>
          </cell>
        </row>
        <row r="1092">
          <cell r="B1092">
            <v>48534</v>
          </cell>
          <cell r="C1092">
            <v>7.3800000000000004E-2</v>
          </cell>
          <cell r="D1092">
            <v>5.8799999999999998E-2</v>
          </cell>
          <cell r="E1092">
            <v>1.4999999999999999E-2</v>
          </cell>
          <cell r="F1092">
            <v>0</v>
          </cell>
          <cell r="G1092">
            <v>0</v>
          </cell>
          <cell r="H1092">
            <v>3</v>
          </cell>
          <cell r="I1092">
            <v>6</v>
          </cell>
          <cell r="J1092">
            <v>10</v>
          </cell>
        </row>
        <row r="1093">
          <cell r="B1093">
            <v>48534</v>
          </cell>
          <cell r="C1093">
            <v>8.2400000000000001E-2</v>
          </cell>
          <cell r="D1093">
            <v>6.5600000000000006E-2</v>
          </cell>
          <cell r="E1093">
            <v>9.9000000000000008E-3</v>
          </cell>
          <cell r="F1093">
            <v>6.8999999999999999E-3</v>
          </cell>
          <cell r="G1093">
            <v>0</v>
          </cell>
          <cell r="H1093">
            <v>3</v>
          </cell>
          <cell r="I1093">
            <v>6</v>
          </cell>
          <cell r="J1093">
            <v>10</v>
          </cell>
        </row>
        <row r="1094">
          <cell r="B1094">
            <v>48590</v>
          </cell>
          <cell r="C1094">
            <v>0.31819999999999998</v>
          </cell>
          <cell r="D1094">
            <v>0.191</v>
          </cell>
          <cell r="E1094">
            <v>0.1202</v>
          </cell>
          <cell r="F1094">
            <v>7.0000000000000001E-3</v>
          </cell>
          <cell r="G1094">
            <v>0</v>
          </cell>
          <cell r="H1094">
            <v>3</v>
          </cell>
          <cell r="I1094">
            <v>6</v>
          </cell>
          <cell r="J1094">
            <v>10</v>
          </cell>
        </row>
        <row r="1095">
          <cell r="B1095">
            <v>48550</v>
          </cell>
          <cell r="C1095">
            <v>0.40010000000000001</v>
          </cell>
          <cell r="D1095">
            <v>0.39589999999999997</v>
          </cell>
          <cell r="E1095">
            <v>4.3E-3</v>
          </cell>
          <cell r="F1095">
            <v>0</v>
          </cell>
          <cell r="G1095">
            <v>0</v>
          </cell>
          <cell r="H1095">
            <v>3</v>
          </cell>
          <cell r="I1095">
            <v>6</v>
          </cell>
          <cell r="J1095">
            <v>10</v>
          </cell>
        </row>
        <row r="1096">
          <cell r="B1096">
            <v>48546</v>
          </cell>
          <cell r="C1096">
            <v>6.8099999999999994E-2</v>
          </cell>
          <cell r="D1096">
            <v>1.5599999999999999E-2</v>
          </cell>
          <cell r="E1096">
            <v>5.2499999999999998E-2</v>
          </cell>
          <cell r="F1096">
            <v>0</v>
          </cell>
          <cell r="G1096">
            <v>0</v>
          </cell>
          <cell r="H1096">
            <v>3</v>
          </cell>
          <cell r="I1096">
            <v>6</v>
          </cell>
          <cell r="J1096">
            <v>10</v>
          </cell>
        </row>
        <row r="1097">
          <cell r="B1097">
            <v>49084</v>
          </cell>
          <cell r="C1097">
            <v>0.24809999999999999</v>
          </cell>
          <cell r="D1097">
            <v>0.21240000000000001</v>
          </cell>
          <cell r="E1097">
            <v>3.5700000000000003E-2</v>
          </cell>
          <cell r="F1097">
            <v>0</v>
          </cell>
          <cell r="G1097">
            <v>0</v>
          </cell>
          <cell r="H1097">
            <v>3</v>
          </cell>
          <cell r="I1097">
            <v>6</v>
          </cell>
          <cell r="J1097">
            <v>10</v>
          </cell>
        </row>
        <row r="1098">
          <cell r="B1098">
            <v>48727</v>
          </cell>
          <cell r="C1098">
            <v>0.71640000000000004</v>
          </cell>
          <cell r="D1098">
            <v>0.624</v>
          </cell>
          <cell r="E1098">
            <v>9.2600000000000002E-2</v>
          </cell>
          <cell r="F1098">
            <v>0</v>
          </cell>
          <cell r="G1098">
            <v>0</v>
          </cell>
          <cell r="I1098">
            <v>6</v>
          </cell>
          <cell r="J1098">
            <v>10</v>
          </cell>
        </row>
        <row r="1099">
          <cell r="B1099">
            <v>48371</v>
          </cell>
          <cell r="C1099">
            <v>3.1179999999999999</v>
          </cell>
          <cell r="D1099">
            <v>1.7763</v>
          </cell>
          <cell r="E1099">
            <v>0.42370000000000002</v>
          </cell>
          <cell r="F1099">
            <v>0.89400000000000002</v>
          </cell>
          <cell r="G1099">
            <v>2.4199999999999999E-2</v>
          </cell>
          <cell r="J1099">
            <v>10</v>
          </cell>
        </row>
        <row r="1101">
          <cell r="B1101" t="str">
            <v>Evolução DEC Conjunto Tucuruvi</v>
          </cell>
        </row>
        <row r="1102">
          <cell r="B1102" t="str">
            <v>CONSUM</v>
          </cell>
          <cell r="C1102" t="str">
            <v>TOTAL</v>
          </cell>
          <cell r="D1102" t="str">
            <v>NPROG</v>
          </cell>
          <cell r="E1102" t="str">
            <v>PROG</v>
          </cell>
          <cell r="F1102" t="str">
            <v>SUBT INT</v>
          </cell>
          <cell r="G1102" t="str">
            <v>SUBT EXT</v>
          </cell>
          <cell r="H1102" t="str">
            <v>Padrão Mensal = 3</v>
          </cell>
          <cell r="I1102" t="str">
            <v>Padrão Trimestral = 6</v>
          </cell>
          <cell r="J1102" t="str">
            <v>Padrão Anual = 10</v>
          </cell>
        </row>
        <row r="1103">
          <cell r="B1103">
            <v>198183</v>
          </cell>
          <cell r="C1103">
            <v>0.6593</v>
          </cell>
          <cell r="D1103">
            <v>0.5988</v>
          </cell>
          <cell r="E1103">
            <v>5.0299999999999997E-2</v>
          </cell>
          <cell r="F1103">
            <v>1.0200000000000001E-2</v>
          </cell>
          <cell r="G1103">
            <v>0</v>
          </cell>
          <cell r="H1103">
            <v>3</v>
          </cell>
          <cell r="I1103">
            <v>6</v>
          </cell>
          <cell r="J1103">
            <v>10</v>
          </cell>
        </row>
        <row r="1104">
          <cell r="B1104">
            <v>198132</v>
          </cell>
          <cell r="C1104">
            <v>0.3241</v>
          </cell>
          <cell r="D1104">
            <v>0.28139999999999998</v>
          </cell>
          <cell r="E1104">
            <v>4.2500000000000003E-2</v>
          </cell>
          <cell r="F1104">
            <v>2.0000000000000001E-4</v>
          </cell>
          <cell r="G1104">
            <v>0</v>
          </cell>
          <cell r="H1104">
            <v>3</v>
          </cell>
          <cell r="I1104">
            <v>6</v>
          </cell>
          <cell r="J1104">
            <v>10</v>
          </cell>
        </row>
        <row r="1105">
          <cell r="B1105">
            <v>198134</v>
          </cell>
          <cell r="C1105">
            <v>0.80089999999999995</v>
          </cell>
          <cell r="D1105">
            <v>0.1726</v>
          </cell>
          <cell r="E1105">
            <v>0.29920000000000002</v>
          </cell>
          <cell r="F1105">
            <v>0</v>
          </cell>
          <cell r="G1105">
            <v>0.32900000000000001</v>
          </cell>
          <cell r="H1105">
            <v>3</v>
          </cell>
          <cell r="I1105">
            <v>6</v>
          </cell>
          <cell r="J1105">
            <v>10</v>
          </cell>
        </row>
        <row r="1106">
          <cell r="B1106">
            <v>198150</v>
          </cell>
          <cell r="C1106">
            <v>1.7843</v>
          </cell>
          <cell r="D1106">
            <v>1.0528999999999999</v>
          </cell>
          <cell r="E1106">
            <v>0.39200000000000002</v>
          </cell>
          <cell r="F1106">
            <v>1.04E-2</v>
          </cell>
          <cell r="G1106">
            <v>0.32900000000000001</v>
          </cell>
          <cell r="H1106">
            <v>3</v>
          </cell>
          <cell r="I1106">
            <v>6</v>
          </cell>
          <cell r="J1106">
            <v>10</v>
          </cell>
        </row>
        <row r="1107">
          <cell r="B1107">
            <v>198132</v>
          </cell>
          <cell r="C1107">
            <v>0.39040000000000002</v>
          </cell>
          <cell r="D1107">
            <v>0.2712</v>
          </cell>
          <cell r="E1107">
            <v>0.1148</v>
          </cell>
          <cell r="F1107">
            <v>4.4000000000000003E-3</v>
          </cell>
          <cell r="G1107">
            <v>0</v>
          </cell>
          <cell r="H1107">
            <v>3</v>
          </cell>
          <cell r="I1107">
            <v>6</v>
          </cell>
          <cell r="J1107">
            <v>10</v>
          </cell>
        </row>
        <row r="1108">
          <cell r="B1108">
            <v>198131</v>
          </cell>
          <cell r="C1108">
            <v>0.29630000000000001</v>
          </cell>
          <cell r="D1108">
            <v>0.27379999999999999</v>
          </cell>
          <cell r="E1108">
            <v>9.2999999999999992E-3</v>
          </cell>
          <cell r="F1108">
            <v>1.32E-2</v>
          </cell>
          <cell r="G1108">
            <v>0</v>
          </cell>
          <cell r="H1108">
            <v>3</v>
          </cell>
          <cell r="I1108">
            <v>6</v>
          </cell>
          <cell r="J1108">
            <v>10</v>
          </cell>
        </row>
        <row r="1109">
          <cell r="B1109">
            <v>198288</v>
          </cell>
          <cell r="C1109">
            <v>0.39479999999999998</v>
          </cell>
          <cell r="D1109">
            <v>0.1434</v>
          </cell>
          <cell r="E1109">
            <v>0.18490000000000001</v>
          </cell>
          <cell r="F1109">
            <v>6.6500000000000004E-2</v>
          </cell>
          <cell r="G1109">
            <v>0</v>
          </cell>
          <cell r="H1109">
            <v>3</v>
          </cell>
          <cell r="I1109">
            <v>6</v>
          </cell>
          <cell r="J1109">
            <v>10</v>
          </cell>
        </row>
        <row r="1110">
          <cell r="B1110">
            <v>198184</v>
          </cell>
          <cell r="C1110">
            <v>1.0814999999999999</v>
          </cell>
          <cell r="D1110">
            <v>0.68830000000000002</v>
          </cell>
          <cell r="E1110">
            <v>0.30909999999999999</v>
          </cell>
          <cell r="F1110">
            <v>8.4099999999999994E-2</v>
          </cell>
          <cell r="G1110">
            <v>0</v>
          </cell>
          <cell r="H1110">
            <v>3</v>
          </cell>
          <cell r="I1110">
            <v>6</v>
          </cell>
          <cell r="J1110">
            <v>10</v>
          </cell>
        </row>
        <row r="1111">
          <cell r="B1111">
            <v>200544</v>
          </cell>
          <cell r="C1111">
            <v>0.70269999999999999</v>
          </cell>
          <cell r="D1111">
            <v>0.62039999999999995</v>
          </cell>
          <cell r="E1111">
            <v>3.3500000000000002E-2</v>
          </cell>
          <cell r="F1111">
            <v>4.8000000000000001E-2</v>
          </cell>
          <cell r="G1111">
            <v>6.9999999999999999E-4</v>
          </cell>
          <cell r="H1111">
            <v>3</v>
          </cell>
          <cell r="I1111">
            <v>6</v>
          </cell>
          <cell r="J1111">
            <v>10</v>
          </cell>
        </row>
        <row r="1112">
          <cell r="B1112">
            <v>200536</v>
          </cell>
          <cell r="C1112">
            <v>0.21840000000000001</v>
          </cell>
          <cell r="D1112">
            <v>0.1426</v>
          </cell>
          <cell r="E1112">
            <v>1.84E-2</v>
          </cell>
          <cell r="F1112">
            <v>5.7299999999999997E-2</v>
          </cell>
          <cell r="G1112">
            <v>0</v>
          </cell>
          <cell r="H1112">
            <v>3</v>
          </cell>
          <cell r="I1112">
            <v>6</v>
          </cell>
          <cell r="J1112">
            <v>10</v>
          </cell>
        </row>
        <row r="1113">
          <cell r="B1113">
            <v>200636</v>
          </cell>
          <cell r="C1113">
            <v>0.2172</v>
          </cell>
          <cell r="D1113">
            <v>0.1016</v>
          </cell>
          <cell r="E1113">
            <v>0.10539999999999999</v>
          </cell>
          <cell r="F1113">
            <v>1.03E-2</v>
          </cell>
          <cell r="G1113">
            <v>0</v>
          </cell>
          <cell r="H1113">
            <v>3</v>
          </cell>
          <cell r="I1113">
            <v>6</v>
          </cell>
          <cell r="J1113">
            <v>10</v>
          </cell>
        </row>
        <row r="1114">
          <cell r="B1114">
            <v>200572</v>
          </cell>
          <cell r="C1114">
            <v>1.1382000000000001</v>
          </cell>
          <cell r="D1114">
            <v>0.86450000000000005</v>
          </cell>
          <cell r="E1114">
            <v>0.1573</v>
          </cell>
          <cell r="F1114">
            <v>0.11559999999999999</v>
          </cell>
          <cell r="G1114">
            <v>6.9999999999999999E-4</v>
          </cell>
          <cell r="H1114">
            <v>3</v>
          </cell>
          <cell r="I1114">
            <v>6</v>
          </cell>
          <cell r="J1114">
            <v>10</v>
          </cell>
        </row>
        <row r="1115">
          <cell r="B1115">
            <v>200636</v>
          </cell>
          <cell r="C1115">
            <v>0.26440000000000002</v>
          </cell>
          <cell r="D1115">
            <v>0.19769999999999999</v>
          </cell>
          <cell r="E1115">
            <v>1.54E-2</v>
          </cell>
          <cell r="F1115">
            <v>5.0900000000000001E-2</v>
          </cell>
          <cell r="G1115">
            <v>5.0000000000000001E-4</v>
          </cell>
          <cell r="H1115">
            <v>3</v>
          </cell>
          <cell r="I1115">
            <v>6</v>
          </cell>
          <cell r="J1115">
            <v>10</v>
          </cell>
        </row>
        <row r="1116">
          <cell r="B1116">
            <v>200627</v>
          </cell>
          <cell r="C1116">
            <v>0.38140000000000002</v>
          </cell>
          <cell r="D1116">
            <v>0.2303</v>
          </cell>
          <cell r="E1116">
            <v>0.15110000000000001</v>
          </cell>
          <cell r="F1116">
            <v>0</v>
          </cell>
          <cell r="G1116">
            <v>0</v>
          </cell>
          <cell r="H1116">
            <v>3</v>
          </cell>
          <cell r="I1116">
            <v>6</v>
          </cell>
          <cell r="J1116">
            <v>10</v>
          </cell>
        </row>
        <row r="1117">
          <cell r="B1117">
            <v>203633</v>
          </cell>
          <cell r="C1117">
            <v>0.69159999999999999</v>
          </cell>
          <cell r="D1117">
            <v>0.6159</v>
          </cell>
          <cell r="E1117">
            <v>6.2199999999999998E-2</v>
          </cell>
          <cell r="F1117">
            <v>1.1599999999999999E-2</v>
          </cell>
          <cell r="G1117">
            <v>1.9E-3</v>
          </cell>
          <cell r="H1117">
            <v>3</v>
          </cell>
          <cell r="I1117">
            <v>6</v>
          </cell>
          <cell r="J1117">
            <v>10</v>
          </cell>
        </row>
        <row r="1118">
          <cell r="B1118">
            <v>201632</v>
          </cell>
          <cell r="C1118">
            <v>1.3411</v>
          </cell>
          <cell r="D1118">
            <v>1.0479000000000001</v>
          </cell>
          <cell r="E1118">
            <v>0.22850000000000001</v>
          </cell>
          <cell r="F1118">
            <v>6.2399999999999997E-2</v>
          </cell>
          <cell r="G1118">
            <v>2.3999999999999998E-3</v>
          </cell>
          <cell r="I1118">
            <v>6</v>
          </cell>
          <cell r="J1118">
            <v>10</v>
          </cell>
        </row>
        <row r="1119">
          <cell r="B1119">
            <v>199634</v>
          </cell>
          <cell r="C1119">
            <v>5.3428000000000004</v>
          </cell>
          <cell r="D1119">
            <v>3.6553</v>
          </cell>
          <cell r="E1119">
            <v>1.0847</v>
          </cell>
          <cell r="F1119">
            <v>0.27300000000000002</v>
          </cell>
          <cell r="G1119">
            <v>0.32969999999999999</v>
          </cell>
          <cell r="J1119">
            <v>10</v>
          </cell>
        </row>
        <row r="1121">
          <cell r="B1121" t="str">
            <v>Evolução DEC Conjunto Vila Mariana</v>
          </cell>
        </row>
        <row r="1122">
          <cell r="B1122" t="str">
            <v>CONSUM</v>
          </cell>
          <cell r="C1122" t="str">
            <v>TOTAL</v>
          </cell>
          <cell r="D1122" t="str">
            <v>NPROG</v>
          </cell>
          <cell r="E1122" t="str">
            <v>PROG</v>
          </cell>
          <cell r="F1122" t="str">
            <v>SUBT INT</v>
          </cell>
          <cell r="G1122" t="str">
            <v>SUBT EXT</v>
          </cell>
          <cell r="H1122" t="str">
            <v>Padrão Mensal = 2,5</v>
          </cell>
          <cell r="I1122" t="str">
            <v>Padrão Trimestral = 4,8</v>
          </cell>
          <cell r="J1122" t="str">
            <v>Padrão Anual = 8</v>
          </cell>
        </row>
        <row r="1123">
          <cell r="B1123">
            <v>82789</v>
          </cell>
          <cell r="C1123">
            <v>0.65159999999999996</v>
          </cell>
          <cell r="D1123">
            <v>0.31900000000000001</v>
          </cell>
          <cell r="E1123">
            <v>0.33250000000000002</v>
          </cell>
          <cell r="F1123">
            <v>0</v>
          </cell>
          <cell r="G1123">
            <v>0</v>
          </cell>
          <cell r="H1123">
            <v>2.5</v>
          </cell>
          <cell r="I1123">
            <v>4.8</v>
          </cell>
          <cell r="J1123">
            <v>8</v>
          </cell>
        </row>
        <row r="1124">
          <cell r="B1124">
            <v>82453</v>
          </cell>
          <cell r="C1124">
            <v>2.2503000000000002</v>
          </cell>
          <cell r="D1124">
            <v>1.9746999999999999</v>
          </cell>
          <cell r="E1124">
            <v>4.87E-2</v>
          </cell>
          <cell r="F1124">
            <v>0.22689999999999999</v>
          </cell>
          <cell r="G1124">
            <v>0</v>
          </cell>
          <cell r="H1124">
            <v>2.5</v>
          </cell>
          <cell r="I1124">
            <v>4.8</v>
          </cell>
          <cell r="J1124">
            <v>8</v>
          </cell>
        </row>
        <row r="1125">
          <cell r="B1125">
            <v>82463</v>
          </cell>
          <cell r="C1125">
            <v>0.28110000000000002</v>
          </cell>
          <cell r="D1125">
            <v>0.26319999999999999</v>
          </cell>
          <cell r="E1125">
            <v>1.7399999999999999E-2</v>
          </cell>
          <cell r="F1125">
            <v>5.0000000000000001E-4</v>
          </cell>
          <cell r="G1125">
            <v>0</v>
          </cell>
          <cell r="H1125">
            <v>2.5</v>
          </cell>
          <cell r="I1125">
            <v>4.8</v>
          </cell>
          <cell r="J1125">
            <v>8</v>
          </cell>
        </row>
        <row r="1126">
          <cell r="B1126">
            <v>82568</v>
          </cell>
          <cell r="C1126">
            <v>3.1812999999999998</v>
          </cell>
          <cell r="D1126">
            <v>2.5547</v>
          </cell>
          <cell r="E1126">
            <v>0.39939999999999998</v>
          </cell>
          <cell r="F1126">
            <v>0.2271</v>
          </cell>
          <cell r="G1126">
            <v>0</v>
          </cell>
          <cell r="H1126">
            <v>2.5</v>
          </cell>
          <cell r="I1126">
            <v>4.8</v>
          </cell>
          <cell r="J1126">
            <v>8</v>
          </cell>
        </row>
        <row r="1127">
          <cell r="B1127">
            <v>82463</v>
          </cell>
          <cell r="C1127">
            <v>0.68889999999999996</v>
          </cell>
          <cell r="D1127">
            <v>0.20699999999999999</v>
          </cell>
          <cell r="E1127">
            <v>0.1133</v>
          </cell>
          <cell r="F1127">
            <v>2.9000000000000001E-2</v>
          </cell>
          <cell r="G1127">
            <v>0.33950000000000002</v>
          </cell>
          <cell r="H1127">
            <v>2.5</v>
          </cell>
          <cell r="I1127">
            <v>4.8</v>
          </cell>
          <cell r="J1127">
            <v>8</v>
          </cell>
        </row>
        <row r="1128">
          <cell r="B1128">
            <v>82463</v>
          </cell>
          <cell r="C1128">
            <v>0.5343</v>
          </cell>
          <cell r="D1128">
            <v>0.51439999999999997</v>
          </cell>
          <cell r="E1128">
            <v>1.9300000000000001E-2</v>
          </cell>
          <cell r="F1128">
            <v>0</v>
          </cell>
          <cell r="G1128">
            <v>6.9999999999999999E-4</v>
          </cell>
          <cell r="H1128">
            <v>2.5</v>
          </cell>
          <cell r="I1128">
            <v>4.8</v>
          </cell>
          <cell r="J1128">
            <v>8</v>
          </cell>
        </row>
        <row r="1129">
          <cell r="B1129">
            <v>82463</v>
          </cell>
          <cell r="C1129">
            <v>0.30969999999999998</v>
          </cell>
          <cell r="D1129">
            <v>0.24229999999999999</v>
          </cell>
          <cell r="E1129">
            <v>6.7400000000000002E-2</v>
          </cell>
          <cell r="F1129">
            <v>0</v>
          </cell>
          <cell r="G1129">
            <v>0</v>
          </cell>
          <cell r="H1129">
            <v>2.5</v>
          </cell>
          <cell r="I1129">
            <v>4.8</v>
          </cell>
          <cell r="J1129">
            <v>8</v>
          </cell>
        </row>
        <row r="1130">
          <cell r="B1130">
            <v>82463</v>
          </cell>
          <cell r="C1130">
            <v>1.5328999999999999</v>
          </cell>
          <cell r="D1130">
            <v>0.9637</v>
          </cell>
          <cell r="E1130">
            <v>0.2</v>
          </cell>
          <cell r="F1130">
            <v>2.9000000000000001E-2</v>
          </cell>
          <cell r="G1130">
            <v>0.3402</v>
          </cell>
          <cell r="H1130">
            <v>2.5</v>
          </cell>
          <cell r="I1130">
            <v>4.8</v>
          </cell>
          <cell r="J1130">
            <v>8</v>
          </cell>
        </row>
        <row r="1131">
          <cell r="B1131">
            <v>82811</v>
          </cell>
          <cell r="C1131">
            <v>0.20569999999999999</v>
          </cell>
          <cell r="D1131">
            <v>9.0899999999999995E-2</v>
          </cell>
          <cell r="E1131">
            <v>0.1148</v>
          </cell>
          <cell r="F1131">
            <v>0</v>
          </cell>
          <cell r="G1131">
            <v>0</v>
          </cell>
          <cell r="H1131">
            <v>2.5</v>
          </cell>
          <cell r="I1131">
            <v>4.8</v>
          </cell>
          <cell r="J1131">
            <v>8</v>
          </cell>
        </row>
        <row r="1132">
          <cell r="B1132">
            <v>82811</v>
          </cell>
          <cell r="C1132">
            <v>0.28610000000000002</v>
          </cell>
          <cell r="D1132">
            <v>6.7900000000000002E-2</v>
          </cell>
          <cell r="E1132">
            <v>0.2175</v>
          </cell>
          <cell r="F1132">
            <v>8.0000000000000004E-4</v>
          </cell>
          <cell r="G1132">
            <v>0</v>
          </cell>
          <cell r="H1132">
            <v>2.5</v>
          </cell>
          <cell r="I1132">
            <v>4.8</v>
          </cell>
          <cell r="J1132">
            <v>8</v>
          </cell>
        </row>
        <row r="1133">
          <cell r="B1133">
            <v>82811</v>
          </cell>
          <cell r="C1133">
            <v>0.315</v>
          </cell>
          <cell r="D1133">
            <v>0.2263</v>
          </cell>
          <cell r="E1133">
            <v>8.8800000000000004E-2</v>
          </cell>
          <cell r="F1133">
            <v>0</v>
          </cell>
          <cell r="G1133">
            <v>0</v>
          </cell>
          <cell r="H1133">
            <v>2.5</v>
          </cell>
          <cell r="I1133">
            <v>4.8</v>
          </cell>
          <cell r="J1133">
            <v>8</v>
          </cell>
        </row>
        <row r="1134">
          <cell r="B1134">
            <v>82811</v>
          </cell>
          <cell r="C1134">
            <v>0.80679999999999996</v>
          </cell>
          <cell r="D1134">
            <v>0.3851</v>
          </cell>
          <cell r="E1134">
            <v>0.42109999999999997</v>
          </cell>
          <cell r="F1134">
            <v>8.0000000000000004E-4</v>
          </cell>
          <cell r="G1134">
            <v>0</v>
          </cell>
          <cell r="H1134">
            <v>2.5</v>
          </cell>
          <cell r="I1134">
            <v>4.8</v>
          </cell>
          <cell r="J1134">
            <v>8</v>
          </cell>
        </row>
        <row r="1135">
          <cell r="B1135">
            <v>82973</v>
          </cell>
          <cell r="C1135">
            <v>0.75060000000000004</v>
          </cell>
          <cell r="D1135">
            <v>0.60880000000000001</v>
          </cell>
          <cell r="E1135">
            <v>0.1419</v>
          </cell>
          <cell r="F1135">
            <v>0</v>
          </cell>
          <cell r="G1135">
            <v>0</v>
          </cell>
          <cell r="H1135">
            <v>2.5</v>
          </cell>
          <cell r="I1135">
            <v>4.8</v>
          </cell>
          <cell r="J1135">
            <v>8</v>
          </cell>
        </row>
        <row r="1136">
          <cell r="B1136">
            <v>82682</v>
          </cell>
          <cell r="C1136">
            <v>0.74529999999999996</v>
          </cell>
          <cell r="D1136">
            <v>0.23910000000000001</v>
          </cell>
          <cell r="E1136">
            <v>0.50619999999999998</v>
          </cell>
          <cell r="F1136">
            <v>0</v>
          </cell>
          <cell r="G1136">
            <v>0</v>
          </cell>
          <cell r="H1136">
            <v>2.5</v>
          </cell>
          <cell r="I1136">
            <v>4.8</v>
          </cell>
          <cell r="J1136">
            <v>8</v>
          </cell>
        </row>
        <row r="1137">
          <cell r="B1137">
            <v>83788</v>
          </cell>
          <cell r="C1137">
            <v>0.41920000000000002</v>
          </cell>
          <cell r="D1137">
            <v>0.4113</v>
          </cell>
          <cell r="E1137">
            <v>7.9000000000000008E-3</v>
          </cell>
          <cell r="F1137">
            <v>0</v>
          </cell>
          <cell r="G1137">
            <v>0</v>
          </cell>
          <cell r="H1137">
            <v>2.5</v>
          </cell>
          <cell r="I1137">
            <v>4.8</v>
          </cell>
          <cell r="J1137">
            <v>8</v>
          </cell>
        </row>
        <row r="1138">
          <cell r="B1138">
            <v>83148</v>
          </cell>
          <cell r="C1138">
            <v>1.9126000000000001</v>
          </cell>
          <cell r="D1138">
            <v>1.2597</v>
          </cell>
          <cell r="E1138">
            <v>0.65290000000000004</v>
          </cell>
          <cell r="F1138">
            <v>0</v>
          </cell>
          <cell r="G1138">
            <v>0</v>
          </cell>
          <cell r="I1138">
            <v>4.8</v>
          </cell>
          <cell r="J1138">
            <v>8</v>
          </cell>
        </row>
        <row r="1139">
          <cell r="B1139">
            <v>82748</v>
          </cell>
          <cell r="C1139">
            <v>7.4311999999999996</v>
          </cell>
          <cell r="D1139">
            <v>5.1607000000000003</v>
          </cell>
          <cell r="E1139">
            <v>1.6753</v>
          </cell>
          <cell r="F1139">
            <v>0.25629999999999997</v>
          </cell>
          <cell r="G1139">
            <v>0.33900000000000002</v>
          </cell>
          <cell r="J1139">
            <v>8</v>
          </cell>
        </row>
        <row r="1141">
          <cell r="B1141" t="str">
            <v>Evolução DEC Conjunto Vila Matilde</v>
          </cell>
        </row>
        <row r="1142">
          <cell r="B1142" t="str">
            <v>CONSUM</v>
          </cell>
          <cell r="C1142" t="str">
            <v>TOTAL</v>
          </cell>
          <cell r="D1142" t="str">
            <v>NPROG</v>
          </cell>
          <cell r="E1142" t="str">
            <v>PROG</v>
          </cell>
          <cell r="F1142" t="str">
            <v>SUBT INT</v>
          </cell>
          <cell r="G1142" t="str">
            <v>SUBT EXT</v>
          </cell>
          <cell r="H1142" t="str">
            <v>Padrão Mensal = 2,7</v>
          </cell>
          <cell r="I1142" t="str">
            <v>Padrão Trimestral = 5,4</v>
          </cell>
          <cell r="J1142" t="str">
            <v>Padrão Anual = 9</v>
          </cell>
        </row>
        <row r="1143">
          <cell r="B1143">
            <v>87154</v>
          </cell>
          <cell r="C1143">
            <v>0.54300000000000004</v>
          </cell>
          <cell r="D1143">
            <v>0.51249999999999996</v>
          </cell>
          <cell r="E1143">
            <v>3.0499999999999999E-2</v>
          </cell>
          <cell r="F1143">
            <v>0</v>
          </cell>
          <cell r="G1143">
            <v>0</v>
          </cell>
          <cell r="H1143">
            <v>2.7</v>
          </cell>
          <cell r="I1143">
            <v>5.4</v>
          </cell>
          <cell r="J1143">
            <v>9</v>
          </cell>
        </row>
        <row r="1144">
          <cell r="B1144">
            <v>87156</v>
          </cell>
          <cell r="C1144">
            <v>0.40110000000000001</v>
          </cell>
          <cell r="D1144">
            <v>0.25740000000000002</v>
          </cell>
          <cell r="E1144">
            <v>4.65E-2</v>
          </cell>
          <cell r="F1144">
            <v>9.7199999999999995E-2</v>
          </cell>
          <cell r="G1144">
            <v>0</v>
          </cell>
          <cell r="H1144">
            <v>2.7</v>
          </cell>
          <cell r="I1144">
            <v>5.4</v>
          </cell>
          <cell r="J1144">
            <v>9</v>
          </cell>
        </row>
        <row r="1145">
          <cell r="B1145">
            <v>87151</v>
          </cell>
          <cell r="C1145">
            <v>0.27589999999999998</v>
          </cell>
          <cell r="D1145">
            <v>0.1547</v>
          </cell>
          <cell r="E1145">
            <v>3.4299999999999997E-2</v>
          </cell>
          <cell r="F1145">
            <v>3.2800000000000003E-2</v>
          </cell>
          <cell r="G1145">
            <v>5.4100000000000002E-2</v>
          </cell>
          <cell r="H1145">
            <v>2.7</v>
          </cell>
          <cell r="I1145">
            <v>5.4</v>
          </cell>
          <cell r="J1145">
            <v>9</v>
          </cell>
        </row>
        <row r="1146">
          <cell r="B1146">
            <v>87154</v>
          </cell>
          <cell r="C1146">
            <v>1.22</v>
          </cell>
          <cell r="D1146">
            <v>0.92459999999999998</v>
          </cell>
          <cell r="E1146">
            <v>0.1113</v>
          </cell>
          <cell r="F1146">
            <v>0.13</v>
          </cell>
          <cell r="G1146">
            <v>5.4100000000000002E-2</v>
          </cell>
          <cell r="H1146">
            <v>2.7</v>
          </cell>
          <cell r="I1146">
            <v>5.4</v>
          </cell>
          <cell r="J1146">
            <v>9</v>
          </cell>
        </row>
        <row r="1147">
          <cell r="B1147">
            <v>87162</v>
          </cell>
          <cell r="C1147">
            <v>0.56079999999999997</v>
          </cell>
          <cell r="D1147">
            <v>0.1153</v>
          </cell>
          <cell r="E1147">
            <v>0.42580000000000001</v>
          </cell>
          <cell r="F1147">
            <v>1.9699999999999999E-2</v>
          </cell>
          <cell r="G1147">
            <v>0</v>
          </cell>
          <cell r="H1147">
            <v>2.7</v>
          </cell>
          <cell r="I1147">
            <v>5.4</v>
          </cell>
          <cell r="J1147">
            <v>9</v>
          </cell>
        </row>
        <row r="1148">
          <cell r="B1148">
            <v>87154</v>
          </cell>
          <cell r="C1148">
            <v>0.61860000000000004</v>
          </cell>
          <cell r="D1148">
            <v>0.50149999999999995</v>
          </cell>
          <cell r="E1148">
            <v>0.1157</v>
          </cell>
          <cell r="F1148">
            <v>1.4E-3</v>
          </cell>
          <cell r="G1148">
            <v>0</v>
          </cell>
          <cell r="H1148">
            <v>2.7</v>
          </cell>
          <cell r="I1148">
            <v>5.4</v>
          </cell>
          <cell r="J1148">
            <v>9</v>
          </cell>
        </row>
        <row r="1149">
          <cell r="B1149">
            <v>87123</v>
          </cell>
          <cell r="C1149">
            <v>0.4012</v>
          </cell>
          <cell r="D1149">
            <v>0.38740000000000002</v>
          </cell>
          <cell r="E1149">
            <v>1.38E-2</v>
          </cell>
          <cell r="F1149">
            <v>0</v>
          </cell>
          <cell r="G1149">
            <v>0</v>
          </cell>
          <cell r="H1149">
            <v>2.7</v>
          </cell>
          <cell r="I1149">
            <v>5.4</v>
          </cell>
          <cell r="J1149">
            <v>9</v>
          </cell>
        </row>
        <row r="1150">
          <cell r="B1150">
            <v>87146</v>
          </cell>
          <cell r="C1150">
            <v>1.5807</v>
          </cell>
          <cell r="D1150">
            <v>1.0042</v>
          </cell>
          <cell r="E1150">
            <v>0.5554</v>
          </cell>
          <cell r="F1150">
            <v>2.1100000000000001E-2</v>
          </cell>
          <cell r="G1150">
            <v>0</v>
          </cell>
          <cell r="H1150">
            <v>2.7</v>
          </cell>
          <cell r="I1150">
            <v>5.4</v>
          </cell>
          <cell r="J1150">
            <v>9</v>
          </cell>
        </row>
        <row r="1151">
          <cell r="B1151">
            <v>88484</v>
          </cell>
          <cell r="C1151">
            <v>0.46760000000000002</v>
          </cell>
          <cell r="D1151">
            <v>0.28139999999999998</v>
          </cell>
          <cell r="E1151">
            <v>1.2699999999999999E-2</v>
          </cell>
          <cell r="F1151">
            <v>0.1734</v>
          </cell>
          <cell r="G1151">
            <v>0</v>
          </cell>
          <cell r="H1151">
            <v>2.7</v>
          </cell>
          <cell r="I1151">
            <v>5.4</v>
          </cell>
          <cell r="J1151">
            <v>9</v>
          </cell>
        </row>
        <row r="1152">
          <cell r="B1152">
            <v>88484</v>
          </cell>
          <cell r="C1152">
            <v>0.32490000000000002</v>
          </cell>
          <cell r="D1152">
            <v>0.2525</v>
          </cell>
          <cell r="E1152">
            <v>7.2499999999999995E-2</v>
          </cell>
          <cell r="F1152">
            <v>0</v>
          </cell>
          <cell r="G1152">
            <v>0</v>
          </cell>
          <cell r="H1152">
            <v>2.7</v>
          </cell>
          <cell r="I1152">
            <v>5.4</v>
          </cell>
          <cell r="J1152">
            <v>9</v>
          </cell>
        </row>
        <row r="1153">
          <cell r="B1153">
            <v>88484</v>
          </cell>
          <cell r="C1153">
            <v>0.2888</v>
          </cell>
          <cell r="D1153">
            <v>0.26719999999999999</v>
          </cell>
          <cell r="E1153">
            <v>2.1600000000000001E-2</v>
          </cell>
          <cell r="F1153">
            <v>0</v>
          </cell>
          <cell r="G1153">
            <v>0</v>
          </cell>
          <cell r="H1153">
            <v>2.7</v>
          </cell>
          <cell r="I1153">
            <v>5.4</v>
          </cell>
          <cell r="J1153">
            <v>9</v>
          </cell>
        </row>
        <row r="1154">
          <cell r="B1154">
            <v>88484</v>
          </cell>
          <cell r="C1154">
            <v>1.0812999999999999</v>
          </cell>
          <cell r="D1154">
            <v>0.80110000000000003</v>
          </cell>
          <cell r="E1154">
            <v>0.10680000000000001</v>
          </cell>
          <cell r="F1154">
            <v>0.1734</v>
          </cell>
          <cell r="G1154">
            <v>0</v>
          </cell>
          <cell r="H1154">
            <v>2.7</v>
          </cell>
          <cell r="I1154">
            <v>5.4</v>
          </cell>
          <cell r="J1154">
            <v>9</v>
          </cell>
        </row>
        <row r="1155">
          <cell r="B1155">
            <v>88453</v>
          </cell>
          <cell r="C1155">
            <v>0.72909999999999997</v>
          </cell>
          <cell r="D1155">
            <v>0.68430000000000002</v>
          </cell>
          <cell r="E1155">
            <v>4.4900000000000002E-2</v>
          </cell>
          <cell r="F1155">
            <v>0</v>
          </cell>
          <cell r="G1155">
            <v>0</v>
          </cell>
          <cell r="H1155">
            <v>2.7</v>
          </cell>
          <cell r="I1155">
            <v>5.4</v>
          </cell>
          <cell r="J1155">
            <v>9</v>
          </cell>
        </row>
        <row r="1156">
          <cell r="B1156">
            <v>88443</v>
          </cell>
          <cell r="C1156">
            <v>0.52810000000000001</v>
          </cell>
          <cell r="D1156">
            <v>0.13289999999999999</v>
          </cell>
          <cell r="E1156">
            <v>0.2223</v>
          </cell>
          <cell r="F1156">
            <v>0</v>
          </cell>
          <cell r="G1156">
            <v>0.17280000000000001</v>
          </cell>
          <cell r="H1156">
            <v>2.7</v>
          </cell>
          <cell r="I1156">
            <v>5.4</v>
          </cell>
          <cell r="J1156">
            <v>9</v>
          </cell>
        </row>
        <row r="1157">
          <cell r="B1157">
            <v>89419</v>
          </cell>
          <cell r="C1157">
            <v>1.1412</v>
          </cell>
          <cell r="D1157">
            <v>1.0330999999999999</v>
          </cell>
          <cell r="E1157">
            <v>9.4399999999999998E-2</v>
          </cell>
          <cell r="F1157">
            <v>1.37E-2</v>
          </cell>
          <cell r="G1157">
            <v>0</v>
          </cell>
          <cell r="H1157">
            <v>2.7</v>
          </cell>
          <cell r="I1157">
            <v>5.4</v>
          </cell>
          <cell r="J1157">
            <v>9</v>
          </cell>
        </row>
        <row r="1158">
          <cell r="B1158">
            <v>88772</v>
          </cell>
          <cell r="C1158">
            <v>2.4020999999999999</v>
          </cell>
          <cell r="D1158">
            <v>1.8549</v>
          </cell>
          <cell r="E1158">
            <v>0.36130000000000001</v>
          </cell>
          <cell r="F1158">
            <v>1.38E-2</v>
          </cell>
          <cell r="G1158">
            <v>0.17219999999999999</v>
          </cell>
          <cell r="I1158">
            <v>5.4</v>
          </cell>
          <cell r="J1158">
            <v>9</v>
          </cell>
        </row>
        <row r="1159">
          <cell r="B1159">
            <v>87889</v>
          </cell>
          <cell r="C1159">
            <v>6.2919999999999998</v>
          </cell>
          <cell r="D1159">
            <v>4.5926</v>
          </cell>
          <cell r="E1159">
            <v>1.1335</v>
          </cell>
          <cell r="F1159">
            <v>0.33839999999999998</v>
          </cell>
          <cell r="G1159">
            <v>0.22750000000000001</v>
          </cell>
          <cell r="J1159">
            <v>9</v>
          </cell>
        </row>
        <row r="1161">
          <cell r="B1161" t="str">
            <v>Evolução DEC Conjunto Vila Prudente</v>
          </cell>
        </row>
        <row r="1162">
          <cell r="B1162" t="str">
            <v>CONSUM</v>
          </cell>
          <cell r="C1162" t="str">
            <v>TOTAL</v>
          </cell>
          <cell r="D1162" t="str">
            <v>NPROG</v>
          </cell>
          <cell r="E1162" t="str">
            <v>PROG</v>
          </cell>
          <cell r="F1162" t="str">
            <v>SUBT INT</v>
          </cell>
          <cell r="G1162" t="str">
            <v>SUBT EXT</v>
          </cell>
          <cell r="H1162" t="str">
            <v>Padrão Mensal = 2,5</v>
          </cell>
          <cell r="I1162" t="str">
            <v>Padrão Trimestral = 4,2</v>
          </cell>
          <cell r="J1162" t="str">
            <v>Padrão Anual = 7</v>
          </cell>
        </row>
        <row r="1163">
          <cell r="B1163">
            <v>124181</v>
          </cell>
          <cell r="C1163">
            <v>0.36249999999999999</v>
          </cell>
          <cell r="D1163">
            <v>0.30669999999999997</v>
          </cell>
          <cell r="E1163">
            <v>1.3599999999999999E-2</v>
          </cell>
          <cell r="F1163">
            <v>4.2200000000000001E-2</v>
          </cell>
          <cell r="G1163">
            <v>0</v>
          </cell>
          <cell r="H1163">
            <v>2.5</v>
          </cell>
          <cell r="I1163">
            <v>4.2</v>
          </cell>
          <cell r="J1163">
            <v>7</v>
          </cell>
        </row>
        <row r="1164">
          <cell r="B1164">
            <v>124098</v>
          </cell>
          <cell r="C1164">
            <v>0.314</v>
          </cell>
          <cell r="D1164">
            <v>0.2145</v>
          </cell>
          <cell r="E1164">
            <v>6.2700000000000006E-2</v>
          </cell>
          <cell r="F1164">
            <v>3.6799999999999999E-2</v>
          </cell>
          <cell r="G1164">
            <v>0</v>
          </cell>
          <cell r="H1164">
            <v>2.5</v>
          </cell>
          <cell r="I1164">
            <v>4.2</v>
          </cell>
          <cell r="J1164">
            <v>7</v>
          </cell>
        </row>
        <row r="1165">
          <cell r="B1165">
            <v>124040</v>
          </cell>
          <cell r="C1165">
            <v>0.23649999999999999</v>
          </cell>
          <cell r="D1165">
            <v>0.2056</v>
          </cell>
          <cell r="E1165">
            <v>3.09E-2</v>
          </cell>
          <cell r="F1165">
            <v>0</v>
          </cell>
          <cell r="G1165">
            <v>0</v>
          </cell>
          <cell r="H1165">
            <v>2.5</v>
          </cell>
          <cell r="I1165">
            <v>4.2</v>
          </cell>
          <cell r="J1165">
            <v>7</v>
          </cell>
        </row>
        <row r="1166">
          <cell r="B1166">
            <v>124106</v>
          </cell>
          <cell r="C1166">
            <v>0.91310000000000002</v>
          </cell>
          <cell r="D1166">
            <v>0.72689999999999999</v>
          </cell>
          <cell r="E1166">
            <v>0.1072</v>
          </cell>
          <cell r="F1166">
            <v>7.9000000000000001E-2</v>
          </cell>
          <cell r="G1166">
            <v>0</v>
          </cell>
          <cell r="H1166">
            <v>2.5</v>
          </cell>
          <cell r="I1166">
            <v>4.2</v>
          </cell>
          <cell r="J1166">
            <v>7</v>
          </cell>
        </row>
        <row r="1167">
          <cell r="B1167">
            <v>124012</v>
          </cell>
          <cell r="C1167">
            <v>0.50480000000000003</v>
          </cell>
          <cell r="D1167">
            <v>9.8599999999999993E-2</v>
          </cell>
          <cell r="E1167">
            <v>0.14510000000000001</v>
          </cell>
          <cell r="F1167">
            <v>0.26119999999999999</v>
          </cell>
          <cell r="G1167">
            <v>0</v>
          </cell>
          <cell r="H1167">
            <v>2.5</v>
          </cell>
          <cell r="I1167">
            <v>4.2</v>
          </cell>
          <cell r="J1167">
            <v>7</v>
          </cell>
        </row>
        <row r="1168">
          <cell r="B1168">
            <v>123975</v>
          </cell>
          <cell r="C1168">
            <v>0.17910000000000001</v>
          </cell>
          <cell r="D1168">
            <v>0.126</v>
          </cell>
          <cell r="E1168">
            <v>4.2500000000000003E-2</v>
          </cell>
          <cell r="F1168">
            <v>1.06E-2</v>
          </cell>
          <cell r="G1168">
            <v>0</v>
          </cell>
          <cell r="H1168">
            <v>2.5</v>
          </cell>
          <cell r="I1168">
            <v>4.2</v>
          </cell>
          <cell r="J1168">
            <v>7</v>
          </cell>
        </row>
        <row r="1169">
          <cell r="B1169">
            <v>123895</v>
          </cell>
          <cell r="C1169">
            <v>0.17180000000000001</v>
          </cell>
          <cell r="D1169">
            <v>0.1598</v>
          </cell>
          <cell r="E1169">
            <v>1.1900000000000001E-2</v>
          </cell>
          <cell r="F1169">
            <v>0</v>
          </cell>
          <cell r="G1169">
            <v>0</v>
          </cell>
          <cell r="H1169">
            <v>2.5</v>
          </cell>
          <cell r="I1169">
            <v>4.2</v>
          </cell>
          <cell r="J1169">
            <v>7</v>
          </cell>
        </row>
        <row r="1170">
          <cell r="B1170">
            <v>123961</v>
          </cell>
          <cell r="C1170">
            <v>0.85580000000000001</v>
          </cell>
          <cell r="D1170">
            <v>0.38440000000000002</v>
          </cell>
          <cell r="E1170">
            <v>0.1996</v>
          </cell>
          <cell r="F1170">
            <v>0.27189999999999998</v>
          </cell>
          <cell r="G1170">
            <v>0</v>
          </cell>
          <cell r="H1170">
            <v>2.5</v>
          </cell>
          <cell r="I1170">
            <v>4.2</v>
          </cell>
          <cell r="J1170">
            <v>7</v>
          </cell>
        </row>
        <row r="1171">
          <cell r="B1171">
            <v>125456</v>
          </cell>
          <cell r="C1171">
            <v>0.31519999999999998</v>
          </cell>
          <cell r="D1171">
            <v>0.2366</v>
          </cell>
          <cell r="E1171">
            <v>7.8600000000000003E-2</v>
          </cell>
          <cell r="F1171">
            <v>0</v>
          </cell>
          <cell r="G1171">
            <v>0</v>
          </cell>
          <cell r="H1171">
            <v>2.5</v>
          </cell>
          <cell r="I1171">
            <v>4.2</v>
          </cell>
          <cell r="J1171">
            <v>7</v>
          </cell>
        </row>
        <row r="1172">
          <cell r="B1172">
            <v>125455</v>
          </cell>
          <cell r="C1172">
            <v>0.32969999999999999</v>
          </cell>
          <cell r="D1172">
            <v>0.191</v>
          </cell>
          <cell r="E1172">
            <v>0.13869999999999999</v>
          </cell>
          <cell r="F1172">
            <v>0</v>
          </cell>
          <cell r="G1172">
            <v>0</v>
          </cell>
          <cell r="H1172">
            <v>2.5</v>
          </cell>
          <cell r="I1172">
            <v>4.2</v>
          </cell>
          <cell r="J1172">
            <v>7</v>
          </cell>
        </row>
        <row r="1173">
          <cell r="B1173">
            <v>125455</v>
          </cell>
          <cell r="C1173">
            <v>0.4451</v>
          </cell>
          <cell r="D1173">
            <v>0.30330000000000001</v>
          </cell>
          <cell r="E1173">
            <v>0.14130000000000001</v>
          </cell>
          <cell r="F1173">
            <v>4.0000000000000002E-4</v>
          </cell>
          <cell r="G1173">
            <v>0</v>
          </cell>
          <cell r="H1173">
            <v>2.5</v>
          </cell>
          <cell r="I1173">
            <v>4.2</v>
          </cell>
          <cell r="J1173">
            <v>7</v>
          </cell>
        </row>
        <row r="1174">
          <cell r="B1174">
            <v>125455</v>
          </cell>
          <cell r="C1174">
            <v>1.0900000000000001</v>
          </cell>
          <cell r="D1174">
            <v>0.73089999999999999</v>
          </cell>
          <cell r="E1174">
            <v>0.35859999999999997</v>
          </cell>
          <cell r="F1174">
            <v>4.0000000000000002E-4</v>
          </cell>
          <cell r="G1174">
            <v>0</v>
          </cell>
          <cell r="H1174">
            <v>2.5</v>
          </cell>
          <cell r="I1174">
            <v>4.2</v>
          </cell>
          <cell r="J1174">
            <v>7</v>
          </cell>
        </row>
        <row r="1175">
          <cell r="B1175">
            <v>125504</v>
          </cell>
          <cell r="C1175">
            <v>0.4521</v>
          </cell>
          <cell r="D1175">
            <v>0.39040000000000002</v>
          </cell>
          <cell r="E1175">
            <v>6.1699999999999998E-2</v>
          </cell>
          <cell r="F1175">
            <v>0</v>
          </cell>
          <cell r="G1175">
            <v>0</v>
          </cell>
          <cell r="H1175">
            <v>2.5</v>
          </cell>
          <cell r="I1175">
            <v>4.2</v>
          </cell>
          <cell r="J1175">
            <v>7</v>
          </cell>
        </row>
        <row r="1176">
          <cell r="B1176">
            <v>125497</v>
          </cell>
          <cell r="C1176">
            <v>0.16839999999999999</v>
          </cell>
          <cell r="D1176">
            <v>0.13719999999999999</v>
          </cell>
          <cell r="E1176">
            <v>3.1199999999999999E-2</v>
          </cell>
          <cell r="F1176">
            <v>0</v>
          </cell>
          <cell r="G1176">
            <v>0</v>
          </cell>
          <cell r="H1176">
            <v>2.5</v>
          </cell>
          <cell r="I1176">
            <v>4.2</v>
          </cell>
          <cell r="J1176">
            <v>7</v>
          </cell>
        </row>
        <row r="1177">
          <cell r="B1177">
            <v>126544</v>
          </cell>
          <cell r="C1177">
            <v>0.75719999999999998</v>
          </cell>
          <cell r="D1177">
            <v>0.41170000000000001</v>
          </cell>
          <cell r="E1177">
            <v>2.9499999999999998E-2</v>
          </cell>
          <cell r="F1177">
            <v>0.316</v>
          </cell>
          <cell r="G1177">
            <v>0</v>
          </cell>
          <cell r="H1177">
            <v>2.5</v>
          </cell>
          <cell r="I1177">
            <v>4.2</v>
          </cell>
          <cell r="J1177">
            <v>7</v>
          </cell>
        </row>
        <row r="1178">
          <cell r="B1178">
            <v>125848</v>
          </cell>
          <cell r="C1178">
            <v>1.3802000000000001</v>
          </cell>
          <cell r="D1178">
            <v>0.94010000000000005</v>
          </cell>
          <cell r="E1178">
            <v>0.12230000000000001</v>
          </cell>
          <cell r="F1178">
            <v>0.31769999999999998</v>
          </cell>
          <cell r="G1178">
            <v>0</v>
          </cell>
          <cell r="I1178">
            <v>4.2</v>
          </cell>
          <cell r="J1178">
            <v>7</v>
          </cell>
        </row>
        <row r="1179">
          <cell r="B1179">
            <v>124843</v>
          </cell>
          <cell r="C1179">
            <v>4.2441000000000004</v>
          </cell>
          <cell r="D1179">
            <v>2.7864</v>
          </cell>
          <cell r="E1179">
            <v>0.78839999999999999</v>
          </cell>
          <cell r="F1179">
            <v>0.66930000000000001</v>
          </cell>
          <cell r="G1179">
            <v>0</v>
          </cell>
          <cell r="J1179">
            <v>7</v>
          </cell>
        </row>
        <row r="1181">
          <cell r="B1181" t="str">
            <v>Evolução DEC Total da Eletropaulo</v>
          </cell>
        </row>
        <row r="1182">
          <cell r="B1182" t="str">
            <v>CONSUM</v>
          </cell>
          <cell r="C1182" t="str">
            <v>TOTAL</v>
          </cell>
          <cell r="D1182" t="str">
            <v>NPROG</v>
          </cell>
          <cell r="E1182" t="str">
            <v>PROG</v>
          </cell>
          <cell r="F1182" t="str">
            <v>SUBT INT</v>
          </cell>
          <cell r="G1182" t="str">
            <v>SUBT EXT</v>
          </cell>
        </row>
        <row r="1183">
          <cell r="B1183">
            <v>5407625</v>
          </cell>
          <cell r="C1183">
            <v>0.91720000000000002</v>
          </cell>
          <cell r="D1183">
            <v>0.74260000000000004</v>
          </cell>
          <cell r="E1183">
            <v>0.1497</v>
          </cell>
          <cell r="F1183">
            <v>2.4799999999999999E-2</v>
          </cell>
          <cell r="G1183">
            <v>0</v>
          </cell>
          <cell r="H1183" t="e">
            <v>#N/A</v>
          </cell>
          <cell r="I1183" t="e">
            <v>#N/A</v>
          </cell>
          <cell r="J1183" t="e">
            <v>#N/A</v>
          </cell>
        </row>
        <row r="1184">
          <cell r="B1184">
            <v>5406022</v>
          </cell>
          <cell r="C1184">
            <v>0.91700000000000004</v>
          </cell>
          <cell r="D1184">
            <v>0.69950000000000001</v>
          </cell>
          <cell r="E1184">
            <v>0.1444</v>
          </cell>
          <cell r="F1184">
            <v>6.1600000000000002E-2</v>
          </cell>
          <cell r="G1184">
            <v>1.15E-2</v>
          </cell>
          <cell r="H1184" t="e">
            <v>#N/A</v>
          </cell>
          <cell r="I1184" t="e">
            <v>#N/A</v>
          </cell>
          <cell r="J1184" t="e">
            <v>#N/A</v>
          </cell>
        </row>
        <row r="1185">
          <cell r="B1185">
            <v>5412748</v>
          </cell>
          <cell r="C1185">
            <v>0.71009999999999995</v>
          </cell>
          <cell r="D1185">
            <v>0.50419999999999998</v>
          </cell>
          <cell r="E1185">
            <v>0.1115</v>
          </cell>
          <cell r="F1185">
            <v>3.5200000000000002E-2</v>
          </cell>
          <cell r="G1185">
            <v>5.9200000000000003E-2</v>
          </cell>
          <cell r="H1185" t="e">
            <v>#N/A</v>
          </cell>
          <cell r="I1185" t="e">
            <v>#N/A</v>
          </cell>
          <cell r="J1185" t="e">
            <v>#N/A</v>
          </cell>
        </row>
        <row r="1186">
          <cell r="B1186">
            <v>5408798</v>
          </cell>
          <cell r="C1186">
            <v>2.5440999999999998</v>
          </cell>
          <cell r="D1186">
            <v>1.9460999999999999</v>
          </cell>
          <cell r="E1186">
            <v>0.40560000000000002</v>
          </cell>
          <cell r="F1186">
            <v>0.1216</v>
          </cell>
          <cell r="G1186">
            <v>7.0699999999999999E-2</v>
          </cell>
          <cell r="H1186" t="e">
            <v>#N/A</v>
          </cell>
          <cell r="I1186" t="e">
            <v>#N/A</v>
          </cell>
          <cell r="J1186" t="e">
            <v>#N/A</v>
          </cell>
        </row>
        <row r="1187">
          <cell r="B1187">
            <v>5429440</v>
          </cell>
          <cell r="C1187">
            <v>0.62860000000000005</v>
          </cell>
          <cell r="D1187">
            <v>0.36730000000000002</v>
          </cell>
          <cell r="E1187">
            <v>0.15179999999999999</v>
          </cell>
          <cell r="F1187">
            <v>2.1600000000000001E-2</v>
          </cell>
          <cell r="G1187">
            <v>8.7999999999999995E-2</v>
          </cell>
          <cell r="H1187" t="e">
            <v>#N/A</v>
          </cell>
          <cell r="I1187" t="e">
            <v>#N/A</v>
          </cell>
          <cell r="J1187" t="e">
            <v>#N/A</v>
          </cell>
        </row>
        <row r="1188">
          <cell r="B1188">
            <v>5429726</v>
          </cell>
          <cell r="C1188">
            <v>0.84219999999999995</v>
          </cell>
          <cell r="D1188">
            <v>0.54379999999999995</v>
          </cell>
          <cell r="E1188">
            <v>0.12089999999999999</v>
          </cell>
          <cell r="F1188">
            <v>0.1656</v>
          </cell>
          <cell r="G1188">
            <v>1.1900000000000001E-2</v>
          </cell>
          <cell r="H1188" t="e">
            <v>#N/A</v>
          </cell>
          <cell r="I1188" t="e">
            <v>#N/A</v>
          </cell>
          <cell r="J1188" t="e">
            <v>#N/A</v>
          </cell>
        </row>
        <row r="1189">
          <cell r="B1189">
            <v>5428429</v>
          </cell>
          <cell r="C1189">
            <v>0.48099999999999998</v>
          </cell>
          <cell r="D1189">
            <v>0.38179999999999997</v>
          </cell>
          <cell r="E1189">
            <v>7.2800000000000004E-2</v>
          </cell>
          <cell r="F1189">
            <v>2.63E-2</v>
          </cell>
          <cell r="G1189">
            <v>1E-4</v>
          </cell>
          <cell r="H1189" t="e">
            <v>#N/A</v>
          </cell>
          <cell r="I1189" t="e">
            <v>#N/A</v>
          </cell>
          <cell r="J1189" t="e">
            <v>#N/A</v>
          </cell>
        </row>
        <row r="1190">
          <cell r="B1190">
            <v>5429198</v>
          </cell>
          <cell r="C1190">
            <v>1.9518</v>
          </cell>
          <cell r="D1190">
            <v>1.2928999999999999</v>
          </cell>
          <cell r="E1190">
            <v>0.34549999999999997</v>
          </cell>
          <cell r="F1190">
            <v>0.2135</v>
          </cell>
          <cell r="G1190">
            <v>0.1</v>
          </cell>
          <cell r="H1190" t="e">
            <v>#N/A</v>
          </cell>
          <cell r="I1190" t="e">
            <v>#N/A</v>
          </cell>
          <cell r="J1190" t="e">
            <v>#N/A</v>
          </cell>
        </row>
        <row r="1191">
          <cell r="B1191">
            <v>5505149</v>
          </cell>
          <cell r="C1191">
            <v>0.79379999999999995</v>
          </cell>
          <cell r="D1191">
            <v>0.65620000000000001</v>
          </cell>
          <cell r="E1191">
            <v>9.3200000000000005E-2</v>
          </cell>
          <cell r="F1191">
            <v>4.1599999999999998E-2</v>
          </cell>
          <cell r="G1191">
            <v>2.8E-3</v>
          </cell>
          <cell r="H1191" t="e">
            <v>#N/A</v>
          </cell>
          <cell r="I1191" t="e">
            <v>#N/A</v>
          </cell>
          <cell r="J1191" t="e">
            <v>#N/A</v>
          </cell>
        </row>
        <row r="1192">
          <cell r="B1192">
            <v>5503468</v>
          </cell>
          <cell r="C1192">
            <v>0.41970000000000002</v>
          </cell>
          <cell r="D1192">
            <v>0.32069999999999999</v>
          </cell>
          <cell r="E1192">
            <v>8.9599999999999999E-2</v>
          </cell>
          <cell r="F1192">
            <v>9.1999999999999998E-3</v>
          </cell>
          <cell r="G1192">
            <v>2.9999999999999997E-4</v>
          </cell>
          <cell r="H1192" t="e">
            <v>#N/A</v>
          </cell>
          <cell r="I1192" t="e">
            <v>#N/A</v>
          </cell>
          <cell r="J1192" t="e">
            <v>#N/A</v>
          </cell>
        </row>
        <row r="1193">
          <cell r="B1193">
            <v>5502537</v>
          </cell>
          <cell r="C1193">
            <v>0.58250000000000002</v>
          </cell>
          <cell r="D1193">
            <v>0.4516</v>
          </cell>
          <cell r="E1193">
            <v>9.6000000000000002E-2</v>
          </cell>
          <cell r="F1193">
            <v>3.49E-2</v>
          </cell>
          <cell r="G1193">
            <v>0</v>
          </cell>
          <cell r="H1193" t="e">
            <v>#N/A</v>
          </cell>
          <cell r="I1193" t="e">
            <v>#N/A</v>
          </cell>
          <cell r="J1193" t="e">
            <v>#N/A</v>
          </cell>
        </row>
        <row r="1194">
          <cell r="B1194">
            <v>5503718</v>
          </cell>
          <cell r="C1194">
            <v>1.7961</v>
          </cell>
          <cell r="D1194">
            <v>1.4286000000000001</v>
          </cell>
          <cell r="E1194">
            <v>0.27879999999999999</v>
          </cell>
          <cell r="F1194">
            <v>8.5699999999999998E-2</v>
          </cell>
          <cell r="G1194">
            <v>3.0999999999999999E-3</v>
          </cell>
          <cell r="H1194" t="e">
            <v>#N/A</v>
          </cell>
          <cell r="I1194" t="e">
            <v>#N/A</v>
          </cell>
          <cell r="J1194" t="e">
            <v>#N/A</v>
          </cell>
        </row>
        <row r="1195">
          <cell r="B1195">
            <v>5505750</v>
          </cell>
          <cell r="C1195">
            <v>1.0124</v>
          </cell>
          <cell r="D1195">
            <v>0.75460000000000005</v>
          </cell>
          <cell r="E1195">
            <v>0.126</v>
          </cell>
          <cell r="F1195">
            <v>6.1699999999999998E-2</v>
          </cell>
          <cell r="G1195">
            <v>7.0099999999999996E-2</v>
          </cell>
          <cell r="H1195" t="e">
            <v>#N/A</v>
          </cell>
          <cell r="I1195" t="e">
            <v>#N/A</v>
          </cell>
          <cell r="J1195" t="e">
            <v>#N/A</v>
          </cell>
        </row>
        <row r="1196">
          <cell r="B1196">
            <v>5508391</v>
          </cell>
          <cell r="C1196">
            <v>0.69230000000000003</v>
          </cell>
          <cell r="D1196">
            <v>0.4854</v>
          </cell>
          <cell r="E1196">
            <v>9.8599999999999993E-2</v>
          </cell>
          <cell r="F1196">
            <v>5.5300000000000002E-2</v>
          </cell>
          <cell r="G1196">
            <v>5.2999999999999999E-2</v>
          </cell>
          <cell r="H1196" t="e">
            <v>#N/A</v>
          </cell>
          <cell r="I1196" t="e">
            <v>#N/A</v>
          </cell>
          <cell r="J1196" t="e">
            <v>#N/A</v>
          </cell>
        </row>
        <row r="1197">
          <cell r="B1197">
            <v>5596196</v>
          </cell>
          <cell r="C1197">
            <v>1.0813999999999999</v>
          </cell>
          <cell r="D1197">
            <v>0.93289999999999995</v>
          </cell>
          <cell r="E1197">
            <v>8.1199999999999994E-2</v>
          </cell>
          <cell r="F1197">
            <v>4.2099999999999999E-2</v>
          </cell>
          <cell r="G1197">
            <v>2.5100000000000001E-2</v>
          </cell>
          <cell r="H1197" t="e">
            <v>#N/A</v>
          </cell>
          <cell r="I1197" t="e">
            <v>#N/A</v>
          </cell>
          <cell r="J1197" t="e">
            <v>#N/A</v>
          </cell>
        </row>
        <row r="1198">
          <cell r="B1198">
            <v>5536779</v>
          </cell>
          <cell r="C1198">
            <v>2.7885</v>
          </cell>
          <cell r="D1198">
            <v>2.1762000000000001</v>
          </cell>
          <cell r="E1198">
            <v>0.30549999999999999</v>
          </cell>
          <cell r="F1198">
            <v>0.15890000000000001</v>
          </cell>
          <cell r="G1198">
            <v>0.14779999999999999</v>
          </cell>
          <cell r="H1198" t="e">
            <v>#N/A</v>
          </cell>
          <cell r="I1198" t="e">
            <v>#N/A</v>
          </cell>
          <cell r="J1198" t="e">
            <v>#N/A</v>
          </cell>
        </row>
        <row r="1199">
          <cell r="B1199">
            <v>5469623</v>
          </cell>
          <cell r="C1199">
            <v>9.0831999999999997</v>
          </cell>
          <cell r="D1199">
            <v>6.8482000000000003</v>
          </cell>
          <cell r="E1199">
            <v>1.3338000000000001</v>
          </cell>
          <cell r="F1199">
            <v>0.57930000000000004</v>
          </cell>
          <cell r="G1199">
            <v>0.32200000000000001</v>
          </cell>
          <cell r="I1199" t="e">
            <v>#N/A</v>
          </cell>
          <cell r="J1199" t="e">
            <v>#N/A</v>
          </cell>
        </row>
        <row r="1201">
          <cell r="B1201" t="str">
            <v>Evolução DEC Unidade Oeste</v>
          </cell>
        </row>
        <row r="1202">
          <cell r="B1202" t="str">
            <v>CONSUM</v>
          </cell>
          <cell r="C1202" t="str">
            <v>TOTAL</v>
          </cell>
          <cell r="D1202" t="str">
            <v>NPROG</v>
          </cell>
          <cell r="E1202" t="str">
            <v>PROG</v>
          </cell>
          <cell r="F1202" t="str">
            <v>SUBT INT</v>
          </cell>
          <cell r="G1202" t="str">
            <v>SUBT EXT</v>
          </cell>
        </row>
        <row r="1203">
          <cell r="B1203">
            <v>735078</v>
          </cell>
          <cell r="C1203">
            <v>1.8033999999999999</v>
          </cell>
          <cell r="D1203">
            <v>1.4645999999999999</v>
          </cell>
          <cell r="E1203">
            <v>0.2843</v>
          </cell>
          <cell r="F1203">
            <v>5.45E-2</v>
          </cell>
          <cell r="G1203">
            <v>0</v>
          </cell>
          <cell r="H1203" t="e">
            <v>#N/A</v>
          </cell>
          <cell r="I1203" t="e">
            <v>#N/A</v>
          </cell>
          <cell r="J1203" t="e">
            <v>#N/A</v>
          </cell>
        </row>
        <row r="1204">
          <cell r="B1204">
            <v>735305</v>
          </cell>
          <cell r="C1204">
            <v>1.8568</v>
          </cell>
          <cell r="D1204">
            <v>1.5698000000000001</v>
          </cell>
          <cell r="E1204">
            <v>0.25340000000000001</v>
          </cell>
          <cell r="F1204">
            <v>3.1E-2</v>
          </cell>
          <cell r="G1204">
            <v>2.5000000000000001E-3</v>
          </cell>
          <cell r="H1204" t="e">
            <v>#N/A</v>
          </cell>
          <cell r="I1204" t="e">
            <v>#N/A</v>
          </cell>
          <cell r="J1204" t="e">
            <v>#N/A</v>
          </cell>
        </row>
        <row r="1205">
          <cell r="B1205">
            <v>735899</v>
          </cell>
          <cell r="C1205">
            <v>1.1085</v>
          </cell>
          <cell r="D1205">
            <v>0.88919999999999999</v>
          </cell>
          <cell r="E1205">
            <v>0.1009</v>
          </cell>
          <cell r="F1205">
            <v>7.2599999999999998E-2</v>
          </cell>
          <cell r="G1205">
            <v>4.58E-2</v>
          </cell>
          <cell r="H1205" t="e">
            <v>#N/A</v>
          </cell>
          <cell r="I1205" t="e">
            <v>#N/A</v>
          </cell>
          <cell r="J1205" t="e">
            <v>#N/A</v>
          </cell>
        </row>
        <row r="1206">
          <cell r="B1206">
            <v>735427</v>
          </cell>
          <cell r="C1206">
            <v>4.7682000000000002</v>
          </cell>
          <cell r="D1206">
            <v>3.9232</v>
          </cell>
          <cell r="E1206">
            <v>0.63849999999999996</v>
          </cell>
          <cell r="F1206">
            <v>0.15809999999999999</v>
          </cell>
          <cell r="G1206">
            <v>4.8300000000000003E-2</v>
          </cell>
          <cell r="H1206" t="e">
            <v>#N/A</v>
          </cell>
          <cell r="I1206" t="e">
            <v>#N/A</v>
          </cell>
          <cell r="J1206" t="e">
            <v>#N/A</v>
          </cell>
        </row>
        <row r="1207">
          <cell r="B1207">
            <v>752645</v>
          </cell>
          <cell r="C1207">
            <v>0.79749999999999999</v>
          </cell>
          <cell r="D1207">
            <v>0.62109999999999999</v>
          </cell>
          <cell r="E1207">
            <v>0.13350000000000001</v>
          </cell>
          <cell r="F1207">
            <v>4.1700000000000001E-2</v>
          </cell>
          <cell r="G1207">
            <v>1.1000000000000001E-3</v>
          </cell>
          <cell r="H1207" t="e">
            <v>#N/A</v>
          </cell>
          <cell r="I1207" t="e">
            <v>#N/A</v>
          </cell>
          <cell r="J1207" t="e">
            <v>#N/A</v>
          </cell>
        </row>
        <row r="1208">
          <cell r="B1208">
            <v>752816</v>
          </cell>
          <cell r="C1208">
            <v>1.1501999999999999</v>
          </cell>
          <cell r="D1208">
            <v>0.99850000000000005</v>
          </cell>
          <cell r="E1208">
            <v>9.6299999999999997E-2</v>
          </cell>
          <cell r="F1208">
            <v>5.45E-2</v>
          </cell>
          <cell r="G1208">
            <v>8.9999999999999998E-4</v>
          </cell>
          <cell r="H1208" t="e">
            <v>#N/A</v>
          </cell>
          <cell r="I1208" t="e">
            <v>#N/A</v>
          </cell>
          <cell r="J1208" t="e">
            <v>#N/A</v>
          </cell>
        </row>
        <row r="1209">
          <cell r="B1209">
            <v>752995</v>
          </cell>
          <cell r="C1209">
            <v>0.60440000000000005</v>
          </cell>
          <cell r="D1209">
            <v>0.53010000000000002</v>
          </cell>
          <cell r="E1209">
            <v>6.1899999999999997E-2</v>
          </cell>
          <cell r="F1209">
            <v>1.1599999999999999E-2</v>
          </cell>
          <cell r="G1209">
            <v>8.9999999999999998E-4</v>
          </cell>
          <cell r="H1209" t="e">
            <v>#N/A</v>
          </cell>
          <cell r="I1209" t="e">
            <v>#N/A</v>
          </cell>
          <cell r="J1209" t="e">
            <v>#N/A</v>
          </cell>
        </row>
        <row r="1210">
          <cell r="B1210">
            <v>752819</v>
          </cell>
          <cell r="C1210">
            <v>2.5520999999999998</v>
          </cell>
          <cell r="D1210">
            <v>2.1497000000000002</v>
          </cell>
          <cell r="E1210">
            <v>0.29170000000000001</v>
          </cell>
          <cell r="F1210">
            <v>0.10780000000000001</v>
          </cell>
          <cell r="G1210">
            <v>2.8999999999999998E-3</v>
          </cell>
          <cell r="H1210" t="e">
            <v>#N/A</v>
          </cell>
          <cell r="I1210" t="e">
            <v>#N/A</v>
          </cell>
          <cell r="J1210" t="e">
            <v>#N/A</v>
          </cell>
        </row>
        <row r="1211">
          <cell r="B1211">
            <v>762806</v>
          </cell>
          <cell r="C1211">
            <v>1.4805999999999999</v>
          </cell>
          <cell r="D1211">
            <v>1.2867999999999999</v>
          </cell>
          <cell r="E1211">
            <v>4.65E-2</v>
          </cell>
          <cell r="F1211">
            <v>0.1426</v>
          </cell>
          <cell r="G1211">
            <v>4.7999999999999996E-3</v>
          </cell>
          <cell r="H1211" t="e">
            <v>#N/A</v>
          </cell>
          <cell r="I1211" t="e">
            <v>#N/A</v>
          </cell>
          <cell r="J1211" t="e">
            <v>#N/A</v>
          </cell>
        </row>
        <row r="1212">
          <cell r="B1212">
            <v>762762</v>
          </cell>
          <cell r="C1212">
            <v>0.63800000000000001</v>
          </cell>
          <cell r="D1212">
            <v>0.56989999999999996</v>
          </cell>
          <cell r="E1212">
            <v>4.41E-2</v>
          </cell>
          <cell r="F1212">
            <v>2.1899999999999999E-2</v>
          </cell>
          <cell r="G1212">
            <v>2E-3</v>
          </cell>
          <cell r="H1212" t="e">
            <v>#N/A</v>
          </cell>
          <cell r="I1212" t="e">
            <v>#N/A</v>
          </cell>
          <cell r="J1212" t="e">
            <v>#N/A</v>
          </cell>
        </row>
        <row r="1213">
          <cell r="B1213">
            <v>762628</v>
          </cell>
          <cell r="C1213">
            <v>0.96799999999999997</v>
          </cell>
          <cell r="D1213">
            <v>0.91090000000000004</v>
          </cell>
          <cell r="E1213">
            <v>3.7900000000000003E-2</v>
          </cell>
          <cell r="F1213">
            <v>1.9099999999999999E-2</v>
          </cell>
          <cell r="G1213">
            <v>0</v>
          </cell>
          <cell r="H1213" t="e">
            <v>#N/A</v>
          </cell>
          <cell r="I1213" t="e">
            <v>#N/A</v>
          </cell>
          <cell r="J1213" t="e">
            <v>#N/A</v>
          </cell>
        </row>
        <row r="1214">
          <cell r="B1214">
            <v>762732</v>
          </cell>
          <cell r="C1214">
            <v>3.0865999999999998</v>
          </cell>
          <cell r="D1214">
            <v>2.7675999999999998</v>
          </cell>
          <cell r="E1214">
            <v>0.1285</v>
          </cell>
          <cell r="F1214">
            <v>0.18360000000000001</v>
          </cell>
          <cell r="G1214">
            <v>6.7999999999999996E-3</v>
          </cell>
          <cell r="H1214" t="e">
            <v>#N/A</v>
          </cell>
          <cell r="I1214" t="e">
            <v>#N/A</v>
          </cell>
          <cell r="J1214" t="e">
            <v>#N/A</v>
          </cell>
        </row>
        <row r="1215">
          <cell r="B1215">
            <v>763151</v>
          </cell>
          <cell r="C1215">
            <v>1.5866</v>
          </cell>
          <cell r="D1215">
            <v>1.1132</v>
          </cell>
          <cell r="E1215">
            <v>6.7100000000000007E-2</v>
          </cell>
          <cell r="F1215">
            <v>0.29830000000000001</v>
          </cell>
          <cell r="G1215">
            <v>0.1081</v>
          </cell>
          <cell r="H1215" t="e">
            <v>#N/A</v>
          </cell>
          <cell r="I1215" t="e">
            <v>#N/A</v>
          </cell>
          <cell r="J1215" t="e">
            <v>#N/A</v>
          </cell>
        </row>
        <row r="1216">
          <cell r="B1216">
            <v>765732</v>
          </cell>
          <cell r="C1216">
            <v>1.3327</v>
          </cell>
          <cell r="D1216">
            <v>1.0965</v>
          </cell>
          <cell r="E1216">
            <v>6.0400000000000002E-2</v>
          </cell>
          <cell r="F1216">
            <v>0.11940000000000001</v>
          </cell>
          <cell r="G1216">
            <v>5.6399999999999999E-2</v>
          </cell>
          <cell r="H1216" t="e">
            <v>#N/A</v>
          </cell>
          <cell r="I1216" t="e">
            <v>#N/A</v>
          </cell>
          <cell r="J1216" t="e">
            <v>#N/A</v>
          </cell>
        </row>
        <row r="1217">
          <cell r="B1217">
            <v>780552</v>
          </cell>
          <cell r="C1217">
            <v>1.9159999999999999</v>
          </cell>
          <cell r="D1217">
            <v>1.7129000000000001</v>
          </cell>
          <cell r="E1217">
            <v>0.08</v>
          </cell>
          <cell r="F1217">
            <v>0.1115</v>
          </cell>
          <cell r="G1217">
            <v>1.17E-2</v>
          </cell>
          <cell r="H1217" t="e">
            <v>#N/A</v>
          </cell>
          <cell r="I1217" t="e">
            <v>#N/A</v>
          </cell>
          <cell r="J1217" t="e">
            <v>#N/A</v>
          </cell>
        </row>
        <row r="1218">
          <cell r="B1218">
            <v>769812</v>
          </cell>
          <cell r="C1218">
            <v>4.8411999999999997</v>
          </cell>
          <cell r="D1218">
            <v>3.9310999999999998</v>
          </cell>
          <cell r="E1218">
            <v>0.2077</v>
          </cell>
          <cell r="F1218">
            <v>0.52749999999999997</v>
          </cell>
          <cell r="G1218">
            <v>0.17510000000000001</v>
          </cell>
          <cell r="H1218" t="e">
            <v>#N/A</v>
          </cell>
          <cell r="I1218" t="e">
            <v>#N/A</v>
          </cell>
          <cell r="J1218" t="e">
            <v>#N/A</v>
          </cell>
        </row>
        <row r="1219">
          <cell r="B1219">
            <v>755197</v>
          </cell>
          <cell r="C1219">
            <v>15.239800000000001</v>
          </cell>
          <cell r="D1219">
            <v>12.7658</v>
          </cell>
          <cell r="E1219">
            <v>1.2541</v>
          </cell>
          <cell r="F1219">
            <v>0.98460000000000003</v>
          </cell>
          <cell r="G1219">
            <v>0.23530000000000001</v>
          </cell>
          <cell r="I1219" t="e">
            <v>#N/A</v>
          </cell>
          <cell r="J1219" t="e">
            <v>#N/A</v>
          </cell>
        </row>
        <row r="1221">
          <cell r="B1221" t="str">
            <v>Evolução DEC Unidade São Paulo Sul</v>
          </cell>
        </row>
        <row r="1222">
          <cell r="B1222" t="str">
            <v>CONSUM</v>
          </cell>
          <cell r="C1222" t="str">
            <v>TOTAL</v>
          </cell>
          <cell r="D1222" t="str">
            <v>NPROG</v>
          </cell>
          <cell r="E1222" t="str">
            <v>PROG</v>
          </cell>
          <cell r="F1222" t="str">
            <v>SUBT INT</v>
          </cell>
          <cell r="G1222" t="str">
            <v>SUBT EXT</v>
          </cell>
        </row>
        <row r="1223">
          <cell r="B1223">
            <v>951710</v>
          </cell>
          <cell r="C1223">
            <v>0.99719999999999998</v>
          </cell>
          <cell r="D1223">
            <v>0.85950000000000004</v>
          </cell>
          <cell r="E1223">
            <v>0.13600000000000001</v>
          </cell>
          <cell r="F1223">
            <v>1.8E-3</v>
          </cell>
          <cell r="G1223">
            <v>0</v>
          </cell>
          <cell r="H1223" t="e">
            <v>#N/A</v>
          </cell>
          <cell r="I1223" t="e">
            <v>#N/A</v>
          </cell>
          <cell r="J1223" t="e">
            <v>#N/A</v>
          </cell>
        </row>
        <row r="1224">
          <cell r="B1224">
            <v>951238</v>
          </cell>
          <cell r="C1224">
            <v>1.0881000000000001</v>
          </cell>
          <cell r="D1224">
            <v>0.95850000000000002</v>
          </cell>
          <cell r="E1224">
            <v>8.8999999999999996E-2</v>
          </cell>
          <cell r="F1224">
            <v>4.07E-2</v>
          </cell>
          <cell r="G1224">
            <v>0</v>
          </cell>
          <cell r="H1224" t="e">
            <v>#N/A</v>
          </cell>
          <cell r="I1224" t="e">
            <v>#N/A</v>
          </cell>
          <cell r="J1224" t="e">
            <v>#N/A</v>
          </cell>
        </row>
        <row r="1225">
          <cell r="B1225">
            <v>958008</v>
          </cell>
          <cell r="C1225">
            <v>0.996</v>
          </cell>
          <cell r="D1225">
            <v>0.82389999999999997</v>
          </cell>
          <cell r="E1225">
            <v>0.11219999999999999</v>
          </cell>
          <cell r="F1225">
            <v>4.6300000000000001E-2</v>
          </cell>
          <cell r="G1225">
            <v>1.3599999999999999E-2</v>
          </cell>
          <cell r="H1225" t="e">
            <v>#N/A</v>
          </cell>
          <cell r="I1225" t="e">
            <v>#N/A</v>
          </cell>
          <cell r="J1225" t="e">
            <v>#N/A</v>
          </cell>
        </row>
        <row r="1226">
          <cell r="B1226">
            <v>953652</v>
          </cell>
          <cell r="C1226">
            <v>3.0811000000000002</v>
          </cell>
          <cell r="D1226">
            <v>2.6415000000000002</v>
          </cell>
          <cell r="E1226">
            <v>0.3372</v>
          </cell>
          <cell r="F1226">
            <v>8.8900000000000007E-2</v>
          </cell>
          <cell r="G1226">
            <v>1.37E-2</v>
          </cell>
          <cell r="H1226" t="e">
            <v>#N/A</v>
          </cell>
          <cell r="I1226" t="e">
            <v>#N/A</v>
          </cell>
          <cell r="J1226" t="e">
            <v>#N/A</v>
          </cell>
        </row>
        <row r="1227">
          <cell r="B1227">
            <v>958023</v>
          </cell>
          <cell r="C1227">
            <v>0.76129999999999998</v>
          </cell>
          <cell r="D1227">
            <v>0.45300000000000001</v>
          </cell>
          <cell r="E1227">
            <v>0.2843</v>
          </cell>
          <cell r="F1227">
            <v>1.9E-3</v>
          </cell>
          <cell r="G1227">
            <v>2.2100000000000002E-2</v>
          </cell>
          <cell r="H1227" t="e">
            <v>#N/A</v>
          </cell>
          <cell r="I1227" t="e">
            <v>#N/A</v>
          </cell>
          <cell r="J1227" t="e">
            <v>#N/A</v>
          </cell>
        </row>
        <row r="1228">
          <cell r="B1228">
            <v>957977</v>
          </cell>
          <cell r="C1228">
            <v>0.70369999999999999</v>
          </cell>
          <cell r="D1228">
            <v>0.48099999999999998</v>
          </cell>
          <cell r="E1228">
            <v>0.1527</v>
          </cell>
          <cell r="F1228">
            <v>6.7199999999999996E-2</v>
          </cell>
          <cell r="G1228">
            <v>2.8E-3</v>
          </cell>
          <cell r="H1228" t="e">
            <v>#N/A</v>
          </cell>
          <cell r="I1228" t="e">
            <v>#N/A</v>
          </cell>
          <cell r="J1228" t="e">
            <v>#N/A</v>
          </cell>
        </row>
        <row r="1229">
          <cell r="B1229">
            <v>957799</v>
          </cell>
          <cell r="C1229">
            <v>0.83879999999999999</v>
          </cell>
          <cell r="D1229">
            <v>0.64600000000000002</v>
          </cell>
          <cell r="E1229">
            <v>0.15110000000000001</v>
          </cell>
          <cell r="F1229">
            <v>4.1599999999999998E-2</v>
          </cell>
          <cell r="G1229">
            <v>0</v>
          </cell>
          <cell r="H1229" t="e">
            <v>#N/A</v>
          </cell>
          <cell r="I1229" t="e">
            <v>#N/A</v>
          </cell>
          <cell r="J1229" t="e">
            <v>#N/A</v>
          </cell>
        </row>
        <row r="1230">
          <cell r="B1230">
            <v>957933</v>
          </cell>
          <cell r="C1230">
            <v>2.3037999999999998</v>
          </cell>
          <cell r="D1230">
            <v>1.58</v>
          </cell>
          <cell r="E1230">
            <v>0.58809999999999996</v>
          </cell>
          <cell r="F1230">
            <v>0.11070000000000001</v>
          </cell>
          <cell r="G1230">
            <v>2.4899999999999999E-2</v>
          </cell>
          <cell r="H1230" t="e">
            <v>#N/A</v>
          </cell>
          <cell r="I1230" t="e">
            <v>#N/A</v>
          </cell>
          <cell r="J1230" t="e">
            <v>#N/A</v>
          </cell>
        </row>
        <row r="1231">
          <cell r="B1231">
            <v>974966</v>
          </cell>
          <cell r="C1231">
            <v>0.95409999999999995</v>
          </cell>
          <cell r="D1231">
            <v>0.80469999999999997</v>
          </cell>
          <cell r="E1231">
            <v>0.1331</v>
          </cell>
          <cell r="F1231">
            <v>1.46E-2</v>
          </cell>
          <cell r="G1231">
            <v>1.6999999999999999E-3</v>
          </cell>
          <cell r="H1231" t="e">
            <v>#N/A</v>
          </cell>
          <cell r="I1231" t="e">
            <v>#N/A</v>
          </cell>
          <cell r="J1231" t="e">
            <v>#N/A</v>
          </cell>
        </row>
        <row r="1232">
          <cell r="B1232">
            <v>974883</v>
          </cell>
          <cell r="C1232">
            <v>0.54859999999999998</v>
          </cell>
          <cell r="D1232">
            <v>0.37640000000000001</v>
          </cell>
          <cell r="E1232">
            <v>0.1673</v>
          </cell>
          <cell r="F1232">
            <v>4.8999999999999998E-3</v>
          </cell>
          <cell r="G1232">
            <v>0</v>
          </cell>
          <cell r="H1232" t="e">
            <v>#N/A</v>
          </cell>
          <cell r="I1232" t="e">
            <v>#N/A</v>
          </cell>
          <cell r="J1232" t="e">
            <v>#N/A</v>
          </cell>
        </row>
        <row r="1233">
          <cell r="B1233">
            <v>974942</v>
          </cell>
          <cell r="C1233">
            <v>0.73570000000000002</v>
          </cell>
          <cell r="D1233">
            <v>0.5393</v>
          </cell>
          <cell r="E1233">
            <v>0.16189999999999999</v>
          </cell>
          <cell r="F1233">
            <v>3.44E-2</v>
          </cell>
          <cell r="G1233">
            <v>0</v>
          </cell>
          <cell r="H1233" t="e">
            <v>#N/A</v>
          </cell>
          <cell r="I1233" t="e">
            <v>#N/A</v>
          </cell>
          <cell r="J1233" t="e">
            <v>#N/A</v>
          </cell>
        </row>
        <row r="1234">
          <cell r="B1234">
            <v>974930</v>
          </cell>
          <cell r="C1234">
            <v>2.2383999999999999</v>
          </cell>
          <cell r="D1234">
            <v>1.7203999999999999</v>
          </cell>
          <cell r="E1234">
            <v>0.46229999999999999</v>
          </cell>
          <cell r="F1234">
            <v>5.3900000000000003E-2</v>
          </cell>
          <cell r="G1234">
            <v>1.6999999999999999E-3</v>
          </cell>
          <cell r="H1234" t="e">
            <v>#N/A</v>
          </cell>
          <cell r="I1234" t="e">
            <v>#N/A</v>
          </cell>
          <cell r="J1234" t="e">
            <v>#N/A</v>
          </cell>
        </row>
        <row r="1235">
          <cell r="B1235">
            <v>975648</v>
          </cell>
          <cell r="C1235">
            <v>1.0199</v>
          </cell>
          <cell r="D1235">
            <v>0.82750000000000001</v>
          </cell>
          <cell r="E1235">
            <v>7.9799999999999996E-2</v>
          </cell>
          <cell r="F1235">
            <v>7.8299999999999995E-2</v>
          </cell>
          <cell r="G1235">
            <v>3.4299999999999997E-2</v>
          </cell>
          <cell r="H1235" t="e">
            <v>#N/A</v>
          </cell>
          <cell r="I1235" t="e">
            <v>#N/A</v>
          </cell>
          <cell r="J1235" t="e">
            <v>#N/A</v>
          </cell>
        </row>
        <row r="1236">
          <cell r="B1236">
            <v>975764</v>
          </cell>
          <cell r="C1236">
            <v>0.56410000000000005</v>
          </cell>
          <cell r="D1236">
            <v>0.4894</v>
          </cell>
          <cell r="E1236">
            <v>4.5699999999999998E-2</v>
          </cell>
          <cell r="F1236">
            <v>2.87E-2</v>
          </cell>
          <cell r="G1236">
            <v>2.0000000000000001E-4</v>
          </cell>
          <cell r="H1236" t="e">
            <v>#N/A</v>
          </cell>
          <cell r="I1236" t="e">
            <v>#N/A</v>
          </cell>
          <cell r="J1236" t="e">
            <v>#N/A</v>
          </cell>
        </row>
        <row r="1237">
          <cell r="B1237">
            <v>993935</v>
          </cell>
          <cell r="C1237">
            <v>1.1497999999999999</v>
          </cell>
          <cell r="D1237">
            <v>1.0197000000000001</v>
          </cell>
          <cell r="E1237">
            <v>8.1600000000000006E-2</v>
          </cell>
          <cell r="F1237">
            <v>3.2099999999999997E-2</v>
          </cell>
          <cell r="G1237">
            <v>1.66E-2</v>
          </cell>
          <cell r="H1237" t="e">
            <v>#N/A</v>
          </cell>
          <cell r="I1237" t="e">
            <v>#N/A</v>
          </cell>
          <cell r="J1237" t="e">
            <v>#N/A</v>
          </cell>
        </row>
        <row r="1238">
          <cell r="B1238">
            <v>981782</v>
          </cell>
          <cell r="C1238">
            <v>2.7382</v>
          </cell>
          <cell r="D1238">
            <v>2.3411</v>
          </cell>
          <cell r="E1238">
            <v>0.20730000000000001</v>
          </cell>
          <cell r="F1238">
            <v>0.13880000000000001</v>
          </cell>
          <cell r="G1238">
            <v>5.11E-2</v>
          </cell>
          <cell r="H1238" t="e">
            <v>#N/A</v>
          </cell>
          <cell r="I1238" t="e">
            <v>#N/A</v>
          </cell>
          <cell r="J1238" t="e">
            <v>#N/A</v>
          </cell>
        </row>
        <row r="1239">
          <cell r="B1239">
            <v>967074</v>
          </cell>
          <cell r="C1239">
            <v>10.3568</v>
          </cell>
          <cell r="D1239">
            <v>8.2809000000000008</v>
          </cell>
          <cell r="E1239">
            <v>1.5915999999999999</v>
          </cell>
          <cell r="F1239">
            <v>0.3926</v>
          </cell>
          <cell r="G1239">
            <v>9.1700000000000004E-2</v>
          </cell>
          <cell r="I1239" t="e">
            <v>#N/A</v>
          </cell>
          <cell r="J1239" t="e">
            <v>#N/A</v>
          </cell>
        </row>
        <row r="1241">
          <cell r="B1241" t="str">
            <v>Evolução DEC Unidade Anhembi</v>
          </cell>
        </row>
        <row r="1242">
          <cell r="B1242" t="str">
            <v>CONSUM</v>
          </cell>
          <cell r="C1242" t="str">
            <v>TOTAL</v>
          </cell>
          <cell r="D1242" t="str">
            <v>NPROG</v>
          </cell>
          <cell r="E1242" t="str">
            <v>PROG</v>
          </cell>
          <cell r="F1242" t="str">
            <v>SUBT INT</v>
          </cell>
          <cell r="G1242" t="str">
            <v>SUBT EXT</v>
          </cell>
        </row>
        <row r="1243">
          <cell r="B1243">
            <v>764938</v>
          </cell>
          <cell r="C1243">
            <v>0.85580000000000001</v>
          </cell>
          <cell r="D1243">
            <v>0.72409999999999997</v>
          </cell>
          <cell r="E1243">
            <v>8.7599999999999997E-2</v>
          </cell>
          <cell r="F1243">
            <v>4.41E-2</v>
          </cell>
          <cell r="G1243">
            <v>0</v>
          </cell>
          <cell r="H1243" t="e">
            <v>#N/A</v>
          </cell>
          <cell r="I1243" t="e">
            <v>#N/A</v>
          </cell>
          <cell r="J1243" t="e">
            <v>#N/A</v>
          </cell>
        </row>
        <row r="1244">
          <cell r="B1244">
            <v>764908</v>
          </cell>
          <cell r="C1244">
            <v>0.55079999999999996</v>
          </cell>
          <cell r="D1244">
            <v>0.33279999999999998</v>
          </cell>
          <cell r="E1244">
            <v>0.1678</v>
          </cell>
          <cell r="F1244">
            <v>5.0099999999999999E-2</v>
          </cell>
          <cell r="G1244">
            <v>0</v>
          </cell>
          <cell r="H1244" t="e">
            <v>#N/A</v>
          </cell>
          <cell r="I1244" t="e">
            <v>#N/A</v>
          </cell>
          <cell r="J1244" t="e">
            <v>#N/A</v>
          </cell>
        </row>
        <row r="1245">
          <cell r="B1245">
            <v>764697</v>
          </cell>
          <cell r="C1245">
            <v>0.77910000000000001</v>
          </cell>
          <cell r="D1245">
            <v>0.33139999999999997</v>
          </cell>
          <cell r="E1245">
            <v>0.1973</v>
          </cell>
          <cell r="F1245">
            <v>9.1999999999999998E-2</v>
          </cell>
          <cell r="G1245">
            <v>0.1583</v>
          </cell>
          <cell r="H1245" t="e">
            <v>#N/A</v>
          </cell>
          <cell r="I1245" t="e">
            <v>#N/A</v>
          </cell>
          <cell r="J1245" t="e">
            <v>#N/A</v>
          </cell>
        </row>
        <row r="1246">
          <cell r="B1246">
            <v>764848</v>
          </cell>
          <cell r="C1246">
            <v>2.1857000000000002</v>
          </cell>
          <cell r="D1246">
            <v>1.3883000000000001</v>
          </cell>
          <cell r="E1246">
            <v>0.45269999999999999</v>
          </cell>
          <cell r="F1246">
            <v>0.1862</v>
          </cell>
          <cell r="G1246">
            <v>0.1583</v>
          </cell>
          <cell r="H1246" t="e">
            <v>#N/A</v>
          </cell>
          <cell r="I1246" t="e">
            <v>#N/A</v>
          </cell>
          <cell r="J1246" t="e">
            <v>#N/A</v>
          </cell>
        </row>
        <row r="1247">
          <cell r="B1247">
            <v>764805</v>
          </cell>
          <cell r="C1247">
            <v>0.40529999999999999</v>
          </cell>
          <cell r="D1247">
            <v>0.29149999999999998</v>
          </cell>
          <cell r="E1247">
            <v>0.1115</v>
          </cell>
          <cell r="F1247">
            <v>2.3E-3</v>
          </cell>
          <cell r="G1247">
            <v>0</v>
          </cell>
          <cell r="H1247" t="e">
            <v>#N/A</v>
          </cell>
          <cell r="I1247" t="e">
            <v>#N/A</v>
          </cell>
          <cell r="J1247" t="e">
            <v>#N/A</v>
          </cell>
        </row>
        <row r="1248">
          <cell r="B1248">
            <v>764819</v>
          </cell>
          <cell r="C1248">
            <v>1.1739999999999999</v>
          </cell>
          <cell r="D1248">
            <v>0.33889999999999998</v>
          </cell>
          <cell r="E1248">
            <v>0.1061</v>
          </cell>
          <cell r="F1248">
            <v>0.72909999999999997</v>
          </cell>
          <cell r="G1248">
            <v>0</v>
          </cell>
          <cell r="H1248" t="e">
            <v>#N/A</v>
          </cell>
          <cell r="I1248" t="e">
            <v>#N/A</v>
          </cell>
          <cell r="J1248" t="e">
            <v>#N/A</v>
          </cell>
        </row>
        <row r="1249">
          <cell r="B1249">
            <v>765285</v>
          </cell>
          <cell r="C1249">
            <v>0.45179999999999998</v>
          </cell>
          <cell r="D1249">
            <v>0.27889999999999998</v>
          </cell>
          <cell r="E1249">
            <v>0.10249999999999999</v>
          </cell>
          <cell r="F1249">
            <v>7.0400000000000004E-2</v>
          </cell>
          <cell r="G1249">
            <v>0</v>
          </cell>
          <cell r="H1249" t="e">
            <v>#N/A</v>
          </cell>
          <cell r="I1249" t="e">
            <v>#N/A</v>
          </cell>
          <cell r="J1249" t="e">
            <v>#N/A</v>
          </cell>
        </row>
        <row r="1250">
          <cell r="B1250">
            <v>764970</v>
          </cell>
          <cell r="C1250">
            <v>2.0310000000000001</v>
          </cell>
          <cell r="D1250">
            <v>0.9093</v>
          </cell>
          <cell r="E1250">
            <v>0.3201</v>
          </cell>
          <cell r="F1250">
            <v>0.80169999999999997</v>
          </cell>
          <cell r="G1250">
            <v>0</v>
          </cell>
          <cell r="H1250" t="e">
            <v>#N/A</v>
          </cell>
          <cell r="I1250" t="e">
            <v>#N/A</v>
          </cell>
          <cell r="J1250" t="e">
            <v>#N/A</v>
          </cell>
        </row>
        <row r="1251">
          <cell r="B1251">
            <v>776620</v>
          </cell>
          <cell r="C1251">
            <v>0.68679999999999997</v>
          </cell>
          <cell r="D1251">
            <v>0.61419999999999997</v>
          </cell>
          <cell r="E1251">
            <v>4.4999999999999998E-2</v>
          </cell>
          <cell r="F1251">
            <v>1.47E-2</v>
          </cell>
          <cell r="G1251">
            <v>1.29E-2</v>
          </cell>
          <cell r="H1251" t="e">
            <v>#N/A</v>
          </cell>
          <cell r="I1251" t="e">
            <v>#N/A</v>
          </cell>
          <cell r="J1251" t="e">
            <v>#N/A</v>
          </cell>
        </row>
        <row r="1252">
          <cell r="B1252">
            <v>776710</v>
          </cell>
          <cell r="C1252">
            <v>0.29160000000000003</v>
          </cell>
          <cell r="D1252">
            <v>0.2306</v>
          </cell>
          <cell r="E1252">
            <v>3.2300000000000002E-2</v>
          </cell>
          <cell r="F1252">
            <v>2.87E-2</v>
          </cell>
          <cell r="G1252">
            <v>0</v>
          </cell>
          <cell r="H1252" t="e">
            <v>#N/A</v>
          </cell>
          <cell r="I1252" t="e">
            <v>#N/A</v>
          </cell>
          <cell r="J1252" t="e">
            <v>#N/A</v>
          </cell>
        </row>
        <row r="1253">
          <cell r="B1253">
            <v>776641</v>
          </cell>
          <cell r="C1253">
            <v>0.36899999999999999</v>
          </cell>
          <cell r="D1253">
            <v>0.2772</v>
          </cell>
          <cell r="E1253">
            <v>7.8399999999999997E-2</v>
          </cell>
          <cell r="F1253">
            <v>1.35E-2</v>
          </cell>
          <cell r="G1253">
            <v>0</v>
          </cell>
          <cell r="H1253" t="e">
            <v>#N/A</v>
          </cell>
          <cell r="I1253" t="e">
            <v>#N/A</v>
          </cell>
          <cell r="J1253" t="e">
            <v>#N/A</v>
          </cell>
        </row>
        <row r="1254">
          <cell r="B1254">
            <v>776657</v>
          </cell>
          <cell r="C1254">
            <v>1.3473999999999999</v>
          </cell>
          <cell r="D1254">
            <v>1.1220000000000001</v>
          </cell>
          <cell r="E1254">
            <v>0.15570000000000001</v>
          </cell>
          <cell r="F1254">
            <v>5.6899999999999999E-2</v>
          </cell>
          <cell r="G1254">
            <v>1.29E-2</v>
          </cell>
          <cell r="H1254" t="e">
            <v>#N/A</v>
          </cell>
          <cell r="I1254" t="e">
            <v>#N/A</v>
          </cell>
          <cell r="J1254" t="e">
            <v>#N/A</v>
          </cell>
        </row>
        <row r="1255">
          <cell r="B1255">
            <v>777120</v>
          </cell>
          <cell r="C1255">
            <v>0.67779999999999996</v>
          </cell>
          <cell r="D1255">
            <v>0.32819999999999999</v>
          </cell>
          <cell r="E1255">
            <v>5.7299999999999997E-2</v>
          </cell>
          <cell r="F1255">
            <v>1.72E-2</v>
          </cell>
          <cell r="G1255">
            <v>0.27510000000000001</v>
          </cell>
          <cell r="H1255" t="e">
            <v>#N/A</v>
          </cell>
          <cell r="I1255" t="e">
            <v>#N/A</v>
          </cell>
          <cell r="J1255" t="e">
            <v>#N/A</v>
          </cell>
        </row>
        <row r="1256">
          <cell r="B1256">
            <v>777197</v>
          </cell>
          <cell r="C1256">
            <v>0.49959999999999999</v>
          </cell>
          <cell r="D1256">
            <v>0.4012</v>
          </cell>
          <cell r="E1256">
            <v>9.4899999999999998E-2</v>
          </cell>
          <cell r="F1256">
            <v>3.5999999999999999E-3</v>
          </cell>
          <cell r="G1256">
            <v>0</v>
          </cell>
          <cell r="H1256" t="e">
            <v>#N/A</v>
          </cell>
          <cell r="I1256" t="e">
            <v>#N/A</v>
          </cell>
          <cell r="J1256" t="e">
            <v>#N/A</v>
          </cell>
        </row>
        <row r="1257">
          <cell r="B1257">
            <v>787526</v>
          </cell>
          <cell r="C1257">
            <v>1.4790000000000001</v>
          </cell>
          <cell r="D1257">
            <v>1.1814</v>
          </cell>
          <cell r="E1257">
            <v>0.1389</v>
          </cell>
          <cell r="F1257">
            <v>3.09E-2</v>
          </cell>
          <cell r="G1257">
            <v>0.1278</v>
          </cell>
          <cell r="H1257" t="e">
            <v>#N/A</v>
          </cell>
          <cell r="I1257" t="e">
            <v>#N/A</v>
          </cell>
          <cell r="J1257" t="e">
            <v>#N/A</v>
          </cell>
        </row>
        <row r="1258">
          <cell r="B1258">
            <v>780614</v>
          </cell>
          <cell r="C1258">
            <v>2.6642999999999999</v>
          </cell>
          <cell r="D1258">
            <v>1.9179999999999999</v>
          </cell>
          <cell r="E1258">
            <v>0.29170000000000001</v>
          </cell>
          <cell r="F1258">
            <v>5.1900000000000002E-2</v>
          </cell>
          <cell r="G1258">
            <v>0.40279999999999999</v>
          </cell>
          <cell r="H1258" t="e">
            <v>#N/A</v>
          </cell>
          <cell r="I1258" t="e">
            <v>#N/A</v>
          </cell>
          <cell r="J1258" t="e">
            <v>#N/A</v>
          </cell>
        </row>
        <row r="1259">
          <cell r="B1259">
            <v>771772</v>
          </cell>
          <cell r="C1259">
            <v>8.2299000000000007</v>
          </cell>
          <cell r="D1259">
            <v>5.3463000000000003</v>
          </cell>
          <cell r="E1259">
            <v>1.2176</v>
          </cell>
          <cell r="F1259">
            <v>1.0889</v>
          </cell>
          <cell r="G1259">
            <v>0.57720000000000005</v>
          </cell>
          <cell r="I1259" t="e">
            <v>#N/A</v>
          </cell>
          <cell r="J1259" t="e">
            <v>#N/A</v>
          </cell>
        </row>
        <row r="1261">
          <cell r="B1261" t="str">
            <v>Evolução DEC Unidade Centro</v>
          </cell>
        </row>
        <row r="1262">
          <cell r="B1262" t="str">
            <v>CONSUM</v>
          </cell>
          <cell r="C1262" t="str">
            <v>TOTAL</v>
          </cell>
          <cell r="D1262" t="str">
            <v>NPROG</v>
          </cell>
          <cell r="E1262" t="str">
            <v>PROG</v>
          </cell>
          <cell r="F1262" t="str">
            <v>SUBT INT</v>
          </cell>
          <cell r="G1262" t="str">
            <v>SUBT EXT</v>
          </cell>
        </row>
        <row r="1263">
          <cell r="B1263">
            <v>675819</v>
          </cell>
          <cell r="C1263">
            <v>0.58620000000000005</v>
          </cell>
          <cell r="D1263">
            <v>0.38109999999999999</v>
          </cell>
          <cell r="E1263">
            <v>0.19869999999999999</v>
          </cell>
          <cell r="F1263">
            <v>6.3E-3</v>
          </cell>
          <cell r="G1263">
            <v>0</v>
          </cell>
          <cell r="H1263" t="e">
            <v>#N/A</v>
          </cell>
          <cell r="I1263" t="e">
            <v>#N/A</v>
          </cell>
          <cell r="J1263" t="e">
            <v>#N/A</v>
          </cell>
        </row>
        <row r="1264">
          <cell r="B1264">
            <v>675407</v>
          </cell>
          <cell r="C1264">
            <v>1.1831</v>
          </cell>
          <cell r="D1264">
            <v>0.93640000000000001</v>
          </cell>
          <cell r="E1264">
            <v>0.13239999999999999</v>
          </cell>
          <cell r="F1264">
            <v>0.1142</v>
          </cell>
          <cell r="G1264">
            <v>0</v>
          </cell>
          <cell r="H1264" t="e">
            <v>#N/A</v>
          </cell>
          <cell r="I1264" t="e">
            <v>#N/A</v>
          </cell>
          <cell r="J1264" t="e">
            <v>#N/A</v>
          </cell>
        </row>
        <row r="1265">
          <cell r="B1265">
            <v>675780</v>
          </cell>
          <cell r="C1265">
            <v>0.5242</v>
          </cell>
          <cell r="D1265">
            <v>0.35489999999999999</v>
          </cell>
          <cell r="E1265">
            <v>0.12759999999999999</v>
          </cell>
          <cell r="F1265">
            <v>1.78E-2</v>
          </cell>
          <cell r="G1265">
            <v>2.3900000000000001E-2</v>
          </cell>
          <cell r="H1265" t="e">
            <v>#N/A</v>
          </cell>
          <cell r="I1265" t="e">
            <v>#N/A</v>
          </cell>
          <cell r="J1265" t="e">
            <v>#N/A</v>
          </cell>
        </row>
        <row r="1266">
          <cell r="B1266">
            <v>675669</v>
          </cell>
          <cell r="C1266">
            <v>2.2932999999999999</v>
          </cell>
          <cell r="D1266">
            <v>1.6721999999999999</v>
          </cell>
          <cell r="E1266">
            <v>0.4587</v>
          </cell>
          <cell r="F1266">
            <v>0.13830000000000001</v>
          </cell>
          <cell r="G1266">
            <v>2.3900000000000001E-2</v>
          </cell>
          <cell r="H1266" t="e">
            <v>#N/A</v>
          </cell>
          <cell r="I1266" t="e">
            <v>#N/A</v>
          </cell>
          <cell r="J1266" t="e">
            <v>#N/A</v>
          </cell>
        </row>
        <row r="1267">
          <cell r="B1267">
            <v>675783</v>
          </cell>
          <cell r="C1267">
            <v>0.81379999999999997</v>
          </cell>
          <cell r="D1267">
            <v>0.27150000000000002</v>
          </cell>
          <cell r="E1267">
            <v>0.11409999999999999</v>
          </cell>
          <cell r="F1267">
            <v>9.1000000000000004E-3</v>
          </cell>
          <cell r="G1267">
            <v>0.41920000000000002</v>
          </cell>
          <cell r="H1267" t="e">
            <v>#N/A</v>
          </cell>
          <cell r="I1267" t="e">
            <v>#N/A</v>
          </cell>
          <cell r="J1267" t="e">
            <v>#N/A</v>
          </cell>
        </row>
        <row r="1268">
          <cell r="B1268">
            <v>675760</v>
          </cell>
          <cell r="C1268">
            <v>0.44109999999999999</v>
          </cell>
          <cell r="D1268">
            <v>0.3836</v>
          </cell>
          <cell r="E1268">
            <v>3.5999999999999997E-2</v>
          </cell>
          <cell r="F1268">
            <v>1.66E-2</v>
          </cell>
          <cell r="G1268">
            <v>4.8999999999999998E-3</v>
          </cell>
          <cell r="H1268" t="e">
            <v>#N/A</v>
          </cell>
          <cell r="I1268" t="e">
            <v>#N/A</v>
          </cell>
          <cell r="J1268" t="e">
            <v>#N/A</v>
          </cell>
        </row>
        <row r="1269">
          <cell r="B1269">
            <v>674633</v>
          </cell>
          <cell r="C1269">
            <v>0.26519999999999999</v>
          </cell>
          <cell r="D1269">
            <v>0.18759999999999999</v>
          </cell>
          <cell r="E1269">
            <v>4.7899999999999998E-2</v>
          </cell>
          <cell r="F1269">
            <v>2.9700000000000001E-2</v>
          </cell>
          <cell r="G1269">
            <v>0</v>
          </cell>
          <cell r="H1269" t="e">
            <v>#N/A</v>
          </cell>
          <cell r="I1269" t="e">
            <v>#N/A</v>
          </cell>
          <cell r="J1269" t="e">
            <v>#N/A</v>
          </cell>
        </row>
        <row r="1270">
          <cell r="B1270">
            <v>675392</v>
          </cell>
          <cell r="C1270">
            <v>1.5205</v>
          </cell>
          <cell r="D1270">
            <v>0.84289999999999998</v>
          </cell>
          <cell r="E1270">
            <v>0.19800000000000001</v>
          </cell>
          <cell r="F1270">
            <v>5.5399999999999998E-2</v>
          </cell>
          <cell r="G1270">
            <v>0.42430000000000001</v>
          </cell>
          <cell r="H1270" t="e">
            <v>#N/A</v>
          </cell>
          <cell r="I1270" t="e">
            <v>#N/A</v>
          </cell>
          <cell r="J1270" t="e">
            <v>#N/A</v>
          </cell>
        </row>
        <row r="1271">
          <cell r="B1271">
            <v>684427</v>
          </cell>
          <cell r="C1271">
            <v>0.43480000000000002</v>
          </cell>
          <cell r="D1271">
            <v>0.35210000000000002</v>
          </cell>
          <cell r="E1271">
            <v>6.6600000000000006E-2</v>
          </cell>
          <cell r="F1271">
            <v>1.61E-2</v>
          </cell>
          <cell r="G1271">
            <v>0</v>
          </cell>
          <cell r="H1271" t="e">
            <v>#N/A</v>
          </cell>
          <cell r="I1271" t="e">
            <v>#N/A</v>
          </cell>
          <cell r="J1271" t="e">
            <v>#N/A</v>
          </cell>
        </row>
        <row r="1272">
          <cell r="B1272">
            <v>683445</v>
          </cell>
          <cell r="C1272">
            <v>0.26150000000000001</v>
          </cell>
          <cell r="D1272">
            <v>0.1837</v>
          </cell>
          <cell r="E1272">
            <v>6.8500000000000005E-2</v>
          </cell>
          <cell r="F1272">
            <v>9.2999999999999992E-3</v>
          </cell>
          <cell r="G1272">
            <v>0</v>
          </cell>
          <cell r="H1272" t="e">
            <v>#N/A</v>
          </cell>
          <cell r="I1272" t="e">
            <v>#N/A</v>
          </cell>
          <cell r="J1272" t="e">
            <v>#N/A</v>
          </cell>
        </row>
        <row r="1273">
          <cell r="B1273">
            <v>682818</v>
          </cell>
          <cell r="C1273">
            <v>0.33589999999999998</v>
          </cell>
          <cell r="D1273">
            <v>0.23139999999999999</v>
          </cell>
          <cell r="E1273">
            <v>7.2300000000000003E-2</v>
          </cell>
          <cell r="F1273">
            <v>3.2199999999999999E-2</v>
          </cell>
          <cell r="G1273">
            <v>0</v>
          </cell>
          <cell r="H1273" t="e">
            <v>#N/A</v>
          </cell>
          <cell r="I1273" t="e">
            <v>#N/A</v>
          </cell>
          <cell r="J1273" t="e">
            <v>#N/A</v>
          </cell>
        </row>
        <row r="1274">
          <cell r="B1274">
            <v>683563</v>
          </cell>
          <cell r="C1274">
            <v>1.0323</v>
          </cell>
          <cell r="D1274">
            <v>0.76739999999999997</v>
          </cell>
          <cell r="E1274">
            <v>0.2074</v>
          </cell>
          <cell r="F1274">
            <v>5.7599999999999998E-2</v>
          </cell>
          <cell r="G1274">
            <v>0</v>
          </cell>
          <cell r="H1274" t="e">
            <v>#N/A</v>
          </cell>
          <cell r="I1274" t="e">
            <v>#N/A</v>
          </cell>
          <cell r="J1274" t="e">
            <v>#N/A</v>
          </cell>
        </row>
        <row r="1275">
          <cell r="B1275">
            <v>682925</v>
          </cell>
          <cell r="C1275">
            <v>0.77010000000000001</v>
          </cell>
          <cell r="D1275">
            <v>0.65139999999999998</v>
          </cell>
          <cell r="E1275">
            <v>9.6199999999999994E-2</v>
          </cell>
          <cell r="F1275">
            <v>1.18E-2</v>
          </cell>
          <cell r="G1275">
            <v>1.06E-2</v>
          </cell>
          <cell r="H1275" t="e">
            <v>#N/A</v>
          </cell>
          <cell r="I1275" t="e">
            <v>#N/A</v>
          </cell>
          <cell r="J1275" t="e">
            <v>#N/A</v>
          </cell>
        </row>
        <row r="1276">
          <cell r="B1276">
            <v>681511</v>
          </cell>
          <cell r="C1276">
            <v>0.4788</v>
          </cell>
          <cell r="D1276">
            <v>0.28510000000000002</v>
          </cell>
          <cell r="E1276">
            <v>0.13</v>
          </cell>
          <cell r="F1276">
            <v>6.3700000000000007E-2</v>
          </cell>
          <cell r="G1276">
            <v>0</v>
          </cell>
          <cell r="H1276" t="e">
            <v>#N/A</v>
          </cell>
          <cell r="I1276" t="e">
            <v>#N/A</v>
          </cell>
          <cell r="J1276" t="e">
            <v>#N/A</v>
          </cell>
        </row>
        <row r="1277">
          <cell r="B1277">
            <v>695161</v>
          </cell>
          <cell r="C1277">
            <v>0.5212</v>
          </cell>
          <cell r="D1277">
            <v>0.43640000000000001</v>
          </cell>
          <cell r="E1277">
            <v>4.2200000000000001E-2</v>
          </cell>
          <cell r="F1277">
            <v>2.2700000000000001E-2</v>
          </cell>
          <cell r="G1277">
            <v>0.02</v>
          </cell>
          <cell r="H1277" t="e">
            <v>#N/A</v>
          </cell>
          <cell r="I1277" t="e">
            <v>#N/A</v>
          </cell>
          <cell r="J1277" t="e">
            <v>#N/A</v>
          </cell>
        </row>
        <row r="1278">
          <cell r="B1278">
            <v>686532</v>
          </cell>
          <cell r="C1278">
            <v>1.7690999999999999</v>
          </cell>
          <cell r="D1278">
            <v>1.3729</v>
          </cell>
          <cell r="E1278">
            <v>0.26750000000000002</v>
          </cell>
          <cell r="F1278">
            <v>9.8000000000000004E-2</v>
          </cell>
          <cell r="G1278">
            <v>3.0800000000000001E-2</v>
          </cell>
          <cell r="H1278" t="e">
            <v>#N/A</v>
          </cell>
          <cell r="I1278" t="e">
            <v>#N/A</v>
          </cell>
          <cell r="J1278" t="e">
            <v>#N/A</v>
          </cell>
        </row>
        <row r="1279">
          <cell r="B1279">
            <v>680289</v>
          </cell>
          <cell r="C1279">
            <v>6.6098999999999997</v>
          </cell>
          <cell r="D1279">
            <v>4.6540999999999997</v>
          </cell>
          <cell r="E1279">
            <v>1.1305000000000001</v>
          </cell>
          <cell r="F1279">
            <v>0.34899999999999998</v>
          </cell>
          <cell r="G1279">
            <v>0.47610000000000002</v>
          </cell>
          <cell r="I1279" t="e">
            <v>#N/A</v>
          </cell>
          <cell r="J1279" t="e">
            <v>#N/A</v>
          </cell>
        </row>
        <row r="1281">
          <cell r="B1281" t="str">
            <v>Evolução DEC Unidade Leste</v>
          </cell>
        </row>
        <row r="1282">
          <cell r="B1282" t="str">
            <v>CONSUM</v>
          </cell>
          <cell r="C1282" t="str">
            <v>TOTAL</v>
          </cell>
          <cell r="D1282" t="str">
            <v>NPROG</v>
          </cell>
          <cell r="E1282" t="str">
            <v>PROG</v>
          </cell>
          <cell r="F1282" t="str">
            <v>SUBT INT</v>
          </cell>
          <cell r="G1282" t="str">
            <v>SUBT EXT</v>
          </cell>
        </row>
        <row r="1283">
          <cell r="B1283">
            <v>1308832</v>
          </cell>
          <cell r="C1283">
            <v>0.82509999999999994</v>
          </cell>
          <cell r="D1283">
            <v>0.64880000000000004</v>
          </cell>
          <cell r="E1283">
            <v>0.13569999999999999</v>
          </cell>
          <cell r="F1283">
            <v>4.0599999999999997E-2</v>
          </cell>
          <cell r="G1283">
            <v>0</v>
          </cell>
          <cell r="H1283" t="e">
            <v>#N/A</v>
          </cell>
          <cell r="I1283" t="e">
            <v>#N/A</v>
          </cell>
          <cell r="J1283" t="e">
            <v>#N/A</v>
          </cell>
        </row>
        <row r="1284">
          <cell r="B1284">
            <v>1308285</v>
          </cell>
          <cell r="C1284">
            <v>0.62170000000000003</v>
          </cell>
          <cell r="D1284">
            <v>0.3599</v>
          </cell>
          <cell r="E1284">
            <v>0.10929999999999999</v>
          </cell>
          <cell r="F1284">
            <v>0.10639999999999999</v>
          </cell>
          <cell r="G1284">
            <v>4.6100000000000002E-2</v>
          </cell>
          <cell r="H1284" t="e">
            <v>#N/A</v>
          </cell>
          <cell r="I1284" t="e">
            <v>#N/A</v>
          </cell>
          <cell r="J1284" t="e">
            <v>#N/A</v>
          </cell>
        </row>
        <row r="1285">
          <cell r="B1285">
            <v>1307611</v>
          </cell>
          <cell r="C1285">
            <v>0.49380000000000002</v>
          </cell>
          <cell r="D1285">
            <v>0.35460000000000003</v>
          </cell>
          <cell r="E1285">
            <v>6.25E-2</v>
          </cell>
          <cell r="F1285">
            <v>3.8999999999999998E-3</v>
          </cell>
          <cell r="G1285">
            <v>7.2800000000000004E-2</v>
          </cell>
          <cell r="H1285" t="e">
            <v>#N/A</v>
          </cell>
          <cell r="I1285" t="e">
            <v>#N/A</v>
          </cell>
          <cell r="J1285" t="e">
            <v>#N/A</v>
          </cell>
        </row>
        <row r="1286">
          <cell r="B1286">
            <v>1308243</v>
          </cell>
          <cell r="C1286">
            <v>1.9408000000000001</v>
          </cell>
          <cell r="D1286">
            <v>1.3633999999999999</v>
          </cell>
          <cell r="E1286">
            <v>0.3075</v>
          </cell>
          <cell r="F1286">
            <v>0.15090000000000001</v>
          </cell>
          <cell r="G1286">
            <v>0.11890000000000001</v>
          </cell>
          <cell r="H1286" t="e">
            <v>#N/A</v>
          </cell>
          <cell r="I1286" t="e">
            <v>#N/A</v>
          </cell>
          <cell r="J1286" t="e">
            <v>#N/A</v>
          </cell>
        </row>
        <row r="1287">
          <cell r="B1287">
            <v>1307476</v>
          </cell>
          <cell r="C1287">
            <v>0.59389999999999998</v>
          </cell>
          <cell r="D1287">
            <v>0.36940000000000001</v>
          </cell>
          <cell r="E1287">
            <v>0.1583</v>
          </cell>
          <cell r="F1287">
            <v>5.7200000000000001E-2</v>
          </cell>
          <cell r="G1287">
            <v>8.9999999999999993E-3</v>
          </cell>
          <cell r="H1287" t="e">
            <v>#N/A</v>
          </cell>
          <cell r="I1287" t="e">
            <v>#N/A</v>
          </cell>
          <cell r="J1287" t="e">
            <v>#N/A</v>
          </cell>
        </row>
        <row r="1288">
          <cell r="B1288">
            <v>1307438</v>
          </cell>
          <cell r="C1288">
            <v>1.1144000000000001</v>
          </cell>
          <cell r="D1288">
            <v>0.7702</v>
          </cell>
          <cell r="E1288">
            <v>0.22819999999999999</v>
          </cell>
          <cell r="F1288">
            <v>0.1142</v>
          </cell>
          <cell r="G1288">
            <v>1.8E-3</v>
          </cell>
          <cell r="H1288" t="e">
            <v>#N/A</v>
          </cell>
          <cell r="I1288" t="e">
            <v>#N/A</v>
          </cell>
          <cell r="J1288" t="e">
            <v>#N/A</v>
          </cell>
        </row>
        <row r="1289">
          <cell r="B1289">
            <v>1306908</v>
          </cell>
          <cell r="C1289">
            <v>0.44119999999999998</v>
          </cell>
          <cell r="D1289">
            <v>0.39689999999999998</v>
          </cell>
          <cell r="E1289">
            <v>3.78E-2</v>
          </cell>
          <cell r="F1289">
            <v>6.4999999999999997E-3</v>
          </cell>
          <cell r="G1289">
            <v>0</v>
          </cell>
          <cell r="H1289" t="e">
            <v>#N/A</v>
          </cell>
          <cell r="I1289" t="e">
            <v>#N/A</v>
          </cell>
          <cell r="J1289" t="e">
            <v>#N/A</v>
          </cell>
        </row>
        <row r="1290">
          <cell r="B1290">
            <v>1307274</v>
          </cell>
          <cell r="C1290">
            <v>2.1496</v>
          </cell>
          <cell r="D1290">
            <v>1.5365</v>
          </cell>
          <cell r="E1290">
            <v>0.42430000000000001</v>
          </cell>
          <cell r="F1290">
            <v>0.1779</v>
          </cell>
          <cell r="G1290">
            <v>1.0800000000000001E-2</v>
          </cell>
          <cell r="H1290" t="e">
            <v>#N/A</v>
          </cell>
          <cell r="I1290" t="e">
            <v>#N/A</v>
          </cell>
          <cell r="J1290" t="e">
            <v>#N/A</v>
          </cell>
        </row>
        <row r="1291">
          <cell r="B1291">
            <v>1323847</v>
          </cell>
          <cell r="C1291">
            <v>0.68640000000000001</v>
          </cell>
          <cell r="D1291">
            <v>0.48909999999999998</v>
          </cell>
          <cell r="E1291">
            <v>0.1399</v>
          </cell>
          <cell r="F1291">
            <v>5.74E-2</v>
          </cell>
          <cell r="G1291">
            <v>0</v>
          </cell>
          <cell r="H1291" t="e">
            <v>#N/A</v>
          </cell>
          <cell r="I1291" t="e">
            <v>#N/A</v>
          </cell>
          <cell r="J1291" t="e">
            <v>#N/A</v>
          </cell>
        </row>
        <row r="1292">
          <cell r="B1292">
            <v>1323886</v>
          </cell>
          <cell r="C1292">
            <v>0.4783</v>
          </cell>
          <cell r="D1292">
            <v>0.32950000000000002</v>
          </cell>
          <cell r="E1292">
            <v>0.14879999999999999</v>
          </cell>
          <cell r="F1292">
            <v>0</v>
          </cell>
          <cell r="G1292">
            <v>0</v>
          </cell>
          <cell r="H1292" t="e">
            <v>#N/A</v>
          </cell>
          <cell r="I1292" t="e">
            <v>#N/A</v>
          </cell>
          <cell r="J1292" t="e">
            <v>#N/A</v>
          </cell>
        </row>
        <row r="1293">
          <cell r="B1293">
            <v>1323551</v>
          </cell>
          <cell r="C1293">
            <v>0.61419999999999997</v>
          </cell>
          <cell r="D1293">
            <v>0.38740000000000002</v>
          </cell>
          <cell r="E1293">
            <v>0.1452</v>
          </cell>
          <cell r="F1293">
            <v>8.1600000000000006E-2</v>
          </cell>
          <cell r="G1293">
            <v>0</v>
          </cell>
          <cell r="H1293" t="e">
            <v>#N/A</v>
          </cell>
          <cell r="I1293" t="e">
            <v>#N/A</v>
          </cell>
          <cell r="J1293" t="e">
            <v>#N/A</v>
          </cell>
        </row>
        <row r="1294">
          <cell r="B1294">
            <v>1323761</v>
          </cell>
          <cell r="C1294">
            <v>1.7788999999999999</v>
          </cell>
          <cell r="D1294">
            <v>1.206</v>
          </cell>
          <cell r="E1294">
            <v>0.43390000000000001</v>
          </cell>
          <cell r="F1294">
            <v>0.13900000000000001</v>
          </cell>
          <cell r="G1294">
            <v>0</v>
          </cell>
          <cell r="H1294" t="e">
            <v>#N/A</v>
          </cell>
          <cell r="I1294" t="e">
            <v>#N/A</v>
          </cell>
          <cell r="J1294" t="e">
            <v>#N/A</v>
          </cell>
        </row>
        <row r="1295">
          <cell r="B1295">
            <v>1324245</v>
          </cell>
          <cell r="C1295">
            <v>0.9163</v>
          </cell>
          <cell r="D1295">
            <v>0.62319999999999998</v>
          </cell>
          <cell r="E1295">
            <v>0.28549999999999998</v>
          </cell>
          <cell r="F1295">
            <v>7.7000000000000002E-3</v>
          </cell>
          <cell r="G1295">
            <v>0</v>
          </cell>
          <cell r="H1295" t="e">
            <v>#N/A</v>
          </cell>
          <cell r="I1295" t="e">
            <v>#N/A</v>
          </cell>
          <cell r="J1295" t="e">
            <v>#N/A</v>
          </cell>
        </row>
        <row r="1296">
          <cell r="B1296">
            <v>1324233</v>
          </cell>
          <cell r="C1296">
            <v>0.80930000000000002</v>
          </cell>
          <cell r="D1296">
            <v>0.42980000000000002</v>
          </cell>
          <cell r="E1296">
            <v>0.1976</v>
          </cell>
          <cell r="F1296">
            <v>5.3400000000000003E-2</v>
          </cell>
          <cell r="G1296">
            <v>0.12859999999999999</v>
          </cell>
          <cell r="H1296" t="e">
            <v>#N/A</v>
          </cell>
          <cell r="I1296" t="e">
            <v>#N/A</v>
          </cell>
          <cell r="J1296" t="e">
            <v>#N/A</v>
          </cell>
        </row>
        <row r="1297">
          <cell r="B1297">
            <v>1342005</v>
          </cell>
          <cell r="C1297">
            <v>0.87880000000000003</v>
          </cell>
          <cell r="D1297">
            <v>0.74019999999999997</v>
          </cell>
          <cell r="E1297">
            <v>8.9499999999999996E-2</v>
          </cell>
          <cell r="F1297">
            <v>4.9099999999999998E-2</v>
          </cell>
          <cell r="G1297">
            <v>0</v>
          </cell>
          <cell r="H1297" t="e">
            <v>#N/A</v>
          </cell>
          <cell r="I1297" t="e">
            <v>#N/A</v>
          </cell>
          <cell r="J1297" t="e">
            <v>#N/A</v>
          </cell>
        </row>
        <row r="1298">
          <cell r="B1298">
            <v>1330161</v>
          </cell>
          <cell r="C1298">
            <v>2.6044999999999998</v>
          </cell>
          <cell r="D1298">
            <v>1.7950999999999999</v>
          </cell>
          <cell r="E1298">
            <v>0.57120000000000004</v>
          </cell>
          <cell r="F1298">
            <v>0.1104</v>
          </cell>
          <cell r="G1298">
            <v>0.128</v>
          </cell>
          <cell r="H1298" t="e">
            <v>#N/A</v>
          </cell>
          <cell r="I1298" t="e">
            <v>#N/A</v>
          </cell>
          <cell r="J1298" t="e">
            <v>#N/A</v>
          </cell>
        </row>
        <row r="1299">
          <cell r="B1299">
            <v>1317360</v>
          </cell>
          <cell r="C1299">
            <v>8.4779</v>
          </cell>
          <cell r="D1299">
            <v>5.9032</v>
          </cell>
          <cell r="E1299">
            <v>1.7393000000000001</v>
          </cell>
          <cell r="F1299">
            <v>0.57750000000000001</v>
          </cell>
          <cell r="G1299">
            <v>0.25800000000000001</v>
          </cell>
          <cell r="I1299" t="e">
            <v>#N/A</v>
          </cell>
          <cell r="J1299" t="e">
            <v>#N/A</v>
          </cell>
        </row>
        <row r="1301">
          <cell r="B1301" t="str">
            <v>Evolução Unidade Grande ABC</v>
          </cell>
        </row>
        <row r="1302">
          <cell r="B1302" t="str">
            <v>CONSUM</v>
          </cell>
          <cell r="C1302" t="str">
            <v>TOTAL</v>
          </cell>
          <cell r="D1302" t="str">
            <v>NPROG</v>
          </cell>
          <cell r="E1302" t="str">
            <v>PROG</v>
          </cell>
          <cell r="F1302" t="str">
            <v>SUBT INT</v>
          </cell>
          <cell r="G1302" t="str">
            <v>SUBT EXT</v>
          </cell>
        </row>
        <row r="1303">
          <cell r="B1303">
            <v>796174</v>
          </cell>
          <cell r="C1303">
            <v>0.64600000000000002</v>
          </cell>
          <cell r="D1303">
            <v>0.52900000000000003</v>
          </cell>
          <cell r="E1303">
            <v>0.1153</v>
          </cell>
          <cell r="F1303">
            <v>1.6999999999999999E-3</v>
          </cell>
          <cell r="G1303">
            <v>0</v>
          </cell>
          <cell r="H1303" t="e">
            <v>#N/A</v>
          </cell>
          <cell r="I1303" t="e">
            <v>#N/A</v>
          </cell>
          <cell r="J1303" t="e">
            <v>#N/A</v>
          </cell>
        </row>
        <row r="1304">
          <cell r="B1304">
            <v>795805</v>
          </cell>
          <cell r="C1304">
            <v>0.64659999999999995</v>
          </cell>
          <cell r="D1304">
            <v>0.43940000000000001</v>
          </cell>
          <cell r="E1304">
            <v>0.18640000000000001</v>
          </cell>
          <cell r="F1304">
            <v>2.0799999999999999E-2</v>
          </cell>
          <cell r="G1304">
            <v>0</v>
          </cell>
          <cell r="H1304" t="e">
            <v>#N/A</v>
          </cell>
          <cell r="I1304" t="e">
            <v>#N/A</v>
          </cell>
          <cell r="J1304" t="e">
            <v>#N/A</v>
          </cell>
        </row>
        <row r="1305">
          <cell r="B1305">
            <v>795679</v>
          </cell>
          <cell r="C1305">
            <v>0.56620000000000004</v>
          </cell>
          <cell r="D1305">
            <v>0.40939999999999999</v>
          </cell>
          <cell r="E1305">
            <v>0.1067</v>
          </cell>
          <cell r="F1305">
            <v>1.5E-3</v>
          </cell>
          <cell r="G1305">
            <v>4.87E-2</v>
          </cell>
          <cell r="H1305" t="e">
            <v>#N/A</v>
          </cell>
          <cell r="I1305" t="e">
            <v>#N/A</v>
          </cell>
          <cell r="J1305" t="e">
            <v>#N/A</v>
          </cell>
        </row>
        <row r="1306">
          <cell r="B1306">
            <v>795886</v>
          </cell>
          <cell r="C1306">
            <v>1.8588</v>
          </cell>
          <cell r="D1306">
            <v>1.3777999999999999</v>
          </cell>
          <cell r="E1306">
            <v>0.40839999999999999</v>
          </cell>
          <cell r="F1306">
            <v>2.4E-2</v>
          </cell>
          <cell r="G1306">
            <v>4.87E-2</v>
          </cell>
          <cell r="H1306" t="e">
            <v>#N/A</v>
          </cell>
          <cell r="I1306" t="e">
            <v>#N/A</v>
          </cell>
          <cell r="J1306" t="e">
            <v>#N/A</v>
          </cell>
        </row>
        <row r="1307">
          <cell r="B1307">
            <v>795747</v>
          </cell>
          <cell r="C1307">
            <v>0.55169999999999997</v>
          </cell>
          <cell r="D1307">
            <v>0.253</v>
          </cell>
          <cell r="E1307">
            <v>9.5899999999999999E-2</v>
          </cell>
          <cell r="F1307">
            <v>1.5E-3</v>
          </cell>
          <cell r="G1307">
            <v>0.20130000000000001</v>
          </cell>
          <cell r="H1307" t="e">
            <v>#N/A</v>
          </cell>
          <cell r="I1307" t="e">
            <v>#N/A</v>
          </cell>
          <cell r="J1307" t="e">
            <v>#N/A</v>
          </cell>
        </row>
        <row r="1308">
          <cell r="B1308">
            <v>795860</v>
          </cell>
          <cell r="C1308">
            <v>0.47470000000000001</v>
          </cell>
          <cell r="D1308">
            <v>0.26889999999999997</v>
          </cell>
          <cell r="E1308">
            <v>4.1799999999999997E-2</v>
          </cell>
          <cell r="F1308">
            <v>9.4399999999999998E-2</v>
          </cell>
          <cell r="G1308">
            <v>6.9500000000000006E-2</v>
          </cell>
          <cell r="H1308" t="e">
            <v>#N/A</v>
          </cell>
          <cell r="I1308" t="e">
            <v>#N/A</v>
          </cell>
          <cell r="J1308" t="e">
            <v>#N/A</v>
          </cell>
        </row>
        <row r="1309">
          <cell r="B1309">
            <v>795886</v>
          </cell>
          <cell r="C1309">
            <v>0.31419999999999998</v>
          </cell>
          <cell r="D1309">
            <v>0.24479999999999999</v>
          </cell>
          <cell r="E1309">
            <v>5.4699999999999999E-2</v>
          </cell>
          <cell r="F1309">
            <v>1.47E-2</v>
          </cell>
          <cell r="G1309">
            <v>0</v>
          </cell>
          <cell r="H1309" t="e">
            <v>#N/A</v>
          </cell>
          <cell r="I1309" t="e">
            <v>#N/A</v>
          </cell>
          <cell r="J1309" t="e">
            <v>#N/A</v>
          </cell>
        </row>
        <row r="1310">
          <cell r="B1310">
            <v>795831</v>
          </cell>
          <cell r="C1310">
            <v>1.3406</v>
          </cell>
          <cell r="D1310">
            <v>0.76670000000000005</v>
          </cell>
          <cell r="E1310">
            <v>0.19239999999999999</v>
          </cell>
          <cell r="F1310">
            <v>0.1106</v>
          </cell>
          <cell r="G1310">
            <v>0.27079999999999999</v>
          </cell>
          <cell r="H1310" t="e">
            <v>#N/A</v>
          </cell>
          <cell r="I1310" t="e">
            <v>#N/A</v>
          </cell>
          <cell r="J1310" t="e">
            <v>#N/A</v>
          </cell>
        </row>
        <row r="1311">
          <cell r="B1311">
            <v>807546</v>
          </cell>
          <cell r="C1311">
            <v>0.70550000000000002</v>
          </cell>
          <cell r="D1311">
            <v>0.59470000000000001</v>
          </cell>
          <cell r="E1311">
            <v>0.1016</v>
          </cell>
          <cell r="F1311">
            <v>9.1999999999999998E-3</v>
          </cell>
          <cell r="G1311">
            <v>0</v>
          </cell>
          <cell r="H1311" t="e">
            <v>#N/A</v>
          </cell>
          <cell r="I1311" t="e">
            <v>#N/A</v>
          </cell>
          <cell r="J1311" t="e">
            <v>#N/A</v>
          </cell>
        </row>
        <row r="1312">
          <cell r="B1312">
            <v>806844</v>
          </cell>
          <cell r="C1312">
            <v>0.30559999999999998</v>
          </cell>
          <cell r="D1312">
            <v>0.27279999999999999</v>
          </cell>
          <cell r="E1312">
            <v>3.2800000000000003E-2</v>
          </cell>
          <cell r="F1312">
            <v>0</v>
          </cell>
          <cell r="G1312">
            <v>0</v>
          </cell>
          <cell r="H1312" t="e">
            <v>#N/A</v>
          </cell>
          <cell r="I1312" t="e">
            <v>#N/A</v>
          </cell>
          <cell r="J1312" t="e">
            <v>#N/A</v>
          </cell>
        </row>
        <row r="1313">
          <cell r="B1313">
            <v>807015</v>
          </cell>
          <cell r="C1313">
            <v>0.51749999999999996</v>
          </cell>
          <cell r="D1313">
            <v>0.46600000000000003</v>
          </cell>
          <cell r="E1313">
            <v>4.8399999999999999E-2</v>
          </cell>
          <cell r="F1313">
            <v>3.2000000000000002E-3</v>
          </cell>
          <cell r="G1313">
            <v>0</v>
          </cell>
          <cell r="H1313" t="e">
            <v>#N/A</v>
          </cell>
          <cell r="I1313" t="e">
            <v>#N/A</v>
          </cell>
          <cell r="J1313" t="e">
            <v>#N/A</v>
          </cell>
        </row>
        <row r="1314">
          <cell r="B1314">
            <v>807135</v>
          </cell>
          <cell r="C1314">
            <v>1.5287999999999999</v>
          </cell>
          <cell r="D1314">
            <v>1.3335999999999999</v>
          </cell>
          <cell r="E1314">
            <v>0.18279999999999999</v>
          </cell>
          <cell r="F1314">
            <v>1.24E-2</v>
          </cell>
          <cell r="G1314">
            <v>0</v>
          </cell>
          <cell r="H1314" t="e">
            <v>#N/A</v>
          </cell>
          <cell r="I1314" t="e">
            <v>#N/A</v>
          </cell>
          <cell r="J1314" t="e">
            <v>#N/A</v>
          </cell>
        </row>
        <row r="1315">
          <cell r="B1315">
            <v>807721</v>
          </cell>
          <cell r="C1315">
            <v>1.3619000000000001</v>
          </cell>
          <cell r="D1315">
            <v>1.2037</v>
          </cell>
          <cell r="E1315">
            <v>9.3899999999999997E-2</v>
          </cell>
          <cell r="F1315">
            <v>4.1000000000000003E-3</v>
          </cell>
          <cell r="G1315">
            <v>6.0299999999999999E-2</v>
          </cell>
          <cell r="H1315" t="e">
            <v>#N/A</v>
          </cell>
          <cell r="I1315" t="e">
            <v>#N/A</v>
          </cell>
          <cell r="J1315" t="e">
            <v>#N/A</v>
          </cell>
        </row>
        <row r="1316">
          <cell r="B1316">
            <v>809062</v>
          </cell>
          <cell r="C1316">
            <v>0.5575</v>
          </cell>
          <cell r="D1316">
            <v>0.34549999999999997</v>
          </cell>
          <cell r="E1316">
            <v>3.5000000000000003E-2</v>
          </cell>
          <cell r="F1316">
            <v>8.0299999999999996E-2</v>
          </cell>
          <cell r="G1316">
            <v>9.6699999999999994E-2</v>
          </cell>
          <cell r="H1316" t="e">
            <v>#N/A</v>
          </cell>
          <cell r="I1316" t="e">
            <v>#N/A</v>
          </cell>
          <cell r="J1316" t="e">
            <v>#N/A</v>
          </cell>
        </row>
        <row r="1317">
          <cell r="B1317">
            <v>821407</v>
          </cell>
          <cell r="C1317">
            <v>0.85260000000000002</v>
          </cell>
          <cell r="D1317">
            <v>0.77859999999999996</v>
          </cell>
          <cell r="E1317">
            <v>6.1199999999999997E-2</v>
          </cell>
          <cell r="F1317">
            <v>1.2800000000000001E-2</v>
          </cell>
          <cell r="G1317">
            <v>0</v>
          </cell>
          <cell r="H1317" t="e">
            <v>#N/A</v>
          </cell>
          <cell r="I1317" t="e">
            <v>#N/A</v>
          </cell>
          <cell r="J1317" t="e">
            <v>#N/A</v>
          </cell>
        </row>
        <row r="1318">
          <cell r="B1318">
            <v>812730</v>
          </cell>
          <cell r="C1318">
            <v>2.7702</v>
          </cell>
          <cell r="D1318">
            <v>2.3271000000000002</v>
          </cell>
          <cell r="E1318">
            <v>0.19</v>
          </cell>
          <cell r="F1318">
            <v>9.69E-2</v>
          </cell>
          <cell r="G1318">
            <v>0.15620000000000001</v>
          </cell>
          <cell r="H1318" t="e">
            <v>#N/A</v>
          </cell>
          <cell r="I1318" t="e">
            <v>#N/A</v>
          </cell>
          <cell r="J1318" t="e">
            <v>#N/A</v>
          </cell>
        </row>
        <row r="1319">
          <cell r="B1319">
            <v>802896</v>
          </cell>
          <cell r="C1319">
            <v>7.5122999999999998</v>
          </cell>
          <cell r="D1319">
            <v>5.8220999999999998</v>
          </cell>
          <cell r="E1319">
            <v>0.97170000000000001</v>
          </cell>
          <cell r="F1319">
            <v>0.24399999999999999</v>
          </cell>
          <cell r="G1319">
            <v>0.4748</v>
          </cell>
          <cell r="I1319" t="e">
            <v>#N/A</v>
          </cell>
          <cell r="J1319" t="e">
            <v>#N/A</v>
          </cell>
        </row>
        <row r="1321">
          <cell r="B1321" t="str">
            <v>Evolução DEC Unidade Centro (com subterrâneo)</v>
          </cell>
        </row>
        <row r="1322">
          <cell r="B1322" t="str">
            <v>CONSUM</v>
          </cell>
          <cell r="C1322" t="str">
            <v>TOTAL</v>
          </cell>
          <cell r="D1322" t="str">
            <v>NPROG</v>
          </cell>
          <cell r="E1322" t="str">
            <v>PROG</v>
          </cell>
          <cell r="F1322" t="str">
            <v>SUBT INT</v>
          </cell>
          <cell r="G1322" t="str">
            <v>SUBT EXT</v>
          </cell>
        </row>
        <row r="1323">
          <cell r="B1323">
            <v>850893</v>
          </cell>
          <cell r="C1323">
            <v>0.51259999999999994</v>
          </cell>
          <cell r="D1323">
            <v>0.34920000000000001</v>
          </cell>
          <cell r="E1323">
            <v>0.15840000000000001</v>
          </cell>
          <cell r="F1323">
            <v>5.0000000000000001E-3</v>
          </cell>
          <cell r="G1323">
            <v>0</v>
          </cell>
          <cell r="H1323" t="e">
            <v>#N/A</v>
          </cell>
          <cell r="I1323" t="e">
            <v>#N/A</v>
          </cell>
          <cell r="J1323" t="e">
            <v>#N/A</v>
          </cell>
        </row>
        <row r="1324">
          <cell r="B1324">
            <v>850481</v>
          </cell>
          <cell r="C1324">
            <v>0.94940000000000002</v>
          </cell>
          <cell r="D1324">
            <v>0.753</v>
          </cell>
          <cell r="E1324">
            <v>0.1056</v>
          </cell>
          <cell r="F1324">
            <v>9.0800000000000006E-2</v>
          </cell>
          <cell r="G1324">
            <v>0</v>
          </cell>
          <cell r="H1324" t="e">
            <v>#N/A</v>
          </cell>
          <cell r="I1324" t="e">
            <v>#N/A</v>
          </cell>
          <cell r="J1324" t="e">
            <v>#N/A</v>
          </cell>
        </row>
        <row r="1325">
          <cell r="B1325">
            <v>850854</v>
          </cell>
          <cell r="C1325">
            <v>0.44850000000000001</v>
          </cell>
          <cell r="D1325">
            <v>0.2853</v>
          </cell>
          <cell r="E1325">
            <v>0.12239999999999999</v>
          </cell>
          <cell r="F1325">
            <v>1.8800000000000001E-2</v>
          </cell>
          <cell r="G1325">
            <v>2.2100000000000002E-2</v>
          </cell>
          <cell r="H1325" t="e">
            <v>#N/A</v>
          </cell>
          <cell r="I1325" t="e">
            <v>#N/A</v>
          </cell>
          <cell r="J1325" t="e">
            <v>#N/A</v>
          </cell>
        </row>
        <row r="1326">
          <cell r="B1326">
            <v>850743</v>
          </cell>
          <cell r="C1326">
            <v>1.9104000000000001</v>
          </cell>
          <cell r="D1326">
            <v>1.3874</v>
          </cell>
          <cell r="E1326">
            <v>0.38640000000000002</v>
          </cell>
          <cell r="F1326">
            <v>0.11459999999999999</v>
          </cell>
          <cell r="G1326">
            <v>2.2100000000000002E-2</v>
          </cell>
          <cell r="H1326" t="e">
            <v>#N/A</v>
          </cell>
          <cell r="I1326" t="e">
            <v>#N/A</v>
          </cell>
          <cell r="J1326" t="e">
            <v>#N/A</v>
          </cell>
        </row>
        <row r="1327">
          <cell r="B1327">
            <v>850744</v>
          </cell>
          <cell r="C1327">
            <v>0.65580000000000005</v>
          </cell>
          <cell r="D1327">
            <v>0.218</v>
          </cell>
          <cell r="E1327">
            <v>9.7299999999999998E-2</v>
          </cell>
          <cell r="F1327">
            <v>7.1999999999999998E-3</v>
          </cell>
          <cell r="G1327">
            <v>0.33329999999999999</v>
          </cell>
          <cell r="H1327" t="e">
            <v>#N/A</v>
          </cell>
          <cell r="I1327" t="e">
            <v>#N/A</v>
          </cell>
          <cell r="J1327" t="e">
            <v>#N/A</v>
          </cell>
        </row>
        <row r="1328">
          <cell r="B1328">
            <v>850816</v>
          </cell>
          <cell r="C1328">
            <v>0.3528</v>
          </cell>
          <cell r="D1328">
            <v>0.30590000000000001</v>
          </cell>
          <cell r="E1328">
            <v>2.9000000000000001E-2</v>
          </cell>
          <cell r="F1328">
            <v>1.37E-2</v>
          </cell>
          <cell r="G1328">
            <v>4.1000000000000003E-3</v>
          </cell>
          <cell r="H1328" t="e">
            <v>#N/A</v>
          </cell>
          <cell r="I1328" t="e">
            <v>#N/A</v>
          </cell>
          <cell r="J1328" t="e">
            <v>#N/A</v>
          </cell>
        </row>
        <row r="1329">
          <cell r="B1329">
            <v>849556</v>
          </cell>
          <cell r="C1329">
            <v>0.21199999999999999</v>
          </cell>
          <cell r="D1329">
            <v>0.15029999999999999</v>
          </cell>
          <cell r="E1329">
            <v>3.8199999999999998E-2</v>
          </cell>
          <cell r="F1329">
            <v>2.3599999999999999E-2</v>
          </cell>
          <cell r="G1329">
            <v>0</v>
          </cell>
          <cell r="H1329" t="e">
            <v>#N/A</v>
          </cell>
          <cell r="I1329" t="e">
            <v>#N/A</v>
          </cell>
          <cell r="J1329" t="e">
            <v>#N/A</v>
          </cell>
        </row>
        <row r="1330">
          <cell r="B1330">
            <v>850372</v>
          </cell>
          <cell r="C1330">
            <v>1.2209000000000001</v>
          </cell>
          <cell r="D1330">
            <v>0.67430000000000001</v>
          </cell>
          <cell r="E1330">
            <v>0.16450000000000001</v>
          </cell>
          <cell r="F1330">
            <v>4.4499999999999998E-2</v>
          </cell>
          <cell r="G1330">
            <v>0.33750000000000002</v>
          </cell>
          <cell r="H1330" t="e">
            <v>#N/A</v>
          </cell>
          <cell r="I1330" t="e">
            <v>#N/A</v>
          </cell>
          <cell r="J1330" t="e">
            <v>#N/A</v>
          </cell>
        </row>
        <row r="1331">
          <cell r="B1331">
            <v>859364</v>
          </cell>
          <cell r="C1331">
            <v>0.34720000000000001</v>
          </cell>
          <cell r="D1331">
            <v>0.28139999999999998</v>
          </cell>
          <cell r="E1331">
            <v>5.2999999999999999E-2</v>
          </cell>
          <cell r="F1331">
            <v>1.2800000000000001E-2</v>
          </cell>
          <cell r="G1331">
            <v>0</v>
          </cell>
          <cell r="H1331" t="e">
            <v>#N/A</v>
          </cell>
          <cell r="I1331" t="e">
            <v>#N/A</v>
          </cell>
          <cell r="J1331" t="e">
            <v>#N/A</v>
          </cell>
        </row>
        <row r="1332">
          <cell r="B1332">
            <v>858383</v>
          </cell>
          <cell r="C1332">
            <v>0.21240000000000001</v>
          </cell>
          <cell r="D1332">
            <v>0.14899999999999999</v>
          </cell>
          <cell r="E1332">
            <v>5.5500000000000001E-2</v>
          </cell>
          <cell r="F1332">
            <v>7.9000000000000008E-3</v>
          </cell>
          <cell r="G1332">
            <v>0</v>
          </cell>
          <cell r="H1332" t="e">
            <v>#N/A</v>
          </cell>
          <cell r="I1332" t="e">
            <v>#N/A</v>
          </cell>
          <cell r="J1332" t="e">
            <v>#N/A</v>
          </cell>
        </row>
        <row r="1333">
          <cell r="B1333">
            <v>857760</v>
          </cell>
          <cell r="C1333">
            <v>0.27139999999999997</v>
          </cell>
          <cell r="D1333">
            <v>0.18729999999999999</v>
          </cell>
          <cell r="E1333">
            <v>5.7599999999999998E-2</v>
          </cell>
          <cell r="F1333">
            <v>2.64E-2</v>
          </cell>
          <cell r="G1333">
            <v>0</v>
          </cell>
          <cell r="H1333" t="e">
            <v>#N/A</v>
          </cell>
          <cell r="I1333" t="e">
            <v>#N/A</v>
          </cell>
          <cell r="J1333" t="e">
            <v>#N/A</v>
          </cell>
        </row>
        <row r="1334">
          <cell r="B1334">
            <v>858502</v>
          </cell>
          <cell r="C1334">
            <v>0.83109999999999995</v>
          </cell>
          <cell r="D1334">
            <v>0.61780000000000002</v>
          </cell>
          <cell r="E1334">
            <v>0.1661</v>
          </cell>
          <cell r="F1334">
            <v>4.7100000000000003E-2</v>
          </cell>
          <cell r="G1334">
            <v>0</v>
          </cell>
          <cell r="H1334" t="e">
            <v>#N/A</v>
          </cell>
          <cell r="I1334" t="e">
            <v>#N/A</v>
          </cell>
          <cell r="J1334" t="e">
            <v>#N/A</v>
          </cell>
        </row>
        <row r="1335">
          <cell r="B1335">
            <v>857865</v>
          </cell>
          <cell r="C1335">
            <v>0.61560000000000004</v>
          </cell>
          <cell r="D1335">
            <v>0.51919999999999999</v>
          </cell>
          <cell r="E1335">
            <v>7.7499999999999999E-2</v>
          </cell>
          <cell r="F1335">
            <v>1.04E-2</v>
          </cell>
          <cell r="G1335">
            <v>8.5000000000000006E-3</v>
          </cell>
          <cell r="H1335" t="e">
            <v>#N/A</v>
          </cell>
          <cell r="I1335" t="e">
            <v>#N/A</v>
          </cell>
          <cell r="J1335" t="e">
            <v>#N/A</v>
          </cell>
        </row>
        <row r="1336">
          <cell r="B1336">
            <v>856403</v>
          </cell>
          <cell r="C1336">
            <v>0.3871</v>
          </cell>
          <cell r="D1336">
            <v>0.2293</v>
          </cell>
          <cell r="E1336">
            <v>0.10340000000000001</v>
          </cell>
          <cell r="F1336">
            <v>5.4399999999999997E-2</v>
          </cell>
          <cell r="G1336">
            <v>0</v>
          </cell>
          <cell r="H1336" t="e">
            <v>#N/A</v>
          </cell>
          <cell r="I1336" t="e">
            <v>#N/A</v>
          </cell>
          <cell r="J1336" t="e">
            <v>#N/A</v>
          </cell>
        </row>
        <row r="1337">
          <cell r="B1337">
            <v>870771</v>
          </cell>
          <cell r="C1337">
            <v>0.42370000000000002</v>
          </cell>
          <cell r="D1337">
            <v>0.35270000000000001</v>
          </cell>
          <cell r="E1337">
            <v>3.5799999999999998E-2</v>
          </cell>
          <cell r="F1337">
            <v>1.8599999999999998E-2</v>
          </cell>
          <cell r="G1337">
            <v>1.66E-2</v>
          </cell>
          <cell r="H1337" t="e">
            <v>#N/A</v>
          </cell>
          <cell r="I1337" t="e">
            <v>#N/A</v>
          </cell>
          <cell r="J1337" t="e">
            <v>#N/A</v>
          </cell>
        </row>
        <row r="1338">
          <cell r="B1338">
            <v>861680</v>
          </cell>
          <cell r="C1338">
            <v>1.4258</v>
          </cell>
          <cell r="D1338">
            <v>1.1012</v>
          </cell>
          <cell r="E1338">
            <v>0.21609999999999999</v>
          </cell>
          <cell r="F1338">
            <v>8.3199999999999996E-2</v>
          </cell>
          <cell r="G1338">
            <v>2.52E-2</v>
          </cell>
          <cell r="H1338" t="e">
            <v>#N/A</v>
          </cell>
          <cell r="I1338" t="e">
            <v>#N/A</v>
          </cell>
          <cell r="J1338" t="e">
            <v>#N/A</v>
          </cell>
        </row>
        <row r="1339">
          <cell r="B1339">
            <v>855324</v>
          </cell>
          <cell r="C1339">
            <v>5.3845000000000001</v>
          </cell>
          <cell r="D1339">
            <v>3.7797999999999998</v>
          </cell>
          <cell r="E1339">
            <v>0.93230000000000002</v>
          </cell>
          <cell r="F1339">
            <v>0.2893</v>
          </cell>
          <cell r="G1339">
            <v>0.38300000000000001</v>
          </cell>
          <cell r="I1339" t="e">
            <v>#N/A</v>
          </cell>
          <cell r="J1339" t="e">
            <v>#N/A</v>
          </cell>
        </row>
      </sheetData>
      <sheetData sheetId="53" refreshError="1">
        <row r="21">
          <cell r="B21" t="str">
            <v>Evolução FEC Conjunto Aeroporto</v>
          </cell>
        </row>
        <row r="22">
          <cell r="B22" t="str">
            <v>CONSUM</v>
          </cell>
          <cell r="C22" t="str">
            <v>TOTAL</v>
          </cell>
          <cell r="D22" t="str">
            <v>NPROG</v>
          </cell>
          <cell r="E22" t="str">
            <v>PROG</v>
          </cell>
          <cell r="F22" t="str">
            <v>SUBT INT</v>
          </cell>
          <cell r="G22" t="str">
            <v>SUBT EXT</v>
          </cell>
          <cell r="H22" t="str">
            <v>Padrão Mensal = 2</v>
          </cell>
          <cell r="I22" t="str">
            <v>Padrão Trimestral = 3</v>
          </cell>
          <cell r="J22" t="str">
            <v>Padrão Anual = 5</v>
          </cell>
        </row>
        <row r="23">
          <cell r="B23">
            <v>159995</v>
          </cell>
          <cell r="C23">
            <v>0.13780000000000001</v>
          </cell>
          <cell r="D23">
            <v>9.06E-2</v>
          </cell>
          <cell r="E23">
            <v>2.6700000000000002E-2</v>
          </cell>
          <cell r="F23">
            <v>2.0500000000000001E-2</v>
          </cell>
          <cell r="G23">
            <v>0</v>
          </cell>
          <cell r="H23">
            <v>2</v>
          </cell>
          <cell r="I23">
            <v>3</v>
          </cell>
          <cell r="J23">
            <v>5</v>
          </cell>
        </row>
        <row r="24">
          <cell r="B24">
            <v>159995</v>
          </cell>
          <cell r="C24">
            <v>0.35249999999999998</v>
          </cell>
          <cell r="D24">
            <v>0.30620000000000003</v>
          </cell>
          <cell r="E24">
            <v>3.3599999999999998E-2</v>
          </cell>
          <cell r="F24">
            <v>1.2800000000000001E-2</v>
          </cell>
          <cell r="G24">
            <v>0</v>
          </cell>
          <cell r="H24">
            <v>2</v>
          </cell>
          <cell r="I24">
            <v>3</v>
          </cell>
          <cell r="J24">
            <v>5</v>
          </cell>
        </row>
        <row r="25">
          <cell r="B25">
            <v>159995</v>
          </cell>
          <cell r="C25">
            <v>0.34789999999999999</v>
          </cell>
          <cell r="D25">
            <v>0.32250000000000001</v>
          </cell>
          <cell r="E25">
            <v>2.5499999999999998E-2</v>
          </cell>
          <cell r="F25">
            <v>0</v>
          </cell>
          <cell r="G25">
            <v>0</v>
          </cell>
          <cell r="H25">
            <v>2</v>
          </cell>
          <cell r="I25">
            <v>3</v>
          </cell>
          <cell r="J25">
            <v>5</v>
          </cell>
        </row>
        <row r="26">
          <cell r="B26">
            <v>159995</v>
          </cell>
          <cell r="C26">
            <v>0.83819999999999995</v>
          </cell>
          <cell r="D26">
            <v>0.71930000000000005</v>
          </cell>
          <cell r="E26">
            <v>8.5800000000000001E-2</v>
          </cell>
          <cell r="F26">
            <v>3.3300000000000003E-2</v>
          </cell>
          <cell r="G26">
            <v>0</v>
          </cell>
          <cell r="H26">
            <v>2</v>
          </cell>
          <cell r="I26">
            <v>3</v>
          </cell>
          <cell r="J26">
            <v>5</v>
          </cell>
        </row>
        <row r="27">
          <cell r="B27">
            <v>159995</v>
          </cell>
          <cell r="C27">
            <v>0.4284</v>
          </cell>
          <cell r="D27">
            <v>0.35070000000000001</v>
          </cell>
          <cell r="E27">
            <v>7.7700000000000005E-2</v>
          </cell>
          <cell r="F27">
            <v>0</v>
          </cell>
          <cell r="G27">
            <v>0</v>
          </cell>
          <cell r="H27">
            <v>2</v>
          </cell>
          <cell r="I27">
            <v>3</v>
          </cell>
          <cell r="J27">
            <v>5</v>
          </cell>
        </row>
        <row r="28">
          <cell r="B28">
            <v>159995</v>
          </cell>
          <cell r="C28">
            <v>0.30020000000000002</v>
          </cell>
          <cell r="D28">
            <v>0.28970000000000001</v>
          </cell>
          <cell r="E28">
            <v>1.0500000000000001E-2</v>
          </cell>
          <cell r="F28">
            <v>0</v>
          </cell>
          <cell r="G28">
            <v>0</v>
          </cell>
          <cell r="H28">
            <v>2</v>
          </cell>
          <cell r="I28">
            <v>3</v>
          </cell>
          <cell r="J28">
            <v>5</v>
          </cell>
        </row>
        <row r="29">
          <cell r="B29">
            <v>159004</v>
          </cell>
          <cell r="C29">
            <v>9.69E-2</v>
          </cell>
          <cell r="D29">
            <v>7.8700000000000006E-2</v>
          </cell>
          <cell r="E29">
            <v>1.8200000000000001E-2</v>
          </cell>
          <cell r="F29">
            <v>0</v>
          </cell>
          <cell r="G29">
            <v>0</v>
          </cell>
          <cell r="H29">
            <v>2</v>
          </cell>
          <cell r="I29">
            <v>3</v>
          </cell>
          <cell r="J29">
            <v>5</v>
          </cell>
        </row>
        <row r="30">
          <cell r="B30">
            <v>159665</v>
          </cell>
          <cell r="C30">
            <v>0.8266</v>
          </cell>
          <cell r="D30">
            <v>0.72009999999999996</v>
          </cell>
          <cell r="E30">
            <v>0.1065</v>
          </cell>
          <cell r="F30">
            <v>0</v>
          </cell>
          <cell r="G30">
            <v>0</v>
          </cell>
          <cell r="H30">
            <v>2</v>
          </cell>
          <cell r="I30">
            <v>3</v>
          </cell>
          <cell r="J30">
            <v>5</v>
          </cell>
        </row>
        <row r="31">
          <cell r="B31">
            <v>161745</v>
          </cell>
          <cell r="C31">
            <v>0.17530000000000001</v>
          </cell>
          <cell r="D31">
            <v>0.1542</v>
          </cell>
          <cell r="E31">
            <v>2.1000000000000001E-2</v>
          </cell>
          <cell r="F31">
            <v>0</v>
          </cell>
          <cell r="G31">
            <v>0</v>
          </cell>
          <cell r="H31">
            <v>2</v>
          </cell>
          <cell r="I31">
            <v>3</v>
          </cell>
          <cell r="J31">
            <v>5</v>
          </cell>
        </row>
        <row r="32">
          <cell r="B32">
            <v>160636</v>
          </cell>
          <cell r="C32">
            <v>0.16819999999999999</v>
          </cell>
          <cell r="D32">
            <v>0.1454</v>
          </cell>
          <cell r="E32">
            <v>2.29E-2</v>
          </cell>
          <cell r="F32">
            <v>0</v>
          </cell>
          <cell r="G32">
            <v>0</v>
          </cell>
          <cell r="H32">
            <v>2</v>
          </cell>
          <cell r="I32">
            <v>3</v>
          </cell>
          <cell r="J32">
            <v>5</v>
          </cell>
        </row>
        <row r="33">
          <cell r="B33">
            <v>160032</v>
          </cell>
          <cell r="C33">
            <v>0.10920000000000001</v>
          </cell>
          <cell r="D33">
            <v>9.4100000000000003E-2</v>
          </cell>
          <cell r="E33">
            <v>1.5100000000000001E-2</v>
          </cell>
          <cell r="F33">
            <v>0</v>
          </cell>
          <cell r="G33">
            <v>0</v>
          </cell>
          <cell r="H33">
            <v>2</v>
          </cell>
          <cell r="I33">
            <v>3</v>
          </cell>
          <cell r="J33">
            <v>5</v>
          </cell>
        </row>
        <row r="34">
          <cell r="B34">
            <v>160804</v>
          </cell>
          <cell r="C34">
            <v>0.45300000000000001</v>
          </cell>
          <cell r="D34">
            <v>0.39400000000000002</v>
          </cell>
          <cell r="E34">
            <v>5.8999999999999997E-2</v>
          </cell>
          <cell r="F34">
            <v>0</v>
          </cell>
          <cell r="G34">
            <v>0</v>
          </cell>
          <cell r="H34">
            <v>2</v>
          </cell>
          <cell r="I34">
            <v>3</v>
          </cell>
          <cell r="J34">
            <v>5</v>
          </cell>
        </row>
        <row r="35">
          <cell r="B35">
            <v>159787</v>
          </cell>
          <cell r="C35">
            <v>0.64090000000000003</v>
          </cell>
          <cell r="D35">
            <v>0.51990000000000003</v>
          </cell>
          <cell r="E35">
            <v>5.74E-2</v>
          </cell>
          <cell r="F35">
            <v>6.3600000000000004E-2</v>
          </cell>
          <cell r="G35">
            <v>0</v>
          </cell>
          <cell r="H35">
            <v>2</v>
          </cell>
          <cell r="I35">
            <v>3</v>
          </cell>
          <cell r="J35">
            <v>5</v>
          </cell>
        </row>
        <row r="36">
          <cell r="B36">
            <v>159181</v>
          </cell>
          <cell r="C36">
            <v>0.626</v>
          </cell>
          <cell r="D36">
            <v>0.36520000000000002</v>
          </cell>
          <cell r="E36">
            <v>4.9000000000000002E-2</v>
          </cell>
          <cell r="F36">
            <v>0.21179999999999999</v>
          </cell>
          <cell r="G36">
            <v>0</v>
          </cell>
          <cell r="H36">
            <v>2</v>
          </cell>
          <cell r="I36">
            <v>3</v>
          </cell>
          <cell r="J36">
            <v>5</v>
          </cell>
        </row>
        <row r="37">
          <cell r="B37">
            <v>162473</v>
          </cell>
          <cell r="C37">
            <v>0.40720000000000001</v>
          </cell>
          <cell r="D37">
            <v>0.2797</v>
          </cell>
          <cell r="E37">
            <v>4.48E-2</v>
          </cell>
          <cell r="F37">
            <v>8.2600000000000007E-2</v>
          </cell>
          <cell r="G37">
            <v>0</v>
          </cell>
          <cell r="H37">
            <v>2</v>
          </cell>
          <cell r="I37">
            <v>3</v>
          </cell>
          <cell r="J37">
            <v>5</v>
          </cell>
        </row>
        <row r="38">
          <cell r="B38">
            <v>160480</v>
          </cell>
          <cell r="C38">
            <v>1.6713</v>
          </cell>
          <cell r="D38">
            <v>1.1631</v>
          </cell>
          <cell r="E38">
            <v>0.15110000000000001</v>
          </cell>
          <cell r="F38">
            <v>0.35699999999999998</v>
          </cell>
          <cell r="G38">
            <v>0</v>
          </cell>
          <cell r="I38">
            <v>3</v>
          </cell>
          <cell r="J38">
            <v>5</v>
          </cell>
        </row>
        <row r="39">
          <cell r="B39">
            <v>160236</v>
          </cell>
          <cell r="C39">
            <v>3.7890999999999999</v>
          </cell>
          <cell r="D39">
            <v>2.996</v>
          </cell>
          <cell r="E39">
            <v>0.40239999999999998</v>
          </cell>
          <cell r="F39">
            <v>0.39079999999999998</v>
          </cell>
          <cell r="G39">
            <v>0</v>
          </cell>
          <cell r="J39">
            <v>5</v>
          </cell>
        </row>
        <row r="41">
          <cell r="B41" t="str">
            <v>Evolução FEC Conjunto Aricanduva</v>
          </cell>
        </row>
        <row r="42">
          <cell r="B42" t="str">
            <v>CONSUM</v>
          </cell>
          <cell r="C42" t="str">
            <v>TOTAL</v>
          </cell>
          <cell r="D42" t="str">
            <v>NPROG</v>
          </cell>
          <cell r="E42" t="str">
            <v>PROG</v>
          </cell>
          <cell r="F42" t="str">
            <v>SUBT INT</v>
          </cell>
          <cell r="G42" t="str">
            <v>SUBT EXT</v>
          </cell>
          <cell r="H42" t="str">
            <v>Padrão Mensal = 2,4</v>
          </cell>
          <cell r="I42" t="str">
            <v>Padrão Trimestral = 4,8</v>
          </cell>
          <cell r="J42" t="str">
            <v>Padrão Anual = 8</v>
          </cell>
        </row>
        <row r="43">
          <cell r="B43">
            <v>73423</v>
          </cell>
          <cell r="C43">
            <v>0.39040000000000002</v>
          </cell>
          <cell r="D43">
            <v>0.38500000000000001</v>
          </cell>
          <cell r="E43">
            <v>5.4000000000000003E-3</v>
          </cell>
          <cell r="F43">
            <v>0</v>
          </cell>
          <cell r="G43">
            <v>0</v>
          </cell>
          <cell r="H43">
            <v>2.4</v>
          </cell>
          <cell r="I43">
            <v>4.8</v>
          </cell>
          <cell r="J43">
            <v>8</v>
          </cell>
        </row>
        <row r="44">
          <cell r="B44">
            <v>73264</v>
          </cell>
          <cell r="C44">
            <v>0.18160000000000001</v>
          </cell>
          <cell r="D44">
            <v>0.14030000000000001</v>
          </cell>
          <cell r="E44">
            <v>2.86E-2</v>
          </cell>
          <cell r="F44">
            <v>1.2699999999999999E-2</v>
          </cell>
          <cell r="G44">
            <v>0</v>
          </cell>
          <cell r="H44">
            <v>2.4</v>
          </cell>
          <cell r="I44">
            <v>4.8</v>
          </cell>
          <cell r="J44">
            <v>8</v>
          </cell>
        </row>
        <row r="45">
          <cell r="B45">
            <v>73175</v>
          </cell>
          <cell r="C45">
            <v>0.21579999999999999</v>
          </cell>
          <cell r="D45">
            <v>0.12590000000000001</v>
          </cell>
          <cell r="E45">
            <v>4.2999999999999997E-2</v>
          </cell>
          <cell r="F45">
            <v>4.6899999999999997E-2</v>
          </cell>
          <cell r="G45">
            <v>0</v>
          </cell>
          <cell r="H45">
            <v>2.4</v>
          </cell>
          <cell r="I45">
            <v>4.8</v>
          </cell>
          <cell r="J45">
            <v>8</v>
          </cell>
        </row>
        <row r="46">
          <cell r="B46">
            <v>73287</v>
          </cell>
          <cell r="C46">
            <v>0.78810000000000002</v>
          </cell>
          <cell r="D46">
            <v>0.65169999999999995</v>
          </cell>
          <cell r="E46">
            <v>7.6899999999999996E-2</v>
          </cell>
          <cell r="F46">
            <v>5.9499999999999997E-2</v>
          </cell>
          <cell r="G46">
            <v>0</v>
          </cell>
          <cell r="H46">
            <v>2.4</v>
          </cell>
          <cell r="I46">
            <v>4.8</v>
          </cell>
          <cell r="J46">
            <v>8</v>
          </cell>
        </row>
        <row r="47">
          <cell r="B47">
            <v>73233</v>
          </cell>
          <cell r="C47">
            <v>0.2913</v>
          </cell>
          <cell r="D47">
            <v>9.7500000000000003E-2</v>
          </cell>
          <cell r="E47">
            <v>0.19339999999999999</v>
          </cell>
          <cell r="F47">
            <v>0</v>
          </cell>
          <cell r="G47">
            <v>4.0000000000000002E-4</v>
          </cell>
          <cell r="H47">
            <v>2.4</v>
          </cell>
          <cell r="I47">
            <v>4.8</v>
          </cell>
          <cell r="J47">
            <v>8</v>
          </cell>
        </row>
        <row r="48">
          <cell r="B48">
            <v>73233</v>
          </cell>
          <cell r="C48">
            <v>0.38750000000000001</v>
          </cell>
          <cell r="D48">
            <v>0.21829999999999999</v>
          </cell>
          <cell r="E48">
            <v>0.1109</v>
          </cell>
          <cell r="F48">
            <v>5.8299999999999998E-2</v>
          </cell>
          <cell r="G48">
            <v>0</v>
          </cell>
          <cell r="H48">
            <v>2.4</v>
          </cell>
          <cell r="I48">
            <v>4.8</v>
          </cell>
          <cell r="J48">
            <v>8</v>
          </cell>
        </row>
        <row r="49">
          <cell r="B49">
            <v>73101</v>
          </cell>
          <cell r="C49">
            <v>0.21460000000000001</v>
          </cell>
          <cell r="D49">
            <v>0.20219999999999999</v>
          </cell>
          <cell r="E49">
            <v>1.24E-2</v>
          </cell>
          <cell r="F49">
            <v>0</v>
          </cell>
          <cell r="G49">
            <v>0</v>
          </cell>
          <cell r="H49">
            <v>2.4</v>
          </cell>
          <cell r="I49">
            <v>4.8</v>
          </cell>
          <cell r="J49">
            <v>8</v>
          </cell>
        </row>
        <row r="50">
          <cell r="B50">
            <v>73189</v>
          </cell>
          <cell r="C50">
            <v>0.89359999999999995</v>
          </cell>
          <cell r="D50">
            <v>0.51790000000000003</v>
          </cell>
          <cell r="E50">
            <v>0.31690000000000002</v>
          </cell>
          <cell r="F50">
            <v>5.8299999999999998E-2</v>
          </cell>
          <cell r="G50">
            <v>4.0000000000000002E-4</v>
          </cell>
          <cell r="H50">
            <v>2.4</v>
          </cell>
          <cell r="I50">
            <v>4.8</v>
          </cell>
          <cell r="J50">
            <v>8</v>
          </cell>
        </row>
        <row r="51">
          <cell r="B51">
            <v>74156</v>
          </cell>
          <cell r="C51">
            <v>0.63980000000000004</v>
          </cell>
          <cell r="D51">
            <v>0.221</v>
          </cell>
          <cell r="E51">
            <v>2.4899999999999999E-2</v>
          </cell>
          <cell r="F51">
            <v>0.39389999999999997</v>
          </cell>
          <cell r="G51">
            <v>0</v>
          </cell>
          <cell r="H51">
            <v>2.4</v>
          </cell>
          <cell r="I51">
            <v>4.8</v>
          </cell>
          <cell r="J51">
            <v>8</v>
          </cell>
        </row>
        <row r="52">
          <cell r="B52">
            <v>74221</v>
          </cell>
          <cell r="C52">
            <v>0.33100000000000002</v>
          </cell>
          <cell r="D52">
            <v>0.2913</v>
          </cell>
          <cell r="E52">
            <v>3.9699999999999999E-2</v>
          </cell>
          <cell r="F52">
            <v>0</v>
          </cell>
          <cell r="G52">
            <v>0</v>
          </cell>
          <cell r="H52">
            <v>2.4</v>
          </cell>
          <cell r="I52">
            <v>4.8</v>
          </cell>
          <cell r="J52">
            <v>8</v>
          </cell>
        </row>
        <row r="53">
          <cell r="B53">
            <v>74214</v>
          </cell>
          <cell r="C53">
            <v>0.20780000000000001</v>
          </cell>
          <cell r="D53">
            <v>0.19040000000000001</v>
          </cell>
          <cell r="E53">
            <v>1.7299999999999999E-2</v>
          </cell>
          <cell r="F53">
            <v>0</v>
          </cell>
          <cell r="G53">
            <v>0</v>
          </cell>
          <cell r="H53">
            <v>2.4</v>
          </cell>
          <cell r="I53">
            <v>4.8</v>
          </cell>
          <cell r="J53">
            <v>8</v>
          </cell>
        </row>
        <row r="54">
          <cell r="B54">
            <v>74197</v>
          </cell>
          <cell r="C54">
            <v>1.1783999999999999</v>
          </cell>
          <cell r="D54">
            <v>0.70269999999999999</v>
          </cell>
          <cell r="E54">
            <v>8.1900000000000001E-2</v>
          </cell>
          <cell r="F54">
            <v>0.39369999999999999</v>
          </cell>
          <cell r="G54">
            <v>0</v>
          </cell>
          <cell r="H54">
            <v>2.4</v>
          </cell>
          <cell r="I54">
            <v>4.8</v>
          </cell>
          <cell r="J54">
            <v>8</v>
          </cell>
        </row>
        <row r="55">
          <cell r="B55">
            <v>74277</v>
          </cell>
          <cell r="C55">
            <v>0.38590000000000002</v>
          </cell>
          <cell r="D55">
            <v>0.29809999999999998</v>
          </cell>
          <cell r="E55">
            <v>8.7900000000000006E-2</v>
          </cell>
          <cell r="F55">
            <v>0</v>
          </cell>
          <cell r="G55">
            <v>0</v>
          </cell>
          <cell r="H55">
            <v>2.4</v>
          </cell>
          <cell r="I55">
            <v>4.8</v>
          </cell>
          <cell r="J55">
            <v>8</v>
          </cell>
        </row>
        <row r="56">
          <cell r="B56">
            <v>74272</v>
          </cell>
          <cell r="C56">
            <v>1.0075000000000001</v>
          </cell>
          <cell r="D56">
            <v>0.21260000000000001</v>
          </cell>
          <cell r="E56">
            <v>0.1653</v>
          </cell>
          <cell r="F56">
            <v>2.2000000000000001E-3</v>
          </cell>
          <cell r="G56">
            <v>0.62739999999999996</v>
          </cell>
          <cell r="H56">
            <v>2.4</v>
          </cell>
          <cell r="I56">
            <v>4.8</v>
          </cell>
          <cell r="J56">
            <v>8</v>
          </cell>
        </row>
        <row r="57">
          <cell r="B57">
            <v>75191</v>
          </cell>
          <cell r="C57">
            <v>0.43780000000000002</v>
          </cell>
          <cell r="D57">
            <v>0.31569999999999998</v>
          </cell>
          <cell r="E57">
            <v>3.7600000000000001E-2</v>
          </cell>
          <cell r="F57">
            <v>8.4500000000000006E-2</v>
          </cell>
          <cell r="G57">
            <v>0</v>
          </cell>
          <cell r="H57">
            <v>2.4</v>
          </cell>
          <cell r="I57">
            <v>4.8</v>
          </cell>
          <cell r="J57">
            <v>8</v>
          </cell>
        </row>
        <row r="58">
          <cell r="B58">
            <v>74580</v>
          </cell>
          <cell r="C58">
            <v>1.8290999999999999</v>
          </cell>
          <cell r="D58">
            <v>0.82689999999999997</v>
          </cell>
          <cell r="E58">
            <v>0.29010000000000002</v>
          </cell>
          <cell r="F58">
            <v>8.7400000000000005E-2</v>
          </cell>
          <cell r="G58">
            <v>0.62480000000000002</v>
          </cell>
          <cell r="I58">
            <v>4.8</v>
          </cell>
          <cell r="J58">
            <v>8</v>
          </cell>
        </row>
        <row r="59">
          <cell r="B59">
            <v>73813</v>
          </cell>
          <cell r="C59">
            <v>4.7011000000000003</v>
          </cell>
          <cell r="D59">
            <v>2.7025000000000001</v>
          </cell>
          <cell r="E59">
            <v>0.76600000000000001</v>
          </cell>
          <cell r="F59">
            <v>0.60099999999999998</v>
          </cell>
          <cell r="G59">
            <v>0.63170000000000004</v>
          </cell>
          <cell r="J59">
            <v>8</v>
          </cell>
        </row>
        <row r="61">
          <cell r="B61" t="str">
            <v>Evolução FEC Conjunto Butantã</v>
          </cell>
        </row>
        <row r="62">
          <cell r="B62" t="str">
            <v>CONSUM</v>
          </cell>
          <cell r="C62" t="str">
            <v>TOTAL</v>
          </cell>
          <cell r="D62" t="str">
            <v>NPROG</v>
          </cell>
          <cell r="E62" t="str">
            <v>PROG</v>
          </cell>
          <cell r="F62" t="str">
            <v>SUBT INT</v>
          </cell>
          <cell r="G62" t="str">
            <v>SUBT EXT</v>
          </cell>
          <cell r="H62" t="str">
            <v>Padrão Mensal = 2,1</v>
          </cell>
          <cell r="I62" t="str">
            <v>Padrão Trimestral = 4,2</v>
          </cell>
          <cell r="J62" t="str">
            <v>Padrão Anual = 7</v>
          </cell>
        </row>
        <row r="63">
          <cell r="B63">
            <v>29173</v>
          </cell>
          <cell r="C63">
            <v>0.2175</v>
          </cell>
          <cell r="D63">
            <v>0.2019</v>
          </cell>
          <cell r="E63">
            <v>1.5599999999999999E-2</v>
          </cell>
          <cell r="F63">
            <v>0</v>
          </cell>
          <cell r="G63">
            <v>0</v>
          </cell>
          <cell r="H63">
            <v>2.1</v>
          </cell>
          <cell r="I63">
            <v>4.2</v>
          </cell>
          <cell r="J63">
            <v>7</v>
          </cell>
        </row>
        <row r="64">
          <cell r="B64">
            <v>29173</v>
          </cell>
          <cell r="C64">
            <v>0.22869999999999999</v>
          </cell>
          <cell r="D64">
            <v>0.21179999999999999</v>
          </cell>
          <cell r="E64">
            <v>7.6E-3</v>
          </cell>
          <cell r="F64">
            <v>9.2999999999999992E-3</v>
          </cell>
          <cell r="G64">
            <v>0</v>
          </cell>
          <cell r="H64">
            <v>2.1</v>
          </cell>
          <cell r="I64">
            <v>4.2</v>
          </cell>
          <cell r="J64">
            <v>7</v>
          </cell>
        </row>
        <row r="65">
          <cell r="B65">
            <v>29140</v>
          </cell>
          <cell r="C65">
            <v>0.52129999999999999</v>
          </cell>
          <cell r="D65">
            <v>0.38279999999999997</v>
          </cell>
          <cell r="E65">
            <v>4.4200000000000003E-2</v>
          </cell>
          <cell r="F65">
            <v>9.4200000000000006E-2</v>
          </cell>
          <cell r="G65">
            <v>0</v>
          </cell>
          <cell r="H65">
            <v>2.1</v>
          </cell>
          <cell r="I65">
            <v>4.2</v>
          </cell>
          <cell r="J65">
            <v>7</v>
          </cell>
        </row>
        <row r="66">
          <cell r="B66">
            <v>29162</v>
          </cell>
          <cell r="C66">
            <v>0.96730000000000005</v>
          </cell>
          <cell r="D66">
            <v>0.7964</v>
          </cell>
          <cell r="E66">
            <v>6.7400000000000002E-2</v>
          </cell>
          <cell r="F66">
            <v>0.10340000000000001</v>
          </cell>
          <cell r="G66">
            <v>0</v>
          </cell>
          <cell r="H66">
            <v>2.1</v>
          </cell>
          <cell r="I66">
            <v>4.2</v>
          </cell>
          <cell r="J66">
            <v>7</v>
          </cell>
        </row>
        <row r="67">
          <cell r="B67">
            <v>29140</v>
          </cell>
          <cell r="C67">
            <v>0.31259999999999999</v>
          </cell>
          <cell r="D67">
            <v>0.29959999999999998</v>
          </cell>
          <cell r="E67">
            <v>1.2999999999999999E-2</v>
          </cell>
          <cell r="F67">
            <v>0</v>
          </cell>
          <cell r="G67">
            <v>0</v>
          </cell>
          <cell r="H67">
            <v>2.1</v>
          </cell>
          <cell r="I67">
            <v>4.2</v>
          </cell>
          <cell r="J67">
            <v>7</v>
          </cell>
        </row>
        <row r="68">
          <cell r="B68">
            <v>29144</v>
          </cell>
          <cell r="C68">
            <v>0.5575</v>
          </cell>
          <cell r="D68">
            <v>0.18659999999999999</v>
          </cell>
          <cell r="E68">
            <v>4.5999999999999999E-3</v>
          </cell>
          <cell r="F68">
            <v>0.30930000000000002</v>
          </cell>
          <cell r="G68">
            <v>5.7000000000000002E-2</v>
          </cell>
          <cell r="H68">
            <v>2.1</v>
          </cell>
          <cell r="I68">
            <v>4.2</v>
          </cell>
          <cell r="J68">
            <v>7</v>
          </cell>
        </row>
        <row r="69">
          <cell r="B69">
            <v>29112</v>
          </cell>
          <cell r="C69">
            <v>0.1847</v>
          </cell>
          <cell r="D69">
            <v>0.1716</v>
          </cell>
          <cell r="E69">
            <v>1.3100000000000001E-2</v>
          </cell>
          <cell r="F69">
            <v>0</v>
          </cell>
          <cell r="G69">
            <v>0</v>
          </cell>
          <cell r="H69">
            <v>2.1</v>
          </cell>
          <cell r="I69">
            <v>4.2</v>
          </cell>
          <cell r="J69">
            <v>7</v>
          </cell>
        </row>
        <row r="70">
          <cell r="B70">
            <v>29132</v>
          </cell>
          <cell r="C70">
            <v>1.0549999999999999</v>
          </cell>
          <cell r="D70">
            <v>0.65780000000000005</v>
          </cell>
          <cell r="E70">
            <v>3.0700000000000002E-2</v>
          </cell>
          <cell r="F70">
            <v>0.30940000000000001</v>
          </cell>
          <cell r="G70">
            <v>5.7000000000000002E-2</v>
          </cell>
          <cell r="H70">
            <v>2.1</v>
          </cell>
          <cell r="I70">
            <v>4.2</v>
          </cell>
          <cell r="J70">
            <v>7</v>
          </cell>
        </row>
        <row r="71">
          <cell r="B71">
            <v>29445</v>
          </cell>
          <cell r="C71">
            <v>0.14760000000000001</v>
          </cell>
          <cell r="D71">
            <v>0.14660000000000001</v>
          </cell>
          <cell r="E71">
            <v>1E-3</v>
          </cell>
          <cell r="F71">
            <v>0</v>
          </cell>
          <cell r="G71">
            <v>0</v>
          </cell>
          <cell r="H71">
            <v>2.1</v>
          </cell>
          <cell r="I71">
            <v>4.2</v>
          </cell>
          <cell r="J71">
            <v>7</v>
          </cell>
        </row>
        <row r="72">
          <cell r="B72">
            <v>29445</v>
          </cell>
          <cell r="C72">
            <v>7.46E-2</v>
          </cell>
          <cell r="D72">
            <v>6.8699999999999997E-2</v>
          </cell>
          <cell r="E72">
            <v>6.0000000000000001E-3</v>
          </cell>
          <cell r="F72">
            <v>0</v>
          </cell>
          <cell r="G72">
            <v>0</v>
          </cell>
          <cell r="H72">
            <v>2.1</v>
          </cell>
          <cell r="I72">
            <v>4.2</v>
          </cell>
          <cell r="J72">
            <v>7</v>
          </cell>
        </row>
        <row r="73">
          <cell r="B73">
            <v>29444</v>
          </cell>
          <cell r="C73">
            <v>0.69850000000000001</v>
          </cell>
          <cell r="D73">
            <v>0.68710000000000004</v>
          </cell>
          <cell r="E73">
            <v>5.3E-3</v>
          </cell>
          <cell r="F73">
            <v>6.0000000000000001E-3</v>
          </cell>
          <cell r="G73">
            <v>0</v>
          </cell>
          <cell r="H73">
            <v>2.1</v>
          </cell>
          <cell r="I73">
            <v>4.2</v>
          </cell>
          <cell r="J73">
            <v>7</v>
          </cell>
        </row>
        <row r="74">
          <cell r="B74">
            <v>29445</v>
          </cell>
          <cell r="C74">
            <v>0.92069999999999996</v>
          </cell>
          <cell r="D74">
            <v>0.90239999999999998</v>
          </cell>
          <cell r="E74">
            <v>1.23E-2</v>
          </cell>
          <cell r="F74">
            <v>6.0000000000000001E-3</v>
          </cell>
          <cell r="G74">
            <v>0</v>
          </cell>
          <cell r="H74">
            <v>2.1</v>
          </cell>
          <cell r="I74">
            <v>4.2</v>
          </cell>
          <cell r="J74">
            <v>7</v>
          </cell>
        </row>
        <row r="75">
          <cell r="B75">
            <v>29437</v>
          </cell>
          <cell r="C75">
            <v>1.0003</v>
          </cell>
          <cell r="D75">
            <v>0.96960000000000002</v>
          </cell>
          <cell r="E75">
            <v>3.0700000000000002E-2</v>
          </cell>
          <cell r="F75">
            <v>0</v>
          </cell>
          <cell r="G75">
            <v>0</v>
          </cell>
          <cell r="H75">
            <v>2.1</v>
          </cell>
          <cell r="I75">
            <v>4.2</v>
          </cell>
          <cell r="J75">
            <v>7</v>
          </cell>
        </row>
        <row r="76">
          <cell r="B76">
            <v>29436</v>
          </cell>
          <cell r="C76">
            <v>0.32100000000000001</v>
          </cell>
          <cell r="D76">
            <v>0.28189999999999998</v>
          </cell>
          <cell r="E76">
            <v>3.9100000000000003E-2</v>
          </cell>
          <cell r="F76">
            <v>0</v>
          </cell>
          <cell r="G76">
            <v>0</v>
          </cell>
          <cell r="H76">
            <v>2.1</v>
          </cell>
          <cell r="I76">
            <v>4.2</v>
          </cell>
          <cell r="J76">
            <v>7</v>
          </cell>
        </row>
        <row r="77">
          <cell r="B77">
            <v>29858</v>
          </cell>
          <cell r="C77">
            <v>0.2954</v>
          </cell>
          <cell r="D77">
            <v>0.2853</v>
          </cell>
          <cell r="E77">
            <v>1.01E-2</v>
          </cell>
          <cell r="F77">
            <v>0</v>
          </cell>
          <cell r="G77">
            <v>0</v>
          </cell>
          <cell r="H77">
            <v>2.1</v>
          </cell>
          <cell r="I77">
            <v>4.2</v>
          </cell>
          <cell r="J77">
            <v>7</v>
          </cell>
        </row>
        <row r="78">
          <cell r="B78">
            <v>29577</v>
          </cell>
          <cell r="C78">
            <v>1.6132</v>
          </cell>
          <cell r="D78">
            <v>1.5336000000000001</v>
          </cell>
          <cell r="E78">
            <v>7.9699999999999993E-2</v>
          </cell>
          <cell r="F78">
            <v>0</v>
          </cell>
          <cell r="G78">
            <v>0</v>
          </cell>
          <cell r="I78">
            <v>4.2</v>
          </cell>
          <cell r="J78">
            <v>7</v>
          </cell>
        </row>
        <row r="79">
          <cell r="B79">
            <v>29329</v>
          </cell>
          <cell r="C79">
            <v>4.5609000000000002</v>
          </cell>
          <cell r="D79">
            <v>3.8976999999999999</v>
          </cell>
          <cell r="E79">
            <v>0.19020000000000001</v>
          </cell>
          <cell r="F79">
            <v>0.41620000000000001</v>
          </cell>
          <cell r="G79">
            <v>5.6599999999999998E-2</v>
          </cell>
          <cell r="J79">
            <v>7</v>
          </cell>
        </row>
        <row r="81">
          <cell r="B81" t="str">
            <v>Evolução FEC Conjunto Campo Limpo</v>
          </cell>
        </row>
        <row r="82">
          <cell r="B82" t="str">
            <v>CONSUM</v>
          </cell>
          <cell r="C82" t="str">
            <v>TOTAL</v>
          </cell>
          <cell r="D82" t="str">
            <v>NPROG</v>
          </cell>
          <cell r="E82" t="str">
            <v>PROG</v>
          </cell>
          <cell r="F82" t="str">
            <v>SUBT INT</v>
          </cell>
          <cell r="G82" t="str">
            <v>SUBT EXT</v>
          </cell>
          <cell r="H82" t="str">
            <v>Padrão Mensal = 3,6</v>
          </cell>
          <cell r="I82" t="str">
            <v>Padrão Trimestral = 7,2</v>
          </cell>
          <cell r="J82" t="str">
            <v>Padrão Anual = 12</v>
          </cell>
        </row>
        <row r="83">
          <cell r="B83">
            <v>130903</v>
          </cell>
          <cell r="C83">
            <v>1.0456000000000001</v>
          </cell>
          <cell r="D83">
            <v>0.98270000000000002</v>
          </cell>
          <cell r="E83">
            <v>6.3E-2</v>
          </cell>
          <cell r="F83">
            <v>0</v>
          </cell>
          <cell r="G83">
            <v>0</v>
          </cell>
          <cell r="H83">
            <v>3.6</v>
          </cell>
          <cell r="I83">
            <v>7.2</v>
          </cell>
          <cell r="J83">
            <v>12</v>
          </cell>
        </row>
        <row r="84">
          <cell r="B84">
            <v>130903</v>
          </cell>
          <cell r="C84">
            <v>1.2299</v>
          </cell>
          <cell r="D84">
            <v>0.90720000000000001</v>
          </cell>
          <cell r="E84">
            <v>0.16980000000000001</v>
          </cell>
          <cell r="F84">
            <v>0.15290000000000001</v>
          </cell>
          <cell r="G84">
            <v>0</v>
          </cell>
          <cell r="H84">
            <v>3.6</v>
          </cell>
          <cell r="I84">
            <v>7.2</v>
          </cell>
          <cell r="J84">
            <v>12</v>
          </cell>
        </row>
        <row r="85">
          <cell r="B85">
            <v>130903</v>
          </cell>
          <cell r="C85">
            <v>0.81759999999999999</v>
          </cell>
          <cell r="D85">
            <v>0.67910000000000004</v>
          </cell>
          <cell r="E85">
            <v>7.5800000000000006E-2</v>
          </cell>
          <cell r="F85">
            <v>6.1600000000000002E-2</v>
          </cell>
          <cell r="G85">
            <v>1.1000000000000001E-3</v>
          </cell>
          <cell r="H85">
            <v>3.6</v>
          </cell>
          <cell r="I85">
            <v>7.2</v>
          </cell>
          <cell r="J85">
            <v>12</v>
          </cell>
        </row>
        <row r="86">
          <cell r="B86">
            <v>130903</v>
          </cell>
          <cell r="C86">
            <v>3.0931000000000002</v>
          </cell>
          <cell r="D86">
            <v>2.569</v>
          </cell>
          <cell r="E86">
            <v>0.30859999999999999</v>
          </cell>
          <cell r="F86">
            <v>0.2145</v>
          </cell>
          <cell r="G86">
            <v>1.1000000000000001E-3</v>
          </cell>
          <cell r="H86">
            <v>3.6</v>
          </cell>
          <cell r="I86">
            <v>7.2</v>
          </cell>
          <cell r="J86">
            <v>12</v>
          </cell>
        </row>
        <row r="87">
          <cell r="B87">
            <v>130903</v>
          </cell>
          <cell r="C87">
            <v>0.81950000000000001</v>
          </cell>
          <cell r="D87">
            <v>0.6542</v>
          </cell>
          <cell r="E87">
            <v>7.9600000000000004E-2</v>
          </cell>
          <cell r="F87">
            <v>0</v>
          </cell>
          <cell r="G87">
            <v>8.5699999999999998E-2</v>
          </cell>
          <cell r="H87">
            <v>3.6</v>
          </cell>
          <cell r="I87">
            <v>7.2</v>
          </cell>
          <cell r="J87">
            <v>12</v>
          </cell>
        </row>
        <row r="88">
          <cell r="B88">
            <v>130903</v>
          </cell>
          <cell r="C88">
            <v>1.2326999999999999</v>
          </cell>
          <cell r="D88">
            <v>0.44669999999999999</v>
          </cell>
          <cell r="E88">
            <v>1.17E-2</v>
          </cell>
          <cell r="F88">
            <v>0.77429999999999999</v>
          </cell>
          <cell r="G88">
            <v>0</v>
          </cell>
          <cell r="H88">
            <v>3.6</v>
          </cell>
          <cell r="I88">
            <v>7.2</v>
          </cell>
          <cell r="J88">
            <v>12</v>
          </cell>
        </row>
        <row r="89">
          <cell r="B89">
            <v>130903</v>
          </cell>
          <cell r="C89">
            <v>0.52749999999999997</v>
          </cell>
          <cell r="D89">
            <v>0.51659999999999995</v>
          </cell>
          <cell r="E89">
            <v>1.0800000000000001E-2</v>
          </cell>
          <cell r="F89">
            <v>0</v>
          </cell>
          <cell r="G89">
            <v>0</v>
          </cell>
          <cell r="H89">
            <v>3.6</v>
          </cell>
          <cell r="I89">
            <v>7.2</v>
          </cell>
          <cell r="J89">
            <v>12</v>
          </cell>
        </row>
        <row r="90">
          <cell r="B90">
            <v>130903</v>
          </cell>
          <cell r="C90">
            <v>2.5796999999999999</v>
          </cell>
          <cell r="D90">
            <v>1.6174999999999999</v>
          </cell>
          <cell r="E90">
            <v>0.1021</v>
          </cell>
          <cell r="F90">
            <v>0.77429999999999999</v>
          </cell>
          <cell r="G90">
            <v>8.5699999999999998E-2</v>
          </cell>
          <cell r="H90">
            <v>3.6</v>
          </cell>
          <cell r="I90">
            <v>7.2</v>
          </cell>
          <cell r="J90">
            <v>12</v>
          </cell>
        </row>
        <row r="91">
          <cell r="B91">
            <v>131514</v>
          </cell>
          <cell r="C91">
            <v>0.75619999999999998</v>
          </cell>
          <cell r="D91">
            <v>0.74750000000000005</v>
          </cell>
          <cell r="E91">
            <v>8.6999999999999994E-3</v>
          </cell>
          <cell r="F91">
            <v>0</v>
          </cell>
          <cell r="G91">
            <v>0</v>
          </cell>
          <cell r="H91">
            <v>3.6</v>
          </cell>
          <cell r="I91">
            <v>7.2</v>
          </cell>
          <cell r="J91">
            <v>12</v>
          </cell>
        </row>
        <row r="92">
          <cell r="B92">
            <v>131577</v>
          </cell>
          <cell r="C92">
            <v>0.35799999999999998</v>
          </cell>
          <cell r="D92">
            <v>0.35289999999999999</v>
          </cell>
          <cell r="E92">
            <v>5.1000000000000004E-3</v>
          </cell>
          <cell r="F92">
            <v>0</v>
          </cell>
          <cell r="G92">
            <v>0</v>
          </cell>
          <cell r="H92">
            <v>3.6</v>
          </cell>
          <cell r="I92">
            <v>7.2</v>
          </cell>
          <cell r="J92">
            <v>12</v>
          </cell>
        </row>
        <row r="93">
          <cell r="B93">
            <v>131591</v>
          </cell>
          <cell r="C93">
            <v>0.79330000000000001</v>
          </cell>
          <cell r="D93">
            <v>0.68640000000000001</v>
          </cell>
          <cell r="E93">
            <v>8.6999999999999994E-3</v>
          </cell>
          <cell r="F93">
            <v>9.8199999999999996E-2</v>
          </cell>
          <cell r="G93">
            <v>0</v>
          </cell>
          <cell r="H93">
            <v>3.6</v>
          </cell>
          <cell r="I93">
            <v>7.2</v>
          </cell>
          <cell r="J93">
            <v>12</v>
          </cell>
        </row>
        <row r="94">
          <cell r="B94">
            <v>131561</v>
          </cell>
          <cell r="C94">
            <v>1.9075</v>
          </cell>
          <cell r="D94">
            <v>1.7867</v>
          </cell>
          <cell r="E94">
            <v>2.2499999999999999E-2</v>
          </cell>
          <cell r="F94">
            <v>9.8199999999999996E-2</v>
          </cell>
          <cell r="G94">
            <v>0</v>
          </cell>
          <cell r="H94">
            <v>3.6</v>
          </cell>
          <cell r="I94">
            <v>7.2</v>
          </cell>
          <cell r="J94">
            <v>12</v>
          </cell>
        </row>
        <row r="95">
          <cell r="B95">
            <v>131448</v>
          </cell>
          <cell r="C95">
            <v>0.9214</v>
          </cell>
          <cell r="D95">
            <v>0.88190000000000002</v>
          </cell>
          <cell r="E95">
            <v>3.9399999999999998E-2</v>
          </cell>
          <cell r="F95">
            <v>0</v>
          </cell>
          <cell r="G95">
            <v>1E-4</v>
          </cell>
          <cell r="H95">
            <v>3.6</v>
          </cell>
          <cell r="I95">
            <v>7.2</v>
          </cell>
          <cell r="J95">
            <v>12</v>
          </cell>
        </row>
        <row r="96">
          <cell r="B96">
            <v>131439</v>
          </cell>
          <cell r="C96">
            <v>0.80359999999999998</v>
          </cell>
          <cell r="D96">
            <v>0.77539999999999998</v>
          </cell>
          <cell r="E96">
            <v>2.8299999999999999E-2</v>
          </cell>
          <cell r="F96">
            <v>0</v>
          </cell>
          <cell r="G96">
            <v>0</v>
          </cell>
          <cell r="H96">
            <v>3.6</v>
          </cell>
          <cell r="I96">
            <v>7.2</v>
          </cell>
          <cell r="J96">
            <v>12</v>
          </cell>
        </row>
        <row r="97">
          <cell r="B97">
            <v>135806</v>
          </cell>
          <cell r="C97">
            <v>0.87280000000000002</v>
          </cell>
          <cell r="D97">
            <v>0.85819999999999996</v>
          </cell>
          <cell r="E97">
            <v>1.37E-2</v>
          </cell>
          <cell r="F97">
            <v>8.0000000000000004E-4</v>
          </cell>
          <cell r="G97">
            <v>0</v>
          </cell>
          <cell r="H97">
            <v>3.6</v>
          </cell>
          <cell r="I97">
            <v>7.2</v>
          </cell>
          <cell r="J97">
            <v>12</v>
          </cell>
        </row>
        <row r="98">
          <cell r="B98">
            <v>132898</v>
          </cell>
          <cell r="C98">
            <v>2.5979999999999999</v>
          </cell>
          <cell r="D98">
            <v>2.5160999999999998</v>
          </cell>
          <cell r="E98">
            <v>8.1000000000000003E-2</v>
          </cell>
          <cell r="F98">
            <v>8.0000000000000004E-4</v>
          </cell>
          <cell r="G98">
            <v>1E-4</v>
          </cell>
          <cell r="I98">
            <v>7.2</v>
          </cell>
          <cell r="J98">
            <v>12</v>
          </cell>
        </row>
        <row r="99">
          <cell r="B99">
            <v>131566</v>
          </cell>
          <cell r="C99">
            <v>10.1759</v>
          </cell>
          <cell r="D99">
            <v>8.4937000000000005</v>
          </cell>
          <cell r="E99">
            <v>0.51290000000000002</v>
          </cell>
          <cell r="F99">
            <v>1.0829</v>
          </cell>
          <cell r="G99">
            <v>8.6499999999999994E-2</v>
          </cell>
          <cell r="J99">
            <v>12</v>
          </cell>
        </row>
        <row r="101">
          <cell r="B101" t="str">
            <v>Evolução FEC Conjunto Capão Redondo</v>
          </cell>
        </row>
        <row r="102">
          <cell r="B102" t="str">
            <v>CONSUM</v>
          </cell>
          <cell r="C102" t="str">
            <v>TOTAL</v>
          </cell>
          <cell r="D102" t="str">
            <v>NPROG</v>
          </cell>
          <cell r="E102" t="str">
            <v>PROG</v>
          </cell>
          <cell r="F102" t="str">
            <v>SUBT INT</v>
          </cell>
          <cell r="G102" t="str">
            <v>SUBT EXT</v>
          </cell>
          <cell r="H102" t="str">
            <v>Padrão Mensal = 2,1</v>
          </cell>
          <cell r="I102" t="str">
            <v>Padrão Trimestral = 4,2</v>
          </cell>
          <cell r="J102" t="str">
            <v>Padrão Anual = 7</v>
          </cell>
        </row>
        <row r="103">
          <cell r="B103">
            <v>96399</v>
          </cell>
          <cell r="C103">
            <v>0.76329999999999998</v>
          </cell>
          <cell r="D103">
            <v>0.6472</v>
          </cell>
          <cell r="E103">
            <v>0.11609999999999999</v>
          </cell>
          <cell r="F103">
            <v>0</v>
          </cell>
          <cell r="G103">
            <v>0</v>
          </cell>
          <cell r="H103">
            <v>2.1</v>
          </cell>
          <cell r="I103">
            <v>4.2</v>
          </cell>
          <cell r="J103">
            <v>7</v>
          </cell>
        </row>
        <row r="104">
          <cell r="B104">
            <v>96309</v>
          </cell>
          <cell r="C104">
            <v>0.3518</v>
          </cell>
          <cell r="D104">
            <v>0.23749999999999999</v>
          </cell>
          <cell r="E104">
            <v>1.6799999999999999E-2</v>
          </cell>
          <cell r="F104">
            <v>9.7500000000000003E-2</v>
          </cell>
          <cell r="G104">
            <v>0</v>
          </cell>
          <cell r="H104">
            <v>2.1</v>
          </cell>
          <cell r="I104">
            <v>4.2</v>
          </cell>
          <cell r="J104">
            <v>7</v>
          </cell>
        </row>
        <row r="105">
          <cell r="B105">
            <v>96309</v>
          </cell>
          <cell r="C105">
            <v>0.45219999999999999</v>
          </cell>
          <cell r="D105">
            <v>0.40200000000000002</v>
          </cell>
          <cell r="E105">
            <v>4.8000000000000001E-2</v>
          </cell>
          <cell r="F105">
            <v>0</v>
          </cell>
          <cell r="G105">
            <v>2.2000000000000001E-3</v>
          </cell>
          <cell r="H105">
            <v>2.1</v>
          </cell>
          <cell r="I105">
            <v>4.2</v>
          </cell>
          <cell r="J105">
            <v>7</v>
          </cell>
        </row>
        <row r="106">
          <cell r="B106">
            <v>96339</v>
          </cell>
          <cell r="C106">
            <v>1.5674999999999999</v>
          </cell>
          <cell r="D106">
            <v>1.2868999999999999</v>
          </cell>
          <cell r="E106">
            <v>0.18099999999999999</v>
          </cell>
          <cell r="F106">
            <v>9.7500000000000003E-2</v>
          </cell>
          <cell r="G106">
            <v>2.2000000000000001E-3</v>
          </cell>
          <cell r="H106">
            <v>2.1</v>
          </cell>
          <cell r="I106">
            <v>4.2</v>
          </cell>
          <cell r="J106">
            <v>7</v>
          </cell>
        </row>
        <row r="107">
          <cell r="B107">
            <v>96323</v>
          </cell>
          <cell r="C107">
            <v>0.2</v>
          </cell>
          <cell r="D107">
            <v>0.1045</v>
          </cell>
          <cell r="E107">
            <v>9.5299999999999996E-2</v>
          </cell>
          <cell r="F107">
            <v>0</v>
          </cell>
          <cell r="G107">
            <v>2.0000000000000001E-4</v>
          </cell>
          <cell r="H107">
            <v>2.1</v>
          </cell>
          <cell r="I107">
            <v>4.2</v>
          </cell>
          <cell r="J107">
            <v>7</v>
          </cell>
        </row>
        <row r="108">
          <cell r="B108">
            <v>96306</v>
          </cell>
          <cell r="C108">
            <v>0.85950000000000004</v>
          </cell>
          <cell r="D108">
            <v>0.28549999999999998</v>
          </cell>
          <cell r="E108">
            <v>0.12670000000000001</v>
          </cell>
          <cell r="F108">
            <v>0.44740000000000002</v>
          </cell>
          <cell r="G108">
            <v>0</v>
          </cell>
          <cell r="H108">
            <v>2.1</v>
          </cell>
          <cell r="I108">
            <v>4.2</v>
          </cell>
          <cell r="J108">
            <v>7</v>
          </cell>
        </row>
        <row r="109">
          <cell r="B109">
            <v>96313</v>
          </cell>
          <cell r="C109">
            <v>0.35060000000000002</v>
          </cell>
          <cell r="D109">
            <v>0.33889999999999998</v>
          </cell>
          <cell r="E109">
            <v>1.17E-2</v>
          </cell>
          <cell r="F109">
            <v>0</v>
          </cell>
          <cell r="G109">
            <v>0</v>
          </cell>
          <cell r="H109">
            <v>2.1</v>
          </cell>
          <cell r="I109">
            <v>4.2</v>
          </cell>
          <cell r="J109">
            <v>7</v>
          </cell>
        </row>
        <row r="110">
          <cell r="B110">
            <v>96314</v>
          </cell>
          <cell r="C110">
            <v>1.41</v>
          </cell>
          <cell r="D110">
            <v>0.72889999999999999</v>
          </cell>
          <cell r="E110">
            <v>0.23369999999999999</v>
          </cell>
          <cell r="F110">
            <v>0.44740000000000002</v>
          </cell>
          <cell r="G110">
            <v>2.0000000000000001E-4</v>
          </cell>
          <cell r="H110">
            <v>2.1</v>
          </cell>
          <cell r="I110">
            <v>4.2</v>
          </cell>
          <cell r="J110">
            <v>7</v>
          </cell>
        </row>
        <row r="111">
          <cell r="B111">
            <v>98356</v>
          </cell>
          <cell r="C111">
            <v>0.56240000000000001</v>
          </cell>
          <cell r="D111">
            <v>0.5585</v>
          </cell>
          <cell r="E111">
            <v>3.8999999999999998E-3</v>
          </cell>
          <cell r="F111">
            <v>0</v>
          </cell>
          <cell r="G111">
            <v>0</v>
          </cell>
          <cell r="H111">
            <v>2.1</v>
          </cell>
          <cell r="I111">
            <v>4.2</v>
          </cell>
          <cell r="J111">
            <v>7</v>
          </cell>
        </row>
        <row r="112">
          <cell r="B112">
            <v>98356</v>
          </cell>
          <cell r="C112">
            <v>0.36549999999999999</v>
          </cell>
          <cell r="D112">
            <v>0.30120000000000002</v>
          </cell>
          <cell r="E112">
            <v>6.4199999999999993E-2</v>
          </cell>
          <cell r="F112">
            <v>0</v>
          </cell>
          <cell r="G112">
            <v>0</v>
          </cell>
          <cell r="H112">
            <v>2.1</v>
          </cell>
          <cell r="I112">
            <v>4.2</v>
          </cell>
          <cell r="J112">
            <v>7</v>
          </cell>
        </row>
        <row r="113">
          <cell r="B113">
            <v>98356</v>
          </cell>
          <cell r="C113">
            <v>0.26579999999999998</v>
          </cell>
          <cell r="D113">
            <v>0.17050000000000001</v>
          </cell>
          <cell r="E113">
            <v>9.5299999999999996E-2</v>
          </cell>
          <cell r="F113">
            <v>0</v>
          </cell>
          <cell r="G113">
            <v>0</v>
          </cell>
          <cell r="H113">
            <v>2.1</v>
          </cell>
          <cell r="I113">
            <v>4.2</v>
          </cell>
          <cell r="J113">
            <v>7</v>
          </cell>
        </row>
        <row r="114">
          <cell r="B114">
            <v>98356</v>
          </cell>
          <cell r="C114">
            <v>1.1937</v>
          </cell>
          <cell r="D114">
            <v>1.0302</v>
          </cell>
          <cell r="E114">
            <v>0.16339999999999999</v>
          </cell>
          <cell r="F114">
            <v>0</v>
          </cell>
          <cell r="G114">
            <v>0</v>
          </cell>
          <cell r="H114">
            <v>2.1</v>
          </cell>
          <cell r="I114">
            <v>4.2</v>
          </cell>
          <cell r="J114">
            <v>7</v>
          </cell>
        </row>
        <row r="115">
          <cell r="B115">
            <v>98458</v>
          </cell>
          <cell r="C115">
            <v>0.35260000000000002</v>
          </cell>
          <cell r="D115">
            <v>0.34229999999999999</v>
          </cell>
          <cell r="E115">
            <v>8.0999999999999996E-3</v>
          </cell>
          <cell r="F115">
            <v>0</v>
          </cell>
          <cell r="G115">
            <v>2.2000000000000001E-3</v>
          </cell>
          <cell r="H115">
            <v>2.1</v>
          </cell>
          <cell r="I115">
            <v>4.2</v>
          </cell>
          <cell r="J115">
            <v>7</v>
          </cell>
        </row>
        <row r="116">
          <cell r="B116">
            <v>98457</v>
          </cell>
          <cell r="C116">
            <v>0.3992</v>
          </cell>
          <cell r="D116">
            <v>0.39889999999999998</v>
          </cell>
          <cell r="E116">
            <v>2.9999999999999997E-4</v>
          </cell>
          <cell r="F116">
            <v>0</v>
          </cell>
          <cell r="G116">
            <v>0</v>
          </cell>
          <cell r="H116">
            <v>2.1</v>
          </cell>
          <cell r="I116">
            <v>4.2</v>
          </cell>
          <cell r="J116">
            <v>7</v>
          </cell>
        </row>
        <row r="117">
          <cell r="B117">
            <v>99864</v>
          </cell>
          <cell r="C117">
            <v>1.1155999999999999</v>
          </cell>
          <cell r="D117">
            <v>1.1073999999999999</v>
          </cell>
          <cell r="E117">
            <v>8.2000000000000007E-3</v>
          </cell>
          <cell r="F117">
            <v>0</v>
          </cell>
          <cell r="G117">
            <v>0</v>
          </cell>
          <cell r="H117">
            <v>2.1</v>
          </cell>
          <cell r="I117">
            <v>4.2</v>
          </cell>
          <cell r="J117">
            <v>7</v>
          </cell>
        </row>
        <row r="118">
          <cell r="B118">
            <v>98926</v>
          </cell>
          <cell r="C118">
            <v>1.8744000000000001</v>
          </cell>
          <cell r="D118">
            <v>1.8555999999999999</v>
          </cell>
          <cell r="E118">
            <v>1.66E-2</v>
          </cell>
          <cell r="F118">
            <v>0</v>
          </cell>
          <cell r="G118">
            <v>2.2000000000000001E-3</v>
          </cell>
          <cell r="I118">
            <v>4.2</v>
          </cell>
          <cell r="J118">
            <v>7</v>
          </cell>
        </row>
        <row r="119">
          <cell r="B119">
            <v>97484</v>
          </cell>
          <cell r="C119">
            <v>6.0488</v>
          </cell>
          <cell r="D119">
            <v>4.9143999999999997</v>
          </cell>
          <cell r="E119">
            <v>0.59150000000000003</v>
          </cell>
          <cell r="F119">
            <v>0.5383</v>
          </cell>
          <cell r="G119">
            <v>4.5999999999999999E-3</v>
          </cell>
          <cell r="J119">
            <v>7</v>
          </cell>
        </row>
        <row r="121">
          <cell r="B121" t="str">
            <v>Evolução FEC Conjunto Carapicuíba</v>
          </cell>
        </row>
        <row r="122">
          <cell r="B122" t="str">
            <v>CONSUM</v>
          </cell>
          <cell r="C122" t="str">
            <v>TOTAL</v>
          </cell>
          <cell r="D122" t="str">
            <v>NPROG</v>
          </cell>
          <cell r="E122" t="str">
            <v>PROG</v>
          </cell>
          <cell r="F122" t="str">
            <v>SUBT INT</v>
          </cell>
          <cell r="G122" t="str">
            <v>SUBT EXT</v>
          </cell>
          <cell r="H122" t="str">
            <v>Padrão Mensal = 3,6</v>
          </cell>
          <cell r="I122" t="str">
            <v>Padrão Trimestral = 7,2</v>
          </cell>
          <cell r="J122" t="str">
            <v>Padrão Anual = 12</v>
          </cell>
        </row>
        <row r="123">
          <cell r="B123">
            <v>99703</v>
          </cell>
          <cell r="C123">
            <v>0.98089999999999999</v>
          </cell>
          <cell r="D123">
            <v>0.79300000000000004</v>
          </cell>
          <cell r="E123">
            <v>9.69E-2</v>
          </cell>
          <cell r="F123">
            <v>9.0999999999999998E-2</v>
          </cell>
          <cell r="G123">
            <v>0</v>
          </cell>
          <cell r="H123">
            <v>3.6</v>
          </cell>
          <cell r="I123">
            <v>7.2</v>
          </cell>
          <cell r="J123">
            <v>12</v>
          </cell>
        </row>
        <row r="124">
          <cell r="B124">
            <v>99703</v>
          </cell>
          <cell r="C124">
            <v>0.28739999999999999</v>
          </cell>
          <cell r="D124">
            <v>0.28249999999999997</v>
          </cell>
          <cell r="E124">
            <v>4.7999999999999996E-3</v>
          </cell>
          <cell r="F124">
            <v>0</v>
          </cell>
          <cell r="G124">
            <v>0</v>
          </cell>
          <cell r="H124">
            <v>3.6</v>
          </cell>
          <cell r="I124">
            <v>7.2</v>
          </cell>
          <cell r="J124">
            <v>12</v>
          </cell>
        </row>
        <row r="125">
          <cell r="B125">
            <v>99703</v>
          </cell>
          <cell r="C125">
            <v>0.55679999999999996</v>
          </cell>
          <cell r="D125">
            <v>0.35510000000000003</v>
          </cell>
          <cell r="E125">
            <v>4.5999999999999999E-2</v>
          </cell>
          <cell r="F125">
            <v>0</v>
          </cell>
          <cell r="G125">
            <v>0.15570000000000001</v>
          </cell>
          <cell r="H125">
            <v>3.6</v>
          </cell>
          <cell r="I125">
            <v>7.2</v>
          </cell>
          <cell r="J125">
            <v>12</v>
          </cell>
        </row>
        <row r="126">
          <cell r="B126">
            <v>99703</v>
          </cell>
          <cell r="C126">
            <v>1.8250999999999999</v>
          </cell>
          <cell r="D126">
            <v>1.4306000000000001</v>
          </cell>
          <cell r="E126">
            <v>0.1477</v>
          </cell>
          <cell r="F126">
            <v>9.0999999999999998E-2</v>
          </cell>
          <cell r="G126">
            <v>0.15570000000000001</v>
          </cell>
          <cell r="H126">
            <v>3.6</v>
          </cell>
          <cell r="I126">
            <v>7.2</v>
          </cell>
          <cell r="J126">
            <v>12</v>
          </cell>
        </row>
        <row r="127">
          <cell r="B127">
            <v>99703</v>
          </cell>
          <cell r="C127">
            <v>0.71919999999999995</v>
          </cell>
          <cell r="D127">
            <v>0.39179999999999998</v>
          </cell>
          <cell r="E127">
            <v>3.0099999999999998E-2</v>
          </cell>
          <cell r="F127">
            <v>0.29730000000000001</v>
          </cell>
          <cell r="G127">
            <v>0</v>
          </cell>
          <cell r="H127">
            <v>3.6</v>
          </cell>
          <cell r="I127">
            <v>7.2</v>
          </cell>
          <cell r="J127">
            <v>12</v>
          </cell>
        </row>
        <row r="128">
          <cell r="B128">
            <v>99703</v>
          </cell>
          <cell r="C128">
            <v>0.54169999999999996</v>
          </cell>
          <cell r="D128">
            <v>0.37369999999999998</v>
          </cell>
          <cell r="E128">
            <v>9.2999999999999992E-3</v>
          </cell>
          <cell r="F128">
            <v>0.1588</v>
          </cell>
          <cell r="G128">
            <v>0</v>
          </cell>
          <cell r="H128">
            <v>3.6</v>
          </cell>
          <cell r="I128">
            <v>7.2</v>
          </cell>
          <cell r="J128">
            <v>12</v>
          </cell>
        </row>
        <row r="129">
          <cell r="B129">
            <v>99703</v>
          </cell>
          <cell r="C129">
            <v>0.39319999999999999</v>
          </cell>
          <cell r="D129">
            <v>0.39019999999999999</v>
          </cell>
          <cell r="E129">
            <v>3.0000000000000001E-3</v>
          </cell>
          <cell r="F129">
            <v>0</v>
          </cell>
          <cell r="G129">
            <v>0</v>
          </cell>
          <cell r="H129">
            <v>3.6</v>
          </cell>
          <cell r="I129">
            <v>7.2</v>
          </cell>
          <cell r="J129">
            <v>12</v>
          </cell>
        </row>
        <row r="130">
          <cell r="B130">
            <v>99703</v>
          </cell>
          <cell r="C130">
            <v>1.6540999999999999</v>
          </cell>
          <cell r="D130">
            <v>1.1556999999999999</v>
          </cell>
          <cell r="E130">
            <v>4.24E-2</v>
          </cell>
          <cell r="F130">
            <v>0.45610000000000001</v>
          </cell>
          <cell r="G130">
            <v>0</v>
          </cell>
          <cell r="H130">
            <v>3.6</v>
          </cell>
          <cell r="I130">
            <v>7.2</v>
          </cell>
          <cell r="J130">
            <v>12</v>
          </cell>
        </row>
        <row r="131">
          <cell r="B131">
            <v>99703</v>
          </cell>
          <cell r="C131">
            <v>1.2576000000000001</v>
          </cell>
          <cell r="D131">
            <v>0.87529999999999997</v>
          </cell>
          <cell r="E131">
            <v>5.7000000000000002E-3</v>
          </cell>
          <cell r="F131">
            <v>0.37659999999999999</v>
          </cell>
          <cell r="G131">
            <v>0</v>
          </cell>
          <cell r="H131">
            <v>3.6</v>
          </cell>
          <cell r="I131">
            <v>7.2</v>
          </cell>
          <cell r="J131">
            <v>12</v>
          </cell>
        </row>
        <row r="132">
          <cell r="B132">
            <v>99703</v>
          </cell>
          <cell r="C132">
            <v>0.20880000000000001</v>
          </cell>
          <cell r="D132">
            <v>0.1981</v>
          </cell>
          <cell r="E132">
            <v>1.0800000000000001E-2</v>
          </cell>
          <cell r="F132">
            <v>0</v>
          </cell>
          <cell r="G132">
            <v>0</v>
          </cell>
          <cell r="H132">
            <v>3.6</v>
          </cell>
          <cell r="I132">
            <v>7.2</v>
          </cell>
          <cell r="J132">
            <v>12</v>
          </cell>
        </row>
        <row r="133">
          <cell r="B133">
            <v>99703</v>
          </cell>
          <cell r="C133">
            <v>0.41880000000000001</v>
          </cell>
          <cell r="D133">
            <v>0.41620000000000001</v>
          </cell>
          <cell r="E133">
            <v>2.5999999999999999E-3</v>
          </cell>
          <cell r="F133">
            <v>0</v>
          </cell>
          <cell r="G133">
            <v>0</v>
          </cell>
          <cell r="H133">
            <v>3.6</v>
          </cell>
          <cell r="I133">
            <v>7.2</v>
          </cell>
          <cell r="J133">
            <v>12</v>
          </cell>
        </row>
        <row r="134">
          <cell r="B134">
            <v>99703</v>
          </cell>
          <cell r="C134">
            <v>1.8852</v>
          </cell>
          <cell r="D134">
            <v>1.4896</v>
          </cell>
          <cell r="E134">
            <v>1.9099999999999999E-2</v>
          </cell>
          <cell r="F134">
            <v>0.37659999999999999</v>
          </cell>
          <cell r="G134">
            <v>0</v>
          </cell>
          <cell r="H134">
            <v>3.6</v>
          </cell>
          <cell r="I134">
            <v>7.2</v>
          </cell>
          <cell r="J134">
            <v>12</v>
          </cell>
        </row>
        <row r="135">
          <cell r="B135">
            <v>99703</v>
          </cell>
          <cell r="C135">
            <v>0.77539999999999998</v>
          </cell>
          <cell r="D135">
            <v>0.60670000000000002</v>
          </cell>
          <cell r="E135">
            <v>1.2800000000000001E-2</v>
          </cell>
          <cell r="F135">
            <v>2.9999999999999997E-4</v>
          </cell>
          <cell r="G135">
            <v>0.15570000000000001</v>
          </cell>
          <cell r="H135">
            <v>3.6</v>
          </cell>
          <cell r="I135">
            <v>7.2</v>
          </cell>
          <cell r="J135">
            <v>12</v>
          </cell>
        </row>
        <row r="136">
          <cell r="B136">
            <v>99703</v>
          </cell>
          <cell r="C136">
            <v>0.59</v>
          </cell>
          <cell r="D136">
            <v>0.40110000000000001</v>
          </cell>
          <cell r="E136">
            <v>8.3999999999999995E-3</v>
          </cell>
          <cell r="F136">
            <v>0.18060000000000001</v>
          </cell>
          <cell r="G136">
            <v>0</v>
          </cell>
          <cell r="H136">
            <v>3.6</v>
          </cell>
          <cell r="I136">
            <v>7.2</v>
          </cell>
          <cell r="J136">
            <v>12</v>
          </cell>
        </row>
        <row r="137">
          <cell r="B137">
            <v>104102</v>
          </cell>
          <cell r="C137">
            <v>1.1681999999999999</v>
          </cell>
          <cell r="D137">
            <v>1.1512</v>
          </cell>
          <cell r="E137">
            <v>1.6899999999999998E-2</v>
          </cell>
          <cell r="F137">
            <v>0</v>
          </cell>
          <cell r="G137">
            <v>0</v>
          </cell>
          <cell r="H137">
            <v>3.6</v>
          </cell>
          <cell r="I137">
            <v>7.2</v>
          </cell>
          <cell r="J137">
            <v>12</v>
          </cell>
        </row>
        <row r="138">
          <cell r="B138">
            <v>101169</v>
          </cell>
          <cell r="C138">
            <v>2.5476999999999999</v>
          </cell>
          <cell r="D138">
            <v>2.1778</v>
          </cell>
          <cell r="E138">
            <v>3.8300000000000001E-2</v>
          </cell>
          <cell r="F138">
            <v>0.17829999999999999</v>
          </cell>
          <cell r="G138">
            <v>0.15340000000000001</v>
          </cell>
          <cell r="I138">
            <v>7.2</v>
          </cell>
          <cell r="J138">
            <v>12</v>
          </cell>
        </row>
        <row r="139">
          <cell r="B139">
            <v>100070</v>
          </cell>
          <cell r="C139">
            <v>7.9203999999999999</v>
          </cell>
          <cell r="D139">
            <v>6.2625999999999999</v>
          </cell>
          <cell r="E139">
            <v>0.24709999999999999</v>
          </cell>
          <cell r="F139">
            <v>1.1005</v>
          </cell>
          <cell r="G139">
            <v>0.31030000000000002</v>
          </cell>
          <cell r="J139">
            <v>12</v>
          </cell>
        </row>
        <row r="141">
          <cell r="B141" t="str">
            <v>Evolução FEC Conjunto Casa Verde</v>
          </cell>
        </row>
        <row r="142">
          <cell r="B142" t="str">
            <v>CONSUM</v>
          </cell>
          <cell r="C142" t="str">
            <v>TOTAL</v>
          </cell>
          <cell r="D142" t="str">
            <v>NPROG</v>
          </cell>
          <cell r="E142" t="str">
            <v>PROG</v>
          </cell>
          <cell r="F142" t="str">
            <v>SUBT INT</v>
          </cell>
          <cell r="G142" t="str">
            <v>SUBT EXT</v>
          </cell>
          <cell r="H142" t="str">
            <v>Padrão Mensal = 2,4</v>
          </cell>
          <cell r="I142" t="str">
            <v>Padrão Trimestral = 4,8</v>
          </cell>
          <cell r="J142" t="str">
            <v>Padrão Anual = 8</v>
          </cell>
        </row>
        <row r="143">
          <cell r="B143">
            <v>247596</v>
          </cell>
          <cell r="C143">
            <v>0.54039999999999999</v>
          </cell>
          <cell r="D143">
            <v>0.40970000000000001</v>
          </cell>
          <cell r="E143">
            <v>2.4400000000000002E-2</v>
          </cell>
          <cell r="F143">
            <v>0.10630000000000001</v>
          </cell>
          <cell r="G143">
            <v>0</v>
          </cell>
          <cell r="H143">
            <v>2.4</v>
          </cell>
          <cell r="I143">
            <v>4.8</v>
          </cell>
          <cell r="J143">
            <v>8</v>
          </cell>
        </row>
        <row r="144">
          <cell r="B144">
            <v>247599</v>
          </cell>
          <cell r="C144">
            <v>0.63119999999999998</v>
          </cell>
          <cell r="D144">
            <v>0.19289999999999999</v>
          </cell>
          <cell r="E144">
            <v>5.74E-2</v>
          </cell>
          <cell r="F144">
            <v>0.38090000000000002</v>
          </cell>
          <cell r="G144">
            <v>0</v>
          </cell>
          <cell r="H144">
            <v>2.4</v>
          </cell>
          <cell r="I144">
            <v>4.8</v>
          </cell>
          <cell r="J144">
            <v>8</v>
          </cell>
        </row>
        <row r="145">
          <cell r="B145">
            <v>247635</v>
          </cell>
          <cell r="C145">
            <v>0.45619999999999999</v>
          </cell>
          <cell r="D145">
            <v>0.29339999999999999</v>
          </cell>
          <cell r="E145">
            <v>3.1800000000000002E-2</v>
          </cell>
          <cell r="F145">
            <v>0</v>
          </cell>
          <cell r="G145">
            <v>0.13100000000000001</v>
          </cell>
          <cell r="H145">
            <v>2.4</v>
          </cell>
          <cell r="I145">
            <v>4.8</v>
          </cell>
          <cell r="J145">
            <v>8</v>
          </cell>
        </row>
        <row r="146">
          <cell r="B146">
            <v>247610</v>
          </cell>
          <cell r="C146">
            <v>1.6277999999999999</v>
          </cell>
          <cell r="D146">
            <v>0.89600000000000002</v>
          </cell>
          <cell r="E146">
            <v>0.11360000000000001</v>
          </cell>
          <cell r="F146">
            <v>0.48720000000000002</v>
          </cell>
          <cell r="G146">
            <v>0.13100000000000001</v>
          </cell>
          <cell r="H146">
            <v>2.4</v>
          </cell>
          <cell r="I146">
            <v>4.8</v>
          </cell>
          <cell r="J146">
            <v>8</v>
          </cell>
        </row>
        <row r="147">
          <cell r="B147">
            <v>247566</v>
          </cell>
          <cell r="C147">
            <v>0.39739999999999998</v>
          </cell>
          <cell r="D147">
            <v>0.2248</v>
          </cell>
          <cell r="E147">
            <v>2.2700000000000001E-2</v>
          </cell>
          <cell r="F147">
            <v>0.14990000000000001</v>
          </cell>
          <cell r="G147">
            <v>0</v>
          </cell>
          <cell r="H147">
            <v>2.4</v>
          </cell>
          <cell r="I147">
            <v>4.8</v>
          </cell>
          <cell r="J147">
            <v>8</v>
          </cell>
        </row>
        <row r="148">
          <cell r="B148">
            <v>247561</v>
          </cell>
          <cell r="C148">
            <v>0.25840000000000002</v>
          </cell>
          <cell r="D148">
            <v>0.2465</v>
          </cell>
          <cell r="E148">
            <v>1.1900000000000001E-2</v>
          </cell>
          <cell r="F148">
            <v>0</v>
          </cell>
          <cell r="G148">
            <v>0</v>
          </cell>
          <cell r="H148">
            <v>2.4</v>
          </cell>
          <cell r="I148">
            <v>4.8</v>
          </cell>
          <cell r="J148">
            <v>8</v>
          </cell>
        </row>
        <row r="149">
          <cell r="B149">
            <v>247633</v>
          </cell>
          <cell r="C149">
            <v>0.81189999999999996</v>
          </cell>
          <cell r="D149">
            <v>0.18540000000000001</v>
          </cell>
          <cell r="E149">
            <v>6.7999999999999996E-3</v>
          </cell>
          <cell r="F149">
            <v>0.61980000000000002</v>
          </cell>
          <cell r="G149">
            <v>0</v>
          </cell>
          <cell r="H149">
            <v>2.4</v>
          </cell>
          <cell r="I149">
            <v>4.8</v>
          </cell>
          <cell r="J149">
            <v>8</v>
          </cell>
        </row>
        <row r="150">
          <cell r="B150">
            <v>247587</v>
          </cell>
          <cell r="C150">
            <v>1.4678</v>
          </cell>
          <cell r="D150">
            <v>0.65669999999999995</v>
          </cell>
          <cell r="E150">
            <v>4.1399999999999999E-2</v>
          </cell>
          <cell r="F150">
            <v>0.76980000000000004</v>
          </cell>
          <cell r="G150">
            <v>0</v>
          </cell>
          <cell r="H150">
            <v>2.4</v>
          </cell>
          <cell r="I150">
            <v>4.8</v>
          </cell>
          <cell r="J150">
            <v>8</v>
          </cell>
        </row>
        <row r="151">
          <cell r="B151">
            <v>250944</v>
          </cell>
          <cell r="C151">
            <v>0.68459999999999999</v>
          </cell>
          <cell r="D151">
            <v>0.33529999999999999</v>
          </cell>
          <cell r="E151">
            <v>1.1599999999999999E-2</v>
          </cell>
          <cell r="F151">
            <v>0</v>
          </cell>
          <cell r="G151">
            <v>0.33779999999999999</v>
          </cell>
          <cell r="H151">
            <v>2.4</v>
          </cell>
          <cell r="I151">
            <v>4.8</v>
          </cell>
          <cell r="J151">
            <v>8</v>
          </cell>
        </row>
        <row r="152">
          <cell r="B152">
            <v>251040</v>
          </cell>
          <cell r="C152">
            <v>0.43130000000000002</v>
          </cell>
          <cell r="D152">
            <v>0.28870000000000001</v>
          </cell>
          <cell r="E152">
            <v>8.9999999999999998E-4</v>
          </cell>
          <cell r="F152">
            <v>0.1416</v>
          </cell>
          <cell r="G152">
            <v>0</v>
          </cell>
          <cell r="H152">
            <v>2.4</v>
          </cell>
          <cell r="I152">
            <v>4.8</v>
          </cell>
          <cell r="J152">
            <v>8</v>
          </cell>
        </row>
        <row r="153">
          <cell r="B153">
            <v>251042</v>
          </cell>
          <cell r="C153">
            <v>0.5827</v>
          </cell>
          <cell r="D153">
            <v>0.28179999999999999</v>
          </cell>
          <cell r="E153">
            <v>8.8000000000000005E-3</v>
          </cell>
          <cell r="F153">
            <v>0.29210000000000003</v>
          </cell>
          <cell r="G153">
            <v>0</v>
          </cell>
          <cell r="H153">
            <v>2.4</v>
          </cell>
          <cell r="I153">
            <v>4.8</v>
          </cell>
          <cell r="J153">
            <v>8</v>
          </cell>
        </row>
        <row r="154">
          <cell r="B154">
            <v>251009</v>
          </cell>
          <cell r="C154">
            <v>1.6986000000000001</v>
          </cell>
          <cell r="D154">
            <v>0.90580000000000005</v>
          </cell>
          <cell r="E154">
            <v>2.1299999999999999E-2</v>
          </cell>
          <cell r="F154">
            <v>0.43380000000000002</v>
          </cell>
          <cell r="G154">
            <v>0.3377</v>
          </cell>
          <cell r="H154">
            <v>2.4</v>
          </cell>
          <cell r="I154">
            <v>4.8</v>
          </cell>
          <cell r="J154">
            <v>8</v>
          </cell>
        </row>
        <row r="155">
          <cell r="B155">
            <v>251060</v>
          </cell>
          <cell r="C155">
            <v>0.90049999999999997</v>
          </cell>
          <cell r="D155">
            <v>0.18690000000000001</v>
          </cell>
          <cell r="E155">
            <v>7.1000000000000004E-3</v>
          </cell>
          <cell r="F155">
            <v>0</v>
          </cell>
          <cell r="G155">
            <v>0.70650000000000002</v>
          </cell>
          <cell r="H155">
            <v>2.4</v>
          </cell>
          <cell r="I155">
            <v>4.8</v>
          </cell>
          <cell r="J155">
            <v>8</v>
          </cell>
        </row>
        <row r="156">
          <cell r="B156">
            <v>251049</v>
          </cell>
          <cell r="C156">
            <v>0.2676</v>
          </cell>
          <cell r="D156">
            <v>0.2341</v>
          </cell>
          <cell r="E156">
            <v>0.01</v>
          </cell>
          <cell r="F156">
            <v>2.35E-2</v>
          </cell>
          <cell r="G156">
            <v>0</v>
          </cell>
          <cell r="H156">
            <v>2.4</v>
          </cell>
          <cell r="I156">
            <v>4.8</v>
          </cell>
          <cell r="J156">
            <v>8</v>
          </cell>
        </row>
        <row r="157">
          <cell r="B157">
            <v>253740</v>
          </cell>
          <cell r="C157">
            <v>1.633</v>
          </cell>
          <cell r="D157">
            <v>0.68369999999999997</v>
          </cell>
          <cell r="E157">
            <v>6.2199999999999998E-2</v>
          </cell>
          <cell r="F157">
            <v>9.8799999999999999E-2</v>
          </cell>
          <cell r="G157">
            <v>0.78839999999999999</v>
          </cell>
          <cell r="H157">
            <v>2.4</v>
          </cell>
          <cell r="I157">
            <v>4.8</v>
          </cell>
          <cell r="J157">
            <v>8</v>
          </cell>
        </row>
        <row r="158">
          <cell r="B158">
            <v>251950</v>
          </cell>
          <cell r="C158">
            <v>2.8086000000000002</v>
          </cell>
          <cell r="D158">
            <v>1.1081000000000001</v>
          </cell>
          <cell r="E158">
            <v>7.9699999999999993E-2</v>
          </cell>
          <cell r="F158">
            <v>0.1229</v>
          </cell>
          <cell r="G158">
            <v>1.498</v>
          </cell>
          <cell r="I158">
            <v>4.8</v>
          </cell>
          <cell r="J158">
            <v>8</v>
          </cell>
        </row>
        <row r="159">
          <cell r="B159">
            <v>249539</v>
          </cell>
          <cell r="C159">
            <v>7.6158000000000001</v>
          </cell>
          <cell r="D159">
            <v>3.5705</v>
          </cell>
          <cell r="E159">
            <v>0.25569999999999998</v>
          </cell>
          <cell r="F159">
            <v>1.8076000000000001</v>
          </cell>
          <cell r="G159">
            <v>1.9822</v>
          </cell>
          <cell r="J159">
            <v>8</v>
          </cell>
        </row>
        <row r="161">
          <cell r="B161" t="str">
            <v>Evolução FEC Conjunto Centro Jardins</v>
          </cell>
        </row>
        <row r="162">
          <cell r="B162" t="str">
            <v>CONSUM</v>
          </cell>
          <cell r="C162" t="str">
            <v>TOTAL</v>
          </cell>
          <cell r="D162" t="str">
            <v>NPROG</v>
          </cell>
          <cell r="E162" t="str">
            <v>PROG</v>
          </cell>
          <cell r="F162" t="str">
            <v>SUBT INT</v>
          </cell>
          <cell r="G162" t="str">
            <v>SUBT EXT</v>
          </cell>
          <cell r="H162" t="str">
            <v>Padrão Mensal = 1,8</v>
          </cell>
          <cell r="I162" t="str">
            <v>Padrão Trimestral = 1,8</v>
          </cell>
          <cell r="J162" t="str">
            <v>Padrão Anual = 3</v>
          </cell>
        </row>
        <row r="163">
          <cell r="B163">
            <v>175074</v>
          </cell>
          <cell r="C163">
            <v>7.4499999999999997E-2</v>
          </cell>
          <cell r="D163">
            <v>7.3599999999999999E-2</v>
          </cell>
          <cell r="E163">
            <v>8.9999999999999998E-4</v>
          </cell>
          <cell r="F163">
            <v>0</v>
          </cell>
          <cell r="G163">
            <v>0</v>
          </cell>
          <cell r="H163">
            <v>1.8</v>
          </cell>
          <cell r="I163">
            <v>1.8</v>
          </cell>
          <cell r="J163">
            <v>3</v>
          </cell>
        </row>
        <row r="164">
          <cell r="B164">
            <v>175074</v>
          </cell>
          <cell r="C164">
            <v>1.6299999999999999E-2</v>
          </cell>
          <cell r="D164">
            <v>1.47E-2</v>
          </cell>
          <cell r="E164">
            <v>8.0000000000000004E-4</v>
          </cell>
          <cell r="F164">
            <v>6.9999999999999999E-4</v>
          </cell>
          <cell r="G164">
            <v>0</v>
          </cell>
          <cell r="H164">
            <v>1.8</v>
          </cell>
          <cell r="I164">
            <v>1.8</v>
          </cell>
          <cell r="J164">
            <v>3</v>
          </cell>
        </row>
        <row r="165">
          <cell r="B165">
            <v>175074</v>
          </cell>
          <cell r="C165">
            <v>0.1477</v>
          </cell>
          <cell r="D165">
            <v>1.26E-2</v>
          </cell>
          <cell r="E165">
            <v>2.2599999999999999E-2</v>
          </cell>
          <cell r="F165">
            <v>8.4500000000000006E-2</v>
          </cell>
          <cell r="G165">
            <v>2.8000000000000001E-2</v>
          </cell>
          <cell r="H165">
            <v>1.8</v>
          </cell>
          <cell r="I165">
            <v>1.8</v>
          </cell>
          <cell r="J165">
            <v>3</v>
          </cell>
        </row>
        <row r="166">
          <cell r="B166">
            <v>175074</v>
          </cell>
          <cell r="C166">
            <v>0.23849999999999999</v>
          </cell>
          <cell r="D166">
            <v>0.1009</v>
          </cell>
          <cell r="E166">
            <v>2.4299999999999999E-2</v>
          </cell>
          <cell r="F166">
            <v>8.5199999999999998E-2</v>
          </cell>
          <cell r="G166">
            <v>2.8000000000000001E-2</v>
          </cell>
          <cell r="H166">
            <v>1.8</v>
          </cell>
          <cell r="I166">
            <v>1.8</v>
          </cell>
          <cell r="J166">
            <v>3</v>
          </cell>
        </row>
        <row r="167">
          <cell r="B167">
            <v>174961</v>
          </cell>
          <cell r="C167">
            <v>4.5999999999999999E-2</v>
          </cell>
          <cell r="D167">
            <v>1.4200000000000001E-2</v>
          </cell>
          <cell r="E167">
            <v>2.6100000000000002E-2</v>
          </cell>
          <cell r="F167">
            <v>1.2999999999999999E-3</v>
          </cell>
          <cell r="G167">
            <v>4.3E-3</v>
          </cell>
          <cell r="H167">
            <v>1.8</v>
          </cell>
          <cell r="I167">
            <v>1.8</v>
          </cell>
          <cell r="J167">
            <v>3</v>
          </cell>
        </row>
        <row r="168">
          <cell r="B168">
            <v>175056</v>
          </cell>
          <cell r="C168">
            <v>7.9600000000000004E-2</v>
          </cell>
          <cell r="D168">
            <v>1.3899999999999999E-2</v>
          </cell>
          <cell r="E168">
            <v>2.7199999999999998E-2</v>
          </cell>
          <cell r="F168">
            <v>2.3400000000000001E-2</v>
          </cell>
          <cell r="G168">
            <v>1.4999999999999999E-2</v>
          </cell>
          <cell r="H168">
            <v>1.8</v>
          </cell>
          <cell r="I168">
            <v>1.8</v>
          </cell>
          <cell r="J168">
            <v>3</v>
          </cell>
        </row>
        <row r="169">
          <cell r="B169">
            <v>174923</v>
          </cell>
          <cell r="C169">
            <v>3.0000000000000001E-3</v>
          </cell>
          <cell r="D169">
            <v>2.8E-3</v>
          </cell>
          <cell r="E169">
            <v>2.0000000000000001E-4</v>
          </cell>
          <cell r="F169">
            <v>0</v>
          </cell>
          <cell r="G169">
            <v>0</v>
          </cell>
          <cell r="H169">
            <v>1.8</v>
          </cell>
          <cell r="I169">
            <v>1.8</v>
          </cell>
          <cell r="J169">
            <v>3</v>
          </cell>
        </row>
        <row r="170">
          <cell r="B170">
            <v>174980</v>
          </cell>
          <cell r="C170">
            <v>0.12859999999999999</v>
          </cell>
          <cell r="D170">
            <v>3.09E-2</v>
          </cell>
          <cell r="E170">
            <v>5.3499999999999999E-2</v>
          </cell>
          <cell r="F170">
            <v>2.47E-2</v>
          </cell>
          <cell r="G170">
            <v>1.9300000000000001E-2</v>
          </cell>
          <cell r="H170">
            <v>1.8</v>
          </cell>
          <cell r="I170">
            <v>1.8</v>
          </cell>
          <cell r="J170">
            <v>3</v>
          </cell>
        </row>
        <row r="171">
          <cell r="B171">
            <v>174937</v>
          </cell>
          <cell r="C171">
            <v>7.3000000000000001E-3</v>
          </cell>
          <cell r="D171">
            <v>7.1999999999999998E-3</v>
          </cell>
          <cell r="E171">
            <v>0</v>
          </cell>
          <cell r="F171">
            <v>0</v>
          </cell>
          <cell r="G171">
            <v>0</v>
          </cell>
          <cell r="H171">
            <v>1.8</v>
          </cell>
          <cell r="I171">
            <v>1.8</v>
          </cell>
          <cell r="J171">
            <v>3</v>
          </cell>
        </row>
        <row r="172">
          <cell r="B172">
            <v>174938</v>
          </cell>
          <cell r="C172">
            <v>1.24E-2</v>
          </cell>
          <cell r="D172">
            <v>6.7999999999999996E-3</v>
          </cell>
          <cell r="E172">
            <v>3.3E-3</v>
          </cell>
          <cell r="F172">
            <v>2.3E-3</v>
          </cell>
          <cell r="G172">
            <v>0</v>
          </cell>
          <cell r="H172">
            <v>1.8</v>
          </cell>
          <cell r="I172">
            <v>1.8</v>
          </cell>
          <cell r="J172">
            <v>3</v>
          </cell>
        </row>
        <row r="173">
          <cell r="B173">
            <v>174942</v>
          </cell>
          <cell r="C173">
            <v>3.7100000000000001E-2</v>
          </cell>
          <cell r="D173">
            <v>2.2100000000000002E-2</v>
          </cell>
          <cell r="E173">
            <v>3.5000000000000001E-3</v>
          </cell>
          <cell r="F173">
            <v>1.15E-2</v>
          </cell>
          <cell r="G173">
            <v>0</v>
          </cell>
          <cell r="H173">
            <v>1.8</v>
          </cell>
          <cell r="I173">
            <v>1.8</v>
          </cell>
          <cell r="J173">
            <v>3</v>
          </cell>
        </row>
        <row r="174">
          <cell r="B174">
            <v>174939</v>
          </cell>
          <cell r="C174">
            <v>5.6800000000000003E-2</v>
          </cell>
          <cell r="D174">
            <v>3.61E-2</v>
          </cell>
          <cell r="E174">
            <v>6.7999999999999996E-3</v>
          </cell>
          <cell r="F174">
            <v>1.38E-2</v>
          </cell>
          <cell r="G174">
            <v>0</v>
          </cell>
          <cell r="H174">
            <v>1.8</v>
          </cell>
          <cell r="I174">
            <v>1.8</v>
          </cell>
          <cell r="J174">
            <v>3</v>
          </cell>
        </row>
        <row r="175">
          <cell r="B175">
            <v>174940</v>
          </cell>
          <cell r="C175">
            <v>6.3700000000000007E-2</v>
          </cell>
          <cell r="D175">
            <v>2.8E-3</v>
          </cell>
          <cell r="E175">
            <v>2.4899999999999999E-2</v>
          </cell>
          <cell r="F175">
            <v>2.9700000000000001E-2</v>
          </cell>
          <cell r="G175">
            <v>6.1999999999999998E-3</v>
          </cell>
          <cell r="H175">
            <v>1.8</v>
          </cell>
          <cell r="I175">
            <v>1.8</v>
          </cell>
          <cell r="J175">
            <v>3</v>
          </cell>
        </row>
        <row r="176">
          <cell r="B176">
            <v>174892</v>
          </cell>
          <cell r="C176">
            <v>4.6899999999999997E-2</v>
          </cell>
          <cell r="D176">
            <v>3.15E-2</v>
          </cell>
          <cell r="E176">
            <v>0</v>
          </cell>
          <cell r="F176">
            <v>1.5299999999999999E-2</v>
          </cell>
          <cell r="G176">
            <v>0</v>
          </cell>
          <cell r="H176">
            <v>1.8</v>
          </cell>
          <cell r="I176">
            <v>1.8</v>
          </cell>
          <cell r="J176">
            <v>3</v>
          </cell>
        </row>
        <row r="177">
          <cell r="B177">
            <v>175610</v>
          </cell>
          <cell r="C177">
            <v>5.5800000000000002E-2</v>
          </cell>
          <cell r="D177">
            <v>1.2999999999999999E-2</v>
          </cell>
          <cell r="E177">
            <v>1.5E-3</v>
          </cell>
          <cell r="F177">
            <v>3.5099999999999999E-2</v>
          </cell>
          <cell r="G177">
            <v>6.1999999999999998E-3</v>
          </cell>
          <cell r="H177">
            <v>1.8</v>
          </cell>
          <cell r="I177">
            <v>1.8</v>
          </cell>
          <cell r="J177">
            <v>3</v>
          </cell>
        </row>
        <row r="178">
          <cell r="B178">
            <v>175147</v>
          </cell>
          <cell r="C178">
            <v>0.16639999999999999</v>
          </cell>
          <cell r="D178">
            <v>4.7300000000000002E-2</v>
          </cell>
          <cell r="E178">
            <v>2.64E-2</v>
          </cell>
          <cell r="F178">
            <v>8.0100000000000005E-2</v>
          </cell>
          <cell r="G178">
            <v>1.24E-2</v>
          </cell>
          <cell r="I178">
            <v>1.8</v>
          </cell>
          <cell r="J178">
            <v>3</v>
          </cell>
        </row>
        <row r="179">
          <cell r="B179">
            <v>175035</v>
          </cell>
          <cell r="C179">
            <v>0.59040000000000004</v>
          </cell>
          <cell r="D179">
            <v>0.2152</v>
          </cell>
          <cell r="E179">
            <v>0.111</v>
          </cell>
          <cell r="F179">
            <v>0.2039</v>
          </cell>
          <cell r="G179">
            <v>5.9700000000000003E-2</v>
          </cell>
          <cell r="J179">
            <v>3</v>
          </cell>
        </row>
        <row r="181">
          <cell r="B181" t="str">
            <v>Evolução FEC Conjunto Cursino</v>
          </cell>
        </row>
        <row r="182">
          <cell r="B182" t="str">
            <v>CONSUM</v>
          </cell>
          <cell r="C182" t="str">
            <v>TOTAL</v>
          </cell>
          <cell r="D182" t="str">
            <v>NPROG</v>
          </cell>
          <cell r="E182" t="str">
            <v>PROG</v>
          </cell>
          <cell r="F182" t="str">
            <v>SUBT INT</v>
          </cell>
          <cell r="G182" t="str">
            <v>SUBT EXT</v>
          </cell>
          <cell r="H182" t="str">
            <v>Padrão Mensal = 2,4</v>
          </cell>
          <cell r="I182" t="str">
            <v>Padrão Trimestral = 4,8</v>
          </cell>
          <cell r="J182" t="str">
            <v>Padrão Anual = 8</v>
          </cell>
        </row>
        <row r="183">
          <cell r="B183">
            <v>108826</v>
          </cell>
          <cell r="C183">
            <v>0.80869999999999997</v>
          </cell>
          <cell r="D183">
            <v>0.62670000000000003</v>
          </cell>
          <cell r="E183">
            <v>0.18210000000000001</v>
          </cell>
          <cell r="F183">
            <v>0</v>
          </cell>
          <cell r="G183">
            <v>0</v>
          </cell>
          <cell r="H183">
            <v>2.4</v>
          </cell>
          <cell r="I183">
            <v>4.8</v>
          </cell>
          <cell r="J183">
            <v>8</v>
          </cell>
        </row>
        <row r="184">
          <cell r="B184">
            <v>108775</v>
          </cell>
          <cell r="C184">
            <v>0.89959999999999996</v>
          </cell>
          <cell r="D184">
            <v>0.44330000000000003</v>
          </cell>
          <cell r="E184">
            <v>0.1042</v>
          </cell>
          <cell r="F184">
            <v>0.35220000000000001</v>
          </cell>
          <cell r="G184">
            <v>0</v>
          </cell>
          <cell r="H184">
            <v>2.4</v>
          </cell>
          <cell r="I184">
            <v>4.8</v>
          </cell>
          <cell r="J184">
            <v>8</v>
          </cell>
        </row>
        <row r="185">
          <cell r="B185">
            <v>108754</v>
          </cell>
          <cell r="C185">
            <v>0.37419999999999998</v>
          </cell>
          <cell r="D185">
            <v>0.34370000000000001</v>
          </cell>
          <cell r="E185">
            <v>3.0499999999999999E-2</v>
          </cell>
          <cell r="F185">
            <v>0</v>
          </cell>
          <cell r="G185">
            <v>0</v>
          </cell>
          <cell r="H185">
            <v>2.4</v>
          </cell>
          <cell r="I185">
            <v>4.8</v>
          </cell>
          <cell r="J185">
            <v>8</v>
          </cell>
        </row>
        <row r="186">
          <cell r="B186">
            <v>108785</v>
          </cell>
          <cell r="C186">
            <v>2.0825999999999998</v>
          </cell>
          <cell r="D186">
            <v>1.4137999999999999</v>
          </cell>
          <cell r="E186">
            <v>0.31690000000000002</v>
          </cell>
          <cell r="F186">
            <v>0.35220000000000001</v>
          </cell>
          <cell r="G186">
            <v>0</v>
          </cell>
          <cell r="H186">
            <v>2.4</v>
          </cell>
          <cell r="I186">
            <v>4.8</v>
          </cell>
          <cell r="J186">
            <v>8</v>
          </cell>
        </row>
        <row r="187">
          <cell r="B187">
            <v>108755</v>
          </cell>
          <cell r="C187">
            <v>1.0512999999999999</v>
          </cell>
          <cell r="D187">
            <v>0.2737</v>
          </cell>
          <cell r="E187">
            <v>1.5599999999999999E-2</v>
          </cell>
          <cell r="F187">
            <v>0.1227</v>
          </cell>
          <cell r="G187">
            <v>0.63929999999999998</v>
          </cell>
          <cell r="H187">
            <v>2.4</v>
          </cell>
          <cell r="I187">
            <v>4.8</v>
          </cell>
          <cell r="J187">
            <v>8</v>
          </cell>
        </row>
        <row r="188">
          <cell r="B188">
            <v>108755</v>
          </cell>
          <cell r="C188">
            <v>0.46450000000000002</v>
          </cell>
          <cell r="D188">
            <v>0.40620000000000001</v>
          </cell>
          <cell r="E188">
            <v>1.5800000000000002E-2</v>
          </cell>
          <cell r="F188">
            <v>0</v>
          </cell>
          <cell r="G188">
            <v>4.2500000000000003E-2</v>
          </cell>
          <cell r="H188">
            <v>2.4</v>
          </cell>
          <cell r="I188">
            <v>4.8</v>
          </cell>
          <cell r="J188">
            <v>8</v>
          </cell>
        </row>
        <row r="189">
          <cell r="B189">
            <v>109092</v>
          </cell>
          <cell r="C189">
            <v>0.39789999999999998</v>
          </cell>
          <cell r="D189">
            <v>0.3926</v>
          </cell>
          <cell r="E189">
            <v>5.3E-3</v>
          </cell>
          <cell r="F189">
            <v>0</v>
          </cell>
          <cell r="G189">
            <v>0</v>
          </cell>
          <cell r="H189">
            <v>2.4</v>
          </cell>
          <cell r="I189">
            <v>4.8</v>
          </cell>
          <cell r="J189">
            <v>8</v>
          </cell>
        </row>
        <row r="190">
          <cell r="B190">
            <v>108867</v>
          </cell>
          <cell r="C190">
            <v>1.913</v>
          </cell>
          <cell r="D190">
            <v>1.0726</v>
          </cell>
          <cell r="E190">
            <v>3.6700000000000003E-2</v>
          </cell>
          <cell r="F190">
            <v>0.1226</v>
          </cell>
          <cell r="G190">
            <v>0.68110000000000004</v>
          </cell>
          <cell r="H190">
            <v>2.4</v>
          </cell>
          <cell r="I190">
            <v>4.8</v>
          </cell>
          <cell r="J190">
            <v>8</v>
          </cell>
        </row>
        <row r="191">
          <cell r="B191">
            <v>111060</v>
          </cell>
          <cell r="C191">
            <v>0.72289999999999999</v>
          </cell>
          <cell r="D191">
            <v>0.58930000000000005</v>
          </cell>
          <cell r="E191">
            <v>1.12E-2</v>
          </cell>
          <cell r="F191">
            <v>0.12239999999999999</v>
          </cell>
          <cell r="G191">
            <v>0</v>
          </cell>
          <cell r="H191">
            <v>2.4</v>
          </cell>
          <cell r="I191">
            <v>4.8</v>
          </cell>
          <cell r="J191">
            <v>8</v>
          </cell>
        </row>
        <row r="192">
          <cell r="B192">
            <v>111171</v>
          </cell>
          <cell r="C192">
            <v>0.26929999999999998</v>
          </cell>
          <cell r="D192">
            <v>0.17630000000000001</v>
          </cell>
          <cell r="E192">
            <v>9.9000000000000008E-3</v>
          </cell>
          <cell r="F192">
            <v>8.3000000000000004E-2</v>
          </cell>
          <cell r="G192">
            <v>0</v>
          </cell>
          <cell r="H192">
            <v>2.4</v>
          </cell>
          <cell r="I192">
            <v>4.8</v>
          </cell>
          <cell r="J192">
            <v>8</v>
          </cell>
        </row>
        <row r="193">
          <cell r="B193">
            <v>111170</v>
          </cell>
          <cell r="C193">
            <v>0.44519999999999998</v>
          </cell>
          <cell r="D193">
            <v>4.2900000000000001E-2</v>
          </cell>
          <cell r="E193">
            <v>0.2049</v>
          </cell>
          <cell r="F193">
            <v>0.19739999999999999</v>
          </cell>
          <cell r="G193">
            <v>0</v>
          </cell>
          <cell r="H193">
            <v>2.4</v>
          </cell>
          <cell r="I193">
            <v>4.8</v>
          </cell>
          <cell r="J193">
            <v>8</v>
          </cell>
        </row>
        <row r="194">
          <cell r="B194">
            <v>111134</v>
          </cell>
          <cell r="C194">
            <v>1.4372</v>
          </cell>
          <cell r="D194">
            <v>0.80820000000000003</v>
          </cell>
          <cell r="E194">
            <v>0.2261</v>
          </cell>
          <cell r="F194">
            <v>0.40279999999999999</v>
          </cell>
          <cell r="G194">
            <v>0</v>
          </cell>
          <cell r="H194">
            <v>2.4</v>
          </cell>
          <cell r="I194">
            <v>4.8</v>
          </cell>
          <cell r="J194">
            <v>8</v>
          </cell>
        </row>
        <row r="195">
          <cell r="B195">
            <v>111226</v>
          </cell>
          <cell r="C195">
            <v>0.4909</v>
          </cell>
          <cell r="D195">
            <v>0.42580000000000001</v>
          </cell>
          <cell r="E195">
            <v>6.5100000000000005E-2</v>
          </cell>
          <cell r="F195">
            <v>0</v>
          </cell>
          <cell r="G195">
            <v>0</v>
          </cell>
          <cell r="H195">
            <v>2.4</v>
          </cell>
          <cell r="I195">
            <v>4.8</v>
          </cell>
          <cell r="J195">
            <v>8</v>
          </cell>
        </row>
        <row r="196">
          <cell r="B196">
            <v>111222</v>
          </cell>
          <cell r="C196">
            <v>0.15260000000000001</v>
          </cell>
          <cell r="D196">
            <v>0.13450000000000001</v>
          </cell>
          <cell r="E196">
            <v>1.8100000000000002E-2</v>
          </cell>
          <cell r="F196">
            <v>0</v>
          </cell>
          <cell r="G196">
            <v>0</v>
          </cell>
          <cell r="H196">
            <v>2.4</v>
          </cell>
          <cell r="I196">
            <v>4.8</v>
          </cell>
          <cell r="J196">
            <v>8</v>
          </cell>
        </row>
        <row r="197">
          <cell r="B197">
            <v>113851</v>
          </cell>
          <cell r="C197">
            <v>0.54920000000000002</v>
          </cell>
          <cell r="D197">
            <v>0.54179999999999995</v>
          </cell>
          <cell r="E197">
            <v>7.4000000000000003E-3</v>
          </cell>
          <cell r="F197">
            <v>0</v>
          </cell>
          <cell r="G197">
            <v>0</v>
          </cell>
          <cell r="H197">
            <v>2.4</v>
          </cell>
          <cell r="I197">
            <v>4.8</v>
          </cell>
          <cell r="J197">
            <v>8</v>
          </cell>
        </row>
        <row r="198">
          <cell r="B198">
            <v>112100</v>
          </cell>
          <cell r="C198">
            <v>1.1962999999999999</v>
          </cell>
          <cell r="D198">
            <v>1.1062000000000001</v>
          </cell>
          <cell r="E198">
            <v>9.01E-2</v>
          </cell>
          <cell r="F198">
            <v>0</v>
          </cell>
          <cell r="G198">
            <v>0</v>
          </cell>
          <cell r="I198">
            <v>4.8</v>
          </cell>
          <cell r="J198">
            <v>8</v>
          </cell>
        </row>
        <row r="199">
          <cell r="B199">
            <v>110221</v>
          </cell>
          <cell r="C199">
            <v>6.6106999999999996</v>
          </cell>
          <cell r="D199">
            <v>4.3947000000000003</v>
          </cell>
          <cell r="E199">
            <v>0.66849999999999998</v>
          </cell>
          <cell r="F199">
            <v>0.87480000000000002</v>
          </cell>
          <cell r="G199">
            <v>0.67269999999999996</v>
          </cell>
          <cell r="J199">
            <v>8</v>
          </cell>
        </row>
        <row r="201">
          <cell r="B201" t="str">
            <v>Evolução FEC Conjunto Diadema</v>
          </cell>
        </row>
        <row r="202">
          <cell r="B202" t="str">
            <v>CONSUM</v>
          </cell>
          <cell r="C202" t="str">
            <v>TOTAL</v>
          </cell>
          <cell r="D202" t="str">
            <v>NPROG</v>
          </cell>
          <cell r="E202" t="str">
            <v>PROG</v>
          </cell>
          <cell r="F202" t="str">
            <v>SUBT INT</v>
          </cell>
          <cell r="G202" t="str">
            <v>SUBT EXT</v>
          </cell>
          <cell r="H202" t="str">
            <v>Padrão Mensal = 2,1</v>
          </cell>
          <cell r="I202" t="str">
            <v>Padrão Trimestral = 4,2</v>
          </cell>
          <cell r="J202" t="str">
            <v>Padrão Anual = 7</v>
          </cell>
        </row>
        <row r="203">
          <cell r="B203">
            <v>113969</v>
          </cell>
          <cell r="C203">
            <v>0.68469999999999998</v>
          </cell>
          <cell r="D203">
            <v>0.66379999999999995</v>
          </cell>
          <cell r="E203">
            <v>2.0899999999999998E-2</v>
          </cell>
          <cell r="F203">
            <v>0</v>
          </cell>
          <cell r="G203">
            <v>0</v>
          </cell>
          <cell r="H203">
            <v>2.1</v>
          </cell>
          <cell r="I203">
            <v>4.2</v>
          </cell>
          <cell r="J203">
            <v>7</v>
          </cell>
        </row>
        <row r="204">
          <cell r="B204">
            <v>113775</v>
          </cell>
          <cell r="C204">
            <v>0.75260000000000005</v>
          </cell>
          <cell r="D204">
            <v>0.33139999999999997</v>
          </cell>
          <cell r="E204">
            <v>4.36E-2</v>
          </cell>
          <cell r="F204">
            <v>0.37759999999999999</v>
          </cell>
          <cell r="G204">
            <v>0</v>
          </cell>
          <cell r="H204">
            <v>2.1</v>
          </cell>
          <cell r="I204">
            <v>4.2</v>
          </cell>
          <cell r="J204">
            <v>7</v>
          </cell>
        </row>
        <row r="205">
          <cell r="B205">
            <v>113672</v>
          </cell>
          <cell r="C205">
            <v>1.2585</v>
          </cell>
          <cell r="D205">
            <v>0.36209999999999998</v>
          </cell>
          <cell r="E205">
            <v>6.3600000000000004E-2</v>
          </cell>
          <cell r="F205">
            <v>0</v>
          </cell>
          <cell r="G205">
            <v>0.83279999999999998</v>
          </cell>
          <cell r="H205">
            <v>2.1</v>
          </cell>
          <cell r="I205">
            <v>4.2</v>
          </cell>
          <cell r="J205">
            <v>7</v>
          </cell>
        </row>
        <row r="206">
          <cell r="B206">
            <v>113805</v>
          </cell>
          <cell r="C206">
            <v>2.6951000000000001</v>
          </cell>
          <cell r="D206">
            <v>1.3576999999999999</v>
          </cell>
          <cell r="E206">
            <v>0.128</v>
          </cell>
          <cell r="F206">
            <v>0.3775</v>
          </cell>
          <cell r="G206">
            <v>0.83179999999999998</v>
          </cell>
          <cell r="H206">
            <v>2.1</v>
          </cell>
          <cell r="I206">
            <v>4.2</v>
          </cell>
          <cell r="J206">
            <v>7</v>
          </cell>
        </row>
        <row r="207">
          <cell r="B207">
            <v>113687</v>
          </cell>
          <cell r="C207">
            <v>0.5494</v>
          </cell>
          <cell r="D207">
            <v>0.1229</v>
          </cell>
          <cell r="E207">
            <v>2.8899999999999999E-2</v>
          </cell>
          <cell r="F207">
            <v>0</v>
          </cell>
          <cell r="G207">
            <v>0.39750000000000002</v>
          </cell>
          <cell r="H207">
            <v>2.1</v>
          </cell>
          <cell r="I207">
            <v>4.2</v>
          </cell>
          <cell r="J207">
            <v>7</v>
          </cell>
        </row>
        <row r="208">
          <cell r="B208">
            <v>113693</v>
          </cell>
          <cell r="C208">
            <v>0.77290000000000003</v>
          </cell>
          <cell r="D208">
            <v>0.18790000000000001</v>
          </cell>
          <cell r="E208">
            <v>2.0400000000000001E-2</v>
          </cell>
          <cell r="F208">
            <v>0</v>
          </cell>
          <cell r="G208">
            <v>0.56459999999999999</v>
          </cell>
          <cell r="H208">
            <v>2.1</v>
          </cell>
          <cell r="I208">
            <v>4.2</v>
          </cell>
          <cell r="J208">
            <v>7</v>
          </cell>
        </row>
        <row r="209">
          <cell r="B209">
            <v>113604</v>
          </cell>
          <cell r="C209">
            <v>0.34129999999999999</v>
          </cell>
          <cell r="D209">
            <v>0.28029999999999999</v>
          </cell>
          <cell r="E209">
            <v>1.2699999999999999E-2</v>
          </cell>
          <cell r="F209">
            <v>4.8300000000000003E-2</v>
          </cell>
          <cell r="G209">
            <v>0</v>
          </cell>
          <cell r="H209">
            <v>2.1</v>
          </cell>
          <cell r="I209">
            <v>4.2</v>
          </cell>
          <cell r="J209">
            <v>7</v>
          </cell>
        </row>
        <row r="210">
          <cell r="B210">
            <v>113661</v>
          </cell>
          <cell r="C210">
            <v>1.6637999999999999</v>
          </cell>
          <cell r="D210">
            <v>0.59099999999999997</v>
          </cell>
          <cell r="E210">
            <v>6.2E-2</v>
          </cell>
          <cell r="F210">
            <v>4.8300000000000003E-2</v>
          </cell>
          <cell r="G210">
            <v>0.96230000000000004</v>
          </cell>
          <cell r="H210">
            <v>2.1</v>
          </cell>
          <cell r="I210">
            <v>4.2</v>
          </cell>
          <cell r="J210">
            <v>7</v>
          </cell>
        </row>
        <row r="211">
          <cell r="B211">
            <v>116592</v>
          </cell>
          <cell r="C211">
            <v>0.73050000000000004</v>
          </cell>
          <cell r="D211">
            <v>0.6048</v>
          </cell>
          <cell r="E211">
            <v>4.4200000000000003E-2</v>
          </cell>
          <cell r="F211">
            <v>8.1500000000000003E-2</v>
          </cell>
          <cell r="G211">
            <v>0</v>
          </cell>
          <cell r="H211">
            <v>2.1</v>
          </cell>
          <cell r="I211">
            <v>4.2</v>
          </cell>
          <cell r="J211">
            <v>7</v>
          </cell>
        </row>
        <row r="212">
          <cell r="B212">
            <v>116239</v>
          </cell>
          <cell r="C212">
            <v>0.1774</v>
          </cell>
          <cell r="D212">
            <v>0.15840000000000001</v>
          </cell>
          <cell r="E212">
            <v>1.9E-2</v>
          </cell>
          <cell r="F212">
            <v>0</v>
          </cell>
          <cell r="G212">
            <v>0</v>
          </cell>
          <cell r="H212">
            <v>2.1</v>
          </cell>
          <cell r="I212">
            <v>4.2</v>
          </cell>
          <cell r="J212">
            <v>7</v>
          </cell>
        </row>
        <row r="213">
          <cell r="B213">
            <v>116365</v>
          </cell>
          <cell r="C213">
            <v>0.2326</v>
          </cell>
          <cell r="D213">
            <v>0.2039</v>
          </cell>
          <cell r="E213">
            <v>2.87E-2</v>
          </cell>
          <cell r="F213">
            <v>0</v>
          </cell>
          <cell r="G213">
            <v>0</v>
          </cell>
          <cell r="H213">
            <v>2.1</v>
          </cell>
          <cell r="I213">
            <v>4.2</v>
          </cell>
          <cell r="J213">
            <v>7</v>
          </cell>
        </row>
        <row r="214">
          <cell r="B214">
            <v>116399</v>
          </cell>
          <cell r="C214">
            <v>1.1414</v>
          </cell>
          <cell r="D214">
            <v>0.96779999999999999</v>
          </cell>
          <cell r="E214">
            <v>9.1899999999999996E-2</v>
          </cell>
          <cell r="F214">
            <v>8.1600000000000006E-2</v>
          </cell>
          <cell r="G214">
            <v>0</v>
          </cell>
          <cell r="H214">
            <v>2.1</v>
          </cell>
          <cell r="I214">
            <v>4.2</v>
          </cell>
          <cell r="J214">
            <v>7</v>
          </cell>
        </row>
        <row r="215">
          <cell r="B215">
            <v>116559</v>
          </cell>
          <cell r="C215">
            <v>0.68479999999999996</v>
          </cell>
          <cell r="D215">
            <v>0.21010000000000001</v>
          </cell>
          <cell r="E215">
            <v>3.1600000000000003E-2</v>
          </cell>
          <cell r="F215">
            <v>6.7999999999999996E-3</v>
          </cell>
          <cell r="G215">
            <v>0.43619999999999998</v>
          </cell>
          <cell r="H215">
            <v>2.1</v>
          </cell>
          <cell r="I215">
            <v>4.2</v>
          </cell>
          <cell r="J215">
            <v>7</v>
          </cell>
        </row>
        <row r="216">
          <cell r="B216">
            <v>116463</v>
          </cell>
          <cell r="C216">
            <v>0.53310000000000002</v>
          </cell>
          <cell r="D216">
            <v>0.35289999999999999</v>
          </cell>
          <cell r="E216">
            <v>1.38E-2</v>
          </cell>
          <cell r="F216">
            <v>0.16639999999999999</v>
          </cell>
          <cell r="G216">
            <v>0</v>
          </cell>
          <cell r="H216">
            <v>2.1</v>
          </cell>
          <cell r="I216">
            <v>4.2</v>
          </cell>
          <cell r="J216">
            <v>7</v>
          </cell>
        </row>
        <row r="217">
          <cell r="B217">
            <v>119044</v>
          </cell>
          <cell r="C217">
            <v>0.67530000000000001</v>
          </cell>
          <cell r="D217">
            <v>0.66600000000000004</v>
          </cell>
          <cell r="E217">
            <v>9.4000000000000004E-3</v>
          </cell>
          <cell r="F217">
            <v>0</v>
          </cell>
          <cell r="G217">
            <v>0</v>
          </cell>
          <cell r="H217">
            <v>2.1</v>
          </cell>
          <cell r="I217">
            <v>4.2</v>
          </cell>
          <cell r="J217">
            <v>7</v>
          </cell>
        </row>
        <row r="218">
          <cell r="B218">
            <v>117355</v>
          </cell>
          <cell r="C218">
            <v>1.8942000000000001</v>
          </cell>
          <cell r="D218">
            <v>1.2344999999999999</v>
          </cell>
          <cell r="E218">
            <v>5.4600000000000003E-2</v>
          </cell>
          <cell r="F218">
            <v>0.1719</v>
          </cell>
          <cell r="G218">
            <v>0.43319999999999997</v>
          </cell>
          <cell r="I218">
            <v>4.2</v>
          </cell>
          <cell r="J218">
            <v>7</v>
          </cell>
        </row>
        <row r="219">
          <cell r="B219">
            <v>115305</v>
          </cell>
          <cell r="C219">
            <v>7.3802000000000003</v>
          </cell>
          <cell r="D219">
            <v>4.1561000000000003</v>
          </cell>
          <cell r="E219">
            <v>0.33589999999999998</v>
          </cell>
          <cell r="F219">
            <v>0.67749999999999999</v>
          </cell>
          <cell r="G219">
            <v>2.2105999999999999</v>
          </cell>
          <cell r="J219">
            <v>7</v>
          </cell>
        </row>
        <row r="221">
          <cell r="B221" t="str">
            <v>Evolução FEC Conjunto Embu</v>
          </cell>
        </row>
        <row r="222">
          <cell r="B222" t="str">
            <v>CONSUM</v>
          </cell>
          <cell r="C222" t="str">
            <v>TOTAL</v>
          </cell>
          <cell r="D222" t="str">
            <v>NPROG</v>
          </cell>
          <cell r="E222" t="str">
            <v>PROG</v>
          </cell>
          <cell r="F222" t="str">
            <v>SUBT INT</v>
          </cell>
          <cell r="G222" t="str">
            <v>SUBT EXT</v>
          </cell>
          <cell r="H222" t="str">
            <v>Padrão Mensal = 5,7</v>
          </cell>
          <cell r="I222" t="str">
            <v>Padrão Trimestral = 11,4</v>
          </cell>
          <cell r="J222" t="str">
            <v>Padrão Anual = 19</v>
          </cell>
        </row>
        <row r="223">
          <cell r="B223">
            <v>55676</v>
          </cell>
          <cell r="C223">
            <v>1.1777</v>
          </cell>
          <cell r="D223">
            <v>1.115</v>
          </cell>
          <cell r="E223">
            <v>6.2799999999999995E-2</v>
          </cell>
          <cell r="F223">
            <v>0</v>
          </cell>
          <cell r="G223">
            <v>0</v>
          </cell>
          <cell r="H223">
            <v>5.7</v>
          </cell>
          <cell r="I223">
            <v>11.4</v>
          </cell>
          <cell r="J223">
            <v>19</v>
          </cell>
        </row>
        <row r="224">
          <cell r="B224">
            <v>55679</v>
          </cell>
          <cell r="C224">
            <v>1.9361999999999999</v>
          </cell>
          <cell r="D224">
            <v>1.7745</v>
          </cell>
          <cell r="E224">
            <v>9.69E-2</v>
          </cell>
          <cell r="F224">
            <v>6.4699999999999994E-2</v>
          </cell>
          <cell r="G224">
            <v>0</v>
          </cell>
          <cell r="H224">
            <v>5.7</v>
          </cell>
          <cell r="I224">
            <v>11.4</v>
          </cell>
          <cell r="J224">
            <v>19</v>
          </cell>
        </row>
        <row r="225">
          <cell r="B225">
            <v>55663</v>
          </cell>
          <cell r="C225">
            <v>2.1166</v>
          </cell>
          <cell r="D225">
            <v>0.70609999999999995</v>
          </cell>
          <cell r="E225">
            <v>0.5736</v>
          </cell>
          <cell r="F225">
            <v>0</v>
          </cell>
          <cell r="G225">
            <v>0.83679999999999999</v>
          </cell>
          <cell r="H225">
            <v>5.7</v>
          </cell>
          <cell r="I225">
            <v>11.4</v>
          </cell>
          <cell r="J225">
            <v>19</v>
          </cell>
        </row>
        <row r="226">
          <cell r="B226">
            <v>55673</v>
          </cell>
          <cell r="C226">
            <v>5.2304000000000004</v>
          </cell>
          <cell r="D226">
            <v>3.5956999999999999</v>
          </cell>
          <cell r="E226">
            <v>0.73319999999999996</v>
          </cell>
          <cell r="F226">
            <v>6.4699999999999994E-2</v>
          </cell>
          <cell r="G226">
            <v>0.83660000000000001</v>
          </cell>
          <cell r="H226">
            <v>5.7</v>
          </cell>
          <cell r="I226">
            <v>11.4</v>
          </cell>
          <cell r="J226">
            <v>19</v>
          </cell>
        </row>
        <row r="227">
          <cell r="B227">
            <v>57650</v>
          </cell>
          <cell r="C227">
            <v>0.37480000000000002</v>
          </cell>
          <cell r="D227">
            <v>0.2555</v>
          </cell>
          <cell r="E227">
            <v>0.1193</v>
          </cell>
          <cell r="F227">
            <v>0</v>
          </cell>
          <cell r="G227">
            <v>0</v>
          </cell>
          <cell r="H227">
            <v>5.7</v>
          </cell>
          <cell r="I227">
            <v>11.4</v>
          </cell>
          <cell r="J227">
            <v>19</v>
          </cell>
        </row>
        <row r="228">
          <cell r="B228">
            <v>57577</v>
          </cell>
          <cell r="C228">
            <v>1.1292</v>
          </cell>
          <cell r="D228">
            <v>0.31490000000000001</v>
          </cell>
          <cell r="E228">
            <v>8.3099999999999993E-2</v>
          </cell>
          <cell r="F228">
            <v>0.73109999999999997</v>
          </cell>
          <cell r="G228">
            <v>0</v>
          </cell>
          <cell r="H228">
            <v>5.7</v>
          </cell>
          <cell r="I228">
            <v>11.4</v>
          </cell>
          <cell r="J228">
            <v>19</v>
          </cell>
        </row>
        <row r="229">
          <cell r="B229">
            <v>57559</v>
          </cell>
          <cell r="C229">
            <v>0.34760000000000002</v>
          </cell>
          <cell r="D229">
            <v>0.312</v>
          </cell>
          <cell r="E229">
            <v>3.5700000000000003E-2</v>
          </cell>
          <cell r="F229">
            <v>0</v>
          </cell>
          <cell r="G229">
            <v>0</v>
          </cell>
          <cell r="H229">
            <v>5.7</v>
          </cell>
          <cell r="I229">
            <v>11.4</v>
          </cell>
          <cell r="J229">
            <v>19</v>
          </cell>
        </row>
        <row r="230">
          <cell r="B230">
            <v>57595</v>
          </cell>
          <cell r="C230">
            <v>1.8513999999999999</v>
          </cell>
          <cell r="D230">
            <v>0.88239999999999996</v>
          </cell>
          <cell r="E230">
            <v>0.2382</v>
          </cell>
          <cell r="F230">
            <v>0.73089999999999999</v>
          </cell>
          <cell r="G230">
            <v>0</v>
          </cell>
          <cell r="H230">
            <v>5.7</v>
          </cell>
          <cell r="I230">
            <v>11.4</v>
          </cell>
          <cell r="J230">
            <v>19</v>
          </cell>
        </row>
        <row r="231">
          <cell r="B231">
            <v>57890</v>
          </cell>
          <cell r="C231">
            <v>0.57479999999999998</v>
          </cell>
          <cell r="D231">
            <v>0.55910000000000004</v>
          </cell>
          <cell r="E231">
            <v>1.54E-2</v>
          </cell>
          <cell r="F231">
            <v>2.9999999999999997E-4</v>
          </cell>
          <cell r="G231">
            <v>0</v>
          </cell>
          <cell r="H231">
            <v>5.7</v>
          </cell>
          <cell r="I231">
            <v>11.4</v>
          </cell>
          <cell r="J231">
            <v>19</v>
          </cell>
        </row>
        <row r="232">
          <cell r="B232">
            <v>57883</v>
          </cell>
          <cell r="C232">
            <v>0.29239999999999999</v>
          </cell>
          <cell r="D232">
            <v>0.2286</v>
          </cell>
          <cell r="E232">
            <v>1.23E-2</v>
          </cell>
          <cell r="F232">
            <v>5.1499999999999997E-2</v>
          </cell>
          <cell r="G232">
            <v>0</v>
          </cell>
          <cell r="H232">
            <v>5.7</v>
          </cell>
          <cell r="I232">
            <v>11.4</v>
          </cell>
          <cell r="J232">
            <v>19</v>
          </cell>
        </row>
        <row r="233">
          <cell r="B233">
            <v>57880</v>
          </cell>
          <cell r="C233">
            <v>0.2636</v>
          </cell>
          <cell r="D233">
            <v>0.26200000000000001</v>
          </cell>
          <cell r="E233">
            <v>1.6000000000000001E-3</v>
          </cell>
          <cell r="F233">
            <v>0</v>
          </cell>
          <cell r="G233">
            <v>0</v>
          </cell>
          <cell r="H233">
            <v>5.7</v>
          </cell>
          <cell r="I233">
            <v>11.4</v>
          </cell>
          <cell r="J233">
            <v>19</v>
          </cell>
        </row>
        <row r="234">
          <cell r="B234">
            <v>57884</v>
          </cell>
          <cell r="C234">
            <v>1.1308</v>
          </cell>
          <cell r="D234">
            <v>1.0497000000000001</v>
          </cell>
          <cell r="E234">
            <v>2.93E-2</v>
          </cell>
          <cell r="F234">
            <v>5.1799999999999999E-2</v>
          </cell>
          <cell r="G234">
            <v>0</v>
          </cell>
          <cell r="H234">
            <v>5.7</v>
          </cell>
          <cell r="I234">
            <v>11.4</v>
          </cell>
          <cell r="J234">
            <v>19</v>
          </cell>
        </row>
        <row r="235">
          <cell r="B235">
            <v>57944</v>
          </cell>
          <cell r="C235">
            <v>1.8302</v>
          </cell>
          <cell r="D235">
            <v>0.72299999999999998</v>
          </cell>
          <cell r="E235">
            <v>7.0000000000000001E-3</v>
          </cell>
          <cell r="F235">
            <v>0.26500000000000001</v>
          </cell>
          <cell r="G235">
            <v>0.83520000000000005</v>
          </cell>
          <cell r="H235">
            <v>5.7</v>
          </cell>
          <cell r="I235">
            <v>11.4</v>
          </cell>
          <cell r="J235">
            <v>19</v>
          </cell>
        </row>
        <row r="236">
          <cell r="B236">
            <v>57944</v>
          </cell>
          <cell r="C236">
            <v>0.27410000000000001</v>
          </cell>
          <cell r="D236">
            <v>0.22600000000000001</v>
          </cell>
          <cell r="E236">
            <v>3.7699999999999997E-2</v>
          </cell>
          <cell r="F236">
            <v>1.04E-2</v>
          </cell>
          <cell r="G236">
            <v>0</v>
          </cell>
          <cell r="H236">
            <v>5.7</v>
          </cell>
          <cell r="I236">
            <v>11.4</v>
          </cell>
          <cell r="J236">
            <v>19</v>
          </cell>
        </row>
        <row r="237">
          <cell r="B237">
            <v>58677</v>
          </cell>
          <cell r="C237">
            <v>1.1402000000000001</v>
          </cell>
          <cell r="D237">
            <v>1.1119000000000001</v>
          </cell>
          <cell r="E237">
            <v>2.8299999999999999E-2</v>
          </cell>
          <cell r="F237">
            <v>0</v>
          </cell>
          <cell r="G237">
            <v>0</v>
          </cell>
          <cell r="H237">
            <v>5.7</v>
          </cell>
          <cell r="I237">
            <v>11.4</v>
          </cell>
          <cell r="J237">
            <v>19</v>
          </cell>
        </row>
        <row r="238">
          <cell r="B238">
            <v>58188</v>
          </cell>
          <cell r="C238">
            <v>3.2452999999999999</v>
          </cell>
          <cell r="D238">
            <v>2.0663</v>
          </cell>
          <cell r="E238">
            <v>7.3099999999999998E-2</v>
          </cell>
          <cell r="F238">
            <v>0.2742</v>
          </cell>
          <cell r="G238">
            <v>0.83169999999999999</v>
          </cell>
          <cell r="I238">
            <v>11.4</v>
          </cell>
          <cell r="J238">
            <v>19</v>
          </cell>
        </row>
        <row r="239">
          <cell r="B239">
            <v>57335</v>
          </cell>
          <cell r="C239">
            <v>11.373799999999999</v>
          </cell>
          <cell r="D239">
            <v>7.5346000000000002</v>
          </cell>
          <cell r="E239">
            <v>1.0548999999999999</v>
          </cell>
          <cell r="F239">
            <v>1.1275999999999999</v>
          </cell>
          <cell r="G239">
            <v>1.6565000000000001</v>
          </cell>
          <cell r="J239">
            <v>19</v>
          </cell>
        </row>
        <row r="241">
          <cell r="B241" t="str">
            <v>Evolução FEC Conjunto Embu Guaçu</v>
          </cell>
        </row>
        <row r="242">
          <cell r="B242" t="str">
            <v>CONSUM</v>
          </cell>
          <cell r="C242" t="str">
            <v>TOTAL</v>
          </cell>
          <cell r="D242" t="str">
            <v>NPROG</v>
          </cell>
          <cell r="E242" t="str">
            <v>PROG</v>
          </cell>
          <cell r="F242" t="str">
            <v>SUBT INT</v>
          </cell>
          <cell r="G242" t="str">
            <v>SUBT EXT</v>
          </cell>
          <cell r="H242" t="str">
            <v>Padrão Mensal = 5,4</v>
          </cell>
          <cell r="I242" t="str">
            <v>Padrão Trimestral = 10,8</v>
          </cell>
          <cell r="J242" t="str">
            <v>Padrão Anual = 18</v>
          </cell>
        </row>
        <row r="243">
          <cell r="B243">
            <v>9575</v>
          </cell>
          <cell r="C243">
            <v>0.87719999999999998</v>
          </cell>
          <cell r="D243">
            <v>0.82579999999999998</v>
          </cell>
          <cell r="E243">
            <v>5.1400000000000001E-2</v>
          </cell>
          <cell r="F243">
            <v>0</v>
          </cell>
          <cell r="G243">
            <v>0</v>
          </cell>
          <cell r="H243">
            <v>5.4</v>
          </cell>
          <cell r="I243">
            <v>10.8</v>
          </cell>
          <cell r="J243">
            <v>18</v>
          </cell>
        </row>
        <row r="244">
          <cell r="B244">
            <v>9577</v>
          </cell>
          <cell r="C244">
            <v>0.46639999999999998</v>
          </cell>
          <cell r="D244">
            <v>0.4647</v>
          </cell>
          <cell r="E244">
            <v>1.8E-3</v>
          </cell>
          <cell r="F244">
            <v>0</v>
          </cell>
          <cell r="G244">
            <v>0</v>
          </cell>
          <cell r="H244">
            <v>5.4</v>
          </cell>
          <cell r="I244">
            <v>10.8</v>
          </cell>
          <cell r="J244">
            <v>18</v>
          </cell>
        </row>
        <row r="245">
          <cell r="B245">
            <v>9573</v>
          </cell>
          <cell r="C245">
            <v>0.86</v>
          </cell>
          <cell r="D245">
            <v>0.59670000000000001</v>
          </cell>
          <cell r="E245">
            <v>5.3400000000000003E-2</v>
          </cell>
          <cell r="F245">
            <v>0.21</v>
          </cell>
          <cell r="G245">
            <v>0</v>
          </cell>
          <cell r="H245">
            <v>5.4</v>
          </cell>
          <cell r="I245">
            <v>10.8</v>
          </cell>
          <cell r="J245">
            <v>18</v>
          </cell>
        </row>
        <row r="246">
          <cell r="B246">
            <v>9575</v>
          </cell>
          <cell r="C246">
            <v>2.2035</v>
          </cell>
          <cell r="D246">
            <v>1.8872</v>
          </cell>
          <cell r="E246">
            <v>0.1066</v>
          </cell>
          <cell r="F246">
            <v>0.21</v>
          </cell>
          <cell r="G246">
            <v>0</v>
          </cell>
          <cell r="H246">
            <v>5.4</v>
          </cell>
          <cell r="I246">
            <v>10.8</v>
          </cell>
          <cell r="J246">
            <v>18</v>
          </cell>
        </row>
        <row r="247">
          <cell r="B247">
            <v>13710</v>
          </cell>
          <cell r="C247">
            <v>0.94979999999999998</v>
          </cell>
          <cell r="D247">
            <v>0.9395</v>
          </cell>
          <cell r="E247">
            <v>1.04E-2</v>
          </cell>
          <cell r="F247">
            <v>0</v>
          </cell>
          <cell r="G247">
            <v>0</v>
          </cell>
          <cell r="H247">
            <v>5.4</v>
          </cell>
          <cell r="I247">
            <v>10.8</v>
          </cell>
          <cell r="J247">
            <v>18</v>
          </cell>
        </row>
        <row r="248">
          <cell r="B248">
            <v>13823</v>
          </cell>
          <cell r="C248">
            <v>0.77470000000000006</v>
          </cell>
          <cell r="D248">
            <v>0.76049999999999995</v>
          </cell>
          <cell r="E248">
            <v>1.4200000000000001E-2</v>
          </cell>
          <cell r="F248">
            <v>0</v>
          </cell>
          <cell r="G248">
            <v>0</v>
          </cell>
          <cell r="H248">
            <v>5.4</v>
          </cell>
          <cell r="I248">
            <v>10.8</v>
          </cell>
          <cell r="J248">
            <v>18</v>
          </cell>
        </row>
        <row r="249">
          <cell r="B249">
            <v>13816</v>
          </cell>
          <cell r="C249">
            <v>0.3674</v>
          </cell>
          <cell r="D249">
            <v>0.36359999999999998</v>
          </cell>
          <cell r="E249">
            <v>3.8E-3</v>
          </cell>
          <cell r="F249">
            <v>0</v>
          </cell>
          <cell r="G249">
            <v>0</v>
          </cell>
          <cell r="H249">
            <v>5.4</v>
          </cell>
          <cell r="I249">
            <v>10.8</v>
          </cell>
          <cell r="J249">
            <v>18</v>
          </cell>
        </row>
        <row r="250">
          <cell r="B250">
            <v>13783</v>
          </cell>
          <cell r="C250">
            <v>2.09</v>
          </cell>
          <cell r="D250">
            <v>2.0617000000000001</v>
          </cell>
          <cell r="E250">
            <v>2.8400000000000002E-2</v>
          </cell>
          <cell r="F250">
            <v>0</v>
          </cell>
          <cell r="G250">
            <v>0</v>
          </cell>
          <cell r="H250">
            <v>5.4</v>
          </cell>
          <cell r="I250">
            <v>10.8</v>
          </cell>
          <cell r="J250">
            <v>18</v>
          </cell>
        </row>
        <row r="251">
          <cell r="B251">
            <v>13961</v>
          </cell>
          <cell r="C251">
            <v>1.2040999999999999</v>
          </cell>
          <cell r="D251">
            <v>1.1994</v>
          </cell>
          <cell r="E251">
            <v>4.7000000000000002E-3</v>
          </cell>
          <cell r="F251">
            <v>0</v>
          </cell>
          <cell r="G251">
            <v>0</v>
          </cell>
          <cell r="H251">
            <v>5.4</v>
          </cell>
          <cell r="I251">
            <v>10.8</v>
          </cell>
          <cell r="J251">
            <v>18</v>
          </cell>
        </row>
        <row r="252">
          <cell r="B252">
            <v>13963</v>
          </cell>
          <cell r="C252">
            <v>0.79279999999999995</v>
          </cell>
          <cell r="D252">
            <v>0.78979999999999995</v>
          </cell>
          <cell r="E252">
            <v>3.0000000000000001E-3</v>
          </cell>
          <cell r="F252">
            <v>0</v>
          </cell>
          <cell r="G252">
            <v>0</v>
          </cell>
          <cell r="H252">
            <v>5.4</v>
          </cell>
          <cell r="I252">
            <v>10.8</v>
          </cell>
          <cell r="J252">
            <v>18</v>
          </cell>
        </row>
        <row r="253">
          <cell r="B253">
            <v>13957</v>
          </cell>
          <cell r="C253">
            <v>1.2154</v>
          </cell>
          <cell r="D253">
            <v>1.208</v>
          </cell>
          <cell r="E253">
            <v>7.4000000000000003E-3</v>
          </cell>
          <cell r="F253">
            <v>0</v>
          </cell>
          <cell r="G253">
            <v>0</v>
          </cell>
          <cell r="H253">
            <v>5.4</v>
          </cell>
          <cell r="I253">
            <v>10.8</v>
          </cell>
          <cell r="J253">
            <v>18</v>
          </cell>
        </row>
        <row r="254">
          <cell r="B254">
            <v>13960</v>
          </cell>
          <cell r="C254">
            <v>3.2122999999999999</v>
          </cell>
          <cell r="D254">
            <v>3.1972</v>
          </cell>
          <cell r="E254">
            <v>1.5100000000000001E-2</v>
          </cell>
          <cell r="F254">
            <v>0</v>
          </cell>
          <cell r="G254">
            <v>0</v>
          </cell>
          <cell r="H254">
            <v>5.4</v>
          </cell>
          <cell r="I254">
            <v>10.8</v>
          </cell>
          <cell r="J254">
            <v>18</v>
          </cell>
        </row>
        <row r="255">
          <cell r="B255">
            <v>13965</v>
          </cell>
          <cell r="C255">
            <v>2.4500000000000002</v>
          </cell>
          <cell r="D255">
            <v>2.4430000000000001</v>
          </cell>
          <cell r="E255">
            <v>7.0000000000000001E-3</v>
          </cell>
          <cell r="F255">
            <v>0</v>
          </cell>
          <cell r="G255">
            <v>0</v>
          </cell>
          <cell r="H255">
            <v>5.4</v>
          </cell>
          <cell r="I255">
            <v>10.8</v>
          </cell>
          <cell r="J255">
            <v>18</v>
          </cell>
        </row>
        <row r="256">
          <cell r="B256">
            <v>13937</v>
          </cell>
          <cell r="C256">
            <v>2.3515999999999999</v>
          </cell>
          <cell r="D256">
            <v>1.3385</v>
          </cell>
          <cell r="E256">
            <v>2.0500000000000001E-2</v>
          </cell>
          <cell r="F256">
            <v>0.28489999999999999</v>
          </cell>
          <cell r="G256">
            <v>0.70779999999999998</v>
          </cell>
          <cell r="H256">
            <v>5.4</v>
          </cell>
          <cell r="I256">
            <v>10.8</v>
          </cell>
          <cell r="J256">
            <v>18</v>
          </cell>
        </row>
        <row r="257">
          <cell r="B257">
            <v>14036</v>
          </cell>
          <cell r="C257">
            <v>2.5590999999999999</v>
          </cell>
          <cell r="D257">
            <v>1.4032</v>
          </cell>
          <cell r="E257">
            <v>1.3100000000000001E-2</v>
          </cell>
          <cell r="F257">
            <v>0.85709999999999997</v>
          </cell>
          <cell r="G257">
            <v>0.28570000000000001</v>
          </cell>
          <cell r="H257">
            <v>5.4</v>
          </cell>
          <cell r="I257">
            <v>10.8</v>
          </cell>
          <cell r="J257">
            <v>18</v>
          </cell>
        </row>
        <row r="258">
          <cell r="B258">
            <v>13979</v>
          </cell>
          <cell r="C258">
            <v>7.3616000000000001</v>
          </cell>
          <cell r="D258">
            <v>5.1840000000000002</v>
          </cell>
          <cell r="E258">
            <v>4.0599999999999997E-2</v>
          </cell>
          <cell r="F258">
            <v>1.1446000000000001</v>
          </cell>
          <cell r="G258">
            <v>0.99250000000000005</v>
          </cell>
          <cell r="I258">
            <v>10.8</v>
          </cell>
          <cell r="J258">
            <v>18</v>
          </cell>
        </row>
        <row r="259">
          <cell r="B259">
            <v>12824</v>
          </cell>
          <cell r="C259">
            <v>15.413</v>
          </cell>
          <cell r="D259">
            <v>12.7562</v>
          </cell>
          <cell r="E259">
            <v>0.17080000000000001</v>
          </cell>
          <cell r="F259">
            <v>1.4045000000000001</v>
          </cell>
          <cell r="G259">
            <v>1.0819000000000001</v>
          </cell>
          <cell r="J259">
            <v>18</v>
          </cell>
        </row>
        <row r="261">
          <cell r="B261" t="str">
            <v>Evolução FEC Conjunto Ermelino Matarazzo</v>
          </cell>
        </row>
        <row r="262">
          <cell r="B262" t="str">
            <v>CONSUM</v>
          </cell>
          <cell r="C262" t="str">
            <v>TOTAL</v>
          </cell>
          <cell r="D262" t="str">
            <v>NPROG</v>
          </cell>
          <cell r="E262" t="str">
            <v>PROG</v>
          </cell>
          <cell r="F262" t="str">
            <v>SUBT INT</v>
          </cell>
          <cell r="G262" t="str">
            <v>SUBT EXT</v>
          </cell>
          <cell r="H262" t="str">
            <v>Padrão Mensal = 3,3</v>
          </cell>
          <cell r="I262" t="str">
            <v>Padrão Trimestral = 6,6</v>
          </cell>
          <cell r="J262" t="str">
            <v>Padrão Anual = 11</v>
          </cell>
        </row>
        <row r="263">
          <cell r="B263">
            <v>81780</v>
          </cell>
          <cell r="C263">
            <v>0.70960000000000001</v>
          </cell>
          <cell r="D263">
            <v>0.68479999999999996</v>
          </cell>
          <cell r="E263">
            <v>2.4799999999999999E-2</v>
          </cell>
          <cell r="F263">
            <v>0</v>
          </cell>
          <cell r="G263">
            <v>0</v>
          </cell>
          <cell r="H263">
            <v>3.3</v>
          </cell>
          <cell r="I263">
            <v>6.6</v>
          </cell>
          <cell r="J263">
            <v>11</v>
          </cell>
        </row>
        <row r="264">
          <cell r="B264">
            <v>81780</v>
          </cell>
          <cell r="C264">
            <v>1.1868000000000001</v>
          </cell>
          <cell r="D264">
            <v>0.33289999999999997</v>
          </cell>
          <cell r="E264">
            <v>1.6199999999999999E-2</v>
          </cell>
          <cell r="F264">
            <v>0.83409999999999995</v>
          </cell>
          <cell r="G264">
            <v>3.7000000000000002E-3</v>
          </cell>
          <cell r="H264">
            <v>3.3</v>
          </cell>
          <cell r="I264">
            <v>6.6</v>
          </cell>
          <cell r="J264">
            <v>11</v>
          </cell>
        </row>
        <row r="265">
          <cell r="B265">
            <v>81770</v>
          </cell>
          <cell r="C265">
            <v>0.29749999999999999</v>
          </cell>
          <cell r="D265">
            <v>0.1173</v>
          </cell>
          <cell r="E265">
            <v>1.7999999999999999E-2</v>
          </cell>
          <cell r="F265">
            <v>0</v>
          </cell>
          <cell r="G265">
            <v>0.16220000000000001</v>
          </cell>
          <cell r="H265">
            <v>3.3</v>
          </cell>
          <cell r="I265">
            <v>6.6</v>
          </cell>
          <cell r="J265">
            <v>11</v>
          </cell>
        </row>
        <row r="266">
          <cell r="B266">
            <v>81777</v>
          </cell>
          <cell r="C266">
            <v>2.1939000000000002</v>
          </cell>
          <cell r="D266">
            <v>1.135</v>
          </cell>
          <cell r="E266">
            <v>5.8999999999999997E-2</v>
          </cell>
          <cell r="F266">
            <v>0.83409999999999995</v>
          </cell>
          <cell r="G266">
            <v>0.16589999999999999</v>
          </cell>
          <cell r="H266">
            <v>3.3</v>
          </cell>
          <cell r="I266">
            <v>6.6</v>
          </cell>
          <cell r="J266">
            <v>11</v>
          </cell>
        </row>
        <row r="267">
          <cell r="B267">
            <v>81764</v>
          </cell>
          <cell r="C267">
            <v>0.16170000000000001</v>
          </cell>
          <cell r="D267">
            <v>0.13</v>
          </cell>
          <cell r="E267">
            <v>3.1699999999999999E-2</v>
          </cell>
          <cell r="F267">
            <v>0</v>
          </cell>
          <cell r="G267">
            <v>0</v>
          </cell>
          <cell r="H267">
            <v>3.3</v>
          </cell>
          <cell r="I267">
            <v>6.6</v>
          </cell>
          <cell r="J267">
            <v>11</v>
          </cell>
        </row>
        <row r="268">
          <cell r="B268">
            <v>81764</v>
          </cell>
          <cell r="C268">
            <v>0.3463</v>
          </cell>
          <cell r="D268">
            <v>0.25269999999999998</v>
          </cell>
          <cell r="E268">
            <v>0.09</v>
          </cell>
          <cell r="F268">
            <v>3.5999999999999999E-3</v>
          </cell>
          <cell r="G268">
            <v>0</v>
          </cell>
          <cell r="H268">
            <v>3.3</v>
          </cell>
          <cell r="I268">
            <v>6.6</v>
          </cell>
          <cell r="J268">
            <v>11</v>
          </cell>
        </row>
        <row r="269">
          <cell r="B269">
            <v>81820</v>
          </cell>
          <cell r="C269">
            <v>0.55769999999999997</v>
          </cell>
          <cell r="D269">
            <v>0.54949999999999999</v>
          </cell>
          <cell r="E269">
            <v>8.0999999999999996E-3</v>
          </cell>
          <cell r="F269">
            <v>0</v>
          </cell>
          <cell r="G269">
            <v>0</v>
          </cell>
          <cell r="H269">
            <v>3.3</v>
          </cell>
          <cell r="I269">
            <v>6.6</v>
          </cell>
          <cell r="J269">
            <v>11</v>
          </cell>
        </row>
        <row r="270">
          <cell r="B270">
            <v>81783</v>
          </cell>
          <cell r="C270">
            <v>1.0658000000000001</v>
          </cell>
          <cell r="D270">
            <v>0.93240000000000001</v>
          </cell>
          <cell r="E270">
            <v>0.1298</v>
          </cell>
          <cell r="F270">
            <v>3.5999999999999999E-3</v>
          </cell>
          <cell r="G270">
            <v>0</v>
          </cell>
          <cell r="H270">
            <v>3.3</v>
          </cell>
          <cell r="I270">
            <v>6.6</v>
          </cell>
          <cell r="J270">
            <v>11</v>
          </cell>
        </row>
        <row r="271">
          <cell r="B271">
            <v>83021</v>
          </cell>
          <cell r="C271">
            <v>0.34339999999999998</v>
          </cell>
          <cell r="D271">
            <v>0.34250000000000003</v>
          </cell>
          <cell r="E271">
            <v>8.9999999999999998E-4</v>
          </cell>
          <cell r="F271">
            <v>0</v>
          </cell>
          <cell r="G271">
            <v>0</v>
          </cell>
          <cell r="H271">
            <v>3.3</v>
          </cell>
          <cell r="I271">
            <v>6.6</v>
          </cell>
          <cell r="J271">
            <v>11</v>
          </cell>
        </row>
        <row r="272">
          <cell r="B272">
            <v>83023</v>
          </cell>
          <cell r="C272">
            <v>0.1396</v>
          </cell>
          <cell r="D272">
            <v>0.1303</v>
          </cell>
          <cell r="E272">
            <v>9.1999999999999998E-3</v>
          </cell>
          <cell r="F272">
            <v>0</v>
          </cell>
          <cell r="G272">
            <v>0</v>
          </cell>
          <cell r="H272">
            <v>3.3</v>
          </cell>
          <cell r="I272">
            <v>6.6</v>
          </cell>
          <cell r="J272">
            <v>11</v>
          </cell>
        </row>
        <row r="273">
          <cell r="B273">
            <v>83014</v>
          </cell>
          <cell r="C273">
            <v>0.25769999999999998</v>
          </cell>
          <cell r="D273">
            <v>0.24479999999999999</v>
          </cell>
          <cell r="E273">
            <v>1.29E-2</v>
          </cell>
          <cell r="F273">
            <v>0</v>
          </cell>
          <cell r="G273">
            <v>0</v>
          </cell>
          <cell r="H273">
            <v>3.3</v>
          </cell>
          <cell r="I273">
            <v>6.6</v>
          </cell>
          <cell r="J273">
            <v>11</v>
          </cell>
        </row>
        <row r="274">
          <cell r="B274">
            <v>83019</v>
          </cell>
          <cell r="C274">
            <v>0.74070000000000003</v>
          </cell>
          <cell r="D274">
            <v>0.71760000000000002</v>
          </cell>
          <cell r="E274">
            <v>2.3E-2</v>
          </cell>
          <cell r="F274">
            <v>0</v>
          </cell>
          <cell r="G274">
            <v>0</v>
          </cell>
          <cell r="H274">
            <v>3.3</v>
          </cell>
          <cell r="I274">
            <v>6.6</v>
          </cell>
          <cell r="J274">
            <v>11</v>
          </cell>
        </row>
        <row r="275">
          <cell r="B275">
            <v>83071</v>
          </cell>
          <cell r="C275">
            <v>0.4914</v>
          </cell>
          <cell r="D275">
            <v>0.40010000000000001</v>
          </cell>
          <cell r="E275">
            <v>4.2999999999999997E-2</v>
          </cell>
          <cell r="F275">
            <v>4.8300000000000003E-2</v>
          </cell>
          <cell r="G275">
            <v>0</v>
          </cell>
          <cell r="H275">
            <v>3.3</v>
          </cell>
          <cell r="I275">
            <v>6.6</v>
          </cell>
          <cell r="J275">
            <v>11</v>
          </cell>
        </row>
        <row r="276">
          <cell r="B276">
            <v>83063</v>
          </cell>
          <cell r="C276">
            <v>0.38190000000000002</v>
          </cell>
          <cell r="D276">
            <v>0.33800000000000002</v>
          </cell>
          <cell r="E276">
            <v>4.0300000000000002E-2</v>
          </cell>
          <cell r="F276">
            <v>3.5999999999999999E-3</v>
          </cell>
          <cell r="G276">
            <v>0</v>
          </cell>
          <cell r="H276">
            <v>3.3</v>
          </cell>
          <cell r="I276">
            <v>6.6</v>
          </cell>
          <cell r="J276">
            <v>11</v>
          </cell>
        </row>
        <row r="277">
          <cell r="B277">
            <v>84655</v>
          </cell>
          <cell r="C277">
            <v>0.8629</v>
          </cell>
          <cell r="D277">
            <v>0.84989999999999999</v>
          </cell>
          <cell r="E277">
            <v>1.3100000000000001E-2</v>
          </cell>
          <cell r="F277">
            <v>0</v>
          </cell>
          <cell r="G277">
            <v>0</v>
          </cell>
          <cell r="H277">
            <v>3.3</v>
          </cell>
          <cell r="I277">
            <v>6.6</v>
          </cell>
          <cell r="J277">
            <v>11</v>
          </cell>
        </row>
        <row r="278">
          <cell r="B278">
            <v>83596</v>
          </cell>
          <cell r="C278">
            <v>1.7416</v>
          </cell>
          <cell r="D278">
            <v>1.5941000000000001</v>
          </cell>
          <cell r="E278">
            <v>9.6000000000000002E-2</v>
          </cell>
          <cell r="F278">
            <v>5.16E-2</v>
          </cell>
          <cell r="G278">
            <v>0</v>
          </cell>
          <cell r="I278">
            <v>6.6</v>
          </cell>
          <cell r="J278">
            <v>11</v>
          </cell>
        </row>
        <row r="279">
          <cell r="B279">
            <v>82544</v>
          </cell>
          <cell r="C279">
            <v>5.7382999999999997</v>
          </cell>
          <cell r="D279">
            <v>4.3844000000000003</v>
          </cell>
          <cell r="E279">
            <v>0.30740000000000001</v>
          </cell>
          <cell r="F279">
            <v>0.88219999999999998</v>
          </cell>
          <cell r="G279">
            <v>0.1643</v>
          </cell>
          <cell r="J279">
            <v>11</v>
          </cell>
        </row>
        <row r="281">
          <cell r="B281" t="str">
            <v>Evolução FEC Conjunto Guaianazes</v>
          </cell>
        </row>
        <row r="282">
          <cell r="B282" t="str">
            <v>CONSUM</v>
          </cell>
          <cell r="C282" t="str">
            <v>TOTAL</v>
          </cell>
          <cell r="D282" t="str">
            <v>NPROG</v>
          </cell>
          <cell r="E282" t="str">
            <v>PROG</v>
          </cell>
          <cell r="F282" t="str">
            <v>SUBT INT</v>
          </cell>
          <cell r="G282" t="str">
            <v>SUBT EXT</v>
          </cell>
          <cell r="H282" t="str">
            <v>Padrão Mensal = 2,7</v>
          </cell>
          <cell r="I282" t="str">
            <v>Padrão Trimestral = 5,4</v>
          </cell>
          <cell r="J282" t="str">
            <v>Padrão Anual = 9</v>
          </cell>
        </row>
        <row r="283">
          <cell r="B283">
            <v>59135</v>
          </cell>
          <cell r="C283">
            <v>0.81010000000000004</v>
          </cell>
          <cell r="D283">
            <v>0.79349999999999998</v>
          </cell>
          <cell r="E283">
            <v>1.66E-2</v>
          </cell>
          <cell r="F283">
            <v>0</v>
          </cell>
          <cell r="G283">
            <v>0</v>
          </cell>
          <cell r="H283">
            <v>2.7</v>
          </cell>
          <cell r="I283">
            <v>5.4</v>
          </cell>
          <cell r="J283">
            <v>9</v>
          </cell>
        </row>
        <row r="284">
          <cell r="B284">
            <v>59140</v>
          </cell>
          <cell r="C284">
            <v>1.3774</v>
          </cell>
          <cell r="D284">
            <v>0.3841</v>
          </cell>
          <cell r="E284">
            <v>6.4000000000000003E-3</v>
          </cell>
          <cell r="F284">
            <v>4.5900000000000003E-2</v>
          </cell>
          <cell r="G284">
            <v>0.94099999999999995</v>
          </cell>
          <cell r="H284">
            <v>2.7</v>
          </cell>
          <cell r="I284">
            <v>5.4</v>
          </cell>
          <cell r="J284">
            <v>9</v>
          </cell>
        </row>
        <row r="285">
          <cell r="B285">
            <v>59152</v>
          </cell>
          <cell r="C285">
            <v>0.32529999999999998</v>
          </cell>
          <cell r="D285">
            <v>0.1603</v>
          </cell>
          <cell r="E285">
            <v>0.16500000000000001</v>
          </cell>
          <cell r="F285">
            <v>0</v>
          </cell>
          <cell r="G285">
            <v>0</v>
          </cell>
          <cell r="H285">
            <v>2.7</v>
          </cell>
          <cell r="I285">
            <v>5.4</v>
          </cell>
          <cell r="J285">
            <v>9</v>
          </cell>
        </row>
        <row r="286">
          <cell r="B286">
            <v>59142</v>
          </cell>
          <cell r="C286">
            <v>2.5127000000000002</v>
          </cell>
          <cell r="D286">
            <v>1.3378000000000001</v>
          </cell>
          <cell r="E286">
            <v>0.188</v>
          </cell>
          <cell r="F286">
            <v>4.5900000000000003E-2</v>
          </cell>
          <cell r="G286">
            <v>0.94099999999999995</v>
          </cell>
          <cell r="H286">
            <v>2.7</v>
          </cell>
          <cell r="I286">
            <v>5.4</v>
          </cell>
          <cell r="J286">
            <v>9</v>
          </cell>
        </row>
        <row r="287">
          <cell r="B287">
            <v>59152</v>
          </cell>
          <cell r="C287">
            <v>0.1172</v>
          </cell>
          <cell r="D287">
            <v>8.2299999999999998E-2</v>
          </cell>
          <cell r="E287">
            <v>2.2200000000000001E-2</v>
          </cell>
          <cell r="F287">
            <v>1.2699999999999999E-2</v>
          </cell>
          <cell r="G287">
            <v>0</v>
          </cell>
          <cell r="H287">
            <v>2.7</v>
          </cell>
          <cell r="I287">
            <v>5.4</v>
          </cell>
          <cell r="J287">
            <v>9</v>
          </cell>
        </row>
        <row r="288">
          <cell r="B288">
            <v>59152</v>
          </cell>
          <cell r="C288">
            <v>0.84119999999999995</v>
          </cell>
          <cell r="D288">
            <v>0.32900000000000001</v>
          </cell>
          <cell r="E288">
            <v>3.1600000000000003E-2</v>
          </cell>
          <cell r="F288">
            <v>0.48070000000000002</v>
          </cell>
          <cell r="G288">
            <v>0</v>
          </cell>
          <cell r="H288">
            <v>2.7</v>
          </cell>
          <cell r="I288">
            <v>5.4</v>
          </cell>
          <cell r="J288">
            <v>9</v>
          </cell>
        </row>
        <row r="289">
          <cell r="B289">
            <v>59032</v>
          </cell>
          <cell r="C289">
            <v>0.37469999999999998</v>
          </cell>
          <cell r="D289">
            <v>0.37019999999999997</v>
          </cell>
          <cell r="E289">
            <v>4.4999999999999997E-3</v>
          </cell>
          <cell r="F289">
            <v>0</v>
          </cell>
          <cell r="G289">
            <v>0</v>
          </cell>
          <cell r="H289">
            <v>2.7</v>
          </cell>
          <cell r="I289">
            <v>5.4</v>
          </cell>
          <cell r="J289">
            <v>9</v>
          </cell>
        </row>
        <row r="290">
          <cell r="B290">
            <v>59112</v>
          </cell>
          <cell r="C290">
            <v>1.3331999999999999</v>
          </cell>
          <cell r="D290">
            <v>0.78129999999999999</v>
          </cell>
          <cell r="E290">
            <v>5.8299999999999998E-2</v>
          </cell>
          <cell r="F290">
            <v>0.49370000000000003</v>
          </cell>
          <cell r="G290">
            <v>0</v>
          </cell>
          <cell r="H290">
            <v>2.7</v>
          </cell>
          <cell r="I290">
            <v>5.4</v>
          </cell>
          <cell r="J290">
            <v>9</v>
          </cell>
        </row>
        <row r="291">
          <cell r="B291">
            <v>59657</v>
          </cell>
          <cell r="C291">
            <v>0.59</v>
          </cell>
          <cell r="D291">
            <v>0.58120000000000005</v>
          </cell>
          <cell r="E291">
            <v>8.8000000000000005E-3</v>
          </cell>
          <cell r="F291">
            <v>0</v>
          </cell>
          <cell r="G291">
            <v>0</v>
          </cell>
          <cell r="H291">
            <v>2.7</v>
          </cell>
          <cell r="I291">
            <v>5.4</v>
          </cell>
          <cell r="J291">
            <v>9</v>
          </cell>
        </row>
        <row r="292">
          <cell r="B292">
            <v>59657</v>
          </cell>
          <cell r="C292">
            <v>0.17849999999999999</v>
          </cell>
          <cell r="D292">
            <v>0.1694</v>
          </cell>
          <cell r="E292">
            <v>9.1999999999999998E-3</v>
          </cell>
          <cell r="F292">
            <v>0</v>
          </cell>
          <cell r="G292">
            <v>0</v>
          </cell>
          <cell r="H292">
            <v>2.7</v>
          </cell>
          <cell r="I292">
            <v>5.4</v>
          </cell>
          <cell r="J292">
            <v>9</v>
          </cell>
        </row>
        <row r="293">
          <cell r="B293">
            <v>59656</v>
          </cell>
          <cell r="C293">
            <v>0.31869999999999998</v>
          </cell>
          <cell r="D293">
            <v>0.31030000000000002</v>
          </cell>
          <cell r="E293">
            <v>8.3999999999999995E-3</v>
          </cell>
          <cell r="F293">
            <v>0</v>
          </cell>
          <cell r="G293">
            <v>0</v>
          </cell>
          <cell r="H293">
            <v>2.7</v>
          </cell>
          <cell r="I293">
            <v>5.4</v>
          </cell>
          <cell r="J293">
            <v>9</v>
          </cell>
        </row>
        <row r="294">
          <cell r="B294">
            <v>59657</v>
          </cell>
          <cell r="C294">
            <v>1.0871999999999999</v>
          </cell>
          <cell r="D294">
            <v>1.0609</v>
          </cell>
          <cell r="E294">
            <v>2.64E-2</v>
          </cell>
          <cell r="F294">
            <v>0</v>
          </cell>
          <cell r="G294">
            <v>0</v>
          </cell>
          <cell r="H294">
            <v>2.7</v>
          </cell>
          <cell r="I294">
            <v>5.4</v>
          </cell>
          <cell r="J294">
            <v>9</v>
          </cell>
        </row>
        <row r="295">
          <cell r="B295">
            <v>59709</v>
          </cell>
          <cell r="C295">
            <v>0.32669999999999999</v>
          </cell>
          <cell r="D295">
            <v>0.27500000000000002</v>
          </cell>
          <cell r="E295">
            <v>2.9399999999999999E-2</v>
          </cell>
          <cell r="F295">
            <v>2.2200000000000001E-2</v>
          </cell>
          <cell r="G295">
            <v>0</v>
          </cell>
          <cell r="H295">
            <v>2.7</v>
          </cell>
          <cell r="I295">
            <v>5.4</v>
          </cell>
          <cell r="J295">
            <v>9</v>
          </cell>
        </row>
        <row r="296">
          <cell r="B296">
            <v>59709</v>
          </cell>
          <cell r="C296">
            <v>0.80020000000000002</v>
          </cell>
          <cell r="D296">
            <v>0.27450000000000002</v>
          </cell>
          <cell r="E296">
            <v>3.2800000000000003E-2</v>
          </cell>
          <cell r="F296">
            <v>0.47970000000000002</v>
          </cell>
          <cell r="G296">
            <v>1.3100000000000001E-2</v>
          </cell>
          <cell r="H296">
            <v>2.7</v>
          </cell>
          <cell r="I296">
            <v>5.4</v>
          </cell>
          <cell r="J296">
            <v>9</v>
          </cell>
        </row>
        <row r="297">
          <cell r="B297">
            <v>60747</v>
          </cell>
          <cell r="C297">
            <v>0.57699999999999996</v>
          </cell>
          <cell r="D297">
            <v>0.5323</v>
          </cell>
          <cell r="E297">
            <v>4.4699999999999997E-2</v>
          </cell>
          <cell r="F297">
            <v>0</v>
          </cell>
          <cell r="G297">
            <v>0</v>
          </cell>
          <cell r="H297">
            <v>2.7</v>
          </cell>
          <cell r="I297">
            <v>5.4</v>
          </cell>
          <cell r="J297">
            <v>9</v>
          </cell>
        </row>
        <row r="298">
          <cell r="B298">
            <v>60055</v>
          </cell>
          <cell r="C298">
            <v>1.7040999999999999</v>
          </cell>
          <cell r="D298">
            <v>1.0848</v>
          </cell>
          <cell r="E298">
            <v>0.1071</v>
          </cell>
          <cell r="F298">
            <v>0.499</v>
          </cell>
          <cell r="G298">
            <v>1.2999999999999999E-2</v>
          </cell>
          <cell r="I298">
            <v>5.4</v>
          </cell>
          <cell r="J298">
            <v>9</v>
          </cell>
        </row>
        <row r="299">
          <cell r="B299">
            <v>59492</v>
          </cell>
          <cell r="C299">
            <v>6.633</v>
          </cell>
          <cell r="D299">
            <v>4.2651000000000003</v>
          </cell>
          <cell r="E299">
            <v>0.37940000000000002</v>
          </cell>
          <cell r="F299">
            <v>1.0399</v>
          </cell>
          <cell r="G299">
            <v>0.9486</v>
          </cell>
          <cell r="J299">
            <v>9</v>
          </cell>
        </row>
        <row r="301">
          <cell r="B301" t="str">
            <v>Evolução FEC Conjunto Interlagos</v>
          </cell>
        </row>
        <row r="302">
          <cell r="B302" t="str">
            <v>CONSUM</v>
          </cell>
          <cell r="C302" t="str">
            <v>TOTAL</v>
          </cell>
          <cell r="D302" t="str">
            <v>NPROG</v>
          </cell>
          <cell r="E302" t="str">
            <v>PROG</v>
          </cell>
          <cell r="F302" t="str">
            <v>SUBT INT</v>
          </cell>
          <cell r="G302" t="str">
            <v>SUBT EXT</v>
          </cell>
          <cell r="H302" t="str">
            <v>Padrão Mensal = 2,7</v>
          </cell>
          <cell r="I302" t="str">
            <v>Padrão Trimestral = 5,4</v>
          </cell>
          <cell r="J302" t="str">
            <v>Padrão Anual = 9</v>
          </cell>
        </row>
        <row r="303">
          <cell r="B303">
            <v>55866</v>
          </cell>
          <cell r="C303">
            <v>0.35930000000000001</v>
          </cell>
          <cell r="D303">
            <v>0.27910000000000001</v>
          </cell>
          <cell r="E303">
            <v>8.0199999999999994E-2</v>
          </cell>
          <cell r="F303">
            <v>0</v>
          </cell>
          <cell r="G303">
            <v>0</v>
          </cell>
          <cell r="H303">
            <v>2.7</v>
          </cell>
          <cell r="I303">
            <v>5.4</v>
          </cell>
          <cell r="J303">
            <v>9</v>
          </cell>
        </row>
        <row r="304">
          <cell r="B304">
            <v>55867</v>
          </cell>
          <cell r="C304">
            <v>0.17050000000000001</v>
          </cell>
          <cell r="D304">
            <v>0.15590000000000001</v>
          </cell>
          <cell r="E304">
            <v>1.46E-2</v>
          </cell>
          <cell r="F304">
            <v>0</v>
          </cell>
          <cell r="G304">
            <v>0</v>
          </cell>
          <cell r="H304">
            <v>2.7</v>
          </cell>
          <cell r="I304">
            <v>5.4</v>
          </cell>
          <cell r="J304">
            <v>9</v>
          </cell>
        </row>
        <row r="305">
          <cell r="B305">
            <v>55876</v>
          </cell>
          <cell r="C305">
            <v>0.82020000000000004</v>
          </cell>
          <cell r="D305">
            <v>0.41649999999999998</v>
          </cell>
          <cell r="E305">
            <v>1.0699999999999999E-2</v>
          </cell>
          <cell r="F305">
            <v>0.39300000000000002</v>
          </cell>
          <cell r="G305">
            <v>0</v>
          </cell>
          <cell r="H305">
            <v>2.7</v>
          </cell>
          <cell r="I305">
            <v>5.4</v>
          </cell>
          <cell r="J305">
            <v>9</v>
          </cell>
        </row>
        <row r="306">
          <cell r="B306">
            <v>55870</v>
          </cell>
          <cell r="C306">
            <v>1.3501000000000001</v>
          </cell>
          <cell r="D306">
            <v>0.85150000000000003</v>
          </cell>
          <cell r="E306">
            <v>0.1055</v>
          </cell>
          <cell r="F306">
            <v>0.39300000000000002</v>
          </cell>
          <cell r="G306">
            <v>0</v>
          </cell>
          <cell r="H306">
            <v>2.7</v>
          </cell>
          <cell r="I306">
            <v>5.4</v>
          </cell>
          <cell r="J306">
            <v>9</v>
          </cell>
        </row>
        <row r="307">
          <cell r="B307">
            <v>55903</v>
          </cell>
          <cell r="C307">
            <v>0.95330000000000004</v>
          </cell>
          <cell r="D307">
            <v>9.4399999999999998E-2</v>
          </cell>
          <cell r="E307">
            <v>3.0999999999999999E-3</v>
          </cell>
          <cell r="F307">
            <v>0.39200000000000002</v>
          </cell>
          <cell r="G307">
            <v>0.46379999999999999</v>
          </cell>
          <cell r="H307">
            <v>2.7</v>
          </cell>
          <cell r="I307">
            <v>5.4</v>
          </cell>
          <cell r="J307">
            <v>9</v>
          </cell>
        </row>
        <row r="308">
          <cell r="B308">
            <v>55903</v>
          </cell>
          <cell r="C308">
            <v>0.27410000000000001</v>
          </cell>
          <cell r="D308">
            <v>0.25580000000000003</v>
          </cell>
          <cell r="E308">
            <v>1.8200000000000001E-2</v>
          </cell>
          <cell r="F308">
            <v>0</v>
          </cell>
          <cell r="G308">
            <v>0</v>
          </cell>
          <cell r="H308">
            <v>2.7</v>
          </cell>
          <cell r="I308">
            <v>5.4</v>
          </cell>
          <cell r="J308">
            <v>9</v>
          </cell>
        </row>
        <row r="309">
          <cell r="B309">
            <v>55857</v>
          </cell>
          <cell r="C309">
            <v>0.4773</v>
          </cell>
          <cell r="D309">
            <v>0.42459999999999998</v>
          </cell>
          <cell r="E309">
            <v>3.4200000000000001E-2</v>
          </cell>
          <cell r="F309">
            <v>1.8499999999999999E-2</v>
          </cell>
          <cell r="G309">
            <v>0</v>
          </cell>
          <cell r="H309">
            <v>2.7</v>
          </cell>
          <cell r="I309">
            <v>5.4</v>
          </cell>
          <cell r="J309">
            <v>9</v>
          </cell>
        </row>
        <row r="310">
          <cell r="B310">
            <v>55888</v>
          </cell>
          <cell r="C310">
            <v>1.7048000000000001</v>
          </cell>
          <cell r="D310">
            <v>0.77470000000000006</v>
          </cell>
          <cell r="E310">
            <v>5.5500000000000001E-2</v>
          </cell>
          <cell r="F310">
            <v>0.41060000000000002</v>
          </cell>
          <cell r="G310">
            <v>0.46389999999999998</v>
          </cell>
          <cell r="H310">
            <v>2.7</v>
          </cell>
          <cell r="I310">
            <v>5.4</v>
          </cell>
          <cell r="J310">
            <v>9</v>
          </cell>
        </row>
        <row r="311">
          <cell r="B311">
            <v>56975</v>
          </cell>
          <cell r="C311">
            <v>0.24759999999999999</v>
          </cell>
          <cell r="D311">
            <v>0.1996</v>
          </cell>
          <cell r="E311">
            <v>4.8000000000000001E-2</v>
          </cell>
          <cell r="F311">
            <v>0</v>
          </cell>
          <cell r="G311">
            <v>0</v>
          </cell>
          <cell r="H311">
            <v>2.7</v>
          </cell>
          <cell r="I311">
            <v>5.4</v>
          </cell>
          <cell r="J311">
            <v>9</v>
          </cell>
        </row>
        <row r="312">
          <cell r="B312">
            <v>57008</v>
          </cell>
          <cell r="C312">
            <v>0.2298</v>
          </cell>
          <cell r="D312">
            <v>0.13469999999999999</v>
          </cell>
          <cell r="E312">
            <v>9.5100000000000004E-2</v>
          </cell>
          <cell r="F312">
            <v>0</v>
          </cell>
          <cell r="G312">
            <v>0</v>
          </cell>
          <cell r="H312">
            <v>2.7</v>
          </cell>
          <cell r="I312">
            <v>5.4</v>
          </cell>
          <cell r="J312">
            <v>9</v>
          </cell>
        </row>
        <row r="313">
          <cell r="B313">
            <v>57005</v>
          </cell>
          <cell r="C313">
            <v>0.52880000000000005</v>
          </cell>
          <cell r="D313">
            <v>0.32700000000000001</v>
          </cell>
          <cell r="E313">
            <v>0.20180000000000001</v>
          </cell>
          <cell r="F313">
            <v>0</v>
          </cell>
          <cell r="G313">
            <v>0</v>
          </cell>
          <cell r="H313">
            <v>2.7</v>
          </cell>
          <cell r="I313">
            <v>5.4</v>
          </cell>
          <cell r="J313">
            <v>9</v>
          </cell>
        </row>
        <row r="314">
          <cell r="B314">
            <v>56996</v>
          </cell>
          <cell r="C314">
            <v>1.0062</v>
          </cell>
          <cell r="D314">
            <v>0.6613</v>
          </cell>
          <cell r="E314">
            <v>0.34489999999999998</v>
          </cell>
          <cell r="F314">
            <v>0</v>
          </cell>
          <cell r="G314">
            <v>0</v>
          </cell>
          <cell r="H314">
            <v>2.7</v>
          </cell>
          <cell r="I314">
            <v>5.4</v>
          </cell>
          <cell r="J314">
            <v>9</v>
          </cell>
        </row>
        <row r="315">
          <cell r="B315">
            <v>57050</v>
          </cell>
          <cell r="C315">
            <v>1.7027000000000001</v>
          </cell>
          <cell r="D315">
            <v>0.72299999999999998</v>
          </cell>
          <cell r="E315">
            <v>6.3E-3</v>
          </cell>
          <cell r="F315">
            <v>0.97340000000000004</v>
          </cell>
          <cell r="G315">
            <v>0</v>
          </cell>
          <cell r="H315">
            <v>2.7</v>
          </cell>
          <cell r="I315">
            <v>5.4</v>
          </cell>
          <cell r="J315">
            <v>9</v>
          </cell>
        </row>
        <row r="316">
          <cell r="B316">
            <v>57230</v>
          </cell>
          <cell r="C316">
            <v>0.1855</v>
          </cell>
          <cell r="D316">
            <v>0.1492</v>
          </cell>
          <cell r="E316">
            <v>0</v>
          </cell>
          <cell r="F316">
            <v>3.6299999999999999E-2</v>
          </cell>
          <cell r="G316">
            <v>0</v>
          </cell>
          <cell r="H316">
            <v>2.7</v>
          </cell>
          <cell r="I316">
            <v>5.4</v>
          </cell>
          <cell r="J316">
            <v>9</v>
          </cell>
        </row>
        <row r="317">
          <cell r="B317">
            <v>57938</v>
          </cell>
          <cell r="C317">
            <v>0.1968</v>
          </cell>
          <cell r="D317">
            <v>0.189</v>
          </cell>
          <cell r="E317">
            <v>5.8999999999999999E-3</v>
          </cell>
          <cell r="F317">
            <v>1.4E-3</v>
          </cell>
          <cell r="G317">
            <v>5.0000000000000001E-4</v>
          </cell>
          <cell r="H317">
            <v>2.7</v>
          </cell>
          <cell r="I317">
            <v>5.4</v>
          </cell>
          <cell r="J317">
            <v>9</v>
          </cell>
        </row>
        <row r="318">
          <cell r="B318">
            <v>57406</v>
          </cell>
          <cell r="C318">
            <v>2.0756999999999999</v>
          </cell>
          <cell r="D318">
            <v>1.0580000000000001</v>
          </cell>
          <cell r="E318">
            <v>1.2200000000000001E-2</v>
          </cell>
          <cell r="F318">
            <v>1.0049999999999999</v>
          </cell>
          <cell r="G318">
            <v>5.0000000000000001E-4</v>
          </cell>
          <cell r="I318">
            <v>5.4</v>
          </cell>
          <cell r="J318">
            <v>9</v>
          </cell>
        </row>
        <row r="319">
          <cell r="B319">
            <v>56540</v>
          </cell>
          <cell r="C319">
            <v>6.141</v>
          </cell>
          <cell r="D319">
            <v>3.3479999999999999</v>
          </cell>
          <cell r="E319">
            <v>0.51919999999999999</v>
          </cell>
          <cell r="F319">
            <v>1.8146</v>
          </cell>
          <cell r="G319">
            <v>0.45910000000000001</v>
          </cell>
          <cell r="J319">
            <v>9</v>
          </cell>
        </row>
        <row r="321">
          <cell r="B321" t="str">
            <v>Evolução FEC Conjunto Itaim Paulista</v>
          </cell>
        </row>
        <row r="322">
          <cell r="B322" t="str">
            <v>CONSUM</v>
          </cell>
          <cell r="C322" t="str">
            <v>TOTAL</v>
          </cell>
          <cell r="D322" t="str">
            <v>NPROG</v>
          </cell>
          <cell r="E322" t="str">
            <v>PROG</v>
          </cell>
          <cell r="F322" t="str">
            <v>SUBT INT</v>
          </cell>
          <cell r="G322" t="str">
            <v>SUBT EXT</v>
          </cell>
          <cell r="H322" t="str">
            <v>Padrão Mensal = 3</v>
          </cell>
          <cell r="I322" t="str">
            <v>Padrão Trimestral = 6</v>
          </cell>
          <cell r="J322" t="str">
            <v>Padrão Anual = 10</v>
          </cell>
        </row>
        <row r="323">
          <cell r="B323">
            <v>135866</v>
          </cell>
          <cell r="C323">
            <v>0.57279999999999998</v>
          </cell>
          <cell r="D323">
            <v>0.56069999999999998</v>
          </cell>
          <cell r="E323">
            <v>1.21E-2</v>
          </cell>
          <cell r="F323">
            <v>0</v>
          </cell>
          <cell r="G323">
            <v>0</v>
          </cell>
          <cell r="H323">
            <v>3</v>
          </cell>
          <cell r="I323">
            <v>6</v>
          </cell>
          <cell r="J323">
            <v>10</v>
          </cell>
        </row>
        <row r="324">
          <cell r="B324">
            <v>135869</v>
          </cell>
          <cell r="C324">
            <v>1.9401999999999999</v>
          </cell>
          <cell r="D324">
            <v>0.51549999999999996</v>
          </cell>
          <cell r="E324">
            <v>0.13170000000000001</v>
          </cell>
          <cell r="F324">
            <v>0.29299999999999998</v>
          </cell>
          <cell r="G324">
            <v>1</v>
          </cell>
          <cell r="H324">
            <v>3</v>
          </cell>
          <cell r="I324">
            <v>6</v>
          </cell>
          <cell r="J324">
            <v>10</v>
          </cell>
        </row>
        <row r="325">
          <cell r="B325">
            <v>135870</v>
          </cell>
          <cell r="C325">
            <v>0.32800000000000001</v>
          </cell>
          <cell r="D325">
            <v>0.29680000000000001</v>
          </cell>
          <cell r="E325">
            <v>3.1199999999999999E-2</v>
          </cell>
          <cell r="F325">
            <v>0</v>
          </cell>
          <cell r="G325">
            <v>0</v>
          </cell>
          <cell r="H325">
            <v>3</v>
          </cell>
          <cell r="I325">
            <v>6</v>
          </cell>
          <cell r="J325">
            <v>10</v>
          </cell>
        </row>
        <row r="326">
          <cell r="B326">
            <v>135868</v>
          </cell>
          <cell r="C326">
            <v>2.8410000000000002</v>
          </cell>
          <cell r="D326">
            <v>1.373</v>
          </cell>
          <cell r="E326">
            <v>0.17499999999999999</v>
          </cell>
          <cell r="F326">
            <v>0.29299999999999998</v>
          </cell>
          <cell r="G326">
            <v>1</v>
          </cell>
          <cell r="H326">
            <v>3</v>
          </cell>
          <cell r="I326">
            <v>6</v>
          </cell>
          <cell r="J326">
            <v>10</v>
          </cell>
        </row>
        <row r="327">
          <cell r="B327">
            <v>135870</v>
          </cell>
          <cell r="C327">
            <v>0.82299999999999995</v>
          </cell>
          <cell r="D327">
            <v>0.40229999999999999</v>
          </cell>
          <cell r="E327">
            <v>1.7899999999999999E-2</v>
          </cell>
          <cell r="F327">
            <v>0.40279999999999999</v>
          </cell>
          <cell r="G327">
            <v>0</v>
          </cell>
          <cell r="H327">
            <v>3</v>
          </cell>
          <cell r="I327">
            <v>6</v>
          </cell>
          <cell r="J327">
            <v>10</v>
          </cell>
        </row>
        <row r="328">
          <cell r="B328">
            <v>135846</v>
          </cell>
          <cell r="C328">
            <v>0.95250000000000001</v>
          </cell>
          <cell r="D328">
            <v>0.58089999999999997</v>
          </cell>
          <cell r="E328">
            <v>7.8600000000000003E-2</v>
          </cell>
          <cell r="F328">
            <v>0.29299999999999998</v>
          </cell>
          <cell r="G328">
            <v>0</v>
          </cell>
          <cell r="H328">
            <v>3</v>
          </cell>
          <cell r="I328">
            <v>6</v>
          </cell>
          <cell r="J328">
            <v>10</v>
          </cell>
        </row>
        <row r="329">
          <cell r="B329">
            <v>135645</v>
          </cell>
          <cell r="C329">
            <v>0.65280000000000005</v>
          </cell>
          <cell r="D329">
            <v>0.35339999999999999</v>
          </cell>
          <cell r="E329">
            <v>6.0000000000000001E-3</v>
          </cell>
          <cell r="F329">
            <v>0.29349999999999998</v>
          </cell>
          <cell r="G329">
            <v>0</v>
          </cell>
          <cell r="H329">
            <v>3</v>
          </cell>
          <cell r="I329">
            <v>6</v>
          </cell>
          <cell r="J329">
            <v>10</v>
          </cell>
        </row>
        <row r="330">
          <cell r="B330">
            <v>135787</v>
          </cell>
          <cell r="C330">
            <v>2.4285000000000001</v>
          </cell>
          <cell r="D330">
            <v>1.3367</v>
          </cell>
          <cell r="E330">
            <v>0.10249999999999999</v>
          </cell>
          <cell r="F330">
            <v>0.98939999999999995</v>
          </cell>
          <cell r="G330">
            <v>0</v>
          </cell>
          <cell r="H330">
            <v>3</v>
          </cell>
          <cell r="I330">
            <v>6</v>
          </cell>
          <cell r="J330">
            <v>10</v>
          </cell>
        </row>
        <row r="331">
          <cell r="B331">
            <v>138503</v>
          </cell>
          <cell r="C331">
            <v>0.92589999999999995</v>
          </cell>
          <cell r="D331">
            <v>0.50509999999999999</v>
          </cell>
          <cell r="E331">
            <v>0.12659999999999999</v>
          </cell>
          <cell r="F331">
            <v>0.29420000000000002</v>
          </cell>
          <cell r="G331">
            <v>0</v>
          </cell>
          <cell r="H331">
            <v>3</v>
          </cell>
          <cell r="I331">
            <v>6</v>
          </cell>
          <cell r="J331">
            <v>10</v>
          </cell>
        </row>
        <row r="332">
          <cell r="B332">
            <v>138457</v>
          </cell>
          <cell r="C332">
            <v>0.56950000000000001</v>
          </cell>
          <cell r="D332">
            <v>0.33810000000000001</v>
          </cell>
          <cell r="E332">
            <v>0.23130000000000001</v>
          </cell>
          <cell r="F332">
            <v>0</v>
          </cell>
          <cell r="G332">
            <v>0</v>
          </cell>
          <cell r="H332">
            <v>3</v>
          </cell>
          <cell r="I332">
            <v>6</v>
          </cell>
          <cell r="J332">
            <v>10</v>
          </cell>
        </row>
        <row r="333">
          <cell r="B333">
            <v>138457</v>
          </cell>
          <cell r="C333">
            <v>0.90810000000000002</v>
          </cell>
          <cell r="D333">
            <v>0.45450000000000002</v>
          </cell>
          <cell r="E333">
            <v>0.1593</v>
          </cell>
          <cell r="F333">
            <v>0.29430000000000001</v>
          </cell>
          <cell r="G333">
            <v>0</v>
          </cell>
          <cell r="H333">
            <v>3</v>
          </cell>
          <cell r="I333">
            <v>6</v>
          </cell>
          <cell r="J333">
            <v>10</v>
          </cell>
        </row>
        <row r="334">
          <cell r="B334">
            <v>138472</v>
          </cell>
          <cell r="C334">
            <v>2.4035000000000002</v>
          </cell>
          <cell r="D334">
            <v>1.2977000000000001</v>
          </cell>
          <cell r="E334">
            <v>0.51719999999999999</v>
          </cell>
          <cell r="F334">
            <v>0.58850000000000002</v>
          </cell>
          <cell r="G334">
            <v>0</v>
          </cell>
          <cell r="H334">
            <v>3</v>
          </cell>
          <cell r="I334">
            <v>6</v>
          </cell>
          <cell r="J334">
            <v>10</v>
          </cell>
        </row>
        <row r="335">
          <cell r="B335">
            <v>138637</v>
          </cell>
          <cell r="C335">
            <v>0.66049999999999998</v>
          </cell>
          <cell r="D335">
            <v>0.33550000000000002</v>
          </cell>
          <cell r="E335">
            <v>0.32500000000000001</v>
          </cell>
          <cell r="F335">
            <v>0</v>
          </cell>
          <cell r="G335">
            <v>0</v>
          </cell>
          <cell r="H335">
            <v>3</v>
          </cell>
          <cell r="I335">
            <v>6</v>
          </cell>
          <cell r="J335">
            <v>10</v>
          </cell>
        </row>
        <row r="336">
          <cell r="B336">
            <v>138605</v>
          </cell>
          <cell r="C336">
            <v>0.63270000000000004</v>
          </cell>
          <cell r="D336">
            <v>0.59619999999999995</v>
          </cell>
          <cell r="E336">
            <v>3.6600000000000001E-2</v>
          </cell>
          <cell r="F336">
            <v>0</v>
          </cell>
          <cell r="G336">
            <v>0</v>
          </cell>
          <cell r="H336">
            <v>3</v>
          </cell>
          <cell r="I336">
            <v>6</v>
          </cell>
          <cell r="J336">
            <v>10</v>
          </cell>
        </row>
        <row r="337">
          <cell r="B337">
            <v>143421</v>
          </cell>
          <cell r="C337">
            <v>0.86939999999999995</v>
          </cell>
          <cell r="D337">
            <v>0.56020000000000003</v>
          </cell>
          <cell r="E337">
            <v>1.2800000000000001E-2</v>
          </cell>
          <cell r="F337">
            <v>0.2964</v>
          </cell>
          <cell r="G337">
            <v>0</v>
          </cell>
          <cell r="H337">
            <v>3</v>
          </cell>
          <cell r="I337">
            <v>6</v>
          </cell>
          <cell r="J337">
            <v>10</v>
          </cell>
        </row>
        <row r="338">
          <cell r="B338">
            <v>140221</v>
          </cell>
          <cell r="C338">
            <v>2.1677</v>
          </cell>
          <cell r="D338">
            <v>1.494</v>
          </cell>
          <cell r="E338">
            <v>0.37059999999999998</v>
          </cell>
          <cell r="F338">
            <v>0.30320000000000003</v>
          </cell>
          <cell r="G338">
            <v>0</v>
          </cell>
          <cell r="I338">
            <v>6</v>
          </cell>
          <cell r="J338">
            <v>10</v>
          </cell>
        </row>
        <row r="339">
          <cell r="B339">
            <v>137587</v>
          </cell>
          <cell r="C339">
            <v>9.8305000000000007</v>
          </cell>
          <cell r="D339">
            <v>5.5038</v>
          </cell>
          <cell r="E339">
            <v>1.1721999999999999</v>
          </cell>
          <cell r="F339">
            <v>2.1671</v>
          </cell>
          <cell r="G339">
            <v>0.98750000000000004</v>
          </cell>
          <cell r="J339">
            <v>10</v>
          </cell>
        </row>
        <row r="341">
          <cell r="B341" t="str">
            <v>Evolução FEC Conjunto Itapecerica da Serra</v>
          </cell>
        </row>
        <row r="342">
          <cell r="B342" t="str">
            <v>CONSUM</v>
          </cell>
          <cell r="C342" t="str">
            <v>TOTAL</v>
          </cell>
          <cell r="D342" t="str">
            <v>NPROG</v>
          </cell>
          <cell r="E342" t="str">
            <v>PROG</v>
          </cell>
          <cell r="F342" t="str">
            <v>SUBT INT</v>
          </cell>
          <cell r="G342" t="str">
            <v>SUBT EXT</v>
          </cell>
          <cell r="H342" t="str">
            <v>Padrão Mensal = 6,6</v>
          </cell>
          <cell r="I342" t="str">
            <v>Padrão Trimestral = 13,2</v>
          </cell>
          <cell r="J342" t="str">
            <v>Padrão Anual = 22</v>
          </cell>
        </row>
        <row r="343">
          <cell r="B343">
            <v>8425</v>
          </cell>
          <cell r="C343">
            <v>3.3420000000000001</v>
          </cell>
          <cell r="D343">
            <v>3.2446999999999999</v>
          </cell>
          <cell r="E343">
            <v>9.7199999999999995E-2</v>
          </cell>
          <cell r="F343">
            <v>0</v>
          </cell>
          <cell r="G343">
            <v>0</v>
          </cell>
          <cell r="H343">
            <v>6.6</v>
          </cell>
          <cell r="I343">
            <v>13.2</v>
          </cell>
          <cell r="J343">
            <v>22</v>
          </cell>
        </row>
        <row r="344">
          <cell r="B344">
            <v>8469</v>
          </cell>
          <cell r="C344">
            <v>1.6681999999999999</v>
          </cell>
          <cell r="D344">
            <v>1.6113999999999999</v>
          </cell>
          <cell r="E344">
            <v>5.6800000000000003E-2</v>
          </cell>
          <cell r="F344">
            <v>0</v>
          </cell>
          <cell r="G344">
            <v>0</v>
          </cell>
          <cell r="H344">
            <v>6.6</v>
          </cell>
          <cell r="I344">
            <v>13.2</v>
          </cell>
          <cell r="J344">
            <v>22</v>
          </cell>
        </row>
        <row r="345">
          <cell r="B345">
            <v>8469</v>
          </cell>
          <cell r="C345">
            <v>2.3866000000000001</v>
          </cell>
          <cell r="D345">
            <v>1.7750999999999999</v>
          </cell>
          <cell r="E345">
            <v>7.7999999999999996E-3</v>
          </cell>
          <cell r="F345">
            <v>0</v>
          </cell>
          <cell r="G345">
            <v>0.60370000000000001</v>
          </cell>
          <cell r="H345">
            <v>6.6</v>
          </cell>
          <cell r="I345">
            <v>13.2</v>
          </cell>
          <cell r="J345">
            <v>22</v>
          </cell>
        </row>
        <row r="346">
          <cell r="B346">
            <v>8454</v>
          </cell>
          <cell r="C346">
            <v>7.3925000000000001</v>
          </cell>
          <cell r="D346">
            <v>6.6261000000000001</v>
          </cell>
          <cell r="E346">
            <v>0.16159999999999999</v>
          </cell>
          <cell r="F346">
            <v>0</v>
          </cell>
          <cell r="G346">
            <v>0.6048</v>
          </cell>
          <cell r="H346">
            <v>6.6</v>
          </cell>
          <cell r="I346">
            <v>13.2</v>
          </cell>
          <cell r="J346">
            <v>22</v>
          </cell>
        </row>
        <row r="347">
          <cell r="B347">
            <v>9688</v>
          </cell>
          <cell r="C347">
            <v>0.6663</v>
          </cell>
          <cell r="D347">
            <v>0.64549999999999996</v>
          </cell>
          <cell r="E347">
            <v>2.07E-2</v>
          </cell>
          <cell r="F347">
            <v>0</v>
          </cell>
          <cell r="G347">
            <v>0</v>
          </cell>
          <cell r="H347">
            <v>6.6</v>
          </cell>
          <cell r="I347">
            <v>13.2</v>
          </cell>
          <cell r="J347">
            <v>22</v>
          </cell>
        </row>
        <row r="348">
          <cell r="B348">
            <v>9689</v>
          </cell>
          <cell r="C348">
            <v>1.3321000000000001</v>
          </cell>
          <cell r="D348">
            <v>1.2444999999999999</v>
          </cell>
          <cell r="E348">
            <v>2.8999999999999998E-3</v>
          </cell>
          <cell r="F348">
            <v>8.4699999999999998E-2</v>
          </cell>
          <cell r="G348">
            <v>0</v>
          </cell>
          <cell r="H348">
            <v>6.6</v>
          </cell>
          <cell r="I348">
            <v>13.2</v>
          </cell>
          <cell r="J348">
            <v>22</v>
          </cell>
        </row>
        <row r="349">
          <cell r="B349">
            <v>9687</v>
          </cell>
          <cell r="C349">
            <v>0.81369999999999998</v>
          </cell>
          <cell r="D349">
            <v>0.81030000000000002</v>
          </cell>
          <cell r="E349">
            <v>3.3999999999999998E-3</v>
          </cell>
          <cell r="F349">
            <v>0</v>
          </cell>
          <cell r="G349">
            <v>0</v>
          </cell>
          <cell r="H349">
            <v>6.6</v>
          </cell>
          <cell r="I349">
            <v>13.2</v>
          </cell>
          <cell r="J349">
            <v>22</v>
          </cell>
        </row>
        <row r="350">
          <cell r="B350">
            <v>9688</v>
          </cell>
          <cell r="C350">
            <v>2.8121999999999998</v>
          </cell>
          <cell r="D350">
            <v>2.7002999999999999</v>
          </cell>
          <cell r="E350">
            <v>2.7E-2</v>
          </cell>
          <cell r="F350">
            <v>8.4699999999999998E-2</v>
          </cell>
          <cell r="G350">
            <v>0</v>
          </cell>
          <cell r="H350">
            <v>6.6</v>
          </cell>
          <cell r="I350">
            <v>13.2</v>
          </cell>
          <cell r="J350">
            <v>22</v>
          </cell>
        </row>
        <row r="351">
          <cell r="B351">
            <v>9732</v>
          </cell>
          <cell r="C351">
            <v>1.3656999999999999</v>
          </cell>
          <cell r="D351">
            <v>1.357</v>
          </cell>
          <cell r="E351">
            <v>8.6999999999999994E-3</v>
          </cell>
          <cell r="F351">
            <v>0</v>
          </cell>
          <cell r="G351">
            <v>0</v>
          </cell>
          <cell r="H351">
            <v>6.6</v>
          </cell>
          <cell r="I351">
            <v>13.2</v>
          </cell>
          <cell r="J351">
            <v>22</v>
          </cell>
        </row>
        <row r="352">
          <cell r="B352">
            <v>9732</v>
          </cell>
          <cell r="C352">
            <v>1.6112</v>
          </cell>
          <cell r="D352">
            <v>1.4716</v>
          </cell>
          <cell r="E352">
            <v>0</v>
          </cell>
          <cell r="F352">
            <v>0.13950000000000001</v>
          </cell>
          <cell r="G352">
            <v>0</v>
          </cell>
          <cell r="H352">
            <v>6.6</v>
          </cell>
          <cell r="I352">
            <v>13.2</v>
          </cell>
          <cell r="J352">
            <v>22</v>
          </cell>
        </row>
        <row r="353">
          <cell r="B353">
            <v>9732</v>
          </cell>
          <cell r="C353">
            <v>1.9728000000000001</v>
          </cell>
          <cell r="D353">
            <v>1.9467000000000001</v>
          </cell>
          <cell r="E353">
            <v>2.6100000000000002E-2</v>
          </cell>
          <cell r="F353">
            <v>0</v>
          </cell>
          <cell r="G353">
            <v>0</v>
          </cell>
          <cell r="H353">
            <v>6.6</v>
          </cell>
          <cell r="I353">
            <v>13.2</v>
          </cell>
          <cell r="J353">
            <v>22</v>
          </cell>
        </row>
        <row r="354">
          <cell r="B354">
            <v>9732</v>
          </cell>
          <cell r="C354">
            <v>4.9497</v>
          </cell>
          <cell r="D354">
            <v>4.7752999999999997</v>
          </cell>
          <cell r="E354">
            <v>3.4799999999999998E-2</v>
          </cell>
          <cell r="F354">
            <v>0.13950000000000001</v>
          </cell>
          <cell r="G354">
            <v>0</v>
          </cell>
          <cell r="H354">
            <v>6.6</v>
          </cell>
          <cell r="I354">
            <v>13.2</v>
          </cell>
          <cell r="J354">
            <v>22</v>
          </cell>
        </row>
        <row r="355">
          <cell r="B355">
            <v>9748</v>
          </cell>
          <cell r="C355">
            <v>4.2613000000000003</v>
          </cell>
          <cell r="D355">
            <v>3.0019</v>
          </cell>
          <cell r="E355">
            <v>1.3299999999999999E-2</v>
          </cell>
          <cell r="F355">
            <v>0.623</v>
          </cell>
          <cell r="G355">
            <v>0.623</v>
          </cell>
          <cell r="H355">
            <v>6.6</v>
          </cell>
          <cell r="I355">
            <v>13.2</v>
          </cell>
          <cell r="J355">
            <v>22</v>
          </cell>
        </row>
        <row r="356">
          <cell r="B356">
            <v>9748</v>
          </cell>
          <cell r="C356">
            <v>2.2879999999999998</v>
          </cell>
          <cell r="D356">
            <v>1.8965000000000001</v>
          </cell>
          <cell r="E356">
            <v>4.3E-3</v>
          </cell>
          <cell r="F356">
            <v>1.0200000000000001E-2</v>
          </cell>
          <cell r="G356">
            <v>0.377</v>
          </cell>
          <cell r="H356">
            <v>6.6</v>
          </cell>
          <cell r="I356">
            <v>13.2</v>
          </cell>
          <cell r="J356">
            <v>22</v>
          </cell>
        </row>
        <row r="357">
          <cell r="B357">
            <v>9844</v>
          </cell>
          <cell r="C357">
            <v>1.8669</v>
          </cell>
          <cell r="D357">
            <v>1.8569</v>
          </cell>
          <cell r="E357">
            <v>1.01E-2</v>
          </cell>
          <cell r="F357">
            <v>0</v>
          </cell>
          <cell r="G357">
            <v>0</v>
          </cell>
          <cell r="H357">
            <v>6.6</v>
          </cell>
          <cell r="I357">
            <v>13.2</v>
          </cell>
          <cell r="J357">
            <v>22</v>
          </cell>
        </row>
        <row r="358">
          <cell r="B358">
            <v>9780</v>
          </cell>
          <cell r="C358">
            <v>8.407</v>
          </cell>
          <cell r="D358">
            <v>6.7514000000000003</v>
          </cell>
          <cell r="E358">
            <v>2.7699999999999999E-2</v>
          </cell>
          <cell r="F358">
            <v>0.63109999999999999</v>
          </cell>
          <cell r="G358">
            <v>0.99670000000000003</v>
          </cell>
          <cell r="I358">
            <v>13.2</v>
          </cell>
          <cell r="J358">
            <v>22</v>
          </cell>
        </row>
        <row r="359">
          <cell r="B359">
            <v>9414</v>
          </cell>
          <cell r="C359">
            <v>23.383400000000002</v>
          </cell>
          <cell r="D359">
            <v>20.6798</v>
          </cell>
          <cell r="E359">
            <v>0.23769999999999999</v>
          </cell>
          <cell r="F359">
            <v>0.8871</v>
          </cell>
          <cell r="G359">
            <v>1.5786</v>
          </cell>
          <cell r="J359">
            <v>22</v>
          </cell>
        </row>
        <row r="361">
          <cell r="B361" t="str">
            <v>Evolução FEC Conjunto Itapecerica da Serra - Centro</v>
          </cell>
        </row>
        <row r="362">
          <cell r="B362" t="str">
            <v>CONSUM</v>
          </cell>
          <cell r="C362" t="str">
            <v>TOTAL</v>
          </cell>
          <cell r="D362" t="str">
            <v>NPROG</v>
          </cell>
          <cell r="E362" t="str">
            <v>PROG</v>
          </cell>
          <cell r="F362" t="str">
            <v>SUBT INT</v>
          </cell>
          <cell r="G362" t="str">
            <v>SUBT EXT</v>
          </cell>
          <cell r="H362" t="str">
            <v>Padrão Mensal = 6,6</v>
          </cell>
          <cell r="I362" t="str">
            <v>Padrão Trimestral = 13,2</v>
          </cell>
          <cell r="J362" t="str">
            <v>Padrão Anual = 22</v>
          </cell>
        </row>
        <row r="363">
          <cell r="B363">
            <v>20143</v>
          </cell>
          <cell r="C363">
            <v>1.5167999999999999</v>
          </cell>
          <cell r="D363">
            <v>1.4821</v>
          </cell>
          <cell r="E363">
            <v>3.4799999999999998E-2</v>
          </cell>
          <cell r="F363">
            <v>0</v>
          </cell>
          <cell r="G363">
            <v>0</v>
          </cell>
          <cell r="H363">
            <v>6.6</v>
          </cell>
          <cell r="I363">
            <v>13.2</v>
          </cell>
          <cell r="J363">
            <v>22</v>
          </cell>
        </row>
        <row r="364">
          <cell r="B364">
            <v>20143</v>
          </cell>
          <cell r="C364">
            <v>1.2989999999999999</v>
          </cell>
          <cell r="D364">
            <v>1.2896000000000001</v>
          </cell>
          <cell r="E364">
            <v>9.4000000000000004E-3</v>
          </cell>
          <cell r="F364">
            <v>0</v>
          </cell>
          <cell r="G364">
            <v>0</v>
          </cell>
          <cell r="H364">
            <v>6.6</v>
          </cell>
          <cell r="I364">
            <v>13.2</v>
          </cell>
          <cell r="J364">
            <v>22</v>
          </cell>
        </row>
        <row r="365">
          <cell r="B365">
            <v>20129</v>
          </cell>
          <cell r="C365">
            <v>1.8602000000000001</v>
          </cell>
          <cell r="D365">
            <v>0.85809999999999997</v>
          </cell>
          <cell r="E365">
            <v>2.0999999999999999E-3</v>
          </cell>
          <cell r="F365">
            <v>0</v>
          </cell>
          <cell r="G365">
            <v>1</v>
          </cell>
          <cell r="H365">
            <v>6.6</v>
          </cell>
          <cell r="I365">
            <v>13.2</v>
          </cell>
          <cell r="J365">
            <v>22</v>
          </cell>
        </row>
        <row r="366">
          <cell r="B366">
            <v>20138</v>
          </cell>
          <cell r="C366">
            <v>4.6759000000000004</v>
          </cell>
          <cell r="D366">
            <v>3.6301000000000001</v>
          </cell>
          <cell r="E366">
            <v>4.6300000000000001E-2</v>
          </cell>
          <cell r="F366">
            <v>0</v>
          </cell>
          <cell r="G366">
            <v>0.99960000000000004</v>
          </cell>
          <cell r="H366">
            <v>6.6</v>
          </cell>
          <cell r="I366">
            <v>13.2</v>
          </cell>
          <cell r="J366">
            <v>22</v>
          </cell>
        </row>
        <row r="367">
          <cell r="B367">
            <v>23272</v>
          </cell>
          <cell r="C367">
            <v>0.66110000000000002</v>
          </cell>
          <cell r="D367">
            <v>0.65749999999999997</v>
          </cell>
          <cell r="E367">
            <v>3.5000000000000001E-3</v>
          </cell>
          <cell r="F367">
            <v>0</v>
          </cell>
          <cell r="G367">
            <v>0</v>
          </cell>
          <cell r="H367">
            <v>6.6</v>
          </cell>
          <cell r="I367">
            <v>13.2</v>
          </cell>
          <cell r="J367">
            <v>22</v>
          </cell>
        </row>
        <row r="368">
          <cell r="B368">
            <v>23352</v>
          </cell>
          <cell r="C368">
            <v>1.3194999999999999</v>
          </cell>
          <cell r="D368">
            <v>1.2373000000000001</v>
          </cell>
          <cell r="E368">
            <v>4.5699999999999998E-2</v>
          </cell>
          <cell r="F368">
            <v>3.6499999999999998E-2</v>
          </cell>
          <cell r="G368">
            <v>0</v>
          </cell>
          <cell r="H368">
            <v>6.6</v>
          </cell>
          <cell r="I368">
            <v>13.2</v>
          </cell>
          <cell r="J368">
            <v>22</v>
          </cell>
        </row>
        <row r="369">
          <cell r="B369">
            <v>23352</v>
          </cell>
          <cell r="C369">
            <v>0.59550000000000003</v>
          </cell>
          <cell r="D369">
            <v>0.58779999999999999</v>
          </cell>
          <cell r="E369">
            <v>7.6E-3</v>
          </cell>
          <cell r="F369">
            <v>0</v>
          </cell>
          <cell r="G369">
            <v>0</v>
          </cell>
          <cell r="H369">
            <v>6.6</v>
          </cell>
          <cell r="I369">
            <v>13.2</v>
          </cell>
          <cell r="J369">
            <v>22</v>
          </cell>
        </row>
        <row r="370">
          <cell r="B370">
            <v>23325</v>
          </cell>
          <cell r="C370">
            <v>2.5768</v>
          </cell>
          <cell r="D370">
            <v>2.4832000000000001</v>
          </cell>
          <cell r="E370">
            <v>5.6899999999999999E-2</v>
          </cell>
          <cell r="F370">
            <v>3.6499999999999998E-2</v>
          </cell>
          <cell r="G370">
            <v>0</v>
          </cell>
          <cell r="H370">
            <v>6.6</v>
          </cell>
          <cell r="I370">
            <v>13.2</v>
          </cell>
          <cell r="J370">
            <v>22</v>
          </cell>
        </row>
        <row r="371">
          <cell r="B371">
            <v>23470</v>
          </cell>
          <cell r="C371">
            <v>1.1042000000000001</v>
          </cell>
          <cell r="D371">
            <v>1.1040000000000001</v>
          </cell>
          <cell r="E371">
            <v>2.0000000000000001E-4</v>
          </cell>
          <cell r="F371">
            <v>0</v>
          </cell>
          <cell r="G371">
            <v>0</v>
          </cell>
          <cell r="H371">
            <v>6.6</v>
          </cell>
          <cell r="I371">
            <v>13.2</v>
          </cell>
          <cell r="J371">
            <v>22</v>
          </cell>
        </row>
        <row r="372">
          <cell r="B372">
            <v>23470</v>
          </cell>
          <cell r="C372">
            <v>1.1581999999999999</v>
          </cell>
          <cell r="D372">
            <v>0.70799999999999996</v>
          </cell>
          <cell r="E372">
            <v>8.8000000000000005E-3</v>
          </cell>
          <cell r="F372">
            <v>0.44140000000000001</v>
          </cell>
          <cell r="G372">
            <v>0</v>
          </cell>
          <cell r="H372">
            <v>6.6</v>
          </cell>
          <cell r="I372">
            <v>13.2</v>
          </cell>
          <cell r="J372">
            <v>22</v>
          </cell>
        </row>
        <row r="373">
          <cell r="B373">
            <v>23470</v>
          </cell>
          <cell r="C373">
            <v>0.81669999999999998</v>
          </cell>
          <cell r="D373">
            <v>0.8145</v>
          </cell>
          <cell r="E373">
            <v>2.2000000000000001E-3</v>
          </cell>
          <cell r="F373">
            <v>0</v>
          </cell>
          <cell r="G373">
            <v>0</v>
          </cell>
          <cell r="H373">
            <v>6.6</v>
          </cell>
          <cell r="I373">
            <v>13.2</v>
          </cell>
          <cell r="J373">
            <v>22</v>
          </cell>
        </row>
        <row r="374">
          <cell r="B374">
            <v>23470</v>
          </cell>
          <cell r="C374">
            <v>3.0790999999999999</v>
          </cell>
          <cell r="D374">
            <v>2.6265000000000001</v>
          </cell>
          <cell r="E374">
            <v>1.12E-2</v>
          </cell>
          <cell r="F374">
            <v>0.44140000000000001</v>
          </cell>
          <cell r="G374">
            <v>0</v>
          </cell>
          <cell r="H374">
            <v>6.6</v>
          </cell>
          <cell r="I374">
            <v>13.2</v>
          </cell>
          <cell r="J374">
            <v>22</v>
          </cell>
        </row>
        <row r="375">
          <cell r="B375">
            <v>23475</v>
          </cell>
          <cell r="C375">
            <v>3.5596999999999999</v>
          </cell>
          <cell r="D375">
            <v>1.7553000000000001</v>
          </cell>
          <cell r="E375">
            <v>1.5E-3</v>
          </cell>
          <cell r="F375">
            <v>0.80289999999999995</v>
          </cell>
          <cell r="G375">
            <v>1</v>
          </cell>
          <cell r="H375">
            <v>6.6</v>
          </cell>
          <cell r="I375">
            <v>13.2</v>
          </cell>
          <cell r="J375">
            <v>22</v>
          </cell>
        </row>
        <row r="376">
          <cell r="B376">
            <v>23473</v>
          </cell>
          <cell r="C376">
            <v>1.5424</v>
          </cell>
          <cell r="D376">
            <v>1.2927999999999999</v>
          </cell>
          <cell r="E376">
            <v>4.3E-3</v>
          </cell>
          <cell r="F376">
            <v>0.24529999999999999</v>
          </cell>
          <cell r="G376">
            <v>0</v>
          </cell>
          <cell r="H376">
            <v>6.6</v>
          </cell>
          <cell r="I376">
            <v>13.2</v>
          </cell>
          <cell r="J376">
            <v>22</v>
          </cell>
        </row>
        <row r="377">
          <cell r="B377">
            <v>23771</v>
          </cell>
          <cell r="C377">
            <v>1.0152000000000001</v>
          </cell>
          <cell r="D377">
            <v>0.9677</v>
          </cell>
          <cell r="E377">
            <v>4.7500000000000001E-2</v>
          </cell>
          <cell r="F377">
            <v>0</v>
          </cell>
          <cell r="G377">
            <v>0</v>
          </cell>
          <cell r="H377">
            <v>6.6</v>
          </cell>
          <cell r="I377">
            <v>13.2</v>
          </cell>
          <cell r="J377">
            <v>22</v>
          </cell>
        </row>
        <row r="378">
          <cell r="B378">
            <v>23573</v>
          </cell>
          <cell r="C378">
            <v>6.1044999999999998</v>
          </cell>
          <cell r="D378">
            <v>4.0110999999999999</v>
          </cell>
          <cell r="E378">
            <v>5.3699999999999998E-2</v>
          </cell>
          <cell r="F378">
            <v>1.0438000000000001</v>
          </cell>
          <cell r="G378">
            <v>0.99580000000000002</v>
          </cell>
          <cell r="I378">
            <v>13.2</v>
          </cell>
          <cell r="J378">
            <v>22</v>
          </cell>
        </row>
        <row r="379">
          <cell r="B379">
            <v>22627</v>
          </cell>
          <cell r="C379">
            <v>16.371300000000002</v>
          </cell>
          <cell r="D379">
            <v>12.6938</v>
          </cell>
          <cell r="E379">
            <v>0.16739999999999999</v>
          </cell>
          <cell r="F379">
            <v>1.583</v>
          </cell>
          <cell r="G379">
            <v>1.9271</v>
          </cell>
          <cell r="J379">
            <v>22</v>
          </cell>
        </row>
        <row r="381">
          <cell r="B381" t="str">
            <v>Evolução FEC Conjunto Itapevi</v>
          </cell>
        </row>
        <row r="382">
          <cell r="B382" t="str">
            <v>CONSUM</v>
          </cell>
          <cell r="C382" t="str">
            <v>TOTAL</v>
          </cell>
          <cell r="D382" t="str">
            <v>NPROG</v>
          </cell>
          <cell r="E382" t="str">
            <v>PROG</v>
          </cell>
          <cell r="F382" t="str">
            <v>SUBT INT</v>
          </cell>
          <cell r="G382" t="str">
            <v>SUBT EXT</v>
          </cell>
          <cell r="H382" t="str">
            <v>Padrão Mensal = 4,5</v>
          </cell>
          <cell r="I382" t="str">
            <v>Padrão Trimestral = 9</v>
          </cell>
          <cell r="J382" t="str">
            <v>Padrão Anual = 15</v>
          </cell>
        </row>
        <row r="383">
          <cell r="B383">
            <v>45548</v>
          </cell>
          <cell r="C383">
            <v>1.0807</v>
          </cell>
          <cell r="D383">
            <v>1.0185999999999999</v>
          </cell>
          <cell r="E383">
            <v>6.2199999999999998E-2</v>
          </cell>
          <cell r="F383">
            <v>0</v>
          </cell>
          <cell r="G383">
            <v>0</v>
          </cell>
          <cell r="H383">
            <v>4.5</v>
          </cell>
          <cell r="I383">
            <v>9</v>
          </cell>
          <cell r="J383">
            <v>15</v>
          </cell>
        </row>
        <row r="384">
          <cell r="B384">
            <v>45548</v>
          </cell>
          <cell r="C384">
            <v>0.37390000000000001</v>
          </cell>
          <cell r="D384">
            <v>0.33979999999999999</v>
          </cell>
          <cell r="E384">
            <v>1.9400000000000001E-2</v>
          </cell>
          <cell r="F384">
            <v>1.4800000000000001E-2</v>
          </cell>
          <cell r="G384">
            <v>0</v>
          </cell>
          <cell r="H384">
            <v>4.5</v>
          </cell>
          <cell r="I384">
            <v>9</v>
          </cell>
          <cell r="J384">
            <v>15</v>
          </cell>
        </row>
        <row r="385">
          <cell r="B385">
            <v>45488</v>
          </cell>
          <cell r="C385">
            <v>1.1642999999999999</v>
          </cell>
          <cell r="D385">
            <v>0.53790000000000004</v>
          </cell>
          <cell r="E385">
            <v>2.6599999999999999E-2</v>
          </cell>
          <cell r="F385">
            <v>0.5998</v>
          </cell>
          <cell r="G385">
            <v>0</v>
          </cell>
          <cell r="H385">
            <v>4.5</v>
          </cell>
          <cell r="I385">
            <v>9</v>
          </cell>
          <cell r="J385">
            <v>15</v>
          </cell>
        </row>
        <row r="386">
          <cell r="B386">
            <v>45528</v>
          </cell>
          <cell r="C386">
            <v>2.6185</v>
          </cell>
          <cell r="D386">
            <v>1.8964000000000001</v>
          </cell>
          <cell r="E386">
            <v>0.1082</v>
          </cell>
          <cell r="F386">
            <v>0.61409999999999998</v>
          </cell>
          <cell r="G386">
            <v>0</v>
          </cell>
          <cell r="H386">
            <v>4.5</v>
          </cell>
          <cell r="I386">
            <v>9</v>
          </cell>
          <cell r="J386">
            <v>15</v>
          </cell>
        </row>
        <row r="387">
          <cell r="B387">
            <v>46927</v>
          </cell>
          <cell r="C387">
            <v>0.4259</v>
          </cell>
          <cell r="D387">
            <v>0.38329999999999997</v>
          </cell>
          <cell r="E387">
            <v>4.2599999999999999E-2</v>
          </cell>
          <cell r="F387">
            <v>0</v>
          </cell>
          <cell r="G387">
            <v>0</v>
          </cell>
          <cell r="H387">
            <v>4.5</v>
          </cell>
          <cell r="I387">
            <v>9</v>
          </cell>
          <cell r="J387">
            <v>15</v>
          </cell>
        </row>
        <row r="388">
          <cell r="B388">
            <v>46861</v>
          </cell>
          <cell r="C388">
            <v>1.0130999999999999</v>
          </cell>
          <cell r="D388">
            <v>1.0119</v>
          </cell>
          <cell r="E388">
            <v>1.1999999999999999E-3</v>
          </cell>
          <cell r="F388">
            <v>0</v>
          </cell>
          <cell r="G388">
            <v>0</v>
          </cell>
          <cell r="H388">
            <v>4.5</v>
          </cell>
          <cell r="I388">
            <v>9</v>
          </cell>
          <cell r="J388">
            <v>15</v>
          </cell>
        </row>
        <row r="389">
          <cell r="B389">
            <v>46888</v>
          </cell>
          <cell r="C389">
            <v>0.44829999999999998</v>
          </cell>
          <cell r="D389">
            <v>0.44230000000000003</v>
          </cell>
          <cell r="E389">
            <v>6.1000000000000004E-3</v>
          </cell>
          <cell r="F389">
            <v>0</v>
          </cell>
          <cell r="G389">
            <v>0</v>
          </cell>
          <cell r="H389">
            <v>4.5</v>
          </cell>
          <cell r="I389">
            <v>9</v>
          </cell>
          <cell r="J389">
            <v>15</v>
          </cell>
        </row>
        <row r="390">
          <cell r="B390">
            <v>46892</v>
          </cell>
          <cell r="C390">
            <v>1.8869</v>
          </cell>
          <cell r="D390">
            <v>1.8371</v>
          </cell>
          <cell r="E390">
            <v>4.99E-2</v>
          </cell>
          <cell r="F390">
            <v>0</v>
          </cell>
          <cell r="G390">
            <v>0</v>
          </cell>
          <cell r="H390">
            <v>4.5</v>
          </cell>
          <cell r="I390">
            <v>9</v>
          </cell>
          <cell r="J390">
            <v>15</v>
          </cell>
        </row>
        <row r="391">
          <cell r="B391">
            <v>47292</v>
          </cell>
          <cell r="C391">
            <v>0.66759999999999997</v>
          </cell>
          <cell r="D391">
            <v>0.61970000000000003</v>
          </cell>
          <cell r="E391">
            <v>1.84E-2</v>
          </cell>
          <cell r="F391">
            <v>2.9499999999999998E-2</v>
          </cell>
          <cell r="G391">
            <v>0</v>
          </cell>
          <cell r="H391">
            <v>4.5</v>
          </cell>
          <cell r="I391">
            <v>9</v>
          </cell>
          <cell r="J391">
            <v>15</v>
          </cell>
        </row>
        <row r="392">
          <cell r="B392">
            <v>47292</v>
          </cell>
          <cell r="C392">
            <v>0.52149999999999996</v>
          </cell>
          <cell r="D392">
            <v>0.48859999999999998</v>
          </cell>
          <cell r="E392">
            <v>3.2899999999999999E-2</v>
          </cell>
          <cell r="F392">
            <v>0</v>
          </cell>
          <cell r="G392">
            <v>0</v>
          </cell>
          <cell r="H392">
            <v>4.5</v>
          </cell>
          <cell r="I392">
            <v>9</v>
          </cell>
          <cell r="J392">
            <v>15</v>
          </cell>
        </row>
        <row r="393">
          <cell r="B393">
            <v>47246</v>
          </cell>
          <cell r="C393">
            <v>0.40110000000000001</v>
          </cell>
          <cell r="D393">
            <v>0.37919999999999998</v>
          </cell>
          <cell r="E393">
            <v>2.1899999999999999E-2</v>
          </cell>
          <cell r="F393">
            <v>0</v>
          </cell>
          <cell r="G393">
            <v>0</v>
          </cell>
          <cell r="H393">
            <v>4.5</v>
          </cell>
          <cell r="I393">
            <v>9</v>
          </cell>
          <cell r="J393">
            <v>15</v>
          </cell>
        </row>
        <row r="394">
          <cell r="B394">
            <v>47277</v>
          </cell>
          <cell r="C394">
            <v>1.5903</v>
          </cell>
          <cell r="D394">
            <v>1.4876</v>
          </cell>
          <cell r="E394">
            <v>7.3200000000000001E-2</v>
          </cell>
          <cell r="F394">
            <v>2.9499999999999998E-2</v>
          </cell>
          <cell r="G394">
            <v>0</v>
          </cell>
          <cell r="H394">
            <v>4.5</v>
          </cell>
          <cell r="I394">
            <v>9</v>
          </cell>
          <cell r="J394">
            <v>15</v>
          </cell>
        </row>
        <row r="395">
          <cell r="B395">
            <v>47302</v>
          </cell>
          <cell r="C395">
            <v>1.4319</v>
          </cell>
          <cell r="D395">
            <v>0.42409999999999998</v>
          </cell>
          <cell r="E395">
            <v>7.7000000000000002E-3</v>
          </cell>
          <cell r="F395">
            <v>1</v>
          </cell>
          <cell r="G395">
            <v>0</v>
          </cell>
          <cell r="H395">
            <v>4.5</v>
          </cell>
          <cell r="I395">
            <v>9</v>
          </cell>
          <cell r="J395">
            <v>15</v>
          </cell>
        </row>
        <row r="396">
          <cell r="B396">
            <v>47302</v>
          </cell>
          <cell r="C396">
            <v>1.5854999999999999</v>
          </cell>
          <cell r="D396">
            <v>1.1761999999999999</v>
          </cell>
          <cell r="E396">
            <v>6.7000000000000002E-3</v>
          </cell>
          <cell r="F396">
            <v>0.40250000000000002</v>
          </cell>
          <cell r="G396">
            <v>0</v>
          </cell>
          <cell r="H396">
            <v>4.5</v>
          </cell>
          <cell r="I396">
            <v>9</v>
          </cell>
          <cell r="J396">
            <v>15</v>
          </cell>
        </row>
        <row r="397">
          <cell r="B397">
            <v>47780</v>
          </cell>
          <cell r="C397">
            <v>0.90780000000000005</v>
          </cell>
          <cell r="D397">
            <v>0.69830000000000003</v>
          </cell>
          <cell r="E397">
            <v>1.2699999999999999E-2</v>
          </cell>
          <cell r="F397">
            <v>0.1968</v>
          </cell>
          <cell r="G397">
            <v>0</v>
          </cell>
          <cell r="H397">
            <v>4.5</v>
          </cell>
          <cell r="I397">
            <v>9</v>
          </cell>
          <cell r="J397">
            <v>15</v>
          </cell>
        </row>
        <row r="398">
          <cell r="B398">
            <v>47461</v>
          </cell>
          <cell r="C398">
            <v>3.9211999999999998</v>
          </cell>
          <cell r="D398">
            <v>2.2978999999999998</v>
          </cell>
          <cell r="E398">
            <v>2.7099999999999999E-2</v>
          </cell>
          <cell r="F398">
            <v>1.5959000000000001</v>
          </cell>
          <cell r="G398">
            <v>0</v>
          </cell>
          <cell r="I398">
            <v>9</v>
          </cell>
          <cell r="J398">
            <v>15</v>
          </cell>
        </row>
        <row r="399">
          <cell r="B399">
            <v>46790</v>
          </cell>
          <cell r="C399">
            <v>10.023199999999999</v>
          </cell>
          <cell r="D399">
            <v>7.5202999999999998</v>
          </cell>
          <cell r="E399">
            <v>0.25679999999999997</v>
          </cell>
          <cell r="F399">
            <v>2.2461000000000002</v>
          </cell>
          <cell r="G399">
            <v>0</v>
          </cell>
          <cell r="J399">
            <v>15</v>
          </cell>
        </row>
        <row r="401">
          <cell r="B401" t="str">
            <v>Evolução FEC Conjunto Itaquera - Iguatemi</v>
          </cell>
        </row>
        <row r="402">
          <cell r="B402" t="str">
            <v>CONSUM</v>
          </cell>
          <cell r="C402" t="str">
            <v>TOTAL</v>
          </cell>
          <cell r="D402" t="str">
            <v>NPROG</v>
          </cell>
          <cell r="E402" t="str">
            <v>PROG</v>
          </cell>
          <cell r="F402" t="str">
            <v>SUBT INT</v>
          </cell>
          <cell r="G402" t="str">
            <v>SUBT EXT</v>
          </cell>
          <cell r="H402" t="str">
            <v>Padrão Mensal = 3</v>
          </cell>
          <cell r="I402" t="str">
            <v>Padrão Trimestral = 6</v>
          </cell>
          <cell r="J402" t="str">
            <v>Padrão Anual = 10</v>
          </cell>
        </row>
        <row r="403">
          <cell r="B403">
            <v>239677</v>
          </cell>
          <cell r="C403">
            <v>0.92169999999999996</v>
          </cell>
          <cell r="D403">
            <v>0.81730000000000003</v>
          </cell>
          <cell r="E403">
            <v>0.10440000000000001</v>
          </cell>
          <cell r="F403">
            <v>0</v>
          </cell>
          <cell r="G403">
            <v>0</v>
          </cell>
          <cell r="H403">
            <v>3</v>
          </cell>
          <cell r="I403">
            <v>6</v>
          </cell>
          <cell r="J403">
            <v>10</v>
          </cell>
        </row>
        <row r="404">
          <cell r="B404">
            <v>239666</v>
          </cell>
          <cell r="C404">
            <v>0.71240000000000003</v>
          </cell>
          <cell r="D404">
            <v>0.26340000000000002</v>
          </cell>
          <cell r="E404">
            <v>3.44E-2</v>
          </cell>
          <cell r="F404">
            <v>7.3400000000000007E-2</v>
          </cell>
          <cell r="G404">
            <v>0.3412</v>
          </cell>
          <cell r="H404">
            <v>3</v>
          </cell>
          <cell r="I404">
            <v>6</v>
          </cell>
          <cell r="J404">
            <v>10</v>
          </cell>
        </row>
        <row r="405">
          <cell r="B405">
            <v>239618</v>
          </cell>
          <cell r="C405">
            <v>0.55430000000000001</v>
          </cell>
          <cell r="D405">
            <v>0.4708</v>
          </cell>
          <cell r="E405">
            <v>2.4299999999999999E-2</v>
          </cell>
          <cell r="F405">
            <v>0</v>
          </cell>
          <cell r="G405">
            <v>5.9200000000000003E-2</v>
          </cell>
          <cell r="H405">
            <v>3</v>
          </cell>
          <cell r="I405">
            <v>6</v>
          </cell>
          <cell r="J405">
            <v>10</v>
          </cell>
        </row>
        <row r="406">
          <cell r="B406">
            <v>239654</v>
          </cell>
          <cell r="C406">
            <v>2.1884000000000001</v>
          </cell>
          <cell r="D406">
            <v>1.5515000000000001</v>
          </cell>
          <cell r="E406">
            <v>0.16309999999999999</v>
          </cell>
          <cell r="F406">
            <v>7.3400000000000007E-2</v>
          </cell>
          <cell r="G406">
            <v>0.40039999999999998</v>
          </cell>
          <cell r="H406">
            <v>3</v>
          </cell>
          <cell r="I406">
            <v>6</v>
          </cell>
          <cell r="J406">
            <v>10</v>
          </cell>
        </row>
        <row r="407">
          <cell r="B407">
            <v>239653</v>
          </cell>
          <cell r="C407">
            <v>0.8226</v>
          </cell>
          <cell r="D407">
            <v>0.63319999999999999</v>
          </cell>
          <cell r="E407">
            <v>5.5E-2</v>
          </cell>
          <cell r="F407">
            <v>0.13439999999999999</v>
          </cell>
          <cell r="G407">
            <v>0</v>
          </cell>
          <cell r="H407">
            <v>3</v>
          </cell>
          <cell r="I407">
            <v>6</v>
          </cell>
          <cell r="J407">
            <v>10</v>
          </cell>
        </row>
        <row r="408">
          <cell r="B408">
            <v>239653</v>
          </cell>
          <cell r="C408">
            <v>1.0245</v>
          </cell>
          <cell r="D408">
            <v>0.68859999999999999</v>
          </cell>
          <cell r="E408">
            <v>0.1636</v>
          </cell>
          <cell r="F408">
            <v>0.17230000000000001</v>
          </cell>
          <cell r="G408">
            <v>0</v>
          </cell>
          <cell r="H408">
            <v>3</v>
          </cell>
          <cell r="I408">
            <v>6</v>
          </cell>
          <cell r="J408">
            <v>10</v>
          </cell>
        </row>
        <row r="409">
          <cell r="B409">
            <v>239653</v>
          </cell>
          <cell r="C409">
            <v>0.41</v>
          </cell>
          <cell r="D409">
            <v>0.32090000000000002</v>
          </cell>
          <cell r="E409">
            <v>1.5699999999999999E-2</v>
          </cell>
          <cell r="F409">
            <v>7.3400000000000007E-2</v>
          </cell>
          <cell r="G409">
            <v>0</v>
          </cell>
          <cell r="H409">
            <v>3</v>
          </cell>
          <cell r="I409">
            <v>6</v>
          </cell>
          <cell r="J409">
            <v>10</v>
          </cell>
        </row>
        <row r="410">
          <cell r="B410">
            <v>239653</v>
          </cell>
          <cell r="C410">
            <v>2.2570999999999999</v>
          </cell>
          <cell r="D410">
            <v>1.6427</v>
          </cell>
          <cell r="E410">
            <v>0.23430000000000001</v>
          </cell>
          <cell r="F410">
            <v>0.38009999999999999</v>
          </cell>
          <cell r="G410">
            <v>0</v>
          </cell>
          <cell r="H410">
            <v>3</v>
          </cell>
          <cell r="I410">
            <v>6</v>
          </cell>
          <cell r="J410">
            <v>10</v>
          </cell>
        </row>
        <row r="411">
          <cell r="B411">
            <v>241809</v>
          </cell>
          <cell r="C411">
            <v>0.60419999999999996</v>
          </cell>
          <cell r="D411">
            <v>0.49659999999999999</v>
          </cell>
          <cell r="E411">
            <v>3.3099999999999997E-2</v>
          </cell>
          <cell r="F411">
            <v>7.4399999999999994E-2</v>
          </cell>
          <cell r="G411">
            <v>0</v>
          </cell>
          <cell r="H411">
            <v>3</v>
          </cell>
          <cell r="I411">
            <v>6</v>
          </cell>
          <cell r="J411">
            <v>10</v>
          </cell>
        </row>
        <row r="412">
          <cell r="B412">
            <v>241914</v>
          </cell>
          <cell r="C412">
            <v>0.4945</v>
          </cell>
          <cell r="D412">
            <v>0.4405</v>
          </cell>
          <cell r="E412">
            <v>5.3999999999999999E-2</v>
          </cell>
          <cell r="F412">
            <v>0</v>
          </cell>
          <cell r="G412">
            <v>0</v>
          </cell>
          <cell r="H412">
            <v>3</v>
          </cell>
          <cell r="I412">
            <v>6</v>
          </cell>
          <cell r="J412">
            <v>10</v>
          </cell>
        </row>
        <row r="413">
          <cell r="B413">
            <v>241793</v>
          </cell>
          <cell r="C413">
            <v>0.62860000000000005</v>
          </cell>
          <cell r="D413">
            <v>0.5101</v>
          </cell>
          <cell r="E413">
            <v>4.3700000000000003E-2</v>
          </cell>
          <cell r="F413">
            <v>7.4800000000000005E-2</v>
          </cell>
          <cell r="G413">
            <v>0</v>
          </cell>
          <cell r="H413">
            <v>3</v>
          </cell>
          <cell r="I413">
            <v>6</v>
          </cell>
          <cell r="J413">
            <v>10</v>
          </cell>
        </row>
        <row r="414">
          <cell r="B414">
            <v>241839</v>
          </cell>
          <cell r="C414">
            <v>1.7273000000000001</v>
          </cell>
          <cell r="D414">
            <v>1.4472</v>
          </cell>
          <cell r="E414">
            <v>0.1308</v>
          </cell>
          <cell r="F414">
            <v>0.1492</v>
          </cell>
          <cell r="G414">
            <v>0</v>
          </cell>
          <cell r="H414">
            <v>3</v>
          </cell>
          <cell r="I414">
            <v>6</v>
          </cell>
          <cell r="J414">
            <v>10</v>
          </cell>
        </row>
        <row r="415">
          <cell r="B415">
            <v>241955</v>
          </cell>
          <cell r="C415">
            <v>1.0486</v>
          </cell>
          <cell r="D415">
            <v>1.0421</v>
          </cell>
          <cell r="E415">
            <v>6.4999999999999997E-3</v>
          </cell>
          <cell r="F415">
            <v>0</v>
          </cell>
          <cell r="G415">
            <v>0</v>
          </cell>
          <cell r="H415">
            <v>3</v>
          </cell>
          <cell r="I415">
            <v>6</v>
          </cell>
          <cell r="J415">
            <v>10</v>
          </cell>
        </row>
        <row r="416">
          <cell r="B416">
            <v>241955</v>
          </cell>
          <cell r="C416">
            <v>1.5616000000000001</v>
          </cell>
          <cell r="D416">
            <v>0.76970000000000005</v>
          </cell>
          <cell r="E416">
            <v>3.0800000000000001E-2</v>
          </cell>
          <cell r="F416">
            <v>0.1</v>
          </cell>
          <cell r="G416">
            <v>0.66100000000000003</v>
          </cell>
          <cell r="H416">
            <v>3</v>
          </cell>
          <cell r="I416">
            <v>6</v>
          </cell>
          <cell r="J416">
            <v>10</v>
          </cell>
        </row>
        <row r="417">
          <cell r="B417">
            <v>242638</v>
          </cell>
          <cell r="C417">
            <v>0.80600000000000005</v>
          </cell>
          <cell r="D417">
            <v>0.77210000000000001</v>
          </cell>
          <cell r="E417">
            <v>3.39E-2</v>
          </cell>
          <cell r="F417">
            <v>0</v>
          </cell>
          <cell r="G417">
            <v>0</v>
          </cell>
          <cell r="H417">
            <v>3</v>
          </cell>
          <cell r="I417">
            <v>6</v>
          </cell>
          <cell r="J417">
            <v>10</v>
          </cell>
        </row>
        <row r="418">
          <cell r="B418">
            <v>242183</v>
          </cell>
          <cell r="C418">
            <v>3.4152999999999998</v>
          </cell>
          <cell r="D418">
            <v>2.5836000000000001</v>
          </cell>
          <cell r="E418">
            <v>7.1199999999999999E-2</v>
          </cell>
          <cell r="F418">
            <v>9.9900000000000003E-2</v>
          </cell>
          <cell r="G418">
            <v>0.66039999999999999</v>
          </cell>
          <cell r="I418">
            <v>6</v>
          </cell>
          <cell r="J418">
            <v>10</v>
          </cell>
        </row>
        <row r="419">
          <cell r="B419">
            <v>240832</v>
          </cell>
          <cell r="C419">
            <v>9.5927000000000007</v>
          </cell>
          <cell r="D419">
            <v>7.23</v>
          </cell>
          <cell r="E419">
            <v>0.59840000000000004</v>
          </cell>
          <cell r="F419">
            <v>0.7016</v>
          </cell>
          <cell r="G419">
            <v>1.0625</v>
          </cell>
          <cell r="J419">
            <v>10</v>
          </cell>
        </row>
        <row r="421">
          <cell r="B421" t="str">
            <v>Evolução FEC Conjunto Jabaquara</v>
          </cell>
        </row>
        <row r="422">
          <cell r="B422" t="str">
            <v>CONSUM</v>
          </cell>
          <cell r="C422" t="str">
            <v>TOTAL</v>
          </cell>
          <cell r="D422" t="str">
            <v>NPROG</v>
          </cell>
          <cell r="E422" t="str">
            <v>PROG</v>
          </cell>
          <cell r="F422" t="str">
            <v>SUBT INT</v>
          </cell>
          <cell r="G422" t="str">
            <v>SUBT EXT</v>
          </cell>
          <cell r="H422" t="str">
            <v>Padrão Mensal = 2</v>
          </cell>
          <cell r="I422" t="str">
            <v>Padrão Trimestral = 3,6</v>
          </cell>
          <cell r="J422" t="str">
            <v>Padrão Anual = 6</v>
          </cell>
        </row>
        <row r="423">
          <cell r="B423">
            <v>115939</v>
          </cell>
          <cell r="C423">
            <v>0.45800000000000002</v>
          </cell>
          <cell r="D423">
            <v>0.4511</v>
          </cell>
          <cell r="E423">
            <v>6.8999999999999999E-3</v>
          </cell>
          <cell r="F423">
            <v>0</v>
          </cell>
          <cell r="G423">
            <v>0</v>
          </cell>
          <cell r="H423">
            <v>2</v>
          </cell>
          <cell r="I423">
            <v>3.6</v>
          </cell>
          <cell r="J423">
            <v>6</v>
          </cell>
        </row>
        <row r="424">
          <cell r="B424">
            <v>115938</v>
          </cell>
          <cell r="C424">
            <v>0.29409999999999997</v>
          </cell>
          <cell r="D424">
            <v>0.28360000000000002</v>
          </cell>
          <cell r="E424">
            <v>1.0500000000000001E-2</v>
          </cell>
          <cell r="F424">
            <v>0</v>
          </cell>
          <cell r="G424">
            <v>0</v>
          </cell>
          <cell r="H424">
            <v>2</v>
          </cell>
          <cell r="I424">
            <v>3.6</v>
          </cell>
          <cell r="J424">
            <v>6</v>
          </cell>
        </row>
        <row r="425">
          <cell r="B425">
            <v>116271</v>
          </cell>
          <cell r="C425">
            <v>0.4486</v>
          </cell>
          <cell r="D425">
            <v>0.15029999999999999</v>
          </cell>
          <cell r="E425">
            <v>7.9000000000000008E-3</v>
          </cell>
          <cell r="F425">
            <v>0</v>
          </cell>
          <cell r="G425">
            <v>0.29039999999999999</v>
          </cell>
          <cell r="H425">
            <v>2</v>
          </cell>
          <cell r="I425">
            <v>3.6</v>
          </cell>
          <cell r="J425">
            <v>6</v>
          </cell>
        </row>
        <row r="426">
          <cell r="B426">
            <v>116049</v>
          </cell>
          <cell r="C426">
            <v>1.2008000000000001</v>
          </cell>
          <cell r="D426">
            <v>0.88460000000000005</v>
          </cell>
          <cell r="E426">
            <v>2.53E-2</v>
          </cell>
          <cell r="F426">
            <v>0</v>
          </cell>
          <cell r="G426">
            <v>0.29099999999999998</v>
          </cell>
          <cell r="H426">
            <v>2</v>
          </cell>
          <cell r="I426">
            <v>3.6</v>
          </cell>
          <cell r="J426">
            <v>6</v>
          </cell>
        </row>
        <row r="427">
          <cell r="B427">
            <v>116262</v>
          </cell>
          <cell r="C427">
            <v>0.68279999999999996</v>
          </cell>
          <cell r="D427">
            <v>0.12540000000000001</v>
          </cell>
          <cell r="E427">
            <v>3.2000000000000002E-3</v>
          </cell>
          <cell r="F427">
            <v>0</v>
          </cell>
          <cell r="G427">
            <v>0.55410000000000004</v>
          </cell>
          <cell r="H427">
            <v>2</v>
          </cell>
          <cell r="I427">
            <v>3.6</v>
          </cell>
          <cell r="J427">
            <v>6</v>
          </cell>
        </row>
        <row r="428">
          <cell r="B428">
            <v>116333</v>
          </cell>
          <cell r="C428">
            <v>0.1762</v>
          </cell>
          <cell r="D428">
            <v>0.17169999999999999</v>
          </cell>
          <cell r="E428">
            <v>4.4999999999999997E-3</v>
          </cell>
          <cell r="F428">
            <v>0</v>
          </cell>
          <cell r="G428">
            <v>0</v>
          </cell>
          <cell r="H428">
            <v>2</v>
          </cell>
          <cell r="I428">
            <v>3.6</v>
          </cell>
          <cell r="J428">
            <v>6</v>
          </cell>
        </row>
        <row r="429">
          <cell r="B429">
            <v>116202</v>
          </cell>
          <cell r="C429">
            <v>0.39439999999999997</v>
          </cell>
          <cell r="D429">
            <v>0.27079999999999999</v>
          </cell>
          <cell r="E429">
            <v>2E-3</v>
          </cell>
          <cell r="F429">
            <v>0.1216</v>
          </cell>
          <cell r="G429">
            <v>0</v>
          </cell>
          <cell r="H429">
            <v>2</v>
          </cell>
          <cell r="I429">
            <v>3.6</v>
          </cell>
          <cell r="J429">
            <v>6</v>
          </cell>
        </row>
        <row r="430">
          <cell r="B430">
            <v>116266</v>
          </cell>
          <cell r="C430">
            <v>1.2533000000000001</v>
          </cell>
          <cell r="D430">
            <v>0.56779999999999997</v>
          </cell>
          <cell r="E430">
            <v>9.7000000000000003E-3</v>
          </cell>
          <cell r="F430">
            <v>0.1215</v>
          </cell>
          <cell r="G430">
            <v>0.55410000000000004</v>
          </cell>
          <cell r="H430">
            <v>2</v>
          </cell>
          <cell r="I430">
            <v>3.6</v>
          </cell>
          <cell r="J430">
            <v>6</v>
          </cell>
        </row>
        <row r="431">
          <cell r="B431">
            <v>117944</v>
          </cell>
          <cell r="C431">
            <v>0.50209999999999999</v>
          </cell>
          <cell r="D431">
            <v>0.36109999999999998</v>
          </cell>
          <cell r="E431">
            <v>1.9800000000000002E-2</v>
          </cell>
          <cell r="F431">
            <v>0.1212</v>
          </cell>
          <cell r="G431">
            <v>0</v>
          </cell>
          <cell r="H431">
            <v>2</v>
          </cell>
          <cell r="I431">
            <v>3.6</v>
          </cell>
          <cell r="J431">
            <v>6</v>
          </cell>
        </row>
        <row r="432">
          <cell r="B432">
            <v>117959</v>
          </cell>
          <cell r="C432">
            <v>0.16539999999999999</v>
          </cell>
          <cell r="D432">
            <v>0.161</v>
          </cell>
          <cell r="E432">
            <v>4.4000000000000003E-3</v>
          </cell>
          <cell r="F432">
            <v>0</v>
          </cell>
          <cell r="G432">
            <v>0</v>
          </cell>
          <cell r="H432">
            <v>2</v>
          </cell>
          <cell r="I432">
            <v>3.6</v>
          </cell>
          <cell r="J432">
            <v>6</v>
          </cell>
        </row>
        <row r="433">
          <cell r="B433">
            <v>118008</v>
          </cell>
          <cell r="C433">
            <v>0.25</v>
          </cell>
          <cell r="D433">
            <v>0.216</v>
          </cell>
          <cell r="E433">
            <v>3.39E-2</v>
          </cell>
          <cell r="F433">
            <v>0</v>
          </cell>
          <cell r="G433">
            <v>0</v>
          </cell>
          <cell r="H433">
            <v>2</v>
          </cell>
          <cell r="I433">
            <v>3.6</v>
          </cell>
          <cell r="J433">
            <v>6</v>
          </cell>
        </row>
        <row r="434">
          <cell r="B434">
            <v>117970</v>
          </cell>
          <cell r="C434">
            <v>0.91749999999999998</v>
          </cell>
          <cell r="D434">
            <v>0.73809999999999998</v>
          </cell>
          <cell r="E434">
            <v>5.8099999999999999E-2</v>
          </cell>
          <cell r="F434">
            <v>0.1212</v>
          </cell>
          <cell r="G434">
            <v>0</v>
          </cell>
          <cell r="H434">
            <v>2</v>
          </cell>
          <cell r="I434">
            <v>3.6</v>
          </cell>
          <cell r="J434">
            <v>6</v>
          </cell>
        </row>
        <row r="435">
          <cell r="B435">
            <v>118086</v>
          </cell>
          <cell r="C435">
            <v>0.75370000000000004</v>
          </cell>
          <cell r="D435">
            <v>0.55769999999999997</v>
          </cell>
          <cell r="E435">
            <v>4.7899999999999998E-2</v>
          </cell>
          <cell r="F435">
            <v>0</v>
          </cell>
          <cell r="G435">
            <v>0.14799999999999999</v>
          </cell>
          <cell r="H435">
            <v>2</v>
          </cell>
          <cell r="I435">
            <v>3.6</v>
          </cell>
          <cell r="J435">
            <v>6</v>
          </cell>
        </row>
        <row r="436">
          <cell r="B436">
            <v>117706</v>
          </cell>
          <cell r="C436">
            <v>0.31169999999999998</v>
          </cell>
          <cell r="D436">
            <v>0.27710000000000001</v>
          </cell>
          <cell r="E436">
            <v>1.8100000000000002E-2</v>
          </cell>
          <cell r="F436">
            <v>1.6400000000000001E-2</v>
          </cell>
          <cell r="G436">
            <v>0</v>
          </cell>
          <cell r="H436">
            <v>2</v>
          </cell>
          <cell r="I436">
            <v>3.6</v>
          </cell>
          <cell r="J436">
            <v>6</v>
          </cell>
        </row>
        <row r="437">
          <cell r="B437">
            <v>121389</v>
          </cell>
          <cell r="C437">
            <v>0.45150000000000001</v>
          </cell>
          <cell r="D437">
            <v>0.36249999999999999</v>
          </cell>
          <cell r="E437">
            <v>8.8999999999999996E-2</v>
          </cell>
          <cell r="F437">
            <v>0</v>
          </cell>
          <cell r="G437">
            <v>0</v>
          </cell>
          <cell r="H437">
            <v>2</v>
          </cell>
          <cell r="I437">
            <v>3.6</v>
          </cell>
          <cell r="J437">
            <v>6</v>
          </cell>
        </row>
        <row r="438">
          <cell r="B438">
            <v>119060</v>
          </cell>
          <cell r="C438">
            <v>1.516</v>
          </cell>
          <cell r="D438">
            <v>1.1967000000000001</v>
          </cell>
          <cell r="E438">
            <v>0.15609999999999999</v>
          </cell>
          <cell r="F438">
            <v>1.6199999999999999E-2</v>
          </cell>
          <cell r="G438">
            <v>0.14680000000000001</v>
          </cell>
          <cell r="I438">
            <v>3.6</v>
          </cell>
          <cell r="J438">
            <v>6</v>
          </cell>
        </row>
        <row r="439">
          <cell r="B439">
            <v>117336</v>
          </cell>
          <cell r="C439">
            <v>4.8902000000000001</v>
          </cell>
          <cell r="D439">
            <v>3.3938999999999999</v>
          </cell>
          <cell r="E439">
            <v>0.2515</v>
          </cell>
          <cell r="F439">
            <v>0.25869999999999999</v>
          </cell>
          <cell r="G439">
            <v>0.98570000000000002</v>
          </cell>
          <cell r="J439">
            <v>6</v>
          </cell>
        </row>
        <row r="441">
          <cell r="B441" t="str">
            <v>Evolução FEC Conjunto Jaçanã</v>
          </cell>
        </row>
        <row r="442">
          <cell r="B442" t="str">
            <v>CONSUM</v>
          </cell>
          <cell r="C442" t="str">
            <v>TOTAL</v>
          </cell>
          <cell r="D442" t="str">
            <v>NPROG</v>
          </cell>
          <cell r="E442" t="str">
            <v>PROG</v>
          </cell>
          <cell r="F442" t="str">
            <v>SUBT INT</v>
          </cell>
          <cell r="G442" t="str">
            <v>SUBT EXT</v>
          </cell>
          <cell r="H442" t="str">
            <v>Padrão Mensal = 3,6</v>
          </cell>
          <cell r="I442" t="str">
            <v>Padrão Trimestral = 7,2</v>
          </cell>
          <cell r="J442" t="str">
            <v>Padrão Anual = 12</v>
          </cell>
        </row>
        <row r="443">
          <cell r="B443">
            <v>70233</v>
          </cell>
          <cell r="C443">
            <v>0.70879999999999999</v>
          </cell>
          <cell r="D443">
            <v>0.53180000000000005</v>
          </cell>
          <cell r="E443">
            <v>8.6400000000000005E-2</v>
          </cell>
          <cell r="F443">
            <v>9.06E-2</v>
          </cell>
          <cell r="G443">
            <v>0</v>
          </cell>
          <cell r="H443">
            <v>3.6</v>
          </cell>
          <cell r="I443">
            <v>7.2</v>
          </cell>
          <cell r="J443">
            <v>12</v>
          </cell>
        </row>
        <row r="444">
          <cell r="B444">
            <v>70237</v>
          </cell>
          <cell r="C444">
            <v>0.15529999999999999</v>
          </cell>
          <cell r="D444">
            <v>0.13880000000000001</v>
          </cell>
          <cell r="E444">
            <v>1.6500000000000001E-2</v>
          </cell>
          <cell r="F444">
            <v>0</v>
          </cell>
          <cell r="G444">
            <v>0</v>
          </cell>
          <cell r="H444">
            <v>3.6</v>
          </cell>
          <cell r="I444">
            <v>7.2</v>
          </cell>
          <cell r="J444">
            <v>12</v>
          </cell>
        </row>
        <row r="445">
          <cell r="B445">
            <v>70236</v>
          </cell>
          <cell r="C445">
            <v>1.145</v>
          </cell>
          <cell r="D445">
            <v>0.22500000000000001</v>
          </cell>
          <cell r="E445">
            <v>2.5899999999999999E-2</v>
          </cell>
          <cell r="F445">
            <v>0</v>
          </cell>
          <cell r="G445">
            <v>0.89410000000000001</v>
          </cell>
          <cell r="H445">
            <v>3.6</v>
          </cell>
          <cell r="I445">
            <v>7.2</v>
          </cell>
          <cell r="J445">
            <v>12</v>
          </cell>
        </row>
        <row r="446">
          <cell r="B446">
            <v>70235</v>
          </cell>
          <cell r="C446">
            <v>2.0091000000000001</v>
          </cell>
          <cell r="D446">
            <v>0.89559999999999995</v>
          </cell>
          <cell r="E446">
            <v>0.1288</v>
          </cell>
          <cell r="F446">
            <v>9.06E-2</v>
          </cell>
          <cell r="G446">
            <v>0.89410000000000001</v>
          </cell>
          <cell r="H446">
            <v>3.6</v>
          </cell>
          <cell r="I446">
            <v>7.2</v>
          </cell>
          <cell r="J446">
            <v>12</v>
          </cell>
        </row>
        <row r="447">
          <cell r="B447">
            <v>70239</v>
          </cell>
          <cell r="C447">
            <v>0.35010000000000002</v>
          </cell>
          <cell r="D447">
            <v>0.2455</v>
          </cell>
          <cell r="E447">
            <v>3.4200000000000001E-2</v>
          </cell>
          <cell r="F447">
            <v>7.0400000000000004E-2</v>
          </cell>
          <cell r="G447">
            <v>0</v>
          </cell>
          <cell r="H447">
            <v>3.6</v>
          </cell>
          <cell r="I447">
            <v>7.2</v>
          </cell>
          <cell r="J447">
            <v>12</v>
          </cell>
        </row>
        <row r="448">
          <cell r="B448">
            <v>70239</v>
          </cell>
          <cell r="C448">
            <v>0.64649999999999996</v>
          </cell>
          <cell r="D448">
            <v>0.50490000000000002</v>
          </cell>
          <cell r="E448">
            <v>0.12139999999999999</v>
          </cell>
          <cell r="F448">
            <v>2.0199999999999999E-2</v>
          </cell>
          <cell r="G448">
            <v>0</v>
          </cell>
          <cell r="H448">
            <v>3.6</v>
          </cell>
          <cell r="I448">
            <v>7.2</v>
          </cell>
          <cell r="J448">
            <v>12</v>
          </cell>
        </row>
        <row r="449">
          <cell r="B449">
            <v>70303</v>
          </cell>
          <cell r="C449">
            <v>0.93859999999999999</v>
          </cell>
          <cell r="D449">
            <v>0.70709999999999995</v>
          </cell>
          <cell r="E449">
            <v>9.0499999999999997E-2</v>
          </cell>
          <cell r="F449">
            <v>0.14099999999999999</v>
          </cell>
          <cell r="G449">
            <v>0</v>
          </cell>
          <cell r="H449">
            <v>3.6</v>
          </cell>
          <cell r="I449">
            <v>7.2</v>
          </cell>
          <cell r="J449">
            <v>12</v>
          </cell>
        </row>
        <row r="450">
          <cell r="B450">
            <v>70260</v>
          </cell>
          <cell r="C450">
            <v>1.9355</v>
          </cell>
          <cell r="D450">
            <v>1.4577</v>
          </cell>
          <cell r="E450">
            <v>0.24610000000000001</v>
          </cell>
          <cell r="F450">
            <v>0.23169999999999999</v>
          </cell>
          <cell r="G450">
            <v>0</v>
          </cell>
          <cell r="H450">
            <v>3.6</v>
          </cell>
          <cell r="I450">
            <v>7.2</v>
          </cell>
          <cell r="J450">
            <v>12</v>
          </cell>
        </row>
        <row r="451">
          <cell r="B451">
            <v>71646</v>
          </cell>
          <cell r="C451">
            <v>0.54830000000000001</v>
          </cell>
          <cell r="D451">
            <v>0.50629999999999997</v>
          </cell>
          <cell r="E451">
            <v>4.2000000000000003E-2</v>
          </cell>
          <cell r="F451">
            <v>0</v>
          </cell>
          <cell r="G451">
            <v>0</v>
          </cell>
          <cell r="H451">
            <v>3.6</v>
          </cell>
          <cell r="I451">
            <v>7.2</v>
          </cell>
          <cell r="J451">
            <v>12</v>
          </cell>
        </row>
        <row r="452">
          <cell r="B452">
            <v>71658</v>
          </cell>
          <cell r="C452">
            <v>0.3528</v>
          </cell>
          <cell r="D452">
            <v>0.2782</v>
          </cell>
          <cell r="E452">
            <v>7.4499999999999997E-2</v>
          </cell>
          <cell r="F452">
            <v>0</v>
          </cell>
          <cell r="G452">
            <v>0</v>
          </cell>
          <cell r="H452">
            <v>3.6</v>
          </cell>
          <cell r="I452">
            <v>7.2</v>
          </cell>
          <cell r="J452">
            <v>12</v>
          </cell>
        </row>
        <row r="453">
          <cell r="B453">
            <v>71662</v>
          </cell>
          <cell r="C453">
            <v>0.34279999999999999</v>
          </cell>
          <cell r="D453">
            <v>0.23400000000000001</v>
          </cell>
          <cell r="E453">
            <v>3.8399999999999997E-2</v>
          </cell>
          <cell r="F453">
            <v>7.0400000000000004E-2</v>
          </cell>
          <cell r="G453">
            <v>0</v>
          </cell>
          <cell r="H453">
            <v>3.6</v>
          </cell>
          <cell r="I453">
            <v>7.2</v>
          </cell>
          <cell r="J453">
            <v>12</v>
          </cell>
        </row>
        <row r="454">
          <cell r="B454">
            <v>71655</v>
          </cell>
          <cell r="C454">
            <v>1.2439</v>
          </cell>
          <cell r="D454">
            <v>1.0185</v>
          </cell>
          <cell r="E454">
            <v>0.15490000000000001</v>
          </cell>
          <cell r="F454">
            <v>7.0400000000000004E-2</v>
          </cell>
          <cell r="G454">
            <v>0</v>
          </cell>
          <cell r="H454">
            <v>3.6</v>
          </cell>
          <cell r="I454">
            <v>7.2</v>
          </cell>
          <cell r="J454">
            <v>12</v>
          </cell>
        </row>
        <row r="455">
          <cell r="B455">
            <v>71662</v>
          </cell>
          <cell r="C455">
            <v>0.94379999999999997</v>
          </cell>
          <cell r="D455">
            <v>0.44919999999999999</v>
          </cell>
          <cell r="E455">
            <v>3.5200000000000002E-2</v>
          </cell>
          <cell r="F455">
            <v>0</v>
          </cell>
          <cell r="G455">
            <v>0.45929999999999999</v>
          </cell>
          <cell r="H455">
            <v>3.6</v>
          </cell>
          <cell r="I455">
            <v>7.2</v>
          </cell>
          <cell r="J455">
            <v>12</v>
          </cell>
        </row>
        <row r="456">
          <cell r="B456">
            <v>71766</v>
          </cell>
          <cell r="C456">
            <v>0.53139999999999998</v>
          </cell>
          <cell r="D456">
            <v>0.46029999999999999</v>
          </cell>
          <cell r="E456">
            <v>7.1099999999999997E-2</v>
          </cell>
          <cell r="F456">
            <v>0</v>
          </cell>
          <cell r="G456">
            <v>0</v>
          </cell>
          <cell r="H456">
            <v>3.6</v>
          </cell>
          <cell r="I456">
            <v>7.2</v>
          </cell>
          <cell r="J456">
            <v>12</v>
          </cell>
        </row>
        <row r="457">
          <cell r="B457">
            <v>72689</v>
          </cell>
          <cell r="C457">
            <v>1.2131000000000001</v>
          </cell>
          <cell r="D457">
            <v>1.2027000000000001</v>
          </cell>
          <cell r="E457">
            <v>1.03E-2</v>
          </cell>
          <cell r="F457">
            <v>0</v>
          </cell>
          <cell r="G457">
            <v>0</v>
          </cell>
          <cell r="H457">
            <v>3.6</v>
          </cell>
          <cell r="I457">
            <v>7.2</v>
          </cell>
          <cell r="J457">
            <v>12</v>
          </cell>
        </row>
        <row r="458">
          <cell r="B458">
            <v>72039</v>
          </cell>
          <cell r="C458">
            <v>2.6922999999999999</v>
          </cell>
          <cell r="D458">
            <v>2.1190000000000002</v>
          </cell>
          <cell r="E458">
            <v>0.1162</v>
          </cell>
          <cell r="F458">
            <v>0</v>
          </cell>
          <cell r="G458">
            <v>0.45689999999999997</v>
          </cell>
          <cell r="I458">
            <v>7.2</v>
          </cell>
          <cell r="J458">
            <v>12</v>
          </cell>
        </row>
        <row r="459">
          <cell r="B459">
            <v>71048</v>
          </cell>
          <cell r="C459">
            <v>7.8845000000000001</v>
          </cell>
          <cell r="D459">
            <v>5.5026000000000002</v>
          </cell>
          <cell r="E459">
            <v>0.64480000000000004</v>
          </cell>
          <cell r="F459">
            <v>0.38969999999999999</v>
          </cell>
          <cell r="G459">
            <v>1.3472</v>
          </cell>
          <cell r="J459">
            <v>12</v>
          </cell>
        </row>
        <row r="461">
          <cell r="B461" t="str">
            <v>Evolução FEC Conjunto Jaguaré</v>
          </cell>
        </row>
        <row r="462">
          <cell r="B462" t="str">
            <v>CONSUM</v>
          </cell>
          <cell r="C462" t="str">
            <v>TOTAL</v>
          </cell>
          <cell r="D462" t="str">
            <v>NPROG</v>
          </cell>
          <cell r="E462" t="str">
            <v>PROG</v>
          </cell>
          <cell r="F462" t="str">
            <v>SUBT INT</v>
          </cell>
          <cell r="G462" t="str">
            <v>SUBT EXT</v>
          </cell>
          <cell r="H462" t="str">
            <v>Padrão Mensal = 2,7</v>
          </cell>
          <cell r="I462" t="str">
            <v>Padrão Trimestral = 5,4</v>
          </cell>
          <cell r="J462" t="str">
            <v>Padrão Anual = 9</v>
          </cell>
        </row>
        <row r="463">
          <cell r="B463">
            <v>82463</v>
          </cell>
          <cell r="C463">
            <v>0.52439999999999998</v>
          </cell>
          <cell r="D463">
            <v>0.3715</v>
          </cell>
          <cell r="E463">
            <v>6.7000000000000002E-3</v>
          </cell>
          <cell r="F463">
            <v>0.1462</v>
          </cell>
          <cell r="G463">
            <v>0</v>
          </cell>
          <cell r="H463">
            <v>2.7</v>
          </cell>
          <cell r="I463">
            <v>5.4</v>
          </cell>
          <cell r="J463">
            <v>9</v>
          </cell>
        </row>
        <row r="464">
          <cell r="B464">
            <v>82463</v>
          </cell>
          <cell r="C464">
            <v>0.73460000000000003</v>
          </cell>
          <cell r="D464">
            <v>0.58660000000000001</v>
          </cell>
          <cell r="E464">
            <v>1.9E-3</v>
          </cell>
          <cell r="F464">
            <v>0.1462</v>
          </cell>
          <cell r="G464">
            <v>0</v>
          </cell>
          <cell r="H464">
            <v>2.7</v>
          </cell>
          <cell r="I464">
            <v>5.4</v>
          </cell>
          <cell r="J464">
            <v>9</v>
          </cell>
        </row>
        <row r="465">
          <cell r="B465">
            <v>82466</v>
          </cell>
          <cell r="C465">
            <v>0.37190000000000001</v>
          </cell>
          <cell r="D465">
            <v>0.3589</v>
          </cell>
          <cell r="E465">
            <v>4.4999999999999997E-3</v>
          </cell>
          <cell r="F465">
            <v>8.3999999999999995E-3</v>
          </cell>
          <cell r="G465">
            <v>0</v>
          </cell>
          <cell r="H465">
            <v>2.7</v>
          </cell>
          <cell r="I465">
            <v>5.4</v>
          </cell>
          <cell r="J465">
            <v>9</v>
          </cell>
        </row>
        <row r="466">
          <cell r="B466">
            <v>82464</v>
          </cell>
          <cell r="C466">
            <v>1.6309</v>
          </cell>
          <cell r="D466">
            <v>1.3169999999999999</v>
          </cell>
          <cell r="E466">
            <v>1.3100000000000001E-2</v>
          </cell>
          <cell r="F466">
            <v>0.30080000000000001</v>
          </cell>
          <cell r="G466">
            <v>0</v>
          </cell>
          <cell r="H466">
            <v>2.7</v>
          </cell>
          <cell r="I466">
            <v>5.4</v>
          </cell>
          <cell r="J466">
            <v>9</v>
          </cell>
        </row>
        <row r="467">
          <cell r="B467">
            <v>82465</v>
          </cell>
          <cell r="C467">
            <v>0.1686</v>
          </cell>
          <cell r="D467">
            <v>0.1613</v>
          </cell>
          <cell r="E467">
            <v>7.1999999999999998E-3</v>
          </cell>
          <cell r="F467">
            <v>0</v>
          </cell>
          <cell r="G467">
            <v>0</v>
          </cell>
          <cell r="H467">
            <v>2.7</v>
          </cell>
          <cell r="I467">
            <v>5.4</v>
          </cell>
          <cell r="J467">
            <v>9</v>
          </cell>
        </row>
        <row r="468">
          <cell r="B468">
            <v>82466</v>
          </cell>
          <cell r="C468">
            <v>0.48480000000000001</v>
          </cell>
          <cell r="D468">
            <v>0.33560000000000001</v>
          </cell>
          <cell r="E468">
            <v>3.4200000000000001E-2</v>
          </cell>
          <cell r="F468">
            <v>1.03E-2</v>
          </cell>
          <cell r="G468">
            <v>0.1047</v>
          </cell>
          <cell r="H468">
            <v>2.7</v>
          </cell>
          <cell r="I468">
            <v>5.4</v>
          </cell>
          <cell r="J468">
            <v>9</v>
          </cell>
        </row>
        <row r="469">
          <cell r="B469">
            <v>82466</v>
          </cell>
          <cell r="C469">
            <v>0.28260000000000002</v>
          </cell>
          <cell r="D469">
            <v>0.27200000000000002</v>
          </cell>
          <cell r="E469">
            <v>1.0699999999999999E-2</v>
          </cell>
          <cell r="F469">
            <v>0</v>
          </cell>
          <cell r="G469">
            <v>0</v>
          </cell>
          <cell r="H469">
            <v>2.7</v>
          </cell>
          <cell r="I469">
            <v>5.4</v>
          </cell>
          <cell r="J469">
            <v>9</v>
          </cell>
        </row>
        <row r="470">
          <cell r="B470">
            <v>82466</v>
          </cell>
          <cell r="C470">
            <v>0.93600000000000005</v>
          </cell>
          <cell r="D470">
            <v>0.76890000000000003</v>
          </cell>
          <cell r="E470">
            <v>5.21E-2</v>
          </cell>
          <cell r="F470">
            <v>1.03E-2</v>
          </cell>
          <cell r="G470">
            <v>0.1047</v>
          </cell>
          <cell r="H470">
            <v>2.7</v>
          </cell>
          <cell r="I470">
            <v>5.4</v>
          </cell>
          <cell r="J470">
            <v>9</v>
          </cell>
        </row>
        <row r="471">
          <cell r="B471">
            <v>83536</v>
          </cell>
          <cell r="C471">
            <v>0.312</v>
          </cell>
          <cell r="D471">
            <v>0.28820000000000001</v>
          </cell>
          <cell r="E471">
            <v>2.3800000000000002E-2</v>
          </cell>
          <cell r="F471">
            <v>0</v>
          </cell>
          <cell r="G471">
            <v>0</v>
          </cell>
          <cell r="H471">
            <v>2.7</v>
          </cell>
          <cell r="I471">
            <v>5.4</v>
          </cell>
          <cell r="J471">
            <v>9</v>
          </cell>
        </row>
        <row r="472">
          <cell r="B472">
            <v>83537</v>
          </cell>
          <cell r="C472">
            <v>0.2238</v>
          </cell>
          <cell r="D472">
            <v>0.20180000000000001</v>
          </cell>
          <cell r="E472">
            <v>2.1999999999999999E-2</v>
          </cell>
          <cell r="F472">
            <v>0</v>
          </cell>
          <cell r="G472">
            <v>0</v>
          </cell>
          <cell r="H472">
            <v>2.7</v>
          </cell>
          <cell r="I472">
            <v>5.4</v>
          </cell>
          <cell r="J472">
            <v>9</v>
          </cell>
        </row>
        <row r="473">
          <cell r="B473">
            <v>83537</v>
          </cell>
          <cell r="C473">
            <v>0.4456</v>
          </cell>
          <cell r="D473">
            <v>0.32300000000000001</v>
          </cell>
          <cell r="E473">
            <v>0.1207</v>
          </cell>
          <cell r="F473">
            <v>2E-3</v>
          </cell>
          <cell r="G473">
            <v>0</v>
          </cell>
          <cell r="H473">
            <v>2.7</v>
          </cell>
          <cell r="I473">
            <v>5.4</v>
          </cell>
          <cell r="J473">
            <v>9</v>
          </cell>
        </row>
        <row r="474">
          <cell r="B474">
            <v>83537</v>
          </cell>
          <cell r="C474">
            <v>0.98140000000000005</v>
          </cell>
          <cell r="D474">
            <v>0.81299999999999994</v>
          </cell>
          <cell r="E474">
            <v>0.16650000000000001</v>
          </cell>
          <cell r="F474">
            <v>2E-3</v>
          </cell>
          <cell r="G474">
            <v>0</v>
          </cell>
          <cell r="H474">
            <v>2.7</v>
          </cell>
          <cell r="I474">
            <v>5.4</v>
          </cell>
          <cell r="J474">
            <v>9</v>
          </cell>
        </row>
        <row r="475">
          <cell r="B475">
            <v>83600</v>
          </cell>
          <cell r="C475">
            <v>0.49130000000000001</v>
          </cell>
          <cell r="D475">
            <v>0.36659999999999998</v>
          </cell>
          <cell r="E475">
            <v>2.01E-2</v>
          </cell>
          <cell r="F475">
            <v>0.1046</v>
          </cell>
          <cell r="G475">
            <v>0</v>
          </cell>
          <cell r="H475">
            <v>2.7</v>
          </cell>
          <cell r="I475">
            <v>5.4</v>
          </cell>
          <cell r="J475">
            <v>9</v>
          </cell>
        </row>
        <row r="476">
          <cell r="B476">
            <v>83589</v>
          </cell>
          <cell r="C476">
            <v>0.47220000000000001</v>
          </cell>
          <cell r="D476">
            <v>0.46610000000000001</v>
          </cell>
          <cell r="E476">
            <v>6.1999999999999998E-3</v>
          </cell>
          <cell r="F476">
            <v>0</v>
          </cell>
          <cell r="G476">
            <v>0</v>
          </cell>
          <cell r="H476">
            <v>2.7</v>
          </cell>
          <cell r="I476">
            <v>5.4</v>
          </cell>
          <cell r="J476">
            <v>9</v>
          </cell>
        </row>
        <row r="477">
          <cell r="B477">
            <v>84508</v>
          </cell>
          <cell r="C477">
            <v>0.42109999999999997</v>
          </cell>
          <cell r="D477">
            <v>0.40860000000000002</v>
          </cell>
          <cell r="E477">
            <v>1.2500000000000001E-2</v>
          </cell>
          <cell r="F477">
            <v>0</v>
          </cell>
          <cell r="G477">
            <v>0</v>
          </cell>
          <cell r="H477">
            <v>2.7</v>
          </cell>
          <cell r="I477">
            <v>5.4</v>
          </cell>
          <cell r="J477">
            <v>9</v>
          </cell>
        </row>
        <row r="478">
          <cell r="B478">
            <v>83899</v>
          </cell>
          <cell r="C478">
            <v>1.3842000000000001</v>
          </cell>
          <cell r="D478">
            <v>1.2412000000000001</v>
          </cell>
          <cell r="E478">
            <v>3.8800000000000001E-2</v>
          </cell>
          <cell r="F478">
            <v>0.1042</v>
          </cell>
          <cell r="G478">
            <v>0</v>
          </cell>
          <cell r="I478">
            <v>5.4</v>
          </cell>
          <cell r="J478">
            <v>9</v>
          </cell>
        </row>
        <row r="479">
          <cell r="B479">
            <v>83091</v>
          </cell>
          <cell r="C479">
            <v>4.9318</v>
          </cell>
          <cell r="D479">
            <v>4.1407999999999996</v>
          </cell>
          <cell r="E479">
            <v>0.27129999999999999</v>
          </cell>
          <cell r="F479">
            <v>0.41599999999999998</v>
          </cell>
          <cell r="G479">
            <v>0.10390000000000001</v>
          </cell>
          <cell r="J479">
            <v>9</v>
          </cell>
        </row>
        <row r="481">
          <cell r="B481" t="str">
            <v>Evolução FEC Conjunto Jandira</v>
          </cell>
        </row>
        <row r="482">
          <cell r="B482" t="str">
            <v>CONSUM</v>
          </cell>
          <cell r="C482" t="str">
            <v>TOTAL</v>
          </cell>
          <cell r="D482" t="str">
            <v>NPROG</v>
          </cell>
          <cell r="E482" t="str">
            <v>PROG</v>
          </cell>
          <cell r="F482" t="str">
            <v>SUBT INT</v>
          </cell>
          <cell r="G482" t="str">
            <v>SUBT EXT</v>
          </cell>
          <cell r="H482" t="str">
            <v>Padrão Mensal = 2,1</v>
          </cell>
          <cell r="I482" t="str">
            <v>Padrão Trimestral = 4,2</v>
          </cell>
          <cell r="J482" t="str">
            <v>Padrão Anual = 7</v>
          </cell>
        </row>
        <row r="483">
          <cell r="B483">
            <v>29549</v>
          </cell>
          <cell r="C483">
            <v>0.37040000000000001</v>
          </cell>
          <cell r="D483">
            <v>0.3085</v>
          </cell>
          <cell r="E483">
            <v>6.1899999999999997E-2</v>
          </cell>
          <cell r="F483">
            <v>0</v>
          </cell>
          <cell r="G483">
            <v>0</v>
          </cell>
          <cell r="H483">
            <v>2.1</v>
          </cell>
          <cell r="I483">
            <v>4.2</v>
          </cell>
          <cell r="J483">
            <v>7</v>
          </cell>
        </row>
        <row r="484">
          <cell r="B484">
            <v>29549</v>
          </cell>
          <cell r="C484">
            <v>0.4103</v>
          </cell>
          <cell r="D484">
            <v>0.40410000000000001</v>
          </cell>
          <cell r="E484">
            <v>6.1000000000000004E-3</v>
          </cell>
          <cell r="F484">
            <v>0</v>
          </cell>
          <cell r="G484">
            <v>0</v>
          </cell>
          <cell r="H484">
            <v>2.1</v>
          </cell>
          <cell r="I484">
            <v>4.2</v>
          </cell>
          <cell r="J484">
            <v>7</v>
          </cell>
        </row>
        <row r="485">
          <cell r="B485">
            <v>29549</v>
          </cell>
          <cell r="C485">
            <v>0.2024</v>
          </cell>
          <cell r="D485">
            <v>0.17449999999999999</v>
          </cell>
          <cell r="E485">
            <v>2.58E-2</v>
          </cell>
          <cell r="F485">
            <v>0</v>
          </cell>
          <cell r="G485">
            <v>2.2000000000000001E-3</v>
          </cell>
          <cell r="H485">
            <v>2.1</v>
          </cell>
          <cell r="I485">
            <v>4.2</v>
          </cell>
          <cell r="J485">
            <v>7</v>
          </cell>
        </row>
        <row r="486">
          <cell r="B486">
            <v>29549</v>
          </cell>
          <cell r="C486">
            <v>0.98309999999999997</v>
          </cell>
          <cell r="D486">
            <v>0.8871</v>
          </cell>
          <cell r="E486">
            <v>9.3799999999999994E-2</v>
          </cell>
          <cell r="F486">
            <v>0</v>
          </cell>
          <cell r="G486">
            <v>2.2000000000000001E-3</v>
          </cell>
          <cell r="H486">
            <v>2.1</v>
          </cell>
          <cell r="I486">
            <v>4.2</v>
          </cell>
          <cell r="J486">
            <v>7</v>
          </cell>
        </row>
        <row r="487">
          <cell r="B487">
            <v>29549</v>
          </cell>
          <cell r="C487">
            <v>0.27460000000000001</v>
          </cell>
          <cell r="D487">
            <v>0.15859999999999999</v>
          </cell>
          <cell r="E487">
            <v>0.1071</v>
          </cell>
          <cell r="F487">
            <v>8.8999999999999999E-3</v>
          </cell>
          <cell r="G487">
            <v>0</v>
          </cell>
          <cell r="H487">
            <v>2.1</v>
          </cell>
          <cell r="I487">
            <v>4.2</v>
          </cell>
          <cell r="J487">
            <v>7</v>
          </cell>
        </row>
        <row r="488">
          <cell r="B488">
            <v>29549</v>
          </cell>
          <cell r="C488">
            <v>0.23449999999999999</v>
          </cell>
          <cell r="D488">
            <v>0.22589999999999999</v>
          </cell>
          <cell r="E488">
            <v>8.6E-3</v>
          </cell>
          <cell r="F488">
            <v>0</v>
          </cell>
          <cell r="G488">
            <v>0</v>
          </cell>
          <cell r="H488">
            <v>2.1</v>
          </cell>
          <cell r="I488">
            <v>4.2</v>
          </cell>
          <cell r="J488">
            <v>7</v>
          </cell>
        </row>
        <row r="489">
          <cell r="B489">
            <v>29549</v>
          </cell>
          <cell r="C489">
            <v>0.15529999999999999</v>
          </cell>
          <cell r="D489">
            <v>0.14319999999999999</v>
          </cell>
          <cell r="E489">
            <v>1.2200000000000001E-2</v>
          </cell>
          <cell r="F489">
            <v>0</v>
          </cell>
          <cell r="G489">
            <v>0</v>
          </cell>
          <cell r="H489">
            <v>2.1</v>
          </cell>
          <cell r="I489">
            <v>4.2</v>
          </cell>
          <cell r="J489">
            <v>7</v>
          </cell>
        </row>
        <row r="490">
          <cell r="B490">
            <v>29549</v>
          </cell>
          <cell r="C490">
            <v>0.66439999999999999</v>
          </cell>
          <cell r="D490">
            <v>0.52769999999999995</v>
          </cell>
          <cell r="E490">
            <v>0.12790000000000001</v>
          </cell>
          <cell r="F490">
            <v>8.8999999999999999E-3</v>
          </cell>
          <cell r="G490">
            <v>0</v>
          </cell>
          <cell r="H490">
            <v>2.1</v>
          </cell>
          <cell r="I490">
            <v>4.2</v>
          </cell>
          <cell r="J490">
            <v>7</v>
          </cell>
        </row>
        <row r="491">
          <cell r="B491">
            <v>29549</v>
          </cell>
          <cell r="C491">
            <v>0.73419999999999996</v>
          </cell>
          <cell r="D491">
            <v>0.7208</v>
          </cell>
          <cell r="E491">
            <v>8.9999999999999993E-3</v>
          </cell>
          <cell r="F491">
            <v>4.4000000000000003E-3</v>
          </cell>
          <cell r="G491">
            <v>0</v>
          </cell>
          <cell r="H491">
            <v>2.1</v>
          </cell>
          <cell r="I491">
            <v>4.2</v>
          </cell>
          <cell r="J491">
            <v>7</v>
          </cell>
        </row>
        <row r="492">
          <cell r="B492">
            <v>29549</v>
          </cell>
          <cell r="C492">
            <v>9.5100000000000004E-2</v>
          </cell>
          <cell r="D492">
            <v>9.3600000000000003E-2</v>
          </cell>
          <cell r="E492">
            <v>1.5E-3</v>
          </cell>
          <cell r="F492">
            <v>0</v>
          </cell>
          <cell r="G492">
            <v>0</v>
          </cell>
          <cell r="H492">
            <v>2.1</v>
          </cell>
          <cell r="I492">
            <v>4.2</v>
          </cell>
          <cell r="J492">
            <v>7</v>
          </cell>
        </row>
        <row r="493">
          <cell r="B493">
            <v>29549</v>
          </cell>
          <cell r="C493">
            <v>0.1293</v>
          </cell>
          <cell r="D493">
            <v>0.10050000000000001</v>
          </cell>
          <cell r="E493">
            <v>2.87E-2</v>
          </cell>
          <cell r="F493">
            <v>0</v>
          </cell>
          <cell r="G493">
            <v>0</v>
          </cell>
          <cell r="H493">
            <v>2.1</v>
          </cell>
          <cell r="I493">
            <v>4.2</v>
          </cell>
          <cell r="J493">
            <v>7</v>
          </cell>
        </row>
        <row r="494">
          <cell r="B494">
            <v>29549</v>
          </cell>
          <cell r="C494">
            <v>0.95860000000000001</v>
          </cell>
          <cell r="D494">
            <v>0.91490000000000005</v>
          </cell>
          <cell r="E494">
            <v>3.9199999999999999E-2</v>
          </cell>
          <cell r="F494">
            <v>4.4000000000000003E-3</v>
          </cell>
          <cell r="G494">
            <v>0</v>
          </cell>
          <cell r="H494">
            <v>2.1</v>
          </cell>
          <cell r="I494">
            <v>4.2</v>
          </cell>
          <cell r="J494">
            <v>7</v>
          </cell>
        </row>
        <row r="495">
          <cell r="B495">
            <v>29549</v>
          </cell>
          <cell r="C495">
            <v>1.3811</v>
          </cell>
          <cell r="D495">
            <v>0.3901</v>
          </cell>
          <cell r="E495">
            <v>1.2999999999999999E-3</v>
          </cell>
          <cell r="F495">
            <v>0.98750000000000004</v>
          </cell>
          <cell r="G495">
            <v>2.2000000000000001E-3</v>
          </cell>
          <cell r="H495">
            <v>2.1</v>
          </cell>
          <cell r="I495">
            <v>4.2</v>
          </cell>
          <cell r="J495">
            <v>7</v>
          </cell>
        </row>
        <row r="496">
          <cell r="B496">
            <v>29549</v>
          </cell>
          <cell r="C496">
            <v>1.2364999999999999</v>
          </cell>
          <cell r="D496">
            <v>0.2311</v>
          </cell>
          <cell r="E496">
            <v>1.7899999999999999E-2</v>
          </cell>
          <cell r="F496">
            <v>0.98750000000000004</v>
          </cell>
          <cell r="G496">
            <v>0</v>
          </cell>
          <cell r="H496">
            <v>2.1</v>
          </cell>
          <cell r="I496">
            <v>4.2</v>
          </cell>
          <cell r="J496">
            <v>7</v>
          </cell>
        </row>
        <row r="497">
          <cell r="B497">
            <v>29549</v>
          </cell>
          <cell r="C497">
            <v>0.70550000000000002</v>
          </cell>
          <cell r="D497">
            <v>0.39829999999999999</v>
          </cell>
          <cell r="E497">
            <v>6.0600000000000001E-2</v>
          </cell>
          <cell r="F497">
            <v>0.2467</v>
          </cell>
          <cell r="G497">
            <v>0</v>
          </cell>
          <cell r="H497">
            <v>2.1</v>
          </cell>
          <cell r="I497">
            <v>4.2</v>
          </cell>
          <cell r="J497">
            <v>7</v>
          </cell>
        </row>
        <row r="498">
          <cell r="B498">
            <v>29549</v>
          </cell>
          <cell r="C498">
            <v>3.3231000000000002</v>
          </cell>
          <cell r="D498">
            <v>1.0195000000000001</v>
          </cell>
          <cell r="E498">
            <v>7.9799999999999996E-2</v>
          </cell>
          <cell r="F498">
            <v>2.2216999999999998</v>
          </cell>
          <cell r="G498">
            <v>2.2000000000000001E-3</v>
          </cell>
          <cell r="I498">
            <v>4.2</v>
          </cell>
          <cell r="J498">
            <v>7</v>
          </cell>
        </row>
        <row r="499">
          <cell r="B499">
            <v>29549</v>
          </cell>
          <cell r="C499">
            <v>5.9291999999999998</v>
          </cell>
          <cell r="D499">
            <v>3.3492000000000002</v>
          </cell>
          <cell r="E499">
            <v>0.3407</v>
          </cell>
          <cell r="F499">
            <v>2.2349999999999999</v>
          </cell>
          <cell r="G499">
            <v>4.4000000000000003E-3</v>
          </cell>
          <cell r="J499">
            <v>7</v>
          </cell>
        </row>
        <row r="501">
          <cell r="B501" t="str">
            <v>Evolução FEC Conjunto Jaraguá</v>
          </cell>
        </row>
        <row r="502">
          <cell r="B502" t="str">
            <v>CONSUM</v>
          </cell>
          <cell r="C502" t="str">
            <v>TOTAL</v>
          </cell>
          <cell r="D502" t="str">
            <v>NPROG</v>
          </cell>
          <cell r="E502" t="str">
            <v>PROG</v>
          </cell>
          <cell r="F502" t="str">
            <v>SUBT INT</v>
          </cell>
          <cell r="G502" t="str">
            <v>SUBT EXT</v>
          </cell>
          <cell r="H502" t="str">
            <v>Padrão Mensal = 4,2</v>
          </cell>
          <cell r="I502" t="str">
            <v>Padrão Trimestral = 8,4</v>
          </cell>
          <cell r="J502" t="str">
            <v>Padrão Anual = 14</v>
          </cell>
        </row>
        <row r="503">
          <cell r="B503">
            <v>153670</v>
          </cell>
          <cell r="C503">
            <v>1.5187999999999999</v>
          </cell>
          <cell r="D503">
            <v>1.3763000000000001</v>
          </cell>
          <cell r="E503">
            <v>3.1199999999999999E-2</v>
          </cell>
          <cell r="F503">
            <v>0.1113</v>
          </cell>
          <cell r="G503">
            <v>0</v>
          </cell>
          <cell r="H503">
            <v>4.2</v>
          </cell>
          <cell r="I503">
            <v>8.4</v>
          </cell>
          <cell r="J503">
            <v>14</v>
          </cell>
        </row>
        <row r="504">
          <cell r="B504">
            <v>153672</v>
          </cell>
          <cell r="C504">
            <v>0.66</v>
          </cell>
          <cell r="D504">
            <v>0.52159999999999995</v>
          </cell>
          <cell r="E504">
            <v>8.3099999999999993E-2</v>
          </cell>
          <cell r="F504">
            <v>5.5300000000000002E-2</v>
          </cell>
          <cell r="G504">
            <v>0</v>
          </cell>
          <cell r="H504">
            <v>4.2</v>
          </cell>
          <cell r="I504">
            <v>8.4</v>
          </cell>
          <cell r="J504">
            <v>14</v>
          </cell>
        </row>
        <row r="505">
          <cell r="B505">
            <v>153677</v>
          </cell>
          <cell r="C505">
            <v>1.1654</v>
          </cell>
          <cell r="D505">
            <v>0.47649999999999998</v>
          </cell>
          <cell r="E505">
            <v>4.7500000000000001E-2</v>
          </cell>
          <cell r="F505">
            <v>0.436</v>
          </cell>
          <cell r="G505">
            <v>0.2054</v>
          </cell>
          <cell r="H505">
            <v>4.2</v>
          </cell>
          <cell r="I505">
            <v>8.4</v>
          </cell>
          <cell r="J505">
            <v>14</v>
          </cell>
        </row>
        <row r="506">
          <cell r="B506">
            <v>153673</v>
          </cell>
          <cell r="C506">
            <v>3.3441999999999998</v>
          </cell>
          <cell r="D506">
            <v>2.3744000000000001</v>
          </cell>
          <cell r="E506">
            <v>0.1618</v>
          </cell>
          <cell r="F506">
            <v>0.60260000000000002</v>
          </cell>
          <cell r="G506">
            <v>0.2054</v>
          </cell>
          <cell r="H506">
            <v>4.2</v>
          </cell>
          <cell r="I506">
            <v>8.4</v>
          </cell>
          <cell r="J506">
            <v>14</v>
          </cell>
        </row>
        <row r="507">
          <cell r="B507">
            <v>153853</v>
          </cell>
          <cell r="C507">
            <v>0.41510000000000002</v>
          </cell>
          <cell r="D507">
            <v>0.37830000000000003</v>
          </cell>
          <cell r="E507">
            <v>3.6799999999999999E-2</v>
          </cell>
          <cell r="F507">
            <v>0</v>
          </cell>
          <cell r="G507">
            <v>0</v>
          </cell>
          <cell r="H507">
            <v>4.2</v>
          </cell>
          <cell r="I507">
            <v>8.4</v>
          </cell>
          <cell r="J507">
            <v>14</v>
          </cell>
        </row>
        <row r="508">
          <cell r="B508">
            <v>153872</v>
          </cell>
          <cell r="C508">
            <v>2.0047999999999999</v>
          </cell>
          <cell r="D508">
            <v>0.70089999999999997</v>
          </cell>
          <cell r="E508">
            <v>4.3099999999999999E-2</v>
          </cell>
          <cell r="F508">
            <v>1.2607999999999999</v>
          </cell>
          <cell r="G508">
            <v>0</v>
          </cell>
          <cell r="H508">
            <v>4.2</v>
          </cell>
          <cell r="I508">
            <v>8.4</v>
          </cell>
          <cell r="J508">
            <v>14</v>
          </cell>
        </row>
        <row r="509">
          <cell r="B509">
            <v>154037</v>
          </cell>
          <cell r="C509">
            <v>1.2745</v>
          </cell>
          <cell r="D509">
            <v>0.61150000000000004</v>
          </cell>
          <cell r="E509">
            <v>2.8400000000000002E-2</v>
          </cell>
          <cell r="F509">
            <v>0.63460000000000005</v>
          </cell>
          <cell r="G509">
            <v>0</v>
          </cell>
          <cell r="H509">
            <v>4.2</v>
          </cell>
          <cell r="I509">
            <v>8.4</v>
          </cell>
          <cell r="J509">
            <v>14</v>
          </cell>
        </row>
        <row r="510">
          <cell r="B510">
            <v>153921</v>
          </cell>
          <cell r="C510">
            <v>3.6945000000000001</v>
          </cell>
          <cell r="D510">
            <v>1.6908000000000001</v>
          </cell>
          <cell r="E510">
            <v>0.10829999999999999</v>
          </cell>
          <cell r="F510">
            <v>1.8955</v>
          </cell>
          <cell r="G510">
            <v>0</v>
          </cell>
          <cell r="H510">
            <v>4.2</v>
          </cell>
          <cell r="I510">
            <v>8.4</v>
          </cell>
          <cell r="J510">
            <v>14</v>
          </cell>
        </row>
        <row r="511">
          <cell r="B511">
            <v>157633</v>
          </cell>
          <cell r="C511">
            <v>1.2281</v>
          </cell>
          <cell r="D511">
            <v>1.0086999999999999</v>
          </cell>
          <cell r="E511">
            <v>1.41E-2</v>
          </cell>
          <cell r="F511">
            <v>0</v>
          </cell>
          <cell r="G511">
            <v>0.20530000000000001</v>
          </cell>
          <cell r="H511">
            <v>4.2</v>
          </cell>
          <cell r="I511">
            <v>8.4</v>
          </cell>
          <cell r="J511">
            <v>14</v>
          </cell>
        </row>
        <row r="512">
          <cell r="B512">
            <v>157629</v>
          </cell>
          <cell r="C512">
            <v>0.32679999999999998</v>
          </cell>
          <cell r="D512">
            <v>0.31640000000000001</v>
          </cell>
          <cell r="E512">
            <v>1.04E-2</v>
          </cell>
          <cell r="F512">
            <v>0</v>
          </cell>
          <cell r="G512">
            <v>0</v>
          </cell>
          <cell r="H512">
            <v>4.2</v>
          </cell>
          <cell r="I512">
            <v>8.4</v>
          </cell>
          <cell r="J512">
            <v>14</v>
          </cell>
        </row>
        <row r="513">
          <cell r="B513">
            <v>157627</v>
          </cell>
          <cell r="C513">
            <v>0.75970000000000004</v>
          </cell>
          <cell r="D513">
            <v>0.4173</v>
          </cell>
          <cell r="E513">
            <v>2.5100000000000001E-2</v>
          </cell>
          <cell r="F513">
            <v>0.31730000000000003</v>
          </cell>
          <cell r="G513">
            <v>0</v>
          </cell>
          <cell r="H513">
            <v>4.2</v>
          </cell>
          <cell r="I513">
            <v>8.4</v>
          </cell>
          <cell r="J513">
            <v>14</v>
          </cell>
        </row>
        <row r="514">
          <cell r="B514">
            <v>157630</v>
          </cell>
          <cell r="C514">
            <v>2.3146</v>
          </cell>
          <cell r="D514">
            <v>1.7423999999999999</v>
          </cell>
          <cell r="E514">
            <v>4.9599999999999998E-2</v>
          </cell>
          <cell r="F514">
            <v>0.31730000000000003</v>
          </cell>
          <cell r="G514">
            <v>0.20530000000000001</v>
          </cell>
          <cell r="H514">
            <v>4.2</v>
          </cell>
          <cell r="I514">
            <v>8.4</v>
          </cell>
          <cell r="J514">
            <v>14</v>
          </cell>
        </row>
        <row r="515">
          <cell r="B515">
            <v>157873</v>
          </cell>
          <cell r="C515">
            <v>1.2798</v>
          </cell>
          <cell r="D515">
            <v>0.55759999999999998</v>
          </cell>
          <cell r="E515">
            <v>3.95E-2</v>
          </cell>
          <cell r="F515">
            <v>0</v>
          </cell>
          <cell r="G515">
            <v>0.68269999999999997</v>
          </cell>
          <cell r="H515">
            <v>4.2</v>
          </cell>
          <cell r="I515">
            <v>8.4</v>
          </cell>
          <cell r="J515">
            <v>14</v>
          </cell>
        </row>
        <row r="516">
          <cell r="B516">
            <v>157871</v>
          </cell>
          <cell r="C516">
            <v>0.69540000000000002</v>
          </cell>
          <cell r="D516">
            <v>0.66479999999999995</v>
          </cell>
          <cell r="E516">
            <v>1.2500000000000001E-2</v>
          </cell>
          <cell r="F516">
            <v>1.8100000000000002E-2</v>
          </cell>
          <cell r="G516">
            <v>0</v>
          </cell>
          <cell r="H516">
            <v>4.2</v>
          </cell>
          <cell r="I516">
            <v>8.4</v>
          </cell>
          <cell r="J516">
            <v>14</v>
          </cell>
        </row>
        <row r="517">
          <cell r="B517">
            <v>160949</v>
          </cell>
          <cell r="C517">
            <v>1.3761000000000001</v>
          </cell>
          <cell r="D517">
            <v>1.0845</v>
          </cell>
          <cell r="E517">
            <v>4.1399999999999999E-2</v>
          </cell>
          <cell r="F517">
            <v>3.5999999999999999E-3</v>
          </cell>
          <cell r="G517">
            <v>0.2467</v>
          </cell>
          <cell r="H517">
            <v>4.2</v>
          </cell>
          <cell r="I517">
            <v>8.4</v>
          </cell>
          <cell r="J517">
            <v>14</v>
          </cell>
        </row>
        <row r="518">
          <cell r="B518">
            <v>158898</v>
          </cell>
          <cell r="C518">
            <v>3.3563000000000001</v>
          </cell>
          <cell r="D518">
            <v>2.3130000000000002</v>
          </cell>
          <cell r="E518">
            <v>9.3600000000000003E-2</v>
          </cell>
          <cell r="F518">
            <v>2.1600000000000001E-2</v>
          </cell>
          <cell r="G518">
            <v>0.92820000000000003</v>
          </cell>
          <cell r="I518">
            <v>8.4</v>
          </cell>
          <cell r="J518">
            <v>14</v>
          </cell>
        </row>
        <row r="519">
          <cell r="B519">
            <v>156030</v>
          </cell>
          <cell r="C519">
            <v>12.694599999999999</v>
          </cell>
          <cell r="D519">
            <v>8.1221999999999994</v>
          </cell>
          <cell r="E519">
            <v>0.41160000000000002</v>
          </cell>
          <cell r="F519">
            <v>2.8058999999999998</v>
          </cell>
          <cell r="G519">
            <v>1.355</v>
          </cell>
          <cell r="J519">
            <v>14</v>
          </cell>
        </row>
        <row r="521">
          <cell r="B521" t="str">
            <v>Evolução FEC Conjunto Jardim São Luís</v>
          </cell>
        </row>
        <row r="522">
          <cell r="B522" t="str">
            <v>CONSUM</v>
          </cell>
          <cell r="C522" t="str">
            <v>TOTAL</v>
          </cell>
          <cell r="D522" t="str">
            <v>NPROG</v>
          </cell>
          <cell r="E522" t="str">
            <v>PROG</v>
          </cell>
          <cell r="F522" t="str">
            <v>SUBT INT</v>
          </cell>
          <cell r="G522" t="str">
            <v>SUBT EXT</v>
          </cell>
          <cell r="H522" t="str">
            <v>Padrão Mensal = 4,8</v>
          </cell>
          <cell r="I522" t="str">
            <v>Padrão Trimestral = 9,6</v>
          </cell>
          <cell r="J522" t="str">
            <v>Padrão Anual = 16</v>
          </cell>
        </row>
        <row r="523">
          <cell r="B523">
            <v>68944</v>
          </cell>
          <cell r="C523">
            <v>1.129</v>
          </cell>
          <cell r="D523">
            <v>1.1138999999999999</v>
          </cell>
          <cell r="E523">
            <v>1.5100000000000001E-2</v>
          </cell>
          <cell r="F523">
            <v>0</v>
          </cell>
          <cell r="G523">
            <v>0</v>
          </cell>
          <cell r="H523">
            <v>4.8</v>
          </cell>
          <cell r="I523">
            <v>9.6</v>
          </cell>
          <cell r="J523">
            <v>16</v>
          </cell>
        </row>
        <row r="524">
          <cell r="B524">
            <v>68836</v>
          </cell>
          <cell r="C524">
            <v>1.6146</v>
          </cell>
          <cell r="D524">
            <v>1.4548000000000001</v>
          </cell>
          <cell r="E524">
            <v>2.3E-2</v>
          </cell>
          <cell r="F524">
            <v>0.13669999999999999</v>
          </cell>
          <cell r="G524">
            <v>0</v>
          </cell>
          <cell r="H524">
            <v>4.8</v>
          </cell>
          <cell r="I524">
            <v>9.6</v>
          </cell>
          <cell r="J524">
            <v>16</v>
          </cell>
        </row>
        <row r="525">
          <cell r="B525">
            <v>68762</v>
          </cell>
          <cell r="C525">
            <v>0.59960000000000002</v>
          </cell>
          <cell r="D525">
            <v>0.41959999999999997</v>
          </cell>
          <cell r="E525">
            <v>6.6000000000000003E-2</v>
          </cell>
          <cell r="F525">
            <v>0</v>
          </cell>
          <cell r="G525">
            <v>0.114</v>
          </cell>
          <cell r="H525">
            <v>4.8</v>
          </cell>
          <cell r="I525">
            <v>9.6</v>
          </cell>
          <cell r="J525">
            <v>16</v>
          </cell>
        </row>
        <row r="526">
          <cell r="B526">
            <v>68847</v>
          </cell>
          <cell r="C526">
            <v>3.3437999999999999</v>
          </cell>
          <cell r="D526">
            <v>2.9891000000000001</v>
          </cell>
          <cell r="E526">
            <v>0.104</v>
          </cell>
          <cell r="F526">
            <v>0.13669999999999999</v>
          </cell>
          <cell r="G526">
            <v>0.1139</v>
          </cell>
          <cell r="H526">
            <v>4.8</v>
          </cell>
          <cell r="I526">
            <v>9.6</v>
          </cell>
          <cell r="J526">
            <v>16</v>
          </cell>
        </row>
        <row r="527">
          <cell r="B527">
            <v>68813</v>
          </cell>
          <cell r="C527">
            <v>0.64770000000000005</v>
          </cell>
          <cell r="D527">
            <v>0.49430000000000002</v>
          </cell>
          <cell r="E527">
            <v>0.15279999999999999</v>
          </cell>
          <cell r="F527">
            <v>0</v>
          </cell>
          <cell r="G527">
            <v>5.9999999999999995E-4</v>
          </cell>
          <cell r="H527">
            <v>4.8</v>
          </cell>
          <cell r="I527">
            <v>9.6</v>
          </cell>
          <cell r="J527">
            <v>16</v>
          </cell>
        </row>
        <row r="528">
          <cell r="B528">
            <v>68791</v>
          </cell>
          <cell r="C528">
            <v>1.4116</v>
          </cell>
          <cell r="D528">
            <v>0.30740000000000001</v>
          </cell>
          <cell r="E528">
            <v>0.21970000000000001</v>
          </cell>
          <cell r="F528">
            <v>0.88460000000000005</v>
          </cell>
          <cell r="G528">
            <v>0</v>
          </cell>
          <cell r="H528">
            <v>4.8</v>
          </cell>
          <cell r="I528">
            <v>9.6</v>
          </cell>
          <cell r="J528">
            <v>16</v>
          </cell>
        </row>
        <row r="529">
          <cell r="B529">
            <v>68797</v>
          </cell>
          <cell r="C529">
            <v>1.0364</v>
          </cell>
          <cell r="D529">
            <v>0.90269999999999995</v>
          </cell>
          <cell r="E529">
            <v>0.1336</v>
          </cell>
          <cell r="F529">
            <v>0</v>
          </cell>
          <cell r="G529">
            <v>0</v>
          </cell>
          <cell r="H529">
            <v>4.8</v>
          </cell>
          <cell r="I529">
            <v>9.6</v>
          </cell>
          <cell r="J529">
            <v>16</v>
          </cell>
        </row>
        <row r="530">
          <cell r="B530">
            <v>68800</v>
          </cell>
          <cell r="C530">
            <v>3.0956000000000001</v>
          </cell>
          <cell r="D530">
            <v>1.7043999999999999</v>
          </cell>
          <cell r="E530">
            <v>0.50609999999999999</v>
          </cell>
          <cell r="F530">
            <v>0.88449999999999995</v>
          </cell>
          <cell r="G530">
            <v>5.9999999999999995E-4</v>
          </cell>
          <cell r="H530">
            <v>4.8</v>
          </cell>
          <cell r="I530">
            <v>9.6</v>
          </cell>
          <cell r="J530">
            <v>16</v>
          </cell>
        </row>
        <row r="531">
          <cell r="B531">
            <v>71218</v>
          </cell>
          <cell r="C531">
            <v>0.41870000000000002</v>
          </cell>
          <cell r="D531">
            <v>0.37230000000000002</v>
          </cell>
          <cell r="E531">
            <v>4.6300000000000001E-2</v>
          </cell>
          <cell r="F531">
            <v>0</v>
          </cell>
          <cell r="G531">
            <v>0</v>
          </cell>
          <cell r="H531">
            <v>4.8</v>
          </cell>
          <cell r="I531">
            <v>9.6</v>
          </cell>
          <cell r="J531">
            <v>16</v>
          </cell>
        </row>
        <row r="532">
          <cell r="B532">
            <v>71213</v>
          </cell>
          <cell r="C532">
            <v>0.62829999999999997</v>
          </cell>
          <cell r="D532">
            <v>0.53410000000000002</v>
          </cell>
          <cell r="E532">
            <v>9.4100000000000003E-2</v>
          </cell>
          <cell r="F532">
            <v>0</v>
          </cell>
          <cell r="G532">
            <v>0</v>
          </cell>
          <cell r="H532">
            <v>4.8</v>
          </cell>
          <cell r="I532">
            <v>9.6</v>
          </cell>
          <cell r="J532">
            <v>16</v>
          </cell>
        </row>
        <row r="533">
          <cell r="B533">
            <v>71337</v>
          </cell>
          <cell r="C533">
            <v>0.37809999999999999</v>
          </cell>
          <cell r="D533">
            <v>0.3553</v>
          </cell>
          <cell r="E533">
            <v>2.2599999999999999E-2</v>
          </cell>
          <cell r="F533">
            <v>2.0000000000000001E-4</v>
          </cell>
          <cell r="G533">
            <v>0</v>
          </cell>
          <cell r="H533">
            <v>4.8</v>
          </cell>
          <cell r="I533">
            <v>9.6</v>
          </cell>
          <cell r="J533">
            <v>16</v>
          </cell>
        </row>
        <row r="534">
          <cell r="B534">
            <v>71256</v>
          </cell>
          <cell r="C534">
            <v>1.4249000000000001</v>
          </cell>
          <cell r="D534">
            <v>1.2616000000000001</v>
          </cell>
          <cell r="E534">
            <v>0.16289999999999999</v>
          </cell>
          <cell r="F534">
            <v>2.0000000000000001E-4</v>
          </cell>
          <cell r="G534">
            <v>0</v>
          </cell>
          <cell r="H534">
            <v>4.8</v>
          </cell>
          <cell r="I534">
            <v>9.6</v>
          </cell>
          <cell r="J534">
            <v>16</v>
          </cell>
        </row>
        <row r="535">
          <cell r="B535">
            <v>71506</v>
          </cell>
          <cell r="C535">
            <v>0.66710000000000003</v>
          </cell>
          <cell r="D535">
            <v>0.52490000000000003</v>
          </cell>
          <cell r="E535">
            <v>1.21E-2</v>
          </cell>
          <cell r="F535">
            <v>1.46E-2</v>
          </cell>
          <cell r="G535">
            <v>0.11550000000000001</v>
          </cell>
          <cell r="H535">
            <v>4.8</v>
          </cell>
          <cell r="I535">
            <v>9.6</v>
          </cell>
          <cell r="J535">
            <v>16</v>
          </cell>
        </row>
        <row r="536">
          <cell r="B536">
            <v>71503</v>
          </cell>
          <cell r="C536">
            <v>0.50180000000000002</v>
          </cell>
          <cell r="D536">
            <v>0.49009999999999998</v>
          </cell>
          <cell r="E536">
            <v>1.1299999999999999E-2</v>
          </cell>
          <cell r="F536">
            <v>0</v>
          </cell>
          <cell r="G536">
            <v>2.9999999999999997E-4</v>
          </cell>
          <cell r="H536">
            <v>4.8</v>
          </cell>
          <cell r="I536">
            <v>9.6</v>
          </cell>
          <cell r="J536">
            <v>16</v>
          </cell>
        </row>
        <row r="537">
          <cell r="B537">
            <v>73809</v>
          </cell>
          <cell r="C537">
            <v>1.111</v>
          </cell>
          <cell r="D537">
            <v>1.1099000000000001</v>
          </cell>
          <cell r="E537">
            <v>1E-3</v>
          </cell>
          <cell r="F537">
            <v>2.0000000000000001E-4</v>
          </cell>
          <cell r="G537">
            <v>0</v>
          </cell>
          <cell r="H537">
            <v>4.8</v>
          </cell>
          <cell r="I537">
            <v>9.6</v>
          </cell>
          <cell r="J537">
            <v>16</v>
          </cell>
        </row>
        <row r="538">
          <cell r="B538">
            <v>72273</v>
          </cell>
          <cell r="C538">
            <v>2.2911000000000001</v>
          </cell>
          <cell r="D538">
            <v>2.1377000000000002</v>
          </cell>
          <cell r="E538">
            <v>2.4199999999999999E-2</v>
          </cell>
          <cell r="F538">
            <v>1.46E-2</v>
          </cell>
          <cell r="G538">
            <v>0.11459999999999999</v>
          </cell>
          <cell r="I538">
            <v>9.6</v>
          </cell>
          <cell r="J538">
            <v>16</v>
          </cell>
        </row>
        <row r="539">
          <cell r="B539">
            <v>70294</v>
          </cell>
          <cell r="C539">
            <v>10.104799999999999</v>
          </cell>
          <cell r="D539">
            <v>8.0724999999999998</v>
          </cell>
          <cell r="E539">
            <v>0.7873</v>
          </cell>
          <cell r="F539">
            <v>1.0147999999999999</v>
          </cell>
          <cell r="G539">
            <v>0.22989999999999999</v>
          </cell>
          <cell r="J539">
            <v>16</v>
          </cell>
        </row>
        <row r="541">
          <cell r="B541" t="str">
            <v>Evolução FEC Conjunto Juquitiba</v>
          </cell>
        </row>
        <row r="542">
          <cell r="B542" t="str">
            <v>CONSUM</v>
          </cell>
          <cell r="C542" t="str">
            <v>TOTAL</v>
          </cell>
          <cell r="D542" t="str">
            <v>NPROG</v>
          </cell>
          <cell r="E542" t="str">
            <v>PROG</v>
          </cell>
          <cell r="F542" t="str">
            <v>SUBT INT</v>
          </cell>
          <cell r="G542" t="str">
            <v>SUBT EXT</v>
          </cell>
          <cell r="H542" t="str">
            <v>Padrão Mensal = 9</v>
          </cell>
          <cell r="I542" t="str">
            <v>Padrão Trimestral = 18</v>
          </cell>
          <cell r="J542" t="str">
            <v>Padrão Anual = 30</v>
          </cell>
        </row>
        <row r="543">
          <cell r="B543">
            <v>9623</v>
          </cell>
          <cell r="C543">
            <v>1.3051999999999999</v>
          </cell>
          <cell r="D543">
            <v>0.46010000000000001</v>
          </cell>
          <cell r="E543">
            <v>6.9999999999999999E-4</v>
          </cell>
          <cell r="F543">
            <v>0.84430000000000005</v>
          </cell>
          <cell r="G543">
            <v>0</v>
          </cell>
          <cell r="H543">
            <v>9</v>
          </cell>
          <cell r="I543">
            <v>18</v>
          </cell>
          <cell r="J543">
            <v>30</v>
          </cell>
        </row>
        <row r="544">
          <cell r="B544">
            <v>9623</v>
          </cell>
          <cell r="C544">
            <v>0.60299999999999998</v>
          </cell>
          <cell r="D544">
            <v>0.60050000000000003</v>
          </cell>
          <cell r="E544">
            <v>2.5000000000000001E-3</v>
          </cell>
          <cell r="F544">
            <v>0</v>
          </cell>
          <cell r="G544">
            <v>0</v>
          </cell>
          <cell r="H544">
            <v>9</v>
          </cell>
          <cell r="I544">
            <v>18</v>
          </cell>
          <cell r="J544">
            <v>30</v>
          </cell>
        </row>
        <row r="545">
          <cell r="B545">
            <v>9623</v>
          </cell>
          <cell r="C545">
            <v>2.2399</v>
          </cell>
          <cell r="D545">
            <v>1.2990999999999999</v>
          </cell>
          <cell r="E545">
            <v>5.7000000000000002E-3</v>
          </cell>
          <cell r="F545">
            <v>0</v>
          </cell>
          <cell r="G545">
            <v>0.93520000000000003</v>
          </cell>
          <cell r="H545">
            <v>9</v>
          </cell>
          <cell r="I545">
            <v>18</v>
          </cell>
          <cell r="J545">
            <v>30</v>
          </cell>
        </row>
        <row r="546">
          <cell r="B546">
            <v>9623</v>
          </cell>
          <cell r="C546">
            <v>4.1481000000000003</v>
          </cell>
          <cell r="D546">
            <v>2.3597000000000001</v>
          </cell>
          <cell r="E546">
            <v>8.8999999999999999E-3</v>
          </cell>
          <cell r="F546">
            <v>0.84430000000000005</v>
          </cell>
          <cell r="G546">
            <v>0.93520000000000003</v>
          </cell>
          <cell r="H546">
            <v>9</v>
          </cell>
          <cell r="I546">
            <v>18</v>
          </cell>
          <cell r="J546">
            <v>30</v>
          </cell>
        </row>
        <row r="547">
          <cell r="B547">
            <v>12653</v>
          </cell>
          <cell r="C547">
            <v>1.1768000000000001</v>
          </cell>
          <cell r="D547">
            <v>0.59130000000000005</v>
          </cell>
          <cell r="E547">
            <v>0.58550000000000002</v>
          </cell>
          <cell r="F547">
            <v>0</v>
          </cell>
          <cell r="G547">
            <v>0</v>
          </cell>
          <cell r="H547">
            <v>9</v>
          </cell>
          <cell r="I547">
            <v>18</v>
          </cell>
          <cell r="J547">
            <v>30</v>
          </cell>
        </row>
        <row r="548">
          <cell r="B548">
            <v>12728</v>
          </cell>
          <cell r="C548">
            <v>2.4803999999999999</v>
          </cell>
          <cell r="D548">
            <v>1.4704999999999999</v>
          </cell>
          <cell r="E548">
            <v>2.4400000000000002E-2</v>
          </cell>
          <cell r="F548">
            <v>0.98550000000000004</v>
          </cell>
          <cell r="G548">
            <v>0</v>
          </cell>
          <cell r="H548">
            <v>9</v>
          </cell>
          <cell r="I548">
            <v>18</v>
          </cell>
          <cell r="J548">
            <v>30</v>
          </cell>
        </row>
        <row r="549">
          <cell r="B549">
            <v>12723</v>
          </cell>
          <cell r="C549">
            <v>0.23100000000000001</v>
          </cell>
          <cell r="D549">
            <v>0.22739999999999999</v>
          </cell>
          <cell r="E549">
            <v>3.5999999999999999E-3</v>
          </cell>
          <cell r="F549">
            <v>0</v>
          </cell>
          <cell r="G549">
            <v>0</v>
          </cell>
          <cell r="H549">
            <v>9</v>
          </cell>
          <cell r="I549">
            <v>18</v>
          </cell>
          <cell r="J549">
            <v>30</v>
          </cell>
        </row>
        <row r="550">
          <cell r="B550">
            <v>12701</v>
          </cell>
          <cell r="C550">
            <v>3.8894000000000002</v>
          </cell>
          <cell r="D550">
            <v>2.2905000000000002</v>
          </cell>
          <cell r="E550">
            <v>0.61129999999999995</v>
          </cell>
          <cell r="F550">
            <v>0.98760000000000003</v>
          </cell>
          <cell r="G550">
            <v>0</v>
          </cell>
          <cell r="H550">
            <v>9</v>
          </cell>
          <cell r="I550">
            <v>18</v>
          </cell>
          <cell r="J550">
            <v>30</v>
          </cell>
        </row>
        <row r="551">
          <cell r="B551">
            <v>12782</v>
          </cell>
          <cell r="C551">
            <v>1.0207999999999999</v>
          </cell>
          <cell r="D551">
            <v>1.0111000000000001</v>
          </cell>
          <cell r="E551">
            <v>9.7000000000000003E-3</v>
          </cell>
          <cell r="F551">
            <v>0</v>
          </cell>
          <cell r="G551">
            <v>0</v>
          </cell>
          <cell r="H551">
            <v>9</v>
          </cell>
          <cell r="I551">
            <v>18</v>
          </cell>
          <cell r="J551">
            <v>30</v>
          </cell>
        </row>
        <row r="552">
          <cell r="B552">
            <v>12782</v>
          </cell>
          <cell r="C552">
            <v>0.9839</v>
          </cell>
          <cell r="D552">
            <v>0.98240000000000005</v>
          </cell>
          <cell r="E552">
            <v>0</v>
          </cell>
          <cell r="F552">
            <v>1.5E-3</v>
          </cell>
          <cell r="G552">
            <v>0</v>
          </cell>
          <cell r="H552">
            <v>9</v>
          </cell>
          <cell r="I552">
            <v>18</v>
          </cell>
          <cell r="J552">
            <v>30</v>
          </cell>
        </row>
        <row r="553">
          <cell r="B553">
            <v>12782</v>
          </cell>
          <cell r="C553">
            <v>1.8782000000000001</v>
          </cell>
          <cell r="D553">
            <v>1.8313999999999999</v>
          </cell>
          <cell r="E553">
            <v>4.6800000000000001E-2</v>
          </cell>
          <cell r="F553">
            <v>0</v>
          </cell>
          <cell r="G553">
            <v>0</v>
          </cell>
          <cell r="H553">
            <v>9</v>
          </cell>
          <cell r="I553">
            <v>18</v>
          </cell>
          <cell r="J553">
            <v>30</v>
          </cell>
        </row>
        <row r="554">
          <cell r="B554">
            <v>12782</v>
          </cell>
          <cell r="C554">
            <v>3.8828999999999998</v>
          </cell>
          <cell r="D554">
            <v>3.8249</v>
          </cell>
          <cell r="E554">
            <v>5.6500000000000002E-2</v>
          </cell>
          <cell r="F554">
            <v>1.5E-3</v>
          </cell>
          <cell r="G554">
            <v>0</v>
          </cell>
          <cell r="H554">
            <v>9</v>
          </cell>
          <cell r="I554">
            <v>18</v>
          </cell>
          <cell r="J554">
            <v>30</v>
          </cell>
        </row>
        <row r="555">
          <cell r="B555">
            <v>12788</v>
          </cell>
          <cell r="C555">
            <v>2.6175999999999999</v>
          </cell>
          <cell r="D555">
            <v>1.5696000000000001</v>
          </cell>
          <cell r="E555">
            <v>7.1999999999999998E-3</v>
          </cell>
          <cell r="F555">
            <v>5.3800000000000001E-2</v>
          </cell>
          <cell r="G555">
            <v>0.98699999999999999</v>
          </cell>
          <cell r="H555">
            <v>9</v>
          </cell>
          <cell r="I555">
            <v>18</v>
          </cell>
          <cell r="J555">
            <v>30</v>
          </cell>
        </row>
        <row r="556">
          <cell r="B556">
            <v>12788</v>
          </cell>
          <cell r="C556">
            <v>2.5331999999999999</v>
          </cell>
          <cell r="D556">
            <v>1.5861000000000001</v>
          </cell>
          <cell r="E556">
            <v>8.9999999999999998E-4</v>
          </cell>
          <cell r="F556">
            <v>0.94440000000000002</v>
          </cell>
          <cell r="G556">
            <v>1.8E-3</v>
          </cell>
          <cell r="H556">
            <v>9</v>
          </cell>
          <cell r="I556">
            <v>18</v>
          </cell>
          <cell r="J556">
            <v>30</v>
          </cell>
        </row>
        <row r="557">
          <cell r="B557">
            <v>12896</v>
          </cell>
          <cell r="C557">
            <v>3.5179999999999998</v>
          </cell>
          <cell r="D557">
            <v>2.6440000000000001</v>
          </cell>
          <cell r="E557">
            <v>2.5399999999999999E-2</v>
          </cell>
          <cell r="F557">
            <v>0.83730000000000004</v>
          </cell>
          <cell r="G557">
            <v>1.1299999999999999E-2</v>
          </cell>
          <cell r="H557">
            <v>9</v>
          </cell>
          <cell r="I557">
            <v>18</v>
          </cell>
          <cell r="J557">
            <v>30</v>
          </cell>
        </row>
        <row r="558">
          <cell r="B558">
            <v>12824</v>
          </cell>
          <cell r="C558">
            <v>8.6740999999999993</v>
          </cell>
          <cell r="D558">
            <v>5.8056999999999999</v>
          </cell>
          <cell r="E558">
            <v>3.3599999999999998E-2</v>
          </cell>
          <cell r="F558">
            <v>1.8373999999999999</v>
          </cell>
          <cell r="G558">
            <v>0.99739999999999995</v>
          </cell>
          <cell r="I558">
            <v>18</v>
          </cell>
          <cell r="J558">
            <v>30</v>
          </cell>
        </row>
        <row r="559">
          <cell r="B559">
            <v>11983</v>
          </cell>
          <cell r="C559">
            <v>20.878299999999999</v>
          </cell>
          <cell r="D559">
            <v>14.6158</v>
          </cell>
          <cell r="E559">
            <v>0.75139999999999996</v>
          </cell>
          <cell r="F559">
            <v>3.6926999999999999</v>
          </cell>
          <cell r="G559">
            <v>1.8184</v>
          </cell>
          <cell r="J559">
            <v>30</v>
          </cell>
        </row>
        <row r="561">
          <cell r="B561" t="str">
            <v>Evolução FEC Conjunto Lapa</v>
          </cell>
        </row>
        <row r="562">
          <cell r="B562" t="str">
            <v>CONSUM</v>
          </cell>
          <cell r="C562" t="str">
            <v>TOTAL</v>
          </cell>
          <cell r="D562" t="str">
            <v>NPROG</v>
          </cell>
          <cell r="E562" t="str">
            <v>PROG</v>
          </cell>
          <cell r="F562" t="str">
            <v>SUBT INT</v>
          </cell>
          <cell r="G562" t="str">
            <v>SUBT EXT</v>
          </cell>
          <cell r="H562" t="str">
            <v>Padrão Mensal = 2</v>
          </cell>
          <cell r="I562" t="str">
            <v>Padrão Trimestral = 3,6</v>
          </cell>
          <cell r="J562" t="str">
            <v>Padrão Anual = 6</v>
          </cell>
        </row>
        <row r="563">
          <cell r="B563">
            <v>177945</v>
          </cell>
          <cell r="C563">
            <v>0.38109999999999999</v>
          </cell>
          <cell r="D563">
            <v>0.34139999999999998</v>
          </cell>
          <cell r="E563">
            <v>1.83E-2</v>
          </cell>
          <cell r="F563">
            <v>2.1399999999999999E-2</v>
          </cell>
          <cell r="G563">
            <v>0</v>
          </cell>
          <cell r="H563">
            <v>2</v>
          </cell>
          <cell r="I563">
            <v>3.6</v>
          </cell>
          <cell r="J563">
            <v>6</v>
          </cell>
        </row>
        <row r="564">
          <cell r="B564">
            <v>177928</v>
          </cell>
          <cell r="C564">
            <v>0.54759999999999998</v>
          </cell>
          <cell r="D564">
            <v>0.52129999999999999</v>
          </cell>
          <cell r="E564">
            <v>1.46E-2</v>
          </cell>
          <cell r="F564">
            <v>1.17E-2</v>
          </cell>
          <cell r="G564">
            <v>0</v>
          </cell>
          <cell r="H564">
            <v>2</v>
          </cell>
          <cell r="I564">
            <v>3.6</v>
          </cell>
          <cell r="J564">
            <v>6</v>
          </cell>
        </row>
        <row r="565">
          <cell r="B565">
            <v>178077</v>
          </cell>
          <cell r="C565">
            <v>0.2979</v>
          </cell>
          <cell r="D565">
            <v>0.29310000000000003</v>
          </cell>
          <cell r="E565">
            <v>4.7999999999999996E-3</v>
          </cell>
          <cell r="F565">
            <v>0</v>
          </cell>
          <cell r="G565">
            <v>0</v>
          </cell>
          <cell r="H565">
            <v>2</v>
          </cell>
          <cell r="I565">
            <v>3.6</v>
          </cell>
          <cell r="J565">
            <v>6</v>
          </cell>
        </row>
        <row r="566">
          <cell r="B566">
            <v>177983</v>
          </cell>
          <cell r="C566">
            <v>1.2264999999999999</v>
          </cell>
          <cell r="D566">
            <v>1.1556999999999999</v>
          </cell>
          <cell r="E566">
            <v>3.7699999999999997E-2</v>
          </cell>
          <cell r="F566">
            <v>3.3099999999999997E-2</v>
          </cell>
          <cell r="G566">
            <v>0</v>
          </cell>
          <cell r="H566">
            <v>2</v>
          </cell>
          <cell r="I566">
            <v>3.6</v>
          </cell>
          <cell r="J566">
            <v>6</v>
          </cell>
        </row>
        <row r="567">
          <cell r="B567">
            <v>178048</v>
          </cell>
          <cell r="C567">
            <v>0.26950000000000002</v>
          </cell>
          <cell r="D567">
            <v>0.127</v>
          </cell>
          <cell r="E567">
            <v>0.1426</v>
          </cell>
          <cell r="F567">
            <v>0</v>
          </cell>
          <cell r="G567">
            <v>0</v>
          </cell>
          <cell r="H567">
            <v>2</v>
          </cell>
          <cell r="I567">
            <v>3.6</v>
          </cell>
          <cell r="J567">
            <v>6</v>
          </cell>
        </row>
        <row r="568">
          <cell r="B568">
            <v>178027</v>
          </cell>
          <cell r="C568">
            <v>0.44590000000000002</v>
          </cell>
          <cell r="D568">
            <v>0.19539999999999999</v>
          </cell>
          <cell r="E568">
            <v>7.6E-3</v>
          </cell>
          <cell r="F568">
            <v>1E-4</v>
          </cell>
          <cell r="G568">
            <v>0.2429</v>
          </cell>
          <cell r="H568">
            <v>2</v>
          </cell>
          <cell r="I568">
            <v>3.6</v>
          </cell>
          <cell r="J568">
            <v>6</v>
          </cell>
        </row>
        <row r="569">
          <cell r="B569">
            <v>177918</v>
          </cell>
          <cell r="C569">
            <v>9.5500000000000002E-2</v>
          </cell>
          <cell r="D569">
            <v>2.7E-2</v>
          </cell>
          <cell r="E569">
            <v>6.6000000000000003E-2</v>
          </cell>
          <cell r="F569">
            <v>2.5000000000000001E-3</v>
          </cell>
          <cell r="G569">
            <v>0</v>
          </cell>
          <cell r="H569">
            <v>2</v>
          </cell>
          <cell r="I569">
            <v>3.6</v>
          </cell>
          <cell r="J569">
            <v>6</v>
          </cell>
        </row>
        <row r="570">
          <cell r="B570">
            <v>177998</v>
          </cell>
          <cell r="C570">
            <v>0.81100000000000005</v>
          </cell>
          <cell r="D570">
            <v>0.34949999999999998</v>
          </cell>
          <cell r="E570">
            <v>0.2162</v>
          </cell>
          <cell r="F570">
            <v>2.5999999999999999E-3</v>
          </cell>
          <cell r="G570">
            <v>0.2429</v>
          </cell>
          <cell r="H570">
            <v>2</v>
          </cell>
          <cell r="I570">
            <v>3.6</v>
          </cell>
          <cell r="J570">
            <v>6</v>
          </cell>
        </row>
        <row r="571">
          <cell r="B571">
            <v>179982</v>
          </cell>
          <cell r="C571">
            <v>0.26779999999999998</v>
          </cell>
          <cell r="D571">
            <v>0.15</v>
          </cell>
          <cell r="E571">
            <v>8.0999999999999996E-3</v>
          </cell>
          <cell r="F571">
            <v>0</v>
          </cell>
          <cell r="G571">
            <v>0.10970000000000001</v>
          </cell>
          <cell r="H571">
            <v>2</v>
          </cell>
          <cell r="I571">
            <v>3.6</v>
          </cell>
          <cell r="J571">
            <v>6</v>
          </cell>
        </row>
        <row r="572">
          <cell r="B572">
            <v>179984</v>
          </cell>
          <cell r="C572">
            <v>0.1328</v>
          </cell>
          <cell r="D572">
            <v>6.6799999999999998E-2</v>
          </cell>
          <cell r="E572">
            <v>3.8699999999999998E-2</v>
          </cell>
          <cell r="F572">
            <v>2.7300000000000001E-2</v>
          </cell>
          <cell r="G572">
            <v>0</v>
          </cell>
          <cell r="H572">
            <v>2</v>
          </cell>
          <cell r="I572">
            <v>3.6</v>
          </cell>
          <cell r="J572">
            <v>6</v>
          </cell>
        </row>
        <row r="573">
          <cell r="B573">
            <v>179937</v>
          </cell>
          <cell r="C573">
            <v>0.27889999999999998</v>
          </cell>
          <cell r="D573">
            <v>0.18240000000000001</v>
          </cell>
          <cell r="E573">
            <v>1.66E-2</v>
          </cell>
          <cell r="F573">
            <v>7.9799999999999996E-2</v>
          </cell>
          <cell r="G573">
            <v>0</v>
          </cell>
          <cell r="H573">
            <v>2</v>
          </cell>
          <cell r="I573">
            <v>3.6</v>
          </cell>
          <cell r="J573">
            <v>6</v>
          </cell>
        </row>
        <row r="574">
          <cell r="B574">
            <v>179968</v>
          </cell>
          <cell r="C574">
            <v>0.67949999999999999</v>
          </cell>
          <cell r="D574">
            <v>0.3992</v>
          </cell>
          <cell r="E574">
            <v>6.3399999999999998E-2</v>
          </cell>
          <cell r="F574">
            <v>0.1071</v>
          </cell>
          <cell r="G574">
            <v>0.10970000000000001</v>
          </cell>
          <cell r="H574">
            <v>2</v>
          </cell>
          <cell r="I574">
            <v>3.6</v>
          </cell>
          <cell r="J574">
            <v>6</v>
          </cell>
        </row>
        <row r="575">
          <cell r="B575">
            <v>179993</v>
          </cell>
          <cell r="C575">
            <v>0.62809999999999999</v>
          </cell>
          <cell r="D575">
            <v>0.36130000000000001</v>
          </cell>
          <cell r="E575">
            <v>2.1399999999999999E-2</v>
          </cell>
          <cell r="F575">
            <v>0</v>
          </cell>
          <cell r="G575">
            <v>0.2455</v>
          </cell>
          <cell r="H575">
            <v>2</v>
          </cell>
          <cell r="I575">
            <v>3.6</v>
          </cell>
          <cell r="J575">
            <v>6</v>
          </cell>
        </row>
        <row r="576">
          <cell r="B576">
            <v>179985</v>
          </cell>
          <cell r="C576">
            <v>0.21290000000000001</v>
          </cell>
          <cell r="D576">
            <v>0.1613</v>
          </cell>
          <cell r="E576">
            <v>1.2500000000000001E-2</v>
          </cell>
          <cell r="F576">
            <v>3.9100000000000003E-2</v>
          </cell>
          <cell r="G576">
            <v>0</v>
          </cell>
          <cell r="H576">
            <v>2</v>
          </cell>
          <cell r="I576">
            <v>3.6</v>
          </cell>
          <cell r="J576">
            <v>6</v>
          </cell>
        </row>
        <row r="577">
          <cell r="B577">
            <v>182792</v>
          </cell>
          <cell r="C577">
            <v>0.45019999999999999</v>
          </cell>
          <cell r="D577">
            <v>0.15340000000000001</v>
          </cell>
          <cell r="E577">
            <v>6.1999999999999998E-3</v>
          </cell>
          <cell r="F577">
            <v>3.9699999999999999E-2</v>
          </cell>
          <cell r="G577">
            <v>0.25090000000000001</v>
          </cell>
          <cell r="H577">
            <v>2</v>
          </cell>
          <cell r="I577">
            <v>3.6</v>
          </cell>
          <cell r="J577">
            <v>6</v>
          </cell>
        </row>
        <row r="578">
          <cell r="B578">
            <v>180923</v>
          </cell>
          <cell r="C578">
            <v>1.2915000000000001</v>
          </cell>
          <cell r="D578">
            <v>0.67490000000000006</v>
          </cell>
          <cell r="E578">
            <v>0.04</v>
          </cell>
          <cell r="F578">
            <v>7.9000000000000001E-2</v>
          </cell>
          <cell r="G578">
            <v>0.49769999999999998</v>
          </cell>
          <cell r="I578">
            <v>3.6</v>
          </cell>
          <cell r="J578">
            <v>6</v>
          </cell>
        </row>
        <row r="579">
          <cell r="B579">
            <v>179218</v>
          </cell>
          <cell r="C579">
            <v>4.0096999999999996</v>
          </cell>
          <cell r="D579">
            <v>2.577</v>
          </cell>
          <cell r="E579">
            <v>0.35620000000000002</v>
          </cell>
          <cell r="F579">
            <v>0.22270000000000001</v>
          </cell>
          <cell r="G579">
            <v>0.85389999999999999</v>
          </cell>
          <cell r="J579">
            <v>6</v>
          </cell>
        </row>
        <row r="581">
          <cell r="B581" t="str">
            <v>Evolução FEC Conjunto Mauá</v>
          </cell>
        </row>
        <row r="582">
          <cell r="B582" t="str">
            <v>CONSUM</v>
          </cell>
          <cell r="C582" t="str">
            <v>TOTAL</v>
          </cell>
          <cell r="D582" t="str">
            <v>NPROG</v>
          </cell>
          <cell r="E582" t="str">
            <v>PROG</v>
          </cell>
          <cell r="F582" t="str">
            <v>SUBT INT</v>
          </cell>
          <cell r="G582" t="str">
            <v>SUBT EXT</v>
          </cell>
          <cell r="H582" t="str">
            <v>Padrão Mensal = 2</v>
          </cell>
          <cell r="I582" t="str">
            <v>Padrão Trimestral = 3,6</v>
          </cell>
          <cell r="J582" t="str">
            <v>Padrão Anual = 6</v>
          </cell>
        </row>
        <row r="583">
          <cell r="B583">
            <v>114404</v>
          </cell>
          <cell r="C583">
            <v>0.67920000000000003</v>
          </cell>
          <cell r="D583">
            <v>0.60740000000000005</v>
          </cell>
          <cell r="E583">
            <v>7.1800000000000003E-2</v>
          </cell>
          <cell r="F583">
            <v>0</v>
          </cell>
          <cell r="G583">
            <v>0</v>
          </cell>
          <cell r="H583">
            <v>2</v>
          </cell>
          <cell r="I583">
            <v>3.6</v>
          </cell>
          <cell r="J583">
            <v>6</v>
          </cell>
        </row>
        <row r="584">
          <cell r="B584">
            <v>114333</v>
          </cell>
          <cell r="C584">
            <v>0.43969999999999998</v>
          </cell>
          <cell r="D584">
            <v>0.38540000000000002</v>
          </cell>
          <cell r="E584">
            <v>3.7400000000000003E-2</v>
          </cell>
          <cell r="F584">
            <v>1.6899999999999998E-2</v>
          </cell>
          <cell r="G584">
            <v>0</v>
          </cell>
          <cell r="H584">
            <v>2</v>
          </cell>
          <cell r="I584">
            <v>3.6</v>
          </cell>
          <cell r="J584">
            <v>6</v>
          </cell>
        </row>
        <row r="585">
          <cell r="B585">
            <v>114298</v>
          </cell>
          <cell r="C585">
            <v>0.38340000000000002</v>
          </cell>
          <cell r="D585">
            <v>0.3221</v>
          </cell>
          <cell r="E585">
            <v>8.6E-3</v>
          </cell>
          <cell r="F585">
            <v>0</v>
          </cell>
          <cell r="G585">
            <v>5.2600000000000001E-2</v>
          </cell>
          <cell r="H585">
            <v>2</v>
          </cell>
          <cell r="I585">
            <v>3.6</v>
          </cell>
          <cell r="J585">
            <v>6</v>
          </cell>
        </row>
        <row r="586">
          <cell r="B586">
            <v>114345</v>
          </cell>
          <cell r="C586">
            <v>1.5024</v>
          </cell>
          <cell r="D586">
            <v>1.3149999999999999</v>
          </cell>
          <cell r="E586">
            <v>0.1178</v>
          </cell>
          <cell r="F586">
            <v>1.6899999999999998E-2</v>
          </cell>
          <cell r="G586">
            <v>5.2600000000000001E-2</v>
          </cell>
          <cell r="H586">
            <v>2</v>
          </cell>
          <cell r="I586">
            <v>3.6</v>
          </cell>
          <cell r="J586">
            <v>6</v>
          </cell>
        </row>
        <row r="587">
          <cell r="B587">
            <v>114457</v>
          </cell>
          <cell r="C587">
            <v>0.24460000000000001</v>
          </cell>
          <cell r="D587">
            <v>0.18290000000000001</v>
          </cell>
          <cell r="E587">
            <v>6.1699999999999998E-2</v>
          </cell>
          <cell r="F587">
            <v>0</v>
          </cell>
          <cell r="G587">
            <v>0</v>
          </cell>
          <cell r="H587">
            <v>2</v>
          </cell>
          <cell r="I587">
            <v>3.6</v>
          </cell>
          <cell r="J587">
            <v>6</v>
          </cell>
        </row>
        <row r="588">
          <cell r="B588">
            <v>114518</v>
          </cell>
          <cell r="C588">
            <v>0.15</v>
          </cell>
          <cell r="D588">
            <v>0.12740000000000001</v>
          </cell>
          <cell r="E588">
            <v>2.2599999999999999E-2</v>
          </cell>
          <cell r="F588">
            <v>0</v>
          </cell>
          <cell r="G588">
            <v>0</v>
          </cell>
          <cell r="H588">
            <v>2</v>
          </cell>
          <cell r="I588">
            <v>3.6</v>
          </cell>
          <cell r="J588">
            <v>6</v>
          </cell>
        </row>
        <row r="589">
          <cell r="B589">
            <v>114451</v>
          </cell>
          <cell r="C589">
            <v>0.25530000000000003</v>
          </cell>
          <cell r="D589">
            <v>0.21079999999999999</v>
          </cell>
          <cell r="E589">
            <v>4.4400000000000002E-2</v>
          </cell>
          <cell r="F589">
            <v>0</v>
          </cell>
          <cell r="G589">
            <v>0</v>
          </cell>
          <cell r="H589">
            <v>2</v>
          </cell>
          <cell r="I589">
            <v>3.6</v>
          </cell>
          <cell r="J589">
            <v>6</v>
          </cell>
        </row>
        <row r="590">
          <cell r="B590">
            <v>114475</v>
          </cell>
          <cell r="C590">
            <v>0.64990000000000003</v>
          </cell>
          <cell r="D590">
            <v>0.52110000000000001</v>
          </cell>
          <cell r="E590">
            <v>0.12870000000000001</v>
          </cell>
          <cell r="F590">
            <v>0</v>
          </cell>
          <cell r="G590">
            <v>0</v>
          </cell>
          <cell r="H590">
            <v>2</v>
          </cell>
          <cell r="I590">
            <v>3.6</v>
          </cell>
          <cell r="J590">
            <v>6</v>
          </cell>
        </row>
        <row r="591">
          <cell r="B591">
            <v>116885</v>
          </cell>
          <cell r="C591">
            <v>0.5978</v>
          </cell>
          <cell r="D591">
            <v>0.58860000000000001</v>
          </cell>
          <cell r="E591">
            <v>9.1999999999999998E-3</v>
          </cell>
          <cell r="F591">
            <v>0</v>
          </cell>
          <cell r="G591">
            <v>0</v>
          </cell>
          <cell r="H591">
            <v>2</v>
          </cell>
          <cell r="I591">
            <v>3.6</v>
          </cell>
          <cell r="J591">
            <v>6</v>
          </cell>
        </row>
        <row r="592">
          <cell r="B592">
            <v>116675</v>
          </cell>
          <cell r="C592">
            <v>0.23810000000000001</v>
          </cell>
          <cell r="D592">
            <v>0.2344</v>
          </cell>
          <cell r="E592">
            <v>3.7000000000000002E-3</v>
          </cell>
          <cell r="F592">
            <v>0</v>
          </cell>
          <cell r="G592">
            <v>0</v>
          </cell>
          <cell r="H592">
            <v>2</v>
          </cell>
          <cell r="I592">
            <v>3.6</v>
          </cell>
          <cell r="J592">
            <v>6</v>
          </cell>
        </row>
        <row r="593">
          <cell r="B593">
            <v>116646</v>
          </cell>
          <cell r="C593">
            <v>0.3392</v>
          </cell>
          <cell r="D593">
            <v>0.32290000000000002</v>
          </cell>
          <cell r="E593">
            <v>1.4999999999999999E-2</v>
          </cell>
          <cell r="F593">
            <v>1.2999999999999999E-3</v>
          </cell>
          <cell r="G593">
            <v>0</v>
          </cell>
          <cell r="H593">
            <v>2</v>
          </cell>
          <cell r="I593">
            <v>3.6</v>
          </cell>
          <cell r="J593">
            <v>6</v>
          </cell>
        </row>
        <row r="594">
          <cell r="B594">
            <v>116735</v>
          </cell>
          <cell r="C594">
            <v>1.1755</v>
          </cell>
          <cell r="D594">
            <v>1.1463000000000001</v>
          </cell>
          <cell r="E594">
            <v>2.7900000000000001E-2</v>
          </cell>
          <cell r="F594">
            <v>1.2999999999999999E-3</v>
          </cell>
          <cell r="G594">
            <v>0</v>
          </cell>
          <cell r="H594">
            <v>2</v>
          </cell>
          <cell r="I594">
            <v>3.6</v>
          </cell>
          <cell r="J594">
            <v>6</v>
          </cell>
        </row>
        <row r="595">
          <cell r="B595">
            <v>116784</v>
          </cell>
          <cell r="C595">
            <v>0.70750000000000002</v>
          </cell>
          <cell r="D595">
            <v>0.70269999999999999</v>
          </cell>
          <cell r="E595">
            <v>4.7999999999999996E-3</v>
          </cell>
          <cell r="F595">
            <v>0</v>
          </cell>
          <cell r="G595">
            <v>0</v>
          </cell>
          <cell r="H595">
            <v>2</v>
          </cell>
          <cell r="I595">
            <v>3.6</v>
          </cell>
          <cell r="J595">
            <v>6</v>
          </cell>
        </row>
        <row r="596">
          <cell r="B596">
            <v>116779</v>
          </cell>
          <cell r="C596">
            <v>1.2387999999999999</v>
          </cell>
          <cell r="D596">
            <v>0.23469999999999999</v>
          </cell>
          <cell r="E596">
            <v>4.1999999999999997E-3</v>
          </cell>
          <cell r="F596">
            <v>1.2999999999999999E-3</v>
          </cell>
          <cell r="G596">
            <v>0.99860000000000004</v>
          </cell>
          <cell r="H596">
            <v>2</v>
          </cell>
          <cell r="I596">
            <v>3.6</v>
          </cell>
          <cell r="J596">
            <v>6</v>
          </cell>
        </row>
        <row r="597">
          <cell r="B597">
            <v>120067</v>
          </cell>
          <cell r="C597">
            <v>0.55720000000000003</v>
          </cell>
          <cell r="D597">
            <v>0.55389999999999995</v>
          </cell>
          <cell r="E597">
            <v>3.3E-3</v>
          </cell>
          <cell r="F597">
            <v>0</v>
          </cell>
          <cell r="G597">
            <v>0</v>
          </cell>
          <cell r="H597">
            <v>2</v>
          </cell>
          <cell r="I597">
            <v>3.6</v>
          </cell>
          <cell r="J597">
            <v>6</v>
          </cell>
        </row>
        <row r="598">
          <cell r="B598">
            <v>117877</v>
          </cell>
          <cell r="C598">
            <v>2.4958</v>
          </cell>
          <cell r="D598">
            <v>1.4928999999999999</v>
          </cell>
          <cell r="E598">
            <v>1.23E-2</v>
          </cell>
          <cell r="F598">
            <v>1.2999999999999999E-3</v>
          </cell>
          <cell r="G598">
            <v>0.98929999999999996</v>
          </cell>
          <cell r="I598">
            <v>3.6</v>
          </cell>
          <cell r="J598">
            <v>6</v>
          </cell>
        </row>
        <row r="599">
          <cell r="B599">
            <v>115858</v>
          </cell>
          <cell r="C599">
            <v>5.8486000000000002</v>
          </cell>
          <cell r="D599">
            <v>4.4866000000000001</v>
          </cell>
          <cell r="E599">
            <v>0.28399999999999997</v>
          </cell>
          <cell r="F599">
            <v>1.9300000000000001E-2</v>
          </cell>
          <cell r="G599">
            <v>1.0584</v>
          </cell>
          <cell r="J599">
            <v>6</v>
          </cell>
        </row>
        <row r="601">
          <cell r="B601" t="str">
            <v>Evolução FEC Conjunto Moóca</v>
          </cell>
        </row>
        <row r="602">
          <cell r="B602" t="str">
            <v>CONSUM</v>
          </cell>
          <cell r="C602" t="str">
            <v>TOTAL</v>
          </cell>
          <cell r="D602" t="str">
            <v>NPROG</v>
          </cell>
          <cell r="E602" t="str">
            <v>PROG</v>
          </cell>
          <cell r="F602" t="str">
            <v>SUBT INT</v>
          </cell>
          <cell r="G602" t="str">
            <v>SUBT EXT</v>
          </cell>
          <cell r="H602" t="str">
            <v>Padrão Mensal = 2</v>
          </cell>
          <cell r="I602" t="str">
            <v>Padrão Trimestral = 3</v>
          </cell>
          <cell r="J602" t="str">
            <v>Padrão Anual = 5</v>
          </cell>
        </row>
        <row r="603">
          <cell r="B603">
            <v>79296</v>
          </cell>
          <cell r="C603">
            <v>0.29360000000000003</v>
          </cell>
          <cell r="D603">
            <v>0.1782</v>
          </cell>
          <cell r="E603">
            <v>7.1000000000000004E-3</v>
          </cell>
          <cell r="F603">
            <v>0.1084</v>
          </cell>
          <cell r="G603">
            <v>0</v>
          </cell>
          <cell r="H603">
            <v>2</v>
          </cell>
          <cell r="I603">
            <v>3</v>
          </cell>
          <cell r="J603">
            <v>5</v>
          </cell>
        </row>
        <row r="604">
          <cell r="B604">
            <v>79296</v>
          </cell>
          <cell r="C604">
            <v>1.1299999999999999</v>
          </cell>
          <cell r="D604">
            <v>0.24249999999999999</v>
          </cell>
          <cell r="E604">
            <v>7.1499999999999994E-2</v>
          </cell>
          <cell r="F604">
            <v>0.81599999999999995</v>
          </cell>
          <cell r="G604">
            <v>0</v>
          </cell>
          <cell r="H604">
            <v>2</v>
          </cell>
          <cell r="I604">
            <v>3</v>
          </cell>
          <cell r="J604">
            <v>5</v>
          </cell>
        </row>
        <row r="605">
          <cell r="B605">
            <v>79296</v>
          </cell>
          <cell r="C605">
            <v>0.34689999999999999</v>
          </cell>
          <cell r="D605">
            <v>0.27839999999999998</v>
          </cell>
          <cell r="E605">
            <v>2.2599999999999999E-2</v>
          </cell>
          <cell r="F605">
            <v>4.0899999999999999E-2</v>
          </cell>
          <cell r="G605">
            <v>5.0000000000000001E-3</v>
          </cell>
          <cell r="H605">
            <v>2</v>
          </cell>
          <cell r="I605">
            <v>3</v>
          </cell>
          <cell r="J605">
            <v>5</v>
          </cell>
        </row>
        <row r="606">
          <cell r="B606">
            <v>79296</v>
          </cell>
          <cell r="C606">
            <v>1.7705</v>
          </cell>
          <cell r="D606">
            <v>0.69910000000000005</v>
          </cell>
          <cell r="E606">
            <v>0.1012</v>
          </cell>
          <cell r="F606">
            <v>0.96530000000000005</v>
          </cell>
          <cell r="G606">
            <v>5.0000000000000001E-3</v>
          </cell>
          <cell r="H606">
            <v>2</v>
          </cell>
          <cell r="I606">
            <v>3</v>
          </cell>
          <cell r="J606">
            <v>5</v>
          </cell>
        </row>
        <row r="607">
          <cell r="B607">
            <v>79092</v>
          </cell>
          <cell r="C607">
            <v>0.72030000000000005</v>
          </cell>
          <cell r="D607">
            <v>0.24690000000000001</v>
          </cell>
          <cell r="E607">
            <v>0.20050000000000001</v>
          </cell>
          <cell r="F607">
            <v>0.23200000000000001</v>
          </cell>
          <cell r="G607">
            <v>4.1000000000000002E-2</v>
          </cell>
          <cell r="H607">
            <v>2</v>
          </cell>
          <cell r="I607">
            <v>3</v>
          </cell>
          <cell r="J607">
            <v>5</v>
          </cell>
        </row>
        <row r="608">
          <cell r="B608">
            <v>79093</v>
          </cell>
          <cell r="C608">
            <v>0.26519999999999999</v>
          </cell>
          <cell r="D608">
            <v>0.18329999999999999</v>
          </cell>
          <cell r="E608">
            <v>4.0899999999999999E-2</v>
          </cell>
          <cell r="F608">
            <v>0</v>
          </cell>
          <cell r="G608">
            <v>4.1000000000000002E-2</v>
          </cell>
          <cell r="H608">
            <v>2</v>
          </cell>
          <cell r="I608">
            <v>3</v>
          </cell>
          <cell r="J608">
            <v>5</v>
          </cell>
        </row>
        <row r="609">
          <cell r="B609">
            <v>79100</v>
          </cell>
          <cell r="C609">
            <v>5.74E-2</v>
          </cell>
          <cell r="D609">
            <v>5.5500000000000001E-2</v>
          </cell>
          <cell r="E609">
            <v>1.9E-3</v>
          </cell>
          <cell r="F609">
            <v>0</v>
          </cell>
          <cell r="G609">
            <v>0</v>
          </cell>
          <cell r="H609">
            <v>2</v>
          </cell>
          <cell r="I609">
            <v>3</v>
          </cell>
          <cell r="J609">
            <v>5</v>
          </cell>
        </row>
        <row r="610">
          <cell r="B610">
            <v>79095</v>
          </cell>
          <cell r="C610">
            <v>1.0428999999999999</v>
          </cell>
          <cell r="D610">
            <v>0.48570000000000002</v>
          </cell>
          <cell r="E610">
            <v>0.24329999999999999</v>
          </cell>
          <cell r="F610">
            <v>0.23200000000000001</v>
          </cell>
          <cell r="G610">
            <v>8.2000000000000003E-2</v>
          </cell>
          <cell r="H610">
            <v>2</v>
          </cell>
          <cell r="I610">
            <v>3</v>
          </cell>
          <cell r="J610">
            <v>5</v>
          </cell>
        </row>
        <row r="611">
          <cell r="B611">
            <v>79894</v>
          </cell>
          <cell r="C611">
            <v>0.13769999999999999</v>
          </cell>
          <cell r="D611">
            <v>0.1018</v>
          </cell>
          <cell r="E611">
            <v>1.0999999999999999E-2</v>
          </cell>
          <cell r="F611">
            <v>2.5000000000000001E-2</v>
          </cell>
          <cell r="G611">
            <v>0</v>
          </cell>
          <cell r="H611">
            <v>2</v>
          </cell>
          <cell r="I611">
            <v>3</v>
          </cell>
          <cell r="J611">
            <v>5</v>
          </cell>
        </row>
        <row r="612">
          <cell r="B612">
            <v>79891</v>
          </cell>
          <cell r="C612">
            <v>0.1013</v>
          </cell>
          <cell r="D612">
            <v>9.1600000000000001E-2</v>
          </cell>
          <cell r="E612">
            <v>9.7000000000000003E-3</v>
          </cell>
          <cell r="F612">
            <v>0</v>
          </cell>
          <cell r="G612">
            <v>0</v>
          </cell>
          <cell r="H612">
            <v>2</v>
          </cell>
          <cell r="I612">
            <v>3</v>
          </cell>
          <cell r="J612">
            <v>5</v>
          </cell>
        </row>
        <row r="613">
          <cell r="B613">
            <v>79891</v>
          </cell>
          <cell r="C613">
            <v>0.33289999999999997</v>
          </cell>
          <cell r="D613">
            <v>0.28910000000000002</v>
          </cell>
          <cell r="E613">
            <v>4.3799999999999999E-2</v>
          </cell>
          <cell r="F613">
            <v>0</v>
          </cell>
          <cell r="G613">
            <v>0</v>
          </cell>
          <cell r="H613">
            <v>2</v>
          </cell>
          <cell r="I613">
            <v>3</v>
          </cell>
          <cell r="J613">
            <v>5</v>
          </cell>
        </row>
        <row r="614">
          <cell r="B614">
            <v>79892</v>
          </cell>
          <cell r="C614">
            <v>0.57189999999999996</v>
          </cell>
          <cell r="D614">
            <v>0.48249999999999998</v>
          </cell>
          <cell r="E614">
            <v>6.4500000000000002E-2</v>
          </cell>
          <cell r="F614">
            <v>2.5000000000000001E-2</v>
          </cell>
          <cell r="G614">
            <v>0</v>
          </cell>
          <cell r="H614">
            <v>2</v>
          </cell>
          <cell r="I614">
            <v>3</v>
          </cell>
          <cell r="J614">
            <v>5</v>
          </cell>
        </row>
        <row r="615">
          <cell r="B615">
            <v>79879</v>
          </cell>
          <cell r="C615">
            <v>0.35270000000000001</v>
          </cell>
          <cell r="D615">
            <v>0.31540000000000001</v>
          </cell>
          <cell r="E615">
            <v>3.2500000000000001E-2</v>
          </cell>
          <cell r="F615">
            <v>4.7999999999999996E-3</v>
          </cell>
          <cell r="G615">
            <v>0</v>
          </cell>
          <cell r="H615">
            <v>2</v>
          </cell>
          <cell r="I615">
            <v>3</v>
          </cell>
          <cell r="J615">
            <v>5</v>
          </cell>
        </row>
        <row r="616">
          <cell r="B616">
            <v>79862</v>
          </cell>
          <cell r="C616">
            <v>0.37340000000000001</v>
          </cell>
          <cell r="D616">
            <v>0.1807</v>
          </cell>
          <cell r="E616">
            <v>0.14369999999999999</v>
          </cell>
          <cell r="F616">
            <v>4.9000000000000002E-2</v>
          </cell>
          <cell r="G616">
            <v>0</v>
          </cell>
          <cell r="H616">
            <v>2</v>
          </cell>
          <cell r="I616">
            <v>3</v>
          </cell>
          <cell r="J616">
            <v>5</v>
          </cell>
        </row>
        <row r="617">
          <cell r="B617">
            <v>80579</v>
          </cell>
          <cell r="C617">
            <v>0.13600000000000001</v>
          </cell>
          <cell r="D617">
            <v>8.2299999999999998E-2</v>
          </cell>
          <cell r="E617">
            <v>5.3699999999999998E-2</v>
          </cell>
          <cell r="F617">
            <v>0</v>
          </cell>
          <cell r="G617">
            <v>0</v>
          </cell>
          <cell r="H617">
            <v>2</v>
          </cell>
          <cell r="I617">
            <v>3</v>
          </cell>
          <cell r="J617">
            <v>5</v>
          </cell>
        </row>
        <row r="618">
          <cell r="B618">
            <v>80107</v>
          </cell>
          <cell r="C618">
            <v>0.86080000000000001</v>
          </cell>
          <cell r="D618">
            <v>0.57740000000000002</v>
          </cell>
          <cell r="E618">
            <v>0.22969999999999999</v>
          </cell>
          <cell r="F618">
            <v>5.3600000000000002E-2</v>
          </cell>
          <cell r="G618">
            <v>0</v>
          </cell>
          <cell r="I618">
            <v>3</v>
          </cell>
          <cell r="J618">
            <v>5</v>
          </cell>
        </row>
        <row r="619">
          <cell r="B619">
            <v>79597</v>
          </cell>
          <cell r="C619">
            <v>4.2404000000000002</v>
          </cell>
          <cell r="D619">
            <v>2.2444999999999999</v>
          </cell>
          <cell r="E619">
            <v>0.63849999999999996</v>
          </cell>
          <cell r="F619">
            <v>1.2713000000000001</v>
          </cell>
          <cell r="G619">
            <v>8.6499999999999994E-2</v>
          </cell>
          <cell r="J619">
            <v>5</v>
          </cell>
        </row>
        <row r="621">
          <cell r="B621" t="str">
            <v>Evolução FEC Conjunto Oeste</v>
          </cell>
        </row>
        <row r="622">
          <cell r="B622" t="str">
            <v>CONSUM</v>
          </cell>
          <cell r="C622" t="str">
            <v>TOTAL</v>
          </cell>
          <cell r="D622" t="str">
            <v>NPROG</v>
          </cell>
          <cell r="E622" t="str">
            <v>PROG</v>
          </cell>
          <cell r="F622" t="str">
            <v>SUBT INT</v>
          </cell>
          <cell r="G622" t="str">
            <v>SUBT EXT</v>
          </cell>
          <cell r="H622" t="str">
            <v>Padrão Mensal = 6,6</v>
          </cell>
          <cell r="I622" t="str">
            <v>Padrão Trimestral = 13,2</v>
          </cell>
          <cell r="J622" t="str">
            <v>Padrão Anual = 22</v>
          </cell>
        </row>
        <row r="623">
          <cell r="B623">
            <v>67649</v>
          </cell>
          <cell r="C623">
            <v>2.2818000000000001</v>
          </cell>
          <cell r="D623">
            <v>1.7644</v>
          </cell>
          <cell r="E623">
            <v>0.4884</v>
          </cell>
          <cell r="F623">
            <v>2.9000000000000001E-2</v>
          </cell>
          <cell r="G623">
            <v>0</v>
          </cell>
          <cell r="H623">
            <v>6.6</v>
          </cell>
          <cell r="I623">
            <v>13.2</v>
          </cell>
          <cell r="J623">
            <v>22</v>
          </cell>
        </row>
        <row r="624">
          <cell r="B624">
            <v>67675</v>
          </cell>
          <cell r="C624">
            <v>1.3880999999999999</v>
          </cell>
          <cell r="D624">
            <v>1.2242</v>
          </cell>
          <cell r="E624">
            <v>4.9299999999999997E-2</v>
          </cell>
          <cell r="F624">
            <v>0.1145</v>
          </cell>
          <cell r="G624">
            <v>0</v>
          </cell>
          <cell r="H624">
            <v>6.6</v>
          </cell>
          <cell r="I624">
            <v>13.2</v>
          </cell>
          <cell r="J624">
            <v>22</v>
          </cell>
        </row>
        <row r="625">
          <cell r="B625">
            <v>67739</v>
          </cell>
          <cell r="C625">
            <v>2.0386000000000002</v>
          </cell>
          <cell r="D625">
            <v>1.2344999999999999</v>
          </cell>
          <cell r="E625">
            <v>9.35E-2</v>
          </cell>
          <cell r="F625">
            <v>0.2114</v>
          </cell>
          <cell r="G625">
            <v>0.49919999999999998</v>
          </cell>
          <cell r="H625">
            <v>6.6</v>
          </cell>
          <cell r="I625">
            <v>13.2</v>
          </cell>
          <cell r="J625">
            <v>22</v>
          </cell>
        </row>
        <row r="626">
          <cell r="B626">
            <v>67688</v>
          </cell>
          <cell r="C626">
            <v>5.7084999999999999</v>
          </cell>
          <cell r="D626">
            <v>4.2228000000000003</v>
          </cell>
          <cell r="E626">
            <v>0.63100000000000001</v>
          </cell>
          <cell r="F626">
            <v>0.35499999999999998</v>
          </cell>
          <cell r="G626">
            <v>0.49959999999999999</v>
          </cell>
          <cell r="H626">
            <v>6.6</v>
          </cell>
          <cell r="I626">
            <v>13.2</v>
          </cell>
          <cell r="J626">
            <v>22</v>
          </cell>
        </row>
        <row r="627">
          <cell r="B627">
            <v>69416</v>
          </cell>
          <cell r="C627">
            <v>0.72970000000000002</v>
          </cell>
          <cell r="D627">
            <v>0.69869999999999999</v>
          </cell>
          <cell r="E627">
            <v>3.1E-2</v>
          </cell>
          <cell r="F627">
            <v>0</v>
          </cell>
          <cell r="G627">
            <v>0</v>
          </cell>
          <cell r="H627">
            <v>6.6</v>
          </cell>
          <cell r="I627">
            <v>13.2</v>
          </cell>
          <cell r="J627">
            <v>22</v>
          </cell>
        </row>
        <row r="628">
          <cell r="B628">
            <v>69349</v>
          </cell>
          <cell r="C628">
            <v>0.81159999999999999</v>
          </cell>
          <cell r="D628">
            <v>0.61560000000000004</v>
          </cell>
          <cell r="E628">
            <v>4.4400000000000002E-2</v>
          </cell>
          <cell r="F628">
            <v>0.1517</v>
          </cell>
          <cell r="G628">
            <v>0</v>
          </cell>
          <cell r="H628">
            <v>6.6</v>
          </cell>
          <cell r="I628">
            <v>13.2</v>
          </cell>
          <cell r="J628">
            <v>22</v>
          </cell>
        </row>
        <row r="629">
          <cell r="B629">
            <v>69354</v>
          </cell>
          <cell r="C629">
            <v>0.62670000000000003</v>
          </cell>
          <cell r="D629">
            <v>0.61329999999999996</v>
          </cell>
          <cell r="E629">
            <v>1.34E-2</v>
          </cell>
          <cell r="F629">
            <v>0</v>
          </cell>
          <cell r="G629">
            <v>0</v>
          </cell>
          <cell r="H629">
            <v>6.6</v>
          </cell>
          <cell r="I629">
            <v>13.2</v>
          </cell>
          <cell r="J629">
            <v>22</v>
          </cell>
        </row>
        <row r="630">
          <cell r="B630">
            <v>69373</v>
          </cell>
          <cell r="C630">
            <v>2.1680000000000001</v>
          </cell>
          <cell r="D630">
            <v>1.9277</v>
          </cell>
          <cell r="E630">
            <v>8.8800000000000004E-2</v>
          </cell>
          <cell r="F630">
            <v>0.15160000000000001</v>
          </cell>
          <cell r="G630">
            <v>0</v>
          </cell>
          <cell r="H630">
            <v>6.6</v>
          </cell>
          <cell r="I630">
            <v>13.2</v>
          </cell>
          <cell r="J630">
            <v>22</v>
          </cell>
        </row>
        <row r="631">
          <cell r="B631">
            <v>70189</v>
          </cell>
          <cell r="C631">
            <v>1.3022</v>
          </cell>
          <cell r="D631">
            <v>0.61260000000000003</v>
          </cell>
          <cell r="E631">
            <v>1.9800000000000002E-2</v>
          </cell>
          <cell r="F631">
            <v>0.66979999999999995</v>
          </cell>
          <cell r="G631">
            <v>0</v>
          </cell>
          <cell r="H631">
            <v>6.6</v>
          </cell>
          <cell r="I631">
            <v>13.2</v>
          </cell>
          <cell r="J631">
            <v>22</v>
          </cell>
        </row>
        <row r="632">
          <cell r="B632">
            <v>70188</v>
          </cell>
          <cell r="C632">
            <v>0.73089999999999999</v>
          </cell>
          <cell r="D632">
            <v>0.70799999999999996</v>
          </cell>
          <cell r="E632">
            <v>2.29E-2</v>
          </cell>
          <cell r="F632">
            <v>0</v>
          </cell>
          <cell r="G632">
            <v>0</v>
          </cell>
          <cell r="H632">
            <v>6.6</v>
          </cell>
          <cell r="I632">
            <v>13.2</v>
          </cell>
          <cell r="J632">
            <v>22</v>
          </cell>
        </row>
        <row r="633">
          <cell r="B633">
            <v>70163</v>
          </cell>
          <cell r="C633">
            <v>0.65710000000000002</v>
          </cell>
          <cell r="D633">
            <v>0.62990000000000002</v>
          </cell>
          <cell r="E633">
            <v>2.7199999999999998E-2</v>
          </cell>
          <cell r="F633">
            <v>0</v>
          </cell>
          <cell r="G633">
            <v>0</v>
          </cell>
          <cell r="H633">
            <v>6.6</v>
          </cell>
          <cell r="I633">
            <v>13.2</v>
          </cell>
          <cell r="J633">
            <v>22</v>
          </cell>
        </row>
        <row r="634">
          <cell r="B634">
            <v>70180</v>
          </cell>
          <cell r="C634">
            <v>2.6903000000000001</v>
          </cell>
          <cell r="D634">
            <v>1.9504999999999999</v>
          </cell>
          <cell r="E634">
            <v>6.9900000000000004E-2</v>
          </cell>
          <cell r="F634">
            <v>0.66990000000000005</v>
          </cell>
          <cell r="G634">
            <v>0</v>
          </cell>
          <cell r="H634">
            <v>6.6</v>
          </cell>
          <cell r="I634">
            <v>13.2</v>
          </cell>
          <cell r="J634">
            <v>22</v>
          </cell>
        </row>
        <row r="635">
          <cell r="B635">
            <v>70053</v>
          </cell>
          <cell r="C635">
            <v>1.8785000000000001</v>
          </cell>
          <cell r="D635">
            <v>0.82720000000000005</v>
          </cell>
          <cell r="E635">
            <v>2.5999999999999999E-2</v>
          </cell>
          <cell r="F635">
            <v>0.53269999999999995</v>
          </cell>
          <cell r="G635">
            <v>0.49259999999999998</v>
          </cell>
          <cell r="H635">
            <v>6.6</v>
          </cell>
          <cell r="I635">
            <v>13.2</v>
          </cell>
          <cell r="J635">
            <v>22</v>
          </cell>
        </row>
        <row r="636">
          <cell r="B636">
            <v>70052</v>
          </cell>
          <cell r="C636">
            <v>1.4038999999999999</v>
          </cell>
          <cell r="D636">
            <v>1.0810999999999999</v>
          </cell>
          <cell r="E636">
            <v>6.7000000000000002E-3</v>
          </cell>
          <cell r="F636">
            <v>0.31619999999999998</v>
          </cell>
          <cell r="G636">
            <v>0</v>
          </cell>
          <cell r="H636">
            <v>6.6</v>
          </cell>
          <cell r="I636">
            <v>13.2</v>
          </cell>
          <cell r="J636">
            <v>22</v>
          </cell>
        </row>
        <row r="637">
          <cell r="B637">
            <v>71515</v>
          </cell>
          <cell r="C637">
            <v>2.5011999999999999</v>
          </cell>
          <cell r="D637">
            <v>2.3309000000000002</v>
          </cell>
          <cell r="E637">
            <v>1.03E-2</v>
          </cell>
          <cell r="F637">
            <v>0.16</v>
          </cell>
          <cell r="G637">
            <v>0</v>
          </cell>
          <cell r="H637">
            <v>6.6</v>
          </cell>
          <cell r="I637">
            <v>13.2</v>
          </cell>
          <cell r="J637">
            <v>22</v>
          </cell>
        </row>
        <row r="638">
          <cell r="B638">
            <v>70540</v>
          </cell>
          <cell r="C638">
            <v>5.7954999999999997</v>
          </cell>
          <cell r="D638">
            <v>4.2582000000000004</v>
          </cell>
          <cell r="E638">
            <v>4.2900000000000001E-2</v>
          </cell>
          <cell r="F638">
            <v>1.0052000000000001</v>
          </cell>
          <cell r="G638">
            <v>0.48920000000000002</v>
          </cell>
          <cell r="I638">
            <v>13.2</v>
          </cell>
          <cell r="J638">
            <v>22</v>
          </cell>
        </row>
        <row r="639">
          <cell r="B639">
            <v>69445</v>
          </cell>
          <cell r="C639">
            <v>16.3354</v>
          </cell>
          <cell r="D639">
            <v>12.338100000000001</v>
          </cell>
          <cell r="E639">
            <v>0.81799999999999995</v>
          </cell>
          <cell r="F639">
            <v>2.1956000000000002</v>
          </cell>
          <cell r="G639">
            <v>0.98380000000000001</v>
          </cell>
          <cell r="J639">
            <v>22</v>
          </cell>
        </row>
        <row r="641">
          <cell r="B641" t="str">
            <v>Evolução FEC Conjunto Osasco</v>
          </cell>
        </row>
        <row r="642">
          <cell r="B642" t="str">
            <v>CONSUM</v>
          </cell>
          <cell r="C642" t="str">
            <v>TOTAL</v>
          </cell>
          <cell r="D642" t="str">
            <v>NPROG</v>
          </cell>
          <cell r="E642" t="str">
            <v>PROG</v>
          </cell>
          <cell r="F642" t="str">
            <v>SUBT INT</v>
          </cell>
          <cell r="G642" t="str">
            <v>SUBT EXT</v>
          </cell>
          <cell r="H642" t="str">
            <v>Padrão Mensal = 2,7</v>
          </cell>
          <cell r="I642" t="str">
            <v>Padrão Trimestral = 5,4</v>
          </cell>
          <cell r="J642" t="str">
            <v>Padrão Anual = 9</v>
          </cell>
        </row>
        <row r="643">
          <cell r="B643">
            <v>205184</v>
          </cell>
          <cell r="C643">
            <v>0.6633</v>
          </cell>
          <cell r="D643">
            <v>0.56299999999999994</v>
          </cell>
          <cell r="E643">
            <v>3.4000000000000002E-2</v>
          </cell>
          <cell r="F643">
            <v>6.6299999999999998E-2</v>
          </cell>
          <cell r="G643">
            <v>0</v>
          </cell>
          <cell r="H643">
            <v>2.7</v>
          </cell>
          <cell r="I643">
            <v>5.4</v>
          </cell>
          <cell r="J643">
            <v>9</v>
          </cell>
        </row>
        <row r="644">
          <cell r="B644">
            <v>205294</v>
          </cell>
          <cell r="C644">
            <v>0.24879999999999999</v>
          </cell>
          <cell r="D644">
            <v>0.2306</v>
          </cell>
          <cell r="E644">
            <v>1.7299999999999999E-2</v>
          </cell>
          <cell r="F644">
            <v>8.9999999999999998E-4</v>
          </cell>
          <cell r="G644">
            <v>0</v>
          </cell>
          <cell r="H644">
            <v>2.7</v>
          </cell>
          <cell r="I644">
            <v>5.4</v>
          </cell>
          <cell r="J644">
            <v>9</v>
          </cell>
        </row>
        <row r="645">
          <cell r="B645">
            <v>206087</v>
          </cell>
          <cell r="C645">
            <v>0.58040000000000003</v>
          </cell>
          <cell r="D645">
            <v>0.32269999999999999</v>
          </cell>
          <cell r="E645">
            <v>3.7999999999999999E-2</v>
          </cell>
          <cell r="F645">
            <v>0</v>
          </cell>
          <cell r="G645">
            <v>0.2198</v>
          </cell>
          <cell r="H645">
            <v>2.7</v>
          </cell>
          <cell r="I645">
            <v>5.4</v>
          </cell>
          <cell r="J645">
            <v>9</v>
          </cell>
        </row>
        <row r="646">
          <cell r="B646">
            <v>205522</v>
          </cell>
          <cell r="C646">
            <v>1.4926999999999999</v>
          </cell>
          <cell r="D646">
            <v>1.1160000000000001</v>
          </cell>
          <cell r="E646">
            <v>8.9300000000000004E-2</v>
          </cell>
          <cell r="F646">
            <v>6.7100000000000007E-2</v>
          </cell>
          <cell r="G646">
            <v>0.22040000000000001</v>
          </cell>
          <cell r="H646">
            <v>2.7</v>
          </cell>
          <cell r="I646">
            <v>5.4</v>
          </cell>
          <cell r="J646">
            <v>9</v>
          </cell>
        </row>
        <row r="647">
          <cell r="B647">
            <v>206356</v>
          </cell>
          <cell r="C647">
            <v>0.4879</v>
          </cell>
          <cell r="D647">
            <v>0.2248</v>
          </cell>
          <cell r="E647">
            <v>3.7000000000000002E-3</v>
          </cell>
          <cell r="F647">
            <v>0.25950000000000001</v>
          </cell>
          <cell r="G647">
            <v>0</v>
          </cell>
          <cell r="H647">
            <v>2.7</v>
          </cell>
          <cell r="I647">
            <v>5.4</v>
          </cell>
          <cell r="J647">
            <v>9</v>
          </cell>
        </row>
        <row r="648">
          <cell r="B648">
            <v>206350</v>
          </cell>
          <cell r="C648">
            <v>0.41439999999999999</v>
          </cell>
          <cell r="D648">
            <v>0.33539999999999998</v>
          </cell>
          <cell r="E648">
            <v>3.44E-2</v>
          </cell>
          <cell r="F648">
            <v>4.4600000000000001E-2</v>
          </cell>
          <cell r="G648">
            <v>0</v>
          </cell>
          <cell r="H648">
            <v>2.7</v>
          </cell>
          <cell r="I648">
            <v>5.4</v>
          </cell>
          <cell r="J648">
            <v>9</v>
          </cell>
        </row>
        <row r="649">
          <cell r="B649">
            <v>206384</v>
          </cell>
          <cell r="C649">
            <v>0.70679999999999998</v>
          </cell>
          <cell r="D649">
            <v>0.2646</v>
          </cell>
          <cell r="E649">
            <v>5.5500000000000001E-2</v>
          </cell>
          <cell r="F649">
            <v>0.38669999999999999</v>
          </cell>
          <cell r="G649">
            <v>0</v>
          </cell>
          <cell r="H649">
            <v>2.7</v>
          </cell>
          <cell r="I649">
            <v>5.4</v>
          </cell>
          <cell r="J649">
            <v>9</v>
          </cell>
        </row>
        <row r="650">
          <cell r="B650">
            <v>206363</v>
          </cell>
          <cell r="C650">
            <v>1.6091</v>
          </cell>
          <cell r="D650">
            <v>0.82479999999999998</v>
          </cell>
          <cell r="E650">
            <v>9.3600000000000003E-2</v>
          </cell>
          <cell r="F650">
            <v>0.69079999999999997</v>
          </cell>
          <cell r="G650">
            <v>0</v>
          </cell>
          <cell r="H650">
            <v>2.7</v>
          </cell>
          <cell r="I650">
            <v>5.4</v>
          </cell>
          <cell r="J650">
            <v>9</v>
          </cell>
        </row>
        <row r="651">
          <cell r="B651">
            <v>210275</v>
          </cell>
          <cell r="C651">
            <v>0.99350000000000005</v>
          </cell>
          <cell r="D651">
            <v>0.46089999999999998</v>
          </cell>
          <cell r="E651">
            <v>1.6E-2</v>
          </cell>
          <cell r="F651">
            <v>0.30620000000000003</v>
          </cell>
          <cell r="G651">
            <v>0.2104</v>
          </cell>
          <cell r="H651">
            <v>2.7</v>
          </cell>
          <cell r="I651">
            <v>5.4</v>
          </cell>
          <cell r="J651">
            <v>9</v>
          </cell>
        </row>
        <row r="652">
          <cell r="B652">
            <v>210266</v>
          </cell>
          <cell r="C652">
            <v>0.1913</v>
          </cell>
          <cell r="D652">
            <v>0.183</v>
          </cell>
          <cell r="E652">
            <v>8.3000000000000001E-3</v>
          </cell>
          <cell r="F652">
            <v>0</v>
          </cell>
          <cell r="G652">
            <v>0</v>
          </cell>
          <cell r="H652">
            <v>2.7</v>
          </cell>
          <cell r="I652">
            <v>5.4</v>
          </cell>
          <cell r="J652">
            <v>9</v>
          </cell>
        </row>
        <row r="653">
          <cell r="B653">
            <v>210248</v>
          </cell>
          <cell r="C653">
            <v>0.46800000000000003</v>
          </cell>
          <cell r="D653">
            <v>0.27139999999999997</v>
          </cell>
          <cell r="E653">
            <v>4.4999999999999997E-3</v>
          </cell>
          <cell r="F653">
            <v>0.192</v>
          </cell>
          <cell r="G653">
            <v>0</v>
          </cell>
          <cell r="H653">
            <v>2.7</v>
          </cell>
          <cell r="I653">
            <v>5.4</v>
          </cell>
          <cell r="J653">
            <v>9</v>
          </cell>
        </row>
        <row r="654">
          <cell r="B654">
            <v>210263</v>
          </cell>
          <cell r="C654">
            <v>1.6528</v>
          </cell>
          <cell r="D654">
            <v>0.9153</v>
          </cell>
          <cell r="E654">
            <v>2.8799999999999999E-2</v>
          </cell>
          <cell r="F654">
            <v>0.49819999999999998</v>
          </cell>
          <cell r="G654">
            <v>0.2104</v>
          </cell>
          <cell r="H654">
            <v>2.7</v>
          </cell>
          <cell r="I654">
            <v>5.4</v>
          </cell>
          <cell r="J654">
            <v>9</v>
          </cell>
        </row>
        <row r="655">
          <cell r="B655">
            <v>210332</v>
          </cell>
          <cell r="C655">
            <v>0.56799999999999995</v>
          </cell>
          <cell r="D655">
            <v>0.33</v>
          </cell>
          <cell r="E655">
            <v>1.6899999999999998E-2</v>
          </cell>
          <cell r="F655">
            <v>8.0000000000000004E-4</v>
          </cell>
          <cell r="G655">
            <v>0.2203</v>
          </cell>
          <cell r="H655">
            <v>2.7</v>
          </cell>
          <cell r="I655">
            <v>5.4</v>
          </cell>
          <cell r="J655">
            <v>9</v>
          </cell>
        </row>
        <row r="656">
          <cell r="B656">
            <v>213013</v>
          </cell>
          <cell r="C656">
            <v>0.54679999999999995</v>
          </cell>
          <cell r="D656">
            <v>0.28660000000000002</v>
          </cell>
          <cell r="E656">
            <v>7.7000000000000002E-3</v>
          </cell>
          <cell r="F656">
            <v>0.2525</v>
          </cell>
          <cell r="G656">
            <v>0</v>
          </cell>
          <cell r="H656">
            <v>2.7</v>
          </cell>
          <cell r="I656">
            <v>5.4</v>
          </cell>
          <cell r="J656">
            <v>9</v>
          </cell>
        </row>
        <row r="657">
          <cell r="B657">
            <v>215836</v>
          </cell>
          <cell r="C657">
            <v>1.07</v>
          </cell>
          <cell r="D657">
            <v>0.65149999999999997</v>
          </cell>
          <cell r="E657">
            <v>3.8999999999999998E-3</v>
          </cell>
          <cell r="F657">
            <v>0.20810000000000001</v>
          </cell>
          <cell r="G657">
            <v>0.2064</v>
          </cell>
          <cell r="H657">
            <v>2.7</v>
          </cell>
          <cell r="I657">
            <v>5.4</v>
          </cell>
          <cell r="J657">
            <v>9</v>
          </cell>
        </row>
        <row r="658">
          <cell r="B658">
            <v>213060</v>
          </cell>
          <cell r="C658">
            <v>2.1913</v>
          </cell>
          <cell r="D658">
            <v>1.2723</v>
          </cell>
          <cell r="E658">
            <v>2.8299999999999999E-2</v>
          </cell>
          <cell r="F658">
            <v>0.46400000000000002</v>
          </cell>
          <cell r="G658">
            <v>0.42659999999999998</v>
          </cell>
          <cell r="I658">
            <v>5.4</v>
          </cell>
          <cell r="J658">
            <v>9</v>
          </cell>
        </row>
        <row r="659">
          <cell r="B659">
            <v>208802</v>
          </cell>
          <cell r="C659">
            <v>6.96</v>
          </cell>
          <cell r="D659">
            <v>4.1336000000000004</v>
          </cell>
          <cell r="E659">
            <v>0.23830000000000001</v>
          </cell>
          <cell r="F659">
            <v>1.724</v>
          </cell>
          <cell r="G659">
            <v>0.86409999999999998</v>
          </cell>
          <cell r="J659">
            <v>9</v>
          </cell>
        </row>
        <row r="661">
          <cell r="B661" t="str">
            <v>Evolução FEC Conjunto Parelheiros</v>
          </cell>
        </row>
        <row r="662">
          <cell r="B662" t="str">
            <v>CONSUM</v>
          </cell>
          <cell r="C662" t="str">
            <v>TOTAL</v>
          </cell>
          <cell r="D662" t="str">
            <v>NPROG</v>
          </cell>
          <cell r="E662" t="str">
            <v>PROG</v>
          </cell>
          <cell r="F662" t="str">
            <v>SUBT INT</v>
          </cell>
          <cell r="G662" t="str">
            <v>SUBT EXT</v>
          </cell>
          <cell r="H662" t="str">
            <v>Padrão Mensal = 7,2</v>
          </cell>
          <cell r="I662" t="str">
            <v>Padrão Trimestral = 14,4</v>
          </cell>
          <cell r="J662" t="str">
            <v>Padrão Anual = 24</v>
          </cell>
        </row>
        <row r="663">
          <cell r="B663">
            <v>19855</v>
          </cell>
          <cell r="C663">
            <v>1.6413</v>
          </cell>
          <cell r="D663">
            <v>1.6335999999999999</v>
          </cell>
          <cell r="E663">
            <v>7.7000000000000002E-3</v>
          </cell>
          <cell r="F663">
            <v>0</v>
          </cell>
          <cell r="G663">
            <v>0</v>
          </cell>
          <cell r="H663">
            <v>7.2</v>
          </cell>
          <cell r="I663">
            <v>14.4</v>
          </cell>
          <cell r="J663">
            <v>24</v>
          </cell>
        </row>
        <row r="664">
          <cell r="B664">
            <v>19856</v>
          </cell>
          <cell r="C664">
            <v>1.1046</v>
          </cell>
          <cell r="D664">
            <v>1.0428999999999999</v>
          </cell>
          <cell r="E664">
            <v>1.5100000000000001E-2</v>
          </cell>
          <cell r="F664">
            <v>4.6600000000000003E-2</v>
          </cell>
          <cell r="G664">
            <v>0</v>
          </cell>
          <cell r="H664">
            <v>7.2</v>
          </cell>
          <cell r="I664">
            <v>14.4</v>
          </cell>
          <cell r="J664">
            <v>24</v>
          </cell>
        </row>
        <row r="665">
          <cell r="B665">
            <v>19856</v>
          </cell>
          <cell r="C665">
            <v>1.1780999999999999</v>
          </cell>
          <cell r="D665">
            <v>0.81610000000000005</v>
          </cell>
          <cell r="E665">
            <v>3.3500000000000002E-2</v>
          </cell>
          <cell r="F665">
            <v>0.32850000000000001</v>
          </cell>
          <cell r="G665">
            <v>0</v>
          </cell>
          <cell r="H665">
            <v>7.2</v>
          </cell>
          <cell r="I665">
            <v>14.4</v>
          </cell>
          <cell r="J665">
            <v>24</v>
          </cell>
        </row>
        <row r="666">
          <cell r="B666">
            <v>19856</v>
          </cell>
          <cell r="C666">
            <v>3.9239000000000002</v>
          </cell>
          <cell r="D666">
            <v>3.4925000000000002</v>
          </cell>
          <cell r="E666">
            <v>5.6300000000000003E-2</v>
          </cell>
          <cell r="F666">
            <v>0.37509999999999999</v>
          </cell>
          <cell r="G666">
            <v>0</v>
          </cell>
          <cell r="H666">
            <v>7.2</v>
          </cell>
          <cell r="I666">
            <v>14.4</v>
          </cell>
          <cell r="J666">
            <v>24</v>
          </cell>
        </row>
        <row r="667">
          <cell r="B667">
            <v>19856</v>
          </cell>
          <cell r="C667">
            <v>0.93740000000000001</v>
          </cell>
          <cell r="D667">
            <v>0.91549999999999998</v>
          </cell>
          <cell r="E667">
            <v>2.1899999999999999E-2</v>
          </cell>
          <cell r="F667">
            <v>0</v>
          </cell>
          <cell r="G667">
            <v>0</v>
          </cell>
          <cell r="H667">
            <v>7.2</v>
          </cell>
          <cell r="I667">
            <v>14.4</v>
          </cell>
          <cell r="J667">
            <v>24</v>
          </cell>
        </row>
        <row r="668">
          <cell r="B668">
            <v>19856</v>
          </cell>
          <cell r="C668">
            <v>1.9748000000000001</v>
          </cell>
          <cell r="D668">
            <v>1.9375</v>
          </cell>
          <cell r="E668">
            <v>3.73E-2</v>
          </cell>
          <cell r="F668">
            <v>0</v>
          </cell>
          <cell r="G668">
            <v>0</v>
          </cell>
          <cell r="H668">
            <v>7.2</v>
          </cell>
          <cell r="I668">
            <v>14.4</v>
          </cell>
          <cell r="J668">
            <v>24</v>
          </cell>
        </row>
        <row r="669">
          <cell r="B669">
            <v>19856</v>
          </cell>
          <cell r="C669">
            <v>1.2201</v>
          </cell>
          <cell r="D669">
            <v>1.0505</v>
          </cell>
          <cell r="E669">
            <v>0.1696</v>
          </cell>
          <cell r="F669">
            <v>0</v>
          </cell>
          <cell r="G669">
            <v>0</v>
          </cell>
          <cell r="H669">
            <v>7.2</v>
          </cell>
          <cell r="I669">
            <v>14.4</v>
          </cell>
          <cell r="J669">
            <v>24</v>
          </cell>
        </row>
        <row r="670">
          <cell r="B670">
            <v>19856</v>
          </cell>
          <cell r="C670">
            <v>4.1322999999999999</v>
          </cell>
          <cell r="D670">
            <v>3.9035000000000002</v>
          </cell>
          <cell r="E670">
            <v>0.2288</v>
          </cell>
          <cell r="F670">
            <v>0</v>
          </cell>
          <cell r="G670">
            <v>0</v>
          </cell>
          <cell r="H670">
            <v>7.2</v>
          </cell>
          <cell r="I670">
            <v>14.4</v>
          </cell>
          <cell r="J670">
            <v>24</v>
          </cell>
        </row>
        <row r="671">
          <cell r="B671">
            <v>20536</v>
          </cell>
          <cell r="C671">
            <v>1.9734</v>
          </cell>
          <cell r="D671">
            <v>1.5771999999999999</v>
          </cell>
          <cell r="E671">
            <v>0.3962</v>
          </cell>
          <cell r="F671">
            <v>0</v>
          </cell>
          <cell r="G671">
            <v>0</v>
          </cell>
          <cell r="H671">
            <v>7.2</v>
          </cell>
          <cell r="I671">
            <v>14.4</v>
          </cell>
          <cell r="J671">
            <v>24</v>
          </cell>
        </row>
        <row r="672">
          <cell r="B672">
            <v>20533</v>
          </cell>
          <cell r="C672">
            <v>0.30840000000000001</v>
          </cell>
          <cell r="D672">
            <v>0.3054</v>
          </cell>
          <cell r="E672">
            <v>3.0000000000000001E-3</v>
          </cell>
          <cell r="F672">
            <v>0</v>
          </cell>
          <cell r="G672">
            <v>0</v>
          </cell>
          <cell r="H672">
            <v>7.2</v>
          </cell>
          <cell r="I672">
            <v>14.4</v>
          </cell>
          <cell r="J672">
            <v>24</v>
          </cell>
        </row>
        <row r="673">
          <cell r="B673">
            <v>20533</v>
          </cell>
          <cell r="C673">
            <v>0.75109999999999999</v>
          </cell>
          <cell r="D673">
            <v>0.70579999999999998</v>
          </cell>
          <cell r="E673">
            <v>4.53E-2</v>
          </cell>
          <cell r="F673">
            <v>0</v>
          </cell>
          <cell r="G673">
            <v>0</v>
          </cell>
          <cell r="H673">
            <v>7.2</v>
          </cell>
          <cell r="I673">
            <v>14.4</v>
          </cell>
          <cell r="J673">
            <v>24</v>
          </cell>
        </row>
        <row r="674">
          <cell r="B674">
            <v>20534</v>
          </cell>
          <cell r="C674">
            <v>3.0329999999999999</v>
          </cell>
          <cell r="D674">
            <v>2.5884999999999998</v>
          </cell>
          <cell r="E674">
            <v>0.44450000000000001</v>
          </cell>
          <cell r="F674">
            <v>0</v>
          </cell>
          <cell r="G674">
            <v>0</v>
          </cell>
          <cell r="H674">
            <v>7.2</v>
          </cell>
          <cell r="I674">
            <v>14.4</v>
          </cell>
          <cell r="J674">
            <v>24</v>
          </cell>
        </row>
        <row r="675">
          <cell r="B675">
            <v>20586</v>
          </cell>
          <cell r="C675">
            <v>0.74099999999999999</v>
          </cell>
          <cell r="D675">
            <v>0.73240000000000005</v>
          </cell>
          <cell r="E675">
            <v>8.5000000000000006E-3</v>
          </cell>
          <cell r="F675">
            <v>0</v>
          </cell>
          <cell r="G675">
            <v>0</v>
          </cell>
          <cell r="H675">
            <v>7.2</v>
          </cell>
          <cell r="I675">
            <v>14.4</v>
          </cell>
          <cell r="J675">
            <v>24</v>
          </cell>
        </row>
        <row r="676">
          <cell r="B676">
            <v>20596</v>
          </cell>
          <cell r="C676">
            <v>0.99219999999999997</v>
          </cell>
          <cell r="D676">
            <v>0.83730000000000004</v>
          </cell>
          <cell r="E676">
            <v>1.77E-2</v>
          </cell>
          <cell r="F676">
            <v>0.13489999999999999</v>
          </cell>
          <cell r="G676">
            <v>2.3E-3</v>
          </cell>
          <cell r="H676">
            <v>7.2</v>
          </cell>
          <cell r="I676">
            <v>14.4</v>
          </cell>
          <cell r="J676">
            <v>24</v>
          </cell>
        </row>
        <row r="677">
          <cell r="B677">
            <v>20921</v>
          </cell>
          <cell r="C677">
            <v>2.9483000000000001</v>
          </cell>
          <cell r="D677">
            <v>2.0007999999999999</v>
          </cell>
          <cell r="E677">
            <v>0</v>
          </cell>
          <cell r="F677">
            <v>0.63660000000000005</v>
          </cell>
          <cell r="G677">
            <v>0.31090000000000001</v>
          </cell>
          <cell r="H677">
            <v>7.2</v>
          </cell>
          <cell r="I677">
            <v>14.4</v>
          </cell>
          <cell r="J677">
            <v>24</v>
          </cell>
        </row>
        <row r="678">
          <cell r="B678">
            <v>20701</v>
          </cell>
          <cell r="C678">
            <v>4.7037000000000004</v>
          </cell>
          <cell r="D678">
            <v>3.5834000000000001</v>
          </cell>
          <cell r="E678">
            <v>2.6100000000000002E-2</v>
          </cell>
          <cell r="F678">
            <v>0.77759999999999996</v>
          </cell>
          <cell r="G678">
            <v>0.3165</v>
          </cell>
          <cell r="I678">
            <v>14.4</v>
          </cell>
          <cell r="J678">
            <v>24</v>
          </cell>
        </row>
        <row r="679">
          <cell r="B679">
            <v>20237</v>
          </cell>
          <cell r="C679">
            <v>15.7936</v>
          </cell>
          <cell r="D679">
            <v>13.5489</v>
          </cell>
          <cell r="E679">
            <v>0.75749999999999995</v>
          </cell>
          <cell r="F679">
            <v>1.1634</v>
          </cell>
          <cell r="G679">
            <v>0.32369999999999999</v>
          </cell>
          <cell r="J679">
            <v>24</v>
          </cell>
        </row>
        <row r="681">
          <cell r="B681" t="str">
            <v>Evolução FEC Conjunto Parnaíba</v>
          </cell>
        </row>
        <row r="682">
          <cell r="B682" t="str">
            <v>CONSUM</v>
          </cell>
          <cell r="C682" t="str">
            <v>TOTAL</v>
          </cell>
          <cell r="D682" t="str">
            <v>NPROG</v>
          </cell>
          <cell r="E682" t="str">
            <v>PROG</v>
          </cell>
          <cell r="F682" t="str">
            <v>SUBT INT</v>
          </cell>
          <cell r="G682" t="str">
            <v>SUBT EXT</v>
          </cell>
          <cell r="H682" t="str">
            <v>Padrão Mensal = 4,8</v>
          </cell>
          <cell r="I682" t="str">
            <v>Padrão Trimestral = 9,6</v>
          </cell>
          <cell r="J682" t="str">
            <v>Padrão Anual = 16</v>
          </cell>
        </row>
        <row r="683">
          <cell r="B683">
            <v>119664</v>
          </cell>
          <cell r="C683">
            <v>1.6996</v>
          </cell>
          <cell r="D683">
            <v>1.1248</v>
          </cell>
          <cell r="E683">
            <v>0.1197</v>
          </cell>
          <cell r="F683">
            <v>0.4551</v>
          </cell>
          <cell r="G683">
            <v>0</v>
          </cell>
          <cell r="H683">
            <v>4.8</v>
          </cell>
          <cell r="I683">
            <v>9.6</v>
          </cell>
          <cell r="J683">
            <v>16</v>
          </cell>
        </row>
        <row r="684">
          <cell r="B684">
            <v>119703</v>
          </cell>
          <cell r="C684">
            <v>1.0346</v>
          </cell>
          <cell r="D684">
            <v>0.68259999999999998</v>
          </cell>
          <cell r="E684">
            <v>2.3900000000000001E-2</v>
          </cell>
          <cell r="F684">
            <v>0.20960000000000001</v>
          </cell>
          <cell r="G684">
            <v>0.1186</v>
          </cell>
          <cell r="H684">
            <v>4.8</v>
          </cell>
          <cell r="I684">
            <v>9.6</v>
          </cell>
          <cell r="J684">
            <v>16</v>
          </cell>
        </row>
        <row r="685">
          <cell r="B685">
            <v>119570</v>
          </cell>
          <cell r="C685">
            <v>1.0486</v>
          </cell>
          <cell r="D685">
            <v>0.77759999999999996</v>
          </cell>
          <cell r="E685">
            <v>0.10630000000000001</v>
          </cell>
          <cell r="F685">
            <v>3.9600000000000003E-2</v>
          </cell>
          <cell r="G685">
            <v>0.12509999999999999</v>
          </cell>
          <cell r="H685">
            <v>4.8</v>
          </cell>
          <cell r="I685">
            <v>9.6</v>
          </cell>
          <cell r="J685">
            <v>16</v>
          </cell>
        </row>
        <row r="686">
          <cell r="B686">
            <v>119646</v>
          </cell>
          <cell r="C686">
            <v>3.7829000000000002</v>
          </cell>
          <cell r="D686">
            <v>2.585</v>
          </cell>
          <cell r="E686">
            <v>0.24990000000000001</v>
          </cell>
          <cell r="F686">
            <v>0.70440000000000003</v>
          </cell>
          <cell r="G686">
            <v>0.2437</v>
          </cell>
          <cell r="H686">
            <v>4.8</v>
          </cell>
          <cell r="I686">
            <v>9.6</v>
          </cell>
          <cell r="J686">
            <v>16</v>
          </cell>
        </row>
        <row r="687">
          <cell r="B687">
            <v>119442</v>
          </cell>
          <cell r="C687">
            <v>1.1886000000000001</v>
          </cell>
          <cell r="D687">
            <v>0.71840000000000004</v>
          </cell>
          <cell r="E687">
            <v>5.2499999999999998E-2</v>
          </cell>
          <cell r="F687">
            <v>0.38419999999999999</v>
          </cell>
          <cell r="G687">
            <v>3.3500000000000002E-2</v>
          </cell>
          <cell r="H687">
            <v>4.8</v>
          </cell>
          <cell r="I687">
            <v>9.6</v>
          </cell>
          <cell r="J687">
            <v>16</v>
          </cell>
        </row>
        <row r="688">
          <cell r="B688">
            <v>119436</v>
          </cell>
          <cell r="C688">
            <v>0.7359</v>
          </cell>
          <cell r="D688">
            <v>0.43769999999999998</v>
          </cell>
          <cell r="E688">
            <v>0.14929999999999999</v>
          </cell>
          <cell r="F688">
            <v>0.11550000000000001</v>
          </cell>
          <cell r="G688">
            <v>3.3500000000000002E-2</v>
          </cell>
          <cell r="H688">
            <v>4.8</v>
          </cell>
          <cell r="I688">
            <v>9.6</v>
          </cell>
          <cell r="J688">
            <v>16</v>
          </cell>
        </row>
        <row r="689">
          <cell r="B689">
            <v>119600</v>
          </cell>
          <cell r="C689">
            <v>0.65029999999999999</v>
          </cell>
          <cell r="D689">
            <v>0.58709999999999996</v>
          </cell>
          <cell r="E689">
            <v>2.4799999999999999E-2</v>
          </cell>
          <cell r="F689">
            <v>5.0000000000000001E-3</v>
          </cell>
          <cell r="G689">
            <v>3.3399999999999999E-2</v>
          </cell>
          <cell r="H689">
            <v>4.8</v>
          </cell>
          <cell r="I689">
            <v>9.6</v>
          </cell>
          <cell r="J689">
            <v>16</v>
          </cell>
        </row>
        <row r="690">
          <cell r="B690">
            <v>119493</v>
          </cell>
          <cell r="C690">
            <v>2.5745</v>
          </cell>
          <cell r="D690">
            <v>1.7432000000000001</v>
          </cell>
          <cell r="E690">
            <v>0.22650000000000001</v>
          </cell>
          <cell r="F690">
            <v>0.50449999999999995</v>
          </cell>
          <cell r="G690">
            <v>0.1004</v>
          </cell>
          <cell r="H690">
            <v>4.8</v>
          </cell>
          <cell r="I690">
            <v>9.6</v>
          </cell>
          <cell r="J690">
            <v>16</v>
          </cell>
        </row>
        <row r="691">
          <cell r="B691">
            <v>122926</v>
          </cell>
          <cell r="C691">
            <v>1.0032000000000001</v>
          </cell>
          <cell r="D691">
            <v>0.72750000000000004</v>
          </cell>
          <cell r="E691">
            <v>8.2199999999999995E-2</v>
          </cell>
          <cell r="F691">
            <v>0.19359999999999999</v>
          </cell>
          <cell r="G691">
            <v>0</v>
          </cell>
          <cell r="H691">
            <v>4.8</v>
          </cell>
          <cell r="I691">
            <v>9.6</v>
          </cell>
          <cell r="J691">
            <v>16</v>
          </cell>
        </row>
        <row r="692">
          <cell r="B692">
            <v>122891</v>
          </cell>
          <cell r="C692">
            <v>0.7117</v>
          </cell>
          <cell r="D692">
            <v>0.45860000000000001</v>
          </cell>
          <cell r="E692">
            <v>1.7100000000000001E-2</v>
          </cell>
          <cell r="F692">
            <v>0.20269999999999999</v>
          </cell>
          <cell r="G692">
            <v>3.32E-2</v>
          </cell>
          <cell r="H692">
            <v>4.8</v>
          </cell>
          <cell r="I692">
            <v>9.6</v>
          </cell>
          <cell r="J692">
            <v>16</v>
          </cell>
        </row>
        <row r="693">
          <cell r="B693">
            <v>122865</v>
          </cell>
          <cell r="C693">
            <v>0.78239999999999998</v>
          </cell>
          <cell r="D693">
            <v>0.60129999999999995</v>
          </cell>
          <cell r="E693">
            <v>0.11609999999999999</v>
          </cell>
          <cell r="F693">
            <v>6.5000000000000002E-2</v>
          </cell>
          <cell r="G693">
            <v>0</v>
          </cell>
          <cell r="H693">
            <v>4.8</v>
          </cell>
          <cell r="I693">
            <v>9.6</v>
          </cell>
          <cell r="J693">
            <v>16</v>
          </cell>
        </row>
        <row r="694">
          <cell r="B694">
            <v>122894</v>
          </cell>
          <cell r="C694">
            <v>2.4973999999999998</v>
          </cell>
          <cell r="D694">
            <v>1.7874000000000001</v>
          </cell>
          <cell r="E694">
            <v>0.21540000000000001</v>
          </cell>
          <cell r="F694">
            <v>0.46129999999999999</v>
          </cell>
          <cell r="G694">
            <v>3.32E-2</v>
          </cell>
          <cell r="H694">
            <v>4.8</v>
          </cell>
          <cell r="I694">
            <v>9.6</v>
          </cell>
          <cell r="J694">
            <v>16</v>
          </cell>
        </row>
        <row r="695">
          <cell r="B695">
            <v>123231</v>
          </cell>
          <cell r="C695">
            <v>1.0429999999999999</v>
          </cell>
          <cell r="D695">
            <v>0.59750000000000003</v>
          </cell>
          <cell r="E695">
            <v>7.7299999999999994E-2</v>
          </cell>
          <cell r="F695">
            <v>0.19170000000000001</v>
          </cell>
          <cell r="G695">
            <v>0.17649999999999999</v>
          </cell>
          <cell r="H695">
            <v>4.8</v>
          </cell>
          <cell r="I695">
            <v>9.6</v>
          </cell>
          <cell r="J695">
            <v>16</v>
          </cell>
        </row>
        <row r="696">
          <cell r="B696">
            <v>123167</v>
          </cell>
          <cell r="C696">
            <v>1.1222000000000001</v>
          </cell>
          <cell r="D696">
            <v>0.87749999999999995</v>
          </cell>
          <cell r="E696">
            <v>0.1143</v>
          </cell>
          <cell r="F696">
            <v>0.13039999999999999</v>
          </cell>
          <cell r="G696">
            <v>0</v>
          </cell>
          <cell r="H696">
            <v>4.8</v>
          </cell>
          <cell r="I696">
            <v>9.6</v>
          </cell>
          <cell r="J696">
            <v>16</v>
          </cell>
        </row>
        <row r="697">
          <cell r="B697">
            <v>126293</v>
          </cell>
          <cell r="C697">
            <v>1.1392</v>
          </cell>
          <cell r="D697">
            <v>0.96819999999999995</v>
          </cell>
          <cell r="E697">
            <v>0.106</v>
          </cell>
          <cell r="F697">
            <v>6.5000000000000002E-2</v>
          </cell>
          <cell r="G697">
            <v>0</v>
          </cell>
          <cell r="H697">
            <v>4.8</v>
          </cell>
          <cell r="I697">
            <v>9.6</v>
          </cell>
          <cell r="J697">
            <v>16</v>
          </cell>
        </row>
        <row r="698">
          <cell r="B698">
            <v>124230</v>
          </cell>
          <cell r="C698">
            <v>3.3052999999999999</v>
          </cell>
          <cell r="D698">
            <v>2.4470000000000001</v>
          </cell>
          <cell r="E698">
            <v>0.29780000000000001</v>
          </cell>
          <cell r="F698">
            <v>0.38550000000000001</v>
          </cell>
          <cell r="G698">
            <v>0.17510000000000001</v>
          </cell>
          <cell r="I698">
            <v>9.6</v>
          </cell>
          <cell r="J698">
            <v>16</v>
          </cell>
        </row>
        <row r="699">
          <cell r="B699">
            <v>121566</v>
          </cell>
          <cell r="C699">
            <v>12.1562</v>
          </cell>
          <cell r="D699">
            <v>8.5652000000000008</v>
          </cell>
          <cell r="E699">
            <v>0.99060000000000004</v>
          </cell>
          <cell r="F699">
            <v>2.0495000000000001</v>
          </cell>
          <cell r="G699">
            <v>0.55100000000000005</v>
          </cell>
          <cell r="J699">
            <v>16</v>
          </cell>
        </row>
        <row r="701">
          <cell r="B701" t="str">
            <v>Evolução FEC Conjunto Penha</v>
          </cell>
        </row>
        <row r="702">
          <cell r="B702" t="str">
            <v>CONSUM</v>
          </cell>
          <cell r="C702" t="str">
            <v>TOTAL</v>
          </cell>
          <cell r="D702" t="str">
            <v>NPROG</v>
          </cell>
          <cell r="E702" t="str">
            <v>PROG</v>
          </cell>
          <cell r="F702" t="str">
            <v>SUBT INT</v>
          </cell>
          <cell r="G702" t="str">
            <v>SUBT EXT</v>
          </cell>
          <cell r="H702" t="str">
            <v>Padrão Mensal = 2</v>
          </cell>
          <cell r="I702" t="str">
            <v>Padrão Trimestral = 3,6</v>
          </cell>
          <cell r="J702" t="str">
            <v>Padrão Anual = 6</v>
          </cell>
        </row>
        <row r="703">
          <cell r="B703">
            <v>142756</v>
          </cell>
          <cell r="C703">
            <v>0.27729999999999999</v>
          </cell>
          <cell r="D703">
            <v>0.22819999999999999</v>
          </cell>
          <cell r="E703">
            <v>4.9099999999999998E-2</v>
          </cell>
          <cell r="F703">
            <v>0</v>
          </cell>
          <cell r="G703">
            <v>0</v>
          </cell>
          <cell r="H703">
            <v>2</v>
          </cell>
          <cell r="I703">
            <v>3.6</v>
          </cell>
          <cell r="J703">
            <v>6</v>
          </cell>
        </row>
        <row r="704">
          <cell r="B704">
            <v>142590</v>
          </cell>
          <cell r="C704">
            <v>0.39550000000000002</v>
          </cell>
          <cell r="D704">
            <v>0.24199999999999999</v>
          </cell>
          <cell r="E704">
            <v>2.0999999999999999E-3</v>
          </cell>
          <cell r="F704">
            <v>0.15140000000000001</v>
          </cell>
          <cell r="G704">
            <v>0</v>
          </cell>
          <cell r="H704">
            <v>2</v>
          </cell>
          <cell r="I704">
            <v>3.6</v>
          </cell>
          <cell r="J704">
            <v>6</v>
          </cell>
        </row>
        <row r="705">
          <cell r="B705">
            <v>142557</v>
          </cell>
          <cell r="C705">
            <v>1.0034000000000001</v>
          </cell>
          <cell r="D705">
            <v>0.15629999999999999</v>
          </cell>
          <cell r="E705">
            <v>1.49E-2</v>
          </cell>
          <cell r="F705">
            <v>1.95E-2</v>
          </cell>
          <cell r="G705">
            <v>0.81269999999999998</v>
          </cell>
          <cell r="H705">
            <v>2</v>
          </cell>
          <cell r="I705">
            <v>3.6</v>
          </cell>
          <cell r="J705">
            <v>6</v>
          </cell>
        </row>
        <row r="706">
          <cell r="B706">
            <v>142634</v>
          </cell>
          <cell r="C706">
            <v>1.6758</v>
          </cell>
          <cell r="D706">
            <v>0.62649999999999995</v>
          </cell>
          <cell r="E706">
            <v>6.6100000000000006E-2</v>
          </cell>
          <cell r="F706">
            <v>0.17080000000000001</v>
          </cell>
          <cell r="G706">
            <v>0.81230000000000002</v>
          </cell>
          <cell r="H706">
            <v>2</v>
          </cell>
          <cell r="I706">
            <v>3.6</v>
          </cell>
          <cell r="J706">
            <v>6</v>
          </cell>
        </row>
        <row r="707">
          <cell r="B707">
            <v>142715</v>
          </cell>
          <cell r="C707">
            <v>0.23930000000000001</v>
          </cell>
          <cell r="D707">
            <v>0.14000000000000001</v>
          </cell>
          <cell r="E707">
            <v>1.95E-2</v>
          </cell>
          <cell r="F707">
            <v>6.0299999999999999E-2</v>
          </cell>
          <cell r="G707">
            <v>1.95E-2</v>
          </cell>
          <cell r="H707">
            <v>2</v>
          </cell>
          <cell r="I707">
            <v>3.6</v>
          </cell>
          <cell r="J707">
            <v>6</v>
          </cell>
        </row>
        <row r="708">
          <cell r="B708">
            <v>142715</v>
          </cell>
          <cell r="C708">
            <v>0.28839999999999999</v>
          </cell>
          <cell r="D708">
            <v>0.2238</v>
          </cell>
          <cell r="E708">
            <v>4.5100000000000001E-2</v>
          </cell>
          <cell r="F708">
            <v>0</v>
          </cell>
          <cell r="G708">
            <v>1.95E-2</v>
          </cell>
          <cell r="H708">
            <v>2</v>
          </cell>
          <cell r="I708">
            <v>3.6</v>
          </cell>
          <cell r="J708">
            <v>6</v>
          </cell>
        </row>
        <row r="709">
          <cell r="B709">
            <v>142806</v>
          </cell>
          <cell r="C709">
            <v>0.1943</v>
          </cell>
          <cell r="D709">
            <v>0.14449999999999999</v>
          </cell>
          <cell r="E709">
            <v>1.17E-2</v>
          </cell>
          <cell r="F709">
            <v>3.8100000000000002E-2</v>
          </cell>
          <cell r="G709">
            <v>0</v>
          </cell>
          <cell r="H709">
            <v>2</v>
          </cell>
          <cell r="I709">
            <v>3.6</v>
          </cell>
          <cell r="J709">
            <v>6</v>
          </cell>
        </row>
        <row r="710">
          <cell r="B710">
            <v>142745</v>
          </cell>
          <cell r="C710">
            <v>0.72199999999999998</v>
          </cell>
          <cell r="D710">
            <v>0.50829999999999997</v>
          </cell>
          <cell r="E710">
            <v>7.6300000000000007E-2</v>
          </cell>
          <cell r="F710">
            <v>9.8400000000000001E-2</v>
          </cell>
          <cell r="G710">
            <v>3.9E-2</v>
          </cell>
          <cell r="H710">
            <v>2</v>
          </cell>
          <cell r="I710">
            <v>3.6</v>
          </cell>
          <cell r="J710">
            <v>6</v>
          </cell>
        </row>
        <row r="711">
          <cell r="B711">
            <v>144218</v>
          </cell>
          <cell r="C711">
            <v>0.24759999999999999</v>
          </cell>
          <cell r="D711">
            <v>0.1981</v>
          </cell>
          <cell r="E711">
            <v>1.3299999999999999E-2</v>
          </cell>
          <cell r="F711">
            <v>3.6200000000000003E-2</v>
          </cell>
          <cell r="G711">
            <v>0</v>
          </cell>
          <cell r="H711">
            <v>2</v>
          </cell>
          <cell r="I711">
            <v>3.6</v>
          </cell>
          <cell r="J711">
            <v>6</v>
          </cell>
        </row>
        <row r="712">
          <cell r="B712">
            <v>144241</v>
          </cell>
          <cell r="C712">
            <v>0.1008</v>
          </cell>
          <cell r="D712">
            <v>8.7300000000000003E-2</v>
          </cell>
          <cell r="E712">
            <v>1.34E-2</v>
          </cell>
          <cell r="F712">
            <v>0</v>
          </cell>
          <cell r="G712">
            <v>0</v>
          </cell>
          <cell r="H712">
            <v>2</v>
          </cell>
          <cell r="I712">
            <v>3.6</v>
          </cell>
          <cell r="J712">
            <v>6</v>
          </cell>
        </row>
        <row r="713">
          <cell r="B713">
            <v>144081</v>
          </cell>
          <cell r="C713">
            <v>0.17510000000000001</v>
          </cell>
          <cell r="D713">
            <v>0.16250000000000001</v>
          </cell>
          <cell r="E713">
            <v>1.26E-2</v>
          </cell>
          <cell r="F713">
            <v>0</v>
          </cell>
          <cell r="G713">
            <v>0</v>
          </cell>
          <cell r="H713">
            <v>2</v>
          </cell>
          <cell r="I713">
            <v>3.6</v>
          </cell>
          <cell r="J713">
            <v>6</v>
          </cell>
        </row>
        <row r="714">
          <cell r="B714">
            <v>144180</v>
          </cell>
          <cell r="C714">
            <v>0.52349999999999997</v>
          </cell>
          <cell r="D714">
            <v>0.44790000000000002</v>
          </cell>
          <cell r="E714">
            <v>3.9300000000000002E-2</v>
          </cell>
          <cell r="F714">
            <v>3.6200000000000003E-2</v>
          </cell>
          <cell r="G714">
            <v>0</v>
          </cell>
          <cell r="H714">
            <v>2</v>
          </cell>
          <cell r="I714">
            <v>3.6</v>
          </cell>
          <cell r="J714">
            <v>6</v>
          </cell>
        </row>
        <row r="715">
          <cell r="B715">
            <v>144081</v>
          </cell>
          <cell r="C715">
            <v>0.2155</v>
          </cell>
          <cell r="D715">
            <v>0.18870000000000001</v>
          </cell>
          <cell r="E715">
            <v>2.6700000000000002E-2</v>
          </cell>
          <cell r="F715">
            <v>0</v>
          </cell>
          <cell r="G715">
            <v>0</v>
          </cell>
          <cell r="H715">
            <v>2</v>
          </cell>
          <cell r="I715">
            <v>3.6</v>
          </cell>
          <cell r="J715">
            <v>6</v>
          </cell>
        </row>
        <row r="716">
          <cell r="B716">
            <v>144176</v>
          </cell>
          <cell r="C716">
            <v>0.22470000000000001</v>
          </cell>
          <cell r="D716">
            <v>0.1875</v>
          </cell>
          <cell r="E716">
            <v>3.6299999999999999E-2</v>
          </cell>
          <cell r="F716">
            <v>8.9999999999999998E-4</v>
          </cell>
          <cell r="G716">
            <v>0</v>
          </cell>
          <cell r="H716">
            <v>2</v>
          </cell>
          <cell r="I716">
            <v>3.6</v>
          </cell>
          <cell r="J716">
            <v>6</v>
          </cell>
        </row>
        <row r="717">
          <cell r="B717">
            <v>145253</v>
          </cell>
          <cell r="C717">
            <v>0.34849999999999998</v>
          </cell>
          <cell r="D717">
            <v>0.33160000000000001</v>
          </cell>
          <cell r="E717">
            <v>1.6899999999999998E-2</v>
          </cell>
          <cell r="F717">
            <v>0</v>
          </cell>
          <cell r="G717">
            <v>0</v>
          </cell>
          <cell r="H717">
            <v>2</v>
          </cell>
          <cell r="I717">
            <v>3.6</v>
          </cell>
          <cell r="J717">
            <v>6</v>
          </cell>
        </row>
        <row r="718">
          <cell r="B718">
            <v>144503</v>
          </cell>
          <cell r="C718">
            <v>0.78939999999999999</v>
          </cell>
          <cell r="D718">
            <v>0.70850000000000002</v>
          </cell>
          <cell r="E718">
            <v>7.9799999999999996E-2</v>
          </cell>
          <cell r="F718">
            <v>8.9999999999999998E-4</v>
          </cell>
          <cell r="G718">
            <v>0</v>
          </cell>
          <cell r="I718">
            <v>3.6</v>
          </cell>
          <cell r="J718">
            <v>6</v>
          </cell>
        </row>
        <row r="719">
          <cell r="B719">
            <v>143516</v>
          </cell>
          <cell r="C719">
            <v>3.7042999999999999</v>
          </cell>
          <cell r="D719">
            <v>2.2915999999999999</v>
          </cell>
          <cell r="E719">
            <v>0.26150000000000001</v>
          </cell>
          <cell r="F719">
            <v>0.3049</v>
          </cell>
          <cell r="G719">
            <v>0.84609999999999996</v>
          </cell>
          <cell r="J719">
            <v>6</v>
          </cell>
        </row>
        <row r="721">
          <cell r="B721" t="str">
            <v>Evolução FEC Conjunto Planalto</v>
          </cell>
        </row>
        <row r="722">
          <cell r="B722" t="str">
            <v>CONSUM</v>
          </cell>
          <cell r="C722" t="str">
            <v>TOTAL</v>
          </cell>
          <cell r="D722" t="str">
            <v>NPROG</v>
          </cell>
          <cell r="E722" t="str">
            <v>PROG</v>
          </cell>
          <cell r="F722" t="str">
            <v>SUBT INT</v>
          </cell>
          <cell r="G722" t="str">
            <v>SUBT EXT</v>
          </cell>
          <cell r="H722" t="str">
            <v>Padrão Mensal = 2,4</v>
          </cell>
          <cell r="I722" t="str">
            <v>Padrão Trimestral = 4,8</v>
          </cell>
          <cell r="J722" t="str">
            <v>Padrão Anual = 8</v>
          </cell>
        </row>
        <row r="723">
          <cell r="B723">
            <v>104943</v>
          </cell>
          <cell r="C723">
            <v>0.63100000000000001</v>
          </cell>
          <cell r="D723">
            <v>0.40679999999999999</v>
          </cell>
          <cell r="E723">
            <v>1.66E-2</v>
          </cell>
          <cell r="F723">
            <v>0.20760000000000001</v>
          </cell>
          <cell r="G723">
            <v>0</v>
          </cell>
          <cell r="H723">
            <v>2.4</v>
          </cell>
          <cell r="I723">
            <v>4.8</v>
          </cell>
          <cell r="J723">
            <v>8</v>
          </cell>
        </row>
        <row r="724">
          <cell r="B724">
            <v>104835</v>
          </cell>
          <cell r="C724">
            <v>0.53710000000000002</v>
          </cell>
          <cell r="D724">
            <v>0.52329999999999999</v>
          </cell>
          <cell r="E724">
            <v>1.37E-2</v>
          </cell>
          <cell r="F724">
            <v>0</v>
          </cell>
          <cell r="G724">
            <v>0</v>
          </cell>
          <cell r="H724">
            <v>2.4</v>
          </cell>
          <cell r="I724">
            <v>4.8</v>
          </cell>
          <cell r="J724">
            <v>8</v>
          </cell>
        </row>
        <row r="725">
          <cell r="B725">
            <v>104862</v>
          </cell>
          <cell r="C725">
            <v>1.0660000000000001</v>
          </cell>
          <cell r="D725">
            <v>0.318</v>
          </cell>
          <cell r="E725">
            <v>2.1600000000000001E-2</v>
          </cell>
          <cell r="F725">
            <v>0.20780000000000001</v>
          </cell>
          <cell r="G725">
            <v>0.51849999999999996</v>
          </cell>
          <cell r="H725">
            <v>2.4</v>
          </cell>
          <cell r="I725">
            <v>4.8</v>
          </cell>
          <cell r="J725">
            <v>8</v>
          </cell>
        </row>
        <row r="726">
          <cell r="B726">
            <v>104880</v>
          </cell>
          <cell r="C726">
            <v>2.2341000000000002</v>
          </cell>
          <cell r="D726">
            <v>1.2481</v>
          </cell>
          <cell r="E726">
            <v>5.1900000000000002E-2</v>
          </cell>
          <cell r="F726">
            <v>0.41549999999999998</v>
          </cell>
          <cell r="G726">
            <v>0.51839999999999997</v>
          </cell>
          <cell r="H726">
            <v>2.4</v>
          </cell>
          <cell r="I726">
            <v>4.8</v>
          </cell>
          <cell r="J726">
            <v>8</v>
          </cell>
        </row>
        <row r="727">
          <cell r="B727">
            <v>104863</v>
          </cell>
          <cell r="C727">
            <v>0.4214</v>
          </cell>
          <cell r="D727">
            <v>0.37440000000000001</v>
          </cell>
          <cell r="E727">
            <v>2.2000000000000001E-3</v>
          </cell>
          <cell r="F727">
            <v>0</v>
          </cell>
          <cell r="G727">
            <v>4.4699999999999997E-2</v>
          </cell>
          <cell r="H727">
            <v>2.4</v>
          </cell>
          <cell r="I727">
            <v>4.8</v>
          </cell>
          <cell r="J727">
            <v>8</v>
          </cell>
        </row>
        <row r="728">
          <cell r="B728">
            <v>104863</v>
          </cell>
          <cell r="C728">
            <v>0.32219999999999999</v>
          </cell>
          <cell r="D728">
            <v>0.30880000000000002</v>
          </cell>
          <cell r="E728">
            <v>1.34E-2</v>
          </cell>
          <cell r="F728">
            <v>0</v>
          </cell>
          <cell r="G728">
            <v>0</v>
          </cell>
          <cell r="H728">
            <v>2.4</v>
          </cell>
          <cell r="I728">
            <v>4.8</v>
          </cell>
          <cell r="J728">
            <v>8</v>
          </cell>
        </row>
        <row r="729">
          <cell r="B729">
            <v>105133</v>
          </cell>
          <cell r="C729">
            <v>0.27789999999999998</v>
          </cell>
          <cell r="D729">
            <v>0.23860000000000001</v>
          </cell>
          <cell r="E729">
            <v>3.9300000000000002E-2</v>
          </cell>
          <cell r="F729">
            <v>0</v>
          </cell>
          <cell r="G729">
            <v>0</v>
          </cell>
          <cell r="H729">
            <v>2.4</v>
          </cell>
          <cell r="I729">
            <v>4.8</v>
          </cell>
          <cell r="J729">
            <v>8</v>
          </cell>
        </row>
        <row r="730">
          <cell r="B730">
            <v>104953</v>
          </cell>
          <cell r="C730">
            <v>1.0213000000000001</v>
          </cell>
          <cell r="D730">
            <v>0.92159999999999997</v>
          </cell>
          <cell r="E730">
            <v>5.5E-2</v>
          </cell>
          <cell r="F730">
            <v>0</v>
          </cell>
          <cell r="G730">
            <v>4.4699999999999997E-2</v>
          </cell>
          <cell r="H730">
            <v>2.4</v>
          </cell>
          <cell r="I730">
            <v>4.8</v>
          </cell>
          <cell r="J730">
            <v>8</v>
          </cell>
        </row>
        <row r="731">
          <cell r="B731">
            <v>108122</v>
          </cell>
          <cell r="C731">
            <v>0.76070000000000004</v>
          </cell>
          <cell r="D731">
            <v>0.6986</v>
          </cell>
          <cell r="E731">
            <v>6.2100000000000002E-2</v>
          </cell>
          <cell r="F731">
            <v>0</v>
          </cell>
          <cell r="G731">
            <v>0</v>
          </cell>
          <cell r="H731">
            <v>2.4</v>
          </cell>
          <cell r="I731">
            <v>4.8</v>
          </cell>
          <cell r="J731">
            <v>8</v>
          </cell>
        </row>
        <row r="732">
          <cell r="B732">
            <v>108119</v>
          </cell>
          <cell r="C732">
            <v>0.2031</v>
          </cell>
          <cell r="D732">
            <v>0.1973</v>
          </cell>
          <cell r="E732">
            <v>5.7999999999999996E-3</v>
          </cell>
          <cell r="F732">
            <v>0</v>
          </cell>
          <cell r="G732">
            <v>0</v>
          </cell>
          <cell r="H732">
            <v>2.4</v>
          </cell>
          <cell r="I732">
            <v>4.8</v>
          </cell>
          <cell r="J732">
            <v>8</v>
          </cell>
        </row>
        <row r="733">
          <cell r="B733">
            <v>108116</v>
          </cell>
          <cell r="C733">
            <v>0.622</v>
          </cell>
          <cell r="D733">
            <v>0.51739999999999997</v>
          </cell>
          <cell r="E733">
            <v>1.1299999999999999E-2</v>
          </cell>
          <cell r="F733">
            <v>9.3299999999999994E-2</v>
          </cell>
          <cell r="G733">
            <v>0</v>
          </cell>
          <cell r="H733">
            <v>2.4</v>
          </cell>
          <cell r="I733">
            <v>4.8</v>
          </cell>
          <cell r="J733">
            <v>8</v>
          </cell>
        </row>
        <row r="734">
          <cell r="B734">
            <v>108119</v>
          </cell>
          <cell r="C734">
            <v>1.5858000000000001</v>
          </cell>
          <cell r="D734">
            <v>1.4133</v>
          </cell>
          <cell r="E734">
            <v>7.9200000000000007E-2</v>
          </cell>
          <cell r="F734">
            <v>9.3299999999999994E-2</v>
          </cell>
          <cell r="G734">
            <v>0</v>
          </cell>
          <cell r="H734">
            <v>2.4</v>
          </cell>
          <cell r="I734">
            <v>4.8</v>
          </cell>
          <cell r="J734">
            <v>8</v>
          </cell>
        </row>
        <row r="735">
          <cell r="B735">
            <v>108252</v>
          </cell>
          <cell r="C735">
            <v>1.3105</v>
          </cell>
          <cell r="D735">
            <v>0.78120000000000001</v>
          </cell>
          <cell r="E735">
            <v>3.5400000000000001E-2</v>
          </cell>
          <cell r="F735">
            <v>7.9500000000000001E-2</v>
          </cell>
          <cell r="G735">
            <v>0.41439999999999999</v>
          </cell>
          <cell r="H735">
            <v>2.4</v>
          </cell>
          <cell r="I735">
            <v>4.8</v>
          </cell>
          <cell r="J735">
            <v>8</v>
          </cell>
        </row>
        <row r="736">
          <cell r="B736">
            <v>109710</v>
          </cell>
          <cell r="C736">
            <v>1.2646999999999999</v>
          </cell>
          <cell r="D736">
            <v>0.54159999999999997</v>
          </cell>
          <cell r="E736">
            <v>1.09E-2</v>
          </cell>
          <cell r="F736">
            <v>0.71230000000000004</v>
          </cell>
          <cell r="G736">
            <v>0</v>
          </cell>
          <cell r="H736">
            <v>2.4</v>
          </cell>
          <cell r="I736">
            <v>4.8</v>
          </cell>
          <cell r="J736">
            <v>8</v>
          </cell>
        </row>
        <row r="737">
          <cell r="B737">
            <v>111017</v>
          </cell>
          <cell r="C737">
            <v>0.90369999999999995</v>
          </cell>
          <cell r="D737">
            <v>0.86399999999999999</v>
          </cell>
          <cell r="E737">
            <v>3.9699999999999999E-2</v>
          </cell>
          <cell r="F737">
            <v>0</v>
          </cell>
          <cell r="G737">
            <v>0</v>
          </cell>
          <cell r="H737">
            <v>2.4</v>
          </cell>
          <cell r="I737">
            <v>4.8</v>
          </cell>
          <cell r="J737">
            <v>8</v>
          </cell>
        </row>
        <row r="738">
          <cell r="B738">
            <v>109660</v>
          </cell>
          <cell r="C738">
            <v>3.4738000000000002</v>
          </cell>
          <cell r="D738">
            <v>2.1877</v>
          </cell>
          <cell r="E738">
            <v>8.5999999999999993E-2</v>
          </cell>
          <cell r="F738">
            <v>0.79110000000000003</v>
          </cell>
          <cell r="G738">
            <v>0.40910000000000002</v>
          </cell>
          <cell r="I738">
            <v>4.8</v>
          </cell>
          <cell r="J738">
            <v>8</v>
          </cell>
        </row>
        <row r="739">
          <cell r="B739">
            <v>106903</v>
          </cell>
          <cell r="C739">
            <v>8.3618000000000006</v>
          </cell>
          <cell r="D739">
            <v>5.8028000000000004</v>
          </cell>
          <cell r="E739">
            <v>0.2732</v>
          </cell>
          <cell r="F739">
            <v>1.3134999999999999</v>
          </cell>
          <cell r="G739">
            <v>0.97209999999999996</v>
          </cell>
          <cell r="J739">
            <v>8</v>
          </cell>
        </row>
        <row r="741">
          <cell r="B741" t="str">
            <v>Evolução FEC Conjunto Raposo Tavares</v>
          </cell>
        </row>
        <row r="742">
          <cell r="B742" t="str">
            <v>CONSUM</v>
          </cell>
          <cell r="C742" t="str">
            <v>TOTAL</v>
          </cell>
          <cell r="D742" t="str">
            <v>NPROG</v>
          </cell>
          <cell r="E742" t="str">
            <v>PROG</v>
          </cell>
          <cell r="F742" t="str">
            <v>SUBT INT</v>
          </cell>
          <cell r="G742" t="str">
            <v>SUBT EXT</v>
          </cell>
          <cell r="H742" t="str">
            <v>Padrão Mensal = 3,6</v>
          </cell>
          <cell r="I742" t="str">
            <v>Padrão Trimestral = 7,2</v>
          </cell>
          <cell r="J742" t="str">
            <v>Padrão Anual = 12</v>
          </cell>
        </row>
        <row r="743">
          <cell r="B743">
            <v>28775</v>
          </cell>
          <cell r="C743">
            <v>0.78979999999999995</v>
          </cell>
          <cell r="D743">
            <v>0.78910000000000002</v>
          </cell>
          <cell r="E743">
            <v>6.9999999999999999E-4</v>
          </cell>
          <cell r="F743">
            <v>0</v>
          </cell>
          <cell r="G743">
            <v>0</v>
          </cell>
          <cell r="H743">
            <v>3.6</v>
          </cell>
          <cell r="I743">
            <v>7.2</v>
          </cell>
          <cell r="J743">
            <v>12</v>
          </cell>
        </row>
        <row r="744">
          <cell r="B744">
            <v>28775</v>
          </cell>
          <cell r="C744">
            <v>0.65190000000000003</v>
          </cell>
          <cell r="D744">
            <v>0.65190000000000003</v>
          </cell>
          <cell r="E744">
            <v>0</v>
          </cell>
          <cell r="F744">
            <v>0</v>
          </cell>
          <cell r="G744">
            <v>0</v>
          </cell>
          <cell r="H744">
            <v>3.6</v>
          </cell>
          <cell r="I744">
            <v>7.2</v>
          </cell>
          <cell r="J744">
            <v>12</v>
          </cell>
        </row>
        <row r="745">
          <cell r="B745">
            <v>28775</v>
          </cell>
          <cell r="C745">
            <v>0.76060000000000005</v>
          </cell>
          <cell r="D745">
            <v>0.75229999999999997</v>
          </cell>
          <cell r="E745">
            <v>8.3000000000000001E-3</v>
          </cell>
          <cell r="F745">
            <v>0</v>
          </cell>
          <cell r="G745">
            <v>0</v>
          </cell>
          <cell r="H745">
            <v>3.6</v>
          </cell>
          <cell r="I745">
            <v>7.2</v>
          </cell>
          <cell r="J745">
            <v>12</v>
          </cell>
        </row>
        <row r="746">
          <cell r="B746">
            <v>28775</v>
          </cell>
          <cell r="C746">
            <v>2.2023000000000001</v>
          </cell>
          <cell r="D746">
            <v>2.1932999999999998</v>
          </cell>
          <cell r="E746">
            <v>8.9999999999999993E-3</v>
          </cell>
          <cell r="F746">
            <v>0</v>
          </cell>
          <cell r="G746">
            <v>0</v>
          </cell>
          <cell r="H746">
            <v>3.6</v>
          </cell>
          <cell r="I746">
            <v>7.2</v>
          </cell>
          <cell r="J746">
            <v>12</v>
          </cell>
        </row>
        <row r="747">
          <cell r="B747">
            <v>28775</v>
          </cell>
          <cell r="C747">
            <v>0.35909999999999997</v>
          </cell>
          <cell r="D747">
            <v>0.35620000000000002</v>
          </cell>
          <cell r="E747">
            <v>2.8999999999999998E-3</v>
          </cell>
          <cell r="F747">
            <v>0</v>
          </cell>
          <cell r="G747">
            <v>0</v>
          </cell>
          <cell r="H747">
            <v>3.6</v>
          </cell>
          <cell r="I747">
            <v>7.2</v>
          </cell>
          <cell r="J747">
            <v>12</v>
          </cell>
        </row>
        <row r="748">
          <cell r="B748">
            <v>28775</v>
          </cell>
          <cell r="C748">
            <v>0.3019</v>
          </cell>
          <cell r="D748">
            <v>0.26700000000000002</v>
          </cell>
          <cell r="E748">
            <v>0</v>
          </cell>
          <cell r="F748">
            <v>3.49E-2</v>
          </cell>
          <cell r="G748">
            <v>0</v>
          </cell>
          <cell r="H748">
            <v>3.6</v>
          </cell>
          <cell r="I748">
            <v>7.2</v>
          </cell>
          <cell r="J748">
            <v>12</v>
          </cell>
        </row>
        <row r="749">
          <cell r="B749">
            <v>28775</v>
          </cell>
          <cell r="C749">
            <v>0.51919999999999999</v>
          </cell>
          <cell r="D749">
            <v>0.51680000000000004</v>
          </cell>
          <cell r="E749">
            <v>2.3999999999999998E-3</v>
          </cell>
          <cell r="F749">
            <v>0</v>
          </cell>
          <cell r="G749">
            <v>0</v>
          </cell>
          <cell r="H749">
            <v>3.6</v>
          </cell>
          <cell r="I749">
            <v>7.2</v>
          </cell>
          <cell r="J749">
            <v>12</v>
          </cell>
        </row>
        <row r="750">
          <cell r="B750">
            <v>28775</v>
          </cell>
          <cell r="C750">
            <v>1.1801999999999999</v>
          </cell>
          <cell r="D750">
            <v>1.1399999999999999</v>
          </cell>
          <cell r="E750">
            <v>5.3E-3</v>
          </cell>
          <cell r="F750">
            <v>3.49E-2</v>
          </cell>
          <cell r="G750">
            <v>0</v>
          </cell>
          <cell r="H750">
            <v>3.6</v>
          </cell>
          <cell r="I750">
            <v>7.2</v>
          </cell>
          <cell r="J750">
            <v>12</v>
          </cell>
        </row>
        <row r="751">
          <cell r="B751">
            <v>28775</v>
          </cell>
          <cell r="C751">
            <v>0.2999</v>
          </cell>
          <cell r="D751">
            <v>0.2974</v>
          </cell>
          <cell r="E751">
            <v>2.3999999999999998E-3</v>
          </cell>
          <cell r="F751">
            <v>0</v>
          </cell>
          <cell r="G751">
            <v>0</v>
          </cell>
          <cell r="H751">
            <v>3.6</v>
          </cell>
          <cell r="I751">
            <v>7.2</v>
          </cell>
          <cell r="J751">
            <v>12</v>
          </cell>
        </row>
        <row r="752">
          <cell r="B752">
            <v>28775</v>
          </cell>
          <cell r="C752">
            <v>0.60980000000000001</v>
          </cell>
          <cell r="D752">
            <v>0.6048</v>
          </cell>
          <cell r="E752">
            <v>5.0000000000000001E-3</v>
          </cell>
          <cell r="F752">
            <v>0</v>
          </cell>
          <cell r="G752">
            <v>0</v>
          </cell>
          <cell r="H752">
            <v>3.6</v>
          </cell>
          <cell r="I752">
            <v>7.2</v>
          </cell>
          <cell r="J752">
            <v>12</v>
          </cell>
        </row>
        <row r="753">
          <cell r="B753">
            <v>28775</v>
          </cell>
          <cell r="C753">
            <v>0.27289999999999998</v>
          </cell>
          <cell r="D753">
            <v>0.23799999999999999</v>
          </cell>
          <cell r="E753">
            <v>0</v>
          </cell>
          <cell r="F753">
            <v>3.49E-2</v>
          </cell>
          <cell r="G753">
            <v>0</v>
          </cell>
          <cell r="H753">
            <v>3.6</v>
          </cell>
          <cell r="I753">
            <v>7.2</v>
          </cell>
          <cell r="J753">
            <v>12</v>
          </cell>
        </row>
        <row r="754">
          <cell r="B754">
            <v>28775</v>
          </cell>
          <cell r="C754">
            <v>1.1826000000000001</v>
          </cell>
          <cell r="D754">
            <v>1.1402000000000001</v>
          </cell>
          <cell r="E754">
            <v>7.4000000000000003E-3</v>
          </cell>
          <cell r="F754">
            <v>3.49E-2</v>
          </cell>
          <cell r="G754">
            <v>0</v>
          </cell>
          <cell r="H754">
            <v>3.6</v>
          </cell>
          <cell r="I754">
            <v>7.2</v>
          </cell>
          <cell r="J754">
            <v>12</v>
          </cell>
        </row>
        <row r="755">
          <cell r="B755">
            <v>28775</v>
          </cell>
          <cell r="C755">
            <v>8.5099999999999995E-2</v>
          </cell>
          <cell r="D755">
            <v>7.9299999999999995E-2</v>
          </cell>
          <cell r="E755">
            <v>5.7999999999999996E-3</v>
          </cell>
          <cell r="F755">
            <v>0</v>
          </cell>
          <cell r="G755">
            <v>0</v>
          </cell>
          <cell r="H755">
            <v>3.6</v>
          </cell>
          <cell r="I755">
            <v>7.2</v>
          </cell>
          <cell r="J755">
            <v>12</v>
          </cell>
        </row>
        <row r="756">
          <cell r="B756">
            <v>28775</v>
          </cell>
          <cell r="C756">
            <v>0.23100000000000001</v>
          </cell>
          <cell r="D756">
            <v>0.23039999999999999</v>
          </cell>
          <cell r="E756">
            <v>5.9999999999999995E-4</v>
          </cell>
          <cell r="F756">
            <v>0</v>
          </cell>
          <cell r="G756">
            <v>0</v>
          </cell>
          <cell r="H756">
            <v>3.6</v>
          </cell>
          <cell r="I756">
            <v>7.2</v>
          </cell>
          <cell r="J756">
            <v>12</v>
          </cell>
        </row>
        <row r="757">
          <cell r="B757">
            <v>28775</v>
          </cell>
          <cell r="C757">
            <v>0.87739999999999996</v>
          </cell>
          <cell r="D757">
            <v>0.874</v>
          </cell>
          <cell r="E757">
            <v>3.3999999999999998E-3</v>
          </cell>
          <cell r="F757">
            <v>0</v>
          </cell>
          <cell r="G757">
            <v>0</v>
          </cell>
          <cell r="H757">
            <v>3.6</v>
          </cell>
          <cell r="I757">
            <v>7.2</v>
          </cell>
          <cell r="J757">
            <v>12</v>
          </cell>
        </row>
        <row r="758">
          <cell r="B758">
            <v>28775</v>
          </cell>
          <cell r="C758">
            <v>1.1935</v>
          </cell>
          <cell r="D758">
            <v>1.1837</v>
          </cell>
          <cell r="E758">
            <v>9.7999999999999997E-3</v>
          </cell>
          <cell r="F758">
            <v>0</v>
          </cell>
          <cell r="G758">
            <v>0</v>
          </cell>
          <cell r="I758">
            <v>7.2</v>
          </cell>
          <cell r="J758">
            <v>12</v>
          </cell>
        </row>
        <row r="759">
          <cell r="B759">
            <v>28775</v>
          </cell>
          <cell r="C759">
            <v>5.7586000000000004</v>
          </cell>
          <cell r="D759">
            <v>5.6571999999999996</v>
          </cell>
          <cell r="E759">
            <v>3.15E-2</v>
          </cell>
          <cell r="F759">
            <v>6.9800000000000001E-2</v>
          </cell>
          <cell r="G759">
            <v>0</v>
          </cell>
          <cell r="J759">
            <v>12</v>
          </cell>
        </row>
        <row r="761">
          <cell r="B761" t="str">
            <v>Evolução FEC Conjunto Rib. Pires - Rio G. da Serra</v>
          </cell>
        </row>
        <row r="762">
          <cell r="B762" t="str">
            <v>CONSUM</v>
          </cell>
          <cell r="C762" t="str">
            <v>TOTAL</v>
          </cell>
          <cell r="D762" t="str">
            <v>NPROG</v>
          </cell>
          <cell r="E762" t="str">
            <v>PROG</v>
          </cell>
          <cell r="F762" t="str">
            <v>SUBT INT</v>
          </cell>
          <cell r="G762" t="str">
            <v>SUBT EXT</v>
          </cell>
          <cell r="H762" t="str">
            <v>Padrão Mensal = 2,4</v>
          </cell>
          <cell r="I762" t="str">
            <v>Padrão Trimestral = 4,8</v>
          </cell>
          <cell r="J762" t="str">
            <v>Padrão Anual = 8</v>
          </cell>
        </row>
        <row r="763">
          <cell r="B763">
            <v>41478</v>
          </cell>
          <cell r="C763">
            <v>0.83020000000000005</v>
          </cell>
          <cell r="D763">
            <v>0.73240000000000005</v>
          </cell>
          <cell r="E763">
            <v>9.7699999999999995E-2</v>
          </cell>
          <cell r="F763">
            <v>0</v>
          </cell>
          <cell r="G763">
            <v>0</v>
          </cell>
          <cell r="H763">
            <v>2.4</v>
          </cell>
          <cell r="I763">
            <v>4.8</v>
          </cell>
          <cell r="J763">
            <v>8</v>
          </cell>
        </row>
        <row r="764">
          <cell r="B764">
            <v>41478</v>
          </cell>
          <cell r="C764">
            <v>1.1333</v>
          </cell>
          <cell r="D764">
            <v>0.67810000000000004</v>
          </cell>
          <cell r="E764">
            <v>7.7999999999999996E-3</v>
          </cell>
          <cell r="F764">
            <v>0.44740000000000002</v>
          </cell>
          <cell r="G764">
            <v>0</v>
          </cell>
          <cell r="H764">
            <v>2.4</v>
          </cell>
          <cell r="I764">
            <v>4.8</v>
          </cell>
          <cell r="J764">
            <v>8</v>
          </cell>
        </row>
        <row r="765">
          <cell r="B765">
            <v>41478</v>
          </cell>
          <cell r="C765">
            <v>0.17069999999999999</v>
          </cell>
          <cell r="D765">
            <v>0.15590000000000001</v>
          </cell>
          <cell r="E765">
            <v>1.4800000000000001E-2</v>
          </cell>
          <cell r="F765">
            <v>0</v>
          </cell>
          <cell r="G765">
            <v>0</v>
          </cell>
          <cell r="H765">
            <v>2.4</v>
          </cell>
          <cell r="I765">
            <v>4.8</v>
          </cell>
          <cell r="J765">
            <v>8</v>
          </cell>
        </row>
        <row r="766">
          <cell r="B766">
            <v>41478</v>
          </cell>
          <cell r="C766">
            <v>2.1341999999999999</v>
          </cell>
          <cell r="D766">
            <v>1.5664</v>
          </cell>
          <cell r="E766">
            <v>0.1203</v>
          </cell>
          <cell r="F766">
            <v>0.44740000000000002</v>
          </cell>
          <cell r="G766">
            <v>0</v>
          </cell>
          <cell r="H766">
            <v>2.4</v>
          </cell>
          <cell r="I766">
            <v>4.8</v>
          </cell>
          <cell r="J766">
            <v>8</v>
          </cell>
        </row>
        <row r="767">
          <cell r="B767">
            <v>41408</v>
          </cell>
          <cell r="C767">
            <v>0.29899999999999999</v>
          </cell>
          <cell r="D767">
            <v>0.2873</v>
          </cell>
          <cell r="E767">
            <v>1.17E-2</v>
          </cell>
          <cell r="F767">
            <v>0</v>
          </cell>
          <cell r="G767">
            <v>0</v>
          </cell>
          <cell r="H767">
            <v>2.4</v>
          </cell>
          <cell r="I767">
            <v>4.8</v>
          </cell>
          <cell r="J767">
            <v>8</v>
          </cell>
        </row>
        <row r="768">
          <cell r="B768">
            <v>41407</v>
          </cell>
          <cell r="C768">
            <v>0.45100000000000001</v>
          </cell>
          <cell r="D768">
            <v>0.31659999999999999</v>
          </cell>
          <cell r="E768">
            <v>0.13439999999999999</v>
          </cell>
          <cell r="F768">
            <v>0</v>
          </cell>
          <cell r="G768">
            <v>0</v>
          </cell>
          <cell r="H768">
            <v>2.4</v>
          </cell>
          <cell r="I768">
            <v>4.8</v>
          </cell>
          <cell r="J768">
            <v>8</v>
          </cell>
        </row>
        <row r="769">
          <cell r="B769">
            <v>41414</v>
          </cell>
          <cell r="C769">
            <v>0.22600000000000001</v>
          </cell>
          <cell r="D769">
            <v>0.2097</v>
          </cell>
          <cell r="E769">
            <v>1.6299999999999999E-2</v>
          </cell>
          <cell r="F769">
            <v>0</v>
          </cell>
          <cell r="G769">
            <v>0</v>
          </cell>
          <cell r="H769">
            <v>2.4</v>
          </cell>
          <cell r="I769">
            <v>4.8</v>
          </cell>
          <cell r="J769">
            <v>8</v>
          </cell>
        </row>
        <row r="770">
          <cell r="B770">
            <v>41410</v>
          </cell>
          <cell r="C770">
            <v>0.97599999999999998</v>
          </cell>
          <cell r="D770">
            <v>0.81359999999999999</v>
          </cell>
          <cell r="E770">
            <v>0.16239999999999999</v>
          </cell>
          <cell r="F770">
            <v>0</v>
          </cell>
          <cell r="G770">
            <v>0</v>
          </cell>
          <cell r="H770">
            <v>2.4</v>
          </cell>
          <cell r="I770">
            <v>4.8</v>
          </cell>
          <cell r="J770">
            <v>8</v>
          </cell>
        </row>
        <row r="771">
          <cell r="B771">
            <v>42104</v>
          </cell>
          <cell r="C771">
            <v>0.58379999999999999</v>
          </cell>
          <cell r="D771">
            <v>0.54079999999999995</v>
          </cell>
          <cell r="E771">
            <v>4.2999999999999997E-2</v>
          </cell>
          <cell r="F771">
            <v>0</v>
          </cell>
          <cell r="G771">
            <v>0</v>
          </cell>
          <cell r="H771">
            <v>2.4</v>
          </cell>
          <cell r="I771">
            <v>4.8</v>
          </cell>
          <cell r="J771">
            <v>8</v>
          </cell>
        </row>
        <row r="772">
          <cell r="B772">
            <v>42087</v>
          </cell>
          <cell r="C772">
            <v>0.40920000000000001</v>
          </cell>
          <cell r="D772">
            <v>0.39290000000000003</v>
          </cell>
          <cell r="E772">
            <v>1.6400000000000001E-2</v>
          </cell>
          <cell r="F772">
            <v>0</v>
          </cell>
          <cell r="G772">
            <v>0</v>
          </cell>
          <cell r="H772">
            <v>2.4</v>
          </cell>
          <cell r="I772">
            <v>4.8</v>
          </cell>
          <cell r="J772">
            <v>8</v>
          </cell>
        </row>
        <row r="773">
          <cell r="B773">
            <v>42083</v>
          </cell>
          <cell r="C773">
            <v>0.63139999999999996</v>
          </cell>
          <cell r="D773">
            <v>0.62039999999999995</v>
          </cell>
          <cell r="E773">
            <v>1.06E-2</v>
          </cell>
          <cell r="F773">
            <v>4.0000000000000002E-4</v>
          </cell>
          <cell r="G773">
            <v>0</v>
          </cell>
          <cell r="H773">
            <v>2.4</v>
          </cell>
          <cell r="I773">
            <v>4.8</v>
          </cell>
          <cell r="J773">
            <v>8</v>
          </cell>
        </row>
        <row r="774">
          <cell r="B774">
            <v>42091</v>
          </cell>
          <cell r="C774">
            <v>1.6244000000000001</v>
          </cell>
          <cell r="D774">
            <v>1.5541</v>
          </cell>
          <cell r="E774">
            <v>7.0000000000000007E-2</v>
          </cell>
          <cell r="F774">
            <v>4.0000000000000002E-4</v>
          </cell>
          <cell r="G774">
            <v>0</v>
          </cell>
          <cell r="H774">
            <v>2.4</v>
          </cell>
          <cell r="I774">
            <v>4.8</v>
          </cell>
          <cell r="J774">
            <v>8</v>
          </cell>
        </row>
        <row r="775">
          <cell r="B775">
            <v>42138</v>
          </cell>
          <cell r="C775">
            <v>0.9365</v>
          </cell>
          <cell r="D775">
            <v>0.92259999999999998</v>
          </cell>
          <cell r="E775">
            <v>1.3899999999999999E-2</v>
          </cell>
          <cell r="F775">
            <v>0</v>
          </cell>
          <cell r="G775">
            <v>0</v>
          </cell>
          <cell r="H775">
            <v>2.4</v>
          </cell>
          <cell r="I775">
            <v>4.8</v>
          </cell>
          <cell r="J775">
            <v>8</v>
          </cell>
        </row>
        <row r="776">
          <cell r="B776">
            <v>42138</v>
          </cell>
          <cell r="C776">
            <v>1.1875</v>
          </cell>
          <cell r="D776">
            <v>0.23100000000000001</v>
          </cell>
          <cell r="E776">
            <v>1.14E-2</v>
          </cell>
          <cell r="F776">
            <v>4.0000000000000002E-4</v>
          </cell>
          <cell r="G776">
            <v>0.94469999999999998</v>
          </cell>
          <cell r="H776">
            <v>2.4</v>
          </cell>
          <cell r="I776">
            <v>4.8</v>
          </cell>
          <cell r="J776">
            <v>8</v>
          </cell>
        </row>
        <row r="777">
          <cell r="B777">
            <v>42635</v>
          </cell>
          <cell r="C777">
            <v>0.74109999999999998</v>
          </cell>
          <cell r="D777">
            <v>0.5534</v>
          </cell>
          <cell r="E777">
            <v>0.18770000000000001</v>
          </cell>
          <cell r="F777">
            <v>0</v>
          </cell>
          <cell r="G777">
            <v>0</v>
          </cell>
          <cell r="H777">
            <v>2.4</v>
          </cell>
          <cell r="I777">
            <v>4.8</v>
          </cell>
          <cell r="J777">
            <v>8</v>
          </cell>
        </row>
        <row r="778">
          <cell r="B778">
            <v>42304</v>
          </cell>
          <cell r="C778">
            <v>2.8626</v>
          </cell>
          <cell r="D778">
            <v>1.7068000000000001</v>
          </cell>
          <cell r="E778">
            <v>0.21440000000000001</v>
          </cell>
          <cell r="F778">
            <v>4.0000000000000002E-4</v>
          </cell>
          <cell r="G778">
            <v>0.94099999999999995</v>
          </cell>
          <cell r="I778">
            <v>4.8</v>
          </cell>
          <cell r="J778">
            <v>8</v>
          </cell>
        </row>
        <row r="779">
          <cell r="B779">
            <v>41821</v>
          </cell>
          <cell r="C779">
            <v>7.6135999999999999</v>
          </cell>
          <cell r="D779">
            <v>5.6497999999999999</v>
          </cell>
          <cell r="E779">
            <v>0.56740000000000002</v>
          </cell>
          <cell r="F779">
            <v>0.44450000000000001</v>
          </cell>
          <cell r="G779">
            <v>0.95189999999999997</v>
          </cell>
          <cell r="J779">
            <v>8</v>
          </cell>
        </row>
        <row r="781">
          <cell r="B781" t="str">
            <v>Evolução FEC Conjunto Rio Bonito</v>
          </cell>
        </row>
        <row r="782">
          <cell r="B782" t="str">
            <v>CONSUM</v>
          </cell>
          <cell r="C782" t="str">
            <v>TOTAL</v>
          </cell>
          <cell r="D782" t="str">
            <v>NPROG</v>
          </cell>
          <cell r="E782" t="str">
            <v>PROG</v>
          </cell>
          <cell r="F782" t="str">
            <v>SUBT INT</v>
          </cell>
          <cell r="G782" t="str">
            <v>SUBT EXT</v>
          </cell>
          <cell r="H782" t="str">
            <v>Padrão Mensal = 4,5</v>
          </cell>
          <cell r="I782" t="str">
            <v>Padrão Trimestral = 9</v>
          </cell>
          <cell r="J782" t="str">
            <v>Padrão Anual = 15</v>
          </cell>
        </row>
        <row r="783">
          <cell r="B783">
            <v>86426</v>
          </cell>
          <cell r="C783">
            <v>0.36840000000000001</v>
          </cell>
          <cell r="D783">
            <v>0.34010000000000001</v>
          </cell>
          <cell r="E783">
            <v>2.8299999999999999E-2</v>
          </cell>
          <cell r="F783">
            <v>0</v>
          </cell>
          <cell r="G783">
            <v>0</v>
          </cell>
          <cell r="H783">
            <v>4.5</v>
          </cell>
          <cell r="I783">
            <v>9</v>
          </cell>
          <cell r="J783">
            <v>15</v>
          </cell>
        </row>
        <row r="784">
          <cell r="B784">
            <v>86426</v>
          </cell>
          <cell r="C784">
            <v>0.23250000000000001</v>
          </cell>
          <cell r="D784">
            <v>0.1918</v>
          </cell>
          <cell r="E784">
            <v>4.0800000000000003E-2</v>
          </cell>
          <cell r="F784">
            <v>0</v>
          </cell>
          <cell r="G784">
            <v>0</v>
          </cell>
          <cell r="H784">
            <v>4.5</v>
          </cell>
          <cell r="I784">
            <v>9</v>
          </cell>
          <cell r="J784">
            <v>15</v>
          </cell>
        </row>
        <row r="785">
          <cell r="B785">
            <v>93222</v>
          </cell>
          <cell r="C785">
            <v>0.51419999999999999</v>
          </cell>
          <cell r="D785">
            <v>0.4819</v>
          </cell>
          <cell r="E785">
            <v>3.2300000000000002E-2</v>
          </cell>
          <cell r="F785">
            <v>0</v>
          </cell>
          <cell r="G785">
            <v>0</v>
          </cell>
          <cell r="H785">
            <v>4.5</v>
          </cell>
          <cell r="I785">
            <v>9</v>
          </cell>
          <cell r="J785">
            <v>15</v>
          </cell>
        </row>
        <row r="786">
          <cell r="B786">
            <v>88691</v>
          </cell>
          <cell r="C786">
            <v>1.1259999999999999</v>
          </cell>
          <cell r="D786">
            <v>1.0247999999999999</v>
          </cell>
          <cell r="E786">
            <v>0.1013</v>
          </cell>
          <cell r="F786">
            <v>0</v>
          </cell>
          <cell r="G786">
            <v>0</v>
          </cell>
          <cell r="H786">
            <v>4.5</v>
          </cell>
          <cell r="I786">
            <v>9</v>
          </cell>
          <cell r="J786">
            <v>15</v>
          </cell>
        </row>
        <row r="787">
          <cell r="B787">
            <v>93173</v>
          </cell>
          <cell r="C787">
            <v>0.79220000000000002</v>
          </cell>
          <cell r="D787">
            <v>0.74739999999999995</v>
          </cell>
          <cell r="E787">
            <v>4.48E-2</v>
          </cell>
          <cell r="F787">
            <v>0</v>
          </cell>
          <cell r="G787">
            <v>0</v>
          </cell>
          <cell r="H787">
            <v>4.5</v>
          </cell>
          <cell r="I787">
            <v>9</v>
          </cell>
          <cell r="J787">
            <v>15</v>
          </cell>
        </row>
        <row r="788">
          <cell r="B788">
            <v>93175</v>
          </cell>
          <cell r="C788">
            <v>0.54310000000000003</v>
          </cell>
          <cell r="D788">
            <v>0.4637</v>
          </cell>
          <cell r="E788">
            <v>7.9299999999999995E-2</v>
          </cell>
          <cell r="F788">
            <v>0</v>
          </cell>
          <cell r="G788">
            <v>0</v>
          </cell>
          <cell r="H788">
            <v>4.5</v>
          </cell>
          <cell r="I788">
            <v>9</v>
          </cell>
          <cell r="J788">
            <v>15</v>
          </cell>
        </row>
        <row r="789">
          <cell r="B789">
            <v>93168</v>
          </cell>
          <cell r="C789">
            <v>0.87660000000000005</v>
          </cell>
          <cell r="D789">
            <v>0.77139999999999997</v>
          </cell>
          <cell r="E789">
            <v>1.5900000000000001E-2</v>
          </cell>
          <cell r="F789">
            <v>8.9200000000000002E-2</v>
          </cell>
          <cell r="G789">
            <v>0</v>
          </cell>
          <cell r="H789">
            <v>4.5</v>
          </cell>
          <cell r="I789">
            <v>9</v>
          </cell>
          <cell r="J789">
            <v>15</v>
          </cell>
        </row>
        <row r="790">
          <cell r="B790">
            <v>93172</v>
          </cell>
          <cell r="C790">
            <v>2.2119</v>
          </cell>
          <cell r="D790">
            <v>1.9824999999999999</v>
          </cell>
          <cell r="E790">
            <v>0.14000000000000001</v>
          </cell>
          <cell r="F790">
            <v>8.9200000000000002E-2</v>
          </cell>
          <cell r="G790">
            <v>0</v>
          </cell>
          <cell r="H790">
            <v>4.5</v>
          </cell>
          <cell r="I790">
            <v>9</v>
          </cell>
          <cell r="J790">
            <v>15</v>
          </cell>
        </row>
        <row r="791">
          <cell r="B791">
            <v>96755</v>
          </cell>
          <cell r="C791">
            <v>0.73260000000000003</v>
          </cell>
          <cell r="D791">
            <v>0.64200000000000002</v>
          </cell>
          <cell r="E791">
            <v>9.06E-2</v>
          </cell>
          <cell r="F791">
            <v>0</v>
          </cell>
          <cell r="G791">
            <v>0</v>
          </cell>
          <cell r="H791">
            <v>4.5</v>
          </cell>
          <cell r="I791">
            <v>9</v>
          </cell>
          <cell r="J791">
            <v>15</v>
          </cell>
        </row>
        <row r="792">
          <cell r="B792">
            <v>96588</v>
          </cell>
          <cell r="C792">
            <v>0.52229999999999999</v>
          </cell>
          <cell r="D792">
            <v>0.44590000000000002</v>
          </cell>
          <cell r="E792">
            <v>7.6399999999999996E-2</v>
          </cell>
          <cell r="F792">
            <v>0</v>
          </cell>
          <cell r="G792">
            <v>0</v>
          </cell>
          <cell r="H792">
            <v>4.5</v>
          </cell>
          <cell r="I792">
            <v>9</v>
          </cell>
          <cell r="J792">
            <v>15</v>
          </cell>
        </row>
        <row r="793">
          <cell r="B793">
            <v>96570</v>
          </cell>
          <cell r="C793">
            <v>0.80179999999999996</v>
          </cell>
          <cell r="D793">
            <v>0.74370000000000003</v>
          </cell>
          <cell r="E793">
            <v>5.8099999999999999E-2</v>
          </cell>
          <cell r="F793">
            <v>0</v>
          </cell>
          <cell r="G793">
            <v>0</v>
          </cell>
          <cell r="H793">
            <v>4.5</v>
          </cell>
          <cell r="I793">
            <v>9</v>
          </cell>
          <cell r="J793">
            <v>15</v>
          </cell>
        </row>
        <row r="794">
          <cell r="B794">
            <v>96638</v>
          </cell>
          <cell r="C794">
            <v>2.0568</v>
          </cell>
          <cell r="D794">
            <v>1.8315999999999999</v>
          </cell>
          <cell r="E794">
            <v>0.22509999999999999</v>
          </cell>
          <cell r="F794">
            <v>0</v>
          </cell>
          <cell r="G794">
            <v>0</v>
          </cell>
          <cell r="H794">
            <v>4.5</v>
          </cell>
          <cell r="I794">
            <v>9</v>
          </cell>
          <cell r="J794">
            <v>15</v>
          </cell>
        </row>
        <row r="795">
          <cell r="B795">
            <v>96738</v>
          </cell>
          <cell r="C795">
            <v>0.78890000000000005</v>
          </cell>
          <cell r="D795">
            <v>0.3523</v>
          </cell>
          <cell r="E795">
            <v>7.9000000000000008E-3</v>
          </cell>
          <cell r="F795">
            <v>0.42870000000000003</v>
          </cell>
          <cell r="G795">
            <v>0</v>
          </cell>
          <cell r="H795">
            <v>4.5</v>
          </cell>
          <cell r="I795">
            <v>9</v>
          </cell>
          <cell r="J795">
            <v>15</v>
          </cell>
        </row>
        <row r="796">
          <cell r="B796">
            <v>96736</v>
          </cell>
          <cell r="C796">
            <v>0.6391</v>
          </cell>
          <cell r="D796">
            <v>0.43109999999999998</v>
          </cell>
          <cell r="E796">
            <v>1.01E-2</v>
          </cell>
          <cell r="F796">
            <v>0.19800000000000001</v>
          </cell>
          <cell r="G796">
            <v>0</v>
          </cell>
          <cell r="H796">
            <v>4.5</v>
          </cell>
          <cell r="I796">
            <v>9</v>
          </cell>
          <cell r="J796">
            <v>15</v>
          </cell>
        </row>
        <row r="797">
          <cell r="B797">
            <v>98124</v>
          </cell>
          <cell r="C797">
            <v>0.54700000000000004</v>
          </cell>
          <cell r="D797">
            <v>0.54120000000000001</v>
          </cell>
          <cell r="E797">
            <v>5.8999999999999999E-3</v>
          </cell>
          <cell r="F797">
            <v>0</v>
          </cell>
          <cell r="G797">
            <v>0</v>
          </cell>
          <cell r="H797">
            <v>4.5</v>
          </cell>
          <cell r="I797">
            <v>9</v>
          </cell>
          <cell r="J797">
            <v>15</v>
          </cell>
        </row>
        <row r="798">
          <cell r="B798">
            <v>97199</v>
          </cell>
          <cell r="C798">
            <v>1.9734</v>
          </cell>
          <cell r="D798">
            <v>1.3260000000000001</v>
          </cell>
          <cell r="E798">
            <v>2.3900000000000001E-2</v>
          </cell>
          <cell r="F798">
            <v>0.62370000000000003</v>
          </cell>
          <cell r="G798">
            <v>0</v>
          </cell>
          <cell r="I798">
            <v>9</v>
          </cell>
          <cell r="J798">
            <v>15</v>
          </cell>
        </row>
        <row r="799">
          <cell r="B799">
            <v>93925</v>
          </cell>
          <cell r="C799">
            <v>7.4157999999999999</v>
          </cell>
          <cell r="D799">
            <v>6.1910999999999996</v>
          </cell>
          <cell r="E799">
            <v>0.4909</v>
          </cell>
          <cell r="F799">
            <v>0.7339</v>
          </cell>
          <cell r="G799">
            <v>0</v>
          </cell>
          <cell r="J799">
            <v>15</v>
          </cell>
        </row>
        <row r="801">
          <cell r="B801" t="str">
            <v>Evolução FEC Conjunto Santana</v>
          </cell>
        </row>
        <row r="802">
          <cell r="B802" t="str">
            <v>CONSUM</v>
          </cell>
          <cell r="C802" t="str">
            <v>TOTAL</v>
          </cell>
          <cell r="D802" t="str">
            <v>NPROG</v>
          </cell>
          <cell r="E802" t="str">
            <v>PROG</v>
          </cell>
          <cell r="F802" t="str">
            <v>SUBT INT</v>
          </cell>
          <cell r="G802" t="str">
            <v>SUBT EXT</v>
          </cell>
          <cell r="H802" t="str">
            <v>Padrão Mensal = 2,1</v>
          </cell>
          <cell r="I802" t="str">
            <v>Padrão Trimestral = 4,2</v>
          </cell>
          <cell r="J802" t="str">
            <v>Padrão Anual = 7</v>
          </cell>
        </row>
        <row r="803">
          <cell r="B803">
            <v>95256</v>
          </cell>
          <cell r="C803">
            <v>0.36059999999999998</v>
          </cell>
          <cell r="D803">
            <v>0.26419999999999999</v>
          </cell>
          <cell r="E803">
            <v>3.2099999999999997E-2</v>
          </cell>
          <cell r="F803">
            <v>6.4299999999999996E-2</v>
          </cell>
          <cell r="G803">
            <v>0</v>
          </cell>
          <cell r="H803">
            <v>2.1</v>
          </cell>
          <cell r="I803">
            <v>4.2</v>
          </cell>
          <cell r="J803">
            <v>7</v>
          </cell>
        </row>
        <row r="804">
          <cell r="B804">
            <v>95268</v>
          </cell>
          <cell r="C804">
            <v>0.52669999999999995</v>
          </cell>
          <cell r="D804">
            <v>0.2361</v>
          </cell>
          <cell r="E804">
            <v>2.9000000000000001E-2</v>
          </cell>
          <cell r="F804">
            <v>0.2616</v>
          </cell>
          <cell r="G804">
            <v>0</v>
          </cell>
          <cell r="H804">
            <v>2.1</v>
          </cell>
          <cell r="I804">
            <v>4.2</v>
          </cell>
          <cell r="J804">
            <v>7</v>
          </cell>
        </row>
        <row r="805">
          <cell r="B805">
            <v>95015</v>
          </cell>
          <cell r="C805">
            <v>1.0063</v>
          </cell>
          <cell r="D805">
            <v>0.20219999999999999</v>
          </cell>
          <cell r="E805">
            <v>0.1226</v>
          </cell>
          <cell r="F805">
            <v>0</v>
          </cell>
          <cell r="G805">
            <v>0.68149999999999999</v>
          </cell>
          <cell r="H805">
            <v>2.1</v>
          </cell>
          <cell r="I805">
            <v>4.2</v>
          </cell>
          <cell r="J805">
            <v>7</v>
          </cell>
        </row>
        <row r="806">
          <cell r="B806">
            <v>95180</v>
          </cell>
          <cell r="C806">
            <v>1.8926000000000001</v>
          </cell>
          <cell r="D806">
            <v>0.7026</v>
          </cell>
          <cell r="E806">
            <v>0.1835</v>
          </cell>
          <cell r="F806">
            <v>0.32619999999999999</v>
          </cell>
          <cell r="G806">
            <v>0.68030000000000002</v>
          </cell>
          <cell r="H806">
            <v>2.1</v>
          </cell>
          <cell r="I806">
            <v>4.2</v>
          </cell>
          <cell r="J806">
            <v>7</v>
          </cell>
        </row>
        <row r="807">
          <cell r="B807">
            <v>95015</v>
          </cell>
          <cell r="C807">
            <v>0.19139999999999999</v>
          </cell>
          <cell r="D807">
            <v>0.152</v>
          </cell>
          <cell r="E807">
            <v>3.3799999999999997E-2</v>
          </cell>
          <cell r="F807">
            <v>5.5999999999999999E-3</v>
          </cell>
          <cell r="G807">
            <v>0</v>
          </cell>
          <cell r="H807">
            <v>2.1</v>
          </cell>
          <cell r="I807">
            <v>4.2</v>
          </cell>
          <cell r="J807">
            <v>7</v>
          </cell>
        </row>
        <row r="808">
          <cell r="B808">
            <v>95016</v>
          </cell>
          <cell r="C808">
            <v>5.1200000000000002E-2</v>
          </cell>
          <cell r="D808">
            <v>4.8599999999999997E-2</v>
          </cell>
          <cell r="E808">
            <v>2.5999999999999999E-3</v>
          </cell>
          <cell r="F808">
            <v>0</v>
          </cell>
          <cell r="G808">
            <v>0</v>
          </cell>
          <cell r="H808">
            <v>2.1</v>
          </cell>
          <cell r="I808">
            <v>4.2</v>
          </cell>
          <cell r="J808">
            <v>7</v>
          </cell>
        </row>
        <row r="809">
          <cell r="B809">
            <v>95024</v>
          </cell>
          <cell r="C809">
            <v>6.3100000000000003E-2</v>
          </cell>
          <cell r="D809">
            <v>4.7300000000000002E-2</v>
          </cell>
          <cell r="E809">
            <v>4.1999999999999997E-3</v>
          </cell>
          <cell r="F809">
            <v>1.1599999999999999E-2</v>
          </cell>
          <cell r="G809">
            <v>0</v>
          </cell>
          <cell r="H809">
            <v>2.1</v>
          </cell>
          <cell r="I809">
            <v>4.2</v>
          </cell>
          <cell r="J809">
            <v>7</v>
          </cell>
        </row>
        <row r="810">
          <cell r="B810">
            <v>95018</v>
          </cell>
          <cell r="C810">
            <v>0.30570000000000003</v>
          </cell>
          <cell r="D810">
            <v>0.24790000000000001</v>
          </cell>
          <cell r="E810">
            <v>4.0599999999999997E-2</v>
          </cell>
          <cell r="F810">
            <v>1.72E-2</v>
          </cell>
          <cell r="G810">
            <v>0</v>
          </cell>
          <cell r="H810">
            <v>2.1</v>
          </cell>
          <cell r="I810">
            <v>4.2</v>
          </cell>
          <cell r="J810">
            <v>7</v>
          </cell>
        </row>
        <row r="811">
          <cell r="B811">
            <v>95853</v>
          </cell>
          <cell r="C811">
            <v>0.4506</v>
          </cell>
          <cell r="D811">
            <v>0.32779999999999998</v>
          </cell>
          <cell r="E811">
            <v>0.01</v>
          </cell>
          <cell r="F811">
            <v>9.4E-2</v>
          </cell>
          <cell r="G811">
            <v>1.8700000000000001E-2</v>
          </cell>
          <cell r="H811">
            <v>2.1</v>
          </cell>
          <cell r="I811">
            <v>4.2</v>
          </cell>
          <cell r="J811">
            <v>7</v>
          </cell>
        </row>
        <row r="812">
          <cell r="B812">
            <v>95847</v>
          </cell>
          <cell r="C812">
            <v>0.1171</v>
          </cell>
          <cell r="D812">
            <v>8.1100000000000005E-2</v>
          </cell>
          <cell r="E812">
            <v>4.8999999999999998E-3</v>
          </cell>
          <cell r="F812">
            <v>3.1E-2</v>
          </cell>
          <cell r="G812">
            <v>0</v>
          </cell>
          <cell r="H812">
            <v>2.1</v>
          </cell>
          <cell r="I812">
            <v>4.2</v>
          </cell>
          <cell r="J812">
            <v>7</v>
          </cell>
        </row>
        <row r="813">
          <cell r="B813">
            <v>95674</v>
          </cell>
          <cell r="C813">
            <v>9.35E-2</v>
          </cell>
          <cell r="D813">
            <v>7.5300000000000006E-2</v>
          </cell>
          <cell r="E813">
            <v>1.23E-2</v>
          </cell>
          <cell r="F813">
            <v>5.7999999999999996E-3</v>
          </cell>
          <cell r="G813">
            <v>0</v>
          </cell>
          <cell r="H813">
            <v>2.1</v>
          </cell>
          <cell r="I813">
            <v>4.2</v>
          </cell>
          <cell r="J813">
            <v>7</v>
          </cell>
        </row>
        <row r="814">
          <cell r="B814">
            <v>95791</v>
          </cell>
          <cell r="C814">
            <v>0.66139999999999999</v>
          </cell>
          <cell r="D814">
            <v>0.4844</v>
          </cell>
          <cell r="E814">
            <v>2.7199999999999998E-2</v>
          </cell>
          <cell r="F814">
            <v>0.13089999999999999</v>
          </cell>
          <cell r="G814">
            <v>1.8700000000000001E-2</v>
          </cell>
          <cell r="H814">
            <v>2.1</v>
          </cell>
          <cell r="I814">
            <v>4.2</v>
          </cell>
          <cell r="J814">
            <v>7</v>
          </cell>
        </row>
        <row r="815">
          <cell r="B815">
            <v>95889</v>
          </cell>
          <cell r="C815">
            <v>0.62090000000000001</v>
          </cell>
          <cell r="D815">
            <v>0.24759999999999999</v>
          </cell>
          <cell r="E815">
            <v>8.0999999999999996E-3</v>
          </cell>
          <cell r="F815">
            <v>5.3100000000000001E-2</v>
          </cell>
          <cell r="G815">
            <v>0.31209999999999999</v>
          </cell>
          <cell r="H815">
            <v>2.1</v>
          </cell>
          <cell r="I815">
            <v>4.2</v>
          </cell>
          <cell r="J815">
            <v>7</v>
          </cell>
        </row>
        <row r="816">
          <cell r="B816">
            <v>95884</v>
          </cell>
          <cell r="C816">
            <v>0.1008</v>
          </cell>
          <cell r="D816">
            <v>9.1700000000000004E-2</v>
          </cell>
          <cell r="E816">
            <v>9.1000000000000004E-3</v>
          </cell>
          <cell r="F816">
            <v>0</v>
          </cell>
          <cell r="G816">
            <v>0</v>
          </cell>
          <cell r="H816">
            <v>2.1</v>
          </cell>
          <cell r="I816">
            <v>4.2</v>
          </cell>
          <cell r="J816">
            <v>7</v>
          </cell>
        </row>
        <row r="817">
          <cell r="B817">
            <v>96515</v>
          </cell>
          <cell r="C817">
            <v>0.5121</v>
          </cell>
          <cell r="D817">
            <v>0.1883</v>
          </cell>
          <cell r="E817">
            <v>1.04E-2</v>
          </cell>
          <cell r="F817">
            <v>0</v>
          </cell>
          <cell r="G817">
            <v>0.31340000000000001</v>
          </cell>
          <cell r="H817">
            <v>2.1</v>
          </cell>
          <cell r="I817">
            <v>4.2</v>
          </cell>
          <cell r="J817">
            <v>7</v>
          </cell>
        </row>
        <row r="818">
          <cell r="B818">
            <v>96096</v>
          </cell>
          <cell r="C818">
            <v>1.2344999999999999</v>
          </cell>
          <cell r="D818">
            <v>0.52769999999999995</v>
          </cell>
          <cell r="E818">
            <v>2.76E-2</v>
          </cell>
          <cell r="F818">
            <v>5.2999999999999999E-2</v>
          </cell>
          <cell r="G818">
            <v>0.62619999999999998</v>
          </cell>
          <cell r="I818">
            <v>4.2</v>
          </cell>
          <cell r="J818">
            <v>7</v>
          </cell>
        </row>
        <row r="819">
          <cell r="B819">
            <v>95521</v>
          </cell>
          <cell r="C819">
            <v>4.0952000000000002</v>
          </cell>
          <cell r="D819">
            <v>1.9633</v>
          </cell>
          <cell r="E819">
            <v>0.27829999999999999</v>
          </cell>
          <cell r="F819">
            <v>0.52669999999999995</v>
          </cell>
          <cell r="G819">
            <v>1.3266</v>
          </cell>
          <cell r="J819">
            <v>7</v>
          </cell>
        </row>
        <row r="821">
          <cell r="B821" t="str">
            <v>Evolução FEC Conjunto Santo Amaro</v>
          </cell>
        </row>
        <row r="822">
          <cell r="B822" t="str">
            <v>CONSUM</v>
          </cell>
          <cell r="C822" t="str">
            <v>TOTAL</v>
          </cell>
          <cell r="D822" t="str">
            <v>NPROG</v>
          </cell>
          <cell r="E822" t="str">
            <v>PROG</v>
          </cell>
          <cell r="F822" t="str">
            <v>SUBT INT</v>
          </cell>
          <cell r="G822" t="str">
            <v>SUBT EXT</v>
          </cell>
          <cell r="H822" t="str">
            <v>Padrão Mensal = 2,1</v>
          </cell>
          <cell r="I822" t="str">
            <v>Padrão Trimestral = 4,2</v>
          </cell>
          <cell r="J822" t="str">
            <v>Padrão Anual = 7</v>
          </cell>
        </row>
        <row r="823">
          <cell r="B823">
            <v>173553</v>
          </cell>
          <cell r="C823">
            <v>0.72289999999999999</v>
          </cell>
          <cell r="D823">
            <v>0.68310000000000004</v>
          </cell>
          <cell r="E823">
            <v>3.9399999999999998E-2</v>
          </cell>
          <cell r="F823">
            <v>4.0000000000000002E-4</v>
          </cell>
          <cell r="G823">
            <v>0</v>
          </cell>
          <cell r="H823">
            <v>2.1</v>
          </cell>
          <cell r="I823">
            <v>4.2</v>
          </cell>
          <cell r="J823">
            <v>7</v>
          </cell>
        </row>
        <row r="824">
          <cell r="B824">
            <v>173294</v>
          </cell>
          <cell r="C824">
            <v>0.41889999999999999</v>
          </cell>
          <cell r="D824">
            <v>0.37880000000000003</v>
          </cell>
          <cell r="E824">
            <v>3.7400000000000003E-2</v>
          </cell>
          <cell r="F824">
            <v>2.7000000000000001E-3</v>
          </cell>
          <cell r="G824">
            <v>0</v>
          </cell>
          <cell r="H824">
            <v>2.1</v>
          </cell>
          <cell r="I824">
            <v>4.2</v>
          </cell>
          <cell r="J824">
            <v>7</v>
          </cell>
        </row>
        <row r="825">
          <cell r="B825">
            <v>173214</v>
          </cell>
          <cell r="C825">
            <v>1.756</v>
          </cell>
          <cell r="D825">
            <v>0.70540000000000003</v>
          </cell>
          <cell r="E825">
            <v>2.18E-2</v>
          </cell>
          <cell r="F825">
            <v>1E-4</v>
          </cell>
          <cell r="G825">
            <v>1.0287999999999999</v>
          </cell>
          <cell r="H825">
            <v>2.1</v>
          </cell>
          <cell r="I825">
            <v>4.2</v>
          </cell>
          <cell r="J825">
            <v>7</v>
          </cell>
        </row>
        <row r="826">
          <cell r="B826">
            <v>173354</v>
          </cell>
          <cell r="C826">
            <v>2.8971</v>
          </cell>
          <cell r="D826">
            <v>1.7674000000000001</v>
          </cell>
          <cell r="E826">
            <v>9.8599999999999993E-2</v>
          </cell>
          <cell r="F826">
            <v>3.2000000000000002E-3</v>
          </cell>
          <cell r="G826">
            <v>1.028</v>
          </cell>
          <cell r="H826">
            <v>2.1</v>
          </cell>
          <cell r="I826">
            <v>4.2</v>
          </cell>
          <cell r="J826">
            <v>7</v>
          </cell>
        </row>
        <row r="827">
          <cell r="B827">
            <v>173216</v>
          </cell>
          <cell r="C827">
            <v>0.86880000000000002</v>
          </cell>
          <cell r="D827">
            <v>0.15770000000000001</v>
          </cell>
          <cell r="E827">
            <v>4.8500000000000001E-2</v>
          </cell>
          <cell r="F827">
            <v>1E-4</v>
          </cell>
          <cell r="G827">
            <v>0.66239999999999999</v>
          </cell>
          <cell r="H827">
            <v>2.1</v>
          </cell>
          <cell r="I827">
            <v>4.2</v>
          </cell>
          <cell r="J827">
            <v>7</v>
          </cell>
        </row>
        <row r="828">
          <cell r="B828">
            <v>173223</v>
          </cell>
          <cell r="C828">
            <v>0.25819999999999999</v>
          </cell>
          <cell r="D828">
            <v>0.21129999999999999</v>
          </cell>
          <cell r="E828">
            <v>4.6899999999999997E-2</v>
          </cell>
          <cell r="F828">
            <v>0</v>
          </cell>
          <cell r="G828">
            <v>0</v>
          </cell>
          <cell r="H828">
            <v>2.1</v>
          </cell>
          <cell r="I828">
            <v>4.2</v>
          </cell>
          <cell r="J828">
            <v>7</v>
          </cell>
        </row>
        <row r="829">
          <cell r="B829">
            <v>173226</v>
          </cell>
          <cell r="C829">
            <v>0.51229999999999998</v>
          </cell>
          <cell r="D829">
            <v>0.3039</v>
          </cell>
          <cell r="E829">
            <v>5.79E-2</v>
          </cell>
          <cell r="F829">
            <v>0.15049999999999999</v>
          </cell>
          <cell r="G829">
            <v>0</v>
          </cell>
          <cell r="H829">
            <v>2.1</v>
          </cell>
          <cell r="I829">
            <v>4.2</v>
          </cell>
          <cell r="J829">
            <v>7</v>
          </cell>
        </row>
        <row r="830">
          <cell r="B830">
            <v>173222</v>
          </cell>
          <cell r="C830">
            <v>1.6393</v>
          </cell>
          <cell r="D830">
            <v>0.67290000000000005</v>
          </cell>
          <cell r="E830">
            <v>0.15329999999999999</v>
          </cell>
          <cell r="F830">
            <v>0.15060000000000001</v>
          </cell>
          <cell r="G830">
            <v>0.66239999999999999</v>
          </cell>
          <cell r="H830">
            <v>2.1</v>
          </cell>
          <cell r="I830">
            <v>4.2</v>
          </cell>
          <cell r="J830">
            <v>7</v>
          </cell>
        </row>
        <row r="831">
          <cell r="B831">
            <v>176466</v>
          </cell>
          <cell r="C831">
            <v>0.76249999999999996</v>
          </cell>
          <cell r="D831">
            <v>0.60219999999999996</v>
          </cell>
          <cell r="E831">
            <v>3.9E-2</v>
          </cell>
          <cell r="F831">
            <v>0.1212</v>
          </cell>
          <cell r="G831">
            <v>0</v>
          </cell>
          <cell r="H831">
            <v>2.1</v>
          </cell>
          <cell r="I831">
            <v>4.2</v>
          </cell>
          <cell r="J831">
            <v>7</v>
          </cell>
        </row>
        <row r="832">
          <cell r="B832">
            <v>176459</v>
          </cell>
          <cell r="C832">
            <v>0.25269999999999998</v>
          </cell>
          <cell r="D832">
            <v>0.23749999999999999</v>
          </cell>
          <cell r="E832">
            <v>1.52E-2</v>
          </cell>
          <cell r="F832">
            <v>0</v>
          </cell>
          <cell r="G832">
            <v>0</v>
          </cell>
          <cell r="H832">
            <v>2.1</v>
          </cell>
          <cell r="I832">
            <v>4.2</v>
          </cell>
          <cell r="J832">
            <v>7</v>
          </cell>
        </row>
        <row r="833">
          <cell r="B833">
            <v>176449</v>
          </cell>
          <cell r="C833">
            <v>0.32779999999999998</v>
          </cell>
          <cell r="D833">
            <v>0.30080000000000001</v>
          </cell>
          <cell r="E833">
            <v>2.12E-2</v>
          </cell>
          <cell r="F833">
            <v>5.7999999999999996E-3</v>
          </cell>
          <cell r="G833">
            <v>0</v>
          </cell>
          <cell r="H833">
            <v>2.1</v>
          </cell>
          <cell r="I833">
            <v>4.2</v>
          </cell>
          <cell r="J833">
            <v>7</v>
          </cell>
        </row>
        <row r="834">
          <cell r="B834">
            <v>176458</v>
          </cell>
          <cell r="C834">
            <v>1.343</v>
          </cell>
          <cell r="D834">
            <v>1.1405000000000001</v>
          </cell>
          <cell r="E834">
            <v>7.5399999999999995E-2</v>
          </cell>
          <cell r="F834">
            <v>0.127</v>
          </cell>
          <cell r="G834">
            <v>0</v>
          </cell>
          <cell r="H834">
            <v>2.1</v>
          </cell>
          <cell r="I834">
            <v>4.2</v>
          </cell>
          <cell r="J834">
            <v>7</v>
          </cell>
        </row>
        <row r="835">
          <cell r="B835">
            <v>176649</v>
          </cell>
          <cell r="C835">
            <v>0.82879999999999998</v>
          </cell>
          <cell r="D835">
            <v>0.30230000000000001</v>
          </cell>
          <cell r="E835">
            <v>1.01E-2</v>
          </cell>
          <cell r="F835">
            <v>0</v>
          </cell>
          <cell r="G835">
            <v>0.51639999999999997</v>
          </cell>
          <cell r="H835">
            <v>2.1</v>
          </cell>
          <cell r="I835">
            <v>4.2</v>
          </cell>
          <cell r="J835">
            <v>7</v>
          </cell>
        </row>
        <row r="836">
          <cell r="B836">
            <v>176610</v>
          </cell>
          <cell r="C836">
            <v>0.25650000000000001</v>
          </cell>
          <cell r="D836">
            <v>0.21099999999999999</v>
          </cell>
          <cell r="E836">
            <v>1.3299999999999999E-2</v>
          </cell>
          <cell r="F836">
            <v>3.2199999999999999E-2</v>
          </cell>
          <cell r="G836">
            <v>0</v>
          </cell>
          <cell r="H836">
            <v>2.1</v>
          </cell>
          <cell r="I836">
            <v>4.2</v>
          </cell>
          <cell r="J836">
            <v>7</v>
          </cell>
        </row>
        <row r="837">
          <cell r="B837">
            <v>180132</v>
          </cell>
          <cell r="C837">
            <v>0.43869999999999998</v>
          </cell>
          <cell r="D837">
            <v>0.34889999999999999</v>
          </cell>
          <cell r="E837">
            <v>8.8900000000000007E-2</v>
          </cell>
          <cell r="F837">
            <v>8.9999999999999998E-4</v>
          </cell>
          <cell r="G837">
            <v>0</v>
          </cell>
          <cell r="H837">
            <v>2.1</v>
          </cell>
          <cell r="I837">
            <v>4.2</v>
          </cell>
          <cell r="J837">
            <v>7</v>
          </cell>
        </row>
        <row r="838">
          <cell r="B838">
            <v>177797</v>
          </cell>
          <cell r="C838">
            <v>1.5226999999999999</v>
          </cell>
          <cell r="D838">
            <v>0.86339999999999995</v>
          </cell>
          <cell r="E838">
            <v>0.1133</v>
          </cell>
          <cell r="F838">
            <v>3.2899999999999999E-2</v>
          </cell>
          <cell r="G838">
            <v>0.5131</v>
          </cell>
          <cell r="I838">
            <v>4.2</v>
          </cell>
          <cell r="J838">
            <v>7</v>
          </cell>
        </row>
        <row r="839">
          <cell r="B839">
            <v>175208</v>
          </cell>
          <cell r="C839">
            <v>7.3849</v>
          </cell>
          <cell r="D839">
            <v>4.4387999999999996</v>
          </cell>
          <cell r="E839">
            <v>0.44009999999999999</v>
          </cell>
          <cell r="F839">
            <v>0.31340000000000001</v>
          </cell>
          <cell r="G839">
            <v>2.1926000000000001</v>
          </cell>
          <cell r="J839">
            <v>7</v>
          </cell>
        </row>
        <row r="841">
          <cell r="B841" t="str">
            <v>Evolução FEC Conjunto Santo André</v>
          </cell>
        </row>
        <row r="842">
          <cell r="B842" t="str">
            <v>CONSUM</v>
          </cell>
          <cell r="C842" t="str">
            <v>TOTAL</v>
          </cell>
          <cell r="D842" t="str">
            <v>NPROG</v>
          </cell>
          <cell r="E842" t="str">
            <v>PROG</v>
          </cell>
          <cell r="F842" t="str">
            <v>SUBT INT</v>
          </cell>
          <cell r="G842" t="str">
            <v>SUBT EXT</v>
          </cell>
          <cell r="H842" t="str">
            <v>Padrão Mensal = 2</v>
          </cell>
          <cell r="I842" t="str">
            <v>Padrão Trimestral = 3,6</v>
          </cell>
          <cell r="J842" t="str">
            <v>Padrão Anual = 6</v>
          </cell>
        </row>
        <row r="843">
          <cell r="B843">
            <v>223225</v>
          </cell>
          <cell r="C843">
            <v>0.4884</v>
          </cell>
          <cell r="D843">
            <v>0.46700000000000003</v>
          </cell>
          <cell r="E843">
            <v>2.1399999999999999E-2</v>
          </cell>
          <cell r="F843">
            <v>0</v>
          </cell>
          <cell r="G843">
            <v>0</v>
          </cell>
          <cell r="H843">
            <v>2</v>
          </cell>
          <cell r="I843">
            <v>3.6</v>
          </cell>
          <cell r="J843">
            <v>6</v>
          </cell>
        </row>
        <row r="844">
          <cell r="B844">
            <v>223225</v>
          </cell>
          <cell r="C844">
            <v>0.372</v>
          </cell>
          <cell r="D844">
            <v>0.31559999999999999</v>
          </cell>
          <cell r="E844">
            <v>5.6399999999999999E-2</v>
          </cell>
          <cell r="F844">
            <v>0</v>
          </cell>
          <cell r="G844">
            <v>0</v>
          </cell>
          <cell r="H844">
            <v>2</v>
          </cell>
          <cell r="I844">
            <v>3.6</v>
          </cell>
          <cell r="J844">
            <v>6</v>
          </cell>
        </row>
        <row r="845">
          <cell r="B845">
            <v>223225</v>
          </cell>
          <cell r="C845">
            <v>0.51500000000000001</v>
          </cell>
          <cell r="D845">
            <v>0.3548</v>
          </cell>
          <cell r="E845">
            <v>2.7199999999999998E-2</v>
          </cell>
          <cell r="F845">
            <v>2.7000000000000001E-3</v>
          </cell>
          <cell r="G845">
            <v>0.1303</v>
          </cell>
          <cell r="H845">
            <v>2</v>
          </cell>
          <cell r="I845">
            <v>3.6</v>
          </cell>
          <cell r="J845">
            <v>6</v>
          </cell>
        </row>
        <row r="846">
          <cell r="B846">
            <v>223225</v>
          </cell>
          <cell r="C846">
            <v>1.3754</v>
          </cell>
          <cell r="D846">
            <v>1.1374</v>
          </cell>
          <cell r="E846">
            <v>0.105</v>
          </cell>
          <cell r="F846">
            <v>2.7000000000000001E-3</v>
          </cell>
          <cell r="G846">
            <v>0.1303</v>
          </cell>
          <cell r="H846">
            <v>2</v>
          </cell>
          <cell r="I846">
            <v>3.6</v>
          </cell>
          <cell r="J846">
            <v>6</v>
          </cell>
        </row>
        <row r="847">
          <cell r="B847">
            <v>223225</v>
          </cell>
          <cell r="C847">
            <v>0.77449999999999997</v>
          </cell>
          <cell r="D847">
            <v>0.18099999999999999</v>
          </cell>
          <cell r="E847">
            <v>2.8400000000000002E-2</v>
          </cell>
          <cell r="F847">
            <v>0</v>
          </cell>
          <cell r="G847">
            <v>0.56499999999999995</v>
          </cell>
          <cell r="H847">
            <v>2</v>
          </cell>
          <cell r="I847">
            <v>3.6</v>
          </cell>
          <cell r="J847">
            <v>6</v>
          </cell>
        </row>
        <row r="848">
          <cell r="B848">
            <v>223225</v>
          </cell>
          <cell r="C848">
            <v>0.78190000000000004</v>
          </cell>
          <cell r="D848">
            <v>0.2117</v>
          </cell>
          <cell r="E848">
            <v>1.2500000000000001E-2</v>
          </cell>
          <cell r="F848">
            <v>0.28120000000000001</v>
          </cell>
          <cell r="G848">
            <v>0.27660000000000001</v>
          </cell>
          <cell r="H848">
            <v>2</v>
          </cell>
          <cell r="I848">
            <v>3.6</v>
          </cell>
          <cell r="J848">
            <v>6</v>
          </cell>
        </row>
        <row r="849">
          <cell r="B849">
            <v>223225</v>
          </cell>
          <cell r="C849">
            <v>0.27679999999999999</v>
          </cell>
          <cell r="D849">
            <v>0.19339999999999999</v>
          </cell>
          <cell r="E849">
            <v>2.2000000000000001E-3</v>
          </cell>
          <cell r="F849">
            <v>8.1199999999999994E-2</v>
          </cell>
          <cell r="G849">
            <v>0</v>
          </cell>
          <cell r="H849">
            <v>2</v>
          </cell>
          <cell r="I849">
            <v>3.6</v>
          </cell>
          <cell r="J849">
            <v>6</v>
          </cell>
        </row>
        <row r="850">
          <cell r="B850">
            <v>223225</v>
          </cell>
          <cell r="C850">
            <v>1.8331999999999999</v>
          </cell>
          <cell r="D850">
            <v>0.58609999999999995</v>
          </cell>
          <cell r="E850">
            <v>4.3099999999999999E-2</v>
          </cell>
          <cell r="F850">
            <v>0.3624</v>
          </cell>
          <cell r="G850">
            <v>0.84160000000000001</v>
          </cell>
          <cell r="H850">
            <v>2</v>
          </cell>
          <cell r="I850">
            <v>3.6</v>
          </cell>
          <cell r="J850">
            <v>6</v>
          </cell>
        </row>
        <row r="851">
          <cell r="B851">
            <v>224667</v>
          </cell>
          <cell r="C851">
            <v>0.3508</v>
          </cell>
          <cell r="D851">
            <v>0.31769999999999998</v>
          </cell>
          <cell r="E851">
            <v>6.7000000000000002E-3</v>
          </cell>
          <cell r="F851">
            <v>2.64E-2</v>
          </cell>
          <cell r="G851">
            <v>0</v>
          </cell>
          <cell r="H851">
            <v>2</v>
          </cell>
          <cell r="I851">
            <v>3.6</v>
          </cell>
          <cell r="J851">
            <v>6</v>
          </cell>
        </row>
        <row r="852">
          <cell r="B852">
            <v>224548</v>
          </cell>
          <cell r="C852">
            <v>0.34920000000000001</v>
          </cell>
          <cell r="D852">
            <v>0.33660000000000001</v>
          </cell>
          <cell r="E852">
            <v>1.26E-2</v>
          </cell>
          <cell r="F852">
            <v>0</v>
          </cell>
          <cell r="G852">
            <v>0</v>
          </cell>
          <cell r="H852">
            <v>2</v>
          </cell>
          <cell r="I852">
            <v>3.6</v>
          </cell>
          <cell r="J852">
            <v>6</v>
          </cell>
        </row>
        <row r="853">
          <cell r="B853">
            <v>224546</v>
          </cell>
          <cell r="C853">
            <v>0.37180000000000002</v>
          </cell>
          <cell r="D853">
            <v>0.36399999999999999</v>
          </cell>
          <cell r="E853">
            <v>7.7000000000000002E-3</v>
          </cell>
          <cell r="F853">
            <v>0</v>
          </cell>
          <cell r="G853">
            <v>0</v>
          </cell>
          <cell r="H853">
            <v>2</v>
          </cell>
          <cell r="I853">
            <v>3.6</v>
          </cell>
          <cell r="J853">
            <v>6</v>
          </cell>
        </row>
        <row r="854">
          <cell r="B854">
            <v>224587</v>
          </cell>
          <cell r="C854">
            <v>1.0718000000000001</v>
          </cell>
          <cell r="D854">
            <v>1.0183</v>
          </cell>
          <cell r="E854">
            <v>2.7E-2</v>
          </cell>
          <cell r="F854">
            <v>2.64E-2</v>
          </cell>
          <cell r="G854">
            <v>0</v>
          </cell>
          <cell r="H854">
            <v>2</v>
          </cell>
          <cell r="I854">
            <v>3.6</v>
          </cell>
          <cell r="J854">
            <v>6</v>
          </cell>
        </row>
        <row r="855">
          <cell r="B855">
            <v>224705</v>
          </cell>
          <cell r="C855">
            <v>0.77149999999999996</v>
          </cell>
          <cell r="D855">
            <v>0.76729999999999998</v>
          </cell>
          <cell r="E855">
            <v>4.1999999999999997E-3</v>
          </cell>
          <cell r="F855">
            <v>0</v>
          </cell>
          <cell r="G855">
            <v>0</v>
          </cell>
          <cell r="H855">
            <v>2</v>
          </cell>
          <cell r="I855">
            <v>3.6</v>
          </cell>
          <cell r="J855">
            <v>6</v>
          </cell>
        </row>
        <row r="856">
          <cell r="B856">
            <v>224693</v>
          </cell>
          <cell r="C856">
            <v>0.57579999999999998</v>
          </cell>
          <cell r="D856">
            <v>0.17230000000000001</v>
          </cell>
          <cell r="E856">
            <v>9.5999999999999992E-3</v>
          </cell>
          <cell r="F856">
            <v>0</v>
          </cell>
          <cell r="G856">
            <v>0.39379999999999998</v>
          </cell>
          <cell r="H856">
            <v>2</v>
          </cell>
          <cell r="I856">
            <v>3.6</v>
          </cell>
          <cell r="J856">
            <v>6</v>
          </cell>
        </row>
        <row r="857">
          <cell r="B857">
            <v>227835</v>
          </cell>
          <cell r="C857">
            <v>0.4355</v>
          </cell>
          <cell r="D857">
            <v>0.41889999999999999</v>
          </cell>
          <cell r="E857">
            <v>5.7000000000000002E-3</v>
          </cell>
          <cell r="F857">
            <v>1.0800000000000001E-2</v>
          </cell>
          <cell r="G857">
            <v>0</v>
          </cell>
          <cell r="H857">
            <v>2</v>
          </cell>
          <cell r="I857">
            <v>3.6</v>
          </cell>
          <cell r="J857">
            <v>6</v>
          </cell>
        </row>
        <row r="858">
          <cell r="B858">
            <v>225744</v>
          </cell>
          <cell r="C858">
            <v>1.7806</v>
          </cell>
          <cell r="D858">
            <v>1.3580000000000001</v>
          </cell>
          <cell r="E858">
            <v>1.95E-2</v>
          </cell>
          <cell r="F858">
            <v>1.09E-2</v>
          </cell>
          <cell r="G858">
            <v>0.39200000000000002</v>
          </cell>
          <cell r="I858">
            <v>3.6</v>
          </cell>
          <cell r="J858">
            <v>6</v>
          </cell>
        </row>
        <row r="859">
          <cell r="B859">
            <v>224195</v>
          </cell>
          <cell r="C859">
            <v>6.0613000000000001</v>
          </cell>
          <cell r="D859">
            <v>4.1035000000000004</v>
          </cell>
          <cell r="E859">
            <v>0.19409999999999999</v>
          </cell>
          <cell r="F859">
            <v>0.40100000000000002</v>
          </cell>
          <cell r="G859">
            <v>1.3624000000000001</v>
          </cell>
          <cell r="J859">
            <v>6</v>
          </cell>
        </row>
        <row r="861">
          <cell r="B861" t="str">
            <v>Evolução FEC Conjunto Santo André - Represa</v>
          </cell>
        </row>
        <row r="862">
          <cell r="B862" t="str">
            <v>CONSUM</v>
          </cell>
          <cell r="C862" t="str">
            <v>TOTAL</v>
          </cell>
          <cell r="D862" t="str">
            <v>NPROG</v>
          </cell>
          <cell r="E862" t="str">
            <v>PROG</v>
          </cell>
          <cell r="F862" t="str">
            <v>SUBT INT</v>
          </cell>
          <cell r="G862" t="str">
            <v>SUBT EXT</v>
          </cell>
          <cell r="H862" t="str">
            <v>Padrão Mensal = 3</v>
          </cell>
          <cell r="I862" t="str">
            <v>Padrão Trimestral = 6</v>
          </cell>
          <cell r="J862" t="str">
            <v>Padrão Anual = 10</v>
          </cell>
        </row>
        <row r="863">
          <cell r="B863">
            <v>6983</v>
          </cell>
          <cell r="C863">
            <v>1.2008000000000001</v>
          </cell>
          <cell r="D863">
            <v>1.1004</v>
          </cell>
          <cell r="E863">
            <v>0.1004</v>
          </cell>
          <cell r="F863">
            <v>0</v>
          </cell>
          <cell r="G863">
            <v>0</v>
          </cell>
          <cell r="H863">
            <v>3</v>
          </cell>
          <cell r="I863">
            <v>6</v>
          </cell>
          <cell r="J863">
            <v>10</v>
          </cell>
        </row>
        <row r="864">
          <cell r="B864">
            <v>6984</v>
          </cell>
          <cell r="C864">
            <v>0.6038</v>
          </cell>
          <cell r="D864">
            <v>0.54810000000000003</v>
          </cell>
          <cell r="E864">
            <v>6.7000000000000002E-3</v>
          </cell>
          <cell r="F864">
            <v>4.9000000000000002E-2</v>
          </cell>
          <cell r="G864">
            <v>0</v>
          </cell>
          <cell r="H864">
            <v>3</v>
          </cell>
          <cell r="I864">
            <v>6</v>
          </cell>
          <cell r="J864">
            <v>10</v>
          </cell>
        </row>
        <row r="865">
          <cell r="B865">
            <v>6984</v>
          </cell>
          <cell r="C865">
            <v>0.21410000000000001</v>
          </cell>
          <cell r="D865">
            <v>0.1973</v>
          </cell>
          <cell r="E865">
            <v>1.6799999999999999E-2</v>
          </cell>
          <cell r="F865">
            <v>0</v>
          </cell>
          <cell r="G865">
            <v>0</v>
          </cell>
          <cell r="H865">
            <v>3</v>
          </cell>
          <cell r="I865">
            <v>6</v>
          </cell>
          <cell r="J865">
            <v>10</v>
          </cell>
        </row>
        <row r="866">
          <cell r="B866">
            <v>6984</v>
          </cell>
          <cell r="C866">
            <v>2.0185</v>
          </cell>
          <cell r="D866">
            <v>1.8455999999999999</v>
          </cell>
          <cell r="E866">
            <v>0.1239</v>
          </cell>
          <cell r="F866">
            <v>4.9000000000000002E-2</v>
          </cell>
          <cell r="G866">
            <v>0</v>
          </cell>
          <cell r="H866">
            <v>3</v>
          </cell>
          <cell r="I866">
            <v>6</v>
          </cell>
          <cell r="J866">
            <v>10</v>
          </cell>
        </row>
        <row r="867">
          <cell r="B867">
            <v>6984</v>
          </cell>
          <cell r="C867">
            <v>0.39560000000000001</v>
          </cell>
          <cell r="D867">
            <v>0.3498</v>
          </cell>
          <cell r="E867">
            <v>0</v>
          </cell>
          <cell r="F867">
            <v>0</v>
          </cell>
          <cell r="G867">
            <v>4.58E-2</v>
          </cell>
          <cell r="H867">
            <v>3</v>
          </cell>
          <cell r="I867">
            <v>6</v>
          </cell>
          <cell r="J867">
            <v>10</v>
          </cell>
        </row>
        <row r="868">
          <cell r="B868">
            <v>6984</v>
          </cell>
          <cell r="C868">
            <v>1.8025</v>
          </cell>
          <cell r="D868">
            <v>1.7232000000000001</v>
          </cell>
          <cell r="E868">
            <v>7.9299999999999995E-2</v>
          </cell>
          <cell r="F868">
            <v>0</v>
          </cell>
          <cell r="G868">
            <v>0</v>
          </cell>
          <cell r="H868">
            <v>3</v>
          </cell>
          <cell r="I868">
            <v>6</v>
          </cell>
          <cell r="J868">
            <v>10</v>
          </cell>
        </row>
        <row r="869">
          <cell r="B869">
            <v>6984</v>
          </cell>
          <cell r="C869">
            <v>0.92369999999999997</v>
          </cell>
          <cell r="D869">
            <v>0.92369999999999997</v>
          </cell>
          <cell r="E869">
            <v>0</v>
          </cell>
          <cell r="F869">
            <v>0</v>
          </cell>
          <cell r="G869">
            <v>0</v>
          </cell>
          <cell r="H869">
            <v>3</v>
          </cell>
          <cell r="I869">
            <v>6</v>
          </cell>
          <cell r="J869">
            <v>10</v>
          </cell>
        </row>
        <row r="870">
          <cell r="B870">
            <v>6984</v>
          </cell>
          <cell r="C870">
            <v>3.1217999999999999</v>
          </cell>
          <cell r="D870">
            <v>2.9967000000000001</v>
          </cell>
          <cell r="E870">
            <v>7.9299999999999995E-2</v>
          </cell>
          <cell r="F870">
            <v>0</v>
          </cell>
          <cell r="G870">
            <v>4.58E-2</v>
          </cell>
          <cell r="H870">
            <v>3</v>
          </cell>
          <cell r="I870">
            <v>6</v>
          </cell>
          <cell r="J870">
            <v>10</v>
          </cell>
        </row>
        <row r="871">
          <cell r="B871">
            <v>7117</v>
          </cell>
          <cell r="C871">
            <v>1.8464</v>
          </cell>
          <cell r="D871">
            <v>1.8459000000000001</v>
          </cell>
          <cell r="E871">
            <v>5.9999999999999995E-4</v>
          </cell>
          <cell r="F871">
            <v>0</v>
          </cell>
          <cell r="G871">
            <v>0</v>
          </cell>
          <cell r="H871">
            <v>3</v>
          </cell>
          <cell r="I871">
            <v>6</v>
          </cell>
          <cell r="J871">
            <v>10</v>
          </cell>
        </row>
        <row r="872">
          <cell r="B872">
            <v>7117</v>
          </cell>
          <cell r="C872">
            <v>0.23830000000000001</v>
          </cell>
          <cell r="D872">
            <v>0.23830000000000001</v>
          </cell>
          <cell r="E872">
            <v>0</v>
          </cell>
          <cell r="F872">
            <v>0</v>
          </cell>
          <cell r="G872">
            <v>0</v>
          </cell>
          <cell r="H872">
            <v>3</v>
          </cell>
          <cell r="I872">
            <v>6</v>
          </cell>
          <cell r="J872">
            <v>10</v>
          </cell>
        </row>
        <row r="873">
          <cell r="B873">
            <v>7116</v>
          </cell>
          <cell r="C873">
            <v>2.2075999999999998</v>
          </cell>
          <cell r="D873">
            <v>1.5176000000000001</v>
          </cell>
          <cell r="E873">
            <v>0</v>
          </cell>
          <cell r="F873">
            <v>0.69</v>
          </cell>
          <cell r="G873">
            <v>0</v>
          </cell>
          <cell r="H873">
            <v>3</v>
          </cell>
          <cell r="I873">
            <v>6</v>
          </cell>
          <cell r="J873">
            <v>10</v>
          </cell>
        </row>
        <row r="874">
          <cell r="B874">
            <v>7117</v>
          </cell>
          <cell r="C874">
            <v>4.2919999999999998</v>
          </cell>
          <cell r="D874">
            <v>3.6015999999999999</v>
          </cell>
          <cell r="E874">
            <v>5.9999999999999995E-4</v>
          </cell>
          <cell r="F874">
            <v>0.68989999999999996</v>
          </cell>
          <cell r="G874">
            <v>0</v>
          </cell>
          <cell r="H874">
            <v>3</v>
          </cell>
          <cell r="I874">
            <v>6</v>
          </cell>
          <cell r="J874">
            <v>10</v>
          </cell>
        </row>
        <row r="875">
          <cell r="B875">
            <v>7151</v>
          </cell>
          <cell r="C875">
            <v>1.4749000000000001</v>
          </cell>
          <cell r="D875">
            <v>1.4455</v>
          </cell>
          <cell r="E875">
            <v>2.9399999999999999E-2</v>
          </cell>
          <cell r="F875">
            <v>0</v>
          </cell>
          <cell r="G875">
            <v>0</v>
          </cell>
          <cell r="H875">
            <v>3</v>
          </cell>
          <cell r="I875">
            <v>6</v>
          </cell>
          <cell r="J875">
            <v>10</v>
          </cell>
        </row>
        <row r="876">
          <cell r="B876">
            <v>7151</v>
          </cell>
          <cell r="C876">
            <v>3.3944999999999999</v>
          </cell>
          <cell r="D876">
            <v>2.4243000000000001</v>
          </cell>
          <cell r="E876">
            <v>5.79E-2</v>
          </cell>
          <cell r="F876">
            <v>0.6915</v>
          </cell>
          <cell r="G876">
            <v>0.2208</v>
          </cell>
          <cell r="H876">
            <v>3</v>
          </cell>
          <cell r="I876">
            <v>6</v>
          </cell>
          <cell r="J876">
            <v>10</v>
          </cell>
        </row>
        <row r="877">
          <cell r="B877">
            <v>7218</v>
          </cell>
          <cell r="C877">
            <v>1.0509999999999999</v>
          </cell>
          <cell r="D877">
            <v>0.87590000000000001</v>
          </cell>
          <cell r="E877">
            <v>0.17510000000000001</v>
          </cell>
          <cell r="F877">
            <v>0</v>
          </cell>
          <cell r="G877">
            <v>0</v>
          </cell>
          <cell r="H877">
            <v>3</v>
          </cell>
          <cell r="I877">
            <v>6</v>
          </cell>
          <cell r="J877">
            <v>10</v>
          </cell>
        </row>
        <row r="878">
          <cell r="B878">
            <v>7173</v>
          </cell>
          <cell r="C878">
            <v>5.9120999999999997</v>
          </cell>
          <cell r="D878">
            <v>4.7393000000000001</v>
          </cell>
          <cell r="E878">
            <v>0.26319999999999999</v>
          </cell>
          <cell r="F878">
            <v>0.68940000000000001</v>
          </cell>
          <cell r="G878">
            <v>0.22009999999999999</v>
          </cell>
          <cell r="I878">
            <v>6</v>
          </cell>
          <cell r="J878">
            <v>10</v>
          </cell>
        </row>
        <row r="879">
          <cell r="B879">
            <v>7064</v>
          </cell>
          <cell r="C879">
            <v>15.409599999999999</v>
          </cell>
          <cell r="D879">
            <v>13.2286</v>
          </cell>
          <cell r="E879">
            <v>0.46879999999999999</v>
          </cell>
          <cell r="F879">
            <v>1.4435</v>
          </cell>
          <cell r="G879">
            <v>0.26879999999999998</v>
          </cell>
          <cell r="J879">
            <v>10</v>
          </cell>
        </row>
        <row r="881">
          <cell r="B881" t="str">
            <v>Evolução FEC Conjunto São Bernardo do Campo</v>
          </cell>
        </row>
        <row r="882">
          <cell r="B882" t="str">
            <v>CONSUM</v>
          </cell>
          <cell r="C882" t="str">
            <v>TOTAL</v>
          </cell>
          <cell r="D882" t="str">
            <v>NPROG</v>
          </cell>
          <cell r="E882" t="str">
            <v>PROG</v>
          </cell>
          <cell r="F882" t="str">
            <v>SUBT INT</v>
          </cell>
          <cell r="G882" t="str">
            <v>SUBT EXT</v>
          </cell>
          <cell r="H882" t="str">
            <v>Padrão Mensal = 2</v>
          </cell>
          <cell r="I882" t="str">
            <v>Padrão Trimestral = 3,6</v>
          </cell>
          <cell r="J882" t="str">
            <v>Padrão Anual = 6</v>
          </cell>
        </row>
        <row r="883">
          <cell r="B883">
            <v>118359</v>
          </cell>
          <cell r="C883">
            <v>0.34710000000000002</v>
          </cell>
          <cell r="D883">
            <v>0.17710000000000001</v>
          </cell>
          <cell r="E883">
            <v>8.8999999999999999E-3</v>
          </cell>
          <cell r="F883">
            <v>0.161</v>
          </cell>
          <cell r="G883">
            <v>0</v>
          </cell>
          <cell r="H883">
            <v>2</v>
          </cell>
          <cell r="I883">
            <v>3.6</v>
          </cell>
          <cell r="J883">
            <v>6</v>
          </cell>
        </row>
        <row r="884">
          <cell r="B884">
            <v>118359</v>
          </cell>
          <cell r="C884">
            <v>0.35859999999999997</v>
          </cell>
          <cell r="D884">
            <v>0.12479999999999999</v>
          </cell>
          <cell r="E884">
            <v>8.9999999999999993E-3</v>
          </cell>
          <cell r="F884">
            <v>0.2248</v>
          </cell>
          <cell r="G884">
            <v>0</v>
          </cell>
          <cell r="H884">
            <v>2</v>
          </cell>
          <cell r="I884">
            <v>3.6</v>
          </cell>
          <cell r="J884">
            <v>6</v>
          </cell>
        </row>
        <row r="885">
          <cell r="B885">
            <v>118359</v>
          </cell>
          <cell r="C885">
            <v>0.49990000000000001</v>
          </cell>
          <cell r="D885">
            <v>0.25509999999999999</v>
          </cell>
          <cell r="E885">
            <v>5.5999999999999999E-3</v>
          </cell>
          <cell r="F885">
            <v>0.161</v>
          </cell>
          <cell r="G885">
            <v>7.8200000000000006E-2</v>
          </cell>
          <cell r="H885">
            <v>2</v>
          </cell>
          <cell r="I885">
            <v>3.6</v>
          </cell>
          <cell r="J885">
            <v>6</v>
          </cell>
        </row>
        <row r="886">
          <cell r="B886">
            <v>118359</v>
          </cell>
          <cell r="C886">
            <v>1.2056</v>
          </cell>
          <cell r="D886">
            <v>0.55700000000000005</v>
          </cell>
          <cell r="E886">
            <v>2.35E-2</v>
          </cell>
          <cell r="F886">
            <v>0.54679999999999995</v>
          </cell>
          <cell r="G886">
            <v>7.8200000000000006E-2</v>
          </cell>
          <cell r="H886">
            <v>2</v>
          </cell>
          <cell r="I886">
            <v>3.6</v>
          </cell>
          <cell r="J886">
            <v>6</v>
          </cell>
        </row>
        <row r="887">
          <cell r="B887">
            <v>118359</v>
          </cell>
          <cell r="C887">
            <v>0.3377</v>
          </cell>
          <cell r="D887">
            <v>0.1749</v>
          </cell>
          <cell r="E887">
            <v>5.3E-3</v>
          </cell>
          <cell r="F887">
            <v>0</v>
          </cell>
          <cell r="G887">
            <v>0.1575</v>
          </cell>
          <cell r="H887">
            <v>2</v>
          </cell>
          <cell r="I887">
            <v>3.6</v>
          </cell>
          <cell r="J887">
            <v>6</v>
          </cell>
        </row>
        <row r="888">
          <cell r="B888">
            <v>118359</v>
          </cell>
          <cell r="C888">
            <v>0.46710000000000002</v>
          </cell>
          <cell r="D888">
            <v>0.1234</v>
          </cell>
          <cell r="E888">
            <v>7.9000000000000008E-3</v>
          </cell>
          <cell r="F888">
            <v>6.5799999999999997E-2</v>
          </cell>
          <cell r="G888">
            <v>0.26989999999999997</v>
          </cell>
          <cell r="H888">
            <v>2</v>
          </cell>
          <cell r="I888">
            <v>3.6</v>
          </cell>
          <cell r="J888">
            <v>6</v>
          </cell>
        </row>
        <row r="889">
          <cell r="B889">
            <v>118359</v>
          </cell>
          <cell r="C889">
            <v>0.20380000000000001</v>
          </cell>
          <cell r="D889">
            <v>0.1981</v>
          </cell>
          <cell r="E889">
            <v>5.5999999999999999E-3</v>
          </cell>
          <cell r="F889">
            <v>0</v>
          </cell>
          <cell r="G889">
            <v>0</v>
          </cell>
          <cell r="H889">
            <v>2</v>
          </cell>
          <cell r="I889">
            <v>3.6</v>
          </cell>
          <cell r="J889">
            <v>6</v>
          </cell>
        </row>
        <row r="890">
          <cell r="B890">
            <v>118359</v>
          </cell>
          <cell r="C890">
            <v>1.0085999999999999</v>
          </cell>
          <cell r="D890">
            <v>0.49640000000000001</v>
          </cell>
          <cell r="E890">
            <v>1.8800000000000001E-2</v>
          </cell>
          <cell r="F890">
            <v>6.5799999999999997E-2</v>
          </cell>
          <cell r="G890">
            <v>0.4274</v>
          </cell>
          <cell r="H890">
            <v>2</v>
          </cell>
          <cell r="I890">
            <v>3.6</v>
          </cell>
          <cell r="J890">
            <v>6</v>
          </cell>
        </row>
        <row r="891">
          <cell r="B891">
            <v>118359</v>
          </cell>
          <cell r="C891">
            <v>0.25790000000000002</v>
          </cell>
          <cell r="D891">
            <v>0.22009999999999999</v>
          </cell>
          <cell r="E891">
            <v>1.4500000000000001E-2</v>
          </cell>
          <cell r="F891">
            <v>2.3400000000000001E-2</v>
          </cell>
          <cell r="G891">
            <v>0</v>
          </cell>
          <cell r="H891">
            <v>2</v>
          </cell>
          <cell r="I891">
            <v>3.6</v>
          </cell>
          <cell r="J891">
            <v>6</v>
          </cell>
        </row>
        <row r="892">
          <cell r="B892">
            <v>118359</v>
          </cell>
          <cell r="C892">
            <v>6.7900000000000002E-2</v>
          </cell>
          <cell r="D892">
            <v>5.96E-2</v>
          </cell>
          <cell r="E892">
            <v>8.3000000000000001E-3</v>
          </cell>
          <cell r="F892">
            <v>0</v>
          </cell>
          <cell r="G892">
            <v>0</v>
          </cell>
          <cell r="H892">
            <v>2</v>
          </cell>
          <cell r="I892">
            <v>3.6</v>
          </cell>
          <cell r="J892">
            <v>6</v>
          </cell>
        </row>
        <row r="893">
          <cell r="B893">
            <v>118359</v>
          </cell>
          <cell r="C893">
            <v>0.23599999999999999</v>
          </cell>
          <cell r="D893">
            <v>0.2321</v>
          </cell>
          <cell r="E893">
            <v>3.8E-3</v>
          </cell>
          <cell r="F893">
            <v>1E-4</v>
          </cell>
          <cell r="G893">
            <v>0</v>
          </cell>
          <cell r="H893">
            <v>2</v>
          </cell>
          <cell r="I893">
            <v>3.6</v>
          </cell>
          <cell r="J893">
            <v>6</v>
          </cell>
        </row>
        <row r="894">
          <cell r="B894">
            <v>118359</v>
          </cell>
          <cell r="C894">
            <v>0.56179999999999997</v>
          </cell>
          <cell r="D894">
            <v>0.51180000000000003</v>
          </cell>
          <cell r="E894">
            <v>2.6599999999999999E-2</v>
          </cell>
          <cell r="F894">
            <v>2.35E-2</v>
          </cell>
          <cell r="G894">
            <v>0</v>
          </cell>
          <cell r="H894">
            <v>2</v>
          </cell>
          <cell r="I894">
            <v>3.6</v>
          </cell>
          <cell r="J894">
            <v>6</v>
          </cell>
        </row>
        <row r="895">
          <cell r="B895">
            <v>118359</v>
          </cell>
          <cell r="C895">
            <v>0.40920000000000001</v>
          </cell>
          <cell r="D895">
            <v>0.25380000000000003</v>
          </cell>
          <cell r="E895">
            <v>1.7500000000000002E-2</v>
          </cell>
          <cell r="F895">
            <v>6.0199999999999997E-2</v>
          </cell>
          <cell r="G895">
            <v>7.7799999999999994E-2</v>
          </cell>
          <cell r="H895">
            <v>2</v>
          </cell>
          <cell r="I895">
            <v>3.6</v>
          </cell>
          <cell r="J895">
            <v>6</v>
          </cell>
        </row>
        <row r="896">
          <cell r="B896">
            <v>118359</v>
          </cell>
          <cell r="C896">
            <v>0.2346</v>
          </cell>
          <cell r="D896">
            <v>0.15609999999999999</v>
          </cell>
          <cell r="E896">
            <v>6.9999999999999999E-4</v>
          </cell>
          <cell r="F896">
            <v>7.7799999999999994E-2</v>
          </cell>
          <cell r="G896">
            <v>0</v>
          </cell>
          <cell r="H896">
            <v>2</v>
          </cell>
          <cell r="I896">
            <v>3.6</v>
          </cell>
          <cell r="J896">
            <v>6</v>
          </cell>
        </row>
        <row r="897">
          <cell r="B897">
            <v>118359</v>
          </cell>
          <cell r="C897">
            <v>0.34460000000000002</v>
          </cell>
          <cell r="D897">
            <v>0.20030000000000001</v>
          </cell>
          <cell r="E897">
            <v>1.95E-2</v>
          </cell>
          <cell r="F897">
            <v>0.12479999999999999</v>
          </cell>
          <cell r="G897">
            <v>0</v>
          </cell>
          <cell r="H897">
            <v>2</v>
          </cell>
          <cell r="I897">
            <v>3.6</v>
          </cell>
          <cell r="J897">
            <v>6</v>
          </cell>
        </row>
        <row r="898">
          <cell r="B898">
            <v>118359</v>
          </cell>
          <cell r="C898">
            <v>0.98839999999999995</v>
          </cell>
          <cell r="D898">
            <v>0.61019999999999996</v>
          </cell>
          <cell r="E898">
            <v>3.7699999999999997E-2</v>
          </cell>
          <cell r="F898">
            <v>0.26279999999999998</v>
          </cell>
          <cell r="G898">
            <v>7.7799999999999994E-2</v>
          </cell>
          <cell r="I898">
            <v>3.6</v>
          </cell>
          <cell r="J898">
            <v>6</v>
          </cell>
        </row>
        <row r="899">
          <cell r="B899">
            <v>118359</v>
          </cell>
          <cell r="C899">
            <v>3.7644000000000002</v>
          </cell>
          <cell r="D899">
            <v>2.1753999999999998</v>
          </cell>
          <cell r="E899">
            <v>0.1066</v>
          </cell>
          <cell r="F899">
            <v>0.89890000000000003</v>
          </cell>
          <cell r="G899">
            <v>0.58340000000000003</v>
          </cell>
          <cell r="J899">
            <v>6</v>
          </cell>
        </row>
        <row r="901">
          <cell r="B901" t="str">
            <v>Evolução FEC Conjunto São Bernardo do Campo - Represa</v>
          </cell>
        </row>
        <row r="902">
          <cell r="B902" t="str">
            <v>CONSUM</v>
          </cell>
          <cell r="C902" t="str">
            <v>TOTAL</v>
          </cell>
          <cell r="D902" t="str">
            <v>NPROG</v>
          </cell>
          <cell r="E902" t="str">
            <v>PROG</v>
          </cell>
          <cell r="F902" t="str">
            <v>SUBT INT</v>
          </cell>
          <cell r="G902" t="str">
            <v>SUBT EXT</v>
          </cell>
          <cell r="H902" t="str">
            <v>Padrão Mensal = 4,2</v>
          </cell>
          <cell r="I902" t="str">
            <v>Padrão Trimestral = 8,4</v>
          </cell>
          <cell r="J902" t="str">
            <v>Padrão Anual = 14</v>
          </cell>
        </row>
        <row r="903">
          <cell r="B903">
            <v>8110</v>
          </cell>
          <cell r="C903">
            <v>0.68940000000000001</v>
          </cell>
          <cell r="D903">
            <v>0.68899999999999995</v>
          </cell>
          <cell r="E903">
            <v>4.0000000000000002E-4</v>
          </cell>
          <cell r="F903">
            <v>0</v>
          </cell>
          <cell r="G903">
            <v>0</v>
          </cell>
          <cell r="H903">
            <v>4.2</v>
          </cell>
          <cell r="I903">
            <v>8.4</v>
          </cell>
          <cell r="J903">
            <v>14</v>
          </cell>
        </row>
        <row r="904">
          <cell r="B904">
            <v>8110</v>
          </cell>
          <cell r="C904">
            <v>0.36459999999999998</v>
          </cell>
          <cell r="D904">
            <v>6.8400000000000002E-2</v>
          </cell>
          <cell r="E904">
            <v>0</v>
          </cell>
          <cell r="F904">
            <v>0.29620000000000002</v>
          </cell>
          <cell r="G904">
            <v>0</v>
          </cell>
          <cell r="H904">
            <v>4.2</v>
          </cell>
          <cell r="I904">
            <v>8.4</v>
          </cell>
          <cell r="J904">
            <v>14</v>
          </cell>
        </row>
        <row r="905">
          <cell r="B905">
            <v>8110</v>
          </cell>
          <cell r="C905">
            <v>0.54179999999999995</v>
          </cell>
          <cell r="D905">
            <v>0.52580000000000005</v>
          </cell>
          <cell r="E905">
            <v>1.6E-2</v>
          </cell>
          <cell r="F905">
            <v>0</v>
          </cell>
          <cell r="G905">
            <v>0</v>
          </cell>
          <cell r="H905">
            <v>4.2</v>
          </cell>
          <cell r="I905">
            <v>8.4</v>
          </cell>
          <cell r="J905">
            <v>14</v>
          </cell>
        </row>
        <row r="906">
          <cell r="B906">
            <v>8110</v>
          </cell>
          <cell r="C906">
            <v>1.5958000000000001</v>
          </cell>
          <cell r="D906">
            <v>1.2831999999999999</v>
          </cell>
          <cell r="E906">
            <v>1.6400000000000001E-2</v>
          </cell>
          <cell r="F906">
            <v>0.29620000000000002</v>
          </cell>
          <cell r="G906">
            <v>0</v>
          </cell>
          <cell r="H906">
            <v>4.2</v>
          </cell>
          <cell r="I906">
            <v>8.4</v>
          </cell>
          <cell r="J906">
            <v>14</v>
          </cell>
        </row>
        <row r="907">
          <cell r="B907">
            <v>8110</v>
          </cell>
          <cell r="C907">
            <v>0.3211</v>
          </cell>
          <cell r="D907">
            <v>0.3211</v>
          </cell>
          <cell r="E907">
            <v>0</v>
          </cell>
          <cell r="F907">
            <v>0</v>
          </cell>
          <cell r="G907">
            <v>0</v>
          </cell>
          <cell r="H907">
            <v>4.2</v>
          </cell>
          <cell r="I907">
            <v>8.4</v>
          </cell>
          <cell r="J907">
            <v>14</v>
          </cell>
        </row>
        <row r="908">
          <cell r="B908">
            <v>8110</v>
          </cell>
          <cell r="C908">
            <v>0.5635</v>
          </cell>
          <cell r="D908">
            <v>0.5635</v>
          </cell>
          <cell r="E908">
            <v>0</v>
          </cell>
          <cell r="F908">
            <v>0</v>
          </cell>
          <cell r="G908">
            <v>0</v>
          </cell>
          <cell r="H908">
            <v>4.2</v>
          </cell>
          <cell r="I908">
            <v>8.4</v>
          </cell>
          <cell r="J908">
            <v>14</v>
          </cell>
        </row>
        <row r="909">
          <cell r="B909">
            <v>8110</v>
          </cell>
          <cell r="C909">
            <v>7.0900000000000005E-2</v>
          </cell>
          <cell r="D909">
            <v>7.0900000000000005E-2</v>
          </cell>
          <cell r="E909">
            <v>0</v>
          </cell>
          <cell r="F909">
            <v>0</v>
          </cell>
          <cell r="G909">
            <v>0</v>
          </cell>
          <cell r="H909">
            <v>4.2</v>
          </cell>
          <cell r="I909">
            <v>8.4</v>
          </cell>
          <cell r="J909">
            <v>14</v>
          </cell>
        </row>
        <row r="910">
          <cell r="B910">
            <v>8110</v>
          </cell>
          <cell r="C910">
            <v>0.95550000000000002</v>
          </cell>
          <cell r="D910">
            <v>0.95550000000000002</v>
          </cell>
          <cell r="E910">
            <v>0</v>
          </cell>
          <cell r="F910">
            <v>0</v>
          </cell>
          <cell r="G910">
            <v>0</v>
          </cell>
          <cell r="H910">
            <v>4.2</v>
          </cell>
          <cell r="I910">
            <v>8.4</v>
          </cell>
          <cell r="J910">
            <v>14</v>
          </cell>
        </row>
        <row r="911">
          <cell r="B911">
            <v>8110</v>
          </cell>
          <cell r="C911">
            <v>0.84189999999999998</v>
          </cell>
          <cell r="D911">
            <v>0.78</v>
          </cell>
          <cell r="E911">
            <v>6.1899999999999997E-2</v>
          </cell>
          <cell r="F911">
            <v>0</v>
          </cell>
          <cell r="G911">
            <v>0</v>
          </cell>
          <cell r="H911">
            <v>4.2</v>
          </cell>
          <cell r="I911">
            <v>8.4</v>
          </cell>
          <cell r="J911">
            <v>14</v>
          </cell>
        </row>
        <row r="912">
          <cell r="B912">
            <v>8110</v>
          </cell>
          <cell r="C912">
            <v>0.14169999999999999</v>
          </cell>
          <cell r="D912">
            <v>0.14169999999999999</v>
          </cell>
          <cell r="E912">
            <v>0</v>
          </cell>
          <cell r="F912">
            <v>0</v>
          </cell>
          <cell r="G912">
            <v>0</v>
          </cell>
          <cell r="H912">
            <v>4.2</v>
          </cell>
          <cell r="I912">
            <v>8.4</v>
          </cell>
          <cell r="J912">
            <v>14</v>
          </cell>
        </row>
        <row r="913">
          <cell r="B913">
            <v>8110</v>
          </cell>
          <cell r="C913">
            <v>0.75090000000000001</v>
          </cell>
          <cell r="D913">
            <v>0.75090000000000001</v>
          </cell>
          <cell r="E913">
            <v>0</v>
          </cell>
          <cell r="F913">
            <v>0</v>
          </cell>
          <cell r="G913">
            <v>0</v>
          </cell>
          <cell r="H913">
            <v>4.2</v>
          </cell>
          <cell r="I913">
            <v>8.4</v>
          </cell>
          <cell r="J913">
            <v>14</v>
          </cell>
        </row>
        <row r="914">
          <cell r="B914">
            <v>8110</v>
          </cell>
          <cell r="C914">
            <v>1.7344999999999999</v>
          </cell>
          <cell r="D914">
            <v>1.6726000000000001</v>
          </cell>
          <cell r="E914">
            <v>6.1899999999999997E-2</v>
          </cell>
          <cell r="F914">
            <v>0</v>
          </cell>
          <cell r="G914">
            <v>0</v>
          </cell>
          <cell r="H914">
            <v>4.2</v>
          </cell>
          <cell r="I914">
            <v>8.4</v>
          </cell>
          <cell r="J914">
            <v>14</v>
          </cell>
        </row>
        <row r="915">
          <cell r="B915">
            <v>8110</v>
          </cell>
          <cell r="C915">
            <v>1.8885000000000001</v>
          </cell>
          <cell r="D915">
            <v>1.8885000000000001</v>
          </cell>
          <cell r="E915">
            <v>0</v>
          </cell>
          <cell r="F915">
            <v>0</v>
          </cell>
          <cell r="G915">
            <v>0</v>
          </cell>
          <cell r="H915">
            <v>4.2</v>
          </cell>
          <cell r="I915">
            <v>8.4</v>
          </cell>
          <cell r="J915">
            <v>14</v>
          </cell>
        </row>
        <row r="916">
          <cell r="B916">
            <v>8110</v>
          </cell>
          <cell r="C916">
            <v>1.0376000000000001</v>
          </cell>
          <cell r="D916">
            <v>0.52280000000000004</v>
          </cell>
          <cell r="E916">
            <v>2.81E-2</v>
          </cell>
          <cell r="F916">
            <v>0.43880000000000002</v>
          </cell>
          <cell r="G916">
            <v>4.7800000000000002E-2</v>
          </cell>
          <cell r="H916">
            <v>4.2</v>
          </cell>
          <cell r="I916">
            <v>8.4</v>
          </cell>
          <cell r="J916">
            <v>14</v>
          </cell>
        </row>
        <row r="917">
          <cell r="B917">
            <v>8110</v>
          </cell>
          <cell r="C917">
            <v>1.4560999999999999</v>
          </cell>
          <cell r="D917">
            <v>1.4180999999999999</v>
          </cell>
          <cell r="E917">
            <v>3.7999999999999999E-2</v>
          </cell>
          <cell r="F917">
            <v>0</v>
          </cell>
          <cell r="G917">
            <v>0</v>
          </cell>
          <cell r="H917">
            <v>4.2</v>
          </cell>
          <cell r="I917">
            <v>8.4</v>
          </cell>
          <cell r="J917">
            <v>14</v>
          </cell>
        </row>
        <row r="918">
          <cell r="B918">
            <v>8110</v>
          </cell>
          <cell r="C918">
            <v>4.3822000000000001</v>
          </cell>
          <cell r="D918">
            <v>3.8294000000000001</v>
          </cell>
          <cell r="E918">
            <v>6.6100000000000006E-2</v>
          </cell>
          <cell r="F918">
            <v>0.43880000000000002</v>
          </cell>
          <cell r="G918">
            <v>4.7800000000000002E-2</v>
          </cell>
          <cell r="I918">
            <v>8.4</v>
          </cell>
          <cell r="J918">
            <v>14</v>
          </cell>
        </row>
        <row r="919">
          <cell r="B919">
            <v>8110</v>
          </cell>
          <cell r="C919">
            <v>8.6679999999999993</v>
          </cell>
          <cell r="D919">
            <v>7.7407000000000004</v>
          </cell>
          <cell r="E919">
            <v>0.1444</v>
          </cell>
          <cell r="F919">
            <v>0.73499999999999999</v>
          </cell>
          <cell r="G919">
            <v>4.7800000000000002E-2</v>
          </cell>
          <cell r="J919">
            <v>14</v>
          </cell>
        </row>
        <row r="921">
          <cell r="B921" t="str">
            <v>Evolução FEC Conjunto São Caetano do Sul</v>
          </cell>
        </row>
        <row r="922">
          <cell r="B922" t="str">
            <v>CONSUM</v>
          </cell>
          <cell r="C922" t="str">
            <v>TOTAL</v>
          </cell>
          <cell r="D922" t="str">
            <v>NPROG</v>
          </cell>
          <cell r="E922" t="str">
            <v>PROG</v>
          </cell>
          <cell r="F922" t="str">
            <v>SUBT INT</v>
          </cell>
          <cell r="G922" t="str">
            <v>SUBT EXT</v>
          </cell>
          <cell r="H922" t="str">
            <v>Padrão Mensal = 2</v>
          </cell>
          <cell r="I922" t="str">
            <v>Padrão Trimestral = 2,4</v>
          </cell>
          <cell r="J922" t="str">
            <v>Padrão Anual = 4</v>
          </cell>
        </row>
        <row r="923">
          <cell r="B923">
            <v>64703</v>
          </cell>
          <cell r="C923">
            <v>0.1663</v>
          </cell>
          <cell r="D923">
            <v>0.14680000000000001</v>
          </cell>
          <cell r="E923">
            <v>1.95E-2</v>
          </cell>
          <cell r="F923">
            <v>0</v>
          </cell>
          <cell r="G923">
            <v>0</v>
          </cell>
          <cell r="H923">
            <v>2</v>
          </cell>
          <cell r="I923">
            <v>2.4</v>
          </cell>
          <cell r="J923">
            <v>4</v>
          </cell>
        </row>
        <row r="924">
          <cell r="B924">
            <v>64706</v>
          </cell>
          <cell r="C924">
            <v>0.34799999999999998</v>
          </cell>
          <cell r="D924">
            <v>0.30980000000000002</v>
          </cell>
          <cell r="E924">
            <v>2.63E-2</v>
          </cell>
          <cell r="F924">
            <v>1.1900000000000001E-2</v>
          </cell>
          <cell r="G924">
            <v>0</v>
          </cell>
          <cell r="H924">
            <v>2</v>
          </cell>
          <cell r="I924">
            <v>2.4</v>
          </cell>
          <cell r="J924">
            <v>4</v>
          </cell>
        </row>
        <row r="925">
          <cell r="B925">
            <v>64691</v>
          </cell>
          <cell r="C925">
            <v>0.1731</v>
          </cell>
          <cell r="D925">
            <v>0.15290000000000001</v>
          </cell>
          <cell r="E925">
            <v>1.6899999999999998E-2</v>
          </cell>
          <cell r="F925">
            <v>3.3E-3</v>
          </cell>
          <cell r="G925">
            <v>0</v>
          </cell>
          <cell r="H925">
            <v>2</v>
          </cell>
          <cell r="I925">
            <v>2.4</v>
          </cell>
          <cell r="J925">
            <v>4</v>
          </cell>
        </row>
        <row r="926">
          <cell r="B926">
            <v>64700</v>
          </cell>
          <cell r="C926">
            <v>0.68740000000000001</v>
          </cell>
          <cell r="D926">
            <v>0.60950000000000004</v>
          </cell>
          <cell r="E926">
            <v>6.2700000000000006E-2</v>
          </cell>
          <cell r="F926">
            <v>1.52E-2</v>
          </cell>
          <cell r="G926">
            <v>0</v>
          </cell>
          <cell r="H926">
            <v>2</v>
          </cell>
          <cell r="I926">
            <v>2.4</v>
          </cell>
          <cell r="J926">
            <v>4</v>
          </cell>
        </row>
        <row r="927">
          <cell r="B927">
            <v>64654</v>
          </cell>
          <cell r="C927">
            <v>0.78469999999999995</v>
          </cell>
          <cell r="D927">
            <v>3.49E-2</v>
          </cell>
          <cell r="E927">
            <v>2.3999999999999998E-3</v>
          </cell>
          <cell r="F927">
            <v>0.12520000000000001</v>
          </cell>
          <cell r="G927">
            <v>0.62229999999999996</v>
          </cell>
          <cell r="H927">
            <v>2</v>
          </cell>
          <cell r="I927">
            <v>2.4</v>
          </cell>
          <cell r="J927">
            <v>4</v>
          </cell>
        </row>
        <row r="928">
          <cell r="B928">
            <v>64701</v>
          </cell>
          <cell r="C928">
            <v>1.504</v>
          </cell>
          <cell r="D928">
            <v>0.25669999999999998</v>
          </cell>
          <cell r="E928">
            <v>2.8999999999999998E-3</v>
          </cell>
          <cell r="F928">
            <v>0.62250000000000005</v>
          </cell>
          <cell r="G928">
            <v>0.62190000000000001</v>
          </cell>
          <cell r="H928">
            <v>2</v>
          </cell>
          <cell r="I928">
            <v>2.4</v>
          </cell>
          <cell r="J928">
            <v>4</v>
          </cell>
        </row>
        <row r="929">
          <cell r="B929">
            <v>64606</v>
          </cell>
          <cell r="C929">
            <v>0.20069999999999999</v>
          </cell>
          <cell r="D929">
            <v>0.1895</v>
          </cell>
          <cell r="E929">
            <v>1.12E-2</v>
          </cell>
          <cell r="F929">
            <v>0</v>
          </cell>
          <cell r="G929">
            <v>0</v>
          </cell>
          <cell r="H929">
            <v>2</v>
          </cell>
          <cell r="I929">
            <v>2.4</v>
          </cell>
          <cell r="J929">
            <v>4</v>
          </cell>
        </row>
        <row r="930">
          <cell r="B930">
            <v>64654</v>
          </cell>
          <cell r="C930">
            <v>2.4903</v>
          </cell>
          <cell r="D930">
            <v>0.48110000000000003</v>
          </cell>
          <cell r="E930">
            <v>1.6500000000000001E-2</v>
          </cell>
          <cell r="F930">
            <v>0.74819999999999998</v>
          </cell>
          <cell r="G930">
            <v>1.2446999999999999</v>
          </cell>
          <cell r="H930">
            <v>2</v>
          </cell>
          <cell r="I930">
            <v>2.4</v>
          </cell>
          <cell r="J930">
            <v>4</v>
          </cell>
        </row>
        <row r="931">
          <cell r="B931">
            <v>65590</v>
          </cell>
          <cell r="C931">
            <v>0.54390000000000005</v>
          </cell>
          <cell r="D931">
            <v>0.26829999999999998</v>
          </cell>
          <cell r="E931">
            <v>5.8200000000000002E-2</v>
          </cell>
          <cell r="F931">
            <v>0.21740000000000001</v>
          </cell>
          <cell r="G931">
            <v>0</v>
          </cell>
          <cell r="H931">
            <v>2</v>
          </cell>
          <cell r="I931">
            <v>2.4</v>
          </cell>
          <cell r="J931">
            <v>4</v>
          </cell>
        </row>
        <row r="932">
          <cell r="B932">
            <v>65590</v>
          </cell>
          <cell r="C932">
            <v>0.12529999999999999</v>
          </cell>
          <cell r="D932">
            <v>0.11849999999999999</v>
          </cell>
          <cell r="E932">
            <v>6.8999999999999999E-3</v>
          </cell>
          <cell r="F932">
            <v>0</v>
          </cell>
          <cell r="G932">
            <v>0</v>
          </cell>
          <cell r="H932">
            <v>2</v>
          </cell>
          <cell r="I932">
            <v>2.4</v>
          </cell>
          <cell r="J932">
            <v>4</v>
          </cell>
        </row>
        <row r="933">
          <cell r="B933">
            <v>65674</v>
          </cell>
          <cell r="C933">
            <v>0.12</v>
          </cell>
          <cell r="D933">
            <v>7.17E-2</v>
          </cell>
          <cell r="E933">
            <v>4.2599999999999999E-2</v>
          </cell>
          <cell r="F933">
            <v>5.7000000000000002E-3</v>
          </cell>
          <cell r="G933">
            <v>0</v>
          </cell>
          <cell r="H933">
            <v>2</v>
          </cell>
          <cell r="I933">
            <v>2.4</v>
          </cell>
          <cell r="J933">
            <v>4</v>
          </cell>
        </row>
        <row r="934">
          <cell r="B934">
            <v>65618</v>
          </cell>
          <cell r="C934">
            <v>0.78900000000000003</v>
          </cell>
          <cell r="D934">
            <v>0.45839999999999997</v>
          </cell>
          <cell r="E934">
            <v>0.1077</v>
          </cell>
          <cell r="F934">
            <v>0.223</v>
          </cell>
          <cell r="G934">
            <v>0</v>
          </cell>
          <cell r="H934">
            <v>2</v>
          </cell>
          <cell r="I934">
            <v>2.4</v>
          </cell>
          <cell r="J934">
            <v>4</v>
          </cell>
        </row>
        <row r="935">
          <cell r="B935">
            <v>65663</v>
          </cell>
          <cell r="C935">
            <v>0.2306</v>
          </cell>
          <cell r="D935">
            <v>0.14480000000000001</v>
          </cell>
          <cell r="E935">
            <v>8.5800000000000001E-2</v>
          </cell>
          <cell r="F935">
            <v>0</v>
          </cell>
          <cell r="G935">
            <v>0</v>
          </cell>
          <cell r="H935">
            <v>2</v>
          </cell>
          <cell r="I935">
            <v>2.4</v>
          </cell>
          <cell r="J935">
            <v>4</v>
          </cell>
        </row>
        <row r="936">
          <cell r="B936">
            <v>65659</v>
          </cell>
          <cell r="C936">
            <v>0.3165</v>
          </cell>
          <cell r="D936">
            <v>0.30609999999999998</v>
          </cell>
          <cell r="E936">
            <v>1.04E-2</v>
          </cell>
          <cell r="F936">
            <v>0</v>
          </cell>
          <cell r="G936">
            <v>0</v>
          </cell>
          <cell r="H936">
            <v>2</v>
          </cell>
          <cell r="I936">
            <v>2.4</v>
          </cell>
          <cell r="J936">
            <v>4</v>
          </cell>
        </row>
        <row r="937">
          <cell r="B937">
            <v>67122</v>
          </cell>
          <cell r="C937">
            <v>0.28770000000000001</v>
          </cell>
          <cell r="D937">
            <v>0.2737</v>
          </cell>
          <cell r="E937">
            <v>8.8000000000000005E-3</v>
          </cell>
          <cell r="F937">
            <v>5.1999999999999998E-3</v>
          </cell>
          <cell r="G937">
            <v>0</v>
          </cell>
          <cell r="H937">
            <v>2</v>
          </cell>
          <cell r="I937">
            <v>2.4</v>
          </cell>
          <cell r="J937">
            <v>4</v>
          </cell>
        </row>
        <row r="938">
          <cell r="B938">
            <v>66148</v>
          </cell>
          <cell r="C938">
            <v>0.83499999999999996</v>
          </cell>
          <cell r="D938">
            <v>0.72529999999999994</v>
          </cell>
          <cell r="E938">
            <v>0.10440000000000001</v>
          </cell>
          <cell r="F938">
            <v>5.3E-3</v>
          </cell>
          <cell r="G938">
            <v>0</v>
          </cell>
          <cell r="I938">
            <v>2.4</v>
          </cell>
          <cell r="J938">
            <v>4</v>
          </cell>
        </row>
        <row r="939">
          <cell r="B939">
            <v>65280</v>
          </cell>
          <cell r="C939">
            <v>4.7869999999999999</v>
          </cell>
          <cell r="D939">
            <v>2.2764000000000002</v>
          </cell>
          <cell r="E939">
            <v>0.29260000000000003</v>
          </cell>
          <cell r="F939">
            <v>0.98560000000000003</v>
          </cell>
          <cell r="G939">
            <v>1.2326999999999999</v>
          </cell>
          <cell r="J939">
            <v>4</v>
          </cell>
        </row>
        <row r="941">
          <cell r="B941" t="str">
            <v>Evolução FEC Conjunto São Mateus</v>
          </cell>
        </row>
        <row r="942">
          <cell r="B942" t="str">
            <v>CONSUM</v>
          </cell>
          <cell r="C942" t="str">
            <v>TOTAL</v>
          </cell>
          <cell r="D942" t="str">
            <v>NPROG</v>
          </cell>
          <cell r="E942" t="str">
            <v>PROG</v>
          </cell>
          <cell r="F942" t="str">
            <v>SUBT INT</v>
          </cell>
          <cell r="G942" t="str">
            <v>SUBT EXT</v>
          </cell>
          <cell r="H942" t="str">
            <v>Padrão Mensal = 2,4</v>
          </cell>
          <cell r="I942" t="str">
            <v>Padrão Trimestral = 4,8</v>
          </cell>
          <cell r="J942" t="str">
            <v>Padrão Anual = 8</v>
          </cell>
        </row>
        <row r="943">
          <cell r="B943">
            <v>52277</v>
          </cell>
          <cell r="C943">
            <v>0.76829999999999998</v>
          </cell>
          <cell r="D943">
            <v>0.62990000000000002</v>
          </cell>
          <cell r="E943">
            <v>5.96E-2</v>
          </cell>
          <cell r="F943">
            <v>7.8799999999999995E-2</v>
          </cell>
          <cell r="G943">
            <v>0</v>
          </cell>
          <cell r="H943">
            <v>2.4</v>
          </cell>
          <cell r="I943">
            <v>4.8</v>
          </cell>
          <cell r="J943">
            <v>8</v>
          </cell>
        </row>
        <row r="944">
          <cell r="B944">
            <v>52277</v>
          </cell>
          <cell r="C944">
            <v>0.40949999999999998</v>
          </cell>
          <cell r="D944">
            <v>0.37059999999999998</v>
          </cell>
          <cell r="E944">
            <v>3.8899999999999997E-2</v>
          </cell>
          <cell r="F944">
            <v>0</v>
          </cell>
          <cell r="G944">
            <v>0</v>
          </cell>
          <cell r="H944">
            <v>2.4</v>
          </cell>
          <cell r="I944">
            <v>4.8</v>
          </cell>
          <cell r="J944">
            <v>8</v>
          </cell>
        </row>
        <row r="945">
          <cell r="B945">
            <v>52169</v>
          </cell>
          <cell r="C945">
            <v>0.86919999999999997</v>
          </cell>
          <cell r="D945">
            <v>0.3075</v>
          </cell>
          <cell r="E945">
            <v>3.8E-3</v>
          </cell>
          <cell r="F945">
            <v>0</v>
          </cell>
          <cell r="G945">
            <v>0.55789999999999995</v>
          </cell>
          <cell r="H945">
            <v>2.4</v>
          </cell>
          <cell r="I945">
            <v>4.8</v>
          </cell>
          <cell r="J945">
            <v>8</v>
          </cell>
        </row>
        <row r="946">
          <cell r="B946">
            <v>52241</v>
          </cell>
          <cell r="C946">
            <v>2.0466000000000002</v>
          </cell>
          <cell r="D946">
            <v>1.3083</v>
          </cell>
          <cell r="E946">
            <v>0.1024</v>
          </cell>
          <cell r="F946">
            <v>7.8899999999999998E-2</v>
          </cell>
          <cell r="G946">
            <v>0.55710000000000004</v>
          </cell>
          <cell r="H946">
            <v>2.4</v>
          </cell>
          <cell r="I946">
            <v>4.8</v>
          </cell>
          <cell r="J946">
            <v>8</v>
          </cell>
        </row>
        <row r="947">
          <cell r="B947">
            <v>52066</v>
          </cell>
          <cell r="C947">
            <v>0.30580000000000002</v>
          </cell>
          <cell r="D947">
            <v>0.29899999999999999</v>
          </cell>
          <cell r="E947">
            <v>6.7999999999999996E-3</v>
          </cell>
          <cell r="F947">
            <v>0</v>
          </cell>
          <cell r="G947">
            <v>0</v>
          </cell>
          <cell r="H947">
            <v>2.4</v>
          </cell>
          <cell r="I947">
            <v>4.8</v>
          </cell>
          <cell r="J947">
            <v>8</v>
          </cell>
        </row>
        <row r="948">
          <cell r="B948">
            <v>52060</v>
          </cell>
          <cell r="C948">
            <v>0.37319999999999998</v>
          </cell>
          <cell r="D948">
            <v>0.3629</v>
          </cell>
          <cell r="E948">
            <v>1.03E-2</v>
          </cell>
          <cell r="F948">
            <v>0</v>
          </cell>
          <cell r="G948">
            <v>0</v>
          </cell>
          <cell r="H948">
            <v>2.4</v>
          </cell>
          <cell r="I948">
            <v>4.8</v>
          </cell>
          <cell r="J948">
            <v>8</v>
          </cell>
        </row>
        <row r="949">
          <cell r="B949">
            <v>51998</v>
          </cell>
          <cell r="C949">
            <v>0.68340000000000001</v>
          </cell>
          <cell r="D949">
            <v>0.67020000000000002</v>
          </cell>
          <cell r="E949">
            <v>1.3299999999999999E-2</v>
          </cell>
          <cell r="F949">
            <v>0</v>
          </cell>
          <cell r="G949">
            <v>0</v>
          </cell>
          <cell r="H949">
            <v>2.4</v>
          </cell>
          <cell r="I949">
            <v>4.8</v>
          </cell>
          <cell r="J949">
            <v>8</v>
          </cell>
        </row>
        <row r="950">
          <cell r="B950">
            <v>52041</v>
          </cell>
          <cell r="C950">
            <v>1.3621000000000001</v>
          </cell>
          <cell r="D950">
            <v>1.3318000000000001</v>
          </cell>
          <cell r="E950">
            <v>3.04E-2</v>
          </cell>
          <cell r="F950">
            <v>0</v>
          </cell>
          <cell r="G950">
            <v>0</v>
          </cell>
          <cell r="H950">
            <v>2.4</v>
          </cell>
          <cell r="I950">
            <v>4.8</v>
          </cell>
          <cell r="J950">
            <v>8</v>
          </cell>
        </row>
        <row r="951">
          <cell r="B951">
            <v>52774</v>
          </cell>
          <cell r="C951">
            <v>0.66479999999999995</v>
          </cell>
          <cell r="D951">
            <v>0.65400000000000003</v>
          </cell>
          <cell r="E951">
            <v>1.0800000000000001E-2</v>
          </cell>
          <cell r="F951">
            <v>0</v>
          </cell>
          <cell r="G951">
            <v>0</v>
          </cell>
          <cell r="H951">
            <v>2.4</v>
          </cell>
          <cell r="I951">
            <v>4.8</v>
          </cell>
          <cell r="J951">
            <v>8</v>
          </cell>
        </row>
        <row r="952">
          <cell r="B952">
            <v>52750</v>
          </cell>
          <cell r="C952">
            <v>0.32919999999999999</v>
          </cell>
          <cell r="D952">
            <v>0.32250000000000001</v>
          </cell>
          <cell r="E952">
            <v>6.7000000000000002E-3</v>
          </cell>
          <cell r="F952">
            <v>0</v>
          </cell>
          <cell r="G952">
            <v>0</v>
          </cell>
          <cell r="H952">
            <v>2.4</v>
          </cell>
          <cell r="I952">
            <v>4.8</v>
          </cell>
          <cell r="J952">
            <v>8</v>
          </cell>
        </row>
        <row r="953">
          <cell r="B953">
            <v>52751</v>
          </cell>
          <cell r="C953">
            <v>0.38669999999999999</v>
          </cell>
          <cell r="D953">
            <v>0.32700000000000001</v>
          </cell>
          <cell r="E953">
            <v>5.9700000000000003E-2</v>
          </cell>
          <cell r="F953">
            <v>0</v>
          </cell>
          <cell r="G953">
            <v>0</v>
          </cell>
          <cell r="H953">
            <v>2.4</v>
          </cell>
          <cell r="I953">
            <v>4.8</v>
          </cell>
          <cell r="J953">
            <v>8</v>
          </cell>
        </row>
        <row r="954">
          <cell r="B954">
            <v>52758</v>
          </cell>
          <cell r="C954">
            <v>1.3808</v>
          </cell>
          <cell r="D954">
            <v>1.3036000000000001</v>
          </cell>
          <cell r="E954">
            <v>7.7200000000000005E-2</v>
          </cell>
          <cell r="F954">
            <v>0</v>
          </cell>
          <cell r="G954">
            <v>0</v>
          </cell>
          <cell r="H954">
            <v>2.4</v>
          </cell>
          <cell r="I954">
            <v>4.8</v>
          </cell>
          <cell r="J954">
            <v>8</v>
          </cell>
        </row>
        <row r="955">
          <cell r="B955">
            <v>52772</v>
          </cell>
          <cell r="C955">
            <v>0.4919</v>
          </cell>
          <cell r="D955">
            <v>0.24390000000000001</v>
          </cell>
          <cell r="E955">
            <v>0.248</v>
          </cell>
          <cell r="F955">
            <v>0</v>
          </cell>
          <cell r="G955">
            <v>0</v>
          </cell>
          <cell r="H955">
            <v>2.4</v>
          </cell>
          <cell r="I955">
            <v>4.8</v>
          </cell>
          <cell r="J955">
            <v>8</v>
          </cell>
        </row>
        <row r="956">
          <cell r="B956">
            <v>52772</v>
          </cell>
          <cell r="C956">
            <v>1.2692000000000001</v>
          </cell>
          <cell r="D956">
            <v>0.161</v>
          </cell>
          <cell r="E956">
            <v>8.2600000000000007E-2</v>
          </cell>
          <cell r="F956">
            <v>2.5499999999999998E-2</v>
          </cell>
          <cell r="G956">
            <v>1</v>
          </cell>
          <cell r="H956">
            <v>2.4</v>
          </cell>
          <cell r="I956">
            <v>4.8</v>
          </cell>
          <cell r="J956">
            <v>8</v>
          </cell>
        </row>
        <row r="957">
          <cell r="B957">
            <v>53440</v>
          </cell>
          <cell r="C957">
            <v>0.7238</v>
          </cell>
          <cell r="D957">
            <v>0.71799999999999997</v>
          </cell>
          <cell r="E957">
            <v>5.7000000000000002E-3</v>
          </cell>
          <cell r="F957">
            <v>0</v>
          </cell>
          <cell r="G957">
            <v>0</v>
          </cell>
          <cell r="H957">
            <v>2.4</v>
          </cell>
          <cell r="I957">
            <v>4.8</v>
          </cell>
          <cell r="J957">
            <v>8</v>
          </cell>
        </row>
        <row r="958">
          <cell r="B958">
            <v>52995</v>
          </cell>
          <cell r="C958">
            <v>2.4836</v>
          </cell>
          <cell r="D958">
            <v>1.1272</v>
          </cell>
          <cell r="E958">
            <v>0.33500000000000002</v>
          </cell>
          <cell r="F958">
            <v>2.5399999999999999E-2</v>
          </cell>
          <cell r="G958">
            <v>0.99580000000000002</v>
          </cell>
          <cell r="I958">
            <v>4.8</v>
          </cell>
          <cell r="J958">
            <v>8</v>
          </cell>
        </row>
        <row r="959">
          <cell r="B959">
            <v>52509</v>
          </cell>
          <cell r="C959">
            <v>7.28</v>
          </cell>
          <cell r="D959">
            <v>5.069</v>
          </cell>
          <cell r="E959">
            <v>0.54759999999999998</v>
          </cell>
          <cell r="F959">
            <v>0.1041</v>
          </cell>
          <cell r="G959">
            <v>1.5592999999999999</v>
          </cell>
          <cell r="J959">
            <v>8</v>
          </cell>
        </row>
        <row r="961">
          <cell r="B961" t="str">
            <v>Evolução FEC Conjunto São Miguel Paulista</v>
          </cell>
        </row>
        <row r="962">
          <cell r="B962" t="str">
            <v>CONSUM</v>
          </cell>
          <cell r="C962" t="str">
            <v>TOTAL</v>
          </cell>
          <cell r="D962" t="str">
            <v>NPROG</v>
          </cell>
          <cell r="E962" t="str">
            <v>PROG</v>
          </cell>
          <cell r="F962" t="str">
            <v>SUBT INT</v>
          </cell>
          <cell r="G962" t="str">
            <v>SUBT EXT</v>
          </cell>
          <cell r="H962" t="str">
            <v>Padrão Mensal = 3,3</v>
          </cell>
          <cell r="I962" t="str">
            <v>Padrão Trimestral = 6,6</v>
          </cell>
          <cell r="J962" t="str">
            <v>Padrão Anual = 11</v>
          </cell>
        </row>
        <row r="963">
          <cell r="B963">
            <v>88510</v>
          </cell>
          <cell r="C963">
            <v>0.67659999999999998</v>
          </cell>
          <cell r="D963">
            <v>0.66900000000000004</v>
          </cell>
          <cell r="E963">
            <v>7.4999999999999997E-3</v>
          </cell>
          <cell r="F963">
            <v>0</v>
          </cell>
          <cell r="G963">
            <v>0</v>
          </cell>
          <cell r="H963">
            <v>3.3</v>
          </cell>
          <cell r="I963">
            <v>6.6</v>
          </cell>
          <cell r="J963">
            <v>11</v>
          </cell>
        </row>
        <row r="964">
          <cell r="B964">
            <v>88479</v>
          </cell>
          <cell r="C964">
            <v>1.2695000000000001</v>
          </cell>
          <cell r="D964">
            <v>0.2475</v>
          </cell>
          <cell r="E964">
            <v>2.2100000000000002E-2</v>
          </cell>
          <cell r="F964">
            <v>0.37680000000000002</v>
          </cell>
          <cell r="G964">
            <v>0.62319999999999998</v>
          </cell>
          <cell r="H964">
            <v>3.3</v>
          </cell>
          <cell r="I964">
            <v>6.6</v>
          </cell>
          <cell r="J964">
            <v>11</v>
          </cell>
        </row>
        <row r="965">
          <cell r="B965">
            <v>88477</v>
          </cell>
          <cell r="C965">
            <v>8.5300000000000001E-2</v>
          </cell>
          <cell r="D965">
            <v>7.2999999999999995E-2</v>
          </cell>
          <cell r="E965">
            <v>1.23E-2</v>
          </cell>
          <cell r="F965">
            <v>0</v>
          </cell>
          <cell r="G965">
            <v>0</v>
          </cell>
          <cell r="H965">
            <v>3.3</v>
          </cell>
          <cell r="I965">
            <v>6.6</v>
          </cell>
          <cell r="J965">
            <v>11</v>
          </cell>
        </row>
        <row r="966">
          <cell r="B966">
            <v>88489</v>
          </cell>
          <cell r="C966">
            <v>2.0314000000000001</v>
          </cell>
          <cell r="D966">
            <v>0.98960000000000004</v>
          </cell>
          <cell r="E966">
            <v>4.19E-2</v>
          </cell>
          <cell r="F966">
            <v>0.37680000000000002</v>
          </cell>
          <cell r="G966">
            <v>0.62309999999999999</v>
          </cell>
          <cell r="H966">
            <v>3.3</v>
          </cell>
          <cell r="I966">
            <v>6.6</v>
          </cell>
          <cell r="J966">
            <v>11</v>
          </cell>
        </row>
        <row r="967">
          <cell r="B967">
            <v>88430</v>
          </cell>
          <cell r="C967">
            <v>0.78720000000000001</v>
          </cell>
          <cell r="D967">
            <v>0.42949999999999999</v>
          </cell>
          <cell r="E967">
            <v>4.19E-2</v>
          </cell>
          <cell r="F967">
            <v>0.31569999999999998</v>
          </cell>
          <cell r="G967">
            <v>0</v>
          </cell>
          <cell r="H967">
            <v>3.3</v>
          </cell>
          <cell r="I967">
            <v>6.6</v>
          </cell>
          <cell r="J967">
            <v>11</v>
          </cell>
        </row>
        <row r="968">
          <cell r="B968">
            <v>88469</v>
          </cell>
          <cell r="C968">
            <v>0.8992</v>
          </cell>
          <cell r="D968">
            <v>0.72529999999999994</v>
          </cell>
          <cell r="E968">
            <v>4.2799999999999998E-2</v>
          </cell>
          <cell r="F968">
            <v>0.13100000000000001</v>
          </cell>
          <cell r="G968">
            <v>0</v>
          </cell>
          <cell r="H968">
            <v>3.3</v>
          </cell>
          <cell r="I968">
            <v>6.6</v>
          </cell>
          <cell r="J968">
            <v>11</v>
          </cell>
        </row>
        <row r="969">
          <cell r="B969">
            <v>88440</v>
          </cell>
          <cell r="C969">
            <v>0.4032</v>
          </cell>
          <cell r="D969">
            <v>0.3795</v>
          </cell>
          <cell r="E969">
            <v>2.3800000000000002E-2</v>
          </cell>
          <cell r="F969">
            <v>0</v>
          </cell>
          <cell r="G969">
            <v>0</v>
          </cell>
          <cell r="H969">
            <v>3.3</v>
          </cell>
          <cell r="I969">
            <v>6.6</v>
          </cell>
          <cell r="J969">
            <v>11</v>
          </cell>
        </row>
        <row r="970">
          <cell r="B970">
            <v>88446</v>
          </cell>
          <cell r="C970">
            <v>2.0897000000000001</v>
          </cell>
          <cell r="D970">
            <v>1.5344</v>
          </cell>
          <cell r="E970">
            <v>0.1085</v>
          </cell>
          <cell r="F970">
            <v>0.44669999999999999</v>
          </cell>
          <cell r="G970">
            <v>0</v>
          </cell>
          <cell r="H970">
            <v>3.3</v>
          </cell>
          <cell r="I970">
            <v>6.6</v>
          </cell>
          <cell r="J970">
            <v>11</v>
          </cell>
        </row>
        <row r="971">
          <cell r="B971">
            <v>89692</v>
          </cell>
          <cell r="C971">
            <v>0.42</v>
          </cell>
          <cell r="D971">
            <v>0.34799999999999998</v>
          </cell>
          <cell r="E971">
            <v>7.2099999999999997E-2</v>
          </cell>
          <cell r="F971">
            <v>0</v>
          </cell>
          <cell r="G971">
            <v>0</v>
          </cell>
          <cell r="H971">
            <v>3.3</v>
          </cell>
          <cell r="I971">
            <v>6.6</v>
          </cell>
          <cell r="J971">
            <v>11</v>
          </cell>
        </row>
        <row r="972">
          <cell r="B972">
            <v>89729</v>
          </cell>
          <cell r="C972">
            <v>0.4199</v>
          </cell>
          <cell r="D972">
            <v>0.35510000000000003</v>
          </cell>
          <cell r="E972">
            <v>6.4799999999999996E-2</v>
          </cell>
          <cell r="F972">
            <v>0</v>
          </cell>
          <cell r="G972">
            <v>0</v>
          </cell>
          <cell r="H972">
            <v>3.3</v>
          </cell>
          <cell r="I972">
            <v>6.6</v>
          </cell>
          <cell r="J972">
            <v>11</v>
          </cell>
        </row>
        <row r="973">
          <cell r="B973">
            <v>89692</v>
          </cell>
          <cell r="C973">
            <v>0.40339999999999998</v>
          </cell>
          <cell r="D973">
            <v>0.33729999999999999</v>
          </cell>
          <cell r="E973">
            <v>6.6100000000000006E-2</v>
          </cell>
          <cell r="F973">
            <v>0</v>
          </cell>
          <cell r="G973">
            <v>0</v>
          </cell>
          <cell r="H973">
            <v>3.3</v>
          </cell>
          <cell r="I973">
            <v>6.6</v>
          </cell>
          <cell r="J973">
            <v>11</v>
          </cell>
        </row>
        <row r="974">
          <cell r="B974">
            <v>89704</v>
          </cell>
          <cell r="C974">
            <v>1.2433000000000001</v>
          </cell>
          <cell r="D974">
            <v>1.0404</v>
          </cell>
          <cell r="E974">
            <v>0.20300000000000001</v>
          </cell>
          <cell r="F974">
            <v>0</v>
          </cell>
          <cell r="G974">
            <v>0</v>
          </cell>
          <cell r="H974">
            <v>3.3</v>
          </cell>
          <cell r="I974">
            <v>6.6</v>
          </cell>
          <cell r="J974">
            <v>11</v>
          </cell>
        </row>
        <row r="975">
          <cell r="B975">
            <v>89758</v>
          </cell>
          <cell r="C975">
            <v>0.52539999999999998</v>
          </cell>
          <cell r="D975">
            <v>0.36280000000000001</v>
          </cell>
          <cell r="E975">
            <v>9.6299999999999997E-2</v>
          </cell>
          <cell r="F975">
            <v>6.6199999999999995E-2</v>
          </cell>
          <cell r="G975">
            <v>0</v>
          </cell>
          <cell r="H975">
            <v>3.3</v>
          </cell>
          <cell r="I975">
            <v>6.6</v>
          </cell>
          <cell r="J975">
            <v>11</v>
          </cell>
        </row>
        <row r="976">
          <cell r="B976">
            <v>89739</v>
          </cell>
          <cell r="C976">
            <v>0.36609999999999998</v>
          </cell>
          <cell r="D976">
            <v>0.33650000000000002</v>
          </cell>
          <cell r="E976">
            <v>2.9000000000000001E-2</v>
          </cell>
          <cell r="F976">
            <v>5.9999999999999995E-4</v>
          </cell>
          <cell r="G976">
            <v>0</v>
          </cell>
          <cell r="H976">
            <v>3.3</v>
          </cell>
          <cell r="I976">
            <v>6.6</v>
          </cell>
          <cell r="J976">
            <v>11</v>
          </cell>
        </row>
        <row r="977">
          <cell r="B977">
            <v>92285</v>
          </cell>
          <cell r="C977">
            <v>0.94879999999999998</v>
          </cell>
          <cell r="D977">
            <v>0.63980000000000004</v>
          </cell>
          <cell r="E977">
            <v>6.2899999999999998E-2</v>
          </cell>
          <cell r="F977">
            <v>0.24610000000000001</v>
          </cell>
          <cell r="G977">
            <v>0</v>
          </cell>
          <cell r="H977">
            <v>3.3</v>
          </cell>
          <cell r="I977">
            <v>6.6</v>
          </cell>
          <cell r="J977">
            <v>11</v>
          </cell>
        </row>
        <row r="978">
          <cell r="B978">
            <v>90594</v>
          </cell>
          <cell r="C978">
            <v>1.8496999999999999</v>
          </cell>
          <cell r="D978">
            <v>1.3445</v>
          </cell>
          <cell r="E978">
            <v>0.18820000000000001</v>
          </cell>
          <cell r="F978">
            <v>0.31690000000000002</v>
          </cell>
          <cell r="G978">
            <v>0</v>
          </cell>
          <cell r="I978">
            <v>6.6</v>
          </cell>
          <cell r="J978">
            <v>11</v>
          </cell>
        </row>
        <row r="979">
          <cell r="B979">
            <v>89308</v>
          </cell>
          <cell r="C979">
            <v>7.2073999999999998</v>
          </cell>
          <cell r="D979">
            <v>4.9089999999999998</v>
          </cell>
          <cell r="E979">
            <v>0.54379999999999995</v>
          </cell>
          <cell r="F979">
            <v>1.1371</v>
          </cell>
          <cell r="G979">
            <v>0.61739999999999995</v>
          </cell>
          <cell r="J979">
            <v>11</v>
          </cell>
        </row>
        <row r="981">
          <cell r="B981" t="str">
            <v>Evolução FEC Conjunto São Paulo - Centro</v>
          </cell>
        </row>
        <row r="982">
          <cell r="B982" t="str">
            <v>CONSUM</v>
          </cell>
          <cell r="C982" t="str">
            <v>TOTAL</v>
          </cell>
          <cell r="D982" t="str">
            <v>NPROG</v>
          </cell>
          <cell r="E982" t="str">
            <v>PROG</v>
          </cell>
          <cell r="F982" t="str">
            <v>SUBT INT</v>
          </cell>
          <cell r="G982" t="str">
            <v>SUBT EXT</v>
          </cell>
          <cell r="H982" t="str">
            <v>Padrão Mensal = 2</v>
          </cell>
          <cell r="I982" t="str">
            <v>Padrão Trimestral = 3,6</v>
          </cell>
          <cell r="J982" t="str">
            <v>Padrão Anual = 6</v>
          </cell>
        </row>
        <row r="983">
          <cell r="B983">
            <v>103200</v>
          </cell>
          <cell r="C983">
            <v>0.34279999999999999</v>
          </cell>
          <cell r="D983">
            <v>0.2858</v>
          </cell>
          <cell r="E983">
            <v>5.7000000000000002E-2</v>
          </cell>
          <cell r="F983">
            <v>0</v>
          </cell>
          <cell r="G983">
            <v>0</v>
          </cell>
          <cell r="H983">
            <v>2</v>
          </cell>
          <cell r="I983">
            <v>3.6</v>
          </cell>
          <cell r="J983">
            <v>6</v>
          </cell>
        </row>
        <row r="984">
          <cell r="B984">
            <v>103245</v>
          </cell>
          <cell r="C984">
            <v>0.36309999999999998</v>
          </cell>
          <cell r="D984">
            <v>0.30740000000000001</v>
          </cell>
          <cell r="E984">
            <v>5.0099999999999999E-2</v>
          </cell>
          <cell r="F984">
            <v>5.5999999999999999E-3</v>
          </cell>
          <cell r="G984">
            <v>0</v>
          </cell>
          <cell r="H984">
            <v>2</v>
          </cell>
          <cell r="I984">
            <v>3.6</v>
          </cell>
          <cell r="J984">
            <v>6</v>
          </cell>
        </row>
        <row r="985">
          <cell r="B985">
            <v>103246</v>
          </cell>
          <cell r="C985">
            <v>0.81159999999999999</v>
          </cell>
          <cell r="D985">
            <v>0.29970000000000002</v>
          </cell>
          <cell r="E985">
            <v>0.18509999999999999</v>
          </cell>
          <cell r="F985">
            <v>0.2097</v>
          </cell>
          <cell r="G985">
            <v>0.1171</v>
          </cell>
          <cell r="H985">
            <v>2</v>
          </cell>
          <cell r="I985">
            <v>3.6</v>
          </cell>
          <cell r="J985">
            <v>6</v>
          </cell>
        </row>
        <row r="986">
          <cell r="B986">
            <v>103230</v>
          </cell>
          <cell r="C986">
            <v>1.5176000000000001</v>
          </cell>
          <cell r="D986">
            <v>0.89290000000000003</v>
          </cell>
          <cell r="E986">
            <v>0.29220000000000002</v>
          </cell>
          <cell r="F986">
            <v>0.21529999999999999</v>
          </cell>
          <cell r="G986">
            <v>0.1171</v>
          </cell>
          <cell r="H986">
            <v>2</v>
          </cell>
          <cell r="I986">
            <v>3.6</v>
          </cell>
          <cell r="J986">
            <v>6</v>
          </cell>
        </row>
        <row r="987">
          <cell r="B987">
            <v>103255</v>
          </cell>
          <cell r="C987">
            <v>0.75670000000000004</v>
          </cell>
          <cell r="D987">
            <v>0.19489999999999999</v>
          </cell>
          <cell r="E987">
            <v>0.28639999999999999</v>
          </cell>
          <cell r="F987">
            <v>0.14349999999999999</v>
          </cell>
          <cell r="G987">
            <v>0.13189999999999999</v>
          </cell>
          <cell r="H987">
            <v>2</v>
          </cell>
          <cell r="I987">
            <v>3.6</v>
          </cell>
          <cell r="J987">
            <v>6</v>
          </cell>
        </row>
        <row r="988">
          <cell r="B988">
            <v>103182</v>
          </cell>
          <cell r="C988">
            <v>0.67859999999999998</v>
          </cell>
          <cell r="D988">
            <v>0.28189999999999998</v>
          </cell>
          <cell r="E988">
            <v>8.9999999999999993E-3</v>
          </cell>
          <cell r="F988">
            <v>0.1903</v>
          </cell>
          <cell r="G988">
            <v>0.19739999999999999</v>
          </cell>
          <cell r="H988">
            <v>2</v>
          </cell>
          <cell r="I988">
            <v>3.6</v>
          </cell>
          <cell r="J988">
            <v>6</v>
          </cell>
        </row>
        <row r="989">
          <cell r="B989">
            <v>102840</v>
          </cell>
          <cell r="C989">
            <v>0.1042</v>
          </cell>
          <cell r="D989">
            <v>9.0200000000000002E-2</v>
          </cell>
          <cell r="E989">
            <v>1.4E-2</v>
          </cell>
          <cell r="F989">
            <v>0</v>
          </cell>
          <cell r="G989">
            <v>0</v>
          </cell>
          <cell r="H989">
            <v>2</v>
          </cell>
          <cell r="I989">
            <v>3.6</v>
          </cell>
          <cell r="J989">
            <v>6</v>
          </cell>
        </row>
        <row r="990">
          <cell r="B990">
            <v>103092</v>
          </cell>
          <cell r="C990">
            <v>1.5409999999999999</v>
          </cell>
          <cell r="D990">
            <v>0.56730000000000003</v>
          </cell>
          <cell r="E990">
            <v>0.30980000000000002</v>
          </cell>
          <cell r="F990">
            <v>0.3342</v>
          </cell>
          <cell r="G990">
            <v>0.32969999999999999</v>
          </cell>
          <cell r="H990">
            <v>2</v>
          </cell>
          <cell r="I990">
            <v>3.6</v>
          </cell>
          <cell r="J990">
            <v>6</v>
          </cell>
        </row>
        <row r="991">
          <cell r="B991">
            <v>104116</v>
          </cell>
          <cell r="C991">
            <v>0.127</v>
          </cell>
          <cell r="D991">
            <v>0.1018</v>
          </cell>
          <cell r="E991">
            <v>2.52E-2</v>
          </cell>
          <cell r="F991">
            <v>0</v>
          </cell>
          <cell r="G991">
            <v>0</v>
          </cell>
          <cell r="H991">
            <v>2</v>
          </cell>
          <cell r="I991">
            <v>3.6</v>
          </cell>
          <cell r="J991">
            <v>6</v>
          </cell>
        </row>
        <row r="992">
          <cell r="B992">
            <v>104117</v>
          </cell>
          <cell r="C992">
            <v>0.2394</v>
          </cell>
          <cell r="D992">
            <v>0.1686</v>
          </cell>
          <cell r="E992">
            <v>1.7500000000000002E-2</v>
          </cell>
          <cell r="F992">
            <v>5.33E-2</v>
          </cell>
          <cell r="G992">
            <v>0</v>
          </cell>
          <cell r="H992">
            <v>2</v>
          </cell>
          <cell r="I992">
            <v>3.6</v>
          </cell>
          <cell r="J992">
            <v>6</v>
          </cell>
        </row>
        <row r="993">
          <cell r="B993">
            <v>104070</v>
          </cell>
          <cell r="C993">
            <v>0.42430000000000001</v>
          </cell>
          <cell r="D993">
            <v>0.31819999999999998</v>
          </cell>
          <cell r="E993">
            <v>3.5000000000000003E-2</v>
          </cell>
          <cell r="F993">
            <v>7.1099999999999997E-2</v>
          </cell>
          <cell r="G993">
            <v>0</v>
          </cell>
          <cell r="H993">
            <v>2</v>
          </cell>
          <cell r="I993">
            <v>3.6</v>
          </cell>
          <cell r="J993">
            <v>6</v>
          </cell>
        </row>
        <row r="994">
          <cell r="B994">
            <v>104101</v>
          </cell>
          <cell r="C994">
            <v>0.79059999999999997</v>
          </cell>
          <cell r="D994">
            <v>0.58850000000000002</v>
          </cell>
          <cell r="E994">
            <v>7.7700000000000005E-2</v>
          </cell>
          <cell r="F994">
            <v>0.1244</v>
          </cell>
          <cell r="G994">
            <v>0</v>
          </cell>
          <cell r="H994">
            <v>2</v>
          </cell>
          <cell r="I994">
            <v>3.6</v>
          </cell>
          <cell r="J994">
            <v>6</v>
          </cell>
        </row>
        <row r="995">
          <cell r="B995">
            <v>104093</v>
          </cell>
          <cell r="C995">
            <v>0.60260000000000002</v>
          </cell>
          <cell r="D995">
            <v>0.17050000000000001</v>
          </cell>
          <cell r="E995">
            <v>0.15670000000000001</v>
          </cell>
          <cell r="F995">
            <v>4.0000000000000002E-4</v>
          </cell>
          <cell r="G995">
            <v>0.27510000000000001</v>
          </cell>
          <cell r="H995">
            <v>2</v>
          </cell>
          <cell r="I995">
            <v>3.6</v>
          </cell>
          <cell r="J995">
            <v>6</v>
          </cell>
        </row>
        <row r="996">
          <cell r="B996">
            <v>104178</v>
          </cell>
          <cell r="C996">
            <v>0.44890000000000002</v>
          </cell>
          <cell r="D996">
            <v>0.33950000000000002</v>
          </cell>
          <cell r="E996">
            <v>4.0000000000000001E-3</v>
          </cell>
          <cell r="F996">
            <v>0.10539999999999999</v>
          </cell>
          <cell r="G996">
            <v>0</v>
          </cell>
          <cell r="H996">
            <v>2</v>
          </cell>
          <cell r="I996">
            <v>3.6</v>
          </cell>
          <cell r="J996">
            <v>6</v>
          </cell>
        </row>
        <row r="997">
          <cell r="B997">
            <v>104902</v>
          </cell>
          <cell r="C997">
            <v>0.49819999999999998</v>
          </cell>
          <cell r="D997">
            <v>0.1585</v>
          </cell>
          <cell r="E997">
            <v>2.1000000000000001E-2</v>
          </cell>
          <cell r="F997">
            <v>4.4400000000000002E-2</v>
          </cell>
          <cell r="G997">
            <v>0.27429999999999999</v>
          </cell>
          <cell r="H997">
            <v>2</v>
          </cell>
          <cell r="I997">
            <v>3.6</v>
          </cell>
          <cell r="J997">
            <v>6</v>
          </cell>
        </row>
        <row r="998">
          <cell r="B998">
            <v>104391</v>
          </cell>
          <cell r="C998">
            <v>1.5495000000000001</v>
          </cell>
          <cell r="D998">
            <v>0.66810000000000003</v>
          </cell>
          <cell r="E998">
            <v>0.18129999999999999</v>
          </cell>
          <cell r="F998">
            <v>0.1502</v>
          </cell>
          <cell r="G998">
            <v>0.55000000000000004</v>
          </cell>
          <cell r="I998">
            <v>3.6</v>
          </cell>
          <cell r="J998">
            <v>6</v>
          </cell>
        </row>
        <row r="999">
          <cell r="B999">
            <v>103704</v>
          </cell>
          <cell r="C999">
            <v>5.3959999999999999</v>
          </cell>
          <cell r="D999">
            <v>2.7161</v>
          </cell>
          <cell r="E999">
            <v>0.85940000000000005</v>
          </cell>
          <cell r="F999">
            <v>0.8226</v>
          </cell>
          <cell r="G999">
            <v>0.99790000000000001</v>
          </cell>
          <cell r="J999">
            <v>6</v>
          </cell>
        </row>
        <row r="1001">
          <cell r="B1001" t="str">
            <v>Evolução FEC Conjunto São Paulo Represa Sul</v>
          </cell>
        </row>
        <row r="1002">
          <cell r="B1002" t="str">
            <v>CONSUM</v>
          </cell>
          <cell r="C1002" t="str">
            <v>TOTAL</v>
          </cell>
          <cell r="D1002" t="str">
            <v>NPROG</v>
          </cell>
          <cell r="E1002" t="str">
            <v>PROG</v>
          </cell>
          <cell r="F1002" t="str">
            <v>SUBT INT</v>
          </cell>
          <cell r="G1002" t="str">
            <v>SUBT EXT</v>
          </cell>
          <cell r="H1002" t="str">
            <v>Padrão Mensal = 7,5</v>
          </cell>
          <cell r="I1002" t="str">
            <v>Padrão Trimestral = 15</v>
          </cell>
          <cell r="J1002" t="str">
            <v>Padrão Anual = 25</v>
          </cell>
        </row>
        <row r="1003">
          <cell r="B1003">
            <v>1408</v>
          </cell>
          <cell r="C1003">
            <v>1.4489000000000001</v>
          </cell>
          <cell r="D1003">
            <v>1.4489000000000001</v>
          </cell>
          <cell r="E1003">
            <v>0</v>
          </cell>
          <cell r="F1003">
            <v>0</v>
          </cell>
          <cell r="G1003">
            <v>0</v>
          </cell>
          <cell r="H1003">
            <v>7.5</v>
          </cell>
          <cell r="I1003">
            <v>15</v>
          </cell>
          <cell r="J1003">
            <v>25</v>
          </cell>
        </row>
        <row r="1004">
          <cell r="B1004">
            <v>1408</v>
          </cell>
          <cell r="C1004">
            <v>3.0390999999999999</v>
          </cell>
          <cell r="D1004">
            <v>2.9851000000000001</v>
          </cell>
          <cell r="E1004">
            <v>0</v>
          </cell>
          <cell r="F1004">
            <v>5.3999999999999999E-2</v>
          </cell>
          <cell r="G1004">
            <v>0</v>
          </cell>
          <cell r="H1004">
            <v>7.5</v>
          </cell>
          <cell r="I1004">
            <v>15</v>
          </cell>
          <cell r="J1004">
            <v>25</v>
          </cell>
        </row>
        <row r="1005">
          <cell r="B1005">
            <v>1408</v>
          </cell>
          <cell r="C1005">
            <v>0.92120000000000002</v>
          </cell>
          <cell r="D1005">
            <v>0.83660000000000001</v>
          </cell>
          <cell r="E1005">
            <v>0</v>
          </cell>
          <cell r="F1005">
            <v>8.4500000000000006E-2</v>
          </cell>
          <cell r="G1005">
            <v>0</v>
          </cell>
          <cell r="H1005">
            <v>7.5</v>
          </cell>
          <cell r="I1005">
            <v>15</v>
          </cell>
          <cell r="J1005">
            <v>25</v>
          </cell>
        </row>
        <row r="1006">
          <cell r="B1006">
            <v>1408</v>
          </cell>
          <cell r="C1006">
            <v>5.4092000000000002</v>
          </cell>
          <cell r="D1006">
            <v>5.2706</v>
          </cell>
          <cell r="E1006">
            <v>0</v>
          </cell>
          <cell r="F1006">
            <v>0.13850000000000001</v>
          </cell>
          <cell r="G1006">
            <v>0</v>
          </cell>
          <cell r="H1006">
            <v>7.5</v>
          </cell>
          <cell r="I1006">
            <v>15</v>
          </cell>
          <cell r="J1006">
            <v>25</v>
          </cell>
        </row>
        <row r="1007">
          <cell r="B1007">
            <v>1408</v>
          </cell>
          <cell r="C1007">
            <v>0.43680000000000002</v>
          </cell>
          <cell r="D1007">
            <v>0.25069999999999998</v>
          </cell>
          <cell r="E1007">
            <v>0.18609999999999999</v>
          </cell>
          <cell r="F1007">
            <v>0</v>
          </cell>
          <cell r="G1007">
            <v>0</v>
          </cell>
          <cell r="H1007">
            <v>7.5</v>
          </cell>
          <cell r="I1007">
            <v>15</v>
          </cell>
          <cell r="J1007">
            <v>25</v>
          </cell>
        </row>
        <row r="1008">
          <cell r="B1008">
            <v>1408</v>
          </cell>
          <cell r="C1008">
            <v>0.30680000000000002</v>
          </cell>
          <cell r="D1008">
            <v>0.30680000000000002</v>
          </cell>
          <cell r="E1008">
            <v>0</v>
          </cell>
          <cell r="F1008">
            <v>0</v>
          </cell>
          <cell r="G1008">
            <v>0</v>
          </cell>
          <cell r="H1008">
            <v>7.5</v>
          </cell>
          <cell r="I1008">
            <v>15</v>
          </cell>
          <cell r="J1008">
            <v>25</v>
          </cell>
        </row>
        <row r="1009">
          <cell r="B1009">
            <v>1408</v>
          </cell>
          <cell r="C1009">
            <v>1.5334000000000001</v>
          </cell>
          <cell r="D1009">
            <v>1.5334000000000001</v>
          </cell>
          <cell r="E1009">
            <v>0</v>
          </cell>
          <cell r="F1009">
            <v>0</v>
          </cell>
          <cell r="G1009">
            <v>0</v>
          </cell>
          <cell r="H1009">
            <v>7.5</v>
          </cell>
          <cell r="I1009">
            <v>15</v>
          </cell>
          <cell r="J1009">
            <v>25</v>
          </cell>
        </row>
        <row r="1010">
          <cell r="B1010">
            <v>1408</v>
          </cell>
          <cell r="C1010">
            <v>2.2770000000000001</v>
          </cell>
          <cell r="D1010">
            <v>2.0909</v>
          </cell>
          <cell r="E1010">
            <v>0.18609999999999999</v>
          </cell>
          <cell r="F1010">
            <v>0</v>
          </cell>
          <cell r="G1010">
            <v>0</v>
          </cell>
          <cell r="H1010">
            <v>7.5</v>
          </cell>
          <cell r="I1010">
            <v>15</v>
          </cell>
          <cell r="J1010">
            <v>25</v>
          </cell>
        </row>
        <row r="1011">
          <cell r="B1011">
            <v>1408</v>
          </cell>
          <cell r="C1011">
            <v>0.81679999999999997</v>
          </cell>
          <cell r="D1011">
            <v>0.81679999999999997</v>
          </cell>
          <cell r="E1011">
            <v>0</v>
          </cell>
          <cell r="F1011">
            <v>0</v>
          </cell>
          <cell r="G1011">
            <v>0</v>
          </cell>
          <cell r="H1011">
            <v>7.5</v>
          </cell>
          <cell r="I1011">
            <v>15</v>
          </cell>
          <cell r="J1011">
            <v>25</v>
          </cell>
        </row>
        <row r="1012">
          <cell r="B1012">
            <v>1408</v>
          </cell>
          <cell r="C1012">
            <v>0.81320000000000003</v>
          </cell>
          <cell r="D1012">
            <v>0.81320000000000003</v>
          </cell>
          <cell r="E1012">
            <v>0</v>
          </cell>
          <cell r="F1012">
            <v>0</v>
          </cell>
          <cell r="G1012">
            <v>0</v>
          </cell>
          <cell r="H1012">
            <v>7.5</v>
          </cell>
          <cell r="I1012">
            <v>15</v>
          </cell>
          <cell r="J1012">
            <v>25</v>
          </cell>
        </row>
        <row r="1013">
          <cell r="B1013">
            <v>1408</v>
          </cell>
          <cell r="C1013">
            <v>0.22800000000000001</v>
          </cell>
          <cell r="D1013">
            <v>0.22090000000000001</v>
          </cell>
          <cell r="E1013">
            <v>7.1000000000000004E-3</v>
          </cell>
          <cell r="F1013">
            <v>0</v>
          </cell>
          <cell r="G1013">
            <v>0</v>
          </cell>
          <cell r="H1013">
            <v>7.5</v>
          </cell>
          <cell r="I1013">
            <v>15</v>
          </cell>
          <cell r="J1013">
            <v>25</v>
          </cell>
        </row>
        <row r="1014">
          <cell r="B1014">
            <v>1408</v>
          </cell>
          <cell r="C1014">
            <v>1.8580000000000001</v>
          </cell>
          <cell r="D1014">
            <v>1.8509</v>
          </cell>
          <cell r="E1014">
            <v>7.1000000000000004E-3</v>
          </cell>
          <cell r="F1014">
            <v>0</v>
          </cell>
          <cell r="G1014">
            <v>0</v>
          </cell>
          <cell r="H1014">
            <v>7.5</v>
          </cell>
          <cell r="I1014">
            <v>15</v>
          </cell>
          <cell r="J1014">
            <v>25</v>
          </cell>
        </row>
        <row r="1015">
          <cell r="B1015">
            <v>1408</v>
          </cell>
          <cell r="C1015">
            <v>0.78480000000000005</v>
          </cell>
          <cell r="D1015">
            <v>0.78480000000000005</v>
          </cell>
          <cell r="E1015">
            <v>0</v>
          </cell>
          <cell r="F1015">
            <v>0</v>
          </cell>
          <cell r="G1015">
            <v>0</v>
          </cell>
          <cell r="H1015">
            <v>7.5</v>
          </cell>
          <cell r="I1015">
            <v>15</v>
          </cell>
          <cell r="J1015">
            <v>25</v>
          </cell>
        </row>
        <row r="1016">
          <cell r="B1016">
            <v>1408</v>
          </cell>
          <cell r="C1016">
            <v>2.1996000000000002</v>
          </cell>
          <cell r="D1016">
            <v>2.1320999999999999</v>
          </cell>
          <cell r="E1016">
            <v>0</v>
          </cell>
          <cell r="F1016">
            <v>6.7500000000000004E-2</v>
          </cell>
          <cell r="G1016">
            <v>0</v>
          </cell>
          <cell r="H1016">
            <v>7.5</v>
          </cell>
          <cell r="I1016">
            <v>15</v>
          </cell>
          <cell r="J1016">
            <v>25</v>
          </cell>
        </row>
        <row r="1017">
          <cell r="B1017">
            <v>1408</v>
          </cell>
          <cell r="C1017">
            <v>2.3068</v>
          </cell>
          <cell r="D1017">
            <v>1.9716</v>
          </cell>
          <cell r="E1017">
            <v>0.1158</v>
          </cell>
          <cell r="F1017">
            <v>0.152</v>
          </cell>
          <cell r="G1017">
            <v>6.7500000000000004E-2</v>
          </cell>
          <cell r="H1017">
            <v>7.5</v>
          </cell>
          <cell r="I1017">
            <v>15</v>
          </cell>
          <cell r="J1017">
            <v>25</v>
          </cell>
        </row>
        <row r="1018">
          <cell r="B1018">
            <v>1408</v>
          </cell>
          <cell r="C1018">
            <v>5.2911999999999999</v>
          </cell>
          <cell r="D1018">
            <v>4.8884999999999996</v>
          </cell>
          <cell r="E1018">
            <v>0.1158</v>
          </cell>
          <cell r="F1018">
            <v>0.2195</v>
          </cell>
          <cell r="G1018">
            <v>6.7500000000000004E-2</v>
          </cell>
          <cell r="I1018">
            <v>15</v>
          </cell>
          <cell r="J1018">
            <v>25</v>
          </cell>
        </row>
        <row r="1019">
          <cell r="B1019">
            <v>1408</v>
          </cell>
          <cell r="C1019">
            <v>14.8354</v>
          </cell>
          <cell r="D1019">
            <v>14.100899999999999</v>
          </cell>
          <cell r="E1019">
            <v>0.309</v>
          </cell>
          <cell r="F1019">
            <v>0.35799999999999998</v>
          </cell>
          <cell r="G1019">
            <v>6.7500000000000004E-2</v>
          </cell>
          <cell r="J1019">
            <v>25</v>
          </cell>
        </row>
        <row r="1021">
          <cell r="B1021" t="str">
            <v>Evolução FEC Conjunto Sapopemba</v>
          </cell>
        </row>
        <row r="1022">
          <cell r="B1022" t="str">
            <v>CONSUM</v>
          </cell>
          <cell r="C1022" t="str">
            <v>TOTAL</v>
          </cell>
          <cell r="D1022" t="str">
            <v>NPROG</v>
          </cell>
          <cell r="E1022" t="str">
            <v>PROG</v>
          </cell>
          <cell r="F1022" t="str">
            <v>SUBT INT</v>
          </cell>
          <cell r="G1022" t="str">
            <v>SUBT EXT</v>
          </cell>
          <cell r="H1022" t="str">
            <v>Padrão Mensal = 2,4</v>
          </cell>
          <cell r="I1022" t="str">
            <v>Padrão Trimestral = 4,8</v>
          </cell>
          <cell r="J1022" t="str">
            <v>Padrão Anual = 8</v>
          </cell>
        </row>
        <row r="1023">
          <cell r="B1023">
            <v>96542</v>
          </cell>
          <cell r="C1023">
            <v>0.77380000000000004</v>
          </cell>
          <cell r="D1023">
            <v>0.7147</v>
          </cell>
          <cell r="E1023">
            <v>2.29E-2</v>
          </cell>
          <cell r="F1023">
            <v>3.6200000000000003E-2</v>
          </cell>
          <cell r="G1023">
            <v>0</v>
          </cell>
          <cell r="H1023">
            <v>2.4</v>
          </cell>
          <cell r="I1023">
            <v>4.8</v>
          </cell>
          <cell r="J1023">
            <v>8</v>
          </cell>
        </row>
        <row r="1024">
          <cell r="B1024">
            <v>96542</v>
          </cell>
          <cell r="C1024">
            <v>0.38169999999999998</v>
          </cell>
          <cell r="D1024">
            <v>0.32619999999999999</v>
          </cell>
          <cell r="E1024">
            <v>5.5500000000000001E-2</v>
          </cell>
          <cell r="F1024">
            <v>0</v>
          </cell>
          <cell r="G1024">
            <v>0</v>
          </cell>
          <cell r="H1024">
            <v>2.4</v>
          </cell>
          <cell r="I1024">
            <v>4.8</v>
          </cell>
          <cell r="J1024">
            <v>8</v>
          </cell>
        </row>
        <row r="1025">
          <cell r="B1025">
            <v>96305</v>
          </cell>
          <cell r="C1025">
            <v>0.29020000000000001</v>
          </cell>
          <cell r="D1025">
            <v>0.15859999999999999</v>
          </cell>
          <cell r="E1025">
            <v>2.1499999999999998E-2</v>
          </cell>
          <cell r="F1025">
            <v>0</v>
          </cell>
          <cell r="G1025">
            <v>0.1101</v>
          </cell>
          <cell r="H1025">
            <v>2.4</v>
          </cell>
          <cell r="I1025">
            <v>4.8</v>
          </cell>
          <cell r="J1025">
            <v>8</v>
          </cell>
        </row>
        <row r="1026">
          <cell r="B1026">
            <v>96463</v>
          </cell>
          <cell r="C1026">
            <v>1.4461999999999999</v>
          </cell>
          <cell r="D1026">
            <v>1.2000999999999999</v>
          </cell>
          <cell r="E1026">
            <v>9.9900000000000003E-2</v>
          </cell>
          <cell r="F1026">
            <v>3.6200000000000003E-2</v>
          </cell>
          <cell r="G1026">
            <v>0.1099</v>
          </cell>
          <cell r="H1026">
            <v>2.4</v>
          </cell>
          <cell r="I1026">
            <v>4.8</v>
          </cell>
          <cell r="J1026">
            <v>8</v>
          </cell>
        </row>
        <row r="1027">
          <cell r="B1027">
            <v>96292</v>
          </cell>
          <cell r="C1027">
            <v>0.222</v>
          </cell>
          <cell r="D1027">
            <v>0.12130000000000001</v>
          </cell>
          <cell r="E1027">
            <v>5.7999999999999996E-3</v>
          </cell>
          <cell r="F1027">
            <v>0</v>
          </cell>
          <cell r="G1027">
            <v>9.4899999999999998E-2</v>
          </cell>
          <cell r="H1027">
            <v>2.4</v>
          </cell>
          <cell r="I1027">
            <v>4.8</v>
          </cell>
          <cell r="J1027">
            <v>8</v>
          </cell>
        </row>
        <row r="1028">
          <cell r="B1028">
            <v>96289</v>
          </cell>
          <cell r="C1028">
            <v>0.53269999999999995</v>
          </cell>
          <cell r="D1028">
            <v>0.32250000000000001</v>
          </cell>
          <cell r="E1028">
            <v>6.0000000000000001E-3</v>
          </cell>
          <cell r="F1028">
            <v>0.10929999999999999</v>
          </cell>
          <cell r="G1028">
            <v>9.4899999999999998E-2</v>
          </cell>
          <cell r="H1028">
            <v>2.4</v>
          </cell>
          <cell r="I1028">
            <v>4.8</v>
          </cell>
          <cell r="J1028">
            <v>8</v>
          </cell>
        </row>
        <row r="1029">
          <cell r="B1029">
            <v>96262</v>
          </cell>
          <cell r="C1029">
            <v>0.35520000000000002</v>
          </cell>
          <cell r="D1029">
            <v>0.34420000000000001</v>
          </cell>
          <cell r="E1029">
            <v>1.0999999999999999E-2</v>
          </cell>
          <cell r="F1029">
            <v>0</v>
          </cell>
          <cell r="G1029">
            <v>0</v>
          </cell>
          <cell r="H1029">
            <v>2.4</v>
          </cell>
          <cell r="I1029">
            <v>4.8</v>
          </cell>
          <cell r="J1029">
            <v>8</v>
          </cell>
        </row>
        <row r="1030">
          <cell r="B1030">
            <v>96281</v>
          </cell>
          <cell r="C1030">
            <v>1.1099000000000001</v>
          </cell>
          <cell r="D1030">
            <v>0.78800000000000003</v>
          </cell>
          <cell r="E1030">
            <v>2.2800000000000001E-2</v>
          </cell>
          <cell r="F1030">
            <v>0.10929999999999999</v>
          </cell>
          <cell r="G1030">
            <v>0.1898</v>
          </cell>
          <cell r="H1030">
            <v>2.4</v>
          </cell>
          <cell r="I1030">
            <v>4.8</v>
          </cell>
          <cell r="J1030">
            <v>8</v>
          </cell>
        </row>
        <row r="1031">
          <cell r="B1031">
            <v>97482</v>
          </cell>
          <cell r="C1031">
            <v>0.3463</v>
          </cell>
          <cell r="D1031">
            <v>0.30330000000000001</v>
          </cell>
          <cell r="E1031">
            <v>4.2999999999999997E-2</v>
          </cell>
          <cell r="F1031">
            <v>0</v>
          </cell>
          <cell r="G1031">
            <v>0</v>
          </cell>
          <cell r="H1031">
            <v>2.4</v>
          </cell>
          <cell r="I1031">
            <v>4.8</v>
          </cell>
          <cell r="J1031">
            <v>8</v>
          </cell>
        </row>
        <row r="1032">
          <cell r="B1032">
            <v>97530</v>
          </cell>
          <cell r="C1032">
            <v>0.31280000000000002</v>
          </cell>
          <cell r="D1032">
            <v>0.2752</v>
          </cell>
          <cell r="E1032">
            <v>3.7699999999999997E-2</v>
          </cell>
          <cell r="F1032">
            <v>0</v>
          </cell>
          <cell r="G1032">
            <v>0</v>
          </cell>
          <cell r="H1032">
            <v>2.4</v>
          </cell>
          <cell r="I1032">
            <v>4.8</v>
          </cell>
          <cell r="J1032">
            <v>8</v>
          </cell>
        </row>
        <row r="1033">
          <cell r="B1033">
            <v>97529</v>
          </cell>
          <cell r="C1033">
            <v>0.43890000000000001</v>
          </cell>
          <cell r="D1033">
            <v>0.38579999999999998</v>
          </cell>
          <cell r="E1033">
            <v>5.3100000000000001E-2</v>
          </cell>
          <cell r="F1033">
            <v>0</v>
          </cell>
          <cell r="G1033">
            <v>0</v>
          </cell>
          <cell r="H1033">
            <v>2.4</v>
          </cell>
          <cell r="I1033">
            <v>4.8</v>
          </cell>
          <cell r="J1033">
            <v>8</v>
          </cell>
        </row>
        <row r="1034">
          <cell r="B1034">
            <v>97514</v>
          </cell>
          <cell r="C1034">
            <v>1.0980000000000001</v>
          </cell>
          <cell r="D1034">
            <v>0.96430000000000005</v>
          </cell>
          <cell r="E1034">
            <v>0.1338</v>
          </cell>
          <cell r="F1034">
            <v>0</v>
          </cell>
          <cell r="G1034">
            <v>0</v>
          </cell>
          <cell r="H1034">
            <v>2.4</v>
          </cell>
          <cell r="I1034">
            <v>4.8</v>
          </cell>
          <cell r="J1034">
            <v>8</v>
          </cell>
        </row>
        <row r="1035">
          <cell r="B1035">
            <v>97599</v>
          </cell>
          <cell r="C1035">
            <v>0.59030000000000005</v>
          </cell>
          <cell r="D1035">
            <v>0.46899999999999997</v>
          </cell>
          <cell r="E1035">
            <v>0.12130000000000001</v>
          </cell>
          <cell r="F1035">
            <v>0</v>
          </cell>
          <cell r="G1035">
            <v>0</v>
          </cell>
          <cell r="H1035">
            <v>2.4</v>
          </cell>
          <cell r="I1035">
            <v>4.8</v>
          </cell>
          <cell r="J1035">
            <v>8</v>
          </cell>
        </row>
        <row r="1036">
          <cell r="B1036">
            <v>97594</v>
          </cell>
          <cell r="C1036">
            <v>0.89370000000000005</v>
          </cell>
          <cell r="D1036">
            <v>0.2155</v>
          </cell>
          <cell r="E1036">
            <v>0.1366</v>
          </cell>
          <cell r="F1036">
            <v>0.15740000000000001</v>
          </cell>
          <cell r="G1036">
            <v>0.38429999999999997</v>
          </cell>
          <cell r="H1036">
            <v>2.4</v>
          </cell>
          <cell r="I1036">
            <v>4.8</v>
          </cell>
          <cell r="J1036">
            <v>8</v>
          </cell>
        </row>
        <row r="1037">
          <cell r="B1037">
            <v>98749</v>
          </cell>
          <cell r="C1037">
            <v>0.86929999999999996</v>
          </cell>
          <cell r="D1037">
            <v>0.68169999999999997</v>
          </cell>
          <cell r="E1037">
            <v>4.8399999999999999E-2</v>
          </cell>
          <cell r="F1037">
            <v>0.13930000000000001</v>
          </cell>
          <cell r="G1037">
            <v>0</v>
          </cell>
          <cell r="H1037">
            <v>2.4</v>
          </cell>
          <cell r="I1037">
            <v>4.8</v>
          </cell>
          <cell r="J1037">
            <v>8</v>
          </cell>
        </row>
        <row r="1038">
          <cell r="B1038">
            <v>97981</v>
          </cell>
          <cell r="C1038">
            <v>2.3542999999999998</v>
          </cell>
          <cell r="D1038">
            <v>1.3689</v>
          </cell>
          <cell r="E1038">
            <v>0.30570000000000003</v>
          </cell>
          <cell r="F1038">
            <v>0.29720000000000002</v>
          </cell>
          <cell r="G1038">
            <v>0.38279999999999997</v>
          </cell>
          <cell r="I1038">
            <v>4.8</v>
          </cell>
          <cell r="J1038">
            <v>8</v>
          </cell>
        </row>
        <row r="1039">
          <cell r="B1039">
            <v>97060</v>
          </cell>
          <cell r="C1039">
            <v>6.0179999999999998</v>
          </cell>
          <cell r="D1039">
            <v>4.3250000000000002</v>
          </cell>
          <cell r="E1039">
            <v>0.56489999999999996</v>
          </cell>
          <cell r="F1039">
            <v>0.44440000000000002</v>
          </cell>
          <cell r="G1039">
            <v>0.68400000000000005</v>
          </cell>
          <cell r="J1039">
            <v>8</v>
          </cell>
        </row>
        <row r="1041">
          <cell r="B1041" t="str">
            <v>Evolução FEC Conjunto Saúde</v>
          </cell>
        </row>
        <row r="1042">
          <cell r="B1042" t="str">
            <v>CONSUM</v>
          </cell>
          <cell r="C1042" t="str">
            <v>TOTAL</v>
          </cell>
          <cell r="D1042" t="str">
            <v>NPROG</v>
          </cell>
          <cell r="E1042" t="str">
            <v>PROG</v>
          </cell>
          <cell r="F1042" t="str">
            <v>SUBT INT</v>
          </cell>
          <cell r="G1042" t="str">
            <v>SUBT EXT</v>
          </cell>
          <cell r="H1042" t="str">
            <v>Padrão Mensal = 2</v>
          </cell>
          <cell r="I1042" t="str">
            <v>Padrão Trimestral = 3</v>
          </cell>
          <cell r="J1042" t="str">
            <v>Padrão Anual = 5</v>
          </cell>
        </row>
        <row r="1043">
          <cell r="B1043">
            <v>105070</v>
          </cell>
          <cell r="C1043">
            <v>0.23480000000000001</v>
          </cell>
          <cell r="D1043">
            <v>0.21859999999999999</v>
          </cell>
          <cell r="E1043">
            <v>1.6299999999999999E-2</v>
          </cell>
          <cell r="F1043">
            <v>0</v>
          </cell>
          <cell r="G1043">
            <v>0</v>
          </cell>
          <cell r="H1043">
            <v>2</v>
          </cell>
          <cell r="I1043">
            <v>3</v>
          </cell>
          <cell r="J1043">
            <v>5</v>
          </cell>
        </row>
        <row r="1044">
          <cell r="B1044">
            <v>105001</v>
          </cell>
          <cell r="C1044">
            <v>0.76590000000000003</v>
          </cell>
          <cell r="D1044">
            <v>0.47749999999999998</v>
          </cell>
          <cell r="E1044">
            <v>8.8000000000000005E-3</v>
          </cell>
          <cell r="F1044">
            <v>0.27960000000000002</v>
          </cell>
          <cell r="G1044">
            <v>0</v>
          </cell>
          <cell r="H1044">
            <v>2</v>
          </cell>
          <cell r="I1044">
            <v>3</v>
          </cell>
          <cell r="J1044">
            <v>5</v>
          </cell>
        </row>
        <row r="1045">
          <cell r="B1045">
            <v>105051</v>
          </cell>
          <cell r="C1045">
            <v>0.4224</v>
          </cell>
          <cell r="D1045">
            <v>0.27960000000000002</v>
          </cell>
          <cell r="E1045">
            <v>2.1600000000000001E-2</v>
          </cell>
          <cell r="F1045">
            <v>0</v>
          </cell>
          <cell r="G1045">
            <v>0.1212</v>
          </cell>
          <cell r="H1045">
            <v>2</v>
          </cell>
          <cell r="I1045">
            <v>3</v>
          </cell>
          <cell r="J1045">
            <v>5</v>
          </cell>
        </row>
        <row r="1046">
          <cell r="B1046">
            <v>105041</v>
          </cell>
          <cell r="C1046">
            <v>1.4229000000000001</v>
          </cell>
          <cell r="D1046">
            <v>0.97560000000000002</v>
          </cell>
          <cell r="E1046">
            <v>4.6699999999999998E-2</v>
          </cell>
          <cell r="F1046">
            <v>0.27950000000000003</v>
          </cell>
          <cell r="G1046">
            <v>0.1212</v>
          </cell>
          <cell r="H1046">
            <v>2</v>
          </cell>
          <cell r="I1046">
            <v>3</v>
          </cell>
          <cell r="J1046">
            <v>5</v>
          </cell>
        </row>
        <row r="1047">
          <cell r="B1047">
            <v>105053</v>
          </cell>
          <cell r="C1047">
            <v>0.66549999999999998</v>
          </cell>
          <cell r="D1047">
            <v>8.6099999999999996E-2</v>
          </cell>
          <cell r="E1047">
            <v>6.4999999999999997E-3</v>
          </cell>
          <cell r="F1047">
            <v>2.0000000000000001E-4</v>
          </cell>
          <cell r="G1047">
            <v>0.57269999999999999</v>
          </cell>
          <cell r="H1047">
            <v>2</v>
          </cell>
          <cell r="I1047">
            <v>3</v>
          </cell>
          <cell r="J1047">
            <v>5</v>
          </cell>
        </row>
        <row r="1048">
          <cell r="B1048">
            <v>105032</v>
          </cell>
          <cell r="C1048">
            <v>0.26140000000000002</v>
          </cell>
          <cell r="D1048">
            <v>0.25240000000000001</v>
          </cell>
          <cell r="E1048">
            <v>8.8999999999999999E-3</v>
          </cell>
          <cell r="F1048">
            <v>0</v>
          </cell>
          <cell r="G1048">
            <v>0</v>
          </cell>
          <cell r="H1048">
            <v>2</v>
          </cell>
          <cell r="I1048">
            <v>3</v>
          </cell>
          <cell r="J1048">
            <v>5</v>
          </cell>
        </row>
        <row r="1049">
          <cell r="B1049">
            <v>105032</v>
          </cell>
          <cell r="C1049">
            <v>5.1900000000000002E-2</v>
          </cell>
          <cell r="D1049">
            <v>4.02E-2</v>
          </cell>
          <cell r="E1049">
            <v>1.17E-2</v>
          </cell>
          <cell r="F1049">
            <v>0</v>
          </cell>
          <cell r="G1049">
            <v>0</v>
          </cell>
          <cell r="H1049">
            <v>2</v>
          </cell>
          <cell r="I1049">
            <v>3</v>
          </cell>
          <cell r="J1049">
            <v>5</v>
          </cell>
        </row>
        <row r="1050">
          <cell r="B1050">
            <v>105039</v>
          </cell>
          <cell r="C1050">
            <v>0.97889999999999999</v>
          </cell>
          <cell r="D1050">
            <v>0.37869999999999998</v>
          </cell>
          <cell r="E1050">
            <v>2.7099999999999999E-2</v>
          </cell>
          <cell r="F1050">
            <v>2.0000000000000001E-4</v>
          </cell>
          <cell r="G1050">
            <v>0.57279999999999998</v>
          </cell>
          <cell r="H1050">
            <v>2</v>
          </cell>
          <cell r="I1050">
            <v>3</v>
          </cell>
          <cell r="J1050">
            <v>5</v>
          </cell>
        </row>
        <row r="1051">
          <cell r="B1051">
            <v>106751</v>
          </cell>
          <cell r="C1051">
            <v>5.1499999999999997E-2</v>
          </cell>
          <cell r="D1051">
            <v>4.2700000000000002E-2</v>
          </cell>
          <cell r="E1051">
            <v>8.8000000000000005E-3</v>
          </cell>
          <cell r="F1051">
            <v>0</v>
          </cell>
          <cell r="G1051">
            <v>0</v>
          </cell>
          <cell r="H1051">
            <v>2</v>
          </cell>
          <cell r="I1051">
            <v>3</v>
          </cell>
          <cell r="J1051">
            <v>5</v>
          </cell>
        </row>
        <row r="1052">
          <cell r="B1052">
            <v>106751</v>
          </cell>
          <cell r="C1052">
            <v>0.13239999999999999</v>
          </cell>
          <cell r="D1052">
            <v>6.8400000000000002E-2</v>
          </cell>
          <cell r="E1052">
            <v>1.5800000000000002E-2</v>
          </cell>
          <cell r="F1052">
            <v>4.82E-2</v>
          </cell>
          <cell r="G1052">
            <v>0</v>
          </cell>
          <cell r="H1052">
            <v>2</v>
          </cell>
          <cell r="I1052">
            <v>3</v>
          </cell>
          <cell r="J1052">
            <v>5</v>
          </cell>
        </row>
        <row r="1053">
          <cell r="B1053">
            <v>106727</v>
          </cell>
          <cell r="C1053">
            <v>0.16200000000000001</v>
          </cell>
          <cell r="D1053">
            <v>5.57E-2</v>
          </cell>
          <cell r="E1053">
            <v>3.0000000000000001E-3</v>
          </cell>
          <cell r="F1053">
            <v>0.1033</v>
          </cell>
          <cell r="G1053">
            <v>0</v>
          </cell>
          <cell r="H1053">
            <v>2</v>
          </cell>
          <cell r="I1053">
            <v>3</v>
          </cell>
          <cell r="J1053">
            <v>5</v>
          </cell>
        </row>
        <row r="1054">
          <cell r="B1054">
            <v>106743</v>
          </cell>
          <cell r="C1054">
            <v>0.34589999999999999</v>
          </cell>
          <cell r="D1054">
            <v>0.1668</v>
          </cell>
          <cell r="E1054">
            <v>2.76E-2</v>
          </cell>
          <cell r="F1054">
            <v>0.1515</v>
          </cell>
          <cell r="G1054">
            <v>0</v>
          </cell>
          <cell r="H1054">
            <v>2</v>
          </cell>
          <cell r="I1054">
            <v>3</v>
          </cell>
          <cell r="J1054">
            <v>5</v>
          </cell>
        </row>
        <row r="1055">
          <cell r="B1055">
            <v>106760</v>
          </cell>
          <cell r="C1055">
            <v>0.47160000000000002</v>
          </cell>
          <cell r="D1055">
            <v>0.33800000000000002</v>
          </cell>
          <cell r="E1055">
            <v>1.37E-2</v>
          </cell>
          <cell r="F1055">
            <v>0.11990000000000001</v>
          </cell>
          <cell r="G1055">
            <v>0</v>
          </cell>
          <cell r="H1055">
            <v>2</v>
          </cell>
          <cell r="I1055">
            <v>3</v>
          </cell>
          <cell r="J1055">
            <v>5</v>
          </cell>
        </row>
        <row r="1056">
          <cell r="B1056">
            <v>106542</v>
          </cell>
          <cell r="C1056">
            <v>0.1119</v>
          </cell>
          <cell r="D1056">
            <v>9.1600000000000001E-2</v>
          </cell>
          <cell r="E1056">
            <v>2.0299999999999999E-2</v>
          </cell>
          <cell r="F1056">
            <v>0</v>
          </cell>
          <cell r="G1056">
            <v>0</v>
          </cell>
          <cell r="H1056">
            <v>2</v>
          </cell>
          <cell r="I1056">
            <v>3</v>
          </cell>
          <cell r="J1056">
            <v>5</v>
          </cell>
        </row>
        <row r="1057">
          <cell r="B1057">
            <v>108758</v>
          </cell>
          <cell r="C1057">
            <v>0.224</v>
          </cell>
          <cell r="D1057">
            <v>0.20710000000000001</v>
          </cell>
          <cell r="E1057">
            <v>1.6799999999999999E-2</v>
          </cell>
          <cell r="F1057">
            <v>0</v>
          </cell>
          <cell r="G1057">
            <v>0</v>
          </cell>
          <cell r="H1057">
            <v>2</v>
          </cell>
          <cell r="I1057">
            <v>3</v>
          </cell>
          <cell r="J1057">
            <v>5</v>
          </cell>
        </row>
        <row r="1058">
          <cell r="B1058">
            <v>107353</v>
          </cell>
          <cell r="C1058">
            <v>0.80700000000000005</v>
          </cell>
          <cell r="D1058">
            <v>0.63690000000000002</v>
          </cell>
          <cell r="E1058">
            <v>5.0799999999999998E-2</v>
          </cell>
          <cell r="F1058">
            <v>0.1192</v>
          </cell>
          <cell r="G1058">
            <v>0</v>
          </cell>
          <cell r="I1058">
            <v>3</v>
          </cell>
          <cell r="J1058">
            <v>5</v>
          </cell>
        </row>
        <row r="1059">
          <cell r="B1059">
            <v>106044</v>
          </cell>
          <cell r="C1059">
            <v>3.5442</v>
          </cell>
          <cell r="D1059">
            <v>2.1541000000000001</v>
          </cell>
          <cell r="E1059">
            <v>0.15229999999999999</v>
          </cell>
          <cell r="F1059">
            <v>0.55020000000000002</v>
          </cell>
          <cell r="G1059">
            <v>0.68740000000000001</v>
          </cell>
          <cell r="J1059">
            <v>5</v>
          </cell>
        </row>
        <row r="1061">
          <cell r="B1061" t="str">
            <v>Evolução FEC Conjunto Taboão da Serra</v>
          </cell>
        </row>
        <row r="1062">
          <cell r="B1062" t="str">
            <v>CONSUM</v>
          </cell>
          <cell r="C1062" t="str">
            <v>TOTAL</v>
          </cell>
          <cell r="D1062" t="str">
            <v>NPROG</v>
          </cell>
          <cell r="E1062" t="str">
            <v>PROG</v>
          </cell>
          <cell r="F1062" t="str">
            <v>SUBT INT</v>
          </cell>
          <cell r="G1062" t="str">
            <v>SUBT EXT</v>
          </cell>
          <cell r="H1062" t="str">
            <v>Padrão Mensal = 3,3</v>
          </cell>
          <cell r="I1062" t="str">
            <v>Padrão Trimestral = 6,6</v>
          </cell>
          <cell r="J1062" t="str">
            <v>Padrão Anual = 11</v>
          </cell>
        </row>
        <row r="1063">
          <cell r="B1063">
            <v>64339</v>
          </cell>
          <cell r="C1063">
            <v>1.3139000000000001</v>
          </cell>
          <cell r="D1063">
            <v>1.2254</v>
          </cell>
          <cell r="E1063">
            <v>8.8499999999999995E-2</v>
          </cell>
          <cell r="F1063">
            <v>0</v>
          </cell>
          <cell r="G1063">
            <v>0</v>
          </cell>
          <cell r="H1063">
            <v>3.3</v>
          </cell>
          <cell r="I1063">
            <v>6.6</v>
          </cell>
          <cell r="J1063">
            <v>11</v>
          </cell>
        </row>
        <row r="1064">
          <cell r="B1064">
            <v>64342</v>
          </cell>
          <cell r="C1064">
            <v>2.496</v>
          </cell>
          <cell r="D1064">
            <v>2.1753999999999998</v>
          </cell>
          <cell r="E1064">
            <v>0.3155</v>
          </cell>
          <cell r="F1064">
            <v>5.1999999999999998E-3</v>
          </cell>
          <cell r="G1064">
            <v>0</v>
          </cell>
          <cell r="H1064">
            <v>3.3</v>
          </cell>
          <cell r="I1064">
            <v>6.6</v>
          </cell>
          <cell r="J1064">
            <v>11</v>
          </cell>
        </row>
        <row r="1065">
          <cell r="B1065">
            <v>64306</v>
          </cell>
          <cell r="C1065">
            <v>0.79159999999999997</v>
          </cell>
          <cell r="D1065">
            <v>0.75149999999999995</v>
          </cell>
          <cell r="E1065">
            <v>3.2500000000000001E-2</v>
          </cell>
          <cell r="F1065">
            <v>0</v>
          </cell>
          <cell r="G1065">
            <v>7.4999999999999997E-3</v>
          </cell>
          <cell r="H1065">
            <v>3.3</v>
          </cell>
          <cell r="I1065">
            <v>6.6</v>
          </cell>
          <cell r="J1065">
            <v>11</v>
          </cell>
        </row>
        <row r="1066">
          <cell r="B1066">
            <v>64329</v>
          </cell>
          <cell r="C1066">
            <v>4.6018999999999997</v>
          </cell>
          <cell r="D1066">
            <v>4.1527000000000003</v>
          </cell>
          <cell r="E1066">
            <v>0.43659999999999999</v>
          </cell>
          <cell r="F1066">
            <v>5.1999999999999998E-3</v>
          </cell>
          <cell r="G1066">
            <v>7.4999999999999997E-3</v>
          </cell>
          <cell r="H1066">
            <v>3.3</v>
          </cell>
          <cell r="I1066">
            <v>6.6</v>
          </cell>
          <cell r="J1066">
            <v>11</v>
          </cell>
        </row>
        <row r="1067">
          <cell r="B1067">
            <v>64279</v>
          </cell>
          <cell r="C1067">
            <v>0.15029999999999999</v>
          </cell>
          <cell r="D1067">
            <v>0.1244</v>
          </cell>
          <cell r="E1067">
            <v>2.5899999999999999E-2</v>
          </cell>
          <cell r="F1067">
            <v>0</v>
          </cell>
          <cell r="G1067">
            <v>0</v>
          </cell>
          <cell r="H1067">
            <v>3.3</v>
          </cell>
          <cell r="I1067">
            <v>6.6</v>
          </cell>
          <cell r="J1067">
            <v>11</v>
          </cell>
        </row>
        <row r="1068">
          <cell r="B1068">
            <v>64399</v>
          </cell>
          <cell r="C1068">
            <v>1.3059000000000001</v>
          </cell>
          <cell r="D1068">
            <v>0.45369999999999999</v>
          </cell>
          <cell r="E1068">
            <v>2E-3</v>
          </cell>
          <cell r="F1068">
            <v>0.85019999999999996</v>
          </cell>
          <cell r="G1068">
            <v>0</v>
          </cell>
          <cell r="H1068">
            <v>3.3</v>
          </cell>
          <cell r="I1068">
            <v>6.6</v>
          </cell>
          <cell r="J1068">
            <v>11</v>
          </cell>
        </row>
        <row r="1069">
          <cell r="B1069">
            <v>64380</v>
          </cell>
          <cell r="C1069">
            <v>0.16869999999999999</v>
          </cell>
          <cell r="D1069">
            <v>0.1575</v>
          </cell>
          <cell r="E1069">
            <v>1.12E-2</v>
          </cell>
          <cell r="F1069">
            <v>0</v>
          </cell>
          <cell r="G1069">
            <v>0</v>
          </cell>
          <cell r="H1069">
            <v>3.3</v>
          </cell>
          <cell r="I1069">
            <v>6.6</v>
          </cell>
          <cell r="J1069">
            <v>11</v>
          </cell>
        </row>
        <row r="1070">
          <cell r="B1070">
            <v>64353</v>
          </cell>
          <cell r="C1070">
            <v>1.6256999999999999</v>
          </cell>
          <cell r="D1070">
            <v>0.73580000000000001</v>
          </cell>
          <cell r="E1070">
            <v>3.9100000000000003E-2</v>
          </cell>
          <cell r="F1070">
            <v>0.8508</v>
          </cell>
          <cell r="G1070">
            <v>0</v>
          </cell>
          <cell r="H1070">
            <v>3.3</v>
          </cell>
          <cell r="I1070">
            <v>6.6</v>
          </cell>
          <cell r="J1070">
            <v>11</v>
          </cell>
        </row>
        <row r="1071">
          <cell r="B1071">
            <v>65037</v>
          </cell>
          <cell r="C1071">
            <v>0.64839999999999998</v>
          </cell>
          <cell r="D1071">
            <v>0.64759999999999995</v>
          </cell>
          <cell r="E1071">
            <v>8.0000000000000004E-4</v>
          </cell>
          <cell r="F1071">
            <v>0</v>
          </cell>
          <cell r="G1071">
            <v>0</v>
          </cell>
          <cell r="H1071">
            <v>3.3</v>
          </cell>
          <cell r="I1071">
            <v>6.6</v>
          </cell>
          <cell r="J1071">
            <v>11</v>
          </cell>
        </row>
        <row r="1072">
          <cell r="B1072">
            <v>65043</v>
          </cell>
          <cell r="C1072">
            <v>0.55369999999999997</v>
          </cell>
          <cell r="D1072">
            <v>0.5494</v>
          </cell>
          <cell r="E1072">
            <v>4.3E-3</v>
          </cell>
          <cell r="F1072">
            <v>0</v>
          </cell>
          <cell r="G1072">
            <v>0</v>
          </cell>
          <cell r="H1072">
            <v>3.3</v>
          </cell>
          <cell r="I1072">
            <v>6.6</v>
          </cell>
          <cell r="J1072">
            <v>11</v>
          </cell>
        </row>
        <row r="1073">
          <cell r="B1073">
            <v>65033</v>
          </cell>
          <cell r="C1073">
            <v>0.71199999999999997</v>
          </cell>
          <cell r="D1073">
            <v>0.52800000000000002</v>
          </cell>
          <cell r="E1073">
            <v>8.0999999999999996E-3</v>
          </cell>
          <cell r="F1073">
            <v>0.1759</v>
          </cell>
          <cell r="G1073">
            <v>0</v>
          </cell>
          <cell r="H1073">
            <v>3.3</v>
          </cell>
          <cell r="I1073">
            <v>6.6</v>
          </cell>
          <cell r="J1073">
            <v>11</v>
          </cell>
        </row>
        <row r="1074">
          <cell r="B1074">
            <v>65038</v>
          </cell>
          <cell r="C1074">
            <v>1.9140999999999999</v>
          </cell>
          <cell r="D1074">
            <v>1.7250000000000001</v>
          </cell>
          <cell r="E1074">
            <v>1.32E-2</v>
          </cell>
          <cell r="F1074">
            <v>0.1759</v>
          </cell>
          <cell r="G1074">
            <v>0</v>
          </cell>
          <cell r="H1074">
            <v>3.3</v>
          </cell>
          <cell r="I1074">
            <v>6.6</v>
          </cell>
          <cell r="J1074">
            <v>11</v>
          </cell>
        </row>
        <row r="1075">
          <cell r="B1075">
            <v>65061</v>
          </cell>
          <cell r="C1075">
            <v>0.65720000000000001</v>
          </cell>
          <cell r="D1075">
            <v>0.63749999999999996</v>
          </cell>
          <cell r="E1075">
            <v>7.6E-3</v>
          </cell>
          <cell r="F1075">
            <v>4.3E-3</v>
          </cell>
          <cell r="G1075">
            <v>7.7999999999999996E-3</v>
          </cell>
          <cell r="H1075">
            <v>3.3</v>
          </cell>
          <cell r="I1075">
            <v>6.6</v>
          </cell>
          <cell r="J1075">
            <v>11</v>
          </cell>
        </row>
        <row r="1076">
          <cell r="B1076">
            <v>65056</v>
          </cell>
          <cell r="C1076">
            <v>0.39500000000000002</v>
          </cell>
          <cell r="D1076">
            <v>0.3866</v>
          </cell>
          <cell r="E1076">
            <v>8.3000000000000001E-3</v>
          </cell>
          <cell r="F1076">
            <v>0</v>
          </cell>
          <cell r="G1076">
            <v>0</v>
          </cell>
          <cell r="H1076">
            <v>3.3</v>
          </cell>
          <cell r="I1076">
            <v>6.6</v>
          </cell>
          <cell r="J1076">
            <v>11</v>
          </cell>
        </row>
        <row r="1077">
          <cell r="B1077">
            <v>66253</v>
          </cell>
          <cell r="C1077">
            <v>0.43559999999999999</v>
          </cell>
          <cell r="D1077">
            <v>0.43380000000000002</v>
          </cell>
          <cell r="E1077">
            <v>1.8E-3</v>
          </cell>
          <cell r="F1077">
            <v>0</v>
          </cell>
          <cell r="G1077">
            <v>0</v>
          </cell>
          <cell r="H1077">
            <v>3.3</v>
          </cell>
          <cell r="I1077">
            <v>6.6</v>
          </cell>
          <cell r="J1077">
            <v>11</v>
          </cell>
        </row>
        <row r="1078">
          <cell r="B1078">
            <v>65457</v>
          </cell>
          <cell r="C1078">
            <v>1.4866999999999999</v>
          </cell>
          <cell r="D1078">
            <v>1.4570000000000001</v>
          </cell>
          <cell r="E1078">
            <v>1.7600000000000001E-2</v>
          </cell>
          <cell r="F1078">
            <v>4.3E-3</v>
          </cell>
          <cell r="G1078">
            <v>7.7999999999999996E-3</v>
          </cell>
          <cell r="I1078">
            <v>6.6</v>
          </cell>
          <cell r="J1078">
            <v>11</v>
          </cell>
        </row>
        <row r="1079">
          <cell r="B1079">
            <v>64794</v>
          </cell>
          <cell r="C1079">
            <v>9.6067999999999998</v>
          </cell>
          <cell r="D1079">
            <v>8.0570000000000004</v>
          </cell>
          <cell r="E1079">
            <v>0.50329999999999997</v>
          </cell>
          <cell r="F1079">
            <v>1.0309999999999999</v>
          </cell>
          <cell r="G1079">
            <v>1.5299999999999999E-2</v>
          </cell>
          <cell r="J1079">
            <v>11</v>
          </cell>
        </row>
        <row r="1081">
          <cell r="B1081" t="str">
            <v>Evolução FEC Conjunto Tatuapé</v>
          </cell>
        </row>
        <row r="1082">
          <cell r="B1082" t="str">
            <v>CONSUM</v>
          </cell>
          <cell r="C1082" t="str">
            <v>TOTAL</v>
          </cell>
          <cell r="D1082" t="str">
            <v>NPROG</v>
          </cell>
          <cell r="E1082" t="str">
            <v>PROG</v>
          </cell>
          <cell r="F1082" t="str">
            <v>SUBT INT</v>
          </cell>
          <cell r="G1082" t="str">
            <v>SUBT EXT</v>
          </cell>
          <cell r="H1082" t="str">
            <v>Padrão Mensal = 2</v>
          </cell>
          <cell r="I1082" t="str">
            <v>Padrão Trimestral = 3,6</v>
          </cell>
          <cell r="J1082" t="str">
            <v>Padrão Anual = 6</v>
          </cell>
        </row>
        <row r="1083">
          <cell r="B1083">
            <v>48235</v>
          </cell>
          <cell r="C1083">
            <v>1.0046999999999999</v>
          </cell>
          <cell r="D1083">
            <v>0.3357</v>
          </cell>
          <cell r="E1083">
            <v>5.4000000000000003E-3</v>
          </cell>
          <cell r="F1083">
            <v>0.66369999999999996</v>
          </cell>
          <cell r="G1083">
            <v>0</v>
          </cell>
          <cell r="H1083">
            <v>2</v>
          </cell>
          <cell r="I1083">
            <v>3.6</v>
          </cell>
          <cell r="J1083">
            <v>6</v>
          </cell>
        </row>
        <row r="1084">
          <cell r="B1084">
            <v>48128</v>
          </cell>
          <cell r="C1084">
            <v>0.4083</v>
          </cell>
          <cell r="D1084">
            <v>0.14860000000000001</v>
          </cell>
          <cell r="E1084">
            <v>1.2E-2</v>
          </cell>
          <cell r="F1084">
            <v>0.2477</v>
          </cell>
          <cell r="G1084">
            <v>0</v>
          </cell>
          <cell r="H1084">
            <v>2</v>
          </cell>
          <cell r="I1084">
            <v>3.6</v>
          </cell>
          <cell r="J1084">
            <v>6</v>
          </cell>
        </row>
        <row r="1085">
          <cell r="B1085">
            <v>48031</v>
          </cell>
          <cell r="C1085">
            <v>0.37519999999999998</v>
          </cell>
          <cell r="D1085">
            <v>0.3211</v>
          </cell>
          <cell r="E1085">
            <v>6.7999999999999996E-3</v>
          </cell>
          <cell r="F1085">
            <v>0</v>
          </cell>
          <cell r="G1085">
            <v>4.7199999999999999E-2</v>
          </cell>
          <cell r="H1085">
            <v>2</v>
          </cell>
          <cell r="I1085">
            <v>3.6</v>
          </cell>
          <cell r="J1085">
            <v>6</v>
          </cell>
        </row>
        <row r="1086">
          <cell r="B1086">
            <v>48131</v>
          </cell>
          <cell r="C1086">
            <v>1.7896000000000001</v>
          </cell>
          <cell r="D1086">
            <v>0.8054</v>
          </cell>
          <cell r="E1086">
            <v>2.4199999999999999E-2</v>
          </cell>
          <cell r="F1086">
            <v>0.91279999999999994</v>
          </cell>
          <cell r="G1086">
            <v>4.7100000000000003E-2</v>
          </cell>
          <cell r="H1086">
            <v>2</v>
          </cell>
          <cell r="I1086">
            <v>3.6</v>
          </cell>
          <cell r="J1086">
            <v>6</v>
          </cell>
        </row>
        <row r="1087">
          <cell r="B1087">
            <v>48035</v>
          </cell>
          <cell r="C1087">
            <v>6.1400000000000003E-2</v>
          </cell>
          <cell r="D1087">
            <v>2.46E-2</v>
          </cell>
          <cell r="E1087">
            <v>6.4999999999999997E-3</v>
          </cell>
          <cell r="F1087">
            <v>3.0300000000000001E-2</v>
          </cell>
          <cell r="G1087">
            <v>0</v>
          </cell>
          <cell r="H1087">
            <v>2</v>
          </cell>
          <cell r="I1087">
            <v>3.6</v>
          </cell>
          <cell r="J1087">
            <v>6</v>
          </cell>
        </row>
        <row r="1088">
          <cell r="B1088">
            <v>48035</v>
          </cell>
          <cell r="C1088">
            <v>4.5400000000000003E-2</v>
          </cell>
          <cell r="D1088">
            <v>2.7E-2</v>
          </cell>
          <cell r="E1088">
            <v>1.84E-2</v>
          </cell>
          <cell r="F1088">
            <v>0</v>
          </cell>
          <cell r="G1088">
            <v>0</v>
          </cell>
          <cell r="H1088">
            <v>2</v>
          </cell>
          <cell r="I1088">
            <v>3.6</v>
          </cell>
          <cell r="J1088">
            <v>6</v>
          </cell>
        </row>
        <row r="1089">
          <cell r="B1089">
            <v>48033</v>
          </cell>
          <cell r="C1089">
            <v>5.6099999999999997E-2</v>
          </cell>
          <cell r="D1089">
            <v>4.1599999999999998E-2</v>
          </cell>
          <cell r="E1089">
            <v>1.46E-2</v>
          </cell>
          <cell r="F1089">
            <v>0</v>
          </cell>
          <cell r="G1089">
            <v>0</v>
          </cell>
          <cell r="H1089">
            <v>2</v>
          </cell>
          <cell r="I1089">
            <v>3.6</v>
          </cell>
          <cell r="J1089">
            <v>6</v>
          </cell>
        </row>
        <row r="1090">
          <cell r="B1090">
            <v>48034</v>
          </cell>
          <cell r="C1090">
            <v>0.16289999999999999</v>
          </cell>
          <cell r="D1090">
            <v>9.3200000000000005E-2</v>
          </cell>
          <cell r="E1090">
            <v>3.95E-2</v>
          </cell>
          <cell r="F1090">
            <v>3.0300000000000001E-2</v>
          </cell>
          <cell r="G1090">
            <v>0</v>
          </cell>
          <cell r="H1090">
            <v>2</v>
          </cell>
          <cell r="I1090">
            <v>3.6</v>
          </cell>
          <cell r="J1090">
            <v>6</v>
          </cell>
        </row>
        <row r="1091">
          <cell r="B1091">
            <v>48701</v>
          </cell>
          <cell r="C1091">
            <v>0.13289999999999999</v>
          </cell>
          <cell r="D1091">
            <v>6.83E-2</v>
          </cell>
          <cell r="E1091">
            <v>6.0499999999999998E-2</v>
          </cell>
          <cell r="F1091">
            <v>4.1000000000000003E-3</v>
          </cell>
          <cell r="G1091">
            <v>0</v>
          </cell>
          <cell r="H1091">
            <v>2</v>
          </cell>
          <cell r="I1091">
            <v>3.6</v>
          </cell>
          <cell r="J1091">
            <v>6</v>
          </cell>
        </row>
        <row r="1092">
          <cell r="B1092">
            <v>48534</v>
          </cell>
          <cell r="C1092">
            <v>3.2500000000000001E-2</v>
          </cell>
          <cell r="D1092">
            <v>2.7799999999999998E-2</v>
          </cell>
          <cell r="E1092">
            <v>4.7000000000000002E-3</v>
          </cell>
          <cell r="F1092">
            <v>0</v>
          </cell>
          <cell r="G1092">
            <v>0</v>
          </cell>
          <cell r="H1092">
            <v>2</v>
          </cell>
          <cell r="I1092">
            <v>3.6</v>
          </cell>
          <cell r="J1092">
            <v>6</v>
          </cell>
        </row>
        <row r="1093">
          <cell r="B1093">
            <v>48534</v>
          </cell>
          <cell r="C1093">
            <v>0.46789999999999998</v>
          </cell>
          <cell r="D1093">
            <v>5.1499999999999997E-2</v>
          </cell>
          <cell r="E1093">
            <v>4.7999999999999996E-3</v>
          </cell>
          <cell r="F1093">
            <v>0.41160000000000002</v>
          </cell>
          <cell r="G1093">
            <v>0</v>
          </cell>
          <cell r="H1093">
            <v>2</v>
          </cell>
          <cell r="I1093">
            <v>3.6</v>
          </cell>
          <cell r="J1093">
            <v>6</v>
          </cell>
        </row>
        <row r="1094">
          <cell r="B1094">
            <v>48590</v>
          </cell>
          <cell r="C1094">
            <v>0.63300000000000001</v>
          </cell>
          <cell r="D1094">
            <v>0.1477</v>
          </cell>
          <cell r="E1094">
            <v>7.0099999999999996E-2</v>
          </cell>
          <cell r="F1094">
            <v>0.41520000000000001</v>
          </cell>
          <cell r="G1094">
            <v>0</v>
          </cell>
          <cell r="H1094">
            <v>2</v>
          </cell>
          <cell r="I1094">
            <v>3.6</v>
          </cell>
          <cell r="J1094">
            <v>6</v>
          </cell>
        </row>
        <row r="1095">
          <cell r="B1095">
            <v>48550</v>
          </cell>
          <cell r="C1095">
            <v>0.20710000000000001</v>
          </cell>
          <cell r="D1095">
            <v>0.20599999999999999</v>
          </cell>
          <cell r="E1095">
            <v>1.1000000000000001E-3</v>
          </cell>
          <cell r="F1095">
            <v>0</v>
          </cell>
          <cell r="G1095">
            <v>0</v>
          </cell>
          <cell r="H1095">
            <v>2</v>
          </cell>
          <cell r="I1095">
            <v>3.6</v>
          </cell>
          <cell r="J1095">
            <v>6</v>
          </cell>
        </row>
        <row r="1096">
          <cell r="B1096">
            <v>48546</v>
          </cell>
          <cell r="C1096">
            <v>3.5200000000000002E-2</v>
          </cell>
          <cell r="D1096">
            <v>1.1900000000000001E-2</v>
          </cell>
          <cell r="E1096">
            <v>2.3400000000000001E-2</v>
          </cell>
          <cell r="F1096">
            <v>0</v>
          </cell>
          <cell r="G1096">
            <v>0</v>
          </cell>
          <cell r="H1096">
            <v>2</v>
          </cell>
          <cell r="I1096">
            <v>3.6</v>
          </cell>
          <cell r="J1096">
            <v>6</v>
          </cell>
        </row>
        <row r="1097">
          <cell r="B1097">
            <v>49084</v>
          </cell>
          <cell r="C1097">
            <v>0.1575</v>
          </cell>
          <cell r="D1097">
            <v>0.15040000000000001</v>
          </cell>
          <cell r="E1097">
            <v>7.1999999999999998E-3</v>
          </cell>
          <cell r="F1097">
            <v>0</v>
          </cell>
          <cell r="G1097">
            <v>0</v>
          </cell>
          <cell r="H1097">
            <v>2</v>
          </cell>
          <cell r="I1097">
            <v>3.6</v>
          </cell>
          <cell r="J1097">
            <v>6</v>
          </cell>
        </row>
        <row r="1098">
          <cell r="B1098">
            <v>48727</v>
          </cell>
          <cell r="C1098">
            <v>0.40010000000000001</v>
          </cell>
          <cell r="D1098">
            <v>0.36859999999999998</v>
          </cell>
          <cell r="E1098">
            <v>3.1699999999999999E-2</v>
          </cell>
          <cell r="F1098">
            <v>0</v>
          </cell>
          <cell r="G1098">
            <v>0</v>
          </cell>
          <cell r="I1098">
            <v>3.6</v>
          </cell>
          <cell r="J1098">
            <v>6</v>
          </cell>
        </row>
        <row r="1099">
          <cell r="B1099">
            <v>48371</v>
          </cell>
          <cell r="C1099">
            <v>2.9813999999999998</v>
          </cell>
          <cell r="D1099">
            <v>1.4137</v>
          </cell>
          <cell r="E1099">
            <v>0.1656</v>
          </cell>
          <cell r="F1099">
            <v>1.3554999999999999</v>
          </cell>
          <cell r="G1099">
            <v>4.6899999999999997E-2</v>
          </cell>
          <cell r="J1099">
            <v>6</v>
          </cell>
        </row>
        <row r="1101">
          <cell r="B1101" t="str">
            <v>Evolução FEC Conjunto Tucuruvi</v>
          </cell>
        </row>
        <row r="1102">
          <cell r="B1102" t="str">
            <v>CONSUM</v>
          </cell>
          <cell r="C1102" t="str">
            <v>TOTAL</v>
          </cell>
          <cell r="D1102" t="str">
            <v>NPROG</v>
          </cell>
          <cell r="E1102" t="str">
            <v>PROG</v>
          </cell>
          <cell r="F1102" t="str">
            <v>SUBT INT</v>
          </cell>
          <cell r="G1102" t="str">
            <v>SUBT EXT</v>
          </cell>
          <cell r="H1102" t="str">
            <v>Padrão Mensal = 2,7</v>
          </cell>
          <cell r="I1102" t="str">
            <v>Padrão Trimestral = 5,4</v>
          </cell>
          <cell r="J1102" t="str">
            <v>Padrão Anual = 9</v>
          </cell>
        </row>
        <row r="1103">
          <cell r="B1103">
            <v>198183</v>
          </cell>
          <cell r="C1103">
            <v>1.0824</v>
          </cell>
          <cell r="D1103">
            <v>0.5887</v>
          </cell>
          <cell r="E1103">
            <v>1.67E-2</v>
          </cell>
          <cell r="F1103">
            <v>0.47689999999999999</v>
          </cell>
          <cell r="G1103">
            <v>0</v>
          </cell>
          <cell r="H1103">
            <v>2.7</v>
          </cell>
          <cell r="I1103">
            <v>5.4</v>
          </cell>
          <cell r="J1103">
            <v>9</v>
          </cell>
        </row>
        <row r="1104">
          <cell r="B1104">
            <v>198132</v>
          </cell>
          <cell r="C1104">
            <v>0.2455</v>
          </cell>
          <cell r="D1104">
            <v>0.23080000000000001</v>
          </cell>
          <cell r="E1104">
            <v>1.4200000000000001E-2</v>
          </cell>
          <cell r="F1104">
            <v>5.0000000000000001E-4</v>
          </cell>
          <cell r="G1104">
            <v>0</v>
          </cell>
          <cell r="H1104">
            <v>2.7</v>
          </cell>
          <cell r="I1104">
            <v>5.4</v>
          </cell>
          <cell r="J1104">
            <v>9</v>
          </cell>
        </row>
        <row r="1105">
          <cell r="B1105">
            <v>198134</v>
          </cell>
          <cell r="C1105">
            <v>0.92500000000000004</v>
          </cell>
          <cell r="D1105">
            <v>0.16539999999999999</v>
          </cell>
          <cell r="E1105">
            <v>7.2099999999999997E-2</v>
          </cell>
          <cell r="F1105">
            <v>0</v>
          </cell>
          <cell r="G1105">
            <v>0.6875</v>
          </cell>
          <cell r="H1105">
            <v>2.7</v>
          </cell>
          <cell r="I1105">
            <v>5.4</v>
          </cell>
          <cell r="J1105">
            <v>9</v>
          </cell>
        </row>
        <row r="1106">
          <cell r="B1106">
            <v>198150</v>
          </cell>
          <cell r="C1106">
            <v>2.2530000000000001</v>
          </cell>
          <cell r="D1106">
            <v>0.98499999999999999</v>
          </cell>
          <cell r="E1106">
            <v>0.10299999999999999</v>
          </cell>
          <cell r="F1106">
            <v>0.47749999999999998</v>
          </cell>
          <cell r="G1106">
            <v>0.68740000000000001</v>
          </cell>
          <cell r="H1106">
            <v>2.7</v>
          </cell>
          <cell r="I1106">
            <v>5.4</v>
          </cell>
          <cell r="J1106">
            <v>9</v>
          </cell>
        </row>
        <row r="1107">
          <cell r="B1107">
            <v>198132</v>
          </cell>
          <cell r="C1107">
            <v>0.33800000000000002</v>
          </cell>
          <cell r="D1107">
            <v>0.16700000000000001</v>
          </cell>
          <cell r="E1107">
            <v>3.8899999999999997E-2</v>
          </cell>
          <cell r="F1107">
            <v>0.1321</v>
          </cell>
          <cell r="G1107">
            <v>0</v>
          </cell>
          <cell r="H1107">
            <v>2.7</v>
          </cell>
          <cell r="I1107">
            <v>5.4</v>
          </cell>
          <cell r="J1107">
            <v>9</v>
          </cell>
        </row>
        <row r="1108">
          <cell r="B1108">
            <v>198131</v>
          </cell>
          <cell r="C1108">
            <v>0.4985</v>
          </cell>
          <cell r="D1108">
            <v>0.2213</v>
          </cell>
          <cell r="E1108">
            <v>4.0000000000000001E-3</v>
          </cell>
          <cell r="F1108">
            <v>0.27310000000000001</v>
          </cell>
          <cell r="G1108">
            <v>0</v>
          </cell>
          <cell r="H1108">
            <v>2.7</v>
          </cell>
          <cell r="I1108">
            <v>5.4</v>
          </cell>
          <cell r="J1108">
            <v>9</v>
          </cell>
        </row>
        <row r="1109">
          <cell r="B1109">
            <v>198288</v>
          </cell>
          <cell r="C1109">
            <v>0.84830000000000005</v>
          </cell>
          <cell r="D1109">
            <v>0.17699999999999999</v>
          </cell>
          <cell r="E1109">
            <v>5.7599999999999998E-2</v>
          </cell>
          <cell r="F1109">
            <v>0.61370000000000002</v>
          </cell>
          <cell r="G1109">
            <v>0</v>
          </cell>
          <cell r="H1109">
            <v>2.7</v>
          </cell>
          <cell r="I1109">
            <v>5.4</v>
          </cell>
          <cell r="J1109">
            <v>9</v>
          </cell>
        </row>
        <row r="1110">
          <cell r="B1110">
            <v>198184</v>
          </cell>
          <cell r="C1110">
            <v>1.6850000000000001</v>
          </cell>
          <cell r="D1110">
            <v>0.56530000000000002</v>
          </cell>
          <cell r="E1110">
            <v>0.10050000000000001</v>
          </cell>
          <cell r="F1110">
            <v>1.0190999999999999</v>
          </cell>
          <cell r="G1110">
            <v>0</v>
          </cell>
          <cell r="H1110">
            <v>2.7</v>
          </cell>
          <cell r="I1110">
            <v>5.4</v>
          </cell>
          <cell r="J1110">
            <v>9</v>
          </cell>
        </row>
        <row r="1111">
          <cell r="B1111">
            <v>200544</v>
          </cell>
          <cell r="C1111">
            <v>0.59499999999999997</v>
          </cell>
          <cell r="D1111">
            <v>0.48909999999999998</v>
          </cell>
          <cell r="E1111">
            <v>1.2200000000000001E-2</v>
          </cell>
          <cell r="F1111">
            <v>8.4699999999999998E-2</v>
          </cell>
          <cell r="G1111">
            <v>8.9999999999999993E-3</v>
          </cell>
          <cell r="H1111">
            <v>2.7</v>
          </cell>
          <cell r="I1111">
            <v>5.4</v>
          </cell>
          <cell r="J1111">
            <v>9</v>
          </cell>
        </row>
        <row r="1112">
          <cell r="B1112">
            <v>200536</v>
          </cell>
          <cell r="C1112">
            <v>0.21079999999999999</v>
          </cell>
          <cell r="D1112">
            <v>0.1399</v>
          </cell>
          <cell r="E1112">
            <v>6.0000000000000001E-3</v>
          </cell>
          <cell r="F1112">
            <v>6.4899999999999999E-2</v>
          </cell>
          <cell r="G1112">
            <v>0</v>
          </cell>
          <cell r="H1112">
            <v>2.7</v>
          </cell>
          <cell r="I1112">
            <v>5.4</v>
          </cell>
          <cell r="J1112">
            <v>9</v>
          </cell>
        </row>
        <row r="1113">
          <cell r="B1113">
            <v>200636</v>
          </cell>
          <cell r="C1113">
            <v>0.44080000000000003</v>
          </cell>
          <cell r="D1113">
            <v>9.64E-2</v>
          </cell>
          <cell r="E1113">
            <v>3.6700000000000003E-2</v>
          </cell>
          <cell r="F1113">
            <v>0.30769999999999997</v>
          </cell>
          <cell r="G1113">
            <v>0</v>
          </cell>
          <cell r="H1113">
            <v>2.7</v>
          </cell>
          <cell r="I1113">
            <v>5.4</v>
          </cell>
          <cell r="J1113">
            <v>9</v>
          </cell>
        </row>
        <row r="1114">
          <cell r="B1114">
            <v>200572</v>
          </cell>
          <cell r="C1114">
            <v>1.2465999999999999</v>
          </cell>
          <cell r="D1114">
            <v>0.72529999999999994</v>
          </cell>
          <cell r="E1114">
            <v>5.4899999999999997E-2</v>
          </cell>
          <cell r="F1114">
            <v>0.45739999999999997</v>
          </cell>
          <cell r="G1114">
            <v>8.9999999999999993E-3</v>
          </cell>
          <cell r="H1114">
            <v>2.7</v>
          </cell>
          <cell r="I1114">
            <v>5.4</v>
          </cell>
          <cell r="J1114">
            <v>9</v>
          </cell>
        </row>
        <row r="1115">
          <cell r="B1115">
            <v>200636</v>
          </cell>
          <cell r="C1115">
            <v>0.25430000000000003</v>
          </cell>
          <cell r="D1115">
            <v>0.15590000000000001</v>
          </cell>
          <cell r="E1115">
            <v>6.4000000000000003E-3</v>
          </cell>
          <cell r="F1115">
            <v>8.2600000000000007E-2</v>
          </cell>
          <cell r="G1115">
            <v>9.4000000000000004E-3</v>
          </cell>
          <cell r="H1115">
            <v>2.7</v>
          </cell>
          <cell r="I1115">
            <v>5.4</v>
          </cell>
          <cell r="J1115">
            <v>9</v>
          </cell>
        </row>
        <row r="1116">
          <cell r="B1116">
            <v>200627</v>
          </cell>
          <cell r="C1116">
            <v>0.27389999999999998</v>
          </cell>
          <cell r="D1116">
            <v>0.2407</v>
          </cell>
          <cell r="E1116">
            <v>3.32E-2</v>
          </cell>
          <cell r="F1116">
            <v>0</v>
          </cell>
          <cell r="G1116">
            <v>0</v>
          </cell>
          <cell r="H1116">
            <v>2.7</v>
          </cell>
          <cell r="I1116">
            <v>5.4</v>
          </cell>
          <cell r="J1116">
            <v>9</v>
          </cell>
        </row>
        <row r="1117">
          <cell r="B1117">
            <v>203633</v>
          </cell>
          <cell r="C1117">
            <v>0.51959999999999995</v>
          </cell>
          <cell r="D1117">
            <v>0.46439999999999998</v>
          </cell>
          <cell r="E1117">
            <v>1.4E-2</v>
          </cell>
          <cell r="F1117">
            <v>3.1600000000000003E-2</v>
          </cell>
          <cell r="G1117">
            <v>9.5999999999999992E-3</v>
          </cell>
          <cell r="H1117">
            <v>2.7</v>
          </cell>
          <cell r="I1117">
            <v>5.4</v>
          </cell>
          <cell r="J1117">
            <v>9</v>
          </cell>
        </row>
        <row r="1118">
          <cell r="B1118">
            <v>201632</v>
          </cell>
          <cell r="C1118">
            <v>1.0503</v>
          </cell>
          <cell r="D1118">
            <v>0.86360000000000003</v>
          </cell>
          <cell r="E1118">
            <v>5.3499999999999999E-2</v>
          </cell>
          <cell r="F1118">
            <v>0.11409999999999999</v>
          </cell>
          <cell r="G1118">
            <v>1.9E-2</v>
          </cell>
          <cell r="I1118">
            <v>5.4</v>
          </cell>
          <cell r="J1118">
            <v>9</v>
          </cell>
        </row>
        <row r="1119">
          <cell r="B1119">
            <v>199634</v>
          </cell>
          <cell r="C1119">
            <v>6.2222999999999997</v>
          </cell>
          <cell r="D1119">
            <v>3.1398999999999999</v>
          </cell>
          <cell r="E1119">
            <v>0.31130000000000002</v>
          </cell>
          <cell r="F1119">
            <v>2.0604</v>
          </cell>
          <cell r="G1119">
            <v>0.71060000000000001</v>
          </cell>
          <cell r="J1119">
            <v>9</v>
          </cell>
        </row>
        <row r="1121">
          <cell r="B1121" t="str">
            <v>Evolução FEC Conjunto Vila Mariana</v>
          </cell>
        </row>
        <row r="1122">
          <cell r="B1122" t="str">
            <v>CONSUM</v>
          </cell>
          <cell r="C1122" t="str">
            <v>TOTAL</v>
          </cell>
          <cell r="D1122" t="str">
            <v>NPROG</v>
          </cell>
          <cell r="E1122" t="str">
            <v>PROG</v>
          </cell>
          <cell r="F1122" t="str">
            <v>SUBT INT</v>
          </cell>
          <cell r="G1122" t="str">
            <v>SUBT EXT</v>
          </cell>
          <cell r="H1122" t="str">
            <v>Padrão Mensal = 2</v>
          </cell>
          <cell r="I1122" t="str">
            <v>Padrão Trimestral = 3,6</v>
          </cell>
          <cell r="J1122" t="str">
            <v>Padrão Anual = 6</v>
          </cell>
        </row>
        <row r="1123">
          <cell r="B1123">
            <v>82789</v>
          </cell>
          <cell r="C1123">
            <v>0.32700000000000001</v>
          </cell>
          <cell r="D1123">
            <v>0.26150000000000001</v>
          </cell>
          <cell r="E1123">
            <v>6.5500000000000003E-2</v>
          </cell>
          <cell r="F1123">
            <v>0</v>
          </cell>
          <cell r="G1123">
            <v>0</v>
          </cell>
          <cell r="H1123">
            <v>2</v>
          </cell>
          <cell r="I1123">
            <v>3.6</v>
          </cell>
          <cell r="J1123">
            <v>6</v>
          </cell>
        </row>
        <row r="1124">
          <cell r="B1124">
            <v>82453</v>
          </cell>
          <cell r="C1124">
            <v>0.9204</v>
          </cell>
          <cell r="D1124">
            <v>0.64639999999999997</v>
          </cell>
          <cell r="E1124">
            <v>1.72E-2</v>
          </cell>
          <cell r="F1124">
            <v>0.25679999999999997</v>
          </cell>
          <cell r="G1124">
            <v>0</v>
          </cell>
          <cell r="H1124">
            <v>2</v>
          </cell>
          <cell r="I1124">
            <v>3.6</v>
          </cell>
          <cell r="J1124">
            <v>6</v>
          </cell>
        </row>
        <row r="1125">
          <cell r="B1125">
            <v>82463</v>
          </cell>
          <cell r="C1125">
            <v>0.29920000000000002</v>
          </cell>
          <cell r="D1125">
            <v>0.28460000000000002</v>
          </cell>
          <cell r="E1125">
            <v>8.8000000000000005E-3</v>
          </cell>
          <cell r="F1125">
            <v>5.7999999999999996E-3</v>
          </cell>
          <cell r="G1125">
            <v>0</v>
          </cell>
          <cell r="H1125">
            <v>2</v>
          </cell>
          <cell r="I1125">
            <v>3.6</v>
          </cell>
          <cell r="J1125">
            <v>6</v>
          </cell>
        </row>
        <row r="1126">
          <cell r="B1126">
            <v>82568</v>
          </cell>
          <cell r="C1126">
            <v>1.5458000000000001</v>
          </cell>
          <cell r="D1126">
            <v>1.1919</v>
          </cell>
          <cell r="E1126">
            <v>9.1600000000000001E-2</v>
          </cell>
          <cell r="F1126">
            <v>0.26219999999999999</v>
          </cell>
          <cell r="G1126">
            <v>0</v>
          </cell>
          <cell r="H1126">
            <v>2</v>
          </cell>
          <cell r="I1126">
            <v>3.6</v>
          </cell>
          <cell r="J1126">
            <v>6</v>
          </cell>
        </row>
        <row r="1127">
          <cell r="B1127">
            <v>82463</v>
          </cell>
          <cell r="C1127">
            <v>0.75409999999999999</v>
          </cell>
          <cell r="D1127">
            <v>0.2167</v>
          </cell>
          <cell r="E1127">
            <v>1.8100000000000002E-2</v>
          </cell>
          <cell r="F1127">
            <v>0.2175</v>
          </cell>
          <cell r="G1127">
            <v>0.30180000000000001</v>
          </cell>
          <cell r="H1127">
            <v>2</v>
          </cell>
          <cell r="I1127">
            <v>3.6</v>
          </cell>
          <cell r="J1127">
            <v>6</v>
          </cell>
        </row>
        <row r="1128">
          <cell r="B1128">
            <v>82463</v>
          </cell>
          <cell r="C1128">
            <v>0.41099999999999998</v>
          </cell>
          <cell r="D1128">
            <v>0.39850000000000002</v>
          </cell>
          <cell r="E1128">
            <v>6.7000000000000002E-3</v>
          </cell>
          <cell r="F1128">
            <v>0</v>
          </cell>
          <cell r="G1128">
            <v>5.7999999999999996E-3</v>
          </cell>
          <cell r="H1128">
            <v>2</v>
          </cell>
          <cell r="I1128">
            <v>3.6</v>
          </cell>
          <cell r="J1128">
            <v>6</v>
          </cell>
        </row>
        <row r="1129">
          <cell r="B1129">
            <v>82463</v>
          </cell>
          <cell r="C1129">
            <v>0.1555</v>
          </cell>
          <cell r="D1129">
            <v>0.14399999999999999</v>
          </cell>
          <cell r="E1129">
            <v>1.15E-2</v>
          </cell>
          <cell r="F1129">
            <v>0</v>
          </cell>
          <cell r="G1129">
            <v>0</v>
          </cell>
          <cell r="H1129">
            <v>2</v>
          </cell>
          <cell r="I1129">
            <v>3.6</v>
          </cell>
          <cell r="J1129">
            <v>6</v>
          </cell>
        </row>
        <row r="1130">
          <cell r="B1130">
            <v>82463</v>
          </cell>
          <cell r="C1130">
            <v>1.3206</v>
          </cell>
          <cell r="D1130">
            <v>0.75919999999999999</v>
          </cell>
          <cell r="E1130">
            <v>3.6299999999999999E-2</v>
          </cell>
          <cell r="F1130">
            <v>0.2175</v>
          </cell>
          <cell r="G1130">
            <v>0.30759999999999998</v>
          </cell>
          <cell r="H1130">
            <v>2</v>
          </cell>
          <cell r="I1130">
            <v>3.6</v>
          </cell>
          <cell r="J1130">
            <v>6</v>
          </cell>
        </row>
        <row r="1131">
          <cell r="B1131">
            <v>82811</v>
          </cell>
          <cell r="C1131">
            <v>0.123</v>
          </cell>
          <cell r="D1131">
            <v>9.4899999999999998E-2</v>
          </cell>
          <cell r="E1131">
            <v>2.81E-2</v>
          </cell>
          <cell r="F1131">
            <v>0</v>
          </cell>
          <cell r="G1131">
            <v>0</v>
          </cell>
          <cell r="H1131">
            <v>2</v>
          </cell>
          <cell r="I1131">
            <v>3.6</v>
          </cell>
          <cell r="J1131">
            <v>6</v>
          </cell>
        </row>
        <row r="1132">
          <cell r="B1132">
            <v>82811</v>
          </cell>
          <cell r="C1132">
            <v>0.1628</v>
          </cell>
          <cell r="D1132">
            <v>8.6199999999999999E-2</v>
          </cell>
          <cell r="E1132">
            <v>5.4100000000000002E-2</v>
          </cell>
          <cell r="F1132">
            <v>2.2499999999999999E-2</v>
          </cell>
          <cell r="G1132">
            <v>0</v>
          </cell>
          <cell r="H1132">
            <v>2</v>
          </cell>
          <cell r="I1132">
            <v>3.6</v>
          </cell>
          <cell r="J1132">
            <v>6</v>
          </cell>
        </row>
        <row r="1133">
          <cell r="B1133">
            <v>82811</v>
          </cell>
          <cell r="C1133">
            <v>0.24379999999999999</v>
          </cell>
          <cell r="D1133">
            <v>0.22309999999999999</v>
          </cell>
          <cell r="E1133">
            <v>2.07E-2</v>
          </cell>
          <cell r="F1133">
            <v>0</v>
          </cell>
          <cell r="G1133">
            <v>0</v>
          </cell>
          <cell r="H1133">
            <v>2</v>
          </cell>
          <cell r="I1133">
            <v>3.6</v>
          </cell>
          <cell r="J1133">
            <v>6</v>
          </cell>
        </row>
        <row r="1134">
          <cell r="B1134">
            <v>82811</v>
          </cell>
          <cell r="C1134">
            <v>0.52959999999999996</v>
          </cell>
          <cell r="D1134">
            <v>0.4042</v>
          </cell>
          <cell r="E1134">
            <v>0.10290000000000001</v>
          </cell>
          <cell r="F1134">
            <v>2.2499999999999999E-2</v>
          </cell>
          <cell r="G1134">
            <v>0</v>
          </cell>
          <cell r="H1134">
            <v>2</v>
          </cell>
          <cell r="I1134">
            <v>3.6</v>
          </cell>
          <cell r="J1134">
            <v>6</v>
          </cell>
        </row>
        <row r="1135">
          <cell r="B1135">
            <v>82973</v>
          </cell>
          <cell r="C1135">
            <v>0.46460000000000001</v>
          </cell>
          <cell r="D1135">
            <v>0.41489999999999999</v>
          </cell>
          <cell r="E1135">
            <v>4.9700000000000001E-2</v>
          </cell>
          <cell r="F1135">
            <v>0</v>
          </cell>
          <cell r="G1135">
            <v>0</v>
          </cell>
          <cell r="H1135">
            <v>2</v>
          </cell>
          <cell r="I1135">
            <v>3.6</v>
          </cell>
          <cell r="J1135">
            <v>6</v>
          </cell>
        </row>
        <row r="1136">
          <cell r="B1136">
            <v>82682</v>
          </cell>
          <cell r="C1136">
            <v>0.34720000000000001</v>
          </cell>
          <cell r="D1136">
            <v>0.14680000000000001</v>
          </cell>
          <cell r="E1136">
            <v>0.20039999999999999</v>
          </cell>
          <cell r="F1136">
            <v>0</v>
          </cell>
          <cell r="G1136">
            <v>0</v>
          </cell>
          <cell r="H1136">
            <v>2</v>
          </cell>
          <cell r="I1136">
            <v>3.6</v>
          </cell>
          <cell r="J1136">
            <v>6</v>
          </cell>
        </row>
        <row r="1137">
          <cell r="B1137">
            <v>83788</v>
          </cell>
          <cell r="C1137">
            <v>0.36230000000000001</v>
          </cell>
          <cell r="D1137">
            <v>0.35899999999999999</v>
          </cell>
          <cell r="E1137">
            <v>3.3E-3</v>
          </cell>
          <cell r="F1137">
            <v>0</v>
          </cell>
          <cell r="G1137">
            <v>0</v>
          </cell>
          <cell r="H1137">
            <v>2</v>
          </cell>
          <cell r="I1137">
            <v>3.6</v>
          </cell>
          <cell r="J1137">
            <v>6</v>
          </cell>
        </row>
        <row r="1138">
          <cell r="B1138">
            <v>83148</v>
          </cell>
          <cell r="C1138">
            <v>1.1739999999999999</v>
          </cell>
          <cell r="D1138">
            <v>0.92179999999999995</v>
          </cell>
          <cell r="E1138">
            <v>0.25219999999999998</v>
          </cell>
          <cell r="F1138">
            <v>0</v>
          </cell>
          <cell r="G1138">
            <v>0</v>
          </cell>
          <cell r="I1138">
            <v>3.6</v>
          </cell>
          <cell r="J1138">
            <v>6</v>
          </cell>
        </row>
        <row r="1139">
          <cell r="B1139">
            <v>82748</v>
          </cell>
          <cell r="C1139">
            <v>4.5681000000000003</v>
          </cell>
          <cell r="D1139">
            <v>3.2766999999999999</v>
          </cell>
          <cell r="E1139">
            <v>0.48399999999999999</v>
          </cell>
          <cell r="F1139">
            <v>0.50090000000000001</v>
          </cell>
          <cell r="G1139">
            <v>0.30649999999999999</v>
          </cell>
          <cell r="J1139">
            <v>6</v>
          </cell>
        </row>
        <row r="1141">
          <cell r="B1141" t="str">
            <v>Evolução FEC Conjunto Vila Matilde</v>
          </cell>
        </row>
        <row r="1142">
          <cell r="B1142" t="str">
            <v>CONSUM</v>
          </cell>
          <cell r="C1142" t="str">
            <v>TOTAL</v>
          </cell>
          <cell r="D1142" t="str">
            <v>NPROG</v>
          </cell>
          <cell r="E1142" t="str">
            <v>PROG</v>
          </cell>
          <cell r="F1142" t="str">
            <v>SUBT INT</v>
          </cell>
          <cell r="G1142" t="str">
            <v>SUBT EXT</v>
          </cell>
          <cell r="H1142" t="str">
            <v>Padrão Mensal = 2,1</v>
          </cell>
          <cell r="I1142" t="str">
            <v>Padrão Trimestral = 4,2</v>
          </cell>
          <cell r="J1142" t="str">
            <v>Padrão Anual = 7</v>
          </cell>
        </row>
        <row r="1143">
          <cell r="B1143">
            <v>87154</v>
          </cell>
          <cell r="C1143">
            <v>0.438</v>
          </cell>
          <cell r="D1143">
            <v>0.43080000000000002</v>
          </cell>
          <cell r="E1143">
            <v>7.1999999999999998E-3</v>
          </cell>
          <cell r="F1143">
            <v>0</v>
          </cell>
          <cell r="G1143">
            <v>0</v>
          </cell>
          <cell r="H1143">
            <v>2.1</v>
          </cell>
          <cell r="I1143">
            <v>4.2</v>
          </cell>
          <cell r="J1143">
            <v>7</v>
          </cell>
        </row>
        <row r="1144">
          <cell r="B1144">
            <v>87156</v>
          </cell>
          <cell r="C1144">
            <v>0.31769999999999998</v>
          </cell>
          <cell r="D1144">
            <v>0.18809999999999999</v>
          </cell>
          <cell r="E1144">
            <v>1.37E-2</v>
          </cell>
          <cell r="F1144">
            <v>0.11600000000000001</v>
          </cell>
          <cell r="G1144">
            <v>0</v>
          </cell>
          <cell r="H1144">
            <v>2.1</v>
          </cell>
          <cell r="I1144">
            <v>4.2</v>
          </cell>
          <cell r="J1144">
            <v>7</v>
          </cell>
        </row>
        <row r="1145">
          <cell r="B1145">
            <v>87151</v>
          </cell>
          <cell r="C1145">
            <v>0.29580000000000001</v>
          </cell>
          <cell r="D1145">
            <v>0.11409999999999999</v>
          </cell>
          <cell r="E1145">
            <v>1.1299999999999999E-2</v>
          </cell>
          <cell r="F1145">
            <v>6.5699999999999995E-2</v>
          </cell>
          <cell r="G1145">
            <v>0.1048</v>
          </cell>
          <cell r="H1145">
            <v>2.1</v>
          </cell>
          <cell r="I1145">
            <v>4.2</v>
          </cell>
          <cell r="J1145">
            <v>7</v>
          </cell>
        </row>
        <row r="1146">
          <cell r="B1146">
            <v>87154</v>
          </cell>
          <cell r="C1146">
            <v>1.0515000000000001</v>
          </cell>
          <cell r="D1146">
            <v>0.73299999999999998</v>
          </cell>
          <cell r="E1146">
            <v>3.2199999999999999E-2</v>
          </cell>
          <cell r="F1146">
            <v>0.1817</v>
          </cell>
          <cell r="G1146">
            <v>0.1048</v>
          </cell>
          <cell r="H1146">
            <v>2.1</v>
          </cell>
          <cell r="I1146">
            <v>4.2</v>
          </cell>
          <cell r="J1146">
            <v>7</v>
          </cell>
        </row>
        <row r="1147">
          <cell r="B1147">
            <v>87162</v>
          </cell>
          <cell r="C1147">
            <v>0.31790000000000002</v>
          </cell>
          <cell r="D1147">
            <v>7.0199999999999999E-2</v>
          </cell>
          <cell r="E1147">
            <v>7.8700000000000006E-2</v>
          </cell>
          <cell r="F1147">
            <v>0.1691</v>
          </cell>
          <cell r="G1147">
            <v>0</v>
          </cell>
          <cell r="H1147">
            <v>2.1</v>
          </cell>
          <cell r="I1147">
            <v>4.2</v>
          </cell>
          <cell r="J1147">
            <v>7</v>
          </cell>
        </row>
        <row r="1148">
          <cell r="B1148">
            <v>87154</v>
          </cell>
          <cell r="C1148">
            <v>0.57769999999999999</v>
          </cell>
          <cell r="D1148">
            <v>0.4647</v>
          </cell>
          <cell r="E1148">
            <v>2.9899999999999999E-2</v>
          </cell>
          <cell r="F1148">
            <v>8.3099999999999993E-2</v>
          </cell>
          <cell r="G1148">
            <v>0</v>
          </cell>
          <cell r="H1148">
            <v>2.1</v>
          </cell>
          <cell r="I1148">
            <v>4.2</v>
          </cell>
          <cell r="J1148">
            <v>7</v>
          </cell>
        </row>
        <row r="1149">
          <cell r="B1149">
            <v>87123</v>
          </cell>
          <cell r="C1149">
            <v>0.25979999999999998</v>
          </cell>
          <cell r="D1149">
            <v>0.25650000000000001</v>
          </cell>
          <cell r="E1149">
            <v>3.3E-3</v>
          </cell>
          <cell r="F1149">
            <v>0</v>
          </cell>
          <cell r="G1149">
            <v>0</v>
          </cell>
          <cell r="H1149">
            <v>2.1</v>
          </cell>
          <cell r="I1149">
            <v>4.2</v>
          </cell>
          <cell r="J1149">
            <v>7</v>
          </cell>
        </row>
        <row r="1150">
          <cell r="B1150">
            <v>87146</v>
          </cell>
          <cell r="C1150">
            <v>1.1554</v>
          </cell>
          <cell r="D1150">
            <v>0.79139999999999999</v>
          </cell>
          <cell r="E1150">
            <v>0.1119</v>
          </cell>
          <cell r="F1150">
            <v>0.25219999999999998</v>
          </cell>
          <cell r="G1150">
            <v>0</v>
          </cell>
          <cell r="H1150">
            <v>2.1</v>
          </cell>
          <cell r="I1150">
            <v>4.2</v>
          </cell>
          <cell r="J1150">
            <v>7</v>
          </cell>
        </row>
        <row r="1151">
          <cell r="B1151">
            <v>88484</v>
          </cell>
          <cell r="C1151">
            <v>0.60209999999999997</v>
          </cell>
          <cell r="D1151">
            <v>0.27660000000000001</v>
          </cell>
          <cell r="E1151">
            <v>3.5999999999999999E-3</v>
          </cell>
          <cell r="F1151">
            <v>0.32200000000000001</v>
          </cell>
          <cell r="G1151">
            <v>0</v>
          </cell>
          <cell r="H1151">
            <v>2.1</v>
          </cell>
          <cell r="I1151">
            <v>4.2</v>
          </cell>
          <cell r="J1151">
            <v>7</v>
          </cell>
        </row>
        <row r="1152">
          <cell r="B1152">
            <v>88484</v>
          </cell>
          <cell r="C1152">
            <v>0.20730000000000001</v>
          </cell>
          <cell r="D1152">
            <v>0.1903</v>
          </cell>
          <cell r="E1152">
            <v>1.7000000000000001E-2</v>
          </cell>
          <cell r="F1152">
            <v>0</v>
          </cell>
          <cell r="G1152">
            <v>0</v>
          </cell>
          <cell r="H1152">
            <v>2.1</v>
          </cell>
          <cell r="I1152">
            <v>4.2</v>
          </cell>
          <cell r="J1152">
            <v>7</v>
          </cell>
        </row>
        <row r="1153">
          <cell r="B1153">
            <v>88484</v>
          </cell>
          <cell r="C1153">
            <v>0.1946</v>
          </cell>
          <cell r="D1153">
            <v>0.18790000000000001</v>
          </cell>
          <cell r="E1153">
            <v>6.7000000000000002E-3</v>
          </cell>
          <cell r="F1153">
            <v>0</v>
          </cell>
          <cell r="G1153">
            <v>0</v>
          </cell>
          <cell r="H1153">
            <v>2.1</v>
          </cell>
          <cell r="I1153">
            <v>4.2</v>
          </cell>
          <cell r="J1153">
            <v>7</v>
          </cell>
        </row>
        <row r="1154">
          <cell r="B1154">
            <v>88484</v>
          </cell>
          <cell r="C1154">
            <v>1.004</v>
          </cell>
          <cell r="D1154">
            <v>0.65480000000000005</v>
          </cell>
          <cell r="E1154">
            <v>2.7300000000000001E-2</v>
          </cell>
          <cell r="F1154">
            <v>0.32200000000000001</v>
          </cell>
          <cell r="G1154">
            <v>0</v>
          </cell>
          <cell r="H1154">
            <v>2.1</v>
          </cell>
          <cell r="I1154">
            <v>4.2</v>
          </cell>
          <cell r="J1154">
            <v>7</v>
          </cell>
        </row>
        <row r="1155">
          <cell r="B1155">
            <v>88453</v>
          </cell>
          <cell r="C1155">
            <v>0.315</v>
          </cell>
          <cell r="D1155">
            <v>0.3029</v>
          </cell>
          <cell r="E1155">
            <v>1.21E-2</v>
          </cell>
          <cell r="F1155">
            <v>0</v>
          </cell>
          <cell r="G1155">
            <v>0</v>
          </cell>
          <cell r="H1155">
            <v>2.1</v>
          </cell>
          <cell r="I1155">
            <v>4.2</v>
          </cell>
          <cell r="J1155">
            <v>7</v>
          </cell>
        </row>
        <row r="1156">
          <cell r="B1156">
            <v>88443</v>
          </cell>
          <cell r="C1156">
            <v>0.50039999999999996</v>
          </cell>
          <cell r="D1156">
            <v>0.1399</v>
          </cell>
          <cell r="E1156">
            <v>5.5599999999999997E-2</v>
          </cell>
          <cell r="F1156">
            <v>0</v>
          </cell>
          <cell r="G1156">
            <v>0.30499999999999999</v>
          </cell>
          <cell r="H1156">
            <v>2.1</v>
          </cell>
          <cell r="I1156">
            <v>4.2</v>
          </cell>
          <cell r="J1156">
            <v>7</v>
          </cell>
        </row>
        <row r="1157">
          <cell r="B1157">
            <v>89419</v>
          </cell>
          <cell r="C1157">
            <v>0.6885</v>
          </cell>
          <cell r="D1157">
            <v>0.65139999999999998</v>
          </cell>
          <cell r="E1157">
            <v>2.18E-2</v>
          </cell>
          <cell r="F1157">
            <v>1.52E-2</v>
          </cell>
          <cell r="G1157">
            <v>0</v>
          </cell>
          <cell r="H1157">
            <v>2.1</v>
          </cell>
          <cell r="I1157">
            <v>4.2</v>
          </cell>
          <cell r="J1157">
            <v>7</v>
          </cell>
        </row>
        <row r="1158">
          <cell r="B1158">
            <v>88772</v>
          </cell>
          <cell r="C1158">
            <v>1.5059</v>
          </cell>
          <cell r="D1158">
            <v>1.0972999999999999</v>
          </cell>
          <cell r="E1158">
            <v>8.9399999999999993E-2</v>
          </cell>
          <cell r="F1158">
            <v>1.5299999999999999E-2</v>
          </cell>
          <cell r="G1158">
            <v>0.3039</v>
          </cell>
          <cell r="I1158">
            <v>4.2</v>
          </cell>
          <cell r="J1158">
            <v>7</v>
          </cell>
        </row>
        <row r="1159">
          <cell r="B1159">
            <v>87889</v>
          </cell>
          <cell r="C1159">
            <v>4.7202000000000002</v>
          </cell>
          <cell r="D1159">
            <v>3.2791999999999999</v>
          </cell>
          <cell r="E1159">
            <v>0.26069999999999999</v>
          </cell>
          <cell r="F1159">
            <v>0.76990000000000003</v>
          </cell>
          <cell r="G1159">
            <v>0.4108</v>
          </cell>
          <cell r="J1159">
            <v>7</v>
          </cell>
        </row>
        <row r="1161">
          <cell r="B1161" t="str">
            <v>Evolução FEC Conjunto Vila Prudente</v>
          </cell>
        </row>
        <row r="1162">
          <cell r="B1162" t="str">
            <v>CONSUM</v>
          </cell>
          <cell r="C1162" t="str">
            <v>TOTAL</v>
          </cell>
          <cell r="D1162" t="str">
            <v>NPROG</v>
          </cell>
          <cell r="E1162" t="str">
            <v>PROG</v>
          </cell>
          <cell r="F1162" t="str">
            <v>SUBT INT</v>
          </cell>
          <cell r="G1162" t="str">
            <v>SUBT EXT</v>
          </cell>
          <cell r="H1162" t="str">
            <v>Padrão Mensal = 2</v>
          </cell>
          <cell r="I1162" t="str">
            <v>Padrão Trimestral = 3,6</v>
          </cell>
          <cell r="J1162" t="str">
            <v>Padrão Anual = 6</v>
          </cell>
        </row>
        <row r="1163">
          <cell r="B1163">
            <v>124181</v>
          </cell>
          <cell r="C1163">
            <v>0.3342</v>
          </cell>
          <cell r="D1163">
            <v>0.30280000000000001</v>
          </cell>
          <cell r="E1163">
            <v>3.8E-3</v>
          </cell>
          <cell r="F1163">
            <v>2.7699999999999999E-2</v>
          </cell>
          <cell r="G1163">
            <v>0</v>
          </cell>
          <cell r="H1163">
            <v>2</v>
          </cell>
          <cell r="I1163">
            <v>3.6</v>
          </cell>
          <cell r="J1163">
            <v>6</v>
          </cell>
        </row>
        <row r="1164">
          <cell r="B1164">
            <v>124098</v>
          </cell>
          <cell r="C1164">
            <v>0.51680000000000004</v>
          </cell>
          <cell r="D1164">
            <v>0.1855</v>
          </cell>
          <cell r="E1164">
            <v>1.5599999999999999E-2</v>
          </cell>
          <cell r="F1164">
            <v>0.31569999999999998</v>
          </cell>
          <cell r="G1164">
            <v>0</v>
          </cell>
          <cell r="H1164">
            <v>2</v>
          </cell>
          <cell r="I1164">
            <v>3.6</v>
          </cell>
          <cell r="J1164">
            <v>6</v>
          </cell>
        </row>
        <row r="1165">
          <cell r="B1165">
            <v>124040</v>
          </cell>
          <cell r="C1165">
            <v>0.1807</v>
          </cell>
          <cell r="D1165">
            <v>0.1731</v>
          </cell>
          <cell r="E1165">
            <v>7.6E-3</v>
          </cell>
          <cell r="F1165">
            <v>0</v>
          </cell>
          <cell r="G1165">
            <v>0</v>
          </cell>
          <cell r="H1165">
            <v>2</v>
          </cell>
          <cell r="I1165">
            <v>3.6</v>
          </cell>
          <cell r="J1165">
            <v>6</v>
          </cell>
        </row>
        <row r="1166">
          <cell r="B1166">
            <v>124106</v>
          </cell>
          <cell r="C1166">
            <v>1.0318000000000001</v>
          </cell>
          <cell r="D1166">
            <v>0.66149999999999998</v>
          </cell>
          <cell r="E1166">
            <v>2.7E-2</v>
          </cell>
          <cell r="F1166">
            <v>0.34339999999999998</v>
          </cell>
          <cell r="G1166">
            <v>0</v>
          </cell>
          <cell r="H1166">
            <v>2</v>
          </cell>
          <cell r="I1166">
            <v>3.6</v>
          </cell>
          <cell r="J1166">
            <v>6</v>
          </cell>
        </row>
        <row r="1167">
          <cell r="B1167">
            <v>124012</v>
          </cell>
          <cell r="C1167">
            <v>0.58520000000000005</v>
          </cell>
          <cell r="D1167">
            <v>6.7100000000000007E-2</v>
          </cell>
          <cell r="E1167">
            <v>3.27E-2</v>
          </cell>
          <cell r="F1167">
            <v>0.4854</v>
          </cell>
          <cell r="G1167">
            <v>0</v>
          </cell>
          <cell r="H1167">
            <v>2</v>
          </cell>
          <cell r="I1167">
            <v>3.6</v>
          </cell>
          <cell r="J1167">
            <v>6</v>
          </cell>
        </row>
        <row r="1168">
          <cell r="B1168">
            <v>123975</v>
          </cell>
          <cell r="C1168">
            <v>0.1915</v>
          </cell>
          <cell r="D1168">
            <v>0.1004</v>
          </cell>
          <cell r="E1168">
            <v>2.7699999999999999E-2</v>
          </cell>
          <cell r="F1168">
            <v>6.3500000000000001E-2</v>
          </cell>
          <cell r="G1168">
            <v>0</v>
          </cell>
          <cell r="H1168">
            <v>2</v>
          </cell>
          <cell r="I1168">
            <v>3.6</v>
          </cell>
          <cell r="J1168">
            <v>6</v>
          </cell>
        </row>
        <row r="1169">
          <cell r="B1169">
            <v>123895</v>
          </cell>
          <cell r="C1169">
            <v>0.11119999999999999</v>
          </cell>
          <cell r="D1169">
            <v>0.1075</v>
          </cell>
          <cell r="E1169">
            <v>3.8E-3</v>
          </cell>
          <cell r="F1169">
            <v>0</v>
          </cell>
          <cell r="G1169">
            <v>0</v>
          </cell>
          <cell r="H1169">
            <v>2</v>
          </cell>
          <cell r="I1169">
            <v>3.6</v>
          </cell>
          <cell r="J1169">
            <v>6</v>
          </cell>
        </row>
        <row r="1170">
          <cell r="B1170">
            <v>123961</v>
          </cell>
          <cell r="C1170">
            <v>0.8881</v>
          </cell>
          <cell r="D1170">
            <v>0.27500000000000002</v>
          </cell>
          <cell r="E1170">
            <v>6.4199999999999993E-2</v>
          </cell>
          <cell r="F1170">
            <v>0.54910000000000003</v>
          </cell>
          <cell r="G1170">
            <v>0</v>
          </cell>
          <cell r="H1170">
            <v>2</v>
          </cell>
          <cell r="I1170">
            <v>3.6</v>
          </cell>
          <cell r="J1170">
            <v>6</v>
          </cell>
        </row>
        <row r="1171">
          <cell r="B1171">
            <v>125456</v>
          </cell>
          <cell r="C1171">
            <v>0.27279999999999999</v>
          </cell>
          <cell r="D1171">
            <v>0.25340000000000001</v>
          </cell>
          <cell r="E1171">
            <v>1.95E-2</v>
          </cell>
          <cell r="F1171">
            <v>0</v>
          </cell>
          <cell r="G1171">
            <v>0</v>
          </cell>
          <cell r="H1171">
            <v>2</v>
          </cell>
          <cell r="I1171">
            <v>3.6</v>
          </cell>
          <cell r="J1171">
            <v>6</v>
          </cell>
        </row>
        <row r="1172">
          <cell r="B1172">
            <v>125455</v>
          </cell>
          <cell r="C1172">
            <v>0.15429999999999999</v>
          </cell>
          <cell r="D1172">
            <v>0.12670000000000001</v>
          </cell>
          <cell r="E1172">
            <v>2.76E-2</v>
          </cell>
          <cell r="F1172">
            <v>0</v>
          </cell>
          <cell r="G1172">
            <v>0</v>
          </cell>
          <cell r="H1172">
            <v>2</v>
          </cell>
          <cell r="I1172">
            <v>3.6</v>
          </cell>
          <cell r="J1172">
            <v>6</v>
          </cell>
        </row>
        <row r="1173">
          <cell r="B1173">
            <v>125455</v>
          </cell>
          <cell r="C1173">
            <v>0.26769999999999999</v>
          </cell>
          <cell r="D1173">
            <v>0.20580000000000001</v>
          </cell>
          <cell r="E1173">
            <v>3.5299999999999998E-2</v>
          </cell>
          <cell r="F1173">
            <v>2.6499999999999999E-2</v>
          </cell>
          <cell r="G1173">
            <v>0</v>
          </cell>
          <cell r="H1173">
            <v>2</v>
          </cell>
          <cell r="I1173">
            <v>3.6</v>
          </cell>
          <cell r="J1173">
            <v>6</v>
          </cell>
        </row>
        <row r="1174">
          <cell r="B1174">
            <v>125455</v>
          </cell>
          <cell r="C1174">
            <v>0.69479999999999997</v>
          </cell>
          <cell r="D1174">
            <v>0.58589999999999998</v>
          </cell>
          <cell r="E1174">
            <v>8.2400000000000001E-2</v>
          </cell>
          <cell r="F1174">
            <v>2.6499999999999999E-2</v>
          </cell>
          <cell r="G1174">
            <v>0</v>
          </cell>
          <cell r="H1174">
            <v>2</v>
          </cell>
          <cell r="I1174">
            <v>3.6</v>
          </cell>
          <cell r="J1174">
            <v>6</v>
          </cell>
        </row>
        <row r="1175">
          <cell r="B1175">
            <v>125504</v>
          </cell>
          <cell r="C1175">
            <v>0.24970000000000001</v>
          </cell>
          <cell r="D1175">
            <v>0.23330000000000001</v>
          </cell>
          <cell r="E1175">
            <v>1.6400000000000001E-2</v>
          </cell>
          <cell r="F1175">
            <v>0</v>
          </cell>
          <cell r="G1175">
            <v>0</v>
          </cell>
          <cell r="H1175">
            <v>2</v>
          </cell>
          <cell r="I1175">
            <v>3.6</v>
          </cell>
          <cell r="J1175">
            <v>6</v>
          </cell>
        </row>
        <row r="1176">
          <cell r="B1176">
            <v>125497</v>
          </cell>
          <cell r="C1176">
            <v>0.1532</v>
          </cell>
          <cell r="D1176">
            <v>0.14280000000000001</v>
          </cell>
          <cell r="E1176">
            <v>1.04E-2</v>
          </cell>
          <cell r="F1176">
            <v>0</v>
          </cell>
          <cell r="G1176">
            <v>0</v>
          </cell>
          <cell r="H1176">
            <v>2</v>
          </cell>
          <cell r="I1176">
            <v>3.6</v>
          </cell>
          <cell r="J1176">
            <v>6</v>
          </cell>
        </row>
        <row r="1177">
          <cell r="B1177">
            <v>126544</v>
          </cell>
          <cell r="C1177">
            <v>0.70979999999999999</v>
          </cell>
          <cell r="D1177">
            <v>0.32719999999999999</v>
          </cell>
          <cell r="E1177">
            <v>8.0999999999999996E-3</v>
          </cell>
          <cell r="F1177">
            <v>0.3745</v>
          </cell>
          <cell r="G1177">
            <v>0</v>
          </cell>
          <cell r="H1177">
            <v>2</v>
          </cell>
          <cell r="I1177">
            <v>3.6</v>
          </cell>
          <cell r="J1177">
            <v>6</v>
          </cell>
        </row>
        <row r="1178">
          <cell r="B1178">
            <v>125848</v>
          </cell>
          <cell r="C1178">
            <v>1.1154999999999999</v>
          </cell>
          <cell r="D1178">
            <v>0.70409999999999995</v>
          </cell>
          <cell r="E1178">
            <v>3.49E-2</v>
          </cell>
          <cell r="F1178">
            <v>0.37659999999999999</v>
          </cell>
          <cell r="G1178">
            <v>0</v>
          </cell>
          <cell r="I1178">
            <v>3.6</v>
          </cell>
          <cell r="J1178">
            <v>6</v>
          </cell>
        </row>
        <row r="1179">
          <cell r="B1179">
            <v>124843</v>
          </cell>
          <cell r="C1179">
            <v>3.7302</v>
          </cell>
          <cell r="D1179">
            <v>2.2290999999999999</v>
          </cell>
          <cell r="E1179">
            <v>0.20860000000000001</v>
          </cell>
          <cell r="F1179">
            <v>1.2927999999999999</v>
          </cell>
          <cell r="G1179">
            <v>0</v>
          </cell>
          <cell r="J1179">
            <v>6</v>
          </cell>
        </row>
        <row r="1181">
          <cell r="B1181" t="str">
            <v>Evolução FEC Total da Eletropaulo</v>
          </cell>
        </row>
        <row r="1182">
          <cell r="B1182" t="str">
            <v>CONSUM</v>
          </cell>
          <cell r="C1182" t="str">
            <v>TOTAL</v>
          </cell>
          <cell r="D1182" t="str">
            <v>NPROG</v>
          </cell>
          <cell r="E1182" t="str">
            <v>PROG</v>
          </cell>
          <cell r="F1182" t="str">
            <v>SUBT INT</v>
          </cell>
          <cell r="G1182" t="str">
            <v>SUBT EXT</v>
          </cell>
        </row>
        <row r="1183">
          <cell r="B1183">
            <v>5407625</v>
          </cell>
          <cell r="C1183">
            <v>0.68079999999999996</v>
          </cell>
          <cell r="D1183">
            <v>0.57010000000000005</v>
          </cell>
          <cell r="E1183">
            <v>4.6100000000000002E-2</v>
          </cell>
          <cell r="F1183">
            <v>6.4600000000000005E-2</v>
          </cell>
          <cell r="G1183">
            <v>0</v>
          </cell>
          <cell r="H1183" t="e">
            <v>#N/A</v>
          </cell>
          <cell r="I1183" t="e">
            <v>#N/A</v>
          </cell>
          <cell r="J1183" t="e">
            <v>#N/A</v>
          </cell>
        </row>
        <row r="1184">
          <cell r="B1184">
            <v>5406022</v>
          </cell>
          <cell r="C1184">
            <v>0.64090000000000003</v>
          </cell>
          <cell r="D1184">
            <v>0.40589999999999998</v>
          </cell>
          <cell r="E1184">
            <v>3.9199999999999999E-2</v>
          </cell>
          <cell r="F1184">
            <v>0.1323</v>
          </cell>
          <cell r="G1184">
            <v>6.3399999999999998E-2</v>
          </cell>
          <cell r="H1184" t="e">
            <v>#N/A</v>
          </cell>
          <cell r="I1184" t="e">
            <v>#N/A</v>
          </cell>
          <cell r="J1184" t="e">
            <v>#N/A</v>
          </cell>
        </row>
        <row r="1185">
          <cell r="B1185">
            <v>5412748</v>
          </cell>
          <cell r="C1185">
            <v>0.65010000000000001</v>
          </cell>
          <cell r="D1185">
            <v>0.34810000000000002</v>
          </cell>
          <cell r="E1185">
            <v>4.2200000000000001E-2</v>
          </cell>
          <cell r="F1185">
            <v>4.5999999999999999E-2</v>
          </cell>
          <cell r="G1185">
            <v>0.2137</v>
          </cell>
          <cell r="H1185" t="e">
            <v>#N/A</v>
          </cell>
          <cell r="I1185" t="e">
            <v>#N/A</v>
          </cell>
          <cell r="J1185" t="e">
            <v>#N/A</v>
          </cell>
        </row>
        <row r="1186">
          <cell r="B1186">
            <v>5408798</v>
          </cell>
          <cell r="C1186">
            <v>1.9718</v>
          </cell>
          <cell r="D1186">
            <v>1.3240000000000001</v>
          </cell>
          <cell r="E1186">
            <v>0.1275</v>
          </cell>
          <cell r="F1186">
            <v>0.2429</v>
          </cell>
          <cell r="G1186">
            <v>0.2772</v>
          </cell>
          <cell r="H1186" t="e">
            <v>#N/A</v>
          </cell>
          <cell r="I1186" t="e">
            <v>#N/A</v>
          </cell>
          <cell r="J1186" t="e">
            <v>#N/A</v>
          </cell>
        </row>
        <row r="1187">
          <cell r="B1187">
            <v>5429440</v>
          </cell>
          <cell r="C1187">
            <v>0.52370000000000005</v>
          </cell>
          <cell r="D1187">
            <v>0.2661</v>
          </cell>
          <cell r="E1187">
            <v>4.8899999999999999E-2</v>
          </cell>
          <cell r="F1187">
            <v>9.0899999999999995E-2</v>
          </cell>
          <cell r="G1187">
            <v>0.1178</v>
          </cell>
          <cell r="H1187" t="e">
            <v>#N/A</v>
          </cell>
          <cell r="I1187" t="e">
            <v>#N/A</v>
          </cell>
          <cell r="J1187" t="e">
            <v>#N/A</v>
          </cell>
        </row>
        <row r="1188">
          <cell r="B1188">
            <v>5429726</v>
          </cell>
          <cell r="C1188">
            <v>0.60160000000000002</v>
          </cell>
          <cell r="D1188">
            <v>0.33779999999999999</v>
          </cell>
          <cell r="E1188">
            <v>4.0800000000000003E-2</v>
          </cell>
          <cell r="F1188">
            <v>0.16800000000000001</v>
          </cell>
          <cell r="G1188">
            <v>5.5100000000000003E-2</v>
          </cell>
          <cell r="H1188" t="e">
            <v>#N/A</v>
          </cell>
          <cell r="I1188" t="e">
            <v>#N/A</v>
          </cell>
          <cell r="J1188" t="e">
            <v>#N/A</v>
          </cell>
        </row>
        <row r="1189">
          <cell r="B1189">
            <v>5428429</v>
          </cell>
          <cell r="C1189">
            <v>0.4204</v>
          </cell>
          <cell r="D1189">
            <v>0.28699999999999998</v>
          </cell>
          <cell r="E1189">
            <v>2.1999999999999999E-2</v>
          </cell>
          <cell r="F1189">
            <v>0.11070000000000001</v>
          </cell>
          <cell r="G1189">
            <v>6.9999999999999999E-4</v>
          </cell>
          <cell r="H1189" t="e">
            <v>#N/A</v>
          </cell>
          <cell r="I1189" t="e">
            <v>#N/A</v>
          </cell>
          <cell r="J1189" t="e">
            <v>#N/A</v>
          </cell>
        </row>
        <row r="1190">
          <cell r="B1190">
            <v>5429198</v>
          </cell>
          <cell r="C1190">
            <v>1.5457000000000001</v>
          </cell>
          <cell r="D1190">
            <v>0.89090000000000003</v>
          </cell>
          <cell r="E1190">
            <v>0.11169999999999999</v>
          </cell>
          <cell r="F1190">
            <v>0.36959999999999998</v>
          </cell>
          <cell r="G1190">
            <v>0.1736</v>
          </cell>
          <cell r="H1190" t="e">
            <v>#N/A</v>
          </cell>
          <cell r="I1190" t="e">
            <v>#N/A</v>
          </cell>
          <cell r="J1190" t="e">
            <v>#N/A</v>
          </cell>
        </row>
        <row r="1191">
          <cell r="B1191">
            <v>5505149</v>
          </cell>
          <cell r="C1191">
            <v>0.56389999999999996</v>
          </cell>
          <cell r="D1191">
            <v>0.4299</v>
          </cell>
          <cell r="E1191">
            <v>2.6700000000000002E-2</v>
          </cell>
          <cell r="F1191">
            <v>7.3700000000000002E-2</v>
          </cell>
          <cell r="G1191">
            <v>3.3599999999999998E-2</v>
          </cell>
          <cell r="H1191" t="e">
            <v>#N/A</v>
          </cell>
          <cell r="I1191" t="e">
            <v>#N/A</v>
          </cell>
          <cell r="J1191" t="e">
            <v>#N/A</v>
          </cell>
        </row>
        <row r="1192">
          <cell r="B1192">
            <v>5503468</v>
          </cell>
          <cell r="C1192">
            <v>0.29070000000000001</v>
          </cell>
          <cell r="D1192">
            <v>0.24199999999999999</v>
          </cell>
          <cell r="E1192">
            <v>2.6499999999999999E-2</v>
          </cell>
          <cell r="F1192">
            <v>2.1499999999999998E-2</v>
          </cell>
          <cell r="G1192">
            <v>6.9999999999999999E-4</v>
          </cell>
          <cell r="H1192" t="e">
            <v>#N/A</v>
          </cell>
          <cell r="I1192" t="e">
            <v>#N/A</v>
          </cell>
          <cell r="J1192" t="e">
            <v>#N/A</v>
          </cell>
        </row>
        <row r="1193">
          <cell r="B1193">
            <v>5502537</v>
          </cell>
          <cell r="C1193">
            <v>0.42399999999999999</v>
          </cell>
          <cell r="D1193">
            <v>0.3125</v>
          </cell>
          <cell r="E1193">
            <v>3.5099999999999999E-2</v>
          </cell>
          <cell r="F1193">
            <v>7.6399999999999996E-2</v>
          </cell>
          <cell r="G1193">
            <v>0</v>
          </cell>
          <cell r="H1193" t="e">
            <v>#N/A</v>
          </cell>
          <cell r="I1193" t="e">
            <v>#N/A</v>
          </cell>
          <cell r="J1193" t="e">
            <v>#N/A</v>
          </cell>
        </row>
        <row r="1194">
          <cell r="B1194">
            <v>5503718</v>
          </cell>
          <cell r="C1194">
            <v>1.2786</v>
          </cell>
          <cell r="D1194">
            <v>0.98440000000000005</v>
          </cell>
          <cell r="E1194">
            <v>8.8300000000000003E-2</v>
          </cell>
          <cell r="F1194">
            <v>0.1716</v>
          </cell>
          <cell r="G1194">
            <v>3.4299999999999997E-2</v>
          </cell>
          <cell r="H1194" t="e">
            <v>#N/A</v>
          </cell>
          <cell r="I1194" t="e">
            <v>#N/A</v>
          </cell>
          <cell r="J1194" t="e">
            <v>#N/A</v>
          </cell>
        </row>
        <row r="1195">
          <cell r="B1195">
            <v>5505750</v>
          </cell>
          <cell r="C1195">
            <v>0.71709999999999996</v>
          </cell>
          <cell r="D1195">
            <v>0.45669999999999999</v>
          </cell>
          <cell r="E1195">
            <v>3.9E-2</v>
          </cell>
          <cell r="F1195">
            <v>6.6100000000000006E-2</v>
          </cell>
          <cell r="G1195">
            <v>0.15529999999999999</v>
          </cell>
          <cell r="H1195" t="e">
            <v>#N/A</v>
          </cell>
          <cell r="I1195" t="e">
            <v>#N/A</v>
          </cell>
          <cell r="J1195" t="e">
            <v>#N/A</v>
          </cell>
        </row>
        <row r="1196">
          <cell r="B1196">
            <v>5508391</v>
          </cell>
          <cell r="C1196">
            <v>0.57620000000000005</v>
          </cell>
          <cell r="D1196">
            <v>0.35589999999999999</v>
          </cell>
          <cell r="E1196">
            <v>2.9600000000000001E-2</v>
          </cell>
          <cell r="F1196">
            <v>8.4400000000000003E-2</v>
          </cell>
          <cell r="G1196">
            <v>0.1062</v>
          </cell>
          <cell r="H1196" t="e">
            <v>#N/A</v>
          </cell>
          <cell r="I1196" t="e">
            <v>#N/A</v>
          </cell>
          <cell r="J1196" t="e">
            <v>#N/A</v>
          </cell>
        </row>
        <row r="1197">
          <cell r="B1197">
            <v>5596196</v>
          </cell>
          <cell r="C1197">
            <v>0.74399999999999999</v>
          </cell>
          <cell r="D1197">
            <v>0.58509999999999995</v>
          </cell>
          <cell r="E1197">
            <v>2.7300000000000001E-2</v>
          </cell>
          <cell r="F1197">
            <v>5.9499999999999997E-2</v>
          </cell>
          <cell r="G1197">
            <v>7.1999999999999995E-2</v>
          </cell>
          <cell r="H1197" t="e">
            <v>#N/A</v>
          </cell>
          <cell r="I1197" t="e">
            <v>#N/A</v>
          </cell>
          <cell r="J1197" t="e">
            <v>#N/A</v>
          </cell>
        </row>
        <row r="1198">
          <cell r="B1198">
            <v>5536779</v>
          </cell>
          <cell r="C1198">
            <v>2.0383</v>
          </cell>
          <cell r="D1198">
            <v>1.3996</v>
          </cell>
          <cell r="E1198">
            <v>9.5799999999999996E-2</v>
          </cell>
          <cell r="F1198">
            <v>0.20979999999999999</v>
          </cell>
          <cell r="G1198">
            <v>0.33289999999999997</v>
          </cell>
          <cell r="H1198" t="e">
            <v>#N/A</v>
          </cell>
          <cell r="I1198" t="e">
            <v>#N/A</v>
          </cell>
          <cell r="J1198" t="e">
            <v>#N/A</v>
          </cell>
        </row>
        <row r="1199">
          <cell r="B1199">
            <v>5469623</v>
          </cell>
          <cell r="C1199">
            <v>6.8341000000000003</v>
          </cell>
          <cell r="D1199">
            <v>4.601</v>
          </cell>
          <cell r="E1199">
            <v>0.42280000000000001</v>
          </cell>
          <cell r="F1199">
            <v>0.99209999999999998</v>
          </cell>
          <cell r="G1199">
            <v>0.81789999999999996</v>
          </cell>
          <cell r="I1199" t="e">
            <v>#N/A</v>
          </cell>
          <cell r="J1199" t="e">
            <v>#N/A</v>
          </cell>
        </row>
        <row r="1201">
          <cell r="B1201" t="str">
            <v>Evolução FEC Unidade Oeste</v>
          </cell>
        </row>
        <row r="1202">
          <cell r="B1202" t="str">
            <v>CONSUM</v>
          </cell>
          <cell r="C1202" t="str">
            <v>TOTAL</v>
          </cell>
          <cell r="D1202" t="str">
            <v>NPROG</v>
          </cell>
          <cell r="E1202" t="str">
            <v>PROG</v>
          </cell>
          <cell r="F1202" t="str">
            <v>SUBT INT</v>
          </cell>
          <cell r="G1202" t="str">
            <v>SUBT EXT</v>
          </cell>
        </row>
        <row r="1203">
          <cell r="B1203">
            <v>735078</v>
          </cell>
          <cell r="C1203">
            <v>1.1993</v>
          </cell>
          <cell r="D1203">
            <v>0.97199999999999998</v>
          </cell>
          <cell r="E1203">
            <v>0.1087</v>
          </cell>
          <cell r="F1203">
            <v>0.1187</v>
          </cell>
          <cell r="G1203">
            <v>0</v>
          </cell>
          <cell r="H1203" t="e">
            <v>#N/A</v>
          </cell>
          <cell r="I1203" t="e">
            <v>#N/A</v>
          </cell>
          <cell r="J1203" t="e">
            <v>#N/A</v>
          </cell>
        </row>
        <row r="1204">
          <cell r="B1204">
            <v>735305</v>
          </cell>
          <cell r="C1204">
            <v>0.87809999999999999</v>
          </cell>
          <cell r="D1204">
            <v>0.75629999999999997</v>
          </cell>
          <cell r="E1204">
            <v>5.1299999999999998E-2</v>
          </cell>
          <cell r="F1204">
            <v>5.1200000000000002E-2</v>
          </cell>
          <cell r="G1204">
            <v>1.9300000000000001E-2</v>
          </cell>
          <cell r="H1204" t="e">
            <v>#N/A</v>
          </cell>
          <cell r="I1204" t="e">
            <v>#N/A</v>
          </cell>
          <cell r="J1204" t="e">
            <v>#N/A</v>
          </cell>
        </row>
        <row r="1205">
          <cell r="B1205">
            <v>735899</v>
          </cell>
          <cell r="C1205">
            <v>1.0242</v>
          </cell>
          <cell r="D1205">
            <v>0.60640000000000005</v>
          </cell>
          <cell r="E1205">
            <v>9.2600000000000002E-2</v>
          </cell>
          <cell r="F1205">
            <v>6.5699999999999995E-2</v>
          </cell>
          <cell r="G1205">
            <v>0.25950000000000001</v>
          </cell>
          <cell r="H1205" t="e">
            <v>#N/A</v>
          </cell>
          <cell r="I1205" t="e">
            <v>#N/A</v>
          </cell>
          <cell r="J1205" t="e">
            <v>#N/A</v>
          </cell>
        </row>
        <row r="1206">
          <cell r="B1206">
            <v>735427</v>
          </cell>
          <cell r="C1206">
            <v>3.1015000000000001</v>
          </cell>
          <cell r="D1206">
            <v>2.3344999999999998</v>
          </cell>
          <cell r="E1206">
            <v>0.25259999999999999</v>
          </cell>
          <cell r="F1206">
            <v>0.2356</v>
          </cell>
          <cell r="G1206">
            <v>0.27900000000000003</v>
          </cell>
          <cell r="H1206" t="e">
            <v>#N/A</v>
          </cell>
          <cell r="I1206" t="e">
            <v>#N/A</v>
          </cell>
          <cell r="J1206" t="e">
            <v>#N/A</v>
          </cell>
        </row>
        <row r="1207">
          <cell r="B1207">
            <v>752645</v>
          </cell>
          <cell r="C1207">
            <v>0.63</v>
          </cell>
          <cell r="D1207">
            <v>0.40799999999999997</v>
          </cell>
          <cell r="E1207">
            <v>4.48E-2</v>
          </cell>
          <cell r="F1207">
            <v>0.1719</v>
          </cell>
          <cell r="G1207">
            <v>5.3E-3</v>
          </cell>
          <cell r="H1207" t="e">
            <v>#N/A</v>
          </cell>
          <cell r="I1207" t="e">
            <v>#N/A</v>
          </cell>
          <cell r="J1207" t="e">
            <v>#N/A</v>
          </cell>
        </row>
        <row r="1208">
          <cell r="B1208">
            <v>752816</v>
          </cell>
          <cell r="C1208">
            <v>0.76139999999999997</v>
          </cell>
          <cell r="D1208">
            <v>0.49559999999999998</v>
          </cell>
          <cell r="E1208">
            <v>4.7500000000000001E-2</v>
          </cell>
          <cell r="F1208">
            <v>0.21310000000000001</v>
          </cell>
          <cell r="G1208">
            <v>5.3E-3</v>
          </cell>
          <cell r="H1208" t="e">
            <v>#N/A</v>
          </cell>
          <cell r="I1208" t="e">
            <v>#N/A</v>
          </cell>
          <cell r="J1208" t="e">
            <v>#N/A</v>
          </cell>
        </row>
        <row r="1209">
          <cell r="B1209">
            <v>752995</v>
          </cell>
          <cell r="C1209">
            <v>0.52139999999999997</v>
          </cell>
          <cell r="D1209">
            <v>0.3836</v>
          </cell>
          <cell r="E1209">
            <v>2.5700000000000001E-2</v>
          </cell>
          <cell r="F1209">
            <v>0.10680000000000001</v>
          </cell>
          <cell r="G1209">
            <v>5.3E-3</v>
          </cell>
          <cell r="H1209" t="e">
            <v>#N/A</v>
          </cell>
          <cell r="I1209" t="e">
            <v>#N/A</v>
          </cell>
          <cell r="J1209" t="e">
            <v>#N/A</v>
          </cell>
        </row>
        <row r="1210">
          <cell r="B1210">
            <v>752819</v>
          </cell>
          <cell r="C1210">
            <v>1.9128000000000001</v>
          </cell>
          <cell r="D1210">
            <v>1.2871999999999999</v>
          </cell>
          <cell r="E1210">
            <v>0.11799999999999999</v>
          </cell>
          <cell r="F1210">
            <v>0.49180000000000001</v>
          </cell>
          <cell r="G1210">
            <v>1.5900000000000001E-2</v>
          </cell>
          <cell r="H1210" t="e">
            <v>#N/A</v>
          </cell>
          <cell r="I1210" t="e">
            <v>#N/A</v>
          </cell>
          <cell r="J1210" t="e">
            <v>#N/A</v>
          </cell>
        </row>
        <row r="1211">
          <cell r="B1211">
            <v>762806</v>
          </cell>
          <cell r="C1211">
            <v>0.97899999999999998</v>
          </cell>
          <cell r="D1211">
            <v>0.66920000000000002</v>
          </cell>
          <cell r="E1211">
            <v>2.3300000000000001E-2</v>
          </cell>
          <cell r="F1211">
            <v>0.22850000000000001</v>
          </cell>
          <cell r="G1211">
            <v>5.8000000000000003E-2</v>
          </cell>
          <cell r="H1211" t="e">
            <v>#N/A</v>
          </cell>
          <cell r="I1211" t="e">
            <v>#N/A</v>
          </cell>
          <cell r="J1211" t="e">
            <v>#N/A</v>
          </cell>
        </row>
        <row r="1212">
          <cell r="B1212">
            <v>762762</v>
          </cell>
          <cell r="C1212">
            <v>0.4546</v>
          </cell>
          <cell r="D1212">
            <v>0.38500000000000001</v>
          </cell>
          <cell r="E1212">
            <v>1.23E-2</v>
          </cell>
          <cell r="F1212">
            <v>5.1999999999999998E-2</v>
          </cell>
          <cell r="G1212">
            <v>5.3E-3</v>
          </cell>
          <cell r="H1212" t="e">
            <v>#N/A</v>
          </cell>
          <cell r="I1212" t="e">
            <v>#N/A</v>
          </cell>
          <cell r="J1212" t="e">
            <v>#N/A</v>
          </cell>
        </row>
        <row r="1213">
          <cell r="B1213">
            <v>762628</v>
          </cell>
          <cell r="C1213">
            <v>0.58489999999999998</v>
          </cell>
          <cell r="D1213">
            <v>0.47910000000000003</v>
          </cell>
          <cell r="E1213">
            <v>2.7400000000000001E-2</v>
          </cell>
          <cell r="F1213">
            <v>7.8399999999999997E-2</v>
          </cell>
          <cell r="G1213">
            <v>0</v>
          </cell>
          <cell r="H1213" t="e">
            <v>#N/A</v>
          </cell>
          <cell r="I1213" t="e">
            <v>#N/A</v>
          </cell>
          <cell r="J1213" t="e">
            <v>#N/A</v>
          </cell>
        </row>
        <row r="1214">
          <cell r="B1214">
            <v>762732</v>
          </cell>
          <cell r="C1214">
            <v>2.0185</v>
          </cell>
          <cell r="D1214">
            <v>1.5333000000000001</v>
          </cell>
          <cell r="E1214">
            <v>6.3E-2</v>
          </cell>
          <cell r="F1214">
            <v>0.3589</v>
          </cell>
          <cell r="G1214">
            <v>6.3299999999999995E-2</v>
          </cell>
          <cell r="H1214" t="e">
            <v>#N/A</v>
          </cell>
          <cell r="I1214" t="e">
            <v>#N/A</v>
          </cell>
          <cell r="J1214" t="e">
            <v>#N/A</v>
          </cell>
        </row>
        <row r="1215">
          <cell r="B1215">
            <v>763151</v>
          </cell>
          <cell r="C1215">
            <v>1.1884999999999999</v>
          </cell>
          <cell r="D1215">
            <v>0.65659999999999996</v>
          </cell>
          <cell r="E1215">
            <v>2.3400000000000001E-2</v>
          </cell>
          <cell r="F1215">
            <v>0.2344</v>
          </cell>
          <cell r="G1215">
            <v>0.2742</v>
          </cell>
          <cell r="H1215" t="e">
            <v>#N/A</v>
          </cell>
          <cell r="I1215" t="e">
            <v>#N/A</v>
          </cell>
          <cell r="J1215" t="e">
            <v>#N/A</v>
          </cell>
        </row>
        <row r="1216">
          <cell r="B1216">
            <v>765732</v>
          </cell>
          <cell r="C1216">
            <v>0.89929999999999999</v>
          </cell>
          <cell r="D1216">
            <v>0.61809999999999998</v>
          </cell>
          <cell r="E1216">
            <v>2.75E-2</v>
          </cell>
          <cell r="F1216">
            <v>0.23599999999999999</v>
          </cell>
          <cell r="G1216">
            <v>1.77E-2</v>
          </cell>
          <cell r="H1216" t="e">
            <v>#N/A</v>
          </cell>
          <cell r="I1216" t="e">
            <v>#N/A</v>
          </cell>
          <cell r="J1216" t="e">
            <v>#N/A</v>
          </cell>
        </row>
        <row r="1217">
          <cell r="B1217">
            <v>780552</v>
          </cell>
          <cell r="C1217">
            <v>1.2286999999999999</v>
          </cell>
          <cell r="D1217">
            <v>1.0039</v>
          </cell>
          <cell r="E1217">
            <v>2.9000000000000001E-2</v>
          </cell>
          <cell r="F1217">
            <v>0.13339999999999999</v>
          </cell>
          <cell r="G1217">
            <v>6.2399999999999997E-2</v>
          </cell>
          <cell r="H1217" t="e">
            <v>#N/A</v>
          </cell>
          <cell r="I1217" t="e">
            <v>#N/A</v>
          </cell>
          <cell r="J1217" t="e">
            <v>#N/A</v>
          </cell>
        </row>
        <row r="1218">
          <cell r="B1218">
            <v>769812</v>
          </cell>
          <cell r="C1218">
            <v>3.3186</v>
          </cell>
          <cell r="D1218">
            <v>2.2835999999999999</v>
          </cell>
          <cell r="E1218">
            <v>0.08</v>
          </cell>
          <cell r="F1218">
            <v>0.60240000000000005</v>
          </cell>
          <cell r="G1218">
            <v>0.35270000000000001</v>
          </cell>
          <cell r="H1218" t="e">
            <v>#N/A</v>
          </cell>
          <cell r="I1218" t="e">
            <v>#N/A</v>
          </cell>
          <cell r="J1218" t="e">
            <v>#N/A</v>
          </cell>
        </row>
        <row r="1219">
          <cell r="B1219">
            <v>755197</v>
          </cell>
          <cell r="C1219">
            <v>10.348599999999999</v>
          </cell>
          <cell r="D1219">
            <v>7.4329999999999998</v>
          </cell>
          <cell r="E1219">
            <v>0.50870000000000004</v>
          </cell>
          <cell r="F1219">
            <v>1.6961999999999999</v>
          </cell>
          <cell r="G1219">
            <v>0.71099999999999997</v>
          </cell>
          <cell r="I1219" t="e">
            <v>#N/A</v>
          </cell>
          <cell r="J1219" t="e">
            <v>#N/A</v>
          </cell>
        </row>
        <row r="1221">
          <cell r="B1221" t="str">
            <v>Evolução FEC Unidade São Paulo Sul</v>
          </cell>
        </row>
        <row r="1222">
          <cell r="B1222" t="str">
            <v>CONSUM</v>
          </cell>
          <cell r="C1222" t="str">
            <v>TOTAL</v>
          </cell>
          <cell r="D1222" t="str">
            <v>NPROG</v>
          </cell>
          <cell r="E1222" t="str">
            <v>PROG</v>
          </cell>
          <cell r="F1222" t="str">
            <v>SUBT INT</v>
          </cell>
          <cell r="G1222" t="str">
            <v>SUBT EXT</v>
          </cell>
        </row>
        <row r="1223">
          <cell r="B1223">
            <v>951710</v>
          </cell>
          <cell r="C1223">
            <v>0.67290000000000005</v>
          </cell>
          <cell r="D1223">
            <v>0.61550000000000005</v>
          </cell>
          <cell r="E1223">
            <v>4.0599999999999997E-2</v>
          </cell>
          <cell r="F1223">
            <v>1.67E-2</v>
          </cell>
          <cell r="G1223">
            <v>0</v>
          </cell>
          <cell r="H1223" t="e">
            <v>#N/A</v>
          </cell>
          <cell r="I1223" t="e">
            <v>#N/A</v>
          </cell>
          <cell r="J1223" t="e">
            <v>#N/A</v>
          </cell>
        </row>
        <row r="1224">
          <cell r="B1224">
            <v>951238</v>
          </cell>
          <cell r="C1224">
            <v>0.64959999999999996</v>
          </cell>
          <cell r="D1224">
            <v>0.55049999999999999</v>
          </cell>
          <cell r="E1224">
            <v>4.1599999999999998E-2</v>
          </cell>
          <cell r="F1224">
            <v>5.7500000000000002E-2</v>
          </cell>
          <cell r="G1224">
            <v>0</v>
          </cell>
          <cell r="H1224" t="e">
            <v>#N/A</v>
          </cell>
          <cell r="I1224" t="e">
            <v>#N/A</v>
          </cell>
          <cell r="J1224" t="e">
            <v>#N/A</v>
          </cell>
        </row>
        <row r="1225">
          <cell r="B1225">
            <v>958008</v>
          </cell>
          <cell r="C1225">
            <v>0.76739999999999997</v>
          </cell>
          <cell r="D1225">
            <v>0.49980000000000002</v>
          </cell>
          <cell r="E1225">
            <v>3.1199999999999999E-2</v>
          </cell>
          <cell r="F1225">
            <v>4.19E-2</v>
          </cell>
          <cell r="G1225">
            <v>0.1946</v>
          </cell>
          <cell r="H1225" t="e">
            <v>#N/A</v>
          </cell>
          <cell r="I1225" t="e">
            <v>#N/A</v>
          </cell>
          <cell r="J1225" t="e">
            <v>#N/A</v>
          </cell>
        </row>
        <row r="1226">
          <cell r="B1226">
            <v>953652</v>
          </cell>
          <cell r="C1226">
            <v>2.0903999999999998</v>
          </cell>
          <cell r="D1226">
            <v>1.6654</v>
          </cell>
          <cell r="E1226">
            <v>0.1134</v>
          </cell>
          <cell r="F1226">
            <v>0.11609999999999999</v>
          </cell>
          <cell r="G1226">
            <v>0.19550000000000001</v>
          </cell>
          <cell r="H1226" t="e">
            <v>#N/A</v>
          </cell>
          <cell r="I1226" t="e">
            <v>#N/A</v>
          </cell>
          <cell r="J1226" t="e">
            <v>#N/A</v>
          </cell>
        </row>
        <row r="1227">
          <cell r="B1227">
            <v>958023</v>
          </cell>
          <cell r="C1227">
            <v>0.57330000000000003</v>
          </cell>
          <cell r="D1227">
            <v>0.31879999999999997</v>
          </cell>
          <cell r="E1227">
            <v>7.3099999999999998E-2</v>
          </cell>
          <cell r="F1227">
            <v>2.29E-2</v>
          </cell>
          <cell r="G1227">
            <v>0.15859999999999999</v>
          </cell>
          <cell r="H1227" t="e">
            <v>#N/A</v>
          </cell>
          <cell r="I1227" t="e">
            <v>#N/A</v>
          </cell>
          <cell r="J1227" t="e">
            <v>#N/A</v>
          </cell>
        </row>
        <row r="1228">
          <cell r="B1228">
            <v>957977</v>
          </cell>
          <cell r="C1228">
            <v>0.66369999999999996</v>
          </cell>
          <cell r="D1228">
            <v>0.3296</v>
          </cell>
          <cell r="E1228">
            <v>5.2600000000000001E-2</v>
          </cell>
          <cell r="F1228">
            <v>0.22570000000000001</v>
          </cell>
          <cell r="G1228">
            <v>5.5899999999999998E-2</v>
          </cell>
          <cell r="H1228" t="e">
            <v>#N/A</v>
          </cell>
          <cell r="I1228" t="e">
            <v>#N/A</v>
          </cell>
          <cell r="J1228" t="e">
            <v>#N/A</v>
          </cell>
        </row>
        <row r="1229">
          <cell r="B1229">
            <v>957799</v>
          </cell>
          <cell r="C1229">
            <v>0.47839999999999999</v>
          </cell>
          <cell r="D1229">
            <v>0.39750000000000002</v>
          </cell>
          <cell r="E1229">
            <v>4.3400000000000001E-2</v>
          </cell>
          <cell r="F1229">
            <v>3.7400000000000003E-2</v>
          </cell>
          <cell r="G1229">
            <v>0</v>
          </cell>
          <cell r="H1229" t="e">
            <v>#N/A</v>
          </cell>
          <cell r="I1229" t="e">
            <v>#N/A</v>
          </cell>
          <cell r="J1229" t="e">
            <v>#N/A</v>
          </cell>
        </row>
        <row r="1230">
          <cell r="B1230">
            <v>957933</v>
          </cell>
          <cell r="C1230">
            <v>1.7154</v>
          </cell>
          <cell r="D1230">
            <v>1.0459000000000001</v>
          </cell>
          <cell r="E1230">
            <v>0.1691</v>
          </cell>
          <cell r="F1230">
            <v>0.28599999999999998</v>
          </cell>
          <cell r="G1230">
            <v>0.2145</v>
          </cell>
          <cell r="H1230" t="e">
            <v>#N/A</v>
          </cell>
          <cell r="I1230" t="e">
            <v>#N/A</v>
          </cell>
          <cell r="J1230" t="e">
            <v>#N/A</v>
          </cell>
        </row>
        <row r="1231">
          <cell r="B1231">
            <v>974966</v>
          </cell>
          <cell r="C1231">
            <v>0.54669999999999996</v>
          </cell>
          <cell r="D1231">
            <v>0.46870000000000001</v>
          </cell>
          <cell r="E1231">
            <v>3.5799999999999998E-2</v>
          </cell>
          <cell r="F1231">
            <v>2.1899999999999999E-2</v>
          </cell>
          <cell r="G1231">
            <v>2.0299999999999999E-2</v>
          </cell>
          <cell r="H1231" t="e">
            <v>#N/A</v>
          </cell>
          <cell r="I1231" t="e">
            <v>#N/A</v>
          </cell>
          <cell r="J1231" t="e">
            <v>#N/A</v>
          </cell>
        </row>
        <row r="1232">
          <cell r="B1232">
            <v>974883</v>
          </cell>
          <cell r="C1232">
            <v>0.31359999999999999</v>
          </cell>
          <cell r="D1232">
            <v>0.26919999999999999</v>
          </cell>
          <cell r="E1232">
            <v>3.9300000000000002E-2</v>
          </cell>
          <cell r="F1232">
            <v>5.0000000000000001E-3</v>
          </cell>
          <cell r="G1232">
            <v>0</v>
          </cell>
          <cell r="H1232" t="e">
            <v>#N/A</v>
          </cell>
          <cell r="I1232" t="e">
            <v>#N/A</v>
          </cell>
          <cell r="J1232" t="e">
            <v>#N/A</v>
          </cell>
        </row>
        <row r="1233">
          <cell r="B1233">
            <v>974942</v>
          </cell>
          <cell r="C1233">
            <v>0.4662</v>
          </cell>
          <cell r="D1233">
            <v>0.38740000000000002</v>
          </cell>
          <cell r="E1233">
            <v>4.8399999999999999E-2</v>
          </cell>
          <cell r="F1233">
            <v>3.04E-2</v>
          </cell>
          <cell r="G1233">
            <v>0</v>
          </cell>
          <cell r="H1233" t="e">
            <v>#N/A</v>
          </cell>
          <cell r="I1233" t="e">
            <v>#N/A</v>
          </cell>
          <cell r="J1233" t="e">
            <v>#N/A</v>
          </cell>
        </row>
        <row r="1234">
          <cell r="B1234">
            <v>974930</v>
          </cell>
          <cell r="C1234">
            <v>1.3265</v>
          </cell>
          <cell r="D1234">
            <v>1.1253</v>
          </cell>
          <cell r="E1234">
            <v>0.1235</v>
          </cell>
          <cell r="F1234">
            <v>5.7299999999999997E-2</v>
          </cell>
          <cell r="G1234">
            <v>2.0299999999999999E-2</v>
          </cell>
          <cell r="H1234" t="e">
            <v>#N/A</v>
          </cell>
          <cell r="I1234" t="e">
            <v>#N/A</v>
          </cell>
          <cell r="J1234" t="e">
            <v>#N/A</v>
          </cell>
        </row>
        <row r="1235">
          <cell r="B1235">
            <v>975648</v>
          </cell>
          <cell r="C1235">
            <v>0.74390000000000001</v>
          </cell>
          <cell r="D1235">
            <v>0.47</v>
          </cell>
          <cell r="E1235">
            <v>1.6899999999999998E-2</v>
          </cell>
          <cell r="F1235">
            <v>0.1095</v>
          </cell>
          <cell r="G1235">
            <v>0.14749999999999999</v>
          </cell>
          <cell r="H1235" t="e">
            <v>#N/A</v>
          </cell>
          <cell r="I1235" t="e">
            <v>#N/A</v>
          </cell>
          <cell r="J1235" t="e">
            <v>#N/A</v>
          </cell>
        </row>
        <row r="1236">
          <cell r="B1236">
            <v>975764</v>
          </cell>
          <cell r="C1236">
            <v>0.42630000000000001</v>
          </cell>
          <cell r="D1236">
            <v>0.376</v>
          </cell>
          <cell r="E1236">
            <v>1.2500000000000001E-2</v>
          </cell>
          <cell r="F1236">
            <v>3.7699999999999997E-2</v>
          </cell>
          <cell r="G1236">
            <v>1E-4</v>
          </cell>
          <cell r="H1236" t="e">
            <v>#N/A</v>
          </cell>
          <cell r="I1236" t="e">
            <v>#N/A</v>
          </cell>
          <cell r="J1236" t="e">
            <v>#N/A</v>
          </cell>
        </row>
        <row r="1237">
          <cell r="B1237">
            <v>993935</v>
          </cell>
          <cell r="C1237">
            <v>0.67700000000000005</v>
          </cell>
          <cell r="D1237">
            <v>0.58040000000000003</v>
          </cell>
          <cell r="E1237">
            <v>2.2599999999999999E-2</v>
          </cell>
          <cell r="F1237">
            <v>2.1299999999999999E-2</v>
          </cell>
          <cell r="G1237">
            <v>5.28E-2</v>
          </cell>
          <cell r="H1237" t="e">
            <v>#N/A</v>
          </cell>
          <cell r="I1237" t="e">
            <v>#N/A</v>
          </cell>
          <cell r="J1237" t="e">
            <v>#N/A</v>
          </cell>
        </row>
        <row r="1238">
          <cell r="B1238">
            <v>981782</v>
          </cell>
          <cell r="C1238">
            <v>1.8483000000000001</v>
          </cell>
          <cell r="D1238">
            <v>1.4282999999999999</v>
          </cell>
          <cell r="E1238">
            <v>5.21E-2</v>
          </cell>
          <cell r="F1238">
            <v>0.1678</v>
          </cell>
          <cell r="G1238">
            <v>0.2001</v>
          </cell>
          <cell r="H1238" t="e">
            <v>#N/A</v>
          </cell>
          <cell r="I1238" t="e">
            <v>#N/A</v>
          </cell>
          <cell r="J1238" t="e">
            <v>#N/A</v>
          </cell>
        </row>
        <row r="1239">
          <cell r="B1239">
            <v>967074</v>
          </cell>
          <cell r="C1239">
            <v>6.9743000000000004</v>
          </cell>
          <cell r="D1239">
            <v>5.2628000000000004</v>
          </cell>
          <cell r="E1239">
            <v>0.45669999999999999</v>
          </cell>
          <cell r="F1239">
            <v>0.626</v>
          </cell>
          <cell r="G1239">
            <v>0.62890000000000001</v>
          </cell>
          <cell r="I1239" t="e">
            <v>#N/A</v>
          </cell>
          <cell r="J1239" t="e">
            <v>#N/A</v>
          </cell>
        </row>
        <row r="1241">
          <cell r="B1241" t="str">
            <v>Evolução FEC Unidade Anhembi</v>
          </cell>
        </row>
        <row r="1242">
          <cell r="B1242" t="str">
            <v>CONSUM</v>
          </cell>
          <cell r="C1242" t="str">
            <v>TOTAL</v>
          </cell>
          <cell r="D1242" t="str">
            <v>NPROG</v>
          </cell>
          <cell r="E1242" t="str">
            <v>PROG</v>
          </cell>
          <cell r="F1242" t="str">
            <v>SUBT INT</v>
          </cell>
          <cell r="G1242" t="str">
            <v>SUBT EXT</v>
          </cell>
        </row>
        <row r="1243">
          <cell r="B1243">
            <v>764938</v>
          </cell>
          <cell r="C1243">
            <v>0.87039999999999995</v>
          </cell>
          <cell r="D1243">
            <v>0.64339999999999997</v>
          </cell>
          <cell r="E1243">
            <v>3.04E-2</v>
          </cell>
          <cell r="F1243">
            <v>0.1966</v>
          </cell>
          <cell r="G1243">
            <v>0</v>
          </cell>
          <cell r="H1243" t="e">
            <v>#N/A</v>
          </cell>
          <cell r="I1243" t="e">
            <v>#N/A</v>
          </cell>
          <cell r="J1243" t="e">
            <v>#N/A</v>
          </cell>
        </row>
        <row r="1244">
          <cell r="B1244">
            <v>764908</v>
          </cell>
          <cell r="C1244">
            <v>0.48039999999999999</v>
          </cell>
          <cell r="D1244">
            <v>0.26919999999999999</v>
          </cell>
          <cell r="E1244">
            <v>4.41E-2</v>
          </cell>
          <cell r="F1244">
            <v>0.1671</v>
          </cell>
          <cell r="G1244">
            <v>0</v>
          </cell>
          <cell r="H1244" t="e">
            <v>#N/A</v>
          </cell>
          <cell r="I1244" t="e">
            <v>#N/A</v>
          </cell>
          <cell r="J1244" t="e">
            <v>#N/A</v>
          </cell>
        </row>
        <row r="1245">
          <cell r="B1245">
            <v>764697</v>
          </cell>
          <cell r="C1245">
            <v>0.8518</v>
          </cell>
          <cell r="D1245">
            <v>0.27939999999999998</v>
          </cell>
          <cell r="E1245">
            <v>5.6099999999999997E-2</v>
          </cell>
          <cell r="F1245">
            <v>8.7599999999999997E-2</v>
          </cell>
          <cell r="G1245">
            <v>0.42859999999999998</v>
          </cell>
          <cell r="H1245" t="e">
            <v>#N/A</v>
          </cell>
          <cell r="I1245" t="e">
            <v>#N/A</v>
          </cell>
          <cell r="J1245" t="e">
            <v>#N/A</v>
          </cell>
        </row>
        <row r="1246">
          <cell r="B1246">
            <v>764848</v>
          </cell>
          <cell r="C1246">
            <v>2.2025999999999999</v>
          </cell>
          <cell r="D1246">
            <v>1.1919999999999999</v>
          </cell>
          <cell r="E1246">
            <v>0.13059999999999999</v>
          </cell>
          <cell r="F1246">
            <v>0.45129999999999998</v>
          </cell>
          <cell r="G1246">
            <v>0.42849999999999999</v>
          </cell>
          <cell r="H1246" t="e">
            <v>#N/A</v>
          </cell>
          <cell r="I1246" t="e">
            <v>#N/A</v>
          </cell>
          <cell r="J1246" t="e">
            <v>#N/A</v>
          </cell>
        </row>
        <row r="1247">
          <cell r="B1247">
            <v>764805</v>
          </cell>
          <cell r="C1247">
            <v>0.35560000000000003</v>
          </cell>
          <cell r="D1247">
            <v>0.2336</v>
          </cell>
          <cell r="E1247">
            <v>3.2199999999999999E-2</v>
          </cell>
          <cell r="F1247">
            <v>8.9899999999999994E-2</v>
          </cell>
          <cell r="G1247">
            <v>0</v>
          </cell>
          <cell r="H1247" t="e">
            <v>#N/A</v>
          </cell>
          <cell r="I1247" t="e">
            <v>#N/A</v>
          </cell>
          <cell r="J1247" t="e">
            <v>#N/A</v>
          </cell>
        </row>
        <row r="1248">
          <cell r="B1248">
            <v>764819</v>
          </cell>
          <cell r="C1248">
            <v>0.68189999999999995</v>
          </cell>
          <cell r="D1248">
            <v>0.33050000000000002</v>
          </cell>
          <cell r="E1248">
            <v>2.5000000000000001E-2</v>
          </cell>
          <cell r="F1248">
            <v>0.32629999999999998</v>
          </cell>
          <cell r="G1248">
            <v>0</v>
          </cell>
          <cell r="H1248" t="e">
            <v>#N/A</v>
          </cell>
          <cell r="I1248" t="e">
            <v>#N/A</v>
          </cell>
          <cell r="J1248" t="e">
            <v>#N/A</v>
          </cell>
        </row>
        <row r="1249">
          <cell r="B1249">
            <v>765285</v>
          </cell>
          <cell r="C1249">
            <v>0.83309999999999995</v>
          </cell>
          <cell r="D1249">
            <v>0.29980000000000001</v>
          </cell>
          <cell r="E1249">
            <v>3.1699999999999999E-2</v>
          </cell>
          <cell r="F1249">
            <v>0.50170000000000003</v>
          </cell>
          <cell r="G1249">
            <v>0</v>
          </cell>
          <cell r="H1249" t="e">
            <v>#N/A</v>
          </cell>
          <cell r="I1249" t="e">
            <v>#N/A</v>
          </cell>
          <cell r="J1249" t="e">
            <v>#N/A</v>
          </cell>
        </row>
        <row r="1250">
          <cell r="B1250">
            <v>764970</v>
          </cell>
          <cell r="C1250">
            <v>1.8707</v>
          </cell>
          <cell r="D1250">
            <v>0.8639</v>
          </cell>
          <cell r="E1250">
            <v>8.8900000000000007E-2</v>
          </cell>
          <cell r="F1250">
            <v>0.91800000000000004</v>
          </cell>
          <cell r="G1250">
            <v>0</v>
          </cell>
          <cell r="H1250" t="e">
            <v>#N/A</v>
          </cell>
          <cell r="I1250" t="e">
            <v>#N/A</v>
          </cell>
          <cell r="J1250" t="e">
            <v>#N/A</v>
          </cell>
        </row>
        <row r="1251">
          <cell r="B1251">
            <v>776620</v>
          </cell>
          <cell r="C1251">
            <v>0.73029999999999995</v>
          </cell>
          <cell r="D1251">
            <v>0.52649999999999997</v>
          </cell>
          <cell r="E1251">
            <v>1.49E-2</v>
          </cell>
          <cell r="F1251">
            <v>3.3500000000000002E-2</v>
          </cell>
          <cell r="G1251">
            <v>0.1555</v>
          </cell>
          <cell r="H1251" t="e">
            <v>#N/A</v>
          </cell>
          <cell r="I1251" t="e">
            <v>#N/A</v>
          </cell>
          <cell r="J1251" t="e">
            <v>#N/A</v>
          </cell>
        </row>
        <row r="1252">
          <cell r="B1252">
            <v>776710</v>
          </cell>
          <cell r="C1252">
            <v>0.30709999999999998</v>
          </cell>
          <cell r="D1252">
            <v>0.2293</v>
          </cell>
          <cell r="E1252">
            <v>1.14E-2</v>
          </cell>
          <cell r="F1252">
            <v>6.6299999999999998E-2</v>
          </cell>
          <cell r="G1252">
            <v>0</v>
          </cell>
          <cell r="H1252" t="e">
            <v>#N/A</v>
          </cell>
          <cell r="I1252" t="e">
            <v>#N/A</v>
          </cell>
          <cell r="J1252" t="e">
            <v>#N/A</v>
          </cell>
        </row>
        <row r="1253">
          <cell r="B1253">
            <v>776641</v>
          </cell>
          <cell r="C1253">
            <v>0.49959999999999999</v>
          </cell>
          <cell r="D1253">
            <v>0.2316</v>
          </cell>
          <cell r="E1253">
            <v>2.2499999999999999E-2</v>
          </cell>
          <cell r="F1253">
            <v>0.2455</v>
          </cell>
          <cell r="G1253">
            <v>0</v>
          </cell>
          <cell r="H1253" t="e">
            <v>#N/A</v>
          </cell>
          <cell r="I1253" t="e">
            <v>#N/A</v>
          </cell>
          <cell r="J1253" t="e">
            <v>#N/A</v>
          </cell>
        </row>
        <row r="1254">
          <cell r="B1254">
            <v>776657</v>
          </cell>
          <cell r="C1254">
            <v>1.5369999999999999</v>
          </cell>
          <cell r="D1254">
            <v>0.98740000000000006</v>
          </cell>
          <cell r="E1254">
            <v>4.8800000000000003E-2</v>
          </cell>
          <cell r="F1254">
            <v>0.3453</v>
          </cell>
          <cell r="G1254">
            <v>0.1555</v>
          </cell>
          <cell r="H1254" t="e">
            <v>#N/A</v>
          </cell>
          <cell r="I1254" t="e">
            <v>#N/A</v>
          </cell>
          <cell r="J1254" t="e">
            <v>#N/A</v>
          </cell>
        </row>
        <row r="1255">
          <cell r="B1255">
            <v>777120</v>
          </cell>
          <cell r="C1255">
            <v>0.7802</v>
          </cell>
          <cell r="D1255">
            <v>0.28589999999999999</v>
          </cell>
          <cell r="E1255">
            <v>1.6199999999999999E-2</v>
          </cell>
          <cell r="F1255">
            <v>2.7900000000000001E-2</v>
          </cell>
          <cell r="G1255">
            <v>0.45019999999999999</v>
          </cell>
          <cell r="H1255" t="e">
            <v>#N/A</v>
          </cell>
          <cell r="I1255" t="e">
            <v>#N/A</v>
          </cell>
          <cell r="J1255" t="e">
            <v>#N/A</v>
          </cell>
        </row>
        <row r="1256">
          <cell r="B1256">
            <v>777197</v>
          </cell>
          <cell r="C1256">
            <v>0.3599</v>
          </cell>
          <cell r="D1256">
            <v>0.3266</v>
          </cell>
          <cell r="E1256">
            <v>2.1999999999999999E-2</v>
          </cell>
          <cell r="F1256">
            <v>1.1299999999999999E-2</v>
          </cell>
          <cell r="G1256">
            <v>0</v>
          </cell>
          <cell r="H1256" t="e">
            <v>#N/A</v>
          </cell>
          <cell r="I1256" t="e">
            <v>#N/A</v>
          </cell>
          <cell r="J1256" t="e">
            <v>#N/A</v>
          </cell>
        </row>
        <row r="1257">
          <cell r="B1257">
            <v>787526</v>
          </cell>
          <cell r="C1257">
            <v>1.1165</v>
          </cell>
          <cell r="D1257">
            <v>0.69610000000000005</v>
          </cell>
          <cell r="E1257">
            <v>3.4299999999999997E-2</v>
          </cell>
          <cell r="F1257">
            <v>4.07E-2</v>
          </cell>
          <cell r="G1257">
            <v>0.3453</v>
          </cell>
          <cell r="H1257" t="e">
            <v>#N/A</v>
          </cell>
          <cell r="I1257" t="e">
            <v>#N/A</v>
          </cell>
          <cell r="J1257" t="e">
            <v>#N/A</v>
          </cell>
        </row>
        <row r="1258">
          <cell r="B1258">
            <v>780614</v>
          </cell>
          <cell r="C1258">
            <v>2.2614000000000001</v>
          </cell>
          <cell r="D1258">
            <v>1.3121</v>
          </cell>
          <cell r="E1258">
            <v>7.2599999999999998E-2</v>
          </cell>
          <cell r="F1258">
            <v>8.0100000000000005E-2</v>
          </cell>
          <cell r="G1258">
            <v>0.79649999999999999</v>
          </cell>
          <cell r="H1258" t="e">
            <v>#N/A</v>
          </cell>
          <cell r="I1258" t="e">
            <v>#N/A</v>
          </cell>
          <cell r="J1258" t="e">
            <v>#N/A</v>
          </cell>
        </row>
        <row r="1259">
          <cell r="B1259">
            <v>771772</v>
          </cell>
          <cell r="C1259">
            <v>7.8711000000000002</v>
          </cell>
          <cell r="D1259">
            <v>4.3583999999999996</v>
          </cell>
          <cell r="E1259">
            <v>0.34010000000000001</v>
          </cell>
          <cell r="F1259">
            <v>1.7857000000000001</v>
          </cell>
          <cell r="G1259">
            <v>1.3868</v>
          </cell>
          <cell r="I1259" t="e">
            <v>#N/A</v>
          </cell>
          <cell r="J1259" t="e">
            <v>#N/A</v>
          </cell>
        </row>
        <row r="1261">
          <cell r="B1261" t="str">
            <v>Evolução FEC Unidade Centro</v>
          </cell>
        </row>
        <row r="1262">
          <cell r="B1262" t="str">
            <v>CONSUM</v>
          </cell>
          <cell r="C1262" t="str">
            <v>TOTAL</v>
          </cell>
          <cell r="D1262" t="str">
            <v>NPROG</v>
          </cell>
          <cell r="E1262" t="str">
            <v>PROG</v>
          </cell>
          <cell r="F1262" t="str">
            <v>SUBT INT</v>
          </cell>
          <cell r="G1262" t="str">
            <v>SUBT EXT</v>
          </cell>
        </row>
        <row r="1263">
          <cell r="B1263">
            <v>675819</v>
          </cell>
          <cell r="C1263">
            <v>0.37030000000000002</v>
          </cell>
          <cell r="D1263">
            <v>0.30940000000000001</v>
          </cell>
          <cell r="E1263">
            <v>5.6099999999999997E-2</v>
          </cell>
          <cell r="F1263">
            <v>4.8999999999999998E-3</v>
          </cell>
          <cell r="G1263">
            <v>0</v>
          </cell>
          <cell r="H1263" t="e">
            <v>#N/A</v>
          </cell>
          <cell r="I1263" t="e">
            <v>#N/A</v>
          </cell>
          <cell r="J1263" t="e">
            <v>#N/A</v>
          </cell>
        </row>
        <row r="1264">
          <cell r="B1264">
            <v>675407</v>
          </cell>
          <cell r="C1264">
            <v>0.56579999999999997</v>
          </cell>
          <cell r="D1264">
            <v>0.39269999999999999</v>
          </cell>
          <cell r="E1264">
            <v>3.7699999999999997E-2</v>
          </cell>
          <cell r="F1264">
            <v>0.13539999999999999</v>
          </cell>
          <cell r="G1264">
            <v>0</v>
          </cell>
          <cell r="H1264" t="e">
            <v>#N/A</v>
          </cell>
          <cell r="I1264" t="e">
            <v>#N/A</v>
          </cell>
          <cell r="J1264" t="e">
            <v>#N/A</v>
          </cell>
        </row>
        <row r="1265">
          <cell r="B1265">
            <v>675780</v>
          </cell>
          <cell r="C1265">
            <v>0.44590000000000002</v>
          </cell>
          <cell r="D1265">
            <v>0.28149999999999997</v>
          </cell>
          <cell r="E1265">
            <v>4.4999999999999998E-2</v>
          </cell>
          <cell r="F1265">
            <v>3.27E-2</v>
          </cell>
          <cell r="G1265">
            <v>8.6699999999999999E-2</v>
          </cell>
          <cell r="H1265" t="e">
            <v>#N/A</v>
          </cell>
          <cell r="I1265" t="e">
            <v>#N/A</v>
          </cell>
          <cell r="J1265" t="e">
            <v>#N/A</v>
          </cell>
        </row>
        <row r="1266">
          <cell r="B1266">
            <v>675669</v>
          </cell>
          <cell r="C1266">
            <v>1.3818999999999999</v>
          </cell>
          <cell r="D1266">
            <v>0.98360000000000003</v>
          </cell>
          <cell r="E1266">
            <v>0.13880000000000001</v>
          </cell>
          <cell r="F1266">
            <v>0.17299999999999999</v>
          </cell>
          <cell r="G1266">
            <v>8.6699999999999999E-2</v>
          </cell>
          <cell r="H1266" t="e">
            <v>#N/A</v>
          </cell>
          <cell r="I1266" t="e">
            <v>#N/A</v>
          </cell>
          <cell r="J1266" t="e">
            <v>#N/A</v>
          </cell>
        </row>
        <row r="1267">
          <cell r="B1267">
            <v>675783</v>
          </cell>
          <cell r="C1267">
            <v>0.69920000000000004</v>
          </cell>
          <cell r="D1267">
            <v>0.21829999999999999</v>
          </cell>
          <cell r="E1267">
            <v>6.8400000000000002E-2</v>
          </cell>
          <cell r="F1267">
            <v>6.8199999999999997E-2</v>
          </cell>
          <cell r="G1267">
            <v>0.34420000000000001</v>
          </cell>
          <cell r="H1267" t="e">
            <v>#N/A</v>
          </cell>
          <cell r="I1267" t="e">
            <v>#N/A</v>
          </cell>
          <cell r="J1267" t="e">
            <v>#N/A</v>
          </cell>
        </row>
        <row r="1268">
          <cell r="B1268">
            <v>675760</v>
          </cell>
          <cell r="C1268">
            <v>0.37059999999999998</v>
          </cell>
          <cell r="D1268">
            <v>0.2944</v>
          </cell>
          <cell r="E1268">
            <v>9.4000000000000004E-3</v>
          </cell>
          <cell r="F1268">
            <v>2.9100000000000001E-2</v>
          </cell>
          <cell r="G1268">
            <v>3.7699999999999997E-2</v>
          </cell>
          <cell r="H1268" t="e">
            <v>#N/A</v>
          </cell>
          <cell r="I1268" t="e">
            <v>#N/A</v>
          </cell>
          <cell r="J1268" t="e">
            <v>#N/A</v>
          </cell>
        </row>
        <row r="1269">
          <cell r="B1269">
            <v>674633</v>
          </cell>
          <cell r="C1269">
            <v>0.1981</v>
          </cell>
          <cell r="D1269">
            <v>0.1663</v>
          </cell>
          <cell r="E1269">
            <v>1.09E-2</v>
          </cell>
          <cell r="F1269">
            <v>2.0899999999999998E-2</v>
          </cell>
          <cell r="G1269">
            <v>0</v>
          </cell>
          <cell r="H1269" t="e">
            <v>#N/A</v>
          </cell>
          <cell r="I1269" t="e">
            <v>#N/A</v>
          </cell>
          <cell r="J1269" t="e">
            <v>#N/A</v>
          </cell>
        </row>
        <row r="1270">
          <cell r="B1270">
            <v>675392</v>
          </cell>
          <cell r="C1270">
            <v>1.2683</v>
          </cell>
          <cell r="D1270">
            <v>0.67910000000000004</v>
          </cell>
          <cell r="E1270">
            <v>8.8700000000000001E-2</v>
          </cell>
          <cell r="F1270">
            <v>0.1182</v>
          </cell>
          <cell r="G1270">
            <v>0.3821</v>
          </cell>
          <cell r="H1270" t="e">
            <v>#N/A</v>
          </cell>
          <cell r="I1270" t="e">
            <v>#N/A</v>
          </cell>
          <cell r="J1270" t="e">
            <v>#N/A</v>
          </cell>
        </row>
        <row r="1271">
          <cell r="B1271">
            <v>684427</v>
          </cell>
          <cell r="C1271">
            <v>0.28749999999999998</v>
          </cell>
          <cell r="D1271">
            <v>0.22789999999999999</v>
          </cell>
          <cell r="E1271">
            <v>1.8800000000000001E-2</v>
          </cell>
          <cell r="F1271">
            <v>4.07E-2</v>
          </cell>
          <cell r="G1271">
            <v>0</v>
          </cell>
          <cell r="H1271" t="e">
            <v>#N/A</v>
          </cell>
          <cell r="I1271" t="e">
            <v>#N/A</v>
          </cell>
          <cell r="J1271" t="e">
            <v>#N/A</v>
          </cell>
        </row>
        <row r="1272">
          <cell r="B1272">
            <v>683445</v>
          </cell>
          <cell r="C1272">
            <v>0.1888</v>
          </cell>
          <cell r="D1272">
            <v>0.13750000000000001</v>
          </cell>
          <cell r="E1272">
            <v>1.9400000000000001E-2</v>
          </cell>
          <cell r="F1272">
            <v>3.1899999999999998E-2</v>
          </cell>
          <cell r="G1272">
            <v>0</v>
          </cell>
          <cell r="H1272" t="e">
            <v>#N/A</v>
          </cell>
          <cell r="I1272" t="e">
            <v>#N/A</v>
          </cell>
          <cell r="J1272" t="e">
            <v>#N/A</v>
          </cell>
        </row>
        <row r="1273">
          <cell r="B1273">
            <v>682818</v>
          </cell>
          <cell r="C1273">
            <v>0.26079999999999998</v>
          </cell>
          <cell r="D1273">
            <v>0.15060000000000001</v>
          </cell>
          <cell r="E1273">
            <v>5.11E-2</v>
          </cell>
          <cell r="F1273">
            <v>5.91E-2</v>
          </cell>
          <cell r="G1273">
            <v>0</v>
          </cell>
          <cell r="H1273" t="e">
            <v>#N/A</v>
          </cell>
          <cell r="I1273" t="e">
            <v>#N/A</v>
          </cell>
          <cell r="J1273" t="e">
            <v>#N/A</v>
          </cell>
        </row>
        <row r="1274">
          <cell r="B1274">
            <v>683563</v>
          </cell>
          <cell r="C1274">
            <v>0.73709999999999998</v>
          </cell>
          <cell r="D1274">
            <v>0.5161</v>
          </cell>
          <cell r="E1274">
            <v>8.9300000000000004E-2</v>
          </cell>
          <cell r="F1274">
            <v>0.13170000000000001</v>
          </cell>
          <cell r="G1274">
            <v>0</v>
          </cell>
          <cell r="H1274" t="e">
            <v>#N/A</v>
          </cell>
          <cell r="I1274" t="e">
            <v>#N/A</v>
          </cell>
          <cell r="J1274" t="e">
            <v>#N/A</v>
          </cell>
        </row>
        <row r="1275">
          <cell r="B1275">
            <v>682925</v>
          </cell>
          <cell r="C1275">
            <v>0.58230000000000004</v>
          </cell>
          <cell r="D1275">
            <v>0.41670000000000001</v>
          </cell>
          <cell r="E1275">
            <v>6.4399999999999999E-2</v>
          </cell>
          <cell r="F1275">
            <v>3.3700000000000001E-2</v>
          </cell>
          <cell r="G1275">
            <v>6.7500000000000004E-2</v>
          </cell>
          <cell r="H1275" t="e">
            <v>#N/A</v>
          </cell>
          <cell r="I1275" t="e">
            <v>#N/A</v>
          </cell>
          <cell r="J1275" t="e">
            <v>#N/A</v>
          </cell>
        </row>
        <row r="1276">
          <cell r="B1276">
            <v>681511</v>
          </cell>
          <cell r="C1276">
            <v>0.35320000000000001</v>
          </cell>
          <cell r="D1276">
            <v>0.23910000000000001</v>
          </cell>
          <cell r="E1276">
            <v>4.5600000000000002E-2</v>
          </cell>
          <cell r="F1276">
            <v>6.8400000000000002E-2</v>
          </cell>
          <cell r="G1276">
            <v>0</v>
          </cell>
          <cell r="H1276" t="e">
            <v>#N/A</v>
          </cell>
          <cell r="I1276" t="e">
            <v>#N/A</v>
          </cell>
          <cell r="J1276" t="e">
            <v>#N/A</v>
          </cell>
        </row>
        <row r="1277">
          <cell r="B1277">
            <v>695161</v>
          </cell>
          <cell r="C1277">
            <v>0.41789999999999999</v>
          </cell>
          <cell r="D1277">
            <v>0.317</v>
          </cell>
          <cell r="E1277">
            <v>3.3399999999999999E-2</v>
          </cell>
          <cell r="F1277">
            <v>2.5999999999999999E-2</v>
          </cell>
          <cell r="G1277">
            <v>4.1399999999999999E-2</v>
          </cell>
          <cell r="H1277" t="e">
            <v>#N/A</v>
          </cell>
          <cell r="I1277" t="e">
            <v>#N/A</v>
          </cell>
          <cell r="J1277" t="e">
            <v>#N/A</v>
          </cell>
        </row>
        <row r="1278">
          <cell r="B1278">
            <v>686532</v>
          </cell>
          <cell r="C1278">
            <v>1.353</v>
          </cell>
          <cell r="D1278">
            <v>0.9728</v>
          </cell>
          <cell r="E1278">
            <v>0.1431</v>
          </cell>
          <cell r="F1278">
            <v>0.12770000000000001</v>
          </cell>
          <cell r="G1278">
            <v>0.1091</v>
          </cell>
          <cell r="H1278" t="e">
            <v>#N/A</v>
          </cell>
          <cell r="I1278" t="e">
            <v>#N/A</v>
          </cell>
          <cell r="J1278" t="e">
            <v>#N/A</v>
          </cell>
        </row>
        <row r="1279">
          <cell r="B1279">
            <v>680289</v>
          </cell>
          <cell r="C1279">
            <v>4.7378</v>
          </cell>
          <cell r="D1279">
            <v>3.1515</v>
          </cell>
          <cell r="E1279">
            <v>0.46010000000000001</v>
          </cell>
          <cell r="F1279">
            <v>0.5504</v>
          </cell>
          <cell r="G1279">
            <v>0.5756</v>
          </cell>
          <cell r="I1279" t="e">
            <v>#N/A</v>
          </cell>
          <cell r="J1279" t="e">
            <v>#N/A</v>
          </cell>
        </row>
        <row r="1281">
          <cell r="B1281" t="str">
            <v>Evolução FEC Unidade Leste</v>
          </cell>
        </row>
        <row r="1282">
          <cell r="B1282" t="str">
            <v>CONSUM</v>
          </cell>
          <cell r="C1282" t="str">
            <v>TOTAL</v>
          </cell>
          <cell r="D1282" t="str">
            <v>NPROG</v>
          </cell>
          <cell r="E1282" t="str">
            <v>PROG</v>
          </cell>
          <cell r="F1282" t="str">
            <v>SUBT INT</v>
          </cell>
          <cell r="G1282" t="str">
            <v>SUBT EXT</v>
          </cell>
        </row>
        <row r="1283">
          <cell r="B1283">
            <v>1308832</v>
          </cell>
          <cell r="C1283">
            <v>0.61050000000000004</v>
          </cell>
          <cell r="D1283">
            <v>0.53669999999999995</v>
          </cell>
          <cell r="E1283">
            <v>3.44E-2</v>
          </cell>
          <cell r="F1283">
            <v>3.95E-2</v>
          </cell>
          <cell r="G1283">
            <v>0</v>
          </cell>
          <cell r="H1283" t="e">
            <v>#N/A</v>
          </cell>
          <cell r="I1283" t="e">
            <v>#N/A</v>
          </cell>
          <cell r="J1283" t="e">
            <v>#N/A</v>
          </cell>
        </row>
        <row r="1284">
          <cell r="B1284">
            <v>1308285</v>
          </cell>
          <cell r="C1284">
            <v>0.80579999999999996</v>
          </cell>
          <cell r="D1284">
            <v>0.28010000000000002</v>
          </cell>
          <cell r="E1284">
            <v>3.7400000000000003E-2</v>
          </cell>
          <cell r="F1284">
            <v>0.23699999999999999</v>
          </cell>
          <cell r="G1284">
            <v>0.25130000000000002</v>
          </cell>
          <cell r="H1284" t="e">
            <v>#N/A</v>
          </cell>
          <cell r="I1284" t="e">
            <v>#N/A</v>
          </cell>
          <cell r="J1284" t="e">
            <v>#N/A</v>
          </cell>
        </row>
        <row r="1285">
          <cell r="B1285">
            <v>1307611</v>
          </cell>
          <cell r="C1285">
            <v>0.4239</v>
          </cell>
          <cell r="D1285">
            <v>0.2374</v>
          </cell>
          <cell r="E1285">
            <v>2.5999999999999999E-2</v>
          </cell>
          <cell r="F1285">
            <v>1.1599999999999999E-2</v>
          </cell>
          <cell r="G1285">
            <v>0.14899999999999999</v>
          </cell>
          <cell r="H1285" t="e">
            <v>#N/A</v>
          </cell>
          <cell r="I1285" t="e">
            <v>#N/A</v>
          </cell>
          <cell r="J1285" t="e">
            <v>#N/A</v>
          </cell>
        </row>
        <row r="1286">
          <cell r="B1286">
            <v>1308243</v>
          </cell>
          <cell r="C1286">
            <v>1.8403</v>
          </cell>
          <cell r="D1286">
            <v>1.0543</v>
          </cell>
          <cell r="E1286">
            <v>9.7799999999999998E-2</v>
          </cell>
          <cell r="F1286">
            <v>0.28810000000000002</v>
          </cell>
          <cell r="G1286">
            <v>0.4002</v>
          </cell>
          <cell r="H1286" t="e">
            <v>#N/A</v>
          </cell>
          <cell r="I1286" t="e">
            <v>#N/A</v>
          </cell>
          <cell r="J1286" t="e">
            <v>#N/A</v>
          </cell>
        </row>
        <row r="1287">
          <cell r="B1287">
            <v>1307476</v>
          </cell>
          <cell r="C1287">
            <v>0.49840000000000001</v>
          </cell>
          <cell r="D1287">
            <v>0.26719999999999999</v>
          </cell>
          <cell r="E1287">
            <v>5.21E-2</v>
          </cell>
          <cell r="F1287">
            <v>0.16750000000000001</v>
          </cell>
          <cell r="G1287">
            <v>1.1599999999999999E-2</v>
          </cell>
          <cell r="H1287" t="e">
            <v>#N/A</v>
          </cell>
          <cell r="I1287" t="e">
            <v>#N/A</v>
          </cell>
          <cell r="J1287" t="e">
            <v>#N/A</v>
          </cell>
        </row>
        <row r="1288">
          <cell r="B1288">
            <v>1307438</v>
          </cell>
          <cell r="C1288">
            <v>0.58899999999999997</v>
          </cell>
          <cell r="D1288">
            <v>0.39379999999999998</v>
          </cell>
          <cell r="E1288">
            <v>6.7900000000000002E-2</v>
          </cell>
          <cell r="F1288">
            <v>0.1157</v>
          </cell>
          <cell r="G1288">
            <v>1.1599999999999999E-2</v>
          </cell>
          <cell r="H1288" t="e">
            <v>#N/A</v>
          </cell>
          <cell r="I1288" t="e">
            <v>#N/A</v>
          </cell>
          <cell r="J1288" t="e">
            <v>#N/A</v>
          </cell>
        </row>
        <row r="1289">
          <cell r="B1289">
            <v>1306908</v>
          </cell>
          <cell r="C1289">
            <v>0.34200000000000003</v>
          </cell>
          <cell r="D1289">
            <v>0.28360000000000002</v>
          </cell>
          <cell r="E1289">
            <v>1.04E-2</v>
          </cell>
          <cell r="F1289">
            <v>4.8099999999999997E-2</v>
          </cell>
          <cell r="G1289">
            <v>0</v>
          </cell>
          <cell r="H1289" t="e">
            <v>#N/A</v>
          </cell>
          <cell r="I1289" t="e">
            <v>#N/A</v>
          </cell>
          <cell r="J1289" t="e">
            <v>#N/A</v>
          </cell>
        </row>
        <row r="1290">
          <cell r="B1290">
            <v>1307274</v>
          </cell>
          <cell r="C1290">
            <v>1.4295</v>
          </cell>
          <cell r="D1290">
            <v>0.9446</v>
          </cell>
          <cell r="E1290">
            <v>0.13039999999999999</v>
          </cell>
          <cell r="F1290">
            <v>0.33129999999999998</v>
          </cell>
          <cell r="G1290">
            <v>2.3199999999999998E-2</v>
          </cell>
          <cell r="H1290" t="e">
            <v>#N/A</v>
          </cell>
          <cell r="I1290" t="e">
            <v>#N/A</v>
          </cell>
          <cell r="J1290" t="e">
            <v>#N/A</v>
          </cell>
        </row>
        <row r="1291">
          <cell r="B1291">
            <v>1323847</v>
          </cell>
          <cell r="C1291">
            <v>0.47789999999999999</v>
          </cell>
          <cell r="D1291">
            <v>0.3483</v>
          </cell>
          <cell r="E1291">
            <v>3.5999999999999997E-2</v>
          </cell>
          <cell r="F1291">
            <v>9.3600000000000003E-2</v>
          </cell>
          <cell r="G1291">
            <v>0</v>
          </cell>
          <cell r="H1291" t="e">
            <v>#N/A</v>
          </cell>
          <cell r="I1291" t="e">
            <v>#N/A</v>
          </cell>
          <cell r="J1291" t="e">
            <v>#N/A</v>
          </cell>
        </row>
        <row r="1292">
          <cell r="B1292">
            <v>1323886</v>
          </cell>
          <cell r="C1292">
            <v>0.29670000000000002</v>
          </cell>
          <cell r="D1292">
            <v>0.246</v>
          </cell>
          <cell r="E1292">
            <v>5.0700000000000002E-2</v>
          </cell>
          <cell r="F1292">
            <v>0</v>
          </cell>
          <cell r="G1292">
            <v>0</v>
          </cell>
          <cell r="H1292" t="e">
            <v>#N/A</v>
          </cell>
          <cell r="I1292" t="e">
            <v>#N/A</v>
          </cell>
          <cell r="J1292" t="e">
            <v>#N/A</v>
          </cell>
        </row>
        <row r="1293">
          <cell r="B1293">
            <v>1323551</v>
          </cell>
          <cell r="C1293">
            <v>0.42180000000000001</v>
          </cell>
          <cell r="D1293">
            <v>0.31419999999999998</v>
          </cell>
          <cell r="E1293">
            <v>4.5600000000000002E-2</v>
          </cell>
          <cell r="F1293">
            <v>6.2100000000000002E-2</v>
          </cell>
          <cell r="G1293">
            <v>0</v>
          </cell>
          <cell r="H1293" t="e">
            <v>#N/A</v>
          </cell>
          <cell r="I1293" t="e">
            <v>#N/A</v>
          </cell>
          <cell r="J1293" t="e">
            <v>#N/A</v>
          </cell>
        </row>
        <row r="1294">
          <cell r="B1294">
            <v>1323761</v>
          </cell>
          <cell r="C1294">
            <v>1.1963999999999999</v>
          </cell>
          <cell r="D1294">
            <v>0.90849999999999997</v>
          </cell>
          <cell r="E1294">
            <v>0.1323</v>
          </cell>
          <cell r="F1294">
            <v>0.15570000000000001</v>
          </cell>
          <cell r="G1294">
            <v>0</v>
          </cell>
          <cell r="H1294" t="e">
            <v>#N/A</v>
          </cell>
          <cell r="I1294" t="e">
            <v>#N/A</v>
          </cell>
          <cell r="J1294" t="e">
            <v>#N/A</v>
          </cell>
        </row>
        <row r="1295">
          <cell r="B1295">
            <v>1324245</v>
          </cell>
          <cell r="C1295">
            <v>0.52370000000000005</v>
          </cell>
          <cell r="D1295">
            <v>0.43809999999999999</v>
          </cell>
          <cell r="E1295">
            <v>7.6799999999999993E-2</v>
          </cell>
          <cell r="F1295">
            <v>8.8000000000000005E-3</v>
          </cell>
          <cell r="G1295">
            <v>0</v>
          </cell>
          <cell r="H1295" t="e">
            <v>#N/A</v>
          </cell>
          <cell r="I1295" t="e">
            <v>#N/A</v>
          </cell>
          <cell r="J1295" t="e">
            <v>#N/A</v>
          </cell>
        </row>
        <row r="1296">
          <cell r="B1296">
            <v>1324233</v>
          </cell>
          <cell r="C1296">
            <v>0.7056</v>
          </cell>
          <cell r="D1296">
            <v>0.3483</v>
          </cell>
          <cell r="E1296">
            <v>5.62E-2</v>
          </cell>
          <cell r="F1296">
            <v>5.6000000000000001E-2</v>
          </cell>
          <cell r="G1296">
            <v>0.24510000000000001</v>
          </cell>
          <cell r="H1296" t="e">
            <v>#N/A</v>
          </cell>
          <cell r="I1296" t="e">
            <v>#N/A</v>
          </cell>
          <cell r="J1296" t="e">
            <v>#N/A</v>
          </cell>
        </row>
        <row r="1297">
          <cell r="B1297">
            <v>1342005</v>
          </cell>
          <cell r="C1297">
            <v>0.66620000000000001</v>
          </cell>
          <cell r="D1297">
            <v>0.53820000000000001</v>
          </cell>
          <cell r="E1297">
            <v>2.81E-2</v>
          </cell>
          <cell r="F1297">
            <v>9.9900000000000003E-2</v>
          </cell>
          <cell r="G1297">
            <v>0</v>
          </cell>
          <cell r="H1297" t="e">
            <v>#N/A</v>
          </cell>
          <cell r="I1297" t="e">
            <v>#N/A</v>
          </cell>
          <cell r="J1297" t="e">
            <v>#N/A</v>
          </cell>
        </row>
        <row r="1298">
          <cell r="B1298">
            <v>1330161</v>
          </cell>
          <cell r="C1298">
            <v>1.8959999999999999</v>
          </cell>
          <cell r="D1298">
            <v>1.3259000000000001</v>
          </cell>
          <cell r="E1298">
            <v>0.1608</v>
          </cell>
          <cell r="F1298">
            <v>0.1653</v>
          </cell>
          <cell r="G1298">
            <v>0.24399999999999999</v>
          </cell>
          <cell r="H1298" t="e">
            <v>#N/A</v>
          </cell>
          <cell r="I1298" t="e">
            <v>#N/A</v>
          </cell>
          <cell r="J1298" t="e">
            <v>#N/A</v>
          </cell>
        </row>
        <row r="1299">
          <cell r="B1299">
            <v>1317360</v>
          </cell>
          <cell r="C1299">
            <v>6.3627000000000002</v>
          </cell>
          <cell r="D1299">
            <v>4.2361000000000004</v>
          </cell>
          <cell r="E1299">
            <v>0.52180000000000004</v>
          </cell>
          <cell r="F1299">
            <v>0.93830000000000002</v>
          </cell>
          <cell r="G1299">
            <v>0.66690000000000005</v>
          </cell>
          <cell r="I1299" t="e">
            <v>#N/A</v>
          </cell>
          <cell r="J1299" t="e">
            <v>#N/A</v>
          </cell>
        </row>
        <row r="1301">
          <cell r="B1301" t="str">
            <v>Evolução Unidade Grande ABC</v>
          </cell>
        </row>
        <row r="1302">
          <cell r="B1302" t="str">
            <v>CONSUM</v>
          </cell>
          <cell r="C1302" t="str">
            <v>TOTAL</v>
          </cell>
          <cell r="D1302" t="str">
            <v>NPROG</v>
          </cell>
          <cell r="E1302" t="str">
            <v>PROG</v>
          </cell>
          <cell r="F1302" t="str">
            <v>SUBT INT</v>
          </cell>
          <cell r="G1302" t="str">
            <v>SUBT EXT</v>
          </cell>
        </row>
        <row r="1303">
          <cell r="B1303">
            <v>796174</v>
          </cell>
          <cell r="C1303">
            <v>0.54159999999999997</v>
          </cell>
          <cell r="D1303">
            <v>0.45989999999999998</v>
          </cell>
          <cell r="E1303">
            <v>3.04E-2</v>
          </cell>
          <cell r="F1303">
            <v>5.1299999999999998E-2</v>
          </cell>
          <cell r="G1303">
            <v>0</v>
          </cell>
          <cell r="H1303" t="e">
            <v>#N/A</v>
          </cell>
          <cell r="I1303" t="e">
            <v>#N/A</v>
          </cell>
          <cell r="J1303" t="e">
            <v>#N/A</v>
          </cell>
        </row>
        <row r="1304">
          <cell r="B1304">
            <v>795805</v>
          </cell>
          <cell r="C1304">
            <v>0.49559999999999998</v>
          </cell>
          <cell r="D1304">
            <v>0.3448</v>
          </cell>
          <cell r="E1304">
            <v>3.32E-2</v>
          </cell>
          <cell r="F1304">
            <v>0.1176</v>
          </cell>
          <cell r="G1304">
            <v>0</v>
          </cell>
          <cell r="H1304" t="e">
            <v>#N/A</v>
          </cell>
          <cell r="I1304" t="e">
            <v>#N/A</v>
          </cell>
          <cell r="J1304" t="e">
            <v>#N/A</v>
          </cell>
        </row>
        <row r="1305">
          <cell r="B1305">
            <v>795679</v>
          </cell>
          <cell r="C1305">
            <v>0.62460000000000004</v>
          </cell>
          <cell r="D1305">
            <v>0.30499999999999999</v>
          </cell>
          <cell r="E1305">
            <v>2.41E-2</v>
          </cell>
          <cell r="F1305">
            <v>5.2400000000000002E-2</v>
          </cell>
          <cell r="G1305">
            <v>0.24310000000000001</v>
          </cell>
          <cell r="H1305" t="e">
            <v>#N/A</v>
          </cell>
          <cell r="I1305" t="e">
            <v>#N/A</v>
          </cell>
          <cell r="J1305" t="e">
            <v>#N/A</v>
          </cell>
        </row>
        <row r="1306">
          <cell r="B1306">
            <v>795886</v>
          </cell>
          <cell r="C1306">
            <v>1.6617999999999999</v>
          </cell>
          <cell r="D1306">
            <v>1.1097999999999999</v>
          </cell>
          <cell r="E1306">
            <v>8.77E-2</v>
          </cell>
          <cell r="F1306">
            <v>0.2213</v>
          </cell>
          <cell r="G1306">
            <v>0.24299999999999999</v>
          </cell>
          <cell r="H1306" t="e">
            <v>#N/A</v>
          </cell>
          <cell r="I1306" t="e">
            <v>#N/A</v>
          </cell>
          <cell r="J1306" t="e">
            <v>#N/A</v>
          </cell>
        </row>
        <row r="1307">
          <cell r="B1307">
            <v>795747</v>
          </cell>
          <cell r="C1307">
            <v>0.52280000000000004</v>
          </cell>
          <cell r="D1307">
            <v>0.19409999999999999</v>
          </cell>
          <cell r="E1307">
            <v>2.29E-2</v>
          </cell>
          <cell r="F1307">
            <v>1.0200000000000001E-2</v>
          </cell>
          <cell r="G1307">
            <v>0.29559999999999997</v>
          </cell>
          <cell r="H1307" t="e">
            <v>#N/A</v>
          </cell>
          <cell r="I1307" t="e">
            <v>#N/A</v>
          </cell>
          <cell r="J1307" t="e">
            <v>#N/A</v>
          </cell>
        </row>
        <row r="1308">
          <cell r="B1308">
            <v>795860</v>
          </cell>
          <cell r="C1308">
            <v>0.63049999999999995</v>
          </cell>
          <cell r="D1308">
            <v>0.2218</v>
          </cell>
          <cell r="E1308">
            <v>2.0500000000000001E-2</v>
          </cell>
          <cell r="F1308">
            <v>0.13930000000000001</v>
          </cell>
          <cell r="G1308">
            <v>0.24890000000000001</v>
          </cell>
          <cell r="H1308" t="e">
            <v>#N/A</v>
          </cell>
          <cell r="I1308" t="e">
            <v>#N/A</v>
          </cell>
          <cell r="J1308" t="e">
            <v>#N/A</v>
          </cell>
        </row>
        <row r="1309">
          <cell r="B1309">
            <v>795886</v>
          </cell>
          <cell r="C1309">
            <v>0.26700000000000002</v>
          </cell>
          <cell r="D1309">
            <v>0.22070000000000001</v>
          </cell>
          <cell r="E1309">
            <v>1.66E-2</v>
          </cell>
          <cell r="F1309">
            <v>2.9700000000000001E-2</v>
          </cell>
          <cell r="G1309">
            <v>0</v>
          </cell>
          <cell r="H1309" t="e">
            <v>#N/A</v>
          </cell>
          <cell r="I1309" t="e">
            <v>#N/A</v>
          </cell>
          <cell r="J1309" t="e">
            <v>#N/A</v>
          </cell>
        </row>
        <row r="1310">
          <cell r="B1310">
            <v>795831</v>
          </cell>
          <cell r="C1310">
            <v>1.4202999999999999</v>
          </cell>
          <cell r="D1310">
            <v>0.63660000000000005</v>
          </cell>
          <cell r="E1310">
            <v>0.06</v>
          </cell>
          <cell r="F1310">
            <v>0.1792</v>
          </cell>
          <cell r="G1310">
            <v>0.54449999999999998</v>
          </cell>
          <cell r="H1310" t="e">
            <v>#N/A</v>
          </cell>
          <cell r="I1310" t="e">
            <v>#N/A</v>
          </cell>
          <cell r="J1310" t="e">
            <v>#N/A</v>
          </cell>
        </row>
        <row r="1311">
          <cell r="B1311">
            <v>807546</v>
          </cell>
          <cell r="C1311">
            <v>0.52859999999999996</v>
          </cell>
          <cell r="D1311">
            <v>0.46079999999999999</v>
          </cell>
          <cell r="E1311">
            <v>2.76E-2</v>
          </cell>
          <cell r="F1311">
            <v>4.02E-2</v>
          </cell>
          <cell r="G1311">
            <v>0</v>
          </cell>
          <cell r="H1311" t="e">
            <v>#N/A</v>
          </cell>
          <cell r="I1311" t="e">
            <v>#N/A</v>
          </cell>
          <cell r="J1311" t="e">
            <v>#N/A</v>
          </cell>
        </row>
        <row r="1312">
          <cell r="B1312">
            <v>806844</v>
          </cell>
          <cell r="C1312">
            <v>0.22939999999999999</v>
          </cell>
          <cell r="D1312">
            <v>0.21920000000000001</v>
          </cell>
          <cell r="E1312">
            <v>1.0200000000000001E-2</v>
          </cell>
          <cell r="F1312">
            <v>0</v>
          </cell>
          <cell r="G1312">
            <v>0</v>
          </cell>
          <cell r="H1312" t="e">
            <v>#N/A</v>
          </cell>
          <cell r="I1312" t="e">
            <v>#N/A</v>
          </cell>
          <cell r="J1312" t="e">
            <v>#N/A</v>
          </cell>
        </row>
        <row r="1313">
          <cell r="B1313">
            <v>807015</v>
          </cell>
          <cell r="C1313">
            <v>0.37369999999999998</v>
          </cell>
          <cell r="D1313">
            <v>0.33979999999999999</v>
          </cell>
          <cell r="E1313">
            <v>1.4500000000000001E-2</v>
          </cell>
          <cell r="F1313">
            <v>1.9300000000000001E-2</v>
          </cell>
          <cell r="G1313">
            <v>0</v>
          </cell>
          <cell r="H1313" t="e">
            <v>#N/A</v>
          </cell>
          <cell r="I1313" t="e">
            <v>#N/A</v>
          </cell>
          <cell r="J1313" t="e">
            <v>#N/A</v>
          </cell>
        </row>
        <row r="1314">
          <cell r="B1314">
            <v>807135</v>
          </cell>
          <cell r="C1314">
            <v>1.1317999999999999</v>
          </cell>
          <cell r="D1314">
            <v>1.0199</v>
          </cell>
          <cell r="E1314">
            <v>5.2299999999999999E-2</v>
          </cell>
          <cell r="F1314">
            <v>5.9499999999999997E-2</v>
          </cell>
          <cell r="G1314">
            <v>0</v>
          </cell>
          <cell r="H1314" t="e">
            <v>#N/A</v>
          </cell>
          <cell r="I1314" t="e">
            <v>#N/A</v>
          </cell>
          <cell r="J1314" t="e">
            <v>#N/A</v>
          </cell>
        </row>
        <row r="1315">
          <cell r="B1315">
            <v>807721</v>
          </cell>
          <cell r="C1315">
            <v>0.751</v>
          </cell>
          <cell r="D1315">
            <v>0.57889999999999997</v>
          </cell>
          <cell r="E1315">
            <v>2.1700000000000001E-2</v>
          </cell>
          <cell r="F1315">
            <v>2.0500000000000001E-2</v>
          </cell>
          <cell r="G1315">
            <v>0.12989999999999999</v>
          </cell>
          <cell r="H1315" t="e">
            <v>#N/A</v>
          </cell>
          <cell r="I1315" t="e">
            <v>#N/A</v>
          </cell>
          <cell r="J1315" t="e">
            <v>#N/A</v>
          </cell>
        </row>
        <row r="1316">
          <cell r="B1316">
            <v>809062</v>
          </cell>
          <cell r="C1316">
            <v>0.74919999999999998</v>
          </cell>
          <cell r="D1316">
            <v>0.2923</v>
          </cell>
          <cell r="E1316">
            <v>9.1000000000000004E-3</v>
          </cell>
          <cell r="F1316">
            <v>0.1426</v>
          </cell>
          <cell r="G1316">
            <v>0.30509999999999998</v>
          </cell>
          <cell r="H1316" t="e">
            <v>#N/A</v>
          </cell>
          <cell r="I1316" t="e">
            <v>#N/A</v>
          </cell>
          <cell r="J1316" t="e">
            <v>#N/A</v>
          </cell>
        </row>
        <row r="1317">
          <cell r="B1317">
            <v>821407</v>
          </cell>
          <cell r="C1317">
            <v>0.5575</v>
          </cell>
          <cell r="D1317">
            <v>0.5121</v>
          </cell>
          <cell r="E1317">
            <v>2.4E-2</v>
          </cell>
          <cell r="F1317">
            <v>2.1399999999999999E-2</v>
          </cell>
          <cell r="G1317">
            <v>0</v>
          </cell>
          <cell r="H1317" t="e">
            <v>#N/A</v>
          </cell>
          <cell r="I1317" t="e">
            <v>#N/A</v>
          </cell>
          <cell r="J1317" t="e">
            <v>#N/A</v>
          </cell>
        </row>
        <row r="1318">
          <cell r="B1318">
            <v>812730</v>
          </cell>
          <cell r="C1318">
            <v>2.0556000000000001</v>
          </cell>
          <cell r="D1318">
            <v>1.3838999999999999</v>
          </cell>
          <cell r="E1318">
            <v>5.4899999999999997E-2</v>
          </cell>
          <cell r="F1318">
            <v>0.184</v>
          </cell>
          <cell r="G1318">
            <v>0.43280000000000002</v>
          </cell>
          <cell r="H1318" t="e">
            <v>#N/A</v>
          </cell>
          <cell r="I1318" t="e">
            <v>#N/A</v>
          </cell>
          <cell r="J1318" t="e">
            <v>#N/A</v>
          </cell>
        </row>
        <row r="1319">
          <cell r="B1319">
            <v>802896</v>
          </cell>
          <cell r="C1319">
            <v>6.2736999999999998</v>
          </cell>
          <cell r="D1319">
            <v>4.1571999999999996</v>
          </cell>
          <cell r="E1319">
            <v>0.2545</v>
          </cell>
          <cell r="F1319">
            <v>0.64300000000000002</v>
          </cell>
          <cell r="G1319">
            <v>1.2186999999999999</v>
          </cell>
          <cell r="I1319" t="e">
            <v>#N/A</v>
          </cell>
          <cell r="J1319" t="e">
            <v>#N/A</v>
          </cell>
        </row>
        <row r="1321">
          <cell r="B1321" t="str">
            <v>Evolução FEC Unidade Centro</v>
          </cell>
        </row>
        <row r="1322">
          <cell r="B1322" t="str">
            <v>CONSUM</v>
          </cell>
          <cell r="C1322" t="str">
            <v>TOTAL</v>
          </cell>
          <cell r="D1322" t="str">
            <v>NPROG</v>
          </cell>
          <cell r="E1322" t="str">
            <v>PROG</v>
          </cell>
          <cell r="F1322" t="str">
            <v>SUBT INT</v>
          </cell>
          <cell r="G1322" t="str">
            <v>SUBT EXT</v>
          </cell>
        </row>
        <row r="1323">
          <cell r="B1323">
            <v>850893</v>
          </cell>
          <cell r="C1323">
            <v>0.3095</v>
          </cell>
          <cell r="D1323">
            <v>0.26090000000000002</v>
          </cell>
          <cell r="E1323">
            <v>4.4699999999999997E-2</v>
          </cell>
          <cell r="F1323">
            <v>3.8999999999999998E-3</v>
          </cell>
          <cell r="G1323">
            <v>0</v>
          </cell>
          <cell r="H1323" t="e">
            <v>#N/A</v>
          </cell>
          <cell r="I1323" t="e">
            <v>#N/A</v>
          </cell>
          <cell r="J1323" t="e">
            <v>#N/A</v>
          </cell>
        </row>
        <row r="1324">
          <cell r="B1324">
            <v>850481</v>
          </cell>
          <cell r="C1324">
            <v>0.45269999999999999</v>
          </cell>
          <cell r="D1324">
            <v>0.31490000000000001</v>
          </cell>
          <cell r="E1324">
            <v>3.0099999999999998E-2</v>
          </cell>
          <cell r="F1324">
            <v>0.1077</v>
          </cell>
          <cell r="G1324">
            <v>0</v>
          </cell>
          <cell r="H1324" t="e">
            <v>#N/A</v>
          </cell>
          <cell r="I1324" t="e">
            <v>#N/A</v>
          </cell>
          <cell r="J1324" t="e">
            <v>#N/A</v>
          </cell>
        </row>
        <row r="1325">
          <cell r="B1325">
            <v>850854</v>
          </cell>
          <cell r="C1325">
            <v>0.3846</v>
          </cell>
          <cell r="D1325">
            <v>0.22620000000000001</v>
          </cell>
          <cell r="E1325">
            <v>4.0399999999999998E-2</v>
          </cell>
          <cell r="F1325">
            <v>4.3400000000000001E-2</v>
          </cell>
          <cell r="G1325">
            <v>7.46E-2</v>
          </cell>
          <cell r="H1325" t="e">
            <v>#N/A</v>
          </cell>
          <cell r="I1325" t="e">
            <v>#N/A</v>
          </cell>
          <cell r="J1325" t="e">
            <v>#N/A</v>
          </cell>
        </row>
        <row r="1326">
          <cell r="B1326">
            <v>850743</v>
          </cell>
          <cell r="C1326">
            <v>1.1468</v>
          </cell>
          <cell r="D1326">
            <v>0.80200000000000005</v>
          </cell>
          <cell r="E1326">
            <v>0.1152</v>
          </cell>
          <cell r="F1326">
            <v>0.155</v>
          </cell>
          <cell r="G1326">
            <v>7.46E-2</v>
          </cell>
          <cell r="H1326" t="e">
            <v>#N/A</v>
          </cell>
          <cell r="I1326" t="e">
            <v>#N/A</v>
          </cell>
          <cell r="J1326" t="e">
            <v>#N/A</v>
          </cell>
        </row>
        <row r="1327">
          <cell r="B1327">
            <v>850744</v>
          </cell>
          <cell r="C1327">
            <v>0.56479999999999997</v>
          </cell>
          <cell r="D1327">
            <v>0.17630000000000001</v>
          </cell>
          <cell r="E1327">
            <v>5.9700000000000003E-2</v>
          </cell>
          <cell r="F1327">
            <v>5.45E-2</v>
          </cell>
          <cell r="G1327">
            <v>0.27429999999999999</v>
          </cell>
          <cell r="H1327" t="e">
            <v>#N/A</v>
          </cell>
          <cell r="I1327" t="e">
            <v>#N/A</v>
          </cell>
          <cell r="J1327" t="e">
            <v>#N/A</v>
          </cell>
        </row>
        <row r="1328">
          <cell r="B1328">
            <v>850816</v>
          </cell>
          <cell r="C1328">
            <v>0.31069999999999998</v>
          </cell>
          <cell r="D1328">
            <v>0.23669999999999999</v>
          </cell>
          <cell r="E1328">
            <v>1.2999999999999999E-2</v>
          </cell>
          <cell r="F1328">
            <v>2.7900000000000001E-2</v>
          </cell>
          <cell r="G1328">
            <v>3.3000000000000002E-2</v>
          </cell>
          <cell r="H1328" t="e">
            <v>#N/A</v>
          </cell>
          <cell r="I1328" t="e">
            <v>#N/A</v>
          </cell>
          <cell r="J1328" t="e">
            <v>#N/A</v>
          </cell>
        </row>
        <row r="1329">
          <cell r="B1329">
            <v>849556</v>
          </cell>
          <cell r="C1329">
            <v>0.15790000000000001</v>
          </cell>
          <cell r="D1329">
            <v>0.1326</v>
          </cell>
          <cell r="E1329">
            <v>8.6999999999999994E-3</v>
          </cell>
          <cell r="F1329">
            <v>1.66E-2</v>
          </cell>
          <cell r="G1329">
            <v>0</v>
          </cell>
          <cell r="H1329" t="e">
            <v>#N/A</v>
          </cell>
          <cell r="I1329" t="e">
            <v>#N/A</v>
          </cell>
          <cell r="J1329" t="e">
            <v>#N/A</v>
          </cell>
        </row>
        <row r="1330">
          <cell r="B1330">
            <v>850372</v>
          </cell>
          <cell r="C1330">
            <v>1.0337000000000001</v>
          </cell>
          <cell r="D1330">
            <v>0.54569999999999996</v>
          </cell>
          <cell r="E1330">
            <v>8.14E-2</v>
          </cell>
          <cell r="F1330">
            <v>9.9000000000000005E-2</v>
          </cell>
          <cell r="G1330">
            <v>0.30740000000000001</v>
          </cell>
          <cell r="H1330" t="e">
            <v>#N/A</v>
          </cell>
          <cell r="I1330" t="e">
            <v>#N/A</v>
          </cell>
          <cell r="J1330" t="e">
            <v>#N/A</v>
          </cell>
        </row>
        <row r="1331">
          <cell r="B1331">
            <v>859364</v>
          </cell>
          <cell r="C1331">
            <v>0.23050000000000001</v>
          </cell>
          <cell r="D1331">
            <v>0.183</v>
          </cell>
          <cell r="E1331">
            <v>1.4999999999999999E-2</v>
          </cell>
          <cell r="F1331">
            <v>3.2500000000000001E-2</v>
          </cell>
          <cell r="G1331">
            <v>0</v>
          </cell>
          <cell r="H1331" t="e">
            <v>#N/A</v>
          </cell>
          <cell r="I1331" t="e">
            <v>#N/A</v>
          </cell>
          <cell r="J1331" t="e">
            <v>#N/A</v>
          </cell>
        </row>
        <row r="1332">
          <cell r="B1332">
            <v>858383</v>
          </cell>
          <cell r="C1332">
            <v>0.15279999999999999</v>
          </cell>
          <cell r="D1332">
            <v>0.1108</v>
          </cell>
          <cell r="E1332">
            <v>1.6199999999999999E-2</v>
          </cell>
          <cell r="F1332">
            <v>2.58E-2</v>
          </cell>
          <cell r="G1332">
            <v>0</v>
          </cell>
          <cell r="H1332" t="e">
            <v>#N/A</v>
          </cell>
          <cell r="I1332" t="e">
            <v>#N/A</v>
          </cell>
          <cell r="J1332" t="e">
            <v>#N/A</v>
          </cell>
        </row>
        <row r="1333">
          <cell r="B1333">
            <v>857760</v>
          </cell>
          <cell r="C1333">
            <v>0.2152</v>
          </cell>
          <cell r="D1333">
            <v>0.1244</v>
          </cell>
          <cell r="E1333">
            <v>4.1399999999999999E-2</v>
          </cell>
          <cell r="F1333">
            <v>4.9399999999999999E-2</v>
          </cell>
          <cell r="G1333">
            <v>0</v>
          </cell>
          <cell r="H1333" t="e">
            <v>#N/A</v>
          </cell>
          <cell r="I1333" t="e">
            <v>#N/A</v>
          </cell>
          <cell r="J1333" t="e">
            <v>#N/A</v>
          </cell>
        </row>
        <row r="1334">
          <cell r="B1334">
            <v>858502</v>
          </cell>
          <cell r="C1334">
            <v>0.59850000000000003</v>
          </cell>
          <cell r="D1334">
            <v>0.41830000000000001</v>
          </cell>
          <cell r="E1334">
            <v>7.2599999999999998E-2</v>
          </cell>
          <cell r="F1334">
            <v>0.1077</v>
          </cell>
          <cell r="G1334">
            <v>0</v>
          </cell>
          <cell r="H1334" t="e">
            <v>#N/A</v>
          </cell>
          <cell r="I1334" t="e">
            <v>#N/A</v>
          </cell>
          <cell r="J1334" t="e">
            <v>#N/A</v>
          </cell>
        </row>
        <row r="1335">
          <cell r="B1335">
            <v>857865</v>
          </cell>
          <cell r="C1335">
            <v>0.47649999999999998</v>
          </cell>
          <cell r="D1335">
            <v>0.33229999999999998</v>
          </cell>
          <cell r="E1335">
            <v>5.6300000000000003E-2</v>
          </cell>
          <cell r="F1335">
            <v>3.2899999999999999E-2</v>
          </cell>
          <cell r="G1335">
            <v>5.5E-2</v>
          </cell>
          <cell r="H1335" t="e">
            <v>#N/A</v>
          </cell>
          <cell r="I1335" t="e">
            <v>#N/A</v>
          </cell>
          <cell r="J1335" t="e">
            <v>#N/A</v>
          </cell>
        </row>
        <row r="1336">
          <cell r="B1336">
            <v>856403</v>
          </cell>
          <cell r="C1336">
            <v>0.29060000000000002</v>
          </cell>
          <cell r="D1336">
            <v>0.19670000000000001</v>
          </cell>
          <cell r="E1336">
            <v>3.6299999999999999E-2</v>
          </cell>
          <cell r="F1336">
            <v>5.7599999999999998E-2</v>
          </cell>
          <cell r="G1336">
            <v>0</v>
          </cell>
          <cell r="H1336" t="e">
            <v>#N/A</v>
          </cell>
          <cell r="I1336" t="e">
            <v>#N/A</v>
          </cell>
          <cell r="J1336" t="e">
            <v>#N/A</v>
          </cell>
        </row>
        <row r="1337">
          <cell r="B1337">
            <v>870771</v>
          </cell>
          <cell r="C1337">
            <v>0.3448</v>
          </cell>
          <cell r="D1337">
            <v>0.25569999999999998</v>
          </cell>
          <cell r="E1337">
            <v>2.7E-2</v>
          </cell>
          <cell r="F1337">
            <v>2.7799999999999998E-2</v>
          </cell>
          <cell r="G1337">
            <v>3.4299999999999997E-2</v>
          </cell>
          <cell r="H1337" t="e">
            <v>#N/A</v>
          </cell>
          <cell r="I1337" t="e">
            <v>#N/A</v>
          </cell>
          <cell r="J1337" t="e">
            <v>#N/A</v>
          </cell>
        </row>
        <row r="1338">
          <cell r="B1338">
            <v>861680</v>
          </cell>
          <cell r="C1338">
            <v>1.1115999999999999</v>
          </cell>
          <cell r="D1338">
            <v>0.78469999999999995</v>
          </cell>
          <cell r="E1338">
            <v>0.11940000000000001</v>
          </cell>
          <cell r="F1338">
            <v>0.1181</v>
          </cell>
          <cell r="G1338">
            <v>8.9399999999999993E-2</v>
          </cell>
          <cell r="H1338" t="e">
            <v>#N/A</v>
          </cell>
          <cell r="I1338" t="e">
            <v>#N/A</v>
          </cell>
          <cell r="J1338" t="e">
            <v>#N/A</v>
          </cell>
        </row>
        <row r="1339">
          <cell r="B1339">
            <v>855324</v>
          </cell>
          <cell r="C1339">
            <v>3.8889999999999998</v>
          </cell>
          <cell r="D1339">
            <v>2.5506000000000002</v>
          </cell>
          <cell r="E1339">
            <v>0.38869999999999999</v>
          </cell>
          <cell r="F1339">
            <v>0.47970000000000002</v>
          </cell>
          <cell r="G1339">
            <v>0.47</v>
          </cell>
          <cell r="I1339" t="e">
            <v>#N/A</v>
          </cell>
          <cell r="J1339" t="e">
            <v>#N/A</v>
          </cell>
        </row>
      </sheetData>
      <sheetData sheetId="54" refreshError="1"/>
      <sheetData sheetId="55" refreshError="1"/>
      <sheetData sheetId="56" refreshError="1">
        <row r="21">
          <cell r="B21" t="str">
            <v>Evolução DEC Conjunto Aeroporto</v>
          </cell>
        </row>
        <row r="22">
          <cell r="B22" t="str">
            <v>CONSUM</v>
          </cell>
          <cell r="C22" t="str">
            <v>TOTAL</v>
          </cell>
          <cell r="D22" t="str">
            <v>NPROG</v>
          </cell>
          <cell r="E22" t="str">
            <v>PROG</v>
          </cell>
          <cell r="F22" t="str">
            <v>SUBT INT</v>
          </cell>
          <cell r="G22" t="str">
            <v>SUBT EXT</v>
          </cell>
          <cell r="H22" t="str">
            <v>Padrão Mensal = 2,5</v>
          </cell>
          <cell r="I22" t="str">
            <v>Padrão Trimestral = 4,8</v>
          </cell>
          <cell r="J22" t="str">
            <v>Padrão Anual = 8</v>
          </cell>
        </row>
        <row r="23">
          <cell r="B23">
            <v>162219</v>
          </cell>
          <cell r="C23">
            <v>0.34200000000000003</v>
          </cell>
          <cell r="D23">
            <v>0.31280000000000002</v>
          </cell>
          <cell r="E23">
            <v>1.89E-2</v>
          </cell>
          <cell r="F23">
            <v>1.03E-2</v>
          </cell>
          <cell r="G23">
            <v>0</v>
          </cell>
          <cell r="H23">
            <v>2.5</v>
          </cell>
          <cell r="I23">
            <v>4.8</v>
          </cell>
          <cell r="J23">
            <v>8</v>
          </cell>
        </row>
        <row r="24">
          <cell r="B24">
            <v>162128</v>
          </cell>
          <cell r="C24">
            <v>0.21870000000000001</v>
          </cell>
          <cell r="D24">
            <v>0.20080000000000001</v>
          </cell>
          <cell r="E24">
            <v>1.78E-2</v>
          </cell>
          <cell r="F24">
            <v>0</v>
          </cell>
          <cell r="G24">
            <v>0</v>
          </cell>
          <cell r="H24">
            <v>2.5</v>
          </cell>
          <cell r="I24">
            <v>4.8</v>
          </cell>
          <cell r="J24">
            <v>8</v>
          </cell>
        </row>
        <row r="25">
          <cell r="B25">
            <v>162150</v>
          </cell>
          <cell r="C25">
            <v>0.38590000000000002</v>
          </cell>
          <cell r="D25">
            <v>0.29730000000000001</v>
          </cell>
          <cell r="E25">
            <v>8.6300000000000002E-2</v>
          </cell>
          <cell r="F25">
            <v>2.3E-3</v>
          </cell>
          <cell r="G25">
            <v>0</v>
          </cell>
          <cell r="H25">
            <v>2.5</v>
          </cell>
          <cell r="I25">
            <v>4.8</v>
          </cell>
          <cell r="J25">
            <v>8</v>
          </cell>
        </row>
        <row r="26">
          <cell r="B26">
            <v>162166</v>
          </cell>
          <cell r="C26">
            <v>0.9466</v>
          </cell>
          <cell r="D26">
            <v>0.81089999999999995</v>
          </cell>
          <cell r="E26">
            <v>0.123</v>
          </cell>
          <cell r="F26">
            <v>1.26E-2</v>
          </cell>
          <cell r="G26">
            <v>0</v>
          </cell>
          <cell r="H26">
            <v>2.5</v>
          </cell>
          <cell r="I26">
            <v>4.8</v>
          </cell>
          <cell r="J26">
            <v>8</v>
          </cell>
        </row>
        <row r="27">
          <cell r="B27">
            <v>162105</v>
          </cell>
          <cell r="C27">
            <v>0.31730000000000003</v>
          </cell>
          <cell r="D27">
            <v>0.23200000000000001</v>
          </cell>
          <cell r="E27">
            <v>8.4000000000000005E-2</v>
          </cell>
          <cell r="F27">
            <v>1.2999999999999999E-3</v>
          </cell>
          <cell r="G27">
            <v>0</v>
          </cell>
          <cell r="H27">
            <v>2.5</v>
          </cell>
          <cell r="I27">
            <v>4.8</v>
          </cell>
          <cell r="J27">
            <v>8</v>
          </cell>
        </row>
        <row r="28">
          <cell r="B28">
            <v>162105</v>
          </cell>
          <cell r="C28">
            <v>0.3861</v>
          </cell>
          <cell r="D28">
            <v>0.2959</v>
          </cell>
          <cell r="E28">
            <v>9.0200000000000002E-2</v>
          </cell>
          <cell r="F28">
            <v>0</v>
          </cell>
          <cell r="G28">
            <v>0</v>
          </cell>
          <cell r="H28">
            <v>2.5</v>
          </cell>
          <cell r="I28">
            <v>4.8</v>
          </cell>
          <cell r="J28">
            <v>8</v>
          </cell>
        </row>
        <row r="29">
          <cell r="B29">
            <v>162104</v>
          </cell>
          <cell r="C29">
            <v>0.2427</v>
          </cell>
          <cell r="D29">
            <v>0.19550000000000001</v>
          </cell>
          <cell r="E29">
            <v>4.6600000000000003E-2</v>
          </cell>
          <cell r="F29">
            <v>5.9999999999999995E-4</v>
          </cell>
          <cell r="G29">
            <v>0</v>
          </cell>
          <cell r="H29">
            <v>2.5</v>
          </cell>
          <cell r="I29">
            <v>4.8</v>
          </cell>
          <cell r="J29">
            <v>8</v>
          </cell>
        </row>
        <row r="30">
          <cell r="B30">
            <v>162105</v>
          </cell>
          <cell r="C30">
            <v>0.94610000000000005</v>
          </cell>
          <cell r="D30">
            <v>0.72340000000000004</v>
          </cell>
          <cell r="E30">
            <v>0.2208</v>
          </cell>
          <cell r="F30">
            <v>1.9E-3</v>
          </cell>
          <cell r="G30">
            <v>0</v>
          </cell>
          <cell r="H30">
            <v>2.5</v>
          </cell>
          <cell r="I30">
            <v>4.8</v>
          </cell>
          <cell r="J30">
            <v>8</v>
          </cell>
        </row>
        <row r="31">
          <cell r="B31">
            <v>162349</v>
          </cell>
          <cell r="C31">
            <v>0.42709999999999998</v>
          </cell>
          <cell r="D31">
            <v>0.25480000000000003</v>
          </cell>
          <cell r="E31">
            <v>0.1241</v>
          </cell>
          <cell r="F31">
            <v>4.82E-2</v>
          </cell>
          <cell r="G31">
            <v>0</v>
          </cell>
          <cell r="H31">
            <v>2.5</v>
          </cell>
          <cell r="I31">
            <v>4.8</v>
          </cell>
          <cell r="J31">
            <v>8</v>
          </cell>
        </row>
        <row r="32">
          <cell r="B32">
            <v>162235</v>
          </cell>
          <cell r="C32">
            <v>0.2712</v>
          </cell>
          <cell r="D32">
            <v>0.12089999999999999</v>
          </cell>
          <cell r="E32">
            <v>0.112</v>
          </cell>
          <cell r="F32">
            <v>3.8300000000000001E-2</v>
          </cell>
          <cell r="G32">
            <v>0</v>
          </cell>
          <cell r="H32">
            <v>2.5</v>
          </cell>
          <cell r="I32">
            <v>4.8</v>
          </cell>
          <cell r="J32">
            <v>8</v>
          </cell>
        </row>
        <row r="33">
          <cell r="B33">
            <v>161778</v>
          </cell>
          <cell r="C33">
            <v>0.3523</v>
          </cell>
          <cell r="D33">
            <v>0.18010000000000001</v>
          </cell>
          <cell r="E33">
            <v>0.17219999999999999</v>
          </cell>
          <cell r="F33">
            <v>0</v>
          </cell>
          <cell r="G33">
            <v>0</v>
          </cell>
          <cell r="H33">
            <v>2.5</v>
          </cell>
          <cell r="I33">
            <v>4.8</v>
          </cell>
          <cell r="J33">
            <v>8</v>
          </cell>
        </row>
        <row r="34">
          <cell r="B34">
            <v>162121</v>
          </cell>
          <cell r="C34">
            <v>1.0506</v>
          </cell>
          <cell r="D34">
            <v>0.55589999999999995</v>
          </cell>
          <cell r="E34">
            <v>0.40820000000000001</v>
          </cell>
          <cell r="F34">
            <v>8.6599999999999996E-2</v>
          </cell>
          <cell r="G34">
            <v>0</v>
          </cell>
          <cell r="H34">
            <v>2.5</v>
          </cell>
          <cell r="I34">
            <v>4.8</v>
          </cell>
          <cell r="J34">
            <v>8</v>
          </cell>
        </row>
        <row r="35">
          <cell r="B35">
            <v>161527</v>
          </cell>
          <cell r="C35">
            <v>0.2999</v>
          </cell>
          <cell r="D35">
            <v>0.15570000000000001</v>
          </cell>
          <cell r="E35">
            <v>0.14419999999999999</v>
          </cell>
          <cell r="F35">
            <v>0</v>
          </cell>
          <cell r="G35">
            <v>0</v>
          </cell>
          <cell r="H35">
            <v>2.5</v>
          </cell>
          <cell r="I35">
            <v>4.8</v>
          </cell>
          <cell r="J35">
            <v>8</v>
          </cell>
        </row>
        <row r="36">
          <cell r="B36">
            <v>161536</v>
          </cell>
          <cell r="C36">
            <v>0.47989999999999999</v>
          </cell>
          <cell r="D36">
            <v>0.3286</v>
          </cell>
          <cell r="E36">
            <v>0.15129999999999999</v>
          </cell>
          <cell r="F36">
            <v>0</v>
          </cell>
          <cell r="G36">
            <v>0</v>
          </cell>
          <cell r="H36">
            <v>2.5</v>
          </cell>
          <cell r="I36">
            <v>4.8</v>
          </cell>
          <cell r="J36">
            <v>8</v>
          </cell>
        </row>
        <row r="37">
          <cell r="B37">
            <v>161536</v>
          </cell>
          <cell r="C37">
            <v>0.57120000000000004</v>
          </cell>
          <cell r="D37">
            <v>0.42620000000000002</v>
          </cell>
          <cell r="E37">
            <v>0.1429</v>
          </cell>
          <cell r="F37">
            <v>2.0999999999999999E-3</v>
          </cell>
          <cell r="G37">
            <v>0</v>
          </cell>
          <cell r="H37">
            <v>2.5</v>
          </cell>
          <cell r="I37">
            <v>4.8</v>
          </cell>
          <cell r="J37">
            <v>8</v>
          </cell>
        </row>
        <row r="38">
          <cell r="B38">
            <v>161533</v>
          </cell>
          <cell r="C38">
            <v>1.351</v>
          </cell>
          <cell r="D38">
            <v>0.91049999999999998</v>
          </cell>
          <cell r="E38">
            <v>0.43840000000000001</v>
          </cell>
          <cell r="F38">
            <v>2.0999999999999999E-3</v>
          </cell>
          <cell r="G38">
            <v>0</v>
          </cell>
          <cell r="I38">
            <v>4.8</v>
          </cell>
          <cell r="J38">
            <v>8</v>
          </cell>
        </row>
        <row r="39">
          <cell r="B39">
            <v>161981</v>
          </cell>
          <cell r="C39">
            <v>4.2934000000000001</v>
          </cell>
          <cell r="D39">
            <v>3.0001000000000002</v>
          </cell>
          <cell r="E39">
            <v>1.1898</v>
          </cell>
          <cell r="F39">
            <v>0.1033</v>
          </cell>
          <cell r="G39">
            <v>0</v>
          </cell>
          <cell r="J39">
            <v>8</v>
          </cell>
        </row>
        <row r="41">
          <cell r="B41" t="str">
            <v>Evolução DEC Conjunto Aricanduva</v>
          </cell>
        </row>
        <row r="42">
          <cell r="B42" t="str">
            <v>CONSUM</v>
          </cell>
          <cell r="C42" t="str">
            <v>TOTAL</v>
          </cell>
          <cell r="D42" t="str">
            <v>NPROG</v>
          </cell>
          <cell r="E42" t="str">
            <v>PROG</v>
          </cell>
          <cell r="F42" t="str">
            <v>SUBT INT</v>
          </cell>
          <cell r="G42" t="str">
            <v>SUBT EXT</v>
          </cell>
          <cell r="H42" t="str">
            <v>Padrão Mensal = 3</v>
          </cell>
          <cell r="I42" t="str">
            <v>Padrão Trimestral = 6</v>
          </cell>
          <cell r="J42" t="str">
            <v>Padrão Anual = 10</v>
          </cell>
        </row>
        <row r="43">
          <cell r="B43">
            <v>75175</v>
          </cell>
          <cell r="C43">
            <v>1.2665</v>
          </cell>
          <cell r="D43">
            <v>1.1614</v>
          </cell>
          <cell r="E43">
            <v>0.1052</v>
          </cell>
          <cell r="F43">
            <v>0</v>
          </cell>
          <cell r="G43">
            <v>0</v>
          </cell>
          <cell r="H43">
            <v>3</v>
          </cell>
          <cell r="I43">
            <v>6</v>
          </cell>
          <cell r="J43">
            <v>10</v>
          </cell>
        </row>
        <row r="44">
          <cell r="B44">
            <v>75169</v>
          </cell>
          <cell r="C44">
            <v>0.62609999999999999</v>
          </cell>
          <cell r="D44">
            <v>0.57599999999999996</v>
          </cell>
          <cell r="E44">
            <v>5.0200000000000002E-2</v>
          </cell>
          <cell r="F44">
            <v>0</v>
          </cell>
          <cell r="G44">
            <v>0</v>
          </cell>
          <cell r="H44">
            <v>3</v>
          </cell>
          <cell r="I44">
            <v>6</v>
          </cell>
          <cell r="J44">
            <v>10</v>
          </cell>
        </row>
        <row r="45">
          <cell r="B45">
            <v>75180</v>
          </cell>
          <cell r="C45">
            <v>0.25729999999999997</v>
          </cell>
          <cell r="D45">
            <v>0.24529999999999999</v>
          </cell>
          <cell r="E45">
            <v>1.2E-2</v>
          </cell>
          <cell r="F45">
            <v>0</v>
          </cell>
          <cell r="G45">
            <v>0</v>
          </cell>
          <cell r="H45">
            <v>3</v>
          </cell>
          <cell r="I45">
            <v>6</v>
          </cell>
          <cell r="J45">
            <v>10</v>
          </cell>
        </row>
        <row r="46">
          <cell r="B46">
            <v>75175</v>
          </cell>
          <cell r="C46">
            <v>2.1499000000000001</v>
          </cell>
          <cell r="D46">
            <v>1.9826999999999999</v>
          </cell>
          <cell r="E46">
            <v>0.16739999999999999</v>
          </cell>
          <cell r="F46">
            <v>0</v>
          </cell>
          <cell r="G46">
            <v>0</v>
          </cell>
          <cell r="H46">
            <v>3</v>
          </cell>
          <cell r="I46">
            <v>6</v>
          </cell>
          <cell r="J46">
            <v>10</v>
          </cell>
        </row>
        <row r="47">
          <cell r="B47">
            <v>75169</v>
          </cell>
          <cell r="C47">
            <v>0.10920000000000001</v>
          </cell>
          <cell r="D47">
            <v>0.10100000000000001</v>
          </cell>
          <cell r="E47">
            <v>8.2000000000000007E-3</v>
          </cell>
          <cell r="F47">
            <v>0</v>
          </cell>
          <cell r="G47">
            <v>0</v>
          </cell>
          <cell r="H47">
            <v>3</v>
          </cell>
          <cell r="I47">
            <v>6</v>
          </cell>
          <cell r="J47">
            <v>10</v>
          </cell>
        </row>
        <row r="48">
          <cell r="B48">
            <v>75169</v>
          </cell>
          <cell r="C48">
            <v>0.40970000000000001</v>
          </cell>
          <cell r="D48">
            <v>0.38229999999999997</v>
          </cell>
          <cell r="E48">
            <v>2.0500000000000001E-2</v>
          </cell>
          <cell r="F48">
            <v>6.8999999999999999E-3</v>
          </cell>
          <cell r="G48">
            <v>0</v>
          </cell>
          <cell r="H48">
            <v>3</v>
          </cell>
          <cell r="I48">
            <v>6</v>
          </cell>
          <cell r="J48">
            <v>10</v>
          </cell>
        </row>
        <row r="49">
          <cell r="B49">
            <v>75169</v>
          </cell>
          <cell r="C49">
            <v>0.4844</v>
          </cell>
          <cell r="D49">
            <v>0.45319999999999999</v>
          </cell>
          <cell r="E49">
            <v>3.1199999999999999E-2</v>
          </cell>
          <cell r="F49">
            <v>0</v>
          </cell>
          <cell r="G49">
            <v>0</v>
          </cell>
          <cell r="H49">
            <v>3</v>
          </cell>
          <cell r="I49">
            <v>6</v>
          </cell>
          <cell r="J49">
            <v>10</v>
          </cell>
        </row>
        <row r="50">
          <cell r="B50">
            <v>75169</v>
          </cell>
          <cell r="C50">
            <v>1.0033000000000001</v>
          </cell>
          <cell r="D50">
            <v>0.9365</v>
          </cell>
          <cell r="E50">
            <v>5.9900000000000002E-2</v>
          </cell>
          <cell r="F50">
            <v>6.8999999999999999E-3</v>
          </cell>
          <cell r="G50">
            <v>0</v>
          </cell>
          <cell r="H50">
            <v>3</v>
          </cell>
          <cell r="I50">
            <v>6</v>
          </cell>
          <cell r="J50">
            <v>10</v>
          </cell>
        </row>
        <row r="51">
          <cell r="B51">
            <v>75164</v>
          </cell>
          <cell r="C51">
            <v>0.64390000000000003</v>
          </cell>
          <cell r="D51">
            <v>0.37369999999999998</v>
          </cell>
          <cell r="E51">
            <v>0.27029999999999998</v>
          </cell>
          <cell r="F51">
            <v>0</v>
          </cell>
          <cell r="G51">
            <v>0</v>
          </cell>
          <cell r="H51">
            <v>3</v>
          </cell>
          <cell r="I51">
            <v>6</v>
          </cell>
          <cell r="J51">
            <v>10</v>
          </cell>
        </row>
        <row r="52">
          <cell r="B52">
            <v>75165</v>
          </cell>
          <cell r="C52">
            <v>0.63829999999999998</v>
          </cell>
          <cell r="D52">
            <v>0.50439999999999996</v>
          </cell>
          <cell r="E52">
            <v>0.13389999999999999</v>
          </cell>
          <cell r="F52">
            <v>0</v>
          </cell>
          <cell r="G52">
            <v>0</v>
          </cell>
          <cell r="H52">
            <v>3</v>
          </cell>
          <cell r="I52">
            <v>6</v>
          </cell>
          <cell r="J52">
            <v>10</v>
          </cell>
        </row>
        <row r="53">
          <cell r="B53">
            <v>75146</v>
          </cell>
          <cell r="C53">
            <v>0.56310000000000004</v>
          </cell>
          <cell r="D53">
            <v>0.43319999999999997</v>
          </cell>
          <cell r="E53">
            <v>0.12989999999999999</v>
          </cell>
          <cell r="F53">
            <v>0</v>
          </cell>
          <cell r="G53">
            <v>0</v>
          </cell>
          <cell r="H53">
            <v>3</v>
          </cell>
          <cell r="I53">
            <v>6</v>
          </cell>
          <cell r="J53">
            <v>10</v>
          </cell>
        </row>
        <row r="54">
          <cell r="B54">
            <v>75158</v>
          </cell>
          <cell r="C54">
            <v>1.8452999999999999</v>
          </cell>
          <cell r="D54">
            <v>1.3112999999999999</v>
          </cell>
          <cell r="E54">
            <v>0.53410000000000002</v>
          </cell>
          <cell r="F54">
            <v>0</v>
          </cell>
          <cell r="G54">
            <v>0</v>
          </cell>
          <cell r="H54">
            <v>3</v>
          </cell>
          <cell r="I54">
            <v>6</v>
          </cell>
          <cell r="J54">
            <v>10</v>
          </cell>
        </row>
        <row r="55">
          <cell r="B55">
            <v>75139</v>
          </cell>
          <cell r="C55">
            <v>0.41749999999999998</v>
          </cell>
          <cell r="D55">
            <v>0.3891</v>
          </cell>
          <cell r="E55">
            <v>1.8100000000000002E-2</v>
          </cell>
          <cell r="F55">
            <v>1.03E-2</v>
          </cell>
          <cell r="G55">
            <v>0</v>
          </cell>
          <cell r="H55">
            <v>3</v>
          </cell>
          <cell r="I55">
            <v>6</v>
          </cell>
          <cell r="J55">
            <v>10</v>
          </cell>
        </row>
        <row r="56">
          <cell r="B56">
            <v>75125</v>
          </cell>
          <cell r="C56">
            <v>0.33310000000000001</v>
          </cell>
          <cell r="D56">
            <v>0.31950000000000001</v>
          </cell>
          <cell r="E56">
            <v>1.3599999999999999E-2</v>
          </cell>
          <cell r="F56">
            <v>0</v>
          </cell>
          <cell r="G56">
            <v>0</v>
          </cell>
          <cell r="H56">
            <v>3</v>
          </cell>
          <cell r="I56">
            <v>6</v>
          </cell>
          <cell r="J56">
            <v>10</v>
          </cell>
        </row>
        <row r="57">
          <cell r="B57">
            <v>75123</v>
          </cell>
          <cell r="C57">
            <v>0.85450000000000004</v>
          </cell>
          <cell r="D57">
            <v>0.59460000000000002</v>
          </cell>
          <cell r="E57">
            <v>0.17019999999999999</v>
          </cell>
          <cell r="F57">
            <v>8.9700000000000002E-2</v>
          </cell>
          <cell r="G57">
            <v>0</v>
          </cell>
          <cell r="H57">
            <v>3</v>
          </cell>
          <cell r="I57">
            <v>6</v>
          </cell>
          <cell r="J57">
            <v>10</v>
          </cell>
        </row>
        <row r="58">
          <cell r="B58">
            <v>75129</v>
          </cell>
          <cell r="C58">
            <v>1.6051</v>
          </cell>
          <cell r="D58">
            <v>1.3031999999999999</v>
          </cell>
          <cell r="E58">
            <v>0.2019</v>
          </cell>
          <cell r="F58">
            <v>0.1</v>
          </cell>
          <cell r="G58">
            <v>0</v>
          </cell>
          <cell r="I58">
            <v>6</v>
          </cell>
          <cell r="J58">
            <v>10</v>
          </cell>
        </row>
        <row r="59">
          <cell r="B59">
            <v>75158</v>
          </cell>
          <cell r="C59">
            <v>6.6036000000000001</v>
          </cell>
          <cell r="D59">
            <v>5.5336999999999996</v>
          </cell>
          <cell r="E59">
            <v>0.96330000000000005</v>
          </cell>
          <cell r="F59">
            <v>0.1069</v>
          </cell>
          <cell r="G59">
            <v>0</v>
          </cell>
          <cell r="J59">
            <v>10</v>
          </cell>
        </row>
        <row r="61">
          <cell r="B61" t="str">
            <v>Evolução DEC Conjunto Butantã</v>
          </cell>
        </row>
        <row r="62">
          <cell r="B62" t="str">
            <v>CONSUM</v>
          </cell>
          <cell r="C62" t="str">
            <v>TOTAL</v>
          </cell>
          <cell r="D62" t="str">
            <v>NPROG</v>
          </cell>
          <cell r="E62" t="str">
            <v>PROG</v>
          </cell>
          <cell r="F62" t="str">
            <v>SUBT INT</v>
          </cell>
          <cell r="G62" t="str">
            <v>SUBT EXT</v>
          </cell>
          <cell r="H62" t="str">
            <v>Padrão Mensal = 3,6</v>
          </cell>
          <cell r="I62" t="str">
            <v>Padrão Trimestral = 7,2</v>
          </cell>
          <cell r="J62" t="str">
            <v>Padrão Anual = 12</v>
          </cell>
        </row>
        <row r="63">
          <cell r="B63">
            <v>29847</v>
          </cell>
          <cell r="C63">
            <v>0.3886</v>
          </cell>
          <cell r="D63">
            <v>0.37490000000000001</v>
          </cell>
          <cell r="E63">
            <v>1.37E-2</v>
          </cell>
          <cell r="F63">
            <v>0</v>
          </cell>
          <cell r="G63">
            <v>0</v>
          </cell>
          <cell r="H63">
            <v>3.6</v>
          </cell>
          <cell r="I63">
            <v>7.2</v>
          </cell>
          <cell r="J63">
            <v>12</v>
          </cell>
        </row>
        <row r="64">
          <cell r="B64">
            <v>29759</v>
          </cell>
          <cell r="C64">
            <v>0.51449999999999996</v>
          </cell>
          <cell r="D64">
            <v>0.48459999999999998</v>
          </cell>
          <cell r="E64">
            <v>2.9899999999999999E-2</v>
          </cell>
          <cell r="F64">
            <v>0</v>
          </cell>
          <cell r="G64">
            <v>0</v>
          </cell>
          <cell r="H64">
            <v>3.6</v>
          </cell>
          <cell r="I64">
            <v>7.2</v>
          </cell>
          <cell r="J64">
            <v>12</v>
          </cell>
        </row>
        <row r="65">
          <cell r="B65">
            <v>29761</v>
          </cell>
          <cell r="C65">
            <v>0.97299999999999998</v>
          </cell>
          <cell r="D65">
            <v>0.91069999999999995</v>
          </cell>
          <cell r="E65">
            <v>6.2199999999999998E-2</v>
          </cell>
          <cell r="F65">
            <v>0</v>
          </cell>
          <cell r="G65">
            <v>0</v>
          </cell>
          <cell r="H65">
            <v>3.6</v>
          </cell>
          <cell r="I65">
            <v>7.2</v>
          </cell>
          <cell r="J65">
            <v>12</v>
          </cell>
        </row>
        <row r="66">
          <cell r="B66">
            <v>29789</v>
          </cell>
          <cell r="C66">
            <v>1.8754</v>
          </cell>
          <cell r="D66">
            <v>1.7696000000000001</v>
          </cell>
          <cell r="E66">
            <v>0.1057</v>
          </cell>
          <cell r="F66">
            <v>0</v>
          </cell>
          <cell r="G66">
            <v>0</v>
          </cell>
          <cell r="H66">
            <v>3.6</v>
          </cell>
          <cell r="I66">
            <v>7.2</v>
          </cell>
          <cell r="J66">
            <v>12</v>
          </cell>
        </row>
        <row r="67">
          <cell r="B67">
            <v>29758</v>
          </cell>
          <cell r="C67">
            <v>0.1128</v>
          </cell>
          <cell r="D67">
            <v>0.1041</v>
          </cell>
          <cell r="E67">
            <v>8.6999999999999994E-3</v>
          </cell>
          <cell r="F67">
            <v>0</v>
          </cell>
          <cell r="G67">
            <v>0</v>
          </cell>
          <cell r="H67">
            <v>3.6</v>
          </cell>
          <cell r="I67">
            <v>7.2</v>
          </cell>
          <cell r="J67">
            <v>12</v>
          </cell>
        </row>
        <row r="68">
          <cell r="B68">
            <v>29758</v>
          </cell>
          <cell r="C68">
            <v>0.43380000000000002</v>
          </cell>
          <cell r="D68">
            <v>0.43180000000000002</v>
          </cell>
          <cell r="E68">
            <v>1.9E-3</v>
          </cell>
          <cell r="F68">
            <v>0</v>
          </cell>
          <cell r="G68">
            <v>0</v>
          </cell>
          <cell r="H68">
            <v>3.6</v>
          </cell>
          <cell r="I68">
            <v>7.2</v>
          </cell>
          <cell r="J68">
            <v>12</v>
          </cell>
        </row>
        <row r="69">
          <cell r="B69">
            <v>29758</v>
          </cell>
          <cell r="C69">
            <v>0.2215</v>
          </cell>
          <cell r="D69">
            <v>0.20880000000000001</v>
          </cell>
          <cell r="E69">
            <v>1.2699999999999999E-2</v>
          </cell>
          <cell r="F69">
            <v>0</v>
          </cell>
          <cell r="G69">
            <v>0</v>
          </cell>
          <cell r="H69">
            <v>3.6</v>
          </cell>
          <cell r="I69">
            <v>7.2</v>
          </cell>
          <cell r="J69">
            <v>12</v>
          </cell>
        </row>
        <row r="70">
          <cell r="B70">
            <v>29758</v>
          </cell>
          <cell r="C70">
            <v>0.7681</v>
          </cell>
          <cell r="D70">
            <v>0.74470000000000003</v>
          </cell>
          <cell r="E70">
            <v>2.3300000000000001E-2</v>
          </cell>
          <cell r="F70">
            <v>0</v>
          </cell>
          <cell r="G70">
            <v>0</v>
          </cell>
          <cell r="H70">
            <v>3.6</v>
          </cell>
          <cell r="I70">
            <v>7.2</v>
          </cell>
          <cell r="J70">
            <v>12</v>
          </cell>
        </row>
        <row r="71">
          <cell r="B71">
            <v>29758</v>
          </cell>
          <cell r="C71">
            <v>0.25669999999999998</v>
          </cell>
          <cell r="D71">
            <v>0.23749999999999999</v>
          </cell>
          <cell r="E71">
            <v>1.9199999999999998E-2</v>
          </cell>
          <cell r="F71">
            <v>0</v>
          </cell>
          <cell r="G71">
            <v>0</v>
          </cell>
          <cell r="H71">
            <v>3.6</v>
          </cell>
          <cell r="I71">
            <v>7.2</v>
          </cell>
          <cell r="J71">
            <v>12</v>
          </cell>
        </row>
        <row r="72">
          <cell r="B72">
            <v>29756</v>
          </cell>
          <cell r="C72">
            <v>0.27239999999999998</v>
          </cell>
          <cell r="D72">
            <v>0.21779999999999999</v>
          </cell>
          <cell r="E72">
            <v>5.4699999999999999E-2</v>
          </cell>
          <cell r="F72">
            <v>0</v>
          </cell>
          <cell r="G72">
            <v>0</v>
          </cell>
          <cell r="H72">
            <v>3.6</v>
          </cell>
          <cell r="I72">
            <v>7.2</v>
          </cell>
          <cell r="J72">
            <v>12</v>
          </cell>
        </row>
        <row r="73">
          <cell r="B73">
            <v>29791</v>
          </cell>
          <cell r="C73">
            <v>0.41909999999999997</v>
          </cell>
          <cell r="D73">
            <v>0.40379999999999999</v>
          </cell>
          <cell r="E73">
            <v>1.5299999999999999E-2</v>
          </cell>
          <cell r="F73">
            <v>0</v>
          </cell>
          <cell r="G73">
            <v>0</v>
          </cell>
          <cell r="H73">
            <v>3.6</v>
          </cell>
          <cell r="I73">
            <v>7.2</v>
          </cell>
          <cell r="J73">
            <v>12</v>
          </cell>
        </row>
        <row r="74">
          <cell r="B74">
            <v>29768</v>
          </cell>
          <cell r="C74">
            <v>0.94830000000000003</v>
          </cell>
          <cell r="D74">
            <v>0.85919999999999996</v>
          </cell>
          <cell r="E74">
            <v>8.9200000000000002E-2</v>
          </cell>
          <cell r="F74">
            <v>0</v>
          </cell>
          <cell r="G74">
            <v>0</v>
          </cell>
          <cell r="H74">
            <v>3.6</v>
          </cell>
          <cell r="I74">
            <v>7.2</v>
          </cell>
          <cell r="J74">
            <v>12</v>
          </cell>
        </row>
        <row r="75">
          <cell r="B75">
            <v>29791</v>
          </cell>
          <cell r="C75">
            <v>0.41830000000000001</v>
          </cell>
          <cell r="D75">
            <v>0.41249999999999998</v>
          </cell>
          <cell r="E75">
            <v>5.7999999999999996E-3</v>
          </cell>
          <cell r="F75">
            <v>0</v>
          </cell>
          <cell r="G75">
            <v>0</v>
          </cell>
          <cell r="H75">
            <v>3.6</v>
          </cell>
          <cell r="I75">
            <v>7.2</v>
          </cell>
          <cell r="J75">
            <v>12</v>
          </cell>
        </row>
        <row r="76">
          <cell r="B76">
            <v>29786</v>
          </cell>
          <cell r="C76">
            <v>2.9529000000000001</v>
          </cell>
          <cell r="D76">
            <v>2.7898999999999998</v>
          </cell>
          <cell r="E76">
            <v>7.3000000000000001E-3</v>
          </cell>
          <cell r="F76">
            <v>0.15570000000000001</v>
          </cell>
          <cell r="G76">
            <v>0</v>
          </cell>
          <cell r="H76">
            <v>3.6</v>
          </cell>
          <cell r="I76">
            <v>7.2</v>
          </cell>
          <cell r="J76">
            <v>12</v>
          </cell>
        </row>
        <row r="77">
          <cell r="B77">
            <v>29784</v>
          </cell>
          <cell r="C77">
            <v>0.85760000000000003</v>
          </cell>
          <cell r="D77">
            <v>0.75280000000000002</v>
          </cell>
          <cell r="E77">
            <v>0.1048</v>
          </cell>
          <cell r="F77">
            <v>0</v>
          </cell>
          <cell r="G77">
            <v>0</v>
          </cell>
          <cell r="H77">
            <v>3.6</v>
          </cell>
          <cell r="I77">
            <v>7.2</v>
          </cell>
          <cell r="J77">
            <v>12</v>
          </cell>
        </row>
        <row r="78">
          <cell r="B78">
            <v>29787</v>
          </cell>
          <cell r="C78">
            <v>4.2286999999999999</v>
          </cell>
          <cell r="D78">
            <v>3.9550999999999998</v>
          </cell>
          <cell r="E78">
            <v>0.1179</v>
          </cell>
          <cell r="F78">
            <v>0.15570000000000001</v>
          </cell>
          <cell r="G78">
            <v>0</v>
          </cell>
          <cell r="I78">
            <v>7.2</v>
          </cell>
          <cell r="J78">
            <v>12</v>
          </cell>
        </row>
        <row r="79">
          <cell r="B79">
            <v>29776</v>
          </cell>
          <cell r="C79">
            <v>7.8221999999999996</v>
          </cell>
          <cell r="D79">
            <v>7.3301999999999996</v>
          </cell>
          <cell r="E79">
            <v>0.3362</v>
          </cell>
          <cell r="F79">
            <v>0.15579999999999999</v>
          </cell>
          <cell r="G79">
            <v>0</v>
          </cell>
          <cell r="J79">
            <v>12</v>
          </cell>
        </row>
        <row r="81">
          <cell r="B81" t="str">
            <v>Evolução DEC Conjunto Campo Limpo</v>
          </cell>
        </row>
        <row r="82">
          <cell r="B82" t="str">
            <v>CONSUM</v>
          </cell>
          <cell r="C82" t="str">
            <v>TOTAL</v>
          </cell>
          <cell r="D82" t="str">
            <v>NPROG</v>
          </cell>
          <cell r="E82" t="str">
            <v>PROG</v>
          </cell>
          <cell r="F82" t="str">
            <v>SUBT INT</v>
          </cell>
          <cell r="G82" t="str">
            <v>SUBT EXT</v>
          </cell>
          <cell r="H82" t="str">
            <v>Padrão Mensal = 4,5</v>
          </cell>
          <cell r="I82" t="str">
            <v>Padrão Trimestral = 9</v>
          </cell>
          <cell r="J82" t="str">
            <v>Padrão Anual = 15</v>
          </cell>
        </row>
        <row r="83">
          <cell r="B83">
            <v>135803</v>
          </cell>
          <cell r="C83">
            <v>1.0085999999999999</v>
          </cell>
          <cell r="D83">
            <v>0.59909999999999997</v>
          </cell>
          <cell r="E83">
            <v>0.40949999999999998</v>
          </cell>
          <cell r="F83">
            <v>0</v>
          </cell>
          <cell r="G83">
            <v>0</v>
          </cell>
          <cell r="H83">
            <v>4.5</v>
          </cell>
          <cell r="I83">
            <v>9</v>
          </cell>
          <cell r="J83">
            <v>15</v>
          </cell>
        </row>
        <row r="84">
          <cell r="B84">
            <v>135616</v>
          </cell>
          <cell r="C84">
            <v>0.71630000000000005</v>
          </cell>
          <cell r="D84">
            <v>0.5696</v>
          </cell>
          <cell r="E84">
            <v>0.14660000000000001</v>
          </cell>
          <cell r="F84">
            <v>0</v>
          </cell>
          <cell r="G84">
            <v>0</v>
          </cell>
          <cell r="H84">
            <v>4.5</v>
          </cell>
          <cell r="I84">
            <v>9</v>
          </cell>
          <cell r="J84">
            <v>15</v>
          </cell>
        </row>
        <row r="85">
          <cell r="B85">
            <v>135677</v>
          </cell>
          <cell r="C85">
            <v>1.3862000000000001</v>
          </cell>
          <cell r="D85">
            <v>1.1927000000000001</v>
          </cell>
          <cell r="E85">
            <v>0.19359999999999999</v>
          </cell>
          <cell r="F85">
            <v>0</v>
          </cell>
          <cell r="G85">
            <v>0</v>
          </cell>
          <cell r="H85">
            <v>4.5</v>
          </cell>
          <cell r="I85">
            <v>9</v>
          </cell>
          <cell r="J85">
            <v>15</v>
          </cell>
        </row>
        <row r="86">
          <cell r="B86">
            <v>135699</v>
          </cell>
          <cell r="C86">
            <v>3.1112000000000002</v>
          </cell>
          <cell r="D86">
            <v>2.3613</v>
          </cell>
          <cell r="E86">
            <v>0.74990000000000001</v>
          </cell>
          <cell r="F86">
            <v>0</v>
          </cell>
          <cell r="G86">
            <v>0</v>
          </cell>
          <cell r="H86">
            <v>4.5</v>
          </cell>
          <cell r="I86">
            <v>9</v>
          </cell>
          <cell r="J86">
            <v>15</v>
          </cell>
        </row>
        <row r="87">
          <cell r="B87">
            <v>135623</v>
          </cell>
          <cell r="C87">
            <v>0.75800000000000001</v>
          </cell>
          <cell r="D87">
            <v>0.65010000000000001</v>
          </cell>
          <cell r="E87">
            <v>0.1079</v>
          </cell>
          <cell r="F87">
            <v>0</v>
          </cell>
          <cell r="G87">
            <v>0</v>
          </cell>
          <cell r="H87">
            <v>4.5</v>
          </cell>
          <cell r="I87">
            <v>9</v>
          </cell>
          <cell r="J87">
            <v>15</v>
          </cell>
        </row>
        <row r="88">
          <cell r="B88">
            <v>135623</v>
          </cell>
          <cell r="C88">
            <v>0.82469999999999999</v>
          </cell>
          <cell r="D88">
            <v>0.49259999999999998</v>
          </cell>
          <cell r="E88">
            <v>0.1124</v>
          </cell>
          <cell r="F88">
            <v>0.21970000000000001</v>
          </cell>
          <cell r="G88">
            <v>0</v>
          </cell>
          <cell r="H88">
            <v>4.5</v>
          </cell>
          <cell r="I88">
            <v>9</v>
          </cell>
          <cell r="J88">
            <v>15</v>
          </cell>
        </row>
        <row r="89">
          <cell r="B89">
            <v>135623</v>
          </cell>
          <cell r="C89">
            <v>0.56030000000000002</v>
          </cell>
          <cell r="D89">
            <v>0.40939999999999999</v>
          </cell>
          <cell r="E89">
            <v>0.15090000000000001</v>
          </cell>
          <cell r="F89">
            <v>0</v>
          </cell>
          <cell r="G89">
            <v>0</v>
          </cell>
          <cell r="H89">
            <v>4.5</v>
          </cell>
          <cell r="I89">
            <v>9</v>
          </cell>
          <cell r="J89">
            <v>15</v>
          </cell>
        </row>
        <row r="90">
          <cell r="B90">
            <v>135623</v>
          </cell>
          <cell r="C90">
            <v>2.1429999999999998</v>
          </cell>
          <cell r="D90">
            <v>1.5521</v>
          </cell>
          <cell r="E90">
            <v>0.37119999999999997</v>
          </cell>
          <cell r="F90">
            <v>0.21970000000000001</v>
          </cell>
          <cell r="G90">
            <v>0</v>
          </cell>
          <cell r="H90">
            <v>4.5</v>
          </cell>
          <cell r="I90">
            <v>9</v>
          </cell>
          <cell r="J90">
            <v>15</v>
          </cell>
        </row>
        <row r="91">
          <cell r="B91">
            <v>135582</v>
          </cell>
          <cell r="C91">
            <v>1.1825000000000001</v>
          </cell>
          <cell r="D91">
            <v>1.0874999999999999</v>
          </cell>
          <cell r="E91">
            <v>9.4899999999999998E-2</v>
          </cell>
          <cell r="F91">
            <v>0</v>
          </cell>
          <cell r="G91">
            <v>0</v>
          </cell>
          <cell r="H91">
            <v>4.5</v>
          </cell>
          <cell r="I91">
            <v>9</v>
          </cell>
          <cell r="J91">
            <v>15</v>
          </cell>
        </row>
        <row r="92">
          <cell r="B92">
            <v>135456</v>
          </cell>
          <cell r="C92">
            <v>0.70569999999999999</v>
          </cell>
          <cell r="D92">
            <v>0.61929999999999996</v>
          </cell>
          <cell r="E92">
            <v>8.6300000000000002E-2</v>
          </cell>
          <cell r="F92">
            <v>0</v>
          </cell>
          <cell r="G92">
            <v>0</v>
          </cell>
          <cell r="H92">
            <v>4.5</v>
          </cell>
          <cell r="I92">
            <v>9</v>
          </cell>
          <cell r="J92">
            <v>15</v>
          </cell>
        </row>
        <row r="93">
          <cell r="B93">
            <v>135347</v>
          </cell>
          <cell r="C93">
            <v>1.0212000000000001</v>
          </cell>
          <cell r="D93">
            <v>0.37759999999999999</v>
          </cell>
          <cell r="E93">
            <v>0.64359999999999995</v>
          </cell>
          <cell r="F93">
            <v>0</v>
          </cell>
          <cell r="G93">
            <v>0</v>
          </cell>
          <cell r="H93">
            <v>4.5</v>
          </cell>
          <cell r="I93">
            <v>9</v>
          </cell>
          <cell r="J93">
            <v>15</v>
          </cell>
        </row>
        <row r="94">
          <cell r="B94">
            <v>135462</v>
          </cell>
          <cell r="C94">
            <v>2.9095</v>
          </cell>
          <cell r="D94">
            <v>2.085</v>
          </cell>
          <cell r="E94">
            <v>0.82430000000000003</v>
          </cell>
          <cell r="F94">
            <v>0</v>
          </cell>
          <cell r="G94">
            <v>0</v>
          </cell>
          <cell r="H94">
            <v>4.5</v>
          </cell>
          <cell r="I94">
            <v>9</v>
          </cell>
          <cell r="J94">
            <v>15</v>
          </cell>
        </row>
        <row r="95">
          <cell r="B95">
            <v>135313</v>
          </cell>
          <cell r="C95">
            <v>0.85840000000000005</v>
          </cell>
          <cell r="D95">
            <v>0.78169999999999995</v>
          </cell>
          <cell r="E95">
            <v>7.6700000000000004E-2</v>
          </cell>
          <cell r="F95">
            <v>0</v>
          </cell>
          <cell r="G95">
            <v>0</v>
          </cell>
          <cell r="H95">
            <v>4.5</v>
          </cell>
          <cell r="I95">
            <v>9</v>
          </cell>
          <cell r="J95">
            <v>15</v>
          </cell>
        </row>
        <row r="96">
          <cell r="B96">
            <v>135832</v>
          </cell>
          <cell r="C96">
            <v>1.5685</v>
          </cell>
          <cell r="D96">
            <v>1.5018</v>
          </cell>
          <cell r="E96">
            <v>6.4000000000000001E-2</v>
          </cell>
          <cell r="F96">
            <v>2.8E-3</v>
          </cell>
          <cell r="G96">
            <v>0</v>
          </cell>
          <cell r="H96">
            <v>4.5</v>
          </cell>
          <cell r="I96">
            <v>9</v>
          </cell>
          <cell r="J96">
            <v>15</v>
          </cell>
        </row>
        <row r="97">
          <cell r="B97">
            <v>135832</v>
          </cell>
          <cell r="C97">
            <v>1.1363000000000001</v>
          </cell>
          <cell r="D97">
            <v>1.0920000000000001</v>
          </cell>
          <cell r="E97">
            <v>4.4299999999999999E-2</v>
          </cell>
          <cell r="F97">
            <v>0</v>
          </cell>
          <cell r="G97">
            <v>0</v>
          </cell>
          <cell r="H97">
            <v>4.5</v>
          </cell>
          <cell r="I97">
            <v>9</v>
          </cell>
          <cell r="J97">
            <v>15</v>
          </cell>
        </row>
        <row r="98">
          <cell r="B98">
            <v>135659</v>
          </cell>
          <cell r="C98">
            <v>3.5644999999999998</v>
          </cell>
          <cell r="D98">
            <v>3.3767999999999998</v>
          </cell>
          <cell r="E98">
            <v>0.18490000000000001</v>
          </cell>
          <cell r="F98">
            <v>2.8E-3</v>
          </cell>
          <cell r="G98">
            <v>0</v>
          </cell>
          <cell r="I98">
            <v>9</v>
          </cell>
          <cell r="J98">
            <v>15</v>
          </cell>
        </row>
        <row r="99">
          <cell r="B99">
            <v>135611</v>
          </cell>
          <cell r="C99">
            <v>11.7285</v>
          </cell>
          <cell r="D99">
            <v>9.3757999999999999</v>
          </cell>
          <cell r="E99">
            <v>2.13</v>
          </cell>
          <cell r="F99">
            <v>0.2225</v>
          </cell>
          <cell r="G99">
            <v>0</v>
          </cell>
          <cell r="J99">
            <v>15</v>
          </cell>
        </row>
        <row r="101">
          <cell r="B101" t="str">
            <v>Evolução DEC Conjunto Capão Redondo</v>
          </cell>
        </row>
        <row r="102">
          <cell r="B102" t="str">
            <v>CONSUM</v>
          </cell>
          <cell r="C102" t="str">
            <v>TOTAL</v>
          </cell>
          <cell r="D102" t="str">
            <v>NPROG</v>
          </cell>
          <cell r="E102" t="str">
            <v>PROG</v>
          </cell>
          <cell r="F102" t="str">
            <v>SUBT INT</v>
          </cell>
          <cell r="G102" t="str">
            <v>SUBT EXT</v>
          </cell>
          <cell r="H102" t="str">
            <v>Padrão Mensal = 3</v>
          </cell>
          <cell r="I102" t="str">
            <v>Padrão Trimestral = 6</v>
          </cell>
          <cell r="J102" t="str">
            <v>Padrão Anual = 10</v>
          </cell>
        </row>
        <row r="103">
          <cell r="B103">
            <v>99855</v>
          </cell>
          <cell r="C103">
            <v>0.63759999999999994</v>
          </cell>
          <cell r="D103">
            <v>0.62829999999999997</v>
          </cell>
          <cell r="E103">
            <v>9.2999999999999992E-3</v>
          </cell>
          <cell r="F103">
            <v>0</v>
          </cell>
          <cell r="G103">
            <v>0</v>
          </cell>
          <cell r="H103">
            <v>3</v>
          </cell>
          <cell r="I103">
            <v>6</v>
          </cell>
          <cell r="J103">
            <v>10</v>
          </cell>
        </row>
        <row r="104">
          <cell r="B104">
            <v>99789</v>
          </cell>
          <cell r="C104">
            <v>0.45050000000000001</v>
          </cell>
          <cell r="D104">
            <v>0.40479999999999999</v>
          </cell>
          <cell r="E104">
            <v>4.5699999999999998E-2</v>
          </cell>
          <cell r="F104">
            <v>0</v>
          </cell>
          <cell r="G104">
            <v>0</v>
          </cell>
          <cell r="H104">
            <v>3</v>
          </cell>
          <cell r="I104">
            <v>6</v>
          </cell>
          <cell r="J104">
            <v>10</v>
          </cell>
        </row>
        <row r="105">
          <cell r="B105">
            <v>99790</v>
          </cell>
          <cell r="C105">
            <v>0.82230000000000003</v>
          </cell>
          <cell r="D105">
            <v>0.51349999999999996</v>
          </cell>
          <cell r="E105">
            <v>0.30880000000000002</v>
          </cell>
          <cell r="F105">
            <v>0</v>
          </cell>
          <cell r="G105">
            <v>0</v>
          </cell>
          <cell r="H105">
            <v>3</v>
          </cell>
          <cell r="I105">
            <v>6</v>
          </cell>
          <cell r="J105">
            <v>10</v>
          </cell>
        </row>
        <row r="106">
          <cell r="B106">
            <v>99811</v>
          </cell>
          <cell r="C106">
            <v>1.9104000000000001</v>
          </cell>
          <cell r="D106">
            <v>1.5467</v>
          </cell>
          <cell r="E106">
            <v>0.36370000000000002</v>
          </cell>
          <cell r="F106">
            <v>0</v>
          </cell>
          <cell r="G106">
            <v>0</v>
          </cell>
          <cell r="H106">
            <v>3</v>
          </cell>
          <cell r="I106">
            <v>6</v>
          </cell>
          <cell r="J106">
            <v>10</v>
          </cell>
        </row>
        <row r="107">
          <cell r="B107">
            <v>99775</v>
          </cell>
          <cell r="C107">
            <v>0.3947</v>
          </cell>
          <cell r="D107">
            <v>0.38319999999999999</v>
          </cell>
          <cell r="E107">
            <v>1.15E-2</v>
          </cell>
          <cell r="F107">
            <v>0</v>
          </cell>
          <cell r="G107">
            <v>0</v>
          </cell>
          <cell r="H107">
            <v>3</v>
          </cell>
          <cell r="I107">
            <v>6</v>
          </cell>
          <cell r="J107">
            <v>10</v>
          </cell>
        </row>
        <row r="108">
          <cell r="B108">
            <v>99774</v>
          </cell>
          <cell r="C108">
            <v>0.45789999999999997</v>
          </cell>
          <cell r="D108">
            <v>0.39419999999999999</v>
          </cell>
          <cell r="E108">
            <v>6.1600000000000002E-2</v>
          </cell>
          <cell r="F108">
            <v>2E-3</v>
          </cell>
          <cell r="G108">
            <v>0</v>
          </cell>
          <cell r="H108">
            <v>3</v>
          </cell>
          <cell r="I108">
            <v>6</v>
          </cell>
          <cell r="J108">
            <v>10</v>
          </cell>
        </row>
        <row r="109">
          <cell r="B109">
            <v>99774</v>
          </cell>
          <cell r="C109">
            <v>0.56359999999999999</v>
          </cell>
          <cell r="D109">
            <v>0.53300000000000003</v>
          </cell>
          <cell r="E109">
            <v>3.0599999999999999E-2</v>
          </cell>
          <cell r="F109">
            <v>0</v>
          </cell>
          <cell r="G109">
            <v>0</v>
          </cell>
          <cell r="H109">
            <v>3</v>
          </cell>
          <cell r="I109">
            <v>6</v>
          </cell>
          <cell r="J109">
            <v>10</v>
          </cell>
        </row>
        <row r="110">
          <cell r="B110">
            <v>99774</v>
          </cell>
          <cell r="C110">
            <v>1.4161999999999999</v>
          </cell>
          <cell r="D110">
            <v>1.3104</v>
          </cell>
          <cell r="E110">
            <v>0.1037</v>
          </cell>
          <cell r="F110">
            <v>2E-3</v>
          </cell>
          <cell r="G110">
            <v>0</v>
          </cell>
          <cell r="H110">
            <v>3</v>
          </cell>
          <cell r="I110">
            <v>6</v>
          </cell>
          <cell r="J110">
            <v>10</v>
          </cell>
        </row>
        <row r="111">
          <cell r="B111">
            <v>99772</v>
          </cell>
          <cell r="C111">
            <v>0.59889999999999999</v>
          </cell>
          <cell r="D111">
            <v>0.5393</v>
          </cell>
          <cell r="E111">
            <v>5.96E-2</v>
          </cell>
          <cell r="F111">
            <v>0</v>
          </cell>
          <cell r="G111">
            <v>0</v>
          </cell>
          <cell r="H111">
            <v>3</v>
          </cell>
          <cell r="I111">
            <v>6</v>
          </cell>
          <cell r="J111">
            <v>10</v>
          </cell>
        </row>
        <row r="112">
          <cell r="B112">
            <v>99751</v>
          </cell>
          <cell r="C112">
            <v>0.44030000000000002</v>
          </cell>
          <cell r="D112">
            <v>0.37819999999999998</v>
          </cell>
          <cell r="E112">
            <v>6.2100000000000002E-2</v>
          </cell>
          <cell r="F112">
            <v>0</v>
          </cell>
          <cell r="G112">
            <v>0</v>
          </cell>
          <cell r="H112">
            <v>3</v>
          </cell>
          <cell r="I112">
            <v>6</v>
          </cell>
          <cell r="J112">
            <v>10</v>
          </cell>
        </row>
        <row r="113">
          <cell r="B113">
            <v>99683</v>
          </cell>
          <cell r="C113">
            <v>0.2263</v>
          </cell>
          <cell r="D113">
            <v>0.2152</v>
          </cell>
          <cell r="E113">
            <v>1.12E-2</v>
          </cell>
          <cell r="F113">
            <v>0</v>
          </cell>
          <cell r="G113">
            <v>0</v>
          </cell>
          <cell r="H113">
            <v>3</v>
          </cell>
          <cell r="I113">
            <v>6</v>
          </cell>
          <cell r="J113">
            <v>10</v>
          </cell>
        </row>
        <row r="114">
          <cell r="B114">
            <v>99735</v>
          </cell>
          <cell r="C114">
            <v>1.2657</v>
          </cell>
          <cell r="D114">
            <v>1.1328</v>
          </cell>
          <cell r="E114">
            <v>0.13289999999999999</v>
          </cell>
          <cell r="F114">
            <v>0</v>
          </cell>
          <cell r="G114">
            <v>0</v>
          </cell>
          <cell r="H114">
            <v>3</v>
          </cell>
          <cell r="I114">
            <v>6</v>
          </cell>
          <cell r="J114">
            <v>10</v>
          </cell>
        </row>
        <row r="115">
          <cell r="B115">
            <v>99588</v>
          </cell>
          <cell r="C115">
            <v>0.3211</v>
          </cell>
          <cell r="D115">
            <v>0.27489999999999998</v>
          </cell>
          <cell r="E115">
            <v>4.6300000000000001E-2</v>
          </cell>
          <cell r="F115">
            <v>0</v>
          </cell>
          <cell r="G115">
            <v>0</v>
          </cell>
          <cell r="H115">
            <v>3</v>
          </cell>
          <cell r="I115">
            <v>6</v>
          </cell>
          <cell r="J115">
            <v>10</v>
          </cell>
        </row>
        <row r="116">
          <cell r="B116">
            <v>99687</v>
          </cell>
          <cell r="C116">
            <v>1.4345000000000001</v>
          </cell>
          <cell r="D116">
            <v>1.3785000000000001</v>
          </cell>
          <cell r="E116">
            <v>5.6000000000000001E-2</v>
          </cell>
          <cell r="F116">
            <v>0</v>
          </cell>
          <cell r="G116">
            <v>0</v>
          </cell>
          <cell r="H116">
            <v>3</v>
          </cell>
          <cell r="I116">
            <v>6</v>
          </cell>
          <cell r="J116">
            <v>10</v>
          </cell>
        </row>
        <row r="117">
          <cell r="B117">
            <v>99685</v>
          </cell>
          <cell r="C117">
            <v>1.3619000000000001</v>
          </cell>
          <cell r="D117">
            <v>1.2629999999999999</v>
          </cell>
          <cell r="E117">
            <v>9.8900000000000002E-2</v>
          </cell>
          <cell r="F117">
            <v>0</v>
          </cell>
          <cell r="G117">
            <v>0</v>
          </cell>
          <cell r="H117">
            <v>3</v>
          </cell>
          <cell r="I117">
            <v>6</v>
          </cell>
          <cell r="J117">
            <v>10</v>
          </cell>
        </row>
        <row r="118">
          <cell r="B118">
            <v>99653</v>
          </cell>
          <cell r="C118">
            <v>3.1181999999999999</v>
          </cell>
          <cell r="D118">
            <v>2.9171</v>
          </cell>
          <cell r="E118">
            <v>0.20119999999999999</v>
          </cell>
          <cell r="F118">
            <v>0</v>
          </cell>
          <cell r="G118">
            <v>0</v>
          </cell>
          <cell r="I118">
            <v>6</v>
          </cell>
          <cell r="J118">
            <v>10</v>
          </cell>
        </row>
        <row r="119">
          <cell r="B119">
            <v>99744</v>
          </cell>
          <cell r="C119">
            <v>7.7092999999999998</v>
          </cell>
          <cell r="D119">
            <v>6.9057000000000004</v>
          </cell>
          <cell r="E119">
            <v>0.80169999999999997</v>
          </cell>
          <cell r="F119">
            <v>2E-3</v>
          </cell>
          <cell r="G119">
            <v>0</v>
          </cell>
          <cell r="J119">
            <v>10</v>
          </cell>
        </row>
        <row r="121">
          <cell r="B121" t="str">
            <v>Evolução DEC Conjunto Carapicuíba</v>
          </cell>
        </row>
        <row r="122">
          <cell r="B122" t="str">
            <v>CONSUM</v>
          </cell>
          <cell r="C122" t="str">
            <v>TOTAL</v>
          </cell>
          <cell r="D122" t="str">
            <v>NPROG</v>
          </cell>
          <cell r="E122" t="str">
            <v>PROG</v>
          </cell>
          <cell r="F122" t="str">
            <v>SUBT INT</v>
          </cell>
          <cell r="G122" t="str">
            <v>SUBT EXT</v>
          </cell>
          <cell r="H122" t="str">
            <v>Padrão Mensal = 5,4</v>
          </cell>
          <cell r="I122" t="str">
            <v>Padrão Trimestral = 10,8</v>
          </cell>
          <cell r="J122" t="str">
            <v>Padrão Anual = 18</v>
          </cell>
        </row>
        <row r="123">
          <cell r="B123">
            <v>104086</v>
          </cell>
          <cell r="C123">
            <v>0.88060000000000005</v>
          </cell>
          <cell r="D123">
            <v>0.79990000000000006</v>
          </cell>
          <cell r="E123">
            <v>6.1000000000000004E-3</v>
          </cell>
          <cell r="F123">
            <v>7.46E-2</v>
          </cell>
          <cell r="G123">
            <v>0</v>
          </cell>
          <cell r="H123">
            <v>5.4</v>
          </cell>
          <cell r="I123">
            <v>10.8</v>
          </cell>
          <cell r="J123">
            <v>18</v>
          </cell>
        </row>
        <row r="124">
          <cell r="B124">
            <v>103935</v>
          </cell>
          <cell r="C124">
            <v>0.30070000000000002</v>
          </cell>
          <cell r="D124">
            <v>0.30059999999999998</v>
          </cell>
          <cell r="E124">
            <v>1E-4</v>
          </cell>
          <cell r="F124">
            <v>0</v>
          </cell>
          <cell r="G124">
            <v>0</v>
          </cell>
          <cell r="H124">
            <v>5.4</v>
          </cell>
          <cell r="I124">
            <v>10.8</v>
          </cell>
          <cell r="J124">
            <v>18</v>
          </cell>
        </row>
        <row r="125">
          <cell r="B125">
            <v>103934</v>
          </cell>
          <cell r="C125">
            <v>1.0803</v>
          </cell>
          <cell r="D125">
            <v>0.79520000000000002</v>
          </cell>
          <cell r="E125">
            <v>2.0500000000000001E-2</v>
          </cell>
          <cell r="F125">
            <v>0</v>
          </cell>
          <cell r="G125">
            <v>0.2646</v>
          </cell>
          <cell r="H125">
            <v>5.4</v>
          </cell>
          <cell r="I125">
            <v>10.8</v>
          </cell>
          <cell r="J125">
            <v>18</v>
          </cell>
        </row>
        <row r="126">
          <cell r="B126">
            <v>103985</v>
          </cell>
          <cell r="C126">
            <v>2.2618</v>
          </cell>
          <cell r="D126">
            <v>1.8958999999999999</v>
          </cell>
          <cell r="E126">
            <v>2.6700000000000002E-2</v>
          </cell>
          <cell r="F126">
            <v>7.4700000000000003E-2</v>
          </cell>
          <cell r="G126">
            <v>0.26450000000000001</v>
          </cell>
          <cell r="H126">
            <v>5.4</v>
          </cell>
          <cell r="I126">
            <v>10.8</v>
          </cell>
          <cell r="J126">
            <v>18</v>
          </cell>
        </row>
        <row r="127">
          <cell r="B127">
            <v>103926</v>
          </cell>
          <cell r="C127">
            <v>0.80489999999999995</v>
          </cell>
          <cell r="D127">
            <v>0.79969999999999997</v>
          </cell>
          <cell r="E127">
            <v>5.1999999999999998E-3</v>
          </cell>
          <cell r="F127">
            <v>0</v>
          </cell>
          <cell r="G127">
            <v>0</v>
          </cell>
          <cell r="H127">
            <v>5.4</v>
          </cell>
          <cell r="I127">
            <v>10.8</v>
          </cell>
          <cell r="J127">
            <v>18</v>
          </cell>
        </row>
        <row r="128">
          <cell r="B128">
            <v>103926</v>
          </cell>
          <cell r="C128">
            <v>0.92920000000000003</v>
          </cell>
          <cell r="D128">
            <v>0.68369999999999997</v>
          </cell>
          <cell r="E128">
            <v>0.2455</v>
          </cell>
          <cell r="F128">
            <v>0</v>
          </cell>
          <cell r="G128">
            <v>0</v>
          </cell>
          <cell r="H128">
            <v>5.4</v>
          </cell>
          <cell r="I128">
            <v>10.8</v>
          </cell>
          <cell r="J128">
            <v>18</v>
          </cell>
        </row>
        <row r="129">
          <cell r="B129">
            <v>103926</v>
          </cell>
          <cell r="C129">
            <v>0.53769999999999996</v>
          </cell>
          <cell r="D129">
            <v>0.50270000000000004</v>
          </cell>
          <cell r="E129">
            <v>5.7999999999999996E-3</v>
          </cell>
          <cell r="F129">
            <v>2.92E-2</v>
          </cell>
          <cell r="G129">
            <v>0</v>
          </cell>
          <cell r="H129">
            <v>5.4</v>
          </cell>
          <cell r="I129">
            <v>10.8</v>
          </cell>
          <cell r="J129">
            <v>18</v>
          </cell>
        </row>
        <row r="130">
          <cell r="B130">
            <v>103926</v>
          </cell>
          <cell r="C130">
            <v>2.2717999999999998</v>
          </cell>
          <cell r="D130">
            <v>1.9861</v>
          </cell>
          <cell r="E130">
            <v>0.25650000000000001</v>
          </cell>
          <cell r="F130">
            <v>2.92E-2</v>
          </cell>
          <cell r="G130">
            <v>0</v>
          </cell>
          <cell r="H130">
            <v>5.4</v>
          </cell>
          <cell r="I130">
            <v>10.8</v>
          </cell>
          <cell r="J130">
            <v>18</v>
          </cell>
        </row>
        <row r="131">
          <cell r="B131">
            <v>103923</v>
          </cell>
          <cell r="C131">
            <v>1.8206</v>
          </cell>
          <cell r="D131">
            <v>1.7837000000000001</v>
          </cell>
          <cell r="E131">
            <v>3.6999999999999998E-2</v>
          </cell>
          <cell r="F131">
            <v>0</v>
          </cell>
          <cell r="G131">
            <v>0</v>
          </cell>
          <cell r="H131">
            <v>5.4</v>
          </cell>
          <cell r="I131">
            <v>10.8</v>
          </cell>
          <cell r="J131">
            <v>18</v>
          </cell>
        </row>
        <row r="132">
          <cell r="B132">
            <v>103985</v>
          </cell>
          <cell r="C132">
            <v>0.61429999999999996</v>
          </cell>
          <cell r="D132">
            <v>0.51280000000000003</v>
          </cell>
          <cell r="E132">
            <v>0.10150000000000001</v>
          </cell>
          <cell r="F132">
            <v>0</v>
          </cell>
          <cell r="G132">
            <v>0</v>
          </cell>
          <cell r="H132">
            <v>5.4</v>
          </cell>
          <cell r="I132">
            <v>10.8</v>
          </cell>
          <cell r="J132">
            <v>18</v>
          </cell>
        </row>
        <row r="133">
          <cell r="B133">
            <v>103954</v>
          </cell>
          <cell r="C133">
            <v>1.373</v>
          </cell>
          <cell r="D133">
            <v>1.0738000000000001</v>
          </cell>
          <cell r="E133">
            <v>0.29920000000000002</v>
          </cell>
          <cell r="F133">
            <v>0</v>
          </cell>
          <cell r="G133">
            <v>0</v>
          </cell>
          <cell r="H133">
            <v>5.4</v>
          </cell>
          <cell r="I133">
            <v>10.8</v>
          </cell>
          <cell r="J133">
            <v>18</v>
          </cell>
        </row>
        <row r="134">
          <cell r="B134">
            <v>103954</v>
          </cell>
          <cell r="C134">
            <v>3.8075000000000001</v>
          </cell>
          <cell r="D134">
            <v>3.3698999999999999</v>
          </cell>
          <cell r="E134">
            <v>0.43769999999999998</v>
          </cell>
          <cell r="F134">
            <v>0</v>
          </cell>
          <cell r="G134">
            <v>0</v>
          </cell>
          <cell r="H134">
            <v>5.4</v>
          </cell>
          <cell r="I134">
            <v>10.8</v>
          </cell>
          <cell r="J134">
            <v>18</v>
          </cell>
        </row>
        <row r="135">
          <cell r="B135">
            <v>103838</v>
          </cell>
          <cell r="C135">
            <v>0.39900000000000002</v>
          </cell>
          <cell r="D135">
            <v>0.30599999999999999</v>
          </cell>
          <cell r="E135">
            <v>1.6799999999999999E-2</v>
          </cell>
          <cell r="F135">
            <v>0</v>
          </cell>
          <cell r="G135">
            <v>7.6200000000000004E-2</v>
          </cell>
          <cell r="H135">
            <v>5.4</v>
          </cell>
          <cell r="I135">
            <v>10.8</v>
          </cell>
          <cell r="J135">
            <v>18</v>
          </cell>
        </row>
        <row r="136">
          <cell r="B136">
            <v>103729</v>
          </cell>
          <cell r="C136">
            <v>1.2116</v>
          </cell>
          <cell r="D136">
            <v>1.1422000000000001</v>
          </cell>
          <cell r="E136">
            <v>6.9400000000000003E-2</v>
          </cell>
          <cell r="F136">
            <v>0</v>
          </cell>
          <cell r="G136">
            <v>0</v>
          </cell>
          <cell r="H136">
            <v>5.4</v>
          </cell>
          <cell r="I136">
            <v>10.8</v>
          </cell>
          <cell r="J136">
            <v>18</v>
          </cell>
        </row>
        <row r="137">
          <cell r="B137">
            <v>103615</v>
          </cell>
          <cell r="C137">
            <v>2.0003000000000002</v>
          </cell>
          <cell r="D137">
            <v>1.9458</v>
          </cell>
          <cell r="E137">
            <v>5.4399999999999997E-2</v>
          </cell>
          <cell r="F137">
            <v>1E-4</v>
          </cell>
          <cell r="G137">
            <v>0</v>
          </cell>
          <cell r="H137">
            <v>5.4</v>
          </cell>
          <cell r="I137">
            <v>10.8</v>
          </cell>
          <cell r="J137">
            <v>18</v>
          </cell>
        </row>
        <row r="138">
          <cell r="B138">
            <v>103727</v>
          </cell>
          <cell r="C138">
            <v>3.6092</v>
          </cell>
          <cell r="D138">
            <v>3.3921999999999999</v>
          </cell>
          <cell r="E138">
            <v>0.1406</v>
          </cell>
          <cell r="F138">
            <v>1E-4</v>
          </cell>
          <cell r="G138">
            <v>7.6300000000000007E-2</v>
          </cell>
          <cell r="I138">
            <v>10.8</v>
          </cell>
          <cell r="J138">
            <v>18</v>
          </cell>
        </row>
        <row r="139">
          <cell r="B139">
            <v>103898</v>
          </cell>
          <cell r="C139">
            <v>11.9489</v>
          </cell>
          <cell r="D139">
            <v>10.6426</v>
          </cell>
          <cell r="E139">
            <v>0.86160000000000003</v>
          </cell>
          <cell r="F139">
            <v>0.104</v>
          </cell>
          <cell r="G139">
            <v>0.34079999999999999</v>
          </cell>
          <cell r="J139">
            <v>18</v>
          </cell>
        </row>
        <row r="141">
          <cell r="B141" t="str">
            <v>Evolução DEC Conjunto Casa Verde</v>
          </cell>
        </row>
        <row r="142">
          <cell r="B142" t="str">
            <v>CONSUM</v>
          </cell>
          <cell r="C142" t="str">
            <v>TOTAL</v>
          </cell>
          <cell r="D142" t="str">
            <v>NPROG</v>
          </cell>
          <cell r="E142" t="str">
            <v>PROG</v>
          </cell>
          <cell r="F142" t="str">
            <v>SUBT INT</v>
          </cell>
          <cell r="G142" t="str">
            <v>SUBT EXT</v>
          </cell>
          <cell r="H142" t="str">
            <v>Padrão Mensal = 2,7</v>
          </cell>
          <cell r="I142" t="str">
            <v>Padrão Trimestral = 5,4</v>
          </cell>
          <cell r="J142" t="str">
            <v>Padrão Anual = 9</v>
          </cell>
        </row>
        <row r="143">
          <cell r="B143">
            <v>253718</v>
          </cell>
          <cell r="C143">
            <v>0.76090000000000002</v>
          </cell>
          <cell r="D143">
            <v>0.54620000000000002</v>
          </cell>
          <cell r="E143">
            <v>0.18609999999999999</v>
          </cell>
          <cell r="F143">
            <v>2.86E-2</v>
          </cell>
          <cell r="G143">
            <v>0</v>
          </cell>
          <cell r="H143">
            <v>2.7</v>
          </cell>
          <cell r="I143">
            <v>5.4</v>
          </cell>
          <cell r="J143">
            <v>9</v>
          </cell>
        </row>
        <row r="144">
          <cell r="B144">
            <v>253606</v>
          </cell>
          <cell r="C144">
            <v>0.3982</v>
          </cell>
          <cell r="D144">
            <v>0.2717</v>
          </cell>
          <cell r="E144">
            <v>0.1265</v>
          </cell>
          <cell r="F144">
            <v>0</v>
          </cell>
          <cell r="G144">
            <v>0</v>
          </cell>
          <cell r="H144">
            <v>2.7</v>
          </cell>
          <cell r="I144">
            <v>5.4</v>
          </cell>
          <cell r="J144">
            <v>9</v>
          </cell>
        </row>
        <row r="145">
          <cell r="B145">
            <v>253587</v>
          </cell>
          <cell r="C145">
            <v>0.75739999999999996</v>
          </cell>
          <cell r="D145">
            <v>0.17960000000000001</v>
          </cell>
          <cell r="E145">
            <v>5.0099999999999999E-2</v>
          </cell>
          <cell r="F145">
            <v>0.1053</v>
          </cell>
          <cell r="G145">
            <v>0.4224</v>
          </cell>
          <cell r="H145">
            <v>2.7</v>
          </cell>
          <cell r="I145">
            <v>5.4</v>
          </cell>
          <cell r="J145">
            <v>9</v>
          </cell>
        </row>
        <row r="146">
          <cell r="B146">
            <v>253637</v>
          </cell>
          <cell r="C146">
            <v>1.9165000000000001</v>
          </cell>
          <cell r="D146">
            <v>0.99760000000000004</v>
          </cell>
          <cell r="E146">
            <v>0.36270000000000002</v>
          </cell>
          <cell r="F146">
            <v>0.13389999999999999</v>
          </cell>
          <cell r="G146">
            <v>0.42230000000000001</v>
          </cell>
          <cell r="H146">
            <v>2.7</v>
          </cell>
          <cell r="I146">
            <v>5.4</v>
          </cell>
          <cell r="J146">
            <v>9</v>
          </cell>
        </row>
        <row r="147">
          <cell r="B147">
            <v>253558</v>
          </cell>
          <cell r="C147">
            <v>0.13320000000000001</v>
          </cell>
          <cell r="D147">
            <v>9.7500000000000003E-2</v>
          </cell>
          <cell r="E147">
            <v>3.5700000000000003E-2</v>
          </cell>
          <cell r="F147">
            <v>0</v>
          </cell>
          <cell r="G147">
            <v>0</v>
          </cell>
          <cell r="H147">
            <v>2.7</v>
          </cell>
          <cell r="I147">
            <v>5.4</v>
          </cell>
          <cell r="J147">
            <v>9</v>
          </cell>
        </row>
        <row r="148">
          <cell r="B148">
            <v>253558</v>
          </cell>
          <cell r="C148">
            <v>0.22120000000000001</v>
          </cell>
          <cell r="D148">
            <v>0.11799999999999999</v>
          </cell>
          <cell r="E148">
            <v>0.1032</v>
          </cell>
          <cell r="F148">
            <v>0</v>
          </cell>
          <cell r="G148">
            <v>0</v>
          </cell>
          <cell r="H148">
            <v>2.7</v>
          </cell>
          <cell r="I148">
            <v>5.4</v>
          </cell>
          <cell r="J148">
            <v>9</v>
          </cell>
        </row>
        <row r="149">
          <cell r="B149">
            <v>253580</v>
          </cell>
          <cell r="C149">
            <v>0.29920000000000002</v>
          </cell>
          <cell r="D149">
            <v>0.27750000000000002</v>
          </cell>
          <cell r="E149">
            <v>2.1700000000000001E-2</v>
          </cell>
          <cell r="F149">
            <v>0</v>
          </cell>
          <cell r="G149">
            <v>0</v>
          </cell>
          <cell r="H149">
            <v>2.7</v>
          </cell>
          <cell r="I149">
            <v>5.4</v>
          </cell>
          <cell r="J149">
            <v>9</v>
          </cell>
        </row>
        <row r="150">
          <cell r="B150">
            <v>253565</v>
          </cell>
          <cell r="C150">
            <v>0.65359999999999996</v>
          </cell>
          <cell r="D150">
            <v>0.49299999999999999</v>
          </cell>
          <cell r="E150">
            <v>0.16059999999999999</v>
          </cell>
          <cell r="F150">
            <v>0</v>
          </cell>
          <cell r="G150">
            <v>0</v>
          </cell>
          <cell r="H150">
            <v>2.7</v>
          </cell>
          <cell r="I150">
            <v>5.4</v>
          </cell>
          <cell r="J150">
            <v>9</v>
          </cell>
        </row>
        <row r="151">
          <cell r="B151">
            <v>253579</v>
          </cell>
          <cell r="C151">
            <v>0.72670000000000001</v>
          </cell>
          <cell r="D151">
            <v>0.6774</v>
          </cell>
          <cell r="E151">
            <v>4.7600000000000003E-2</v>
          </cell>
          <cell r="F151">
            <v>1.6000000000000001E-3</v>
          </cell>
          <cell r="G151">
            <v>0</v>
          </cell>
          <cell r="H151">
            <v>2.7</v>
          </cell>
          <cell r="I151">
            <v>5.4</v>
          </cell>
          <cell r="J151">
            <v>9</v>
          </cell>
        </row>
        <row r="152">
          <cell r="B152">
            <v>253299</v>
          </cell>
          <cell r="C152">
            <v>0.37090000000000001</v>
          </cell>
          <cell r="D152">
            <v>0.28870000000000001</v>
          </cell>
          <cell r="E152">
            <v>4.6600000000000003E-2</v>
          </cell>
          <cell r="F152">
            <v>3.5499999999999997E-2</v>
          </cell>
          <cell r="G152">
            <v>0</v>
          </cell>
          <cell r="H152">
            <v>2.7</v>
          </cell>
          <cell r="I152">
            <v>5.4</v>
          </cell>
          <cell r="J152">
            <v>9</v>
          </cell>
        </row>
        <row r="153">
          <cell r="B153">
            <v>253200</v>
          </cell>
          <cell r="C153">
            <v>0.52939999999999998</v>
          </cell>
          <cell r="D153">
            <v>0.26590000000000003</v>
          </cell>
          <cell r="E153">
            <v>7.8299999999999995E-2</v>
          </cell>
          <cell r="F153">
            <v>4.2299999999999997E-2</v>
          </cell>
          <cell r="G153">
            <v>0.1429</v>
          </cell>
          <cell r="H153">
            <v>2.7</v>
          </cell>
          <cell r="I153">
            <v>5.4</v>
          </cell>
          <cell r="J153">
            <v>9</v>
          </cell>
        </row>
        <row r="154">
          <cell r="B154">
            <v>253359</v>
          </cell>
          <cell r="C154">
            <v>1.6272</v>
          </cell>
          <cell r="D154">
            <v>1.2323999999999999</v>
          </cell>
          <cell r="E154">
            <v>0.17249999999999999</v>
          </cell>
          <cell r="F154">
            <v>7.9399999999999998E-2</v>
          </cell>
          <cell r="G154">
            <v>0.14280000000000001</v>
          </cell>
          <cell r="H154">
            <v>2.7</v>
          </cell>
          <cell r="I154">
            <v>5.4</v>
          </cell>
          <cell r="J154">
            <v>9</v>
          </cell>
        </row>
        <row r="155">
          <cell r="B155">
            <v>253174</v>
          </cell>
          <cell r="C155">
            <v>0.1951</v>
          </cell>
          <cell r="D155">
            <v>0.17249999999999999</v>
          </cell>
          <cell r="E155">
            <v>2.2499999999999999E-2</v>
          </cell>
          <cell r="F155">
            <v>0</v>
          </cell>
          <cell r="G155">
            <v>0</v>
          </cell>
          <cell r="H155">
            <v>2.7</v>
          </cell>
          <cell r="I155">
            <v>5.4</v>
          </cell>
          <cell r="J155">
            <v>9</v>
          </cell>
        </row>
        <row r="156">
          <cell r="B156">
            <v>253207</v>
          </cell>
          <cell r="C156">
            <v>0.88619999999999999</v>
          </cell>
          <cell r="D156">
            <v>0.57779999999999998</v>
          </cell>
          <cell r="E156">
            <v>1.6299999999999999E-2</v>
          </cell>
          <cell r="F156">
            <v>0</v>
          </cell>
          <cell r="G156">
            <v>0.29210000000000003</v>
          </cell>
          <cell r="H156">
            <v>2.7</v>
          </cell>
          <cell r="I156">
            <v>5.4</v>
          </cell>
          <cell r="J156">
            <v>9</v>
          </cell>
        </row>
        <row r="157">
          <cell r="B157">
            <v>253191</v>
          </cell>
          <cell r="C157">
            <v>0.62490000000000001</v>
          </cell>
          <cell r="D157">
            <v>0.57750000000000001</v>
          </cell>
          <cell r="E157">
            <v>4.7399999999999998E-2</v>
          </cell>
          <cell r="F157">
            <v>0</v>
          </cell>
          <cell r="G157">
            <v>0</v>
          </cell>
          <cell r="H157">
            <v>2.7</v>
          </cell>
          <cell r="I157">
            <v>5.4</v>
          </cell>
          <cell r="J157">
            <v>9</v>
          </cell>
        </row>
        <row r="158">
          <cell r="B158">
            <v>253191</v>
          </cell>
          <cell r="C158">
            <v>1.7061999999999999</v>
          </cell>
          <cell r="D158">
            <v>1.3278000000000001</v>
          </cell>
          <cell r="E158">
            <v>8.6199999999999999E-2</v>
          </cell>
          <cell r="F158">
            <v>0</v>
          </cell>
          <cell r="G158">
            <v>0.29210000000000003</v>
          </cell>
          <cell r="I158">
            <v>5.4</v>
          </cell>
          <cell r="J158">
            <v>9</v>
          </cell>
        </row>
        <row r="159">
          <cell r="B159">
            <v>253438</v>
          </cell>
          <cell r="C159">
            <v>5.9032999999999998</v>
          </cell>
          <cell r="D159">
            <v>4.0500999999999996</v>
          </cell>
          <cell r="E159">
            <v>0.78220000000000001</v>
          </cell>
          <cell r="F159">
            <v>0.21329999999999999</v>
          </cell>
          <cell r="G159">
            <v>0.85719999999999996</v>
          </cell>
          <cell r="J159">
            <v>9</v>
          </cell>
        </row>
        <row r="161">
          <cell r="B161" t="str">
            <v>Evolução DEC Conjunto Centro Jardins</v>
          </cell>
        </row>
        <row r="162">
          <cell r="B162" t="str">
            <v>CONSUM</v>
          </cell>
          <cell r="C162" t="str">
            <v>TOTAL</v>
          </cell>
          <cell r="D162" t="str">
            <v>NPROG</v>
          </cell>
          <cell r="E162" t="str">
            <v>PROG</v>
          </cell>
          <cell r="F162" t="str">
            <v>SUBT INT</v>
          </cell>
          <cell r="G162" t="str">
            <v>SUBT EXT</v>
          </cell>
          <cell r="H162" t="str">
            <v>Padrão Mensal = 2,5</v>
          </cell>
          <cell r="I162" t="str">
            <v>Padrão Trimestral = 3</v>
          </cell>
          <cell r="J162" t="str">
            <v>Padrão Anual = 5</v>
          </cell>
        </row>
        <row r="163">
          <cell r="B163">
            <v>175675</v>
          </cell>
          <cell r="C163">
            <v>5.1400000000000001E-2</v>
          </cell>
          <cell r="D163">
            <v>3.6299999999999999E-2</v>
          </cell>
          <cell r="E163">
            <v>1.6999999999999999E-3</v>
          </cell>
          <cell r="F163">
            <v>1.35E-2</v>
          </cell>
          <cell r="G163">
            <v>0</v>
          </cell>
          <cell r="H163">
            <v>2.5</v>
          </cell>
          <cell r="I163">
            <v>3</v>
          </cell>
          <cell r="J163">
            <v>5</v>
          </cell>
        </row>
        <row r="164">
          <cell r="B164">
            <v>175675</v>
          </cell>
          <cell r="C164">
            <v>0.01</v>
          </cell>
          <cell r="D164">
            <v>6.1999999999999998E-3</v>
          </cell>
          <cell r="E164">
            <v>3.8E-3</v>
          </cell>
          <cell r="F164">
            <v>0</v>
          </cell>
          <cell r="G164">
            <v>0</v>
          </cell>
          <cell r="H164">
            <v>2.5</v>
          </cell>
          <cell r="I164">
            <v>3</v>
          </cell>
          <cell r="J164">
            <v>5</v>
          </cell>
        </row>
        <row r="165">
          <cell r="B165">
            <v>175677</v>
          </cell>
          <cell r="C165">
            <v>7.46E-2</v>
          </cell>
          <cell r="D165">
            <v>3.7699999999999997E-2</v>
          </cell>
          <cell r="E165">
            <v>3.1199999999999999E-2</v>
          </cell>
          <cell r="F165">
            <v>0</v>
          </cell>
          <cell r="G165">
            <v>5.5999999999999999E-3</v>
          </cell>
          <cell r="H165">
            <v>2.5</v>
          </cell>
          <cell r="I165">
            <v>3</v>
          </cell>
          <cell r="J165">
            <v>5</v>
          </cell>
        </row>
        <row r="166">
          <cell r="B166">
            <v>175676</v>
          </cell>
          <cell r="C166">
            <v>0.13600000000000001</v>
          </cell>
          <cell r="D166">
            <v>8.0199999999999994E-2</v>
          </cell>
          <cell r="E166">
            <v>3.6700000000000003E-2</v>
          </cell>
          <cell r="F166">
            <v>1.35E-2</v>
          </cell>
          <cell r="G166">
            <v>5.5999999999999999E-3</v>
          </cell>
          <cell r="H166">
            <v>2.5</v>
          </cell>
          <cell r="I166">
            <v>3</v>
          </cell>
          <cell r="J166">
            <v>5</v>
          </cell>
        </row>
        <row r="167">
          <cell r="B167">
            <v>175643</v>
          </cell>
          <cell r="C167">
            <v>1.8200000000000001E-2</v>
          </cell>
          <cell r="D167">
            <v>0.01</v>
          </cell>
          <cell r="E167">
            <v>4.8999999999999998E-3</v>
          </cell>
          <cell r="F167">
            <v>1.9E-3</v>
          </cell>
          <cell r="G167">
            <v>1.4E-3</v>
          </cell>
          <cell r="H167">
            <v>2.5</v>
          </cell>
          <cell r="I167">
            <v>3</v>
          </cell>
          <cell r="J167">
            <v>5</v>
          </cell>
        </row>
        <row r="168">
          <cell r="B168">
            <v>175595</v>
          </cell>
          <cell r="C168">
            <v>4.8999999999999998E-3</v>
          </cell>
          <cell r="D168">
            <v>2.3E-3</v>
          </cell>
          <cell r="E168">
            <v>0</v>
          </cell>
          <cell r="F168">
            <v>2.5000000000000001E-3</v>
          </cell>
          <cell r="G168">
            <v>0</v>
          </cell>
          <cell r="H168">
            <v>2.5</v>
          </cell>
          <cell r="I168">
            <v>3</v>
          </cell>
          <cell r="J168">
            <v>5</v>
          </cell>
        </row>
        <row r="169">
          <cell r="B169">
            <v>175643</v>
          </cell>
          <cell r="C169">
            <v>9.5999999999999992E-3</v>
          </cell>
          <cell r="D169">
            <v>7.4999999999999997E-3</v>
          </cell>
          <cell r="E169">
            <v>5.9999999999999995E-4</v>
          </cell>
          <cell r="F169">
            <v>1.5E-3</v>
          </cell>
          <cell r="G169">
            <v>0</v>
          </cell>
          <cell r="H169">
            <v>2.5</v>
          </cell>
          <cell r="I169">
            <v>3</v>
          </cell>
          <cell r="J169">
            <v>5</v>
          </cell>
        </row>
        <row r="170">
          <cell r="B170">
            <v>175627</v>
          </cell>
          <cell r="C170">
            <v>3.27E-2</v>
          </cell>
          <cell r="D170">
            <v>1.9800000000000002E-2</v>
          </cell>
          <cell r="E170">
            <v>5.4999999999999997E-3</v>
          </cell>
          <cell r="F170">
            <v>5.8999999999999999E-3</v>
          </cell>
          <cell r="G170">
            <v>1.4E-3</v>
          </cell>
          <cell r="H170">
            <v>2.5</v>
          </cell>
          <cell r="I170">
            <v>3</v>
          </cell>
          <cell r="J170">
            <v>5</v>
          </cell>
        </row>
        <row r="171">
          <cell r="B171">
            <v>175692</v>
          </cell>
          <cell r="C171">
            <v>3.7999999999999999E-2</v>
          </cell>
          <cell r="D171">
            <v>2.4500000000000001E-2</v>
          </cell>
          <cell r="E171">
            <v>1.0200000000000001E-2</v>
          </cell>
          <cell r="F171">
            <v>5.9999999999999995E-4</v>
          </cell>
          <cell r="G171">
            <v>2.7000000000000001E-3</v>
          </cell>
          <cell r="H171">
            <v>2.5</v>
          </cell>
          <cell r="I171">
            <v>3</v>
          </cell>
          <cell r="J171">
            <v>5</v>
          </cell>
        </row>
        <row r="172">
          <cell r="B172">
            <v>175689</v>
          </cell>
          <cell r="C172">
            <v>3.3399999999999999E-2</v>
          </cell>
          <cell r="D172">
            <v>9.1000000000000004E-3</v>
          </cell>
          <cell r="E172">
            <v>2.4299999999999999E-2</v>
          </cell>
          <cell r="F172">
            <v>0</v>
          </cell>
          <cell r="G172">
            <v>0</v>
          </cell>
          <cell r="H172">
            <v>2.5</v>
          </cell>
          <cell r="I172">
            <v>3</v>
          </cell>
          <cell r="J172">
            <v>5</v>
          </cell>
        </row>
        <row r="173">
          <cell r="B173">
            <v>175689</v>
          </cell>
          <cell r="C173">
            <v>4.4200000000000003E-2</v>
          </cell>
          <cell r="D173">
            <v>2.2200000000000001E-2</v>
          </cell>
          <cell r="E173">
            <v>2.1299999999999999E-2</v>
          </cell>
          <cell r="F173">
            <v>0</v>
          </cell>
          <cell r="G173">
            <v>5.9999999999999995E-4</v>
          </cell>
          <cell r="H173">
            <v>2.5</v>
          </cell>
          <cell r="I173">
            <v>3</v>
          </cell>
          <cell r="J173">
            <v>5</v>
          </cell>
        </row>
        <row r="174">
          <cell r="B174">
            <v>175690</v>
          </cell>
          <cell r="C174">
            <v>0.11559999999999999</v>
          </cell>
          <cell r="D174">
            <v>5.5800000000000002E-2</v>
          </cell>
          <cell r="E174">
            <v>5.5800000000000002E-2</v>
          </cell>
          <cell r="F174">
            <v>5.9999999999999995E-4</v>
          </cell>
          <cell r="G174">
            <v>3.3E-3</v>
          </cell>
          <cell r="H174">
            <v>2.5</v>
          </cell>
          <cell r="I174">
            <v>3</v>
          </cell>
          <cell r="J174">
            <v>5</v>
          </cell>
        </row>
        <row r="175">
          <cell r="B175">
            <v>175641</v>
          </cell>
          <cell r="C175">
            <v>2.7199999999999998E-2</v>
          </cell>
          <cell r="D175">
            <v>1.2E-2</v>
          </cell>
          <cell r="E175">
            <v>1.52E-2</v>
          </cell>
          <cell r="F175">
            <v>0</v>
          </cell>
          <cell r="G175">
            <v>0</v>
          </cell>
          <cell r="H175">
            <v>2.5</v>
          </cell>
          <cell r="I175">
            <v>3</v>
          </cell>
          <cell r="J175">
            <v>5</v>
          </cell>
        </row>
        <row r="176">
          <cell r="B176">
            <v>175536</v>
          </cell>
          <cell r="C176">
            <v>5.1900000000000002E-2</v>
          </cell>
          <cell r="D176">
            <v>2.2700000000000001E-2</v>
          </cell>
          <cell r="E176">
            <v>5.1000000000000004E-3</v>
          </cell>
          <cell r="F176">
            <v>2.4E-2</v>
          </cell>
          <cell r="G176">
            <v>0</v>
          </cell>
          <cell r="H176">
            <v>2.5</v>
          </cell>
          <cell r="I176">
            <v>3</v>
          </cell>
          <cell r="J176">
            <v>5</v>
          </cell>
        </row>
        <row r="177">
          <cell r="B177">
            <v>175532</v>
          </cell>
          <cell r="C177">
            <v>1.6529</v>
          </cell>
          <cell r="D177">
            <v>1.6497999999999999</v>
          </cell>
          <cell r="E177">
            <v>1.9E-3</v>
          </cell>
          <cell r="F177">
            <v>1.1999999999999999E-3</v>
          </cell>
          <cell r="G177">
            <v>0</v>
          </cell>
          <cell r="H177">
            <v>2.5</v>
          </cell>
          <cell r="I177">
            <v>3</v>
          </cell>
          <cell r="J177">
            <v>5</v>
          </cell>
        </row>
        <row r="178">
          <cell r="B178">
            <v>175570</v>
          </cell>
          <cell r="C178">
            <v>1.7316</v>
          </cell>
          <cell r="D178">
            <v>1.6840999999999999</v>
          </cell>
          <cell r="E178">
            <v>2.2200000000000001E-2</v>
          </cell>
          <cell r="F178">
            <v>2.52E-2</v>
          </cell>
          <cell r="G178">
            <v>0</v>
          </cell>
          <cell r="I178">
            <v>3</v>
          </cell>
          <cell r="J178">
            <v>5</v>
          </cell>
        </row>
        <row r="179">
          <cell r="B179">
            <v>175641</v>
          </cell>
          <cell r="C179">
            <v>2.0152999999999999</v>
          </cell>
          <cell r="D179">
            <v>1.8392999999999999</v>
          </cell>
          <cell r="E179">
            <v>0.1202</v>
          </cell>
          <cell r="F179">
            <v>4.5199999999999997E-2</v>
          </cell>
          <cell r="G179">
            <v>1.03E-2</v>
          </cell>
          <cell r="J179">
            <v>5</v>
          </cell>
        </row>
        <row r="181">
          <cell r="B181" t="str">
            <v>Evolução DEC Conjunto Cursino</v>
          </cell>
        </row>
        <row r="182">
          <cell r="B182" t="str">
            <v>CONSUM</v>
          </cell>
          <cell r="C182" t="str">
            <v>TOTAL</v>
          </cell>
          <cell r="D182" t="str">
            <v>NPROG</v>
          </cell>
          <cell r="E182" t="str">
            <v>PROG</v>
          </cell>
          <cell r="F182" t="str">
            <v>SUBT INT</v>
          </cell>
          <cell r="G182" t="str">
            <v>SUBT EXT</v>
          </cell>
          <cell r="H182" t="str">
            <v>Padrão Mensal = 3</v>
          </cell>
          <cell r="I182" t="str">
            <v>Padrão Trimestral = 6</v>
          </cell>
          <cell r="J182" t="str">
            <v>Padrão Anual = 10</v>
          </cell>
        </row>
        <row r="183">
          <cell r="B183">
            <v>113863</v>
          </cell>
          <cell r="C183">
            <v>0.72260000000000002</v>
          </cell>
          <cell r="D183">
            <v>0.61399999999999999</v>
          </cell>
          <cell r="E183">
            <v>6.6299999999999998E-2</v>
          </cell>
          <cell r="F183">
            <v>4.2299999999999997E-2</v>
          </cell>
          <cell r="G183">
            <v>0</v>
          </cell>
          <cell r="H183">
            <v>3</v>
          </cell>
          <cell r="I183">
            <v>6</v>
          </cell>
          <cell r="J183">
            <v>10</v>
          </cell>
        </row>
        <row r="184">
          <cell r="B184">
            <v>113949</v>
          </cell>
          <cell r="C184">
            <v>0.19439999999999999</v>
          </cell>
          <cell r="D184">
            <v>0.123</v>
          </cell>
          <cell r="E184">
            <v>7.1400000000000005E-2</v>
          </cell>
          <cell r="F184">
            <v>0</v>
          </cell>
          <cell r="G184">
            <v>0</v>
          </cell>
          <cell r="H184">
            <v>3</v>
          </cell>
          <cell r="I184">
            <v>6</v>
          </cell>
          <cell r="J184">
            <v>10</v>
          </cell>
        </row>
        <row r="185">
          <cell r="B185">
            <v>113965</v>
          </cell>
          <cell r="C185">
            <v>0.50860000000000005</v>
          </cell>
          <cell r="D185">
            <v>0.46439999999999998</v>
          </cell>
          <cell r="E185">
            <v>2.7199999999999998E-2</v>
          </cell>
          <cell r="F185">
            <v>1.7000000000000001E-2</v>
          </cell>
          <cell r="G185">
            <v>0</v>
          </cell>
          <cell r="H185">
            <v>3</v>
          </cell>
          <cell r="I185">
            <v>6</v>
          </cell>
          <cell r="J185">
            <v>10</v>
          </cell>
        </row>
        <row r="186">
          <cell r="B186">
            <v>113926</v>
          </cell>
          <cell r="C186">
            <v>1.4254</v>
          </cell>
          <cell r="D186">
            <v>1.2012</v>
          </cell>
          <cell r="E186">
            <v>0.16489999999999999</v>
          </cell>
          <cell r="F186">
            <v>5.9299999999999999E-2</v>
          </cell>
          <cell r="G186">
            <v>0</v>
          </cell>
          <cell r="H186">
            <v>3</v>
          </cell>
          <cell r="I186">
            <v>6</v>
          </cell>
          <cell r="J186">
            <v>10</v>
          </cell>
        </row>
        <row r="187">
          <cell r="B187">
            <v>114065</v>
          </cell>
          <cell r="C187">
            <v>0.40570000000000001</v>
          </cell>
          <cell r="D187">
            <v>0.33539999999999998</v>
          </cell>
          <cell r="E187">
            <v>7.0400000000000004E-2</v>
          </cell>
          <cell r="F187">
            <v>0</v>
          </cell>
          <cell r="G187">
            <v>0</v>
          </cell>
          <cell r="H187">
            <v>3</v>
          </cell>
          <cell r="I187">
            <v>6</v>
          </cell>
          <cell r="J187">
            <v>10</v>
          </cell>
        </row>
        <row r="188">
          <cell r="B188">
            <v>114016</v>
          </cell>
          <cell r="C188">
            <v>0.28689999999999999</v>
          </cell>
          <cell r="D188">
            <v>0.27850000000000003</v>
          </cell>
          <cell r="E188">
            <v>8.3999999999999995E-3</v>
          </cell>
          <cell r="F188">
            <v>0</v>
          </cell>
          <cell r="G188">
            <v>0</v>
          </cell>
          <cell r="H188">
            <v>3</v>
          </cell>
          <cell r="I188">
            <v>6</v>
          </cell>
          <cell r="J188">
            <v>10</v>
          </cell>
        </row>
        <row r="189">
          <cell r="B189">
            <v>114016</v>
          </cell>
          <cell r="C189">
            <v>0.44119999999999998</v>
          </cell>
          <cell r="D189">
            <v>0.4234</v>
          </cell>
          <cell r="E189">
            <v>1.78E-2</v>
          </cell>
          <cell r="F189">
            <v>0</v>
          </cell>
          <cell r="G189">
            <v>0</v>
          </cell>
          <cell r="H189">
            <v>3</v>
          </cell>
          <cell r="I189">
            <v>6</v>
          </cell>
          <cell r="J189">
            <v>10</v>
          </cell>
        </row>
        <row r="190">
          <cell r="B190">
            <v>114032</v>
          </cell>
          <cell r="C190">
            <v>1.1337999999999999</v>
          </cell>
          <cell r="D190">
            <v>1.0373000000000001</v>
          </cell>
          <cell r="E190">
            <v>9.6600000000000005E-2</v>
          </cell>
          <cell r="F190">
            <v>0</v>
          </cell>
          <cell r="G190">
            <v>0</v>
          </cell>
          <cell r="H190">
            <v>3</v>
          </cell>
          <cell r="I190">
            <v>6</v>
          </cell>
          <cell r="J190">
            <v>10</v>
          </cell>
        </row>
        <row r="191">
          <cell r="B191">
            <v>114627</v>
          </cell>
          <cell r="C191">
            <v>1.0006999999999999</v>
          </cell>
          <cell r="D191">
            <v>0.91700000000000004</v>
          </cell>
          <cell r="E191">
            <v>8.3699999999999997E-2</v>
          </cell>
          <cell r="F191">
            <v>0</v>
          </cell>
          <cell r="G191">
            <v>0</v>
          </cell>
          <cell r="H191">
            <v>3</v>
          </cell>
          <cell r="I191">
            <v>6</v>
          </cell>
          <cell r="J191">
            <v>10</v>
          </cell>
        </row>
        <row r="192">
          <cell r="B192">
            <v>115016</v>
          </cell>
          <cell r="C192">
            <v>0.32669999999999999</v>
          </cell>
          <cell r="D192">
            <v>0.254</v>
          </cell>
          <cell r="E192">
            <v>5.3600000000000002E-2</v>
          </cell>
          <cell r="F192">
            <v>1.9099999999999999E-2</v>
          </cell>
          <cell r="G192">
            <v>0</v>
          </cell>
          <cell r="H192">
            <v>3</v>
          </cell>
          <cell r="I192">
            <v>6</v>
          </cell>
          <cell r="J192">
            <v>10</v>
          </cell>
        </row>
        <row r="193">
          <cell r="B193">
            <v>115298</v>
          </cell>
          <cell r="C193">
            <v>0.6663</v>
          </cell>
          <cell r="D193">
            <v>0.59099999999999997</v>
          </cell>
          <cell r="E193">
            <v>7.5300000000000006E-2</v>
          </cell>
          <cell r="F193">
            <v>0</v>
          </cell>
          <cell r="G193">
            <v>0</v>
          </cell>
          <cell r="H193">
            <v>3</v>
          </cell>
          <cell r="I193">
            <v>6</v>
          </cell>
          <cell r="J193">
            <v>10</v>
          </cell>
        </row>
        <row r="194">
          <cell r="B194">
            <v>114980</v>
          </cell>
          <cell r="C194">
            <v>1.9925999999999999</v>
          </cell>
          <cell r="D194">
            <v>1.7608999999999999</v>
          </cell>
          <cell r="E194">
            <v>0.21260000000000001</v>
          </cell>
          <cell r="F194">
            <v>1.9099999999999999E-2</v>
          </cell>
          <cell r="G194">
            <v>0</v>
          </cell>
          <cell r="H194">
            <v>3</v>
          </cell>
          <cell r="I194">
            <v>6</v>
          </cell>
          <cell r="J194">
            <v>10</v>
          </cell>
        </row>
        <row r="195">
          <cell r="B195">
            <v>115280</v>
          </cell>
          <cell r="C195">
            <v>0.30640000000000001</v>
          </cell>
          <cell r="D195">
            <v>0.26619999999999999</v>
          </cell>
          <cell r="E195">
            <v>4.02E-2</v>
          </cell>
          <cell r="F195">
            <v>0</v>
          </cell>
          <cell r="G195">
            <v>0</v>
          </cell>
          <cell r="H195">
            <v>3</v>
          </cell>
          <cell r="I195">
            <v>6</v>
          </cell>
          <cell r="J195">
            <v>10</v>
          </cell>
        </row>
        <row r="196">
          <cell r="B196">
            <v>115320</v>
          </cell>
          <cell r="C196">
            <v>0.4355</v>
          </cell>
          <cell r="D196">
            <v>0.4042</v>
          </cell>
          <cell r="E196">
            <v>3.1300000000000001E-2</v>
          </cell>
          <cell r="F196">
            <v>0</v>
          </cell>
          <cell r="G196">
            <v>0</v>
          </cell>
          <cell r="H196">
            <v>3</v>
          </cell>
          <cell r="I196">
            <v>6</v>
          </cell>
          <cell r="J196">
            <v>10</v>
          </cell>
        </row>
        <row r="197">
          <cell r="B197">
            <v>115939</v>
          </cell>
          <cell r="C197">
            <v>0.59150000000000003</v>
          </cell>
          <cell r="D197">
            <v>0.49049999999999999</v>
          </cell>
          <cell r="E197">
            <v>5.62E-2</v>
          </cell>
          <cell r="F197">
            <v>4.4900000000000002E-2</v>
          </cell>
          <cell r="G197">
            <v>0</v>
          </cell>
          <cell r="H197">
            <v>3</v>
          </cell>
          <cell r="I197">
            <v>6</v>
          </cell>
          <cell r="J197">
            <v>10</v>
          </cell>
        </row>
        <row r="198">
          <cell r="B198">
            <v>115513</v>
          </cell>
          <cell r="C198">
            <v>1.3342000000000001</v>
          </cell>
          <cell r="D198">
            <v>1.1615</v>
          </cell>
          <cell r="E198">
            <v>0.1278</v>
          </cell>
          <cell r="F198">
            <v>4.5100000000000001E-2</v>
          </cell>
          <cell r="G198">
            <v>0</v>
          </cell>
          <cell r="I198">
            <v>6</v>
          </cell>
          <cell r="J198">
            <v>10</v>
          </cell>
        </row>
        <row r="199">
          <cell r="B199">
            <v>114613</v>
          </cell>
          <cell r="C199">
            <v>5.8886000000000003</v>
          </cell>
          <cell r="D199">
            <v>5.1631999999999998</v>
          </cell>
          <cell r="E199">
            <v>0.60209999999999997</v>
          </cell>
          <cell r="F199">
            <v>0.1235</v>
          </cell>
          <cell r="G199">
            <v>0</v>
          </cell>
          <cell r="J199">
            <v>10</v>
          </cell>
        </row>
        <row r="201">
          <cell r="B201" t="str">
            <v>Evolução DEC Conjunto Diadema</v>
          </cell>
        </row>
        <row r="202">
          <cell r="B202" t="str">
            <v>CONSUM</v>
          </cell>
          <cell r="C202" t="str">
            <v>TOTAL</v>
          </cell>
          <cell r="D202" t="str">
            <v>NPROG</v>
          </cell>
          <cell r="E202" t="str">
            <v>PROG</v>
          </cell>
          <cell r="F202" t="str">
            <v>SUBT INT</v>
          </cell>
          <cell r="G202" t="str">
            <v>SUBT EXT</v>
          </cell>
          <cell r="H202" t="str">
            <v>Padrão Mensal = 2,7</v>
          </cell>
          <cell r="I202" t="str">
            <v>Padrão Trimestral = 5,4</v>
          </cell>
          <cell r="J202" t="str">
            <v>Padrão Anual = 9</v>
          </cell>
        </row>
        <row r="203">
          <cell r="B203">
            <v>119028</v>
          </cell>
          <cell r="C203">
            <v>0.97130000000000005</v>
          </cell>
          <cell r="D203">
            <v>0.92900000000000005</v>
          </cell>
          <cell r="E203">
            <v>4.2299999999999997E-2</v>
          </cell>
          <cell r="F203">
            <v>0</v>
          </cell>
          <cell r="G203">
            <v>0</v>
          </cell>
          <cell r="H203">
            <v>2.7</v>
          </cell>
          <cell r="I203">
            <v>5.4</v>
          </cell>
          <cell r="J203">
            <v>9</v>
          </cell>
        </row>
        <row r="204">
          <cell r="B204">
            <v>118938</v>
          </cell>
          <cell r="C204">
            <v>0.50760000000000005</v>
          </cell>
          <cell r="D204">
            <v>0.37719999999999998</v>
          </cell>
          <cell r="E204">
            <v>0.13039999999999999</v>
          </cell>
          <cell r="F204">
            <v>0</v>
          </cell>
          <cell r="G204">
            <v>0</v>
          </cell>
          <cell r="H204">
            <v>2.7</v>
          </cell>
          <cell r="I204">
            <v>5.4</v>
          </cell>
          <cell r="J204">
            <v>9</v>
          </cell>
        </row>
        <row r="205">
          <cell r="B205">
            <v>118952</v>
          </cell>
          <cell r="C205">
            <v>0.6371</v>
          </cell>
          <cell r="D205">
            <v>0.59160000000000001</v>
          </cell>
          <cell r="E205">
            <v>4.5100000000000001E-2</v>
          </cell>
          <cell r="F205">
            <v>4.0000000000000002E-4</v>
          </cell>
          <cell r="G205">
            <v>0</v>
          </cell>
          <cell r="H205">
            <v>2.7</v>
          </cell>
          <cell r="I205">
            <v>5.4</v>
          </cell>
          <cell r="J205">
            <v>9</v>
          </cell>
        </row>
        <row r="206">
          <cell r="B206">
            <v>118973</v>
          </cell>
          <cell r="C206">
            <v>2.1162000000000001</v>
          </cell>
          <cell r="D206">
            <v>1.8979999999999999</v>
          </cell>
          <cell r="E206">
            <v>0.21779999999999999</v>
          </cell>
          <cell r="F206">
            <v>4.0000000000000002E-4</v>
          </cell>
          <cell r="G206">
            <v>0</v>
          </cell>
          <cell r="H206">
            <v>2.7</v>
          </cell>
          <cell r="I206">
            <v>5.4</v>
          </cell>
          <cell r="J206">
            <v>9</v>
          </cell>
        </row>
        <row r="207">
          <cell r="B207">
            <v>118854</v>
          </cell>
          <cell r="C207">
            <v>0.186</v>
          </cell>
          <cell r="D207">
            <v>0.1615</v>
          </cell>
          <cell r="E207">
            <v>2.4500000000000001E-2</v>
          </cell>
          <cell r="F207">
            <v>0</v>
          </cell>
          <cell r="G207">
            <v>0</v>
          </cell>
          <cell r="H207">
            <v>2.7</v>
          </cell>
          <cell r="I207">
            <v>5.4</v>
          </cell>
          <cell r="J207">
            <v>9</v>
          </cell>
        </row>
        <row r="208">
          <cell r="B208">
            <v>118848</v>
          </cell>
          <cell r="C208">
            <v>0.3831</v>
          </cell>
          <cell r="D208">
            <v>0.32350000000000001</v>
          </cell>
          <cell r="E208">
            <v>5.9499999999999997E-2</v>
          </cell>
          <cell r="F208">
            <v>0</v>
          </cell>
          <cell r="G208">
            <v>0</v>
          </cell>
          <cell r="H208">
            <v>2.7</v>
          </cell>
          <cell r="I208">
            <v>5.4</v>
          </cell>
          <cell r="J208">
            <v>9</v>
          </cell>
        </row>
        <row r="209">
          <cell r="B209">
            <v>118848</v>
          </cell>
          <cell r="C209">
            <v>0.29530000000000001</v>
          </cell>
          <cell r="D209">
            <v>0.1331</v>
          </cell>
          <cell r="E209">
            <v>9.0399999999999994E-2</v>
          </cell>
          <cell r="F209">
            <v>7.1800000000000003E-2</v>
          </cell>
          <cell r="G209">
            <v>0</v>
          </cell>
          <cell r="H209">
            <v>2.7</v>
          </cell>
          <cell r="I209">
            <v>5.4</v>
          </cell>
          <cell r="J209">
            <v>9</v>
          </cell>
        </row>
        <row r="210">
          <cell r="B210">
            <v>118850</v>
          </cell>
          <cell r="C210">
            <v>0.86439999999999995</v>
          </cell>
          <cell r="D210">
            <v>0.61809999999999998</v>
          </cell>
          <cell r="E210">
            <v>0.1744</v>
          </cell>
          <cell r="F210">
            <v>7.1800000000000003E-2</v>
          </cell>
          <cell r="G210">
            <v>0</v>
          </cell>
          <cell r="H210">
            <v>2.7</v>
          </cell>
          <cell r="I210">
            <v>5.4</v>
          </cell>
          <cell r="J210">
            <v>9</v>
          </cell>
        </row>
        <row r="211">
          <cell r="B211">
            <v>118736</v>
          </cell>
          <cell r="C211">
            <v>0.89339999999999997</v>
          </cell>
          <cell r="D211">
            <v>0.55130000000000001</v>
          </cell>
          <cell r="E211">
            <v>0.34210000000000002</v>
          </cell>
          <cell r="F211">
            <v>0</v>
          </cell>
          <cell r="G211">
            <v>0</v>
          </cell>
          <cell r="H211">
            <v>2.7</v>
          </cell>
          <cell r="I211">
            <v>5.4</v>
          </cell>
          <cell r="J211">
            <v>9</v>
          </cell>
        </row>
        <row r="212">
          <cell r="B212">
            <v>118572</v>
          </cell>
          <cell r="C212">
            <v>0.2908</v>
          </cell>
          <cell r="D212">
            <v>0.23449999999999999</v>
          </cell>
          <cell r="E212">
            <v>5.6300000000000003E-2</v>
          </cell>
          <cell r="F212">
            <v>0</v>
          </cell>
          <cell r="G212">
            <v>0</v>
          </cell>
          <cell r="H212">
            <v>2.7</v>
          </cell>
          <cell r="I212">
            <v>5.4</v>
          </cell>
          <cell r="J212">
            <v>9</v>
          </cell>
        </row>
        <row r="213">
          <cell r="B213">
            <v>118604</v>
          </cell>
          <cell r="C213">
            <v>1.0709</v>
          </cell>
          <cell r="D213">
            <v>0.4546</v>
          </cell>
          <cell r="E213">
            <v>0.58640000000000003</v>
          </cell>
          <cell r="F213">
            <v>0</v>
          </cell>
          <cell r="G213">
            <v>2.9899999999999999E-2</v>
          </cell>
          <cell r="H213">
            <v>2.7</v>
          </cell>
          <cell r="I213">
            <v>5.4</v>
          </cell>
          <cell r="J213">
            <v>9</v>
          </cell>
        </row>
        <row r="214">
          <cell r="B214">
            <v>118637</v>
          </cell>
          <cell r="C214">
            <v>2.2553999999999998</v>
          </cell>
          <cell r="D214">
            <v>1.2405999999999999</v>
          </cell>
          <cell r="E214">
            <v>0.9849</v>
          </cell>
          <cell r="F214">
            <v>0</v>
          </cell>
          <cell r="G214">
            <v>2.9899999999999999E-2</v>
          </cell>
          <cell r="H214">
            <v>2.7</v>
          </cell>
          <cell r="I214">
            <v>5.4</v>
          </cell>
          <cell r="J214">
            <v>9</v>
          </cell>
        </row>
        <row r="215">
          <cell r="B215">
            <v>118477</v>
          </cell>
          <cell r="C215">
            <v>0.35020000000000001</v>
          </cell>
          <cell r="D215">
            <v>0.2752</v>
          </cell>
          <cell r="E215">
            <v>7.4999999999999997E-2</v>
          </cell>
          <cell r="F215">
            <v>0</v>
          </cell>
          <cell r="G215">
            <v>0</v>
          </cell>
          <cell r="H215">
            <v>2.7</v>
          </cell>
          <cell r="I215">
            <v>5.4</v>
          </cell>
          <cell r="J215">
            <v>9</v>
          </cell>
        </row>
        <row r="216">
          <cell r="B216">
            <v>118551</v>
          </cell>
          <cell r="C216">
            <v>0.54179999999999995</v>
          </cell>
          <cell r="D216">
            <v>0.4556</v>
          </cell>
          <cell r="E216">
            <v>1.1900000000000001E-2</v>
          </cell>
          <cell r="F216">
            <v>7.4200000000000002E-2</v>
          </cell>
          <cell r="G216">
            <v>0</v>
          </cell>
          <cell r="H216">
            <v>2.7</v>
          </cell>
          <cell r="I216">
            <v>5.4</v>
          </cell>
          <cell r="J216">
            <v>9</v>
          </cell>
        </row>
        <row r="217">
          <cell r="B217">
            <v>118450</v>
          </cell>
          <cell r="C217">
            <v>0.76849999999999996</v>
          </cell>
          <cell r="D217">
            <v>0.64390000000000003</v>
          </cell>
          <cell r="E217">
            <v>0.1246</v>
          </cell>
          <cell r="F217">
            <v>0</v>
          </cell>
          <cell r="G217">
            <v>0</v>
          </cell>
          <cell r="H217">
            <v>2.7</v>
          </cell>
          <cell r="I217">
            <v>5.4</v>
          </cell>
          <cell r="J217">
            <v>9</v>
          </cell>
        </row>
        <row r="218">
          <cell r="B218">
            <v>118493</v>
          </cell>
          <cell r="C218">
            <v>1.6604000000000001</v>
          </cell>
          <cell r="D218">
            <v>1.3747</v>
          </cell>
          <cell r="E218">
            <v>0.21149999999999999</v>
          </cell>
          <cell r="F218">
            <v>7.4200000000000002E-2</v>
          </cell>
          <cell r="G218">
            <v>0</v>
          </cell>
          <cell r="I218">
            <v>5.4</v>
          </cell>
          <cell r="J218">
            <v>9</v>
          </cell>
        </row>
        <row r="219">
          <cell r="B219">
            <v>118738</v>
          </cell>
          <cell r="C219">
            <v>6.8960999999999997</v>
          </cell>
          <cell r="D219">
            <v>5.1318000000000001</v>
          </cell>
          <cell r="E219">
            <v>1.5878000000000001</v>
          </cell>
          <cell r="F219">
            <v>0.1464</v>
          </cell>
          <cell r="G219">
            <v>2.9899999999999999E-2</v>
          </cell>
          <cell r="J219">
            <v>9</v>
          </cell>
        </row>
        <row r="221">
          <cell r="B221" t="str">
            <v>Evolução DEC Conjunto Embu</v>
          </cell>
        </row>
        <row r="222">
          <cell r="B222" t="str">
            <v>CONSUM</v>
          </cell>
          <cell r="C222" t="str">
            <v>TOTAL</v>
          </cell>
          <cell r="D222" t="str">
            <v>NPROG</v>
          </cell>
          <cell r="E222" t="str">
            <v>PROG</v>
          </cell>
          <cell r="F222" t="str">
            <v>SUBT INT</v>
          </cell>
          <cell r="G222" t="str">
            <v>SUBT EXT</v>
          </cell>
          <cell r="H222" t="str">
            <v>Padrão Mensal = 9</v>
          </cell>
          <cell r="I222" t="str">
            <v>Padrão Trimestral = 18</v>
          </cell>
          <cell r="J222" t="str">
            <v>Padrão Anual = 30</v>
          </cell>
        </row>
        <row r="223">
          <cell r="B223">
            <v>58687</v>
          </cell>
          <cell r="C223">
            <v>2.0041000000000002</v>
          </cell>
          <cell r="D223">
            <v>1.8989</v>
          </cell>
          <cell r="E223">
            <v>0.1052</v>
          </cell>
          <cell r="F223">
            <v>0</v>
          </cell>
          <cell r="G223">
            <v>0</v>
          </cell>
          <cell r="H223">
            <v>9</v>
          </cell>
          <cell r="I223">
            <v>18</v>
          </cell>
          <cell r="J223">
            <v>30</v>
          </cell>
        </row>
        <row r="224">
          <cell r="B224">
            <v>58689</v>
          </cell>
          <cell r="C224">
            <v>2.1566000000000001</v>
          </cell>
          <cell r="D224">
            <v>2.0531000000000001</v>
          </cell>
          <cell r="E224">
            <v>0.10349999999999999</v>
          </cell>
          <cell r="F224">
            <v>0</v>
          </cell>
          <cell r="G224">
            <v>0</v>
          </cell>
          <cell r="H224">
            <v>9</v>
          </cell>
          <cell r="I224">
            <v>18</v>
          </cell>
          <cell r="J224">
            <v>30</v>
          </cell>
        </row>
        <row r="225">
          <cell r="B225">
            <v>58697</v>
          </cell>
          <cell r="C225">
            <v>2.5556999999999999</v>
          </cell>
          <cell r="D225">
            <v>2.5247000000000002</v>
          </cell>
          <cell r="E225">
            <v>3.1E-2</v>
          </cell>
          <cell r="F225">
            <v>0</v>
          </cell>
          <cell r="G225">
            <v>0</v>
          </cell>
          <cell r="H225">
            <v>9</v>
          </cell>
          <cell r="I225">
            <v>18</v>
          </cell>
          <cell r="J225">
            <v>30</v>
          </cell>
        </row>
        <row r="226">
          <cell r="B226">
            <v>58691</v>
          </cell>
          <cell r="C226">
            <v>6.7164999999999999</v>
          </cell>
          <cell r="D226">
            <v>6.4767999999999999</v>
          </cell>
          <cell r="E226">
            <v>0.2397</v>
          </cell>
          <cell r="F226">
            <v>0</v>
          </cell>
          <cell r="G226">
            <v>0</v>
          </cell>
          <cell r="H226">
            <v>9</v>
          </cell>
          <cell r="I226">
            <v>18</v>
          </cell>
          <cell r="J226">
            <v>30</v>
          </cell>
        </row>
        <row r="227">
          <cell r="B227">
            <v>58709</v>
          </cell>
          <cell r="C227">
            <v>0.81859999999999999</v>
          </cell>
          <cell r="D227">
            <v>0.78380000000000005</v>
          </cell>
          <cell r="E227">
            <v>3.27E-2</v>
          </cell>
          <cell r="F227">
            <v>2.0999999999999999E-3</v>
          </cell>
          <cell r="G227">
            <v>0</v>
          </cell>
          <cell r="H227">
            <v>9</v>
          </cell>
          <cell r="I227">
            <v>18</v>
          </cell>
          <cell r="J227">
            <v>30</v>
          </cell>
        </row>
        <row r="228">
          <cell r="B228">
            <v>58710</v>
          </cell>
          <cell r="C228">
            <v>0.60650000000000004</v>
          </cell>
          <cell r="D228">
            <v>0.39950000000000002</v>
          </cell>
          <cell r="E228">
            <v>7.1800000000000003E-2</v>
          </cell>
          <cell r="F228">
            <v>0.13519999999999999</v>
          </cell>
          <cell r="G228">
            <v>0</v>
          </cell>
          <cell r="H228">
            <v>9</v>
          </cell>
          <cell r="I228">
            <v>18</v>
          </cell>
          <cell r="J228">
            <v>30</v>
          </cell>
        </row>
        <row r="229">
          <cell r="B229">
            <v>58710</v>
          </cell>
          <cell r="C229">
            <v>0.63219999999999998</v>
          </cell>
          <cell r="D229">
            <v>0.54369999999999996</v>
          </cell>
          <cell r="E229">
            <v>8.8499999999999995E-2</v>
          </cell>
          <cell r="F229">
            <v>0</v>
          </cell>
          <cell r="G229">
            <v>0</v>
          </cell>
          <cell r="H229">
            <v>9</v>
          </cell>
          <cell r="I229">
            <v>18</v>
          </cell>
          <cell r="J229">
            <v>30</v>
          </cell>
        </row>
        <row r="230">
          <cell r="B230">
            <v>58710</v>
          </cell>
          <cell r="C230">
            <v>2.0573000000000001</v>
          </cell>
          <cell r="D230">
            <v>1.7270000000000001</v>
          </cell>
          <cell r="E230">
            <v>0.193</v>
          </cell>
          <cell r="F230">
            <v>0.13730000000000001</v>
          </cell>
          <cell r="G230">
            <v>0</v>
          </cell>
          <cell r="H230">
            <v>9</v>
          </cell>
          <cell r="I230">
            <v>18</v>
          </cell>
          <cell r="J230">
            <v>30</v>
          </cell>
        </row>
        <row r="231">
          <cell r="B231">
            <v>58715</v>
          </cell>
          <cell r="C231">
            <v>1.107</v>
          </cell>
          <cell r="D231">
            <v>1.0105</v>
          </cell>
          <cell r="E231">
            <v>9.6500000000000002E-2</v>
          </cell>
          <cell r="F231">
            <v>0</v>
          </cell>
          <cell r="G231">
            <v>0</v>
          </cell>
          <cell r="H231">
            <v>9</v>
          </cell>
          <cell r="I231">
            <v>18</v>
          </cell>
          <cell r="J231">
            <v>30</v>
          </cell>
        </row>
        <row r="232">
          <cell r="B232">
            <v>58678</v>
          </cell>
          <cell r="C232">
            <v>0.51239999999999997</v>
          </cell>
          <cell r="D232">
            <v>0.43059999999999998</v>
          </cell>
          <cell r="E232">
            <v>8.1799999999999998E-2</v>
          </cell>
          <cell r="F232">
            <v>0</v>
          </cell>
          <cell r="G232">
            <v>0</v>
          </cell>
          <cell r="H232">
            <v>9</v>
          </cell>
          <cell r="I232">
            <v>18</v>
          </cell>
          <cell r="J232">
            <v>30</v>
          </cell>
        </row>
        <row r="233">
          <cell r="B233">
            <v>58819</v>
          </cell>
          <cell r="C233">
            <v>0.88049999999999995</v>
          </cell>
          <cell r="D233">
            <v>0.7651</v>
          </cell>
          <cell r="E233">
            <v>0.1153</v>
          </cell>
          <cell r="F233">
            <v>0</v>
          </cell>
          <cell r="G233">
            <v>0</v>
          </cell>
          <cell r="H233">
            <v>9</v>
          </cell>
          <cell r="I233">
            <v>18</v>
          </cell>
          <cell r="J233">
            <v>30</v>
          </cell>
        </row>
        <row r="234">
          <cell r="B234">
            <v>58737</v>
          </cell>
          <cell r="C234">
            <v>2.5002</v>
          </cell>
          <cell r="D234">
            <v>2.2065000000000001</v>
          </cell>
          <cell r="E234">
            <v>0.29360000000000003</v>
          </cell>
          <cell r="F234">
            <v>0</v>
          </cell>
          <cell r="G234">
            <v>0</v>
          </cell>
          <cell r="H234">
            <v>9</v>
          </cell>
          <cell r="I234">
            <v>18</v>
          </cell>
          <cell r="J234">
            <v>30</v>
          </cell>
        </row>
        <row r="235">
          <cell r="B235">
            <v>58812</v>
          </cell>
          <cell r="C235">
            <v>0.877</v>
          </cell>
          <cell r="D235">
            <v>0.82499999999999996</v>
          </cell>
          <cell r="E235">
            <v>5.1999999999999998E-2</v>
          </cell>
          <cell r="F235">
            <v>0</v>
          </cell>
          <cell r="G235">
            <v>0</v>
          </cell>
          <cell r="H235">
            <v>9</v>
          </cell>
          <cell r="I235">
            <v>18</v>
          </cell>
          <cell r="J235">
            <v>30</v>
          </cell>
        </row>
        <row r="236">
          <cell r="B236">
            <v>59025</v>
          </cell>
          <cell r="C236">
            <v>0.92720000000000002</v>
          </cell>
          <cell r="D236">
            <v>0.86950000000000005</v>
          </cell>
          <cell r="E236">
            <v>5.7700000000000001E-2</v>
          </cell>
          <cell r="F236">
            <v>0</v>
          </cell>
          <cell r="G236">
            <v>0</v>
          </cell>
          <cell r="H236">
            <v>9</v>
          </cell>
          <cell r="I236">
            <v>18</v>
          </cell>
          <cell r="J236">
            <v>30</v>
          </cell>
        </row>
        <row r="237">
          <cell r="B237">
            <v>58997</v>
          </cell>
          <cell r="C237">
            <v>2.181</v>
          </cell>
          <cell r="D237">
            <v>2.1124000000000001</v>
          </cell>
          <cell r="E237">
            <v>6.8699999999999997E-2</v>
          </cell>
          <cell r="F237">
            <v>0</v>
          </cell>
          <cell r="G237">
            <v>0</v>
          </cell>
          <cell r="H237">
            <v>9</v>
          </cell>
          <cell r="I237">
            <v>18</v>
          </cell>
          <cell r="J237">
            <v>30</v>
          </cell>
        </row>
        <row r="238">
          <cell r="B238">
            <v>58945</v>
          </cell>
          <cell r="C238">
            <v>3.9864000000000002</v>
          </cell>
          <cell r="D238">
            <v>3.8081</v>
          </cell>
          <cell r="E238">
            <v>0.1784</v>
          </cell>
          <cell r="F238">
            <v>0</v>
          </cell>
          <cell r="G238">
            <v>0</v>
          </cell>
          <cell r="I238">
            <v>18</v>
          </cell>
          <cell r="J238">
            <v>30</v>
          </cell>
        </row>
        <row r="239">
          <cell r="B239">
            <v>58771</v>
          </cell>
          <cell r="C239">
            <v>15.259399999999999</v>
          </cell>
          <cell r="D239">
            <v>14.217700000000001</v>
          </cell>
          <cell r="E239">
            <v>0.90459999999999996</v>
          </cell>
          <cell r="F239">
            <v>0.13719999999999999</v>
          </cell>
          <cell r="G239">
            <v>0</v>
          </cell>
          <cell r="J239">
            <v>30</v>
          </cell>
        </row>
        <row r="241">
          <cell r="B241" t="str">
            <v>Evolução DEC Conjunto Embu Guaçu</v>
          </cell>
        </row>
        <row r="242">
          <cell r="B242" t="str">
            <v>CONSUM</v>
          </cell>
          <cell r="C242" t="str">
            <v>TOTAL</v>
          </cell>
          <cell r="D242" t="str">
            <v>NPROG</v>
          </cell>
          <cell r="E242" t="str">
            <v>PROG</v>
          </cell>
          <cell r="F242" t="str">
            <v>SUBT INT</v>
          </cell>
          <cell r="G242" t="str">
            <v>SUBT EXT</v>
          </cell>
          <cell r="H242" t="str">
            <v>Padrão Mensal = 9,6</v>
          </cell>
          <cell r="I242" t="str">
            <v>Padrão Trimestral = 19,2</v>
          </cell>
          <cell r="J242" t="str">
            <v>Padrão Anual = 32</v>
          </cell>
        </row>
        <row r="243">
          <cell r="B243">
            <v>14039</v>
          </cell>
          <cell r="C243">
            <v>2.5937000000000001</v>
          </cell>
          <cell r="D243">
            <v>2.5916999999999999</v>
          </cell>
          <cell r="E243">
            <v>2E-3</v>
          </cell>
          <cell r="F243">
            <v>0</v>
          </cell>
          <cell r="G243">
            <v>0</v>
          </cell>
          <cell r="H243">
            <v>9.6</v>
          </cell>
          <cell r="I243">
            <v>19.2</v>
          </cell>
          <cell r="J243">
            <v>32</v>
          </cell>
        </row>
        <row r="244">
          <cell r="B244">
            <v>14033</v>
          </cell>
          <cell r="C244">
            <v>1.6255999999999999</v>
          </cell>
          <cell r="D244">
            <v>1.6123000000000001</v>
          </cell>
          <cell r="E244">
            <v>1.34E-2</v>
          </cell>
          <cell r="F244">
            <v>0</v>
          </cell>
          <cell r="G244">
            <v>0</v>
          </cell>
          <cell r="H244">
            <v>9.6</v>
          </cell>
          <cell r="I244">
            <v>19.2</v>
          </cell>
          <cell r="J244">
            <v>32</v>
          </cell>
        </row>
        <row r="245">
          <cell r="B245">
            <v>14033</v>
          </cell>
          <cell r="C245">
            <v>3.7664</v>
          </cell>
          <cell r="D245">
            <v>3.7403</v>
          </cell>
          <cell r="E245">
            <v>2.46E-2</v>
          </cell>
          <cell r="F245">
            <v>0</v>
          </cell>
          <cell r="G245">
            <v>1.5E-3</v>
          </cell>
          <cell r="H245">
            <v>9.6</v>
          </cell>
          <cell r="I245">
            <v>19.2</v>
          </cell>
          <cell r="J245">
            <v>32</v>
          </cell>
        </row>
        <row r="246">
          <cell r="B246">
            <v>14035</v>
          </cell>
          <cell r="C246">
            <v>7.9856999999999996</v>
          </cell>
          <cell r="D246">
            <v>7.9443000000000001</v>
          </cell>
          <cell r="E246">
            <v>0.04</v>
          </cell>
          <cell r="F246">
            <v>0</v>
          </cell>
          <cell r="G246">
            <v>1.5E-3</v>
          </cell>
          <cell r="H246">
            <v>9.6</v>
          </cell>
          <cell r="I246">
            <v>19.2</v>
          </cell>
          <cell r="J246">
            <v>32</v>
          </cell>
        </row>
        <row r="247">
          <cell r="B247">
            <v>14033</v>
          </cell>
          <cell r="C247">
            <v>1.3909</v>
          </cell>
          <cell r="D247">
            <v>1.3868</v>
          </cell>
          <cell r="E247">
            <v>4.1000000000000003E-3</v>
          </cell>
          <cell r="F247">
            <v>0</v>
          </cell>
          <cell r="G247">
            <v>0</v>
          </cell>
          <cell r="H247">
            <v>9.6</v>
          </cell>
          <cell r="I247">
            <v>19.2</v>
          </cell>
          <cell r="J247">
            <v>32</v>
          </cell>
        </row>
        <row r="248">
          <cell r="B248">
            <v>14033</v>
          </cell>
          <cell r="C248">
            <v>0.53069999999999995</v>
          </cell>
          <cell r="D248">
            <v>0.52180000000000004</v>
          </cell>
          <cell r="E248">
            <v>8.8999999999999999E-3</v>
          </cell>
          <cell r="F248">
            <v>0</v>
          </cell>
          <cell r="G248">
            <v>0</v>
          </cell>
          <cell r="H248">
            <v>9.6</v>
          </cell>
          <cell r="I248">
            <v>19.2</v>
          </cell>
          <cell r="J248">
            <v>32</v>
          </cell>
        </row>
        <row r="249">
          <cell r="B249">
            <v>14033</v>
          </cell>
          <cell r="C249">
            <v>1.5451999999999999</v>
          </cell>
          <cell r="D249">
            <v>0.75070000000000003</v>
          </cell>
          <cell r="E249">
            <v>0.79449999999999998</v>
          </cell>
          <cell r="F249">
            <v>0</v>
          </cell>
          <cell r="G249">
            <v>0</v>
          </cell>
          <cell r="H249">
            <v>9.6</v>
          </cell>
          <cell r="I249">
            <v>19.2</v>
          </cell>
          <cell r="J249">
            <v>32</v>
          </cell>
        </row>
        <row r="250">
          <cell r="B250">
            <v>14033</v>
          </cell>
          <cell r="C250">
            <v>3.4668000000000001</v>
          </cell>
          <cell r="D250">
            <v>2.6593</v>
          </cell>
          <cell r="E250">
            <v>0.8075</v>
          </cell>
          <cell r="F250">
            <v>0</v>
          </cell>
          <cell r="G250">
            <v>0</v>
          </cell>
          <cell r="H250">
            <v>9.6</v>
          </cell>
          <cell r="I250">
            <v>19.2</v>
          </cell>
          <cell r="J250">
            <v>32</v>
          </cell>
        </row>
        <row r="251">
          <cell r="B251">
            <v>14033</v>
          </cell>
          <cell r="C251">
            <v>3.0259</v>
          </cell>
          <cell r="D251">
            <v>3.0234999999999999</v>
          </cell>
          <cell r="E251">
            <v>2.3999999999999998E-3</v>
          </cell>
          <cell r="F251">
            <v>0</v>
          </cell>
          <cell r="G251">
            <v>0</v>
          </cell>
          <cell r="H251">
            <v>9.6</v>
          </cell>
          <cell r="I251">
            <v>19.2</v>
          </cell>
          <cell r="J251">
            <v>32</v>
          </cell>
        </row>
        <row r="252">
          <cell r="B252">
            <v>14028</v>
          </cell>
          <cell r="C252">
            <v>0.8669</v>
          </cell>
          <cell r="D252">
            <v>0.78669999999999995</v>
          </cell>
          <cell r="E252">
            <v>8.0199999999999994E-2</v>
          </cell>
          <cell r="F252">
            <v>0</v>
          </cell>
          <cell r="G252">
            <v>0</v>
          </cell>
          <cell r="H252">
            <v>9.6</v>
          </cell>
          <cell r="I252">
            <v>19.2</v>
          </cell>
          <cell r="J252">
            <v>32</v>
          </cell>
        </row>
        <row r="253">
          <cell r="B253">
            <v>14015</v>
          </cell>
          <cell r="C253">
            <v>2.9196</v>
          </cell>
          <cell r="D253">
            <v>2.9196</v>
          </cell>
          <cell r="E253">
            <v>0</v>
          </cell>
          <cell r="F253">
            <v>0</v>
          </cell>
          <cell r="G253">
            <v>0</v>
          </cell>
          <cell r="H253">
            <v>9.6</v>
          </cell>
          <cell r="I253">
            <v>19.2</v>
          </cell>
          <cell r="J253">
            <v>32</v>
          </cell>
        </row>
        <row r="254">
          <cell r="B254">
            <v>14025</v>
          </cell>
          <cell r="C254">
            <v>6.8121999999999998</v>
          </cell>
          <cell r="D254">
            <v>6.7295999999999996</v>
          </cell>
          <cell r="E254">
            <v>8.2600000000000007E-2</v>
          </cell>
          <cell r="F254">
            <v>0</v>
          </cell>
          <cell r="G254">
            <v>0</v>
          </cell>
          <cell r="H254">
            <v>9.6</v>
          </cell>
          <cell r="I254">
            <v>19.2</v>
          </cell>
          <cell r="J254">
            <v>32</v>
          </cell>
        </row>
        <row r="255">
          <cell r="B255">
            <v>14015</v>
          </cell>
          <cell r="C255">
            <v>1.3328</v>
          </cell>
          <cell r="D255">
            <v>1.2884</v>
          </cell>
          <cell r="E255">
            <v>4.4400000000000002E-2</v>
          </cell>
          <cell r="F255">
            <v>0</v>
          </cell>
          <cell r="G255">
            <v>0</v>
          </cell>
          <cell r="H255">
            <v>9.6</v>
          </cell>
          <cell r="I255">
            <v>19.2</v>
          </cell>
          <cell r="J255">
            <v>32</v>
          </cell>
        </row>
        <row r="256">
          <cell r="B256">
            <v>14015</v>
          </cell>
          <cell r="C256">
            <v>3.2382</v>
          </cell>
          <cell r="D256">
            <v>3.1821999999999999</v>
          </cell>
          <cell r="E256">
            <v>5.5899999999999998E-2</v>
          </cell>
          <cell r="F256">
            <v>0</v>
          </cell>
          <cell r="G256">
            <v>0</v>
          </cell>
          <cell r="H256">
            <v>9.6</v>
          </cell>
          <cell r="I256">
            <v>19.2</v>
          </cell>
          <cell r="J256">
            <v>32</v>
          </cell>
        </row>
        <row r="257">
          <cell r="B257">
            <v>14015</v>
          </cell>
          <cell r="C257">
            <v>3.2038000000000002</v>
          </cell>
          <cell r="D257">
            <v>3.2038000000000002</v>
          </cell>
          <cell r="E257">
            <v>0</v>
          </cell>
          <cell r="F257">
            <v>0</v>
          </cell>
          <cell r="G257">
            <v>0</v>
          </cell>
          <cell r="H257">
            <v>9.6</v>
          </cell>
          <cell r="I257">
            <v>19.2</v>
          </cell>
          <cell r="J257">
            <v>32</v>
          </cell>
        </row>
        <row r="258">
          <cell r="B258">
            <v>14015</v>
          </cell>
          <cell r="C258">
            <v>7.7747999999999999</v>
          </cell>
          <cell r="D258">
            <v>7.6744000000000003</v>
          </cell>
          <cell r="E258">
            <v>0.1003</v>
          </cell>
          <cell r="F258">
            <v>0</v>
          </cell>
          <cell r="G258">
            <v>0</v>
          </cell>
          <cell r="I258">
            <v>19.2</v>
          </cell>
          <cell r="J258">
            <v>32</v>
          </cell>
        </row>
        <row r="259">
          <cell r="B259">
            <v>14027</v>
          </cell>
          <cell r="C259">
            <v>26.0379</v>
          </cell>
          <cell r="D259">
            <v>25.005700000000001</v>
          </cell>
          <cell r="E259">
            <v>1.0306999999999999</v>
          </cell>
          <cell r="F259">
            <v>0</v>
          </cell>
          <cell r="G259">
            <v>1.5E-3</v>
          </cell>
          <cell r="J259">
            <v>32</v>
          </cell>
        </row>
        <row r="261">
          <cell r="B261" t="str">
            <v>Evolução DEC Conjunto Ermelino Matarazzo</v>
          </cell>
        </row>
        <row r="262">
          <cell r="B262" t="str">
            <v>CONSUM</v>
          </cell>
          <cell r="C262" t="str">
            <v>TOTAL</v>
          </cell>
          <cell r="D262" t="str">
            <v>NPROG</v>
          </cell>
          <cell r="E262" t="str">
            <v>PROG</v>
          </cell>
          <cell r="F262" t="str">
            <v>SUBT INT</v>
          </cell>
          <cell r="G262" t="str">
            <v>SUBT EXT</v>
          </cell>
          <cell r="H262" t="str">
            <v>Padrão Mensal = 3,9</v>
          </cell>
          <cell r="I262" t="str">
            <v>Padrão Trimestral = 7,8</v>
          </cell>
          <cell r="J262" t="str">
            <v>Padrão Anual = 13</v>
          </cell>
        </row>
        <row r="263">
          <cell r="B263">
            <v>84649</v>
          </cell>
          <cell r="C263">
            <v>0.59970000000000001</v>
          </cell>
          <cell r="D263">
            <v>0.5665</v>
          </cell>
          <cell r="E263">
            <v>3.32E-2</v>
          </cell>
          <cell r="F263">
            <v>0</v>
          </cell>
          <cell r="G263">
            <v>0</v>
          </cell>
          <cell r="H263">
            <v>3.9</v>
          </cell>
          <cell r="I263">
            <v>7.8</v>
          </cell>
          <cell r="J263">
            <v>13</v>
          </cell>
        </row>
        <row r="264">
          <cell r="B264">
            <v>84753</v>
          </cell>
          <cell r="C264">
            <v>0.30919999999999997</v>
          </cell>
          <cell r="D264">
            <v>0.1424</v>
          </cell>
          <cell r="E264">
            <v>5.4199999999999998E-2</v>
          </cell>
          <cell r="F264">
            <v>0.1125</v>
          </cell>
          <cell r="G264">
            <v>0</v>
          </cell>
          <cell r="H264">
            <v>3.9</v>
          </cell>
          <cell r="I264">
            <v>7.8</v>
          </cell>
          <cell r="J264">
            <v>13</v>
          </cell>
        </row>
        <row r="265">
          <cell r="B265">
            <v>84742</v>
          </cell>
          <cell r="C265">
            <v>0.72689999999999999</v>
          </cell>
          <cell r="D265">
            <v>0.65539999999999998</v>
          </cell>
          <cell r="E265">
            <v>7.1499999999999994E-2</v>
          </cell>
          <cell r="F265">
            <v>0</v>
          </cell>
          <cell r="G265">
            <v>0</v>
          </cell>
          <cell r="H265">
            <v>3.9</v>
          </cell>
          <cell r="I265">
            <v>7.8</v>
          </cell>
          <cell r="J265">
            <v>13</v>
          </cell>
        </row>
        <row r="266">
          <cell r="B266">
            <v>84715</v>
          </cell>
          <cell r="C266">
            <v>1.6356999999999999</v>
          </cell>
          <cell r="D266">
            <v>1.3641000000000001</v>
          </cell>
          <cell r="E266">
            <v>0.15890000000000001</v>
          </cell>
          <cell r="F266">
            <v>0.11260000000000001</v>
          </cell>
          <cell r="G266">
            <v>0</v>
          </cell>
          <cell r="H266">
            <v>3.9</v>
          </cell>
          <cell r="I266">
            <v>7.8</v>
          </cell>
          <cell r="J266">
            <v>13</v>
          </cell>
        </row>
        <row r="267">
          <cell r="B267">
            <v>84734</v>
          </cell>
          <cell r="C267">
            <v>0.24049999999999999</v>
          </cell>
          <cell r="D267">
            <v>0.18640000000000001</v>
          </cell>
          <cell r="E267">
            <v>5.4100000000000002E-2</v>
          </cell>
          <cell r="F267">
            <v>0</v>
          </cell>
          <cell r="G267">
            <v>0</v>
          </cell>
          <cell r="H267">
            <v>3.9</v>
          </cell>
          <cell r="I267">
            <v>7.8</v>
          </cell>
          <cell r="J267">
            <v>13</v>
          </cell>
        </row>
        <row r="268">
          <cell r="B268">
            <v>84734</v>
          </cell>
          <cell r="C268">
            <v>0.61260000000000003</v>
          </cell>
          <cell r="D268">
            <v>0.21890000000000001</v>
          </cell>
          <cell r="E268">
            <v>8.14E-2</v>
          </cell>
          <cell r="F268">
            <v>0.31219999999999998</v>
          </cell>
          <cell r="G268">
            <v>0</v>
          </cell>
          <cell r="H268">
            <v>3.9</v>
          </cell>
          <cell r="I268">
            <v>7.8</v>
          </cell>
          <cell r="J268">
            <v>13</v>
          </cell>
        </row>
        <row r="269">
          <cell r="B269">
            <v>84553</v>
          </cell>
          <cell r="C269">
            <v>0.2596</v>
          </cell>
          <cell r="D269">
            <v>0.22869999999999999</v>
          </cell>
          <cell r="E269">
            <v>3.1E-2</v>
          </cell>
          <cell r="F269">
            <v>0</v>
          </cell>
          <cell r="G269">
            <v>0</v>
          </cell>
          <cell r="H269">
            <v>3.9</v>
          </cell>
          <cell r="I269">
            <v>7.8</v>
          </cell>
          <cell r="J269">
            <v>13</v>
          </cell>
        </row>
        <row r="270">
          <cell r="B270">
            <v>84674</v>
          </cell>
          <cell r="C270">
            <v>1.1129</v>
          </cell>
          <cell r="D270">
            <v>0.63400000000000001</v>
          </cell>
          <cell r="E270">
            <v>0.1666</v>
          </cell>
          <cell r="F270">
            <v>0.31240000000000001</v>
          </cell>
          <cell r="G270">
            <v>0</v>
          </cell>
          <cell r="H270">
            <v>3.9</v>
          </cell>
          <cell r="I270">
            <v>7.8</v>
          </cell>
          <cell r="J270">
            <v>13</v>
          </cell>
        </row>
        <row r="271">
          <cell r="B271">
            <v>84546</v>
          </cell>
          <cell r="C271">
            <v>0.48770000000000002</v>
          </cell>
          <cell r="D271">
            <v>0.47739999999999999</v>
          </cell>
          <cell r="E271">
            <v>1.03E-2</v>
          </cell>
          <cell r="F271">
            <v>0</v>
          </cell>
          <cell r="G271">
            <v>0</v>
          </cell>
          <cell r="H271">
            <v>3.9</v>
          </cell>
          <cell r="I271">
            <v>7.8</v>
          </cell>
          <cell r="J271">
            <v>13</v>
          </cell>
        </row>
        <row r="272">
          <cell r="B272">
            <v>84511</v>
          </cell>
          <cell r="C272">
            <v>0.24110000000000001</v>
          </cell>
          <cell r="D272">
            <v>0.1673</v>
          </cell>
          <cell r="E272">
            <v>7.3800000000000004E-2</v>
          </cell>
          <cell r="F272">
            <v>0</v>
          </cell>
          <cell r="G272">
            <v>0</v>
          </cell>
          <cell r="H272">
            <v>3.9</v>
          </cell>
          <cell r="I272">
            <v>7.8</v>
          </cell>
          <cell r="J272">
            <v>13</v>
          </cell>
        </row>
        <row r="273">
          <cell r="B273">
            <v>84468</v>
          </cell>
          <cell r="C273">
            <v>0.2928</v>
          </cell>
          <cell r="D273">
            <v>0.2195</v>
          </cell>
          <cell r="E273">
            <v>7.3300000000000004E-2</v>
          </cell>
          <cell r="F273">
            <v>0</v>
          </cell>
          <cell r="G273">
            <v>0</v>
          </cell>
          <cell r="H273">
            <v>3.9</v>
          </cell>
          <cell r="I273">
            <v>7.8</v>
          </cell>
          <cell r="J273">
            <v>13</v>
          </cell>
        </row>
        <row r="274">
          <cell r="B274">
            <v>84508</v>
          </cell>
          <cell r="C274">
            <v>1.0217000000000001</v>
          </cell>
          <cell r="D274">
            <v>0.86429999999999996</v>
          </cell>
          <cell r="E274">
            <v>0.15740000000000001</v>
          </cell>
          <cell r="F274">
            <v>0</v>
          </cell>
          <cell r="G274">
            <v>0</v>
          </cell>
          <cell r="H274">
            <v>3.9</v>
          </cell>
          <cell r="I274">
            <v>7.8</v>
          </cell>
          <cell r="J274">
            <v>13</v>
          </cell>
        </row>
        <row r="275">
          <cell r="B275">
            <v>84448</v>
          </cell>
          <cell r="C275">
            <v>0.20530000000000001</v>
          </cell>
          <cell r="D275">
            <v>0.1366</v>
          </cell>
          <cell r="E275">
            <v>6.8699999999999997E-2</v>
          </cell>
          <cell r="F275">
            <v>0</v>
          </cell>
          <cell r="G275">
            <v>0</v>
          </cell>
          <cell r="H275">
            <v>3.9</v>
          </cell>
          <cell r="I275">
            <v>7.8</v>
          </cell>
          <cell r="J275">
            <v>13</v>
          </cell>
        </row>
        <row r="276">
          <cell r="B276">
            <v>84440</v>
          </cell>
          <cell r="C276">
            <v>0.54010000000000002</v>
          </cell>
          <cell r="D276">
            <v>0.36530000000000001</v>
          </cell>
          <cell r="E276">
            <v>6.2100000000000002E-2</v>
          </cell>
          <cell r="F276">
            <v>0</v>
          </cell>
          <cell r="G276">
            <v>0.11269999999999999</v>
          </cell>
          <cell r="H276">
            <v>3.9</v>
          </cell>
          <cell r="I276">
            <v>7.8</v>
          </cell>
          <cell r="J276">
            <v>13</v>
          </cell>
        </row>
        <row r="277">
          <cell r="B277">
            <v>84437</v>
          </cell>
          <cell r="C277">
            <v>0.80189999999999995</v>
          </cell>
          <cell r="D277">
            <v>0.74939999999999996</v>
          </cell>
          <cell r="E277">
            <v>2.9499999999999998E-2</v>
          </cell>
          <cell r="F277">
            <v>2.2499999999999999E-2</v>
          </cell>
          <cell r="G277">
            <v>4.0000000000000002E-4</v>
          </cell>
          <cell r="H277">
            <v>3.9</v>
          </cell>
          <cell r="I277">
            <v>7.8</v>
          </cell>
          <cell r="J277">
            <v>13</v>
          </cell>
        </row>
        <row r="278">
          <cell r="B278">
            <v>84442</v>
          </cell>
          <cell r="C278">
            <v>1.5472999999999999</v>
          </cell>
          <cell r="D278">
            <v>1.2513000000000001</v>
          </cell>
          <cell r="E278">
            <v>0.1603</v>
          </cell>
          <cell r="F278">
            <v>2.2499999999999999E-2</v>
          </cell>
          <cell r="G278">
            <v>0.11310000000000001</v>
          </cell>
          <cell r="I278">
            <v>7.8</v>
          </cell>
          <cell r="J278">
            <v>13</v>
          </cell>
        </row>
        <row r="279">
          <cell r="B279">
            <v>84585</v>
          </cell>
          <cell r="C279">
            <v>5.3177000000000003</v>
          </cell>
          <cell r="D279">
            <v>4.1135000000000002</v>
          </cell>
          <cell r="E279">
            <v>0.64319999999999999</v>
          </cell>
          <cell r="F279">
            <v>0.44790000000000002</v>
          </cell>
          <cell r="G279">
            <v>0.1129</v>
          </cell>
          <cell r="J279">
            <v>13</v>
          </cell>
        </row>
        <row r="281">
          <cell r="B281" t="str">
            <v>Evolução DEC Conjunto Guaianazes</v>
          </cell>
        </row>
        <row r="282">
          <cell r="B282" t="str">
            <v>CONSUM</v>
          </cell>
          <cell r="C282" t="str">
            <v>TOTAL</v>
          </cell>
          <cell r="D282" t="str">
            <v>NPROG</v>
          </cell>
          <cell r="E282" t="str">
            <v>PROG</v>
          </cell>
          <cell r="F282" t="str">
            <v>SUBT INT</v>
          </cell>
          <cell r="G282" t="str">
            <v>SUBT EXT</v>
          </cell>
          <cell r="H282" t="str">
            <v>Padrão Mensal = 3,3</v>
          </cell>
          <cell r="I282" t="str">
            <v>Padrão Trimestral = 6,6</v>
          </cell>
          <cell r="J282" t="str">
            <v>Padrão Anual = 11</v>
          </cell>
        </row>
        <row r="283">
          <cell r="B283">
            <v>60581</v>
          </cell>
          <cell r="C283">
            <v>0.53249999999999997</v>
          </cell>
          <cell r="D283">
            <v>0.4869</v>
          </cell>
          <cell r="E283">
            <v>4.5600000000000002E-2</v>
          </cell>
          <cell r="F283">
            <v>0</v>
          </cell>
          <cell r="G283">
            <v>0</v>
          </cell>
          <cell r="H283">
            <v>3.3</v>
          </cell>
          <cell r="I283">
            <v>6.6</v>
          </cell>
          <cell r="J283">
            <v>11</v>
          </cell>
        </row>
        <row r="284">
          <cell r="B284">
            <v>60579</v>
          </cell>
          <cell r="C284">
            <v>0.25990000000000002</v>
          </cell>
          <cell r="D284">
            <v>0.24249999999999999</v>
          </cell>
          <cell r="E284">
            <v>1.7500000000000002E-2</v>
          </cell>
          <cell r="F284">
            <v>0</v>
          </cell>
          <cell r="G284">
            <v>0</v>
          </cell>
          <cell r="H284">
            <v>3.3</v>
          </cell>
          <cell r="I284">
            <v>6.6</v>
          </cell>
          <cell r="J284">
            <v>11</v>
          </cell>
        </row>
        <row r="285">
          <cell r="B285">
            <v>60580</v>
          </cell>
          <cell r="C285">
            <v>0.66520000000000001</v>
          </cell>
          <cell r="D285">
            <v>0.65459999999999996</v>
          </cell>
          <cell r="E285">
            <v>1.06E-2</v>
          </cell>
          <cell r="F285">
            <v>0</v>
          </cell>
          <cell r="G285">
            <v>0</v>
          </cell>
          <cell r="H285">
            <v>3.3</v>
          </cell>
          <cell r="I285">
            <v>6.6</v>
          </cell>
          <cell r="J285">
            <v>11</v>
          </cell>
        </row>
        <row r="286">
          <cell r="B286">
            <v>60580</v>
          </cell>
          <cell r="C286">
            <v>1.4576</v>
          </cell>
          <cell r="D286">
            <v>1.3839999999999999</v>
          </cell>
          <cell r="E286">
            <v>7.3700000000000002E-2</v>
          </cell>
          <cell r="F286">
            <v>0</v>
          </cell>
          <cell r="G286">
            <v>0</v>
          </cell>
          <cell r="H286">
            <v>3.3</v>
          </cell>
          <cell r="I286">
            <v>6.6</v>
          </cell>
          <cell r="J286">
            <v>11</v>
          </cell>
        </row>
        <row r="287">
          <cell r="B287">
            <v>60558</v>
          </cell>
          <cell r="C287">
            <v>0.29680000000000001</v>
          </cell>
          <cell r="D287">
            <v>0.29260000000000003</v>
          </cell>
          <cell r="E287">
            <v>4.3E-3</v>
          </cell>
          <cell r="F287">
            <v>0</v>
          </cell>
          <cell r="G287">
            <v>0</v>
          </cell>
          <cell r="H287">
            <v>3.3</v>
          </cell>
          <cell r="I287">
            <v>6.6</v>
          </cell>
          <cell r="J287">
            <v>11</v>
          </cell>
        </row>
        <row r="288">
          <cell r="B288">
            <v>60558</v>
          </cell>
          <cell r="C288">
            <v>0.26750000000000002</v>
          </cell>
          <cell r="D288">
            <v>0.2462</v>
          </cell>
          <cell r="E288">
            <v>8.6999999999999994E-3</v>
          </cell>
          <cell r="F288">
            <v>1.2500000000000001E-2</v>
          </cell>
          <cell r="G288">
            <v>0</v>
          </cell>
          <cell r="H288">
            <v>3.3</v>
          </cell>
          <cell r="I288">
            <v>6.6</v>
          </cell>
          <cell r="J288">
            <v>11</v>
          </cell>
        </row>
        <row r="289">
          <cell r="B289">
            <v>60654</v>
          </cell>
          <cell r="C289">
            <v>0.61650000000000005</v>
          </cell>
          <cell r="D289">
            <v>0.36309999999999998</v>
          </cell>
          <cell r="E289">
            <v>8.3599999999999994E-2</v>
          </cell>
          <cell r="F289">
            <v>0.16980000000000001</v>
          </cell>
          <cell r="G289">
            <v>0</v>
          </cell>
          <cell r="H289">
            <v>3.3</v>
          </cell>
          <cell r="I289">
            <v>6.6</v>
          </cell>
          <cell r="J289">
            <v>11</v>
          </cell>
        </row>
        <row r="290">
          <cell r="B290">
            <v>60590</v>
          </cell>
          <cell r="C290">
            <v>1.1812</v>
          </cell>
          <cell r="D290">
            <v>0.90200000000000002</v>
          </cell>
          <cell r="E290">
            <v>9.6699999999999994E-2</v>
          </cell>
          <cell r="F290">
            <v>0.1825</v>
          </cell>
          <cell r="G290">
            <v>0</v>
          </cell>
          <cell r="H290">
            <v>3.3</v>
          </cell>
          <cell r="I290">
            <v>6.6</v>
          </cell>
          <cell r="J290">
            <v>11</v>
          </cell>
        </row>
        <row r="291">
          <cell r="B291">
            <v>60627</v>
          </cell>
          <cell r="C291">
            <v>0.76770000000000005</v>
          </cell>
          <cell r="D291">
            <v>0.6</v>
          </cell>
          <cell r="E291">
            <v>3.8100000000000002E-2</v>
          </cell>
          <cell r="F291">
            <v>0.12959999999999999</v>
          </cell>
          <cell r="G291">
            <v>0</v>
          </cell>
          <cell r="H291">
            <v>3.3</v>
          </cell>
          <cell r="I291">
            <v>6.6</v>
          </cell>
          <cell r="J291">
            <v>11</v>
          </cell>
        </row>
        <row r="292">
          <cell r="B292">
            <v>60598</v>
          </cell>
          <cell r="C292">
            <v>0.502</v>
          </cell>
          <cell r="D292">
            <v>0.47120000000000001</v>
          </cell>
          <cell r="E292">
            <v>3.0800000000000001E-2</v>
          </cell>
          <cell r="F292">
            <v>0</v>
          </cell>
          <cell r="G292">
            <v>0</v>
          </cell>
          <cell r="H292">
            <v>3.3</v>
          </cell>
          <cell r="I292">
            <v>6.6</v>
          </cell>
          <cell r="J292">
            <v>11</v>
          </cell>
        </row>
        <row r="293">
          <cell r="B293">
            <v>60526</v>
          </cell>
          <cell r="C293">
            <v>0.21709999999999999</v>
          </cell>
          <cell r="D293">
            <v>0.1643</v>
          </cell>
          <cell r="E293">
            <v>5.2900000000000003E-2</v>
          </cell>
          <cell r="F293">
            <v>0</v>
          </cell>
          <cell r="G293">
            <v>0</v>
          </cell>
          <cell r="H293">
            <v>3.3</v>
          </cell>
          <cell r="I293">
            <v>6.6</v>
          </cell>
          <cell r="J293">
            <v>11</v>
          </cell>
        </row>
        <row r="294">
          <cell r="B294">
            <v>60584</v>
          </cell>
          <cell r="C294">
            <v>1.4873000000000001</v>
          </cell>
          <cell r="D294">
            <v>1.2359</v>
          </cell>
          <cell r="E294">
            <v>0.12180000000000001</v>
          </cell>
          <cell r="F294">
            <v>0.12970000000000001</v>
          </cell>
          <cell r="G294">
            <v>0</v>
          </cell>
          <cell r="H294">
            <v>3.3</v>
          </cell>
          <cell r="I294">
            <v>6.6</v>
          </cell>
          <cell r="J294">
            <v>11</v>
          </cell>
        </row>
        <row r="295">
          <cell r="B295">
            <v>60524</v>
          </cell>
          <cell r="C295">
            <v>0.35220000000000001</v>
          </cell>
          <cell r="D295">
            <v>0.31850000000000001</v>
          </cell>
          <cell r="E295">
            <v>3.3700000000000001E-2</v>
          </cell>
          <cell r="F295">
            <v>0</v>
          </cell>
          <cell r="G295">
            <v>0</v>
          </cell>
          <cell r="H295">
            <v>3.3</v>
          </cell>
          <cell r="I295">
            <v>6.6</v>
          </cell>
          <cell r="J295">
            <v>11</v>
          </cell>
        </row>
        <row r="296">
          <cell r="B296">
            <v>60517</v>
          </cell>
          <cell r="C296">
            <v>1.2309000000000001</v>
          </cell>
          <cell r="D296">
            <v>0.93679999999999997</v>
          </cell>
          <cell r="E296">
            <v>9.5299999999999996E-2</v>
          </cell>
          <cell r="F296">
            <v>0.1988</v>
          </cell>
          <cell r="G296">
            <v>0</v>
          </cell>
          <cell r="H296">
            <v>3.3</v>
          </cell>
          <cell r="I296">
            <v>6.6</v>
          </cell>
          <cell r="J296">
            <v>11</v>
          </cell>
        </row>
        <row r="297">
          <cell r="B297">
            <v>60501</v>
          </cell>
          <cell r="C297">
            <v>0.4622</v>
          </cell>
          <cell r="D297">
            <v>0.34820000000000001</v>
          </cell>
          <cell r="E297">
            <v>1E-3</v>
          </cell>
          <cell r="F297">
            <v>3.3E-3</v>
          </cell>
          <cell r="G297">
            <v>0.10970000000000001</v>
          </cell>
          <cell r="H297">
            <v>3.3</v>
          </cell>
          <cell r="I297">
            <v>6.6</v>
          </cell>
          <cell r="J297">
            <v>11</v>
          </cell>
        </row>
        <row r="298">
          <cell r="B298">
            <v>60514</v>
          </cell>
          <cell r="C298">
            <v>2.0453000000000001</v>
          </cell>
          <cell r="D298">
            <v>1.6034999999999999</v>
          </cell>
          <cell r="E298">
            <v>0.13</v>
          </cell>
          <cell r="F298">
            <v>0.2021</v>
          </cell>
          <cell r="G298">
            <v>0.10970000000000001</v>
          </cell>
          <cell r="I298">
            <v>6.6</v>
          </cell>
          <cell r="J298">
            <v>11</v>
          </cell>
        </row>
        <row r="299">
          <cell r="B299">
            <v>60567</v>
          </cell>
          <cell r="C299">
            <v>6.1707000000000001</v>
          </cell>
          <cell r="D299">
            <v>5.125</v>
          </cell>
          <cell r="E299">
            <v>0.42209999999999998</v>
          </cell>
          <cell r="F299">
            <v>0.51419999999999999</v>
          </cell>
          <cell r="G299">
            <v>0.1096</v>
          </cell>
          <cell r="J299">
            <v>11</v>
          </cell>
        </row>
        <row r="301">
          <cell r="B301" t="str">
            <v>Evolução DEC Conjunto Interlagos</v>
          </cell>
        </row>
        <row r="302">
          <cell r="B302" t="str">
            <v>CONSUM</v>
          </cell>
          <cell r="C302" t="str">
            <v>TOTAL</v>
          </cell>
          <cell r="D302" t="str">
            <v>NPROG</v>
          </cell>
          <cell r="E302" t="str">
            <v>PROG</v>
          </cell>
          <cell r="F302" t="str">
            <v>SUBT INT</v>
          </cell>
          <cell r="G302" t="str">
            <v>SUBT EXT</v>
          </cell>
          <cell r="H302" t="str">
            <v>Padrão Mensal = 3,6</v>
          </cell>
          <cell r="I302" t="str">
            <v>Padrão Trimestral = 7,2</v>
          </cell>
          <cell r="J302" t="str">
            <v>Padrão Anual = 12</v>
          </cell>
        </row>
        <row r="303">
          <cell r="B303">
            <v>57933</v>
          </cell>
          <cell r="C303">
            <v>0.50949999999999995</v>
          </cell>
          <cell r="D303">
            <v>0.49559999999999998</v>
          </cell>
          <cell r="E303">
            <v>1.3899999999999999E-2</v>
          </cell>
          <cell r="F303">
            <v>0</v>
          </cell>
          <cell r="G303">
            <v>0</v>
          </cell>
          <cell r="H303">
            <v>3.6</v>
          </cell>
          <cell r="I303">
            <v>7.2</v>
          </cell>
          <cell r="J303">
            <v>12</v>
          </cell>
        </row>
        <row r="304">
          <cell r="B304">
            <v>57917</v>
          </cell>
          <cell r="C304">
            <v>0.82520000000000004</v>
          </cell>
          <cell r="D304">
            <v>0.8165</v>
          </cell>
          <cell r="E304">
            <v>8.6999999999999994E-3</v>
          </cell>
          <cell r="F304">
            <v>0</v>
          </cell>
          <cell r="G304">
            <v>0</v>
          </cell>
          <cell r="H304">
            <v>3.6</v>
          </cell>
          <cell r="I304">
            <v>7.2</v>
          </cell>
          <cell r="J304">
            <v>12</v>
          </cell>
        </row>
        <row r="305">
          <cell r="B305">
            <v>57918</v>
          </cell>
          <cell r="C305">
            <v>0.59419999999999995</v>
          </cell>
          <cell r="D305">
            <v>0.44769999999999999</v>
          </cell>
          <cell r="E305">
            <v>0.13400000000000001</v>
          </cell>
          <cell r="F305">
            <v>1.2500000000000001E-2</v>
          </cell>
          <cell r="G305">
            <v>0</v>
          </cell>
          <cell r="H305">
            <v>3.6</v>
          </cell>
          <cell r="I305">
            <v>7.2</v>
          </cell>
          <cell r="J305">
            <v>12</v>
          </cell>
        </row>
        <row r="306">
          <cell r="B306">
            <v>57923</v>
          </cell>
          <cell r="C306">
            <v>1.9289000000000001</v>
          </cell>
          <cell r="D306">
            <v>1.7598</v>
          </cell>
          <cell r="E306">
            <v>0.15659999999999999</v>
          </cell>
          <cell r="F306">
            <v>1.2500000000000001E-2</v>
          </cell>
          <cell r="G306">
            <v>0</v>
          </cell>
          <cell r="H306">
            <v>3.6</v>
          </cell>
          <cell r="I306">
            <v>7.2</v>
          </cell>
          <cell r="J306">
            <v>12</v>
          </cell>
        </row>
        <row r="307">
          <cell r="B307">
            <v>57894</v>
          </cell>
          <cell r="C307">
            <v>0.2016</v>
          </cell>
          <cell r="D307">
            <v>0.1958</v>
          </cell>
          <cell r="E307">
            <v>5.7999999999999996E-3</v>
          </cell>
          <cell r="F307">
            <v>0</v>
          </cell>
          <cell r="G307">
            <v>0</v>
          </cell>
          <cell r="H307">
            <v>3.6</v>
          </cell>
          <cell r="I307">
            <v>7.2</v>
          </cell>
          <cell r="J307">
            <v>12</v>
          </cell>
        </row>
        <row r="308">
          <cell r="B308">
            <v>57894</v>
          </cell>
          <cell r="C308">
            <v>0.2276</v>
          </cell>
          <cell r="D308">
            <v>0.21249999999999999</v>
          </cell>
          <cell r="E308">
            <v>1.5100000000000001E-2</v>
          </cell>
          <cell r="F308">
            <v>0</v>
          </cell>
          <cell r="G308">
            <v>0</v>
          </cell>
          <cell r="H308">
            <v>3.6</v>
          </cell>
          <cell r="I308">
            <v>7.2</v>
          </cell>
          <cell r="J308">
            <v>12</v>
          </cell>
        </row>
        <row r="309">
          <cell r="B309">
            <v>57894</v>
          </cell>
          <cell r="C309">
            <v>0.37809999999999999</v>
          </cell>
          <cell r="D309">
            <v>0.19400000000000001</v>
          </cell>
          <cell r="E309">
            <v>6.3899999999999998E-2</v>
          </cell>
          <cell r="F309">
            <v>0.1202</v>
          </cell>
          <cell r="G309">
            <v>0</v>
          </cell>
          <cell r="H309">
            <v>3.6</v>
          </cell>
          <cell r="I309">
            <v>7.2</v>
          </cell>
          <cell r="J309">
            <v>12</v>
          </cell>
        </row>
        <row r="310">
          <cell r="B310">
            <v>57894</v>
          </cell>
          <cell r="C310">
            <v>0.80730000000000002</v>
          </cell>
          <cell r="D310">
            <v>0.60229999999999995</v>
          </cell>
          <cell r="E310">
            <v>8.48E-2</v>
          </cell>
          <cell r="F310">
            <v>0.1202</v>
          </cell>
          <cell r="G310">
            <v>0</v>
          </cell>
          <cell r="H310">
            <v>3.6</v>
          </cell>
          <cell r="I310">
            <v>7.2</v>
          </cell>
          <cell r="J310">
            <v>12</v>
          </cell>
        </row>
        <row r="311">
          <cell r="B311">
            <v>57896</v>
          </cell>
          <cell r="C311">
            <v>0.54900000000000004</v>
          </cell>
          <cell r="D311">
            <v>0.35580000000000001</v>
          </cell>
          <cell r="E311">
            <v>0.15920000000000001</v>
          </cell>
          <cell r="F311">
            <v>3.39E-2</v>
          </cell>
          <cell r="G311">
            <v>0</v>
          </cell>
          <cell r="H311">
            <v>3.6</v>
          </cell>
          <cell r="I311">
            <v>7.2</v>
          </cell>
          <cell r="J311">
            <v>12</v>
          </cell>
        </row>
        <row r="312">
          <cell r="B312">
            <v>57877</v>
          </cell>
          <cell r="C312">
            <v>0.2843</v>
          </cell>
          <cell r="D312">
            <v>0.28120000000000001</v>
          </cell>
          <cell r="E312">
            <v>3.0999999999999999E-3</v>
          </cell>
          <cell r="F312">
            <v>0</v>
          </cell>
          <cell r="G312">
            <v>0</v>
          </cell>
          <cell r="H312">
            <v>3.6</v>
          </cell>
          <cell r="I312">
            <v>7.2</v>
          </cell>
          <cell r="J312">
            <v>12</v>
          </cell>
        </row>
        <row r="313">
          <cell r="B313">
            <v>57741</v>
          </cell>
          <cell r="C313">
            <v>0.20280000000000001</v>
          </cell>
          <cell r="D313">
            <v>0.14779999999999999</v>
          </cell>
          <cell r="E313">
            <v>1.17E-2</v>
          </cell>
          <cell r="F313">
            <v>4.3200000000000002E-2</v>
          </cell>
          <cell r="G313">
            <v>0</v>
          </cell>
          <cell r="H313">
            <v>3.6</v>
          </cell>
          <cell r="I313">
            <v>7.2</v>
          </cell>
          <cell r="J313">
            <v>12</v>
          </cell>
        </row>
        <row r="314">
          <cell r="B314">
            <v>57838</v>
          </cell>
          <cell r="C314">
            <v>1.0365</v>
          </cell>
          <cell r="D314">
            <v>0.78510000000000002</v>
          </cell>
          <cell r="E314">
            <v>0.1741</v>
          </cell>
          <cell r="F314">
            <v>7.7100000000000002E-2</v>
          </cell>
          <cell r="G314">
            <v>0</v>
          </cell>
          <cell r="H314">
            <v>3.6</v>
          </cell>
          <cell r="I314">
            <v>7.2</v>
          </cell>
          <cell r="J314">
            <v>12</v>
          </cell>
        </row>
        <row r="315">
          <cell r="B315">
            <v>57741</v>
          </cell>
          <cell r="C315">
            <v>0.3458</v>
          </cell>
          <cell r="D315">
            <v>0.29699999999999999</v>
          </cell>
          <cell r="E315">
            <v>4.8800000000000003E-2</v>
          </cell>
          <cell r="F315">
            <v>0</v>
          </cell>
          <cell r="G315">
            <v>0</v>
          </cell>
          <cell r="H315">
            <v>3.6</v>
          </cell>
          <cell r="I315">
            <v>7.2</v>
          </cell>
          <cell r="J315">
            <v>12</v>
          </cell>
        </row>
        <row r="316">
          <cell r="B316">
            <v>57721</v>
          </cell>
          <cell r="C316">
            <v>1.5163</v>
          </cell>
          <cell r="D316">
            <v>1.4157</v>
          </cell>
          <cell r="E316">
            <v>1.0699999999999999E-2</v>
          </cell>
          <cell r="F316">
            <v>0</v>
          </cell>
          <cell r="G316">
            <v>8.9800000000000005E-2</v>
          </cell>
          <cell r="H316">
            <v>3.6</v>
          </cell>
          <cell r="I316">
            <v>7.2</v>
          </cell>
          <cell r="J316">
            <v>12</v>
          </cell>
        </row>
        <row r="317">
          <cell r="B317">
            <v>57737</v>
          </cell>
          <cell r="C317">
            <v>1.0245</v>
          </cell>
          <cell r="D317">
            <v>0.82530000000000003</v>
          </cell>
          <cell r="E317">
            <v>8.0999999999999996E-3</v>
          </cell>
          <cell r="F317">
            <v>0.19109999999999999</v>
          </cell>
          <cell r="G317">
            <v>0</v>
          </cell>
          <cell r="H317">
            <v>3.6</v>
          </cell>
          <cell r="I317">
            <v>7.2</v>
          </cell>
          <cell r="J317">
            <v>12</v>
          </cell>
        </row>
        <row r="318">
          <cell r="B318">
            <v>57733</v>
          </cell>
          <cell r="C318">
            <v>2.8864000000000001</v>
          </cell>
          <cell r="D318">
            <v>2.5377999999999998</v>
          </cell>
          <cell r="E318">
            <v>6.7599999999999993E-2</v>
          </cell>
          <cell r="F318">
            <v>0.19109999999999999</v>
          </cell>
          <cell r="G318">
            <v>8.9800000000000005E-2</v>
          </cell>
          <cell r="I318">
            <v>7.2</v>
          </cell>
          <cell r="J318">
            <v>12</v>
          </cell>
        </row>
        <row r="319">
          <cell r="B319">
            <v>57847</v>
          </cell>
          <cell r="C319">
            <v>6.6563999999999997</v>
          </cell>
          <cell r="D319">
            <v>5.6825999999999999</v>
          </cell>
          <cell r="E319">
            <v>0.48330000000000001</v>
          </cell>
          <cell r="F319">
            <v>0.40060000000000001</v>
          </cell>
          <cell r="G319">
            <v>8.9599999999999999E-2</v>
          </cell>
          <cell r="J319">
            <v>12</v>
          </cell>
        </row>
        <row r="321">
          <cell r="B321" t="str">
            <v>Evolução DEC Conjunto Itaim Paulista</v>
          </cell>
        </row>
        <row r="322">
          <cell r="B322" t="str">
            <v>CONSUM</v>
          </cell>
          <cell r="C322" t="str">
            <v>TOTAL</v>
          </cell>
          <cell r="D322" t="str">
            <v>NPROG</v>
          </cell>
          <cell r="E322" t="str">
            <v>PROG</v>
          </cell>
          <cell r="F322" t="str">
            <v>SUBT INT</v>
          </cell>
          <cell r="G322" t="str">
            <v>SUBT EXT</v>
          </cell>
          <cell r="H322" t="str">
            <v>Padrão Mensal = 4,2</v>
          </cell>
          <cell r="I322" t="str">
            <v>Padrão Trimestral = 8,4</v>
          </cell>
          <cell r="J322" t="str">
            <v>Padrão Anual = 14</v>
          </cell>
        </row>
        <row r="323">
          <cell r="B323">
            <v>143389</v>
          </cell>
          <cell r="C323">
            <v>1.1511</v>
          </cell>
          <cell r="D323">
            <v>0.99180000000000001</v>
          </cell>
          <cell r="E323">
            <v>0.1593</v>
          </cell>
          <cell r="F323">
            <v>0</v>
          </cell>
          <cell r="G323">
            <v>0</v>
          </cell>
          <cell r="H323">
            <v>4.2</v>
          </cell>
          <cell r="I323">
            <v>8.4</v>
          </cell>
          <cell r="J323">
            <v>14</v>
          </cell>
        </row>
        <row r="324">
          <cell r="B324">
            <v>143204</v>
          </cell>
          <cell r="C324">
            <v>0.45040000000000002</v>
          </cell>
          <cell r="D324">
            <v>0.42420000000000002</v>
          </cell>
          <cell r="E324">
            <v>2.6200000000000001E-2</v>
          </cell>
          <cell r="F324">
            <v>0</v>
          </cell>
          <cell r="G324">
            <v>0</v>
          </cell>
          <cell r="H324">
            <v>4.2</v>
          </cell>
          <cell r="I324">
            <v>8.4</v>
          </cell>
          <cell r="J324">
            <v>14</v>
          </cell>
        </row>
        <row r="325">
          <cell r="B325">
            <v>143195</v>
          </cell>
          <cell r="C325">
            <v>0.50880000000000003</v>
          </cell>
          <cell r="D325">
            <v>0.42680000000000001</v>
          </cell>
          <cell r="E325">
            <v>8.2000000000000003E-2</v>
          </cell>
          <cell r="F325">
            <v>0</v>
          </cell>
          <cell r="G325">
            <v>0</v>
          </cell>
          <cell r="H325">
            <v>4.2</v>
          </cell>
          <cell r="I325">
            <v>8.4</v>
          </cell>
          <cell r="J325">
            <v>14</v>
          </cell>
        </row>
        <row r="326">
          <cell r="B326">
            <v>143263</v>
          </cell>
          <cell r="C326">
            <v>2.1109</v>
          </cell>
          <cell r="D326">
            <v>1.8432999999999999</v>
          </cell>
          <cell r="E326">
            <v>0.2676</v>
          </cell>
          <cell r="F326">
            <v>0</v>
          </cell>
          <cell r="G326">
            <v>0</v>
          </cell>
          <cell r="H326">
            <v>4.2</v>
          </cell>
          <cell r="I326">
            <v>8.4</v>
          </cell>
          <cell r="J326">
            <v>14</v>
          </cell>
        </row>
        <row r="327">
          <cell r="B327">
            <v>143186</v>
          </cell>
          <cell r="C327">
            <v>0.30209999999999998</v>
          </cell>
          <cell r="D327">
            <v>0.23749999999999999</v>
          </cell>
          <cell r="E327">
            <v>6.4600000000000005E-2</v>
          </cell>
          <cell r="F327">
            <v>0</v>
          </cell>
          <cell r="G327">
            <v>0</v>
          </cell>
          <cell r="H327">
            <v>4.2</v>
          </cell>
          <cell r="I327">
            <v>8.4</v>
          </cell>
          <cell r="J327">
            <v>14</v>
          </cell>
        </row>
        <row r="328">
          <cell r="B328">
            <v>143186</v>
          </cell>
          <cell r="C328">
            <v>0.79979999999999996</v>
          </cell>
          <cell r="D328">
            <v>0.77300000000000002</v>
          </cell>
          <cell r="E328">
            <v>2.6700000000000002E-2</v>
          </cell>
          <cell r="F328">
            <v>0</v>
          </cell>
          <cell r="G328">
            <v>0</v>
          </cell>
          <cell r="H328">
            <v>4.2</v>
          </cell>
          <cell r="I328">
            <v>8.4</v>
          </cell>
          <cell r="J328">
            <v>14</v>
          </cell>
        </row>
        <row r="329">
          <cell r="B329">
            <v>143186</v>
          </cell>
          <cell r="C329">
            <v>0.60650000000000004</v>
          </cell>
          <cell r="D329">
            <v>0.5101</v>
          </cell>
          <cell r="E329">
            <v>2.5999999999999999E-2</v>
          </cell>
          <cell r="F329">
            <v>7.0400000000000004E-2</v>
          </cell>
          <cell r="G329">
            <v>0</v>
          </cell>
          <cell r="H329">
            <v>4.2</v>
          </cell>
          <cell r="I329">
            <v>8.4</v>
          </cell>
          <cell r="J329">
            <v>14</v>
          </cell>
        </row>
        <row r="330">
          <cell r="B330">
            <v>143186</v>
          </cell>
          <cell r="C330">
            <v>1.7083999999999999</v>
          </cell>
          <cell r="D330">
            <v>1.5206</v>
          </cell>
          <cell r="E330">
            <v>0.1173</v>
          </cell>
          <cell r="F330">
            <v>7.0400000000000004E-2</v>
          </cell>
          <cell r="G330">
            <v>0</v>
          </cell>
          <cell r="H330">
            <v>4.2</v>
          </cell>
          <cell r="I330">
            <v>8.4</v>
          </cell>
          <cell r="J330">
            <v>14</v>
          </cell>
        </row>
        <row r="331">
          <cell r="B331">
            <v>143180</v>
          </cell>
          <cell r="C331">
            <v>1.2536</v>
          </cell>
          <cell r="D331">
            <v>0.7651</v>
          </cell>
          <cell r="E331">
            <v>0.28160000000000002</v>
          </cell>
          <cell r="F331">
            <v>0.2069</v>
          </cell>
          <cell r="G331">
            <v>0</v>
          </cell>
          <cell r="H331">
            <v>4.2</v>
          </cell>
          <cell r="I331">
            <v>8.4</v>
          </cell>
          <cell r="J331">
            <v>14</v>
          </cell>
        </row>
        <row r="332">
          <cell r="B332">
            <v>143326</v>
          </cell>
          <cell r="C332">
            <v>0.30909999999999999</v>
          </cell>
          <cell r="D332">
            <v>0.27729999999999999</v>
          </cell>
          <cell r="E332">
            <v>3.1800000000000002E-2</v>
          </cell>
          <cell r="F332">
            <v>0</v>
          </cell>
          <cell r="G332">
            <v>0</v>
          </cell>
          <cell r="H332">
            <v>4.2</v>
          </cell>
          <cell r="I332">
            <v>8.4</v>
          </cell>
          <cell r="J332">
            <v>14</v>
          </cell>
        </row>
        <row r="333">
          <cell r="B333">
            <v>143286</v>
          </cell>
          <cell r="C333">
            <v>0.3347</v>
          </cell>
          <cell r="D333">
            <v>0.32100000000000001</v>
          </cell>
          <cell r="E333">
            <v>1.37E-2</v>
          </cell>
          <cell r="F333">
            <v>0</v>
          </cell>
          <cell r="G333">
            <v>0</v>
          </cell>
          <cell r="H333">
            <v>4.2</v>
          </cell>
          <cell r="I333">
            <v>8.4</v>
          </cell>
          <cell r="J333">
            <v>14</v>
          </cell>
        </row>
        <row r="334">
          <cell r="B334">
            <v>143264</v>
          </cell>
          <cell r="C334">
            <v>1.8969</v>
          </cell>
          <cell r="D334">
            <v>1.3631</v>
          </cell>
          <cell r="E334">
            <v>0.32700000000000001</v>
          </cell>
          <cell r="F334">
            <v>0.20680000000000001</v>
          </cell>
          <cell r="G334">
            <v>0</v>
          </cell>
          <cell r="H334">
            <v>4.2</v>
          </cell>
          <cell r="I334">
            <v>8.4</v>
          </cell>
          <cell r="J334">
            <v>14</v>
          </cell>
        </row>
        <row r="335">
          <cell r="B335">
            <v>143286</v>
          </cell>
          <cell r="C335">
            <v>0.38479999999999998</v>
          </cell>
          <cell r="D335">
            <v>0.2787</v>
          </cell>
          <cell r="E335">
            <v>0.1061</v>
          </cell>
          <cell r="F335">
            <v>0</v>
          </cell>
          <cell r="G335">
            <v>0</v>
          </cell>
          <cell r="H335">
            <v>4.2</v>
          </cell>
          <cell r="I335">
            <v>8.4</v>
          </cell>
          <cell r="J335">
            <v>14</v>
          </cell>
        </row>
        <row r="336">
          <cell r="B336">
            <v>143286</v>
          </cell>
          <cell r="C336">
            <v>0.70520000000000005</v>
          </cell>
          <cell r="D336">
            <v>0.43769999999999998</v>
          </cell>
          <cell r="E336">
            <v>0.17860000000000001</v>
          </cell>
          <cell r="F336">
            <v>8.8999999999999996E-2</v>
          </cell>
          <cell r="G336">
            <v>0</v>
          </cell>
          <cell r="H336">
            <v>4.2</v>
          </cell>
          <cell r="I336">
            <v>8.4</v>
          </cell>
          <cell r="J336">
            <v>14</v>
          </cell>
        </row>
        <row r="337">
          <cell r="B337">
            <v>143286</v>
          </cell>
          <cell r="C337">
            <v>0.91959999999999997</v>
          </cell>
          <cell r="D337">
            <v>0.79</v>
          </cell>
          <cell r="E337">
            <v>1.2999999999999999E-2</v>
          </cell>
          <cell r="F337">
            <v>0</v>
          </cell>
          <cell r="G337">
            <v>0.1167</v>
          </cell>
          <cell r="H337">
            <v>4.2</v>
          </cell>
          <cell r="I337">
            <v>8.4</v>
          </cell>
          <cell r="J337">
            <v>14</v>
          </cell>
        </row>
        <row r="338">
          <cell r="B338">
            <v>143286</v>
          </cell>
          <cell r="C338">
            <v>2.0095999999999998</v>
          </cell>
          <cell r="D338">
            <v>1.5064</v>
          </cell>
          <cell r="E338">
            <v>0.29770000000000002</v>
          </cell>
          <cell r="F338">
            <v>8.8999999999999996E-2</v>
          </cell>
          <cell r="G338">
            <v>0.1167</v>
          </cell>
          <cell r="I338">
            <v>8.4</v>
          </cell>
          <cell r="J338">
            <v>14</v>
          </cell>
        </row>
        <row r="339">
          <cell r="B339">
            <v>143250</v>
          </cell>
          <cell r="C339">
            <v>7.7259000000000002</v>
          </cell>
          <cell r="D339">
            <v>6.2333999999999996</v>
          </cell>
          <cell r="E339">
            <v>1.0096000000000001</v>
          </cell>
          <cell r="F339">
            <v>0.36620000000000003</v>
          </cell>
          <cell r="G339">
            <v>0.1167</v>
          </cell>
          <cell r="J339">
            <v>14</v>
          </cell>
        </row>
        <row r="341">
          <cell r="B341" t="str">
            <v>Evolução DEC Conjunto Itapecerica da Serra</v>
          </cell>
        </row>
        <row r="342">
          <cell r="B342" t="str">
            <v>CONSUM</v>
          </cell>
          <cell r="C342" t="str">
            <v>TOTAL</v>
          </cell>
          <cell r="D342" t="str">
            <v>NPROG</v>
          </cell>
          <cell r="E342" t="str">
            <v>PROG</v>
          </cell>
          <cell r="F342" t="str">
            <v>SUBT INT</v>
          </cell>
          <cell r="G342" t="str">
            <v>SUBT EXT</v>
          </cell>
          <cell r="H342" t="str">
            <v>Padrão Mensal = 12,9</v>
          </cell>
          <cell r="I342" t="str">
            <v>Padrão Trimestral = 25,8</v>
          </cell>
          <cell r="J342" t="str">
            <v>Padrão Anual = 43</v>
          </cell>
        </row>
        <row r="343">
          <cell r="B343">
            <v>9844</v>
          </cell>
          <cell r="C343">
            <v>0.84670000000000001</v>
          </cell>
          <cell r="D343">
            <v>0.8165</v>
          </cell>
          <cell r="E343">
            <v>3.0200000000000001E-2</v>
          </cell>
          <cell r="F343">
            <v>0</v>
          </cell>
          <cell r="G343">
            <v>0</v>
          </cell>
          <cell r="H343">
            <v>12.9</v>
          </cell>
          <cell r="I343">
            <v>25.8</v>
          </cell>
          <cell r="J343">
            <v>43</v>
          </cell>
        </row>
        <row r="344">
          <cell r="B344">
            <v>9844</v>
          </cell>
          <cell r="C344">
            <v>3.4874000000000001</v>
          </cell>
          <cell r="D344">
            <v>3.4683999999999999</v>
          </cell>
          <cell r="E344">
            <v>1.9E-2</v>
          </cell>
          <cell r="F344">
            <v>0</v>
          </cell>
          <cell r="G344">
            <v>0</v>
          </cell>
          <cell r="H344">
            <v>12.9</v>
          </cell>
          <cell r="I344">
            <v>25.8</v>
          </cell>
          <cell r="J344">
            <v>43</v>
          </cell>
        </row>
        <row r="345">
          <cell r="B345">
            <v>9845</v>
          </cell>
          <cell r="C345">
            <v>2.9251</v>
          </cell>
          <cell r="D345">
            <v>2.9066999999999998</v>
          </cell>
          <cell r="E345">
            <v>1.84E-2</v>
          </cell>
          <cell r="F345">
            <v>0</v>
          </cell>
          <cell r="G345">
            <v>0</v>
          </cell>
          <cell r="H345">
            <v>12.9</v>
          </cell>
          <cell r="I345">
            <v>25.8</v>
          </cell>
          <cell r="J345">
            <v>43</v>
          </cell>
        </row>
        <row r="346">
          <cell r="B346">
            <v>9844</v>
          </cell>
          <cell r="C346">
            <v>7.2595000000000001</v>
          </cell>
          <cell r="D346">
            <v>7.1919000000000004</v>
          </cell>
          <cell r="E346">
            <v>6.7599999999999993E-2</v>
          </cell>
          <cell r="F346">
            <v>0</v>
          </cell>
          <cell r="G346">
            <v>0</v>
          </cell>
          <cell r="H346">
            <v>12.9</v>
          </cell>
          <cell r="I346">
            <v>25.8</v>
          </cell>
          <cell r="J346">
            <v>43</v>
          </cell>
        </row>
        <row r="347">
          <cell r="B347">
            <v>9845</v>
          </cell>
          <cell r="C347">
            <v>1.0822000000000001</v>
          </cell>
          <cell r="D347">
            <v>0.97199999999999998</v>
          </cell>
          <cell r="E347">
            <v>1.7299999999999999E-2</v>
          </cell>
          <cell r="F347">
            <v>9.2999999999999999E-2</v>
          </cell>
          <cell r="G347">
            <v>0</v>
          </cell>
          <cell r="H347">
            <v>12.9</v>
          </cell>
          <cell r="I347">
            <v>25.8</v>
          </cell>
          <cell r="J347">
            <v>43</v>
          </cell>
        </row>
        <row r="348">
          <cell r="B348">
            <v>9845</v>
          </cell>
          <cell r="C348">
            <v>1.0599000000000001</v>
          </cell>
          <cell r="D348">
            <v>1.0454000000000001</v>
          </cell>
          <cell r="E348">
            <v>1.44E-2</v>
          </cell>
          <cell r="F348">
            <v>0</v>
          </cell>
          <cell r="G348">
            <v>0</v>
          </cell>
          <cell r="H348">
            <v>12.9</v>
          </cell>
          <cell r="I348">
            <v>25.8</v>
          </cell>
          <cell r="J348">
            <v>43</v>
          </cell>
        </row>
        <row r="349">
          <cell r="B349">
            <v>9845</v>
          </cell>
          <cell r="C349">
            <v>2.7845</v>
          </cell>
          <cell r="D349">
            <v>2.7789000000000001</v>
          </cell>
          <cell r="E349">
            <v>5.4999999999999997E-3</v>
          </cell>
          <cell r="F349">
            <v>0</v>
          </cell>
          <cell r="G349">
            <v>0</v>
          </cell>
          <cell r="H349">
            <v>12.9</v>
          </cell>
          <cell r="I349">
            <v>25.8</v>
          </cell>
          <cell r="J349">
            <v>43</v>
          </cell>
        </row>
        <row r="350">
          <cell r="B350">
            <v>9845</v>
          </cell>
          <cell r="C350">
            <v>4.9265999999999996</v>
          </cell>
          <cell r="D350">
            <v>4.7962999999999996</v>
          </cell>
          <cell r="E350">
            <v>3.7199999999999997E-2</v>
          </cell>
          <cell r="F350">
            <v>9.2999999999999999E-2</v>
          </cell>
          <cell r="G350">
            <v>0</v>
          </cell>
          <cell r="H350">
            <v>12.9</v>
          </cell>
          <cell r="I350">
            <v>25.8</v>
          </cell>
          <cell r="J350">
            <v>43</v>
          </cell>
        </row>
        <row r="351">
          <cell r="B351">
            <v>9845</v>
          </cell>
          <cell r="C351">
            <v>2.7199</v>
          </cell>
          <cell r="D351">
            <v>2.7199</v>
          </cell>
          <cell r="E351">
            <v>0</v>
          </cell>
          <cell r="F351">
            <v>0</v>
          </cell>
          <cell r="G351">
            <v>0</v>
          </cell>
          <cell r="H351">
            <v>12.9</v>
          </cell>
          <cell r="I351">
            <v>25.8</v>
          </cell>
          <cell r="J351">
            <v>43</v>
          </cell>
        </row>
        <row r="352">
          <cell r="B352">
            <v>9846</v>
          </cell>
          <cell r="C352">
            <v>1.458</v>
          </cell>
          <cell r="D352">
            <v>1.4334</v>
          </cell>
          <cell r="E352">
            <v>2.4500000000000001E-2</v>
          </cell>
          <cell r="F352">
            <v>0</v>
          </cell>
          <cell r="G352">
            <v>0</v>
          </cell>
          <cell r="H352">
            <v>12.9</v>
          </cell>
          <cell r="I352">
            <v>25.8</v>
          </cell>
          <cell r="J352">
            <v>43</v>
          </cell>
        </row>
        <row r="353">
          <cell r="B353">
            <v>9847</v>
          </cell>
          <cell r="C353">
            <v>4.2525000000000004</v>
          </cell>
          <cell r="D353">
            <v>4.2518000000000002</v>
          </cell>
          <cell r="E353">
            <v>6.9999999999999999E-4</v>
          </cell>
          <cell r="F353">
            <v>0</v>
          </cell>
          <cell r="G353">
            <v>0</v>
          </cell>
          <cell r="H353">
            <v>12.9</v>
          </cell>
          <cell r="I353">
            <v>25.8</v>
          </cell>
          <cell r="J353">
            <v>43</v>
          </cell>
        </row>
        <row r="354">
          <cell r="B354">
            <v>9846</v>
          </cell>
          <cell r="C354">
            <v>8.4306000000000001</v>
          </cell>
          <cell r="D354">
            <v>8.4053000000000004</v>
          </cell>
          <cell r="E354">
            <v>2.52E-2</v>
          </cell>
          <cell r="F354">
            <v>0</v>
          </cell>
          <cell r="G354">
            <v>0</v>
          </cell>
          <cell r="H354">
            <v>12.9</v>
          </cell>
          <cell r="I354">
            <v>25.8</v>
          </cell>
          <cell r="J354">
            <v>43</v>
          </cell>
        </row>
        <row r="355">
          <cell r="B355">
            <v>9848</v>
          </cell>
          <cell r="C355">
            <v>3.0295000000000001</v>
          </cell>
          <cell r="D355">
            <v>2.9550999999999998</v>
          </cell>
          <cell r="E355">
            <v>7.4499999999999997E-2</v>
          </cell>
          <cell r="F355">
            <v>0</v>
          </cell>
          <cell r="G355">
            <v>0</v>
          </cell>
          <cell r="H355">
            <v>12.9</v>
          </cell>
          <cell r="I355">
            <v>25.8</v>
          </cell>
          <cell r="J355">
            <v>43</v>
          </cell>
        </row>
        <row r="356">
          <cell r="B356">
            <v>9848</v>
          </cell>
          <cell r="C356">
            <v>6.9478</v>
          </cell>
          <cell r="D356">
            <v>6.9478</v>
          </cell>
          <cell r="E356">
            <v>0</v>
          </cell>
          <cell r="F356">
            <v>0</v>
          </cell>
          <cell r="G356">
            <v>0</v>
          </cell>
          <cell r="H356">
            <v>12.9</v>
          </cell>
          <cell r="I356">
            <v>25.8</v>
          </cell>
          <cell r="J356">
            <v>43</v>
          </cell>
        </row>
        <row r="357">
          <cell r="B357">
            <v>9848</v>
          </cell>
          <cell r="C357">
            <v>4.6821000000000002</v>
          </cell>
          <cell r="D357">
            <v>4.6821000000000002</v>
          </cell>
          <cell r="E357">
            <v>0</v>
          </cell>
          <cell r="F357">
            <v>0</v>
          </cell>
          <cell r="G357">
            <v>0</v>
          </cell>
          <cell r="H357">
            <v>12.9</v>
          </cell>
          <cell r="I357">
            <v>25.8</v>
          </cell>
          <cell r="J357">
            <v>43</v>
          </cell>
        </row>
        <row r="358">
          <cell r="B358">
            <v>9848</v>
          </cell>
          <cell r="C358">
            <v>14.6594</v>
          </cell>
          <cell r="D358">
            <v>14.585000000000001</v>
          </cell>
          <cell r="E358">
            <v>7.4499999999999997E-2</v>
          </cell>
          <cell r="F358">
            <v>0</v>
          </cell>
          <cell r="G358">
            <v>0</v>
          </cell>
          <cell r="I358">
            <v>25.8</v>
          </cell>
          <cell r="J358">
            <v>43</v>
          </cell>
        </row>
        <row r="359">
          <cell r="B359">
            <v>9846</v>
          </cell>
          <cell r="C359">
            <v>35.277099999999997</v>
          </cell>
          <cell r="D359">
            <v>34.979500000000002</v>
          </cell>
          <cell r="E359">
            <v>0.20449999999999999</v>
          </cell>
          <cell r="F359">
            <v>9.2999999999999999E-2</v>
          </cell>
          <cell r="G359">
            <v>0</v>
          </cell>
          <cell r="J359">
            <v>43</v>
          </cell>
        </row>
        <row r="361">
          <cell r="B361" t="str">
            <v>Evolução DEC Conjunto Itapecerica da Serra - Centro</v>
          </cell>
        </row>
        <row r="362">
          <cell r="B362" t="str">
            <v>CONSUM</v>
          </cell>
          <cell r="C362" t="str">
            <v>TOTAL</v>
          </cell>
          <cell r="D362" t="str">
            <v>NPROG</v>
          </cell>
          <cell r="E362" t="str">
            <v>PROG</v>
          </cell>
          <cell r="F362" t="str">
            <v>SUBT INT</v>
          </cell>
          <cell r="G362" t="str">
            <v>SUBT EXT</v>
          </cell>
          <cell r="H362" t="str">
            <v>Padrão Mensal = 9,6</v>
          </cell>
          <cell r="I362" t="str">
            <v>Padrão Trimestral = 19,2</v>
          </cell>
          <cell r="J362" t="str">
            <v>Padrão Anual = 32</v>
          </cell>
        </row>
        <row r="363">
          <cell r="B363">
            <v>23771</v>
          </cell>
          <cell r="C363">
            <v>0.86950000000000005</v>
          </cell>
          <cell r="D363">
            <v>0.86260000000000003</v>
          </cell>
          <cell r="E363">
            <v>6.7999999999999996E-3</v>
          </cell>
          <cell r="F363">
            <v>0</v>
          </cell>
          <cell r="G363">
            <v>0</v>
          </cell>
          <cell r="H363">
            <v>9.6</v>
          </cell>
          <cell r="I363">
            <v>19.2</v>
          </cell>
          <cell r="J363">
            <v>32</v>
          </cell>
        </row>
        <row r="364">
          <cell r="B364">
            <v>23730</v>
          </cell>
          <cell r="C364">
            <v>2.0581999999999998</v>
          </cell>
          <cell r="D364">
            <v>2.0581999999999998</v>
          </cell>
          <cell r="E364">
            <v>0</v>
          </cell>
          <cell r="F364">
            <v>0</v>
          </cell>
          <cell r="G364">
            <v>0</v>
          </cell>
          <cell r="H364">
            <v>9.6</v>
          </cell>
          <cell r="I364">
            <v>19.2</v>
          </cell>
          <cell r="J364">
            <v>32</v>
          </cell>
        </row>
        <row r="365">
          <cell r="B365">
            <v>23730</v>
          </cell>
          <cell r="C365">
            <v>2.3999000000000001</v>
          </cell>
          <cell r="D365">
            <v>2.3980999999999999</v>
          </cell>
          <cell r="E365">
            <v>1.8E-3</v>
          </cell>
          <cell r="F365">
            <v>0</v>
          </cell>
          <cell r="G365">
            <v>0</v>
          </cell>
          <cell r="H365">
            <v>9.6</v>
          </cell>
          <cell r="I365">
            <v>19.2</v>
          </cell>
          <cell r="J365">
            <v>32</v>
          </cell>
        </row>
        <row r="366">
          <cell r="B366">
            <v>23744</v>
          </cell>
          <cell r="C366">
            <v>5.3259999999999996</v>
          </cell>
          <cell r="D366">
            <v>5.3173000000000004</v>
          </cell>
          <cell r="E366">
            <v>8.6E-3</v>
          </cell>
          <cell r="F366">
            <v>0</v>
          </cell>
          <cell r="G366">
            <v>0</v>
          </cell>
          <cell r="H366">
            <v>9.6</v>
          </cell>
          <cell r="I366">
            <v>19.2</v>
          </cell>
          <cell r="J366">
            <v>32</v>
          </cell>
        </row>
        <row r="367">
          <cell r="B367">
            <v>23730</v>
          </cell>
          <cell r="C367">
            <v>1.9819</v>
          </cell>
          <cell r="D367">
            <v>1.8952</v>
          </cell>
          <cell r="E367">
            <v>1.84E-2</v>
          </cell>
          <cell r="F367">
            <v>6.83E-2</v>
          </cell>
          <cell r="G367">
            <v>0</v>
          </cell>
          <cell r="H367">
            <v>9.6</v>
          </cell>
          <cell r="I367">
            <v>19.2</v>
          </cell>
          <cell r="J367">
            <v>32</v>
          </cell>
        </row>
        <row r="368">
          <cell r="B368">
            <v>23730</v>
          </cell>
          <cell r="C368">
            <v>0.997</v>
          </cell>
          <cell r="D368">
            <v>0.90910000000000002</v>
          </cell>
          <cell r="E368">
            <v>8.7900000000000006E-2</v>
          </cell>
          <cell r="F368">
            <v>0</v>
          </cell>
          <cell r="G368">
            <v>0</v>
          </cell>
          <cell r="H368">
            <v>9.6</v>
          </cell>
          <cell r="I368">
            <v>19.2</v>
          </cell>
          <cell r="J368">
            <v>32</v>
          </cell>
        </row>
        <row r="369">
          <cell r="B369">
            <v>23730</v>
          </cell>
          <cell r="C369">
            <v>0.89100000000000001</v>
          </cell>
          <cell r="D369">
            <v>0.86950000000000005</v>
          </cell>
          <cell r="E369">
            <v>2.1499999999999998E-2</v>
          </cell>
          <cell r="F369">
            <v>0</v>
          </cell>
          <cell r="G369">
            <v>0</v>
          </cell>
          <cell r="H369">
            <v>9.6</v>
          </cell>
          <cell r="I369">
            <v>19.2</v>
          </cell>
          <cell r="J369">
            <v>32</v>
          </cell>
        </row>
        <row r="370">
          <cell r="B370">
            <v>23730</v>
          </cell>
          <cell r="C370">
            <v>3.8698999999999999</v>
          </cell>
          <cell r="D370">
            <v>3.6738</v>
          </cell>
          <cell r="E370">
            <v>0.1278</v>
          </cell>
          <cell r="F370">
            <v>6.83E-2</v>
          </cell>
          <cell r="G370">
            <v>0</v>
          </cell>
          <cell r="H370">
            <v>9.6</v>
          </cell>
          <cell r="I370">
            <v>19.2</v>
          </cell>
          <cell r="J370">
            <v>32</v>
          </cell>
        </row>
        <row r="371">
          <cell r="B371">
            <v>23744</v>
          </cell>
          <cell r="C371">
            <v>1.542</v>
          </cell>
          <cell r="D371">
            <v>1.5375000000000001</v>
          </cell>
          <cell r="E371">
            <v>4.4000000000000003E-3</v>
          </cell>
          <cell r="F371">
            <v>0</v>
          </cell>
          <cell r="G371">
            <v>0</v>
          </cell>
          <cell r="H371">
            <v>9.6</v>
          </cell>
          <cell r="I371">
            <v>19.2</v>
          </cell>
          <cell r="J371">
            <v>32</v>
          </cell>
        </row>
        <row r="372">
          <cell r="B372">
            <v>23767</v>
          </cell>
          <cell r="C372">
            <v>0.91800000000000004</v>
          </cell>
          <cell r="D372">
            <v>0.91379999999999995</v>
          </cell>
          <cell r="E372">
            <v>4.1999999999999997E-3</v>
          </cell>
          <cell r="F372">
            <v>0</v>
          </cell>
          <cell r="G372">
            <v>0</v>
          </cell>
          <cell r="H372">
            <v>9.6</v>
          </cell>
          <cell r="I372">
            <v>19.2</v>
          </cell>
          <cell r="J372">
            <v>32</v>
          </cell>
        </row>
        <row r="373">
          <cell r="B373">
            <v>23754</v>
          </cell>
          <cell r="C373">
            <v>2.2418999999999998</v>
          </cell>
          <cell r="D373">
            <v>2.2418999999999998</v>
          </cell>
          <cell r="E373">
            <v>0</v>
          </cell>
          <cell r="F373">
            <v>0</v>
          </cell>
          <cell r="G373">
            <v>0</v>
          </cell>
          <cell r="H373">
            <v>9.6</v>
          </cell>
          <cell r="I373">
            <v>19.2</v>
          </cell>
          <cell r="J373">
            <v>32</v>
          </cell>
        </row>
        <row r="374">
          <cell r="B374">
            <v>23755</v>
          </cell>
          <cell r="C374">
            <v>4.7016</v>
          </cell>
          <cell r="D374">
            <v>4.6928999999999998</v>
          </cell>
          <cell r="E374">
            <v>8.6E-3</v>
          </cell>
          <cell r="F374">
            <v>0</v>
          </cell>
          <cell r="G374">
            <v>0</v>
          </cell>
          <cell r="H374">
            <v>9.6</v>
          </cell>
          <cell r="I374">
            <v>19.2</v>
          </cell>
          <cell r="J374">
            <v>32</v>
          </cell>
        </row>
        <row r="375">
          <cell r="B375">
            <v>23752</v>
          </cell>
          <cell r="C375">
            <v>0.80149999999999999</v>
          </cell>
          <cell r="D375">
            <v>0.78669999999999995</v>
          </cell>
          <cell r="E375">
            <v>1.4800000000000001E-2</v>
          </cell>
          <cell r="F375">
            <v>0</v>
          </cell>
          <cell r="G375">
            <v>0</v>
          </cell>
          <cell r="H375">
            <v>9.6</v>
          </cell>
          <cell r="I375">
            <v>19.2</v>
          </cell>
          <cell r="J375">
            <v>32</v>
          </cell>
        </row>
        <row r="376">
          <cell r="B376">
            <v>23752</v>
          </cell>
          <cell r="C376">
            <v>2.3588</v>
          </cell>
          <cell r="D376">
            <v>2.3544999999999998</v>
          </cell>
          <cell r="E376">
            <v>4.3E-3</v>
          </cell>
          <cell r="F376">
            <v>0</v>
          </cell>
          <cell r="G376">
            <v>0</v>
          </cell>
          <cell r="H376">
            <v>9.6</v>
          </cell>
          <cell r="I376">
            <v>19.2</v>
          </cell>
          <cell r="J376">
            <v>32</v>
          </cell>
        </row>
        <row r="377">
          <cell r="B377">
            <v>23752</v>
          </cell>
          <cell r="C377">
            <v>2.5219999999999998</v>
          </cell>
          <cell r="D377">
            <v>2.4068000000000001</v>
          </cell>
          <cell r="E377">
            <v>0.1152</v>
          </cell>
          <cell r="F377">
            <v>0</v>
          </cell>
          <cell r="G377">
            <v>0</v>
          </cell>
          <cell r="H377">
            <v>9.6</v>
          </cell>
          <cell r="I377">
            <v>19.2</v>
          </cell>
          <cell r="J377">
            <v>32</v>
          </cell>
        </row>
        <row r="378">
          <cell r="B378">
            <v>23752</v>
          </cell>
          <cell r="C378">
            <v>5.6822999999999997</v>
          </cell>
          <cell r="D378">
            <v>5.548</v>
          </cell>
          <cell r="E378">
            <v>0.1343</v>
          </cell>
          <cell r="F378">
            <v>0</v>
          </cell>
          <cell r="G378">
            <v>0</v>
          </cell>
          <cell r="I378">
            <v>19.2</v>
          </cell>
          <cell r="J378">
            <v>32</v>
          </cell>
        </row>
        <row r="379">
          <cell r="B379">
            <v>23745</v>
          </cell>
          <cell r="C379">
            <v>19.5807</v>
          </cell>
          <cell r="D379">
            <v>19.233000000000001</v>
          </cell>
          <cell r="E379">
            <v>0.27929999999999999</v>
          </cell>
          <cell r="F379">
            <v>6.83E-2</v>
          </cell>
          <cell r="G379">
            <v>0</v>
          </cell>
          <cell r="J379">
            <v>32</v>
          </cell>
        </row>
        <row r="381">
          <cell r="B381" t="str">
            <v>Evolução DEC Conjunto Itapevi</v>
          </cell>
        </row>
        <row r="382">
          <cell r="B382" t="str">
            <v>CONSUM</v>
          </cell>
          <cell r="C382" t="str">
            <v>TOTAL</v>
          </cell>
          <cell r="D382" t="str">
            <v>NPROG</v>
          </cell>
          <cell r="E382" t="str">
            <v>PROG</v>
          </cell>
          <cell r="F382" t="str">
            <v>SUBT INT</v>
          </cell>
          <cell r="G382" t="str">
            <v>SUBT EXT</v>
          </cell>
          <cell r="H382" t="str">
            <v>Padrão Mensal = 8,1</v>
          </cell>
          <cell r="I382" t="str">
            <v>Padrão Trimestral = 16,2</v>
          </cell>
          <cell r="J382" t="str">
            <v>Padrão Anual = 27</v>
          </cell>
        </row>
        <row r="383">
          <cell r="B383">
            <v>47768</v>
          </cell>
          <cell r="C383">
            <v>0.90539999999999998</v>
          </cell>
          <cell r="D383">
            <v>0.69310000000000005</v>
          </cell>
          <cell r="E383">
            <v>5.8299999999999998E-2</v>
          </cell>
          <cell r="F383">
            <v>0.154</v>
          </cell>
          <cell r="G383">
            <v>0</v>
          </cell>
          <cell r="H383">
            <v>8.1</v>
          </cell>
          <cell r="I383">
            <v>16.2</v>
          </cell>
          <cell r="J383">
            <v>27</v>
          </cell>
        </row>
        <row r="384">
          <cell r="B384">
            <v>47646</v>
          </cell>
          <cell r="C384">
            <v>0.57110000000000005</v>
          </cell>
          <cell r="D384">
            <v>0.50139999999999996</v>
          </cell>
          <cell r="E384">
            <v>6.9800000000000001E-2</v>
          </cell>
          <cell r="F384">
            <v>0</v>
          </cell>
          <cell r="G384">
            <v>0</v>
          </cell>
          <cell r="H384">
            <v>8.1</v>
          </cell>
          <cell r="I384">
            <v>16.2</v>
          </cell>
          <cell r="J384">
            <v>27</v>
          </cell>
        </row>
        <row r="385">
          <cell r="B385">
            <v>47454</v>
          </cell>
          <cell r="C385">
            <v>1.8368</v>
          </cell>
          <cell r="D385">
            <v>1.7727999999999999</v>
          </cell>
          <cell r="E385">
            <v>5.3900000000000003E-2</v>
          </cell>
          <cell r="F385">
            <v>1.01E-2</v>
          </cell>
          <cell r="G385">
            <v>0</v>
          </cell>
          <cell r="H385">
            <v>8.1</v>
          </cell>
          <cell r="I385">
            <v>16.2</v>
          </cell>
          <cell r="J385">
            <v>27</v>
          </cell>
        </row>
        <row r="386">
          <cell r="B386">
            <v>47623</v>
          </cell>
          <cell r="C386">
            <v>3.3098000000000001</v>
          </cell>
          <cell r="D386">
            <v>2.9634</v>
          </cell>
          <cell r="E386">
            <v>0.182</v>
          </cell>
          <cell r="F386">
            <v>0.16450000000000001</v>
          </cell>
          <cell r="G386">
            <v>0</v>
          </cell>
          <cell r="H386">
            <v>8.1</v>
          </cell>
          <cell r="I386">
            <v>16.2</v>
          </cell>
          <cell r="J386">
            <v>27</v>
          </cell>
        </row>
        <row r="387">
          <cell r="B387">
            <v>47453</v>
          </cell>
          <cell r="C387">
            <v>0.74180000000000001</v>
          </cell>
          <cell r="D387">
            <v>0.60880000000000001</v>
          </cell>
          <cell r="E387">
            <v>0.13300000000000001</v>
          </cell>
          <cell r="F387">
            <v>0</v>
          </cell>
          <cell r="G387">
            <v>0</v>
          </cell>
          <cell r="H387">
            <v>8.1</v>
          </cell>
          <cell r="I387">
            <v>16.2</v>
          </cell>
          <cell r="J387">
            <v>27</v>
          </cell>
        </row>
        <row r="388">
          <cell r="B388">
            <v>47453</v>
          </cell>
          <cell r="C388">
            <v>0.85640000000000005</v>
          </cell>
          <cell r="D388">
            <v>0.66220000000000001</v>
          </cell>
          <cell r="E388">
            <v>0.19420000000000001</v>
          </cell>
          <cell r="F388">
            <v>0</v>
          </cell>
          <cell r="G388">
            <v>0</v>
          </cell>
          <cell r="H388">
            <v>8.1</v>
          </cell>
          <cell r="I388">
            <v>16.2</v>
          </cell>
          <cell r="J388">
            <v>27</v>
          </cell>
        </row>
        <row r="389">
          <cell r="B389">
            <v>47453</v>
          </cell>
          <cell r="C389">
            <v>0.91279999999999994</v>
          </cell>
          <cell r="D389">
            <v>0.90469999999999995</v>
          </cell>
          <cell r="E389">
            <v>8.0999999999999996E-3</v>
          </cell>
          <cell r="F389">
            <v>0</v>
          </cell>
          <cell r="G389">
            <v>0</v>
          </cell>
          <cell r="H389">
            <v>8.1</v>
          </cell>
          <cell r="I389">
            <v>16.2</v>
          </cell>
          <cell r="J389">
            <v>27</v>
          </cell>
        </row>
        <row r="390">
          <cell r="B390">
            <v>47453</v>
          </cell>
          <cell r="C390">
            <v>2.5110000000000001</v>
          </cell>
          <cell r="D390">
            <v>2.1757</v>
          </cell>
          <cell r="E390">
            <v>0.33529999999999999</v>
          </cell>
          <cell r="F390">
            <v>0</v>
          </cell>
          <cell r="G390">
            <v>0</v>
          </cell>
          <cell r="H390">
            <v>8.1</v>
          </cell>
          <cell r="I390">
            <v>16.2</v>
          </cell>
          <cell r="J390">
            <v>27</v>
          </cell>
        </row>
        <row r="391">
          <cell r="B391">
            <v>47498</v>
          </cell>
          <cell r="C391">
            <v>1.6073999999999999</v>
          </cell>
          <cell r="D391">
            <v>1.5779000000000001</v>
          </cell>
          <cell r="E391">
            <v>2.9499999999999998E-2</v>
          </cell>
          <cell r="F391">
            <v>0</v>
          </cell>
          <cell r="G391">
            <v>0</v>
          </cell>
          <cell r="H391">
            <v>8.1</v>
          </cell>
          <cell r="I391">
            <v>16.2</v>
          </cell>
          <cell r="J391">
            <v>27</v>
          </cell>
        </row>
        <row r="392">
          <cell r="B392">
            <v>47492</v>
          </cell>
          <cell r="C392">
            <v>0.40410000000000001</v>
          </cell>
          <cell r="D392">
            <v>0.32500000000000001</v>
          </cell>
          <cell r="E392">
            <v>2.5899999999999999E-2</v>
          </cell>
          <cell r="F392">
            <v>3.2000000000000002E-3</v>
          </cell>
          <cell r="G392">
            <v>0.05</v>
          </cell>
          <cell r="H392">
            <v>8.1</v>
          </cell>
          <cell r="I392">
            <v>16.2</v>
          </cell>
          <cell r="J392">
            <v>27</v>
          </cell>
        </row>
        <row r="393">
          <cell r="B393">
            <v>47492</v>
          </cell>
          <cell r="C393">
            <v>1.4452</v>
          </cell>
          <cell r="D393">
            <v>1.4005000000000001</v>
          </cell>
          <cell r="E393">
            <v>4.4699999999999997E-2</v>
          </cell>
          <cell r="F393">
            <v>0</v>
          </cell>
          <cell r="G393">
            <v>0</v>
          </cell>
          <cell r="H393">
            <v>8.1</v>
          </cell>
          <cell r="I393">
            <v>16.2</v>
          </cell>
          <cell r="J393">
            <v>27</v>
          </cell>
        </row>
        <row r="394">
          <cell r="B394">
            <v>47494</v>
          </cell>
          <cell r="C394">
            <v>3.4567999999999999</v>
          </cell>
          <cell r="D394">
            <v>3.3035000000000001</v>
          </cell>
          <cell r="E394">
            <v>0.10009999999999999</v>
          </cell>
          <cell r="F394">
            <v>3.2000000000000002E-3</v>
          </cell>
          <cell r="G394">
            <v>0.05</v>
          </cell>
          <cell r="H394">
            <v>8.1</v>
          </cell>
          <cell r="I394">
            <v>16.2</v>
          </cell>
          <cell r="J394">
            <v>27</v>
          </cell>
        </row>
        <row r="395">
          <cell r="B395">
            <v>47500</v>
          </cell>
          <cell r="C395">
            <v>1.0472999999999999</v>
          </cell>
          <cell r="D395">
            <v>0.71579999999999999</v>
          </cell>
          <cell r="E395">
            <v>9.8199999999999996E-2</v>
          </cell>
          <cell r="F395">
            <v>0</v>
          </cell>
          <cell r="G395">
            <v>0.23330000000000001</v>
          </cell>
          <cell r="H395">
            <v>8.1</v>
          </cell>
          <cell r="I395">
            <v>16.2</v>
          </cell>
          <cell r="J395">
            <v>27</v>
          </cell>
        </row>
        <row r="396">
          <cell r="B396">
            <v>47566</v>
          </cell>
          <cell r="C396">
            <v>1.6408</v>
          </cell>
          <cell r="D396">
            <v>1.5508999999999999</v>
          </cell>
          <cell r="E396">
            <v>8.8800000000000004E-2</v>
          </cell>
          <cell r="F396">
            <v>1.1000000000000001E-3</v>
          </cell>
          <cell r="G396">
            <v>0</v>
          </cell>
          <cell r="H396">
            <v>8.1</v>
          </cell>
          <cell r="I396">
            <v>16.2</v>
          </cell>
          <cell r="J396">
            <v>27</v>
          </cell>
        </row>
        <row r="397">
          <cell r="B397">
            <v>47567</v>
          </cell>
          <cell r="C397">
            <v>2.0632000000000001</v>
          </cell>
          <cell r="D397">
            <v>1.9724999999999999</v>
          </cell>
          <cell r="E397">
            <v>3.7600000000000001E-2</v>
          </cell>
          <cell r="F397">
            <v>5.3100000000000001E-2</v>
          </cell>
          <cell r="G397">
            <v>0</v>
          </cell>
          <cell r="H397">
            <v>8.1</v>
          </cell>
          <cell r="I397">
            <v>16.2</v>
          </cell>
          <cell r="J397">
            <v>27</v>
          </cell>
        </row>
        <row r="398">
          <cell r="B398">
            <v>47544</v>
          </cell>
          <cell r="C398">
            <v>4.7521000000000004</v>
          </cell>
          <cell r="D398">
            <v>4.2401999999999997</v>
          </cell>
          <cell r="E398">
            <v>0.22459999999999999</v>
          </cell>
          <cell r="F398">
            <v>5.4199999999999998E-2</v>
          </cell>
          <cell r="G398">
            <v>0.2331</v>
          </cell>
          <cell r="I398">
            <v>16.2</v>
          </cell>
          <cell r="J398">
            <v>27</v>
          </cell>
        </row>
        <row r="399">
          <cell r="B399">
            <v>47529</v>
          </cell>
          <cell r="C399">
            <v>14.0311</v>
          </cell>
          <cell r="D399">
            <v>12.683999999999999</v>
          </cell>
          <cell r="E399">
            <v>0.84179999999999999</v>
          </cell>
          <cell r="F399">
            <v>0.2223</v>
          </cell>
          <cell r="G399">
            <v>0.28310000000000002</v>
          </cell>
          <cell r="J399">
            <v>27</v>
          </cell>
        </row>
        <row r="401">
          <cell r="B401" t="str">
            <v>Evolução DEC Conjunto Itaquera - Iguatemi</v>
          </cell>
        </row>
        <row r="402">
          <cell r="B402" t="str">
            <v>CONSUM</v>
          </cell>
          <cell r="C402" t="str">
            <v>TOTAL</v>
          </cell>
          <cell r="D402" t="str">
            <v>NPROG</v>
          </cell>
          <cell r="E402" t="str">
            <v>PROG</v>
          </cell>
          <cell r="F402" t="str">
            <v>SUBT INT</v>
          </cell>
          <cell r="G402" t="str">
            <v>SUBT EXT</v>
          </cell>
          <cell r="H402" t="str">
            <v>Padrão Mensal = 4,8</v>
          </cell>
          <cell r="I402" t="str">
            <v>Padrão Trimestral = 9,6</v>
          </cell>
          <cell r="J402" t="str">
            <v>Padrão Anual = 16</v>
          </cell>
        </row>
        <row r="403">
          <cell r="B403">
            <v>242274</v>
          </cell>
          <cell r="C403">
            <v>0.9839</v>
          </cell>
          <cell r="D403">
            <v>0.64229999999999998</v>
          </cell>
          <cell r="E403">
            <v>0.34160000000000001</v>
          </cell>
          <cell r="F403">
            <v>0</v>
          </cell>
          <cell r="G403">
            <v>0</v>
          </cell>
          <cell r="H403">
            <v>4.8</v>
          </cell>
          <cell r="I403">
            <v>9.6</v>
          </cell>
          <cell r="J403">
            <v>16</v>
          </cell>
        </row>
        <row r="404">
          <cell r="B404">
            <v>242262</v>
          </cell>
          <cell r="C404">
            <v>0.56699999999999995</v>
          </cell>
          <cell r="D404">
            <v>0.44500000000000001</v>
          </cell>
          <cell r="E404">
            <v>0.122</v>
          </cell>
          <cell r="F404">
            <v>0</v>
          </cell>
          <cell r="G404">
            <v>0</v>
          </cell>
          <cell r="H404">
            <v>4.8</v>
          </cell>
          <cell r="I404">
            <v>9.6</v>
          </cell>
          <cell r="J404">
            <v>16</v>
          </cell>
        </row>
        <row r="405">
          <cell r="B405">
            <v>242250</v>
          </cell>
          <cell r="C405">
            <v>1.1406000000000001</v>
          </cell>
          <cell r="D405">
            <v>1.0868</v>
          </cell>
          <cell r="E405">
            <v>5.3800000000000001E-2</v>
          </cell>
          <cell r="F405">
            <v>0</v>
          </cell>
          <cell r="G405">
            <v>0</v>
          </cell>
          <cell r="H405">
            <v>4.8</v>
          </cell>
          <cell r="I405">
            <v>9.6</v>
          </cell>
          <cell r="J405">
            <v>16</v>
          </cell>
        </row>
        <row r="406">
          <cell r="B406">
            <v>242262</v>
          </cell>
          <cell r="C406">
            <v>2.6915</v>
          </cell>
          <cell r="D406">
            <v>2.1741000000000001</v>
          </cell>
          <cell r="E406">
            <v>0.51739999999999997</v>
          </cell>
          <cell r="F406">
            <v>0</v>
          </cell>
          <cell r="G406">
            <v>0</v>
          </cell>
          <cell r="H406">
            <v>4.8</v>
          </cell>
          <cell r="I406">
            <v>9.6</v>
          </cell>
          <cell r="J406">
            <v>16</v>
          </cell>
        </row>
        <row r="407">
          <cell r="B407">
            <v>242231</v>
          </cell>
          <cell r="C407">
            <v>0.53869999999999996</v>
          </cell>
          <cell r="D407">
            <v>0.498</v>
          </cell>
          <cell r="E407">
            <v>3.4599999999999999E-2</v>
          </cell>
          <cell r="F407">
            <v>6.1000000000000004E-3</v>
          </cell>
          <cell r="G407">
            <v>0</v>
          </cell>
          <cell r="H407">
            <v>4.8</v>
          </cell>
          <cell r="I407">
            <v>9.6</v>
          </cell>
          <cell r="J407">
            <v>16</v>
          </cell>
        </row>
        <row r="408">
          <cell r="B408">
            <v>242224</v>
          </cell>
          <cell r="C408">
            <v>0.85860000000000003</v>
          </cell>
          <cell r="D408">
            <v>0.78690000000000004</v>
          </cell>
          <cell r="E408">
            <v>7.17E-2</v>
          </cell>
          <cell r="F408">
            <v>0</v>
          </cell>
          <cell r="G408">
            <v>0</v>
          </cell>
          <cell r="H408">
            <v>4.8</v>
          </cell>
          <cell r="I408">
            <v>9.6</v>
          </cell>
          <cell r="J408">
            <v>16</v>
          </cell>
        </row>
        <row r="409">
          <cell r="B409">
            <v>242224</v>
          </cell>
          <cell r="C409">
            <v>0.94879999999999998</v>
          </cell>
          <cell r="D409">
            <v>0.70879999999999999</v>
          </cell>
          <cell r="E409">
            <v>0.22259999999999999</v>
          </cell>
          <cell r="F409">
            <v>1.7399999999999999E-2</v>
          </cell>
          <cell r="G409">
            <v>0</v>
          </cell>
          <cell r="H409">
            <v>4.8</v>
          </cell>
          <cell r="I409">
            <v>9.6</v>
          </cell>
          <cell r="J409">
            <v>16</v>
          </cell>
        </row>
        <row r="410">
          <cell r="B410">
            <v>242226</v>
          </cell>
          <cell r="C410">
            <v>2.3460999999999999</v>
          </cell>
          <cell r="D410">
            <v>1.9937</v>
          </cell>
          <cell r="E410">
            <v>0.32890000000000003</v>
          </cell>
          <cell r="F410">
            <v>2.35E-2</v>
          </cell>
          <cell r="G410">
            <v>0</v>
          </cell>
          <cell r="H410">
            <v>4.8</v>
          </cell>
          <cell r="I410">
            <v>9.6</v>
          </cell>
          <cell r="J410">
            <v>16</v>
          </cell>
        </row>
        <row r="411">
          <cell r="B411">
            <v>242168</v>
          </cell>
          <cell r="C411">
            <v>1.2185999999999999</v>
          </cell>
          <cell r="D411">
            <v>1.0905</v>
          </cell>
          <cell r="E411">
            <v>6.4799999999999996E-2</v>
          </cell>
          <cell r="F411">
            <v>6.3399999999999998E-2</v>
          </cell>
          <cell r="G411">
            <v>0</v>
          </cell>
          <cell r="H411">
            <v>4.8</v>
          </cell>
          <cell r="I411">
            <v>9.6</v>
          </cell>
          <cell r="J411">
            <v>16</v>
          </cell>
        </row>
        <row r="412">
          <cell r="B412">
            <v>242124</v>
          </cell>
          <cell r="C412">
            <v>1.3204</v>
          </cell>
          <cell r="D412">
            <v>1.0159</v>
          </cell>
          <cell r="E412">
            <v>0.30449999999999999</v>
          </cell>
          <cell r="F412">
            <v>0</v>
          </cell>
          <cell r="G412">
            <v>0</v>
          </cell>
          <cell r="H412">
            <v>4.8</v>
          </cell>
          <cell r="I412">
            <v>9.6</v>
          </cell>
          <cell r="J412">
            <v>16</v>
          </cell>
        </row>
        <row r="413">
          <cell r="B413">
            <v>242028</v>
          </cell>
          <cell r="C413">
            <v>0.59160000000000001</v>
          </cell>
          <cell r="D413">
            <v>0.45889999999999997</v>
          </cell>
          <cell r="E413">
            <v>0.13270000000000001</v>
          </cell>
          <cell r="F413">
            <v>0</v>
          </cell>
          <cell r="G413">
            <v>0</v>
          </cell>
          <cell r="H413">
            <v>4.8</v>
          </cell>
          <cell r="I413">
            <v>9.6</v>
          </cell>
          <cell r="J413">
            <v>16</v>
          </cell>
        </row>
        <row r="414">
          <cell r="B414">
            <v>242107</v>
          </cell>
          <cell r="C414">
            <v>3.1307999999999998</v>
          </cell>
          <cell r="D414">
            <v>2.5655000000000001</v>
          </cell>
          <cell r="E414">
            <v>0.502</v>
          </cell>
          <cell r="F414">
            <v>6.3399999999999998E-2</v>
          </cell>
          <cell r="G414">
            <v>0</v>
          </cell>
          <cell r="H414">
            <v>4.8</v>
          </cell>
          <cell r="I414">
            <v>9.6</v>
          </cell>
          <cell r="J414">
            <v>16</v>
          </cell>
        </row>
        <row r="415">
          <cell r="B415">
            <v>242028</v>
          </cell>
          <cell r="C415">
            <v>0.45650000000000002</v>
          </cell>
          <cell r="D415">
            <v>0.2893</v>
          </cell>
          <cell r="E415">
            <v>0.1671</v>
          </cell>
          <cell r="F415">
            <v>0</v>
          </cell>
          <cell r="G415">
            <v>0</v>
          </cell>
          <cell r="H415">
            <v>4.8</v>
          </cell>
          <cell r="I415">
            <v>9.6</v>
          </cell>
          <cell r="J415">
            <v>16</v>
          </cell>
        </row>
        <row r="416">
          <cell r="B416">
            <v>244205</v>
          </cell>
          <cell r="C416">
            <v>1.1580999999999999</v>
          </cell>
          <cell r="D416">
            <v>0.91049999999999998</v>
          </cell>
          <cell r="E416">
            <v>0.1444</v>
          </cell>
          <cell r="F416">
            <v>0.1032</v>
          </cell>
          <cell r="G416">
            <v>0</v>
          </cell>
          <cell r="H416">
            <v>4.8</v>
          </cell>
          <cell r="I416">
            <v>9.6</v>
          </cell>
          <cell r="J416">
            <v>16</v>
          </cell>
        </row>
        <row r="417">
          <cell r="B417">
            <v>244138</v>
          </cell>
          <cell r="C417">
            <v>2.5566</v>
          </cell>
          <cell r="D417">
            <v>2.0625</v>
          </cell>
          <cell r="E417">
            <v>0.37159999999999999</v>
          </cell>
          <cell r="F417">
            <v>8.3799999999999999E-2</v>
          </cell>
          <cell r="G417">
            <v>3.8699999999999998E-2</v>
          </cell>
          <cell r="H417">
            <v>4.8</v>
          </cell>
          <cell r="I417">
            <v>9.6</v>
          </cell>
          <cell r="J417">
            <v>16</v>
          </cell>
        </row>
        <row r="418">
          <cell r="B418">
            <v>243457</v>
          </cell>
          <cell r="C418">
            <v>4.1791999999999998</v>
          </cell>
          <cell r="D418">
            <v>3.2692000000000001</v>
          </cell>
          <cell r="E418">
            <v>0.68359999999999999</v>
          </cell>
          <cell r="F418">
            <v>0.18759999999999999</v>
          </cell>
          <cell r="G418">
            <v>3.8800000000000001E-2</v>
          </cell>
          <cell r="I418">
            <v>9.6</v>
          </cell>
          <cell r="J418">
            <v>16</v>
          </cell>
        </row>
        <row r="419">
          <cell r="B419">
            <v>242513</v>
          </cell>
          <cell r="C419">
            <v>12.3531</v>
          </cell>
          <cell r="D419">
            <v>10.0063</v>
          </cell>
          <cell r="E419">
            <v>2.0327999999999999</v>
          </cell>
          <cell r="F419">
            <v>0.27510000000000001</v>
          </cell>
          <cell r="G419">
            <v>3.9E-2</v>
          </cell>
          <cell r="J419">
            <v>16</v>
          </cell>
        </row>
        <row r="421">
          <cell r="B421" t="str">
            <v>Evolução DEC Conjunto Jabaquara</v>
          </cell>
        </row>
        <row r="422">
          <cell r="B422" t="str">
            <v>CONSUM</v>
          </cell>
          <cell r="C422" t="str">
            <v>TOTAL</v>
          </cell>
          <cell r="D422" t="str">
            <v>NPROG</v>
          </cell>
          <cell r="E422" t="str">
            <v>PROG</v>
          </cell>
          <cell r="F422" t="str">
            <v>SUBT INT</v>
          </cell>
          <cell r="G422" t="str">
            <v>SUBT EXT</v>
          </cell>
          <cell r="H422" t="str">
            <v>Padrão Mensal = 2,7</v>
          </cell>
          <cell r="I422" t="str">
            <v>Padrão Trimestral = 5,4</v>
          </cell>
          <cell r="J422" t="str">
            <v>Padrão Anual = 9</v>
          </cell>
        </row>
        <row r="423">
          <cell r="B423">
            <v>121396</v>
          </cell>
          <cell r="C423">
            <v>0.52900000000000003</v>
          </cell>
          <cell r="D423">
            <v>0.51480000000000004</v>
          </cell>
          <cell r="E423">
            <v>5.0000000000000001E-3</v>
          </cell>
          <cell r="F423">
            <v>9.1999999999999998E-3</v>
          </cell>
          <cell r="G423">
            <v>0</v>
          </cell>
          <cell r="H423">
            <v>2.7</v>
          </cell>
          <cell r="I423">
            <v>5.4</v>
          </cell>
          <cell r="J423">
            <v>9</v>
          </cell>
        </row>
        <row r="424">
          <cell r="B424">
            <v>121366</v>
          </cell>
          <cell r="C424">
            <v>0.57540000000000002</v>
          </cell>
          <cell r="D424">
            <v>0.55379999999999996</v>
          </cell>
          <cell r="E424">
            <v>9.2999999999999992E-3</v>
          </cell>
          <cell r="F424">
            <v>1.23E-2</v>
          </cell>
          <cell r="G424">
            <v>0</v>
          </cell>
          <cell r="H424">
            <v>2.7</v>
          </cell>
          <cell r="I424">
            <v>5.4</v>
          </cell>
          <cell r="J424">
            <v>9</v>
          </cell>
        </row>
        <row r="425">
          <cell r="B425">
            <v>121378</v>
          </cell>
          <cell r="C425">
            <v>0.3463</v>
          </cell>
          <cell r="D425">
            <v>0.32929999999999998</v>
          </cell>
          <cell r="E425">
            <v>1.7000000000000001E-2</v>
          </cell>
          <cell r="F425">
            <v>0</v>
          </cell>
          <cell r="G425">
            <v>0</v>
          </cell>
          <cell r="H425">
            <v>2.7</v>
          </cell>
          <cell r="I425">
            <v>5.4</v>
          </cell>
          <cell r="J425">
            <v>9</v>
          </cell>
        </row>
        <row r="426">
          <cell r="B426">
            <v>121380</v>
          </cell>
          <cell r="C426">
            <v>1.4507000000000001</v>
          </cell>
          <cell r="D426">
            <v>1.3978999999999999</v>
          </cell>
          <cell r="E426">
            <v>3.1300000000000001E-2</v>
          </cell>
          <cell r="F426">
            <v>2.1499999999999998E-2</v>
          </cell>
          <cell r="G426">
            <v>0</v>
          </cell>
          <cell r="H426">
            <v>2.7</v>
          </cell>
          <cell r="I426">
            <v>5.4</v>
          </cell>
          <cell r="J426">
            <v>9</v>
          </cell>
        </row>
        <row r="427">
          <cell r="B427">
            <v>121411</v>
          </cell>
          <cell r="C427">
            <v>0.16600000000000001</v>
          </cell>
          <cell r="D427">
            <v>0.156</v>
          </cell>
          <cell r="E427">
            <v>9.9000000000000008E-3</v>
          </cell>
          <cell r="F427">
            <v>0</v>
          </cell>
          <cell r="G427">
            <v>0</v>
          </cell>
          <cell r="H427">
            <v>2.7</v>
          </cell>
          <cell r="I427">
            <v>5.4</v>
          </cell>
          <cell r="J427">
            <v>9</v>
          </cell>
        </row>
        <row r="428">
          <cell r="B428">
            <v>121405</v>
          </cell>
          <cell r="C428">
            <v>0.36870000000000003</v>
          </cell>
          <cell r="D428">
            <v>0.32</v>
          </cell>
          <cell r="E428">
            <v>4.8800000000000003E-2</v>
          </cell>
          <cell r="F428">
            <v>0</v>
          </cell>
          <cell r="G428">
            <v>0</v>
          </cell>
          <cell r="H428">
            <v>2.7</v>
          </cell>
          <cell r="I428">
            <v>5.4</v>
          </cell>
          <cell r="J428">
            <v>9</v>
          </cell>
        </row>
        <row r="429">
          <cell r="B429">
            <v>121405</v>
          </cell>
          <cell r="C429">
            <v>0.3049</v>
          </cell>
          <cell r="D429">
            <v>0.2487</v>
          </cell>
          <cell r="E429">
            <v>3.4000000000000002E-2</v>
          </cell>
          <cell r="F429">
            <v>2.2200000000000001E-2</v>
          </cell>
          <cell r="G429">
            <v>0</v>
          </cell>
          <cell r="H429">
            <v>2.7</v>
          </cell>
          <cell r="I429">
            <v>5.4</v>
          </cell>
          <cell r="J429">
            <v>9</v>
          </cell>
        </row>
        <row r="430">
          <cell r="B430">
            <v>121407</v>
          </cell>
          <cell r="C430">
            <v>0.83960000000000001</v>
          </cell>
          <cell r="D430">
            <v>0.72470000000000001</v>
          </cell>
          <cell r="E430">
            <v>9.2700000000000005E-2</v>
          </cell>
          <cell r="F430">
            <v>2.2200000000000001E-2</v>
          </cell>
          <cell r="G430">
            <v>0</v>
          </cell>
          <cell r="H430">
            <v>2.7</v>
          </cell>
          <cell r="I430">
            <v>5.4</v>
          </cell>
          <cell r="J430">
            <v>9</v>
          </cell>
        </row>
        <row r="431">
          <cell r="B431">
            <v>121242</v>
          </cell>
          <cell r="C431">
            <v>0.36380000000000001</v>
          </cell>
          <cell r="D431">
            <v>0.33019999999999999</v>
          </cell>
          <cell r="E431">
            <v>1.9699999999999999E-2</v>
          </cell>
          <cell r="F431">
            <v>1.3899999999999999E-2</v>
          </cell>
          <cell r="G431">
            <v>0</v>
          </cell>
          <cell r="H431">
            <v>2.7</v>
          </cell>
          <cell r="I431">
            <v>5.4</v>
          </cell>
          <cell r="J431">
            <v>9</v>
          </cell>
        </row>
        <row r="432">
          <cell r="B432">
            <v>121163</v>
          </cell>
          <cell r="C432">
            <v>0.44619999999999999</v>
          </cell>
          <cell r="D432">
            <v>0.40410000000000001</v>
          </cell>
          <cell r="E432">
            <v>4.2099999999999999E-2</v>
          </cell>
          <cell r="F432">
            <v>0</v>
          </cell>
          <cell r="G432">
            <v>0</v>
          </cell>
          <cell r="H432">
            <v>2.7</v>
          </cell>
          <cell r="I432">
            <v>5.4</v>
          </cell>
          <cell r="J432">
            <v>9</v>
          </cell>
        </row>
        <row r="433">
          <cell r="B433">
            <v>121159</v>
          </cell>
          <cell r="C433">
            <v>0.39800000000000002</v>
          </cell>
          <cell r="D433">
            <v>0.36980000000000002</v>
          </cell>
          <cell r="E433">
            <v>2.8199999999999999E-2</v>
          </cell>
          <cell r="F433">
            <v>0</v>
          </cell>
          <cell r="G433">
            <v>0</v>
          </cell>
          <cell r="H433">
            <v>2.7</v>
          </cell>
          <cell r="I433">
            <v>5.4</v>
          </cell>
          <cell r="J433">
            <v>9</v>
          </cell>
        </row>
        <row r="434">
          <cell r="B434">
            <v>121188</v>
          </cell>
          <cell r="C434">
            <v>1.208</v>
          </cell>
          <cell r="D434">
            <v>1.1041000000000001</v>
          </cell>
          <cell r="E434">
            <v>0.09</v>
          </cell>
          <cell r="F434">
            <v>1.3899999999999999E-2</v>
          </cell>
          <cell r="G434">
            <v>0</v>
          </cell>
          <cell r="H434">
            <v>2.7</v>
          </cell>
          <cell r="I434">
            <v>5.4</v>
          </cell>
          <cell r="J434">
            <v>9</v>
          </cell>
        </row>
        <row r="435">
          <cell r="B435">
            <v>121142</v>
          </cell>
          <cell r="C435">
            <v>0.158</v>
          </cell>
          <cell r="D435">
            <v>0.12720000000000001</v>
          </cell>
          <cell r="E435">
            <v>3.09E-2</v>
          </cell>
          <cell r="F435">
            <v>0</v>
          </cell>
          <cell r="G435">
            <v>0</v>
          </cell>
          <cell r="H435">
            <v>2.7</v>
          </cell>
          <cell r="I435">
            <v>5.4</v>
          </cell>
          <cell r="J435">
            <v>9</v>
          </cell>
        </row>
        <row r="436">
          <cell r="B436">
            <v>121072</v>
          </cell>
          <cell r="C436">
            <v>0.45179999999999998</v>
          </cell>
          <cell r="D436">
            <v>0.40039999999999998</v>
          </cell>
          <cell r="E436">
            <v>5.1400000000000001E-2</v>
          </cell>
          <cell r="F436">
            <v>0</v>
          </cell>
          <cell r="G436">
            <v>0</v>
          </cell>
          <cell r="H436">
            <v>2.7</v>
          </cell>
          <cell r="I436">
            <v>5.4</v>
          </cell>
          <cell r="J436">
            <v>9</v>
          </cell>
        </row>
        <row r="437">
          <cell r="B437">
            <v>121053</v>
          </cell>
          <cell r="C437">
            <v>0.50380000000000003</v>
          </cell>
          <cell r="D437">
            <v>0.34510000000000002</v>
          </cell>
          <cell r="E437">
            <v>0.15870000000000001</v>
          </cell>
          <cell r="F437">
            <v>0</v>
          </cell>
          <cell r="G437">
            <v>0</v>
          </cell>
          <cell r="H437">
            <v>2.7</v>
          </cell>
          <cell r="I437">
            <v>5.4</v>
          </cell>
          <cell r="J437">
            <v>9</v>
          </cell>
        </row>
        <row r="438">
          <cell r="B438">
            <v>121089</v>
          </cell>
          <cell r="C438">
            <v>1.1134999999999999</v>
          </cell>
          <cell r="D438">
            <v>0.87260000000000004</v>
          </cell>
          <cell r="E438">
            <v>0.24099999999999999</v>
          </cell>
          <cell r="F438">
            <v>0</v>
          </cell>
          <cell r="G438">
            <v>0</v>
          </cell>
          <cell r="I438">
            <v>5.4</v>
          </cell>
          <cell r="J438">
            <v>9</v>
          </cell>
        </row>
        <row r="439">
          <cell r="B439">
            <v>121266</v>
          </cell>
          <cell r="C439">
            <v>4.6116999999999999</v>
          </cell>
          <cell r="D439">
            <v>4.0994000000000002</v>
          </cell>
          <cell r="E439">
            <v>0.45469999999999999</v>
          </cell>
          <cell r="F439">
            <v>5.7599999999999998E-2</v>
          </cell>
          <cell r="G439">
            <v>0</v>
          </cell>
          <cell r="J439">
            <v>9</v>
          </cell>
        </row>
        <row r="441">
          <cell r="B441" t="str">
            <v>Evolução DEC Conjunto Jaçanã</v>
          </cell>
        </row>
        <row r="442">
          <cell r="B442" t="str">
            <v>CONSUM</v>
          </cell>
          <cell r="C442" t="str">
            <v>TOTAL</v>
          </cell>
          <cell r="D442" t="str">
            <v>NPROG</v>
          </cell>
          <cell r="E442" t="str">
            <v>PROG</v>
          </cell>
          <cell r="F442" t="str">
            <v>SUBT INT</v>
          </cell>
          <cell r="G442" t="str">
            <v>SUBT EXT</v>
          </cell>
          <cell r="H442" t="str">
            <v>Padrão Mensal = 4,8</v>
          </cell>
          <cell r="I442" t="str">
            <v>Padrão Trimestral = 9,6</v>
          </cell>
          <cell r="J442" t="str">
            <v>Padrão Anual = 16</v>
          </cell>
        </row>
        <row r="443">
          <cell r="B443">
            <v>72597</v>
          </cell>
          <cell r="C443">
            <v>0.89849999999999997</v>
          </cell>
          <cell r="D443">
            <v>0.81399999999999995</v>
          </cell>
          <cell r="E443">
            <v>6.3600000000000004E-2</v>
          </cell>
          <cell r="F443">
            <v>2.0899999999999998E-2</v>
          </cell>
          <cell r="G443">
            <v>0</v>
          </cell>
          <cell r="H443">
            <v>4.8</v>
          </cell>
          <cell r="I443">
            <v>9.6</v>
          </cell>
          <cell r="J443">
            <v>16</v>
          </cell>
        </row>
        <row r="444">
          <cell r="B444">
            <v>72597</v>
          </cell>
          <cell r="C444">
            <v>0.70679999999999998</v>
          </cell>
          <cell r="D444">
            <v>0.61240000000000006</v>
          </cell>
          <cell r="E444">
            <v>9.4399999999999998E-2</v>
          </cell>
          <cell r="F444">
            <v>0</v>
          </cell>
          <cell r="G444">
            <v>0</v>
          </cell>
          <cell r="H444">
            <v>4.8</v>
          </cell>
          <cell r="I444">
            <v>9.6</v>
          </cell>
          <cell r="J444">
            <v>16</v>
          </cell>
        </row>
        <row r="445">
          <cell r="B445">
            <v>72582</v>
          </cell>
          <cell r="C445">
            <v>0.62370000000000003</v>
          </cell>
          <cell r="D445">
            <v>0.59909999999999997</v>
          </cell>
          <cell r="E445">
            <v>2.46E-2</v>
          </cell>
          <cell r="F445">
            <v>0</v>
          </cell>
          <cell r="G445">
            <v>0</v>
          </cell>
          <cell r="H445">
            <v>4.8</v>
          </cell>
          <cell r="I445">
            <v>9.6</v>
          </cell>
          <cell r="J445">
            <v>16</v>
          </cell>
        </row>
        <row r="446">
          <cell r="B446">
            <v>72592</v>
          </cell>
          <cell r="C446">
            <v>2.2290000000000001</v>
          </cell>
          <cell r="D446">
            <v>2.0255000000000001</v>
          </cell>
          <cell r="E446">
            <v>0.18260000000000001</v>
          </cell>
          <cell r="F446">
            <v>2.0899999999999998E-2</v>
          </cell>
          <cell r="G446">
            <v>0</v>
          </cell>
          <cell r="H446">
            <v>4.8</v>
          </cell>
          <cell r="I446">
            <v>9.6</v>
          </cell>
          <cell r="J446">
            <v>16</v>
          </cell>
        </row>
        <row r="447">
          <cell r="B447">
            <v>72539</v>
          </cell>
          <cell r="C447">
            <v>0.1014</v>
          </cell>
          <cell r="D447">
            <v>6.5100000000000005E-2</v>
          </cell>
          <cell r="E447">
            <v>3.6299999999999999E-2</v>
          </cell>
          <cell r="F447">
            <v>0</v>
          </cell>
          <cell r="G447">
            <v>0</v>
          </cell>
          <cell r="H447">
            <v>4.8</v>
          </cell>
          <cell r="I447">
            <v>9.6</v>
          </cell>
          <cell r="J447">
            <v>16</v>
          </cell>
        </row>
        <row r="448">
          <cell r="B448">
            <v>72539</v>
          </cell>
          <cell r="C448">
            <v>0.32690000000000002</v>
          </cell>
          <cell r="D448">
            <v>0.2984</v>
          </cell>
          <cell r="E448">
            <v>2.8500000000000001E-2</v>
          </cell>
          <cell r="F448">
            <v>0</v>
          </cell>
          <cell r="G448">
            <v>0</v>
          </cell>
          <cell r="H448">
            <v>4.8</v>
          </cell>
          <cell r="I448">
            <v>9.6</v>
          </cell>
          <cell r="J448">
            <v>16</v>
          </cell>
        </row>
        <row r="449">
          <cell r="B449">
            <v>72539</v>
          </cell>
          <cell r="C449">
            <v>0.4531</v>
          </cell>
          <cell r="D449">
            <v>0.39679999999999999</v>
          </cell>
          <cell r="E449">
            <v>5.6300000000000003E-2</v>
          </cell>
          <cell r="F449">
            <v>0</v>
          </cell>
          <cell r="G449">
            <v>0</v>
          </cell>
          <cell r="H449">
            <v>4.8</v>
          </cell>
          <cell r="I449">
            <v>9.6</v>
          </cell>
          <cell r="J449">
            <v>16</v>
          </cell>
        </row>
        <row r="450">
          <cell r="B450">
            <v>72539</v>
          </cell>
          <cell r="C450">
            <v>0.88139999999999996</v>
          </cell>
          <cell r="D450">
            <v>0.76029999999999998</v>
          </cell>
          <cell r="E450">
            <v>0.1211</v>
          </cell>
          <cell r="F450">
            <v>0</v>
          </cell>
          <cell r="G450">
            <v>0</v>
          </cell>
          <cell r="H450">
            <v>4.8</v>
          </cell>
          <cell r="I450">
            <v>9.6</v>
          </cell>
          <cell r="J450">
            <v>16</v>
          </cell>
        </row>
        <row r="451">
          <cell r="B451">
            <v>72539</v>
          </cell>
          <cell r="C451">
            <v>0.71860000000000002</v>
          </cell>
          <cell r="D451">
            <v>0.55069999999999997</v>
          </cell>
          <cell r="E451">
            <v>0.1305</v>
          </cell>
          <cell r="F451">
            <v>3.7400000000000003E-2</v>
          </cell>
          <cell r="G451">
            <v>0</v>
          </cell>
          <cell r="H451">
            <v>4.8</v>
          </cell>
          <cell r="I451">
            <v>9.6</v>
          </cell>
          <cell r="J451">
            <v>16</v>
          </cell>
        </row>
        <row r="452">
          <cell r="B452">
            <v>72532</v>
          </cell>
          <cell r="C452">
            <v>0.22040000000000001</v>
          </cell>
          <cell r="D452">
            <v>0.1444</v>
          </cell>
          <cell r="E452">
            <v>7.5999999999999998E-2</v>
          </cell>
          <cell r="F452">
            <v>0</v>
          </cell>
          <cell r="G452">
            <v>0</v>
          </cell>
          <cell r="H452">
            <v>4.8</v>
          </cell>
          <cell r="I452">
            <v>9.6</v>
          </cell>
          <cell r="J452">
            <v>16</v>
          </cell>
        </row>
        <row r="453">
          <cell r="B453">
            <v>72530</v>
          </cell>
          <cell r="C453">
            <v>0.10009999999999999</v>
          </cell>
          <cell r="D453">
            <v>8.5400000000000004E-2</v>
          </cell>
          <cell r="E453">
            <v>1.47E-2</v>
          </cell>
          <cell r="F453">
            <v>0</v>
          </cell>
          <cell r="G453">
            <v>0</v>
          </cell>
          <cell r="H453">
            <v>4.8</v>
          </cell>
          <cell r="I453">
            <v>9.6</v>
          </cell>
          <cell r="J453">
            <v>16</v>
          </cell>
        </row>
        <row r="454">
          <cell r="B454">
            <v>72534</v>
          </cell>
          <cell r="C454">
            <v>1.0390999999999999</v>
          </cell>
          <cell r="D454">
            <v>0.78049999999999997</v>
          </cell>
          <cell r="E454">
            <v>0.22120000000000001</v>
          </cell>
          <cell r="F454">
            <v>3.7400000000000003E-2</v>
          </cell>
          <cell r="G454">
            <v>0</v>
          </cell>
          <cell r="H454">
            <v>4.8</v>
          </cell>
          <cell r="I454">
            <v>9.6</v>
          </cell>
          <cell r="J454">
            <v>16</v>
          </cell>
        </row>
        <row r="455">
          <cell r="B455">
            <v>72534</v>
          </cell>
          <cell r="C455">
            <v>0.33029999999999998</v>
          </cell>
          <cell r="D455">
            <v>0.17949999999999999</v>
          </cell>
          <cell r="E455">
            <v>0.15079999999999999</v>
          </cell>
          <cell r="F455">
            <v>0</v>
          </cell>
          <cell r="G455">
            <v>0</v>
          </cell>
          <cell r="H455">
            <v>4.8</v>
          </cell>
          <cell r="I455">
            <v>9.6</v>
          </cell>
          <cell r="J455">
            <v>16</v>
          </cell>
        </row>
        <row r="456">
          <cell r="B456">
            <v>72531</v>
          </cell>
          <cell r="C456">
            <v>0.56559999999999999</v>
          </cell>
          <cell r="D456">
            <v>0.55059999999999998</v>
          </cell>
          <cell r="E456">
            <v>1.4999999999999999E-2</v>
          </cell>
          <cell r="F456">
            <v>0</v>
          </cell>
          <cell r="G456">
            <v>0</v>
          </cell>
          <cell r="H456">
            <v>4.8</v>
          </cell>
          <cell r="I456">
            <v>9.6</v>
          </cell>
          <cell r="J456">
            <v>16</v>
          </cell>
        </row>
        <row r="457">
          <cell r="B457">
            <v>72523</v>
          </cell>
          <cell r="C457">
            <v>1.1172</v>
          </cell>
          <cell r="D457">
            <v>1.0524</v>
          </cell>
          <cell r="E457">
            <v>6.4799999999999996E-2</v>
          </cell>
          <cell r="F457">
            <v>0</v>
          </cell>
          <cell r="G457">
            <v>0</v>
          </cell>
          <cell r="H457">
            <v>4.8</v>
          </cell>
          <cell r="I457">
            <v>9.6</v>
          </cell>
          <cell r="J457">
            <v>16</v>
          </cell>
        </row>
        <row r="458">
          <cell r="B458">
            <v>72529</v>
          </cell>
          <cell r="C458">
            <v>2.0129999999999999</v>
          </cell>
          <cell r="D458">
            <v>1.7824</v>
          </cell>
          <cell r="E458">
            <v>0.2306</v>
          </cell>
          <cell r="F458">
            <v>0</v>
          </cell>
          <cell r="G458">
            <v>0</v>
          </cell>
          <cell r="I458">
            <v>9.6</v>
          </cell>
          <cell r="J458">
            <v>16</v>
          </cell>
        </row>
        <row r="459">
          <cell r="B459">
            <v>72549</v>
          </cell>
          <cell r="C459">
            <v>6.1630000000000003</v>
          </cell>
          <cell r="D459">
            <v>5.3491999999999997</v>
          </cell>
          <cell r="E459">
            <v>0.75549999999999995</v>
          </cell>
          <cell r="F459">
            <v>5.8299999999999998E-2</v>
          </cell>
          <cell r="G459">
            <v>0</v>
          </cell>
          <cell r="J459">
            <v>16</v>
          </cell>
        </row>
        <row r="461">
          <cell r="B461" t="str">
            <v>Evolução DEC Conjunto Jaguaré</v>
          </cell>
        </row>
        <row r="462">
          <cell r="B462" t="str">
            <v>CONSUM</v>
          </cell>
          <cell r="C462" t="str">
            <v>TOTAL</v>
          </cell>
          <cell r="D462" t="str">
            <v>NPROG</v>
          </cell>
          <cell r="E462" t="str">
            <v>PROG</v>
          </cell>
          <cell r="F462" t="str">
            <v>SUBT INT</v>
          </cell>
          <cell r="G462" t="str">
            <v>SUBT EXT</v>
          </cell>
          <cell r="H462" t="str">
            <v>Padrão Mensal = 4,5</v>
          </cell>
          <cell r="I462" t="str">
            <v>Padrão Trimestral = 9</v>
          </cell>
          <cell r="J462" t="str">
            <v>Padrão Anual = 15</v>
          </cell>
        </row>
        <row r="463">
          <cell r="B463">
            <v>84505</v>
          </cell>
          <cell r="C463">
            <v>0.76919999999999999</v>
          </cell>
          <cell r="D463">
            <v>0.75639999999999996</v>
          </cell>
          <cell r="E463">
            <v>1.2800000000000001E-2</v>
          </cell>
          <cell r="F463">
            <v>0</v>
          </cell>
          <cell r="G463">
            <v>0</v>
          </cell>
          <cell r="H463">
            <v>4.5</v>
          </cell>
          <cell r="I463">
            <v>9</v>
          </cell>
          <cell r="J463">
            <v>15</v>
          </cell>
        </row>
        <row r="464">
          <cell r="B464">
            <v>84470</v>
          </cell>
          <cell r="C464">
            <v>0.40920000000000001</v>
          </cell>
          <cell r="D464">
            <v>0.35339999999999999</v>
          </cell>
          <cell r="E464">
            <v>5.5800000000000002E-2</v>
          </cell>
          <cell r="F464">
            <v>0</v>
          </cell>
          <cell r="G464">
            <v>0</v>
          </cell>
          <cell r="H464">
            <v>4.5</v>
          </cell>
          <cell r="I464">
            <v>9</v>
          </cell>
          <cell r="J464">
            <v>15</v>
          </cell>
        </row>
        <row r="465">
          <cell r="B465">
            <v>84480</v>
          </cell>
          <cell r="C465">
            <v>0.32269999999999999</v>
          </cell>
          <cell r="D465">
            <v>0.28499999999999998</v>
          </cell>
          <cell r="E465">
            <v>3.7699999999999997E-2</v>
          </cell>
          <cell r="F465">
            <v>0</v>
          </cell>
          <cell r="G465">
            <v>0</v>
          </cell>
          <cell r="H465">
            <v>4.5</v>
          </cell>
          <cell r="I465">
            <v>9</v>
          </cell>
          <cell r="J465">
            <v>15</v>
          </cell>
        </row>
        <row r="466">
          <cell r="B466">
            <v>84485</v>
          </cell>
          <cell r="C466">
            <v>1.5012000000000001</v>
          </cell>
          <cell r="D466">
            <v>1.3949</v>
          </cell>
          <cell r="E466">
            <v>0.10630000000000001</v>
          </cell>
          <cell r="F466">
            <v>0</v>
          </cell>
          <cell r="G466">
            <v>0</v>
          </cell>
          <cell r="H466">
            <v>4.5</v>
          </cell>
          <cell r="I466">
            <v>9</v>
          </cell>
          <cell r="J466">
            <v>15</v>
          </cell>
        </row>
        <row r="467">
          <cell r="B467">
            <v>84470</v>
          </cell>
          <cell r="C467">
            <v>0.47170000000000001</v>
          </cell>
          <cell r="D467">
            <v>0.28239999999999998</v>
          </cell>
          <cell r="E467">
            <v>0.1893</v>
          </cell>
          <cell r="F467">
            <v>0</v>
          </cell>
          <cell r="G467">
            <v>0</v>
          </cell>
          <cell r="H467">
            <v>4.5</v>
          </cell>
          <cell r="I467">
            <v>9</v>
          </cell>
          <cell r="J467">
            <v>15</v>
          </cell>
        </row>
        <row r="468">
          <cell r="B468">
            <v>84470</v>
          </cell>
          <cell r="C468">
            <v>0.14499999999999999</v>
          </cell>
          <cell r="D468">
            <v>0.13780000000000001</v>
          </cell>
          <cell r="E468">
            <v>7.1999999999999998E-3</v>
          </cell>
          <cell r="F468">
            <v>0</v>
          </cell>
          <cell r="G468">
            <v>0</v>
          </cell>
          <cell r="H468">
            <v>4.5</v>
          </cell>
          <cell r="I468">
            <v>9</v>
          </cell>
          <cell r="J468">
            <v>15</v>
          </cell>
        </row>
        <row r="469">
          <cell r="B469">
            <v>84470</v>
          </cell>
          <cell r="C469">
            <v>0.50800000000000001</v>
          </cell>
          <cell r="D469">
            <v>0.45240000000000002</v>
          </cell>
          <cell r="E469">
            <v>5.4600000000000003E-2</v>
          </cell>
          <cell r="F469">
            <v>1E-3</v>
          </cell>
          <cell r="G469">
            <v>0</v>
          </cell>
          <cell r="H469">
            <v>4.5</v>
          </cell>
          <cell r="I469">
            <v>9</v>
          </cell>
          <cell r="J469">
            <v>15</v>
          </cell>
        </row>
        <row r="470">
          <cell r="B470">
            <v>84470</v>
          </cell>
          <cell r="C470">
            <v>1.1247</v>
          </cell>
          <cell r="D470">
            <v>0.87260000000000004</v>
          </cell>
          <cell r="E470">
            <v>0.25109999999999999</v>
          </cell>
          <cell r="F470">
            <v>1E-3</v>
          </cell>
          <cell r="G470">
            <v>0</v>
          </cell>
          <cell r="H470">
            <v>4.5</v>
          </cell>
          <cell r="I470">
            <v>9</v>
          </cell>
          <cell r="J470">
            <v>15</v>
          </cell>
        </row>
        <row r="471">
          <cell r="B471">
            <v>84454</v>
          </cell>
          <cell r="C471">
            <v>0.56189999999999996</v>
          </cell>
          <cell r="D471">
            <v>0.48980000000000001</v>
          </cell>
          <cell r="E471">
            <v>7.22E-2</v>
          </cell>
          <cell r="F471">
            <v>0</v>
          </cell>
          <cell r="G471">
            <v>0</v>
          </cell>
          <cell r="H471">
            <v>4.5</v>
          </cell>
          <cell r="I471">
            <v>9</v>
          </cell>
          <cell r="J471">
            <v>15</v>
          </cell>
        </row>
        <row r="472">
          <cell r="B472">
            <v>84411</v>
          </cell>
          <cell r="C472">
            <v>0.59230000000000005</v>
          </cell>
          <cell r="D472">
            <v>0.57630000000000003</v>
          </cell>
          <cell r="E472">
            <v>1.6E-2</v>
          </cell>
          <cell r="F472">
            <v>0</v>
          </cell>
          <cell r="G472">
            <v>0</v>
          </cell>
          <cell r="H472">
            <v>4.5</v>
          </cell>
          <cell r="I472">
            <v>9</v>
          </cell>
          <cell r="J472">
            <v>15</v>
          </cell>
        </row>
        <row r="473">
          <cell r="B473">
            <v>84472</v>
          </cell>
          <cell r="C473">
            <v>0.9496</v>
          </cell>
          <cell r="D473">
            <v>0.69110000000000005</v>
          </cell>
          <cell r="E473">
            <v>0.2515</v>
          </cell>
          <cell r="F473">
            <v>7.0000000000000001E-3</v>
          </cell>
          <cell r="G473">
            <v>0</v>
          </cell>
          <cell r="H473">
            <v>4.5</v>
          </cell>
          <cell r="I473">
            <v>9</v>
          </cell>
          <cell r="J473">
            <v>15</v>
          </cell>
        </row>
        <row r="474">
          <cell r="B474">
            <v>84446</v>
          </cell>
          <cell r="C474">
            <v>2.1038999999999999</v>
          </cell>
          <cell r="D474">
            <v>1.7572000000000001</v>
          </cell>
          <cell r="E474">
            <v>0.33979999999999999</v>
          </cell>
          <cell r="F474">
            <v>7.0000000000000001E-3</v>
          </cell>
          <cell r="G474">
            <v>0</v>
          </cell>
          <cell r="H474">
            <v>4.5</v>
          </cell>
          <cell r="I474">
            <v>9</v>
          </cell>
          <cell r="J474">
            <v>15</v>
          </cell>
        </row>
        <row r="475">
          <cell r="B475">
            <v>84467</v>
          </cell>
          <cell r="C475">
            <v>0.14660000000000001</v>
          </cell>
          <cell r="D475">
            <v>0.12909999999999999</v>
          </cell>
          <cell r="E475">
            <v>1.7600000000000001E-2</v>
          </cell>
          <cell r="F475">
            <v>0</v>
          </cell>
          <cell r="G475">
            <v>0</v>
          </cell>
          <cell r="H475">
            <v>4.5</v>
          </cell>
          <cell r="I475">
            <v>9</v>
          </cell>
          <cell r="J475">
            <v>15</v>
          </cell>
        </row>
        <row r="476">
          <cell r="B476">
            <v>84408</v>
          </cell>
          <cell r="C476">
            <v>1.6422000000000001</v>
          </cell>
          <cell r="D476">
            <v>1.5174000000000001</v>
          </cell>
          <cell r="E476">
            <v>6.2E-2</v>
          </cell>
          <cell r="F476">
            <v>6.2899999999999998E-2</v>
          </cell>
          <cell r="G476">
            <v>0</v>
          </cell>
          <cell r="H476">
            <v>4.5</v>
          </cell>
          <cell r="I476">
            <v>9</v>
          </cell>
          <cell r="J476">
            <v>15</v>
          </cell>
        </row>
        <row r="477">
          <cell r="B477">
            <v>84398</v>
          </cell>
          <cell r="C477">
            <v>1.236</v>
          </cell>
          <cell r="D477">
            <v>1.2184999999999999</v>
          </cell>
          <cell r="E477">
            <v>1.7500000000000002E-2</v>
          </cell>
          <cell r="F477">
            <v>0</v>
          </cell>
          <cell r="G477">
            <v>0</v>
          </cell>
          <cell r="H477">
            <v>4.5</v>
          </cell>
          <cell r="I477">
            <v>9</v>
          </cell>
          <cell r="J477">
            <v>15</v>
          </cell>
        </row>
        <row r="478">
          <cell r="B478">
            <v>84424</v>
          </cell>
          <cell r="C478">
            <v>3.0242</v>
          </cell>
          <cell r="D478">
            <v>2.8643999999999998</v>
          </cell>
          <cell r="E478">
            <v>9.7100000000000006E-2</v>
          </cell>
          <cell r="F478">
            <v>6.2899999999999998E-2</v>
          </cell>
          <cell r="G478">
            <v>0</v>
          </cell>
          <cell r="I478">
            <v>9</v>
          </cell>
          <cell r="J478">
            <v>15</v>
          </cell>
        </row>
        <row r="479">
          <cell r="B479">
            <v>84456</v>
          </cell>
          <cell r="C479">
            <v>7.7533000000000003</v>
          </cell>
          <cell r="D479">
            <v>6.8884999999999996</v>
          </cell>
          <cell r="E479">
            <v>0.79430000000000001</v>
          </cell>
          <cell r="F479">
            <v>7.0900000000000005E-2</v>
          </cell>
          <cell r="G479">
            <v>0</v>
          </cell>
          <cell r="J479">
            <v>15</v>
          </cell>
        </row>
        <row r="481">
          <cell r="B481" t="str">
            <v>Evolução DEC Conjunto Jandira</v>
          </cell>
        </row>
        <row r="482">
          <cell r="B482" t="str">
            <v>CONSUM</v>
          </cell>
          <cell r="C482" t="str">
            <v>TOTAL</v>
          </cell>
          <cell r="D482" t="str">
            <v>NPROG</v>
          </cell>
          <cell r="E482" t="str">
            <v>PROG</v>
          </cell>
          <cell r="F482" t="str">
            <v>SUBT INT</v>
          </cell>
          <cell r="G482" t="str">
            <v>SUBT EXT</v>
          </cell>
          <cell r="H482" t="str">
            <v>Padrão Mensal = 3,6</v>
          </cell>
          <cell r="I482" t="str">
            <v>Padrão Trimestral = 7,2</v>
          </cell>
          <cell r="J482" t="str">
            <v>Padrão Anual = 12</v>
          </cell>
        </row>
        <row r="483">
          <cell r="B483">
            <v>29549</v>
          </cell>
          <cell r="C483">
            <v>0.57679999999999998</v>
          </cell>
          <cell r="D483">
            <v>0.31180000000000002</v>
          </cell>
          <cell r="E483">
            <v>0.26500000000000001</v>
          </cell>
          <cell r="F483">
            <v>0</v>
          </cell>
          <cell r="G483">
            <v>0</v>
          </cell>
          <cell r="H483">
            <v>3.6</v>
          </cell>
          <cell r="I483">
            <v>7.2</v>
          </cell>
          <cell r="J483">
            <v>12</v>
          </cell>
        </row>
        <row r="484">
          <cell r="B484">
            <v>29549</v>
          </cell>
          <cell r="C484">
            <v>0.59350000000000003</v>
          </cell>
          <cell r="D484">
            <v>0.52259999999999995</v>
          </cell>
          <cell r="E484">
            <v>7.0900000000000005E-2</v>
          </cell>
          <cell r="F484">
            <v>0</v>
          </cell>
          <cell r="G484">
            <v>0</v>
          </cell>
          <cell r="H484">
            <v>3.6</v>
          </cell>
          <cell r="I484">
            <v>7.2</v>
          </cell>
          <cell r="J484">
            <v>12</v>
          </cell>
        </row>
        <row r="485">
          <cell r="B485">
            <v>29549</v>
          </cell>
          <cell r="C485">
            <v>1.0703</v>
          </cell>
          <cell r="D485">
            <v>1.0526</v>
          </cell>
          <cell r="E485">
            <v>3.8E-3</v>
          </cell>
          <cell r="F485">
            <v>1.11E-2</v>
          </cell>
          <cell r="G485">
            <v>2.8E-3</v>
          </cell>
          <cell r="H485">
            <v>3.6</v>
          </cell>
          <cell r="I485">
            <v>7.2</v>
          </cell>
          <cell r="J485">
            <v>12</v>
          </cell>
        </row>
        <row r="486">
          <cell r="B486">
            <v>29549</v>
          </cell>
          <cell r="C486">
            <v>2.2406000000000001</v>
          </cell>
          <cell r="D486">
            <v>1.887</v>
          </cell>
          <cell r="E486">
            <v>0.3397</v>
          </cell>
          <cell r="F486">
            <v>1.11E-2</v>
          </cell>
          <cell r="G486">
            <v>2.8E-3</v>
          </cell>
          <cell r="H486">
            <v>3.6</v>
          </cell>
          <cell r="I486">
            <v>7.2</v>
          </cell>
          <cell r="J486">
            <v>12</v>
          </cell>
        </row>
        <row r="487">
          <cell r="B487">
            <v>29549</v>
          </cell>
          <cell r="C487">
            <v>0.15939999999999999</v>
          </cell>
          <cell r="D487">
            <v>0.1246</v>
          </cell>
          <cell r="E487">
            <v>3.4799999999999998E-2</v>
          </cell>
          <cell r="F487">
            <v>0</v>
          </cell>
          <cell r="G487">
            <v>0</v>
          </cell>
          <cell r="H487">
            <v>3.6</v>
          </cell>
          <cell r="I487">
            <v>7.2</v>
          </cell>
          <cell r="J487">
            <v>12</v>
          </cell>
        </row>
        <row r="488">
          <cell r="B488">
            <v>29549</v>
          </cell>
          <cell r="C488">
            <v>0.1681</v>
          </cell>
          <cell r="D488">
            <v>8.6999999999999994E-2</v>
          </cell>
          <cell r="E488">
            <v>8.1100000000000005E-2</v>
          </cell>
          <cell r="F488">
            <v>0</v>
          </cell>
          <cell r="G488">
            <v>0</v>
          </cell>
          <cell r="H488">
            <v>3.6</v>
          </cell>
          <cell r="I488">
            <v>7.2</v>
          </cell>
          <cell r="J488">
            <v>12</v>
          </cell>
        </row>
        <row r="489">
          <cell r="B489">
            <v>29549</v>
          </cell>
          <cell r="C489">
            <v>0.73319999999999996</v>
          </cell>
          <cell r="D489">
            <v>0.20569999999999999</v>
          </cell>
          <cell r="E489">
            <v>0.52749999999999997</v>
          </cell>
          <cell r="F489">
            <v>0</v>
          </cell>
          <cell r="G489">
            <v>0</v>
          </cell>
          <cell r="H489">
            <v>3.6</v>
          </cell>
          <cell r="I489">
            <v>7.2</v>
          </cell>
          <cell r="J489">
            <v>12</v>
          </cell>
        </row>
        <row r="490">
          <cell r="B490">
            <v>29549</v>
          </cell>
          <cell r="C490">
            <v>1.0607</v>
          </cell>
          <cell r="D490">
            <v>0.4173</v>
          </cell>
          <cell r="E490">
            <v>0.64339999999999997</v>
          </cell>
          <cell r="F490">
            <v>0</v>
          </cell>
          <cell r="G490">
            <v>0</v>
          </cell>
          <cell r="H490">
            <v>3.6</v>
          </cell>
          <cell r="I490">
            <v>7.2</v>
          </cell>
          <cell r="J490">
            <v>12</v>
          </cell>
        </row>
        <row r="491">
          <cell r="B491">
            <v>29549</v>
          </cell>
          <cell r="C491">
            <v>0.69740000000000002</v>
          </cell>
          <cell r="D491">
            <v>0.69340000000000002</v>
          </cell>
          <cell r="E491">
            <v>4.0000000000000001E-3</v>
          </cell>
          <cell r="F491">
            <v>0</v>
          </cell>
          <cell r="G491">
            <v>0</v>
          </cell>
          <cell r="H491">
            <v>3.6</v>
          </cell>
          <cell r="I491">
            <v>7.2</v>
          </cell>
          <cell r="J491">
            <v>12</v>
          </cell>
        </row>
        <row r="492">
          <cell r="B492">
            <v>29549</v>
          </cell>
          <cell r="C492">
            <v>1.1685000000000001</v>
          </cell>
          <cell r="D492">
            <v>1.0766</v>
          </cell>
          <cell r="E492">
            <v>2.4400000000000002E-2</v>
          </cell>
          <cell r="F492">
            <v>1.8100000000000002E-2</v>
          </cell>
          <cell r="G492">
            <v>4.9399999999999999E-2</v>
          </cell>
          <cell r="H492">
            <v>3.6</v>
          </cell>
          <cell r="I492">
            <v>7.2</v>
          </cell>
          <cell r="J492">
            <v>12</v>
          </cell>
        </row>
        <row r="493">
          <cell r="B493">
            <v>29549</v>
          </cell>
          <cell r="C493">
            <v>0.15790000000000001</v>
          </cell>
          <cell r="D493">
            <v>0.13350000000000001</v>
          </cell>
          <cell r="E493">
            <v>2.4400000000000002E-2</v>
          </cell>
          <cell r="F493">
            <v>0</v>
          </cell>
          <cell r="G493">
            <v>0</v>
          </cell>
          <cell r="H493">
            <v>3.6</v>
          </cell>
          <cell r="I493">
            <v>7.2</v>
          </cell>
          <cell r="J493">
            <v>12</v>
          </cell>
        </row>
        <row r="494">
          <cell r="B494">
            <v>29549</v>
          </cell>
          <cell r="C494">
            <v>2.0238</v>
          </cell>
          <cell r="D494">
            <v>1.9035</v>
          </cell>
          <cell r="E494">
            <v>5.28E-2</v>
          </cell>
          <cell r="F494">
            <v>1.8100000000000002E-2</v>
          </cell>
          <cell r="G494">
            <v>4.9399999999999999E-2</v>
          </cell>
          <cell r="H494">
            <v>3.6</v>
          </cell>
          <cell r="I494">
            <v>7.2</v>
          </cell>
          <cell r="J494">
            <v>12</v>
          </cell>
        </row>
        <row r="495">
          <cell r="B495">
            <v>29549</v>
          </cell>
          <cell r="C495">
            <v>0.38850000000000001</v>
          </cell>
          <cell r="D495">
            <v>0.121</v>
          </cell>
          <cell r="E495">
            <v>3.7100000000000001E-2</v>
          </cell>
          <cell r="F495">
            <v>0</v>
          </cell>
          <cell r="G495">
            <v>0.23039999999999999</v>
          </cell>
          <cell r="H495">
            <v>3.6</v>
          </cell>
          <cell r="I495">
            <v>7.2</v>
          </cell>
          <cell r="J495">
            <v>12</v>
          </cell>
        </row>
        <row r="496">
          <cell r="B496">
            <v>29549</v>
          </cell>
          <cell r="C496">
            <v>0.38600000000000001</v>
          </cell>
          <cell r="D496">
            <v>0.3644</v>
          </cell>
          <cell r="E496">
            <v>2.1600000000000001E-2</v>
          </cell>
          <cell r="F496">
            <v>0</v>
          </cell>
          <cell r="G496">
            <v>0</v>
          </cell>
          <cell r="H496">
            <v>3.6</v>
          </cell>
          <cell r="I496">
            <v>7.2</v>
          </cell>
          <cell r="J496">
            <v>12</v>
          </cell>
        </row>
        <row r="497">
          <cell r="B497">
            <v>29549</v>
          </cell>
          <cell r="C497">
            <v>0.995</v>
          </cell>
          <cell r="D497">
            <v>0.87190000000000001</v>
          </cell>
          <cell r="E497">
            <v>3.8699999999999998E-2</v>
          </cell>
          <cell r="F497">
            <v>8.4500000000000006E-2</v>
          </cell>
          <cell r="G497">
            <v>0</v>
          </cell>
          <cell r="H497">
            <v>3.6</v>
          </cell>
          <cell r="I497">
            <v>7.2</v>
          </cell>
          <cell r="J497">
            <v>12</v>
          </cell>
        </row>
        <row r="498">
          <cell r="B498">
            <v>29549</v>
          </cell>
          <cell r="C498">
            <v>1.7695000000000001</v>
          </cell>
          <cell r="D498">
            <v>1.3573</v>
          </cell>
          <cell r="E498">
            <v>9.74E-2</v>
          </cell>
          <cell r="F498">
            <v>8.4500000000000006E-2</v>
          </cell>
          <cell r="G498">
            <v>0.23039999999999999</v>
          </cell>
          <cell r="I498">
            <v>7.2</v>
          </cell>
          <cell r="J498">
            <v>12</v>
          </cell>
        </row>
        <row r="499">
          <cell r="B499">
            <v>29549</v>
          </cell>
          <cell r="C499">
            <v>7.0945999999999998</v>
          </cell>
          <cell r="D499">
            <v>5.5651000000000002</v>
          </cell>
          <cell r="E499">
            <v>1.1333</v>
          </cell>
          <cell r="F499">
            <v>0.1137</v>
          </cell>
          <cell r="G499">
            <v>0.28260000000000002</v>
          </cell>
          <cell r="J499">
            <v>12</v>
          </cell>
        </row>
        <row r="501">
          <cell r="B501" t="str">
            <v>Evolução DEC Conjunto Jaraguá</v>
          </cell>
        </row>
        <row r="502">
          <cell r="B502" t="str">
            <v>CONSUM</v>
          </cell>
          <cell r="C502" t="str">
            <v>TOTAL</v>
          </cell>
          <cell r="D502" t="str">
            <v>NPROG</v>
          </cell>
          <cell r="E502" t="str">
            <v>PROG</v>
          </cell>
          <cell r="F502" t="str">
            <v>SUBT INT</v>
          </cell>
          <cell r="G502" t="str">
            <v>SUBT EXT</v>
          </cell>
          <cell r="H502" t="str">
            <v>Padrão Mensal = 6,9</v>
          </cell>
          <cell r="I502" t="str">
            <v>Padrão Trimestral = 13,8</v>
          </cell>
          <cell r="J502" t="str">
            <v>Padrão Anual = 23</v>
          </cell>
        </row>
        <row r="503">
          <cell r="B503">
            <v>160921</v>
          </cell>
          <cell r="C503">
            <v>1.7096</v>
          </cell>
          <cell r="D503">
            <v>1.3168</v>
          </cell>
          <cell r="E503">
            <v>0.39279999999999998</v>
          </cell>
          <cell r="F503">
            <v>0</v>
          </cell>
          <cell r="G503">
            <v>0</v>
          </cell>
          <cell r="H503">
            <v>6.9</v>
          </cell>
          <cell r="I503">
            <v>13.8</v>
          </cell>
          <cell r="J503">
            <v>23</v>
          </cell>
        </row>
        <row r="504">
          <cell r="B504">
            <v>160725</v>
          </cell>
          <cell r="C504">
            <v>0.82820000000000005</v>
          </cell>
          <cell r="D504">
            <v>0.59850000000000003</v>
          </cell>
          <cell r="E504">
            <v>0.19320000000000001</v>
          </cell>
          <cell r="F504">
            <v>3.6400000000000002E-2</v>
          </cell>
          <cell r="G504">
            <v>0</v>
          </cell>
          <cell r="H504">
            <v>6.9</v>
          </cell>
          <cell r="I504">
            <v>13.8</v>
          </cell>
          <cell r="J504">
            <v>23</v>
          </cell>
        </row>
        <row r="505">
          <cell r="B505">
            <v>160701</v>
          </cell>
          <cell r="C505">
            <v>1.621</v>
          </cell>
          <cell r="D505">
            <v>0.93859999999999999</v>
          </cell>
          <cell r="E505">
            <v>0.3054</v>
          </cell>
          <cell r="F505">
            <v>0.1772</v>
          </cell>
          <cell r="G505">
            <v>0.19980000000000001</v>
          </cell>
          <cell r="H505">
            <v>6.9</v>
          </cell>
          <cell r="I505">
            <v>13.8</v>
          </cell>
          <cell r="J505">
            <v>23</v>
          </cell>
        </row>
        <row r="506">
          <cell r="B506">
            <v>160782</v>
          </cell>
          <cell r="C506">
            <v>4.1592000000000002</v>
          </cell>
          <cell r="D506">
            <v>2.8544</v>
          </cell>
          <cell r="E506">
            <v>0.89149999999999996</v>
          </cell>
          <cell r="F506">
            <v>0.2135</v>
          </cell>
          <cell r="G506">
            <v>0.19969999999999999</v>
          </cell>
          <cell r="H506">
            <v>6.9</v>
          </cell>
          <cell r="I506">
            <v>13.8</v>
          </cell>
          <cell r="J506">
            <v>23</v>
          </cell>
        </row>
        <row r="507">
          <cell r="B507">
            <v>160692</v>
          </cell>
          <cell r="C507">
            <v>0.46410000000000001</v>
          </cell>
          <cell r="D507">
            <v>0.126</v>
          </cell>
          <cell r="E507">
            <v>0.33810000000000001</v>
          </cell>
          <cell r="F507">
            <v>0</v>
          </cell>
          <cell r="G507">
            <v>0</v>
          </cell>
          <cell r="H507">
            <v>6.9</v>
          </cell>
          <cell r="I507">
            <v>13.8</v>
          </cell>
          <cell r="J507">
            <v>23</v>
          </cell>
        </row>
        <row r="508">
          <cell r="B508">
            <v>160692</v>
          </cell>
          <cell r="C508">
            <v>0.3165</v>
          </cell>
          <cell r="D508">
            <v>0.23719999999999999</v>
          </cell>
          <cell r="E508">
            <v>7.9299999999999995E-2</v>
          </cell>
          <cell r="F508">
            <v>0</v>
          </cell>
          <cell r="G508">
            <v>0</v>
          </cell>
          <cell r="H508">
            <v>6.9</v>
          </cell>
          <cell r="I508">
            <v>13.8</v>
          </cell>
          <cell r="J508">
            <v>23</v>
          </cell>
        </row>
        <row r="509">
          <cell r="B509">
            <v>160692</v>
          </cell>
          <cell r="C509">
            <v>0.57340000000000002</v>
          </cell>
          <cell r="D509">
            <v>0.42820000000000003</v>
          </cell>
          <cell r="E509">
            <v>0.1452</v>
          </cell>
          <cell r="F509">
            <v>0</v>
          </cell>
          <cell r="G509">
            <v>0</v>
          </cell>
          <cell r="H509">
            <v>6.9</v>
          </cell>
          <cell r="I509">
            <v>13.8</v>
          </cell>
          <cell r="J509">
            <v>23</v>
          </cell>
        </row>
        <row r="510">
          <cell r="B510">
            <v>160692</v>
          </cell>
          <cell r="C510">
            <v>1.3540000000000001</v>
          </cell>
          <cell r="D510">
            <v>0.79139999999999999</v>
          </cell>
          <cell r="E510">
            <v>0.56259999999999999</v>
          </cell>
          <cell r="F510">
            <v>0</v>
          </cell>
          <cell r="G510">
            <v>0</v>
          </cell>
          <cell r="H510">
            <v>6.9</v>
          </cell>
          <cell r="I510">
            <v>13.8</v>
          </cell>
          <cell r="J510">
            <v>23</v>
          </cell>
        </row>
        <row r="511">
          <cell r="B511">
            <v>160729</v>
          </cell>
          <cell r="C511">
            <v>1.6338999999999999</v>
          </cell>
          <cell r="D511">
            <v>1.3709</v>
          </cell>
          <cell r="E511">
            <v>0.25840000000000002</v>
          </cell>
          <cell r="F511">
            <v>4.7000000000000002E-3</v>
          </cell>
          <cell r="G511">
            <v>0</v>
          </cell>
          <cell r="H511">
            <v>6.9</v>
          </cell>
          <cell r="I511">
            <v>13.8</v>
          </cell>
          <cell r="J511">
            <v>23</v>
          </cell>
        </row>
        <row r="512">
          <cell r="B512">
            <v>160303</v>
          </cell>
          <cell r="C512">
            <v>1.0448</v>
          </cell>
          <cell r="D512">
            <v>0.38640000000000002</v>
          </cell>
          <cell r="E512">
            <v>0.63549999999999995</v>
          </cell>
          <cell r="F512">
            <v>2.3E-2</v>
          </cell>
          <cell r="G512">
            <v>0</v>
          </cell>
          <cell r="H512">
            <v>6.9</v>
          </cell>
          <cell r="I512">
            <v>13.8</v>
          </cell>
          <cell r="J512">
            <v>23</v>
          </cell>
        </row>
        <row r="513">
          <cell r="B513">
            <v>160282</v>
          </cell>
          <cell r="C513">
            <v>0.76500000000000001</v>
          </cell>
          <cell r="D513">
            <v>0.29770000000000002</v>
          </cell>
          <cell r="E513">
            <v>0.40910000000000002</v>
          </cell>
          <cell r="F513">
            <v>5.8999999999999999E-3</v>
          </cell>
          <cell r="G513">
            <v>5.2299999999999999E-2</v>
          </cell>
          <cell r="H513">
            <v>6.9</v>
          </cell>
          <cell r="I513">
            <v>13.8</v>
          </cell>
          <cell r="J513">
            <v>23</v>
          </cell>
        </row>
        <row r="514">
          <cell r="B514">
            <v>160438</v>
          </cell>
          <cell r="C514">
            <v>3.4449999999999998</v>
          </cell>
          <cell r="D514">
            <v>2.0569000000000002</v>
          </cell>
          <cell r="E514">
            <v>1.3025</v>
          </cell>
          <cell r="F514">
            <v>3.3599999999999998E-2</v>
          </cell>
          <cell r="G514">
            <v>5.2200000000000003E-2</v>
          </cell>
          <cell r="H514">
            <v>6.9</v>
          </cell>
          <cell r="I514">
            <v>13.8</v>
          </cell>
          <cell r="J514">
            <v>23</v>
          </cell>
        </row>
        <row r="515">
          <cell r="B515">
            <v>160271</v>
          </cell>
          <cell r="C515">
            <v>0.55889999999999995</v>
          </cell>
          <cell r="D515">
            <v>0.4078</v>
          </cell>
          <cell r="E515">
            <v>0.15110000000000001</v>
          </cell>
          <cell r="F515">
            <v>0</v>
          </cell>
          <cell r="G515">
            <v>0</v>
          </cell>
          <cell r="H515">
            <v>6.9</v>
          </cell>
          <cell r="I515">
            <v>13.8</v>
          </cell>
          <cell r="J515">
            <v>23</v>
          </cell>
        </row>
        <row r="516">
          <cell r="B516">
            <v>160272</v>
          </cell>
          <cell r="C516">
            <v>2.0024999999999999</v>
          </cell>
          <cell r="D516">
            <v>0.85470000000000002</v>
          </cell>
          <cell r="E516">
            <v>0.82930000000000004</v>
          </cell>
          <cell r="F516">
            <v>0.18179999999999999</v>
          </cell>
          <cell r="G516">
            <v>0.13669999999999999</v>
          </cell>
          <cell r="H516">
            <v>6.9</v>
          </cell>
          <cell r="I516">
            <v>13.8</v>
          </cell>
          <cell r="J516">
            <v>23</v>
          </cell>
        </row>
        <row r="517">
          <cell r="B517">
            <v>160303</v>
          </cell>
          <cell r="C517">
            <v>1.6825000000000001</v>
          </cell>
          <cell r="D517">
            <v>1.0541</v>
          </cell>
          <cell r="E517">
            <v>0.47560000000000002</v>
          </cell>
          <cell r="F517">
            <v>0.15279999999999999</v>
          </cell>
          <cell r="G517">
            <v>0</v>
          </cell>
          <cell r="H517">
            <v>6.9</v>
          </cell>
          <cell r="I517">
            <v>13.8</v>
          </cell>
          <cell r="J517">
            <v>23</v>
          </cell>
        </row>
        <row r="518">
          <cell r="B518">
            <v>160282</v>
          </cell>
          <cell r="C518">
            <v>4.2439999999999998</v>
          </cell>
          <cell r="D518">
            <v>2.3167</v>
          </cell>
          <cell r="E518">
            <v>1.456</v>
          </cell>
          <cell r="F518">
            <v>0.33460000000000001</v>
          </cell>
          <cell r="G518">
            <v>0.13669999999999999</v>
          </cell>
          <cell r="I518">
            <v>13.8</v>
          </cell>
          <cell r="J518">
            <v>23</v>
          </cell>
        </row>
        <row r="519">
          <cell r="B519">
            <v>160549</v>
          </cell>
          <cell r="C519">
            <v>13.2</v>
          </cell>
          <cell r="D519">
            <v>8.0189000000000004</v>
          </cell>
          <cell r="E519">
            <v>4.2111000000000001</v>
          </cell>
          <cell r="F519">
            <v>0.58140000000000003</v>
          </cell>
          <cell r="G519">
            <v>0.38869999999999999</v>
          </cell>
          <cell r="J519">
            <v>23</v>
          </cell>
        </row>
        <row r="521">
          <cell r="B521" t="str">
            <v>Evolução DEC Conjunto Jardim São Luís</v>
          </cell>
        </row>
        <row r="522">
          <cell r="B522" t="str">
            <v>CONSUM</v>
          </cell>
          <cell r="C522" t="str">
            <v>TOTAL</v>
          </cell>
          <cell r="D522" t="str">
            <v>NPROG</v>
          </cell>
          <cell r="E522" t="str">
            <v>PROG</v>
          </cell>
          <cell r="F522" t="str">
            <v>SUBT INT</v>
          </cell>
          <cell r="G522" t="str">
            <v>SUBT EXT</v>
          </cell>
          <cell r="H522" t="str">
            <v>Padrão Mensal = 7,8</v>
          </cell>
          <cell r="I522" t="str">
            <v>Padrão Trimestral = 15,6</v>
          </cell>
          <cell r="J522" t="str">
            <v>Padrão Anual = 26</v>
          </cell>
        </row>
        <row r="523">
          <cell r="B523">
            <v>73808</v>
          </cell>
          <cell r="C523">
            <v>2.2265000000000001</v>
          </cell>
          <cell r="D523">
            <v>2.1905999999999999</v>
          </cell>
          <cell r="E523">
            <v>3.5900000000000001E-2</v>
          </cell>
          <cell r="F523">
            <v>0</v>
          </cell>
          <cell r="G523">
            <v>0</v>
          </cell>
          <cell r="H523">
            <v>7.8</v>
          </cell>
          <cell r="I523">
            <v>15.6</v>
          </cell>
          <cell r="J523">
            <v>26</v>
          </cell>
        </row>
        <row r="524">
          <cell r="B524">
            <v>73808</v>
          </cell>
          <cell r="C524">
            <v>1.4419999999999999</v>
          </cell>
          <cell r="D524">
            <v>1.0274000000000001</v>
          </cell>
          <cell r="E524">
            <v>0.41460000000000002</v>
          </cell>
          <cell r="F524">
            <v>0</v>
          </cell>
          <cell r="G524">
            <v>0</v>
          </cell>
          <cell r="H524">
            <v>7.8</v>
          </cell>
          <cell r="I524">
            <v>15.6</v>
          </cell>
          <cell r="J524">
            <v>26</v>
          </cell>
        </row>
        <row r="525">
          <cell r="B525">
            <v>73799</v>
          </cell>
          <cell r="C525">
            <v>1.9537</v>
          </cell>
          <cell r="D525">
            <v>1.8113999999999999</v>
          </cell>
          <cell r="E525">
            <v>0.14230000000000001</v>
          </cell>
          <cell r="F525">
            <v>0</v>
          </cell>
          <cell r="G525">
            <v>0</v>
          </cell>
          <cell r="H525">
            <v>7.8</v>
          </cell>
          <cell r="I525">
            <v>15.6</v>
          </cell>
          <cell r="J525">
            <v>26</v>
          </cell>
        </row>
        <row r="526">
          <cell r="B526">
            <v>73805</v>
          </cell>
          <cell r="C526">
            <v>5.6222000000000003</v>
          </cell>
          <cell r="D526">
            <v>5.0293999999999999</v>
          </cell>
          <cell r="E526">
            <v>0.59279999999999999</v>
          </cell>
          <cell r="F526">
            <v>0</v>
          </cell>
          <cell r="G526">
            <v>0</v>
          </cell>
          <cell r="H526">
            <v>7.8</v>
          </cell>
          <cell r="I526">
            <v>15.6</v>
          </cell>
          <cell r="J526">
            <v>26</v>
          </cell>
        </row>
        <row r="527">
          <cell r="B527">
            <v>73798</v>
          </cell>
          <cell r="C527">
            <v>0.46879999999999999</v>
          </cell>
          <cell r="D527">
            <v>0.39100000000000001</v>
          </cell>
          <cell r="E527">
            <v>7.4499999999999997E-2</v>
          </cell>
          <cell r="F527">
            <v>3.3999999999999998E-3</v>
          </cell>
          <cell r="G527">
            <v>0</v>
          </cell>
          <cell r="H527">
            <v>7.8</v>
          </cell>
          <cell r="I527">
            <v>15.6</v>
          </cell>
          <cell r="J527">
            <v>26</v>
          </cell>
        </row>
        <row r="528">
          <cell r="B528">
            <v>73798</v>
          </cell>
          <cell r="C528">
            <v>0.72099999999999997</v>
          </cell>
          <cell r="D528">
            <v>0.70730000000000004</v>
          </cell>
          <cell r="E528">
            <v>1.37E-2</v>
          </cell>
          <cell r="F528">
            <v>0</v>
          </cell>
          <cell r="G528">
            <v>0</v>
          </cell>
          <cell r="H528">
            <v>7.8</v>
          </cell>
          <cell r="I528">
            <v>15.6</v>
          </cell>
          <cell r="J528">
            <v>26</v>
          </cell>
        </row>
        <row r="529">
          <cell r="B529">
            <v>73798</v>
          </cell>
          <cell r="C529">
            <v>0.64639999999999997</v>
          </cell>
          <cell r="D529">
            <v>0.6421</v>
          </cell>
          <cell r="E529">
            <v>4.3E-3</v>
          </cell>
          <cell r="F529">
            <v>0</v>
          </cell>
          <cell r="G529">
            <v>0</v>
          </cell>
          <cell r="H529">
            <v>7.8</v>
          </cell>
          <cell r="I529">
            <v>15.6</v>
          </cell>
          <cell r="J529">
            <v>26</v>
          </cell>
        </row>
        <row r="530">
          <cell r="B530">
            <v>73798</v>
          </cell>
          <cell r="C530">
            <v>1.8362000000000001</v>
          </cell>
          <cell r="D530">
            <v>1.7403999999999999</v>
          </cell>
          <cell r="E530">
            <v>9.2499999999999999E-2</v>
          </cell>
          <cell r="F530">
            <v>3.3999999999999998E-3</v>
          </cell>
          <cell r="G530">
            <v>0</v>
          </cell>
          <cell r="H530">
            <v>7.8</v>
          </cell>
          <cell r="I530">
            <v>15.6</v>
          </cell>
          <cell r="J530">
            <v>26</v>
          </cell>
        </row>
        <row r="531">
          <cell r="B531">
            <v>73853</v>
          </cell>
          <cell r="C531">
            <v>0.80459999999999998</v>
          </cell>
          <cell r="D531">
            <v>0.75290000000000001</v>
          </cell>
          <cell r="E531">
            <v>5.1700000000000003E-2</v>
          </cell>
          <cell r="F531">
            <v>0</v>
          </cell>
          <cell r="G531">
            <v>0</v>
          </cell>
          <cell r="H531">
            <v>7.8</v>
          </cell>
          <cell r="I531">
            <v>15.6</v>
          </cell>
          <cell r="J531">
            <v>26</v>
          </cell>
        </row>
        <row r="532">
          <cell r="B532">
            <v>73764</v>
          </cell>
          <cell r="C532">
            <v>0.57840000000000003</v>
          </cell>
          <cell r="D532">
            <v>0.44209999999999999</v>
          </cell>
          <cell r="E532">
            <v>0.1363</v>
          </cell>
          <cell r="F532">
            <v>0</v>
          </cell>
          <cell r="G532">
            <v>0</v>
          </cell>
          <cell r="H532">
            <v>7.8</v>
          </cell>
          <cell r="I532">
            <v>15.6</v>
          </cell>
          <cell r="J532">
            <v>26</v>
          </cell>
        </row>
        <row r="533">
          <cell r="B533">
            <v>73676</v>
          </cell>
          <cell r="C533">
            <v>1.7622</v>
          </cell>
          <cell r="D533">
            <v>1.7237</v>
          </cell>
          <cell r="E533">
            <v>3.8300000000000001E-2</v>
          </cell>
          <cell r="F533">
            <v>2.0000000000000001E-4</v>
          </cell>
          <cell r="G533">
            <v>0</v>
          </cell>
          <cell r="H533">
            <v>7.8</v>
          </cell>
          <cell r="I533">
            <v>15.6</v>
          </cell>
          <cell r="J533">
            <v>26</v>
          </cell>
        </row>
        <row r="534">
          <cell r="B534">
            <v>73764</v>
          </cell>
          <cell r="C534">
            <v>3.1440999999999999</v>
          </cell>
          <cell r="D534">
            <v>2.9176000000000002</v>
          </cell>
          <cell r="E534">
            <v>0.2263</v>
          </cell>
          <cell r="F534">
            <v>2.0000000000000001E-4</v>
          </cell>
          <cell r="G534">
            <v>0</v>
          </cell>
          <cell r="H534">
            <v>7.8</v>
          </cell>
          <cell r="I534">
            <v>15.6</v>
          </cell>
          <cell r="J534">
            <v>26</v>
          </cell>
        </row>
        <row r="535">
          <cell r="B535">
            <v>73676</v>
          </cell>
          <cell r="C535">
            <v>0.97150000000000003</v>
          </cell>
          <cell r="D535">
            <v>0.6159</v>
          </cell>
          <cell r="E535">
            <v>0.35560000000000003</v>
          </cell>
          <cell r="F535">
            <v>0</v>
          </cell>
          <cell r="G535">
            <v>0</v>
          </cell>
          <cell r="H535">
            <v>7.8</v>
          </cell>
          <cell r="I535">
            <v>15.6</v>
          </cell>
          <cell r="J535">
            <v>26</v>
          </cell>
        </row>
        <row r="536">
          <cell r="B536">
            <v>73676</v>
          </cell>
          <cell r="C536">
            <v>1.7528999999999999</v>
          </cell>
          <cell r="D536">
            <v>1.6274</v>
          </cell>
          <cell r="E536">
            <v>0.1255</v>
          </cell>
          <cell r="F536">
            <v>0</v>
          </cell>
          <cell r="G536">
            <v>0</v>
          </cell>
          <cell r="H536">
            <v>7.8</v>
          </cell>
          <cell r="I536">
            <v>15.6</v>
          </cell>
          <cell r="J536">
            <v>26</v>
          </cell>
        </row>
        <row r="537">
          <cell r="B537">
            <v>73710</v>
          </cell>
          <cell r="C537">
            <v>2.1164000000000001</v>
          </cell>
          <cell r="D537">
            <v>2.0287000000000002</v>
          </cell>
          <cell r="E537">
            <v>8.77E-2</v>
          </cell>
          <cell r="F537">
            <v>0</v>
          </cell>
          <cell r="G537">
            <v>0</v>
          </cell>
          <cell r="H537">
            <v>7.8</v>
          </cell>
          <cell r="I537">
            <v>15.6</v>
          </cell>
          <cell r="J537">
            <v>26</v>
          </cell>
        </row>
        <row r="538">
          <cell r="B538">
            <v>73687</v>
          </cell>
          <cell r="C538">
            <v>4.8411</v>
          </cell>
          <cell r="D538">
            <v>4.2723000000000004</v>
          </cell>
          <cell r="E538">
            <v>0.56879999999999997</v>
          </cell>
          <cell r="F538">
            <v>0</v>
          </cell>
          <cell r="G538">
            <v>0</v>
          </cell>
          <cell r="I538">
            <v>15.6</v>
          </cell>
          <cell r="J538">
            <v>26</v>
          </cell>
        </row>
        <row r="539">
          <cell r="B539">
            <v>73764</v>
          </cell>
          <cell r="C539">
            <v>15.442399999999999</v>
          </cell>
          <cell r="D539">
            <v>13.9588</v>
          </cell>
          <cell r="E539">
            <v>1.4802</v>
          </cell>
          <cell r="F539">
            <v>3.5999999999999999E-3</v>
          </cell>
          <cell r="G539">
            <v>0</v>
          </cell>
          <cell r="J539">
            <v>26</v>
          </cell>
        </row>
        <row r="541">
          <cell r="B541" t="str">
            <v>Evolução DEC Conjunto Juquitiba</v>
          </cell>
        </row>
        <row r="542">
          <cell r="B542" t="str">
            <v>CONSUM</v>
          </cell>
          <cell r="C542" t="str">
            <v>TOTAL</v>
          </cell>
          <cell r="D542" t="str">
            <v>NPROG</v>
          </cell>
          <cell r="E542" t="str">
            <v>PROG</v>
          </cell>
          <cell r="F542" t="str">
            <v>SUBT INT</v>
          </cell>
          <cell r="G542" t="str">
            <v>SUBT EXT</v>
          </cell>
          <cell r="H542" t="str">
            <v>Padrão Mensal = 13,5</v>
          </cell>
          <cell r="I542" t="str">
            <v>Padrão Trimestral = 27</v>
          </cell>
          <cell r="J542" t="str">
            <v>Padrão Anual = 45</v>
          </cell>
        </row>
        <row r="543">
          <cell r="B543">
            <v>12896</v>
          </cell>
          <cell r="C543">
            <v>2.9828999999999999</v>
          </cell>
          <cell r="D543">
            <v>2.8597999999999999</v>
          </cell>
          <cell r="E543">
            <v>0.1231</v>
          </cell>
          <cell r="F543">
            <v>0</v>
          </cell>
          <cell r="G543">
            <v>0</v>
          </cell>
          <cell r="H543">
            <v>13.5</v>
          </cell>
          <cell r="I543">
            <v>27</v>
          </cell>
          <cell r="J543">
            <v>45</v>
          </cell>
        </row>
        <row r="544">
          <cell r="B544">
            <v>12896</v>
          </cell>
          <cell r="C544">
            <v>5.6890999999999998</v>
          </cell>
          <cell r="D544">
            <v>4.6458000000000004</v>
          </cell>
          <cell r="E544">
            <v>1.4E-3</v>
          </cell>
          <cell r="F544">
            <v>1.0418000000000001</v>
          </cell>
          <cell r="G544">
            <v>0</v>
          </cell>
          <cell r="H544">
            <v>13.5</v>
          </cell>
          <cell r="I544">
            <v>27</v>
          </cell>
          <cell r="J544">
            <v>45</v>
          </cell>
        </row>
        <row r="545">
          <cell r="B545">
            <v>12900</v>
          </cell>
          <cell r="C545">
            <v>3.879</v>
          </cell>
          <cell r="D545">
            <v>3.3388</v>
          </cell>
          <cell r="E545">
            <v>4.2599999999999999E-2</v>
          </cell>
          <cell r="F545">
            <v>0.49759999999999999</v>
          </cell>
          <cell r="G545">
            <v>0</v>
          </cell>
          <cell r="H545">
            <v>13.5</v>
          </cell>
          <cell r="I545">
            <v>27</v>
          </cell>
          <cell r="J545">
            <v>45</v>
          </cell>
        </row>
        <row r="546">
          <cell r="B546">
            <v>12897</v>
          </cell>
          <cell r="C546">
            <v>12.5512</v>
          </cell>
          <cell r="D546">
            <v>10.8446</v>
          </cell>
          <cell r="E546">
            <v>0.1671</v>
          </cell>
          <cell r="F546">
            <v>1.5394000000000001</v>
          </cell>
          <cell r="G546">
            <v>0</v>
          </cell>
          <cell r="H546">
            <v>13.5</v>
          </cell>
          <cell r="I546">
            <v>27</v>
          </cell>
          <cell r="J546">
            <v>45</v>
          </cell>
        </row>
        <row r="547">
          <cell r="B547">
            <v>12900</v>
          </cell>
          <cell r="C547">
            <v>2.6415999999999999</v>
          </cell>
          <cell r="D547">
            <v>1.3902000000000001</v>
          </cell>
          <cell r="E547">
            <v>1.2514000000000001</v>
          </cell>
          <cell r="F547">
            <v>0</v>
          </cell>
          <cell r="G547">
            <v>0</v>
          </cell>
          <cell r="H547">
            <v>13.5</v>
          </cell>
          <cell r="I547">
            <v>27</v>
          </cell>
          <cell r="J547">
            <v>45</v>
          </cell>
        </row>
        <row r="548">
          <cell r="B548">
            <v>12900</v>
          </cell>
          <cell r="C548">
            <v>1.6294999999999999</v>
          </cell>
          <cell r="D548">
            <v>1.6113</v>
          </cell>
          <cell r="E548">
            <v>1.8100000000000002E-2</v>
          </cell>
          <cell r="F548">
            <v>0</v>
          </cell>
          <cell r="G548">
            <v>0</v>
          </cell>
          <cell r="H548">
            <v>13.5</v>
          </cell>
          <cell r="I548">
            <v>27</v>
          </cell>
          <cell r="J548">
            <v>45</v>
          </cell>
        </row>
        <row r="549">
          <cell r="B549">
            <v>12900</v>
          </cell>
          <cell r="C549">
            <v>0.88270000000000004</v>
          </cell>
          <cell r="D549">
            <v>0.88270000000000004</v>
          </cell>
          <cell r="E549">
            <v>0</v>
          </cell>
          <cell r="F549">
            <v>0</v>
          </cell>
          <cell r="G549">
            <v>0</v>
          </cell>
          <cell r="H549">
            <v>13.5</v>
          </cell>
          <cell r="I549">
            <v>27</v>
          </cell>
          <cell r="J549">
            <v>45</v>
          </cell>
        </row>
        <row r="550">
          <cell r="B550">
            <v>12900</v>
          </cell>
          <cell r="C550">
            <v>5.1538000000000004</v>
          </cell>
          <cell r="D550">
            <v>3.8841999999999999</v>
          </cell>
          <cell r="E550">
            <v>1.2695000000000001</v>
          </cell>
          <cell r="F550">
            <v>0</v>
          </cell>
          <cell r="G550">
            <v>0</v>
          </cell>
          <cell r="H550">
            <v>13.5</v>
          </cell>
          <cell r="I550">
            <v>27</v>
          </cell>
          <cell r="J550">
            <v>45</v>
          </cell>
        </row>
        <row r="551">
          <cell r="B551">
            <v>12902</v>
          </cell>
          <cell r="C551">
            <v>3.0672999999999999</v>
          </cell>
          <cell r="D551">
            <v>2.2883</v>
          </cell>
          <cell r="E551">
            <v>2.8899999999999999E-2</v>
          </cell>
          <cell r="F551">
            <v>0.75</v>
          </cell>
          <cell r="G551">
            <v>0</v>
          </cell>
          <cell r="H551">
            <v>13.5</v>
          </cell>
          <cell r="I551">
            <v>27</v>
          </cell>
          <cell r="J551">
            <v>45</v>
          </cell>
        </row>
        <row r="552">
          <cell r="B552">
            <v>12903</v>
          </cell>
          <cell r="C552">
            <v>3.8929</v>
          </cell>
          <cell r="D552">
            <v>2.9287999999999998</v>
          </cell>
          <cell r="E552">
            <v>0</v>
          </cell>
          <cell r="F552">
            <v>0.96409999999999996</v>
          </cell>
          <cell r="G552">
            <v>0</v>
          </cell>
          <cell r="H552">
            <v>13.5</v>
          </cell>
          <cell r="I552">
            <v>27</v>
          </cell>
          <cell r="J552">
            <v>45</v>
          </cell>
        </row>
        <row r="553">
          <cell r="B553">
            <v>12907</v>
          </cell>
          <cell r="C553">
            <v>2.847</v>
          </cell>
          <cell r="D553">
            <v>2.3912</v>
          </cell>
          <cell r="E553">
            <v>0</v>
          </cell>
          <cell r="F553">
            <v>0.45569999999999999</v>
          </cell>
          <cell r="G553">
            <v>0</v>
          </cell>
          <cell r="H553">
            <v>13.5</v>
          </cell>
          <cell r="I553">
            <v>27</v>
          </cell>
          <cell r="J553">
            <v>45</v>
          </cell>
        </row>
        <row r="554">
          <cell r="B554">
            <v>12904</v>
          </cell>
          <cell r="C554">
            <v>9.8071000000000002</v>
          </cell>
          <cell r="D554">
            <v>7.6082999999999998</v>
          </cell>
          <cell r="E554">
            <v>2.8899999999999999E-2</v>
          </cell>
          <cell r="F554">
            <v>2.1697000000000002</v>
          </cell>
          <cell r="G554">
            <v>0</v>
          </cell>
          <cell r="H554">
            <v>13.5</v>
          </cell>
          <cell r="I554">
            <v>27</v>
          </cell>
          <cell r="J554">
            <v>45</v>
          </cell>
        </row>
        <row r="555">
          <cell r="B555">
            <v>12907</v>
          </cell>
          <cell r="C555">
            <v>1.7289000000000001</v>
          </cell>
          <cell r="D555">
            <v>1.7015</v>
          </cell>
          <cell r="E555">
            <v>2.7400000000000001E-2</v>
          </cell>
          <cell r="F555">
            <v>0</v>
          </cell>
          <cell r="G555">
            <v>0</v>
          </cell>
          <cell r="H555">
            <v>13.5</v>
          </cell>
          <cell r="I555">
            <v>27</v>
          </cell>
          <cell r="J555">
            <v>45</v>
          </cell>
        </row>
        <row r="556">
          <cell r="B556">
            <v>12907</v>
          </cell>
          <cell r="C556">
            <v>4.5086000000000004</v>
          </cell>
          <cell r="D556">
            <v>4.5086000000000004</v>
          </cell>
          <cell r="E556">
            <v>0</v>
          </cell>
          <cell r="F556">
            <v>0</v>
          </cell>
          <cell r="G556">
            <v>0</v>
          </cell>
          <cell r="H556">
            <v>13.5</v>
          </cell>
          <cell r="I556">
            <v>27</v>
          </cell>
          <cell r="J556">
            <v>45</v>
          </cell>
        </row>
        <row r="557">
          <cell r="B557">
            <v>12907</v>
          </cell>
          <cell r="C557">
            <v>3.4015</v>
          </cell>
          <cell r="D557">
            <v>3.3334000000000001</v>
          </cell>
          <cell r="E557">
            <v>6.8000000000000005E-2</v>
          </cell>
          <cell r="F557">
            <v>0</v>
          </cell>
          <cell r="G557">
            <v>0</v>
          </cell>
          <cell r="H557">
            <v>13.5</v>
          </cell>
          <cell r="I557">
            <v>27</v>
          </cell>
          <cell r="J557">
            <v>45</v>
          </cell>
        </row>
        <row r="558">
          <cell r="B558">
            <v>12907</v>
          </cell>
          <cell r="C558">
            <v>9.6389999999999993</v>
          </cell>
          <cell r="D558">
            <v>9.5434999999999999</v>
          </cell>
          <cell r="E558">
            <v>9.5399999999999999E-2</v>
          </cell>
          <cell r="F558">
            <v>0</v>
          </cell>
          <cell r="G558">
            <v>0</v>
          </cell>
          <cell r="I558">
            <v>27</v>
          </cell>
          <cell r="J558">
            <v>45</v>
          </cell>
        </row>
        <row r="559">
          <cell r="B559">
            <v>12902</v>
          </cell>
          <cell r="C559">
            <v>37.150700000000001</v>
          </cell>
          <cell r="D559">
            <v>31.880600000000001</v>
          </cell>
          <cell r="E559">
            <v>1.5607</v>
          </cell>
          <cell r="F559">
            <v>3.7088999999999999</v>
          </cell>
          <cell r="G559">
            <v>0</v>
          </cell>
          <cell r="J559">
            <v>45</v>
          </cell>
        </row>
        <row r="561">
          <cell r="B561" t="str">
            <v>Evolução DEC Conjunto Lapa</v>
          </cell>
        </row>
        <row r="562">
          <cell r="B562" t="str">
            <v>CONSUM</v>
          </cell>
          <cell r="C562" t="str">
            <v>TOTAL</v>
          </cell>
          <cell r="D562" t="str">
            <v>NPROG</v>
          </cell>
          <cell r="E562" t="str">
            <v>PROG</v>
          </cell>
          <cell r="F562" t="str">
            <v>SUBT INT</v>
          </cell>
          <cell r="G562" t="str">
            <v>SUBT EXT</v>
          </cell>
          <cell r="H562" t="str">
            <v>Padrão Mensal = 2,5</v>
          </cell>
          <cell r="I562" t="str">
            <v>Padrão Trimestral = 4,2</v>
          </cell>
          <cell r="J562" t="str">
            <v>Padrão Anual = 7</v>
          </cell>
        </row>
        <row r="563">
          <cell r="B563">
            <v>182781</v>
          </cell>
          <cell r="C563">
            <v>0.3649</v>
          </cell>
          <cell r="D563">
            <v>0.34920000000000001</v>
          </cell>
          <cell r="E563">
            <v>1.35E-2</v>
          </cell>
          <cell r="F563">
            <v>2.2000000000000001E-3</v>
          </cell>
          <cell r="G563">
            <v>0</v>
          </cell>
          <cell r="H563">
            <v>2.5</v>
          </cell>
          <cell r="I563">
            <v>4.2</v>
          </cell>
          <cell r="J563">
            <v>7</v>
          </cell>
        </row>
        <row r="564">
          <cell r="B564">
            <v>182732</v>
          </cell>
          <cell r="C564">
            <v>0.40710000000000002</v>
          </cell>
          <cell r="D564">
            <v>0.36809999999999998</v>
          </cell>
          <cell r="E564">
            <v>3.9E-2</v>
          </cell>
          <cell r="F564">
            <v>0</v>
          </cell>
          <cell r="G564">
            <v>0</v>
          </cell>
          <cell r="H564">
            <v>2.5</v>
          </cell>
          <cell r="I564">
            <v>4.2</v>
          </cell>
          <cell r="J564">
            <v>7</v>
          </cell>
        </row>
        <row r="565">
          <cell r="B565">
            <v>182748</v>
          </cell>
          <cell r="C565">
            <v>0.94189999999999996</v>
          </cell>
          <cell r="D565">
            <v>0.65629999999999999</v>
          </cell>
          <cell r="E565">
            <v>1.04E-2</v>
          </cell>
          <cell r="F565">
            <v>6.1000000000000004E-3</v>
          </cell>
          <cell r="G565">
            <v>0.26900000000000002</v>
          </cell>
          <cell r="H565">
            <v>2.5</v>
          </cell>
          <cell r="I565">
            <v>4.2</v>
          </cell>
          <cell r="J565">
            <v>7</v>
          </cell>
        </row>
        <row r="566">
          <cell r="B566">
            <v>182754</v>
          </cell>
          <cell r="C566">
            <v>1.7139</v>
          </cell>
          <cell r="D566">
            <v>1.3735999999999999</v>
          </cell>
          <cell r="E566">
            <v>6.2899999999999998E-2</v>
          </cell>
          <cell r="F566">
            <v>8.3000000000000001E-3</v>
          </cell>
          <cell r="G566">
            <v>0.26900000000000002</v>
          </cell>
          <cell r="H566">
            <v>2.5</v>
          </cell>
          <cell r="I566">
            <v>4.2</v>
          </cell>
          <cell r="J566">
            <v>7</v>
          </cell>
        </row>
        <row r="567">
          <cell r="B567">
            <v>182713</v>
          </cell>
          <cell r="C567">
            <v>0.31590000000000001</v>
          </cell>
          <cell r="D567">
            <v>0.2467</v>
          </cell>
          <cell r="E567">
            <v>3.1899999999999998E-2</v>
          </cell>
          <cell r="F567">
            <v>3.73E-2</v>
          </cell>
          <cell r="G567">
            <v>0</v>
          </cell>
          <cell r="H567">
            <v>2.5</v>
          </cell>
          <cell r="I567">
            <v>4.2</v>
          </cell>
          <cell r="J567">
            <v>7</v>
          </cell>
        </row>
        <row r="568">
          <cell r="B568">
            <v>182723</v>
          </cell>
          <cell r="C568">
            <v>0.42370000000000002</v>
          </cell>
          <cell r="D568">
            <v>0.3226</v>
          </cell>
          <cell r="E568">
            <v>0.10100000000000001</v>
          </cell>
          <cell r="F568">
            <v>0</v>
          </cell>
          <cell r="G568">
            <v>0</v>
          </cell>
          <cell r="H568">
            <v>2.5</v>
          </cell>
          <cell r="I568">
            <v>4.2</v>
          </cell>
          <cell r="J568">
            <v>7</v>
          </cell>
        </row>
        <row r="569">
          <cell r="B569">
            <v>182723</v>
          </cell>
          <cell r="C569">
            <v>0.4708</v>
          </cell>
          <cell r="D569">
            <v>0.3957</v>
          </cell>
          <cell r="E569">
            <v>7.51E-2</v>
          </cell>
          <cell r="F569">
            <v>0</v>
          </cell>
          <cell r="G569">
            <v>0</v>
          </cell>
          <cell r="H569">
            <v>2.5</v>
          </cell>
          <cell r="I569">
            <v>4.2</v>
          </cell>
          <cell r="J569">
            <v>7</v>
          </cell>
        </row>
        <row r="570">
          <cell r="B570">
            <v>182720</v>
          </cell>
          <cell r="C570">
            <v>1.2103999999999999</v>
          </cell>
          <cell r="D570">
            <v>0.96499999999999997</v>
          </cell>
          <cell r="E570">
            <v>0.20799999999999999</v>
          </cell>
          <cell r="F570">
            <v>3.73E-2</v>
          </cell>
          <cell r="G570">
            <v>0</v>
          </cell>
          <cell r="H570">
            <v>2.5</v>
          </cell>
          <cell r="I570">
            <v>4.2</v>
          </cell>
          <cell r="J570">
            <v>7</v>
          </cell>
        </row>
        <row r="571">
          <cell r="B571">
            <v>182669</v>
          </cell>
          <cell r="C571">
            <v>0.21759999999999999</v>
          </cell>
          <cell r="D571">
            <v>0.1447</v>
          </cell>
          <cell r="E571">
            <v>5.45E-2</v>
          </cell>
          <cell r="F571">
            <v>0</v>
          </cell>
          <cell r="G571">
            <v>1.84E-2</v>
          </cell>
          <cell r="H571">
            <v>2.5</v>
          </cell>
          <cell r="I571">
            <v>4.2</v>
          </cell>
          <cell r="J571">
            <v>7</v>
          </cell>
        </row>
        <row r="572">
          <cell r="B572">
            <v>182632</v>
          </cell>
          <cell r="C572">
            <v>0.45569999999999999</v>
          </cell>
          <cell r="D572">
            <v>0.34820000000000001</v>
          </cell>
          <cell r="E572">
            <v>8.2199999999999995E-2</v>
          </cell>
          <cell r="F572">
            <v>2.53E-2</v>
          </cell>
          <cell r="G572">
            <v>0</v>
          </cell>
          <cell r="H572">
            <v>2.5</v>
          </cell>
          <cell r="I572">
            <v>4.2</v>
          </cell>
          <cell r="J572">
            <v>7</v>
          </cell>
        </row>
        <row r="573">
          <cell r="B573">
            <v>182554</v>
          </cell>
          <cell r="C573">
            <v>0.29899999999999999</v>
          </cell>
          <cell r="D573">
            <v>0.20549999999999999</v>
          </cell>
          <cell r="E573">
            <v>5.3699999999999998E-2</v>
          </cell>
          <cell r="F573">
            <v>0</v>
          </cell>
          <cell r="G573">
            <v>3.9800000000000002E-2</v>
          </cell>
          <cell r="H573">
            <v>2.5</v>
          </cell>
          <cell r="I573">
            <v>4.2</v>
          </cell>
          <cell r="J573">
            <v>7</v>
          </cell>
        </row>
        <row r="574">
          <cell r="B574">
            <v>182618</v>
          </cell>
          <cell r="C574">
            <v>0.97230000000000005</v>
          </cell>
          <cell r="D574">
            <v>0.69840000000000002</v>
          </cell>
          <cell r="E574">
            <v>0.19040000000000001</v>
          </cell>
          <cell r="F574">
            <v>2.53E-2</v>
          </cell>
          <cell r="G574">
            <v>5.8200000000000002E-2</v>
          </cell>
          <cell r="H574">
            <v>2.5</v>
          </cell>
          <cell r="I574">
            <v>4.2</v>
          </cell>
          <cell r="J574">
            <v>7</v>
          </cell>
        </row>
        <row r="575">
          <cell r="B575">
            <v>182554</v>
          </cell>
          <cell r="C575">
            <v>0.36399999999999999</v>
          </cell>
          <cell r="D575">
            <v>0.25929999999999997</v>
          </cell>
          <cell r="E575">
            <v>0.1047</v>
          </cell>
          <cell r="F575">
            <v>0</v>
          </cell>
          <cell r="G575">
            <v>0</v>
          </cell>
          <cell r="H575">
            <v>2.5</v>
          </cell>
          <cell r="I575">
            <v>4.2</v>
          </cell>
          <cell r="J575">
            <v>7</v>
          </cell>
        </row>
        <row r="576">
          <cell r="B576">
            <v>182554</v>
          </cell>
          <cell r="C576">
            <v>1.2810999999999999</v>
          </cell>
          <cell r="D576">
            <v>0.65529999999999999</v>
          </cell>
          <cell r="E576">
            <v>0.13370000000000001</v>
          </cell>
          <cell r="F576">
            <v>0.43430000000000002</v>
          </cell>
          <cell r="G576">
            <v>5.7799999999999997E-2</v>
          </cell>
          <cell r="H576">
            <v>2.5</v>
          </cell>
          <cell r="I576">
            <v>4.2</v>
          </cell>
          <cell r="J576">
            <v>7</v>
          </cell>
        </row>
        <row r="577">
          <cell r="B577">
            <v>182554</v>
          </cell>
          <cell r="C577">
            <v>0.68500000000000005</v>
          </cell>
          <cell r="D577">
            <v>0.58919999999999995</v>
          </cell>
          <cell r="E577">
            <v>2.0500000000000001E-2</v>
          </cell>
          <cell r="F577">
            <v>7.5300000000000006E-2</v>
          </cell>
          <cell r="G577">
            <v>0</v>
          </cell>
          <cell r="H577">
            <v>2.5</v>
          </cell>
          <cell r="I577">
            <v>4.2</v>
          </cell>
          <cell r="J577">
            <v>7</v>
          </cell>
        </row>
        <row r="578">
          <cell r="B578">
            <v>182554</v>
          </cell>
          <cell r="C578">
            <v>2.3300999999999998</v>
          </cell>
          <cell r="D578">
            <v>1.5038</v>
          </cell>
          <cell r="E578">
            <v>0.25890000000000002</v>
          </cell>
          <cell r="F578">
            <v>0.50960000000000005</v>
          </cell>
          <cell r="G578">
            <v>5.7799999999999997E-2</v>
          </cell>
          <cell r="I578">
            <v>4.2</v>
          </cell>
          <cell r="J578">
            <v>7</v>
          </cell>
        </row>
        <row r="579">
          <cell r="B579">
            <v>182661</v>
          </cell>
          <cell r="C579">
            <v>6.2263000000000002</v>
          </cell>
          <cell r="D579">
            <v>4.5407000000000002</v>
          </cell>
          <cell r="E579">
            <v>0.72009999999999996</v>
          </cell>
          <cell r="F579">
            <v>0.58020000000000005</v>
          </cell>
          <cell r="G579">
            <v>0.3851</v>
          </cell>
          <cell r="J579">
            <v>7</v>
          </cell>
        </row>
        <row r="581">
          <cell r="B581" t="str">
            <v>Evolução DEC Conjunto Mauá</v>
          </cell>
        </row>
        <row r="582">
          <cell r="B582" t="str">
            <v>CONSUM</v>
          </cell>
          <cell r="C582" t="str">
            <v>TOTAL</v>
          </cell>
          <cell r="D582" t="str">
            <v>NPROG</v>
          </cell>
          <cell r="E582" t="str">
            <v>PROG</v>
          </cell>
          <cell r="F582" t="str">
            <v>SUBT INT</v>
          </cell>
          <cell r="G582" t="str">
            <v>SUBT EXT</v>
          </cell>
          <cell r="H582" t="str">
            <v>Padrão Mensal = 2,5</v>
          </cell>
          <cell r="I582" t="str">
            <v>Padrão Trimestral = 4,8</v>
          </cell>
          <cell r="J582" t="str">
            <v>Padrão Anual = 8</v>
          </cell>
        </row>
        <row r="583">
          <cell r="B583">
            <v>120058</v>
          </cell>
          <cell r="C583">
            <v>0.60919999999999996</v>
          </cell>
          <cell r="D583">
            <v>0.55589999999999995</v>
          </cell>
          <cell r="E583">
            <v>5.33E-2</v>
          </cell>
          <cell r="F583">
            <v>0</v>
          </cell>
          <cell r="G583">
            <v>0</v>
          </cell>
          <cell r="H583">
            <v>2.5</v>
          </cell>
          <cell r="I583">
            <v>4.8</v>
          </cell>
          <cell r="J583">
            <v>8</v>
          </cell>
        </row>
        <row r="584">
          <cell r="B584">
            <v>119976</v>
          </cell>
          <cell r="C584">
            <v>1.0094000000000001</v>
          </cell>
          <cell r="D584">
            <v>0.79720000000000002</v>
          </cell>
          <cell r="E584">
            <v>0.21210000000000001</v>
          </cell>
          <cell r="F584">
            <v>0</v>
          </cell>
          <cell r="G584">
            <v>0</v>
          </cell>
          <cell r="H584">
            <v>2.5</v>
          </cell>
          <cell r="I584">
            <v>4.8</v>
          </cell>
          <cell r="J584">
            <v>8</v>
          </cell>
        </row>
        <row r="585">
          <cell r="B585">
            <v>119979</v>
          </cell>
          <cell r="C585">
            <v>0.42949999999999999</v>
          </cell>
          <cell r="D585">
            <v>0.38790000000000002</v>
          </cell>
          <cell r="E585">
            <v>4.1599999999999998E-2</v>
          </cell>
          <cell r="F585">
            <v>0</v>
          </cell>
          <cell r="G585">
            <v>0</v>
          </cell>
          <cell r="H585">
            <v>2.5</v>
          </cell>
          <cell r="I585">
            <v>4.8</v>
          </cell>
          <cell r="J585">
            <v>8</v>
          </cell>
        </row>
        <row r="586">
          <cell r="B586">
            <v>120004</v>
          </cell>
          <cell r="C586">
            <v>2.048</v>
          </cell>
          <cell r="D586">
            <v>1.7410000000000001</v>
          </cell>
          <cell r="E586">
            <v>0.307</v>
          </cell>
          <cell r="F586">
            <v>0</v>
          </cell>
          <cell r="G586">
            <v>0</v>
          </cell>
          <cell r="H586">
            <v>2.5</v>
          </cell>
          <cell r="I586">
            <v>4.8</v>
          </cell>
          <cell r="J586">
            <v>8</v>
          </cell>
        </row>
        <row r="587">
          <cell r="B587">
            <v>119963</v>
          </cell>
          <cell r="C587">
            <v>0.15620000000000001</v>
          </cell>
          <cell r="D587">
            <v>0.13919999999999999</v>
          </cell>
          <cell r="E587">
            <v>1.1900000000000001E-2</v>
          </cell>
          <cell r="F587">
            <v>5.1000000000000004E-3</v>
          </cell>
          <cell r="G587">
            <v>0</v>
          </cell>
          <cell r="H587">
            <v>2.5</v>
          </cell>
          <cell r="I587">
            <v>4.8</v>
          </cell>
          <cell r="J587">
            <v>8</v>
          </cell>
        </row>
        <row r="588">
          <cell r="B588">
            <v>119958</v>
          </cell>
          <cell r="C588">
            <v>7.4200000000000002E-2</v>
          </cell>
          <cell r="D588">
            <v>5.9900000000000002E-2</v>
          </cell>
          <cell r="E588">
            <v>1.26E-2</v>
          </cell>
          <cell r="F588">
            <v>1.6000000000000001E-3</v>
          </cell>
          <cell r="G588">
            <v>0</v>
          </cell>
          <cell r="H588">
            <v>2.5</v>
          </cell>
          <cell r="I588">
            <v>4.8</v>
          </cell>
          <cell r="J588">
            <v>8</v>
          </cell>
        </row>
        <row r="589">
          <cell r="B589">
            <v>119957</v>
          </cell>
          <cell r="C589">
            <v>0.30520000000000003</v>
          </cell>
          <cell r="D589">
            <v>0.1802</v>
          </cell>
          <cell r="E589">
            <v>0.125</v>
          </cell>
          <cell r="F589">
            <v>0</v>
          </cell>
          <cell r="G589">
            <v>0</v>
          </cell>
          <cell r="H589">
            <v>2.5</v>
          </cell>
          <cell r="I589">
            <v>4.8</v>
          </cell>
          <cell r="J589">
            <v>8</v>
          </cell>
        </row>
        <row r="590">
          <cell r="B590">
            <v>119959</v>
          </cell>
          <cell r="C590">
            <v>0.53559999999999997</v>
          </cell>
          <cell r="D590">
            <v>0.37930000000000003</v>
          </cell>
          <cell r="E590">
            <v>0.14949999999999999</v>
          </cell>
          <cell r="F590">
            <v>6.7000000000000002E-3</v>
          </cell>
          <cell r="G590">
            <v>0</v>
          </cell>
          <cell r="H590">
            <v>2.5</v>
          </cell>
          <cell r="I590">
            <v>4.8</v>
          </cell>
          <cell r="J590">
            <v>8</v>
          </cell>
        </row>
        <row r="591">
          <cell r="B591">
            <v>119866</v>
          </cell>
          <cell r="C591">
            <v>0.64959999999999996</v>
          </cell>
          <cell r="D591">
            <v>0.59840000000000004</v>
          </cell>
          <cell r="E591">
            <v>5.1200000000000002E-2</v>
          </cell>
          <cell r="F591">
            <v>0</v>
          </cell>
          <cell r="G591">
            <v>0</v>
          </cell>
          <cell r="H591">
            <v>2.5</v>
          </cell>
          <cell r="I591">
            <v>4.8</v>
          </cell>
          <cell r="J591">
            <v>8</v>
          </cell>
        </row>
        <row r="592">
          <cell r="B592">
            <v>119680</v>
          </cell>
          <cell r="C592">
            <v>0.31680000000000003</v>
          </cell>
          <cell r="D592">
            <v>0.26150000000000001</v>
          </cell>
          <cell r="E592">
            <v>5.5199999999999999E-2</v>
          </cell>
          <cell r="F592">
            <v>0</v>
          </cell>
          <cell r="G592">
            <v>0</v>
          </cell>
          <cell r="H592">
            <v>2.5</v>
          </cell>
          <cell r="I592">
            <v>4.8</v>
          </cell>
          <cell r="J592">
            <v>8</v>
          </cell>
        </row>
        <row r="593">
          <cell r="B593">
            <v>119669</v>
          </cell>
          <cell r="C593">
            <v>0.40720000000000001</v>
          </cell>
          <cell r="D593">
            <v>0.38350000000000001</v>
          </cell>
          <cell r="E593">
            <v>2.2700000000000001E-2</v>
          </cell>
          <cell r="F593">
            <v>0</v>
          </cell>
          <cell r="G593">
            <v>1E-3</v>
          </cell>
          <cell r="H593">
            <v>2.5</v>
          </cell>
          <cell r="I593">
            <v>4.8</v>
          </cell>
          <cell r="J593">
            <v>8</v>
          </cell>
        </row>
        <row r="594">
          <cell r="B594">
            <v>119738</v>
          </cell>
          <cell r="C594">
            <v>1.3738999999999999</v>
          </cell>
          <cell r="D594">
            <v>1.2437</v>
          </cell>
          <cell r="E594">
            <v>0.12909999999999999</v>
          </cell>
          <cell r="F594">
            <v>0</v>
          </cell>
          <cell r="G594">
            <v>1E-3</v>
          </cell>
          <cell r="H594">
            <v>2.5</v>
          </cell>
          <cell r="I594">
            <v>4.8</v>
          </cell>
          <cell r="J594">
            <v>8</v>
          </cell>
        </row>
        <row r="595">
          <cell r="B595">
            <v>119662</v>
          </cell>
          <cell r="C595">
            <v>0.2213</v>
          </cell>
          <cell r="D595">
            <v>0.2089</v>
          </cell>
          <cell r="E595">
            <v>1.24E-2</v>
          </cell>
          <cell r="F595">
            <v>0</v>
          </cell>
          <cell r="G595">
            <v>0</v>
          </cell>
          <cell r="H595">
            <v>2.5</v>
          </cell>
          <cell r="I595">
            <v>4.8</v>
          </cell>
          <cell r="J595">
            <v>8</v>
          </cell>
        </row>
        <row r="596">
          <cell r="B596">
            <v>119723</v>
          </cell>
          <cell r="C596">
            <v>0.45600000000000002</v>
          </cell>
          <cell r="D596">
            <v>0.42159999999999997</v>
          </cell>
          <cell r="E596">
            <v>3.4299999999999997E-2</v>
          </cell>
          <cell r="F596">
            <v>0</v>
          </cell>
          <cell r="G596">
            <v>0</v>
          </cell>
          <cell r="H596">
            <v>2.5</v>
          </cell>
          <cell r="I596">
            <v>4.8</v>
          </cell>
          <cell r="J596">
            <v>8</v>
          </cell>
        </row>
        <row r="597">
          <cell r="B597">
            <v>119712</v>
          </cell>
          <cell r="C597">
            <v>0.58450000000000002</v>
          </cell>
          <cell r="D597">
            <v>0.53410000000000002</v>
          </cell>
          <cell r="E597">
            <v>5.04E-2</v>
          </cell>
          <cell r="F597">
            <v>0</v>
          </cell>
          <cell r="G597">
            <v>0</v>
          </cell>
          <cell r="H597">
            <v>2.5</v>
          </cell>
          <cell r="I597">
            <v>4.8</v>
          </cell>
          <cell r="J597">
            <v>8</v>
          </cell>
        </row>
        <row r="598">
          <cell r="B598">
            <v>119699</v>
          </cell>
          <cell r="C598">
            <v>1.2619</v>
          </cell>
          <cell r="D598">
            <v>1.1647000000000001</v>
          </cell>
          <cell r="E598">
            <v>9.7100000000000006E-2</v>
          </cell>
          <cell r="F598">
            <v>0</v>
          </cell>
          <cell r="G598">
            <v>0</v>
          </cell>
          <cell r="I598">
            <v>4.8</v>
          </cell>
          <cell r="J598">
            <v>8</v>
          </cell>
        </row>
        <row r="599">
          <cell r="B599">
            <v>119850</v>
          </cell>
          <cell r="C599">
            <v>5.2196999999999996</v>
          </cell>
          <cell r="D599">
            <v>4.5286</v>
          </cell>
          <cell r="E599">
            <v>0.68300000000000005</v>
          </cell>
          <cell r="F599">
            <v>6.7000000000000002E-3</v>
          </cell>
          <cell r="G599">
            <v>1E-3</v>
          </cell>
          <cell r="J599">
            <v>8</v>
          </cell>
        </row>
        <row r="601">
          <cell r="B601" t="str">
            <v>Evolução DEC Conjunto Moóca</v>
          </cell>
        </row>
        <row r="602">
          <cell r="B602" t="str">
            <v>CONSUM</v>
          </cell>
          <cell r="C602" t="str">
            <v>TOTAL</v>
          </cell>
          <cell r="D602" t="str">
            <v>NPROG</v>
          </cell>
          <cell r="E602" t="str">
            <v>PROG</v>
          </cell>
          <cell r="F602" t="str">
            <v>SUBT INT</v>
          </cell>
          <cell r="G602" t="str">
            <v>SUBT EXT</v>
          </cell>
          <cell r="H602" t="str">
            <v>Padrão Mensal = 2,5</v>
          </cell>
          <cell r="I602" t="str">
            <v>Padrão Trimestral = 4,8</v>
          </cell>
          <cell r="J602" t="str">
            <v>Padrão Anual = 8</v>
          </cell>
        </row>
        <row r="603">
          <cell r="B603">
            <v>80506</v>
          </cell>
          <cell r="C603">
            <v>0.40710000000000002</v>
          </cell>
          <cell r="D603">
            <v>0.379</v>
          </cell>
          <cell r="E603">
            <v>2.8199999999999999E-2</v>
          </cell>
          <cell r="F603">
            <v>0</v>
          </cell>
          <cell r="G603">
            <v>0</v>
          </cell>
          <cell r="H603">
            <v>2.5</v>
          </cell>
          <cell r="I603">
            <v>4.8</v>
          </cell>
          <cell r="J603">
            <v>8</v>
          </cell>
        </row>
        <row r="604">
          <cell r="B604">
            <v>80487</v>
          </cell>
          <cell r="C604">
            <v>0.97330000000000005</v>
          </cell>
          <cell r="D604">
            <v>0.93230000000000002</v>
          </cell>
          <cell r="E604">
            <v>3.4500000000000003E-2</v>
          </cell>
          <cell r="F604">
            <v>6.4999999999999997E-3</v>
          </cell>
          <cell r="G604">
            <v>0</v>
          </cell>
          <cell r="H604">
            <v>2.5</v>
          </cell>
          <cell r="I604">
            <v>4.8</v>
          </cell>
          <cell r="J604">
            <v>8</v>
          </cell>
        </row>
        <row r="605">
          <cell r="B605">
            <v>80489</v>
          </cell>
          <cell r="C605">
            <v>0.46089999999999998</v>
          </cell>
          <cell r="D605">
            <v>0.42009999999999997</v>
          </cell>
          <cell r="E605">
            <v>4.0899999999999999E-2</v>
          </cell>
          <cell r="F605">
            <v>0</v>
          </cell>
          <cell r="G605">
            <v>0</v>
          </cell>
          <cell r="H605">
            <v>2.5</v>
          </cell>
          <cell r="I605">
            <v>4.8</v>
          </cell>
          <cell r="J605">
            <v>8</v>
          </cell>
        </row>
        <row r="606">
          <cell r="B606">
            <v>80494</v>
          </cell>
          <cell r="C606">
            <v>1.8411999999999999</v>
          </cell>
          <cell r="D606">
            <v>1.7313000000000001</v>
          </cell>
          <cell r="E606">
            <v>0.1036</v>
          </cell>
          <cell r="F606">
            <v>6.4999999999999997E-3</v>
          </cell>
          <cell r="G606">
            <v>0</v>
          </cell>
          <cell r="H606">
            <v>2.5</v>
          </cell>
          <cell r="I606">
            <v>4.8</v>
          </cell>
          <cell r="J606">
            <v>8</v>
          </cell>
        </row>
        <row r="607">
          <cell r="B607">
            <v>80441</v>
          </cell>
          <cell r="C607">
            <v>0.27100000000000002</v>
          </cell>
          <cell r="D607">
            <v>0.14149999999999999</v>
          </cell>
          <cell r="E607">
            <v>0.1295</v>
          </cell>
          <cell r="F607">
            <v>0</v>
          </cell>
          <cell r="G607">
            <v>0</v>
          </cell>
          <cell r="H607">
            <v>2.5</v>
          </cell>
          <cell r="I607">
            <v>4.8</v>
          </cell>
          <cell r="J607">
            <v>8</v>
          </cell>
        </row>
        <row r="608">
          <cell r="B608">
            <v>80441</v>
          </cell>
          <cell r="C608">
            <v>0.55279999999999996</v>
          </cell>
          <cell r="D608">
            <v>0.19739999999999999</v>
          </cell>
          <cell r="E608">
            <v>0.32629999999999998</v>
          </cell>
          <cell r="F608">
            <v>2.9000000000000001E-2</v>
          </cell>
          <cell r="G608">
            <v>0</v>
          </cell>
          <cell r="H608">
            <v>2.5</v>
          </cell>
          <cell r="I608">
            <v>4.8</v>
          </cell>
          <cell r="J608">
            <v>8</v>
          </cell>
        </row>
        <row r="609">
          <cell r="B609">
            <v>80441</v>
          </cell>
          <cell r="C609">
            <v>0.1867</v>
          </cell>
          <cell r="D609">
            <v>0.15179999999999999</v>
          </cell>
          <cell r="E609">
            <v>3.49E-2</v>
          </cell>
          <cell r="F609">
            <v>0</v>
          </cell>
          <cell r="G609">
            <v>0</v>
          </cell>
          <cell r="H609">
            <v>2.5</v>
          </cell>
          <cell r="I609">
            <v>4.8</v>
          </cell>
          <cell r="J609">
            <v>8</v>
          </cell>
        </row>
        <row r="610">
          <cell r="B610">
            <v>80441</v>
          </cell>
          <cell r="C610">
            <v>1.0105</v>
          </cell>
          <cell r="D610">
            <v>0.49070000000000003</v>
          </cell>
          <cell r="E610">
            <v>0.49070000000000003</v>
          </cell>
          <cell r="F610">
            <v>2.9000000000000001E-2</v>
          </cell>
          <cell r="G610">
            <v>0</v>
          </cell>
          <cell r="H610">
            <v>2.5</v>
          </cell>
          <cell r="I610">
            <v>4.8</v>
          </cell>
          <cell r="J610">
            <v>8</v>
          </cell>
        </row>
        <row r="611">
          <cell r="B611">
            <v>80440</v>
          </cell>
          <cell r="C611">
            <v>0.25850000000000001</v>
          </cell>
          <cell r="D611">
            <v>0.1673</v>
          </cell>
          <cell r="E611">
            <v>2.9600000000000001E-2</v>
          </cell>
          <cell r="F611">
            <v>6.1600000000000002E-2</v>
          </cell>
          <cell r="G611">
            <v>0</v>
          </cell>
          <cell r="H611">
            <v>2.5</v>
          </cell>
          <cell r="I611">
            <v>4.8</v>
          </cell>
          <cell r="J611">
            <v>8</v>
          </cell>
        </row>
        <row r="612">
          <cell r="B612">
            <v>80399</v>
          </cell>
          <cell r="C612">
            <v>0.13489999999999999</v>
          </cell>
          <cell r="D612">
            <v>8.9700000000000002E-2</v>
          </cell>
          <cell r="E612">
            <v>4.5199999999999997E-2</v>
          </cell>
          <cell r="F612">
            <v>0</v>
          </cell>
          <cell r="G612">
            <v>0</v>
          </cell>
          <cell r="H612">
            <v>2.5</v>
          </cell>
          <cell r="I612">
            <v>4.8</v>
          </cell>
          <cell r="J612">
            <v>8</v>
          </cell>
        </row>
        <row r="613">
          <cell r="B613">
            <v>80381</v>
          </cell>
          <cell r="C613">
            <v>0.3921</v>
          </cell>
          <cell r="D613">
            <v>0.36830000000000002</v>
          </cell>
          <cell r="E613">
            <v>1.8800000000000001E-2</v>
          </cell>
          <cell r="F613">
            <v>4.8999999999999998E-3</v>
          </cell>
          <cell r="G613">
            <v>0</v>
          </cell>
          <cell r="H613">
            <v>2.5</v>
          </cell>
          <cell r="I613">
            <v>4.8</v>
          </cell>
          <cell r="J613">
            <v>8</v>
          </cell>
        </row>
        <row r="614">
          <cell r="B614">
            <v>80407</v>
          </cell>
          <cell r="C614">
            <v>0.78549999999999998</v>
          </cell>
          <cell r="D614">
            <v>0.62519999999999998</v>
          </cell>
          <cell r="E614">
            <v>9.3600000000000003E-2</v>
          </cell>
          <cell r="F614">
            <v>6.6500000000000004E-2</v>
          </cell>
          <cell r="G614">
            <v>0</v>
          </cell>
          <cell r="H614">
            <v>2.5</v>
          </cell>
          <cell r="I614">
            <v>4.8</v>
          </cell>
          <cell r="J614">
            <v>8</v>
          </cell>
        </row>
        <row r="615">
          <cell r="B615">
            <v>80335</v>
          </cell>
          <cell r="C615">
            <v>0.38769999999999999</v>
          </cell>
          <cell r="D615">
            <v>0.28370000000000001</v>
          </cell>
          <cell r="E615">
            <v>0.104</v>
          </cell>
          <cell r="F615">
            <v>0</v>
          </cell>
          <cell r="G615">
            <v>0</v>
          </cell>
          <cell r="H615">
            <v>2.5</v>
          </cell>
          <cell r="I615">
            <v>4.8</v>
          </cell>
          <cell r="J615">
            <v>8</v>
          </cell>
        </row>
        <row r="616">
          <cell r="B616">
            <v>80325</v>
          </cell>
          <cell r="C616">
            <v>0.16800000000000001</v>
          </cell>
          <cell r="D616">
            <v>0.1527</v>
          </cell>
          <cell r="E616">
            <v>1.5299999999999999E-2</v>
          </cell>
          <cell r="F616">
            <v>0</v>
          </cell>
          <cell r="G616">
            <v>0</v>
          </cell>
          <cell r="H616">
            <v>2.5</v>
          </cell>
          <cell r="I616">
            <v>4.8</v>
          </cell>
          <cell r="J616">
            <v>8</v>
          </cell>
        </row>
        <row r="617">
          <cell r="B617">
            <v>80312</v>
          </cell>
          <cell r="C617">
            <v>0.5272</v>
          </cell>
          <cell r="D617">
            <v>0.50229999999999997</v>
          </cell>
          <cell r="E617">
            <v>2.4899999999999999E-2</v>
          </cell>
          <cell r="F617">
            <v>0</v>
          </cell>
          <cell r="G617">
            <v>0</v>
          </cell>
          <cell r="H617">
            <v>2.5</v>
          </cell>
          <cell r="I617">
            <v>4.8</v>
          </cell>
          <cell r="J617">
            <v>8</v>
          </cell>
        </row>
        <row r="618">
          <cell r="B618">
            <v>80324</v>
          </cell>
          <cell r="C618">
            <v>1.0829</v>
          </cell>
          <cell r="D618">
            <v>0.93869999999999998</v>
          </cell>
          <cell r="E618">
            <v>0.14419999999999999</v>
          </cell>
          <cell r="F618">
            <v>0</v>
          </cell>
          <cell r="G618">
            <v>0</v>
          </cell>
          <cell r="I618">
            <v>4.8</v>
          </cell>
          <cell r="J618">
            <v>8</v>
          </cell>
        </row>
        <row r="619">
          <cell r="B619">
            <v>80416</v>
          </cell>
          <cell r="C619">
            <v>4.7209000000000003</v>
          </cell>
          <cell r="D619">
            <v>3.7866</v>
          </cell>
          <cell r="E619">
            <v>0.83220000000000005</v>
          </cell>
          <cell r="F619">
            <v>0.10199999999999999</v>
          </cell>
          <cell r="G619">
            <v>0</v>
          </cell>
          <cell r="J619">
            <v>8</v>
          </cell>
        </row>
        <row r="621">
          <cell r="B621" t="str">
            <v>Evolução DEC Conjunto Oeste</v>
          </cell>
        </row>
        <row r="622">
          <cell r="B622" t="str">
            <v>CONSUM</v>
          </cell>
          <cell r="C622" t="str">
            <v>TOTAL</v>
          </cell>
          <cell r="D622" t="str">
            <v>NPROG</v>
          </cell>
          <cell r="E622" t="str">
            <v>PROG</v>
          </cell>
          <cell r="F622" t="str">
            <v>SUBT INT</v>
          </cell>
          <cell r="G622" t="str">
            <v>SUBT EXT</v>
          </cell>
          <cell r="H622" t="str">
            <v>Padrão Mensal = 11,1</v>
          </cell>
          <cell r="I622" t="str">
            <v>Padrão Trimestral = 22,2</v>
          </cell>
          <cell r="J622" t="str">
            <v>Padrão Anual = 37</v>
          </cell>
        </row>
        <row r="623">
          <cell r="B623">
            <v>71507</v>
          </cell>
          <cell r="C623">
            <v>3.0253000000000001</v>
          </cell>
          <cell r="D623">
            <v>2.2907000000000002</v>
          </cell>
          <cell r="E623">
            <v>9.11E-2</v>
          </cell>
          <cell r="F623">
            <v>0.64349999999999996</v>
          </cell>
          <cell r="G623">
            <v>0</v>
          </cell>
          <cell r="H623">
            <v>11.1</v>
          </cell>
          <cell r="I623">
            <v>22.2</v>
          </cell>
          <cell r="J623">
            <v>37</v>
          </cell>
        </row>
        <row r="624">
          <cell r="B624">
            <v>71434</v>
          </cell>
          <cell r="C624">
            <v>2.2037</v>
          </cell>
          <cell r="D624">
            <v>2.1480000000000001</v>
          </cell>
          <cell r="E624">
            <v>5.57E-2</v>
          </cell>
          <cell r="F624">
            <v>0</v>
          </cell>
          <cell r="G624">
            <v>0</v>
          </cell>
          <cell r="H624">
            <v>11.1</v>
          </cell>
          <cell r="I624">
            <v>22.2</v>
          </cell>
          <cell r="J624">
            <v>37</v>
          </cell>
        </row>
        <row r="625">
          <cell r="B625">
            <v>71442</v>
          </cell>
          <cell r="C625">
            <v>3.2279</v>
          </cell>
          <cell r="D625">
            <v>3.1204000000000001</v>
          </cell>
          <cell r="E625">
            <v>0.1075</v>
          </cell>
          <cell r="F625">
            <v>0</v>
          </cell>
          <cell r="G625">
            <v>0</v>
          </cell>
          <cell r="H625">
            <v>11.1</v>
          </cell>
          <cell r="I625">
            <v>22.2</v>
          </cell>
          <cell r="J625">
            <v>37</v>
          </cell>
        </row>
        <row r="626">
          <cell r="B626">
            <v>71461</v>
          </cell>
          <cell r="C626">
            <v>8.4572000000000003</v>
          </cell>
          <cell r="D626">
            <v>7.5589000000000004</v>
          </cell>
          <cell r="E626">
            <v>0.25430000000000003</v>
          </cell>
          <cell r="F626">
            <v>0.64390000000000003</v>
          </cell>
          <cell r="G626">
            <v>0</v>
          </cell>
          <cell r="H626">
            <v>11.1</v>
          </cell>
          <cell r="I626">
            <v>22.2</v>
          </cell>
          <cell r="J626">
            <v>37</v>
          </cell>
        </row>
        <row r="627">
          <cell r="B627">
            <v>71529</v>
          </cell>
          <cell r="C627">
            <v>3.4882</v>
          </cell>
          <cell r="D627">
            <v>2.2397999999999998</v>
          </cell>
          <cell r="E627">
            <v>1.1836</v>
          </cell>
          <cell r="F627">
            <v>6.4899999999999999E-2</v>
          </cell>
          <cell r="G627">
            <v>0</v>
          </cell>
          <cell r="H627">
            <v>11.1</v>
          </cell>
          <cell r="I627">
            <v>22.2</v>
          </cell>
          <cell r="J627">
            <v>37</v>
          </cell>
        </row>
        <row r="628">
          <cell r="B628">
            <v>71523</v>
          </cell>
          <cell r="C628">
            <v>1.5905</v>
          </cell>
          <cell r="D628">
            <v>1.0923</v>
          </cell>
          <cell r="E628">
            <v>0.49809999999999999</v>
          </cell>
          <cell r="F628">
            <v>0</v>
          </cell>
          <cell r="G628">
            <v>0</v>
          </cell>
          <cell r="H628">
            <v>11.1</v>
          </cell>
          <cell r="I628">
            <v>22.2</v>
          </cell>
          <cell r="J628">
            <v>37</v>
          </cell>
        </row>
        <row r="629">
          <cell r="B629">
            <v>71523</v>
          </cell>
          <cell r="C629">
            <v>2.9241000000000001</v>
          </cell>
          <cell r="D629">
            <v>2.6756000000000002</v>
          </cell>
          <cell r="E629">
            <v>0.24709999999999999</v>
          </cell>
          <cell r="F629">
            <v>1.5E-3</v>
          </cell>
          <cell r="G629">
            <v>0</v>
          </cell>
          <cell r="H629">
            <v>11.1</v>
          </cell>
          <cell r="I629">
            <v>22.2</v>
          </cell>
          <cell r="J629">
            <v>37</v>
          </cell>
        </row>
        <row r="630">
          <cell r="B630">
            <v>71525</v>
          </cell>
          <cell r="C630">
            <v>8.0029000000000003</v>
          </cell>
          <cell r="D630">
            <v>6.0076999999999998</v>
          </cell>
          <cell r="E630">
            <v>1.9288000000000001</v>
          </cell>
          <cell r="F630">
            <v>6.6400000000000001E-2</v>
          </cell>
          <cell r="G630">
            <v>0</v>
          </cell>
          <cell r="H630">
            <v>11.1</v>
          </cell>
          <cell r="I630">
            <v>22.2</v>
          </cell>
          <cell r="J630">
            <v>37</v>
          </cell>
        </row>
        <row r="631">
          <cell r="B631">
            <v>71604</v>
          </cell>
          <cell r="C631">
            <v>3.0670000000000002</v>
          </cell>
          <cell r="D631">
            <v>2.9100999999999999</v>
          </cell>
          <cell r="E631">
            <v>0.15690000000000001</v>
          </cell>
          <cell r="F631">
            <v>0</v>
          </cell>
          <cell r="G631">
            <v>0</v>
          </cell>
          <cell r="H631">
            <v>11.1</v>
          </cell>
          <cell r="I631">
            <v>22.2</v>
          </cell>
          <cell r="J631">
            <v>37</v>
          </cell>
        </row>
        <row r="632">
          <cell r="B632">
            <v>71794</v>
          </cell>
          <cell r="C632">
            <v>1.4195</v>
          </cell>
          <cell r="D632">
            <v>1.1527000000000001</v>
          </cell>
          <cell r="E632">
            <v>0.2286</v>
          </cell>
          <cell r="F632">
            <v>1.24E-2</v>
          </cell>
          <cell r="G632">
            <v>2.5700000000000001E-2</v>
          </cell>
          <cell r="H632">
            <v>11.1</v>
          </cell>
          <cell r="I632">
            <v>22.2</v>
          </cell>
          <cell r="J632">
            <v>37</v>
          </cell>
        </row>
        <row r="633">
          <cell r="B633">
            <v>71820</v>
          </cell>
          <cell r="C633">
            <v>2.4508000000000001</v>
          </cell>
          <cell r="D633">
            <v>2.1019999999999999</v>
          </cell>
          <cell r="E633">
            <v>0.3488</v>
          </cell>
          <cell r="F633">
            <v>0</v>
          </cell>
          <cell r="G633">
            <v>0</v>
          </cell>
          <cell r="H633">
            <v>11.1</v>
          </cell>
          <cell r="I633">
            <v>22.2</v>
          </cell>
          <cell r="J633">
            <v>37</v>
          </cell>
        </row>
        <row r="634">
          <cell r="B634">
            <v>71739</v>
          </cell>
          <cell r="C634">
            <v>6.9353999999999996</v>
          </cell>
          <cell r="D634">
            <v>6.1626000000000003</v>
          </cell>
          <cell r="E634">
            <v>0.73460000000000003</v>
          </cell>
          <cell r="F634">
            <v>1.24E-2</v>
          </cell>
          <cell r="G634">
            <v>2.5700000000000001E-2</v>
          </cell>
          <cell r="H634">
            <v>11.1</v>
          </cell>
          <cell r="I634">
            <v>22.2</v>
          </cell>
          <cell r="J634">
            <v>37</v>
          </cell>
        </row>
        <row r="635">
          <cell r="B635">
            <v>71844</v>
          </cell>
          <cell r="C635">
            <v>1.7165999999999999</v>
          </cell>
          <cell r="D635">
            <v>1.0133000000000001</v>
          </cell>
          <cell r="E635">
            <v>0.58320000000000005</v>
          </cell>
          <cell r="F635">
            <v>0</v>
          </cell>
          <cell r="G635">
            <v>0.1202</v>
          </cell>
          <cell r="H635">
            <v>11.1</v>
          </cell>
          <cell r="I635">
            <v>22.2</v>
          </cell>
          <cell r="J635">
            <v>37</v>
          </cell>
        </row>
        <row r="636">
          <cell r="B636">
            <v>71998</v>
          </cell>
          <cell r="C636">
            <v>2.4584999999999999</v>
          </cell>
          <cell r="D636">
            <v>2.3959000000000001</v>
          </cell>
          <cell r="E636">
            <v>5.4699999999999999E-2</v>
          </cell>
          <cell r="F636">
            <v>7.9000000000000008E-3</v>
          </cell>
          <cell r="G636">
            <v>0</v>
          </cell>
          <cell r="H636">
            <v>11.1</v>
          </cell>
          <cell r="I636">
            <v>22.2</v>
          </cell>
          <cell r="J636">
            <v>37</v>
          </cell>
        </row>
        <row r="637">
          <cell r="B637">
            <v>72001</v>
          </cell>
          <cell r="C637">
            <v>2.9066000000000001</v>
          </cell>
          <cell r="D637">
            <v>2.3940999999999999</v>
          </cell>
          <cell r="E637">
            <v>3.32E-2</v>
          </cell>
          <cell r="F637">
            <v>0.4793</v>
          </cell>
          <cell r="G637">
            <v>0</v>
          </cell>
          <cell r="H637">
            <v>11.1</v>
          </cell>
          <cell r="I637">
            <v>22.2</v>
          </cell>
          <cell r="J637">
            <v>37</v>
          </cell>
        </row>
        <row r="638">
          <cell r="B638">
            <v>71948</v>
          </cell>
          <cell r="C638">
            <v>7.0831</v>
          </cell>
          <cell r="D638">
            <v>5.8052999999999999</v>
          </cell>
          <cell r="E638">
            <v>0.67030000000000001</v>
          </cell>
          <cell r="F638">
            <v>0.48759999999999998</v>
          </cell>
          <cell r="G638">
            <v>0.12</v>
          </cell>
          <cell r="I638">
            <v>22.2</v>
          </cell>
          <cell r="J638">
            <v>37</v>
          </cell>
        </row>
        <row r="639">
          <cell r="B639">
            <v>71668</v>
          </cell>
          <cell r="C639">
            <v>30.4726</v>
          </cell>
          <cell r="D639">
            <v>25.529499999999999</v>
          </cell>
          <cell r="E639">
            <v>3.5868000000000002</v>
          </cell>
          <cell r="F639">
            <v>1.2101999999999999</v>
          </cell>
          <cell r="G639">
            <v>0.1462</v>
          </cell>
          <cell r="J639">
            <v>37</v>
          </cell>
        </row>
        <row r="641">
          <cell r="B641" t="str">
            <v>Evolução DEC Conjunto Osasco</v>
          </cell>
        </row>
        <row r="642">
          <cell r="B642" t="str">
            <v>CONSUM</v>
          </cell>
          <cell r="C642" t="str">
            <v>TOTAL</v>
          </cell>
          <cell r="D642" t="str">
            <v>NPROG</v>
          </cell>
          <cell r="E642" t="str">
            <v>PROG</v>
          </cell>
          <cell r="F642" t="str">
            <v>SUBT INT</v>
          </cell>
          <cell r="G642" t="str">
            <v>SUBT EXT</v>
          </cell>
          <cell r="H642" t="str">
            <v>Padrão Mensal = 4,2</v>
          </cell>
          <cell r="I642" t="str">
            <v>Padrão Trimestral = 8,4</v>
          </cell>
          <cell r="J642" t="str">
            <v>Padrão Anual = 14</v>
          </cell>
        </row>
        <row r="643">
          <cell r="B643">
            <v>215769</v>
          </cell>
          <cell r="C643">
            <v>1.1065</v>
          </cell>
          <cell r="D643">
            <v>0.98950000000000005</v>
          </cell>
          <cell r="E643">
            <v>3.0700000000000002E-2</v>
          </cell>
          <cell r="F643">
            <v>8.6300000000000002E-2</v>
          </cell>
          <cell r="G643">
            <v>0</v>
          </cell>
          <cell r="H643">
            <v>4.2</v>
          </cell>
          <cell r="I643">
            <v>8.4</v>
          </cell>
          <cell r="J643">
            <v>14</v>
          </cell>
        </row>
        <row r="644">
          <cell r="B644">
            <v>215812</v>
          </cell>
          <cell r="C644">
            <v>0.48659999999999998</v>
          </cell>
          <cell r="D644">
            <v>0.4728</v>
          </cell>
          <cell r="E644">
            <v>1.38E-2</v>
          </cell>
          <cell r="F644">
            <v>0</v>
          </cell>
          <cell r="G644">
            <v>0</v>
          </cell>
          <cell r="H644">
            <v>4.2</v>
          </cell>
          <cell r="I644">
            <v>8.4</v>
          </cell>
          <cell r="J644">
            <v>14</v>
          </cell>
        </row>
        <row r="645">
          <cell r="B645">
            <v>215795</v>
          </cell>
          <cell r="C645">
            <v>1.1734</v>
          </cell>
          <cell r="D645">
            <v>0.78779999999999994</v>
          </cell>
          <cell r="E645">
            <v>1.46E-2</v>
          </cell>
          <cell r="F645">
            <v>6.3100000000000003E-2</v>
          </cell>
          <cell r="G645">
            <v>0.30780000000000002</v>
          </cell>
          <cell r="H645">
            <v>4.2</v>
          </cell>
          <cell r="I645">
            <v>8.4</v>
          </cell>
          <cell r="J645">
            <v>14</v>
          </cell>
        </row>
        <row r="646">
          <cell r="B646">
            <v>215792</v>
          </cell>
          <cell r="C646">
            <v>2.7664</v>
          </cell>
          <cell r="D646">
            <v>2.25</v>
          </cell>
          <cell r="E646">
            <v>5.91E-2</v>
          </cell>
          <cell r="F646">
            <v>0.14940000000000001</v>
          </cell>
          <cell r="G646">
            <v>0.30780000000000002</v>
          </cell>
          <cell r="H646">
            <v>4.2</v>
          </cell>
          <cell r="I646">
            <v>8.4</v>
          </cell>
          <cell r="J646">
            <v>14</v>
          </cell>
        </row>
        <row r="647">
          <cell r="B647">
            <v>215736</v>
          </cell>
          <cell r="C647">
            <v>0.35060000000000002</v>
          </cell>
          <cell r="D647">
            <v>0.27939999999999998</v>
          </cell>
          <cell r="E647">
            <v>7.0999999999999994E-2</v>
          </cell>
          <cell r="F647">
            <v>1E-4</v>
          </cell>
          <cell r="G647">
            <v>0</v>
          </cell>
          <cell r="H647">
            <v>4.2</v>
          </cell>
          <cell r="I647">
            <v>8.4</v>
          </cell>
          <cell r="J647">
            <v>14</v>
          </cell>
        </row>
        <row r="648">
          <cell r="B648">
            <v>215736</v>
          </cell>
          <cell r="C648">
            <v>0.2797</v>
          </cell>
          <cell r="D648">
            <v>0.2591</v>
          </cell>
          <cell r="E648">
            <v>2.06E-2</v>
          </cell>
          <cell r="F648">
            <v>0</v>
          </cell>
          <cell r="G648">
            <v>0</v>
          </cell>
          <cell r="H648">
            <v>4.2</v>
          </cell>
          <cell r="I648">
            <v>8.4</v>
          </cell>
          <cell r="J648">
            <v>14</v>
          </cell>
        </row>
        <row r="649">
          <cell r="B649">
            <v>215736</v>
          </cell>
          <cell r="C649">
            <v>0.51090000000000002</v>
          </cell>
          <cell r="D649">
            <v>0.47860000000000003</v>
          </cell>
          <cell r="E649">
            <v>1.9699999999999999E-2</v>
          </cell>
          <cell r="F649">
            <v>1.26E-2</v>
          </cell>
          <cell r="G649">
            <v>0</v>
          </cell>
          <cell r="H649">
            <v>4.2</v>
          </cell>
          <cell r="I649">
            <v>8.4</v>
          </cell>
          <cell r="J649">
            <v>14</v>
          </cell>
        </row>
        <row r="650">
          <cell r="B650">
            <v>215736</v>
          </cell>
          <cell r="C650">
            <v>1.1412</v>
          </cell>
          <cell r="D650">
            <v>1.0170999999999999</v>
          </cell>
          <cell r="E650">
            <v>0.1113</v>
          </cell>
          <cell r="F650">
            <v>1.2699999999999999E-2</v>
          </cell>
          <cell r="G650">
            <v>0</v>
          </cell>
          <cell r="H650">
            <v>4.2</v>
          </cell>
          <cell r="I650">
            <v>8.4</v>
          </cell>
          <cell r="J650">
            <v>14</v>
          </cell>
        </row>
        <row r="651">
          <cell r="B651">
            <v>215779</v>
          </cell>
          <cell r="C651">
            <v>0.71130000000000004</v>
          </cell>
          <cell r="D651">
            <v>0.66549999999999998</v>
          </cell>
          <cell r="E651">
            <v>3.0099999999999998E-2</v>
          </cell>
          <cell r="F651">
            <v>1.5699999999999999E-2</v>
          </cell>
          <cell r="G651">
            <v>0</v>
          </cell>
          <cell r="H651">
            <v>4.2</v>
          </cell>
          <cell r="I651">
            <v>8.4</v>
          </cell>
          <cell r="J651">
            <v>14</v>
          </cell>
        </row>
        <row r="652">
          <cell r="B652">
            <v>215551</v>
          </cell>
          <cell r="C652">
            <v>0.70820000000000005</v>
          </cell>
          <cell r="D652">
            <v>0.52200000000000002</v>
          </cell>
          <cell r="E652">
            <v>8.2900000000000001E-2</v>
          </cell>
          <cell r="F652">
            <v>0.10340000000000001</v>
          </cell>
          <cell r="G652">
            <v>0</v>
          </cell>
          <cell r="H652">
            <v>4.2</v>
          </cell>
          <cell r="I652">
            <v>8.4</v>
          </cell>
          <cell r="J652">
            <v>14</v>
          </cell>
        </row>
        <row r="653">
          <cell r="B653">
            <v>215497</v>
          </cell>
          <cell r="C653">
            <v>0.89690000000000003</v>
          </cell>
          <cell r="D653">
            <v>0.59660000000000002</v>
          </cell>
          <cell r="E653">
            <v>0.20280000000000001</v>
          </cell>
          <cell r="F653">
            <v>5.6300000000000003E-2</v>
          </cell>
          <cell r="G653">
            <v>4.1300000000000003E-2</v>
          </cell>
          <cell r="H653">
            <v>4.2</v>
          </cell>
          <cell r="I653">
            <v>8.4</v>
          </cell>
          <cell r="J653">
            <v>14</v>
          </cell>
        </row>
        <row r="654">
          <cell r="B654">
            <v>215609</v>
          </cell>
          <cell r="C654">
            <v>2.3163</v>
          </cell>
          <cell r="D654">
            <v>1.7842</v>
          </cell>
          <cell r="E654">
            <v>0.31569999999999998</v>
          </cell>
          <cell r="F654">
            <v>0.1754</v>
          </cell>
          <cell r="G654">
            <v>4.1300000000000003E-2</v>
          </cell>
          <cell r="H654">
            <v>4.2</v>
          </cell>
          <cell r="I654">
            <v>8.4</v>
          </cell>
          <cell r="J654">
            <v>14</v>
          </cell>
        </row>
        <row r="655">
          <cell r="B655">
            <v>215536</v>
          </cell>
          <cell r="C655">
            <v>0.39929999999999999</v>
          </cell>
          <cell r="D655">
            <v>0.2727</v>
          </cell>
          <cell r="E655">
            <v>2.8400000000000002E-2</v>
          </cell>
          <cell r="F655">
            <v>0</v>
          </cell>
          <cell r="G655">
            <v>9.8199999999999996E-2</v>
          </cell>
          <cell r="H655">
            <v>4.2</v>
          </cell>
          <cell r="I655">
            <v>8.4</v>
          </cell>
          <cell r="J655">
            <v>14</v>
          </cell>
        </row>
        <row r="656">
          <cell r="B656">
            <v>215561</v>
          </cell>
          <cell r="C656">
            <v>0.84279999999999999</v>
          </cell>
          <cell r="D656">
            <v>0.59919999999999995</v>
          </cell>
          <cell r="E656">
            <v>0.10050000000000001</v>
          </cell>
          <cell r="F656">
            <v>1E-4</v>
          </cell>
          <cell r="G656">
            <v>0.14299999999999999</v>
          </cell>
          <cell r="H656">
            <v>4.2</v>
          </cell>
          <cell r="I656">
            <v>8.4</v>
          </cell>
          <cell r="J656">
            <v>14</v>
          </cell>
        </row>
        <row r="657">
          <cell r="B657">
            <v>215561</v>
          </cell>
          <cell r="C657">
            <v>0.76690000000000003</v>
          </cell>
          <cell r="D657">
            <v>0.72919999999999996</v>
          </cell>
          <cell r="E657">
            <v>3.7699999999999997E-2</v>
          </cell>
          <cell r="F657">
            <v>0</v>
          </cell>
          <cell r="G657">
            <v>0</v>
          </cell>
          <cell r="H657">
            <v>4.2</v>
          </cell>
          <cell r="I657">
            <v>8.4</v>
          </cell>
          <cell r="J657">
            <v>14</v>
          </cell>
        </row>
        <row r="658">
          <cell r="B658">
            <v>215553</v>
          </cell>
          <cell r="C658">
            <v>2.0089999999999999</v>
          </cell>
          <cell r="D658">
            <v>1.6011</v>
          </cell>
          <cell r="E658">
            <v>0.1666</v>
          </cell>
          <cell r="F658">
            <v>1E-4</v>
          </cell>
          <cell r="G658">
            <v>0.2412</v>
          </cell>
          <cell r="I658">
            <v>8.4</v>
          </cell>
          <cell r="J658">
            <v>14</v>
          </cell>
        </row>
        <row r="659">
          <cell r="B659">
            <v>215672</v>
          </cell>
          <cell r="C659">
            <v>8.2331000000000003</v>
          </cell>
          <cell r="D659">
            <v>6.6525999999999996</v>
          </cell>
          <cell r="E659">
            <v>0.65259999999999996</v>
          </cell>
          <cell r="F659">
            <v>0.33760000000000001</v>
          </cell>
          <cell r="G659">
            <v>0.59030000000000005</v>
          </cell>
          <cell r="J659">
            <v>14</v>
          </cell>
        </row>
        <row r="661">
          <cell r="B661" t="str">
            <v>Evolução DEC Conjunto Parelheiros</v>
          </cell>
        </row>
        <row r="662">
          <cell r="B662" t="str">
            <v>CONSUM</v>
          </cell>
          <cell r="C662" t="str">
            <v>TOTAL</v>
          </cell>
          <cell r="D662" t="str">
            <v>NPROG</v>
          </cell>
          <cell r="E662" t="str">
            <v>PROG</v>
          </cell>
          <cell r="F662" t="str">
            <v>SUBT INT</v>
          </cell>
          <cell r="G662" t="str">
            <v>SUBT EXT</v>
          </cell>
          <cell r="H662" t="str">
            <v>Padrão Mensal = 12,6</v>
          </cell>
          <cell r="I662" t="str">
            <v>Padrão Trimestral = 25,2</v>
          </cell>
          <cell r="J662" t="str">
            <v>Padrão Anual = 42</v>
          </cell>
        </row>
        <row r="663">
          <cell r="B663">
            <v>20920</v>
          </cell>
          <cell r="C663">
            <v>3.6513</v>
          </cell>
          <cell r="D663">
            <v>3.4668999999999999</v>
          </cell>
          <cell r="E663">
            <v>0.183</v>
          </cell>
          <cell r="F663">
            <v>1.4E-3</v>
          </cell>
          <cell r="G663">
            <v>0</v>
          </cell>
          <cell r="H663">
            <v>12.6</v>
          </cell>
          <cell r="I663">
            <v>25.2</v>
          </cell>
          <cell r="J663">
            <v>42</v>
          </cell>
        </row>
        <row r="664">
          <cell r="B664">
            <v>20920</v>
          </cell>
          <cell r="C664">
            <v>0.94089999999999996</v>
          </cell>
          <cell r="D664">
            <v>0.88019999999999998</v>
          </cell>
          <cell r="E664">
            <v>1.7500000000000002E-2</v>
          </cell>
          <cell r="F664">
            <v>4.3099999999999999E-2</v>
          </cell>
          <cell r="G664">
            <v>0</v>
          </cell>
          <cell r="H664">
            <v>12.6</v>
          </cell>
          <cell r="I664">
            <v>25.2</v>
          </cell>
          <cell r="J664">
            <v>42</v>
          </cell>
        </row>
        <row r="665">
          <cell r="B665">
            <v>20920</v>
          </cell>
          <cell r="C665">
            <v>3.8489</v>
          </cell>
          <cell r="D665">
            <v>3.7277</v>
          </cell>
          <cell r="E665">
            <v>0</v>
          </cell>
          <cell r="F665">
            <v>0</v>
          </cell>
          <cell r="G665">
            <v>0.1212</v>
          </cell>
          <cell r="H665">
            <v>12.6</v>
          </cell>
          <cell r="I665">
            <v>25.2</v>
          </cell>
          <cell r="J665">
            <v>42</v>
          </cell>
        </row>
        <row r="666">
          <cell r="B666">
            <v>20920</v>
          </cell>
          <cell r="C666">
            <v>8.4411000000000005</v>
          </cell>
          <cell r="D666">
            <v>8.0747999999999998</v>
          </cell>
          <cell r="E666">
            <v>0.20050000000000001</v>
          </cell>
          <cell r="F666">
            <v>4.4499999999999998E-2</v>
          </cell>
          <cell r="G666">
            <v>0.1212</v>
          </cell>
          <cell r="H666">
            <v>12.6</v>
          </cell>
          <cell r="I666">
            <v>25.2</v>
          </cell>
          <cell r="J666">
            <v>42</v>
          </cell>
        </row>
        <row r="667">
          <cell r="B667">
            <v>20920</v>
          </cell>
          <cell r="C667">
            <v>0.1331</v>
          </cell>
          <cell r="D667">
            <v>0.13289999999999999</v>
          </cell>
          <cell r="E667">
            <v>2.9999999999999997E-4</v>
          </cell>
          <cell r="F667">
            <v>0</v>
          </cell>
          <cell r="G667">
            <v>0</v>
          </cell>
          <cell r="H667">
            <v>12.6</v>
          </cell>
          <cell r="I667">
            <v>25.2</v>
          </cell>
          <cell r="J667">
            <v>42</v>
          </cell>
        </row>
        <row r="668">
          <cell r="B668">
            <v>20920</v>
          </cell>
          <cell r="C668">
            <v>1.1467000000000001</v>
          </cell>
          <cell r="D668">
            <v>0.90639999999999998</v>
          </cell>
          <cell r="E668">
            <v>0.24030000000000001</v>
          </cell>
          <cell r="F668">
            <v>0</v>
          </cell>
          <cell r="G668">
            <v>0</v>
          </cell>
          <cell r="H668">
            <v>12.6</v>
          </cell>
          <cell r="I668">
            <v>25.2</v>
          </cell>
          <cell r="J668">
            <v>42</v>
          </cell>
        </row>
        <row r="669">
          <cell r="B669">
            <v>20920</v>
          </cell>
          <cell r="C669">
            <v>1.9732000000000001</v>
          </cell>
          <cell r="D669">
            <v>1.9368000000000001</v>
          </cell>
          <cell r="E669">
            <v>3.6400000000000002E-2</v>
          </cell>
          <cell r="F669">
            <v>0</v>
          </cell>
          <cell r="G669">
            <v>0</v>
          </cell>
          <cell r="H669">
            <v>12.6</v>
          </cell>
          <cell r="I669">
            <v>25.2</v>
          </cell>
          <cell r="J669">
            <v>42</v>
          </cell>
        </row>
        <row r="670">
          <cell r="B670">
            <v>20920</v>
          </cell>
          <cell r="C670">
            <v>3.2530000000000001</v>
          </cell>
          <cell r="D670">
            <v>2.9761000000000002</v>
          </cell>
          <cell r="E670">
            <v>0.27700000000000002</v>
          </cell>
          <cell r="F670">
            <v>0</v>
          </cell>
          <cell r="G670">
            <v>0</v>
          </cell>
          <cell r="H670">
            <v>12.6</v>
          </cell>
          <cell r="I670">
            <v>25.2</v>
          </cell>
          <cell r="J670">
            <v>42</v>
          </cell>
        </row>
        <row r="671">
          <cell r="B671">
            <v>20920</v>
          </cell>
          <cell r="C671">
            <v>0.83499999999999996</v>
          </cell>
          <cell r="D671">
            <v>0.80730000000000002</v>
          </cell>
          <cell r="E671">
            <v>2.7199999999999998E-2</v>
          </cell>
          <cell r="F671">
            <v>5.0000000000000001E-4</v>
          </cell>
          <cell r="G671">
            <v>0</v>
          </cell>
          <cell r="H671">
            <v>12.6</v>
          </cell>
          <cell r="I671">
            <v>25.2</v>
          </cell>
          <cell r="J671">
            <v>42</v>
          </cell>
        </row>
        <row r="672">
          <cell r="B672">
            <v>20907</v>
          </cell>
          <cell r="C672">
            <v>1.9249000000000001</v>
          </cell>
          <cell r="D672">
            <v>1.9039999999999999</v>
          </cell>
          <cell r="E672">
            <v>2.0899999999999998E-2</v>
          </cell>
          <cell r="F672">
            <v>0</v>
          </cell>
          <cell r="G672">
            <v>0</v>
          </cell>
          <cell r="H672">
            <v>12.6</v>
          </cell>
          <cell r="I672">
            <v>25.2</v>
          </cell>
          <cell r="J672">
            <v>42</v>
          </cell>
        </row>
        <row r="673">
          <cell r="B673">
            <v>20906</v>
          </cell>
          <cell r="C673">
            <v>3.1326999999999998</v>
          </cell>
          <cell r="D673">
            <v>3.1252</v>
          </cell>
          <cell r="E673">
            <v>7.4999999999999997E-3</v>
          </cell>
          <cell r="F673">
            <v>0</v>
          </cell>
          <cell r="G673">
            <v>0</v>
          </cell>
          <cell r="H673">
            <v>12.6</v>
          </cell>
          <cell r="I673">
            <v>25.2</v>
          </cell>
          <cell r="J673">
            <v>42</v>
          </cell>
        </row>
        <row r="674">
          <cell r="B674">
            <v>20911</v>
          </cell>
          <cell r="C674">
            <v>5.8917999999999999</v>
          </cell>
          <cell r="D674">
            <v>5.8357000000000001</v>
          </cell>
          <cell r="E674">
            <v>5.5599999999999997E-2</v>
          </cell>
          <cell r="F674">
            <v>5.0000000000000001E-4</v>
          </cell>
          <cell r="G674">
            <v>0</v>
          </cell>
          <cell r="H674">
            <v>12.6</v>
          </cell>
          <cell r="I674">
            <v>25.2</v>
          </cell>
          <cell r="J674">
            <v>42</v>
          </cell>
        </row>
        <row r="675">
          <cell r="B675">
            <v>20908</v>
          </cell>
          <cell r="C675">
            <v>1.7431000000000001</v>
          </cell>
          <cell r="D675">
            <v>1.6262000000000001</v>
          </cell>
          <cell r="E675">
            <v>4.48E-2</v>
          </cell>
          <cell r="F675">
            <v>7.2099999999999997E-2</v>
          </cell>
          <cell r="G675">
            <v>0</v>
          </cell>
          <cell r="H675">
            <v>12.6</v>
          </cell>
          <cell r="I675">
            <v>25.2</v>
          </cell>
          <cell r="J675">
            <v>42</v>
          </cell>
        </row>
        <row r="676">
          <cell r="B676">
            <v>20908</v>
          </cell>
          <cell r="C676">
            <v>3.5283000000000002</v>
          </cell>
          <cell r="D676">
            <v>3.2825000000000002</v>
          </cell>
          <cell r="E676">
            <v>0.2324</v>
          </cell>
          <cell r="F676">
            <v>0</v>
          </cell>
          <cell r="G676">
            <v>1.34E-2</v>
          </cell>
          <cell r="H676">
            <v>12.6</v>
          </cell>
          <cell r="I676">
            <v>25.2</v>
          </cell>
          <cell r="J676">
            <v>42</v>
          </cell>
        </row>
        <row r="677">
          <cell r="B677">
            <v>20890</v>
          </cell>
          <cell r="C677">
            <v>4.7183999999999999</v>
          </cell>
          <cell r="D677">
            <v>4.4337999999999997</v>
          </cell>
          <cell r="E677">
            <v>0.28460000000000002</v>
          </cell>
          <cell r="F677">
            <v>0</v>
          </cell>
          <cell r="G677">
            <v>0</v>
          </cell>
          <cell r="H677">
            <v>12.6</v>
          </cell>
          <cell r="I677">
            <v>25.2</v>
          </cell>
          <cell r="J677">
            <v>42</v>
          </cell>
        </row>
        <row r="678">
          <cell r="B678">
            <v>20902</v>
          </cell>
          <cell r="C678">
            <v>9.9885999999999999</v>
          </cell>
          <cell r="D678">
            <v>9.3414000000000001</v>
          </cell>
          <cell r="E678">
            <v>0.56169999999999998</v>
          </cell>
          <cell r="F678">
            <v>7.2099999999999997E-2</v>
          </cell>
          <cell r="G678">
            <v>1.34E-2</v>
          </cell>
          <cell r="I678">
            <v>25.2</v>
          </cell>
          <cell r="J678">
            <v>42</v>
          </cell>
        </row>
        <row r="679">
          <cell r="B679">
            <v>20913</v>
          </cell>
          <cell r="C679">
            <v>27.572600000000001</v>
          </cell>
          <cell r="D679">
            <v>26.226199999999999</v>
          </cell>
          <cell r="E679">
            <v>1.0947</v>
          </cell>
          <cell r="F679">
            <v>0.1171</v>
          </cell>
          <cell r="G679">
            <v>0.1346</v>
          </cell>
          <cell r="J679">
            <v>42</v>
          </cell>
        </row>
        <row r="681">
          <cell r="B681" t="str">
            <v>Evolução DEC Conjunto Parnaíba</v>
          </cell>
        </row>
        <row r="682">
          <cell r="B682" t="str">
            <v>CONSUM</v>
          </cell>
          <cell r="C682" t="str">
            <v>TOTAL</v>
          </cell>
          <cell r="D682" t="str">
            <v>NPROG</v>
          </cell>
          <cell r="E682" t="str">
            <v>PROG</v>
          </cell>
          <cell r="F682" t="str">
            <v>SUBT INT</v>
          </cell>
          <cell r="G682" t="str">
            <v>SUBT EXT</v>
          </cell>
          <cell r="H682" t="str">
            <v>Padrão Mensal = 8,1</v>
          </cell>
          <cell r="I682" t="str">
            <v>Padrão Trimestral = 16,2</v>
          </cell>
          <cell r="J682" t="str">
            <v>Padrão Anual = 27</v>
          </cell>
        </row>
        <row r="683">
          <cell r="B683">
            <v>126149</v>
          </cell>
          <cell r="C683">
            <v>1.6674</v>
          </cell>
          <cell r="D683">
            <v>1.6352</v>
          </cell>
          <cell r="E683">
            <v>2.81E-2</v>
          </cell>
          <cell r="F683">
            <v>4.1000000000000003E-3</v>
          </cell>
          <cell r="G683">
            <v>0</v>
          </cell>
          <cell r="H683">
            <v>8.1</v>
          </cell>
          <cell r="I683">
            <v>16.2</v>
          </cell>
          <cell r="J683">
            <v>27</v>
          </cell>
        </row>
        <row r="684">
          <cell r="B684">
            <v>126052</v>
          </cell>
          <cell r="C684">
            <v>1.1249</v>
          </cell>
          <cell r="D684">
            <v>0.98699999999999999</v>
          </cell>
          <cell r="E684">
            <v>0.1065</v>
          </cell>
          <cell r="F684">
            <v>1.37E-2</v>
          </cell>
          <cell r="G684">
            <v>1.77E-2</v>
          </cell>
          <cell r="H684">
            <v>8.1</v>
          </cell>
          <cell r="I684">
            <v>16.2</v>
          </cell>
          <cell r="J684">
            <v>27</v>
          </cell>
        </row>
        <row r="685">
          <cell r="B685">
            <v>125983</v>
          </cell>
          <cell r="C685">
            <v>1.5153000000000001</v>
          </cell>
          <cell r="D685">
            <v>0.87380000000000002</v>
          </cell>
          <cell r="E685">
            <v>0.16389999999999999</v>
          </cell>
          <cell r="F685">
            <v>0.2334</v>
          </cell>
          <cell r="G685">
            <v>0.2442</v>
          </cell>
          <cell r="H685">
            <v>8.1</v>
          </cell>
          <cell r="I685">
            <v>16.2</v>
          </cell>
          <cell r="J685">
            <v>27</v>
          </cell>
        </row>
        <row r="686">
          <cell r="B686">
            <v>126061</v>
          </cell>
          <cell r="C686">
            <v>4.3076999999999996</v>
          </cell>
          <cell r="D686">
            <v>3.4965000000000002</v>
          </cell>
          <cell r="E686">
            <v>0.2984</v>
          </cell>
          <cell r="F686">
            <v>0.25109999999999999</v>
          </cell>
          <cell r="G686">
            <v>0.26169999999999999</v>
          </cell>
          <cell r="H686">
            <v>8.1</v>
          </cell>
          <cell r="I686">
            <v>16.2</v>
          </cell>
          <cell r="J686">
            <v>27</v>
          </cell>
        </row>
        <row r="687">
          <cell r="B687">
            <v>125921</v>
          </cell>
          <cell r="C687">
            <v>0.71060000000000001</v>
          </cell>
          <cell r="D687">
            <v>0.66769999999999996</v>
          </cell>
          <cell r="E687">
            <v>4.2900000000000001E-2</v>
          </cell>
          <cell r="F687">
            <v>0</v>
          </cell>
          <cell r="G687">
            <v>0</v>
          </cell>
          <cell r="H687">
            <v>8.1</v>
          </cell>
          <cell r="I687">
            <v>16.2</v>
          </cell>
          <cell r="J687">
            <v>27</v>
          </cell>
        </row>
        <row r="688">
          <cell r="B688">
            <v>125920</v>
          </cell>
          <cell r="C688">
            <v>1.1531</v>
          </cell>
          <cell r="D688">
            <v>0.86899999999999999</v>
          </cell>
          <cell r="E688">
            <v>0.26910000000000001</v>
          </cell>
          <cell r="F688">
            <v>0</v>
          </cell>
          <cell r="G688">
            <v>1.4999999999999999E-2</v>
          </cell>
          <cell r="H688">
            <v>8.1</v>
          </cell>
          <cell r="I688">
            <v>16.2</v>
          </cell>
          <cell r="J688">
            <v>27</v>
          </cell>
        </row>
        <row r="689">
          <cell r="B689">
            <v>125920</v>
          </cell>
          <cell r="C689">
            <v>0.81779999999999997</v>
          </cell>
          <cell r="D689">
            <v>0.61680000000000001</v>
          </cell>
          <cell r="E689">
            <v>0.20050000000000001</v>
          </cell>
          <cell r="F689">
            <v>5.9999999999999995E-4</v>
          </cell>
          <cell r="G689">
            <v>0</v>
          </cell>
          <cell r="H689">
            <v>8.1</v>
          </cell>
          <cell r="I689">
            <v>16.2</v>
          </cell>
          <cell r="J689">
            <v>27</v>
          </cell>
        </row>
        <row r="690">
          <cell r="B690">
            <v>125920</v>
          </cell>
          <cell r="C690">
            <v>2.6815000000000002</v>
          </cell>
          <cell r="D690">
            <v>2.1535000000000002</v>
          </cell>
          <cell r="E690">
            <v>0.51249999999999996</v>
          </cell>
          <cell r="F690">
            <v>5.9999999999999995E-4</v>
          </cell>
          <cell r="G690">
            <v>1.4999999999999999E-2</v>
          </cell>
          <cell r="H690">
            <v>8.1</v>
          </cell>
          <cell r="I690">
            <v>16.2</v>
          </cell>
          <cell r="J690">
            <v>27</v>
          </cell>
        </row>
        <row r="691">
          <cell r="B691">
            <v>125897</v>
          </cell>
          <cell r="C691">
            <v>1.6572</v>
          </cell>
          <cell r="D691">
            <v>1.2726999999999999</v>
          </cell>
          <cell r="E691">
            <v>0.38059999999999999</v>
          </cell>
          <cell r="F691">
            <v>2.0000000000000001E-4</v>
          </cell>
          <cell r="G691">
            <v>3.7000000000000002E-3</v>
          </cell>
          <cell r="H691">
            <v>8.1</v>
          </cell>
          <cell r="I691">
            <v>16.2</v>
          </cell>
          <cell r="J691">
            <v>27</v>
          </cell>
        </row>
        <row r="692">
          <cell r="B692">
            <v>125793</v>
          </cell>
          <cell r="C692">
            <v>1.2867</v>
          </cell>
          <cell r="D692">
            <v>0.98140000000000005</v>
          </cell>
          <cell r="E692">
            <v>0.21160000000000001</v>
          </cell>
          <cell r="F692">
            <v>3.9800000000000002E-2</v>
          </cell>
          <cell r="G692">
            <v>5.3900000000000003E-2</v>
          </cell>
          <cell r="H692">
            <v>8.1</v>
          </cell>
          <cell r="I692">
            <v>16.2</v>
          </cell>
          <cell r="J692">
            <v>27</v>
          </cell>
        </row>
        <row r="693">
          <cell r="B693">
            <v>125798</v>
          </cell>
          <cell r="C693">
            <v>1.0375000000000001</v>
          </cell>
          <cell r="D693">
            <v>0.95820000000000005</v>
          </cell>
          <cell r="E693">
            <v>1.8200000000000001E-2</v>
          </cell>
          <cell r="F693">
            <v>6.0999999999999999E-2</v>
          </cell>
          <cell r="G693">
            <v>0</v>
          </cell>
          <cell r="H693">
            <v>8.1</v>
          </cell>
          <cell r="I693">
            <v>16.2</v>
          </cell>
          <cell r="J693">
            <v>27</v>
          </cell>
        </row>
        <row r="694">
          <cell r="B694">
            <v>125829</v>
          </cell>
          <cell r="C694">
            <v>3.9817</v>
          </cell>
          <cell r="D694">
            <v>3.2124999999999999</v>
          </cell>
          <cell r="E694">
            <v>0.61050000000000004</v>
          </cell>
          <cell r="F694">
            <v>0.10100000000000001</v>
          </cell>
          <cell r="G694">
            <v>5.7599999999999998E-2</v>
          </cell>
          <cell r="H694">
            <v>8.1</v>
          </cell>
          <cell r="I694">
            <v>16.2</v>
          </cell>
          <cell r="J694">
            <v>27</v>
          </cell>
        </row>
        <row r="695">
          <cell r="B695">
            <v>125798</v>
          </cell>
          <cell r="C695">
            <v>1.0199</v>
          </cell>
          <cell r="D695">
            <v>0.74950000000000006</v>
          </cell>
          <cell r="E695">
            <v>0.2397</v>
          </cell>
          <cell r="F695">
            <v>0</v>
          </cell>
          <cell r="G695">
            <v>3.0599999999999999E-2</v>
          </cell>
          <cell r="H695">
            <v>8.1</v>
          </cell>
          <cell r="I695">
            <v>16.2</v>
          </cell>
          <cell r="J695">
            <v>27</v>
          </cell>
        </row>
        <row r="696">
          <cell r="B696">
            <v>125798</v>
          </cell>
          <cell r="C696">
            <v>1.5427</v>
          </cell>
          <cell r="D696">
            <v>1.3280000000000001</v>
          </cell>
          <cell r="E696">
            <v>6.8400000000000002E-2</v>
          </cell>
          <cell r="F696">
            <v>0.14630000000000001</v>
          </cell>
          <cell r="G696">
            <v>0</v>
          </cell>
          <cell r="H696">
            <v>8.1</v>
          </cell>
          <cell r="I696">
            <v>16.2</v>
          </cell>
          <cell r="J696">
            <v>27</v>
          </cell>
        </row>
        <row r="697">
          <cell r="B697">
            <v>125798</v>
          </cell>
          <cell r="C697">
            <v>2.3925999999999998</v>
          </cell>
          <cell r="D697">
            <v>2.0049000000000001</v>
          </cell>
          <cell r="E697">
            <v>0.38290000000000002</v>
          </cell>
          <cell r="F697">
            <v>4.7999999999999996E-3</v>
          </cell>
          <cell r="G697">
            <v>0</v>
          </cell>
          <cell r="H697">
            <v>8.1</v>
          </cell>
          <cell r="I697">
            <v>16.2</v>
          </cell>
          <cell r="J697">
            <v>27</v>
          </cell>
        </row>
        <row r="698">
          <cell r="B698">
            <v>125798</v>
          </cell>
          <cell r="C698">
            <v>4.9551999999999996</v>
          </cell>
          <cell r="D698">
            <v>4.0823999999999998</v>
          </cell>
          <cell r="E698">
            <v>0.69099999999999995</v>
          </cell>
          <cell r="F698">
            <v>0.15110000000000001</v>
          </cell>
          <cell r="G698">
            <v>3.0599999999999999E-2</v>
          </cell>
          <cell r="I698">
            <v>16.2</v>
          </cell>
          <cell r="J698">
            <v>27</v>
          </cell>
        </row>
        <row r="699">
          <cell r="B699">
            <v>125902</v>
          </cell>
          <cell r="C699">
            <v>15.9255</v>
          </cell>
          <cell r="D699">
            <v>12.9444</v>
          </cell>
          <cell r="E699">
            <v>2.1120000000000001</v>
          </cell>
          <cell r="F699">
            <v>0.50390000000000001</v>
          </cell>
          <cell r="G699">
            <v>0.36520000000000002</v>
          </cell>
          <cell r="J699">
            <v>27</v>
          </cell>
        </row>
        <row r="701">
          <cell r="B701" t="str">
            <v>Evolução DEC Conjunto Penha</v>
          </cell>
        </row>
        <row r="702">
          <cell r="B702" t="str">
            <v>CONSUM</v>
          </cell>
          <cell r="C702" t="str">
            <v>TOTAL</v>
          </cell>
          <cell r="D702" t="str">
            <v>NPROG</v>
          </cell>
          <cell r="E702" t="str">
            <v>PROG</v>
          </cell>
          <cell r="F702" t="str">
            <v>SUBT INT</v>
          </cell>
          <cell r="G702" t="str">
            <v>SUBT EXT</v>
          </cell>
          <cell r="H702" t="str">
            <v>Padrão Mensal = 2,7</v>
          </cell>
          <cell r="I702" t="str">
            <v>Padrão Trimestral = 5,4</v>
          </cell>
          <cell r="J702" t="str">
            <v>Padrão Anual = 9</v>
          </cell>
        </row>
        <row r="703">
          <cell r="B703">
            <v>145178</v>
          </cell>
          <cell r="C703">
            <v>0.70760000000000001</v>
          </cell>
          <cell r="D703">
            <v>0.67379999999999995</v>
          </cell>
          <cell r="E703">
            <v>3.3799999999999997E-2</v>
          </cell>
          <cell r="F703">
            <v>0</v>
          </cell>
          <cell r="G703">
            <v>0</v>
          </cell>
          <cell r="H703">
            <v>2.7</v>
          </cell>
          <cell r="I703">
            <v>5.4</v>
          </cell>
          <cell r="J703">
            <v>9</v>
          </cell>
        </row>
        <row r="704">
          <cell r="B704">
            <v>145009</v>
          </cell>
          <cell r="C704">
            <v>0.4617</v>
          </cell>
          <cell r="D704">
            <v>0.31969999999999998</v>
          </cell>
          <cell r="E704">
            <v>0.12479999999999999</v>
          </cell>
          <cell r="F704">
            <v>1.7299999999999999E-2</v>
          </cell>
          <cell r="G704">
            <v>0</v>
          </cell>
          <cell r="H704">
            <v>2.7</v>
          </cell>
          <cell r="I704">
            <v>5.4</v>
          </cell>
          <cell r="J704">
            <v>9</v>
          </cell>
        </row>
        <row r="705">
          <cell r="B705">
            <v>145119</v>
          </cell>
          <cell r="C705">
            <v>0.33100000000000002</v>
          </cell>
          <cell r="D705">
            <v>0.25309999999999999</v>
          </cell>
          <cell r="E705">
            <v>7.7899999999999997E-2</v>
          </cell>
          <cell r="F705">
            <v>0</v>
          </cell>
          <cell r="G705">
            <v>0</v>
          </cell>
          <cell r="H705">
            <v>2.7</v>
          </cell>
          <cell r="I705">
            <v>5.4</v>
          </cell>
          <cell r="J705">
            <v>9</v>
          </cell>
        </row>
        <row r="706">
          <cell r="B706">
            <v>145102</v>
          </cell>
          <cell r="C706">
            <v>1.5004</v>
          </cell>
          <cell r="D706">
            <v>1.2467999999999999</v>
          </cell>
          <cell r="E706">
            <v>0.2364</v>
          </cell>
          <cell r="F706">
            <v>1.7299999999999999E-2</v>
          </cell>
          <cell r="G706">
            <v>0</v>
          </cell>
          <cell r="H706">
            <v>2.7</v>
          </cell>
          <cell r="I706">
            <v>5.4</v>
          </cell>
          <cell r="J706">
            <v>9</v>
          </cell>
        </row>
        <row r="707">
          <cell r="B707">
            <v>145079</v>
          </cell>
          <cell r="C707">
            <v>0.26779999999999998</v>
          </cell>
          <cell r="D707">
            <v>0.20810000000000001</v>
          </cell>
          <cell r="E707">
            <v>5.9299999999999999E-2</v>
          </cell>
          <cell r="F707">
            <v>4.0000000000000002E-4</v>
          </cell>
          <cell r="G707">
            <v>0</v>
          </cell>
          <cell r="H707">
            <v>2.7</v>
          </cell>
          <cell r="I707">
            <v>5.4</v>
          </cell>
          <cell r="J707">
            <v>9</v>
          </cell>
        </row>
        <row r="708">
          <cell r="B708">
            <v>145079</v>
          </cell>
          <cell r="C708">
            <v>0.50449999999999995</v>
          </cell>
          <cell r="D708">
            <v>0.37719999999999998</v>
          </cell>
          <cell r="E708">
            <v>9.9500000000000005E-2</v>
          </cell>
          <cell r="F708">
            <v>2.7799999999999998E-2</v>
          </cell>
          <cell r="G708">
            <v>0</v>
          </cell>
          <cell r="H708">
            <v>2.7</v>
          </cell>
          <cell r="I708">
            <v>5.4</v>
          </cell>
          <cell r="J708">
            <v>9</v>
          </cell>
        </row>
        <row r="709">
          <cell r="B709">
            <v>145079</v>
          </cell>
          <cell r="C709">
            <v>0.34789999999999999</v>
          </cell>
          <cell r="D709">
            <v>0.316</v>
          </cell>
          <cell r="E709">
            <v>3.1899999999999998E-2</v>
          </cell>
          <cell r="F709">
            <v>0</v>
          </cell>
          <cell r="G709">
            <v>0</v>
          </cell>
          <cell r="H709">
            <v>2.7</v>
          </cell>
          <cell r="I709">
            <v>5.4</v>
          </cell>
          <cell r="J709">
            <v>9</v>
          </cell>
        </row>
        <row r="710">
          <cell r="B710">
            <v>145079</v>
          </cell>
          <cell r="C710">
            <v>1.1202000000000001</v>
          </cell>
          <cell r="D710">
            <v>0.90129999999999999</v>
          </cell>
          <cell r="E710">
            <v>0.19070000000000001</v>
          </cell>
          <cell r="F710">
            <v>2.8199999999999999E-2</v>
          </cell>
          <cell r="G710">
            <v>0</v>
          </cell>
          <cell r="H710">
            <v>2.7</v>
          </cell>
          <cell r="I710">
            <v>5.4</v>
          </cell>
          <cell r="J710">
            <v>9</v>
          </cell>
        </row>
        <row r="711">
          <cell r="B711">
            <v>145038</v>
          </cell>
          <cell r="C711">
            <v>0.52359999999999995</v>
          </cell>
          <cell r="D711">
            <v>0.3614</v>
          </cell>
          <cell r="E711">
            <v>4.3799999999999999E-2</v>
          </cell>
          <cell r="F711">
            <v>0.11840000000000001</v>
          </cell>
          <cell r="G711">
            <v>0</v>
          </cell>
          <cell r="H711">
            <v>2.7</v>
          </cell>
          <cell r="I711">
            <v>5.4</v>
          </cell>
          <cell r="J711">
            <v>9</v>
          </cell>
        </row>
        <row r="712">
          <cell r="B712">
            <v>145025</v>
          </cell>
          <cell r="C712">
            <v>0.2132</v>
          </cell>
          <cell r="D712">
            <v>0.16869999999999999</v>
          </cell>
          <cell r="E712">
            <v>4.4499999999999998E-2</v>
          </cell>
          <cell r="F712">
            <v>0</v>
          </cell>
          <cell r="G712">
            <v>0</v>
          </cell>
          <cell r="H712">
            <v>2.7</v>
          </cell>
          <cell r="I712">
            <v>5.4</v>
          </cell>
          <cell r="J712">
            <v>9</v>
          </cell>
        </row>
        <row r="713">
          <cell r="B713">
            <v>145013</v>
          </cell>
          <cell r="C713">
            <v>0.43709999999999999</v>
          </cell>
          <cell r="D713">
            <v>0.37990000000000002</v>
          </cell>
          <cell r="E713">
            <v>1.2500000000000001E-2</v>
          </cell>
          <cell r="F713">
            <v>4.4699999999999997E-2</v>
          </cell>
          <cell r="G713">
            <v>0</v>
          </cell>
          <cell r="H713">
            <v>2.7</v>
          </cell>
          <cell r="I713">
            <v>5.4</v>
          </cell>
          <cell r="J713">
            <v>9</v>
          </cell>
        </row>
        <row r="714">
          <cell r="B714">
            <v>145025</v>
          </cell>
          <cell r="C714">
            <v>1.1738999999999999</v>
          </cell>
          <cell r="D714">
            <v>0.91</v>
          </cell>
          <cell r="E714">
            <v>0.1008</v>
          </cell>
          <cell r="F714">
            <v>0.16309999999999999</v>
          </cell>
          <cell r="G714">
            <v>0</v>
          </cell>
          <cell r="H714">
            <v>2.7</v>
          </cell>
          <cell r="I714">
            <v>5.4</v>
          </cell>
          <cell r="J714">
            <v>9</v>
          </cell>
        </row>
        <row r="715">
          <cell r="B715">
            <v>145011</v>
          </cell>
          <cell r="C715">
            <v>0.46239999999999998</v>
          </cell>
          <cell r="D715">
            <v>0.42130000000000001</v>
          </cell>
          <cell r="E715">
            <v>4.1099999999999998E-2</v>
          </cell>
          <cell r="F715">
            <v>0</v>
          </cell>
          <cell r="G715">
            <v>0</v>
          </cell>
          <cell r="H715">
            <v>2.7</v>
          </cell>
          <cell r="I715">
            <v>5.4</v>
          </cell>
          <cell r="J715">
            <v>9</v>
          </cell>
        </row>
        <row r="716">
          <cell r="B716">
            <v>145008</v>
          </cell>
          <cell r="C716">
            <v>0.38290000000000002</v>
          </cell>
          <cell r="D716">
            <v>0.29270000000000002</v>
          </cell>
          <cell r="E716">
            <v>7.3700000000000002E-2</v>
          </cell>
          <cell r="F716">
            <v>0</v>
          </cell>
          <cell r="G716">
            <v>1.6500000000000001E-2</v>
          </cell>
          <cell r="H716">
            <v>2.7</v>
          </cell>
          <cell r="I716">
            <v>5.4</v>
          </cell>
          <cell r="J716">
            <v>9</v>
          </cell>
        </row>
        <row r="717">
          <cell r="B717">
            <v>145000</v>
          </cell>
          <cell r="C717">
            <v>0.45429999999999998</v>
          </cell>
          <cell r="D717">
            <v>0.35730000000000001</v>
          </cell>
          <cell r="E717">
            <v>9.7000000000000003E-2</v>
          </cell>
          <cell r="F717">
            <v>0</v>
          </cell>
          <cell r="G717">
            <v>0</v>
          </cell>
          <cell r="H717">
            <v>2.7</v>
          </cell>
          <cell r="I717">
            <v>5.4</v>
          </cell>
          <cell r="J717">
            <v>9</v>
          </cell>
        </row>
        <row r="718">
          <cell r="B718">
            <v>145006</v>
          </cell>
          <cell r="C718">
            <v>1.2996000000000001</v>
          </cell>
          <cell r="D718">
            <v>1.0712999999999999</v>
          </cell>
          <cell r="E718">
            <v>0.21179999999999999</v>
          </cell>
          <cell r="F718">
            <v>0</v>
          </cell>
          <cell r="G718">
            <v>1.6500000000000001E-2</v>
          </cell>
          <cell r="I718">
            <v>5.4</v>
          </cell>
          <cell r="J718">
            <v>9</v>
          </cell>
        </row>
        <row r="719">
          <cell r="B719">
            <v>145053</v>
          </cell>
          <cell r="C719">
            <v>5.0941999999999998</v>
          </cell>
          <cell r="D719">
            <v>4.1294000000000004</v>
          </cell>
          <cell r="E719">
            <v>0.73980000000000001</v>
          </cell>
          <cell r="F719">
            <v>0.20860000000000001</v>
          </cell>
          <cell r="G719">
            <v>1.6500000000000001E-2</v>
          </cell>
          <cell r="J719">
            <v>9</v>
          </cell>
        </row>
        <row r="721">
          <cell r="B721" t="str">
            <v>Evolução DEC Conjunto Planalto</v>
          </cell>
        </row>
        <row r="722">
          <cell r="B722" t="str">
            <v>CONSUM</v>
          </cell>
          <cell r="C722" t="str">
            <v>TOTAL</v>
          </cell>
          <cell r="D722" t="str">
            <v>NPROG</v>
          </cell>
          <cell r="E722" t="str">
            <v>PROG</v>
          </cell>
          <cell r="F722" t="str">
            <v>SUBT INT</v>
          </cell>
          <cell r="G722" t="str">
            <v>SUBT EXT</v>
          </cell>
          <cell r="H722" t="str">
            <v>Padrão Mensal = 3,6</v>
          </cell>
          <cell r="I722" t="str">
            <v>Padrão Trimestral = 7,2</v>
          </cell>
          <cell r="J722" t="str">
            <v>Padrão Anual = 12</v>
          </cell>
        </row>
        <row r="723">
          <cell r="B723">
            <v>111017</v>
          </cell>
          <cell r="C723">
            <v>1.1920999999999999</v>
          </cell>
          <cell r="D723">
            <v>0.97619999999999996</v>
          </cell>
          <cell r="E723">
            <v>0.2137</v>
          </cell>
          <cell r="F723">
            <v>2.2000000000000001E-3</v>
          </cell>
          <cell r="G723">
            <v>0</v>
          </cell>
          <cell r="H723">
            <v>3.6</v>
          </cell>
          <cell r="I723">
            <v>7.2</v>
          </cell>
          <cell r="J723">
            <v>12</v>
          </cell>
        </row>
        <row r="724">
          <cell r="B724">
            <v>111017</v>
          </cell>
          <cell r="C724">
            <v>0.68940000000000001</v>
          </cell>
          <cell r="D724">
            <v>0.64139999999999997</v>
          </cell>
          <cell r="E724">
            <v>4.7899999999999998E-2</v>
          </cell>
          <cell r="F724">
            <v>0</v>
          </cell>
          <cell r="G724">
            <v>0</v>
          </cell>
          <cell r="H724">
            <v>3.6</v>
          </cell>
          <cell r="I724">
            <v>7.2</v>
          </cell>
          <cell r="J724">
            <v>12</v>
          </cell>
        </row>
        <row r="725">
          <cell r="B725">
            <v>111017</v>
          </cell>
          <cell r="C725">
            <v>0.6754</v>
          </cell>
          <cell r="D725">
            <v>0.63449999999999995</v>
          </cell>
          <cell r="E725">
            <v>4.0899999999999999E-2</v>
          </cell>
          <cell r="F725">
            <v>0</v>
          </cell>
          <cell r="G725">
            <v>0</v>
          </cell>
          <cell r="H725">
            <v>3.6</v>
          </cell>
          <cell r="I725">
            <v>7.2</v>
          </cell>
          <cell r="J725">
            <v>12</v>
          </cell>
        </row>
        <row r="726">
          <cell r="B726">
            <v>111017</v>
          </cell>
          <cell r="C726">
            <v>2.5569000000000002</v>
          </cell>
          <cell r="D726">
            <v>2.2521</v>
          </cell>
          <cell r="E726">
            <v>0.30249999999999999</v>
          </cell>
          <cell r="F726">
            <v>2.2000000000000001E-3</v>
          </cell>
          <cell r="G726">
            <v>0</v>
          </cell>
          <cell r="H726">
            <v>3.6</v>
          </cell>
          <cell r="I726">
            <v>7.2</v>
          </cell>
          <cell r="J726">
            <v>12</v>
          </cell>
        </row>
        <row r="727">
          <cell r="B727">
            <v>111017</v>
          </cell>
          <cell r="C727">
            <v>0.1956</v>
          </cell>
          <cell r="D727">
            <v>0.1686</v>
          </cell>
          <cell r="E727">
            <v>2.7E-2</v>
          </cell>
          <cell r="F727">
            <v>0</v>
          </cell>
          <cell r="G727">
            <v>0</v>
          </cell>
          <cell r="H727">
            <v>3.6</v>
          </cell>
          <cell r="I727">
            <v>7.2</v>
          </cell>
          <cell r="J727">
            <v>12</v>
          </cell>
        </row>
        <row r="728">
          <cell r="B728">
            <v>111017</v>
          </cell>
          <cell r="C728">
            <v>1.048</v>
          </cell>
          <cell r="D728">
            <v>1.0049999999999999</v>
          </cell>
          <cell r="E728">
            <v>3.9800000000000002E-2</v>
          </cell>
          <cell r="F728">
            <v>3.2000000000000002E-3</v>
          </cell>
          <cell r="G728">
            <v>0</v>
          </cell>
          <cell r="H728">
            <v>3.6</v>
          </cell>
          <cell r="I728">
            <v>7.2</v>
          </cell>
          <cell r="J728">
            <v>12</v>
          </cell>
        </row>
        <row r="729">
          <cell r="B729">
            <v>111017</v>
          </cell>
          <cell r="C729">
            <v>0.83179999999999998</v>
          </cell>
          <cell r="D729">
            <v>0.82569999999999999</v>
          </cell>
          <cell r="E729">
            <v>6.1000000000000004E-3</v>
          </cell>
          <cell r="F729">
            <v>0</v>
          </cell>
          <cell r="G729">
            <v>0</v>
          </cell>
          <cell r="H729">
            <v>3.6</v>
          </cell>
          <cell r="I729">
            <v>7.2</v>
          </cell>
          <cell r="J729">
            <v>12</v>
          </cell>
        </row>
        <row r="730">
          <cell r="B730">
            <v>111017</v>
          </cell>
          <cell r="C730">
            <v>2.0754000000000001</v>
          </cell>
          <cell r="D730">
            <v>1.9993000000000001</v>
          </cell>
          <cell r="E730">
            <v>7.2900000000000006E-2</v>
          </cell>
          <cell r="F730">
            <v>3.2000000000000002E-3</v>
          </cell>
          <cell r="G730">
            <v>0</v>
          </cell>
          <cell r="H730">
            <v>3.6</v>
          </cell>
          <cell r="I730">
            <v>7.2</v>
          </cell>
          <cell r="J730">
            <v>12</v>
          </cell>
        </row>
        <row r="731">
          <cell r="B731">
            <v>111017</v>
          </cell>
          <cell r="C731">
            <v>0.5585</v>
          </cell>
          <cell r="D731">
            <v>0.54459999999999997</v>
          </cell>
          <cell r="E731">
            <v>1.3899999999999999E-2</v>
          </cell>
          <cell r="F731">
            <v>0</v>
          </cell>
          <cell r="G731">
            <v>0</v>
          </cell>
          <cell r="H731">
            <v>3.6</v>
          </cell>
          <cell r="I731">
            <v>7.2</v>
          </cell>
          <cell r="J731">
            <v>12</v>
          </cell>
        </row>
        <row r="732">
          <cell r="B732">
            <v>111017</v>
          </cell>
          <cell r="C732">
            <v>0.70309999999999995</v>
          </cell>
          <cell r="D732">
            <v>0.56830000000000003</v>
          </cell>
          <cell r="E732">
            <v>0.1348</v>
          </cell>
          <cell r="F732">
            <v>0</v>
          </cell>
          <cell r="G732">
            <v>0</v>
          </cell>
          <cell r="H732">
            <v>3.6</v>
          </cell>
          <cell r="I732">
            <v>7.2</v>
          </cell>
          <cell r="J732">
            <v>12</v>
          </cell>
        </row>
        <row r="733">
          <cell r="B733">
            <v>111017</v>
          </cell>
          <cell r="C733">
            <v>0.59030000000000005</v>
          </cell>
          <cell r="D733">
            <v>0.35199999999999998</v>
          </cell>
          <cell r="E733">
            <v>9.2200000000000004E-2</v>
          </cell>
          <cell r="F733">
            <v>0</v>
          </cell>
          <cell r="G733">
            <v>0.14610000000000001</v>
          </cell>
          <cell r="H733">
            <v>3.6</v>
          </cell>
          <cell r="I733">
            <v>7.2</v>
          </cell>
          <cell r="J733">
            <v>12</v>
          </cell>
        </row>
        <row r="734">
          <cell r="B734">
            <v>111017</v>
          </cell>
          <cell r="C734">
            <v>1.8519000000000001</v>
          </cell>
          <cell r="D734">
            <v>1.4649000000000001</v>
          </cell>
          <cell r="E734">
            <v>0.2409</v>
          </cell>
          <cell r="F734">
            <v>0</v>
          </cell>
          <cell r="G734">
            <v>0.14610000000000001</v>
          </cell>
          <cell r="H734">
            <v>3.6</v>
          </cell>
          <cell r="I734">
            <v>7.2</v>
          </cell>
          <cell r="J734">
            <v>12</v>
          </cell>
        </row>
        <row r="735">
          <cell r="B735">
            <v>111017</v>
          </cell>
          <cell r="C735">
            <v>1.2228000000000001</v>
          </cell>
          <cell r="D735">
            <v>1.1990000000000001</v>
          </cell>
          <cell r="E735">
            <v>2.3699999999999999E-2</v>
          </cell>
          <cell r="F735">
            <v>0</v>
          </cell>
          <cell r="G735">
            <v>0</v>
          </cell>
          <cell r="H735">
            <v>3.6</v>
          </cell>
          <cell r="I735">
            <v>7.2</v>
          </cell>
          <cell r="J735">
            <v>12</v>
          </cell>
        </row>
        <row r="736">
          <cell r="B736">
            <v>111017</v>
          </cell>
          <cell r="C736">
            <v>2.1596000000000002</v>
          </cell>
          <cell r="D736">
            <v>1.7618</v>
          </cell>
          <cell r="E736">
            <v>0.39040000000000002</v>
          </cell>
          <cell r="F736">
            <v>0</v>
          </cell>
          <cell r="G736">
            <v>7.4000000000000003E-3</v>
          </cell>
          <cell r="H736">
            <v>3.6</v>
          </cell>
          <cell r="I736">
            <v>7.2</v>
          </cell>
          <cell r="J736">
            <v>12</v>
          </cell>
        </row>
        <row r="737">
          <cell r="B737">
            <v>111017</v>
          </cell>
          <cell r="C737">
            <v>0.91200000000000003</v>
          </cell>
          <cell r="D737">
            <v>0.72970000000000002</v>
          </cell>
          <cell r="E737">
            <v>0.18229999999999999</v>
          </cell>
          <cell r="F737">
            <v>0</v>
          </cell>
          <cell r="G737">
            <v>0</v>
          </cell>
          <cell r="H737">
            <v>3.6</v>
          </cell>
          <cell r="I737">
            <v>7.2</v>
          </cell>
          <cell r="J737">
            <v>12</v>
          </cell>
        </row>
        <row r="738">
          <cell r="B738">
            <v>111017</v>
          </cell>
          <cell r="C738">
            <v>4.2944000000000004</v>
          </cell>
          <cell r="D738">
            <v>3.6905000000000001</v>
          </cell>
          <cell r="E738">
            <v>0.59640000000000004</v>
          </cell>
          <cell r="F738">
            <v>0</v>
          </cell>
          <cell r="G738">
            <v>7.4000000000000003E-3</v>
          </cell>
          <cell r="I738">
            <v>7.2</v>
          </cell>
          <cell r="J738">
            <v>12</v>
          </cell>
        </row>
        <row r="739">
          <cell r="B739">
            <v>111017</v>
          </cell>
          <cell r="C739">
            <v>10.778600000000001</v>
          </cell>
          <cell r="D739">
            <v>9.4068000000000005</v>
          </cell>
          <cell r="E739">
            <v>1.2126999999999999</v>
          </cell>
          <cell r="F739">
            <v>5.4000000000000003E-3</v>
          </cell>
          <cell r="G739">
            <v>0.1535</v>
          </cell>
          <cell r="J739">
            <v>12</v>
          </cell>
        </row>
        <row r="741">
          <cell r="B741" t="str">
            <v>Evolução DEC Conjunto Raposo Tavares</v>
          </cell>
        </row>
        <row r="742">
          <cell r="B742" t="str">
            <v>CONSUM</v>
          </cell>
          <cell r="C742" t="str">
            <v>TOTAL</v>
          </cell>
          <cell r="D742" t="str">
            <v>NPROG</v>
          </cell>
          <cell r="E742" t="str">
            <v>PROG</v>
          </cell>
          <cell r="F742" t="str">
            <v>SUBT INT</v>
          </cell>
          <cell r="G742" t="str">
            <v>SUBT EXT</v>
          </cell>
          <cell r="H742" t="str">
            <v>Padrão Mensal = 5,4</v>
          </cell>
          <cell r="I742" t="str">
            <v>Padrão Trimestral = 10,8</v>
          </cell>
          <cell r="J742" t="str">
            <v>Padrão Anual = 18</v>
          </cell>
        </row>
        <row r="743">
          <cell r="B743">
            <v>28775</v>
          </cell>
          <cell r="C743">
            <v>0.83299999999999996</v>
          </cell>
          <cell r="D743">
            <v>0.82040000000000002</v>
          </cell>
          <cell r="E743">
            <v>1.26E-2</v>
          </cell>
          <cell r="F743">
            <v>0</v>
          </cell>
          <cell r="G743">
            <v>0</v>
          </cell>
          <cell r="H743">
            <v>5.4</v>
          </cell>
          <cell r="I743">
            <v>10.8</v>
          </cell>
          <cell r="J743">
            <v>18</v>
          </cell>
        </row>
        <row r="744">
          <cell r="B744">
            <v>28775</v>
          </cell>
          <cell r="C744">
            <v>0.38390000000000002</v>
          </cell>
          <cell r="D744">
            <v>0.38390000000000002</v>
          </cell>
          <cell r="E744">
            <v>0</v>
          </cell>
          <cell r="F744">
            <v>0</v>
          </cell>
          <cell r="G744">
            <v>0</v>
          </cell>
          <cell r="H744">
            <v>5.4</v>
          </cell>
          <cell r="I744">
            <v>10.8</v>
          </cell>
          <cell r="J744">
            <v>18</v>
          </cell>
        </row>
        <row r="745">
          <cell r="B745">
            <v>28775</v>
          </cell>
          <cell r="C745">
            <v>0.75519999999999998</v>
          </cell>
          <cell r="D745">
            <v>0.75519999999999998</v>
          </cell>
          <cell r="E745">
            <v>0</v>
          </cell>
          <cell r="F745">
            <v>0</v>
          </cell>
          <cell r="G745">
            <v>0</v>
          </cell>
          <cell r="H745">
            <v>5.4</v>
          </cell>
          <cell r="I745">
            <v>10.8</v>
          </cell>
          <cell r="J745">
            <v>18</v>
          </cell>
        </row>
        <row r="746">
          <cell r="B746">
            <v>28775</v>
          </cell>
          <cell r="C746">
            <v>1.9721</v>
          </cell>
          <cell r="D746">
            <v>1.9595</v>
          </cell>
          <cell r="E746">
            <v>1.26E-2</v>
          </cell>
          <cell r="F746">
            <v>0</v>
          </cell>
          <cell r="G746">
            <v>0</v>
          </cell>
          <cell r="H746">
            <v>5.4</v>
          </cell>
          <cell r="I746">
            <v>10.8</v>
          </cell>
          <cell r="J746">
            <v>18</v>
          </cell>
        </row>
        <row r="747">
          <cell r="B747">
            <v>28775</v>
          </cell>
          <cell r="C747">
            <v>0.1062</v>
          </cell>
          <cell r="D747">
            <v>8.3299999999999999E-2</v>
          </cell>
          <cell r="E747">
            <v>2.29E-2</v>
          </cell>
          <cell r="F747">
            <v>0</v>
          </cell>
          <cell r="G747">
            <v>0</v>
          </cell>
          <cell r="H747">
            <v>5.4</v>
          </cell>
          <cell r="I747">
            <v>10.8</v>
          </cell>
          <cell r="J747">
            <v>18</v>
          </cell>
        </row>
        <row r="748">
          <cell r="B748">
            <v>28775</v>
          </cell>
          <cell r="C748">
            <v>0.63980000000000004</v>
          </cell>
          <cell r="D748">
            <v>0.6391</v>
          </cell>
          <cell r="E748">
            <v>8.0000000000000004E-4</v>
          </cell>
          <cell r="F748">
            <v>0</v>
          </cell>
          <cell r="G748">
            <v>0</v>
          </cell>
          <cell r="H748">
            <v>5.4</v>
          </cell>
          <cell r="I748">
            <v>10.8</v>
          </cell>
          <cell r="J748">
            <v>18</v>
          </cell>
        </row>
        <row r="749">
          <cell r="B749">
            <v>28775</v>
          </cell>
          <cell r="C749">
            <v>0.38679999999999998</v>
          </cell>
          <cell r="D749">
            <v>0.37930000000000003</v>
          </cell>
          <cell r="E749">
            <v>7.4999999999999997E-3</v>
          </cell>
          <cell r="F749">
            <v>0</v>
          </cell>
          <cell r="G749">
            <v>0</v>
          </cell>
          <cell r="H749">
            <v>5.4</v>
          </cell>
          <cell r="I749">
            <v>10.8</v>
          </cell>
          <cell r="J749">
            <v>18</v>
          </cell>
        </row>
        <row r="750">
          <cell r="B750">
            <v>28775</v>
          </cell>
          <cell r="C750">
            <v>1.1328</v>
          </cell>
          <cell r="D750">
            <v>1.1016999999999999</v>
          </cell>
          <cell r="E750">
            <v>3.1199999999999999E-2</v>
          </cell>
          <cell r="F750">
            <v>0</v>
          </cell>
          <cell r="G750">
            <v>0</v>
          </cell>
          <cell r="H750">
            <v>5.4</v>
          </cell>
          <cell r="I750">
            <v>10.8</v>
          </cell>
          <cell r="J750">
            <v>18</v>
          </cell>
        </row>
        <row r="751">
          <cell r="B751">
            <v>28775</v>
          </cell>
          <cell r="C751">
            <v>0.2089</v>
          </cell>
          <cell r="D751">
            <v>0.19420000000000001</v>
          </cell>
          <cell r="E751">
            <v>1.47E-2</v>
          </cell>
          <cell r="F751">
            <v>0</v>
          </cell>
          <cell r="G751">
            <v>0</v>
          </cell>
          <cell r="H751">
            <v>5.4</v>
          </cell>
          <cell r="I751">
            <v>10.8</v>
          </cell>
          <cell r="J751">
            <v>18</v>
          </cell>
        </row>
        <row r="752">
          <cell r="B752">
            <v>28775</v>
          </cell>
          <cell r="C752">
            <v>0.51770000000000005</v>
          </cell>
          <cell r="D752">
            <v>0.51480000000000004</v>
          </cell>
          <cell r="E752">
            <v>3.0000000000000001E-3</v>
          </cell>
          <cell r="F752">
            <v>0</v>
          </cell>
          <cell r="G752">
            <v>0</v>
          </cell>
          <cell r="H752">
            <v>5.4</v>
          </cell>
          <cell r="I752">
            <v>10.8</v>
          </cell>
          <cell r="J752">
            <v>18</v>
          </cell>
        </row>
        <row r="753">
          <cell r="B753">
            <v>28775</v>
          </cell>
          <cell r="C753">
            <v>0.6421</v>
          </cell>
          <cell r="D753">
            <v>0.62539999999999996</v>
          </cell>
          <cell r="E753">
            <v>1.66E-2</v>
          </cell>
          <cell r="F753">
            <v>0</v>
          </cell>
          <cell r="G753">
            <v>0</v>
          </cell>
          <cell r="H753">
            <v>5.4</v>
          </cell>
          <cell r="I753">
            <v>10.8</v>
          </cell>
          <cell r="J753">
            <v>18</v>
          </cell>
        </row>
        <row r="754">
          <cell r="B754">
            <v>28775</v>
          </cell>
          <cell r="C754">
            <v>1.3687</v>
          </cell>
          <cell r="D754">
            <v>1.3344</v>
          </cell>
          <cell r="E754">
            <v>3.4299999999999997E-2</v>
          </cell>
          <cell r="F754">
            <v>0</v>
          </cell>
          <cell r="G754">
            <v>0</v>
          </cell>
          <cell r="H754">
            <v>5.4</v>
          </cell>
          <cell r="I754">
            <v>10.8</v>
          </cell>
          <cell r="J754">
            <v>18</v>
          </cell>
        </row>
        <row r="755">
          <cell r="B755">
            <v>28775</v>
          </cell>
          <cell r="C755">
            <v>7.8799999999999995E-2</v>
          </cell>
          <cell r="D755">
            <v>7.5999999999999998E-2</v>
          </cell>
          <cell r="E755">
            <v>2.8E-3</v>
          </cell>
          <cell r="F755">
            <v>0</v>
          </cell>
          <cell r="G755">
            <v>0</v>
          </cell>
          <cell r="H755">
            <v>5.4</v>
          </cell>
          <cell r="I755">
            <v>10.8</v>
          </cell>
          <cell r="J755">
            <v>18</v>
          </cell>
        </row>
        <row r="756">
          <cell r="B756">
            <v>28775</v>
          </cell>
          <cell r="C756">
            <v>1.696</v>
          </cell>
          <cell r="D756">
            <v>1.696</v>
          </cell>
          <cell r="E756">
            <v>0</v>
          </cell>
          <cell r="F756">
            <v>0</v>
          </cell>
          <cell r="G756">
            <v>0</v>
          </cell>
          <cell r="H756">
            <v>5.4</v>
          </cell>
          <cell r="I756">
            <v>10.8</v>
          </cell>
          <cell r="J756">
            <v>18</v>
          </cell>
        </row>
        <row r="757">
          <cell r="B757">
            <v>28775</v>
          </cell>
          <cell r="C757">
            <v>1.1534</v>
          </cell>
          <cell r="D757">
            <v>1.133</v>
          </cell>
          <cell r="E757">
            <v>2.0400000000000001E-2</v>
          </cell>
          <cell r="F757">
            <v>0</v>
          </cell>
          <cell r="G757">
            <v>0</v>
          </cell>
          <cell r="H757">
            <v>5.4</v>
          </cell>
          <cell r="I757">
            <v>10.8</v>
          </cell>
          <cell r="J757">
            <v>18</v>
          </cell>
        </row>
        <row r="758">
          <cell r="B758">
            <v>28775</v>
          </cell>
          <cell r="C758">
            <v>2.9281999999999999</v>
          </cell>
          <cell r="D758">
            <v>2.9049999999999998</v>
          </cell>
          <cell r="E758">
            <v>2.3199999999999998E-2</v>
          </cell>
          <cell r="F758">
            <v>0</v>
          </cell>
          <cell r="G758">
            <v>0</v>
          </cell>
          <cell r="I758">
            <v>10.8</v>
          </cell>
          <cell r="J758">
            <v>18</v>
          </cell>
        </row>
        <row r="759">
          <cell r="B759">
            <v>28775</v>
          </cell>
          <cell r="C759">
            <v>7.4017999999999997</v>
          </cell>
          <cell r="D759">
            <v>7.3006000000000002</v>
          </cell>
          <cell r="E759">
            <v>0.1013</v>
          </cell>
          <cell r="F759">
            <v>0</v>
          </cell>
          <cell r="G759">
            <v>0</v>
          </cell>
          <cell r="J759">
            <v>18</v>
          </cell>
        </row>
        <row r="761">
          <cell r="B761" t="str">
            <v>Evolução DEC Conjunto Rib. Pires - Rio G. da Serra</v>
          </cell>
        </row>
        <row r="762">
          <cell r="B762" t="str">
            <v>CONSUM</v>
          </cell>
          <cell r="C762" t="str">
            <v>TOTAL</v>
          </cell>
          <cell r="D762" t="str">
            <v>NPROG</v>
          </cell>
          <cell r="E762" t="str">
            <v>PROG</v>
          </cell>
          <cell r="F762" t="str">
            <v>SUBT INT</v>
          </cell>
          <cell r="G762" t="str">
            <v>SUBT EXT</v>
          </cell>
          <cell r="H762" t="str">
            <v>Padrão Mensal = 2,7</v>
          </cell>
          <cell r="I762" t="str">
            <v>Padrão Trimestral = 5,4</v>
          </cell>
          <cell r="J762" t="str">
            <v>Padrão Anual = 9</v>
          </cell>
        </row>
        <row r="763">
          <cell r="B763">
            <v>42626</v>
          </cell>
          <cell r="C763">
            <v>0.75549999999999995</v>
          </cell>
          <cell r="D763">
            <v>0.74280000000000002</v>
          </cell>
          <cell r="E763">
            <v>1.2699999999999999E-2</v>
          </cell>
          <cell r="F763">
            <v>0</v>
          </cell>
          <cell r="G763">
            <v>0</v>
          </cell>
          <cell r="H763">
            <v>2.7</v>
          </cell>
          <cell r="I763">
            <v>5.4</v>
          </cell>
          <cell r="J763">
            <v>9</v>
          </cell>
        </row>
        <row r="764">
          <cell r="B764">
            <v>42621</v>
          </cell>
          <cell r="C764">
            <v>0.46260000000000001</v>
          </cell>
          <cell r="D764">
            <v>0.46260000000000001</v>
          </cell>
          <cell r="E764">
            <v>0</v>
          </cell>
          <cell r="F764">
            <v>0</v>
          </cell>
          <cell r="G764">
            <v>0</v>
          </cell>
          <cell r="H764">
            <v>2.7</v>
          </cell>
          <cell r="I764">
            <v>5.4</v>
          </cell>
          <cell r="J764">
            <v>9</v>
          </cell>
        </row>
        <row r="765">
          <cell r="B765">
            <v>42621</v>
          </cell>
          <cell r="C765">
            <v>0.69850000000000001</v>
          </cell>
          <cell r="D765">
            <v>0.66759999999999997</v>
          </cell>
          <cell r="E765">
            <v>3.09E-2</v>
          </cell>
          <cell r="F765">
            <v>0</v>
          </cell>
          <cell r="G765">
            <v>0</v>
          </cell>
          <cell r="H765">
            <v>2.7</v>
          </cell>
          <cell r="I765">
            <v>5.4</v>
          </cell>
          <cell r="J765">
            <v>9</v>
          </cell>
        </row>
        <row r="766">
          <cell r="B766">
            <v>42623</v>
          </cell>
          <cell r="C766">
            <v>1.9166000000000001</v>
          </cell>
          <cell r="D766">
            <v>1.873</v>
          </cell>
          <cell r="E766">
            <v>4.36E-2</v>
          </cell>
          <cell r="F766">
            <v>0</v>
          </cell>
          <cell r="G766">
            <v>0</v>
          </cell>
          <cell r="H766">
            <v>2.7</v>
          </cell>
          <cell r="I766">
            <v>5.4</v>
          </cell>
          <cell r="J766">
            <v>9</v>
          </cell>
        </row>
        <row r="767">
          <cell r="B767">
            <v>42610</v>
          </cell>
          <cell r="C767">
            <v>0.58179999999999998</v>
          </cell>
          <cell r="D767">
            <v>0.55759999999999998</v>
          </cell>
          <cell r="E767">
            <v>2.4199999999999999E-2</v>
          </cell>
          <cell r="F767">
            <v>0</v>
          </cell>
          <cell r="G767">
            <v>0</v>
          </cell>
          <cell r="H767">
            <v>2.7</v>
          </cell>
          <cell r="I767">
            <v>5.4</v>
          </cell>
          <cell r="J767">
            <v>9</v>
          </cell>
        </row>
        <row r="768">
          <cell r="B768">
            <v>42610</v>
          </cell>
          <cell r="C768">
            <v>0.41420000000000001</v>
          </cell>
          <cell r="D768">
            <v>0.38640000000000002</v>
          </cell>
          <cell r="E768">
            <v>2.7199999999999998E-2</v>
          </cell>
          <cell r="F768">
            <v>5.0000000000000001E-4</v>
          </cell>
          <cell r="G768">
            <v>0</v>
          </cell>
          <cell r="H768">
            <v>2.7</v>
          </cell>
          <cell r="I768">
            <v>5.4</v>
          </cell>
          <cell r="J768">
            <v>9</v>
          </cell>
        </row>
        <row r="769">
          <cell r="B769">
            <v>42610</v>
          </cell>
          <cell r="C769">
            <v>0.75900000000000001</v>
          </cell>
          <cell r="D769">
            <v>0.63549999999999995</v>
          </cell>
          <cell r="E769">
            <v>0.1235</v>
          </cell>
          <cell r="F769">
            <v>0</v>
          </cell>
          <cell r="G769">
            <v>0</v>
          </cell>
          <cell r="H769">
            <v>2.7</v>
          </cell>
          <cell r="I769">
            <v>5.4</v>
          </cell>
          <cell r="J769">
            <v>9</v>
          </cell>
        </row>
        <row r="770">
          <cell r="B770">
            <v>42610</v>
          </cell>
          <cell r="C770">
            <v>1.7549999999999999</v>
          </cell>
          <cell r="D770">
            <v>1.5794999999999999</v>
          </cell>
          <cell r="E770">
            <v>0.1749</v>
          </cell>
          <cell r="F770">
            <v>5.0000000000000001E-4</v>
          </cell>
          <cell r="G770">
            <v>0</v>
          </cell>
          <cell r="H770">
            <v>2.7</v>
          </cell>
          <cell r="I770">
            <v>5.4</v>
          </cell>
          <cell r="J770">
            <v>9</v>
          </cell>
        </row>
        <row r="771">
          <cell r="B771">
            <v>42610</v>
          </cell>
          <cell r="C771">
            <v>0.30890000000000001</v>
          </cell>
          <cell r="D771">
            <v>0.30609999999999998</v>
          </cell>
          <cell r="E771">
            <v>2.8E-3</v>
          </cell>
          <cell r="F771">
            <v>0</v>
          </cell>
          <cell r="G771">
            <v>0</v>
          </cell>
          <cell r="H771">
            <v>2.7</v>
          </cell>
          <cell r="I771">
            <v>5.4</v>
          </cell>
          <cell r="J771">
            <v>9</v>
          </cell>
        </row>
        <row r="772">
          <cell r="B772">
            <v>42582</v>
          </cell>
          <cell r="C772">
            <v>0.1123</v>
          </cell>
          <cell r="D772">
            <v>9.8299999999999998E-2</v>
          </cell>
          <cell r="E772">
            <v>1.4E-2</v>
          </cell>
          <cell r="F772">
            <v>0</v>
          </cell>
          <cell r="G772">
            <v>0</v>
          </cell>
          <cell r="H772">
            <v>2.7</v>
          </cell>
          <cell r="I772">
            <v>5.4</v>
          </cell>
          <cell r="J772">
            <v>9</v>
          </cell>
        </row>
        <row r="773">
          <cell r="B773">
            <v>42581</v>
          </cell>
          <cell r="C773">
            <v>0.76649999999999996</v>
          </cell>
          <cell r="D773">
            <v>0.75360000000000005</v>
          </cell>
          <cell r="E773">
            <v>1.26E-2</v>
          </cell>
          <cell r="F773">
            <v>0</v>
          </cell>
          <cell r="G773">
            <v>2.9999999999999997E-4</v>
          </cell>
          <cell r="H773">
            <v>2.7</v>
          </cell>
          <cell r="I773">
            <v>5.4</v>
          </cell>
          <cell r="J773">
            <v>9</v>
          </cell>
        </row>
        <row r="774">
          <cell r="B774">
            <v>42591</v>
          </cell>
          <cell r="C774">
            <v>1.1876</v>
          </cell>
          <cell r="D774">
            <v>1.1578999999999999</v>
          </cell>
          <cell r="E774">
            <v>2.9399999999999999E-2</v>
          </cell>
          <cell r="F774">
            <v>0</v>
          </cell>
          <cell r="G774">
            <v>2.9999999999999997E-4</v>
          </cell>
          <cell r="H774">
            <v>2.7</v>
          </cell>
          <cell r="I774">
            <v>5.4</v>
          </cell>
          <cell r="J774">
            <v>9</v>
          </cell>
        </row>
        <row r="775">
          <cell r="B775">
            <v>42581</v>
          </cell>
          <cell r="C775">
            <v>0.71009999999999995</v>
          </cell>
          <cell r="D775">
            <v>0.67889999999999995</v>
          </cell>
          <cell r="E775">
            <v>3.1099999999999999E-2</v>
          </cell>
          <cell r="F775">
            <v>0</v>
          </cell>
          <cell r="G775">
            <v>0</v>
          </cell>
          <cell r="H775">
            <v>2.7</v>
          </cell>
          <cell r="I775">
            <v>5.4</v>
          </cell>
          <cell r="J775">
            <v>9</v>
          </cell>
        </row>
        <row r="776">
          <cell r="B776">
            <v>42577</v>
          </cell>
          <cell r="C776">
            <v>0.88239999999999996</v>
          </cell>
          <cell r="D776">
            <v>0.86129999999999995</v>
          </cell>
          <cell r="E776">
            <v>2.1100000000000001E-2</v>
          </cell>
          <cell r="F776">
            <v>0</v>
          </cell>
          <cell r="G776">
            <v>0</v>
          </cell>
          <cell r="H776">
            <v>2.7</v>
          </cell>
          <cell r="I776">
            <v>5.4</v>
          </cell>
          <cell r="J776">
            <v>9</v>
          </cell>
        </row>
        <row r="777">
          <cell r="B777">
            <v>42576</v>
          </cell>
          <cell r="C777">
            <v>0.89419999999999999</v>
          </cell>
          <cell r="D777">
            <v>0.88690000000000002</v>
          </cell>
          <cell r="E777">
            <v>7.3000000000000001E-3</v>
          </cell>
          <cell r="F777">
            <v>0</v>
          </cell>
          <cell r="G777">
            <v>0</v>
          </cell>
          <cell r="H777">
            <v>2.7</v>
          </cell>
          <cell r="I777">
            <v>5.4</v>
          </cell>
          <cell r="J777">
            <v>9</v>
          </cell>
        </row>
        <row r="778">
          <cell r="B778">
            <v>42578</v>
          </cell>
          <cell r="C778">
            <v>2.4866999999999999</v>
          </cell>
          <cell r="D778">
            <v>2.4270999999999998</v>
          </cell>
          <cell r="E778">
            <v>5.9499999999999997E-2</v>
          </cell>
          <cell r="F778">
            <v>0</v>
          </cell>
          <cell r="G778">
            <v>0</v>
          </cell>
          <cell r="I778">
            <v>5.4</v>
          </cell>
          <cell r="J778">
            <v>9</v>
          </cell>
        </row>
        <row r="779">
          <cell r="B779">
            <v>42600</v>
          </cell>
          <cell r="C779">
            <v>7.3457999999999997</v>
          </cell>
          <cell r="D779">
            <v>7.0373999999999999</v>
          </cell>
          <cell r="E779">
            <v>0.30740000000000001</v>
          </cell>
          <cell r="F779">
            <v>5.0000000000000001E-4</v>
          </cell>
          <cell r="G779">
            <v>2.9999999999999997E-4</v>
          </cell>
          <cell r="J779">
            <v>9</v>
          </cell>
        </row>
        <row r="781">
          <cell r="B781" t="str">
            <v>Evolução DEC Conjunto Rio Bonito</v>
          </cell>
        </row>
        <row r="782">
          <cell r="B782" t="str">
            <v>CONSUM</v>
          </cell>
          <cell r="C782" t="str">
            <v>TOTAL</v>
          </cell>
          <cell r="D782" t="str">
            <v>NPROG</v>
          </cell>
          <cell r="E782" t="str">
            <v>PROG</v>
          </cell>
          <cell r="F782" t="str">
            <v>SUBT INT</v>
          </cell>
          <cell r="G782" t="str">
            <v>SUBT EXT</v>
          </cell>
          <cell r="H782" t="str">
            <v>Padrão Mensal = 7,5</v>
          </cell>
          <cell r="I782" t="str">
            <v>Padrão Trimestral = 15</v>
          </cell>
          <cell r="J782" t="str">
            <v>Padrão Anual = 25</v>
          </cell>
        </row>
        <row r="783">
          <cell r="B783">
            <v>98124</v>
          </cell>
          <cell r="C783">
            <v>1.3842000000000001</v>
          </cell>
          <cell r="D783">
            <v>1.323</v>
          </cell>
          <cell r="E783">
            <v>4.9799999999999997E-2</v>
          </cell>
          <cell r="F783">
            <v>1.14E-2</v>
          </cell>
          <cell r="G783">
            <v>0</v>
          </cell>
          <cell r="H783">
            <v>7.5</v>
          </cell>
          <cell r="I783">
            <v>15</v>
          </cell>
          <cell r="J783">
            <v>25</v>
          </cell>
        </row>
        <row r="784">
          <cell r="B784">
            <v>98104</v>
          </cell>
          <cell r="C784">
            <v>0.57840000000000003</v>
          </cell>
          <cell r="D784">
            <v>0.51870000000000005</v>
          </cell>
          <cell r="E784">
            <v>1.15E-2</v>
          </cell>
          <cell r="F784">
            <v>4.82E-2</v>
          </cell>
          <cell r="G784">
            <v>0</v>
          </cell>
          <cell r="H784">
            <v>7.5</v>
          </cell>
          <cell r="I784">
            <v>15</v>
          </cell>
          <cell r="J784">
            <v>25</v>
          </cell>
        </row>
        <row r="785">
          <cell r="B785">
            <v>98106</v>
          </cell>
          <cell r="C785">
            <v>1.7453000000000001</v>
          </cell>
          <cell r="D785">
            <v>1.5634999999999999</v>
          </cell>
          <cell r="E785">
            <v>0.18149999999999999</v>
          </cell>
          <cell r="F785">
            <v>0</v>
          </cell>
          <cell r="G785">
            <v>2.0000000000000001E-4</v>
          </cell>
          <cell r="H785">
            <v>7.5</v>
          </cell>
          <cell r="I785">
            <v>15</v>
          </cell>
          <cell r="J785">
            <v>25</v>
          </cell>
        </row>
        <row r="786">
          <cell r="B786">
            <v>98111</v>
          </cell>
          <cell r="C786">
            <v>3.7080000000000002</v>
          </cell>
          <cell r="D786">
            <v>3.4053</v>
          </cell>
          <cell r="E786">
            <v>0.24279999999999999</v>
          </cell>
          <cell r="F786">
            <v>5.96E-2</v>
          </cell>
          <cell r="G786">
            <v>2.0000000000000001E-4</v>
          </cell>
          <cell r="H786">
            <v>7.5</v>
          </cell>
          <cell r="I786">
            <v>15</v>
          </cell>
          <cell r="J786">
            <v>25</v>
          </cell>
        </row>
        <row r="787">
          <cell r="B787">
            <v>98101</v>
          </cell>
          <cell r="C787">
            <v>0.16489999999999999</v>
          </cell>
          <cell r="D787">
            <v>0.15629999999999999</v>
          </cell>
          <cell r="E787">
            <v>8.6E-3</v>
          </cell>
          <cell r="F787">
            <v>0</v>
          </cell>
          <cell r="G787">
            <v>0</v>
          </cell>
          <cell r="H787">
            <v>7.5</v>
          </cell>
          <cell r="I787">
            <v>15</v>
          </cell>
          <cell r="J787">
            <v>25</v>
          </cell>
        </row>
        <row r="788">
          <cell r="B788">
            <v>98097</v>
          </cell>
          <cell r="C788">
            <v>0.86070000000000002</v>
          </cell>
          <cell r="D788">
            <v>0.84770000000000001</v>
          </cell>
          <cell r="E788">
            <v>1.2999999999999999E-2</v>
          </cell>
          <cell r="F788">
            <v>0</v>
          </cell>
          <cell r="G788">
            <v>0</v>
          </cell>
          <cell r="H788">
            <v>7.5</v>
          </cell>
          <cell r="I788">
            <v>15</v>
          </cell>
          <cell r="J788">
            <v>25</v>
          </cell>
        </row>
        <row r="789">
          <cell r="B789">
            <v>98097</v>
          </cell>
          <cell r="C789">
            <v>0.58540000000000003</v>
          </cell>
          <cell r="D789">
            <v>0.50109999999999999</v>
          </cell>
          <cell r="E789">
            <v>2.8299999999999999E-2</v>
          </cell>
          <cell r="F789">
            <v>5.6000000000000001E-2</v>
          </cell>
          <cell r="G789">
            <v>0</v>
          </cell>
          <cell r="H789">
            <v>7.5</v>
          </cell>
          <cell r="I789">
            <v>15</v>
          </cell>
          <cell r="J789">
            <v>25</v>
          </cell>
        </row>
        <row r="790">
          <cell r="B790">
            <v>98098</v>
          </cell>
          <cell r="C790">
            <v>1.611</v>
          </cell>
          <cell r="D790">
            <v>1.5051000000000001</v>
          </cell>
          <cell r="E790">
            <v>4.99E-2</v>
          </cell>
          <cell r="F790">
            <v>5.6000000000000001E-2</v>
          </cell>
          <cell r="G790">
            <v>0</v>
          </cell>
          <cell r="H790">
            <v>7.5</v>
          </cell>
          <cell r="I790">
            <v>15</v>
          </cell>
          <cell r="J790">
            <v>25</v>
          </cell>
        </row>
        <row r="791">
          <cell r="B791">
            <v>98070</v>
          </cell>
          <cell r="C791">
            <v>1.2723</v>
          </cell>
          <cell r="D791">
            <v>1.1556999999999999</v>
          </cell>
          <cell r="E791">
            <v>5.04E-2</v>
          </cell>
          <cell r="F791">
            <v>6.6199999999999995E-2</v>
          </cell>
          <cell r="G791">
            <v>0</v>
          </cell>
          <cell r="H791">
            <v>7.5</v>
          </cell>
          <cell r="I791">
            <v>15</v>
          </cell>
          <cell r="J791">
            <v>25</v>
          </cell>
        </row>
        <row r="792">
          <cell r="B792">
            <v>98027</v>
          </cell>
          <cell r="C792">
            <v>0.98650000000000004</v>
          </cell>
          <cell r="D792">
            <v>0.90329999999999999</v>
          </cell>
          <cell r="E792">
            <v>8.3199999999999996E-2</v>
          </cell>
          <cell r="F792">
            <v>0</v>
          </cell>
          <cell r="G792">
            <v>0</v>
          </cell>
          <cell r="H792">
            <v>7.5</v>
          </cell>
          <cell r="I792">
            <v>15</v>
          </cell>
          <cell r="J792">
            <v>25</v>
          </cell>
        </row>
        <row r="793">
          <cell r="B793">
            <v>98078</v>
          </cell>
          <cell r="C793">
            <v>0.84370000000000001</v>
          </cell>
          <cell r="D793">
            <v>0.70820000000000005</v>
          </cell>
          <cell r="E793">
            <v>0.13550000000000001</v>
          </cell>
          <cell r="F793">
            <v>0</v>
          </cell>
          <cell r="G793">
            <v>0</v>
          </cell>
          <cell r="H793">
            <v>7.5</v>
          </cell>
          <cell r="I793">
            <v>15</v>
          </cell>
          <cell r="J793">
            <v>25</v>
          </cell>
        </row>
        <row r="794">
          <cell r="B794">
            <v>98058</v>
          </cell>
          <cell r="C794">
            <v>3.1025</v>
          </cell>
          <cell r="D794">
            <v>2.7671999999999999</v>
          </cell>
          <cell r="E794">
            <v>0.26910000000000001</v>
          </cell>
          <cell r="F794">
            <v>6.6199999999999995E-2</v>
          </cell>
          <cell r="G794">
            <v>0</v>
          </cell>
          <cell r="H794">
            <v>7.5</v>
          </cell>
          <cell r="I794">
            <v>15</v>
          </cell>
          <cell r="J794">
            <v>25</v>
          </cell>
        </row>
        <row r="795">
          <cell r="B795">
            <v>98039</v>
          </cell>
          <cell r="C795">
            <v>1.3680000000000001</v>
          </cell>
          <cell r="D795">
            <v>1.1446000000000001</v>
          </cell>
          <cell r="E795">
            <v>0.2235</v>
          </cell>
          <cell r="F795">
            <v>0</v>
          </cell>
          <cell r="G795">
            <v>0</v>
          </cell>
          <cell r="H795">
            <v>7.5</v>
          </cell>
          <cell r="I795">
            <v>15</v>
          </cell>
          <cell r="J795">
            <v>25</v>
          </cell>
        </row>
        <row r="796">
          <cell r="B796">
            <v>97997</v>
          </cell>
          <cell r="C796">
            <v>1.4632000000000001</v>
          </cell>
          <cell r="D796">
            <v>1.1980999999999999</v>
          </cell>
          <cell r="E796">
            <v>9.8599999999999993E-2</v>
          </cell>
          <cell r="F796">
            <v>0</v>
          </cell>
          <cell r="G796">
            <v>0.16650000000000001</v>
          </cell>
          <cell r="H796">
            <v>7.5</v>
          </cell>
          <cell r="I796">
            <v>15</v>
          </cell>
          <cell r="J796">
            <v>25</v>
          </cell>
        </row>
        <row r="797">
          <cell r="B797">
            <v>98029</v>
          </cell>
          <cell r="C797">
            <v>1.1398999999999999</v>
          </cell>
          <cell r="D797">
            <v>1.0237000000000001</v>
          </cell>
          <cell r="E797">
            <v>8.1100000000000005E-2</v>
          </cell>
          <cell r="F797">
            <v>3.5099999999999999E-2</v>
          </cell>
          <cell r="G797">
            <v>0</v>
          </cell>
          <cell r="H797">
            <v>7.5</v>
          </cell>
          <cell r="I797">
            <v>15</v>
          </cell>
          <cell r="J797">
            <v>25</v>
          </cell>
        </row>
        <row r="798">
          <cell r="B798">
            <v>98022</v>
          </cell>
          <cell r="C798">
            <v>3.9710000000000001</v>
          </cell>
          <cell r="D798">
            <v>3.3664000000000001</v>
          </cell>
          <cell r="E798">
            <v>0.4032</v>
          </cell>
          <cell r="F798">
            <v>3.5099999999999999E-2</v>
          </cell>
          <cell r="G798">
            <v>0.16650000000000001</v>
          </cell>
          <cell r="I798">
            <v>15</v>
          </cell>
          <cell r="J798">
            <v>25</v>
          </cell>
        </row>
        <row r="799">
          <cell r="B799">
            <v>98072</v>
          </cell>
          <cell r="C799">
            <v>12.3919</v>
          </cell>
          <cell r="D799">
            <v>11.0436</v>
          </cell>
          <cell r="E799">
            <v>0.96489999999999998</v>
          </cell>
          <cell r="F799">
            <v>0.21690000000000001</v>
          </cell>
          <cell r="G799">
            <v>0.1666</v>
          </cell>
          <cell r="J799">
            <v>25</v>
          </cell>
        </row>
        <row r="801">
          <cell r="B801" t="str">
            <v>Evolução DEC Conjunto Santana</v>
          </cell>
        </row>
        <row r="802">
          <cell r="B802" t="str">
            <v>CONSUM</v>
          </cell>
          <cell r="C802" t="str">
            <v>TOTAL</v>
          </cell>
          <cell r="D802" t="str">
            <v>NPROG</v>
          </cell>
          <cell r="E802" t="str">
            <v>PROG</v>
          </cell>
          <cell r="F802" t="str">
            <v>SUBT INT</v>
          </cell>
          <cell r="G802" t="str">
            <v>SUBT EXT</v>
          </cell>
          <cell r="H802" t="str">
            <v>Padrão Mensal = 2,5</v>
          </cell>
          <cell r="I802" t="str">
            <v>Padrão Trimestral = 4,2</v>
          </cell>
          <cell r="J802" t="str">
            <v>Padrão Anual = 7</v>
          </cell>
        </row>
        <row r="803">
          <cell r="B803">
            <v>96602</v>
          </cell>
          <cell r="C803">
            <v>0.49919999999999998</v>
          </cell>
          <cell r="D803">
            <v>0.42570000000000002</v>
          </cell>
          <cell r="E803">
            <v>7.2999999999999995E-2</v>
          </cell>
          <cell r="F803">
            <v>5.0000000000000001E-4</v>
          </cell>
          <cell r="G803">
            <v>0</v>
          </cell>
          <cell r="H803">
            <v>2.5</v>
          </cell>
          <cell r="I803">
            <v>4.2</v>
          </cell>
          <cell r="J803">
            <v>7</v>
          </cell>
        </row>
        <row r="804">
          <cell r="B804">
            <v>96602</v>
          </cell>
          <cell r="C804">
            <v>0.43130000000000002</v>
          </cell>
          <cell r="D804">
            <v>0.22919999999999999</v>
          </cell>
          <cell r="E804">
            <v>0.2021</v>
          </cell>
          <cell r="F804">
            <v>0</v>
          </cell>
          <cell r="G804">
            <v>0</v>
          </cell>
          <cell r="H804">
            <v>2.5</v>
          </cell>
          <cell r="I804">
            <v>4.2</v>
          </cell>
          <cell r="J804">
            <v>7</v>
          </cell>
        </row>
        <row r="805">
          <cell r="B805">
            <v>96613</v>
          </cell>
          <cell r="C805">
            <v>0.64910000000000001</v>
          </cell>
          <cell r="D805">
            <v>0.43330000000000002</v>
          </cell>
          <cell r="E805">
            <v>4.8000000000000001E-2</v>
          </cell>
          <cell r="F805">
            <v>1.49E-2</v>
          </cell>
          <cell r="G805">
            <v>0.15279999999999999</v>
          </cell>
          <cell r="H805">
            <v>2.5</v>
          </cell>
          <cell r="I805">
            <v>4.2</v>
          </cell>
          <cell r="J805">
            <v>7</v>
          </cell>
        </row>
        <row r="806">
          <cell r="B806">
            <v>96606</v>
          </cell>
          <cell r="C806">
            <v>1.5795999999999999</v>
          </cell>
          <cell r="D806">
            <v>1.0882000000000001</v>
          </cell>
          <cell r="E806">
            <v>0.3231</v>
          </cell>
          <cell r="F806">
            <v>1.54E-2</v>
          </cell>
          <cell r="G806">
            <v>0.15279999999999999</v>
          </cell>
          <cell r="H806">
            <v>2.5</v>
          </cell>
          <cell r="I806">
            <v>4.2</v>
          </cell>
          <cell r="J806">
            <v>7</v>
          </cell>
        </row>
        <row r="807">
          <cell r="B807">
            <v>96522</v>
          </cell>
          <cell r="C807">
            <v>0.12970000000000001</v>
          </cell>
          <cell r="D807">
            <v>5.1700000000000003E-2</v>
          </cell>
          <cell r="E807">
            <v>7.8E-2</v>
          </cell>
          <cell r="F807">
            <v>0</v>
          </cell>
          <cell r="G807">
            <v>0</v>
          </cell>
          <cell r="H807">
            <v>2.5</v>
          </cell>
          <cell r="I807">
            <v>4.2</v>
          </cell>
          <cell r="J807">
            <v>7</v>
          </cell>
        </row>
        <row r="808">
          <cell r="B808">
            <v>96522</v>
          </cell>
          <cell r="C808">
            <v>0.1255</v>
          </cell>
          <cell r="D808">
            <v>0.1032</v>
          </cell>
          <cell r="E808">
            <v>2.23E-2</v>
          </cell>
          <cell r="F808">
            <v>0</v>
          </cell>
          <cell r="G808">
            <v>0</v>
          </cell>
          <cell r="H808">
            <v>2.5</v>
          </cell>
          <cell r="I808">
            <v>4.2</v>
          </cell>
          <cell r="J808">
            <v>7</v>
          </cell>
        </row>
        <row r="809">
          <cell r="B809">
            <v>96522</v>
          </cell>
          <cell r="C809">
            <v>0.25340000000000001</v>
          </cell>
          <cell r="D809">
            <v>0.19839999999999999</v>
          </cell>
          <cell r="E809">
            <v>5.5E-2</v>
          </cell>
          <cell r="F809">
            <v>0</v>
          </cell>
          <cell r="G809">
            <v>0</v>
          </cell>
          <cell r="H809">
            <v>2.5</v>
          </cell>
          <cell r="I809">
            <v>4.2</v>
          </cell>
          <cell r="J809">
            <v>7</v>
          </cell>
        </row>
        <row r="810">
          <cell r="B810">
            <v>96522</v>
          </cell>
          <cell r="C810">
            <v>0.50860000000000005</v>
          </cell>
          <cell r="D810">
            <v>0.3533</v>
          </cell>
          <cell r="E810">
            <v>0.15529999999999999</v>
          </cell>
          <cell r="F810">
            <v>0</v>
          </cell>
          <cell r="G810">
            <v>0</v>
          </cell>
          <cell r="H810">
            <v>2.5</v>
          </cell>
          <cell r="I810">
            <v>4.2</v>
          </cell>
          <cell r="J810">
            <v>7</v>
          </cell>
        </row>
        <row r="811">
          <cell r="B811">
            <v>96514</v>
          </cell>
          <cell r="C811">
            <v>0.4365</v>
          </cell>
          <cell r="D811">
            <v>0.18509999999999999</v>
          </cell>
          <cell r="E811">
            <v>8.5199999999999998E-2</v>
          </cell>
          <cell r="F811">
            <v>0.1661</v>
          </cell>
          <cell r="G811">
            <v>0</v>
          </cell>
          <cell r="H811">
            <v>2.5</v>
          </cell>
          <cell r="I811">
            <v>4.2</v>
          </cell>
          <cell r="J811">
            <v>7</v>
          </cell>
        </row>
        <row r="812">
          <cell r="B812">
            <v>96530</v>
          </cell>
          <cell r="C812">
            <v>0.27910000000000001</v>
          </cell>
          <cell r="D812">
            <v>0.152</v>
          </cell>
          <cell r="E812">
            <v>0.111</v>
          </cell>
          <cell r="F812">
            <v>1.6199999999999999E-2</v>
          </cell>
          <cell r="G812">
            <v>0</v>
          </cell>
          <cell r="H812">
            <v>2.5</v>
          </cell>
          <cell r="I812">
            <v>4.2</v>
          </cell>
          <cell r="J812">
            <v>7</v>
          </cell>
        </row>
        <row r="813">
          <cell r="B813">
            <v>96437</v>
          </cell>
          <cell r="C813">
            <v>0.34589999999999999</v>
          </cell>
          <cell r="D813">
            <v>0.2162</v>
          </cell>
          <cell r="E813">
            <v>3.8399999999999997E-2</v>
          </cell>
          <cell r="F813">
            <v>5.7099999999999998E-2</v>
          </cell>
          <cell r="G813">
            <v>3.4200000000000001E-2</v>
          </cell>
          <cell r="H813">
            <v>2.5</v>
          </cell>
          <cell r="I813">
            <v>4.2</v>
          </cell>
          <cell r="J813">
            <v>7</v>
          </cell>
        </row>
        <row r="814">
          <cell r="B814">
            <v>96494</v>
          </cell>
          <cell r="C814">
            <v>1.0615000000000001</v>
          </cell>
          <cell r="D814">
            <v>0.55330000000000001</v>
          </cell>
          <cell r="E814">
            <v>0.2346</v>
          </cell>
          <cell r="F814">
            <v>0.2394</v>
          </cell>
          <cell r="G814">
            <v>3.4200000000000001E-2</v>
          </cell>
          <cell r="H814">
            <v>2.5</v>
          </cell>
          <cell r="I814">
            <v>4.2</v>
          </cell>
          <cell r="J814">
            <v>7</v>
          </cell>
        </row>
        <row r="815">
          <cell r="B815">
            <v>96414</v>
          </cell>
          <cell r="C815">
            <v>0.14649999999999999</v>
          </cell>
          <cell r="D815">
            <v>0.10580000000000001</v>
          </cell>
          <cell r="E815">
            <v>4.07E-2</v>
          </cell>
          <cell r="F815">
            <v>0</v>
          </cell>
          <cell r="G815">
            <v>0</v>
          </cell>
          <cell r="H815">
            <v>2.5</v>
          </cell>
          <cell r="I815">
            <v>4.2</v>
          </cell>
          <cell r="J815">
            <v>7</v>
          </cell>
        </row>
        <row r="816">
          <cell r="B816">
            <v>96396</v>
          </cell>
          <cell r="C816">
            <v>0.48959999999999998</v>
          </cell>
          <cell r="D816">
            <v>0.46139999999999998</v>
          </cell>
          <cell r="E816">
            <v>1.83E-2</v>
          </cell>
          <cell r="F816">
            <v>0</v>
          </cell>
          <cell r="G816">
            <v>0.01</v>
          </cell>
          <cell r="H816">
            <v>2.5</v>
          </cell>
          <cell r="I816">
            <v>4.2</v>
          </cell>
          <cell r="J816">
            <v>7</v>
          </cell>
        </row>
        <row r="817">
          <cell r="B817">
            <v>96377</v>
          </cell>
          <cell r="C817">
            <v>0.15620000000000001</v>
          </cell>
          <cell r="D817">
            <v>0.14410000000000001</v>
          </cell>
          <cell r="E817">
            <v>1.21E-2</v>
          </cell>
          <cell r="F817">
            <v>0</v>
          </cell>
          <cell r="G817">
            <v>0</v>
          </cell>
          <cell r="H817">
            <v>2.5</v>
          </cell>
          <cell r="I817">
            <v>4.2</v>
          </cell>
          <cell r="J817">
            <v>7</v>
          </cell>
        </row>
        <row r="818">
          <cell r="B818">
            <v>96396</v>
          </cell>
          <cell r="C818">
            <v>0.7923</v>
          </cell>
          <cell r="D818">
            <v>0.71130000000000004</v>
          </cell>
          <cell r="E818">
            <v>7.1099999999999997E-2</v>
          </cell>
          <cell r="F818">
            <v>0</v>
          </cell>
          <cell r="G818">
            <v>0.01</v>
          </cell>
          <cell r="I818">
            <v>4.2</v>
          </cell>
          <cell r="J818">
            <v>7</v>
          </cell>
        </row>
        <row r="819">
          <cell r="B819">
            <v>96504</v>
          </cell>
          <cell r="C819">
            <v>3.9428000000000001</v>
          </cell>
          <cell r="D819">
            <v>2.7063999999999999</v>
          </cell>
          <cell r="E819">
            <v>0.78439999999999999</v>
          </cell>
          <cell r="F819">
            <v>0.25480000000000003</v>
          </cell>
          <cell r="G819">
            <v>0.1971</v>
          </cell>
          <cell r="J819">
            <v>7</v>
          </cell>
        </row>
        <row r="821">
          <cell r="B821" t="str">
            <v>Evolução DEC Conjunto Santo Amaro</v>
          </cell>
        </row>
        <row r="822">
          <cell r="B822" t="str">
            <v>CONSUM</v>
          </cell>
          <cell r="C822" t="str">
            <v>TOTAL</v>
          </cell>
          <cell r="D822" t="str">
            <v>NPROG</v>
          </cell>
          <cell r="E822" t="str">
            <v>PROG</v>
          </cell>
          <cell r="F822" t="str">
            <v>SUBT INT</v>
          </cell>
          <cell r="G822" t="str">
            <v>SUBT EXT</v>
          </cell>
          <cell r="H822" t="str">
            <v>Padrão Mensal = 3,9</v>
          </cell>
          <cell r="I822" t="str">
            <v>Padrão Trimestral = 7,8</v>
          </cell>
          <cell r="J822" t="str">
            <v>Padrão Anual = 13</v>
          </cell>
        </row>
        <row r="823">
          <cell r="B823">
            <v>180120</v>
          </cell>
          <cell r="C823">
            <v>0.84570000000000001</v>
          </cell>
          <cell r="D823">
            <v>0.76080000000000003</v>
          </cell>
          <cell r="E823">
            <v>8.4900000000000003E-2</v>
          </cell>
          <cell r="F823">
            <v>0</v>
          </cell>
          <cell r="G823">
            <v>0</v>
          </cell>
          <cell r="H823">
            <v>3.9</v>
          </cell>
          <cell r="I823">
            <v>7.8</v>
          </cell>
          <cell r="J823">
            <v>13</v>
          </cell>
        </row>
        <row r="824">
          <cell r="B824">
            <v>180062</v>
          </cell>
          <cell r="C824">
            <v>0.71089999999999998</v>
          </cell>
          <cell r="D824">
            <v>0.60529999999999995</v>
          </cell>
          <cell r="E824">
            <v>8.3799999999999999E-2</v>
          </cell>
          <cell r="F824">
            <v>2.18E-2</v>
          </cell>
          <cell r="G824">
            <v>0</v>
          </cell>
          <cell r="H824">
            <v>3.9</v>
          </cell>
          <cell r="I824">
            <v>7.8</v>
          </cell>
          <cell r="J824">
            <v>13</v>
          </cell>
        </row>
        <row r="825">
          <cell r="B825">
            <v>180071</v>
          </cell>
          <cell r="C825">
            <v>0.97040000000000004</v>
          </cell>
          <cell r="D825">
            <v>0.89729999999999999</v>
          </cell>
          <cell r="E825">
            <v>7.3099999999999998E-2</v>
          </cell>
          <cell r="F825">
            <v>0</v>
          </cell>
          <cell r="G825">
            <v>0</v>
          </cell>
          <cell r="H825">
            <v>3.9</v>
          </cell>
          <cell r="I825">
            <v>7.8</v>
          </cell>
          <cell r="J825">
            <v>13</v>
          </cell>
        </row>
        <row r="826">
          <cell r="B826">
            <v>180084</v>
          </cell>
          <cell r="C826">
            <v>2.5270000000000001</v>
          </cell>
          <cell r="D826">
            <v>2.2633999999999999</v>
          </cell>
          <cell r="E826">
            <v>0.24179999999999999</v>
          </cell>
          <cell r="F826">
            <v>2.18E-2</v>
          </cell>
          <cell r="G826">
            <v>0</v>
          </cell>
          <cell r="H826">
            <v>3.9</v>
          </cell>
          <cell r="I826">
            <v>7.8</v>
          </cell>
          <cell r="J826">
            <v>13</v>
          </cell>
        </row>
        <row r="827">
          <cell r="B827">
            <v>180009</v>
          </cell>
          <cell r="C827">
            <v>0.28139999999999998</v>
          </cell>
          <cell r="D827">
            <v>0.21879999999999999</v>
          </cell>
          <cell r="E827">
            <v>6.2600000000000003E-2</v>
          </cell>
          <cell r="F827">
            <v>0</v>
          </cell>
          <cell r="G827">
            <v>0</v>
          </cell>
          <cell r="H827">
            <v>3.9</v>
          </cell>
          <cell r="I827">
            <v>7.8</v>
          </cell>
          <cell r="J827">
            <v>13</v>
          </cell>
        </row>
        <row r="828">
          <cell r="B828">
            <v>180009</v>
          </cell>
          <cell r="C828">
            <v>0.33829999999999999</v>
          </cell>
          <cell r="D828">
            <v>0.28620000000000001</v>
          </cell>
          <cell r="E828">
            <v>5.2200000000000003E-2</v>
          </cell>
          <cell r="F828">
            <v>0</v>
          </cell>
          <cell r="G828">
            <v>0</v>
          </cell>
          <cell r="H828">
            <v>3.9</v>
          </cell>
          <cell r="I828">
            <v>7.8</v>
          </cell>
          <cell r="J828">
            <v>13</v>
          </cell>
        </row>
        <row r="829">
          <cell r="B829">
            <v>180009</v>
          </cell>
          <cell r="C829">
            <v>0.4773</v>
          </cell>
          <cell r="D829">
            <v>0.3367</v>
          </cell>
          <cell r="E829">
            <v>6.9400000000000003E-2</v>
          </cell>
          <cell r="F829">
            <v>7.1199999999999999E-2</v>
          </cell>
          <cell r="G829">
            <v>0</v>
          </cell>
          <cell r="H829">
            <v>3.9</v>
          </cell>
          <cell r="I829">
            <v>7.8</v>
          </cell>
          <cell r="J829">
            <v>13</v>
          </cell>
        </row>
        <row r="830">
          <cell r="B830">
            <v>180009</v>
          </cell>
          <cell r="C830">
            <v>1.097</v>
          </cell>
          <cell r="D830">
            <v>0.8417</v>
          </cell>
          <cell r="E830">
            <v>0.1842</v>
          </cell>
          <cell r="F830">
            <v>7.1199999999999999E-2</v>
          </cell>
          <cell r="G830">
            <v>0</v>
          </cell>
          <cell r="H830">
            <v>3.9</v>
          </cell>
          <cell r="I830">
            <v>7.8</v>
          </cell>
          <cell r="J830">
            <v>13</v>
          </cell>
        </row>
        <row r="831">
          <cell r="B831">
            <v>179991</v>
          </cell>
          <cell r="C831">
            <v>0.91800000000000004</v>
          </cell>
          <cell r="D831">
            <v>0.84830000000000005</v>
          </cell>
          <cell r="E831">
            <v>5.0099999999999999E-2</v>
          </cell>
          <cell r="F831">
            <v>1.9699999999999999E-2</v>
          </cell>
          <cell r="G831">
            <v>0</v>
          </cell>
          <cell r="H831">
            <v>3.9</v>
          </cell>
          <cell r="I831">
            <v>7.8</v>
          </cell>
          <cell r="J831">
            <v>13</v>
          </cell>
        </row>
        <row r="832">
          <cell r="B832">
            <v>179868</v>
          </cell>
          <cell r="C832">
            <v>0.66539999999999999</v>
          </cell>
          <cell r="D832">
            <v>0.54349999999999998</v>
          </cell>
          <cell r="E832">
            <v>6.6000000000000003E-2</v>
          </cell>
          <cell r="F832">
            <v>5.5899999999999998E-2</v>
          </cell>
          <cell r="G832">
            <v>0</v>
          </cell>
          <cell r="H832">
            <v>3.9</v>
          </cell>
          <cell r="I832">
            <v>7.8</v>
          </cell>
          <cell r="J832">
            <v>13</v>
          </cell>
        </row>
        <row r="833">
          <cell r="B833">
            <v>179858</v>
          </cell>
          <cell r="C833">
            <v>0.64129999999999998</v>
          </cell>
          <cell r="D833">
            <v>0.59930000000000005</v>
          </cell>
          <cell r="E833">
            <v>4.2000000000000003E-2</v>
          </cell>
          <cell r="F833">
            <v>0</v>
          </cell>
          <cell r="G833">
            <v>0</v>
          </cell>
          <cell r="H833">
            <v>3.9</v>
          </cell>
          <cell r="I833">
            <v>7.8</v>
          </cell>
          <cell r="J833">
            <v>13</v>
          </cell>
        </row>
        <row r="834">
          <cell r="B834">
            <v>179906</v>
          </cell>
          <cell r="C834">
            <v>2.2248000000000001</v>
          </cell>
          <cell r="D834">
            <v>1.9912000000000001</v>
          </cell>
          <cell r="E834">
            <v>0.15809999999999999</v>
          </cell>
          <cell r="F834">
            <v>7.5600000000000001E-2</v>
          </cell>
          <cell r="G834">
            <v>0</v>
          </cell>
          <cell r="H834">
            <v>3.9</v>
          </cell>
          <cell r="I834">
            <v>7.8</v>
          </cell>
          <cell r="J834">
            <v>13</v>
          </cell>
        </row>
        <row r="835">
          <cell r="B835">
            <v>179799</v>
          </cell>
          <cell r="C835">
            <v>0.43159999999999998</v>
          </cell>
          <cell r="D835">
            <v>0.39589999999999997</v>
          </cell>
          <cell r="E835">
            <v>3.56E-2</v>
          </cell>
          <cell r="F835">
            <v>0</v>
          </cell>
          <cell r="G835">
            <v>0</v>
          </cell>
          <cell r="H835">
            <v>3.9</v>
          </cell>
          <cell r="I835">
            <v>7.8</v>
          </cell>
          <cell r="J835">
            <v>13</v>
          </cell>
        </row>
        <row r="836">
          <cell r="B836">
            <v>179754</v>
          </cell>
          <cell r="C836">
            <v>0.49409999999999998</v>
          </cell>
          <cell r="D836">
            <v>0.46970000000000001</v>
          </cell>
          <cell r="E836">
            <v>2.29E-2</v>
          </cell>
          <cell r="F836">
            <v>1.5E-3</v>
          </cell>
          <cell r="G836">
            <v>0</v>
          </cell>
          <cell r="H836">
            <v>3.9</v>
          </cell>
          <cell r="I836">
            <v>7.8</v>
          </cell>
          <cell r="J836">
            <v>13</v>
          </cell>
        </row>
        <row r="837">
          <cell r="B837">
            <v>179747</v>
          </cell>
          <cell r="C837">
            <v>1.0964</v>
          </cell>
          <cell r="D837">
            <v>1.0436000000000001</v>
          </cell>
          <cell r="E837">
            <v>4.2200000000000001E-2</v>
          </cell>
          <cell r="F837">
            <v>1.06E-2</v>
          </cell>
          <cell r="G837">
            <v>0</v>
          </cell>
          <cell r="H837">
            <v>3.9</v>
          </cell>
          <cell r="I837">
            <v>7.8</v>
          </cell>
          <cell r="J837">
            <v>13</v>
          </cell>
        </row>
        <row r="838">
          <cell r="B838">
            <v>179767</v>
          </cell>
          <cell r="C838">
            <v>2.0219999999999998</v>
          </cell>
          <cell r="D838">
            <v>1.9091</v>
          </cell>
          <cell r="E838">
            <v>0.1007</v>
          </cell>
          <cell r="F838">
            <v>1.21E-2</v>
          </cell>
          <cell r="G838">
            <v>0</v>
          </cell>
          <cell r="I838">
            <v>7.8</v>
          </cell>
          <cell r="J838">
            <v>13</v>
          </cell>
        </row>
        <row r="839">
          <cell r="B839">
            <v>179941</v>
          </cell>
          <cell r="C839">
            <v>7.8708999999999998</v>
          </cell>
          <cell r="D839">
            <v>7.0053000000000001</v>
          </cell>
          <cell r="E839">
            <v>0.68489999999999995</v>
          </cell>
          <cell r="F839">
            <v>0.1807</v>
          </cell>
          <cell r="G839">
            <v>0</v>
          </cell>
          <cell r="J839">
            <v>13</v>
          </cell>
        </row>
        <row r="841">
          <cell r="B841" t="str">
            <v>Evolução DEC Conjunto Santo André</v>
          </cell>
        </row>
        <row r="842">
          <cell r="B842" t="str">
            <v>CONSUM</v>
          </cell>
          <cell r="C842" t="str">
            <v>TOTAL</v>
          </cell>
          <cell r="D842" t="str">
            <v>NPROG</v>
          </cell>
          <cell r="E842" t="str">
            <v>PROG</v>
          </cell>
          <cell r="F842" t="str">
            <v>SUBT INT</v>
          </cell>
          <cell r="G842" t="str">
            <v>SUBT EXT</v>
          </cell>
          <cell r="H842" t="str">
            <v>Padrão Mensal = 2,5</v>
          </cell>
          <cell r="I842" t="str">
            <v>Padrão Trimestral = 4,2</v>
          </cell>
          <cell r="J842" t="str">
            <v>Padrão Anual = 7</v>
          </cell>
        </row>
        <row r="843">
          <cell r="B843">
            <v>227779</v>
          </cell>
          <cell r="C843">
            <v>0.29980000000000001</v>
          </cell>
          <cell r="D843">
            <v>0.23419999999999999</v>
          </cell>
          <cell r="E843">
            <v>6.5500000000000003E-2</v>
          </cell>
          <cell r="F843">
            <v>0</v>
          </cell>
          <cell r="G843">
            <v>0</v>
          </cell>
          <cell r="H843">
            <v>2.5</v>
          </cell>
          <cell r="I843">
            <v>4.2</v>
          </cell>
          <cell r="J843">
            <v>7</v>
          </cell>
        </row>
        <row r="844">
          <cell r="B844">
            <v>227840</v>
          </cell>
          <cell r="C844">
            <v>0.42970000000000003</v>
          </cell>
          <cell r="D844">
            <v>0.38159999999999999</v>
          </cell>
          <cell r="E844">
            <v>4.8099999999999997E-2</v>
          </cell>
          <cell r="F844">
            <v>0</v>
          </cell>
          <cell r="G844">
            <v>0</v>
          </cell>
          <cell r="H844">
            <v>2.5</v>
          </cell>
          <cell r="I844">
            <v>4.2</v>
          </cell>
          <cell r="J844">
            <v>7</v>
          </cell>
        </row>
        <row r="845">
          <cell r="B845">
            <v>227845</v>
          </cell>
          <cell r="C845">
            <v>0.4491</v>
          </cell>
          <cell r="D845">
            <v>0.42</v>
          </cell>
          <cell r="E845">
            <v>2.5000000000000001E-2</v>
          </cell>
          <cell r="F845">
            <v>4.1000000000000003E-3</v>
          </cell>
          <cell r="G845">
            <v>0</v>
          </cell>
          <cell r="H845">
            <v>2.5</v>
          </cell>
          <cell r="I845">
            <v>4.2</v>
          </cell>
          <cell r="J845">
            <v>7</v>
          </cell>
        </row>
        <row r="846">
          <cell r="B846">
            <v>227821</v>
          </cell>
          <cell r="C846">
            <v>1.1786000000000001</v>
          </cell>
          <cell r="D846">
            <v>1.0358000000000001</v>
          </cell>
          <cell r="E846">
            <v>0.1386</v>
          </cell>
          <cell r="F846">
            <v>4.1000000000000003E-3</v>
          </cell>
          <cell r="G846">
            <v>0</v>
          </cell>
          <cell r="H846">
            <v>2.5</v>
          </cell>
          <cell r="I846">
            <v>4.2</v>
          </cell>
          <cell r="J846">
            <v>7</v>
          </cell>
        </row>
        <row r="847">
          <cell r="B847">
            <v>227819</v>
          </cell>
          <cell r="C847">
            <v>0.17660000000000001</v>
          </cell>
          <cell r="D847">
            <v>0.1026</v>
          </cell>
          <cell r="E847">
            <v>6.0900000000000003E-2</v>
          </cell>
          <cell r="F847">
            <v>1.2999999999999999E-2</v>
          </cell>
          <cell r="G847">
            <v>0</v>
          </cell>
          <cell r="H847">
            <v>2.5</v>
          </cell>
          <cell r="I847">
            <v>4.2</v>
          </cell>
          <cell r="J847">
            <v>7</v>
          </cell>
        </row>
        <row r="848">
          <cell r="B848">
            <v>227819</v>
          </cell>
          <cell r="C848">
            <v>0.27429999999999999</v>
          </cell>
          <cell r="D848">
            <v>0.2263</v>
          </cell>
          <cell r="E848">
            <v>2.93E-2</v>
          </cell>
          <cell r="F848">
            <v>1.8700000000000001E-2</v>
          </cell>
          <cell r="G848">
            <v>0</v>
          </cell>
          <cell r="H848">
            <v>2.5</v>
          </cell>
          <cell r="I848">
            <v>4.2</v>
          </cell>
          <cell r="J848">
            <v>7</v>
          </cell>
        </row>
        <row r="849">
          <cell r="B849">
            <v>227819</v>
          </cell>
          <cell r="C849">
            <v>9.3299999999999994E-2</v>
          </cell>
          <cell r="D849">
            <v>7.8899999999999998E-2</v>
          </cell>
          <cell r="E849">
            <v>1.44E-2</v>
          </cell>
          <cell r="F849">
            <v>0</v>
          </cell>
          <cell r="G849">
            <v>0</v>
          </cell>
          <cell r="H849">
            <v>2.5</v>
          </cell>
          <cell r="I849">
            <v>4.2</v>
          </cell>
          <cell r="J849">
            <v>7</v>
          </cell>
        </row>
        <row r="850">
          <cell r="B850">
            <v>227819</v>
          </cell>
          <cell r="C850">
            <v>0.54420000000000002</v>
          </cell>
          <cell r="D850">
            <v>0.4078</v>
          </cell>
          <cell r="E850">
            <v>0.1046</v>
          </cell>
          <cell r="F850">
            <v>3.1699999999999999E-2</v>
          </cell>
          <cell r="G850">
            <v>0</v>
          </cell>
          <cell r="H850">
            <v>2.5</v>
          </cell>
          <cell r="I850">
            <v>4.2</v>
          </cell>
          <cell r="J850">
            <v>7</v>
          </cell>
        </row>
        <row r="851">
          <cell r="B851">
            <v>227845</v>
          </cell>
          <cell r="C851">
            <v>0.5071</v>
          </cell>
          <cell r="D851">
            <v>0.45950000000000002</v>
          </cell>
          <cell r="E851">
            <v>4.7500000000000001E-2</v>
          </cell>
          <cell r="F851">
            <v>0</v>
          </cell>
          <cell r="G851">
            <v>0</v>
          </cell>
          <cell r="H851">
            <v>2.5</v>
          </cell>
          <cell r="I851">
            <v>4.2</v>
          </cell>
          <cell r="J851">
            <v>7</v>
          </cell>
        </row>
        <row r="852">
          <cell r="B852">
            <v>227639</v>
          </cell>
          <cell r="C852">
            <v>0.37259999999999999</v>
          </cell>
          <cell r="D852">
            <v>0.31630000000000003</v>
          </cell>
          <cell r="E852">
            <v>5.6300000000000003E-2</v>
          </cell>
          <cell r="F852">
            <v>0</v>
          </cell>
          <cell r="G852">
            <v>0</v>
          </cell>
          <cell r="H852">
            <v>2.5</v>
          </cell>
          <cell r="I852">
            <v>4.2</v>
          </cell>
          <cell r="J852">
            <v>7</v>
          </cell>
        </row>
        <row r="853">
          <cell r="B853">
            <v>227494</v>
          </cell>
          <cell r="C853">
            <v>0.27860000000000001</v>
          </cell>
          <cell r="D853">
            <v>0.25569999999999998</v>
          </cell>
          <cell r="E853">
            <v>1.2500000000000001E-2</v>
          </cell>
          <cell r="F853">
            <v>1.04E-2</v>
          </cell>
          <cell r="G853">
            <v>0</v>
          </cell>
          <cell r="H853">
            <v>2.5</v>
          </cell>
          <cell r="I853">
            <v>4.2</v>
          </cell>
          <cell r="J853">
            <v>7</v>
          </cell>
        </row>
        <row r="854">
          <cell r="B854">
            <v>227659</v>
          </cell>
          <cell r="C854">
            <v>1.1585000000000001</v>
          </cell>
          <cell r="D854">
            <v>1.0317000000000001</v>
          </cell>
          <cell r="E854">
            <v>0.1163</v>
          </cell>
          <cell r="F854">
            <v>1.04E-2</v>
          </cell>
          <cell r="G854">
            <v>0</v>
          </cell>
          <cell r="H854">
            <v>2.5</v>
          </cell>
          <cell r="I854">
            <v>4.2</v>
          </cell>
          <cell r="J854">
            <v>7</v>
          </cell>
        </row>
        <row r="855">
          <cell r="B855">
            <v>227419</v>
          </cell>
          <cell r="C855">
            <v>0.29360000000000003</v>
          </cell>
          <cell r="D855">
            <v>0.26690000000000003</v>
          </cell>
          <cell r="E855">
            <v>2.6700000000000002E-2</v>
          </cell>
          <cell r="F855">
            <v>0</v>
          </cell>
          <cell r="G855">
            <v>0</v>
          </cell>
          <cell r="H855">
            <v>2.5</v>
          </cell>
          <cell r="I855">
            <v>4.2</v>
          </cell>
          <cell r="J855">
            <v>7</v>
          </cell>
        </row>
        <row r="856">
          <cell r="B856">
            <v>227305</v>
          </cell>
          <cell r="C856">
            <v>0.80720000000000003</v>
          </cell>
          <cell r="D856">
            <v>0.77080000000000004</v>
          </cell>
          <cell r="E856">
            <v>1.89E-2</v>
          </cell>
          <cell r="F856">
            <v>0</v>
          </cell>
          <cell r="G856">
            <v>1.7500000000000002E-2</v>
          </cell>
          <cell r="H856">
            <v>2.5</v>
          </cell>
          <cell r="I856">
            <v>4.2</v>
          </cell>
          <cell r="J856">
            <v>7</v>
          </cell>
        </row>
        <row r="857">
          <cell r="B857">
            <v>227552</v>
          </cell>
          <cell r="C857">
            <v>0.52429999999999999</v>
          </cell>
          <cell r="D857">
            <v>0.46829999999999999</v>
          </cell>
          <cell r="E857">
            <v>5.5800000000000002E-2</v>
          </cell>
          <cell r="F857">
            <v>2.9999999999999997E-4</v>
          </cell>
          <cell r="G857">
            <v>0</v>
          </cell>
          <cell r="H857">
            <v>2.5</v>
          </cell>
          <cell r="I857">
            <v>4.2</v>
          </cell>
          <cell r="J857">
            <v>7</v>
          </cell>
        </row>
        <row r="858">
          <cell r="B858">
            <v>227425</v>
          </cell>
          <cell r="C858">
            <v>1.625</v>
          </cell>
          <cell r="D858">
            <v>1.5058</v>
          </cell>
          <cell r="E858">
            <v>0.1014</v>
          </cell>
          <cell r="F858">
            <v>2.9999999999999997E-4</v>
          </cell>
          <cell r="G858">
            <v>1.7500000000000002E-2</v>
          </cell>
          <cell r="I858">
            <v>4.2</v>
          </cell>
          <cell r="J858">
            <v>7</v>
          </cell>
        </row>
        <row r="859">
          <cell r="B859">
            <v>227681</v>
          </cell>
          <cell r="C859">
            <v>4.5053999999999998</v>
          </cell>
          <cell r="D859">
            <v>3.9802</v>
          </cell>
          <cell r="E859">
            <v>0.46100000000000002</v>
          </cell>
          <cell r="F859">
            <v>4.65E-2</v>
          </cell>
          <cell r="G859">
            <v>1.7500000000000002E-2</v>
          </cell>
          <cell r="J859">
            <v>7</v>
          </cell>
        </row>
        <row r="861">
          <cell r="B861" t="str">
            <v>Evolução DEC Conjunto Santo André - Represa</v>
          </cell>
        </row>
        <row r="862">
          <cell r="B862" t="str">
            <v>CONSUM</v>
          </cell>
          <cell r="C862" t="str">
            <v>TOTAL</v>
          </cell>
          <cell r="D862" t="str">
            <v>NPROG</v>
          </cell>
          <cell r="E862" t="str">
            <v>PROG</v>
          </cell>
          <cell r="F862" t="str">
            <v>SUBT INT</v>
          </cell>
          <cell r="G862" t="str">
            <v>SUBT EXT</v>
          </cell>
          <cell r="H862" t="str">
            <v>Padrão Mensal = 4,5</v>
          </cell>
          <cell r="I862" t="str">
            <v>Padrão Trimestral = 9</v>
          </cell>
          <cell r="J862" t="str">
            <v>Padrão Anual = 15</v>
          </cell>
        </row>
        <row r="863">
          <cell r="B863">
            <v>7218</v>
          </cell>
          <cell r="C863">
            <v>3.31</v>
          </cell>
          <cell r="D863">
            <v>3.3047</v>
          </cell>
          <cell r="E863">
            <v>5.3E-3</v>
          </cell>
          <cell r="F863">
            <v>0</v>
          </cell>
          <cell r="G863">
            <v>0</v>
          </cell>
          <cell r="H863">
            <v>4.5</v>
          </cell>
          <cell r="I863">
            <v>9</v>
          </cell>
          <cell r="J863">
            <v>15</v>
          </cell>
        </row>
        <row r="864">
          <cell r="B864">
            <v>7218</v>
          </cell>
          <cell r="C864">
            <v>0.39100000000000001</v>
          </cell>
          <cell r="D864">
            <v>0.33339999999999997</v>
          </cell>
          <cell r="E864">
            <v>5.7599999999999998E-2</v>
          </cell>
          <cell r="F864">
            <v>0</v>
          </cell>
          <cell r="G864">
            <v>0</v>
          </cell>
          <cell r="H864">
            <v>4.5</v>
          </cell>
          <cell r="I864">
            <v>9</v>
          </cell>
          <cell r="J864">
            <v>15</v>
          </cell>
        </row>
        <row r="865">
          <cell r="B865">
            <v>7218</v>
          </cell>
          <cell r="C865">
            <v>2.3138000000000001</v>
          </cell>
          <cell r="D865">
            <v>2.2422</v>
          </cell>
          <cell r="E865">
            <v>7.1599999999999997E-2</v>
          </cell>
          <cell r="F865">
            <v>0</v>
          </cell>
          <cell r="G865">
            <v>0</v>
          </cell>
          <cell r="H865">
            <v>4.5</v>
          </cell>
          <cell r="I865">
            <v>9</v>
          </cell>
          <cell r="J865">
            <v>15</v>
          </cell>
        </row>
        <row r="866">
          <cell r="B866">
            <v>7218</v>
          </cell>
          <cell r="C866">
            <v>6.0148000000000001</v>
          </cell>
          <cell r="D866">
            <v>5.8803000000000001</v>
          </cell>
          <cell r="E866">
            <v>0.13450000000000001</v>
          </cell>
          <cell r="F866">
            <v>0</v>
          </cell>
          <cell r="G866">
            <v>0</v>
          </cell>
          <cell r="H866">
            <v>4.5</v>
          </cell>
          <cell r="I866">
            <v>9</v>
          </cell>
          <cell r="J866">
            <v>15</v>
          </cell>
        </row>
        <row r="867">
          <cell r="B867">
            <v>7217</v>
          </cell>
          <cell r="C867">
            <v>0.35560000000000003</v>
          </cell>
          <cell r="D867">
            <v>0.2984</v>
          </cell>
          <cell r="E867">
            <v>5.7200000000000001E-2</v>
          </cell>
          <cell r="F867">
            <v>0</v>
          </cell>
          <cell r="G867">
            <v>0</v>
          </cell>
          <cell r="H867">
            <v>4.5</v>
          </cell>
          <cell r="I867">
            <v>9</v>
          </cell>
          <cell r="J867">
            <v>15</v>
          </cell>
        </row>
        <row r="868">
          <cell r="B868">
            <v>7217</v>
          </cell>
          <cell r="C868">
            <v>2.9228999999999998</v>
          </cell>
          <cell r="D868">
            <v>2.0099999999999998</v>
          </cell>
          <cell r="E868">
            <v>2.0999999999999999E-3</v>
          </cell>
          <cell r="F868">
            <v>0.91069999999999995</v>
          </cell>
          <cell r="G868">
            <v>0</v>
          </cell>
          <cell r="H868">
            <v>4.5</v>
          </cell>
          <cell r="I868">
            <v>9</v>
          </cell>
          <cell r="J868">
            <v>15</v>
          </cell>
        </row>
        <row r="869">
          <cell r="B869">
            <v>7217</v>
          </cell>
          <cell r="C869">
            <v>1.2243999999999999</v>
          </cell>
          <cell r="D869">
            <v>1.2005999999999999</v>
          </cell>
          <cell r="E869">
            <v>2.3800000000000002E-2</v>
          </cell>
          <cell r="F869">
            <v>0</v>
          </cell>
          <cell r="G869">
            <v>0</v>
          </cell>
          <cell r="H869">
            <v>4.5</v>
          </cell>
          <cell r="I869">
            <v>9</v>
          </cell>
          <cell r="J869">
            <v>15</v>
          </cell>
        </row>
        <row r="870">
          <cell r="B870">
            <v>7217</v>
          </cell>
          <cell r="C870">
            <v>4.5029000000000003</v>
          </cell>
          <cell r="D870">
            <v>3.5089999999999999</v>
          </cell>
          <cell r="E870">
            <v>8.3099999999999993E-2</v>
          </cell>
          <cell r="F870">
            <v>0.91069999999999995</v>
          </cell>
          <cell r="G870">
            <v>0</v>
          </cell>
          <cell r="H870">
            <v>4.5</v>
          </cell>
          <cell r="I870">
            <v>9</v>
          </cell>
          <cell r="J870">
            <v>15</v>
          </cell>
        </row>
        <row r="871">
          <cell r="B871">
            <v>7217</v>
          </cell>
          <cell r="C871">
            <v>0.3322</v>
          </cell>
          <cell r="D871">
            <v>0.33119999999999999</v>
          </cell>
          <cell r="E871">
            <v>1E-3</v>
          </cell>
          <cell r="F871">
            <v>0</v>
          </cell>
          <cell r="G871">
            <v>0</v>
          </cell>
          <cell r="H871">
            <v>4.5</v>
          </cell>
          <cell r="I871">
            <v>9</v>
          </cell>
          <cell r="J871">
            <v>15</v>
          </cell>
        </row>
        <row r="872">
          <cell r="B872">
            <v>7221</v>
          </cell>
          <cell r="C872">
            <v>0.29249999999999998</v>
          </cell>
          <cell r="D872">
            <v>0.29249999999999998</v>
          </cell>
          <cell r="E872">
            <v>0</v>
          </cell>
          <cell r="F872">
            <v>0</v>
          </cell>
          <cell r="G872">
            <v>0</v>
          </cell>
          <cell r="H872">
            <v>4.5</v>
          </cell>
          <cell r="I872">
            <v>9</v>
          </cell>
          <cell r="J872">
            <v>15</v>
          </cell>
        </row>
        <row r="873">
          <cell r="B873">
            <v>7219</v>
          </cell>
          <cell r="C873">
            <v>1.3971</v>
          </cell>
          <cell r="D873">
            <v>0.8236</v>
          </cell>
          <cell r="E873">
            <v>8.6E-3</v>
          </cell>
          <cell r="F873">
            <v>0</v>
          </cell>
          <cell r="G873">
            <v>0.56499999999999995</v>
          </cell>
          <cell r="H873">
            <v>4.5</v>
          </cell>
          <cell r="I873">
            <v>9</v>
          </cell>
          <cell r="J873">
            <v>15</v>
          </cell>
        </row>
        <row r="874">
          <cell r="B874">
            <v>7219</v>
          </cell>
          <cell r="C874">
            <v>2.0217999999999998</v>
          </cell>
          <cell r="D874">
            <v>1.4473</v>
          </cell>
          <cell r="E874">
            <v>9.5999999999999992E-3</v>
          </cell>
          <cell r="F874">
            <v>0</v>
          </cell>
          <cell r="G874">
            <v>0.56499999999999995</v>
          </cell>
          <cell r="H874">
            <v>4.5</v>
          </cell>
          <cell r="I874">
            <v>9</v>
          </cell>
          <cell r="J874">
            <v>15</v>
          </cell>
        </row>
        <row r="875">
          <cell r="B875">
            <v>7219</v>
          </cell>
          <cell r="C875">
            <v>0.4042</v>
          </cell>
          <cell r="D875">
            <v>0.29530000000000001</v>
          </cell>
          <cell r="E875">
            <v>0.1089</v>
          </cell>
          <cell r="F875">
            <v>0</v>
          </cell>
          <cell r="G875">
            <v>0</v>
          </cell>
          <cell r="H875">
            <v>4.5</v>
          </cell>
          <cell r="I875">
            <v>9</v>
          </cell>
          <cell r="J875">
            <v>15</v>
          </cell>
        </row>
        <row r="876">
          <cell r="B876">
            <v>7219</v>
          </cell>
          <cell r="C876">
            <v>2.0859000000000001</v>
          </cell>
          <cell r="D876">
            <v>2.0659000000000001</v>
          </cell>
          <cell r="E876">
            <v>0.02</v>
          </cell>
          <cell r="F876">
            <v>0</v>
          </cell>
          <cell r="G876">
            <v>0</v>
          </cell>
          <cell r="H876">
            <v>4.5</v>
          </cell>
          <cell r="I876">
            <v>9</v>
          </cell>
          <cell r="J876">
            <v>15</v>
          </cell>
        </row>
        <row r="877">
          <cell r="B877">
            <v>7219</v>
          </cell>
          <cell r="C877">
            <v>0.99850000000000005</v>
          </cell>
          <cell r="D877">
            <v>0.99750000000000005</v>
          </cell>
          <cell r="E877">
            <v>1.1000000000000001E-3</v>
          </cell>
          <cell r="F877">
            <v>0</v>
          </cell>
          <cell r="G877">
            <v>0</v>
          </cell>
          <cell r="H877">
            <v>4.5</v>
          </cell>
          <cell r="I877">
            <v>9</v>
          </cell>
          <cell r="J877">
            <v>15</v>
          </cell>
        </row>
        <row r="878">
          <cell r="B878">
            <v>7219</v>
          </cell>
          <cell r="C878">
            <v>3.4885999999999999</v>
          </cell>
          <cell r="D878">
            <v>3.3586999999999998</v>
          </cell>
          <cell r="E878">
            <v>0.13</v>
          </cell>
          <cell r="F878">
            <v>0</v>
          </cell>
          <cell r="G878">
            <v>0</v>
          </cell>
          <cell r="I878">
            <v>9</v>
          </cell>
          <cell r="J878">
            <v>15</v>
          </cell>
        </row>
        <row r="879">
          <cell r="B879">
            <v>7218</v>
          </cell>
          <cell r="C879">
            <v>16.028199999999998</v>
          </cell>
          <cell r="D879">
            <v>14.195499999999999</v>
          </cell>
          <cell r="E879">
            <v>0.35720000000000002</v>
          </cell>
          <cell r="F879">
            <v>0.91059999999999997</v>
          </cell>
          <cell r="G879">
            <v>0.56510000000000005</v>
          </cell>
          <cell r="J879">
            <v>15</v>
          </cell>
        </row>
        <row r="881">
          <cell r="B881" t="str">
            <v>Evolução DEC Conjunto São Bernardo do Campo</v>
          </cell>
        </row>
        <row r="882">
          <cell r="B882" t="str">
            <v>CONSUM</v>
          </cell>
          <cell r="C882" t="str">
            <v>TOTAL</v>
          </cell>
          <cell r="D882" t="str">
            <v>NPROG</v>
          </cell>
          <cell r="E882" t="str">
            <v>PROG</v>
          </cell>
          <cell r="F882" t="str">
            <v>SUBT INT</v>
          </cell>
          <cell r="G882" t="str">
            <v>SUBT EXT</v>
          </cell>
          <cell r="H882" t="str">
            <v>Padrão Mensal = 2,5</v>
          </cell>
          <cell r="I882" t="str">
            <v>Padrão Trimestral = 4,2</v>
          </cell>
          <cell r="J882" t="str">
            <v>Padrão Anual = 7</v>
          </cell>
        </row>
        <row r="883">
          <cell r="B883">
            <v>118359</v>
          </cell>
          <cell r="C883">
            <v>0.41010000000000002</v>
          </cell>
          <cell r="D883">
            <v>0.3795</v>
          </cell>
          <cell r="E883">
            <v>3.0599999999999999E-2</v>
          </cell>
          <cell r="F883">
            <v>0</v>
          </cell>
          <cell r="G883">
            <v>0</v>
          </cell>
          <cell r="H883">
            <v>2.5</v>
          </cell>
          <cell r="I883">
            <v>4.2</v>
          </cell>
          <cell r="J883">
            <v>7</v>
          </cell>
        </row>
        <row r="884">
          <cell r="B884">
            <v>118531</v>
          </cell>
          <cell r="C884">
            <v>0.22500000000000001</v>
          </cell>
          <cell r="D884">
            <v>0.20930000000000001</v>
          </cell>
          <cell r="E884">
            <v>1.5800000000000002E-2</v>
          </cell>
          <cell r="F884">
            <v>0</v>
          </cell>
          <cell r="G884">
            <v>0</v>
          </cell>
          <cell r="H884">
            <v>2.5</v>
          </cell>
          <cell r="I884">
            <v>4.2</v>
          </cell>
          <cell r="J884">
            <v>7</v>
          </cell>
        </row>
        <row r="885">
          <cell r="B885">
            <v>118525</v>
          </cell>
          <cell r="C885">
            <v>0.82310000000000005</v>
          </cell>
          <cell r="D885">
            <v>0.69510000000000005</v>
          </cell>
          <cell r="E885">
            <v>2.12E-2</v>
          </cell>
          <cell r="F885">
            <v>0.10680000000000001</v>
          </cell>
          <cell r="G885">
            <v>0</v>
          </cell>
          <cell r="H885">
            <v>2.5</v>
          </cell>
          <cell r="I885">
            <v>4.2</v>
          </cell>
          <cell r="J885">
            <v>7</v>
          </cell>
        </row>
        <row r="886">
          <cell r="B886">
            <v>118472</v>
          </cell>
          <cell r="C886">
            <v>1.4582999999999999</v>
          </cell>
          <cell r="D886">
            <v>1.284</v>
          </cell>
          <cell r="E886">
            <v>6.7599999999999993E-2</v>
          </cell>
          <cell r="F886">
            <v>0.10680000000000001</v>
          </cell>
          <cell r="G886">
            <v>0</v>
          </cell>
          <cell r="H886">
            <v>2.5</v>
          </cell>
          <cell r="I886">
            <v>4.2</v>
          </cell>
          <cell r="J886">
            <v>7</v>
          </cell>
        </row>
        <row r="887">
          <cell r="B887">
            <v>118483</v>
          </cell>
          <cell r="C887">
            <v>0.25009999999999999</v>
          </cell>
          <cell r="D887">
            <v>0.2392</v>
          </cell>
          <cell r="E887">
            <v>1.09E-2</v>
          </cell>
          <cell r="F887">
            <v>0</v>
          </cell>
          <cell r="G887">
            <v>0</v>
          </cell>
          <cell r="H887">
            <v>2.5</v>
          </cell>
          <cell r="I887">
            <v>4.2</v>
          </cell>
          <cell r="J887">
            <v>7</v>
          </cell>
        </row>
        <row r="888">
          <cell r="B888">
            <v>118482</v>
          </cell>
          <cell r="C888">
            <v>0.1159</v>
          </cell>
          <cell r="D888">
            <v>0.1087</v>
          </cell>
          <cell r="E888">
            <v>7.0000000000000001E-3</v>
          </cell>
          <cell r="F888">
            <v>2.0000000000000001E-4</v>
          </cell>
          <cell r="G888">
            <v>0</v>
          </cell>
          <cell r="H888">
            <v>2.5</v>
          </cell>
          <cell r="I888">
            <v>4.2</v>
          </cell>
          <cell r="J888">
            <v>7</v>
          </cell>
        </row>
        <row r="889">
          <cell r="B889">
            <v>118482</v>
          </cell>
          <cell r="C889">
            <v>0.1356</v>
          </cell>
          <cell r="D889">
            <v>0.128</v>
          </cell>
          <cell r="E889">
            <v>7.6E-3</v>
          </cell>
          <cell r="F889">
            <v>0</v>
          </cell>
          <cell r="G889">
            <v>0</v>
          </cell>
          <cell r="H889">
            <v>2.5</v>
          </cell>
          <cell r="I889">
            <v>4.2</v>
          </cell>
          <cell r="J889">
            <v>7</v>
          </cell>
        </row>
        <row r="890">
          <cell r="B890">
            <v>118482</v>
          </cell>
          <cell r="C890">
            <v>0.50160000000000005</v>
          </cell>
          <cell r="D890">
            <v>0.47589999999999999</v>
          </cell>
          <cell r="E890">
            <v>2.5499999999999998E-2</v>
          </cell>
          <cell r="F890">
            <v>2.0000000000000001E-4</v>
          </cell>
          <cell r="G890">
            <v>0</v>
          </cell>
          <cell r="H890">
            <v>2.5</v>
          </cell>
          <cell r="I890">
            <v>4.2</v>
          </cell>
          <cell r="J890">
            <v>7</v>
          </cell>
        </row>
        <row r="891">
          <cell r="B891">
            <v>118500</v>
          </cell>
          <cell r="C891">
            <v>0.29959999999999998</v>
          </cell>
          <cell r="D891">
            <v>0.28549999999999998</v>
          </cell>
          <cell r="E891">
            <v>1.41E-2</v>
          </cell>
          <cell r="F891">
            <v>0</v>
          </cell>
          <cell r="G891">
            <v>0</v>
          </cell>
          <cell r="H891">
            <v>2.5</v>
          </cell>
          <cell r="I891">
            <v>4.2</v>
          </cell>
          <cell r="J891">
            <v>7</v>
          </cell>
        </row>
        <row r="892">
          <cell r="B892">
            <v>118221</v>
          </cell>
          <cell r="C892">
            <v>0.15509999999999999</v>
          </cell>
          <cell r="D892">
            <v>0.1047</v>
          </cell>
          <cell r="E892">
            <v>4.2099999999999999E-2</v>
          </cell>
          <cell r="F892">
            <v>8.3999999999999995E-3</v>
          </cell>
          <cell r="G892">
            <v>0</v>
          </cell>
          <cell r="H892">
            <v>2.5</v>
          </cell>
          <cell r="I892">
            <v>4.2</v>
          </cell>
          <cell r="J892">
            <v>7</v>
          </cell>
        </row>
        <row r="893">
          <cell r="B893">
            <v>118216</v>
          </cell>
          <cell r="C893">
            <v>0.31519999999999998</v>
          </cell>
          <cell r="D893">
            <v>0.27200000000000002</v>
          </cell>
          <cell r="E893">
            <v>4.2900000000000001E-2</v>
          </cell>
          <cell r="F893">
            <v>2.9999999999999997E-4</v>
          </cell>
          <cell r="G893">
            <v>0</v>
          </cell>
          <cell r="H893">
            <v>2.5</v>
          </cell>
          <cell r="I893">
            <v>4.2</v>
          </cell>
          <cell r="J893">
            <v>7</v>
          </cell>
        </row>
        <row r="894">
          <cell r="B894">
            <v>118312</v>
          </cell>
          <cell r="C894">
            <v>0.77</v>
          </cell>
          <cell r="D894">
            <v>0.66239999999999999</v>
          </cell>
          <cell r="E894">
            <v>9.9099999999999994E-2</v>
          </cell>
          <cell r="F894">
            <v>8.6999999999999994E-3</v>
          </cell>
          <cell r="G894">
            <v>0</v>
          </cell>
          <cell r="H894">
            <v>2.5</v>
          </cell>
          <cell r="I894">
            <v>4.2</v>
          </cell>
          <cell r="J894">
            <v>7</v>
          </cell>
        </row>
        <row r="895">
          <cell r="B895">
            <v>118308</v>
          </cell>
          <cell r="C895">
            <v>0.18290000000000001</v>
          </cell>
          <cell r="D895">
            <v>0.15690000000000001</v>
          </cell>
          <cell r="E895">
            <v>2.5999999999999999E-2</v>
          </cell>
          <cell r="F895">
            <v>0</v>
          </cell>
          <cell r="G895">
            <v>0</v>
          </cell>
          <cell r="H895">
            <v>2.5</v>
          </cell>
          <cell r="I895">
            <v>4.2</v>
          </cell>
          <cell r="J895">
            <v>7</v>
          </cell>
        </row>
        <row r="896">
          <cell r="B896">
            <v>118269</v>
          </cell>
          <cell r="C896">
            <v>0.33760000000000001</v>
          </cell>
          <cell r="D896">
            <v>0.30570000000000003</v>
          </cell>
          <cell r="E896">
            <v>3.1899999999999998E-2</v>
          </cell>
          <cell r="F896">
            <v>0</v>
          </cell>
          <cell r="G896">
            <v>0</v>
          </cell>
          <cell r="H896">
            <v>2.5</v>
          </cell>
          <cell r="I896">
            <v>4.2</v>
          </cell>
          <cell r="J896">
            <v>7</v>
          </cell>
        </row>
        <row r="897">
          <cell r="B897">
            <v>118201</v>
          </cell>
          <cell r="C897">
            <v>0.44159999999999999</v>
          </cell>
          <cell r="D897">
            <v>0.18260000000000001</v>
          </cell>
          <cell r="E897">
            <v>0.25600000000000001</v>
          </cell>
          <cell r="F897">
            <v>3.0999999999999999E-3</v>
          </cell>
          <cell r="G897">
            <v>0</v>
          </cell>
          <cell r="H897">
            <v>2.5</v>
          </cell>
          <cell r="I897">
            <v>4.2</v>
          </cell>
          <cell r="J897">
            <v>7</v>
          </cell>
        </row>
        <row r="898">
          <cell r="B898">
            <v>118259</v>
          </cell>
          <cell r="C898">
            <v>0.96199999999999997</v>
          </cell>
          <cell r="D898">
            <v>0.6452</v>
          </cell>
          <cell r="E898">
            <v>0.31380000000000002</v>
          </cell>
          <cell r="F898">
            <v>3.0999999999999999E-3</v>
          </cell>
          <cell r="G898">
            <v>0</v>
          </cell>
          <cell r="I898">
            <v>4.2</v>
          </cell>
          <cell r="J898">
            <v>7</v>
          </cell>
        </row>
        <row r="899">
          <cell r="B899">
            <v>118381</v>
          </cell>
          <cell r="C899">
            <v>3.6920000000000002</v>
          </cell>
          <cell r="D899">
            <v>3.0678000000000001</v>
          </cell>
          <cell r="E899">
            <v>0.50560000000000005</v>
          </cell>
          <cell r="F899">
            <v>0.11890000000000001</v>
          </cell>
          <cell r="G899">
            <v>0</v>
          </cell>
          <cell r="J899">
            <v>7</v>
          </cell>
        </row>
        <row r="901">
          <cell r="B901" t="str">
            <v>Evolução DEC Conjunto São Bernardo do Campo - Represa</v>
          </cell>
        </row>
        <row r="902">
          <cell r="B902" t="str">
            <v>CONSUM</v>
          </cell>
          <cell r="C902" t="str">
            <v>TOTAL</v>
          </cell>
          <cell r="D902" t="str">
            <v>NPROG</v>
          </cell>
          <cell r="E902" t="str">
            <v>PROG</v>
          </cell>
          <cell r="F902" t="str">
            <v>SUBT INT</v>
          </cell>
          <cell r="G902" t="str">
            <v>SUBT EXT</v>
          </cell>
          <cell r="H902" t="str">
            <v>Padrão Mensal = 7,2</v>
          </cell>
          <cell r="I902" t="str">
            <v>Padrão Trimestral = 14,4</v>
          </cell>
          <cell r="J902" t="str">
            <v>Padrão Anual = 24</v>
          </cell>
        </row>
        <row r="903">
          <cell r="B903">
            <v>8110</v>
          </cell>
          <cell r="C903">
            <v>1.4101999999999999</v>
          </cell>
          <cell r="D903">
            <v>1.2769999999999999</v>
          </cell>
          <cell r="E903">
            <v>0.1331</v>
          </cell>
          <cell r="F903">
            <v>1E-4</v>
          </cell>
          <cell r="G903">
            <v>0</v>
          </cell>
          <cell r="H903">
            <v>7.2</v>
          </cell>
          <cell r="I903">
            <v>14.4</v>
          </cell>
          <cell r="J903">
            <v>24</v>
          </cell>
        </row>
        <row r="904">
          <cell r="B904">
            <v>8110</v>
          </cell>
          <cell r="C904">
            <v>1.6113999999999999</v>
          </cell>
          <cell r="D904">
            <v>1.365</v>
          </cell>
          <cell r="E904">
            <v>9.4999999999999998E-3</v>
          </cell>
          <cell r="F904">
            <v>0.2369</v>
          </cell>
          <cell r="G904">
            <v>0</v>
          </cell>
          <cell r="H904">
            <v>7.2</v>
          </cell>
          <cell r="I904">
            <v>14.4</v>
          </cell>
          <cell r="J904">
            <v>24</v>
          </cell>
        </row>
        <row r="905">
          <cell r="B905">
            <v>8110</v>
          </cell>
          <cell r="C905">
            <v>2.7160000000000002</v>
          </cell>
          <cell r="D905">
            <v>2.7136</v>
          </cell>
          <cell r="E905">
            <v>2.3E-3</v>
          </cell>
          <cell r="F905">
            <v>0</v>
          </cell>
          <cell r="G905">
            <v>0</v>
          </cell>
          <cell r="H905">
            <v>7.2</v>
          </cell>
          <cell r="I905">
            <v>14.4</v>
          </cell>
          <cell r="J905">
            <v>24</v>
          </cell>
        </row>
        <row r="906">
          <cell r="B906">
            <v>8110</v>
          </cell>
          <cell r="C906">
            <v>5.7375999999999996</v>
          </cell>
          <cell r="D906">
            <v>5.3555999999999999</v>
          </cell>
          <cell r="E906">
            <v>0.1449</v>
          </cell>
          <cell r="F906">
            <v>0.23699999999999999</v>
          </cell>
          <cell r="G906">
            <v>0</v>
          </cell>
          <cell r="H906">
            <v>7.2</v>
          </cell>
          <cell r="I906">
            <v>14.4</v>
          </cell>
          <cell r="J906">
            <v>24</v>
          </cell>
        </row>
        <row r="907">
          <cell r="B907">
            <v>8110</v>
          </cell>
          <cell r="C907">
            <v>0.4032</v>
          </cell>
          <cell r="D907">
            <v>0.4032</v>
          </cell>
          <cell r="E907">
            <v>0</v>
          </cell>
          <cell r="F907">
            <v>0</v>
          </cell>
          <cell r="G907">
            <v>0</v>
          </cell>
          <cell r="H907">
            <v>7.2</v>
          </cell>
          <cell r="I907">
            <v>14.4</v>
          </cell>
          <cell r="J907">
            <v>24</v>
          </cell>
        </row>
        <row r="908">
          <cell r="B908">
            <v>8110</v>
          </cell>
          <cell r="C908">
            <v>1.0663</v>
          </cell>
          <cell r="D908">
            <v>1.0011000000000001</v>
          </cell>
          <cell r="E908">
            <v>6.5299999999999997E-2</v>
          </cell>
          <cell r="F908">
            <v>0</v>
          </cell>
          <cell r="G908">
            <v>0</v>
          </cell>
          <cell r="H908">
            <v>7.2</v>
          </cell>
          <cell r="I908">
            <v>14.4</v>
          </cell>
          <cell r="J908">
            <v>24</v>
          </cell>
        </row>
        <row r="909">
          <cell r="B909">
            <v>8110</v>
          </cell>
          <cell r="C909">
            <v>0.35349999999999998</v>
          </cell>
          <cell r="D909">
            <v>0.34720000000000001</v>
          </cell>
          <cell r="E909">
            <v>6.4000000000000003E-3</v>
          </cell>
          <cell r="F909">
            <v>0</v>
          </cell>
          <cell r="G909">
            <v>0</v>
          </cell>
          <cell r="H909">
            <v>7.2</v>
          </cell>
          <cell r="I909">
            <v>14.4</v>
          </cell>
          <cell r="J909">
            <v>24</v>
          </cell>
        </row>
        <row r="910">
          <cell r="B910">
            <v>8110</v>
          </cell>
          <cell r="C910">
            <v>1.823</v>
          </cell>
          <cell r="D910">
            <v>1.7515000000000001</v>
          </cell>
          <cell r="E910">
            <v>7.17E-2</v>
          </cell>
          <cell r="F910">
            <v>0</v>
          </cell>
          <cell r="G910">
            <v>0</v>
          </cell>
          <cell r="H910">
            <v>7.2</v>
          </cell>
          <cell r="I910">
            <v>14.4</v>
          </cell>
          <cell r="J910">
            <v>24</v>
          </cell>
        </row>
        <row r="911">
          <cell r="B911">
            <v>8110</v>
          </cell>
          <cell r="C911">
            <v>0.47849999999999998</v>
          </cell>
          <cell r="D911">
            <v>0.4758</v>
          </cell>
          <cell r="E911">
            <v>2.7000000000000001E-3</v>
          </cell>
          <cell r="F911">
            <v>0</v>
          </cell>
          <cell r="G911">
            <v>0</v>
          </cell>
          <cell r="H911">
            <v>7.2</v>
          </cell>
          <cell r="I911">
            <v>14.4</v>
          </cell>
          <cell r="J911">
            <v>24</v>
          </cell>
        </row>
        <row r="912">
          <cell r="B912">
            <v>8110</v>
          </cell>
          <cell r="C912">
            <v>0.3049</v>
          </cell>
          <cell r="D912">
            <v>0.28960000000000002</v>
          </cell>
          <cell r="E912">
            <v>1.5299999999999999E-2</v>
          </cell>
          <cell r="F912">
            <v>0</v>
          </cell>
          <cell r="G912">
            <v>0</v>
          </cell>
          <cell r="H912">
            <v>7.2</v>
          </cell>
          <cell r="I912">
            <v>14.4</v>
          </cell>
          <cell r="J912">
            <v>24</v>
          </cell>
        </row>
        <row r="913">
          <cell r="B913">
            <v>8110</v>
          </cell>
          <cell r="C913">
            <v>1.1346000000000001</v>
          </cell>
          <cell r="D913">
            <v>0.7762</v>
          </cell>
          <cell r="E913">
            <v>0</v>
          </cell>
          <cell r="F913">
            <v>0</v>
          </cell>
          <cell r="G913">
            <v>0.3584</v>
          </cell>
          <cell r="H913">
            <v>7.2</v>
          </cell>
          <cell r="I913">
            <v>14.4</v>
          </cell>
          <cell r="J913">
            <v>24</v>
          </cell>
        </row>
        <row r="914">
          <cell r="B914">
            <v>8110</v>
          </cell>
          <cell r="C914">
            <v>1.9179999999999999</v>
          </cell>
          <cell r="D914">
            <v>1.5416000000000001</v>
          </cell>
          <cell r="E914">
            <v>1.7999999999999999E-2</v>
          </cell>
          <cell r="F914">
            <v>0</v>
          </cell>
          <cell r="G914">
            <v>0.3584</v>
          </cell>
          <cell r="H914">
            <v>7.2</v>
          </cell>
          <cell r="I914">
            <v>14.4</v>
          </cell>
          <cell r="J914">
            <v>24</v>
          </cell>
        </row>
        <row r="915">
          <cell r="B915">
            <v>8110</v>
          </cell>
          <cell r="C915">
            <v>1.2833000000000001</v>
          </cell>
          <cell r="D915">
            <v>0.73099999999999998</v>
          </cell>
          <cell r="E915">
            <v>6.8599999999999994E-2</v>
          </cell>
          <cell r="F915">
            <v>0.48380000000000001</v>
          </cell>
          <cell r="G915">
            <v>0</v>
          </cell>
          <cell r="H915">
            <v>7.2</v>
          </cell>
          <cell r="I915">
            <v>14.4</v>
          </cell>
          <cell r="J915">
            <v>24</v>
          </cell>
        </row>
        <row r="916">
          <cell r="B916">
            <v>8110</v>
          </cell>
          <cell r="C916">
            <v>1.4697</v>
          </cell>
          <cell r="D916">
            <v>1.4141999999999999</v>
          </cell>
          <cell r="E916">
            <v>5.8999999999999999E-3</v>
          </cell>
          <cell r="F916">
            <v>0</v>
          </cell>
          <cell r="G916">
            <v>4.9500000000000002E-2</v>
          </cell>
          <cell r="H916">
            <v>7.2</v>
          </cell>
          <cell r="I916">
            <v>14.4</v>
          </cell>
          <cell r="J916">
            <v>24</v>
          </cell>
        </row>
        <row r="917">
          <cell r="B917">
            <v>8110</v>
          </cell>
          <cell r="C917">
            <v>2.0154999999999998</v>
          </cell>
          <cell r="D917">
            <v>2.0135999999999998</v>
          </cell>
          <cell r="E917">
            <v>1.9E-3</v>
          </cell>
          <cell r="F917">
            <v>0</v>
          </cell>
          <cell r="G917">
            <v>0</v>
          </cell>
          <cell r="H917">
            <v>7.2</v>
          </cell>
          <cell r="I917">
            <v>14.4</v>
          </cell>
          <cell r="J917">
            <v>24</v>
          </cell>
        </row>
        <row r="918">
          <cell r="B918">
            <v>8110</v>
          </cell>
          <cell r="C918">
            <v>4.7685000000000004</v>
          </cell>
          <cell r="D918">
            <v>4.1588000000000003</v>
          </cell>
          <cell r="E918">
            <v>7.6399999999999996E-2</v>
          </cell>
          <cell r="F918">
            <v>0.48380000000000001</v>
          </cell>
          <cell r="G918">
            <v>4.9500000000000002E-2</v>
          </cell>
          <cell r="I918">
            <v>14.4</v>
          </cell>
          <cell r="J918">
            <v>24</v>
          </cell>
        </row>
        <row r="919">
          <cell r="B919">
            <v>8110</v>
          </cell>
          <cell r="C919">
            <v>14.2471</v>
          </cell>
          <cell r="D919">
            <v>12.807499999999999</v>
          </cell>
          <cell r="E919">
            <v>0.311</v>
          </cell>
          <cell r="F919">
            <v>0.7208</v>
          </cell>
          <cell r="G919">
            <v>0.40789999999999998</v>
          </cell>
          <cell r="J919">
            <v>24</v>
          </cell>
        </row>
        <row r="921">
          <cell r="B921" t="str">
            <v>Evolução DEC Conjunto São Caetano do Sul</v>
          </cell>
        </row>
        <row r="922">
          <cell r="B922" t="str">
            <v>CONSUM</v>
          </cell>
          <cell r="C922" t="str">
            <v>TOTAL</v>
          </cell>
          <cell r="D922" t="str">
            <v>NPROG</v>
          </cell>
          <cell r="E922" t="str">
            <v>PROG</v>
          </cell>
          <cell r="F922" t="str">
            <v>SUBT INT</v>
          </cell>
          <cell r="G922" t="str">
            <v>SUBT EXT</v>
          </cell>
          <cell r="H922" t="str">
            <v>Padrão Mensal = 2,5</v>
          </cell>
          <cell r="I922" t="str">
            <v>Padrão Trimestral = 3,6</v>
          </cell>
          <cell r="J922" t="str">
            <v>Padrão Anual = 6</v>
          </cell>
        </row>
        <row r="923">
          <cell r="B923">
            <v>67102</v>
          </cell>
          <cell r="C923">
            <v>0.48399999999999999</v>
          </cell>
          <cell r="D923">
            <v>0.4098</v>
          </cell>
          <cell r="E923">
            <v>3.1800000000000002E-2</v>
          </cell>
          <cell r="F923">
            <v>4.24E-2</v>
          </cell>
          <cell r="G923">
            <v>0</v>
          </cell>
          <cell r="H923">
            <v>2.5</v>
          </cell>
          <cell r="I923">
            <v>3.6</v>
          </cell>
          <cell r="J923">
            <v>6</v>
          </cell>
        </row>
        <row r="924">
          <cell r="B924">
            <v>67100</v>
          </cell>
          <cell r="C924">
            <v>0.20760000000000001</v>
          </cell>
          <cell r="D924">
            <v>0.10680000000000001</v>
          </cell>
          <cell r="E924">
            <v>0.1009</v>
          </cell>
          <cell r="F924">
            <v>0</v>
          </cell>
          <cell r="G924">
            <v>0</v>
          </cell>
          <cell r="H924">
            <v>2.5</v>
          </cell>
          <cell r="I924">
            <v>3.6</v>
          </cell>
          <cell r="J924">
            <v>6</v>
          </cell>
        </row>
        <row r="925">
          <cell r="B925">
            <v>67106</v>
          </cell>
          <cell r="C925">
            <v>0.13289999999999999</v>
          </cell>
          <cell r="D925">
            <v>0.112</v>
          </cell>
          <cell r="E925">
            <v>9.1999999999999998E-3</v>
          </cell>
          <cell r="F925">
            <v>1.1599999999999999E-2</v>
          </cell>
          <cell r="G925">
            <v>0</v>
          </cell>
          <cell r="H925">
            <v>2.5</v>
          </cell>
          <cell r="I925">
            <v>3.6</v>
          </cell>
          <cell r="J925">
            <v>6</v>
          </cell>
        </row>
        <row r="926">
          <cell r="B926">
            <v>67103</v>
          </cell>
          <cell r="C926">
            <v>0.82450000000000001</v>
          </cell>
          <cell r="D926">
            <v>0.62860000000000005</v>
          </cell>
          <cell r="E926">
            <v>0.1419</v>
          </cell>
          <cell r="F926">
            <v>5.3999999999999999E-2</v>
          </cell>
          <cell r="G926">
            <v>0</v>
          </cell>
          <cell r="H926">
            <v>2.5</v>
          </cell>
          <cell r="I926">
            <v>3.6</v>
          </cell>
          <cell r="J926">
            <v>6</v>
          </cell>
        </row>
        <row r="927">
          <cell r="B927">
            <v>67086</v>
          </cell>
          <cell r="C927">
            <v>0.20699999999999999</v>
          </cell>
          <cell r="D927">
            <v>0.19470000000000001</v>
          </cell>
          <cell r="E927">
            <v>1.09E-2</v>
          </cell>
          <cell r="F927">
            <v>1.2999999999999999E-3</v>
          </cell>
          <cell r="G927">
            <v>0</v>
          </cell>
          <cell r="H927">
            <v>2.5</v>
          </cell>
          <cell r="I927">
            <v>3.6</v>
          </cell>
          <cell r="J927">
            <v>6</v>
          </cell>
        </row>
        <row r="928">
          <cell r="B928">
            <v>67072</v>
          </cell>
          <cell r="C928">
            <v>0.45700000000000002</v>
          </cell>
          <cell r="D928">
            <v>0.16350000000000001</v>
          </cell>
          <cell r="E928">
            <v>4.0000000000000002E-4</v>
          </cell>
          <cell r="F928">
            <v>0.29320000000000002</v>
          </cell>
          <cell r="G928">
            <v>0</v>
          </cell>
          <cell r="H928">
            <v>2.5</v>
          </cell>
          <cell r="I928">
            <v>3.6</v>
          </cell>
          <cell r="J928">
            <v>6</v>
          </cell>
        </row>
        <row r="929">
          <cell r="B929">
            <v>67072</v>
          </cell>
          <cell r="C929">
            <v>0.2455</v>
          </cell>
          <cell r="D929">
            <v>0.2258</v>
          </cell>
          <cell r="E929">
            <v>9.5999999999999992E-3</v>
          </cell>
          <cell r="F929">
            <v>1.01E-2</v>
          </cell>
          <cell r="G929">
            <v>0</v>
          </cell>
          <cell r="H929">
            <v>2.5</v>
          </cell>
          <cell r="I929">
            <v>3.6</v>
          </cell>
          <cell r="J929">
            <v>6</v>
          </cell>
        </row>
        <row r="930">
          <cell r="B930">
            <v>67077</v>
          </cell>
          <cell r="C930">
            <v>0.90949999999999998</v>
          </cell>
          <cell r="D930">
            <v>0.58399999999999996</v>
          </cell>
          <cell r="E930">
            <v>2.0899999999999998E-2</v>
          </cell>
          <cell r="F930">
            <v>0.30459999999999998</v>
          </cell>
          <cell r="G930">
            <v>0</v>
          </cell>
          <cell r="H930">
            <v>2.5</v>
          </cell>
          <cell r="I930">
            <v>3.6</v>
          </cell>
          <cell r="J930">
            <v>6</v>
          </cell>
        </row>
        <row r="931">
          <cell r="B931">
            <v>67072</v>
          </cell>
          <cell r="C931">
            <v>0.50009999999999999</v>
          </cell>
          <cell r="D931">
            <v>0.38150000000000001</v>
          </cell>
          <cell r="E931">
            <v>0.11849999999999999</v>
          </cell>
          <cell r="F931">
            <v>0</v>
          </cell>
          <cell r="G931">
            <v>0</v>
          </cell>
          <cell r="H931">
            <v>2.5</v>
          </cell>
          <cell r="I931">
            <v>3.6</v>
          </cell>
          <cell r="J931">
            <v>6</v>
          </cell>
        </row>
        <row r="932">
          <cell r="B932">
            <v>67059</v>
          </cell>
          <cell r="C932">
            <v>0.3468</v>
          </cell>
          <cell r="D932">
            <v>0.32819999999999999</v>
          </cell>
          <cell r="E932">
            <v>4.0000000000000002E-4</v>
          </cell>
          <cell r="F932">
            <v>1.8200000000000001E-2</v>
          </cell>
          <cell r="G932">
            <v>0</v>
          </cell>
          <cell r="H932">
            <v>2.5</v>
          </cell>
          <cell r="I932">
            <v>3.6</v>
          </cell>
          <cell r="J932">
            <v>6</v>
          </cell>
        </row>
        <row r="933">
          <cell r="B933">
            <v>67056</v>
          </cell>
          <cell r="C933">
            <v>0.2802</v>
          </cell>
          <cell r="D933">
            <v>0.16700000000000001</v>
          </cell>
          <cell r="E933">
            <v>5.0700000000000002E-2</v>
          </cell>
          <cell r="F933">
            <v>6.25E-2</v>
          </cell>
          <cell r="G933">
            <v>0</v>
          </cell>
          <cell r="H933">
            <v>2.5</v>
          </cell>
          <cell r="I933">
            <v>3.6</v>
          </cell>
          <cell r="J933">
            <v>6</v>
          </cell>
        </row>
        <row r="934">
          <cell r="B934">
            <v>67062</v>
          </cell>
          <cell r="C934">
            <v>1.1271</v>
          </cell>
          <cell r="D934">
            <v>0.87670000000000003</v>
          </cell>
          <cell r="E934">
            <v>0.1696</v>
          </cell>
          <cell r="F934">
            <v>8.0699999999999994E-2</v>
          </cell>
          <cell r="G934">
            <v>0</v>
          </cell>
          <cell r="H934">
            <v>2.5</v>
          </cell>
          <cell r="I934">
            <v>3.6</v>
          </cell>
          <cell r="J934">
            <v>6</v>
          </cell>
        </row>
        <row r="935">
          <cell r="B935">
            <v>67055</v>
          </cell>
          <cell r="C935">
            <v>0.10730000000000001</v>
          </cell>
          <cell r="D935">
            <v>9.8000000000000004E-2</v>
          </cell>
          <cell r="E935">
            <v>9.2999999999999992E-3</v>
          </cell>
          <cell r="F935">
            <v>0</v>
          </cell>
          <cell r="G935">
            <v>0</v>
          </cell>
          <cell r="H935">
            <v>2.5</v>
          </cell>
          <cell r="I935">
            <v>3.6</v>
          </cell>
          <cell r="J935">
            <v>6</v>
          </cell>
        </row>
        <row r="936">
          <cell r="B936">
            <v>67042</v>
          </cell>
          <cell r="C936">
            <v>0.3805</v>
          </cell>
          <cell r="D936">
            <v>0.13189999999999999</v>
          </cell>
          <cell r="E936">
            <v>0.17249999999999999</v>
          </cell>
          <cell r="F936">
            <v>0</v>
          </cell>
          <cell r="G936">
            <v>7.5999999999999998E-2</v>
          </cell>
          <cell r="H936">
            <v>2.5</v>
          </cell>
          <cell r="I936">
            <v>3.6</v>
          </cell>
          <cell r="J936">
            <v>6</v>
          </cell>
        </row>
        <row r="937">
          <cell r="B937">
            <v>67041</v>
          </cell>
          <cell r="C937">
            <v>0.41499999999999998</v>
          </cell>
          <cell r="D937">
            <v>0.3569</v>
          </cell>
          <cell r="E937">
            <v>2.3199999999999998E-2</v>
          </cell>
          <cell r="F937">
            <v>3.49E-2</v>
          </cell>
          <cell r="G937">
            <v>0</v>
          </cell>
          <cell r="H937">
            <v>2.5</v>
          </cell>
          <cell r="I937">
            <v>3.6</v>
          </cell>
          <cell r="J937">
            <v>6</v>
          </cell>
        </row>
        <row r="938">
          <cell r="B938">
            <v>67046</v>
          </cell>
          <cell r="C938">
            <v>0.90280000000000005</v>
          </cell>
          <cell r="D938">
            <v>0.58679999999999999</v>
          </cell>
          <cell r="E938">
            <v>0.20499999999999999</v>
          </cell>
          <cell r="F938">
            <v>3.49E-2</v>
          </cell>
          <cell r="G938">
            <v>7.5999999999999998E-2</v>
          </cell>
          <cell r="I938">
            <v>3.6</v>
          </cell>
          <cell r="J938">
            <v>6</v>
          </cell>
        </row>
        <row r="939">
          <cell r="B939">
            <v>67072</v>
          </cell>
          <cell r="C939">
            <v>3.7637999999999998</v>
          </cell>
          <cell r="D939">
            <v>2.6760999999999999</v>
          </cell>
          <cell r="E939">
            <v>0.53739999999999999</v>
          </cell>
          <cell r="F939">
            <v>0.47420000000000001</v>
          </cell>
          <cell r="G939">
            <v>7.5999999999999998E-2</v>
          </cell>
          <cell r="J939">
            <v>6</v>
          </cell>
        </row>
        <row r="941">
          <cell r="B941" t="str">
            <v>Evolução DEC Conjunto São Mateus</v>
          </cell>
        </row>
        <row r="942">
          <cell r="B942" t="str">
            <v>CONSUM</v>
          </cell>
          <cell r="C942" t="str">
            <v>TOTAL</v>
          </cell>
          <cell r="D942" t="str">
            <v>NPROG</v>
          </cell>
          <cell r="E942" t="str">
            <v>PROG</v>
          </cell>
          <cell r="F942" t="str">
            <v>SUBT INT</v>
          </cell>
          <cell r="G942" t="str">
            <v>SUBT EXT</v>
          </cell>
          <cell r="H942" t="str">
            <v>Padrão Mensal = 3,3</v>
          </cell>
          <cell r="I942" t="str">
            <v>Padrão Trimestral = 6,6</v>
          </cell>
          <cell r="J942" t="str">
            <v>Padrão Anual = 11</v>
          </cell>
        </row>
        <row r="943">
          <cell r="B943">
            <v>53340</v>
          </cell>
          <cell r="C943">
            <v>0.60760000000000003</v>
          </cell>
          <cell r="D943">
            <v>0.4829</v>
          </cell>
          <cell r="E943">
            <v>0.12470000000000001</v>
          </cell>
          <cell r="F943">
            <v>0</v>
          </cell>
          <cell r="G943">
            <v>0</v>
          </cell>
          <cell r="H943">
            <v>3.3</v>
          </cell>
          <cell r="I943">
            <v>6.6</v>
          </cell>
          <cell r="J943">
            <v>11</v>
          </cell>
        </row>
        <row r="944">
          <cell r="B944">
            <v>53340</v>
          </cell>
          <cell r="C944">
            <v>0.4521</v>
          </cell>
          <cell r="D944">
            <v>0.37159999999999999</v>
          </cell>
          <cell r="E944">
            <v>8.0600000000000005E-2</v>
          </cell>
          <cell r="F944">
            <v>0</v>
          </cell>
          <cell r="G944">
            <v>0</v>
          </cell>
          <cell r="H944">
            <v>3.3</v>
          </cell>
          <cell r="I944">
            <v>6.6</v>
          </cell>
          <cell r="J944">
            <v>11</v>
          </cell>
        </row>
        <row r="945">
          <cell r="B945">
            <v>53325</v>
          </cell>
          <cell r="C945">
            <v>0.36199999999999999</v>
          </cell>
          <cell r="D945">
            <v>0.31680000000000003</v>
          </cell>
          <cell r="E945">
            <v>4.5100000000000001E-2</v>
          </cell>
          <cell r="F945">
            <v>0</v>
          </cell>
          <cell r="G945">
            <v>0</v>
          </cell>
          <cell r="H945">
            <v>3.3</v>
          </cell>
          <cell r="I945">
            <v>6.6</v>
          </cell>
          <cell r="J945">
            <v>11</v>
          </cell>
        </row>
        <row r="946">
          <cell r="B946">
            <v>53335</v>
          </cell>
          <cell r="C946">
            <v>1.4217</v>
          </cell>
          <cell r="D946">
            <v>1.1713</v>
          </cell>
          <cell r="E946">
            <v>0.25040000000000001</v>
          </cell>
          <cell r="F946">
            <v>0</v>
          </cell>
          <cell r="G946">
            <v>0</v>
          </cell>
          <cell r="H946">
            <v>3.3</v>
          </cell>
          <cell r="I946">
            <v>6.6</v>
          </cell>
          <cell r="J946">
            <v>11</v>
          </cell>
        </row>
        <row r="947">
          <cell r="B947">
            <v>53316</v>
          </cell>
          <cell r="C947">
            <v>0.33160000000000001</v>
          </cell>
          <cell r="D947">
            <v>0.21110000000000001</v>
          </cell>
          <cell r="E947">
            <v>6.0499999999999998E-2</v>
          </cell>
          <cell r="F947">
            <v>0.06</v>
          </cell>
          <cell r="G947">
            <v>0</v>
          </cell>
          <cell r="H947">
            <v>3.3</v>
          </cell>
          <cell r="I947">
            <v>6.6</v>
          </cell>
          <cell r="J947">
            <v>11</v>
          </cell>
        </row>
        <row r="948">
          <cell r="B948">
            <v>53316</v>
          </cell>
          <cell r="C948">
            <v>0.70279999999999998</v>
          </cell>
          <cell r="D948">
            <v>0.42330000000000001</v>
          </cell>
          <cell r="E948">
            <v>0.27950000000000003</v>
          </cell>
          <cell r="F948">
            <v>0</v>
          </cell>
          <cell r="G948">
            <v>0</v>
          </cell>
          <cell r="H948">
            <v>3.3</v>
          </cell>
          <cell r="I948">
            <v>6.6</v>
          </cell>
          <cell r="J948">
            <v>11</v>
          </cell>
        </row>
        <row r="949">
          <cell r="B949">
            <v>53316</v>
          </cell>
          <cell r="C949">
            <v>0.6431</v>
          </cell>
          <cell r="D949">
            <v>0.59150000000000003</v>
          </cell>
          <cell r="E949">
            <v>4.1799999999999997E-2</v>
          </cell>
          <cell r="F949">
            <v>9.7999999999999997E-3</v>
          </cell>
          <cell r="G949">
            <v>0</v>
          </cell>
          <cell r="H949">
            <v>3.3</v>
          </cell>
          <cell r="I949">
            <v>6.6</v>
          </cell>
          <cell r="J949">
            <v>11</v>
          </cell>
        </row>
        <row r="950">
          <cell r="B950">
            <v>53316</v>
          </cell>
          <cell r="C950">
            <v>1.6775</v>
          </cell>
          <cell r="D950">
            <v>1.2259</v>
          </cell>
          <cell r="E950">
            <v>0.38179999999999997</v>
          </cell>
          <cell r="F950">
            <v>6.9800000000000001E-2</v>
          </cell>
          <cell r="G950">
            <v>0</v>
          </cell>
          <cell r="H950">
            <v>3.3</v>
          </cell>
          <cell r="I950">
            <v>6.6</v>
          </cell>
          <cell r="J950">
            <v>11</v>
          </cell>
        </row>
        <row r="951">
          <cell r="B951">
            <v>53316</v>
          </cell>
          <cell r="C951">
            <v>0.87719999999999998</v>
          </cell>
          <cell r="D951">
            <v>0.71950000000000003</v>
          </cell>
          <cell r="E951">
            <v>0.15770000000000001</v>
          </cell>
          <cell r="F951">
            <v>0</v>
          </cell>
          <cell r="G951">
            <v>0</v>
          </cell>
          <cell r="H951">
            <v>3.3</v>
          </cell>
          <cell r="I951">
            <v>6.6</v>
          </cell>
          <cell r="J951">
            <v>11</v>
          </cell>
        </row>
        <row r="952">
          <cell r="B952">
            <v>53289</v>
          </cell>
          <cell r="C952">
            <v>0.62829999999999997</v>
          </cell>
          <cell r="D952">
            <v>0.57289999999999996</v>
          </cell>
          <cell r="E952">
            <v>5.5399999999999998E-2</v>
          </cell>
          <cell r="F952">
            <v>0</v>
          </cell>
          <cell r="G952">
            <v>0</v>
          </cell>
          <cell r="H952">
            <v>3.3</v>
          </cell>
          <cell r="I952">
            <v>6.6</v>
          </cell>
          <cell r="J952">
            <v>11</v>
          </cell>
        </row>
        <row r="953">
          <cell r="B953">
            <v>53263</v>
          </cell>
          <cell r="C953">
            <v>0.63280000000000003</v>
          </cell>
          <cell r="D953">
            <v>0.60580000000000001</v>
          </cell>
          <cell r="E953">
            <v>2.7E-2</v>
          </cell>
          <cell r="F953">
            <v>0</v>
          </cell>
          <cell r="G953">
            <v>0</v>
          </cell>
          <cell r="H953">
            <v>3.3</v>
          </cell>
          <cell r="I953">
            <v>6.6</v>
          </cell>
          <cell r="J953">
            <v>11</v>
          </cell>
        </row>
        <row r="954">
          <cell r="B954">
            <v>53289</v>
          </cell>
          <cell r="C954">
            <v>2.1383999999999999</v>
          </cell>
          <cell r="D954">
            <v>1.8983000000000001</v>
          </cell>
          <cell r="E954">
            <v>0.2402</v>
          </cell>
          <cell r="F954">
            <v>0</v>
          </cell>
          <cell r="G954">
            <v>0</v>
          </cell>
          <cell r="H954">
            <v>3.3</v>
          </cell>
          <cell r="I954">
            <v>6.6</v>
          </cell>
          <cell r="J954">
            <v>11</v>
          </cell>
        </row>
        <row r="955">
          <cell r="B955">
            <v>53264</v>
          </cell>
          <cell r="C955">
            <v>0.68679999999999997</v>
          </cell>
          <cell r="D955">
            <v>0.59050000000000002</v>
          </cell>
          <cell r="E955">
            <v>8.3900000000000002E-2</v>
          </cell>
          <cell r="F955">
            <v>1.23E-2</v>
          </cell>
          <cell r="G955">
            <v>0</v>
          </cell>
          <cell r="H955">
            <v>3.3</v>
          </cell>
          <cell r="I955">
            <v>6.6</v>
          </cell>
          <cell r="J955">
            <v>11</v>
          </cell>
        </row>
        <row r="956">
          <cell r="B956">
            <v>53259</v>
          </cell>
          <cell r="C956">
            <v>0.96289999999999998</v>
          </cell>
          <cell r="D956">
            <v>0.4788</v>
          </cell>
          <cell r="E956">
            <v>2.92E-2</v>
          </cell>
          <cell r="F956">
            <v>0.45490000000000003</v>
          </cell>
          <cell r="G956">
            <v>0</v>
          </cell>
          <cell r="H956">
            <v>3.3</v>
          </cell>
          <cell r="I956">
            <v>6.6</v>
          </cell>
          <cell r="J956">
            <v>11</v>
          </cell>
        </row>
        <row r="957">
          <cell r="B957">
            <v>53246</v>
          </cell>
          <cell r="C957">
            <v>1.3335999999999999</v>
          </cell>
          <cell r="D957">
            <v>1.0216000000000001</v>
          </cell>
          <cell r="E957">
            <v>7.0499999999999993E-2</v>
          </cell>
          <cell r="F957">
            <v>0.24149999999999999</v>
          </cell>
          <cell r="G957">
            <v>0</v>
          </cell>
          <cell r="H957">
            <v>3.3</v>
          </cell>
          <cell r="I957">
            <v>6.6</v>
          </cell>
          <cell r="J957">
            <v>11</v>
          </cell>
        </row>
        <row r="958">
          <cell r="B958">
            <v>53256</v>
          </cell>
          <cell r="C958">
            <v>2.9832000000000001</v>
          </cell>
          <cell r="D958">
            <v>2.0908000000000002</v>
          </cell>
          <cell r="E958">
            <v>0.18360000000000001</v>
          </cell>
          <cell r="F958">
            <v>0.7087</v>
          </cell>
          <cell r="G958">
            <v>0</v>
          </cell>
          <cell r="I958">
            <v>6.6</v>
          </cell>
          <cell r="J958">
            <v>11</v>
          </cell>
        </row>
        <row r="959">
          <cell r="B959">
            <v>53299</v>
          </cell>
          <cell r="C959">
            <v>8.2195999999999998</v>
          </cell>
          <cell r="D959">
            <v>6.3855000000000004</v>
          </cell>
          <cell r="E959">
            <v>1.0561</v>
          </cell>
          <cell r="F959">
            <v>0.77790000000000004</v>
          </cell>
          <cell r="G959">
            <v>0</v>
          </cell>
          <cell r="J959">
            <v>11</v>
          </cell>
        </row>
        <row r="961">
          <cell r="B961" t="str">
            <v>Evolução DEC Conjunto São Miguel Paulista</v>
          </cell>
        </row>
        <row r="962">
          <cell r="B962" t="str">
            <v>CONSUM</v>
          </cell>
          <cell r="C962" t="str">
            <v>TOTAL</v>
          </cell>
          <cell r="D962" t="str">
            <v>NPROG</v>
          </cell>
          <cell r="E962" t="str">
            <v>PROG</v>
          </cell>
          <cell r="F962" t="str">
            <v>SUBT INT</v>
          </cell>
          <cell r="G962" t="str">
            <v>SUBT EXT</v>
          </cell>
          <cell r="H962" t="str">
            <v>Padrão Mensal = 3,9</v>
          </cell>
          <cell r="I962" t="str">
            <v>Padrão Trimestral = 7,8</v>
          </cell>
          <cell r="J962" t="str">
            <v>Padrão Anual = 13</v>
          </cell>
        </row>
        <row r="963">
          <cell r="B963">
            <v>92284</v>
          </cell>
          <cell r="C963">
            <v>1.1944999999999999</v>
          </cell>
          <cell r="D963">
            <v>0.82410000000000005</v>
          </cell>
          <cell r="E963">
            <v>0.37040000000000001</v>
          </cell>
          <cell r="F963">
            <v>0</v>
          </cell>
          <cell r="G963">
            <v>0</v>
          </cell>
          <cell r="H963">
            <v>3.9</v>
          </cell>
          <cell r="I963">
            <v>7.8</v>
          </cell>
          <cell r="J963">
            <v>13</v>
          </cell>
        </row>
        <row r="964">
          <cell r="B964">
            <v>92273</v>
          </cell>
          <cell r="C964">
            <v>0.51049999999999995</v>
          </cell>
          <cell r="D964">
            <v>0.44490000000000002</v>
          </cell>
          <cell r="E964">
            <v>5.6000000000000001E-2</v>
          </cell>
          <cell r="F964">
            <v>9.5999999999999992E-3</v>
          </cell>
          <cell r="G964">
            <v>0</v>
          </cell>
          <cell r="H964">
            <v>3.9</v>
          </cell>
          <cell r="I964">
            <v>7.8</v>
          </cell>
          <cell r="J964">
            <v>13</v>
          </cell>
        </row>
        <row r="965">
          <cell r="B965">
            <v>92260</v>
          </cell>
          <cell r="C965">
            <v>0.64600000000000002</v>
          </cell>
          <cell r="D965">
            <v>0.59650000000000003</v>
          </cell>
          <cell r="E965">
            <v>4.9599999999999998E-2</v>
          </cell>
          <cell r="F965">
            <v>0</v>
          </cell>
          <cell r="G965">
            <v>0</v>
          </cell>
          <cell r="H965">
            <v>3.9</v>
          </cell>
          <cell r="I965">
            <v>7.8</v>
          </cell>
          <cell r="J965">
            <v>13</v>
          </cell>
        </row>
        <row r="966">
          <cell r="B966">
            <v>92272</v>
          </cell>
          <cell r="C966">
            <v>2.3511000000000002</v>
          </cell>
          <cell r="D966">
            <v>1.8654999999999999</v>
          </cell>
          <cell r="E966">
            <v>0.47599999999999998</v>
          </cell>
          <cell r="F966">
            <v>9.5999999999999992E-3</v>
          </cell>
          <cell r="G966">
            <v>0</v>
          </cell>
          <cell r="H966">
            <v>3.9</v>
          </cell>
          <cell r="I966">
            <v>7.8</v>
          </cell>
          <cell r="J966">
            <v>13</v>
          </cell>
        </row>
        <row r="967">
          <cell r="B967">
            <v>92249</v>
          </cell>
          <cell r="C967">
            <v>0.48859999999999998</v>
          </cell>
          <cell r="D967">
            <v>0.20749999999999999</v>
          </cell>
          <cell r="E967">
            <v>0.28120000000000001</v>
          </cell>
          <cell r="F967">
            <v>0</v>
          </cell>
          <cell r="G967">
            <v>0</v>
          </cell>
          <cell r="H967">
            <v>3.9</v>
          </cell>
          <cell r="I967">
            <v>7.8</v>
          </cell>
          <cell r="J967">
            <v>13</v>
          </cell>
        </row>
        <row r="968">
          <cell r="B968">
            <v>92250</v>
          </cell>
          <cell r="C968">
            <v>0.53300000000000003</v>
          </cell>
          <cell r="D968">
            <v>0.28970000000000001</v>
          </cell>
          <cell r="E968">
            <v>0.1234</v>
          </cell>
          <cell r="F968">
            <v>0.12</v>
          </cell>
          <cell r="G968">
            <v>0</v>
          </cell>
          <cell r="H968">
            <v>3.9</v>
          </cell>
          <cell r="I968">
            <v>7.8</v>
          </cell>
          <cell r="J968">
            <v>13</v>
          </cell>
        </row>
        <row r="969">
          <cell r="B969">
            <v>92131</v>
          </cell>
          <cell r="C969">
            <v>1.1817</v>
          </cell>
          <cell r="D969">
            <v>0.80210000000000004</v>
          </cell>
          <cell r="E969">
            <v>0.14299999999999999</v>
          </cell>
          <cell r="F969">
            <v>0.2366</v>
          </cell>
          <cell r="G969">
            <v>0</v>
          </cell>
          <cell r="H969">
            <v>3.9</v>
          </cell>
          <cell r="I969">
            <v>7.8</v>
          </cell>
          <cell r="J969">
            <v>13</v>
          </cell>
        </row>
        <row r="970">
          <cell r="B970">
            <v>92210</v>
          </cell>
          <cell r="C970">
            <v>2.2027000000000001</v>
          </cell>
          <cell r="D970">
            <v>1.2988</v>
          </cell>
          <cell r="E970">
            <v>0.54759999999999998</v>
          </cell>
          <cell r="F970">
            <v>0.35639999999999999</v>
          </cell>
          <cell r="G970">
            <v>0</v>
          </cell>
          <cell r="H970">
            <v>3.9</v>
          </cell>
          <cell r="I970">
            <v>7.8</v>
          </cell>
          <cell r="J970">
            <v>13</v>
          </cell>
        </row>
        <row r="971">
          <cell r="B971">
            <v>92113</v>
          </cell>
          <cell r="C971">
            <v>0.81969999999999998</v>
          </cell>
          <cell r="D971">
            <v>0.62350000000000005</v>
          </cell>
          <cell r="E971">
            <v>2.3900000000000001E-2</v>
          </cell>
          <cell r="F971">
            <v>0.1724</v>
          </cell>
          <cell r="G971">
            <v>0</v>
          </cell>
          <cell r="H971">
            <v>3.9</v>
          </cell>
          <cell r="I971">
            <v>7.8</v>
          </cell>
          <cell r="J971">
            <v>13</v>
          </cell>
        </row>
        <row r="972">
          <cell r="B972">
            <v>92114</v>
          </cell>
          <cell r="C972">
            <v>0.27460000000000001</v>
          </cell>
          <cell r="D972">
            <v>0.24310000000000001</v>
          </cell>
          <cell r="E972">
            <v>3.15E-2</v>
          </cell>
          <cell r="F972">
            <v>0</v>
          </cell>
          <cell r="G972">
            <v>0</v>
          </cell>
          <cell r="H972">
            <v>3.9</v>
          </cell>
          <cell r="I972">
            <v>7.8</v>
          </cell>
          <cell r="J972">
            <v>13</v>
          </cell>
        </row>
        <row r="973">
          <cell r="B973">
            <v>92089</v>
          </cell>
          <cell r="C973">
            <v>0.33939999999999998</v>
          </cell>
          <cell r="D973">
            <v>0.27400000000000002</v>
          </cell>
          <cell r="E973">
            <v>6.54E-2</v>
          </cell>
          <cell r="F973">
            <v>0</v>
          </cell>
          <cell r="G973">
            <v>0</v>
          </cell>
          <cell r="H973">
            <v>3.9</v>
          </cell>
          <cell r="I973">
            <v>7.8</v>
          </cell>
          <cell r="J973">
            <v>13</v>
          </cell>
        </row>
        <row r="974">
          <cell r="B974">
            <v>92105</v>
          </cell>
          <cell r="C974">
            <v>1.4337</v>
          </cell>
          <cell r="D974">
            <v>1.1406000000000001</v>
          </cell>
          <cell r="E974">
            <v>0.1208</v>
          </cell>
          <cell r="F974">
            <v>0.1724</v>
          </cell>
          <cell r="G974">
            <v>0</v>
          </cell>
          <cell r="H974">
            <v>3.9</v>
          </cell>
          <cell r="I974">
            <v>7.8</v>
          </cell>
          <cell r="J974">
            <v>13</v>
          </cell>
        </row>
        <row r="975">
          <cell r="B975">
            <v>91858</v>
          </cell>
          <cell r="C975">
            <v>0.79969999999999997</v>
          </cell>
          <cell r="D975">
            <v>0.64559999999999995</v>
          </cell>
          <cell r="E975">
            <v>0.15409999999999999</v>
          </cell>
          <cell r="F975">
            <v>0</v>
          </cell>
          <cell r="G975">
            <v>0</v>
          </cell>
          <cell r="H975">
            <v>3.9</v>
          </cell>
          <cell r="I975">
            <v>7.8</v>
          </cell>
          <cell r="J975">
            <v>13</v>
          </cell>
        </row>
        <row r="976">
          <cell r="B976">
            <v>91893</v>
          </cell>
          <cell r="C976">
            <v>1.3332999999999999</v>
          </cell>
          <cell r="D976">
            <v>0.68540000000000001</v>
          </cell>
          <cell r="E976">
            <v>0.3322</v>
          </cell>
          <cell r="F976">
            <v>0.30599999999999999</v>
          </cell>
          <cell r="G976">
            <v>9.5999999999999992E-3</v>
          </cell>
          <cell r="H976">
            <v>3.9</v>
          </cell>
          <cell r="I976">
            <v>7.8</v>
          </cell>
          <cell r="J976">
            <v>13</v>
          </cell>
        </row>
        <row r="977">
          <cell r="B977">
            <v>91875</v>
          </cell>
          <cell r="C977">
            <v>0.94020000000000004</v>
          </cell>
          <cell r="D977">
            <v>0.85450000000000004</v>
          </cell>
          <cell r="E977">
            <v>1.34E-2</v>
          </cell>
          <cell r="F977">
            <v>0</v>
          </cell>
          <cell r="G977">
            <v>7.2300000000000003E-2</v>
          </cell>
          <cell r="H977">
            <v>3.9</v>
          </cell>
          <cell r="I977">
            <v>7.8</v>
          </cell>
          <cell r="J977">
            <v>13</v>
          </cell>
        </row>
        <row r="978">
          <cell r="B978">
            <v>91875</v>
          </cell>
          <cell r="C978">
            <v>3.0733000000000001</v>
          </cell>
          <cell r="D978">
            <v>2.1855000000000002</v>
          </cell>
          <cell r="E978">
            <v>0.49969999999999998</v>
          </cell>
          <cell r="F978">
            <v>0.30609999999999998</v>
          </cell>
          <cell r="G978">
            <v>8.1900000000000001E-2</v>
          </cell>
          <cell r="I978">
            <v>7.8</v>
          </cell>
          <cell r="J978">
            <v>13</v>
          </cell>
        </row>
        <row r="979">
          <cell r="B979">
            <v>92116</v>
          </cell>
          <cell r="C979">
            <v>9.0588999999999995</v>
          </cell>
          <cell r="D979">
            <v>6.4890999999999996</v>
          </cell>
          <cell r="E979">
            <v>1.6443000000000001</v>
          </cell>
          <cell r="F979">
            <v>0.84409999999999996</v>
          </cell>
          <cell r="G979">
            <v>8.1699999999999995E-2</v>
          </cell>
          <cell r="J979">
            <v>13</v>
          </cell>
        </row>
        <row r="981">
          <cell r="B981" t="str">
            <v>Evolução DEC Conjunto São Paulo - Centro</v>
          </cell>
        </row>
        <row r="982">
          <cell r="B982" t="str">
            <v>CONSUM</v>
          </cell>
          <cell r="C982" t="str">
            <v>TOTAL</v>
          </cell>
          <cell r="D982" t="str">
            <v>NPROG</v>
          </cell>
          <cell r="E982" t="str">
            <v>PROG</v>
          </cell>
          <cell r="F982" t="str">
            <v>SUBT INT</v>
          </cell>
          <cell r="G982" t="str">
            <v>SUBT EXT</v>
          </cell>
          <cell r="H982" t="str">
            <v>Padrão Mensal = 2,5</v>
          </cell>
          <cell r="I982" t="str">
            <v>Padrão Trimestral = 4,2</v>
          </cell>
          <cell r="J982" t="str">
            <v>Padrão Anual = 7</v>
          </cell>
        </row>
        <row r="983">
          <cell r="B983">
            <v>104898</v>
          </cell>
          <cell r="C983">
            <v>0.54479999999999995</v>
          </cell>
          <cell r="D983">
            <v>0.46939999999999998</v>
          </cell>
          <cell r="E983">
            <v>5.9400000000000001E-2</v>
          </cell>
          <cell r="F983">
            <v>1.6E-2</v>
          </cell>
          <cell r="G983">
            <v>0</v>
          </cell>
          <cell r="H983">
            <v>2.5</v>
          </cell>
          <cell r="I983">
            <v>4.2</v>
          </cell>
          <cell r="J983">
            <v>7</v>
          </cell>
        </row>
        <row r="984">
          <cell r="B984">
            <v>104874</v>
          </cell>
          <cell r="C984">
            <v>0.20760000000000001</v>
          </cell>
          <cell r="D984">
            <v>0.1326</v>
          </cell>
          <cell r="E984">
            <v>7.4999999999999997E-2</v>
          </cell>
          <cell r="F984">
            <v>0</v>
          </cell>
          <cell r="G984">
            <v>0</v>
          </cell>
          <cell r="H984">
            <v>2.5</v>
          </cell>
          <cell r="I984">
            <v>4.2</v>
          </cell>
          <cell r="J984">
            <v>7</v>
          </cell>
        </row>
        <row r="985">
          <cell r="B985">
            <v>104876</v>
          </cell>
          <cell r="C985">
            <v>0.84509999999999996</v>
          </cell>
          <cell r="D985">
            <v>0.46029999999999999</v>
          </cell>
          <cell r="E985">
            <v>8.4900000000000003E-2</v>
          </cell>
          <cell r="F985">
            <v>0</v>
          </cell>
          <cell r="G985">
            <v>0.2999</v>
          </cell>
          <cell r="H985">
            <v>2.5</v>
          </cell>
          <cell r="I985">
            <v>4.2</v>
          </cell>
          <cell r="J985">
            <v>7</v>
          </cell>
        </row>
        <row r="986">
          <cell r="B986">
            <v>104883</v>
          </cell>
          <cell r="C986">
            <v>1.5974999999999999</v>
          </cell>
          <cell r="D986">
            <v>1.0623</v>
          </cell>
          <cell r="E986">
            <v>0.21929999999999999</v>
          </cell>
          <cell r="F986">
            <v>1.6E-2</v>
          </cell>
          <cell r="G986">
            <v>0.2999</v>
          </cell>
          <cell r="H986">
            <v>2.5</v>
          </cell>
          <cell r="I986">
            <v>4.2</v>
          </cell>
          <cell r="J986">
            <v>7</v>
          </cell>
        </row>
        <row r="987">
          <cell r="B987">
            <v>104839</v>
          </cell>
          <cell r="C987">
            <v>0.18740000000000001</v>
          </cell>
          <cell r="D987">
            <v>4.8899999999999999E-2</v>
          </cell>
          <cell r="E987">
            <v>8.3400000000000002E-2</v>
          </cell>
          <cell r="F987">
            <v>4.3499999999999997E-2</v>
          </cell>
          <cell r="G987">
            <v>1.17E-2</v>
          </cell>
          <cell r="H987">
            <v>2.5</v>
          </cell>
          <cell r="I987">
            <v>4.2</v>
          </cell>
          <cell r="J987">
            <v>7</v>
          </cell>
        </row>
        <row r="988">
          <cell r="B988">
            <v>104839</v>
          </cell>
          <cell r="C988">
            <v>0.2082</v>
          </cell>
          <cell r="D988">
            <v>6.6400000000000001E-2</v>
          </cell>
          <cell r="E988">
            <v>5.1700000000000003E-2</v>
          </cell>
          <cell r="F988">
            <v>9.01E-2</v>
          </cell>
          <cell r="G988">
            <v>0</v>
          </cell>
          <cell r="H988">
            <v>2.5</v>
          </cell>
          <cell r="I988">
            <v>4.2</v>
          </cell>
          <cell r="J988">
            <v>7</v>
          </cell>
        </row>
        <row r="989">
          <cell r="B989">
            <v>104839</v>
          </cell>
          <cell r="C989">
            <v>0.2074</v>
          </cell>
          <cell r="D989">
            <v>0.1578</v>
          </cell>
          <cell r="E989">
            <v>3.6900000000000002E-2</v>
          </cell>
          <cell r="F989">
            <v>1.2699999999999999E-2</v>
          </cell>
          <cell r="G989">
            <v>0</v>
          </cell>
          <cell r="H989">
            <v>2.5</v>
          </cell>
          <cell r="I989">
            <v>4.2</v>
          </cell>
          <cell r="J989">
            <v>7</v>
          </cell>
        </row>
        <row r="990">
          <cell r="B990">
            <v>104839</v>
          </cell>
          <cell r="C990">
            <v>0.60299999999999998</v>
          </cell>
          <cell r="D990">
            <v>0.27310000000000001</v>
          </cell>
          <cell r="E990">
            <v>0.17199999999999999</v>
          </cell>
          <cell r="F990">
            <v>0.14630000000000001</v>
          </cell>
          <cell r="G990">
            <v>1.17E-2</v>
          </cell>
          <cell r="H990">
            <v>2.5</v>
          </cell>
          <cell r="I990">
            <v>4.2</v>
          </cell>
          <cell r="J990">
            <v>7</v>
          </cell>
        </row>
        <row r="991">
          <cell r="B991">
            <v>104839</v>
          </cell>
          <cell r="C991">
            <v>0.71660000000000001</v>
          </cell>
          <cell r="D991">
            <v>0.44159999999999999</v>
          </cell>
          <cell r="E991">
            <v>0.1183</v>
          </cell>
          <cell r="F991">
            <v>0.14030000000000001</v>
          </cell>
          <cell r="G991">
            <v>1.6500000000000001E-2</v>
          </cell>
          <cell r="H991">
            <v>2.5</v>
          </cell>
          <cell r="I991">
            <v>4.2</v>
          </cell>
          <cell r="J991">
            <v>7</v>
          </cell>
        </row>
        <row r="992">
          <cell r="B992">
            <v>104839</v>
          </cell>
          <cell r="C992">
            <v>0.3846</v>
          </cell>
          <cell r="D992">
            <v>0.32369999999999999</v>
          </cell>
          <cell r="E992">
            <v>6.0900000000000003E-2</v>
          </cell>
          <cell r="F992">
            <v>0</v>
          </cell>
          <cell r="G992">
            <v>0</v>
          </cell>
          <cell r="H992">
            <v>2.5</v>
          </cell>
          <cell r="I992">
            <v>4.2</v>
          </cell>
          <cell r="J992">
            <v>7</v>
          </cell>
        </row>
        <row r="993">
          <cell r="B993">
            <v>104839</v>
          </cell>
          <cell r="C993">
            <v>0.19139999999999999</v>
          </cell>
          <cell r="D993">
            <v>0.13730000000000001</v>
          </cell>
          <cell r="E993">
            <v>2.6700000000000002E-2</v>
          </cell>
          <cell r="F993">
            <v>0</v>
          </cell>
          <cell r="G993">
            <v>2.7400000000000001E-2</v>
          </cell>
          <cell r="H993">
            <v>2.5</v>
          </cell>
          <cell r="I993">
            <v>4.2</v>
          </cell>
          <cell r="J993">
            <v>7</v>
          </cell>
        </row>
        <row r="994">
          <cell r="B994">
            <v>104839</v>
          </cell>
          <cell r="C994">
            <v>1.2926</v>
          </cell>
          <cell r="D994">
            <v>0.90259999999999996</v>
          </cell>
          <cell r="E994">
            <v>0.2059</v>
          </cell>
          <cell r="F994">
            <v>0.14030000000000001</v>
          </cell>
          <cell r="G994">
            <v>4.3900000000000002E-2</v>
          </cell>
          <cell r="H994">
            <v>2.5</v>
          </cell>
          <cell r="I994">
            <v>4.2</v>
          </cell>
          <cell r="J994">
            <v>7</v>
          </cell>
        </row>
        <row r="995">
          <cell r="B995">
            <v>104839</v>
          </cell>
          <cell r="C995">
            <v>0.50060000000000004</v>
          </cell>
          <cell r="D995">
            <v>0.33100000000000002</v>
          </cell>
          <cell r="E995">
            <v>0.1696</v>
          </cell>
          <cell r="F995">
            <v>0</v>
          </cell>
          <cell r="G995">
            <v>0</v>
          </cell>
          <cell r="H995">
            <v>2.5</v>
          </cell>
          <cell r="I995">
            <v>4.2</v>
          </cell>
          <cell r="J995">
            <v>7</v>
          </cell>
        </row>
        <row r="996">
          <cell r="B996">
            <v>104839</v>
          </cell>
          <cell r="C996">
            <v>0.75209999999999999</v>
          </cell>
          <cell r="D996">
            <v>0.65600000000000003</v>
          </cell>
          <cell r="E996">
            <v>6.3399999999999998E-2</v>
          </cell>
          <cell r="F996">
            <v>3.27E-2</v>
          </cell>
          <cell r="G996">
            <v>0</v>
          </cell>
          <cell r="H996">
            <v>2.5</v>
          </cell>
          <cell r="I996">
            <v>4.2</v>
          </cell>
          <cell r="J996">
            <v>7</v>
          </cell>
        </row>
        <row r="997">
          <cell r="B997">
            <v>104839</v>
          </cell>
          <cell r="C997">
            <v>0.34160000000000001</v>
          </cell>
          <cell r="D997">
            <v>0.25190000000000001</v>
          </cell>
          <cell r="E997">
            <v>7.2999999999999995E-2</v>
          </cell>
          <cell r="F997">
            <v>1.67E-2</v>
          </cell>
          <cell r="G997">
            <v>0</v>
          </cell>
          <cell r="H997">
            <v>2.5</v>
          </cell>
          <cell r="I997">
            <v>4.2</v>
          </cell>
          <cell r="J997">
            <v>7</v>
          </cell>
        </row>
        <row r="998">
          <cell r="B998">
            <v>104839</v>
          </cell>
          <cell r="C998">
            <v>1.5943000000000001</v>
          </cell>
          <cell r="D998">
            <v>1.2388999999999999</v>
          </cell>
          <cell r="E998">
            <v>0.30599999999999999</v>
          </cell>
          <cell r="F998">
            <v>4.9399999999999999E-2</v>
          </cell>
          <cell r="G998">
            <v>0</v>
          </cell>
          <cell r="I998">
            <v>4.2</v>
          </cell>
          <cell r="J998">
            <v>7</v>
          </cell>
        </row>
        <row r="999">
          <cell r="B999">
            <v>104850</v>
          </cell>
          <cell r="C999">
            <v>5.0875000000000004</v>
          </cell>
          <cell r="D999">
            <v>3.4769999999999999</v>
          </cell>
          <cell r="E999">
            <v>0.9032</v>
          </cell>
          <cell r="F999">
            <v>0.35199999999999998</v>
          </cell>
          <cell r="G999">
            <v>0.35560000000000003</v>
          </cell>
          <cell r="J999">
            <v>7</v>
          </cell>
        </row>
        <row r="1001">
          <cell r="B1001" t="str">
            <v>Evolução DEC Conjunto São Paulo Represa Sul</v>
          </cell>
        </row>
        <row r="1002">
          <cell r="B1002" t="str">
            <v>CONSUM</v>
          </cell>
          <cell r="C1002" t="str">
            <v>TOTAL</v>
          </cell>
          <cell r="D1002" t="str">
            <v>NPROG</v>
          </cell>
          <cell r="E1002" t="str">
            <v>PROG</v>
          </cell>
          <cell r="F1002" t="str">
            <v>SUBT INT</v>
          </cell>
          <cell r="G1002" t="str">
            <v>SUBT EXT</v>
          </cell>
          <cell r="H1002" t="str">
            <v>Padrão Mensal = 15,9</v>
          </cell>
          <cell r="I1002" t="str">
            <v>Padrão Trimestral = 31,8</v>
          </cell>
          <cell r="J1002" t="str">
            <v>Padrão Anual = 53</v>
          </cell>
        </row>
        <row r="1003">
          <cell r="B1003">
            <v>1408</v>
          </cell>
          <cell r="C1003">
            <v>5.6158000000000001</v>
          </cell>
          <cell r="D1003">
            <v>5.6158000000000001</v>
          </cell>
          <cell r="E1003">
            <v>0</v>
          </cell>
          <cell r="F1003">
            <v>0</v>
          </cell>
          <cell r="G1003">
            <v>0</v>
          </cell>
          <cell r="H1003">
            <v>15.9</v>
          </cell>
          <cell r="I1003">
            <v>31.8</v>
          </cell>
          <cell r="J1003">
            <v>53</v>
          </cell>
        </row>
        <row r="1004">
          <cell r="B1004">
            <v>1408</v>
          </cell>
          <cell r="C1004">
            <v>4.8244999999999996</v>
          </cell>
          <cell r="D1004">
            <v>4.7812999999999999</v>
          </cell>
          <cell r="E1004">
            <v>0</v>
          </cell>
          <cell r="F1004">
            <v>4.3200000000000002E-2</v>
          </cell>
          <cell r="G1004">
            <v>0</v>
          </cell>
          <cell r="H1004">
            <v>15.9</v>
          </cell>
          <cell r="I1004">
            <v>31.8</v>
          </cell>
          <cell r="J1004">
            <v>53</v>
          </cell>
        </row>
        <row r="1005">
          <cell r="B1005">
            <v>1408</v>
          </cell>
          <cell r="C1005">
            <v>1.9601</v>
          </cell>
          <cell r="D1005">
            <v>1.8317000000000001</v>
          </cell>
          <cell r="E1005">
            <v>0</v>
          </cell>
          <cell r="F1005">
            <v>0</v>
          </cell>
          <cell r="G1005">
            <v>0.12839999999999999</v>
          </cell>
          <cell r="H1005">
            <v>15.9</v>
          </cell>
          <cell r="I1005">
            <v>31.8</v>
          </cell>
          <cell r="J1005">
            <v>53</v>
          </cell>
        </row>
        <row r="1006">
          <cell r="B1006">
            <v>1408</v>
          </cell>
          <cell r="C1006">
            <v>12.400399999999999</v>
          </cell>
          <cell r="D1006">
            <v>12.2288</v>
          </cell>
          <cell r="E1006">
            <v>0</v>
          </cell>
          <cell r="F1006">
            <v>4.3200000000000002E-2</v>
          </cell>
          <cell r="G1006">
            <v>0.12839999999999999</v>
          </cell>
          <cell r="H1006">
            <v>15.9</v>
          </cell>
          <cell r="I1006">
            <v>31.8</v>
          </cell>
          <cell r="J1006">
            <v>53</v>
          </cell>
        </row>
        <row r="1007">
          <cell r="B1007">
            <v>1408</v>
          </cell>
          <cell r="C1007">
            <v>0.2303</v>
          </cell>
          <cell r="D1007">
            <v>0.2303</v>
          </cell>
          <cell r="E1007">
            <v>0</v>
          </cell>
          <cell r="F1007">
            <v>0</v>
          </cell>
          <cell r="G1007">
            <v>0</v>
          </cell>
          <cell r="H1007">
            <v>15.9</v>
          </cell>
          <cell r="I1007">
            <v>31.8</v>
          </cell>
          <cell r="J1007">
            <v>53</v>
          </cell>
        </row>
        <row r="1008">
          <cell r="B1008">
            <v>1408</v>
          </cell>
          <cell r="C1008">
            <v>0.42509999999999998</v>
          </cell>
          <cell r="D1008">
            <v>0.13370000000000001</v>
          </cell>
          <cell r="E1008">
            <v>0.29149999999999998</v>
          </cell>
          <cell r="F1008">
            <v>0</v>
          </cell>
          <cell r="G1008">
            <v>0</v>
          </cell>
          <cell r="H1008">
            <v>15.9</v>
          </cell>
          <cell r="I1008">
            <v>31.8</v>
          </cell>
          <cell r="J1008">
            <v>53</v>
          </cell>
        </row>
        <row r="1009">
          <cell r="B1009">
            <v>1408</v>
          </cell>
          <cell r="C1009">
            <v>0.3231</v>
          </cell>
          <cell r="D1009">
            <v>0.27660000000000001</v>
          </cell>
          <cell r="E1009">
            <v>4.6600000000000003E-2</v>
          </cell>
          <cell r="F1009">
            <v>0</v>
          </cell>
          <cell r="G1009">
            <v>0</v>
          </cell>
          <cell r="H1009">
            <v>15.9</v>
          </cell>
          <cell r="I1009">
            <v>31.8</v>
          </cell>
          <cell r="J1009">
            <v>53</v>
          </cell>
        </row>
        <row r="1010">
          <cell r="B1010">
            <v>1408</v>
          </cell>
          <cell r="C1010">
            <v>0.97850000000000004</v>
          </cell>
          <cell r="D1010">
            <v>0.64059999999999995</v>
          </cell>
          <cell r="E1010">
            <v>0.33810000000000001</v>
          </cell>
          <cell r="F1010">
            <v>0</v>
          </cell>
          <cell r="G1010">
            <v>0</v>
          </cell>
          <cell r="H1010">
            <v>15.9</v>
          </cell>
          <cell r="I1010">
            <v>31.8</v>
          </cell>
          <cell r="J1010">
            <v>53</v>
          </cell>
        </row>
        <row r="1011">
          <cell r="B1011">
            <v>1408</v>
          </cell>
          <cell r="C1011">
            <v>1.1237999999999999</v>
          </cell>
          <cell r="D1011">
            <v>1.1237999999999999</v>
          </cell>
          <cell r="E1011">
            <v>0</v>
          </cell>
          <cell r="F1011">
            <v>0</v>
          </cell>
          <cell r="G1011">
            <v>0</v>
          </cell>
          <cell r="H1011">
            <v>15.9</v>
          </cell>
          <cell r="I1011">
            <v>31.8</v>
          </cell>
          <cell r="J1011">
            <v>53</v>
          </cell>
        </row>
        <row r="1012">
          <cell r="B1012">
            <v>1408</v>
          </cell>
          <cell r="C1012">
            <v>0.3125</v>
          </cell>
          <cell r="D1012">
            <v>0.3125</v>
          </cell>
          <cell r="E1012">
            <v>0</v>
          </cell>
          <cell r="F1012">
            <v>0</v>
          </cell>
          <cell r="G1012">
            <v>0</v>
          </cell>
          <cell r="H1012">
            <v>15.9</v>
          </cell>
          <cell r="I1012">
            <v>31.8</v>
          </cell>
          <cell r="J1012">
            <v>53</v>
          </cell>
        </row>
        <row r="1013">
          <cell r="B1013">
            <v>1408</v>
          </cell>
          <cell r="C1013">
            <v>3.6916000000000002</v>
          </cell>
          <cell r="D1013">
            <v>3.6916000000000002</v>
          </cell>
          <cell r="E1013">
            <v>0</v>
          </cell>
          <cell r="F1013">
            <v>0</v>
          </cell>
          <cell r="G1013">
            <v>0</v>
          </cell>
          <cell r="H1013">
            <v>15.9</v>
          </cell>
          <cell r="I1013">
            <v>31.8</v>
          </cell>
          <cell r="J1013">
            <v>53</v>
          </cell>
        </row>
        <row r="1014">
          <cell r="B1014">
            <v>1408</v>
          </cell>
          <cell r="C1014">
            <v>5.1279000000000003</v>
          </cell>
          <cell r="D1014">
            <v>5.1279000000000003</v>
          </cell>
          <cell r="E1014">
            <v>0</v>
          </cell>
          <cell r="F1014">
            <v>0</v>
          </cell>
          <cell r="G1014">
            <v>0</v>
          </cell>
          <cell r="H1014">
            <v>15.9</v>
          </cell>
          <cell r="I1014">
            <v>31.8</v>
          </cell>
          <cell r="J1014">
            <v>53</v>
          </cell>
        </row>
        <row r="1015">
          <cell r="B1015">
            <v>1408</v>
          </cell>
          <cell r="C1015">
            <v>0.57640000000000002</v>
          </cell>
          <cell r="D1015">
            <v>0.48820000000000002</v>
          </cell>
          <cell r="E1015">
            <v>0</v>
          </cell>
          <cell r="F1015">
            <v>8.8200000000000001E-2</v>
          </cell>
          <cell r="G1015">
            <v>0</v>
          </cell>
          <cell r="H1015">
            <v>15.9</v>
          </cell>
          <cell r="I1015">
            <v>31.8</v>
          </cell>
          <cell r="J1015">
            <v>53</v>
          </cell>
        </row>
        <row r="1016">
          <cell r="B1016">
            <v>1408</v>
          </cell>
          <cell r="C1016">
            <v>1.3896999999999999</v>
          </cell>
          <cell r="D1016">
            <v>1.3807</v>
          </cell>
          <cell r="E1016">
            <v>0</v>
          </cell>
          <cell r="F1016">
            <v>0</v>
          </cell>
          <cell r="G1016">
            <v>8.9999999999999993E-3</v>
          </cell>
          <cell r="H1016">
            <v>15.9</v>
          </cell>
          <cell r="I1016">
            <v>31.8</v>
          </cell>
          <cell r="J1016">
            <v>53</v>
          </cell>
        </row>
        <row r="1017">
          <cell r="B1017">
            <v>1408</v>
          </cell>
          <cell r="C1017">
            <v>1.5347999999999999</v>
          </cell>
          <cell r="D1017">
            <v>1.5347999999999999</v>
          </cell>
          <cell r="E1017">
            <v>0</v>
          </cell>
          <cell r="F1017">
            <v>0</v>
          </cell>
          <cell r="G1017">
            <v>0</v>
          </cell>
          <cell r="H1017">
            <v>15.9</v>
          </cell>
          <cell r="I1017">
            <v>31.8</v>
          </cell>
          <cell r="J1017">
            <v>53</v>
          </cell>
        </row>
        <row r="1018">
          <cell r="B1018">
            <v>1408</v>
          </cell>
          <cell r="C1018">
            <v>3.5009000000000001</v>
          </cell>
          <cell r="D1018">
            <v>3.4037000000000002</v>
          </cell>
          <cell r="E1018">
            <v>0</v>
          </cell>
          <cell r="F1018">
            <v>8.8200000000000001E-2</v>
          </cell>
          <cell r="G1018">
            <v>8.9999999999999993E-3</v>
          </cell>
          <cell r="I1018">
            <v>31.8</v>
          </cell>
          <cell r="J1018">
            <v>53</v>
          </cell>
        </row>
        <row r="1019">
          <cell r="B1019">
            <v>1408</v>
          </cell>
          <cell r="C1019">
            <v>22.0077</v>
          </cell>
          <cell r="D1019">
            <v>21.401</v>
          </cell>
          <cell r="E1019">
            <v>0.33810000000000001</v>
          </cell>
          <cell r="F1019">
            <v>0.13139999999999999</v>
          </cell>
          <cell r="G1019">
            <v>0.13739999999999999</v>
          </cell>
          <cell r="J1019">
            <v>53</v>
          </cell>
        </row>
        <row r="1021">
          <cell r="B1021" t="str">
            <v>Evolução DEC Conjunto Sapopemba</v>
          </cell>
        </row>
        <row r="1022">
          <cell r="B1022" t="str">
            <v>CONSUM</v>
          </cell>
          <cell r="C1022" t="str">
            <v>TOTAL</v>
          </cell>
          <cell r="D1022" t="str">
            <v>NPROG</v>
          </cell>
          <cell r="E1022" t="str">
            <v>PROG</v>
          </cell>
          <cell r="F1022" t="str">
            <v>SUBT INT</v>
          </cell>
          <cell r="G1022" t="str">
            <v>SUBT EXT</v>
          </cell>
          <cell r="H1022" t="str">
            <v>Padrão Mensal = 3</v>
          </cell>
          <cell r="I1022" t="str">
            <v>Padrão Trimestral = 6</v>
          </cell>
          <cell r="J1022" t="str">
            <v>Padrão Anual = 10</v>
          </cell>
        </row>
        <row r="1023">
          <cell r="B1023">
            <v>98741</v>
          </cell>
          <cell r="C1023">
            <v>0.70340000000000003</v>
          </cell>
          <cell r="D1023">
            <v>0.65900000000000003</v>
          </cell>
          <cell r="E1023">
            <v>4.4400000000000002E-2</v>
          </cell>
          <cell r="F1023">
            <v>0</v>
          </cell>
          <cell r="G1023">
            <v>0</v>
          </cell>
          <cell r="H1023">
            <v>3</v>
          </cell>
          <cell r="I1023">
            <v>6</v>
          </cell>
          <cell r="J1023">
            <v>10</v>
          </cell>
        </row>
        <row r="1024">
          <cell r="B1024">
            <v>98727</v>
          </cell>
          <cell r="C1024">
            <v>0.47249999999999998</v>
          </cell>
          <cell r="D1024">
            <v>0.46210000000000001</v>
          </cell>
          <cell r="E1024">
            <v>1.04E-2</v>
          </cell>
          <cell r="F1024">
            <v>0</v>
          </cell>
          <cell r="G1024">
            <v>0</v>
          </cell>
          <cell r="H1024">
            <v>3</v>
          </cell>
          <cell r="I1024">
            <v>6</v>
          </cell>
          <cell r="J1024">
            <v>10</v>
          </cell>
        </row>
        <row r="1025">
          <cell r="B1025">
            <v>98727</v>
          </cell>
          <cell r="C1025">
            <v>0.45779999999999998</v>
          </cell>
          <cell r="D1025">
            <v>0.39400000000000002</v>
          </cell>
          <cell r="E1025">
            <v>6.3799999999999996E-2</v>
          </cell>
          <cell r="F1025">
            <v>0</v>
          </cell>
          <cell r="G1025">
            <v>0</v>
          </cell>
          <cell r="H1025">
            <v>3</v>
          </cell>
          <cell r="I1025">
            <v>6</v>
          </cell>
          <cell r="J1025">
            <v>10</v>
          </cell>
        </row>
        <row r="1026">
          <cell r="B1026">
            <v>98732</v>
          </cell>
          <cell r="C1026">
            <v>1.6336999999999999</v>
          </cell>
          <cell r="D1026">
            <v>1.5150999999999999</v>
          </cell>
          <cell r="E1026">
            <v>0.1186</v>
          </cell>
          <cell r="F1026">
            <v>0</v>
          </cell>
          <cell r="G1026">
            <v>0</v>
          </cell>
          <cell r="H1026">
            <v>3</v>
          </cell>
          <cell r="I1026">
            <v>6</v>
          </cell>
          <cell r="J1026">
            <v>10</v>
          </cell>
        </row>
        <row r="1027">
          <cell r="B1027">
            <v>98719</v>
          </cell>
          <cell r="C1027">
            <v>0.31990000000000002</v>
          </cell>
          <cell r="D1027">
            <v>0.13719999999999999</v>
          </cell>
          <cell r="E1027">
            <v>0.1308</v>
          </cell>
          <cell r="F1027">
            <v>5.1799999999999999E-2</v>
          </cell>
          <cell r="G1027">
            <v>0</v>
          </cell>
          <cell r="H1027">
            <v>3</v>
          </cell>
          <cell r="I1027">
            <v>6</v>
          </cell>
          <cell r="J1027">
            <v>10</v>
          </cell>
        </row>
        <row r="1028">
          <cell r="B1028">
            <v>98719</v>
          </cell>
          <cell r="C1028">
            <v>0.28939999999999999</v>
          </cell>
          <cell r="D1028">
            <v>0.2172</v>
          </cell>
          <cell r="E1028">
            <v>6.6000000000000003E-2</v>
          </cell>
          <cell r="F1028">
            <v>6.3E-3</v>
          </cell>
          <cell r="G1028">
            <v>0</v>
          </cell>
          <cell r="H1028">
            <v>3</v>
          </cell>
          <cell r="I1028">
            <v>6</v>
          </cell>
          <cell r="J1028">
            <v>10</v>
          </cell>
        </row>
        <row r="1029">
          <cell r="B1029">
            <v>98719</v>
          </cell>
          <cell r="C1029">
            <v>0.58609999999999995</v>
          </cell>
          <cell r="D1029">
            <v>0.43909999999999999</v>
          </cell>
          <cell r="E1029">
            <v>7.2400000000000006E-2</v>
          </cell>
          <cell r="F1029">
            <v>7.4499999999999997E-2</v>
          </cell>
          <cell r="G1029">
            <v>0</v>
          </cell>
          <cell r="H1029">
            <v>3</v>
          </cell>
          <cell r="I1029">
            <v>6</v>
          </cell>
          <cell r="J1029">
            <v>10</v>
          </cell>
        </row>
        <row r="1030">
          <cell r="B1030">
            <v>98719</v>
          </cell>
          <cell r="C1030">
            <v>1.1954</v>
          </cell>
          <cell r="D1030">
            <v>0.79349999999999998</v>
          </cell>
          <cell r="E1030">
            <v>0.26919999999999999</v>
          </cell>
          <cell r="F1030">
            <v>0.1326</v>
          </cell>
          <cell r="G1030">
            <v>0</v>
          </cell>
          <cell r="H1030">
            <v>3</v>
          </cell>
          <cell r="I1030">
            <v>6</v>
          </cell>
          <cell r="J1030">
            <v>10</v>
          </cell>
        </row>
        <row r="1031">
          <cell r="B1031">
            <v>98712</v>
          </cell>
          <cell r="C1031">
            <v>1.0022</v>
          </cell>
          <cell r="D1031">
            <v>0.90629999999999999</v>
          </cell>
          <cell r="E1031">
            <v>9.5899999999999999E-2</v>
          </cell>
          <cell r="F1031">
            <v>0</v>
          </cell>
          <cell r="G1031">
            <v>0</v>
          </cell>
          <cell r="H1031">
            <v>3</v>
          </cell>
          <cell r="I1031">
            <v>6</v>
          </cell>
          <cell r="J1031">
            <v>10</v>
          </cell>
        </row>
        <row r="1032">
          <cell r="B1032">
            <v>98667</v>
          </cell>
          <cell r="C1032">
            <v>0.50770000000000004</v>
          </cell>
          <cell r="D1032">
            <v>0.42909999999999998</v>
          </cell>
          <cell r="E1032">
            <v>7.8600000000000003E-2</v>
          </cell>
          <cell r="F1032">
            <v>0</v>
          </cell>
          <cell r="G1032">
            <v>0</v>
          </cell>
          <cell r="H1032">
            <v>3</v>
          </cell>
          <cell r="I1032">
            <v>6</v>
          </cell>
          <cell r="J1032">
            <v>10</v>
          </cell>
        </row>
        <row r="1033">
          <cell r="B1033">
            <v>98667</v>
          </cell>
          <cell r="C1033">
            <v>0.63090000000000002</v>
          </cell>
          <cell r="D1033">
            <v>0.60170000000000001</v>
          </cell>
          <cell r="E1033">
            <v>2.9100000000000001E-2</v>
          </cell>
          <cell r="F1033">
            <v>0</v>
          </cell>
          <cell r="G1033">
            <v>0</v>
          </cell>
          <cell r="H1033">
            <v>3</v>
          </cell>
          <cell r="I1033">
            <v>6</v>
          </cell>
          <cell r="J1033">
            <v>10</v>
          </cell>
        </row>
        <row r="1034">
          <cell r="B1034">
            <v>98682</v>
          </cell>
          <cell r="C1034">
            <v>2.1408999999999998</v>
          </cell>
          <cell r="D1034">
            <v>1.9372</v>
          </cell>
          <cell r="E1034">
            <v>0.2036</v>
          </cell>
          <cell r="F1034">
            <v>0</v>
          </cell>
          <cell r="G1034">
            <v>0</v>
          </cell>
          <cell r="H1034">
            <v>3</v>
          </cell>
          <cell r="I1034">
            <v>6</v>
          </cell>
          <cell r="J1034">
            <v>10</v>
          </cell>
        </row>
        <row r="1035">
          <cell r="B1035">
            <v>98553</v>
          </cell>
          <cell r="C1035">
            <v>0.4466</v>
          </cell>
          <cell r="D1035">
            <v>0.35680000000000001</v>
          </cell>
          <cell r="E1035">
            <v>3.2399999999999998E-2</v>
          </cell>
          <cell r="F1035">
            <v>5.74E-2</v>
          </cell>
          <cell r="G1035">
            <v>0</v>
          </cell>
          <cell r="H1035">
            <v>3</v>
          </cell>
          <cell r="I1035">
            <v>6</v>
          </cell>
          <cell r="J1035">
            <v>10</v>
          </cell>
        </row>
        <row r="1036">
          <cell r="B1036">
            <v>98547</v>
          </cell>
          <cell r="C1036">
            <v>0.86719999999999997</v>
          </cell>
          <cell r="D1036">
            <v>0.83479999999999999</v>
          </cell>
          <cell r="E1036">
            <v>3.2300000000000002E-2</v>
          </cell>
          <cell r="F1036">
            <v>0</v>
          </cell>
          <cell r="G1036">
            <v>0</v>
          </cell>
          <cell r="H1036">
            <v>3</v>
          </cell>
          <cell r="I1036">
            <v>6</v>
          </cell>
          <cell r="J1036">
            <v>10</v>
          </cell>
        </row>
        <row r="1037">
          <cell r="B1037">
            <v>98634</v>
          </cell>
          <cell r="C1037">
            <v>1.1393</v>
          </cell>
          <cell r="D1037">
            <v>0.92610000000000003</v>
          </cell>
          <cell r="E1037">
            <v>6.1400000000000003E-2</v>
          </cell>
          <cell r="F1037">
            <v>0.15179999999999999</v>
          </cell>
          <cell r="G1037">
            <v>0</v>
          </cell>
          <cell r="H1037">
            <v>3</v>
          </cell>
          <cell r="I1037">
            <v>6</v>
          </cell>
          <cell r="J1037">
            <v>10</v>
          </cell>
        </row>
        <row r="1038">
          <cell r="B1038">
            <v>98578</v>
          </cell>
          <cell r="C1038">
            <v>2.4533999999999998</v>
          </cell>
          <cell r="D1038">
            <v>2.1179000000000001</v>
          </cell>
          <cell r="E1038">
            <v>0.12609999999999999</v>
          </cell>
          <cell r="F1038">
            <v>0.20930000000000001</v>
          </cell>
          <cell r="G1038">
            <v>0</v>
          </cell>
          <cell r="I1038">
            <v>6</v>
          </cell>
          <cell r="J1038">
            <v>10</v>
          </cell>
        </row>
        <row r="1039">
          <cell r="B1039">
            <v>98678</v>
          </cell>
          <cell r="C1039">
            <v>7.4223999999999997</v>
          </cell>
          <cell r="D1039">
            <v>6.3628</v>
          </cell>
          <cell r="E1039">
            <v>0.71760000000000002</v>
          </cell>
          <cell r="F1039">
            <v>0.3417</v>
          </cell>
          <cell r="G1039">
            <v>0</v>
          </cell>
          <cell r="J1039">
            <v>10</v>
          </cell>
        </row>
        <row r="1041">
          <cell r="B1041" t="str">
            <v>Evolução DEC Conjunto Saúde</v>
          </cell>
        </row>
        <row r="1042">
          <cell r="B1042" t="str">
            <v>CONSUM</v>
          </cell>
          <cell r="C1042" t="str">
            <v>TOTAL</v>
          </cell>
          <cell r="D1042" t="str">
            <v>NPROG</v>
          </cell>
          <cell r="E1042" t="str">
            <v>PROG</v>
          </cell>
          <cell r="F1042" t="str">
            <v>SUBT INT</v>
          </cell>
          <cell r="G1042" t="str">
            <v>SUBT EXT</v>
          </cell>
          <cell r="H1042" t="str">
            <v>Padrão Mensal = 2,5</v>
          </cell>
          <cell r="I1042" t="str">
            <v>Padrão Trimestral = 3,6</v>
          </cell>
          <cell r="J1042" t="str">
            <v>Padrão Anual = 6</v>
          </cell>
        </row>
        <row r="1043">
          <cell r="B1043">
            <v>108604</v>
          </cell>
          <cell r="C1043">
            <v>0.52900000000000003</v>
          </cell>
          <cell r="D1043">
            <v>0.50480000000000003</v>
          </cell>
          <cell r="E1043">
            <v>2.4199999999999999E-2</v>
          </cell>
          <cell r="F1043">
            <v>0</v>
          </cell>
          <cell r="G1043">
            <v>0</v>
          </cell>
          <cell r="H1043">
            <v>2.5</v>
          </cell>
          <cell r="I1043">
            <v>3.6</v>
          </cell>
          <cell r="J1043">
            <v>6</v>
          </cell>
        </row>
        <row r="1044">
          <cell r="B1044">
            <v>108465</v>
          </cell>
          <cell r="C1044">
            <v>0.1739</v>
          </cell>
          <cell r="D1044">
            <v>0.15509999999999999</v>
          </cell>
          <cell r="E1044">
            <v>1.8800000000000001E-2</v>
          </cell>
          <cell r="F1044">
            <v>0</v>
          </cell>
          <cell r="G1044">
            <v>0</v>
          </cell>
          <cell r="H1044">
            <v>2.5</v>
          </cell>
          <cell r="I1044">
            <v>3.6</v>
          </cell>
          <cell r="J1044">
            <v>6</v>
          </cell>
        </row>
        <row r="1045">
          <cell r="B1045">
            <v>108619</v>
          </cell>
          <cell r="C1045">
            <v>0.42030000000000001</v>
          </cell>
          <cell r="D1045">
            <v>0.36820000000000003</v>
          </cell>
          <cell r="E1045">
            <v>5.21E-2</v>
          </cell>
          <cell r="F1045">
            <v>0</v>
          </cell>
          <cell r="G1045">
            <v>0</v>
          </cell>
          <cell r="H1045">
            <v>2.5</v>
          </cell>
          <cell r="I1045">
            <v>3.6</v>
          </cell>
          <cell r="J1045">
            <v>6</v>
          </cell>
        </row>
        <row r="1046">
          <cell r="B1046">
            <v>108563</v>
          </cell>
          <cell r="C1046">
            <v>1.1234999999999999</v>
          </cell>
          <cell r="D1046">
            <v>1.0283</v>
          </cell>
          <cell r="E1046">
            <v>9.5100000000000004E-2</v>
          </cell>
          <cell r="F1046">
            <v>0</v>
          </cell>
          <cell r="G1046">
            <v>0</v>
          </cell>
          <cell r="H1046">
            <v>2.5</v>
          </cell>
          <cell r="I1046">
            <v>3.6</v>
          </cell>
          <cell r="J1046">
            <v>6</v>
          </cell>
        </row>
        <row r="1047">
          <cell r="B1047">
            <v>108425</v>
          </cell>
          <cell r="C1047">
            <v>0.1249</v>
          </cell>
          <cell r="D1047">
            <v>4.82E-2</v>
          </cell>
          <cell r="E1047">
            <v>7.6700000000000004E-2</v>
          </cell>
          <cell r="F1047">
            <v>0</v>
          </cell>
          <cell r="G1047">
            <v>0</v>
          </cell>
          <cell r="H1047">
            <v>2.5</v>
          </cell>
          <cell r="I1047">
            <v>3.6</v>
          </cell>
          <cell r="J1047">
            <v>6</v>
          </cell>
        </row>
        <row r="1048">
          <cell r="B1048">
            <v>108425</v>
          </cell>
          <cell r="C1048">
            <v>0.22589999999999999</v>
          </cell>
          <cell r="D1048">
            <v>0.1734</v>
          </cell>
          <cell r="E1048">
            <v>5.2499999999999998E-2</v>
          </cell>
          <cell r="F1048">
            <v>0</v>
          </cell>
          <cell r="G1048">
            <v>0</v>
          </cell>
          <cell r="H1048">
            <v>2.5</v>
          </cell>
          <cell r="I1048">
            <v>3.6</v>
          </cell>
          <cell r="J1048">
            <v>6</v>
          </cell>
        </row>
        <row r="1049">
          <cell r="B1049">
            <v>108425</v>
          </cell>
          <cell r="C1049">
            <v>7.0599999999999996E-2</v>
          </cell>
          <cell r="D1049">
            <v>4.0800000000000003E-2</v>
          </cell>
          <cell r="E1049">
            <v>2.9899999999999999E-2</v>
          </cell>
          <cell r="F1049">
            <v>0</v>
          </cell>
          <cell r="G1049">
            <v>0</v>
          </cell>
          <cell r="H1049">
            <v>2.5</v>
          </cell>
          <cell r="I1049">
            <v>3.6</v>
          </cell>
          <cell r="J1049">
            <v>6</v>
          </cell>
        </row>
        <row r="1050">
          <cell r="B1050">
            <v>108425</v>
          </cell>
          <cell r="C1050">
            <v>0.4214</v>
          </cell>
          <cell r="D1050">
            <v>0.26240000000000002</v>
          </cell>
          <cell r="E1050">
            <v>0.15909999999999999</v>
          </cell>
          <cell r="F1050">
            <v>0</v>
          </cell>
          <cell r="G1050">
            <v>0</v>
          </cell>
          <cell r="H1050">
            <v>2.5</v>
          </cell>
          <cell r="I1050">
            <v>3.6</v>
          </cell>
          <cell r="J1050">
            <v>6</v>
          </cell>
        </row>
        <row r="1051">
          <cell r="B1051">
            <v>108374</v>
          </cell>
          <cell r="C1051">
            <v>0.1484</v>
          </cell>
          <cell r="D1051">
            <v>7.9399999999999998E-2</v>
          </cell>
          <cell r="E1051">
            <v>6.88E-2</v>
          </cell>
          <cell r="F1051">
            <v>2.0000000000000001E-4</v>
          </cell>
          <cell r="G1051">
            <v>0</v>
          </cell>
          <cell r="H1051">
            <v>2.5</v>
          </cell>
          <cell r="I1051">
            <v>3.6</v>
          </cell>
          <cell r="J1051">
            <v>6</v>
          </cell>
        </row>
        <row r="1052">
          <cell r="B1052">
            <v>108374</v>
          </cell>
          <cell r="C1052">
            <v>8.9499999999999996E-2</v>
          </cell>
          <cell r="D1052">
            <v>5.7799999999999997E-2</v>
          </cell>
          <cell r="E1052">
            <v>2.98E-2</v>
          </cell>
          <cell r="F1052">
            <v>1.9E-3</v>
          </cell>
          <cell r="G1052">
            <v>0</v>
          </cell>
          <cell r="H1052">
            <v>2.5</v>
          </cell>
          <cell r="I1052">
            <v>3.6</v>
          </cell>
          <cell r="J1052">
            <v>6</v>
          </cell>
        </row>
        <row r="1053">
          <cell r="B1053">
            <v>108374</v>
          </cell>
          <cell r="C1053">
            <v>0.46660000000000001</v>
          </cell>
          <cell r="D1053">
            <v>0.43049999999999999</v>
          </cell>
          <cell r="E1053">
            <v>3.61E-2</v>
          </cell>
          <cell r="F1053">
            <v>0</v>
          </cell>
          <cell r="G1053">
            <v>0</v>
          </cell>
          <cell r="H1053">
            <v>2.5</v>
          </cell>
          <cell r="I1053">
            <v>3.6</v>
          </cell>
          <cell r="J1053">
            <v>6</v>
          </cell>
        </row>
        <row r="1054">
          <cell r="B1054">
            <v>108374</v>
          </cell>
          <cell r="C1054">
            <v>0.70450000000000002</v>
          </cell>
          <cell r="D1054">
            <v>0.56769999999999998</v>
          </cell>
          <cell r="E1054">
            <v>0.13469999999999999</v>
          </cell>
          <cell r="F1054">
            <v>2.0999999999999999E-3</v>
          </cell>
          <cell r="G1054">
            <v>0</v>
          </cell>
          <cell r="H1054">
            <v>2.5</v>
          </cell>
          <cell r="I1054">
            <v>3.6</v>
          </cell>
          <cell r="J1054">
            <v>6</v>
          </cell>
        </row>
        <row r="1055">
          <cell r="B1055">
            <v>108374</v>
          </cell>
          <cell r="C1055">
            <v>0.19120000000000001</v>
          </cell>
          <cell r="D1055">
            <v>9.1200000000000003E-2</v>
          </cell>
          <cell r="E1055">
            <v>0.1</v>
          </cell>
          <cell r="F1055">
            <v>0</v>
          </cell>
          <cell r="G1055">
            <v>0</v>
          </cell>
          <cell r="H1055">
            <v>2.5</v>
          </cell>
          <cell r="I1055">
            <v>3.6</v>
          </cell>
          <cell r="J1055">
            <v>6</v>
          </cell>
        </row>
        <row r="1056">
          <cell r="B1056">
            <v>108374</v>
          </cell>
          <cell r="C1056">
            <v>0.33150000000000002</v>
          </cell>
          <cell r="D1056">
            <v>0.30180000000000001</v>
          </cell>
          <cell r="E1056">
            <v>2.3099999999999999E-2</v>
          </cell>
          <cell r="F1056">
            <v>6.4999999999999997E-3</v>
          </cell>
          <cell r="G1056">
            <v>0</v>
          </cell>
          <cell r="H1056">
            <v>2.5</v>
          </cell>
          <cell r="I1056">
            <v>3.6</v>
          </cell>
          <cell r="J1056">
            <v>6</v>
          </cell>
        </row>
        <row r="1057">
          <cell r="B1057">
            <v>108374</v>
          </cell>
          <cell r="C1057">
            <v>0.1507</v>
          </cell>
          <cell r="D1057">
            <v>0.1414</v>
          </cell>
          <cell r="E1057">
            <v>9.2999999999999992E-3</v>
          </cell>
          <cell r="F1057">
            <v>0</v>
          </cell>
          <cell r="G1057">
            <v>0</v>
          </cell>
          <cell r="H1057">
            <v>2.5</v>
          </cell>
          <cell r="I1057">
            <v>3.6</v>
          </cell>
          <cell r="J1057">
            <v>6</v>
          </cell>
        </row>
        <row r="1058">
          <cell r="B1058">
            <v>108374</v>
          </cell>
          <cell r="C1058">
            <v>0.6734</v>
          </cell>
          <cell r="D1058">
            <v>0.53439999999999999</v>
          </cell>
          <cell r="E1058">
            <v>0.13239999999999999</v>
          </cell>
          <cell r="F1058">
            <v>6.4999999999999997E-3</v>
          </cell>
          <cell r="G1058">
            <v>0</v>
          </cell>
          <cell r="I1058">
            <v>3.6</v>
          </cell>
          <cell r="J1058">
            <v>6</v>
          </cell>
        </row>
        <row r="1059">
          <cell r="B1059">
            <v>108434</v>
          </cell>
          <cell r="C1059">
            <v>2.9232999999999998</v>
          </cell>
          <cell r="D1059">
            <v>2.3934000000000002</v>
          </cell>
          <cell r="E1059">
            <v>0.52129999999999999</v>
          </cell>
          <cell r="F1059">
            <v>8.6E-3</v>
          </cell>
          <cell r="G1059">
            <v>0</v>
          </cell>
          <cell r="J1059">
            <v>6</v>
          </cell>
        </row>
        <row r="1061">
          <cell r="B1061" t="str">
            <v>Evolução DEC Conjunto Taboão da Serra</v>
          </cell>
        </row>
        <row r="1062">
          <cell r="B1062" t="str">
            <v>CONSUM</v>
          </cell>
          <cell r="C1062" t="str">
            <v>TOTAL</v>
          </cell>
          <cell r="D1062" t="str">
            <v>NPROG</v>
          </cell>
          <cell r="E1062" t="str">
            <v>PROG</v>
          </cell>
          <cell r="F1062" t="str">
            <v>SUBT INT</v>
          </cell>
          <cell r="G1062" t="str">
            <v>SUBT EXT</v>
          </cell>
          <cell r="H1062" t="str">
            <v>Padrão Mensal = 5,7</v>
          </cell>
          <cell r="I1062" t="str">
            <v>Padrão Trimestral = 11,4</v>
          </cell>
          <cell r="J1062" t="str">
            <v>Padrão Anual = 19</v>
          </cell>
        </row>
        <row r="1063">
          <cell r="B1063">
            <v>66239</v>
          </cell>
          <cell r="C1063">
            <v>0.53969999999999996</v>
          </cell>
          <cell r="D1063">
            <v>0.53059999999999996</v>
          </cell>
          <cell r="E1063">
            <v>9.1000000000000004E-3</v>
          </cell>
          <cell r="F1063">
            <v>0</v>
          </cell>
          <cell r="G1063">
            <v>0</v>
          </cell>
          <cell r="H1063">
            <v>5.7</v>
          </cell>
          <cell r="I1063">
            <v>11.4</v>
          </cell>
          <cell r="J1063">
            <v>19</v>
          </cell>
        </row>
        <row r="1064">
          <cell r="B1064">
            <v>66237</v>
          </cell>
          <cell r="C1064">
            <v>0.34329999999999999</v>
          </cell>
          <cell r="D1064">
            <v>0.3392</v>
          </cell>
          <cell r="E1064">
            <v>4.1999999999999997E-3</v>
          </cell>
          <cell r="F1064">
            <v>0</v>
          </cell>
          <cell r="G1064">
            <v>0</v>
          </cell>
          <cell r="H1064">
            <v>5.7</v>
          </cell>
          <cell r="I1064">
            <v>11.4</v>
          </cell>
          <cell r="J1064">
            <v>19</v>
          </cell>
        </row>
        <row r="1065">
          <cell r="B1065">
            <v>66242</v>
          </cell>
          <cell r="C1065">
            <v>0.4637</v>
          </cell>
          <cell r="D1065">
            <v>0.45629999999999998</v>
          </cell>
          <cell r="E1065">
            <v>7.4000000000000003E-3</v>
          </cell>
          <cell r="F1065">
            <v>0</v>
          </cell>
          <cell r="G1065">
            <v>0</v>
          </cell>
          <cell r="H1065">
            <v>5.7</v>
          </cell>
          <cell r="I1065">
            <v>11.4</v>
          </cell>
          <cell r="J1065">
            <v>19</v>
          </cell>
        </row>
        <row r="1066">
          <cell r="B1066">
            <v>66239</v>
          </cell>
          <cell r="C1066">
            <v>1.3467</v>
          </cell>
          <cell r="D1066">
            <v>1.3261000000000001</v>
          </cell>
          <cell r="E1066">
            <v>2.07E-2</v>
          </cell>
          <cell r="F1066">
            <v>0</v>
          </cell>
          <cell r="G1066">
            <v>0</v>
          </cell>
          <cell r="H1066">
            <v>5.7</v>
          </cell>
          <cell r="I1066">
            <v>11.4</v>
          </cell>
          <cell r="J1066">
            <v>19</v>
          </cell>
        </row>
        <row r="1067">
          <cell r="B1067">
            <v>66242</v>
          </cell>
          <cell r="C1067">
            <v>0.25700000000000001</v>
          </cell>
          <cell r="D1067">
            <v>0.25700000000000001</v>
          </cell>
          <cell r="E1067">
            <v>0</v>
          </cell>
          <cell r="F1067">
            <v>0</v>
          </cell>
          <cell r="G1067">
            <v>0</v>
          </cell>
          <cell r="H1067">
            <v>5.7</v>
          </cell>
          <cell r="I1067">
            <v>11.4</v>
          </cell>
          <cell r="J1067">
            <v>19</v>
          </cell>
        </row>
        <row r="1068">
          <cell r="B1068">
            <v>66242</v>
          </cell>
          <cell r="C1068">
            <v>0.83279999999999998</v>
          </cell>
          <cell r="D1068">
            <v>0.47739999999999999</v>
          </cell>
          <cell r="E1068">
            <v>4.8800000000000003E-2</v>
          </cell>
          <cell r="F1068">
            <v>0.30659999999999998</v>
          </cell>
          <cell r="G1068">
            <v>0</v>
          </cell>
          <cell r="H1068">
            <v>5.7</v>
          </cell>
          <cell r="I1068">
            <v>11.4</v>
          </cell>
          <cell r="J1068">
            <v>19</v>
          </cell>
        </row>
        <row r="1069">
          <cell r="B1069">
            <v>66242</v>
          </cell>
          <cell r="C1069">
            <v>0.24310000000000001</v>
          </cell>
          <cell r="D1069">
            <v>0.2384</v>
          </cell>
          <cell r="E1069">
            <v>4.7000000000000002E-3</v>
          </cell>
          <cell r="F1069">
            <v>0</v>
          </cell>
          <cell r="G1069">
            <v>0</v>
          </cell>
          <cell r="H1069">
            <v>5.7</v>
          </cell>
          <cell r="I1069">
            <v>11.4</v>
          </cell>
          <cell r="J1069">
            <v>19</v>
          </cell>
        </row>
        <row r="1070">
          <cell r="B1070">
            <v>66242</v>
          </cell>
          <cell r="C1070">
            <v>1.3329</v>
          </cell>
          <cell r="D1070">
            <v>0.9728</v>
          </cell>
          <cell r="E1070">
            <v>5.3499999999999999E-2</v>
          </cell>
          <cell r="F1070">
            <v>0.30659999999999998</v>
          </cell>
          <cell r="G1070">
            <v>0</v>
          </cell>
          <cell r="H1070">
            <v>5.7</v>
          </cell>
          <cell r="I1070">
            <v>11.4</v>
          </cell>
          <cell r="J1070">
            <v>19</v>
          </cell>
        </row>
        <row r="1071">
          <cell r="B1071">
            <v>66242</v>
          </cell>
          <cell r="C1071">
            <v>0.71740000000000004</v>
          </cell>
          <cell r="D1071">
            <v>0.70579999999999998</v>
          </cell>
          <cell r="E1071">
            <v>1.1599999999999999E-2</v>
          </cell>
          <cell r="F1071">
            <v>0</v>
          </cell>
          <cell r="G1071">
            <v>0</v>
          </cell>
          <cell r="H1071">
            <v>5.7</v>
          </cell>
          <cell r="I1071">
            <v>11.4</v>
          </cell>
          <cell r="J1071">
            <v>19</v>
          </cell>
        </row>
        <row r="1072">
          <cell r="B1072">
            <v>66237</v>
          </cell>
          <cell r="C1072">
            <v>0.152</v>
          </cell>
          <cell r="D1072">
            <v>0.14949999999999999</v>
          </cell>
          <cell r="E1072">
            <v>2.5000000000000001E-3</v>
          </cell>
          <cell r="F1072">
            <v>0</v>
          </cell>
          <cell r="G1072">
            <v>0</v>
          </cell>
          <cell r="H1072">
            <v>5.7</v>
          </cell>
          <cell r="I1072">
            <v>11.4</v>
          </cell>
          <cell r="J1072">
            <v>19</v>
          </cell>
        </row>
        <row r="1073">
          <cell r="B1073">
            <v>66250</v>
          </cell>
          <cell r="C1073">
            <v>0.4219</v>
          </cell>
          <cell r="D1073">
            <v>0.37619999999999998</v>
          </cell>
          <cell r="E1073">
            <v>4.5600000000000002E-2</v>
          </cell>
          <cell r="F1073">
            <v>0</v>
          </cell>
          <cell r="G1073">
            <v>0</v>
          </cell>
          <cell r="H1073">
            <v>5.7</v>
          </cell>
          <cell r="I1073">
            <v>11.4</v>
          </cell>
          <cell r="J1073">
            <v>19</v>
          </cell>
        </row>
        <row r="1074">
          <cell r="B1074">
            <v>66243</v>
          </cell>
          <cell r="C1074">
            <v>1.2912999999999999</v>
          </cell>
          <cell r="D1074">
            <v>1.2315</v>
          </cell>
          <cell r="E1074">
            <v>5.9700000000000003E-2</v>
          </cell>
          <cell r="F1074">
            <v>0</v>
          </cell>
          <cell r="G1074">
            <v>0</v>
          </cell>
          <cell r="H1074">
            <v>5.7</v>
          </cell>
          <cell r="I1074">
            <v>11.4</v>
          </cell>
          <cell r="J1074">
            <v>19</v>
          </cell>
        </row>
        <row r="1075">
          <cell r="B1075">
            <v>66194</v>
          </cell>
          <cell r="C1075">
            <v>0.37140000000000001</v>
          </cell>
          <cell r="D1075">
            <v>0.30769999999999997</v>
          </cell>
          <cell r="E1075">
            <v>6.3700000000000007E-2</v>
          </cell>
          <cell r="F1075">
            <v>0</v>
          </cell>
          <cell r="G1075">
            <v>0</v>
          </cell>
          <cell r="H1075">
            <v>5.7</v>
          </cell>
          <cell r="I1075">
            <v>11.4</v>
          </cell>
          <cell r="J1075">
            <v>19</v>
          </cell>
        </row>
        <row r="1076">
          <cell r="B1076">
            <v>66180</v>
          </cell>
          <cell r="C1076">
            <v>1.1912</v>
          </cell>
          <cell r="D1076">
            <v>1.1733</v>
          </cell>
          <cell r="E1076">
            <v>1.78E-2</v>
          </cell>
          <cell r="F1076">
            <v>0</v>
          </cell>
          <cell r="G1076">
            <v>0</v>
          </cell>
          <cell r="H1076">
            <v>5.7</v>
          </cell>
          <cell r="I1076">
            <v>11.4</v>
          </cell>
          <cell r="J1076">
            <v>19</v>
          </cell>
        </row>
        <row r="1077">
          <cell r="B1077">
            <v>66182</v>
          </cell>
          <cell r="C1077">
            <v>0.90239999999999998</v>
          </cell>
          <cell r="D1077">
            <v>0.89290000000000003</v>
          </cell>
          <cell r="E1077">
            <v>9.4999999999999998E-3</v>
          </cell>
          <cell r="F1077">
            <v>0</v>
          </cell>
          <cell r="G1077">
            <v>0</v>
          </cell>
          <cell r="H1077">
            <v>5.7</v>
          </cell>
          <cell r="I1077">
            <v>11.4</v>
          </cell>
          <cell r="J1077">
            <v>19</v>
          </cell>
        </row>
        <row r="1078">
          <cell r="B1078">
            <v>66185</v>
          </cell>
          <cell r="C1078">
            <v>2.4649000000000001</v>
          </cell>
          <cell r="D1078">
            <v>2.3738000000000001</v>
          </cell>
          <cell r="E1078">
            <v>9.0999999999999998E-2</v>
          </cell>
          <cell r="F1078">
            <v>0</v>
          </cell>
          <cell r="G1078">
            <v>0</v>
          </cell>
          <cell r="I1078">
            <v>11.4</v>
          </cell>
          <cell r="J1078">
            <v>19</v>
          </cell>
        </row>
        <row r="1079">
          <cell r="B1079">
            <v>66227</v>
          </cell>
          <cell r="C1079">
            <v>6.4351000000000003</v>
          </cell>
          <cell r="D1079">
            <v>5.9035000000000002</v>
          </cell>
          <cell r="E1079">
            <v>0.22489999999999999</v>
          </cell>
          <cell r="F1079">
            <v>0.30669999999999997</v>
          </cell>
          <cell r="G1079">
            <v>0</v>
          </cell>
          <cell r="J1079">
            <v>19</v>
          </cell>
        </row>
        <row r="1081">
          <cell r="B1081" t="str">
            <v>Evolução DEC Conjunto Tatuapé</v>
          </cell>
        </row>
        <row r="1082">
          <cell r="B1082" t="str">
            <v>CONSUM</v>
          </cell>
          <cell r="C1082" t="str">
            <v>TOTAL</v>
          </cell>
          <cell r="D1082" t="str">
            <v>NPROG</v>
          </cell>
          <cell r="E1082" t="str">
            <v>PROG</v>
          </cell>
          <cell r="F1082" t="str">
            <v>SUBT INT</v>
          </cell>
          <cell r="G1082" t="str">
            <v>SUBT EXT</v>
          </cell>
          <cell r="H1082" t="str">
            <v>Padrão Mensal = 3</v>
          </cell>
          <cell r="I1082" t="str">
            <v>Padrão Trimestral = 6</v>
          </cell>
          <cell r="J1082" t="str">
            <v>Padrão Anual = 10</v>
          </cell>
        </row>
        <row r="1083">
          <cell r="B1083">
            <v>49083</v>
          </cell>
          <cell r="C1083">
            <v>0.1661</v>
          </cell>
          <cell r="D1083">
            <v>0.14199999999999999</v>
          </cell>
          <cell r="E1083">
            <v>2.41E-2</v>
          </cell>
          <cell r="F1083">
            <v>0</v>
          </cell>
          <cell r="G1083">
            <v>0</v>
          </cell>
          <cell r="H1083">
            <v>3</v>
          </cell>
          <cell r="I1083">
            <v>6</v>
          </cell>
          <cell r="J1083">
            <v>10</v>
          </cell>
        </row>
        <row r="1084">
          <cell r="B1084">
            <v>49037</v>
          </cell>
          <cell r="C1084">
            <v>0.19939999999999999</v>
          </cell>
          <cell r="D1084">
            <v>0.16919999999999999</v>
          </cell>
          <cell r="E1084">
            <v>3.0300000000000001E-2</v>
          </cell>
          <cell r="F1084">
            <v>0</v>
          </cell>
          <cell r="G1084">
            <v>0</v>
          </cell>
          <cell r="H1084">
            <v>3</v>
          </cell>
          <cell r="I1084">
            <v>6</v>
          </cell>
          <cell r="J1084">
            <v>10</v>
          </cell>
        </row>
        <row r="1085">
          <cell r="B1085">
            <v>49039</v>
          </cell>
          <cell r="C1085">
            <v>0.3674</v>
          </cell>
          <cell r="D1085">
            <v>0.3246</v>
          </cell>
          <cell r="E1085">
            <v>4.2799999999999998E-2</v>
          </cell>
          <cell r="F1085">
            <v>0</v>
          </cell>
          <cell r="G1085">
            <v>0</v>
          </cell>
          <cell r="H1085">
            <v>3</v>
          </cell>
          <cell r="I1085">
            <v>6</v>
          </cell>
          <cell r="J1085">
            <v>10</v>
          </cell>
        </row>
        <row r="1086">
          <cell r="B1086">
            <v>49053</v>
          </cell>
          <cell r="C1086">
            <v>0.73280000000000001</v>
          </cell>
          <cell r="D1086">
            <v>0.63570000000000004</v>
          </cell>
          <cell r="E1086">
            <v>9.7199999999999995E-2</v>
          </cell>
          <cell r="F1086">
            <v>0</v>
          </cell>
          <cell r="G1086">
            <v>0</v>
          </cell>
          <cell r="H1086">
            <v>3</v>
          </cell>
          <cell r="I1086">
            <v>6</v>
          </cell>
          <cell r="J1086">
            <v>10</v>
          </cell>
        </row>
        <row r="1087">
          <cell r="B1087">
            <v>49031</v>
          </cell>
          <cell r="C1087">
            <v>7.5700000000000003E-2</v>
          </cell>
          <cell r="D1087">
            <v>5.2499999999999998E-2</v>
          </cell>
          <cell r="E1087">
            <v>2.3199999999999998E-2</v>
          </cell>
          <cell r="F1087">
            <v>0</v>
          </cell>
          <cell r="G1087">
            <v>0</v>
          </cell>
          <cell r="H1087">
            <v>3</v>
          </cell>
          <cell r="I1087">
            <v>6</v>
          </cell>
          <cell r="J1087">
            <v>10</v>
          </cell>
        </row>
        <row r="1088">
          <cell r="B1088">
            <v>49031</v>
          </cell>
          <cell r="C1088">
            <v>0.15740000000000001</v>
          </cell>
          <cell r="D1088">
            <v>0.1177</v>
          </cell>
          <cell r="E1088">
            <v>3.9699999999999999E-2</v>
          </cell>
          <cell r="F1088">
            <v>0</v>
          </cell>
          <cell r="G1088">
            <v>0</v>
          </cell>
          <cell r="H1088">
            <v>3</v>
          </cell>
          <cell r="I1088">
            <v>6</v>
          </cell>
          <cell r="J1088">
            <v>10</v>
          </cell>
        </row>
        <row r="1089">
          <cell r="B1089">
            <v>49031</v>
          </cell>
          <cell r="C1089">
            <v>7.0699999999999999E-2</v>
          </cell>
          <cell r="D1089">
            <v>1.41E-2</v>
          </cell>
          <cell r="E1089">
            <v>8.8999999999999999E-3</v>
          </cell>
          <cell r="F1089">
            <v>4.7699999999999999E-2</v>
          </cell>
          <cell r="G1089">
            <v>0</v>
          </cell>
          <cell r="H1089">
            <v>3</v>
          </cell>
          <cell r="I1089">
            <v>6</v>
          </cell>
          <cell r="J1089">
            <v>10</v>
          </cell>
        </row>
        <row r="1090">
          <cell r="B1090">
            <v>49031</v>
          </cell>
          <cell r="C1090">
            <v>0.30380000000000001</v>
          </cell>
          <cell r="D1090">
            <v>0.18429999999999999</v>
          </cell>
          <cell r="E1090">
            <v>7.1800000000000003E-2</v>
          </cell>
          <cell r="F1090">
            <v>4.7699999999999999E-2</v>
          </cell>
          <cell r="G1090">
            <v>0</v>
          </cell>
          <cell r="H1090">
            <v>3</v>
          </cell>
          <cell r="I1090">
            <v>6</v>
          </cell>
          <cell r="J1090">
            <v>10</v>
          </cell>
        </row>
        <row r="1091">
          <cell r="B1091">
            <v>49031</v>
          </cell>
          <cell r="C1091">
            <v>0.16669999999999999</v>
          </cell>
          <cell r="D1091">
            <v>7.2099999999999997E-2</v>
          </cell>
          <cell r="E1091">
            <v>9.4600000000000004E-2</v>
          </cell>
          <cell r="F1091">
            <v>0</v>
          </cell>
          <cell r="G1091">
            <v>0</v>
          </cell>
          <cell r="H1091">
            <v>3</v>
          </cell>
          <cell r="I1091">
            <v>6</v>
          </cell>
          <cell r="J1091">
            <v>10</v>
          </cell>
        </row>
        <row r="1092">
          <cell r="B1092">
            <v>49029</v>
          </cell>
          <cell r="C1092">
            <v>0.1497</v>
          </cell>
          <cell r="D1092">
            <v>0.13819999999999999</v>
          </cell>
          <cell r="E1092">
            <v>1.15E-2</v>
          </cell>
          <cell r="F1092">
            <v>0</v>
          </cell>
          <cell r="G1092">
            <v>0</v>
          </cell>
          <cell r="H1092">
            <v>3</v>
          </cell>
          <cell r="I1092">
            <v>6</v>
          </cell>
          <cell r="J1092">
            <v>10</v>
          </cell>
        </row>
        <row r="1093">
          <cell r="B1093">
            <v>49022</v>
          </cell>
          <cell r="C1093">
            <v>9.01E-2</v>
          </cell>
          <cell r="D1093">
            <v>8.2100000000000006E-2</v>
          </cell>
          <cell r="E1093">
            <v>8.0999999999999996E-3</v>
          </cell>
          <cell r="F1093">
            <v>0</v>
          </cell>
          <cell r="G1093">
            <v>0</v>
          </cell>
          <cell r="H1093">
            <v>3</v>
          </cell>
          <cell r="I1093">
            <v>6</v>
          </cell>
          <cell r="J1093">
            <v>10</v>
          </cell>
        </row>
        <row r="1094">
          <cell r="B1094">
            <v>49027</v>
          </cell>
          <cell r="C1094">
            <v>0.40649999999999997</v>
          </cell>
          <cell r="D1094">
            <v>0.29239999999999999</v>
          </cell>
          <cell r="E1094">
            <v>0.1142</v>
          </cell>
          <cell r="F1094">
            <v>0</v>
          </cell>
          <cell r="G1094">
            <v>0</v>
          </cell>
          <cell r="H1094">
            <v>3</v>
          </cell>
          <cell r="I1094">
            <v>6</v>
          </cell>
          <cell r="J1094">
            <v>10</v>
          </cell>
        </row>
        <row r="1095">
          <cell r="B1095">
            <v>48901</v>
          </cell>
          <cell r="C1095">
            <v>6.6199999999999995E-2</v>
          </cell>
          <cell r="D1095">
            <v>5.04E-2</v>
          </cell>
          <cell r="E1095">
            <v>1.5800000000000002E-2</v>
          </cell>
          <cell r="F1095">
            <v>0</v>
          </cell>
          <cell r="G1095">
            <v>0</v>
          </cell>
          <cell r="H1095">
            <v>3</v>
          </cell>
          <cell r="I1095">
            <v>6</v>
          </cell>
          <cell r="J1095">
            <v>10</v>
          </cell>
        </row>
        <row r="1096">
          <cell r="B1096">
            <v>49079</v>
          </cell>
          <cell r="C1096">
            <v>0.1842</v>
          </cell>
          <cell r="D1096">
            <v>5.1200000000000002E-2</v>
          </cell>
          <cell r="E1096">
            <v>0.13289999999999999</v>
          </cell>
          <cell r="F1096">
            <v>0</v>
          </cell>
          <cell r="G1096">
            <v>0</v>
          </cell>
          <cell r="H1096">
            <v>3</v>
          </cell>
          <cell r="I1096">
            <v>6</v>
          </cell>
          <cell r="J1096">
            <v>10</v>
          </cell>
        </row>
        <row r="1097">
          <cell r="B1097">
            <v>49023</v>
          </cell>
          <cell r="C1097">
            <v>0.34770000000000001</v>
          </cell>
          <cell r="D1097">
            <v>0.31630000000000003</v>
          </cell>
          <cell r="E1097">
            <v>3.15E-2</v>
          </cell>
          <cell r="F1097">
            <v>0</v>
          </cell>
          <cell r="G1097">
            <v>0</v>
          </cell>
          <cell r="H1097">
            <v>3</v>
          </cell>
          <cell r="I1097">
            <v>6</v>
          </cell>
          <cell r="J1097">
            <v>10</v>
          </cell>
        </row>
        <row r="1098">
          <cell r="B1098">
            <v>49001</v>
          </cell>
          <cell r="C1098">
            <v>0.59840000000000004</v>
          </cell>
          <cell r="D1098">
            <v>0.41799999999999998</v>
          </cell>
          <cell r="E1098">
            <v>0.1804</v>
          </cell>
          <cell r="F1098">
            <v>0</v>
          </cell>
          <cell r="G1098">
            <v>0</v>
          </cell>
          <cell r="I1098">
            <v>6</v>
          </cell>
          <cell r="J1098">
            <v>10</v>
          </cell>
        </row>
        <row r="1099">
          <cell r="B1099">
            <v>49028</v>
          </cell>
          <cell r="C1099">
            <v>2.0415999999999999</v>
          </cell>
          <cell r="D1099">
            <v>1.5306</v>
          </cell>
          <cell r="E1099">
            <v>0.46350000000000002</v>
          </cell>
          <cell r="F1099">
            <v>4.7699999999999999E-2</v>
          </cell>
          <cell r="G1099">
            <v>0</v>
          </cell>
          <cell r="J1099">
            <v>10</v>
          </cell>
        </row>
        <row r="1101">
          <cell r="B1101" t="str">
            <v>Evolução DEC Conjunto Tucuruvi</v>
          </cell>
        </row>
        <row r="1102">
          <cell r="B1102" t="str">
            <v>CONSUM</v>
          </cell>
          <cell r="C1102" t="str">
            <v>TOTAL</v>
          </cell>
          <cell r="D1102" t="str">
            <v>NPROG</v>
          </cell>
          <cell r="E1102" t="str">
            <v>PROG</v>
          </cell>
          <cell r="F1102" t="str">
            <v>SUBT INT</v>
          </cell>
          <cell r="G1102" t="str">
            <v>SUBT EXT</v>
          </cell>
          <cell r="H1102" t="str">
            <v>Padrão Mensal = 3</v>
          </cell>
          <cell r="I1102" t="str">
            <v>Padrão Trimestral = 6</v>
          </cell>
          <cell r="J1102" t="str">
            <v>Padrão Anual = 10</v>
          </cell>
        </row>
        <row r="1103">
          <cell r="B1103">
            <v>203504</v>
          </cell>
          <cell r="C1103">
            <v>0.83450000000000002</v>
          </cell>
          <cell r="D1103">
            <v>0.47039999999999998</v>
          </cell>
          <cell r="E1103">
            <v>0.18459999999999999</v>
          </cell>
          <cell r="F1103">
            <v>0.17949999999999999</v>
          </cell>
          <cell r="G1103">
            <v>0</v>
          </cell>
          <cell r="H1103">
            <v>3</v>
          </cell>
          <cell r="I1103">
            <v>6</v>
          </cell>
          <cell r="J1103">
            <v>10</v>
          </cell>
        </row>
        <row r="1104">
          <cell r="B1104">
            <v>203500</v>
          </cell>
          <cell r="C1104">
            <v>0.51739999999999997</v>
          </cell>
          <cell r="D1104">
            <v>0.41060000000000002</v>
          </cell>
          <cell r="E1104">
            <v>0.10680000000000001</v>
          </cell>
          <cell r="F1104">
            <v>0</v>
          </cell>
          <cell r="G1104">
            <v>0</v>
          </cell>
          <cell r="H1104">
            <v>3</v>
          </cell>
          <cell r="I1104">
            <v>6</v>
          </cell>
          <cell r="J1104">
            <v>10</v>
          </cell>
        </row>
        <row r="1105">
          <cell r="B1105">
            <v>203506</v>
          </cell>
          <cell r="C1105">
            <v>0.67649999999999999</v>
          </cell>
          <cell r="D1105">
            <v>0.39589999999999997</v>
          </cell>
          <cell r="E1105">
            <v>8.6999999999999994E-2</v>
          </cell>
          <cell r="F1105">
            <v>0.18590000000000001</v>
          </cell>
          <cell r="G1105">
            <v>7.7000000000000002E-3</v>
          </cell>
          <cell r="H1105">
            <v>3</v>
          </cell>
          <cell r="I1105">
            <v>6</v>
          </cell>
          <cell r="J1105">
            <v>10</v>
          </cell>
        </row>
        <row r="1106">
          <cell r="B1106">
            <v>203503</v>
          </cell>
          <cell r="C1106">
            <v>2.0284</v>
          </cell>
          <cell r="D1106">
            <v>1.2768999999999999</v>
          </cell>
          <cell r="E1106">
            <v>0.37840000000000001</v>
          </cell>
          <cell r="F1106">
            <v>0.3654</v>
          </cell>
          <cell r="G1106">
            <v>7.7000000000000002E-3</v>
          </cell>
          <cell r="H1106">
            <v>3</v>
          </cell>
          <cell r="I1106">
            <v>6</v>
          </cell>
          <cell r="J1106">
            <v>10</v>
          </cell>
        </row>
        <row r="1107">
          <cell r="B1107">
            <v>203476</v>
          </cell>
          <cell r="C1107">
            <v>0.1017</v>
          </cell>
          <cell r="D1107">
            <v>6.6299999999999998E-2</v>
          </cell>
          <cell r="E1107">
            <v>3.5400000000000001E-2</v>
          </cell>
          <cell r="F1107">
            <v>0</v>
          </cell>
          <cell r="G1107">
            <v>0</v>
          </cell>
          <cell r="H1107">
            <v>3</v>
          </cell>
          <cell r="I1107">
            <v>6</v>
          </cell>
          <cell r="J1107">
            <v>10</v>
          </cell>
        </row>
        <row r="1108">
          <cell r="B1108">
            <v>203476</v>
          </cell>
          <cell r="C1108">
            <v>0.2122</v>
          </cell>
          <cell r="D1108">
            <v>0.16109999999999999</v>
          </cell>
          <cell r="E1108">
            <v>5.11E-2</v>
          </cell>
          <cell r="F1108">
            <v>0</v>
          </cell>
          <cell r="G1108">
            <v>0</v>
          </cell>
          <cell r="H1108">
            <v>3</v>
          </cell>
          <cell r="I1108">
            <v>6</v>
          </cell>
          <cell r="J1108">
            <v>10</v>
          </cell>
        </row>
        <row r="1109">
          <cell r="B1109">
            <v>202992</v>
          </cell>
          <cell r="C1109">
            <v>0.23649999999999999</v>
          </cell>
          <cell r="D1109">
            <v>0.20080000000000001</v>
          </cell>
          <cell r="E1109">
            <v>3.5700000000000003E-2</v>
          </cell>
          <cell r="F1109">
            <v>0</v>
          </cell>
          <cell r="G1109">
            <v>0</v>
          </cell>
          <cell r="H1109">
            <v>3</v>
          </cell>
          <cell r="I1109">
            <v>6</v>
          </cell>
          <cell r="J1109">
            <v>10</v>
          </cell>
        </row>
        <row r="1110">
          <cell r="B1110">
            <v>203315</v>
          </cell>
          <cell r="C1110">
            <v>0.55030000000000001</v>
          </cell>
          <cell r="D1110">
            <v>0.42809999999999998</v>
          </cell>
          <cell r="E1110">
            <v>0.1222</v>
          </cell>
          <cell r="F1110">
            <v>0</v>
          </cell>
          <cell r="G1110">
            <v>0</v>
          </cell>
          <cell r="H1110">
            <v>3</v>
          </cell>
          <cell r="I1110">
            <v>6</v>
          </cell>
          <cell r="J1110">
            <v>10</v>
          </cell>
        </row>
        <row r="1111">
          <cell r="B1111">
            <v>202940</v>
          </cell>
          <cell r="C1111">
            <v>1.0852999999999999</v>
          </cell>
          <cell r="D1111">
            <v>0.58289999999999997</v>
          </cell>
          <cell r="E1111">
            <v>9.9000000000000008E-3</v>
          </cell>
          <cell r="F1111">
            <v>0.49249999999999999</v>
          </cell>
          <cell r="G1111">
            <v>0</v>
          </cell>
          <cell r="H1111">
            <v>3</v>
          </cell>
          <cell r="I1111">
            <v>6</v>
          </cell>
          <cell r="J1111">
            <v>10</v>
          </cell>
        </row>
        <row r="1112">
          <cell r="B1112">
            <v>203127</v>
          </cell>
          <cell r="C1112">
            <v>0.27789999999999998</v>
          </cell>
          <cell r="D1112">
            <v>0.25850000000000001</v>
          </cell>
          <cell r="E1112">
            <v>1.9400000000000001E-2</v>
          </cell>
          <cell r="F1112">
            <v>0</v>
          </cell>
          <cell r="G1112">
            <v>0</v>
          </cell>
          <cell r="H1112">
            <v>3</v>
          </cell>
          <cell r="I1112">
            <v>6</v>
          </cell>
          <cell r="J1112">
            <v>10</v>
          </cell>
        </row>
        <row r="1113">
          <cell r="B1113">
            <v>203229</v>
          </cell>
          <cell r="C1113">
            <v>0.30049999999999999</v>
          </cell>
          <cell r="D1113">
            <v>0.27139999999999997</v>
          </cell>
          <cell r="E1113">
            <v>2.6200000000000001E-2</v>
          </cell>
          <cell r="F1113">
            <v>5.9999999999999995E-4</v>
          </cell>
          <cell r="G1113">
            <v>2.3E-3</v>
          </cell>
          <cell r="H1113">
            <v>3</v>
          </cell>
          <cell r="I1113">
            <v>6</v>
          </cell>
          <cell r="J1113">
            <v>10</v>
          </cell>
        </row>
        <row r="1114">
          <cell r="B1114">
            <v>203099</v>
          </cell>
          <cell r="C1114">
            <v>1.6631</v>
          </cell>
          <cell r="D1114">
            <v>1.1126</v>
          </cell>
          <cell r="E1114">
            <v>5.5500000000000001E-2</v>
          </cell>
          <cell r="F1114">
            <v>0.49270000000000003</v>
          </cell>
          <cell r="G1114">
            <v>2.3E-3</v>
          </cell>
          <cell r="H1114">
            <v>3</v>
          </cell>
          <cell r="I1114">
            <v>6</v>
          </cell>
          <cell r="J1114">
            <v>10</v>
          </cell>
        </row>
        <row r="1115">
          <cell r="B1115">
            <v>203072</v>
          </cell>
          <cell r="C1115">
            <v>0.1847</v>
          </cell>
          <cell r="D1115">
            <v>0.16750000000000001</v>
          </cell>
          <cell r="E1115">
            <v>1.72E-2</v>
          </cell>
          <cell r="F1115">
            <v>0</v>
          </cell>
          <cell r="G1115">
            <v>0</v>
          </cell>
          <cell r="H1115">
            <v>3</v>
          </cell>
          <cell r="I1115">
            <v>6</v>
          </cell>
          <cell r="J1115">
            <v>10</v>
          </cell>
        </row>
        <row r="1116">
          <cell r="B1116">
            <v>203121</v>
          </cell>
          <cell r="C1116">
            <v>0.57189999999999996</v>
          </cell>
          <cell r="D1116">
            <v>0.52729999999999999</v>
          </cell>
          <cell r="E1116">
            <v>3.9800000000000002E-2</v>
          </cell>
          <cell r="F1116">
            <v>0</v>
          </cell>
          <cell r="G1116">
            <v>4.7000000000000002E-3</v>
          </cell>
          <cell r="H1116">
            <v>3</v>
          </cell>
          <cell r="I1116">
            <v>6</v>
          </cell>
          <cell r="J1116">
            <v>10</v>
          </cell>
        </row>
        <row r="1117">
          <cell r="B1117">
            <v>202944</v>
          </cell>
          <cell r="C1117">
            <v>0.41689999999999999</v>
          </cell>
          <cell r="D1117">
            <v>0.39610000000000001</v>
          </cell>
          <cell r="E1117">
            <v>2.0799999999999999E-2</v>
          </cell>
          <cell r="F1117">
            <v>0</v>
          </cell>
          <cell r="G1117">
            <v>0</v>
          </cell>
          <cell r="H1117">
            <v>3</v>
          </cell>
          <cell r="I1117">
            <v>6</v>
          </cell>
          <cell r="J1117">
            <v>10</v>
          </cell>
        </row>
        <row r="1118">
          <cell r="B1118">
            <v>203046</v>
          </cell>
          <cell r="C1118">
            <v>1.1735</v>
          </cell>
          <cell r="D1118">
            <v>1.0909</v>
          </cell>
          <cell r="E1118">
            <v>7.7799999999999994E-2</v>
          </cell>
          <cell r="F1118">
            <v>0</v>
          </cell>
          <cell r="G1118">
            <v>4.7000000000000002E-3</v>
          </cell>
          <cell r="I1118">
            <v>6</v>
          </cell>
          <cell r="J1118">
            <v>10</v>
          </cell>
        </row>
        <row r="1119">
          <cell r="B1119">
            <v>203241</v>
          </cell>
          <cell r="C1119">
            <v>5.4157999999999999</v>
          </cell>
          <cell r="D1119">
            <v>3.9083999999999999</v>
          </cell>
          <cell r="E1119">
            <v>0.63429999999999997</v>
          </cell>
          <cell r="F1119">
            <v>0.85819999999999996</v>
          </cell>
          <cell r="G1119">
            <v>1.47E-2</v>
          </cell>
          <cell r="J1119">
            <v>10</v>
          </cell>
        </row>
        <row r="1121">
          <cell r="B1121" t="str">
            <v>Evolução DEC Conjunto Vila Mariana</v>
          </cell>
        </row>
        <row r="1122">
          <cell r="B1122" t="str">
            <v>CONSUM</v>
          </cell>
          <cell r="C1122" t="str">
            <v>TOTAL</v>
          </cell>
          <cell r="D1122" t="str">
            <v>NPROG</v>
          </cell>
          <cell r="E1122" t="str">
            <v>PROG</v>
          </cell>
          <cell r="F1122" t="str">
            <v>SUBT INT</v>
          </cell>
          <cell r="G1122" t="str">
            <v>SUBT EXT</v>
          </cell>
          <cell r="H1122" t="str">
            <v>Padrão Mensal = 2,5</v>
          </cell>
          <cell r="I1122" t="str">
            <v>Padrão Trimestral = 4,8</v>
          </cell>
          <cell r="J1122" t="str">
            <v>Padrão Anual = 8</v>
          </cell>
        </row>
        <row r="1123">
          <cell r="B1123">
            <v>83777</v>
          </cell>
          <cell r="C1123">
            <v>0.87409999999999999</v>
          </cell>
          <cell r="D1123">
            <v>0.51619999999999999</v>
          </cell>
          <cell r="E1123">
            <v>0.3579</v>
          </cell>
          <cell r="F1123">
            <v>0</v>
          </cell>
          <cell r="G1123">
            <v>0</v>
          </cell>
          <cell r="H1123">
            <v>2.5</v>
          </cell>
          <cell r="I1123">
            <v>4.8</v>
          </cell>
          <cell r="J1123">
            <v>8</v>
          </cell>
        </row>
        <row r="1124">
          <cell r="B1124">
            <v>83693</v>
          </cell>
          <cell r="C1124">
            <v>0.36899999999999999</v>
          </cell>
          <cell r="D1124">
            <v>0.33119999999999999</v>
          </cell>
          <cell r="E1124">
            <v>3.78E-2</v>
          </cell>
          <cell r="F1124">
            <v>0</v>
          </cell>
          <cell r="G1124">
            <v>0</v>
          </cell>
          <cell r="H1124">
            <v>2.5</v>
          </cell>
          <cell r="I1124">
            <v>4.8</v>
          </cell>
          <cell r="J1124">
            <v>8</v>
          </cell>
        </row>
        <row r="1125">
          <cell r="B1125">
            <v>83699</v>
          </cell>
          <cell r="C1125">
            <v>0.74650000000000005</v>
          </cell>
          <cell r="D1125">
            <v>0.54600000000000004</v>
          </cell>
          <cell r="E1125">
            <v>0.2006</v>
          </cell>
          <cell r="F1125">
            <v>0</v>
          </cell>
          <cell r="G1125">
            <v>0</v>
          </cell>
          <cell r="H1125">
            <v>2.5</v>
          </cell>
          <cell r="I1125">
            <v>4.8</v>
          </cell>
          <cell r="J1125">
            <v>8</v>
          </cell>
        </row>
        <row r="1126">
          <cell r="B1126">
            <v>83723</v>
          </cell>
          <cell r="C1126">
            <v>1.9898</v>
          </cell>
          <cell r="D1126">
            <v>1.3935</v>
          </cell>
          <cell r="E1126">
            <v>0.59650000000000003</v>
          </cell>
          <cell r="F1126">
            <v>0</v>
          </cell>
          <cell r="G1126">
            <v>0</v>
          </cell>
          <cell r="H1126">
            <v>2.5</v>
          </cell>
          <cell r="I1126">
            <v>4.8</v>
          </cell>
          <cell r="J1126">
            <v>8</v>
          </cell>
        </row>
        <row r="1127">
          <cell r="B1127">
            <v>83699</v>
          </cell>
          <cell r="C1127">
            <v>0.12379999999999999</v>
          </cell>
          <cell r="D1127">
            <v>8.9899999999999994E-2</v>
          </cell>
          <cell r="E1127">
            <v>3.39E-2</v>
          </cell>
          <cell r="F1127">
            <v>0</v>
          </cell>
          <cell r="G1127">
            <v>0</v>
          </cell>
          <cell r="H1127">
            <v>2.5</v>
          </cell>
          <cell r="I1127">
            <v>4.8</v>
          </cell>
          <cell r="J1127">
            <v>8</v>
          </cell>
        </row>
        <row r="1128">
          <cell r="B1128">
            <v>83699</v>
          </cell>
          <cell r="C1128">
            <v>0.32090000000000002</v>
          </cell>
          <cell r="D1128">
            <v>8.3900000000000002E-2</v>
          </cell>
          <cell r="E1128">
            <v>0.23269999999999999</v>
          </cell>
          <cell r="F1128">
            <v>4.1999999999999997E-3</v>
          </cell>
          <cell r="G1128">
            <v>0</v>
          </cell>
          <cell r="H1128">
            <v>2.5</v>
          </cell>
          <cell r="I1128">
            <v>4.8</v>
          </cell>
          <cell r="J1128">
            <v>8</v>
          </cell>
        </row>
        <row r="1129">
          <cell r="B1129">
            <v>83699</v>
          </cell>
          <cell r="C1129">
            <v>0.1225</v>
          </cell>
          <cell r="D1129">
            <v>1.78E-2</v>
          </cell>
          <cell r="E1129">
            <v>0.1047</v>
          </cell>
          <cell r="F1129">
            <v>0</v>
          </cell>
          <cell r="G1129">
            <v>0</v>
          </cell>
          <cell r="H1129">
            <v>2.5</v>
          </cell>
          <cell r="I1129">
            <v>4.8</v>
          </cell>
          <cell r="J1129">
            <v>8</v>
          </cell>
        </row>
        <row r="1130">
          <cell r="B1130">
            <v>83699</v>
          </cell>
          <cell r="C1130">
            <v>0.56720000000000004</v>
          </cell>
          <cell r="D1130">
            <v>0.19159999999999999</v>
          </cell>
          <cell r="E1130">
            <v>0.37130000000000002</v>
          </cell>
          <cell r="F1130">
            <v>4.1999999999999997E-3</v>
          </cell>
          <cell r="G1130">
            <v>0</v>
          </cell>
          <cell r="H1130">
            <v>2.5</v>
          </cell>
          <cell r="I1130">
            <v>4.8</v>
          </cell>
          <cell r="J1130">
            <v>8</v>
          </cell>
        </row>
        <row r="1131">
          <cell r="B1131">
            <v>83699</v>
          </cell>
          <cell r="C1131">
            <v>0.1802</v>
          </cell>
          <cell r="D1131">
            <v>3.8699999999999998E-2</v>
          </cell>
          <cell r="E1131">
            <v>0.13780000000000001</v>
          </cell>
          <cell r="F1131">
            <v>3.7000000000000002E-3</v>
          </cell>
          <cell r="G1131">
            <v>0</v>
          </cell>
          <cell r="H1131">
            <v>2.5</v>
          </cell>
          <cell r="I1131">
            <v>4.8</v>
          </cell>
          <cell r="J1131">
            <v>8</v>
          </cell>
        </row>
        <row r="1132">
          <cell r="B1132">
            <v>83699</v>
          </cell>
          <cell r="C1132">
            <v>0.22059999999999999</v>
          </cell>
          <cell r="D1132">
            <v>0.12280000000000001</v>
          </cell>
          <cell r="E1132">
            <v>9.7799999999999998E-2</v>
          </cell>
          <cell r="F1132">
            <v>0</v>
          </cell>
          <cell r="G1132">
            <v>0</v>
          </cell>
          <cell r="H1132">
            <v>2.5</v>
          </cell>
          <cell r="I1132">
            <v>4.8</v>
          </cell>
          <cell r="J1132">
            <v>8</v>
          </cell>
        </row>
        <row r="1133">
          <cell r="B1133">
            <v>83699</v>
          </cell>
          <cell r="C1133">
            <v>0.29409999999999997</v>
          </cell>
          <cell r="D1133">
            <v>0.16500000000000001</v>
          </cell>
          <cell r="E1133">
            <v>0.12909999999999999</v>
          </cell>
          <cell r="F1133">
            <v>0</v>
          </cell>
          <cell r="G1133">
            <v>0</v>
          </cell>
          <cell r="H1133">
            <v>2.5</v>
          </cell>
          <cell r="I1133">
            <v>4.8</v>
          </cell>
          <cell r="J1133">
            <v>8</v>
          </cell>
        </row>
        <row r="1134">
          <cell r="B1134">
            <v>83699</v>
          </cell>
          <cell r="C1134">
            <v>0.69489999999999996</v>
          </cell>
          <cell r="D1134">
            <v>0.32650000000000001</v>
          </cell>
          <cell r="E1134">
            <v>0.36470000000000002</v>
          </cell>
          <cell r="F1134">
            <v>3.7000000000000002E-3</v>
          </cell>
          <cell r="G1134">
            <v>0</v>
          </cell>
          <cell r="H1134">
            <v>2.5</v>
          </cell>
          <cell r="I1134">
            <v>4.8</v>
          </cell>
          <cell r="J1134">
            <v>8</v>
          </cell>
        </row>
        <row r="1135">
          <cell r="B1135">
            <v>83699</v>
          </cell>
          <cell r="C1135">
            <v>0.15640000000000001</v>
          </cell>
          <cell r="D1135">
            <v>0.1401</v>
          </cell>
          <cell r="E1135">
            <v>1.6299999999999999E-2</v>
          </cell>
          <cell r="F1135">
            <v>0</v>
          </cell>
          <cell r="G1135">
            <v>0</v>
          </cell>
          <cell r="H1135">
            <v>2.5</v>
          </cell>
          <cell r="I1135">
            <v>4.8</v>
          </cell>
          <cell r="J1135">
            <v>8</v>
          </cell>
        </row>
        <row r="1136">
          <cell r="B1136">
            <v>83699</v>
          </cell>
          <cell r="C1136">
            <v>0.61170000000000002</v>
          </cell>
          <cell r="D1136">
            <v>0.47510000000000002</v>
          </cell>
          <cell r="E1136">
            <v>0.1234</v>
          </cell>
          <cell r="F1136">
            <v>1.32E-2</v>
          </cell>
          <cell r="G1136">
            <v>0</v>
          </cell>
          <cell r="H1136">
            <v>2.5</v>
          </cell>
          <cell r="I1136">
            <v>4.8</v>
          </cell>
          <cell r="J1136">
            <v>8</v>
          </cell>
        </row>
        <row r="1137">
          <cell r="B1137">
            <v>83699</v>
          </cell>
          <cell r="C1137">
            <v>0.2646</v>
          </cell>
          <cell r="D1137">
            <v>0.25040000000000001</v>
          </cell>
          <cell r="E1137">
            <v>1.43E-2</v>
          </cell>
          <cell r="F1137">
            <v>0</v>
          </cell>
          <cell r="G1137">
            <v>0</v>
          </cell>
          <cell r="H1137">
            <v>2.5</v>
          </cell>
          <cell r="I1137">
            <v>4.8</v>
          </cell>
          <cell r="J1137">
            <v>8</v>
          </cell>
        </row>
        <row r="1138">
          <cell r="B1138">
            <v>83699</v>
          </cell>
          <cell r="C1138">
            <v>1.0327</v>
          </cell>
          <cell r="D1138">
            <v>0.86560000000000004</v>
          </cell>
          <cell r="E1138">
            <v>0.154</v>
          </cell>
          <cell r="F1138">
            <v>1.32E-2</v>
          </cell>
          <cell r="G1138">
            <v>0</v>
          </cell>
          <cell r="I1138">
            <v>4.8</v>
          </cell>
          <cell r="J1138">
            <v>8</v>
          </cell>
        </row>
        <row r="1139">
          <cell r="B1139">
            <v>83705</v>
          </cell>
          <cell r="C1139">
            <v>4.2849000000000004</v>
          </cell>
          <cell r="D1139">
            <v>2.7774000000000001</v>
          </cell>
          <cell r="E1139">
            <v>1.4864999999999999</v>
          </cell>
          <cell r="F1139">
            <v>2.1100000000000001E-2</v>
          </cell>
          <cell r="G1139">
            <v>0</v>
          </cell>
          <cell r="J1139">
            <v>8</v>
          </cell>
        </row>
        <row r="1141">
          <cell r="B1141" t="str">
            <v>Evolução DEC Conjunto Vila Matilde</v>
          </cell>
        </row>
        <row r="1142">
          <cell r="B1142" t="str">
            <v>CONSUM</v>
          </cell>
          <cell r="C1142" t="str">
            <v>TOTAL</v>
          </cell>
          <cell r="D1142" t="str">
            <v>NPROG</v>
          </cell>
          <cell r="E1142" t="str">
            <v>PROG</v>
          </cell>
          <cell r="F1142" t="str">
            <v>SUBT INT</v>
          </cell>
          <cell r="G1142" t="str">
            <v>SUBT EXT</v>
          </cell>
          <cell r="H1142" t="str">
            <v>Padrão Mensal = 2,7</v>
          </cell>
          <cell r="I1142" t="str">
            <v>Padrão Trimestral = 5,4</v>
          </cell>
          <cell r="J1142" t="str">
            <v>Padrão Anual = 9</v>
          </cell>
        </row>
        <row r="1143">
          <cell r="B1143">
            <v>89404</v>
          </cell>
          <cell r="C1143">
            <v>0.41649999999999998</v>
          </cell>
          <cell r="D1143">
            <v>0.36630000000000001</v>
          </cell>
          <cell r="E1143">
            <v>5.0200000000000002E-2</v>
          </cell>
          <cell r="F1143">
            <v>0</v>
          </cell>
          <cell r="G1143">
            <v>0</v>
          </cell>
          <cell r="H1143">
            <v>2.7</v>
          </cell>
          <cell r="I1143">
            <v>5.4</v>
          </cell>
          <cell r="J1143">
            <v>9</v>
          </cell>
        </row>
        <row r="1144">
          <cell r="B1144">
            <v>89322</v>
          </cell>
          <cell r="C1144">
            <v>1.0984</v>
          </cell>
          <cell r="D1144">
            <v>1.0934999999999999</v>
          </cell>
          <cell r="E1144">
            <v>4.7999999999999996E-3</v>
          </cell>
          <cell r="F1144">
            <v>0</v>
          </cell>
          <cell r="G1144">
            <v>0</v>
          </cell>
          <cell r="H1144">
            <v>2.7</v>
          </cell>
          <cell r="I1144">
            <v>5.4</v>
          </cell>
          <cell r="J1144">
            <v>9</v>
          </cell>
        </row>
        <row r="1145">
          <cell r="B1145">
            <v>89322</v>
          </cell>
          <cell r="C1145">
            <v>0.43109999999999998</v>
          </cell>
          <cell r="D1145">
            <v>0.39129999999999998</v>
          </cell>
          <cell r="E1145">
            <v>3.9800000000000002E-2</v>
          </cell>
          <cell r="F1145">
            <v>0</v>
          </cell>
          <cell r="G1145">
            <v>0</v>
          </cell>
          <cell r="H1145">
            <v>2.7</v>
          </cell>
          <cell r="I1145">
            <v>5.4</v>
          </cell>
          <cell r="J1145">
            <v>9</v>
          </cell>
        </row>
        <row r="1146">
          <cell r="B1146">
            <v>89349</v>
          </cell>
          <cell r="C1146">
            <v>1.9458</v>
          </cell>
          <cell r="D1146">
            <v>1.8509</v>
          </cell>
          <cell r="E1146">
            <v>9.4799999999999995E-2</v>
          </cell>
          <cell r="F1146">
            <v>0</v>
          </cell>
          <cell r="G1146">
            <v>0</v>
          </cell>
          <cell r="H1146">
            <v>2.7</v>
          </cell>
          <cell r="I1146">
            <v>5.4</v>
          </cell>
          <cell r="J1146">
            <v>9</v>
          </cell>
        </row>
        <row r="1147">
          <cell r="B1147">
            <v>89311</v>
          </cell>
          <cell r="C1147">
            <v>0.25690000000000002</v>
          </cell>
          <cell r="D1147">
            <v>0.22459999999999999</v>
          </cell>
          <cell r="E1147">
            <v>3.2300000000000002E-2</v>
          </cell>
          <cell r="F1147">
            <v>0</v>
          </cell>
          <cell r="G1147">
            <v>0</v>
          </cell>
          <cell r="H1147">
            <v>2.7</v>
          </cell>
          <cell r="I1147">
            <v>5.4</v>
          </cell>
          <cell r="J1147">
            <v>9</v>
          </cell>
        </row>
        <row r="1148">
          <cell r="B1148">
            <v>89311</v>
          </cell>
          <cell r="C1148">
            <v>0.39229999999999998</v>
          </cell>
          <cell r="D1148">
            <v>0.30880000000000002</v>
          </cell>
          <cell r="E1148">
            <v>4.2200000000000001E-2</v>
          </cell>
          <cell r="F1148">
            <v>4.1300000000000003E-2</v>
          </cell>
          <cell r="G1148">
            <v>0</v>
          </cell>
          <cell r="H1148">
            <v>2.7</v>
          </cell>
          <cell r="I1148">
            <v>5.4</v>
          </cell>
          <cell r="J1148">
            <v>9</v>
          </cell>
        </row>
        <row r="1149">
          <cell r="B1149">
            <v>89311</v>
          </cell>
          <cell r="C1149">
            <v>0.28199999999999997</v>
          </cell>
          <cell r="D1149">
            <v>0.20080000000000001</v>
          </cell>
          <cell r="E1149">
            <v>8.1199999999999994E-2</v>
          </cell>
          <cell r="F1149">
            <v>0</v>
          </cell>
          <cell r="G1149">
            <v>0</v>
          </cell>
          <cell r="H1149">
            <v>2.7</v>
          </cell>
          <cell r="I1149">
            <v>5.4</v>
          </cell>
          <cell r="J1149">
            <v>9</v>
          </cell>
        </row>
        <row r="1150">
          <cell r="B1150">
            <v>89311</v>
          </cell>
          <cell r="C1150">
            <v>0.93120000000000003</v>
          </cell>
          <cell r="D1150">
            <v>0.73419999999999996</v>
          </cell>
          <cell r="E1150">
            <v>0.15570000000000001</v>
          </cell>
          <cell r="F1150">
            <v>4.1300000000000003E-2</v>
          </cell>
          <cell r="G1150">
            <v>0</v>
          </cell>
          <cell r="H1150">
            <v>2.7</v>
          </cell>
          <cell r="I1150">
            <v>5.4</v>
          </cell>
          <cell r="J1150">
            <v>9</v>
          </cell>
        </row>
        <row r="1151">
          <cell r="B1151">
            <v>89311</v>
          </cell>
          <cell r="C1151">
            <v>0.33710000000000001</v>
          </cell>
          <cell r="D1151">
            <v>0.3221</v>
          </cell>
          <cell r="E1151">
            <v>1.4999999999999999E-2</v>
          </cell>
          <cell r="F1151">
            <v>0</v>
          </cell>
          <cell r="G1151">
            <v>0</v>
          </cell>
          <cell r="H1151">
            <v>2.7</v>
          </cell>
          <cell r="I1151">
            <v>5.4</v>
          </cell>
          <cell r="J1151">
            <v>9</v>
          </cell>
        </row>
        <row r="1152">
          <cell r="B1152">
            <v>89293</v>
          </cell>
          <cell r="C1152">
            <v>0.31990000000000002</v>
          </cell>
          <cell r="D1152">
            <v>0.25440000000000002</v>
          </cell>
          <cell r="E1152">
            <v>6.5500000000000003E-2</v>
          </cell>
          <cell r="F1152">
            <v>0</v>
          </cell>
          <cell r="G1152">
            <v>0</v>
          </cell>
          <cell r="H1152">
            <v>2.7</v>
          </cell>
          <cell r="I1152">
            <v>5.4</v>
          </cell>
          <cell r="J1152">
            <v>9</v>
          </cell>
        </row>
        <row r="1153">
          <cell r="B1153">
            <v>89288</v>
          </cell>
          <cell r="C1153">
            <v>0.49259999999999998</v>
          </cell>
          <cell r="D1153">
            <v>0.42380000000000001</v>
          </cell>
          <cell r="E1153">
            <v>6.8900000000000003E-2</v>
          </cell>
          <cell r="F1153">
            <v>0</v>
          </cell>
          <cell r="G1153">
            <v>0</v>
          </cell>
          <cell r="H1153">
            <v>2.7</v>
          </cell>
          <cell r="I1153">
            <v>5.4</v>
          </cell>
          <cell r="J1153">
            <v>9</v>
          </cell>
        </row>
        <row r="1154">
          <cell r="B1154">
            <v>89297</v>
          </cell>
          <cell r="C1154">
            <v>1.1496</v>
          </cell>
          <cell r="D1154">
            <v>1.0003</v>
          </cell>
          <cell r="E1154">
            <v>0.14940000000000001</v>
          </cell>
          <cell r="F1154">
            <v>0</v>
          </cell>
          <cell r="G1154">
            <v>0</v>
          </cell>
          <cell r="H1154">
            <v>2.7</v>
          </cell>
          <cell r="I1154">
            <v>5.4</v>
          </cell>
          <cell r="J1154">
            <v>9</v>
          </cell>
        </row>
        <row r="1155">
          <cell r="B1155">
            <v>89266</v>
          </cell>
          <cell r="C1155">
            <v>0.30359999999999998</v>
          </cell>
          <cell r="D1155">
            <v>0.22090000000000001</v>
          </cell>
          <cell r="E1155">
            <v>8.2799999999999999E-2</v>
          </cell>
          <cell r="F1155">
            <v>0</v>
          </cell>
          <cell r="G1155">
            <v>0</v>
          </cell>
          <cell r="H1155">
            <v>2.7</v>
          </cell>
          <cell r="I1155">
            <v>5.4</v>
          </cell>
          <cell r="J1155">
            <v>9</v>
          </cell>
        </row>
        <row r="1156">
          <cell r="B1156">
            <v>89272</v>
          </cell>
          <cell r="C1156">
            <v>0.18729999999999999</v>
          </cell>
          <cell r="D1156">
            <v>0.1517</v>
          </cell>
          <cell r="E1156">
            <v>3.56E-2</v>
          </cell>
          <cell r="F1156">
            <v>0</v>
          </cell>
          <cell r="G1156">
            <v>0</v>
          </cell>
          <cell r="H1156">
            <v>2.7</v>
          </cell>
          <cell r="I1156">
            <v>5.4</v>
          </cell>
          <cell r="J1156">
            <v>9</v>
          </cell>
        </row>
        <row r="1157">
          <cell r="B1157">
            <v>89275</v>
          </cell>
          <cell r="C1157">
            <v>0.64800000000000002</v>
          </cell>
          <cell r="D1157">
            <v>0.57520000000000004</v>
          </cell>
          <cell r="E1157">
            <v>6.2600000000000003E-2</v>
          </cell>
          <cell r="F1157">
            <v>1.0200000000000001E-2</v>
          </cell>
          <cell r="G1157">
            <v>0</v>
          </cell>
          <cell r="H1157">
            <v>2.7</v>
          </cell>
          <cell r="I1157">
            <v>5.4</v>
          </cell>
          <cell r="J1157">
            <v>9</v>
          </cell>
        </row>
        <row r="1158">
          <cell r="B1158">
            <v>89271</v>
          </cell>
          <cell r="C1158">
            <v>1.1389</v>
          </cell>
          <cell r="D1158">
            <v>0.94779999999999998</v>
          </cell>
          <cell r="E1158">
            <v>0.18099999999999999</v>
          </cell>
          <cell r="F1158">
            <v>1.0200000000000001E-2</v>
          </cell>
          <cell r="G1158">
            <v>0</v>
          </cell>
          <cell r="I1158">
            <v>5.4</v>
          </cell>
          <cell r="J1158">
            <v>9</v>
          </cell>
        </row>
        <row r="1159">
          <cell r="B1159">
            <v>89307</v>
          </cell>
          <cell r="C1159">
            <v>5.1658999999999997</v>
          </cell>
          <cell r="D1159">
            <v>4.5335999999999999</v>
          </cell>
          <cell r="E1159">
            <v>0.58089999999999997</v>
          </cell>
          <cell r="F1159">
            <v>5.1499999999999997E-2</v>
          </cell>
          <cell r="G1159">
            <v>0</v>
          </cell>
          <cell r="J1159">
            <v>9</v>
          </cell>
        </row>
        <row r="1161">
          <cell r="B1161" t="str">
            <v>Evolução DEC Conjunto Vila Prudente</v>
          </cell>
        </row>
        <row r="1162">
          <cell r="B1162" t="str">
            <v>CONSUM</v>
          </cell>
          <cell r="C1162" t="str">
            <v>TOTAL</v>
          </cell>
          <cell r="D1162" t="str">
            <v>NPROG</v>
          </cell>
          <cell r="E1162" t="str">
            <v>PROG</v>
          </cell>
          <cell r="F1162" t="str">
            <v>SUBT INT</v>
          </cell>
          <cell r="G1162" t="str">
            <v>SUBT EXT</v>
          </cell>
          <cell r="H1162" t="str">
            <v>Padrão Mensal = 2,5</v>
          </cell>
          <cell r="I1162" t="str">
            <v>Padrão Trimestral = 4,2</v>
          </cell>
          <cell r="J1162" t="str">
            <v>Padrão Anual = 7</v>
          </cell>
        </row>
        <row r="1163">
          <cell r="B1163">
            <v>126527</v>
          </cell>
          <cell r="C1163">
            <v>0.4269</v>
          </cell>
          <cell r="D1163">
            <v>0.38640000000000002</v>
          </cell>
          <cell r="E1163">
            <v>4.0500000000000001E-2</v>
          </cell>
          <cell r="F1163">
            <v>0</v>
          </cell>
          <cell r="G1163">
            <v>0</v>
          </cell>
          <cell r="H1163">
            <v>2.5</v>
          </cell>
          <cell r="I1163">
            <v>4.2</v>
          </cell>
          <cell r="J1163">
            <v>7</v>
          </cell>
        </row>
        <row r="1164">
          <cell r="B1164">
            <v>126521</v>
          </cell>
          <cell r="C1164">
            <v>0.33110000000000001</v>
          </cell>
          <cell r="D1164">
            <v>0.32250000000000001</v>
          </cell>
          <cell r="E1164">
            <v>8.6E-3</v>
          </cell>
          <cell r="F1164">
            <v>0</v>
          </cell>
          <cell r="G1164">
            <v>0</v>
          </cell>
          <cell r="H1164">
            <v>2.5</v>
          </cell>
          <cell r="I1164">
            <v>4.2</v>
          </cell>
          <cell r="J1164">
            <v>7</v>
          </cell>
        </row>
        <row r="1165">
          <cell r="B1165">
            <v>126520</v>
          </cell>
          <cell r="C1165">
            <v>0.2555</v>
          </cell>
          <cell r="D1165">
            <v>0.22500000000000001</v>
          </cell>
          <cell r="E1165">
            <v>3.0499999999999999E-2</v>
          </cell>
          <cell r="F1165">
            <v>0</v>
          </cell>
          <cell r="G1165">
            <v>0</v>
          </cell>
          <cell r="H1165">
            <v>2.5</v>
          </cell>
          <cell r="I1165">
            <v>4.2</v>
          </cell>
          <cell r="J1165">
            <v>7</v>
          </cell>
        </row>
        <row r="1166">
          <cell r="B1166">
            <v>126523</v>
          </cell>
          <cell r="C1166">
            <v>1.0135000000000001</v>
          </cell>
          <cell r="D1166">
            <v>0.93389999999999995</v>
          </cell>
          <cell r="E1166">
            <v>7.9600000000000004E-2</v>
          </cell>
          <cell r="F1166">
            <v>0</v>
          </cell>
          <cell r="G1166">
            <v>0</v>
          </cell>
          <cell r="H1166">
            <v>2.5</v>
          </cell>
          <cell r="I1166">
            <v>4.2</v>
          </cell>
          <cell r="J1166">
            <v>7</v>
          </cell>
        </row>
        <row r="1167">
          <cell r="B1167">
            <v>126502</v>
          </cell>
          <cell r="C1167">
            <v>0.28910000000000002</v>
          </cell>
          <cell r="D1167">
            <v>0.1991</v>
          </cell>
          <cell r="E1167">
            <v>8.7499999999999994E-2</v>
          </cell>
          <cell r="F1167">
            <v>2.5000000000000001E-3</v>
          </cell>
          <cell r="G1167">
            <v>0</v>
          </cell>
          <cell r="H1167">
            <v>2.5</v>
          </cell>
          <cell r="I1167">
            <v>4.2</v>
          </cell>
          <cell r="J1167">
            <v>7</v>
          </cell>
        </row>
        <row r="1168">
          <cell r="B1168">
            <v>126502</v>
          </cell>
          <cell r="C1168">
            <v>0.2283</v>
          </cell>
          <cell r="D1168">
            <v>0.18679999999999999</v>
          </cell>
          <cell r="E1168">
            <v>4.1399999999999999E-2</v>
          </cell>
          <cell r="F1168">
            <v>0</v>
          </cell>
          <cell r="G1168">
            <v>0</v>
          </cell>
          <cell r="H1168">
            <v>2.5</v>
          </cell>
          <cell r="I1168">
            <v>4.2</v>
          </cell>
          <cell r="J1168">
            <v>7</v>
          </cell>
        </row>
        <row r="1169">
          <cell r="B1169">
            <v>126502</v>
          </cell>
          <cell r="C1169">
            <v>0.31580000000000003</v>
          </cell>
          <cell r="D1169">
            <v>0.26629999999999998</v>
          </cell>
          <cell r="E1169">
            <v>4.6399999999999997E-2</v>
          </cell>
          <cell r="F1169">
            <v>3.0999999999999999E-3</v>
          </cell>
          <cell r="G1169">
            <v>0</v>
          </cell>
          <cell r="H1169">
            <v>2.5</v>
          </cell>
          <cell r="I1169">
            <v>4.2</v>
          </cell>
          <cell r="J1169">
            <v>7</v>
          </cell>
        </row>
        <row r="1170">
          <cell r="B1170">
            <v>126502</v>
          </cell>
          <cell r="C1170">
            <v>0.83320000000000005</v>
          </cell>
          <cell r="D1170">
            <v>0.6522</v>
          </cell>
          <cell r="E1170">
            <v>0.17530000000000001</v>
          </cell>
          <cell r="F1170">
            <v>5.5999999999999999E-3</v>
          </cell>
          <cell r="G1170">
            <v>0</v>
          </cell>
          <cell r="H1170">
            <v>2.5</v>
          </cell>
          <cell r="I1170">
            <v>4.2</v>
          </cell>
          <cell r="J1170">
            <v>7</v>
          </cell>
        </row>
        <row r="1171">
          <cell r="B1171">
            <v>126501</v>
          </cell>
          <cell r="C1171">
            <v>0.76419999999999999</v>
          </cell>
          <cell r="D1171">
            <v>0.36220000000000002</v>
          </cell>
          <cell r="E1171">
            <v>0.32690000000000002</v>
          </cell>
          <cell r="F1171">
            <v>7.51E-2</v>
          </cell>
          <cell r="G1171">
            <v>0</v>
          </cell>
          <cell r="H1171">
            <v>2.5</v>
          </cell>
          <cell r="I1171">
            <v>4.2</v>
          </cell>
          <cell r="J1171">
            <v>7</v>
          </cell>
        </row>
        <row r="1172">
          <cell r="B1172">
            <v>126366</v>
          </cell>
          <cell r="C1172">
            <v>0.33460000000000001</v>
          </cell>
          <cell r="D1172">
            <v>9.8699999999999996E-2</v>
          </cell>
          <cell r="E1172">
            <v>0.2359</v>
          </cell>
          <cell r="F1172">
            <v>0</v>
          </cell>
          <cell r="G1172">
            <v>0</v>
          </cell>
          <cell r="H1172">
            <v>2.5</v>
          </cell>
          <cell r="I1172">
            <v>4.2</v>
          </cell>
          <cell r="J1172">
            <v>7</v>
          </cell>
        </row>
        <row r="1173">
          <cell r="B1173">
            <v>126360</v>
          </cell>
          <cell r="C1173">
            <v>0.36059999999999998</v>
          </cell>
          <cell r="D1173">
            <v>0.33789999999999998</v>
          </cell>
          <cell r="E1173">
            <v>2.2700000000000001E-2</v>
          </cell>
          <cell r="F1173">
            <v>0</v>
          </cell>
          <cell r="G1173">
            <v>0</v>
          </cell>
          <cell r="H1173">
            <v>2.5</v>
          </cell>
          <cell r="I1173">
            <v>4.2</v>
          </cell>
          <cell r="J1173">
            <v>7</v>
          </cell>
        </row>
        <row r="1174">
          <cell r="B1174">
            <v>126409</v>
          </cell>
          <cell r="C1174">
            <v>1.4597</v>
          </cell>
          <cell r="D1174">
            <v>0.79890000000000005</v>
          </cell>
          <cell r="E1174">
            <v>0.58560000000000001</v>
          </cell>
          <cell r="F1174">
            <v>7.5200000000000003E-2</v>
          </cell>
          <cell r="G1174">
            <v>0</v>
          </cell>
          <cell r="H1174">
            <v>2.5</v>
          </cell>
          <cell r="I1174">
            <v>4.2</v>
          </cell>
          <cell r="J1174">
            <v>7</v>
          </cell>
        </row>
        <row r="1175">
          <cell r="B1175">
            <v>126354</v>
          </cell>
          <cell r="C1175">
            <v>0.12130000000000001</v>
          </cell>
          <cell r="D1175">
            <v>8.8099999999999998E-2</v>
          </cell>
          <cell r="E1175">
            <v>3.3300000000000003E-2</v>
          </cell>
          <cell r="F1175">
            <v>0</v>
          </cell>
          <cell r="G1175">
            <v>0</v>
          </cell>
          <cell r="H1175">
            <v>2.5</v>
          </cell>
          <cell r="I1175">
            <v>4.2</v>
          </cell>
          <cell r="J1175">
            <v>7</v>
          </cell>
        </row>
        <row r="1176">
          <cell r="B1176">
            <v>126335</v>
          </cell>
          <cell r="C1176">
            <v>0.26229999999999998</v>
          </cell>
          <cell r="D1176">
            <v>0.17760000000000001</v>
          </cell>
          <cell r="E1176">
            <v>8.4699999999999998E-2</v>
          </cell>
          <cell r="F1176">
            <v>0</v>
          </cell>
          <cell r="G1176">
            <v>0</v>
          </cell>
          <cell r="H1176">
            <v>2.5</v>
          </cell>
          <cell r="I1176">
            <v>4.2</v>
          </cell>
          <cell r="J1176">
            <v>7</v>
          </cell>
        </row>
        <row r="1177">
          <cell r="B1177">
            <v>126285</v>
          </cell>
          <cell r="C1177">
            <v>0.44280000000000003</v>
          </cell>
          <cell r="D1177">
            <v>0.40610000000000002</v>
          </cell>
          <cell r="E1177">
            <v>3.6700000000000003E-2</v>
          </cell>
          <cell r="F1177">
            <v>0</v>
          </cell>
          <cell r="G1177">
            <v>0</v>
          </cell>
          <cell r="H1177">
            <v>2.5</v>
          </cell>
          <cell r="I1177">
            <v>4.2</v>
          </cell>
          <cell r="J1177">
            <v>7</v>
          </cell>
        </row>
        <row r="1178">
          <cell r="B1178">
            <v>126325</v>
          </cell>
          <cell r="C1178">
            <v>0.82630000000000003</v>
          </cell>
          <cell r="D1178">
            <v>0.67169999999999996</v>
          </cell>
          <cell r="E1178">
            <v>0.1547</v>
          </cell>
          <cell r="F1178">
            <v>0</v>
          </cell>
          <cell r="G1178">
            <v>0</v>
          </cell>
          <cell r="I1178">
            <v>4.2</v>
          </cell>
          <cell r="J1178">
            <v>7</v>
          </cell>
        </row>
        <row r="1179">
          <cell r="B1179">
            <v>126440</v>
          </cell>
          <cell r="C1179">
            <v>4.1326999999999998</v>
          </cell>
          <cell r="D1179">
            <v>3.0568</v>
          </cell>
          <cell r="E1179">
            <v>0.99509999999999998</v>
          </cell>
          <cell r="F1179">
            <v>8.0699999999999994E-2</v>
          </cell>
          <cell r="G1179">
            <v>0</v>
          </cell>
          <cell r="J1179">
            <v>7</v>
          </cell>
        </row>
        <row r="1181">
          <cell r="B1181" t="str">
            <v>Evolução DEC Total da Eletropaulo</v>
          </cell>
        </row>
        <row r="1182">
          <cell r="B1182" t="str">
            <v>CONSUM</v>
          </cell>
          <cell r="C1182" t="str">
            <v>TOTAL</v>
          </cell>
          <cell r="D1182" t="str">
            <v>NPROG</v>
          </cell>
          <cell r="E1182" t="str">
            <v>PROG</v>
          </cell>
          <cell r="F1182" t="str">
            <v>SUBT INT</v>
          </cell>
          <cell r="G1182" t="str">
            <v>SUBT EXT</v>
          </cell>
        </row>
        <row r="1183">
          <cell r="B1183">
            <v>5594385</v>
          </cell>
          <cell r="C1183">
            <v>0.84470000000000001</v>
          </cell>
          <cell r="D1183">
            <v>0.71660000000000001</v>
          </cell>
          <cell r="E1183">
            <v>0.1028</v>
          </cell>
          <cell r="F1183">
            <v>2.5399999999999999E-2</v>
          </cell>
          <cell r="G1183">
            <v>0</v>
          </cell>
          <cell r="H1183" t="e">
            <v>#N/A</v>
          </cell>
          <cell r="I1183" t="e">
            <v>#N/A</v>
          </cell>
          <cell r="J1183" t="e">
            <v>#N/A</v>
          </cell>
        </row>
        <row r="1184">
          <cell r="B1184">
            <v>5592431</v>
          </cell>
          <cell r="C1184">
            <v>0.57589999999999997</v>
          </cell>
          <cell r="D1184">
            <v>0.49580000000000002</v>
          </cell>
          <cell r="E1184">
            <v>7.1199999999999999E-2</v>
          </cell>
          <cell r="F1184">
            <v>8.5000000000000006E-3</v>
          </cell>
          <cell r="G1184">
            <v>4.0000000000000002E-4</v>
          </cell>
          <cell r="H1184" t="e">
            <v>#N/A</v>
          </cell>
          <cell r="I1184" t="e">
            <v>#N/A</v>
          </cell>
          <cell r="J1184" t="e">
            <v>#N/A</v>
          </cell>
        </row>
        <row r="1185">
          <cell r="B1185">
            <v>5592531</v>
          </cell>
          <cell r="C1185">
            <v>0.84430000000000005</v>
          </cell>
          <cell r="D1185">
            <v>0.68010000000000004</v>
          </cell>
          <cell r="E1185">
            <v>6.9800000000000001E-2</v>
          </cell>
          <cell r="F1185">
            <v>2.92E-2</v>
          </cell>
          <cell r="G1185">
            <v>6.5199999999999994E-2</v>
          </cell>
          <cell r="H1185" t="e">
            <v>#N/A</v>
          </cell>
          <cell r="I1185" t="e">
            <v>#N/A</v>
          </cell>
          <cell r="J1185" t="e">
            <v>#N/A</v>
          </cell>
        </row>
        <row r="1186">
          <cell r="B1186">
            <v>5593116</v>
          </cell>
          <cell r="C1186">
            <v>2.2648999999999999</v>
          </cell>
          <cell r="D1186">
            <v>1.8925000000000001</v>
          </cell>
          <cell r="E1186">
            <v>0.24379999999999999</v>
          </cell>
          <cell r="F1186">
            <v>6.3100000000000003E-2</v>
          </cell>
          <cell r="G1186">
            <v>6.5600000000000006E-2</v>
          </cell>
          <cell r="H1186" t="e">
            <v>#N/A</v>
          </cell>
          <cell r="I1186" t="e">
            <v>#N/A</v>
          </cell>
          <cell r="J1186" t="e">
            <v>#N/A</v>
          </cell>
        </row>
        <row r="1187">
          <cell r="B1187">
            <v>5591476</v>
          </cell>
          <cell r="C1187">
            <v>0.35870000000000002</v>
          </cell>
          <cell r="D1187">
            <v>0.27439999999999998</v>
          </cell>
          <cell r="E1187">
            <v>7.8100000000000003E-2</v>
          </cell>
          <cell r="F1187">
            <v>6.0000000000000001E-3</v>
          </cell>
          <cell r="G1187">
            <v>2.9999999999999997E-4</v>
          </cell>
          <cell r="H1187" t="e">
            <v>#N/A</v>
          </cell>
          <cell r="I1187" t="e">
            <v>#N/A</v>
          </cell>
          <cell r="J1187" t="e">
            <v>#N/A</v>
          </cell>
        </row>
        <row r="1188">
          <cell r="B1188">
            <v>5591340</v>
          </cell>
          <cell r="C1188">
            <v>0.46150000000000002</v>
          </cell>
          <cell r="D1188">
            <v>0.35899999999999999</v>
          </cell>
          <cell r="E1188">
            <v>7.5499999999999998E-2</v>
          </cell>
          <cell r="F1188">
            <v>2.6700000000000002E-2</v>
          </cell>
          <cell r="G1188">
            <v>2.9999999999999997E-4</v>
          </cell>
          <cell r="H1188" t="e">
            <v>#N/A</v>
          </cell>
          <cell r="I1188" t="e">
            <v>#N/A</v>
          </cell>
          <cell r="J1188" t="e">
            <v>#N/A</v>
          </cell>
        </row>
        <row r="1189">
          <cell r="B1189">
            <v>5590720</v>
          </cell>
          <cell r="C1189">
            <v>0.47620000000000001</v>
          </cell>
          <cell r="D1189">
            <v>0.39240000000000003</v>
          </cell>
          <cell r="E1189">
            <v>6.5600000000000006E-2</v>
          </cell>
          <cell r="F1189">
            <v>1.8200000000000001E-2</v>
          </cell>
          <cell r="G1189">
            <v>0</v>
          </cell>
          <cell r="H1189" t="e">
            <v>#N/A</v>
          </cell>
          <cell r="I1189" t="e">
            <v>#N/A</v>
          </cell>
          <cell r="J1189" t="e">
            <v>#N/A</v>
          </cell>
        </row>
        <row r="1190">
          <cell r="B1190">
            <v>5591179</v>
          </cell>
          <cell r="C1190">
            <v>1.2964</v>
          </cell>
          <cell r="D1190">
            <v>1.0258</v>
          </cell>
          <cell r="E1190">
            <v>0.21920000000000001</v>
          </cell>
          <cell r="F1190">
            <v>5.0900000000000001E-2</v>
          </cell>
          <cell r="G1190">
            <v>5.9999999999999995E-4</v>
          </cell>
          <cell r="H1190" t="e">
            <v>#N/A</v>
          </cell>
          <cell r="I1190" t="e">
            <v>#N/A</v>
          </cell>
          <cell r="J1190" t="e">
            <v>#N/A</v>
          </cell>
        </row>
        <row r="1191">
          <cell r="B1191">
            <v>5591122</v>
          </cell>
          <cell r="C1191">
            <v>0.79830000000000001</v>
          </cell>
          <cell r="D1191">
            <v>0.65869999999999995</v>
          </cell>
          <cell r="E1191">
            <v>9.0200000000000002E-2</v>
          </cell>
          <cell r="F1191">
            <v>4.8300000000000003E-2</v>
          </cell>
          <cell r="G1191">
            <v>1.1000000000000001E-3</v>
          </cell>
          <cell r="H1191" t="e">
            <v>#N/A</v>
          </cell>
          <cell r="I1191" t="e">
            <v>#N/A</v>
          </cell>
          <cell r="J1191" t="e">
            <v>#N/A</v>
          </cell>
        </row>
        <row r="1192">
          <cell r="B1192">
            <v>5589068</v>
          </cell>
          <cell r="C1192">
            <v>0.50690000000000002</v>
          </cell>
          <cell r="D1192">
            <v>0.39450000000000002</v>
          </cell>
          <cell r="E1192">
            <v>9.5699999999999993E-2</v>
          </cell>
          <cell r="F1192">
            <v>1.4500000000000001E-2</v>
          </cell>
          <cell r="G1192">
            <v>2.2000000000000001E-3</v>
          </cell>
          <cell r="H1192" t="e">
            <v>#N/A</v>
          </cell>
          <cell r="I1192" t="e">
            <v>#N/A</v>
          </cell>
          <cell r="J1192" t="e">
            <v>#N/A</v>
          </cell>
        </row>
        <row r="1193">
          <cell r="B1193">
            <v>5588008</v>
          </cell>
          <cell r="C1193">
            <v>0.59930000000000005</v>
          </cell>
          <cell r="D1193">
            <v>0.4667</v>
          </cell>
          <cell r="E1193">
            <v>0.105</v>
          </cell>
          <cell r="F1193">
            <v>1.0699999999999999E-2</v>
          </cell>
          <cell r="G1193">
            <v>1.6899999999999998E-2</v>
          </cell>
          <cell r="H1193" t="e">
            <v>#N/A</v>
          </cell>
          <cell r="I1193" t="e">
            <v>#N/A</v>
          </cell>
          <cell r="J1193" t="e">
            <v>#N/A</v>
          </cell>
        </row>
        <row r="1194">
          <cell r="B1194">
            <v>5589399</v>
          </cell>
          <cell r="C1194">
            <v>1.9046000000000001</v>
          </cell>
          <cell r="D1194">
            <v>1.52</v>
          </cell>
          <cell r="E1194">
            <v>0.29089999999999999</v>
          </cell>
          <cell r="F1194">
            <v>7.3499999999999996E-2</v>
          </cell>
          <cell r="G1194">
            <v>2.0199999999999999E-2</v>
          </cell>
          <cell r="H1194" t="e">
            <v>#N/A</v>
          </cell>
          <cell r="I1194" t="e">
            <v>#N/A</v>
          </cell>
          <cell r="J1194" t="e">
            <v>#N/A</v>
          </cell>
        </row>
        <row r="1195">
          <cell r="B1195">
            <v>5586434</v>
          </cell>
          <cell r="C1195">
            <v>0.44280000000000003</v>
          </cell>
          <cell r="D1195">
            <v>0.35099999999999998</v>
          </cell>
          <cell r="E1195">
            <v>7.8899999999999998E-2</v>
          </cell>
          <cell r="F1195">
            <v>2.3E-3</v>
          </cell>
          <cell r="G1195">
            <v>1.06E-2</v>
          </cell>
          <cell r="H1195" t="e">
            <v>#N/A</v>
          </cell>
          <cell r="I1195" t="e">
            <v>#N/A</v>
          </cell>
          <cell r="J1195" t="e">
            <v>#N/A</v>
          </cell>
        </row>
        <row r="1196">
          <cell r="B1196">
            <v>5589441</v>
          </cell>
          <cell r="C1196">
            <v>0.93300000000000005</v>
          </cell>
          <cell r="D1196">
            <v>0.75770000000000004</v>
          </cell>
          <cell r="E1196">
            <v>9.6100000000000005E-2</v>
          </cell>
          <cell r="F1196">
            <v>4.6300000000000001E-2</v>
          </cell>
          <cell r="G1196">
            <v>3.2899999999999999E-2</v>
          </cell>
          <cell r="H1196" t="e">
            <v>#N/A</v>
          </cell>
          <cell r="I1196" t="e">
            <v>#N/A</v>
          </cell>
          <cell r="J1196" t="e">
            <v>#N/A</v>
          </cell>
        </row>
        <row r="1197">
          <cell r="B1197">
            <v>5589664</v>
          </cell>
          <cell r="C1197">
            <v>1.0266999999999999</v>
          </cell>
          <cell r="D1197">
            <v>0.89770000000000005</v>
          </cell>
          <cell r="E1197">
            <v>9.2799999999999994E-2</v>
          </cell>
          <cell r="F1197">
            <v>2.92E-2</v>
          </cell>
          <cell r="G1197">
            <v>7.1000000000000004E-3</v>
          </cell>
          <cell r="H1197" t="e">
            <v>#N/A</v>
          </cell>
          <cell r="I1197" t="e">
            <v>#N/A</v>
          </cell>
          <cell r="J1197" t="e">
            <v>#N/A</v>
          </cell>
        </row>
        <row r="1198">
          <cell r="B1198">
            <v>5588513</v>
          </cell>
          <cell r="C1198">
            <v>2.4026999999999998</v>
          </cell>
          <cell r="D1198">
            <v>2.0066000000000002</v>
          </cell>
          <cell r="E1198">
            <v>0.26779999999999998</v>
          </cell>
          <cell r="F1198">
            <v>7.7799999999999994E-2</v>
          </cell>
          <cell r="G1198">
            <v>5.0599999999999999E-2</v>
          </cell>
          <cell r="H1198" t="e">
            <v>#N/A</v>
          </cell>
          <cell r="I1198" t="e">
            <v>#N/A</v>
          </cell>
          <cell r="J1198" t="e">
            <v>#N/A</v>
          </cell>
        </row>
        <row r="1199">
          <cell r="B1199">
            <v>5590552</v>
          </cell>
          <cell r="C1199">
            <v>7.8685</v>
          </cell>
          <cell r="D1199">
            <v>6.4447999999999999</v>
          </cell>
          <cell r="E1199">
            <v>1.0217000000000001</v>
          </cell>
          <cell r="F1199">
            <v>0.26529999999999998</v>
          </cell>
          <cell r="G1199">
            <v>0.13700000000000001</v>
          </cell>
          <cell r="I1199" t="e">
            <v>#N/A</v>
          </cell>
          <cell r="J1199" t="e">
            <v>#N/A</v>
          </cell>
        </row>
        <row r="1201">
          <cell r="B1201" t="str">
            <v>Evolução DEC Unidade Oeste</v>
          </cell>
        </row>
        <row r="1202">
          <cell r="B1202" t="str">
            <v>CONSUM</v>
          </cell>
          <cell r="C1202" t="str">
            <v>TOTAL</v>
          </cell>
          <cell r="D1202" t="str">
            <v>NPROG</v>
          </cell>
          <cell r="E1202" t="str">
            <v>PROG</v>
          </cell>
          <cell r="F1202" t="str">
            <v>SUBT INT</v>
          </cell>
          <cell r="G1202" t="str">
            <v>SUBT EXT</v>
          </cell>
        </row>
        <row r="1203">
          <cell r="B1203">
            <v>780304</v>
          </cell>
          <cell r="C1203">
            <v>1.3772</v>
          </cell>
          <cell r="D1203">
            <v>1.2272000000000001</v>
          </cell>
          <cell r="E1203">
            <v>4.7100000000000003E-2</v>
          </cell>
          <cell r="F1203">
            <v>0.10290000000000001</v>
          </cell>
          <cell r="G1203">
            <v>0</v>
          </cell>
          <cell r="H1203" t="e">
            <v>#N/A</v>
          </cell>
          <cell r="I1203" t="e">
            <v>#N/A</v>
          </cell>
          <cell r="J1203" t="e">
            <v>#N/A</v>
          </cell>
        </row>
        <row r="1204">
          <cell r="B1204">
            <v>779857</v>
          </cell>
          <cell r="C1204">
            <v>1.0371999999999999</v>
          </cell>
          <cell r="D1204">
            <v>0.97319999999999995</v>
          </cell>
          <cell r="E1204">
            <v>4.1700000000000001E-2</v>
          </cell>
          <cell r="F1204">
            <v>1.9400000000000001E-2</v>
          </cell>
          <cell r="G1204">
            <v>2.8999999999999998E-3</v>
          </cell>
          <cell r="H1204" t="e">
            <v>#N/A</v>
          </cell>
          <cell r="I1204" t="e">
            <v>#N/A</v>
          </cell>
          <cell r="J1204" t="e">
            <v>#N/A</v>
          </cell>
        </row>
        <row r="1205">
          <cell r="B1205">
            <v>779604</v>
          </cell>
          <cell r="C1205">
            <v>1.6356999999999999</v>
          </cell>
          <cell r="D1205">
            <v>1.3602000000000001</v>
          </cell>
          <cell r="E1205">
            <v>5.0900000000000001E-2</v>
          </cell>
          <cell r="F1205">
            <v>6.4500000000000002E-2</v>
          </cell>
          <cell r="G1205">
            <v>0.16009999999999999</v>
          </cell>
          <cell r="H1205" t="e">
            <v>#N/A</v>
          </cell>
          <cell r="I1205" t="e">
            <v>#N/A</v>
          </cell>
          <cell r="J1205" t="e">
            <v>#N/A</v>
          </cell>
        </row>
        <row r="1206">
          <cell r="B1206">
            <v>779922</v>
          </cell>
          <cell r="C1206">
            <v>4.05</v>
          </cell>
          <cell r="D1206">
            <v>3.5606</v>
          </cell>
          <cell r="E1206">
            <v>0.13969999999999999</v>
          </cell>
          <cell r="F1206">
            <v>0.18679999999999999</v>
          </cell>
          <cell r="G1206">
            <v>0.16289999999999999</v>
          </cell>
          <cell r="H1206" t="e">
            <v>#N/A</v>
          </cell>
          <cell r="I1206" t="e">
            <v>#N/A</v>
          </cell>
          <cell r="J1206" t="e">
            <v>#N/A</v>
          </cell>
        </row>
        <row r="1207">
          <cell r="B1207">
            <v>779573</v>
          </cell>
          <cell r="C1207">
            <v>0.91659999999999997</v>
          </cell>
          <cell r="D1207">
            <v>0.7379</v>
          </cell>
          <cell r="E1207">
            <v>0.16930000000000001</v>
          </cell>
          <cell r="F1207">
            <v>9.4000000000000004E-3</v>
          </cell>
          <cell r="G1207">
            <v>0</v>
          </cell>
          <cell r="H1207" t="e">
            <v>#N/A</v>
          </cell>
          <cell r="I1207" t="e">
            <v>#N/A</v>
          </cell>
          <cell r="J1207" t="e">
            <v>#N/A</v>
          </cell>
        </row>
        <row r="1208">
          <cell r="B1208">
            <v>779567</v>
          </cell>
          <cell r="C1208">
            <v>0.78869999999999996</v>
          </cell>
          <cell r="D1208">
            <v>0.59460000000000002</v>
          </cell>
          <cell r="E1208">
            <v>0.15540000000000001</v>
          </cell>
          <cell r="F1208">
            <v>3.6200000000000003E-2</v>
          </cell>
          <cell r="G1208">
            <v>2.3999999999999998E-3</v>
          </cell>
          <cell r="H1208" t="e">
            <v>#N/A</v>
          </cell>
          <cell r="I1208" t="e">
            <v>#N/A</v>
          </cell>
          <cell r="J1208" t="e">
            <v>#N/A</v>
          </cell>
        </row>
        <row r="1209">
          <cell r="B1209">
            <v>779567</v>
          </cell>
          <cell r="C1209">
            <v>0.86980000000000002</v>
          </cell>
          <cell r="D1209">
            <v>0.75829999999999997</v>
          </cell>
          <cell r="E1209">
            <v>0.10390000000000001</v>
          </cell>
          <cell r="F1209">
            <v>7.6E-3</v>
          </cell>
          <cell r="G1209">
            <v>0</v>
          </cell>
          <cell r="H1209" t="e">
            <v>#N/A</v>
          </cell>
          <cell r="I1209" t="e">
            <v>#N/A</v>
          </cell>
          <cell r="J1209" t="e">
            <v>#N/A</v>
          </cell>
        </row>
        <row r="1210">
          <cell r="B1210">
            <v>779569</v>
          </cell>
          <cell r="C1210">
            <v>2.5750999999999999</v>
          </cell>
          <cell r="D1210">
            <v>2.0908000000000002</v>
          </cell>
          <cell r="E1210">
            <v>0.42859999999999998</v>
          </cell>
          <cell r="F1210">
            <v>5.3199999999999997E-2</v>
          </cell>
          <cell r="G1210">
            <v>2.3999999999999998E-3</v>
          </cell>
          <cell r="H1210" t="e">
            <v>#N/A</v>
          </cell>
          <cell r="I1210" t="e">
            <v>#N/A</v>
          </cell>
          <cell r="J1210" t="e">
            <v>#N/A</v>
          </cell>
        </row>
        <row r="1211">
          <cell r="B1211">
            <v>779731</v>
          </cell>
          <cell r="C1211">
            <v>1.4439</v>
          </cell>
          <cell r="D1211">
            <v>1.3265</v>
          </cell>
          <cell r="E1211">
            <v>0.1</v>
          </cell>
          <cell r="F1211">
            <v>1.6799999999999999E-2</v>
          </cell>
          <cell r="G1211">
            <v>5.9999999999999995E-4</v>
          </cell>
          <cell r="H1211" t="e">
            <v>#N/A</v>
          </cell>
          <cell r="I1211" t="e">
            <v>#N/A</v>
          </cell>
          <cell r="J1211" t="e">
            <v>#N/A</v>
          </cell>
        </row>
        <row r="1212">
          <cell r="B1212">
            <v>779623</v>
          </cell>
          <cell r="C1212">
            <v>0.8629</v>
          </cell>
          <cell r="D1212">
            <v>0.6915</v>
          </cell>
          <cell r="E1212">
            <v>0.1024</v>
          </cell>
          <cell r="F1212">
            <v>5.2999999999999999E-2</v>
          </cell>
          <cell r="G1212">
            <v>1.6E-2</v>
          </cell>
          <cell r="H1212" t="e">
            <v>#N/A</v>
          </cell>
          <cell r="I1212" t="e">
            <v>#N/A</v>
          </cell>
          <cell r="J1212" t="e">
            <v>#N/A</v>
          </cell>
        </row>
        <row r="1213">
          <cell r="B1213">
            <v>779702</v>
          </cell>
          <cell r="C1213">
            <v>1.242</v>
          </cell>
          <cell r="D1213">
            <v>1.0504</v>
          </cell>
          <cell r="E1213">
            <v>0.1472</v>
          </cell>
          <cell r="F1213">
            <v>3.2899999999999999E-2</v>
          </cell>
          <cell r="G1213">
            <v>1.14E-2</v>
          </cell>
          <cell r="H1213" t="e">
            <v>#N/A</v>
          </cell>
          <cell r="I1213" t="e">
            <v>#N/A</v>
          </cell>
          <cell r="J1213" t="e">
            <v>#N/A</v>
          </cell>
        </row>
        <row r="1214">
          <cell r="B1214">
            <v>779685</v>
          </cell>
          <cell r="C1214">
            <v>3.5488</v>
          </cell>
          <cell r="D1214">
            <v>3.0684</v>
          </cell>
          <cell r="E1214">
            <v>0.34960000000000002</v>
          </cell>
          <cell r="F1214">
            <v>0.1027</v>
          </cell>
          <cell r="G1214">
            <v>2.8000000000000001E-2</v>
          </cell>
          <cell r="H1214" t="e">
            <v>#N/A</v>
          </cell>
          <cell r="I1214" t="e">
            <v>#N/A</v>
          </cell>
          <cell r="J1214" t="e">
            <v>#N/A</v>
          </cell>
        </row>
        <row r="1215">
          <cell r="B1215">
            <v>779593</v>
          </cell>
          <cell r="C1215">
            <v>0.77780000000000005</v>
          </cell>
          <cell r="D1215">
            <v>0.57969999999999999</v>
          </cell>
          <cell r="E1215">
            <v>0.12189999999999999</v>
          </cell>
          <cell r="F1215">
            <v>0</v>
          </cell>
          <cell r="G1215">
            <v>7.6300000000000007E-2</v>
          </cell>
          <cell r="H1215" t="e">
            <v>#N/A</v>
          </cell>
          <cell r="I1215" t="e">
            <v>#N/A</v>
          </cell>
          <cell r="J1215" t="e">
            <v>#N/A</v>
          </cell>
        </row>
        <row r="1216">
          <cell r="B1216">
            <v>779928</v>
          </cell>
          <cell r="C1216">
            <v>1.4481999999999999</v>
          </cell>
          <cell r="D1216">
            <v>1.3179000000000001</v>
          </cell>
          <cell r="E1216">
            <v>6.6299999999999998E-2</v>
          </cell>
          <cell r="F1216">
            <v>2.4400000000000002E-2</v>
          </cell>
          <cell r="G1216">
            <v>3.95E-2</v>
          </cell>
          <cell r="H1216" t="e">
            <v>#N/A</v>
          </cell>
          <cell r="I1216" t="e">
            <v>#N/A</v>
          </cell>
          <cell r="J1216" t="e">
            <v>#N/A</v>
          </cell>
        </row>
        <row r="1217">
          <cell r="B1217">
            <v>779792</v>
          </cell>
          <cell r="C1217">
            <v>1.7870999999999999</v>
          </cell>
          <cell r="D1217">
            <v>1.6388</v>
          </cell>
          <cell r="E1217">
            <v>9.69E-2</v>
          </cell>
          <cell r="F1217">
            <v>5.1499999999999997E-2</v>
          </cell>
          <cell r="G1217">
            <v>0</v>
          </cell>
          <cell r="H1217" t="e">
            <v>#N/A</v>
          </cell>
          <cell r="I1217" t="e">
            <v>#N/A</v>
          </cell>
          <cell r="J1217" t="e">
            <v>#N/A</v>
          </cell>
        </row>
        <row r="1218">
          <cell r="B1218">
            <v>779771</v>
          </cell>
          <cell r="C1218">
            <v>4.0133000000000001</v>
          </cell>
          <cell r="D1218">
            <v>3.5366</v>
          </cell>
          <cell r="E1218">
            <v>0.28510000000000002</v>
          </cell>
          <cell r="F1218">
            <v>7.5899999999999995E-2</v>
          </cell>
          <cell r="G1218">
            <v>0.1158</v>
          </cell>
          <cell r="H1218" t="e">
            <v>#N/A</v>
          </cell>
          <cell r="I1218" t="e">
            <v>#N/A</v>
          </cell>
          <cell r="J1218" t="e">
            <v>#N/A</v>
          </cell>
        </row>
        <row r="1219">
          <cell r="B1219">
            <v>779737</v>
          </cell>
          <cell r="C1219">
            <v>14.1876</v>
          </cell>
          <cell r="D1219">
            <v>12.2567</v>
          </cell>
          <cell r="E1219">
            <v>1.2029000000000001</v>
          </cell>
          <cell r="F1219">
            <v>0.41870000000000002</v>
          </cell>
          <cell r="G1219">
            <v>0.30919999999999997</v>
          </cell>
          <cell r="I1219" t="e">
            <v>#N/A</v>
          </cell>
          <cell r="J1219" t="e">
            <v>#N/A</v>
          </cell>
        </row>
        <row r="1221">
          <cell r="B1221" t="str">
            <v>Evolução DEC Unidade São Paulo Sul</v>
          </cell>
        </row>
        <row r="1222">
          <cell r="B1222" t="str">
            <v>CONSUM</v>
          </cell>
          <cell r="C1222" t="str">
            <v>TOTAL</v>
          </cell>
          <cell r="D1222" t="str">
            <v>NPROG</v>
          </cell>
          <cell r="E1222" t="str">
            <v>PROG</v>
          </cell>
          <cell r="F1222" t="str">
            <v>SUBT INT</v>
          </cell>
          <cell r="G1222" t="str">
            <v>SUBT EXT</v>
          </cell>
        </row>
        <row r="1223">
          <cell r="B1223">
            <v>993879</v>
          </cell>
          <cell r="C1223">
            <v>0.94</v>
          </cell>
          <cell r="D1223">
            <v>0.84950000000000003</v>
          </cell>
          <cell r="E1223">
            <v>8.8900000000000007E-2</v>
          </cell>
          <cell r="F1223">
            <v>1.6000000000000001E-3</v>
          </cell>
          <cell r="G1223">
            <v>0</v>
          </cell>
          <cell r="H1223" t="e">
            <v>#N/A</v>
          </cell>
          <cell r="I1223" t="e">
            <v>#N/A</v>
          </cell>
          <cell r="J1223" t="e">
            <v>#N/A</v>
          </cell>
        </row>
        <row r="1224">
          <cell r="B1224">
            <v>993360</v>
          </cell>
          <cell r="C1224">
            <v>0.6472</v>
          </cell>
          <cell r="D1224">
            <v>0.55200000000000005</v>
          </cell>
          <cell r="E1224">
            <v>8.5400000000000004E-2</v>
          </cell>
          <cell r="F1224">
            <v>9.7000000000000003E-3</v>
          </cell>
          <cell r="G1224">
            <v>0</v>
          </cell>
          <cell r="H1224" t="e">
            <v>#N/A</v>
          </cell>
          <cell r="I1224" t="e">
            <v>#N/A</v>
          </cell>
          <cell r="J1224" t="e">
            <v>#N/A</v>
          </cell>
        </row>
        <row r="1225">
          <cell r="B1225">
            <v>993453</v>
          </cell>
          <cell r="C1225">
            <v>1.1355</v>
          </cell>
          <cell r="D1225">
            <v>0.96740000000000004</v>
          </cell>
          <cell r="E1225">
            <v>0.114</v>
          </cell>
          <cell r="F1225">
            <v>1.9E-3</v>
          </cell>
          <cell r="G1225">
            <v>5.2200000000000003E-2</v>
          </cell>
          <cell r="H1225" t="e">
            <v>#N/A</v>
          </cell>
          <cell r="I1225" t="e">
            <v>#N/A</v>
          </cell>
          <cell r="J1225" t="e">
            <v>#N/A</v>
          </cell>
        </row>
        <row r="1226">
          <cell r="B1226">
            <v>993564</v>
          </cell>
          <cell r="C1226">
            <v>2.7227000000000001</v>
          </cell>
          <cell r="D1226">
            <v>2.3689</v>
          </cell>
          <cell r="E1226">
            <v>0.2883</v>
          </cell>
          <cell r="F1226">
            <v>1.32E-2</v>
          </cell>
          <cell r="G1226">
            <v>5.2200000000000003E-2</v>
          </cell>
          <cell r="H1226" t="e">
            <v>#N/A</v>
          </cell>
          <cell r="I1226" t="e">
            <v>#N/A</v>
          </cell>
          <cell r="J1226" t="e">
            <v>#N/A</v>
          </cell>
        </row>
        <row r="1227">
          <cell r="B1227">
            <v>993244</v>
          </cell>
          <cell r="C1227">
            <v>0.36480000000000001</v>
          </cell>
          <cell r="D1227">
            <v>0.3009</v>
          </cell>
          <cell r="E1227">
            <v>5.6899999999999999E-2</v>
          </cell>
          <cell r="F1227">
            <v>7.1000000000000004E-3</v>
          </cell>
          <cell r="G1227">
            <v>0</v>
          </cell>
          <cell r="H1227" t="e">
            <v>#N/A</v>
          </cell>
          <cell r="I1227" t="e">
            <v>#N/A</v>
          </cell>
          <cell r="J1227" t="e">
            <v>#N/A</v>
          </cell>
        </row>
        <row r="1228">
          <cell r="B1228">
            <v>993249</v>
          </cell>
          <cell r="C1228">
            <v>0.51829999999999998</v>
          </cell>
          <cell r="D1228">
            <v>0.42920000000000003</v>
          </cell>
          <cell r="E1228">
            <v>5.8900000000000001E-2</v>
          </cell>
          <cell r="F1228">
            <v>3.0200000000000001E-2</v>
          </cell>
          <cell r="G1228">
            <v>0</v>
          </cell>
          <cell r="H1228" t="e">
            <v>#N/A</v>
          </cell>
          <cell r="I1228" t="e">
            <v>#N/A</v>
          </cell>
          <cell r="J1228" t="e">
            <v>#N/A</v>
          </cell>
        </row>
        <row r="1229">
          <cell r="B1229">
            <v>993249</v>
          </cell>
          <cell r="C1229">
            <v>0.53720000000000001</v>
          </cell>
          <cell r="D1229">
            <v>0.44869999999999999</v>
          </cell>
          <cell r="E1229">
            <v>6.3E-2</v>
          </cell>
          <cell r="F1229">
            <v>2.5499999999999998E-2</v>
          </cell>
          <cell r="G1229">
            <v>0</v>
          </cell>
          <cell r="H1229" t="e">
            <v>#N/A</v>
          </cell>
          <cell r="I1229" t="e">
            <v>#N/A</v>
          </cell>
          <cell r="J1229" t="e">
            <v>#N/A</v>
          </cell>
        </row>
        <row r="1230">
          <cell r="B1230">
            <v>993247</v>
          </cell>
          <cell r="C1230">
            <v>1.4202999999999999</v>
          </cell>
          <cell r="D1230">
            <v>1.1788000000000001</v>
          </cell>
          <cell r="E1230">
            <v>0.17879999999999999</v>
          </cell>
          <cell r="F1230">
            <v>6.2799999999999995E-2</v>
          </cell>
          <cell r="G1230">
            <v>0</v>
          </cell>
          <cell r="H1230" t="e">
            <v>#N/A</v>
          </cell>
          <cell r="I1230" t="e">
            <v>#N/A</v>
          </cell>
          <cell r="J1230" t="e">
            <v>#N/A</v>
          </cell>
        </row>
        <row r="1231">
          <cell r="B1231">
            <v>993148</v>
          </cell>
          <cell r="C1231">
            <v>0.72619999999999996</v>
          </cell>
          <cell r="D1231">
            <v>0.64680000000000004</v>
          </cell>
          <cell r="E1231">
            <v>6.3899999999999998E-2</v>
          </cell>
          <cell r="F1231">
            <v>1.21E-2</v>
          </cell>
          <cell r="G1231">
            <v>3.3999999999999998E-3</v>
          </cell>
          <cell r="H1231" t="e">
            <v>#N/A</v>
          </cell>
          <cell r="I1231" t="e">
            <v>#N/A</v>
          </cell>
          <cell r="J1231" t="e">
            <v>#N/A</v>
          </cell>
        </row>
        <row r="1232">
          <cell r="B1232">
            <v>992632</v>
          </cell>
          <cell r="C1232">
            <v>0.61650000000000005</v>
          </cell>
          <cell r="D1232">
            <v>0.53449999999999998</v>
          </cell>
          <cell r="E1232">
            <v>6.7199999999999996E-2</v>
          </cell>
          <cell r="F1232">
            <v>1.4800000000000001E-2</v>
          </cell>
          <cell r="G1232">
            <v>0</v>
          </cell>
          <cell r="H1232" t="e">
            <v>#N/A</v>
          </cell>
          <cell r="I1232" t="e">
            <v>#N/A</v>
          </cell>
          <cell r="J1232" t="e">
            <v>#N/A</v>
          </cell>
        </row>
        <row r="1233">
          <cell r="B1233">
            <v>992289</v>
          </cell>
          <cell r="C1233">
            <v>0.74260000000000004</v>
          </cell>
          <cell r="D1233">
            <v>0.58630000000000004</v>
          </cell>
          <cell r="E1233">
            <v>0.14580000000000001</v>
          </cell>
          <cell r="F1233">
            <v>3.0999999999999999E-3</v>
          </cell>
          <cell r="G1233">
            <v>7.3000000000000001E-3</v>
          </cell>
          <cell r="H1233" t="e">
            <v>#N/A</v>
          </cell>
          <cell r="I1233" t="e">
            <v>#N/A</v>
          </cell>
          <cell r="J1233" t="e">
            <v>#N/A</v>
          </cell>
        </row>
        <row r="1234">
          <cell r="B1234">
            <v>992690</v>
          </cell>
          <cell r="C1234">
            <v>2.0853000000000002</v>
          </cell>
          <cell r="D1234">
            <v>1.7676000000000001</v>
          </cell>
          <cell r="E1234">
            <v>0.27689999999999998</v>
          </cell>
          <cell r="F1234">
            <v>0.03</v>
          </cell>
          <cell r="G1234">
            <v>1.0699999999999999E-2</v>
          </cell>
          <cell r="H1234" t="e">
            <v>#N/A</v>
          </cell>
          <cell r="I1234" t="e">
            <v>#N/A</v>
          </cell>
          <cell r="J1234" t="e">
            <v>#N/A</v>
          </cell>
        </row>
        <row r="1235">
          <cell r="B1235">
            <v>992059</v>
          </cell>
          <cell r="C1235">
            <v>0.58689999999999998</v>
          </cell>
          <cell r="D1235">
            <v>0.4904</v>
          </cell>
          <cell r="E1235">
            <v>9.4899999999999998E-2</v>
          </cell>
          <cell r="F1235">
            <v>1.6000000000000001E-3</v>
          </cell>
          <cell r="G1235">
            <v>0</v>
          </cell>
          <cell r="H1235" t="e">
            <v>#N/A</v>
          </cell>
          <cell r="I1235" t="e">
            <v>#N/A</v>
          </cell>
          <cell r="J1235" t="e">
            <v>#N/A</v>
          </cell>
        </row>
        <row r="1236">
          <cell r="B1236">
            <v>992506</v>
          </cell>
          <cell r="C1236">
            <v>1.4004000000000001</v>
          </cell>
          <cell r="D1236">
            <v>1.2040999999999999</v>
          </cell>
          <cell r="E1236">
            <v>7.3200000000000001E-2</v>
          </cell>
          <cell r="F1236">
            <v>9.06E-2</v>
          </cell>
          <cell r="G1236">
            <v>3.2599999999999997E-2</v>
          </cell>
          <cell r="H1236" t="e">
            <v>#N/A</v>
          </cell>
          <cell r="I1236" t="e">
            <v>#N/A</v>
          </cell>
          <cell r="J1236" t="e">
            <v>#N/A</v>
          </cell>
        </row>
        <row r="1237">
          <cell r="B1237">
            <v>992549</v>
          </cell>
          <cell r="C1237">
            <v>1.2119</v>
          </cell>
          <cell r="D1237">
            <v>1.1279999999999999</v>
          </cell>
          <cell r="E1237">
            <v>5.3600000000000002E-2</v>
          </cell>
          <cell r="F1237">
            <v>3.04E-2</v>
          </cell>
          <cell r="G1237">
            <v>0</v>
          </cell>
          <cell r="H1237" t="e">
            <v>#N/A</v>
          </cell>
          <cell r="I1237" t="e">
            <v>#N/A</v>
          </cell>
          <cell r="J1237" t="e">
            <v>#N/A</v>
          </cell>
        </row>
        <row r="1238">
          <cell r="B1238">
            <v>992371</v>
          </cell>
          <cell r="C1238">
            <v>3.1993999999999998</v>
          </cell>
          <cell r="D1238">
            <v>2.8227000000000002</v>
          </cell>
          <cell r="E1238">
            <v>0.22170000000000001</v>
          </cell>
          <cell r="F1238">
            <v>0.1226</v>
          </cell>
          <cell r="G1238">
            <v>3.2599999999999997E-2</v>
          </cell>
          <cell r="H1238" t="e">
            <v>#N/A</v>
          </cell>
          <cell r="I1238" t="e">
            <v>#N/A</v>
          </cell>
          <cell r="J1238" t="e">
            <v>#N/A</v>
          </cell>
        </row>
        <row r="1239">
          <cell r="B1239">
            <v>992968</v>
          </cell>
          <cell r="C1239">
            <v>9.4273000000000007</v>
          </cell>
          <cell r="D1239">
            <v>8.1377000000000006</v>
          </cell>
          <cell r="E1239">
            <v>0.9657</v>
          </cell>
          <cell r="F1239">
            <v>0.2286</v>
          </cell>
          <cell r="G1239">
            <v>9.5500000000000002E-2</v>
          </cell>
          <cell r="I1239" t="e">
            <v>#N/A</v>
          </cell>
          <cell r="J1239" t="e">
            <v>#N/A</v>
          </cell>
        </row>
        <row r="1241">
          <cell r="B1241" t="str">
            <v>Evolução DEC Unidade Anhembi</v>
          </cell>
        </row>
        <row r="1242">
          <cell r="B1242" t="str">
            <v>CONSUM</v>
          </cell>
          <cell r="C1242" t="str">
            <v>TOTAL</v>
          </cell>
          <cell r="D1242" t="str">
            <v>NPROG</v>
          </cell>
          <cell r="E1242" t="str">
            <v>PROG</v>
          </cell>
          <cell r="F1242" t="str">
            <v>SUBT INT</v>
          </cell>
          <cell r="G1242" t="str">
            <v>SUBT EXT</v>
          </cell>
        </row>
        <row r="1243">
          <cell r="B1243">
            <v>787342</v>
          </cell>
          <cell r="C1243">
            <v>0.95440000000000003</v>
          </cell>
          <cell r="D1243">
            <v>0.69399999999999995</v>
          </cell>
          <cell r="E1243">
            <v>0.20280000000000001</v>
          </cell>
          <cell r="F1243">
            <v>5.7599999999999998E-2</v>
          </cell>
          <cell r="G1243">
            <v>0</v>
          </cell>
          <cell r="H1243" t="e">
            <v>#N/A</v>
          </cell>
          <cell r="I1243" t="e">
            <v>#N/A</v>
          </cell>
          <cell r="J1243" t="e">
            <v>#N/A</v>
          </cell>
        </row>
        <row r="1244">
          <cell r="B1244">
            <v>787030</v>
          </cell>
          <cell r="C1244">
            <v>0.5494</v>
          </cell>
          <cell r="D1244">
            <v>0.40060000000000001</v>
          </cell>
          <cell r="E1244">
            <v>0.14130000000000001</v>
          </cell>
          <cell r="F1244">
            <v>7.4000000000000003E-3</v>
          </cell>
          <cell r="G1244">
            <v>0</v>
          </cell>
          <cell r="H1244" t="e">
            <v>#N/A</v>
          </cell>
          <cell r="I1244" t="e">
            <v>#N/A</v>
          </cell>
          <cell r="J1244" t="e">
            <v>#N/A</v>
          </cell>
        </row>
        <row r="1245">
          <cell r="B1245">
            <v>786989</v>
          </cell>
          <cell r="C1245">
            <v>0.88719999999999999</v>
          </cell>
          <cell r="D1245">
            <v>0.46039999999999998</v>
          </cell>
          <cell r="E1245">
            <v>0.10920000000000001</v>
          </cell>
          <cell r="F1245">
            <v>0.12</v>
          </cell>
          <cell r="G1245">
            <v>0.19769999999999999</v>
          </cell>
          <cell r="H1245" t="e">
            <v>#N/A</v>
          </cell>
          <cell r="I1245" t="e">
            <v>#N/A</v>
          </cell>
          <cell r="J1245" t="e">
            <v>#N/A</v>
          </cell>
        </row>
        <row r="1246">
          <cell r="B1246">
            <v>787120</v>
          </cell>
          <cell r="C1246">
            <v>2.3910999999999998</v>
          </cell>
          <cell r="D1246">
            <v>1.5550999999999999</v>
          </cell>
          <cell r="E1246">
            <v>0.45329999999999998</v>
          </cell>
          <cell r="F1246">
            <v>0.185</v>
          </cell>
          <cell r="G1246">
            <v>0.19769999999999999</v>
          </cell>
          <cell r="H1246" t="e">
            <v>#N/A</v>
          </cell>
          <cell r="I1246" t="e">
            <v>#N/A</v>
          </cell>
          <cell r="J1246" t="e">
            <v>#N/A</v>
          </cell>
        </row>
        <row r="1247">
          <cell r="B1247">
            <v>786787</v>
          </cell>
          <cell r="C1247">
            <v>0.1893</v>
          </cell>
          <cell r="D1247">
            <v>8.6599999999999996E-2</v>
          </cell>
          <cell r="E1247">
            <v>0.1026</v>
          </cell>
          <cell r="F1247">
            <v>0</v>
          </cell>
          <cell r="G1247">
            <v>0</v>
          </cell>
          <cell r="H1247" t="e">
            <v>#N/A</v>
          </cell>
          <cell r="I1247" t="e">
            <v>#N/A</v>
          </cell>
          <cell r="J1247" t="e">
            <v>#N/A</v>
          </cell>
        </row>
        <row r="1248">
          <cell r="B1248">
            <v>786787</v>
          </cell>
          <cell r="C1248">
            <v>0.23630000000000001</v>
          </cell>
          <cell r="D1248">
            <v>0.16830000000000001</v>
          </cell>
          <cell r="E1248">
            <v>6.8000000000000005E-2</v>
          </cell>
          <cell r="F1248">
            <v>0</v>
          </cell>
          <cell r="G1248">
            <v>0</v>
          </cell>
          <cell r="H1248" t="e">
            <v>#N/A</v>
          </cell>
          <cell r="I1248" t="e">
            <v>#N/A</v>
          </cell>
          <cell r="J1248" t="e">
            <v>#N/A</v>
          </cell>
        </row>
        <row r="1249">
          <cell r="B1249">
            <v>786325</v>
          </cell>
          <cell r="C1249">
            <v>0.34760000000000002</v>
          </cell>
          <cell r="D1249">
            <v>0.2898</v>
          </cell>
          <cell r="E1249">
            <v>5.7799999999999997E-2</v>
          </cell>
          <cell r="F1249">
            <v>0</v>
          </cell>
          <cell r="G1249">
            <v>0</v>
          </cell>
          <cell r="H1249" t="e">
            <v>#N/A</v>
          </cell>
          <cell r="I1249" t="e">
            <v>#N/A</v>
          </cell>
          <cell r="J1249" t="e">
            <v>#N/A</v>
          </cell>
        </row>
        <row r="1250">
          <cell r="B1250">
            <v>786633</v>
          </cell>
          <cell r="C1250">
            <v>0.77310000000000001</v>
          </cell>
          <cell r="D1250">
            <v>0.54459999999999997</v>
          </cell>
          <cell r="E1250">
            <v>0.22839999999999999</v>
          </cell>
          <cell r="F1250">
            <v>0</v>
          </cell>
          <cell r="G1250">
            <v>0</v>
          </cell>
          <cell r="H1250" t="e">
            <v>#N/A</v>
          </cell>
          <cell r="I1250" t="e">
            <v>#N/A</v>
          </cell>
          <cell r="J1250" t="e">
            <v>#N/A</v>
          </cell>
        </row>
        <row r="1251">
          <cell r="B1251">
            <v>786301</v>
          </cell>
          <cell r="C1251">
            <v>0.96830000000000005</v>
          </cell>
          <cell r="D1251">
            <v>0.72270000000000001</v>
          </cell>
          <cell r="E1251">
            <v>9.3200000000000005E-2</v>
          </cell>
          <cell r="F1251">
            <v>0.15240000000000001</v>
          </cell>
          <cell r="G1251">
            <v>0</v>
          </cell>
          <cell r="H1251" t="e">
            <v>#N/A</v>
          </cell>
          <cell r="I1251" t="e">
            <v>#N/A</v>
          </cell>
          <cell r="J1251" t="e">
            <v>#N/A</v>
          </cell>
        </row>
        <row r="1252">
          <cell r="B1252">
            <v>785791</v>
          </cell>
          <cell r="C1252">
            <v>0.4592</v>
          </cell>
          <cell r="D1252">
            <v>0.2707</v>
          </cell>
          <cell r="E1252">
            <v>0.17030000000000001</v>
          </cell>
          <cell r="F1252">
            <v>1.8100000000000002E-2</v>
          </cell>
          <cell r="G1252">
            <v>0</v>
          </cell>
          <cell r="H1252" t="e">
            <v>#N/A</v>
          </cell>
          <cell r="I1252" t="e">
            <v>#N/A</v>
          </cell>
          <cell r="J1252" t="e">
            <v>#N/A</v>
          </cell>
        </row>
        <row r="1253">
          <cell r="B1253">
            <v>785678</v>
          </cell>
          <cell r="C1253">
            <v>0.45610000000000001</v>
          </cell>
          <cell r="D1253">
            <v>0.251</v>
          </cell>
          <cell r="E1253">
            <v>0.1215</v>
          </cell>
          <cell r="F1253">
            <v>2.1999999999999999E-2</v>
          </cell>
          <cell r="G1253">
            <v>6.1499999999999999E-2</v>
          </cell>
          <cell r="H1253" t="e">
            <v>#N/A</v>
          </cell>
          <cell r="I1253" t="e">
            <v>#N/A</v>
          </cell>
          <cell r="J1253" t="e">
            <v>#N/A</v>
          </cell>
        </row>
        <row r="1254">
          <cell r="B1254">
            <v>785923</v>
          </cell>
          <cell r="C1254">
            <v>1.8837999999999999</v>
          </cell>
          <cell r="D1254">
            <v>1.2445999999999999</v>
          </cell>
          <cell r="E1254">
            <v>0.38500000000000001</v>
          </cell>
          <cell r="F1254">
            <v>0.19259999999999999</v>
          </cell>
          <cell r="G1254">
            <v>6.1499999999999999E-2</v>
          </cell>
          <cell r="H1254" t="e">
            <v>#N/A</v>
          </cell>
          <cell r="I1254" t="e">
            <v>#N/A</v>
          </cell>
          <cell r="J1254" t="e">
            <v>#N/A</v>
          </cell>
        </row>
        <row r="1255">
          <cell r="B1255">
            <v>785465</v>
          </cell>
          <cell r="C1255">
            <v>0.2732</v>
          </cell>
          <cell r="D1255">
            <v>0.2117</v>
          </cell>
          <cell r="E1255">
            <v>6.1499999999999999E-2</v>
          </cell>
          <cell r="F1255">
            <v>0</v>
          </cell>
          <cell r="G1255">
            <v>0</v>
          </cell>
          <cell r="H1255" t="e">
            <v>#N/A</v>
          </cell>
          <cell r="I1255" t="e">
            <v>#N/A</v>
          </cell>
          <cell r="J1255" t="e">
            <v>#N/A</v>
          </cell>
        </row>
        <row r="1256">
          <cell r="B1256">
            <v>785527</v>
          </cell>
          <cell r="C1256">
            <v>0.95440000000000003</v>
          </cell>
          <cell r="D1256">
            <v>0.60440000000000005</v>
          </cell>
          <cell r="E1256">
            <v>0.18840000000000001</v>
          </cell>
          <cell r="F1256">
            <v>3.7100000000000001E-2</v>
          </cell>
          <cell r="G1256">
            <v>0.1245</v>
          </cell>
          <cell r="H1256" t="e">
            <v>#N/A</v>
          </cell>
          <cell r="I1256" t="e">
            <v>#N/A</v>
          </cell>
          <cell r="J1256" t="e">
            <v>#N/A</v>
          </cell>
        </row>
        <row r="1257">
          <cell r="B1257">
            <v>785338</v>
          </cell>
          <cell r="C1257">
            <v>0.77500000000000002</v>
          </cell>
          <cell r="D1257">
            <v>0.61860000000000004</v>
          </cell>
          <cell r="E1257">
            <v>0.12520000000000001</v>
          </cell>
          <cell r="F1257">
            <v>3.1199999999999999E-2</v>
          </cell>
          <cell r="G1257">
            <v>0</v>
          </cell>
          <cell r="H1257" t="e">
            <v>#N/A</v>
          </cell>
          <cell r="I1257" t="e">
            <v>#N/A</v>
          </cell>
          <cell r="J1257" t="e">
            <v>#N/A</v>
          </cell>
        </row>
        <row r="1258">
          <cell r="B1258">
            <v>785443</v>
          </cell>
          <cell r="C1258">
            <v>2.0026000000000002</v>
          </cell>
          <cell r="D1258">
            <v>1.4347000000000001</v>
          </cell>
          <cell r="E1258">
            <v>0.37509999999999999</v>
          </cell>
          <cell r="F1258">
            <v>6.83E-2</v>
          </cell>
          <cell r="G1258">
            <v>0.1245</v>
          </cell>
          <cell r="H1258" t="e">
            <v>#N/A</v>
          </cell>
          <cell r="I1258" t="e">
            <v>#N/A</v>
          </cell>
          <cell r="J1258" t="e">
            <v>#N/A</v>
          </cell>
        </row>
        <row r="1259">
          <cell r="B1259">
            <v>786280</v>
          </cell>
          <cell r="C1259">
            <v>7.0506000000000002</v>
          </cell>
          <cell r="D1259">
            <v>4.7788000000000004</v>
          </cell>
          <cell r="E1259">
            <v>1.4418</v>
          </cell>
          <cell r="F1259">
            <v>0.44590000000000002</v>
          </cell>
          <cell r="G1259">
            <v>0.38369999999999999</v>
          </cell>
          <cell r="I1259" t="e">
            <v>#N/A</v>
          </cell>
          <cell r="J1259" t="e">
            <v>#N/A</v>
          </cell>
        </row>
        <row r="1261">
          <cell r="B1261" t="str">
            <v>Evolução DEC Unidade Centro</v>
          </cell>
        </row>
        <row r="1262">
          <cell r="B1262" t="str">
            <v>CONSUM</v>
          </cell>
          <cell r="C1262" t="str">
            <v>TOTAL</v>
          </cell>
          <cell r="D1262" t="str">
            <v>NPROG</v>
          </cell>
          <cell r="E1262" t="str">
            <v>PROG</v>
          </cell>
          <cell r="F1262" t="str">
            <v>SUBT INT</v>
          </cell>
          <cell r="G1262" t="str">
            <v>SUBT EXT</v>
          </cell>
        </row>
        <row r="1263">
          <cell r="B1263">
            <v>694757</v>
          </cell>
          <cell r="C1263">
            <v>0.56110000000000004</v>
          </cell>
          <cell r="D1263">
            <v>0.47560000000000002</v>
          </cell>
          <cell r="E1263">
            <v>7.2099999999999997E-2</v>
          </cell>
          <cell r="F1263">
            <v>1.34E-2</v>
          </cell>
          <cell r="G1263">
            <v>0</v>
          </cell>
          <cell r="H1263" t="e">
            <v>#N/A</v>
          </cell>
          <cell r="I1263" t="e">
            <v>#N/A</v>
          </cell>
          <cell r="J1263" t="e">
            <v>#N/A</v>
          </cell>
        </row>
        <row r="1264">
          <cell r="B1264">
            <v>694475</v>
          </cell>
          <cell r="C1264">
            <v>0.28649999999999998</v>
          </cell>
          <cell r="D1264">
            <v>0.248</v>
          </cell>
          <cell r="E1264">
            <v>3.6299999999999999E-2</v>
          </cell>
          <cell r="F1264">
            <v>2.0999999999999999E-3</v>
          </cell>
          <cell r="G1264">
            <v>0</v>
          </cell>
          <cell r="H1264" t="e">
            <v>#N/A</v>
          </cell>
          <cell r="I1264" t="e">
            <v>#N/A</v>
          </cell>
          <cell r="J1264" t="e">
            <v>#N/A</v>
          </cell>
        </row>
        <row r="1265">
          <cell r="B1265">
            <v>694687</v>
          </cell>
          <cell r="C1265">
            <v>0.51729999999999998</v>
          </cell>
          <cell r="D1265">
            <v>0.39600000000000002</v>
          </cell>
          <cell r="E1265">
            <v>7.2700000000000001E-2</v>
          </cell>
          <cell r="F1265">
            <v>3.3E-3</v>
          </cell>
          <cell r="G1265">
            <v>4.53E-2</v>
          </cell>
          <cell r="H1265" t="e">
            <v>#N/A</v>
          </cell>
          <cell r="I1265" t="e">
            <v>#N/A</v>
          </cell>
          <cell r="J1265" t="e">
            <v>#N/A</v>
          </cell>
        </row>
        <row r="1266">
          <cell r="B1266">
            <v>694640</v>
          </cell>
          <cell r="C1266">
            <v>1.365</v>
          </cell>
          <cell r="D1266">
            <v>1.1195999999999999</v>
          </cell>
          <cell r="E1266">
            <v>0.18110000000000001</v>
          </cell>
          <cell r="F1266">
            <v>1.8800000000000001E-2</v>
          </cell>
          <cell r="G1266">
            <v>4.53E-2</v>
          </cell>
          <cell r="H1266" t="e">
            <v>#N/A</v>
          </cell>
          <cell r="I1266" t="e">
            <v>#N/A</v>
          </cell>
          <cell r="J1266" t="e">
            <v>#N/A</v>
          </cell>
        </row>
        <row r="1267">
          <cell r="B1267">
            <v>694544</v>
          </cell>
          <cell r="C1267">
            <v>0.2324</v>
          </cell>
          <cell r="D1267">
            <v>0.16220000000000001</v>
          </cell>
          <cell r="E1267">
            <v>6.1499999999999999E-2</v>
          </cell>
          <cell r="F1267">
            <v>6.8999999999999999E-3</v>
          </cell>
          <cell r="G1267">
            <v>1.8E-3</v>
          </cell>
          <cell r="H1267" t="e">
            <v>#N/A</v>
          </cell>
          <cell r="I1267" t="e">
            <v>#N/A</v>
          </cell>
          <cell r="J1267" t="e">
            <v>#N/A</v>
          </cell>
        </row>
        <row r="1268">
          <cell r="B1268">
            <v>694489</v>
          </cell>
          <cell r="C1268">
            <v>0.307</v>
          </cell>
          <cell r="D1268">
            <v>0.21790000000000001</v>
          </cell>
          <cell r="E1268">
            <v>7.4999999999999997E-2</v>
          </cell>
          <cell r="F1268">
            <v>1.41E-2</v>
          </cell>
          <cell r="G1268">
            <v>0</v>
          </cell>
          <cell r="H1268" t="e">
            <v>#N/A</v>
          </cell>
          <cell r="I1268" t="e">
            <v>#N/A</v>
          </cell>
          <cell r="J1268" t="e">
            <v>#N/A</v>
          </cell>
        </row>
        <row r="1269">
          <cell r="B1269">
            <v>694488</v>
          </cell>
          <cell r="C1269">
            <v>0.23949999999999999</v>
          </cell>
          <cell r="D1269">
            <v>0.191</v>
          </cell>
          <cell r="E1269">
            <v>4.2599999999999999E-2</v>
          </cell>
          <cell r="F1269">
            <v>5.8999999999999999E-3</v>
          </cell>
          <cell r="G1269">
            <v>0</v>
          </cell>
          <cell r="H1269" t="e">
            <v>#N/A</v>
          </cell>
          <cell r="I1269" t="e">
            <v>#N/A</v>
          </cell>
          <cell r="J1269" t="e">
            <v>#N/A</v>
          </cell>
        </row>
        <row r="1270">
          <cell r="B1270">
            <v>694507</v>
          </cell>
          <cell r="C1270">
            <v>0.77890000000000004</v>
          </cell>
          <cell r="D1270">
            <v>0.57110000000000005</v>
          </cell>
          <cell r="E1270">
            <v>0.17910000000000001</v>
          </cell>
          <cell r="F1270">
            <v>2.69E-2</v>
          </cell>
          <cell r="G1270">
            <v>1.8E-3</v>
          </cell>
          <cell r="H1270" t="e">
            <v>#N/A</v>
          </cell>
          <cell r="I1270" t="e">
            <v>#N/A</v>
          </cell>
          <cell r="J1270" t="e">
            <v>#N/A</v>
          </cell>
        </row>
        <row r="1271">
          <cell r="B1271">
            <v>695130</v>
          </cell>
          <cell r="C1271">
            <v>0.48110000000000003</v>
          </cell>
          <cell r="D1271">
            <v>0.35199999999999998</v>
          </cell>
          <cell r="E1271">
            <v>9.1399999999999995E-2</v>
          </cell>
          <cell r="F1271">
            <v>3.5299999999999998E-2</v>
          </cell>
          <cell r="G1271">
            <v>2.5000000000000001E-3</v>
          </cell>
          <cell r="H1271" t="e">
            <v>#N/A</v>
          </cell>
          <cell r="I1271" t="e">
            <v>#N/A</v>
          </cell>
          <cell r="J1271" t="e">
            <v>#N/A</v>
          </cell>
        </row>
        <row r="1272">
          <cell r="B1272">
            <v>695326</v>
          </cell>
          <cell r="C1272">
            <v>0.29360000000000003</v>
          </cell>
          <cell r="D1272">
            <v>0.2132</v>
          </cell>
          <cell r="E1272">
            <v>6.7900000000000002E-2</v>
          </cell>
          <cell r="F1272">
            <v>1.24E-2</v>
          </cell>
          <cell r="G1272">
            <v>0</v>
          </cell>
          <cell r="H1272" t="e">
            <v>#N/A</v>
          </cell>
          <cell r="I1272" t="e">
            <v>#N/A</v>
          </cell>
          <cell r="J1272" t="e">
            <v>#N/A</v>
          </cell>
        </row>
        <row r="1273">
          <cell r="B1273">
            <v>695147</v>
          </cell>
          <cell r="C1273">
            <v>0.39889999999999998</v>
          </cell>
          <cell r="D1273">
            <v>0.31209999999999999</v>
          </cell>
          <cell r="E1273">
            <v>8.2699999999999996E-2</v>
          </cell>
          <cell r="F1273">
            <v>0</v>
          </cell>
          <cell r="G1273">
            <v>4.1000000000000003E-3</v>
          </cell>
          <cell r="H1273" t="e">
            <v>#N/A</v>
          </cell>
          <cell r="I1273" t="e">
            <v>#N/A</v>
          </cell>
          <cell r="J1273" t="e">
            <v>#N/A</v>
          </cell>
        </row>
        <row r="1274">
          <cell r="B1274">
            <v>695201</v>
          </cell>
          <cell r="C1274">
            <v>1.1736</v>
          </cell>
          <cell r="D1274">
            <v>0.87729999999999997</v>
          </cell>
          <cell r="E1274">
            <v>0.24199999999999999</v>
          </cell>
          <cell r="F1274">
            <v>4.7699999999999999E-2</v>
          </cell>
          <cell r="G1274">
            <v>6.6E-3</v>
          </cell>
          <cell r="H1274" t="e">
            <v>#N/A</v>
          </cell>
          <cell r="I1274" t="e">
            <v>#N/A</v>
          </cell>
          <cell r="J1274" t="e">
            <v>#N/A</v>
          </cell>
        </row>
        <row r="1275">
          <cell r="B1275">
            <v>694861</v>
          </cell>
          <cell r="C1275">
            <v>0.27229999999999999</v>
          </cell>
          <cell r="D1275">
            <v>0.18360000000000001</v>
          </cell>
          <cell r="E1275">
            <v>8.8700000000000001E-2</v>
          </cell>
          <cell r="F1275">
            <v>0</v>
          </cell>
          <cell r="G1275">
            <v>0</v>
          </cell>
          <cell r="H1275" t="e">
            <v>#N/A</v>
          </cell>
          <cell r="I1275" t="e">
            <v>#N/A</v>
          </cell>
          <cell r="J1275" t="e">
            <v>#N/A</v>
          </cell>
        </row>
        <row r="1276">
          <cell r="B1276">
            <v>694840</v>
          </cell>
          <cell r="C1276">
            <v>0.50139999999999996</v>
          </cell>
          <cell r="D1276">
            <v>0.41649999999999998</v>
          </cell>
          <cell r="E1276">
            <v>7.7399999999999997E-2</v>
          </cell>
          <cell r="F1276">
            <v>7.4999999999999997E-3</v>
          </cell>
          <cell r="G1276">
            <v>0</v>
          </cell>
          <cell r="H1276" t="e">
            <v>#N/A</v>
          </cell>
          <cell r="I1276" t="e">
            <v>#N/A</v>
          </cell>
          <cell r="J1276" t="e">
            <v>#N/A</v>
          </cell>
        </row>
        <row r="1277">
          <cell r="B1277">
            <v>695440</v>
          </cell>
          <cell r="C1277">
            <v>0.42580000000000001</v>
          </cell>
          <cell r="D1277">
            <v>0.33100000000000002</v>
          </cell>
          <cell r="E1277">
            <v>8.4400000000000003E-2</v>
          </cell>
          <cell r="F1277">
            <v>1.0500000000000001E-2</v>
          </cell>
          <cell r="G1277">
            <v>0</v>
          </cell>
          <cell r="H1277" t="e">
            <v>#N/A</v>
          </cell>
          <cell r="I1277" t="e">
            <v>#N/A</v>
          </cell>
          <cell r="J1277" t="e">
            <v>#N/A</v>
          </cell>
        </row>
        <row r="1278">
          <cell r="B1278">
            <v>695047</v>
          </cell>
          <cell r="C1278">
            <v>1.1995</v>
          </cell>
          <cell r="D1278">
            <v>0.93110000000000004</v>
          </cell>
          <cell r="E1278">
            <v>0.2505</v>
          </cell>
          <cell r="F1278">
            <v>1.7999999999999999E-2</v>
          </cell>
          <cell r="G1278">
            <v>0</v>
          </cell>
          <cell r="H1278" t="e">
            <v>#N/A</v>
          </cell>
          <cell r="I1278" t="e">
            <v>#N/A</v>
          </cell>
          <cell r="J1278" t="e">
            <v>#N/A</v>
          </cell>
        </row>
        <row r="1279">
          <cell r="B1279">
            <v>694849</v>
          </cell>
          <cell r="C1279">
            <v>4.5171000000000001</v>
          </cell>
          <cell r="D1279">
            <v>3.4992000000000001</v>
          </cell>
          <cell r="E1279">
            <v>0.8528</v>
          </cell>
          <cell r="F1279">
            <v>0.1114</v>
          </cell>
          <cell r="G1279">
            <v>5.3699999999999998E-2</v>
          </cell>
          <cell r="I1279" t="e">
            <v>#N/A</v>
          </cell>
          <cell r="J1279" t="e">
            <v>#N/A</v>
          </cell>
        </row>
        <row r="1281">
          <cell r="B1281" t="str">
            <v>Evolução DEC Unidade Leste</v>
          </cell>
        </row>
        <row r="1282">
          <cell r="B1282" t="str">
            <v>CONSUM</v>
          </cell>
          <cell r="C1282" t="str">
            <v>TOTAL</v>
          </cell>
          <cell r="D1282" t="str">
            <v>NPROG</v>
          </cell>
          <cell r="E1282" t="str">
            <v>PROG</v>
          </cell>
          <cell r="F1282" t="str">
            <v>SUBT INT</v>
          </cell>
          <cell r="G1282" t="str">
            <v>SUBT EXT</v>
          </cell>
        </row>
        <row r="1283">
          <cell r="B1283">
            <v>1341131</v>
          </cell>
          <cell r="C1283">
            <v>0.76700000000000002</v>
          </cell>
          <cell r="D1283">
            <v>0.63109999999999999</v>
          </cell>
          <cell r="E1283">
            <v>0.13589999999999999</v>
          </cell>
          <cell r="F1283">
            <v>0</v>
          </cell>
          <cell r="G1283">
            <v>0</v>
          </cell>
          <cell r="H1283" t="e">
            <v>#N/A</v>
          </cell>
          <cell r="I1283" t="e">
            <v>#N/A</v>
          </cell>
          <cell r="J1283" t="e">
            <v>#N/A</v>
          </cell>
        </row>
        <row r="1284">
          <cell r="B1284">
            <v>1340683</v>
          </cell>
          <cell r="C1284">
            <v>0.52500000000000002</v>
          </cell>
          <cell r="D1284">
            <v>0.45739999999999997</v>
          </cell>
          <cell r="E1284">
            <v>5.7500000000000002E-2</v>
          </cell>
          <cell r="F1284">
            <v>0.01</v>
          </cell>
          <cell r="G1284">
            <v>0</v>
          </cell>
          <cell r="H1284" t="e">
            <v>#N/A</v>
          </cell>
          <cell r="I1284" t="e">
            <v>#N/A</v>
          </cell>
          <cell r="J1284" t="e">
            <v>#N/A</v>
          </cell>
        </row>
        <row r="1285">
          <cell r="B1285">
            <v>1340748</v>
          </cell>
          <cell r="C1285">
            <v>0.57320000000000004</v>
          </cell>
          <cell r="D1285">
            <v>0.5212</v>
          </cell>
          <cell r="E1285">
            <v>5.1999999999999998E-2</v>
          </cell>
          <cell r="F1285">
            <v>0</v>
          </cell>
          <cell r="G1285">
            <v>0</v>
          </cell>
          <cell r="H1285" t="e">
            <v>#N/A</v>
          </cell>
          <cell r="I1285" t="e">
            <v>#N/A</v>
          </cell>
          <cell r="J1285" t="e">
            <v>#N/A</v>
          </cell>
        </row>
        <row r="1286">
          <cell r="B1286">
            <v>1340854</v>
          </cell>
          <cell r="C1286">
            <v>1.8652</v>
          </cell>
          <cell r="D1286">
            <v>1.6096999999999999</v>
          </cell>
          <cell r="E1286">
            <v>0.24540000000000001</v>
          </cell>
          <cell r="F1286">
            <v>0.01</v>
          </cell>
          <cell r="G1286">
            <v>0</v>
          </cell>
          <cell r="H1286" t="e">
            <v>#N/A</v>
          </cell>
          <cell r="I1286" t="e">
            <v>#N/A</v>
          </cell>
          <cell r="J1286" t="e">
            <v>#N/A</v>
          </cell>
        </row>
        <row r="1287">
          <cell r="B1287">
            <v>1340526</v>
          </cell>
          <cell r="C1287">
            <v>0.3271</v>
          </cell>
          <cell r="D1287">
            <v>0.2455</v>
          </cell>
          <cell r="E1287">
            <v>7.4099999999999999E-2</v>
          </cell>
          <cell r="F1287">
            <v>7.6E-3</v>
          </cell>
          <cell r="G1287">
            <v>0</v>
          </cell>
          <cell r="H1287" t="e">
            <v>#N/A</v>
          </cell>
          <cell r="I1287" t="e">
            <v>#N/A</v>
          </cell>
          <cell r="J1287" t="e">
            <v>#N/A</v>
          </cell>
        </row>
        <row r="1288">
          <cell r="B1288">
            <v>1340520</v>
          </cell>
          <cell r="C1288">
            <v>0.54149999999999998</v>
          </cell>
          <cell r="D1288">
            <v>0.41909999999999997</v>
          </cell>
          <cell r="E1288">
            <v>8.5500000000000007E-2</v>
          </cell>
          <cell r="F1288">
            <v>3.6900000000000002E-2</v>
          </cell>
          <cell r="G1288">
            <v>0</v>
          </cell>
          <cell r="H1288" t="e">
            <v>#N/A</v>
          </cell>
          <cell r="I1288" t="e">
            <v>#N/A</v>
          </cell>
          <cell r="J1288" t="e">
            <v>#N/A</v>
          </cell>
        </row>
        <row r="1289">
          <cell r="B1289">
            <v>1340316</v>
          </cell>
          <cell r="C1289">
            <v>0.55769999999999997</v>
          </cell>
          <cell r="D1289">
            <v>0.43219999999999997</v>
          </cell>
          <cell r="E1289">
            <v>8.3000000000000004E-2</v>
          </cell>
          <cell r="F1289">
            <v>4.2500000000000003E-2</v>
          </cell>
          <cell r="G1289">
            <v>0</v>
          </cell>
          <cell r="H1289" t="e">
            <v>#N/A</v>
          </cell>
          <cell r="I1289" t="e">
            <v>#N/A</v>
          </cell>
          <cell r="J1289" t="e">
            <v>#N/A</v>
          </cell>
        </row>
        <row r="1290">
          <cell r="B1290">
            <v>1340454</v>
          </cell>
          <cell r="C1290">
            <v>1.4262999999999999</v>
          </cell>
          <cell r="D1290">
            <v>1.0968</v>
          </cell>
          <cell r="E1290">
            <v>0.24260000000000001</v>
          </cell>
          <cell r="F1290">
            <v>8.6999999999999994E-2</v>
          </cell>
          <cell r="G1290">
            <v>0</v>
          </cell>
          <cell r="H1290" t="e">
            <v>#N/A</v>
          </cell>
          <cell r="I1290" t="e">
            <v>#N/A</v>
          </cell>
          <cell r="J1290" t="e">
            <v>#N/A</v>
          </cell>
        </row>
        <row r="1291">
          <cell r="B1291">
            <v>1340147</v>
          </cell>
          <cell r="C1291">
            <v>0.79369999999999996</v>
          </cell>
          <cell r="D1291">
            <v>0.60270000000000001</v>
          </cell>
          <cell r="E1291">
            <v>0.11609999999999999</v>
          </cell>
          <cell r="F1291">
            <v>7.4899999999999994E-2</v>
          </cell>
          <cell r="G1291">
            <v>0</v>
          </cell>
          <cell r="H1291" t="e">
            <v>#N/A</v>
          </cell>
          <cell r="I1291" t="e">
            <v>#N/A</v>
          </cell>
          <cell r="J1291" t="e">
            <v>#N/A</v>
          </cell>
        </row>
        <row r="1292">
          <cell r="B1292">
            <v>1339906</v>
          </cell>
          <cell r="C1292">
            <v>0.51619999999999999</v>
          </cell>
          <cell r="D1292">
            <v>0.39950000000000002</v>
          </cell>
          <cell r="E1292">
            <v>0.1167</v>
          </cell>
          <cell r="F1292">
            <v>0</v>
          </cell>
          <cell r="G1292">
            <v>0</v>
          </cell>
          <cell r="H1292" t="e">
            <v>#N/A</v>
          </cell>
          <cell r="I1292" t="e">
            <v>#N/A</v>
          </cell>
          <cell r="J1292" t="e">
            <v>#N/A</v>
          </cell>
        </row>
        <row r="1293">
          <cell r="B1293">
            <v>1339537</v>
          </cell>
          <cell r="C1293">
            <v>0.4385</v>
          </cell>
          <cell r="D1293">
            <v>0.37640000000000001</v>
          </cell>
          <cell r="E1293">
            <v>5.7000000000000002E-2</v>
          </cell>
          <cell r="F1293">
            <v>5.1000000000000004E-3</v>
          </cell>
          <cell r="G1293">
            <v>0</v>
          </cell>
          <cell r="H1293" t="e">
            <v>#N/A</v>
          </cell>
          <cell r="I1293" t="e">
            <v>#N/A</v>
          </cell>
          <cell r="J1293" t="e">
            <v>#N/A</v>
          </cell>
        </row>
        <row r="1294">
          <cell r="B1294">
            <v>1339863</v>
          </cell>
          <cell r="C1294">
            <v>1.7484999999999999</v>
          </cell>
          <cell r="D1294">
            <v>1.3786</v>
          </cell>
          <cell r="E1294">
            <v>0.2898</v>
          </cell>
          <cell r="F1294">
            <v>0.08</v>
          </cell>
          <cell r="G1294">
            <v>0</v>
          </cell>
          <cell r="H1294" t="e">
            <v>#N/A</v>
          </cell>
          <cell r="I1294" t="e">
            <v>#N/A</v>
          </cell>
          <cell r="J1294" t="e">
            <v>#N/A</v>
          </cell>
        </row>
        <row r="1295">
          <cell r="B1295">
            <v>1338967</v>
          </cell>
          <cell r="C1295">
            <v>0.39850000000000002</v>
          </cell>
          <cell r="D1295">
            <v>0.3085</v>
          </cell>
          <cell r="E1295">
            <v>8.4699999999999998E-2</v>
          </cell>
          <cell r="F1295">
            <v>5.3E-3</v>
          </cell>
          <cell r="G1295">
            <v>0</v>
          </cell>
          <cell r="H1295" t="e">
            <v>#N/A</v>
          </cell>
          <cell r="I1295" t="e">
            <v>#N/A</v>
          </cell>
          <cell r="J1295" t="e">
            <v>#N/A</v>
          </cell>
        </row>
        <row r="1296">
          <cell r="B1296">
            <v>1341291</v>
          </cell>
          <cell r="C1296">
            <v>0.68300000000000005</v>
          </cell>
          <cell r="D1296">
            <v>0.49249999999999999</v>
          </cell>
          <cell r="E1296">
            <v>0.1047</v>
          </cell>
          <cell r="F1296">
            <v>7.6300000000000007E-2</v>
          </cell>
          <cell r="G1296">
            <v>9.4999999999999998E-3</v>
          </cell>
          <cell r="H1296" t="e">
            <v>#N/A</v>
          </cell>
          <cell r="I1296" t="e">
            <v>#N/A</v>
          </cell>
          <cell r="J1296" t="e">
            <v>#N/A</v>
          </cell>
        </row>
        <row r="1297">
          <cell r="B1297">
            <v>1341135</v>
          </cell>
          <cell r="C1297">
            <v>1.0622</v>
          </cell>
          <cell r="D1297">
            <v>0.88009999999999999</v>
          </cell>
          <cell r="E1297">
            <v>0.1095</v>
          </cell>
          <cell r="F1297">
            <v>4.3299999999999998E-2</v>
          </cell>
          <cell r="G1297">
            <v>2.9399999999999999E-2</v>
          </cell>
          <cell r="H1297" t="e">
            <v>#N/A</v>
          </cell>
          <cell r="I1297" t="e">
            <v>#N/A</v>
          </cell>
          <cell r="J1297" t="e">
            <v>#N/A</v>
          </cell>
        </row>
        <row r="1298">
          <cell r="B1298">
            <v>1340464</v>
          </cell>
          <cell r="C1298">
            <v>2.1442000000000001</v>
          </cell>
          <cell r="D1298">
            <v>1.6815</v>
          </cell>
          <cell r="E1298">
            <v>0.2989</v>
          </cell>
          <cell r="F1298">
            <v>0.125</v>
          </cell>
          <cell r="G1298">
            <v>3.8899999999999997E-2</v>
          </cell>
          <cell r="H1298" t="e">
            <v>#N/A</v>
          </cell>
          <cell r="I1298" t="e">
            <v>#N/A</v>
          </cell>
          <cell r="J1298" t="e">
            <v>#N/A</v>
          </cell>
        </row>
        <row r="1299">
          <cell r="B1299">
            <v>1340409</v>
          </cell>
          <cell r="C1299">
            <v>7.1843000000000004</v>
          </cell>
          <cell r="D1299">
            <v>5.7667000000000002</v>
          </cell>
          <cell r="E1299">
            <v>1.0767</v>
          </cell>
          <cell r="F1299">
            <v>0.30199999999999999</v>
          </cell>
          <cell r="G1299">
            <v>3.8899999999999997E-2</v>
          </cell>
          <cell r="I1299" t="e">
            <v>#N/A</v>
          </cell>
          <cell r="J1299" t="e">
            <v>#N/A</v>
          </cell>
        </row>
        <row r="1301">
          <cell r="B1301" t="str">
            <v>Evolução Unidade Grande ABC</v>
          </cell>
        </row>
        <row r="1302">
          <cell r="B1302" t="str">
            <v>CONSUM</v>
          </cell>
          <cell r="C1302" t="str">
            <v>TOTAL</v>
          </cell>
          <cell r="D1302" t="str">
            <v>NPROG</v>
          </cell>
          <cell r="E1302" t="str">
            <v>PROG</v>
          </cell>
          <cell r="F1302" t="str">
            <v>SUBT INT</v>
          </cell>
          <cell r="G1302" t="str">
            <v>SUBT EXT</v>
          </cell>
        </row>
        <row r="1303">
          <cell r="B1303">
            <v>821297</v>
          </cell>
          <cell r="C1303">
            <v>0.65500000000000003</v>
          </cell>
          <cell r="D1303">
            <v>0.58120000000000005</v>
          </cell>
          <cell r="E1303">
            <v>7.0000000000000007E-2</v>
          </cell>
          <cell r="F1303">
            <v>3.8E-3</v>
          </cell>
          <cell r="G1303">
            <v>0</v>
          </cell>
          <cell r="H1303" t="e">
            <v>#N/A</v>
          </cell>
          <cell r="I1303" t="e">
            <v>#N/A</v>
          </cell>
          <cell r="J1303" t="e">
            <v>#N/A</v>
          </cell>
        </row>
        <row r="1304">
          <cell r="B1304">
            <v>821351</v>
          </cell>
          <cell r="C1304">
            <v>0.52610000000000001</v>
          </cell>
          <cell r="D1304">
            <v>0.443</v>
          </cell>
          <cell r="E1304">
            <v>8.0799999999999997E-2</v>
          </cell>
          <cell r="F1304">
            <v>2.3E-3</v>
          </cell>
          <cell r="G1304">
            <v>0</v>
          </cell>
          <cell r="H1304" t="e">
            <v>#N/A</v>
          </cell>
          <cell r="I1304" t="e">
            <v>#N/A</v>
          </cell>
          <cell r="J1304" t="e">
            <v>#N/A</v>
          </cell>
        </row>
        <row r="1305">
          <cell r="B1305">
            <v>821373</v>
          </cell>
          <cell r="C1305">
            <v>0.58389999999999997</v>
          </cell>
          <cell r="D1305">
            <v>0.53520000000000001</v>
          </cell>
          <cell r="E1305">
            <v>3.1099999999999999E-2</v>
          </cell>
          <cell r="F1305">
            <v>1.7600000000000001E-2</v>
          </cell>
          <cell r="G1305">
            <v>0</v>
          </cell>
          <cell r="H1305" t="e">
            <v>#N/A</v>
          </cell>
          <cell r="I1305" t="e">
            <v>#N/A</v>
          </cell>
          <cell r="J1305" t="e">
            <v>#N/A</v>
          </cell>
        </row>
        <row r="1306">
          <cell r="B1306">
            <v>821340</v>
          </cell>
          <cell r="C1306">
            <v>1.7649999999999999</v>
          </cell>
          <cell r="D1306">
            <v>1.5593999999999999</v>
          </cell>
          <cell r="E1306">
            <v>0.18190000000000001</v>
          </cell>
          <cell r="F1306">
            <v>2.3699999999999999E-2</v>
          </cell>
          <cell r="G1306">
            <v>0</v>
          </cell>
          <cell r="H1306" t="e">
            <v>#N/A</v>
          </cell>
          <cell r="I1306" t="e">
            <v>#N/A</v>
          </cell>
          <cell r="J1306" t="e">
            <v>#N/A</v>
          </cell>
        </row>
        <row r="1307">
          <cell r="B1307">
            <v>821159</v>
          </cell>
          <cell r="C1307">
            <v>0.2155</v>
          </cell>
          <cell r="D1307">
            <v>0.18090000000000001</v>
          </cell>
          <cell r="E1307">
            <v>3.0099999999999998E-2</v>
          </cell>
          <cell r="F1307">
            <v>4.4999999999999997E-3</v>
          </cell>
          <cell r="G1307">
            <v>0</v>
          </cell>
          <cell r="H1307" t="e">
            <v>#N/A</v>
          </cell>
          <cell r="I1307" t="e">
            <v>#N/A</v>
          </cell>
          <cell r="J1307" t="e">
            <v>#N/A</v>
          </cell>
        </row>
        <row r="1308">
          <cell r="B1308">
            <v>821133</v>
          </cell>
          <cell r="C1308">
            <v>0.39579999999999999</v>
          </cell>
          <cell r="D1308">
            <v>0.33090000000000003</v>
          </cell>
          <cell r="E1308">
            <v>2.7099999999999999E-2</v>
          </cell>
          <cell r="F1308">
            <v>3.7900000000000003E-2</v>
          </cell>
          <cell r="G1308">
            <v>0</v>
          </cell>
          <cell r="H1308" t="e">
            <v>#N/A</v>
          </cell>
          <cell r="I1308" t="e">
            <v>#N/A</v>
          </cell>
          <cell r="J1308" t="e">
            <v>#N/A</v>
          </cell>
        </row>
        <row r="1309">
          <cell r="B1309">
            <v>821132</v>
          </cell>
          <cell r="C1309">
            <v>0.31890000000000002</v>
          </cell>
          <cell r="D1309">
            <v>0.26300000000000001</v>
          </cell>
          <cell r="E1309">
            <v>4.4699999999999997E-2</v>
          </cell>
          <cell r="F1309">
            <v>1.12E-2</v>
          </cell>
          <cell r="G1309">
            <v>0</v>
          </cell>
          <cell r="H1309" t="e">
            <v>#N/A</v>
          </cell>
          <cell r="I1309" t="e">
            <v>#N/A</v>
          </cell>
          <cell r="J1309" t="e">
            <v>#N/A</v>
          </cell>
        </row>
        <row r="1310">
          <cell r="B1310">
            <v>821141</v>
          </cell>
          <cell r="C1310">
            <v>0.93020000000000003</v>
          </cell>
          <cell r="D1310">
            <v>0.77480000000000004</v>
          </cell>
          <cell r="E1310">
            <v>0.1019</v>
          </cell>
          <cell r="F1310">
            <v>5.3600000000000002E-2</v>
          </cell>
          <cell r="G1310">
            <v>0</v>
          </cell>
          <cell r="H1310" t="e">
            <v>#N/A</v>
          </cell>
          <cell r="I1310" t="e">
            <v>#N/A</v>
          </cell>
          <cell r="J1310" t="e">
            <v>#N/A</v>
          </cell>
        </row>
        <row r="1311">
          <cell r="B1311">
            <v>820973</v>
          </cell>
          <cell r="C1311">
            <v>0.54810000000000003</v>
          </cell>
          <cell r="D1311">
            <v>0.46410000000000001</v>
          </cell>
          <cell r="E1311">
            <v>8.3900000000000002E-2</v>
          </cell>
          <cell r="F1311">
            <v>0</v>
          </cell>
          <cell r="G1311">
            <v>0</v>
          </cell>
          <cell r="H1311" t="e">
            <v>#N/A</v>
          </cell>
          <cell r="I1311" t="e">
            <v>#N/A</v>
          </cell>
          <cell r="J1311" t="e">
            <v>#N/A</v>
          </cell>
        </row>
        <row r="1312">
          <cell r="B1312">
            <v>820101</v>
          </cell>
          <cell r="C1312">
            <v>0.34899999999999998</v>
          </cell>
          <cell r="D1312">
            <v>0.2893</v>
          </cell>
          <cell r="E1312">
            <v>5.7099999999999998E-2</v>
          </cell>
          <cell r="F1312">
            <v>2.7000000000000001E-3</v>
          </cell>
          <cell r="G1312">
            <v>0</v>
          </cell>
          <cell r="H1312" t="e">
            <v>#N/A</v>
          </cell>
          <cell r="I1312" t="e">
            <v>#N/A</v>
          </cell>
          <cell r="J1312" t="e">
            <v>#N/A</v>
          </cell>
        </row>
        <row r="1313">
          <cell r="B1313">
            <v>819966</v>
          </cell>
          <cell r="C1313">
            <v>0.50319999999999998</v>
          </cell>
          <cell r="D1313">
            <v>0.3473</v>
          </cell>
          <cell r="E1313">
            <v>0.11509999999999999</v>
          </cell>
          <cell r="F1313">
            <v>8.0000000000000002E-3</v>
          </cell>
          <cell r="G1313">
            <v>3.2800000000000003E-2</v>
          </cell>
          <cell r="H1313" t="e">
            <v>#N/A</v>
          </cell>
          <cell r="I1313" t="e">
            <v>#N/A</v>
          </cell>
          <cell r="J1313" t="e">
            <v>#N/A</v>
          </cell>
        </row>
        <row r="1314">
          <cell r="B1314">
            <v>820347</v>
          </cell>
          <cell r="C1314">
            <v>1.4004000000000001</v>
          </cell>
          <cell r="D1314">
            <v>1.1008</v>
          </cell>
          <cell r="E1314">
            <v>0.25609999999999999</v>
          </cell>
          <cell r="F1314">
            <v>1.0699999999999999E-2</v>
          </cell>
          <cell r="G1314">
            <v>3.2800000000000003E-2</v>
          </cell>
          <cell r="H1314" t="e">
            <v>#N/A</v>
          </cell>
          <cell r="I1314" t="e">
            <v>#N/A</v>
          </cell>
          <cell r="J1314" t="e">
            <v>#N/A</v>
          </cell>
        </row>
        <row r="1315">
          <cell r="B1315">
            <v>819848</v>
          </cell>
          <cell r="C1315">
            <v>0.41820000000000002</v>
          </cell>
          <cell r="D1315">
            <v>0.38240000000000002</v>
          </cell>
          <cell r="E1315">
            <v>3.1E-2</v>
          </cell>
          <cell r="F1315">
            <v>4.7999999999999996E-3</v>
          </cell>
          <cell r="G1315">
            <v>0</v>
          </cell>
          <cell r="H1315" t="e">
            <v>#N/A</v>
          </cell>
          <cell r="I1315" t="e">
            <v>#N/A</v>
          </cell>
          <cell r="J1315" t="e">
            <v>#N/A</v>
          </cell>
        </row>
        <row r="1316">
          <cell r="B1316">
            <v>819813</v>
          </cell>
          <cell r="C1316">
            <v>0.81979999999999997</v>
          </cell>
          <cell r="D1316">
            <v>0.71150000000000002</v>
          </cell>
          <cell r="E1316">
            <v>8.4900000000000003E-2</v>
          </cell>
          <cell r="F1316">
            <v>1.0699999999999999E-2</v>
          </cell>
          <cell r="G1316">
            <v>1.26E-2</v>
          </cell>
          <cell r="H1316" t="e">
            <v>#N/A</v>
          </cell>
          <cell r="I1316" t="e">
            <v>#N/A</v>
          </cell>
          <cell r="J1316" t="e">
            <v>#N/A</v>
          </cell>
        </row>
        <row r="1317">
          <cell r="B1317">
            <v>819878</v>
          </cell>
          <cell r="C1317">
            <v>0.6381</v>
          </cell>
          <cell r="D1317">
            <v>0.53010000000000002</v>
          </cell>
          <cell r="E1317">
            <v>0.1047</v>
          </cell>
          <cell r="F1317">
            <v>3.3999999999999998E-3</v>
          </cell>
          <cell r="G1317">
            <v>0</v>
          </cell>
          <cell r="H1317" t="e">
            <v>#N/A</v>
          </cell>
          <cell r="I1317" t="e">
            <v>#N/A</v>
          </cell>
          <cell r="J1317" t="e">
            <v>#N/A</v>
          </cell>
        </row>
        <row r="1318">
          <cell r="B1318">
            <v>819846</v>
          </cell>
          <cell r="C1318">
            <v>1.8761000000000001</v>
          </cell>
          <cell r="D1318">
            <v>1.6240000000000001</v>
          </cell>
          <cell r="E1318">
            <v>0.22059999999999999</v>
          </cell>
          <cell r="F1318">
            <v>1.89E-2</v>
          </cell>
          <cell r="G1318">
            <v>1.26E-2</v>
          </cell>
          <cell r="H1318" t="e">
            <v>#N/A</v>
          </cell>
          <cell r="I1318" t="e">
            <v>#N/A</v>
          </cell>
          <cell r="J1318" t="e">
            <v>#N/A</v>
          </cell>
        </row>
        <row r="1319">
          <cell r="B1319">
            <v>820669</v>
          </cell>
          <cell r="C1319">
            <v>5.9711999999999996</v>
          </cell>
          <cell r="D1319">
            <v>5.0587</v>
          </cell>
          <cell r="E1319">
            <v>0.76039999999999996</v>
          </cell>
          <cell r="F1319">
            <v>0.1069</v>
          </cell>
          <cell r="G1319">
            <v>4.5400000000000003E-2</v>
          </cell>
          <cell r="I1319" t="e">
            <v>#N/A</v>
          </cell>
          <cell r="J1319" t="e">
            <v>#N/A</v>
          </cell>
        </row>
        <row r="1321">
          <cell r="B1321" t="str">
            <v>Evolução Unidade Centro (com subterrâneo)</v>
          </cell>
        </row>
        <row r="1322">
          <cell r="B1322" t="str">
            <v>CONSUM</v>
          </cell>
          <cell r="C1322" t="str">
            <v>TOTAL</v>
          </cell>
          <cell r="D1322" t="str">
            <v>NPROG</v>
          </cell>
          <cell r="E1322" t="str">
            <v>PROG</v>
          </cell>
          <cell r="F1322" t="str">
            <v>SUBT INT</v>
          </cell>
          <cell r="G1322" t="str">
            <v>SUBT EXT</v>
          </cell>
        </row>
        <row r="1323">
          <cell r="B1323">
            <v>870432</v>
          </cell>
          <cell r="C1323">
            <v>0.4582</v>
          </cell>
          <cell r="D1323">
            <v>0.38700000000000001</v>
          </cell>
          <cell r="E1323">
            <v>5.79E-2</v>
          </cell>
          <cell r="F1323">
            <v>1.34E-2</v>
          </cell>
          <cell r="G1323">
            <v>0</v>
          </cell>
          <cell r="H1323" t="e">
            <v>#N/A</v>
          </cell>
          <cell r="I1323" t="e">
            <v>#N/A</v>
          </cell>
          <cell r="J1323" t="e">
            <v>#N/A</v>
          </cell>
        </row>
        <row r="1324">
          <cell r="B1324">
            <v>870150</v>
          </cell>
          <cell r="C1324">
            <v>0.23069999999999999</v>
          </cell>
          <cell r="D1324">
            <v>0.19919999999999999</v>
          </cell>
          <cell r="E1324">
            <v>2.9700000000000001E-2</v>
          </cell>
          <cell r="F1324">
            <v>1.6999999999999999E-3</v>
          </cell>
          <cell r="G1324">
            <v>0</v>
          </cell>
          <cell r="H1324" t="e">
            <v>#N/A</v>
          </cell>
          <cell r="I1324" t="e">
            <v>#N/A</v>
          </cell>
          <cell r="J1324" t="e">
            <v>#N/A</v>
          </cell>
        </row>
        <row r="1325">
          <cell r="B1325">
            <v>870364</v>
          </cell>
          <cell r="C1325">
            <v>0.4279</v>
          </cell>
          <cell r="D1325">
            <v>0.3236</v>
          </cell>
          <cell r="E1325">
            <v>6.4299999999999996E-2</v>
          </cell>
          <cell r="F1325">
            <v>2.7000000000000001E-3</v>
          </cell>
          <cell r="G1325">
            <v>3.73E-2</v>
          </cell>
          <cell r="H1325" t="e">
            <v>#N/A</v>
          </cell>
          <cell r="I1325" t="e">
            <v>#N/A</v>
          </cell>
          <cell r="J1325" t="e">
            <v>#N/A</v>
          </cell>
        </row>
        <row r="1326">
          <cell r="B1326">
            <v>870315</v>
          </cell>
          <cell r="C1326">
            <v>1.1168</v>
          </cell>
          <cell r="D1326">
            <v>0.90980000000000005</v>
          </cell>
          <cell r="E1326">
            <v>0.15190000000000001</v>
          </cell>
          <cell r="F1326">
            <v>1.78E-2</v>
          </cell>
          <cell r="G1326">
            <v>3.73E-2</v>
          </cell>
          <cell r="H1326" t="e">
            <v>#N/A</v>
          </cell>
          <cell r="I1326" t="e">
            <v>#N/A</v>
          </cell>
          <cell r="J1326" t="e">
            <v>#N/A</v>
          </cell>
        </row>
        <row r="1327">
          <cell r="B1327">
            <v>870187</v>
          </cell>
          <cell r="C1327">
            <v>0.18920000000000001</v>
          </cell>
          <cell r="D1327">
            <v>0.13150000000000001</v>
          </cell>
          <cell r="E1327">
            <v>5.0099999999999999E-2</v>
          </cell>
          <cell r="F1327">
            <v>5.8999999999999999E-3</v>
          </cell>
          <cell r="G1327">
            <v>1.6999999999999999E-3</v>
          </cell>
          <cell r="H1327" t="e">
            <v>#N/A</v>
          </cell>
          <cell r="I1327" t="e">
            <v>#N/A</v>
          </cell>
          <cell r="J1327" t="e">
            <v>#N/A</v>
          </cell>
        </row>
        <row r="1328">
          <cell r="B1328">
            <v>870084</v>
          </cell>
          <cell r="C1328">
            <v>0.24610000000000001</v>
          </cell>
          <cell r="D1328">
            <v>0.1744</v>
          </cell>
          <cell r="E1328">
            <v>5.9900000000000002E-2</v>
          </cell>
          <cell r="F1328">
            <v>1.18E-2</v>
          </cell>
          <cell r="G1328">
            <v>0</v>
          </cell>
          <cell r="H1328" t="e">
            <v>#N/A</v>
          </cell>
          <cell r="I1328" t="e">
            <v>#N/A</v>
          </cell>
          <cell r="J1328" t="e">
            <v>#N/A</v>
          </cell>
        </row>
        <row r="1329">
          <cell r="B1329">
            <v>870131</v>
          </cell>
          <cell r="C1329">
            <v>0.19309999999999999</v>
          </cell>
          <cell r="D1329">
            <v>0.15390000000000001</v>
          </cell>
          <cell r="E1329">
            <v>3.4099999999999998E-2</v>
          </cell>
          <cell r="F1329">
            <v>5.0000000000000001E-3</v>
          </cell>
          <cell r="G1329">
            <v>0</v>
          </cell>
          <cell r="H1329" t="e">
            <v>#N/A</v>
          </cell>
          <cell r="I1329" t="e">
            <v>#N/A</v>
          </cell>
          <cell r="J1329" t="e">
            <v>#N/A</v>
          </cell>
        </row>
        <row r="1330">
          <cell r="B1330">
            <v>870134</v>
          </cell>
          <cell r="C1330">
            <v>0.62839999999999996</v>
          </cell>
          <cell r="D1330">
            <v>0.45979999999999999</v>
          </cell>
          <cell r="E1330">
            <v>0.14410000000000001</v>
          </cell>
          <cell r="F1330">
            <v>2.2700000000000001E-2</v>
          </cell>
          <cell r="G1330">
            <v>1.6999999999999999E-3</v>
          </cell>
          <cell r="H1330" t="e">
            <v>#N/A</v>
          </cell>
          <cell r="I1330" t="e">
            <v>#N/A</v>
          </cell>
          <cell r="J1330" t="e">
            <v>#N/A</v>
          </cell>
        </row>
        <row r="1331">
          <cell r="B1331">
            <v>870822</v>
          </cell>
          <cell r="C1331">
            <v>0.39169999999999999</v>
          </cell>
          <cell r="D1331">
            <v>0.28589999999999999</v>
          </cell>
          <cell r="E1331">
            <v>7.4999999999999997E-2</v>
          </cell>
          <cell r="F1331">
            <v>2.8299999999999999E-2</v>
          </cell>
          <cell r="G1331">
            <v>2.5000000000000001E-3</v>
          </cell>
          <cell r="H1331" t="e">
            <v>#N/A</v>
          </cell>
          <cell r="I1331" t="e">
            <v>#N/A</v>
          </cell>
          <cell r="J1331" t="e">
            <v>#N/A</v>
          </cell>
        </row>
        <row r="1332">
          <cell r="B1332">
            <v>871015</v>
          </cell>
          <cell r="C1332">
            <v>0.24110000000000001</v>
          </cell>
          <cell r="D1332">
            <v>0.1721</v>
          </cell>
          <cell r="E1332">
            <v>5.91E-2</v>
          </cell>
          <cell r="F1332">
            <v>9.9000000000000008E-3</v>
          </cell>
          <cell r="G1332">
            <v>0</v>
          </cell>
          <cell r="H1332" t="e">
            <v>#N/A</v>
          </cell>
          <cell r="I1332" t="e">
            <v>#N/A</v>
          </cell>
          <cell r="J1332" t="e">
            <v>#N/A</v>
          </cell>
        </row>
        <row r="1333">
          <cell r="B1333">
            <v>870836</v>
          </cell>
          <cell r="C1333">
            <v>0.32729999999999998</v>
          </cell>
          <cell r="D1333">
            <v>0.25359999999999999</v>
          </cell>
          <cell r="E1333">
            <v>7.0300000000000001E-2</v>
          </cell>
          <cell r="F1333">
            <v>0</v>
          </cell>
          <cell r="G1333">
            <v>3.3999999999999998E-3</v>
          </cell>
          <cell r="H1333" t="e">
            <v>#N/A</v>
          </cell>
          <cell r="I1333" t="e">
            <v>#N/A</v>
          </cell>
          <cell r="J1333" t="e">
            <v>#N/A</v>
          </cell>
        </row>
        <row r="1334">
          <cell r="B1334">
            <v>870891</v>
          </cell>
          <cell r="C1334">
            <v>0.96009999999999995</v>
          </cell>
          <cell r="D1334">
            <v>0.71160000000000001</v>
          </cell>
          <cell r="E1334">
            <v>0.2044</v>
          </cell>
          <cell r="F1334">
            <v>3.8199999999999998E-2</v>
          </cell>
          <cell r="G1334">
            <v>5.8999999999999999E-3</v>
          </cell>
          <cell r="H1334" t="e">
            <v>#N/A</v>
          </cell>
          <cell r="I1334" t="e">
            <v>#N/A</v>
          </cell>
          <cell r="J1334" t="e">
            <v>#N/A</v>
          </cell>
        </row>
        <row r="1335">
          <cell r="B1335">
            <v>870502</v>
          </cell>
          <cell r="C1335">
            <v>0.2228</v>
          </cell>
          <cell r="D1335">
            <v>0.14899999999999999</v>
          </cell>
          <cell r="E1335">
            <v>7.3899999999999993E-2</v>
          </cell>
          <cell r="F1335">
            <v>0</v>
          </cell>
          <cell r="G1335">
            <v>0</v>
          </cell>
          <cell r="H1335" t="e">
            <v>#N/A</v>
          </cell>
          <cell r="I1335" t="e">
            <v>#N/A</v>
          </cell>
          <cell r="J1335" t="e">
            <v>#N/A</v>
          </cell>
        </row>
        <row r="1336">
          <cell r="B1336">
            <v>870376</v>
          </cell>
          <cell r="C1336">
            <v>0.4108</v>
          </cell>
          <cell r="D1336">
            <v>0.33710000000000001</v>
          </cell>
          <cell r="E1336">
            <v>6.2799999999999995E-2</v>
          </cell>
          <cell r="F1336">
            <v>1.09E-2</v>
          </cell>
          <cell r="G1336">
            <v>0</v>
          </cell>
          <cell r="H1336" t="e">
            <v>#N/A</v>
          </cell>
          <cell r="I1336" t="e">
            <v>#N/A</v>
          </cell>
          <cell r="J1336" t="e">
            <v>#N/A</v>
          </cell>
        </row>
        <row r="1337">
          <cell r="B1337">
            <v>870972</v>
          </cell>
          <cell r="C1337">
            <v>0.67310000000000003</v>
          </cell>
          <cell r="D1337">
            <v>0.5968</v>
          </cell>
          <cell r="E1337">
            <v>6.7699999999999996E-2</v>
          </cell>
          <cell r="F1337">
            <v>8.6E-3</v>
          </cell>
          <cell r="G1337">
            <v>0</v>
          </cell>
          <cell r="H1337" t="e">
            <v>#N/A</v>
          </cell>
          <cell r="I1337" t="e">
            <v>#N/A</v>
          </cell>
          <cell r="J1337" t="e">
            <v>#N/A</v>
          </cell>
        </row>
        <row r="1338">
          <cell r="B1338">
            <v>870617</v>
          </cell>
          <cell r="C1338">
            <v>1.3068</v>
          </cell>
          <cell r="D1338">
            <v>1.083</v>
          </cell>
          <cell r="E1338">
            <v>0.2044</v>
          </cell>
          <cell r="F1338">
            <v>1.95E-2</v>
          </cell>
          <cell r="G1338">
            <v>0</v>
          </cell>
          <cell r="H1338" t="e">
            <v>#N/A</v>
          </cell>
          <cell r="I1338" t="e">
            <v>#N/A</v>
          </cell>
          <cell r="J1338" t="e">
            <v>#N/A</v>
          </cell>
        </row>
        <row r="1339">
          <cell r="B1339">
            <v>870489</v>
          </cell>
          <cell r="C1339">
            <v>4.0122999999999998</v>
          </cell>
          <cell r="D1339">
            <v>3.1644000000000001</v>
          </cell>
          <cell r="E1339">
            <v>0.70479999999999998</v>
          </cell>
          <cell r="F1339">
            <v>9.8199999999999996E-2</v>
          </cell>
          <cell r="G1339">
            <v>4.4900000000000002E-2</v>
          </cell>
          <cell r="I1339" t="e">
            <v>#N/A</v>
          </cell>
          <cell r="J1339" t="e">
            <v>#N/A</v>
          </cell>
        </row>
      </sheetData>
      <sheetData sheetId="57" refreshError="1">
        <row r="21">
          <cell r="B21" t="str">
            <v>Evolução FEC Conjunto Aeroporto</v>
          </cell>
        </row>
        <row r="22">
          <cell r="B22" t="str">
            <v>CONSUM</v>
          </cell>
          <cell r="C22" t="str">
            <v>TOTAL</v>
          </cell>
          <cell r="D22" t="str">
            <v>NPROG</v>
          </cell>
          <cell r="E22" t="str">
            <v>PROG</v>
          </cell>
          <cell r="F22" t="str">
            <v>SUBT INT</v>
          </cell>
          <cell r="G22" t="str">
            <v>SUBT EXT</v>
          </cell>
          <cell r="H22" t="str">
            <v>Padrão Mensal = 2</v>
          </cell>
          <cell r="I22" t="str">
            <v>Padrão Trimestral = 3</v>
          </cell>
          <cell r="J22" t="str">
            <v>Padrão Anual = 5</v>
          </cell>
        </row>
        <row r="23">
          <cell r="B23">
            <v>162219</v>
          </cell>
          <cell r="C23">
            <v>0.24030000000000001</v>
          </cell>
          <cell r="D23">
            <v>0.20180000000000001</v>
          </cell>
          <cell r="E23">
            <v>6.0000000000000001E-3</v>
          </cell>
          <cell r="F23">
            <v>3.2500000000000001E-2</v>
          </cell>
          <cell r="G23">
            <v>0</v>
          </cell>
          <cell r="H23">
            <v>2</v>
          </cell>
          <cell r="I23">
            <v>3</v>
          </cell>
          <cell r="J23">
            <v>5</v>
          </cell>
        </row>
        <row r="24">
          <cell r="B24">
            <v>162128</v>
          </cell>
          <cell r="C24">
            <v>0.14710000000000001</v>
          </cell>
          <cell r="D24">
            <v>0.13950000000000001</v>
          </cell>
          <cell r="E24">
            <v>7.7000000000000002E-3</v>
          </cell>
          <cell r="F24">
            <v>0</v>
          </cell>
          <cell r="G24">
            <v>0</v>
          </cell>
          <cell r="H24">
            <v>2</v>
          </cell>
          <cell r="I24">
            <v>3</v>
          </cell>
          <cell r="J24">
            <v>5</v>
          </cell>
        </row>
        <row r="25">
          <cell r="B25">
            <v>162150</v>
          </cell>
          <cell r="C25">
            <v>0.32819999999999999</v>
          </cell>
          <cell r="D25">
            <v>0.27589999999999998</v>
          </cell>
          <cell r="E25">
            <v>3.5099999999999999E-2</v>
          </cell>
          <cell r="F25">
            <v>1.72E-2</v>
          </cell>
          <cell r="G25">
            <v>0</v>
          </cell>
          <cell r="H25">
            <v>2</v>
          </cell>
          <cell r="I25">
            <v>3</v>
          </cell>
          <cell r="J25">
            <v>5</v>
          </cell>
        </row>
        <row r="26">
          <cell r="B26">
            <v>162166</v>
          </cell>
          <cell r="C26">
            <v>0.71560000000000001</v>
          </cell>
          <cell r="D26">
            <v>0.61719999999999997</v>
          </cell>
          <cell r="E26">
            <v>4.8800000000000003E-2</v>
          </cell>
          <cell r="F26">
            <v>4.9700000000000001E-2</v>
          </cell>
          <cell r="G26">
            <v>0</v>
          </cell>
          <cell r="H26">
            <v>2</v>
          </cell>
          <cell r="I26">
            <v>3</v>
          </cell>
          <cell r="J26">
            <v>5</v>
          </cell>
        </row>
        <row r="27">
          <cell r="B27">
            <v>162105</v>
          </cell>
          <cell r="C27">
            <v>0.27839999999999998</v>
          </cell>
          <cell r="D27">
            <v>0.23549999999999999</v>
          </cell>
          <cell r="E27">
            <v>4.1700000000000001E-2</v>
          </cell>
          <cell r="F27">
            <v>1.1999999999999999E-3</v>
          </cell>
          <cell r="G27">
            <v>0</v>
          </cell>
          <cell r="H27">
            <v>2</v>
          </cell>
          <cell r="I27">
            <v>3</v>
          </cell>
          <cell r="J27">
            <v>5</v>
          </cell>
        </row>
        <row r="28">
          <cell r="B28">
            <v>162105</v>
          </cell>
          <cell r="C28">
            <v>0.22500000000000001</v>
          </cell>
          <cell r="D28">
            <v>0.20319999999999999</v>
          </cell>
          <cell r="E28">
            <v>2.1899999999999999E-2</v>
          </cell>
          <cell r="F28">
            <v>0</v>
          </cell>
          <cell r="G28">
            <v>0</v>
          </cell>
          <cell r="H28">
            <v>2</v>
          </cell>
          <cell r="I28">
            <v>3</v>
          </cell>
          <cell r="J28">
            <v>5</v>
          </cell>
        </row>
        <row r="29">
          <cell r="B29">
            <v>162104</v>
          </cell>
          <cell r="C29">
            <v>0.1217</v>
          </cell>
          <cell r="D29">
            <v>0.1042</v>
          </cell>
          <cell r="E29">
            <v>1.34E-2</v>
          </cell>
          <cell r="F29">
            <v>4.0000000000000001E-3</v>
          </cell>
          <cell r="G29">
            <v>0</v>
          </cell>
          <cell r="H29">
            <v>2</v>
          </cell>
          <cell r="I29">
            <v>3</v>
          </cell>
          <cell r="J29">
            <v>5</v>
          </cell>
        </row>
        <row r="30">
          <cell r="B30">
            <v>162105</v>
          </cell>
          <cell r="C30">
            <v>0.62509999999999999</v>
          </cell>
          <cell r="D30">
            <v>0.54290000000000005</v>
          </cell>
          <cell r="E30">
            <v>7.6999999999999999E-2</v>
          </cell>
          <cell r="F30">
            <v>5.1999999999999998E-3</v>
          </cell>
          <cell r="G30">
            <v>0</v>
          </cell>
          <cell r="H30">
            <v>2</v>
          </cell>
          <cell r="I30">
            <v>3</v>
          </cell>
          <cell r="J30">
            <v>5</v>
          </cell>
        </row>
        <row r="31">
          <cell r="B31">
            <v>162349</v>
          </cell>
          <cell r="C31">
            <v>0.29370000000000002</v>
          </cell>
          <cell r="D31">
            <v>0.16689999999999999</v>
          </cell>
          <cell r="E31">
            <v>3.9600000000000003E-2</v>
          </cell>
          <cell r="F31">
            <v>8.7300000000000003E-2</v>
          </cell>
          <cell r="G31">
            <v>0</v>
          </cell>
          <cell r="H31">
            <v>2</v>
          </cell>
          <cell r="I31">
            <v>3</v>
          </cell>
          <cell r="J31">
            <v>5</v>
          </cell>
        </row>
        <row r="32">
          <cell r="B32">
            <v>162235</v>
          </cell>
          <cell r="C32">
            <v>0.2097</v>
          </cell>
          <cell r="D32">
            <v>0.1147</v>
          </cell>
          <cell r="E32">
            <v>5.3199999999999997E-2</v>
          </cell>
          <cell r="F32">
            <v>4.1799999999999997E-2</v>
          </cell>
          <cell r="G32">
            <v>0</v>
          </cell>
          <cell r="H32">
            <v>2</v>
          </cell>
          <cell r="I32">
            <v>3</v>
          </cell>
          <cell r="J32">
            <v>5</v>
          </cell>
        </row>
        <row r="33">
          <cell r="B33">
            <v>161778</v>
          </cell>
          <cell r="C33">
            <v>0.30880000000000002</v>
          </cell>
          <cell r="D33">
            <v>0.19869999999999999</v>
          </cell>
          <cell r="E33">
            <v>0.1101</v>
          </cell>
          <cell r="F33">
            <v>0</v>
          </cell>
          <cell r="G33">
            <v>0</v>
          </cell>
          <cell r="H33">
            <v>2</v>
          </cell>
          <cell r="I33">
            <v>3</v>
          </cell>
          <cell r="J33">
            <v>5</v>
          </cell>
        </row>
        <row r="34">
          <cell r="B34">
            <v>162121</v>
          </cell>
          <cell r="C34">
            <v>0.81210000000000004</v>
          </cell>
          <cell r="D34">
            <v>0.48020000000000002</v>
          </cell>
          <cell r="E34">
            <v>0.20280000000000001</v>
          </cell>
          <cell r="F34">
            <v>0.1293</v>
          </cell>
          <cell r="G34">
            <v>0</v>
          </cell>
          <cell r="H34">
            <v>2</v>
          </cell>
          <cell r="I34">
            <v>3</v>
          </cell>
          <cell r="J34">
            <v>5</v>
          </cell>
        </row>
        <row r="35">
          <cell r="B35">
            <v>161527</v>
          </cell>
          <cell r="C35">
            <v>0.1618</v>
          </cell>
          <cell r="D35">
            <v>8.9099999999999999E-2</v>
          </cell>
          <cell r="E35">
            <v>7.2700000000000001E-2</v>
          </cell>
          <cell r="F35">
            <v>0</v>
          </cell>
          <cell r="G35">
            <v>0</v>
          </cell>
          <cell r="H35">
            <v>2</v>
          </cell>
          <cell r="I35">
            <v>3</v>
          </cell>
          <cell r="J35">
            <v>5</v>
          </cell>
        </row>
        <row r="36">
          <cell r="B36">
            <v>161536</v>
          </cell>
          <cell r="C36">
            <v>0.28389999999999999</v>
          </cell>
          <cell r="D36">
            <v>0.23880000000000001</v>
          </cell>
          <cell r="E36">
            <v>4.4999999999999998E-2</v>
          </cell>
          <cell r="F36">
            <v>0</v>
          </cell>
          <cell r="G36">
            <v>0</v>
          </cell>
          <cell r="H36">
            <v>2</v>
          </cell>
          <cell r="I36">
            <v>3</v>
          </cell>
          <cell r="J36">
            <v>5</v>
          </cell>
        </row>
        <row r="37">
          <cell r="B37">
            <v>161536</v>
          </cell>
          <cell r="C37">
            <v>0.28960000000000002</v>
          </cell>
          <cell r="D37">
            <v>0.23930000000000001</v>
          </cell>
          <cell r="E37">
            <v>4.6300000000000001E-2</v>
          </cell>
          <cell r="F37">
            <v>4.1000000000000003E-3</v>
          </cell>
          <cell r="G37">
            <v>0</v>
          </cell>
          <cell r="H37">
            <v>2</v>
          </cell>
          <cell r="I37">
            <v>3</v>
          </cell>
          <cell r="J37">
            <v>5</v>
          </cell>
        </row>
        <row r="38">
          <cell r="B38">
            <v>161533</v>
          </cell>
          <cell r="C38">
            <v>0.73529999999999995</v>
          </cell>
          <cell r="D38">
            <v>0.56720000000000004</v>
          </cell>
          <cell r="E38">
            <v>0.16400000000000001</v>
          </cell>
          <cell r="F38">
            <v>4.1000000000000003E-3</v>
          </cell>
          <cell r="G38">
            <v>0</v>
          </cell>
          <cell r="I38">
            <v>3</v>
          </cell>
          <cell r="J38">
            <v>5</v>
          </cell>
        </row>
        <row r="39">
          <cell r="B39">
            <v>161981</v>
          </cell>
          <cell r="C39">
            <v>2.8881000000000001</v>
          </cell>
          <cell r="D39">
            <v>2.2075</v>
          </cell>
          <cell r="E39">
            <v>0.4924</v>
          </cell>
          <cell r="F39">
            <v>0.18840000000000001</v>
          </cell>
          <cell r="G39">
            <v>0</v>
          </cell>
          <cell r="J39">
            <v>5</v>
          </cell>
        </row>
        <row r="41">
          <cell r="B41" t="str">
            <v>Evolução FEC Conjunto Aricanduva</v>
          </cell>
        </row>
        <row r="42">
          <cell r="B42" t="str">
            <v>CONSUM</v>
          </cell>
          <cell r="C42" t="str">
            <v>TOTAL</v>
          </cell>
          <cell r="D42" t="str">
            <v>NPROG</v>
          </cell>
          <cell r="E42" t="str">
            <v>PROG</v>
          </cell>
          <cell r="F42" t="str">
            <v>SUBT INT</v>
          </cell>
          <cell r="G42" t="str">
            <v>SUBT EXT</v>
          </cell>
          <cell r="H42" t="str">
            <v>Padrão Mensal = 2,4</v>
          </cell>
          <cell r="I42" t="str">
            <v>Padrão Trimestral = 4,8</v>
          </cell>
          <cell r="J42" t="str">
            <v>Padrão Anual = 8</v>
          </cell>
        </row>
        <row r="43">
          <cell r="B43">
            <v>75175</v>
          </cell>
          <cell r="C43">
            <v>0.61050000000000004</v>
          </cell>
          <cell r="D43">
            <v>0.57330000000000003</v>
          </cell>
          <cell r="E43">
            <v>3.73E-2</v>
          </cell>
          <cell r="F43">
            <v>0</v>
          </cell>
          <cell r="G43">
            <v>0</v>
          </cell>
          <cell r="H43">
            <v>2.4</v>
          </cell>
          <cell r="I43">
            <v>4.8</v>
          </cell>
          <cell r="J43">
            <v>8</v>
          </cell>
        </row>
        <row r="44">
          <cell r="B44">
            <v>75169</v>
          </cell>
          <cell r="C44">
            <v>0.39500000000000002</v>
          </cell>
          <cell r="D44">
            <v>0.38269999999999998</v>
          </cell>
          <cell r="E44">
            <v>1.23E-2</v>
          </cell>
          <cell r="F44">
            <v>0</v>
          </cell>
          <cell r="G44">
            <v>0</v>
          </cell>
          <cell r="H44">
            <v>2.4</v>
          </cell>
          <cell r="I44">
            <v>4.8</v>
          </cell>
          <cell r="J44">
            <v>8</v>
          </cell>
        </row>
        <row r="45">
          <cell r="B45">
            <v>75180</v>
          </cell>
          <cell r="C45">
            <v>0.17169999999999999</v>
          </cell>
          <cell r="D45">
            <v>0.1671</v>
          </cell>
          <cell r="E45">
            <v>4.4999999999999997E-3</v>
          </cell>
          <cell r="F45">
            <v>0</v>
          </cell>
          <cell r="G45">
            <v>0</v>
          </cell>
          <cell r="H45">
            <v>2.4</v>
          </cell>
          <cell r="I45">
            <v>4.8</v>
          </cell>
          <cell r="J45">
            <v>8</v>
          </cell>
        </row>
        <row r="46">
          <cell r="B46">
            <v>75175</v>
          </cell>
          <cell r="C46">
            <v>1.1772</v>
          </cell>
          <cell r="D46">
            <v>1.1231</v>
          </cell>
          <cell r="E46">
            <v>5.4100000000000002E-2</v>
          </cell>
          <cell r="F46">
            <v>0</v>
          </cell>
          <cell r="G46">
            <v>0</v>
          </cell>
          <cell r="H46">
            <v>2.4</v>
          </cell>
          <cell r="I46">
            <v>4.8</v>
          </cell>
          <cell r="J46">
            <v>8</v>
          </cell>
        </row>
        <row r="47">
          <cell r="B47">
            <v>75169</v>
          </cell>
          <cell r="C47">
            <v>7.7899999999999997E-2</v>
          </cell>
          <cell r="D47">
            <v>7.3499999999999996E-2</v>
          </cell>
          <cell r="E47">
            <v>4.4000000000000003E-3</v>
          </cell>
          <cell r="F47">
            <v>0</v>
          </cell>
          <cell r="G47">
            <v>0</v>
          </cell>
          <cell r="H47">
            <v>2.4</v>
          </cell>
          <cell r="I47">
            <v>4.8</v>
          </cell>
          <cell r="J47">
            <v>8</v>
          </cell>
        </row>
        <row r="48">
          <cell r="B48">
            <v>75169</v>
          </cell>
          <cell r="C48">
            <v>0.29730000000000001</v>
          </cell>
          <cell r="D48">
            <v>0.26629999999999998</v>
          </cell>
          <cell r="E48">
            <v>6.7999999999999996E-3</v>
          </cell>
          <cell r="F48">
            <v>2.4199999999999999E-2</v>
          </cell>
          <cell r="G48">
            <v>0</v>
          </cell>
          <cell r="H48">
            <v>2.4</v>
          </cell>
          <cell r="I48">
            <v>4.8</v>
          </cell>
          <cell r="J48">
            <v>8</v>
          </cell>
        </row>
        <row r="49">
          <cell r="B49">
            <v>75169</v>
          </cell>
          <cell r="C49">
            <v>0.43630000000000002</v>
          </cell>
          <cell r="D49">
            <v>0.42680000000000001</v>
          </cell>
          <cell r="E49">
            <v>9.4999999999999998E-3</v>
          </cell>
          <cell r="F49">
            <v>0</v>
          </cell>
          <cell r="G49">
            <v>0</v>
          </cell>
          <cell r="H49">
            <v>2.4</v>
          </cell>
          <cell r="I49">
            <v>4.8</v>
          </cell>
          <cell r="J49">
            <v>8</v>
          </cell>
        </row>
        <row r="50">
          <cell r="B50">
            <v>75169</v>
          </cell>
          <cell r="C50">
            <v>0.8115</v>
          </cell>
          <cell r="D50">
            <v>0.76659999999999995</v>
          </cell>
          <cell r="E50">
            <v>2.07E-2</v>
          </cell>
          <cell r="F50">
            <v>2.4199999999999999E-2</v>
          </cell>
          <cell r="G50">
            <v>0</v>
          </cell>
          <cell r="H50">
            <v>2.4</v>
          </cell>
          <cell r="I50">
            <v>4.8</v>
          </cell>
          <cell r="J50">
            <v>8</v>
          </cell>
        </row>
        <row r="51">
          <cell r="B51">
            <v>75164</v>
          </cell>
          <cell r="C51">
            <v>0.27800000000000002</v>
          </cell>
          <cell r="D51">
            <v>0.21729999999999999</v>
          </cell>
          <cell r="E51">
            <v>6.0600000000000001E-2</v>
          </cell>
          <cell r="F51">
            <v>0</v>
          </cell>
          <cell r="G51">
            <v>0</v>
          </cell>
          <cell r="H51">
            <v>2.4</v>
          </cell>
          <cell r="I51">
            <v>4.8</v>
          </cell>
          <cell r="J51">
            <v>8</v>
          </cell>
        </row>
        <row r="52">
          <cell r="B52">
            <v>75165</v>
          </cell>
          <cell r="C52">
            <v>0.37540000000000001</v>
          </cell>
          <cell r="D52">
            <v>0.33539999999999998</v>
          </cell>
          <cell r="E52">
            <v>0.04</v>
          </cell>
          <cell r="F52">
            <v>0</v>
          </cell>
          <cell r="G52">
            <v>0</v>
          </cell>
          <cell r="H52">
            <v>2.4</v>
          </cell>
          <cell r="I52">
            <v>4.8</v>
          </cell>
          <cell r="J52">
            <v>8</v>
          </cell>
        </row>
        <row r="53">
          <cell r="B53">
            <v>75146</v>
          </cell>
          <cell r="C53">
            <v>0.38879999999999998</v>
          </cell>
          <cell r="D53">
            <v>0.34760000000000002</v>
          </cell>
          <cell r="E53">
            <v>4.1200000000000001E-2</v>
          </cell>
          <cell r="F53">
            <v>0</v>
          </cell>
          <cell r="G53">
            <v>0</v>
          </cell>
          <cell r="H53">
            <v>2.4</v>
          </cell>
          <cell r="I53">
            <v>4.8</v>
          </cell>
          <cell r="J53">
            <v>8</v>
          </cell>
        </row>
        <row r="54">
          <cell r="B54">
            <v>75158</v>
          </cell>
          <cell r="C54">
            <v>1.0422</v>
          </cell>
          <cell r="D54">
            <v>0.90029999999999999</v>
          </cell>
          <cell r="E54">
            <v>0.14180000000000001</v>
          </cell>
          <cell r="F54">
            <v>0</v>
          </cell>
          <cell r="G54">
            <v>0</v>
          </cell>
          <cell r="H54">
            <v>2.4</v>
          </cell>
          <cell r="I54">
            <v>4.8</v>
          </cell>
          <cell r="J54">
            <v>8</v>
          </cell>
        </row>
        <row r="55">
          <cell r="B55">
            <v>75139</v>
          </cell>
          <cell r="C55">
            <v>0.30790000000000001</v>
          </cell>
          <cell r="D55">
            <v>0.2366</v>
          </cell>
          <cell r="E55">
            <v>8.0999999999999996E-3</v>
          </cell>
          <cell r="F55">
            <v>6.3200000000000006E-2</v>
          </cell>
          <cell r="G55">
            <v>0</v>
          </cell>
          <cell r="H55">
            <v>2.4</v>
          </cell>
          <cell r="I55">
            <v>4.8</v>
          </cell>
          <cell r="J55">
            <v>8</v>
          </cell>
        </row>
        <row r="56">
          <cell r="B56">
            <v>75125</v>
          </cell>
          <cell r="C56">
            <v>0.1409</v>
          </cell>
          <cell r="D56">
            <v>0.13489999999999999</v>
          </cell>
          <cell r="E56">
            <v>6.0000000000000001E-3</v>
          </cell>
          <cell r="F56">
            <v>0</v>
          </cell>
          <cell r="G56">
            <v>0</v>
          </cell>
          <cell r="H56">
            <v>2.4</v>
          </cell>
          <cell r="I56">
            <v>4.8</v>
          </cell>
          <cell r="J56">
            <v>8</v>
          </cell>
        </row>
        <row r="57">
          <cell r="B57">
            <v>75123</v>
          </cell>
          <cell r="C57">
            <v>0.52180000000000004</v>
          </cell>
          <cell r="D57">
            <v>0.30170000000000002</v>
          </cell>
          <cell r="E57">
            <v>5.7099999999999998E-2</v>
          </cell>
          <cell r="F57">
            <v>0.16309999999999999</v>
          </cell>
          <cell r="G57">
            <v>0</v>
          </cell>
          <cell r="H57">
            <v>2.4</v>
          </cell>
          <cell r="I57">
            <v>4.8</v>
          </cell>
          <cell r="J57">
            <v>8</v>
          </cell>
        </row>
        <row r="58">
          <cell r="B58">
            <v>75129</v>
          </cell>
          <cell r="C58">
            <v>0.97060000000000002</v>
          </cell>
          <cell r="D58">
            <v>0.67320000000000002</v>
          </cell>
          <cell r="E58">
            <v>7.1199999999999999E-2</v>
          </cell>
          <cell r="F58">
            <v>0.2263</v>
          </cell>
          <cell r="G58">
            <v>0</v>
          </cell>
          <cell r="I58">
            <v>4.8</v>
          </cell>
          <cell r="J58">
            <v>8</v>
          </cell>
        </row>
        <row r="59">
          <cell r="B59">
            <v>75158</v>
          </cell>
          <cell r="C59">
            <v>4.0015000000000001</v>
          </cell>
          <cell r="D59">
            <v>3.4632999999999998</v>
          </cell>
          <cell r="E59">
            <v>0.2878</v>
          </cell>
          <cell r="F59">
            <v>0.25040000000000001</v>
          </cell>
          <cell r="G59">
            <v>0</v>
          </cell>
          <cell r="J59">
            <v>8</v>
          </cell>
        </row>
        <row r="61">
          <cell r="B61" t="str">
            <v>Evolução FEC Conjunto Butantã</v>
          </cell>
        </row>
        <row r="62">
          <cell r="B62" t="str">
            <v>CONSUM</v>
          </cell>
          <cell r="C62" t="str">
            <v>TOTAL</v>
          </cell>
          <cell r="D62" t="str">
            <v>NPROG</v>
          </cell>
          <cell r="E62" t="str">
            <v>PROG</v>
          </cell>
          <cell r="F62" t="str">
            <v>SUBT INT</v>
          </cell>
          <cell r="G62" t="str">
            <v>SUBT EXT</v>
          </cell>
          <cell r="H62" t="str">
            <v>Padrão Mensal = 2,1</v>
          </cell>
          <cell r="I62" t="str">
            <v>Padrão Trimestral = 4,2</v>
          </cell>
          <cell r="J62" t="str">
            <v>Padrão Anual = 7</v>
          </cell>
        </row>
        <row r="63">
          <cell r="B63">
            <v>29847</v>
          </cell>
          <cell r="C63">
            <v>0.29559999999999997</v>
          </cell>
          <cell r="D63">
            <v>0.28720000000000001</v>
          </cell>
          <cell r="E63">
            <v>8.3999999999999995E-3</v>
          </cell>
          <cell r="F63">
            <v>0</v>
          </cell>
          <cell r="G63">
            <v>0</v>
          </cell>
          <cell r="H63">
            <v>2.1</v>
          </cell>
          <cell r="I63">
            <v>4.2</v>
          </cell>
          <cell r="J63">
            <v>7</v>
          </cell>
        </row>
        <row r="64">
          <cell r="B64">
            <v>29759</v>
          </cell>
          <cell r="C64">
            <v>0.4264</v>
          </cell>
          <cell r="D64">
            <v>0.41810000000000003</v>
          </cell>
          <cell r="E64">
            <v>8.2000000000000007E-3</v>
          </cell>
          <cell r="F64">
            <v>0</v>
          </cell>
          <cell r="G64">
            <v>0</v>
          </cell>
          <cell r="H64">
            <v>2.1</v>
          </cell>
          <cell r="I64">
            <v>4.2</v>
          </cell>
          <cell r="J64">
            <v>7</v>
          </cell>
        </row>
        <row r="65">
          <cell r="B65">
            <v>29761</v>
          </cell>
          <cell r="C65">
            <v>1.0128999999999999</v>
          </cell>
          <cell r="D65">
            <v>0.99909999999999999</v>
          </cell>
          <cell r="E65">
            <v>1.3899999999999999E-2</v>
          </cell>
          <cell r="F65">
            <v>0</v>
          </cell>
          <cell r="G65">
            <v>0</v>
          </cell>
          <cell r="H65">
            <v>2.1</v>
          </cell>
          <cell r="I65">
            <v>4.2</v>
          </cell>
          <cell r="J65">
            <v>7</v>
          </cell>
        </row>
        <row r="66">
          <cell r="B66">
            <v>29789</v>
          </cell>
          <cell r="C66">
            <v>1.7341</v>
          </cell>
          <cell r="D66">
            <v>1.7036</v>
          </cell>
          <cell r="E66">
            <v>3.0499999999999999E-2</v>
          </cell>
          <cell r="F66">
            <v>0</v>
          </cell>
          <cell r="G66">
            <v>0</v>
          </cell>
          <cell r="H66">
            <v>2.1</v>
          </cell>
          <cell r="I66">
            <v>4.2</v>
          </cell>
          <cell r="J66">
            <v>7</v>
          </cell>
        </row>
        <row r="67">
          <cell r="B67">
            <v>29758</v>
          </cell>
          <cell r="C67">
            <v>0.1087</v>
          </cell>
          <cell r="D67">
            <v>0.10630000000000001</v>
          </cell>
          <cell r="E67">
            <v>2.5000000000000001E-3</v>
          </cell>
          <cell r="F67">
            <v>0</v>
          </cell>
          <cell r="G67">
            <v>0</v>
          </cell>
          <cell r="H67">
            <v>2.1</v>
          </cell>
          <cell r="I67">
            <v>4.2</v>
          </cell>
          <cell r="J67">
            <v>7</v>
          </cell>
        </row>
        <row r="68">
          <cell r="B68">
            <v>29758</v>
          </cell>
          <cell r="C68">
            <v>0.36780000000000002</v>
          </cell>
          <cell r="D68">
            <v>0.3664</v>
          </cell>
          <cell r="E68">
            <v>1.4E-3</v>
          </cell>
          <cell r="F68">
            <v>0</v>
          </cell>
          <cell r="G68">
            <v>0</v>
          </cell>
          <cell r="H68">
            <v>2.1</v>
          </cell>
          <cell r="I68">
            <v>4.2</v>
          </cell>
          <cell r="J68">
            <v>7</v>
          </cell>
        </row>
        <row r="69">
          <cell r="B69">
            <v>29758</v>
          </cell>
          <cell r="C69">
            <v>0.20730000000000001</v>
          </cell>
          <cell r="D69">
            <v>0.20230000000000001</v>
          </cell>
          <cell r="E69">
            <v>5.0000000000000001E-3</v>
          </cell>
          <cell r="F69">
            <v>0</v>
          </cell>
          <cell r="G69">
            <v>0</v>
          </cell>
          <cell r="H69">
            <v>2.1</v>
          </cell>
          <cell r="I69">
            <v>4.2</v>
          </cell>
          <cell r="J69">
            <v>7</v>
          </cell>
        </row>
        <row r="70">
          <cell r="B70">
            <v>29758</v>
          </cell>
          <cell r="C70">
            <v>0.68379999999999996</v>
          </cell>
          <cell r="D70">
            <v>0.67500000000000004</v>
          </cell>
          <cell r="E70">
            <v>8.8999999999999999E-3</v>
          </cell>
          <cell r="F70">
            <v>0</v>
          </cell>
          <cell r="G70">
            <v>0</v>
          </cell>
          <cell r="H70">
            <v>2.1</v>
          </cell>
          <cell r="I70">
            <v>4.2</v>
          </cell>
          <cell r="J70">
            <v>7</v>
          </cell>
        </row>
        <row r="71">
          <cell r="B71">
            <v>29758</v>
          </cell>
          <cell r="C71">
            <v>0.28149999999999997</v>
          </cell>
          <cell r="D71">
            <v>0.27379999999999999</v>
          </cell>
          <cell r="E71">
            <v>7.7000000000000002E-3</v>
          </cell>
          <cell r="F71">
            <v>0</v>
          </cell>
          <cell r="G71">
            <v>0</v>
          </cell>
          <cell r="H71">
            <v>2.1</v>
          </cell>
          <cell r="I71">
            <v>4.2</v>
          </cell>
          <cell r="J71">
            <v>7</v>
          </cell>
        </row>
        <row r="72">
          <cell r="B72">
            <v>29756</v>
          </cell>
          <cell r="C72">
            <v>0.20569999999999999</v>
          </cell>
          <cell r="D72">
            <v>0.19270000000000001</v>
          </cell>
          <cell r="E72">
            <v>1.29E-2</v>
          </cell>
          <cell r="F72">
            <v>0</v>
          </cell>
          <cell r="G72">
            <v>0</v>
          </cell>
          <cell r="H72">
            <v>2.1</v>
          </cell>
          <cell r="I72">
            <v>4.2</v>
          </cell>
          <cell r="J72">
            <v>7</v>
          </cell>
        </row>
        <row r="73">
          <cell r="B73">
            <v>29791</v>
          </cell>
          <cell r="C73">
            <v>0.1799</v>
          </cell>
          <cell r="D73">
            <v>0.17519999999999999</v>
          </cell>
          <cell r="E73">
            <v>4.5999999999999999E-3</v>
          </cell>
          <cell r="F73">
            <v>0</v>
          </cell>
          <cell r="G73">
            <v>0</v>
          </cell>
          <cell r="H73">
            <v>2.1</v>
          </cell>
          <cell r="I73">
            <v>4.2</v>
          </cell>
          <cell r="J73">
            <v>7</v>
          </cell>
        </row>
        <row r="74">
          <cell r="B74">
            <v>29768</v>
          </cell>
          <cell r="C74">
            <v>0.66710000000000003</v>
          </cell>
          <cell r="D74">
            <v>0.64170000000000005</v>
          </cell>
          <cell r="E74">
            <v>2.52E-2</v>
          </cell>
          <cell r="F74">
            <v>0</v>
          </cell>
          <cell r="G74">
            <v>0</v>
          </cell>
          <cell r="H74">
            <v>2.1</v>
          </cell>
          <cell r="I74">
            <v>4.2</v>
          </cell>
          <cell r="J74">
            <v>7</v>
          </cell>
        </row>
        <row r="75">
          <cell r="B75">
            <v>29791</v>
          </cell>
          <cell r="C75">
            <v>0.30430000000000001</v>
          </cell>
          <cell r="D75">
            <v>0.30270000000000002</v>
          </cell>
          <cell r="E75">
            <v>1.5E-3</v>
          </cell>
          <cell r="F75">
            <v>0</v>
          </cell>
          <cell r="G75">
            <v>0</v>
          </cell>
          <cell r="H75">
            <v>2.1</v>
          </cell>
          <cell r="I75">
            <v>4.2</v>
          </cell>
          <cell r="J75">
            <v>7</v>
          </cell>
        </row>
        <row r="76">
          <cell r="B76">
            <v>29786</v>
          </cell>
          <cell r="C76">
            <v>1.7465999999999999</v>
          </cell>
          <cell r="D76">
            <v>1.1998</v>
          </cell>
          <cell r="E76">
            <v>1.5E-3</v>
          </cell>
          <cell r="F76">
            <v>0.54530000000000001</v>
          </cell>
          <cell r="G76">
            <v>0</v>
          </cell>
          <cell r="H76">
            <v>2.1</v>
          </cell>
          <cell r="I76">
            <v>4.2</v>
          </cell>
          <cell r="J76">
            <v>7</v>
          </cell>
        </row>
        <row r="77">
          <cell r="B77">
            <v>29784</v>
          </cell>
          <cell r="C77">
            <v>0.4017</v>
          </cell>
          <cell r="D77">
            <v>0.3881</v>
          </cell>
          <cell r="E77">
            <v>1.3599999999999999E-2</v>
          </cell>
          <cell r="F77">
            <v>0</v>
          </cell>
          <cell r="G77">
            <v>0</v>
          </cell>
          <cell r="H77">
            <v>2.1</v>
          </cell>
          <cell r="I77">
            <v>4.2</v>
          </cell>
          <cell r="J77">
            <v>7</v>
          </cell>
        </row>
        <row r="78">
          <cell r="B78">
            <v>29787</v>
          </cell>
          <cell r="C78">
            <v>2.4525000000000001</v>
          </cell>
          <cell r="D78">
            <v>1.8906000000000001</v>
          </cell>
          <cell r="E78">
            <v>1.66E-2</v>
          </cell>
          <cell r="F78">
            <v>0.54530000000000001</v>
          </cell>
          <cell r="G78">
            <v>0</v>
          </cell>
          <cell r="I78">
            <v>4.2</v>
          </cell>
          <cell r="J78">
            <v>7</v>
          </cell>
        </row>
        <row r="79">
          <cell r="B79">
            <v>29776</v>
          </cell>
          <cell r="C79">
            <v>5.5385999999999997</v>
          </cell>
          <cell r="D79">
            <v>4.9116999999999997</v>
          </cell>
          <cell r="E79">
            <v>8.1199999999999994E-2</v>
          </cell>
          <cell r="F79">
            <v>0.54549999999999998</v>
          </cell>
          <cell r="G79">
            <v>0</v>
          </cell>
          <cell r="J79">
            <v>7</v>
          </cell>
        </row>
        <row r="81">
          <cell r="B81" t="str">
            <v>Evolução FEC Conjunto Campo Limpo</v>
          </cell>
        </row>
        <row r="82">
          <cell r="B82" t="str">
            <v>CONSUM</v>
          </cell>
          <cell r="C82" t="str">
            <v>TOTAL</v>
          </cell>
          <cell r="D82" t="str">
            <v>NPROG</v>
          </cell>
          <cell r="E82" t="str">
            <v>PROG</v>
          </cell>
          <cell r="F82" t="str">
            <v>SUBT INT</v>
          </cell>
          <cell r="G82" t="str">
            <v>SUBT EXT</v>
          </cell>
          <cell r="H82" t="str">
            <v>Padrão Mensal = 3,6</v>
          </cell>
          <cell r="I82" t="str">
            <v>Padrão Trimestral = 7,2</v>
          </cell>
          <cell r="J82" t="str">
            <v>Padrão Anual = 12</v>
          </cell>
        </row>
        <row r="83">
          <cell r="B83">
            <v>135803</v>
          </cell>
          <cell r="C83">
            <v>0.47039999999999998</v>
          </cell>
          <cell r="D83">
            <v>0.38350000000000001</v>
          </cell>
          <cell r="E83">
            <v>8.6900000000000005E-2</v>
          </cell>
          <cell r="F83">
            <v>0</v>
          </cell>
          <cell r="G83">
            <v>0</v>
          </cell>
          <cell r="H83">
            <v>3.6</v>
          </cell>
          <cell r="I83">
            <v>7.2</v>
          </cell>
          <cell r="J83">
            <v>12</v>
          </cell>
        </row>
        <row r="84">
          <cell r="B84">
            <v>135616</v>
          </cell>
          <cell r="C84">
            <v>0.47160000000000002</v>
          </cell>
          <cell r="D84">
            <v>0.43269999999999997</v>
          </cell>
          <cell r="E84">
            <v>3.8899999999999997E-2</v>
          </cell>
          <cell r="F84">
            <v>0</v>
          </cell>
          <cell r="G84">
            <v>0</v>
          </cell>
          <cell r="H84">
            <v>3.6</v>
          </cell>
          <cell r="I84">
            <v>7.2</v>
          </cell>
          <cell r="J84">
            <v>12</v>
          </cell>
        </row>
        <row r="85">
          <cell r="B85">
            <v>135677</v>
          </cell>
          <cell r="C85">
            <v>0.65749999999999997</v>
          </cell>
          <cell r="D85">
            <v>0.58879999999999999</v>
          </cell>
          <cell r="E85">
            <v>6.8699999999999997E-2</v>
          </cell>
          <cell r="F85">
            <v>0</v>
          </cell>
          <cell r="G85">
            <v>0</v>
          </cell>
          <cell r="H85">
            <v>3.6</v>
          </cell>
          <cell r="I85">
            <v>7.2</v>
          </cell>
          <cell r="J85">
            <v>12</v>
          </cell>
        </row>
        <row r="86">
          <cell r="B86">
            <v>135699</v>
          </cell>
          <cell r="C86">
            <v>1.5994999999999999</v>
          </cell>
          <cell r="D86">
            <v>1.4049</v>
          </cell>
          <cell r="E86">
            <v>0.19450000000000001</v>
          </cell>
          <cell r="F86">
            <v>0</v>
          </cell>
          <cell r="G86">
            <v>0</v>
          </cell>
          <cell r="H86">
            <v>3.6</v>
          </cell>
          <cell r="I86">
            <v>7.2</v>
          </cell>
          <cell r="J86">
            <v>12</v>
          </cell>
        </row>
        <row r="87">
          <cell r="B87">
            <v>135623</v>
          </cell>
          <cell r="C87">
            <v>0.49780000000000002</v>
          </cell>
          <cell r="D87">
            <v>0.43580000000000002</v>
          </cell>
          <cell r="E87">
            <v>6.2E-2</v>
          </cell>
          <cell r="F87">
            <v>0</v>
          </cell>
          <cell r="G87">
            <v>0</v>
          </cell>
          <cell r="H87">
            <v>3.6</v>
          </cell>
          <cell r="I87">
            <v>7.2</v>
          </cell>
          <cell r="J87">
            <v>12</v>
          </cell>
        </row>
        <row r="88">
          <cell r="B88">
            <v>135623</v>
          </cell>
          <cell r="C88">
            <v>1.1808000000000001</v>
          </cell>
          <cell r="D88">
            <v>0.40810000000000002</v>
          </cell>
          <cell r="E88">
            <v>2.64E-2</v>
          </cell>
          <cell r="F88">
            <v>0.74619999999999997</v>
          </cell>
          <cell r="G88">
            <v>0</v>
          </cell>
          <cell r="H88">
            <v>3.6</v>
          </cell>
          <cell r="I88">
            <v>7.2</v>
          </cell>
          <cell r="J88">
            <v>12</v>
          </cell>
        </row>
        <row r="89">
          <cell r="B89">
            <v>135623</v>
          </cell>
          <cell r="C89">
            <v>0.33079999999999998</v>
          </cell>
          <cell r="D89">
            <v>0.30020000000000002</v>
          </cell>
          <cell r="E89">
            <v>3.0599999999999999E-2</v>
          </cell>
          <cell r="F89">
            <v>0</v>
          </cell>
          <cell r="G89">
            <v>0</v>
          </cell>
          <cell r="H89">
            <v>3.6</v>
          </cell>
          <cell r="I89">
            <v>7.2</v>
          </cell>
          <cell r="J89">
            <v>12</v>
          </cell>
        </row>
        <row r="90">
          <cell r="B90">
            <v>135623</v>
          </cell>
          <cell r="C90">
            <v>2.0093999999999999</v>
          </cell>
          <cell r="D90">
            <v>1.1440999999999999</v>
          </cell>
          <cell r="E90">
            <v>0.11899999999999999</v>
          </cell>
          <cell r="F90">
            <v>0.74619999999999997</v>
          </cell>
          <cell r="G90">
            <v>0</v>
          </cell>
          <cell r="H90">
            <v>3.6</v>
          </cell>
          <cell r="I90">
            <v>7.2</v>
          </cell>
          <cell r="J90">
            <v>12</v>
          </cell>
        </row>
        <row r="91">
          <cell r="B91">
            <v>135582</v>
          </cell>
          <cell r="C91">
            <v>0.755</v>
          </cell>
          <cell r="D91">
            <v>0.73340000000000005</v>
          </cell>
          <cell r="E91">
            <v>2.1600000000000001E-2</v>
          </cell>
          <cell r="F91">
            <v>0</v>
          </cell>
          <cell r="G91">
            <v>0</v>
          </cell>
          <cell r="H91">
            <v>3.6</v>
          </cell>
          <cell r="I91">
            <v>7.2</v>
          </cell>
          <cell r="J91">
            <v>12</v>
          </cell>
        </row>
        <row r="92">
          <cell r="B92">
            <v>135456</v>
          </cell>
          <cell r="C92">
            <v>0.33510000000000001</v>
          </cell>
          <cell r="D92">
            <v>0.31180000000000002</v>
          </cell>
          <cell r="E92">
            <v>2.3300000000000001E-2</v>
          </cell>
          <cell r="F92">
            <v>0</v>
          </cell>
          <cell r="G92">
            <v>0</v>
          </cell>
          <cell r="H92">
            <v>3.6</v>
          </cell>
          <cell r="I92">
            <v>7.2</v>
          </cell>
          <cell r="J92">
            <v>12</v>
          </cell>
        </row>
        <row r="93">
          <cell r="B93">
            <v>135347</v>
          </cell>
          <cell r="C93">
            <v>0.40910000000000002</v>
          </cell>
          <cell r="D93">
            <v>0.28710000000000002</v>
          </cell>
          <cell r="E93">
            <v>0.122</v>
          </cell>
          <cell r="F93">
            <v>0</v>
          </cell>
          <cell r="G93">
            <v>0</v>
          </cell>
          <cell r="H93">
            <v>3.6</v>
          </cell>
          <cell r="I93">
            <v>7.2</v>
          </cell>
          <cell r="J93">
            <v>12</v>
          </cell>
        </row>
        <row r="94">
          <cell r="B94">
            <v>135462</v>
          </cell>
          <cell r="C94">
            <v>1.4995000000000001</v>
          </cell>
          <cell r="D94">
            <v>1.3327</v>
          </cell>
          <cell r="E94">
            <v>0.1668</v>
          </cell>
          <cell r="F94">
            <v>0</v>
          </cell>
          <cell r="G94">
            <v>0</v>
          </cell>
          <cell r="H94">
            <v>3.6</v>
          </cell>
          <cell r="I94">
            <v>7.2</v>
          </cell>
          <cell r="J94">
            <v>12</v>
          </cell>
        </row>
        <row r="95">
          <cell r="B95">
            <v>135313</v>
          </cell>
          <cell r="C95">
            <v>0.46410000000000001</v>
          </cell>
          <cell r="D95">
            <v>0.44369999999999998</v>
          </cell>
          <cell r="E95">
            <v>2.0400000000000001E-2</v>
          </cell>
          <cell r="F95">
            <v>0</v>
          </cell>
          <cell r="G95">
            <v>0</v>
          </cell>
          <cell r="H95">
            <v>3.6</v>
          </cell>
          <cell r="I95">
            <v>7.2</v>
          </cell>
          <cell r="J95">
            <v>12</v>
          </cell>
        </row>
        <row r="96">
          <cell r="B96">
            <v>135832</v>
          </cell>
          <cell r="C96">
            <v>0.71160000000000001</v>
          </cell>
          <cell r="D96">
            <v>0.65849999999999997</v>
          </cell>
          <cell r="E96">
            <v>1.14E-2</v>
          </cell>
          <cell r="F96">
            <v>4.1700000000000001E-2</v>
          </cell>
          <cell r="G96">
            <v>0</v>
          </cell>
          <cell r="H96">
            <v>3.6</v>
          </cell>
          <cell r="I96">
            <v>7.2</v>
          </cell>
          <cell r="J96">
            <v>12</v>
          </cell>
        </row>
        <row r="97">
          <cell r="B97">
            <v>135832</v>
          </cell>
          <cell r="C97">
            <v>0.77380000000000004</v>
          </cell>
          <cell r="D97">
            <v>0.76080000000000003</v>
          </cell>
          <cell r="E97">
            <v>1.2999999999999999E-2</v>
          </cell>
          <cell r="F97">
            <v>0</v>
          </cell>
          <cell r="G97">
            <v>0</v>
          </cell>
          <cell r="H97">
            <v>3.6</v>
          </cell>
          <cell r="I97">
            <v>7.2</v>
          </cell>
          <cell r="J97">
            <v>12</v>
          </cell>
        </row>
        <row r="98">
          <cell r="B98">
            <v>135659</v>
          </cell>
          <cell r="C98">
            <v>1.9501999999999999</v>
          </cell>
          <cell r="D98">
            <v>1.8636999999999999</v>
          </cell>
          <cell r="E98">
            <v>4.48E-2</v>
          </cell>
          <cell r="F98">
            <v>4.1799999999999997E-2</v>
          </cell>
          <cell r="G98">
            <v>0</v>
          </cell>
          <cell r="I98">
            <v>7.2</v>
          </cell>
          <cell r="J98">
            <v>12</v>
          </cell>
        </row>
        <row r="99">
          <cell r="B99">
            <v>135611</v>
          </cell>
          <cell r="C99">
            <v>7.0587999999999997</v>
          </cell>
          <cell r="D99">
            <v>5.7455999999999996</v>
          </cell>
          <cell r="E99">
            <v>0.52510000000000001</v>
          </cell>
          <cell r="F99">
            <v>0.78800000000000003</v>
          </cell>
          <cell r="G99">
            <v>0</v>
          </cell>
          <cell r="J99">
            <v>12</v>
          </cell>
        </row>
        <row r="101">
          <cell r="B101" t="str">
            <v>Evolução FEC Conjunto Capão Redondo</v>
          </cell>
        </row>
        <row r="102">
          <cell r="B102" t="str">
            <v>CONSUM</v>
          </cell>
          <cell r="C102" t="str">
            <v>TOTAL</v>
          </cell>
          <cell r="D102" t="str">
            <v>NPROG</v>
          </cell>
          <cell r="E102" t="str">
            <v>PROG</v>
          </cell>
          <cell r="F102" t="str">
            <v>SUBT INT</v>
          </cell>
          <cell r="G102" t="str">
            <v>SUBT EXT</v>
          </cell>
          <cell r="H102" t="str">
            <v>Padrão Mensal = 2,1</v>
          </cell>
          <cell r="I102" t="str">
            <v>Padrão Trimestral = 4,2</v>
          </cell>
          <cell r="J102" t="str">
            <v>Padrão Anual = 7</v>
          </cell>
        </row>
        <row r="103">
          <cell r="B103">
            <v>99855</v>
          </cell>
          <cell r="C103">
            <v>0.4501</v>
          </cell>
          <cell r="D103">
            <v>0.44579999999999997</v>
          </cell>
          <cell r="E103">
            <v>4.3E-3</v>
          </cell>
          <cell r="F103">
            <v>0</v>
          </cell>
          <cell r="G103">
            <v>0</v>
          </cell>
          <cell r="H103">
            <v>2.1</v>
          </cell>
          <cell r="I103">
            <v>4.2</v>
          </cell>
          <cell r="J103">
            <v>7</v>
          </cell>
        </row>
        <row r="104">
          <cell r="B104">
            <v>99789</v>
          </cell>
          <cell r="C104">
            <v>0.24060000000000001</v>
          </cell>
          <cell r="D104">
            <v>0.2303</v>
          </cell>
          <cell r="E104">
            <v>1.03E-2</v>
          </cell>
          <cell r="F104">
            <v>0</v>
          </cell>
          <cell r="G104">
            <v>0</v>
          </cell>
          <cell r="H104">
            <v>2.1</v>
          </cell>
          <cell r="I104">
            <v>4.2</v>
          </cell>
          <cell r="J104">
            <v>7</v>
          </cell>
        </row>
        <row r="105">
          <cell r="B105">
            <v>99790</v>
          </cell>
          <cell r="C105">
            <v>0.49709999999999999</v>
          </cell>
          <cell r="D105">
            <v>0.43049999999999999</v>
          </cell>
          <cell r="E105">
            <v>6.6699999999999995E-2</v>
          </cell>
          <cell r="F105">
            <v>0</v>
          </cell>
          <cell r="G105">
            <v>0</v>
          </cell>
          <cell r="H105">
            <v>2.1</v>
          </cell>
          <cell r="I105">
            <v>4.2</v>
          </cell>
          <cell r="J105">
            <v>7</v>
          </cell>
        </row>
        <row r="106">
          <cell r="B106">
            <v>99811</v>
          </cell>
          <cell r="C106">
            <v>1.1878</v>
          </cell>
          <cell r="D106">
            <v>1.1067</v>
          </cell>
          <cell r="E106">
            <v>8.1299999999999997E-2</v>
          </cell>
          <cell r="F106">
            <v>0</v>
          </cell>
          <cell r="G106">
            <v>0</v>
          </cell>
          <cell r="H106">
            <v>2.1</v>
          </cell>
          <cell r="I106">
            <v>4.2</v>
          </cell>
          <cell r="J106">
            <v>7</v>
          </cell>
        </row>
        <row r="107">
          <cell r="B107">
            <v>99775</v>
          </cell>
          <cell r="C107">
            <v>0.21410000000000001</v>
          </cell>
          <cell r="D107">
            <v>0.20910000000000001</v>
          </cell>
          <cell r="E107">
            <v>5.0000000000000001E-3</v>
          </cell>
          <cell r="F107">
            <v>0</v>
          </cell>
          <cell r="G107">
            <v>0</v>
          </cell>
          <cell r="H107">
            <v>2.1</v>
          </cell>
          <cell r="I107">
            <v>4.2</v>
          </cell>
          <cell r="J107">
            <v>7</v>
          </cell>
        </row>
        <row r="108">
          <cell r="B108">
            <v>99774</v>
          </cell>
          <cell r="C108">
            <v>0.25090000000000001</v>
          </cell>
          <cell r="D108">
            <v>0.23039999999999999</v>
          </cell>
          <cell r="E108">
            <v>1.3599999999999999E-2</v>
          </cell>
          <cell r="F108">
            <v>6.8999999999999999E-3</v>
          </cell>
          <cell r="G108">
            <v>0</v>
          </cell>
          <cell r="H108">
            <v>2.1</v>
          </cell>
          <cell r="I108">
            <v>4.2</v>
          </cell>
          <cell r="J108">
            <v>7</v>
          </cell>
        </row>
        <row r="109">
          <cell r="B109">
            <v>99774</v>
          </cell>
          <cell r="C109">
            <v>0.32290000000000002</v>
          </cell>
          <cell r="D109">
            <v>0.31490000000000001</v>
          </cell>
          <cell r="E109">
            <v>8.0000000000000002E-3</v>
          </cell>
          <cell r="F109">
            <v>0</v>
          </cell>
          <cell r="G109">
            <v>0</v>
          </cell>
          <cell r="H109">
            <v>2.1</v>
          </cell>
          <cell r="I109">
            <v>4.2</v>
          </cell>
          <cell r="J109">
            <v>7</v>
          </cell>
        </row>
        <row r="110">
          <cell r="B110">
            <v>99774</v>
          </cell>
          <cell r="C110">
            <v>0.78790000000000004</v>
          </cell>
          <cell r="D110">
            <v>0.75439999999999996</v>
          </cell>
          <cell r="E110">
            <v>2.6599999999999999E-2</v>
          </cell>
          <cell r="F110">
            <v>6.8999999999999999E-3</v>
          </cell>
          <cell r="G110">
            <v>0</v>
          </cell>
          <cell r="H110">
            <v>2.1</v>
          </cell>
          <cell r="I110">
            <v>4.2</v>
          </cell>
          <cell r="J110">
            <v>7</v>
          </cell>
        </row>
        <row r="111">
          <cell r="B111">
            <v>99772</v>
          </cell>
          <cell r="C111">
            <v>0.38550000000000001</v>
          </cell>
          <cell r="D111">
            <v>0.35149999999999998</v>
          </cell>
          <cell r="E111">
            <v>3.4000000000000002E-2</v>
          </cell>
          <cell r="F111">
            <v>0</v>
          </cell>
          <cell r="G111">
            <v>0</v>
          </cell>
          <cell r="H111">
            <v>2.1</v>
          </cell>
          <cell r="I111">
            <v>4.2</v>
          </cell>
          <cell r="J111">
            <v>7</v>
          </cell>
        </row>
        <row r="112">
          <cell r="B112">
            <v>99751</v>
          </cell>
          <cell r="C112">
            <v>0.2349</v>
          </cell>
          <cell r="D112">
            <v>0.21959999999999999</v>
          </cell>
          <cell r="E112">
            <v>1.5299999999999999E-2</v>
          </cell>
          <cell r="F112">
            <v>0</v>
          </cell>
          <cell r="G112">
            <v>0</v>
          </cell>
          <cell r="H112">
            <v>2.1</v>
          </cell>
          <cell r="I112">
            <v>4.2</v>
          </cell>
          <cell r="J112">
            <v>7</v>
          </cell>
        </row>
        <row r="113">
          <cell r="B113">
            <v>99683</v>
          </cell>
          <cell r="C113">
            <v>9.2499999999999999E-2</v>
          </cell>
          <cell r="D113">
            <v>8.9599999999999999E-2</v>
          </cell>
          <cell r="E113">
            <v>3.0000000000000001E-3</v>
          </cell>
          <cell r="F113">
            <v>0</v>
          </cell>
          <cell r="G113">
            <v>0</v>
          </cell>
          <cell r="H113">
            <v>2.1</v>
          </cell>
          <cell r="I113">
            <v>4.2</v>
          </cell>
          <cell r="J113">
            <v>7</v>
          </cell>
        </row>
        <row r="114">
          <cell r="B114">
            <v>99735</v>
          </cell>
          <cell r="C114">
            <v>0.71299999999999997</v>
          </cell>
          <cell r="D114">
            <v>0.66080000000000005</v>
          </cell>
          <cell r="E114">
            <v>5.2299999999999999E-2</v>
          </cell>
          <cell r="F114">
            <v>0</v>
          </cell>
          <cell r="G114">
            <v>0</v>
          </cell>
          <cell r="H114">
            <v>2.1</v>
          </cell>
          <cell r="I114">
            <v>4.2</v>
          </cell>
          <cell r="J114">
            <v>7</v>
          </cell>
        </row>
        <row r="115">
          <cell r="B115">
            <v>99588</v>
          </cell>
          <cell r="C115">
            <v>0.17349999999999999</v>
          </cell>
          <cell r="D115">
            <v>0.16200000000000001</v>
          </cell>
          <cell r="E115">
            <v>1.14E-2</v>
          </cell>
          <cell r="F115">
            <v>0</v>
          </cell>
          <cell r="G115">
            <v>0</v>
          </cell>
          <cell r="H115">
            <v>2.1</v>
          </cell>
          <cell r="I115">
            <v>4.2</v>
          </cell>
          <cell r="J115">
            <v>7</v>
          </cell>
        </row>
        <row r="116">
          <cell r="B116">
            <v>99687</v>
          </cell>
          <cell r="C116">
            <v>0.53759999999999997</v>
          </cell>
          <cell r="D116">
            <v>0.52400000000000002</v>
          </cell>
          <cell r="E116">
            <v>1.3599999999999999E-2</v>
          </cell>
          <cell r="F116">
            <v>0</v>
          </cell>
          <cell r="G116">
            <v>0</v>
          </cell>
          <cell r="H116">
            <v>2.1</v>
          </cell>
          <cell r="I116">
            <v>4.2</v>
          </cell>
          <cell r="J116">
            <v>7</v>
          </cell>
        </row>
        <row r="117">
          <cell r="B117">
            <v>99685</v>
          </cell>
          <cell r="C117">
            <v>0.80459999999999998</v>
          </cell>
          <cell r="D117">
            <v>0.76690000000000003</v>
          </cell>
          <cell r="E117">
            <v>3.7699999999999997E-2</v>
          </cell>
          <cell r="F117">
            <v>0</v>
          </cell>
          <cell r="G117">
            <v>0</v>
          </cell>
          <cell r="H117">
            <v>2.1</v>
          </cell>
          <cell r="I117">
            <v>4.2</v>
          </cell>
          <cell r="J117">
            <v>7</v>
          </cell>
        </row>
        <row r="118">
          <cell r="B118">
            <v>99653</v>
          </cell>
          <cell r="C118">
            <v>1.516</v>
          </cell>
          <cell r="D118">
            <v>1.4532</v>
          </cell>
          <cell r="E118">
            <v>6.2700000000000006E-2</v>
          </cell>
          <cell r="F118">
            <v>0</v>
          </cell>
          <cell r="G118">
            <v>0</v>
          </cell>
          <cell r="I118">
            <v>4.2</v>
          </cell>
          <cell r="J118">
            <v>7</v>
          </cell>
        </row>
        <row r="119">
          <cell r="B119">
            <v>99744</v>
          </cell>
          <cell r="C119">
            <v>4.2043999999999997</v>
          </cell>
          <cell r="D119">
            <v>3.9746999999999999</v>
          </cell>
          <cell r="E119">
            <v>0.22289999999999999</v>
          </cell>
          <cell r="F119">
            <v>6.8999999999999999E-3</v>
          </cell>
          <cell r="G119">
            <v>0</v>
          </cell>
          <cell r="J119">
            <v>7</v>
          </cell>
        </row>
        <row r="121">
          <cell r="B121" t="str">
            <v>Evolução FEC Conjunto Carapicuíba</v>
          </cell>
        </row>
        <row r="122">
          <cell r="B122" t="str">
            <v>CONSUM</v>
          </cell>
          <cell r="C122" t="str">
            <v>TOTAL</v>
          </cell>
          <cell r="D122" t="str">
            <v>NPROG</v>
          </cell>
          <cell r="E122" t="str">
            <v>PROG</v>
          </cell>
          <cell r="F122" t="str">
            <v>SUBT INT</v>
          </cell>
          <cell r="G122" t="str">
            <v>SUBT EXT</v>
          </cell>
          <cell r="H122" t="str">
            <v>Padrão Mensal = 3,6</v>
          </cell>
          <cell r="I122" t="str">
            <v>Padrão Trimestral = 7,2</v>
          </cell>
          <cell r="J122" t="str">
            <v>Padrão Anual = 12</v>
          </cell>
        </row>
        <row r="123">
          <cell r="B123">
            <v>104086</v>
          </cell>
          <cell r="C123">
            <v>0.65780000000000005</v>
          </cell>
          <cell r="D123">
            <v>0.54159999999999997</v>
          </cell>
          <cell r="E123">
            <v>1.6999999999999999E-3</v>
          </cell>
          <cell r="F123">
            <v>0.1145</v>
          </cell>
          <cell r="G123">
            <v>0</v>
          </cell>
          <cell r="H123">
            <v>3.6</v>
          </cell>
          <cell r="I123">
            <v>7.2</v>
          </cell>
          <cell r="J123">
            <v>12</v>
          </cell>
        </row>
        <row r="124">
          <cell r="B124">
            <v>103935</v>
          </cell>
          <cell r="C124">
            <v>0.1865</v>
          </cell>
          <cell r="D124">
            <v>0.1865</v>
          </cell>
          <cell r="E124">
            <v>1E-4</v>
          </cell>
          <cell r="F124">
            <v>0</v>
          </cell>
          <cell r="G124">
            <v>0</v>
          </cell>
          <cell r="H124">
            <v>3.6</v>
          </cell>
          <cell r="I124">
            <v>7.2</v>
          </cell>
          <cell r="J124">
            <v>12</v>
          </cell>
        </row>
        <row r="125">
          <cell r="B125">
            <v>103934</v>
          </cell>
          <cell r="C125">
            <v>1.2726</v>
          </cell>
          <cell r="D125">
            <v>0.43</v>
          </cell>
          <cell r="E125">
            <v>7.0000000000000001E-3</v>
          </cell>
          <cell r="F125">
            <v>0</v>
          </cell>
          <cell r="G125">
            <v>0.83560000000000001</v>
          </cell>
          <cell r="H125">
            <v>3.6</v>
          </cell>
          <cell r="I125">
            <v>7.2</v>
          </cell>
          <cell r="J125">
            <v>12</v>
          </cell>
        </row>
        <row r="126">
          <cell r="B126">
            <v>103985</v>
          </cell>
          <cell r="C126">
            <v>2.1168</v>
          </cell>
          <cell r="D126">
            <v>1.1583000000000001</v>
          </cell>
          <cell r="E126">
            <v>8.8000000000000005E-3</v>
          </cell>
          <cell r="F126">
            <v>0.11459999999999999</v>
          </cell>
          <cell r="G126">
            <v>0.83520000000000005</v>
          </cell>
          <cell r="H126">
            <v>3.6</v>
          </cell>
          <cell r="I126">
            <v>7.2</v>
          </cell>
          <cell r="J126">
            <v>12</v>
          </cell>
        </row>
        <row r="127">
          <cell r="B127">
            <v>103926</v>
          </cell>
          <cell r="C127">
            <v>0.39929999999999999</v>
          </cell>
          <cell r="D127">
            <v>0.39639999999999997</v>
          </cell>
          <cell r="E127">
            <v>2.8E-3</v>
          </cell>
          <cell r="F127">
            <v>0</v>
          </cell>
          <cell r="G127">
            <v>0</v>
          </cell>
          <cell r="H127">
            <v>3.6</v>
          </cell>
          <cell r="I127">
            <v>7.2</v>
          </cell>
          <cell r="J127">
            <v>12</v>
          </cell>
        </row>
        <row r="128">
          <cell r="B128">
            <v>103926</v>
          </cell>
          <cell r="C128">
            <v>0.41</v>
          </cell>
          <cell r="D128">
            <v>0.35780000000000001</v>
          </cell>
          <cell r="E128">
            <v>5.2200000000000003E-2</v>
          </cell>
          <cell r="F128">
            <v>0</v>
          </cell>
          <cell r="G128">
            <v>0</v>
          </cell>
          <cell r="H128">
            <v>3.6</v>
          </cell>
          <cell r="I128">
            <v>7.2</v>
          </cell>
          <cell r="J128">
            <v>12</v>
          </cell>
        </row>
        <row r="129">
          <cell r="B129">
            <v>103926</v>
          </cell>
          <cell r="C129">
            <v>0.55959999999999999</v>
          </cell>
          <cell r="D129">
            <v>0.42730000000000001</v>
          </cell>
          <cell r="E129">
            <v>1.4E-3</v>
          </cell>
          <cell r="F129">
            <v>0.13089999999999999</v>
          </cell>
          <cell r="G129">
            <v>0</v>
          </cell>
          <cell r="H129">
            <v>3.6</v>
          </cell>
          <cell r="I129">
            <v>7.2</v>
          </cell>
          <cell r="J129">
            <v>12</v>
          </cell>
        </row>
        <row r="130">
          <cell r="B130">
            <v>103926</v>
          </cell>
          <cell r="C130">
            <v>1.3689</v>
          </cell>
          <cell r="D130">
            <v>1.1815</v>
          </cell>
          <cell r="E130">
            <v>5.6399999999999999E-2</v>
          </cell>
          <cell r="F130">
            <v>0.13089999999999999</v>
          </cell>
          <cell r="G130">
            <v>0</v>
          </cell>
          <cell r="H130">
            <v>3.6</v>
          </cell>
          <cell r="I130">
            <v>7.2</v>
          </cell>
          <cell r="J130">
            <v>12</v>
          </cell>
        </row>
        <row r="131">
          <cell r="B131">
            <v>103923</v>
          </cell>
          <cell r="C131">
            <v>1.3729</v>
          </cell>
          <cell r="D131">
            <v>1.3575999999999999</v>
          </cell>
          <cell r="E131">
            <v>1.5299999999999999E-2</v>
          </cell>
          <cell r="F131">
            <v>0</v>
          </cell>
          <cell r="G131">
            <v>0</v>
          </cell>
          <cell r="H131">
            <v>3.6</v>
          </cell>
          <cell r="I131">
            <v>7.2</v>
          </cell>
          <cell r="J131">
            <v>12</v>
          </cell>
        </row>
        <row r="132">
          <cell r="B132">
            <v>103985</v>
          </cell>
          <cell r="C132">
            <v>0.32419999999999999</v>
          </cell>
          <cell r="D132">
            <v>0.26669999999999999</v>
          </cell>
          <cell r="E132">
            <v>5.7000000000000002E-2</v>
          </cell>
          <cell r="F132">
            <v>2.9999999999999997E-4</v>
          </cell>
          <cell r="G132">
            <v>2.9999999999999997E-4</v>
          </cell>
          <cell r="H132">
            <v>3.6</v>
          </cell>
          <cell r="I132">
            <v>7.2</v>
          </cell>
          <cell r="J132">
            <v>12</v>
          </cell>
        </row>
        <row r="133">
          <cell r="B133">
            <v>103954</v>
          </cell>
          <cell r="C133">
            <v>0.67949999999999999</v>
          </cell>
          <cell r="D133">
            <v>0.61860000000000004</v>
          </cell>
          <cell r="E133">
            <v>6.0999999999999999E-2</v>
          </cell>
          <cell r="F133">
            <v>0</v>
          </cell>
          <cell r="G133">
            <v>0</v>
          </cell>
          <cell r="H133">
            <v>3.6</v>
          </cell>
          <cell r="I133">
            <v>7.2</v>
          </cell>
          <cell r="J133">
            <v>12</v>
          </cell>
        </row>
        <row r="134">
          <cell r="B134">
            <v>103954</v>
          </cell>
          <cell r="C134">
            <v>2.3763000000000001</v>
          </cell>
          <cell r="D134">
            <v>2.2425999999999999</v>
          </cell>
          <cell r="E134">
            <v>0.1333</v>
          </cell>
          <cell r="F134">
            <v>2.9999999999999997E-4</v>
          </cell>
          <cell r="G134">
            <v>2.9999999999999997E-4</v>
          </cell>
          <cell r="H134">
            <v>3.6</v>
          </cell>
          <cell r="I134">
            <v>7.2</v>
          </cell>
          <cell r="J134">
            <v>12</v>
          </cell>
        </row>
        <row r="135">
          <cell r="B135">
            <v>103838</v>
          </cell>
          <cell r="C135">
            <v>0.62339999999999995</v>
          </cell>
          <cell r="D135">
            <v>0.3886</v>
          </cell>
          <cell r="E135">
            <v>6.1000000000000004E-3</v>
          </cell>
          <cell r="F135">
            <v>0</v>
          </cell>
          <cell r="G135">
            <v>0.22869999999999999</v>
          </cell>
          <cell r="H135">
            <v>3.6</v>
          </cell>
          <cell r="I135">
            <v>7.2</v>
          </cell>
          <cell r="J135">
            <v>12</v>
          </cell>
        </row>
        <row r="136">
          <cell r="B136">
            <v>103729</v>
          </cell>
          <cell r="C136">
            <v>0.52429999999999999</v>
          </cell>
          <cell r="D136">
            <v>0.50280000000000002</v>
          </cell>
          <cell r="E136">
            <v>2.1499999999999998E-2</v>
          </cell>
          <cell r="F136">
            <v>0</v>
          </cell>
          <cell r="G136">
            <v>0</v>
          </cell>
          <cell r="H136">
            <v>3.6</v>
          </cell>
          <cell r="I136">
            <v>7.2</v>
          </cell>
          <cell r="J136">
            <v>12</v>
          </cell>
        </row>
        <row r="137">
          <cell r="B137">
            <v>103615</v>
          </cell>
          <cell r="C137">
            <v>1.0133000000000001</v>
          </cell>
          <cell r="D137">
            <v>0.9647</v>
          </cell>
          <cell r="E137">
            <v>4.82E-2</v>
          </cell>
          <cell r="F137">
            <v>2.9999999999999997E-4</v>
          </cell>
          <cell r="G137">
            <v>0</v>
          </cell>
          <cell r="H137">
            <v>3.6</v>
          </cell>
          <cell r="I137">
            <v>7.2</v>
          </cell>
          <cell r="J137">
            <v>12</v>
          </cell>
        </row>
        <row r="138">
          <cell r="B138">
            <v>103727</v>
          </cell>
          <cell r="C138">
            <v>2.1606000000000001</v>
          </cell>
          <cell r="D138">
            <v>1.8554999999999999</v>
          </cell>
          <cell r="E138">
            <v>7.5800000000000006E-2</v>
          </cell>
          <cell r="F138">
            <v>2.9999999999999997E-4</v>
          </cell>
          <cell r="G138">
            <v>0.22889999999999999</v>
          </cell>
          <cell r="I138">
            <v>7.2</v>
          </cell>
          <cell r="J138">
            <v>12</v>
          </cell>
        </row>
        <row r="139">
          <cell r="B139">
            <v>103898</v>
          </cell>
          <cell r="C139">
            <v>8.0225000000000009</v>
          </cell>
          <cell r="D139">
            <v>6.4372999999999996</v>
          </cell>
          <cell r="E139">
            <v>0.2742</v>
          </cell>
          <cell r="F139">
            <v>0.2462</v>
          </cell>
          <cell r="G139">
            <v>1.0648</v>
          </cell>
          <cell r="J139">
            <v>12</v>
          </cell>
        </row>
        <row r="141">
          <cell r="B141" t="str">
            <v>Evolução FEC Conjunto Casa Verde</v>
          </cell>
        </row>
        <row r="142">
          <cell r="B142" t="str">
            <v>CONSUM</v>
          </cell>
          <cell r="C142" t="str">
            <v>TOTAL</v>
          </cell>
          <cell r="D142" t="str">
            <v>NPROG</v>
          </cell>
          <cell r="E142" t="str">
            <v>PROG</v>
          </cell>
          <cell r="F142" t="str">
            <v>SUBT INT</v>
          </cell>
          <cell r="G142" t="str">
            <v>SUBT EXT</v>
          </cell>
          <cell r="H142" t="str">
            <v>Padrão Mensal = 2,4</v>
          </cell>
          <cell r="I142" t="str">
            <v>Padrão Trimestral = 4,8</v>
          </cell>
          <cell r="J142" t="str">
            <v>Padrão Anual = 8</v>
          </cell>
        </row>
        <row r="143">
          <cell r="B143">
            <v>253718</v>
          </cell>
          <cell r="C143">
            <v>0.56489999999999996</v>
          </cell>
          <cell r="D143">
            <v>0.48459999999999998</v>
          </cell>
          <cell r="E143">
            <v>3.6900000000000002E-2</v>
          </cell>
          <cell r="F143">
            <v>4.3400000000000001E-2</v>
          </cell>
          <cell r="G143">
            <v>0</v>
          </cell>
          <cell r="H143">
            <v>2.4</v>
          </cell>
          <cell r="I143">
            <v>4.8</v>
          </cell>
          <cell r="J143">
            <v>8</v>
          </cell>
        </row>
        <row r="144">
          <cell r="B144">
            <v>253606</v>
          </cell>
          <cell r="C144">
            <v>0.26860000000000001</v>
          </cell>
          <cell r="D144">
            <v>0.23980000000000001</v>
          </cell>
          <cell r="E144">
            <v>2.8799999999999999E-2</v>
          </cell>
          <cell r="F144">
            <v>0</v>
          </cell>
          <cell r="G144">
            <v>0</v>
          </cell>
          <cell r="H144">
            <v>2.4</v>
          </cell>
          <cell r="I144">
            <v>4.8</v>
          </cell>
          <cell r="J144">
            <v>8</v>
          </cell>
        </row>
        <row r="145">
          <cell r="B145">
            <v>253587</v>
          </cell>
          <cell r="C145">
            <v>1.1143000000000001</v>
          </cell>
          <cell r="D145">
            <v>0.13389999999999999</v>
          </cell>
          <cell r="E145">
            <v>1.34E-2</v>
          </cell>
          <cell r="F145">
            <v>0.26169999999999999</v>
          </cell>
          <cell r="G145">
            <v>0.70530000000000004</v>
          </cell>
          <cell r="H145">
            <v>2.4</v>
          </cell>
          <cell r="I145">
            <v>4.8</v>
          </cell>
          <cell r="J145">
            <v>8</v>
          </cell>
        </row>
        <row r="146">
          <cell r="B146">
            <v>253637</v>
          </cell>
          <cell r="C146">
            <v>1.9477</v>
          </cell>
          <cell r="D146">
            <v>0.85840000000000005</v>
          </cell>
          <cell r="E146">
            <v>7.9100000000000004E-2</v>
          </cell>
          <cell r="F146">
            <v>0.30509999999999998</v>
          </cell>
          <cell r="G146">
            <v>0.70520000000000005</v>
          </cell>
          <cell r="H146">
            <v>2.4</v>
          </cell>
          <cell r="I146">
            <v>4.8</v>
          </cell>
          <cell r="J146">
            <v>8</v>
          </cell>
        </row>
        <row r="147">
          <cell r="B147">
            <v>253558</v>
          </cell>
          <cell r="C147">
            <v>0.1109</v>
          </cell>
          <cell r="D147">
            <v>9.6600000000000005E-2</v>
          </cell>
          <cell r="E147">
            <v>1.43E-2</v>
          </cell>
          <cell r="F147">
            <v>0</v>
          </cell>
          <cell r="G147">
            <v>0</v>
          </cell>
          <cell r="H147">
            <v>2.4</v>
          </cell>
          <cell r="I147">
            <v>4.8</v>
          </cell>
          <cell r="J147">
            <v>8</v>
          </cell>
        </row>
        <row r="148">
          <cell r="B148">
            <v>253558</v>
          </cell>
          <cell r="C148">
            <v>0.14499999999999999</v>
          </cell>
          <cell r="D148">
            <v>0.1062</v>
          </cell>
          <cell r="E148">
            <v>3.8800000000000001E-2</v>
          </cell>
          <cell r="F148">
            <v>0</v>
          </cell>
          <cell r="G148">
            <v>0</v>
          </cell>
          <cell r="H148">
            <v>2.4</v>
          </cell>
          <cell r="I148">
            <v>4.8</v>
          </cell>
          <cell r="J148">
            <v>8</v>
          </cell>
        </row>
        <row r="149">
          <cell r="B149">
            <v>253580</v>
          </cell>
          <cell r="C149">
            <v>0.2555</v>
          </cell>
          <cell r="D149">
            <v>0.24030000000000001</v>
          </cell>
          <cell r="E149">
            <v>1.52E-2</v>
          </cell>
          <cell r="F149">
            <v>0</v>
          </cell>
          <cell r="G149">
            <v>0</v>
          </cell>
          <cell r="H149">
            <v>2.4</v>
          </cell>
          <cell r="I149">
            <v>4.8</v>
          </cell>
          <cell r="J149">
            <v>8</v>
          </cell>
        </row>
        <row r="150">
          <cell r="B150">
            <v>253565</v>
          </cell>
          <cell r="C150">
            <v>0.51139999999999997</v>
          </cell>
          <cell r="D150">
            <v>0.44309999999999999</v>
          </cell>
          <cell r="E150">
            <v>6.83E-2</v>
          </cell>
          <cell r="F150">
            <v>0</v>
          </cell>
          <cell r="G150">
            <v>0</v>
          </cell>
          <cell r="H150">
            <v>2.4</v>
          </cell>
          <cell r="I150">
            <v>4.8</v>
          </cell>
          <cell r="J150">
            <v>8</v>
          </cell>
        </row>
        <row r="151">
          <cell r="B151">
            <v>253579</v>
          </cell>
          <cell r="C151">
            <v>0.56240000000000001</v>
          </cell>
          <cell r="D151">
            <v>0.52359999999999995</v>
          </cell>
          <cell r="E151">
            <v>1.9800000000000002E-2</v>
          </cell>
          <cell r="F151">
            <v>1.9E-2</v>
          </cell>
          <cell r="G151">
            <v>0</v>
          </cell>
          <cell r="H151">
            <v>2.4</v>
          </cell>
          <cell r="I151">
            <v>4.8</v>
          </cell>
          <cell r="J151">
            <v>8</v>
          </cell>
        </row>
        <row r="152">
          <cell r="B152">
            <v>253299</v>
          </cell>
          <cell r="C152">
            <v>0.45019999999999999</v>
          </cell>
          <cell r="D152">
            <v>0.21110000000000001</v>
          </cell>
          <cell r="E152">
            <v>1.61E-2</v>
          </cell>
          <cell r="F152">
            <v>0.22289999999999999</v>
          </cell>
          <cell r="G152">
            <v>0</v>
          </cell>
          <cell r="H152">
            <v>2.4</v>
          </cell>
          <cell r="I152">
            <v>4.8</v>
          </cell>
          <cell r="J152">
            <v>8</v>
          </cell>
        </row>
        <row r="153">
          <cell r="B153">
            <v>253200</v>
          </cell>
          <cell r="C153">
            <v>1.1241000000000001</v>
          </cell>
          <cell r="D153">
            <v>0.2155</v>
          </cell>
          <cell r="E153">
            <v>2.9499999999999998E-2</v>
          </cell>
          <cell r="F153">
            <v>0.1739</v>
          </cell>
          <cell r="G153">
            <v>0.70520000000000005</v>
          </cell>
          <cell r="H153">
            <v>2.4</v>
          </cell>
          <cell r="I153">
            <v>4.8</v>
          </cell>
          <cell r="J153">
            <v>8</v>
          </cell>
        </row>
        <row r="154">
          <cell r="B154">
            <v>253359</v>
          </cell>
          <cell r="C154">
            <v>2.1364000000000001</v>
          </cell>
          <cell r="D154">
            <v>0.95050000000000001</v>
          </cell>
          <cell r="E154">
            <v>6.54E-2</v>
          </cell>
          <cell r="F154">
            <v>0.41570000000000001</v>
          </cell>
          <cell r="G154">
            <v>0.70479999999999998</v>
          </cell>
          <cell r="H154">
            <v>2.4</v>
          </cell>
          <cell r="I154">
            <v>4.8</v>
          </cell>
          <cell r="J154">
            <v>8</v>
          </cell>
        </row>
        <row r="155">
          <cell r="B155">
            <v>253174</v>
          </cell>
          <cell r="C155">
            <v>0.1681</v>
          </cell>
          <cell r="D155">
            <v>0.159</v>
          </cell>
          <cell r="E155">
            <v>9.1000000000000004E-3</v>
          </cell>
          <cell r="F155">
            <v>0</v>
          </cell>
          <cell r="G155">
            <v>0</v>
          </cell>
          <cell r="H155">
            <v>2.4</v>
          </cell>
          <cell r="I155">
            <v>4.8</v>
          </cell>
          <cell r="J155">
            <v>8</v>
          </cell>
        </row>
        <row r="156">
          <cell r="B156">
            <v>253207</v>
          </cell>
          <cell r="C156">
            <v>0.89159999999999995</v>
          </cell>
          <cell r="D156">
            <v>0.38879999999999998</v>
          </cell>
          <cell r="E156">
            <v>4.7999999999999996E-3</v>
          </cell>
          <cell r="F156">
            <v>0</v>
          </cell>
          <cell r="G156">
            <v>0.498</v>
          </cell>
          <cell r="H156">
            <v>2.4</v>
          </cell>
          <cell r="I156">
            <v>4.8</v>
          </cell>
          <cell r="J156">
            <v>8</v>
          </cell>
        </row>
        <row r="157">
          <cell r="B157">
            <v>253191</v>
          </cell>
          <cell r="C157">
            <v>0.43769999999999998</v>
          </cell>
          <cell r="D157">
            <v>0.4194</v>
          </cell>
          <cell r="E157">
            <v>1.83E-2</v>
          </cell>
          <cell r="F157">
            <v>0</v>
          </cell>
          <cell r="G157">
            <v>0</v>
          </cell>
          <cell r="H157">
            <v>2.4</v>
          </cell>
          <cell r="I157">
            <v>4.8</v>
          </cell>
          <cell r="J157">
            <v>8</v>
          </cell>
        </row>
        <row r="158">
          <cell r="B158">
            <v>253191</v>
          </cell>
          <cell r="C158">
            <v>1.4974000000000001</v>
          </cell>
          <cell r="D158">
            <v>0.96719999999999995</v>
          </cell>
          <cell r="E158">
            <v>3.2199999999999999E-2</v>
          </cell>
          <cell r="F158">
            <v>0</v>
          </cell>
          <cell r="G158">
            <v>0.498</v>
          </cell>
          <cell r="I158">
            <v>4.8</v>
          </cell>
          <cell r="J158">
            <v>8</v>
          </cell>
        </row>
        <row r="159">
          <cell r="B159">
            <v>253438</v>
          </cell>
          <cell r="C159">
            <v>6.0926</v>
          </cell>
          <cell r="D159">
            <v>3.2187999999999999</v>
          </cell>
          <cell r="E159">
            <v>0.245</v>
          </cell>
          <cell r="F159">
            <v>0.7208</v>
          </cell>
          <cell r="G159">
            <v>1.9077999999999999</v>
          </cell>
          <cell r="J159">
            <v>8</v>
          </cell>
        </row>
        <row r="161">
          <cell r="B161" t="str">
            <v>Evolução FEC Conjunto Centro Jardins</v>
          </cell>
        </row>
        <row r="162">
          <cell r="B162" t="str">
            <v>CONSUM</v>
          </cell>
          <cell r="C162" t="str">
            <v>TOTAL</v>
          </cell>
          <cell r="D162" t="str">
            <v>NPROG</v>
          </cell>
          <cell r="E162" t="str">
            <v>PROG</v>
          </cell>
          <cell r="F162" t="str">
            <v>SUBT INT</v>
          </cell>
          <cell r="G162" t="str">
            <v>SUBT EXT</v>
          </cell>
          <cell r="H162" t="str">
            <v>Padrão Mensal = 1,8</v>
          </cell>
          <cell r="I162" t="str">
            <v>Padrão Trimestral = 1,8</v>
          </cell>
          <cell r="J162" t="str">
            <v>Padrão Anual = 3</v>
          </cell>
        </row>
        <row r="163">
          <cell r="B163">
            <v>175675</v>
          </cell>
          <cell r="C163">
            <v>7.22E-2</v>
          </cell>
          <cell r="D163">
            <v>1.78E-2</v>
          </cell>
          <cell r="E163">
            <v>1.2699999999999999E-2</v>
          </cell>
          <cell r="F163">
            <v>4.1799999999999997E-2</v>
          </cell>
          <cell r="G163">
            <v>0</v>
          </cell>
          <cell r="H163">
            <v>1.8</v>
          </cell>
          <cell r="I163">
            <v>1.8</v>
          </cell>
          <cell r="J163">
            <v>3</v>
          </cell>
        </row>
        <row r="164">
          <cell r="B164">
            <v>175675</v>
          </cell>
          <cell r="C164">
            <v>7.0000000000000001E-3</v>
          </cell>
          <cell r="D164">
            <v>5.8999999999999999E-3</v>
          </cell>
          <cell r="E164">
            <v>1.1000000000000001E-3</v>
          </cell>
          <cell r="F164">
            <v>0</v>
          </cell>
          <cell r="G164">
            <v>0</v>
          </cell>
          <cell r="H164">
            <v>1.8</v>
          </cell>
          <cell r="I164">
            <v>1.8</v>
          </cell>
          <cell r="J164">
            <v>3</v>
          </cell>
        </row>
        <row r="165">
          <cell r="B165">
            <v>175677</v>
          </cell>
          <cell r="C165">
            <v>3.2199999999999999E-2</v>
          </cell>
          <cell r="D165">
            <v>1.9099999999999999E-2</v>
          </cell>
          <cell r="E165">
            <v>6.8999999999999999E-3</v>
          </cell>
          <cell r="F165">
            <v>0</v>
          </cell>
          <cell r="G165">
            <v>6.1999999999999998E-3</v>
          </cell>
          <cell r="H165">
            <v>1.8</v>
          </cell>
          <cell r="I165">
            <v>1.8</v>
          </cell>
          <cell r="J165">
            <v>3</v>
          </cell>
        </row>
        <row r="166">
          <cell r="B166">
            <v>175676</v>
          </cell>
          <cell r="C166">
            <v>0.1114</v>
          </cell>
          <cell r="D166">
            <v>4.2799999999999998E-2</v>
          </cell>
          <cell r="E166">
            <v>2.07E-2</v>
          </cell>
          <cell r="F166">
            <v>4.1799999999999997E-2</v>
          </cell>
          <cell r="G166">
            <v>6.1999999999999998E-3</v>
          </cell>
          <cell r="H166">
            <v>1.8</v>
          </cell>
          <cell r="I166">
            <v>1.8</v>
          </cell>
          <cell r="J166">
            <v>3</v>
          </cell>
        </row>
        <row r="167">
          <cell r="B167">
            <v>175643</v>
          </cell>
          <cell r="C167">
            <v>2.0299999999999999E-2</v>
          </cell>
          <cell r="D167">
            <v>8.3999999999999995E-3</v>
          </cell>
          <cell r="E167">
            <v>3.8E-3</v>
          </cell>
          <cell r="F167">
            <v>2.3999999999999998E-3</v>
          </cell>
          <cell r="G167">
            <v>5.7000000000000002E-3</v>
          </cell>
          <cell r="H167">
            <v>1.8</v>
          </cell>
          <cell r="I167">
            <v>1.8</v>
          </cell>
          <cell r="J167">
            <v>3</v>
          </cell>
        </row>
        <row r="168">
          <cell r="B168">
            <v>175595</v>
          </cell>
          <cell r="C168">
            <v>9.1999999999999998E-3</v>
          </cell>
          <cell r="D168">
            <v>2.2000000000000001E-3</v>
          </cell>
          <cell r="E168">
            <v>0</v>
          </cell>
          <cell r="F168">
            <v>7.0000000000000001E-3</v>
          </cell>
          <cell r="G168">
            <v>0</v>
          </cell>
          <cell r="H168">
            <v>1.8</v>
          </cell>
          <cell r="I168">
            <v>1.8</v>
          </cell>
          <cell r="J168">
            <v>3</v>
          </cell>
        </row>
        <row r="169">
          <cell r="B169">
            <v>175643</v>
          </cell>
          <cell r="C169">
            <v>1.8499999999999999E-2</v>
          </cell>
          <cell r="D169">
            <v>7.7000000000000002E-3</v>
          </cell>
          <cell r="E169">
            <v>8.0000000000000004E-4</v>
          </cell>
          <cell r="F169">
            <v>9.9000000000000008E-3</v>
          </cell>
          <cell r="G169">
            <v>0</v>
          </cell>
          <cell r="H169">
            <v>1.8</v>
          </cell>
          <cell r="I169">
            <v>1.8</v>
          </cell>
          <cell r="J169">
            <v>3</v>
          </cell>
        </row>
        <row r="170">
          <cell r="B170">
            <v>175627</v>
          </cell>
          <cell r="C170">
            <v>4.8000000000000001E-2</v>
          </cell>
          <cell r="D170">
            <v>1.83E-2</v>
          </cell>
          <cell r="E170">
            <v>4.5999999999999999E-3</v>
          </cell>
          <cell r="F170">
            <v>1.9300000000000001E-2</v>
          </cell>
          <cell r="G170">
            <v>5.7000000000000002E-3</v>
          </cell>
          <cell r="H170">
            <v>1.8</v>
          </cell>
          <cell r="I170">
            <v>1.8</v>
          </cell>
          <cell r="J170">
            <v>3</v>
          </cell>
        </row>
        <row r="171">
          <cell r="B171">
            <v>175692</v>
          </cell>
          <cell r="C171">
            <v>5.1400000000000001E-2</v>
          </cell>
          <cell r="D171">
            <v>1.95E-2</v>
          </cell>
          <cell r="E171">
            <v>8.0999999999999996E-3</v>
          </cell>
          <cell r="F171">
            <v>8.9999999999999998E-4</v>
          </cell>
          <cell r="G171">
            <v>2.29E-2</v>
          </cell>
          <cell r="H171">
            <v>1.8</v>
          </cell>
          <cell r="I171">
            <v>1.8</v>
          </cell>
          <cell r="J171">
            <v>3</v>
          </cell>
        </row>
        <row r="172">
          <cell r="B172">
            <v>175689</v>
          </cell>
          <cell r="C172">
            <v>1.9300000000000001E-2</v>
          </cell>
          <cell r="D172">
            <v>1.4200000000000001E-2</v>
          </cell>
          <cell r="E172">
            <v>5.1000000000000004E-3</v>
          </cell>
          <cell r="F172">
            <v>0</v>
          </cell>
          <cell r="G172">
            <v>0</v>
          </cell>
          <cell r="H172">
            <v>1.8</v>
          </cell>
          <cell r="I172">
            <v>1.8</v>
          </cell>
          <cell r="J172">
            <v>3</v>
          </cell>
        </row>
        <row r="173">
          <cell r="B173">
            <v>175689</v>
          </cell>
          <cell r="C173">
            <v>2.7E-2</v>
          </cell>
          <cell r="D173">
            <v>1.61E-2</v>
          </cell>
          <cell r="E173">
            <v>4.5999999999999999E-3</v>
          </cell>
          <cell r="F173">
            <v>0</v>
          </cell>
          <cell r="G173">
            <v>6.1999999999999998E-3</v>
          </cell>
          <cell r="H173">
            <v>1.8</v>
          </cell>
          <cell r="I173">
            <v>1.8</v>
          </cell>
          <cell r="J173">
            <v>3</v>
          </cell>
        </row>
        <row r="174">
          <cell r="B174">
            <v>175690</v>
          </cell>
          <cell r="C174">
            <v>9.7699999999999995E-2</v>
          </cell>
          <cell r="D174">
            <v>4.9799999999999997E-2</v>
          </cell>
          <cell r="E174">
            <v>1.78E-2</v>
          </cell>
          <cell r="F174">
            <v>8.9999999999999998E-4</v>
          </cell>
          <cell r="G174">
            <v>2.9100000000000001E-2</v>
          </cell>
          <cell r="H174">
            <v>1.8</v>
          </cell>
          <cell r="I174">
            <v>1.8</v>
          </cell>
          <cell r="J174">
            <v>3</v>
          </cell>
        </row>
        <row r="175">
          <cell r="B175">
            <v>175641</v>
          </cell>
          <cell r="C175">
            <v>3.2199999999999999E-2</v>
          </cell>
          <cell r="D175">
            <v>1.6199999999999999E-2</v>
          </cell>
          <cell r="E175">
            <v>1.6E-2</v>
          </cell>
          <cell r="F175">
            <v>0</v>
          </cell>
          <cell r="G175">
            <v>0</v>
          </cell>
          <cell r="H175">
            <v>1.8</v>
          </cell>
          <cell r="I175">
            <v>1.8</v>
          </cell>
          <cell r="J175">
            <v>3</v>
          </cell>
        </row>
        <row r="176">
          <cell r="B176">
            <v>175536</v>
          </cell>
          <cell r="C176">
            <v>9.9400000000000002E-2</v>
          </cell>
          <cell r="D176">
            <v>1.29E-2</v>
          </cell>
          <cell r="E176">
            <v>3.8999999999999998E-3</v>
          </cell>
          <cell r="F176">
            <v>8.2699999999999996E-2</v>
          </cell>
          <cell r="G176">
            <v>0</v>
          </cell>
          <cell r="H176">
            <v>1.8</v>
          </cell>
          <cell r="I176">
            <v>1.8</v>
          </cell>
          <cell r="J176">
            <v>3</v>
          </cell>
        </row>
        <row r="177">
          <cell r="B177">
            <v>175532</v>
          </cell>
          <cell r="C177">
            <v>0.2727</v>
          </cell>
          <cell r="D177">
            <v>0.26400000000000001</v>
          </cell>
          <cell r="E177">
            <v>6.3E-3</v>
          </cell>
          <cell r="F177">
            <v>2.3E-3</v>
          </cell>
          <cell r="G177">
            <v>0</v>
          </cell>
          <cell r="H177">
            <v>1.8</v>
          </cell>
          <cell r="I177">
            <v>1.8</v>
          </cell>
          <cell r="J177">
            <v>3</v>
          </cell>
        </row>
        <row r="178">
          <cell r="B178">
            <v>175570</v>
          </cell>
          <cell r="C178">
            <v>0.4042</v>
          </cell>
          <cell r="D178">
            <v>0.29299999999999998</v>
          </cell>
          <cell r="E178">
            <v>2.6200000000000001E-2</v>
          </cell>
          <cell r="F178">
            <v>8.5000000000000006E-2</v>
          </cell>
          <cell r="G178">
            <v>0</v>
          </cell>
          <cell r="I178">
            <v>1.8</v>
          </cell>
          <cell r="J178">
            <v>3</v>
          </cell>
        </row>
        <row r="179">
          <cell r="B179">
            <v>175641</v>
          </cell>
          <cell r="C179">
            <v>0.66120000000000001</v>
          </cell>
          <cell r="D179">
            <v>0.40389999999999998</v>
          </cell>
          <cell r="E179">
            <v>6.93E-2</v>
          </cell>
          <cell r="F179">
            <v>0.14699999999999999</v>
          </cell>
          <cell r="G179">
            <v>4.1000000000000002E-2</v>
          </cell>
          <cell r="J179">
            <v>3</v>
          </cell>
        </row>
        <row r="181">
          <cell r="B181" t="str">
            <v>Evolução FEC Conjunto Cursino</v>
          </cell>
        </row>
        <row r="182">
          <cell r="B182" t="str">
            <v>CONSUM</v>
          </cell>
          <cell r="C182" t="str">
            <v>TOTAL</v>
          </cell>
          <cell r="D182" t="str">
            <v>NPROG</v>
          </cell>
          <cell r="E182" t="str">
            <v>PROG</v>
          </cell>
          <cell r="F182" t="str">
            <v>SUBT INT</v>
          </cell>
          <cell r="G182" t="str">
            <v>SUBT EXT</v>
          </cell>
          <cell r="H182" t="str">
            <v>Padrão Mensal = 2,4</v>
          </cell>
          <cell r="I182" t="str">
            <v>Padrão Trimestral = 4,8</v>
          </cell>
          <cell r="J182" t="str">
            <v>Padrão Anual = 8</v>
          </cell>
        </row>
        <row r="183">
          <cell r="B183">
            <v>113863</v>
          </cell>
          <cell r="C183">
            <v>0.53110000000000002</v>
          </cell>
          <cell r="D183">
            <v>0.39140000000000003</v>
          </cell>
          <cell r="E183">
            <v>1.89E-2</v>
          </cell>
          <cell r="F183">
            <v>0.1208</v>
          </cell>
          <cell r="G183">
            <v>0</v>
          </cell>
          <cell r="H183">
            <v>2.4</v>
          </cell>
          <cell r="I183">
            <v>4.8</v>
          </cell>
          <cell r="J183">
            <v>8</v>
          </cell>
        </row>
        <row r="184">
          <cell r="B184">
            <v>113949</v>
          </cell>
          <cell r="C184">
            <v>0.10489999999999999</v>
          </cell>
          <cell r="D184">
            <v>7.46E-2</v>
          </cell>
          <cell r="E184">
            <v>3.0300000000000001E-2</v>
          </cell>
          <cell r="F184">
            <v>0</v>
          </cell>
          <cell r="G184">
            <v>0</v>
          </cell>
          <cell r="H184">
            <v>2.4</v>
          </cell>
          <cell r="I184">
            <v>4.8</v>
          </cell>
          <cell r="J184">
            <v>8</v>
          </cell>
        </row>
        <row r="185">
          <cell r="B185">
            <v>113965</v>
          </cell>
          <cell r="C185">
            <v>0.41689999999999999</v>
          </cell>
          <cell r="D185">
            <v>0.37869999999999998</v>
          </cell>
          <cell r="E185">
            <v>1.1900000000000001E-2</v>
          </cell>
          <cell r="F185">
            <v>2.63E-2</v>
          </cell>
          <cell r="G185">
            <v>0</v>
          </cell>
          <cell r="H185">
            <v>2.4</v>
          </cell>
          <cell r="I185">
            <v>4.8</v>
          </cell>
          <cell r="J185">
            <v>8</v>
          </cell>
        </row>
        <row r="186">
          <cell r="B186">
            <v>113926</v>
          </cell>
          <cell r="C186">
            <v>1.0528</v>
          </cell>
          <cell r="D186">
            <v>0.84460000000000002</v>
          </cell>
          <cell r="E186">
            <v>6.1100000000000002E-2</v>
          </cell>
          <cell r="F186">
            <v>0.14699999999999999</v>
          </cell>
          <cell r="G186">
            <v>0</v>
          </cell>
          <cell r="H186">
            <v>2.4</v>
          </cell>
          <cell r="I186">
            <v>4.8</v>
          </cell>
          <cell r="J186">
            <v>8</v>
          </cell>
        </row>
        <row r="187">
          <cell r="B187">
            <v>114065</v>
          </cell>
          <cell r="C187">
            <v>0.25259999999999999</v>
          </cell>
          <cell r="D187">
            <v>0.23100000000000001</v>
          </cell>
          <cell r="E187">
            <v>2.1600000000000001E-2</v>
          </cell>
          <cell r="F187">
            <v>0</v>
          </cell>
          <cell r="G187">
            <v>0</v>
          </cell>
          <cell r="H187">
            <v>2.4</v>
          </cell>
          <cell r="I187">
            <v>4.8</v>
          </cell>
          <cell r="J187">
            <v>8</v>
          </cell>
        </row>
        <row r="188">
          <cell r="B188">
            <v>114016</v>
          </cell>
          <cell r="C188">
            <v>0.17649999999999999</v>
          </cell>
          <cell r="D188">
            <v>0.17330000000000001</v>
          </cell>
          <cell r="E188">
            <v>3.2000000000000002E-3</v>
          </cell>
          <cell r="F188">
            <v>0</v>
          </cell>
          <cell r="G188">
            <v>0</v>
          </cell>
          <cell r="H188">
            <v>2.4</v>
          </cell>
          <cell r="I188">
            <v>4.8</v>
          </cell>
          <cell r="J188">
            <v>8</v>
          </cell>
        </row>
        <row r="189">
          <cell r="B189">
            <v>114016</v>
          </cell>
          <cell r="C189">
            <v>0.32119999999999999</v>
          </cell>
          <cell r="D189">
            <v>0.31419999999999998</v>
          </cell>
          <cell r="E189">
            <v>7.0000000000000001E-3</v>
          </cell>
          <cell r="F189">
            <v>0</v>
          </cell>
          <cell r="G189">
            <v>0</v>
          </cell>
          <cell r="H189">
            <v>2.4</v>
          </cell>
          <cell r="I189">
            <v>4.8</v>
          </cell>
          <cell r="J189">
            <v>8</v>
          </cell>
        </row>
        <row r="190">
          <cell r="B190">
            <v>114032</v>
          </cell>
          <cell r="C190">
            <v>0.75029999999999997</v>
          </cell>
          <cell r="D190">
            <v>0.71850000000000003</v>
          </cell>
          <cell r="E190">
            <v>3.1800000000000002E-2</v>
          </cell>
          <cell r="F190">
            <v>0</v>
          </cell>
          <cell r="G190">
            <v>0</v>
          </cell>
          <cell r="H190">
            <v>2.4</v>
          </cell>
          <cell r="I190">
            <v>4.8</v>
          </cell>
          <cell r="J190">
            <v>8</v>
          </cell>
        </row>
        <row r="191">
          <cell r="B191">
            <v>114627</v>
          </cell>
          <cell r="C191">
            <v>0.64870000000000005</v>
          </cell>
          <cell r="D191">
            <v>0.62939999999999996</v>
          </cell>
          <cell r="E191">
            <v>1.9300000000000001E-2</v>
          </cell>
          <cell r="F191">
            <v>0</v>
          </cell>
          <cell r="G191">
            <v>0</v>
          </cell>
          <cell r="H191">
            <v>2.4</v>
          </cell>
          <cell r="I191">
            <v>4.8</v>
          </cell>
          <cell r="J191">
            <v>8</v>
          </cell>
        </row>
        <row r="192">
          <cell r="B192">
            <v>115016</v>
          </cell>
          <cell r="C192">
            <v>0.2576</v>
          </cell>
          <cell r="D192">
            <v>0.1193</v>
          </cell>
          <cell r="E192">
            <v>1.9099999999999999E-2</v>
          </cell>
          <cell r="F192">
            <v>0.1192</v>
          </cell>
          <cell r="G192">
            <v>0</v>
          </cell>
          <cell r="H192">
            <v>2.4</v>
          </cell>
          <cell r="I192">
            <v>4.8</v>
          </cell>
          <cell r="J192">
            <v>8</v>
          </cell>
        </row>
        <row r="193">
          <cell r="B193">
            <v>115298</v>
          </cell>
          <cell r="C193">
            <v>0.44740000000000002</v>
          </cell>
          <cell r="D193">
            <v>0.40949999999999998</v>
          </cell>
          <cell r="E193">
            <v>3.7900000000000003E-2</v>
          </cell>
          <cell r="F193">
            <v>0</v>
          </cell>
          <cell r="G193">
            <v>0</v>
          </cell>
          <cell r="H193">
            <v>2.4</v>
          </cell>
          <cell r="I193">
            <v>4.8</v>
          </cell>
          <cell r="J193">
            <v>8</v>
          </cell>
        </row>
        <row r="194">
          <cell r="B194">
            <v>114980</v>
          </cell>
          <cell r="C194">
            <v>1.353</v>
          </cell>
          <cell r="D194">
            <v>1.1574</v>
          </cell>
          <cell r="E194">
            <v>7.6399999999999996E-2</v>
          </cell>
          <cell r="F194">
            <v>0.1192</v>
          </cell>
          <cell r="G194">
            <v>0</v>
          </cell>
          <cell r="H194">
            <v>2.4</v>
          </cell>
          <cell r="I194">
            <v>4.8</v>
          </cell>
          <cell r="J194">
            <v>8</v>
          </cell>
        </row>
        <row r="195">
          <cell r="B195">
            <v>115280</v>
          </cell>
          <cell r="C195">
            <v>0.1827</v>
          </cell>
          <cell r="D195">
            <v>0.1618</v>
          </cell>
          <cell r="E195">
            <v>2.0899999999999998E-2</v>
          </cell>
          <cell r="F195">
            <v>0</v>
          </cell>
          <cell r="G195">
            <v>0</v>
          </cell>
          <cell r="H195">
            <v>2.4</v>
          </cell>
          <cell r="I195">
            <v>4.8</v>
          </cell>
          <cell r="J195">
            <v>8</v>
          </cell>
        </row>
        <row r="196">
          <cell r="B196">
            <v>115320</v>
          </cell>
          <cell r="C196">
            <v>0.21510000000000001</v>
          </cell>
          <cell r="D196">
            <v>0.1986</v>
          </cell>
          <cell r="E196">
            <v>1.66E-2</v>
          </cell>
          <cell r="F196">
            <v>0</v>
          </cell>
          <cell r="G196">
            <v>0</v>
          </cell>
          <cell r="H196">
            <v>2.4</v>
          </cell>
          <cell r="I196">
            <v>4.8</v>
          </cell>
          <cell r="J196">
            <v>8</v>
          </cell>
        </row>
        <row r="197">
          <cell r="B197">
            <v>115939</v>
          </cell>
          <cell r="C197">
            <v>0.44800000000000001</v>
          </cell>
          <cell r="D197">
            <v>0.2576</v>
          </cell>
          <cell r="E197">
            <v>4.9399999999999999E-2</v>
          </cell>
          <cell r="F197">
            <v>0.14099999999999999</v>
          </cell>
          <cell r="G197">
            <v>0</v>
          </cell>
          <cell r="H197">
            <v>2.4</v>
          </cell>
          <cell r="I197">
            <v>4.8</v>
          </cell>
          <cell r="J197">
            <v>8</v>
          </cell>
        </row>
        <row r="198">
          <cell r="B198">
            <v>115513</v>
          </cell>
          <cell r="C198">
            <v>0.84670000000000001</v>
          </cell>
          <cell r="D198">
            <v>0.61829999999999996</v>
          </cell>
          <cell r="E198">
            <v>8.6999999999999994E-2</v>
          </cell>
          <cell r="F198">
            <v>0.14149999999999999</v>
          </cell>
          <cell r="G198">
            <v>0</v>
          </cell>
          <cell r="I198">
            <v>4.8</v>
          </cell>
          <cell r="J198">
            <v>8</v>
          </cell>
        </row>
        <row r="199">
          <cell r="B199">
            <v>114613</v>
          </cell>
          <cell r="C199">
            <v>4.0037000000000003</v>
          </cell>
          <cell r="D199">
            <v>3.3386999999999998</v>
          </cell>
          <cell r="E199">
            <v>0.25669999999999998</v>
          </cell>
          <cell r="F199">
            <v>0.40839999999999999</v>
          </cell>
          <cell r="G199">
            <v>0</v>
          </cell>
          <cell r="J199">
            <v>8</v>
          </cell>
        </row>
        <row r="201">
          <cell r="B201" t="str">
            <v>Evolução FEC Conjunto Diadema</v>
          </cell>
        </row>
        <row r="202">
          <cell r="B202" t="str">
            <v>CONSUM</v>
          </cell>
          <cell r="C202" t="str">
            <v>TOTAL</v>
          </cell>
          <cell r="D202" t="str">
            <v>NPROG</v>
          </cell>
          <cell r="E202" t="str">
            <v>PROG</v>
          </cell>
          <cell r="F202" t="str">
            <v>SUBT INT</v>
          </cell>
          <cell r="G202" t="str">
            <v>SUBT EXT</v>
          </cell>
          <cell r="H202" t="str">
            <v>Padrão Mensal = 2,1</v>
          </cell>
          <cell r="I202" t="str">
            <v>Padrão Trimestral = 4,2</v>
          </cell>
          <cell r="J202" t="str">
            <v>Padrão Anual = 7</v>
          </cell>
        </row>
        <row r="203">
          <cell r="B203">
            <v>119028</v>
          </cell>
          <cell r="C203">
            <v>0.68559999999999999</v>
          </cell>
          <cell r="D203">
            <v>0.67810000000000004</v>
          </cell>
          <cell r="E203">
            <v>7.4999999999999997E-3</v>
          </cell>
          <cell r="F203">
            <v>0</v>
          </cell>
          <cell r="G203">
            <v>0</v>
          </cell>
          <cell r="H203">
            <v>2.1</v>
          </cell>
          <cell r="I203">
            <v>4.2</v>
          </cell>
          <cell r="J203">
            <v>7</v>
          </cell>
        </row>
        <row r="204">
          <cell r="B204">
            <v>118938</v>
          </cell>
          <cell r="C204">
            <v>0.34960000000000002</v>
          </cell>
          <cell r="D204">
            <v>0.30769999999999997</v>
          </cell>
          <cell r="E204">
            <v>4.2000000000000003E-2</v>
          </cell>
          <cell r="F204">
            <v>0</v>
          </cell>
          <cell r="G204">
            <v>0</v>
          </cell>
          <cell r="H204">
            <v>2.1</v>
          </cell>
          <cell r="I204">
            <v>4.2</v>
          </cell>
          <cell r="J204">
            <v>7</v>
          </cell>
        </row>
        <row r="205">
          <cell r="B205">
            <v>118952</v>
          </cell>
          <cell r="C205">
            <v>0.4274</v>
          </cell>
          <cell r="D205">
            <v>0.40079999999999999</v>
          </cell>
          <cell r="E205">
            <v>2.3E-2</v>
          </cell>
          <cell r="F205">
            <v>3.7000000000000002E-3</v>
          </cell>
          <cell r="G205">
            <v>0</v>
          </cell>
          <cell r="H205">
            <v>2.1</v>
          </cell>
          <cell r="I205">
            <v>4.2</v>
          </cell>
          <cell r="J205">
            <v>7</v>
          </cell>
        </row>
        <row r="206">
          <cell r="B206">
            <v>118973</v>
          </cell>
          <cell r="C206">
            <v>1.4626999999999999</v>
          </cell>
          <cell r="D206">
            <v>1.3868</v>
          </cell>
          <cell r="E206">
            <v>7.2499999999999995E-2</v>
          </cell>
          <cell r="F206">
            <v>3.7000000000000002E-3</v>
          </cell>
          <cell r="G206">
            <v>0</v>
          </cell>
          <cell r="H206">
            <v>2.1</v>
          </cell>
          <cell r="I206">
            <v>4.2</v>
          </cell>
          <cell r="J206">
            <v>7</v>
          </cell>
        </row>
        <row r="207">
          <cell r="B207">
            <v>118854</v>
          </cell>
          <cell r="C207">
            <v>0.1459</v>
          </cell>
          <cell r="D207">
            <v>0.13739999999999999</v>
          </cell>
          <cell r="E207">
            <v>8.5000000000000006E-3</v>
          </cell>
          <cell r="F207">
            <v>0</v>
          </cell>
          <cell r="G207">
            <v>0</v>
          </cell>
          <cell r="H207">
            <v>2.1</v>
          </cell>
          <cell r="I207">
            <v>4.2</v>
          </cell>
          <cell r="J207">
            <v>7</v>
          </cell>
        </row>
        <row r="208">
          <cell r="B208">
            <v>118848</v>
          </cell>
          <cell r="C208">
            <v>0.26590000000000003</v>
          </cell>
          <cell r="D208">
            <v>0.24579999999999999</v>
          </cell>
          <cell r="E208">
            <v>2.01E-2</v>
          </cell>
          <cell r="F208">
            <v>0</v>
          </cell>
          <cell r="G208">
            <v>0</v>
          </cell>
          <cell r="H208">
            <v>2.1</v>
          </cell>
          <cell r="I208">
            <v>4.2</v>
          </cell>
          <cell r="J208">
            <v>7</v>
          </cell>
        </row>
        <row r="209">
          <cell r="B209">
            <v>118848</v>
          </cell>
          <cell r="C209">
            <v>0.30449999999999999</v>
          </cell>
          <cell r="D209">
            <v>0.14829999999999999</v>
          </cell>
          <cell r="E209">
            <v>3.4000000000000002E-2</v>
          </cell>
          <cell r="F209">
            <v>0.12230000000000001</v>
          </cell>
          <cell r="G209">
            <v>0</v>
          </cell>
          <cell r="H209">
            <v>2.1</v>
          </cell>
          <cell r="I209">
            <v>4.2</v>
          </cell>
          <cell r="J209">
            <v>7</v>
          </cell>
        </row>
        <row r="210">
          <cell r="B210">
            <v>118850</v>
          </cell>
          <cell r="C210">
            <v>0.71630000000000005</v>
          </cell>
          <cell r="D210">
            <v>0.53149999999999997</v>
          </cell>
          <cell r="E210">
            <v>6.2600000000000003E-2</v>
          </cell>
          <cell r="F210">
            <v>0.12230000000000001</v>
          </cell>
          <cell r="G210">
            <v>0</v>
          </cell>
          <cell r="H210">
            <v>2.1</v>
          </cell>
          <cell r="I210">
            <v>4.2</v>
          </cell>
          <cell r="J210">
            <v>7</v>
          </cell>
        </row>
        <row r="211">
          <cell r="B211">
            <v>118736</v>
          </cell>
          <cell r="C211">
            <v>0.47120000000000001</v>
          </cell>
          <cell r="D211">
            <v>0.40079999999999999</v>
          </cell>
          <cell r="E211">
            <v>7.0300000000000001E-2</v>
          </cell>
          <cell r="F211">
            <v>0</v>
          </cell>
          <cell r="G211">
            <v>0</v>
          </cell>
          <cell r="H211">
            <v>2.1</v>
          </cell>
          <cell r="I211">
            <v>4.2</v>
          </cell>
          <cell r="J211">
            <v>7</v>
          </cell>
        </row>
        <row r="212">
          <cell r="B212">
            <v>118572</v>
          </cell>
          <cell r="C212">
            <v>0.23880000000000001</v>
          </cell>
          <cell r="D212">
            <v>0.22109999999999999</v>
          </cell>
          <cell r="E212">
            <v>1.77E-2</v>
          </cell>
          <cell r="F212">
            <v>0</v>
          </cell>
          <cell r="G212">
            <v>0</v>
          </cell>
          <cell r="H212">
            <v>2.1</v>
          </cell>
          <cell r="I212">
            <v>4.2</v>
          </cell>
          <cell r="J212">
            <v>7</v>
          </cell>
        </row>
        <row r="213">
          <cell r="B213">
            <v>118604</v>
          </cell>
          <cell r="C213">
            <v>0.61240000000000006</v>
          </cell>
          <cell r="D213">
            <v>0.33900000000000002</v>
          </cell>
          <cell r="E213">
            <v>0.1103</v>
          </cell>
          <cell r="F213">
            <v>0</v>
          </cell>
          <cell r="G213">
            <v>0.16309999999999999</v>
          </cell>
          <cell r="H213">
            <v>2.1</v>
          </cell>
          <cell r="I213">
            <v>4.2</v>
          </cell>
          <cell r="J213">
            <v>7</v>
          </cell>
        </row>
        <row r="214">
          <cell r="B214">
            <v>118637</v>
          </cell>
          <cell r="C214">
            <v>1.3225</v>
          </cell>
          <cell r="D214">
            <v>0.96099999999999997</v>
          </cell>
          <cell r="E214">
            <v>0.1983</v>
          </cell>
          <cell r="F214">
            <v>0</v>
          </cell>
          <cell r="G214">
            <v>0.16309999999999999</v>
          </cell>
          <cell r="H214">
            <v>2.1</v>
          </cell>
          <cell r="I214">
            <v>4.2</v>
          </cell>
          <cell r="J214">
            <v>7</v>
          </cell>
        </row>
        <row r="215">
          <cell r="B215">
            <v>118477</v>
          </cell>
          <cell r="C215">
            <v>0.1925</v>
          </cell>
          <cell r="D215">
            <v>0.16639999999999999</v>
          </cell>
          <cell r="E215">
            <v>2.6100000000000002E-2</v>
          </cell>
          <cell r="F215">
            <v>0</v>
          </cell>
          <cell r="G215">
            <v>0</v>
          </cell>
          <cell r="H215">
            <v>2.1</v>
          </cell>
          <cell r="I215">
            <v>4.2</v>
          </cell>
          <cell r="J215">
            <v>7</v>
          </cell>
        </row>
        <row r="216">
          <cell r="B216">
            <v>118551</v>
          </cell>
          <cell r="C216">
            <v>0.35920000000000002</v>
          </cell>
          <cell r="D216">
            <v>0.2823</v>
          </cell>
          <cell r="E216">
            <v>4.7999999999999996E-3</v>
          </cell>
          <cell r="F216">
            <v>7.22E-2</v>
          </cell>
          <cell r="G216">
            <v>0</v>
          </cell>
          <cell r="H216">
            <v>2.1</v>
          </cell>
          <cell r="I216">
            <v>4.2</v>
          </cell>
          <cell r="J216">
            <v>7</v>
          </cell>
        </row>
        <row r="217">
          <cell r="B217">
            <v>118450</v>
          </cell>
          <cell r="C217">
            <v>0.56459999999999999</v>
          </cell>
          <cell r="D217">
            <v>0.53549999999999998</v>
          </cell>
          <cell r="E217">
            <v>2.9100000000000001E-2</v>
          </cell>
          <cell r="F217">
            <v>0</v>
          </cell>
          <cell r="G217">
            <v>0</v>
          </cell>
          <cell r="H217">
            <v>2.1</v>
          </cell>
          <cell r="I217">
            <v>4.2</v>
          </cell>
          <cell r="J217">
            <v>7</v>
          </cell>
        </row>
        <row r="218">
          <cell r="B218">
            <v>118493</v>
          </cell>
          <cell r="C218">
            <v>1.1162000000000001</v>
          </cell>
          <cell r="D218">
            <v>0.98409999999999997</v>
          </cell>
          <cell r="E218">
            <v>0.06</v>
          </cell>
          <cell r="F218">
            <v>7.22E-2</v>
          </cell>
          <cell r="G218">
            <v>0</v>
          </cell>
          <cell r="I218">
            <v>4.2</v>
          </cell>
          <cell r="J218">
            <v>7</v>
          </cell>
        </row>
        <row r="219">
          <cell r="B219">
            <v>118738</v>
          </cell>
          <cell r="C219">
            <v>4.6178999999999997</v>
          </cell>
          <cell r="D219">
            <v>3.8637999999999999</v>
          </cell>
          <cell r="E219">
            <v>0.39329999999999998</v>
          </cell>
          <cell r="F219">
            <v>0.19819999999999999</v>
          </cell>
          <cell r="G219">
            <v>0.16289999999999999</v>
          </cell>
          <cell r="J219">
            <v>7</v>
          </cell>
        </row>
        <row r="221">
          <cell r="B221" t="str">
            <v>Evolução FEC Conjunto Embu</v>
          </cell>
        </row>
        <row r="222">
          <cell r="B222" t="str">
            <v>CONSUM</v>
          </cell>
          <cell r="C222" t="str">
            <v>TOTAL</v>
          </cell>
          <cell r="D222" t="str">
            <v>NPROG</v>
          </cell>
          <cell r="E222" t="str">
            <v>PROG</v>
          </cell>
          <cell r="F222" t="str">
            <v>SUBT INT</v>
          </cell>
          <cell r="G222" t="str">
            <v>SUBT EXT</v>
          </cell>
          <cell r="H222" t="str">
            <v>Padrão Mensal = 5,7</v>
          </cell>
          <cell r="I222" t="str">
            <v>Padrão Trimestral = 11,4</v>
          </cell>
          <cell r="J222" t="str">
            <v>Padrão Anual = 19</v>
          </cell>
        </row>
        <row r="223">
          <cell r="B223">
            <v>58687</v>
          </cell>
          <cell r="C223">
            <v>1.1325000000000001</v>
          </cell>
          <cell r="D223">
            <v>1.1144000000000001</v>
          </cell>
          <cell r="E223">
            <v>1.8100000000000002E-2</v>
          </cell>
          <cell r="F223">
            <v>0</v>
          </cell>
          <cell r="G223">
            <v>0</v>
          </cell>
          <cell r="H223">
            <v>5.7</v>
          </cell>
          <cell r="I223">
            <v>11.4</v>
          </cell>
          <cell r="J223">
            <v>19</v>
          </cell>
        </row>
        <row r="224">
          <cell r="B224">
            <v>58689</v>
          </cell>
          <cell r="C224">
            <v>1.32</v>
          </cell>
          <cell r="D224">
            <v>1.2468999999999999</v>
          </cell>
          <cell r="E224">
            <v>7.3099999999999998E-2</v>
          </cell>
          <cell r="F224">
            <v>0</v>
          </cell>
          <cell r="G224">
            <v>0</v>
          </cell>
          <cell r="H224">
            <v>5.7</v>
          </cell>
          <cell r="I224">
            <v>11.4</v>
          </cell>
          <cell r="J224">
            <v>19</v>
          </cell>
        </row>
        <row r="225">
          <cell r="B225">
            <v>58697</v>
          </cell>
          <cell r="C225">
            <v>1.4864999999999999</v>
          </cell>
          <cell r="D225">
            <v>1.4811000000000001</v>
          </cell>
          <cell r="E225">
            <v>5.3E-3</v>
          </cell>
          <cell r="F225">
            <v>0</v>
          </cell>
          <cell r="G225">
            <v>0</v>
          </cell>
          <cell r="H225">
            <v>5.7</v>
          </cell>
          <cell r="I225">
            <v>11.4</v>
          </cell>
          <cell r="J225">
            <v>19</v>
          </cell>
        </row>
        <row r="226">
          <cell r="B226">
            <v>58691</v>
          </cell>
          <cell r="C226">
            <v>3.9390000000000001</v>
          </cell>
          <cell r="D226">
            <v>3.8424</v>
          </cell>
          <cell r="E226">
            <v>9.6500000000000002E-2</v>
          </cell>
          <cell r="F226">
            <v>0</v>
          </cell>
          <cell r="G226">
            <v>0</v>
          </cell>
          <cell r="H226">
            <v>5.7</v>
          </cell>
          <cell r="I226">
            <v>11.4</v>
          </cell>
          <cell r="J226">
            <v>19</v>
          </cell>
        </row>
        <row r="227">
          <cell r="B227">
            <v>58709</v>
          </cell>
          <cell r="C227">
            <v>0.6653</v>
          </cell>
          <cell r="D227">
            <v>0.6341</v>
          </cell>
          <cell r="E227">
            <v>1.0500000000000001E-2</v>
          </cell>
          <cell r="F227">
            <v>2.07E-2</v>
          </cell>
          <cell r="G227">
            <v>0</v>
          </cell>
          <cell r="H227">
            <v>5.7</v>
          </cell>
          <cell r="I227">
            <v>11.4</v>
          </cell>
          <cell r="J227">
            <v>19</v>
          </cell>
        </row>
        <row r="228">
          <cell r="B228">
            <v>58710</v>
          </cell>
          <cell r="C228">
            <v>1.1242000000000001</v>
          </cell>
          <cell r="D228">
            <v>0.64710000000000001</v>
          </cell>
          <cell r="E228">
            <v>1.7999999999999999E-2</v>
          </cell>
          <cell r="F228">
            <v>0.45910000000000001</v>
          </cell>
          <cell r="G228">
            <v>0</v>
          </cell>
          <cell r="H228">
            <v>5.7</v>
          </cell>
          <cell r="I228">
            <v>11.4</v>
          </cell>
          <cell r="J228">
            <v>19</v>
          </cell>
        </row>
        <row r="229">
          <cell r="B229">
            <v>58710</v>
          </cell>
          <cell r="C229">
            <v>0.35549999999999998</v>
          </cell>
          <cell r="D229">
            <v>0.31519999999999998</v>
          </cell>
          <cell r="E229">
            <v>4.02E-2</v>
          </cell>
          <cell r="F229">
            <v>0</v>
          </cell>
          <cell r="G229">
            <v>0</v>
          </cell>
          <cell r="H229">
            <v>5.7</v>
          </cell>
          <cell r="I229">
            <v>11.4</v>
          </cell>
          <cell r="J229">
            <v>19</v>
          </cell>
        </row>
        <row r="230">
          <cell r="B230">
            <v>58710</v>
          </cell>
          <cell r="C230">
            <v>2.145</v>
          </cell>
          <cell r="D230">
            <v>1.5964</v>
          </cell>
          <cell r="E230">
            <v>6.8699999999999997E-2</v>
          </cell>
          <cell r="F230">
            <v>0.4798</v>
          </cell>
          <cell r="G230">
            <v>0</v>
          </cell>
          <cell r="H230">
            <v>5.7</v>
          </cell>
          <cell r="I230">
            <v>11.4</v>
          </cell>
          <cell r="J230">
            <v>19</v>
          </cell>
        </row>
        <row r="231">
          <cell r="B231">
            <v>58715</v>
          </cell>
          <cell r="C231">
            <v>0.63549999999999995</v>
          </cell>
          <cell r="D231">
            <v>0.61609999999999998</v>
          </cell>
          <cell r="E231">
            <v>1.9400000000000001E-2</v>
          </cell>
          <cell r="F231">
            <v>0</v>
          </cell>
          <cell r="G231">
            <v>0</v>
          </cell>
          <cell r="H231">
            <v>5.7</v>
          </cell>
          <cell r="I231">
            <v>11.4</v>
          </cell>
          <cell r="J231">
            <v>19</v>
          </cell>
        </row>
        <row r="232">
          <cell r="B232">
            <v>58678</v>
          </cell>
          <cell r="C232">
            <v>0.32300000000000001</v>
          </cell>
          <cell r="D232">
            <v>0.2999</v>
          </cell>
          <cell r="E232">
            <v>2.3099999999999999E-2</v>
          </cell>
          <cell r="F232">
            <v>0</v>
          </cell>
          <cell r="G232">
            <v>0</v>
          </cell>
          <cell r="H232">
            <v>5.7</v>
          </cell>
          <cell r="I232">
            <v>11.4</v>
          </cell>
          <cell r="J232">
            <v>19</v>
          </cell>
        </row>
        <row r="233">
          <cell r="B233">
            <v>58819</v>
          </cell>
          <cell r="C233">
            <v>0.61040000000000005</v>
          </cell>
          <cell r="D233">
            <v>0.58640000000000003</v>
          </cell>
          <cell r="E233">
            <v>2.4E-2</v>
          </cell>
          <cell r="F233">
            <v>0</v>
          </cell>
          <cell r="G233">
            <v>0</v>
          </cell>
          <cell r="H233">
            <v>5.7</v>
          </cell>
          <cell r="I233">
            <v>11.4</v>
          </cell>
          <cell r="J233">
            <v>19</v>
          </cell>
        </row>
        <row r="234">
          <cell r="B234">
            <v>58737</v>
          </cell>
          <cell r="C234">
            <v>1.5691999999999999</v>
          </cell>
          <cell r="D234">
            <v>1.5026999999999999</v>
          </cell>
          <cell r="E234">
            <v>6.6500000000000004E-2</v>
          </cell>
          <cell r="F234">
            <v>0</v>
          </cell>
          <cell r="G234">
            <v>0</v>
          </cell>
          <cell r="H234">
            <v>5.7</v>
          </cell>
          <cell r="I234">
            <v>11.4</v>
          </cell>
          <cell r="J234">
            <v>19</v>
          </cell>
        </row>
        <row r="235">
          <cell r="B235">
            <v>58812</v>
          </cell>
          <cell r="C235">
            <v>0.77700000000000002</v>
          </cell>
          <cell r="D235">
            <v>0.75770000000000004</v>
          </cell>
          <cell r="E235">
            <v>1.9300000000000001E-2</v>
          </cell>
          <cell r="F235">
            <v>0</v>
          </cell>
          <cell r="G235">
            <v>0</v>
          </cell>
          <cell r="H235">
            <v>5.7</v>
          </cell>
          <cell r="I235">
            <v>11.4</v>
          </cell>
          <cell r="J235">
            <v>19</v>
          </cell>
        </row>
        <row r="236">
          <cell r="B236">
            <v>59025</v>
          </cell>
          <cell r="C236">
            <v>0.49919999999999998</v>
          </cell>
          <cell r="D236">
            <v>0.47149999999999997</v>
          </cell>
          <cell r="E236">
            <v>2.7699999999999999E-2</v>
          </cell>
          <cell r="F236">
            <v>0</v>
          </cell>
          <cell r="G236">
            <v>0</v>
          </cell>
          <cell r="H236">
            <v>5.7</v>
          </cell>
          <cell r="I236">
            <v>11.4</v>
          </cell>
          <cell r="J236">
            <v>19</v>
          </cell>
        </row>
        <row r="237">
          <cell r="B237">
            <v>58997</v>
          </cell>
          <cell r="C237">
            <v>0.92149999999999999</v>
          </cell>
          <cell r="D237">
            <v>0.90700000000000003</v>
          </cell>
          <cell r="E237">
            <v>1.4500000000000001E-2</v>
          </cell>
          <cell r="F237">
            <v>0</v>
          </cell>
          <cell r="G237">
            <v>0</v>
          </cell>
          <cell r="H237">
            <v>5.7</v>
          </cell>
          <cell r="I237">
            <v>11.4</v>
          </cell>
          <cell r="J237">
            <v>19</v>
          </cell>
        </row>
        <row r="238">
          <cell r="B238">
            <v>58945</v>
          </cell>
          <cell r="C238">
            <v>2.1974</v>
          </cell>
          <cell r="D238">
            <v>2.1358999999999999</v>
          </cell>
          <cell r="E238">
            <v>6.1499999999999999E-2</v>
          </cell>
          <cell r="F238">
            <v>0</v>
          </cell>
          <cell r="G238">
            <v>0</v>
          </cell>
          <cell r="I238">
            <v>11.4</v>
          </cell>
          <cell r="J238">
            <v>19</v>
          </cell>
        </row>
        <row r="239">
          <cell r="B239">
            <v>58771</v>
          </cell>
          <cell r="C239">
            <v>9.8486999999999991</v>
          </cell>
          <cell r="D239">
            <v>9.0760000000000005</v>
          </cell>
          <cell r="E239">
            <v>0.29310000000000003</v>
          </cell>
          <cell r="F239">
            <v>0.4793</v>
          </cell>
          <cell r="G239">
            <v>0</v>
          </cell>
          <cell r="J239">
            <v>19</v>
          </cell>
        </row>
        <row r="241">
          <cell r="B241" t="str">
            <v>Evolução FEC Conjunto Embu Guaçu</v>
          </cell>
        </row>
        <row r="242">
          <cell r="B242" t="str">
            <v>CONSUM</v>
          </cell>
          <cell r="C242" t="str">
            <v>TOTAL</v>
          </cell>
          <cell r="D242" t="str">
            <v>NPROG</v>
          </cell>
          <cell r="E242" t="str">
            <v>PROG</v>
          </cell>
          <cell r="F242" t="str">
            <v>SUBT INT</v>
          </cell>
          <cell r="G242" t="str">
            <v>SUBT EXT</v>
          </cell>
          <cell r="H242" t="str">
            <v>Padrão Mensal = 5,4</v>
          </cell>
          <cell r="I242" t="str">
            <v>Padrão Trimestral = 10,8</v>
          </cell>
          <cell r="J242" t="str">
            <v>Padrão Anual = 18</v>
          </cell>
        </row>
        <row r="243">
          <cell r="B243">
            <v>14039</v>
          </cell>
          <cell r="C243">
            <v>1.2289000000000001</v>
          </cell>
          <cell r="D243">
            <v>1.2277</v>
          </cell>
          <cell r="E243">
            <v>1.1000000000000001E-3</v>
          </cell>
          <cell r="F243">
            <v>0</v>
          </cell>
          <cell r="G243">
            <v>0</v>
          </cell>
          <cell r="H243">
            <v>5.4</v>
          </cell>
          <cell r="I243">
            <v>10.8</v>
          </cell>
          <cell r="J243">
            <v>18</v>
          </cell>
        </row>
        <row r="244">
          <cell r="B244">
            <v>14033</v>
          </cell>
          <cell r="C244">
            <v>0.92200000000000004</v>
          </cell>
          <cell r="D244">
            <v>0.91579999999999995</v>
          </cell>
          <cell r="E244">
            <v>6.3E-3</v>
          </cell>
          <cell r="F244">
            <v>0</v>
          </cell>
          <cell r="G244">
            <v>0</v>
          </cell>
          <cell r="H244">
            <v>5.4</v>
          </cell>
          <cell r="I244">
            <v>10.8</v>
          </cell>
          <cell r="J244">
            <v>18</v>
          </cell>
        </row>
        <row r="245">
          <cell r="B245">
            <v>14033</v>
          </cell>
          <cell r="C245">
            <v>1.8307</v>
          </cell>
          <cell r="D245">
            <v>1.6913</v>
          </cell>
          <cell r="E245">
            <v>0.13200000000000001</v>
          </cell>
          <cell r="F245">
            <v>0</v>
          </cell>
          <cell r="G245">
            <v>7.3000000000000001E-3</v>
          </cell>
          <cell r="H245">
            <v>5.4</v>
          </cell>
          <cell r="I245">
            <v>10.8</v>
          </cell>
          <cell r="J245">
            <v>18</v>
          </cell>
        </row>
        <row r="246">
          <cell r="B246">
            <v>14035</v>
          </cell>
          <cell r="C246">
            <v>3.9815999999999998</v>
          </cell>
          <cell r="D246">
            <v>3.8348</v>
          </cell>
          <cell r="E246">
            <v>0.1394</v>
          </cell>
          <cell r="F246">
            <v>0</v>
          </cell>
          <cell r="G246">
            <v>7.3000000000000001E-3</v>
          </cell>
          <cell r="H246">
            <v>5.4</v>
          </cell>
          <cell r="I246">
            <v>10.8</v>
          </cell>
          <cell r="J246">
            <v>18</v>
          </cell>
        </row>
        <row r="247">
          <cell r="B247">
            <v>14033</v>
          </cell>
          <cell r="C247">
            <v>0.59399999999999997</v>
          </cell>
          <cell r="D247">
            <v>0.59230000000000005</v>
          </cell>
          <cell r="E247">
            <v>1.6000000000000001E-3</v>
          </cell>
          <cell r="F247">
            <v>0</v>
          </cell>
          <cell r="G247">
            <v>0</v>
          </cell>
          <cell r="H247">
            <v>5.4</v>
          </cell>
          <cell r="I247">
            <v>10.8</v>
          </cell>
          <cell r="J247">
            <v>18</v>
          </cell>
        </row>
        <row r="248">
          <cell r="B248">
            <v>14033</v>
          </cell>
          <cell r="C248">
            <v>0.2006</v>
          </cell>
          <cell r="D248">
            <v>0.19739999999999999</v>
          </cell>
          <cell r="E248">
            <v>3.2000000000000002E-3</v>
          </cell>
          <cell r="F248">
            <v>0</v>
          </cell>
          <cell r="G248">
            <v>0</v>
          </cell>
          <cell r="H248">
            <v>5.4</v>
          </cell>
          <cell r="I248">
            <v>10.8</v>
          </cell>
          <cell r="J248">
            <v>18</v>
          </cell>
        </row>
        <row r="249">
          <cell r="B249">
            <v>14033</v>
          </cell>
          <cell r="C249">
            <v>0.47210000000000002</v>
          </cell>
          <cell r="D249">
            <v>0.20250000000000001</v>
          </cell>
          <cell r="E249">
            <v>0.2697</v>
          </cell>
          <cell r="F249">
            <v>0</v>
          </cell>
          <cell r="G249">
            <v>0</v>
          </cell>
          <cell r="H249">
            <v>5.4</v>
          </cell>
          <cell r="I249">
            <v>10.8</v>
          </cell>
          <cell r="J249">
            <v>18</v>
          </cell>
        </row>
        <row r="250">
          <cell r="B250">
            <v>14033</v>
          </cell>
          <cell r="C250">
            <v>1.2666999999999999</v>
          </cell>
          <cell r="D250">
            <v>0.99219999999999997</v>
          </cell>
          <cell r="E250">
            <v>0.27450000000000002</v>
          </cell>
          <cell r="F250">
            <v>0</v>
          </cell>
          <cell r="G250">
            <v>0</v>
          </cell>
          <cell r="H250">
            <v>5.4</v>
          </cell>
          <cell r="I250">
            <v>10.8</v>
          </cell>
          <cell r="J250">
            <v>18</v>
          </cell>
        </row>
        <row r="251">
          <cell r="B251">
            <v>14033</v>
          </cell>
          <cell r="C251">
            <v>1.5402</v>
          </cell>
          <cell r="D251">
            <v>1.5387999999999999</v>
          </cell>
          <cell r="E251">
            <v>1.4E-3</v>
          </cell>
          <cell r="F251">
            <v>0</v>
          </cell>
          <cell r="G251">
            <v>0</v>
          </cell>
          <cell r="H251">
            <v>5.4</v>
          </cell>
          <cell r="I251">
            <v>10.8</v>
          </cell>
          <cell r="J251">
            <v>18</v>
          </cell>
        </row>
        <row r="252">
          <cell r="B252">
            <v>14028</v>
          </cell>
          <cell r="C252">
            <v>1.0561</v>
          </cell>
          <cell r="D252">
            <v>0.48259999999999997</v>
          </cell>
          <cell r="E252">
            <v>0.57350000000000001</v>
          </cell>
          <cell r="F252">
            <v>0</v>
          </cell>
          <cell r="G252">
            <v>0</v>
          </cell>
          <cell r="H252">
            <v>5.4</v>
          </cell>
          <cell r="I252">
            <v>10.8</v>
          </cell>
          <cell r="J252">
            <v>18</v>
          </cell>
        </row>
        <row r="253">
          <cell r="B253">
            <v>14015</v>
          </cell>
          <cell r="C253">
            <v>1.0443</v>
          </cell>
          <cell r="D253">
            <v>1.0443</v>
          </cell>
          <cell r="E253">
            <v>0</v>
          </cell>
          <cell r="F253">
            <v>0</v>
          </cell>
          <cell r="G253">
            <v>0</v>
          </cell>
          <cell r="H253">
            <v>5.4</v>
          </cell>
          <cell r="I253">
            <v>10.8</v>
          </cell>
          <cell r="J253">
            <v>18</v>
          </cell>
        </row>
        <row r="254">
          <cell r="B254">
            <v>14025</v>
          </cell>
          <cell r="C254">
            <v>3.641</v>
          </cell>
          <cell r="D254">
            <v>3.0659000000000001</v>
          </cell>
          <cell r="E254">
            <v>0.57499999999999996</v>
          </cell>
          <cell r="F254">
            <v>0</v>
          </cell>
          <cell r="G254">
            <v>0</v>
          </cell>
          <cell r="H254">
            <v>5.4</v>
          </cell>
          <cell r="I254">
            <v>10.8</v>
          </cell>
          <cell r="J254">
            <v>18</v>
          </cell>
        </row>
        <row r="255">
          <cell r="B255">
            <v>14015</v>
          </cell>
          <cell r="C255">
            <v>0.59889999999999999</v>
          </cell>
          <cell r="D255">
            <v>0.58169999999999999</v>
          </cell>
          <cell r="E255">
            <v>1.72E-2</v>
          </cell>
          <cell r="F255">
            <v>0</v>
          </cell>
          <cell r="G255">
            <v>0</v>
          </cell>
          <cell r="H255">
            <v>5.4</v>
          </cell>
          <cell r="I255">
            <v>10.8</v>
          </cell>
          <cell r="J255">
            <v>18</v>
          </cell>
        </row>
        <row r="256">
          <cell r="B256">
            <v>14015</v>
          </cell>
          <cell r="C256">
            <v>1.6045</v>
          </cell>
          <cell r="D256">
            <v>1.5854999999999999</v>
          </cell>
          <cell r="E256">
            <v>1.9E-2</v>
          </cell>
          <cell r="F256">
            <v>0</v>
          </cell>
          <cell r="G256">
            <v>0</v>
          </cell>
          <cell r="H256">
            <v>5.4</v>
          </cell>
          <cell r="I256">
            <v>10.8</v>
          </cell>
          <cell r="J256">
            <v>18</v>
          </cell>
        </row>
        <row r="257">
          <cell r="B257">
            <v>14015</v>
          </cell>
          <cell r="C257">
            <v>1.4883999999999999</v>
          </cell>
          <cell r="D257">
            <v>1.4883999999999999</v>
          </cell>
          <cell r="E257">
            <v>0</v>
          </cell>
          <cell r="F257">
            <v>0</v>
          </cell>
          <cell r="G257">
            <v>0</v>
          </cell>
          <cell r="H257">
            <v>5.4</v>
          </cell>
          <cell r="I257">
            <v>10.8</v>
          </cell>
          <cell r="J257">
            <v>18</v>
          </cell>
        </row>
        <row r="258">
          <cell r="B258">
            <v>14015</v>
          </cell>
          <cell r="C258">
            <v>3.6918000000000002</v>
          </cell>
          <cell r="D258">
            <v>3.6556000000000002</v>
          </cell>
          <cell r="E258">
            <v>3.6200000000000003E-2</v>
          </cell>
          <cell r="F258">
            <v>0</v>
          </cell>
          <cell r="G258">
            <v>0</v>
          </cell>
          <cell r="I258">
            <v>10.8</v>
          </cell>
          <cell r="J258">
            <v>18</v>
          </cell>
        </row>
        <row r="259">
          <cell r="B259">
            <v>14027</v>
          </cell>
          <cell r="C259">
            <v>12.5802</v>
          </cell>
          <cell r="D259">
            <v>11.547599999999999</v>
          </cell>
          <cell r="E259">
            <v>1.0251999999999999</v>
          </cell>
          <cell r="F259">
            <v>0</v>
          </cell>
          <cell r="G259">
            <v>7.3000000000000001E-3</v>
          </cell>
          <cell r="J259">
            <v>18</v>
          </cell>
        </row>
        <row r="261">
          <cell r="B261" t="str">
            <v>Evolução FEC Conjunto Ermelino Matarazzo</v>
          </cell>
        </row>
        <row r="262">
          <cell r="B262" t="str">
            <v>CONSUM</v>
          </cell>
          <cell r="C262" t="str">
            <v>TOTAL</v>
          </cell>
          <cell r="D262" t="str">
            <v>NPROG</v>
          </cell>
          <cell r="E262" t="str">
            <v>PROG</v>
          </cell>
          <cell r="F262" t="str">
            <v>SUBT INT</v>
          </cell>
          <cell r="G262" t="str">
            <v>SUBT EXT</v>
          </cell>
          <cell r="H262" t="str">
            <v>Padrão Mensal = 3,3</v>
          </cell>
          <cell r="I262" t="str">
            <v>Padrão Trimestral = 6,6</v>
          </cell>
          <cell r="J262" t="str">
            <v>Padrão Anual = 11</v>
          </cell>
        </row>
        <row r="263">
          <cell r="B263">
            <v>84649</v>
          </cell>
          <cell r="C263">
            <v>0.43240000000000001</v>
          </cell>
          <cell r="D263">
            <v>0.42449999999999999</v>
          </cell>
          <cell r="E263">
            <v>7.7999999999999996E-3</v>
          </cell>
          <cell r="F263">
            <v>0</v>
          </cell>
          <cell r="G263">
            <v>0</v>
          </cell>
          <cell r="H263">
            <v>3.3</v>
          </cell>
          <cell r="I263">
            <v>6.6</v>
          </cell>
          <cell r="J263">
            <v>11</v>
          </cell>
        </row>
        <row r="264">
          <cell r="B264">
            <v>84753</v>
          </cell>
          <cell r="C264">
            <v>0.30740000000000001</v>
          </cell>
          <cell r="D264">
            <v>0.1232</v>
          </cell>
          <cell r="E264">
            <v>1.54E-2</v>
          </cell>
          <cell r="F264">
            <v>0.16880000000000001</v>
          </cell>
          <cell r="G264">
            <v>0</v>
          </cell>
          <cell r="H264">
            <v>3.3</v>
          </cell>
          <cell r="I264">
            <v>6.6</v>
          </cell>
          <cell r="J264">
            <v>11</v>
          </cell>
        </row>
        <row r="265">
          <cell r="B265">
            <v>84742</v>
          </cell>
          <cell r="C265">
            <v>0.54500000000000004</v>
          </cell>
          <cell r="D265">
            <v>0.52129999999999999</v>
          </cell>
          <cell r="E265">
            <v>2.3699999999999999E-2</v>
          </cell>
          <cell r="F265">
            <v>0</v>
          </cell>
          <cell r="G265">
            <v>0</v>
          </cell>
          <cell r="H265">
            <v>3.3</v>
          </cell>
          <cell r="I265">
            <v>6.6</v>
          </cell>
          <cell r="J265">
            <v>11</v>
          </cell>
        </row>
        <row r="266">
          <cell r="B266">
            <v>84715</v>
          </cell>
          <cell r="C266">
            <v>1.2847999999999999</v>
          </cell>
          <cell r="D266">
            <v>1.0689</v>
          </cell>
          <cell r="E266">
            <v>4.6899999999999997E-2</v>
          </cell>
          <cell r="F266">
            <v>0.16889999999999999</v>
          </cell>
          <cell r="G266">
            <v>0</v>
          </cell>
          <cell r="H266">
            <v>3.3</v>
          </cell>
          <cell r="I266">
            <v>6.6</v>
          </cell>
          <cell r="J266">
            <v>11</v>
          </cell>
        </row>
        <row r="267">
          <cell r="B267">
            <v>84734</v>
          </cell>
          <cell r="C267">
            <v>0.1817</v>
          </cell>
          <cell r="D267">
            <v>0.1646</v>
          </cell>
          <cell r="E267">
            <v>1.7100000000000001E-2</v>
          </cell>
          <cell r="F267">
            <v>0</v>
          </cell>
          <cell r="G267">
            <v>0</v>
          </cell>
          <cell r="H267">
            <v>3.3</v>
          </cell>
          <cell r="I267">
            <v>6.6</v>
          </cell>
          <cell r="J267">
            <v>11</v>
          </cell>
        </row>
        <row r="268">
          <cell r="B268">
            <v>84734</v>
          </cell>
          <cell r="C268">
            <v>1.2730999999999999</v>
          </cell>
          <cell r="D268">
            <v>8.3400000000000002E-2</v>
          </cell>
          <cell r="E268">
            <v>4.2799999999999998E-2</v>
          </cell>
          <cell r="F268">
            <v>1.1469</v>
          </cell>
          <cell r="G268">
            <v>0</v>
          </cell>
          <cell r="H268">
            <v>3.3</v>
          </cell>
          <cell r="I268">
            <v>6.6</v>
          </cell>
          <cell r="J268">
            <v>11</v>
          </cell>
        </row>
        <row r="269">
          <cell r="B269">
            <v>84553</v>
          </cell>
          <cell r="C269">
            <v>0.1807</v>
          </cell>
          <cell r="D269">
            <v>0.15890000000000001</v>
          </cell>
          <cell r="E269">
            <v>2.18E-2</v>
          </cell>
          <cell r="F269">
            <v>0</v>
          </cell>
          <cell r="G269">
            <v>0</v>
          </cell>
          <cell r="H269">
            <v>3.3</v>
          </cell>
          <cell r="I269">
            <v>6.6</v>
          </cell>
          <cell r="J269">
            <v>11</v>
          </cell>
        </row>
        <row r="270">
          <cell r="B270">
            <v>84674</v>
          </cell>
          <cell r="C270">
            <v>1.6363000000000001</v>
          </cell>
          <cell r="D270">
            <v>0.40679999999999999</v>
          </cell>
          <cell r="E270">
            <v>8.1699999999999995E-2</v>
          </cell>
          <cell r="F270">
            <v>1.1476999999999999</v>
          </cell>
          <cell r="G270">
            <v>0</v>
          </cell>
          <cell r="H270">
            <v>3.3</v>
          </cell>
          <cell r="I270">
            <v>6.6</v>
          </cell>
          <cell r="J270">
            <v>11</v>
          </cell>
        </row>
        <row r="271">
          <cell r="B271">
            <v>84546</v>
          </cell>
          <cell r="C271">
            <v>0.2833</v>
          </cell>
          <cell r="D271">
            <v>0.28000000000000003</v>
          </cell>
          <cell r="E271">
            <v>3.3E-3</v>
          </cell>
          <cell r="F271">
            <v>0</v>
          </cell>
          <cell r="G271">
            <v>0</v>
          </cell>
          <cell r="H271">
            <v>3.3</v>
          </cell>
          <cell r="I271">
            <v>6.6</v>
          </cell>
          <cell r="J271">
            <v>11</v>
          </cell>
        </row>
        <row r="272">
          <cell r="B272">
            <v>84511</v>
          </cell>
          <cell r="C272">
            <v>0.2324</v>
          </cell>
          <cell r="D272">
            <v>0.21110000000000001</v>
          </cell>
          <cell r="E272">
            <v>2.1299999999999999E-2</v>
          </cell>
          <cell r="F272">
            <v>0</v>
          </cell>
          <cell r="G272">
            <v>0</v>
          </cell>
          <cell r="H272">
            <v>3.3</v>
          </cell>
          <cell r="I272">
            <v>6.6</v>
          </cell>
          <cell r="J272">
            <v>11</v>
          </cell>
        </row>
        <row r="273">
          <cell r="B273">
            <v>84468</v>
          </cell>
          <cell r="C273">
            <v>0.14249999999999999</v>
          </cell>
          <cell r="D273">
            <v>0.1159</v>
          </cell>
          <cell r="E273">
            <v>2.6599999999999999E-2</v>
          </cell>
          <cell r="F273">
            <v>0</v>
          </cell>
          <cell r="G273">
            <v>0</v>
          </cell>
          <cell r="H273">
            <v>3.3</v>
          </cell>
          <cell r="I273">
            <v>6.6</v>
          </cell>
          <cell r="J273">
            <v>11</v>
          </cell>
        </row>
        <row r="274">
          <cell r="B274">
            <v>84508</v>
          </cell>
          <cell r="C274">
            <v>0.6583</v>
          </cell>
          <cell r="D274">
            <v>0.60709999999999997</v>
          </cell>
          <cell r="E274">
            <v>5.1200000000000002E-2</v>
          </cell>
          <cell r="F274">
            <v>0</v>
          </cell>
          <cell r="G274">
            <v>0</v>
          </cell>
          <cell r="H274">
            <v>3.3</v>
          </cell>
          <cell r="I274">
            <v>6.6</v>
          </cell>
          <cell r="J274">
            <v>11</v>
          </cell>
        </row>
        <row r="275">
          <cell r="B275">
            <v>84448</v>
          </cell>
          <cell r="C275">
            <v>0.1208</v>
          </cell>
          <cell r="D275">
            <v>0.1</v>
          </cell>
          <cell r="E275">
            <v>2.0799999999999999E-2</v>
          </cell>
          <cell r="F275">
            <v>0</v>
          </cell>
          <cell r="G275">
            <v>0</v>
          </cell>
          <cell r="H275">
            <v>3.3</v>
          </cell>
          <cell r="I275">
            <v>6.6</v>
          </cell>
          <cell r="J275">
            <v>11</v>
          </cell>
        </row>
        <row r="276">
          <cell r="B276">
            <v>84440</v>
          </cell>
          <cell r="C276">
            <v>0.3821</v>
          </cell>
          <cell r="D276">
            <v>0.19839999999999999</v>
          </cell>
          <cell r="E276">
            <v>1.4800000000000001E-2</v>
          </cell>
          <cell r="F276">
            <v>0</v>
          </cell>
          <cell r="G276">
            <v>0.16900000000000001</v>
          </cell>
          <cell r="H276">
            <v>3.3</v>
          </cell>
          <cell r="I276">
            <v>6.6</v>
          </cell>
          <cell r="J276">
            <v>11</v>
          </cell>
        </row>
        <row r="277">
          <cell r="B277">
            <v>84437</v>
          </cell>
          <cell r="C277">
            <v>0.51090000000000002</v>
          </cell>
          <cell r="D277">
            <v>0.46089999999999998</v>
          </cell>
          <cell r="E277">
            <v>8.8000000000000005E-3</v>
          </cell>
          <cell r="F277">
            <v>3.7600000000000001E-2</v>
          </cell>
          <cell r="G277">
            <v>3.7000000000000002E-3</v>
          </cell>
          <cell r="H277">
            <v>3.3</v>
          </cell>
          <cell r="I277">
            <v>6.6</v>
          </cell>
          <cell r="J277">
            <v>11</v>
          </cell>
        </row>
        <row r="278">
          <cell r="B278">
            <v>84442</v>
          </cell>
          <cell r="C278">
            <v>1.0138</v>
          </cell>
          <cell r="D278">
            <v>0.75929999999999997</v>
          </cell>
          <cell r="E278">
            <v>4.4400000000000002E-2</v>
          </cell>
          <cell r="F278">
            <v>3.7600000000000001E-2</v>
          </cell>
          <cell r="G278">
            <v>0.17269999999999999</v>
          </cell>
          <cell r="I278">
            <v>6.6</v>
          </cell>
          <cell r="J278">
            <v>11</v>
          </cell>
        </row>
        <row r="279">
          <cell r="B279">
            <v>84585</v>
          </cell>
          <cell r="C279">
            <v>4.5945</v>
          </cell>
          <cell r="D279">
            <v>2.8422999999999998</v>
          </cell>
          <cell r="E279">
            <v>0.22420000000000001</v>
          </cell>
          <cell r="F279">
            <v>1.3555999999999999</v>
          </cell>
          <cell r="G279">
            <v>0.1724</v>
          </cell>
          <cell r="J279">
            <v>11</v>
          </cell>
        </row>
        <row r="281">
          <cell r="B281" t="str">
            <v>Evolução FEC Conjunto Guaianazes</v>
          </cell>
        </row>
        <row r="282">
          <cell r="B282" t="str">
            <v>CONSUM</v>
          </cell>
          <cell r="C282" t="str">
            <v>TOTAL</v>
          </cell>
          <cell r="D282" t="str">
            <v>NPROG</v>
          </cell>
          <cell r="E282" t="str">
            <v>PROG</v>
          </cell>
          <cell r="F282" t="str">
            <v>SUBT INT</v>
          </cell>
          <cell r="G282" t="str">
            <v>SUBT EXT</v>
          </cell>
          <cell r="H282" t="str">
            <v>Padrão Mensal = 2,7</v>
          </cell>
          <cell r="I282" t="str">
            <v>Padrão Trimestral = 5,4</v>
          </cell>
          <cell r="J282" t="str">
            <v>Padrão Anual = 9</v>
          </cell>
        </row>
        <row r="283">
          <cell r="B283">
            <v>60581</v>
          </cell>
          <cell r="C283">
            <v>0.32300000000000001</v>
          </cell>
          <cell r="D283">
            <v>0.31190000000000001</v>
          </cell>
          <cell r="E283">
            <v>1.11E-2</v>
          </cell>
          <cell r="F283">
            <v>0</v>
          </cell>
          <cell r="G283">
            <v>0</v>
          </cell>
          <cell r="H283">
            <v>2.7</v>
          </cell>
          <cell r="I283">
            <v>5.4</v>
          </cell>
          <cell r="J283">
            <v>9</v>
          </cell>
        </row>
        <row r="284">
          <cell r="B284">
            <v>60579</v>
          </cell>
          <cell r="C284">
            <v>0.2112</v>
          </cell>
          <cell r="D284">
            <v>0.2049</v>
          </cell>
          <cell r="E284">
            <v>6.4000000000000003E-3</v>
          </cell>
          <cell r="F284">
            <v>0</v>
          </cell>
          <cell r="G284">
            <v>0</v>
          </cell>
          <cell r="H284">
            <v>2.7</v>
          </cell>
          <cell r="I284">
            <v>5.4</v>
          </cell>
          <cell r="J284">
            <v>9</v>
          </cell>
        </row>
        <row r="285">
          <cell r="B285">
            <v>60580</v>
          </cell>
          <cell r="C285">
            <v>0.60450000000000004</v>
          </cell>
          <cell r="D285">
            <v>0.59899999999999998</v>
          </cell>
          <cell r="E285">
            <v>5.4000000000000003E-3</v>
          </cell>
          <cell r="F285">
            <v>0</v>
          </cell>
          <cell r="G285">
            <v>0</v>
          </cell>
          <cell r="H285">
            <v>2.7</v>
          </cell>
          <cell r="I285">
            <v>5.4</v>
          </cell>
          <cell r="J285">
            <v>9</v>
          </cell>
        </row>
        <row r="286">
          <cell r="B286">
            <v>60580</v>
          </cell>
          <cell r="C286">
            <v>1.1387</v>
          </cell>
          <cell r="D286">
            <v>1.1157999999999999</v>
          </cell>
          <cell r="E286">
            <v>2.29E-2</v>
          </cell>
          <cell r="F286">
            <v>0</v>
          </cell>
          <cell r="G286">
            <v>0</v>
          </cell>
          <cell r="H286">
            <v>2.7</v>
          </cell>
          <cell r="I286">
            <v>5.4</v>
          </cell>
          <cell r="J286">
            <v>9</v>
          </cell>
        </row>
        <row r="287">
          <cell r="B287">
            <v>60558</v>
          </cell>
          <cell r="C287">
            <v>0.16489999999999999</v>
          </cell>
          <cell r="D287">
            <v>0.16189999999999999</v>
          </cell>
          <cell r="E287">
            <v>3.0000000000000001E-3</v>
          </cell>
          <cell r="F287">
            <v>0</v>
          </cell>
          <cell r="G287">
            <v>0</v>
          </cell>
          <cell r="H287">
            <v>2.7</v>
          </cell>
          <cell r="I287">
            <v>5.4</v>
          </cell>
          <cell r="J287">
            <v>9</v>
          </cell>
        </row>
        <row r="288">
          <cell r="B288">
            <v>60558</v>
          </cell>
          <cell r="C288">
            <v>0.30320000000000003</v>
          </cell>
          <cell r="D288">
            <v>0.25190000000000001</v>
          </cell>
          <cell r="E288">
            <v>2.8E-3</v>
          </cell>
          <cell r="F288">
            <v>4.8500000000000001E-2</v>
          </cell>
          <cell r="G288">
            <v>0</v>
          </cell>
          <cell r="H288">
            <v>2.7</v>
          </cell>
          <cell r="I288">
            <v>5.4</v>
          </cell>
          <cell r="J288">
            <v>9</v>
          </cell>
        </row>
        <row r="289">
          <cell r="B289">
            <v>60654</v>
          </cell>
          <cell r="C289">
            <v>0.58850000000000002</v>
          </cell>
          <cell r="D289">
            <v>0.29570000000000002</v>
          </cell>
          <cell r="E289">
            <v>2.47E-2</v>
          </cell>
          <cell r="F289">
            <v>0.2681</v>
          </cell>
          <cell r="G289">
            <v>0</v>
          </cell>
          <cell r="H289">
            <v>2.7</v>
          </cell>
          <cell r="I289">
            <v>5.4</v>
          </cell>
          <cell r="J289">
            <v>9</v>
          </cell>
        </row>
        <row r="290">
          <cell r="B290">
            <v>60590</v>
          </cell>
          <cell r="C290">
            <v>1.0569999999999999</v>
          </cell>
          <cell r="D290">
            <v>0.70960000000000001</v>
          </cell>
          <cell r="E290">
            <v>3.0499999999999999E-2</v>
          </cell>
          <cell r="F290">
            <v>0.31690000000000002</v>
          </cell>
          <cell r="G290">
            <v>0</v>
          </cell>
          <cell r="H290">
            <v>2.7</v>
          </cell>
          <cell r="I290">
            <v>5.4</v>
          </cell>
          <cell r="J290">
            <v>9</v>
          </cell>
        </row>
        <row r="291">
          <cell r="B291">
            <v>60627</v>
          </cell>
          <cell r="C291">
            <v>0.66039999999999999</v>
          </cell>
          <cell r="D291">
            <v>0.46629999999999999</v>
          </cell>
          <cell r="E291">
            <v>8.2000000000000007E-3</v>
          </cell>
          <cell r="F291">
            <v>0.18590000000000001</v>
          </cell>
          <cell r="G291">
            <v>0</v>
          </cell>
          <cell r="H291">
            <v>2.7</v>
          </cell>
          <cell r="I291">
            <v>5.4</v>
          </cell>
          <cell r="J291">
            <v>9</v>
          </cell>
        </row>
        <row r="292">
          <cell r="B292">
            <v>60598</v>
          </cell>
          <cell r="C292">
            <v>0.53320000000000001</v>
          </cell>
          <cell r="D292">
            <v>0.5212</v>
          </cell>
          <cell r="E292">
            <v>1.2E-2</v>
          </cell>
          <cell r="F292">
            <v>0</v>
          </cell>
          <cell r="G292">
            <v>0</v>
          </cell>
          <cell r="H292">
            <v>2.7</v>
          </cell>
          <cell r="I292">
            <v>5.4</v>
          </cell>
          <cell r="J292">
            <v>9</v>
          </cell>
        </row>
        <row r="293">
          <cell r="B293">
            <v>60526</v>
          </cell>
          <cell r="C293">
            <v>0.19339999999999999</v>
          </cell>
          <cell r="D293">
            <v>0.11799999999999999</v>
          </cell>
          <cell r="E293">
            <v>7.5399999999999995E-2</v>
          </cell>
          <cell r="F293">
            <v>0</v>
          </cell>
          <cell r="G293">
            <v>0</v>
          </cell>
          <cell r="H293">
            <v>2.7</v>
          </cell>
          <cell r="I293">
            <v>5.4</v>
          </cell>
          <cell r="J293">
            <v>9</v>
          </cell>
        </row>
        <row r="294">
          <cell r="B294">
            <v>60584</v>
          </cell>
          <cell r="C294">
            <v>1.3874</v>
          </cell>
          <cell r="D294">
            <v>1.1057999999999999</v>
          </cell>
          <cell r="E294">
            <v>9.5500000000000002E-2</v>
          </cell>
          <cell r="F294">
            <v>0.186</v>
          </cell>
          <cell r="G294">
            <v>0</v>
          </cell>
          <cell r="H294">
            <v>2.7</v>
          </cell>
          <cell r="I294">
            <v>5.4</v>
          </cell>
          <cell r="J294">
            <v>9</v>
          </cell>
        </row>
        <row r="295">
          <cell r="B295">
            <v>60524</v>
          </cell>
          <cell r="C295">
            <v>0.1905</v>
          </cell>
          <cell r="D295">
            <v>0.1784</v>
          </cell>
          <cell r="E295">
            <v>1.21E-2</v>
          </cell>
          <cell r="F295">
            <v>0</v>
          </cell>
          <cell r="G295">
            <v>0</v>
          </cell>
          <cell r="H295">
            <v>2.7</v>
          </cell>
          <cell r="I295">
            <v>5.4</v>
          </cell>
          <cell r="J295">
            <v>9</v>
          </cell>
        </row>
        <row r="296">
          <cell r="B296">
            <v>60517</v>
          </cell>
          <cell r="C296">
            <v>1.0662</v>
          </cell>
          <cell r="D296">
            <v>0.57020000000000004</v>
          </cell>
          <cell r="E296">
            <v>0.25190000000000001</v>
          </cell>
          <cell r="F296">
            <v>0.24410000000000001</v>
          </cell>
          <cell r="G296">
            <v>0</v>
          </cell>
          <cell r="H296">
            <v>2.7</v>
          </cell>
          <cell r="I296">
            <v>5.4</v>
          </cell>
          <cell r="J296">
            <v>9</v>
          </cell>
        </row>
        <row r="297">
          <cell r="B297">
            <v>60501</v>
          </cell>
          <cell r="C297">
            <v>1.2283999999999999</v>
          </cell>
          <cell r="D297">
            <v>0.28289999999999998</v>
          </cell>
          <cell r="E297">
            <v>1.5E-3</v>
          </cell>
          <cell r="F297">
            <v>3.3999999999999998E-3</v>
          </cell>
          <cell r="G297">
            <v>0.94059999999999999</v>
          </cell>
          <cell r="H297">
            <v>2.7</v>
          </cell>
          <cell r="I297">
            <v>5.4</v>
          </cell>
          <cell r="J297">
            <v>9</v>
          </cell>
        </row>
        <row r="298">
          <cell r="B298">
            <v>60514</v>
          </cell>
          <cell r="C298">
            <v>2.4849000000000001</v>
          </cell>
          <cell r="D298">
            <v>1.0315000000000001</v>
          </cell>
          <cell r="E298">
            <v>0.26550000000000001</v>
          </cell>
          <cell r="F298">
            <v>0.2475</v>
          </cell>
          <cell r="G298">
            <v>0.94040000000000001</v>
          </cell>
          <cell r="I298">
            <v>5.4</v>
          </cell>
          <cell r="J298">
            <v>9</v>
          </cell>
        </row>
        <row r="299">
          <cell r="B299">
            <v>60567</v>
          </cell>
          <cell r="C299">
            <v>6.0669000000000004</v>
          </cell>
          <cell r="D299">
            <v>3.9626000000000001</v>
          </cell>
          <cell r="E299">
            <v>0.4143</v>
          </cell>
          <cell r="F299">
            <v>0.75039999999999996</v>
          </cell>
          <cell r="G299">
            <v>0.93959999999999999</v>
          </cell>
          <cell r="J299">
            <v>9</v>
          </cell>
        </row>
        <row r="301">
          <cell r="B301" t="str">
            <v>Evolução FEC Conjunto Interlagos</v>
          </cell>
        </row>
        <row r="302">
          <cell r="B302" t="str">
            <v>CONSUM</v>
          </cell>
          <cell r="C302" t="str">
            <v>TOTAL</v>
          </cell>
          <cell r="D302" t="str">
            <v>NPROG</v>
          </cell>
          <cell r="E302" t="str">
            <v>PROG</v>
          </cell>
          <cell r="F302" t="str">
            <v>SUBT INT</v>
          </cell>
          <cell r="G302" t="str">
            <v>SUBT EXT</v>
          </cell>
          <cell r="H302" t="str">
            <v>Padrão Mensal = 2,7</v>
          </cell>
          <cell r="I302" t="str">
            <v>Padrão Trimestral = 5,4</v>
          </cell>
          <cell r="J302" t="str">
            <v>Padrão Anual = 9</v>
          </cell>
        </row>
        <row r="303">
          <cell r="B303">
            <v>57933</v>
          </cell>
          <cell r="C303">
            <v>0.38030000000000003</v>
          </cell>
          <cell r="D303">
            <v>0.37659999999999999</v>
          </cell>
          <cell r="E303">
            <v>3.5999999999999999E-3</v>
          </cell>
          <cell r="F303">
            <v>0</v>
          </cell>
          <cell r="G303">
            <v>0</v>
          </cell>
          <cell r="H303">
            <v>2.7</v>
          </cell>
          <cell r="I303">
            <v>5.4</v>
          </cell>
          <cell r="J303">
            <v>9</v>
          </cell>
        </row>
        <row r="304">
          <cell r="B304">
            <v>57917</v>
          </cell>
          <cell r="C304">
            <v>0.75700000000000001</v>
          </cell>
          <cell r="D304">
            <v>0.75439999999999996</v>
          </cell>
          <cell r="E304">
            <v>2.5999999999999999E-3</v>
          </cell>
          <cell r="F304">
            <v>0</v>
          </cell>
          <cell r="G304">
            <v>0</v>
          </cell>
          <cell r="H304">
            <v>2.7</v>
          </cell>
          <cell r="I304">
            <v>5.4</v>
          </cell>
          <cell r="J304">
            <v>9</v>
          </cell>
        </row>
        <row r="305">
          <cell r="B305">
            <v>57918</v>
          </cell>
          <cell r="C305">
            <v>0.37109999999999999</v>
          </cell>
          <cell r="D305">
            <v>0.28970000000000001</v>
          </cell>
          <cell r="E305">
            <v>2.87E-2</v>
          </cell>
          <cell r="F305">
            <v>5.2699999999999997E-2</v>
          </cell>
          <cell r="G305">
            <v>0</v>
          </cell>
          <cell r="H305">
            <v>2.7</v>
          </cell>
          <cell r="I305">
            <v>5.4</v>
          </cell>
          <cell r="J305">
            <v>9</v>
          </cell>
        </row>
        <row r="306">
          <cell r="B306">
            <v>57923</v>
          </cell>
          <cell r="C306">
            <v>1.5084</v>
          </cell>
          <cell r="D306">
            <v>1.4207000000000001</v>
          </cell>
          <cell r="E306">
            <v>3.49E-2</v>
          </cell>
          <cell r="F306">
            <v>5.2699999999999997E-2</v>
          </cell>
          <cell r="G306">
            <v>0</v>
          </cell>
          <cell r="H306">
            <v>2.7</v>
          </cell>
          <cell r="I306">
            <v>5.4</v>
          </cell>
          <cell r="J306">
            <v>9</v>
          </cell>
        </row>
        <row r="307">
          <cell r="B307">
            <v>57894</v>
          </cell>
          <cell r="C307">
            <v>0.12039999999999999</v>
          </cell>
          <cell r="D307">
            <v>0.11509999999999999</v>
          </cell>
          <cell r="E307">
            <v>5.3E-3</v>
          </cell>
          <cell r="F307">
            <v>0</v>
          </cell>
          <cell r="G307">
            <v>0</v>
          </cell>
          <cell r="H307">
            <v>2.7</v>
          </cell>
          <cell r="I307">
            <v>5.4</v>
          </cell>
          <cell r="J307">
            <v>9</v>
          </cell>
        </row>
        <row r="308">
          <cell r="B308">
            <v>57894</v>
          </cell>
          <cell r="C308">
            <v>0.13880000000000001</v>
          </cell>
          <cell r="D308">
            <v>0.1356</v>
          </cell>
          <cell r="E308">
            <v>3.2000000000000002E-3</v>
          </cell>
          <cell r="F308">
            <v>0</v>
          </cell>
          <cell r="G308">
            <v>0</v>
          </cell>
          <cell r="H308">
            <v>2.7</v>
          </cell>
          <cell r="I308">
            <v>5.4</v>
          </cell>
          <cell r="J308">
            <v>9</v>
          </cell>
        </row>
        <row r="309">
          <cell r="B309">
            <v>57894</v>
          </cell>
          <cell r="C309">
            <v>0.37480000000000002</v>
          </cell>
          <cell r="D309">
            <v>0.17519999999999999</v>
          </cell>
          <cell r="E309">
            <v>1.9300000000000001E-2</v>
          </cell>
          <cell r="F309">
            <v>0.18029999999999999</v>
          </cell>
          <cell r="G309">
            <v>0</v>
          </cell>
          <cell r="H309">
            <v>2.7</v>
          </cell>
          <cell r="I309">
            <v>5.4</v>
          </cell>
          <cell r="J309">
            <v>9</v>
          </cell>
        </row>
        <row r="310">
          <cell r="B310">
            <v>57894</v>
          </cell>
          <cell r="C310">
            <v>0.63400000000000001</v>
          </cell>
          <cell r="D310">
            <v>0.4259</v>
          </cell>
          <cell r="E310">
            <v>2.7799999999999998E-2</v>
          </cell>
          <cell r="F310">
            <v>0.18029999999999999</v>
          </cell>
          <cell r="G310">
            <v>0</v>
          </cell>
          <cell r="H310">
            <v>2.7</v>
          </cell>
          <cell r="I310">
            <v>5.4</v>
          </cell>
          <cell r="J310">
            <v>9</v>
          </cell>
        </row>
        <row r="311">
          <cell r="B311">
            <v>57896</v>
          </cell>
          <cell r="C311">
            <v>0.32269999999999999</v>
          </cell>
          <cell r="D311">
            <v>0.25069999999999998</v>
          </cell>
          <cell r="E311">
            <v>3.6999999999999998E-2</v>
          </cell>
          <cell r="F311">
            <v>3.5099999999999999E-2</v>
          </cell>
          <cell r="G311">
            <v>0</v>
          </cell>
          <cell r="H311">
            <v>2.7</v>
          </cell>
          <cell r="I311">
            <v>5.4</v>
          </cell>
          <cell r="J311">
            <v>9</v>
          </cell>
        </row>
        <row r="312">
          <cell r="B312">
            <v>57877</v>
          </cell>
          <cell r="C312">
            <v>0.18720000000000001</v>
          </cell>
          <cell r="D312">
            <v>0.186</v>
          </cell>
          <cell r="E312">
            <v>1.1999999999999999E-3</v>
          </cell>
          <cell r="F312">
            <v>0</v>
          </cell>
          <cell r="G312">
            <v>0</v>
          </cell>
          <cell r="H312">
            <v>2.7</v>
          </cell>
          <cell r="I312">
            <v>5.4</v>
          </cell>
          <cell r="J312">
            <v>9</v>
          </cell>
        </row>
        <row r="313">
          <cell r="B313">
            <v>57741</v>
          </cell>
          <cell r="C313">
            <v>0.18909999999999999</v>
          </cell>
          <cell r="D313">
            <v>8.1100000000000005E-2</v>
          </cell>
          <cell r="E313">
            <v>2.8E-3</v>
          </cell>
          <cell r="F313">
            <v>0.1051</v>
          </cell>
          <cell r="G313">
            <v>0</v>
          </cell>
          <cell r="H313">
            <v>2.7</v>
          </cell>
          <cell r="I313">
            <v>5.4</v>
          </cell>
          <cell r="J313">
            <v>9</v>
          </cell>
        </row>
        <row r="314">
          <cell r="B314">
            <v>57838</v>
          </cell>
          <cell r="C314">
            <v>0.69910000000000005</v>
          </cell>
          <cell r="D314">
            <v>0.51800000000000002</v>
          </cell>
          <cell r="E314">
            <v>4.1000000000000002E-2</v>
          </cell>
          <cell r="F314">
            <v>0.1401</v>
          </cell>
          <cell r="G314">
            <v>0</v>
          </cell>
          <cell r="H314">
            <v>2.7</v>
          </cell>
          <cell r="I314">
            <v>5.4</v>
          </cell>
          <cell r="J314">
            <v>9</v>
          </cell>
        </row>
        <row r="315">
          <cell r="B315">
            <v>57741</v>
          </cell>
          <cell r="C315">
            <v>0.1958</v>
          </cell>
          <cell r="D315">
            <v>0.1744</v>
          </cell>
          <cell r="E315">
            <v>2.1399999999999999E-2</v>
          </cell>
          <cell r="F315">
            <v>0</v>
          </cell>
          <cell r="G315">
            <v>0</v>
          </cell>
          <cell r="H315">
            <v>2.7</v>
          </cell>
          <cell r="I315">
            <v>5.4</v>
          </cell>
          <cell r="J315">
            <v>9</v>
          </cell>
        </row>
        <row r="316">
          <cell r="B316">
            <v>57721</v>
          </cell>
          <cell r="C316">
            <v>1.3111999999999999</v>
          </cell>
          <cell r="D316">
            <v>0.74890000000000001</v>
          </cell>
          <cell r="E316">
            <v>2.3199999999999998E-2</v>
          </cell>
          <cell r="F316">
            <v>0</v>
          </cell>
          <cell r="G316">
            <v>0.53900000000000003</v>
          </cell>
          <cell r="H316">
            <v>2.7</v>
          </cell>
          <cell r="I316">
            <v>5.4</v>
          </cell>
          <cell r="J316">
            <v>9</v>
          </cell>
        </row>
        <row r="317">
          <cell r="B317">
            <v>57737</v>
          </cell>
          <cell r="C317">
            <v>0.66959999999999997</v>
          </cell>
          <cell r="D317">
            <v>0.54779999999999995</v>
          </cell>
          <cell r="E317">
            <v>2.3999999999999998E-3</v>
          </cell>
          <cell r="F317">
            <v>0.1195</v>
          </cell>
          <cell r="G317">
            <v>0</v>
          </cell>
          <cell r="H317">
            <v>2.7</v>
          </cell>
          <cell r="I317">
            <v>5.4</v>
          </cell>
          <cell r="J317">
            <v>9</v>
          </cell>
        </row>
        <row r="318">
          <cell r="B318">
            <v>57733</v>
          </cell>
          <cell r="C318">
            <v>2.1764000000000001</v>
          </cell>
          <cell r="D318">
            <v>1.4710000000000001</v>
          </cell>
          <cell r="E318">
            <v>4.7E-2</v>
          </cell>
          <cell r="F318">
            <v>0.1195</v>
          </cell>
          <cell r="G318">
            <v>0.53890000000000005</v>
          </cell>
          <cell r="I318">
            <v>5.4</v>
          </cell>
          <cell r="J318">
            <v>9</v>
          </cell>
        </row>
        <row r="319">
          <cell r="B319">
            <v>57847</v>
          </cell>
          <cell r="C319">
            <v>5.016</v>
          </cell>
          <cell r="D319">
            <v>3.8348</v>
          </cell>
          <cell r="E319">
            <v>0.1507</v>
          </cell>
          <cell r="F319">
            <v>0.49249999999999999</v>
          </cell>
          <cell r="G319">
            <v>0.53779999999999994</v>
          </cell>
          <cell r="J319">
            <v>9</v>
          </cell>
        </row>
        <row r="321">
          <cell r="B321" t="str">
            <v>Evolução FEC Conjunto Itaim Paulista</v>
          </cell>
        </row>
        <row r="322">
          <cell r="B322" t="str">
            <v>CONSUM</v>
          </cell>
          <cell r="C322" t="str">
            <v>TOTAL</v>
          </cell>
          <cell r="D322" t="str">
            <v>NPROG</v>
          </cell>
          <cell r="E322" t="str">
            <v>PROG</v>
          </cell>
          <cell r="F322" t="str">
            <v>SUBT INT</v>
          </cell>
          <cell r="G322" t="str">
            <v>SUBT EXT</v>
          </cell>
          <cell r="H322" t="str">
            <v>Padrão Mensal = 3</v>
          </cell>
          <cell r="I322" t="str">
            <v>Padrão Trimestral = 6</v>
          </cell>
          <cell r="J322" t="str">
            <v>Padrão Anual = 10</v>
          </cell>
        </row>
        <row r="323">
          <cell r="B323">
            <v>143389</v>
          </cell>
          <cell r="C323">
            <v>0.88470000000000004</v>
          </cell>
          <cell r="D323">
            <v>0.84719999999999995</v>
          </cell>
          <cell r="E323">
            <v>3.7499999999999999E-2</v>
          </cell>
          <cell r="F323">
            <v>0</v>
          </cell>
          <cell r="G323">
            <v>0</v>
          </cell>
          <cell r="H323">
            <v>3</v>
          </cell>
          <cell r="I323">
            <v>6</v>
          </cell>
          <cell r="J323">
            <v>10</v>
          </cell>
        </row>
        <row r="324">
          <cell r="B324">
            <v>143204</v>
          </cell>
          <cell r="C324">
            <v>0.3695</v>
          </cell>
          <cell r="D324">
            <v>0.34279999999999999</v>
          </cell>
          <cell r="E324">
            <v>2.6700000000000002E-2</v>
          </cell>
          <cell r="F324">
            <v>0</v>
          </cell>
          <cell r="G324">
            <v>0</v>
          </cell>
          <cell r="H324">
            <v>3</v>
          </cell>
          <cell r="I324">
            <v>6</v>
          </cell>
          <cell r="J324">
            <v>10</v>
          </cell>
        </row>
        <row r="325">
          <cell r="B325">
            <v>143195</v>
          </cell>
          <cell r="C325">
            <v>0.32290000000000002</v>
          </cell>
          <cell r="D325">
            <v>0.30259999999999998</v>
          </cell>
          <cell r="E325">
            <v>2.0299999999999999E-2</v>
          </cell>
          <cell r="F325">
            <v>0</v>
          </cell>
          <cell r="G325">
            <v>0</v>
          </cell>
          <cell r="H325">
            <v>3</v>
          </cell>
          <cell r="I325">
            <v>6</v>
          </cell>
          <cell r="J325">
            <v>10</v>
          </cell>
        </row>
        <row r="326">
          <cell r="B326">
            <v>143263</v>
          </cell>
          <cell r="C326">
            <v>1.5775999999999999</v>
          </cell>
          <cell r="D326">
            <v>1.4931000000000001</v>
          </cell>
          <cell r="E326">
            <v>8.4500000000000006E-2</v>
          </cell>
          <cell r="F326">
            <v>0</v>
          </cell>
          <cell r="G326">
            <v>0</v>
          </cell>
          <cell r="H326">
            <v>3</v>
          </cell>
          <cell r="I326">
            <v>6</v>
          </cell>
          <cell r="J326">
            <v>10</v>
          </cell>
        </row>
        <row r="327">
          <cell r="B327">
            <v>143186</v>
          </cell>
          <cell r="C327">
            <v>0.24340000000000001</v>
          </cell>
          <cell r="D327">
            <v>0.22309999999999999</v>
          </cell>
          <cell r="E327">
            <v>2.0299999999999999E-2</v>
          </cell>
          <cell r="F327">
            <v>0</v>
          </cell>
          <cell r="G327">
            <v>0</v>
          </cell>
          <cell r="H327">
            <v>3</v>
          </cell>
          <cell r="I327">
            <v>6</v>
          </cell>
          <cell r="J327">
            <v>10</v>
          </cell>
        </row>
        <row r="328">
          <cell r="B328">
            <v>143186</v>
          </cell>
          <cell r="C328">
            <v>0.52370000000000005</v>
          </cell>
          <cell r="D328">
            <v>0.51680000000000004</v>
          </cell>
          <cell r="E328">
            <v>6.8999999999999999E-3</v>
          </cell>
          <cell r="F328">
            <v>0</v>
          </cell>
          <cell r="G328">
            <v>0</v>
          </cell>
          <cell r="H328">
            <v>3</v>
          </cell>
          <cell r="I328">
            <v>6</v>
          </cell>
          <cell r="J328">
            <v>10</v>
          </cell>
        </row>
        <row r="329">
          <cell r="B329">
            <v>143186</v>
          </cell>
          <cell r="C329">
            <v>0.51759999999999995</v>
          </cell>
          <cell r="D329">
            <v>0.38600000000000001</v>
          </cell>
          <cell r="E329">
            <v>2.0400000000000001E-2</v>
          </cell>
          <cell r="F329">
            <v>0.11119999999999999</v>
          </cell>
          <cell r="G329">
            <v>0</v>
          </cell>
          <cell r="H329">
            <v>3</v>
          </cell>
          <cell r="I329">
            <v>6</v>
          </cell>
          <cell r="J329">
            <v>10</v>
          </cell>
        </row>
        <row r="330">
          <cell r="B330">
            <v>143186</v>
          </cell>
          <cell r="C330">
            <v>1.2847</v>
          </cell>
          <cell r="D330">
            <v>1.1258999999999999</v>
          </cell>
          <cell r="E330">
            <v>4.7600000000000003E-2</v>
          </cell>
          <cell r="F330">
            <v>0.11119999999999999</v>
          </cell>
          <cell r="G330">
            <v>0</v>
          </cell>
          <cell r="H330">
            <v>3</v>
          </cell>
          <cell r="I330">
            <v>6</v>
          </cell>
          <cell r="J330">
            <v>10</v>
          </cell>
        </row>
        <row r="331">
          <cell r="B331">
            <v>143180</v>
          </cell>
          <cell r="C331">
            <v>0.79810000000000003</v>
          </cell>
          <cell r="D331">
            <v>0.44940000000000002</v>
          </cell>
          <cell r="E331">
            <v>5.2999999999999999E-2</v>
          </cell>
          <cell r="F331">
            <v>0.29559999999999997</v>
          </cell>
          <cell r="G331">
            <v>0</v>
          </cell>
          <cell r="H331">
            <v>3</v>
          </cell>
          <cell r="I331">
            <v>6</v>
          </cell>
          <cell r="J331">
            <v>10</v>
          </cell>
        </row>
        <row r="332">
          <cell r="B332">
            <v>143326</v>
          </cell>
          <cell r="C332">
            <v>0.18360000000000001</v>
          </cell>
          <cell r="D332">
            <v>0.17469999999999999</v>
          </cell>
          <cell r="E332">
            <v>8.8000000000000005E-3</v>
          </cell>
          <cell r="F332">
            <v>0</v>
          </cell>
          <cell r="G332">
            <v>0</v>
          </cell>
          <cell r="H332">
            <v>3</v>
          </cell>
          <cell r="I332">
            <v>6</v>
          </cell>
          <cell r="J332">
            <v>10</v>
          </cell>
        </row>
        <row r="333">
          <cell r="B333">
            <v>143286</v>
          </cell>
          <cell r="C333">
            <v>0.2082</v>
          </cell>
          <cell r="D333">
            <v>0.2041</v>
          </cell>
          <cell r="E333">
            <v>4.1000000000000003E-3</v>
          </cell>
          <cell r="F333">
            <v>0</v>
          </cell>
          <cell r="G333">
            <v>0</v>
          </cell>
          <cell r="H333">
            <v>3</v>
          </cell>
          <cell r="I333">
            <v>6</v>
          </cell>
          <cell r="J333">
            <v>10</v>
          </cell>
        </row>
        <row r="334">
          <cell r="B334">
            <v>143264</v>
          </cell>
          <cell r="C334">
            <v>1.1895</v>
          </cell>
          <cell r="D334">
            <v>0.82799999999999996</v>
          </cell>
          <cell r="E334">
            <v>6.59E-2</v>
          </cell>
          <cell r="F334">
            <v>0.2954</v>
          </cell>
          <cell r="G334">
            <v>0</v>
          </cell>
          <cell r="H334">
            <v>3</v>
          </cell>
          <cell r="I334">
            <v>6</v>
          </cell>
          <cell r="J334">
            <v>10</v>
          </cell>
        </row>
        <row r="335">
          <cell r="B335">
            <v>143286</v>
          </cell>
          <cell r="C335">
            <v>0.29260000000000003</v>
          </cell>
          <cell r="D335">
            <v>0.26029999999999998</v>
          </cell>
          <cell r="E335">
            <v>3.2300000000000002E-2</v>
          </cell>
          <cell r="F335">
            <v>0</v>
          </cell>
          <cell r="G335">
            <v>0</v>
          </cell>
          <cell r="H335">
            <v>3</v>
          </cell>
          <cell r="I335">
            <v>6</v>
          </cell>
          <cell r="J335">
            <v>10</v>
          </cell>
        </row>
        <row r="336">
          <cell r="B336">
            <v>143286</v>
          </cell>
          <cell r="C336">
            <v>0.46110000000000001</v>
          </cell>
          <cell r="D336">
            <v>0.32150000000000001</v>
          </cell>
          <cell r="E336">
            <v>2.8500000000000001E-2</v>
          </cell>
          <cell r="F336">
            <v>0.11119999999999999</v>
          </cell>
          <cell r="G336">
            <v>0</v>
          </cell>
          <cell r="H336">
            <v>3</v>
          </cell>
          <cell r="I336">
            <v>6</v>
          </cell>
          <cell r="J336">
            <v>10</v>
          </cell>
        </row>
        <row r="337">
          <cell r="B337">
            <v>143286</v>
          </cell>
          <cell r="C337">
            <v>1.6464000000000001</v>
          </cell>
          <cell r="D337">
            <v>0.64149999999999996</v>
          </cell>
          <cell r="E337">
            <v>4.7999999999999996E-3</v>
          </cell>
          <cell r="F337">
            <v>0</v>
          </cell>
          <cell r="G337">
            <v>1</v>
          </cell>
          <cell r="H337">
            <v>3</v>
          </cell>
          <cell r="I337">
            <v>6</v>
          </cell>
          <cell r="J337">
            <v>10</v>
          </cell>
        </row>
        <row r="338">
          <cell r="B338">
            <v>143286</v>
          </cell>
          <cell r="C338">
            <v>2.4001000000000001</v>
          </cell>
          <cell r="D338">
            <v>1.2233000000000001</v>
          </cell>
          <cell r="E338">
            <v>6.5600000000000006E-2</v>
          </cell>
          <cell r="F338">
            <v>0.11119999999999999</v>
          </cell>
          <cell r="G338">
            <v>1</v>
          </cell>
          <cell r="I338">
            <v>6</v>
          </cell>
          <cell r="J338">
            <v>10</v>
          </cell>
        </row>
        <row r="339">
          <cell r="B339">
            <v>143250</v>
          </cell>
          <cell r="C339">
            <v>6.4522000000000004</v>
          </cell>
          <cell r="D339">
            <v>4.6703000000000001</v>
          </cell>
          <cell r="E339">
            <v>0.2636</v>
          </cell>
          <cell r="F339">
            <v>0.51780000000000004</v>
          </cell>
          <cell r="G339">
            <v>1.0003</v>
          </cell>
          <cell r="J339">
            <v>10</v>
          </cell>
        </row>
        <row r="341">
          <cell r="B341" t="str">
            <v>Evolução FEC Conjunto Itapecerica da Serra</v>
          </cell>
        </row>
        <row r="342">
          <cell r="B342" t="str">
            <v>CONSUM</v>
          </cell>
          <cell r="C342" t="str">
            <v>TOTAL</v>
          </cell>
          <cell r="D342" t="str">
            <v>NPROG</v>
          </cell>
          <cell r="E342" t="str">
            <v>PROG</v>
          </cell>
          <cell r="F342" t="str">
            <v>SUBT INT</v>
          </cell>
          <cell r="G342" t="str">
            <v>SUBT EXT</v>
          </cell>
          <cell r="H342" t="str">
            <v>Padrão Mensal = 6,6</v>
          </cell>
          <cell r="I342" t="str">
            <v>Padrão Trimestral = 13,2</v>
          </cell>
          <cell r="J342" t="str">
            <v>Padrão Anual = 22</v>
          </cell>
        </row>
        <row r="343">
          <cell r="B343">
            <v>9844</v>
          </cell>
          <cell r="C343">
            <v>0.56820000000000004</v>
          </cell>
          <cell r="D343">
            <v>0.54769999999999996</v>
          </cell>
          <cell r="E343">
            <v>2.0400000000000001E-2</v>
          </cell>
          <cell r="F343">
            <v>0</v>
          </cell>
          <cell r="G343">
            <v>0</v>
          </cell>
          <cell r="H343">
            <v>6.6</v>
          </cell>
          <cell r="I343">
            <v>13.2</v>
          </cell>
          <cell r="J343">
            <v>22</v>
          </cell>
        </row>
        <row r="344">
          <cell r="B344">
            <v>9844</v>
          </cell>
          <cell r="C344">
            <v>2.2726999999999999</v>
          </cell>
          <cell r="D344">
            <v>2.2671000000000001</v>
          </cell>
          <cell r="E344">
            <v>5.5999999999999999E-3</v>
          </cell>
          <cell r="F344">
            <v>0</v>
          </cell>
          <cell r="G344">
            <v>0</v>
          </cell>
          <cell r="H344">
            <v>6.6</v>
          </cell>
          <cell r="I344">
            <v>13.2</v>
          </cell>
          <cell r="J344">
            <v>22</v>
          </cell>
        </row>
        <row r="345">
          <cell r="B345">
            <v>9845</v>
          </cell>
          <cell r="C345">
            <v>1.5381</v>
          </cell>
          <cell r="D345">
            <v>1.1701999999999999</v>
          </cell>
          <cell r="E345">
            <v>0.3679</v>
          </cell>
          <cell r="F345">
            <v>0</v>
          </cell>
          <cell r="G345">
            <v>0</v>
          </cell>
          <cell r="H345">
            <v>6.6</v>
          </cell>
          <cell r="I345">
            <v>13.2</v>
          </cell>
          <cell r="J345">
            <v>22</v>
          </cell>
        </row>
        <row r="346">
          <cell r="B346">
            <v>9844</v>
          </cell>
          <cell r="C346">
            <v>4.3792</v>
          </cell>
          <cell r="D346">
            <v>3.9851000000000001</v>
          </cell>
          <cell r="E346">
            <v>0.39389999999999997</v>
          </cell>
          <cell r="F346">
            <v>0</v>
          </cell>
          <cell r="G346">
            <v>0</v>
          </cell>
          <cell r="H346">
            <v>6.6</v>
          </cell>
          <cell r="I346">
            <v>13.2</v>
          </cell>
          <cell r="J346">
            <v>22</v>
          </cell>
        </row>
        <row r="347">
          <cell r="B347">
            <v>9845</v>
          </cell>
          <cell r="C347">
            <v>1.3768</v>
          </cell>
          <cell r="D347">
            <v>0.57089999999999996</v>
          </cell>
          <cell r="E347">
            <v>6.1000000000000004E-3</v>
          </cell>
          <cell r="F347">
            <v>0.79979999999999996</v>
          </cell>
          <cell r="G347">
            <v>0</v>
          </cell>
          <cell r="H347">
            <v>6.6</v>
          </cell>
          <cell r="I347">
            <v>13.2</v>
          </cell>
          <cell r="J347">
            <v>22</v>
          </cell>
        </row>
        <row r="348">
          <cell r="B348">
            <v>9845</v>
          </cell>
          <cell r="C348">
            <v>1.0285</v>
          </cell>
          <cell r="D348">
            <v>1.0239</v>
          </cell>
          <cell r="E348">
            <v>4.7000000000000002E-3</v>
          </cell>
          <cell r="F348">
            <v>0</v>
          </cell>
          <cell r="G348">
            <v>0</v>
          </cell>
          <cell r="H348">
            <v>6.6</v>
          </cell>
          <cell r="I348">
            <v>13.2</v>
          </cell>
          <cell r="J348">
            <v>22</v>
          </cell>
        </row>
        <row r="349">
          <cell r="B349">
            <v>9845</v>
          </cell>
          <cell r="C349">
            <v>1.5604</v>
          </cell>
          <cell r="D349">
            <v>1.5565</v>
          </cell>
          <cell r="E349">
            <v>3.8999999999999998E-3</v>
          </cell>
          <cell r="F349">
            <v>0</v>
          </cell>
          <cell r="G349">
            <v>0</v>
          </cell>
          <cell r="H349">
            <v>6.6</v>
          </cell>
          <cell r="I349">
            <v>13.2</v>
          </cell>
          <cell r="J349">
            <v>22</v>
          </cell>
        </row>
        <row r="350">
          <cell r="B350">
            <v>9845</v>
          </cell>
          <cell r="C350">
            <v>3.9657</v>
          </cell>
          <cell r="D350">
            <v>3.1513</v>
          </cell>
          <cell r="E350">
            <v>1.47E-2</v>
          </cell>
          <cell r="F350">
            <v>0.79979999999999996</v>
          </cell>
          <cell r="G350">
            <v>0</v>
          </cell>
          <cell r="H350">
            <v>6.6</v>
          </cell>
          <cell r="I350">
            <v>13.2</v>
          </cell>
          <cell r="J350">
            <v>22</v>
          </cell>
        </row>
        <row r="351">
          <cell r="B351">
            <v>9845</v>
          </cell>
          <cell r="C351">
            <v>1.6363000000000001</v>
          </cell>
          <cell r="D351">
            <v>1.6363000000000001</v>
          </cell>
          <cell r="E351">
            <v>0</v>
          </cell>
          <cell r="F351">
            <v>0</v>
          </cell>
          <cell r="G351">
            <v>0</v>
          </cell>
          <cell r="H351">
            <v>6.6</v>
          </cell>
          <cell r="I351">
            <v>13.2</v>
          </cell>
          <cell r="J351">
            <v>22</v>
          </cell>
        </row>
        <row r="352">
          <cell r="B352">
            <v>9846</v>
          </cell>
          <cell r="C352">
            <v>1.4224000000000001</v>
          </cell>
          <cell r="D352">
            <v>1.0545</v>
          </cell>
          <cell r="E352">
            <v>0.3679</v>
          </cell>
          <cell r="F352">
            <v>0</v>
          </cell>
          <cell r="G352">
            <v>0</v>
          </cell>
          <cell r="H352">
            <v>6.6</v>
          </cell>
          <cell r="I352">
            <v>13.2</v>
          </cell>
          <cell r="J352">
            <v>22</v>
          </cell>
        </row>
        <row r="353">
          <cell r="B353">
            <v>9847</v>
          </cell>
          <cell r="C353">
            <v>2.5312000000000001</v>
          </cell>
          <cell r="D353">
            <v>2.5308000000000002</v>
          </cell>
          <cell r="E353">
            <v>4.0000000000000002E-4</v>
          </cell>
          <cell r="F353">
            <v>0</v>
          </cell>
          <cell r="G353">
            <v>0</v>
          </cell>
          <cell r="H353">
            <v>6.6</v>
          </cell>
          <cell r="I353">
            <v>13.2</v>
          </cell>
          <cell r="J353">
            <v>22</v>
          </cell>
        </row>
        <row r="354">
          <cell r="B354">
            <v>9846</v>
          </cell>
          <cell r="C354">
            <v>5.59</v>
          </cell>
          <cell r="D354">
            <v>5.2217000000000002</v>
          </cell>
          <cell r="E354">
            <v>0.36830000000000002</v>
          </cell>
          <cell r="F354">
            <v>0</v>
          </cell>
          <cell r="G354">
            <v>0</v>
          </cell>
          <cell r="H354">
            <v>6.6</v>
          </cell>
          <cell r="I354">
            <v>13.2</v>
          </cell>
          <cell r="J354">
            <v>22</v>
          </cell>
        </row>
        <row r="355">
          <cell r="B355">
            <v>9848</v>
          </cell>
          <cell r="C355">
            <v>2.1156000000000001</v>
          </cell>
          <cell r="D355">
            <v>2.0924</v>
          </cell>
          <cell r="E355">
            <v>2.3199999999999998E-2</v>
          </cell>
          <cell r="F355">
            <v>0</v>
          </cell>
          <cell r="G355">
            <v>0</v>
          </cell>
          <cell r="H355">
            <v>6.6</v>
          </cell>
          <cell r="I355">
            <v>13.2</v>
          </cell>
          <cell r="J355">
            <v>22</v>
          </cell>
        </row>
        <row r="356">
          <cell r="B356">
            <v>9848</v>
          </cell>
          <cell r="C356">
            <v>3.0992000000000002</v>
          </cell>
          <cell r="D356">
            <v>3.0992000000000002</v>
          </cell>
          <cell r="E356">
            <v>0</v>
          </cell>
          <cell r="F356">
            <v>0</v>
          </cell>
          <cell r="G356">
            <v>0</v>
          </cell>
          <cell r="H356">
            <v>6.6</v>
          </cell>
          <cell r="I356">
            <v>13.2</v>
          </cell>
          <cell r="J356">
            <v>22</v>
          </cell>
        </row>
        <row r="357">
          <cell r="B357">
            <v>9848</v>
          </cell>
          <cell r="C357">
            <v>2.4161999999999999</v>
          </cell>
          <cell r="D357">
            <v>2.4161999999999999</v>
          </cell>
          <cell r="E357">
            <v>0</v>
          </cell>
          <cell r="F357">
            <v>0</v>
          </cell>
          <cell r="G357">
            <v>0</v>
          </cell>
          <cell r="H357">
            <v>6.6</v>
          </cell>
          <cell r="I357">
            <v>13.2</v>
          </cell>
          <cell r="J357">
            <v>22</v>
          </cell>
        </row>
        <row r="358">
          <cell r="B358">
            <v>9848</v>
          </cell>
          <cell r="C358">
            <v>7.6310000000000002</v>
          </cell>
          <cell r="D358">
            <v>7.6078000000000001</v>
          </cell>
          <cell r="E358">
            <v>2.3199999999999998E-2</v>
          </cell>
          <cell r="F358">
            <v>0</v>
          </cell>
          <cell r="G358">
            <v>0</v>
          </cell>
          <cell r="I358">
            <v>13.2</v>
          </cell>
          <cell r="J358">
            <v>22</v>
          </cell>
        </row>
        <row r="359">
          <cell r="B359">
            <v>9846</v>
          </cell>
          <cell r="C359">
            <v>21.566099999999999</v>
          </cell>
          <cell r="D359">
            <v>19.9663</v>
          </cell>
          <cell r="E359">
            <v>0.80010000000000003</v>
          </cell>
          <cell r="F359">
            <v>0.79969999999999997</v>
          </cell>
          <cell r="G359">
            <v>0</v>
          </cell>
          <cell r="J359">
            <v>22</v>
          </cell>
        </row>
        <row r="361">
          <cell r="B361" t="str">
            <v>Evolução FEC Conjunto Itapecerica da Serra - Centro</v>
          </cell>
        </row>
        <row r="362">
          <cell r="B362" t="str">
            <v>CONSUM</v>
          </cell>
          <cell r="C362" t="str">
            <v>TOTAL</v>
          </cell>
          <cell r="D362" t="str">
            <v>NPROG</v>
          </cell>
          <cell r="E362" t="str">
            <v>PROG</v>
          </cell>
          <cell r="F362" t="str">
            <v>SUBT INT</v>
          </cell>
          <cell r="G362" t="str">
            <v>SUBT EXT</v>
          </cell>
          <cell r="H362" t="str">
            <v>Padrão Mensal = 6,6</v>
          </cell>
          <cell r="I362" t="str">
            <v>Padrão Trimestral = 13,2</v>
          </cell>
          <cell r="J362" t="str">
            <v>Padrão Anual = 22</v>
          </cell>
        </row>
        <row r="363">
          <cell r="B363">
            <v>23771</v>
          </cell>
          <cell r="C363">
            <v>0.6472</v>
          </cell>
          <cell r="D363">
            <v>0.64459999999999995</v>
          </cell>
          <cell r="E363">
            <v>2.7000000000000001E-3</v>
          </cell>
          <cell r="F363">
            <v>0</v>
          </cell>
          <cell r="G363">
            <v>0</v>
          </cell>
          <cell r="H363">
            <v>6.6</v>
          </cell>
          <cell r="I363">
            <v>13.2</v>
          </cell>
          <cell r="J363">
            <v>22</v>
          </cell>
        </row>
        <row r="364">
          <cell r="B364">
            <v>23730</v>
          </cell>
          <cell r="C364">
            <v>1.0317000000000001</v>
          </cell>
          <cell r="D364">
            <v>1.0317000000000001</v>
          </cell>
          <cell r="E364">
            <v>0</v>
          </cell>
          <cell r="F364">
            <v>0</v>
          </cell>
          <cell r="G364">
            <v>0</v>
          </cell>
          <cell r="H364">
            <v>6.6</v>
          </cell>
          <cell r="I364">
            <v>13.2</v>
          </cell>
          <cell r="J364">
            <v>22</v>
          </cell>
        </row>
        <row r="365">
          <cell r="B365">
            <v>23730</v>
          </cell>
          <cell r="C365">
            <v>1.7802</v>
          </cell>
          <cell r="D365">
            <v>1.7777000000000001</v>
          </cell>
          <cell r="E365">
            <v>2.3999999999999998E-3</v>
          </cell>
          <cell r="F365">
            <v>0</v>
          </cell>
          <cell r="G365">
            <v>0</v>
          </cell>
          <cell r="H365">
            <v>6.6</v>
          </cell>
          <cell r="I365">
            <v>13.2</v>
          </cell>
          <cell r="J365">
            <v>22</v>
          </cell>
        </row>
        <row r="366">
          <cell r="B366">
            <v>23744</v>
          </cell>
          <cell r="C366">
            <v>3.4582000000000002</v>
          </cell>
          <cell r="D366">
            <v>3.4531000000000001</v>
          </cell>
          <cell r="E366">
            <v>5.1000000000000004E-3</v>
          </cell>
          <cell r="F366">
            <v>0</v>
          </cell>
          <cell r="G366">
            <v>0</v>
          </cell>
          <cell r="H366">
            <v>6.6</v>
          </cell>
          <cell r="I366">
            <v>13.2</v>
          </cell>
          <cell r="J366">
            <v>22</v>
          </cell>
        </row>
        <row r="367">
          <cell r="B367">
            <v>23730</v>
          </cell>
          <cell r="C367">
            <v>1.3507</v>
          </cell>
          <cell r="D367">
            <v>0.68569999999999998</v>
          </cell>
          <cell r="E367">
            <v>9.1000000000000004E-3</v>
          </cell>
          <cell r="F367">
            <v>0.65590000000000004</v>
          </cell>
          <cell r="G367">
            <v>0</v>
          </cell>
          <cell r="H367">
            <v>6.6</v>
          </cell>
          <cell r="I367">
            <v>13.2</v>
          </cell>
          <cell r="J367">
            <v>22</v>
          </cell>
        </row>
        <row r="368">
          <cell r="B368">
            <v>23730</v>
          </cell>
          <cell r="C368">
            <v>0.85919999999999996</v>
          </cell>
          <cell r="D368">
            <v>0.8357</v>
          </cell>
          <cell r="E368">
            <v>2.35E-2</v>
          </cell>
          <cell r="F368">
            <v>0</v>
          </cell>
          <cell r="G368">
            <v>0</v>
          </cell>
          <cell r="H368">
            <v>6.6</v>
          </cell>
          <cell r="I368">
            <v>13.2</v>
          </cell>
          <cell r="J368">
            <v>22</v>
          </cell>
        </row>
        <row r="369">
          <cell r="B369">
            <v>23730</v>
          </cell>
          <cell r="C369">
            <v>0.68269999999999997</v>
          </cell>
          <cell r="D369">
            <v>0.67830000000000001</v>
          </cell>
          <cell r="E369">
            <v>4.4000000000000003E-3</v>
          </cell>
          <cell r="F369">
            <v>0</v>
          </cell>
          <cell r="G369">
            <v>0</v>
          </cell>
          <cell r="H369">
            <v>6.6</v>
          </cell>
          <cell r="I369">
            <v>13.2</v>
          </cell>
          <cell r="J369">
            <v>22</v>
          </cell>
        </row>
        <row r="370">
          <cell r="B370">
            <v>23730</v>
          </cell>
          <cell r="C370">
            <v>2.8925999999999998</v>
          </cell>
          <cell r="D370">
            <v>2.1997</v>
          </cell>
          <cell r="E370">
            <v>3.6999999999999998E-2</v>
          </cell>
          <cell r="F370">
            <v>0.65590000000000004</v>
          </cell>
          <cell r="G370">
            <v>0</v>
          </cell>
          <cell r="H370">
            <v>6.6</v>
          </cell>
          <cell r="I370">
            <v>13.2</v>
          </cell>
          <cell r="J370">
            <v>22</v>
          </cell>
        </row>
        <row r="371">
          <cell r="B371">
            <v>23744</v>
          </cell>
          <cell r="C371">
            <v>1.4404999999999999</v>
          </cell>
          <cell r="D371">
            <v>1.4398</v>
          </cell>
          <cell r="E371">
            <v>8.0000000000000004E-4</v>
          </cell>
          <cell r="F371">
            <v>0</v>
          </cell>
          <cell r="G371">
            <v>0</v>
          </cell>
          <cell r="H371">
            <v>6.6</v>
          </cell>
          <cell r="I371">
            <v>13.2</v>
          </cell>
          <cell r="J371">
            <v>22</v>
          </cell>
        </row>
        <row r="372">
          <cell r="B372">
            <v>23767</v>
          </cell>
          <cell r="C372">
            <v>0.59319999999999995</v>
          </cell>
          <cell r="D372">
            <v>0.58950000000000002</v>
          </cell>
          <cell r="E372">
            <v>3.7000000000000002E-3</v>
          </cell>
          <cell r="F372">
            <v>0</v>
          </cell>
          <cell r="G372">
            <v>0</v>
          </cell>
          <cell r="H372">
            <v>6.6</v>
          </cell>
          <cell r="I372">
            <v>13.2</v>
          </cell>
          <cell r="J372">
            <v>22</v>
          </cell>
        </row>
        <row r="373">
          <cell r="B373">
            <v>23754</v>
          </cell>
          <cell r="C373">
            <v>1.5636000000000001</v>
          </cell>
          <cell r="D373">
            <v>1.5636000000000001</v>
          </cell>
          <cell r="E373">
            <v>0</v>
          </cell>
          <cell r="F373">
            <v>0</v>
          </cell>
          <cell r="G373">
            <v>0</v>
          </cell>
          <cell r="H373">
            <v>6.6</v>
          </cell>
          <cell r="I373">
            <v>13.2</v>
          </cell>
          <cell r="J373">
            <v>22</v>
          </cell>
        </row>
        <row r="374">
          <cell r="B374">
            <v>23755</v>
          </cell>
          <cell r="C374">
            <v>3.5969000000000002</v>
          </cell>
          <cell r="D374">
            <v>3.5924999999999998</v>
          </cell>
          <cell r="E374">
            <v>4.4999999999999997E-3</v>
          </cell>
          <cell r="F374">
            <v>0</v>
          </cell>
          <cell r="G374">
            <v>0</v>
          </cell>
          <cell r="H374">
            <v>6.6</v>
          </cell>
          <cell r="I374">
            <v>13.2</v>
          </cell>
          <cell r="J374">
            <v>22</v>
          </cell>
        </row>
        <row r="375">
          <cell r="B375">
            <v>23752</v>
          </cell>
          <cell r="C375">
            <v>1.1377999999999999</v>
          </cell>
          <cell r="D375">
            <v>1.133</v>
          </cell>
          <cell r="E375">
            <v>4.8999999999999998E-3</v>
          </cell>
          <cell r="F375">
            <v>0</v>
          </cell>
          <cell r="G375">
            <v>0</v>
          </cell>
          <cell r="H375">
            <v>6.6</v>
          </cell>
          <cell r="I375">
            <v>13.2</v>
          </cell>
          <cell r="J375">
            <v>22</v>
          </cell>
        </row>
        <row r="376">
          <cell r="B376">
            <v>23752</v>
          </cell>
          <cell r="C376">
            <v>1.6153</v>
          </cell>
          <cell r="D376">
            <v>1.6105</v>
          </cell>
          <cell r="E376">
            <v>4.7999999999999996E-3</v>
          </cell>
          <cell r="F376">
            <v>0</v>
          </cell>
          <cell r="G376">
            <v>0</v>
          </cell>
          <cell r="H376">
            <v>6.6</v>
          </cell>
          <cell r="I376">
            <v>13.2</v>
          </cell>
          <cell r="J376">
            <v>22</v>
          </cell>
        </row>
        <row r="377">
          <cell r="B377">
            <v>23752</v>
          </cell>
          <cell r="C377">
            <v>1.4705999999999999</v>
          </cell>
          <cell r="D377">
            <v>1.4419</v>
          </cell>
          <cell r="E377">
            <v>2.87E-2</v>
          </cell>
          <cell r="F377">
            <v>0</v>
          </cell>
          <cell r="G377">
            <v>0</v>
          </cell>
          <cell r="H377">
            <v>6.6</v>
          </cell>
          <cell r="I377">
            <v>13.2</v>
          </cell>
          <cell r="J377">
            <v>22</v>
          </cell>
        </row>
        <row r="378">
          <cell r="B378">
            <v>23752</v>
          </cell>
          <cell r="C378">
            <v>4.2237</v>
          </cell>
          <cell r="D378">
            <v>4.1853999999999996</v>
          </cell>
          <cell r="E378">
            <v>3.8399999999999997E-2</v>
          </cell>
          <cell r="F378">
            <v>0</v>
          </cell>
          <cell r="G378">
            <v>0</v>
          </cell>
          <cell r="I378">
            <v>13.2</v>
          </cell>
          <cell r="J378">
            <v>22</v>
          </cell>
        </row>
        <row r="379">
          <cell r="B379">
            <v>23745</v>
          </cell>
          <cell r="C379">
            <v>14.1721</v>
          </cell>
          <cell r="D379">
            <v>13.431900000000001</v>
          </cell>
          <cell r="E379">
            <v>8.5000000000000006E-2</v>
          </cell>
          <cell r="F379">
            <v>0.65549999999999997</v>
          </cell>
          <cell r="G379">
            <v>0</v>
          </cell>
          <cell r="J379">
            <v>22</v>
          </cell>
        </row>
        <row r="381">
          <cell r="B381" t="str">
            <v>Evolução FEC Conjunto Itapevi</v>
          </cell>
        </row>
        <row r="382">
          <cell r="B382" t="str">
            <v>CONSUM</v>
          </cell>
          <cell r="C382" t="str">
            <v>TOTAL</v>
          </cell>
          <cell r="D382" t="str">
            <v>NPROG</v>
          </cell>
          <cell r="E382" t="str">
            <v>PROG</v>
          </cell>
          <cell r="F382" t="str">
            <v>SUBT INT</v>
          </cell>
          <cell r="G382" t="str">
            <v>SUBT EXT</v>
          </cell>
          <cell r="H382" t="str">
            <v>Padrão Mensal = 4,5</v>
          </cell>
          <cell r="I382" t="str">
            <v>Padrão Trimestral = 9</v>
          </cell>
          <cell r="J382" t="str">
            <v>Padrão Anual = 15</v>
          </cell>
        </row>
        <row r="383">
          <cell r="B383">
            <v>47768</v>
          </cell>
          <cell r="C383">
            <v>0.36520000000000002</v>
          </cell>
          <cell r="D383">
            <v>0.30359999999999998</v>
          </cell>
          <cell r="E383">
            <v>1.54E-2</v>
          </cell>
          <cell r="F383">
            <v>4.6199999999999998E-2</v>
          </cell>
          <cell r="G383">
            <v>0</v>
          </cell>
          <cell r="H383">
            <v>4.5</v>
          </cell>
          <cell r="I383">
            <v>9</v>
          </cell>
          <cell r="J383">
            <v>15</v>
          </cell>
        </row>
        <row r="384">
          <cell r="B384">
            <v>47646</v>
          </cell>
          <cell r="C384">
            <v>0.35299999999999998</v>
          </cell>
          <cell r="D384">
            <v>0.3342</v>
          </cell>
          <cell r="E384">
            <v>1.8800000000000001E-2</v>
          </cell>
          <cell r="F384">
            <v>0</v>
          </cell>
          <cell r="G384">
            <v>0</v>
          </cell>
          <cell r="H384">
            <v>4.5</v>
          </cell>
          <cell r="I384">
            <v>9</v>
          </cell>
          <cell r="J384">
            <v>15</v>
          </cell>
        </row>
        <row r="385">
          <cell r="B385">
            <v>47454</v>
          </cell>
          <cell r="C385">
            <v>0.89470000000000005</v>
          </cell>
          <cell r="D385">
            <v>0.72330000000000005</v>
          </cell>
          <cell r="E385">
            <v>1.95E-2</v>
          </cell>
          <cell r="F385">
            <v>0.15190000000000001</v>
          </cell>
          <cell r="G385">
            <v>0</v>
          </cell>
          <cell r="H385">
            <v>4.5</v>
          </cell>
          <cell r="I385">
            <v>9</v>
          </cell>
          <cell r="J385">
            <v>15</v>
          </cell>
        </row>
        <row r="386">
          <cell r="B386">
            <v>47623</v>
          </cell>
          <cell r="C386">
            <v>1.611</v>
          </cell>
          <cell r="D386">
            <v>1.3595999999999999</v>
          </cell>
          <cell r="E386">
            <v>5.3699999999999998E-2</v>
          </cell>
          <cell r="F386">
            <v>0.19769999999999999</v>
          </cell>
          <cell r="G386">
            <v>0</v>
          </cell>
          <cell r="H386">
            <v>4.5</v>
          </cell>
          <cell r="I386">
            <v>9</v>
          </cell>
          <cell r="J386">
            <v>15</v>
          </cell>
        </row>
        <row r="387">
          <cell r="B387">
            <v>47453</v>
          </cell>
          <cell r="C387">
            <v>0.4199</v>
          </cell>
          <cell r="D387">
            <v>0.37240000000000001</v>
          </cell>
          <cell r="E387">
            <v>4.7500000000000001E-2</v>
          </cell>
          <cell r="F387">
            <v>0</v>
          </cell>
          <cell r="G387">
            <v>0</v>
          </cell>
          <cell r="H387">
            <v>4.5</v>
          </cell>
          <cell r="I387">
            <v>9</v>
          </cell>
          <cell r="J387">
            <v>15</v>
          </cell>
        </row>
        <row r="388">
          <cell r="B388">
            <v>47453</v>
          </cell>
          <cell r="C388">
            <v>0.64500000000000002</v>
          </cell>
          <cell r="D388">
            <v>0.50129999999999997</v>
          </cell>
          <cell r="E388">
            <v>0.14369999999999999</v>
          </cell>
          <cell r="F388">
            <v>0</v>
          </cell>
          <cell r="G388">
            <v>0</v>
          </cell>
          <cell r="H388">
            <v>4.5</v>
          </cell>
          <cell r="I388">
            <v>9</v>
          </cell>
          <cell r="J388">
            <v>15</v>
          </cell>
        </row>
        <row r="389">
          <cell r="B389">
            <v>47453</v>
          </cell>
          <cell r="C389">
            <v>0.87619999999999998</v>
          </cell>
          <cell r="D389">
            <v>0.87239999999999995</v>
          </cell>
          <cell r="E389">
            <v>3.8999999999999998E-3</v>
          </cell>
          <cell r="F389">
            <v>0</v>
          </cell>
          <cell r="G389">
            <v>0</v>
          </cell>
          <cell r="H389">
            <v>4.5</v>
          </cell>
          <cell r="I389">
            <v>9</v>
          </cell>
          <cell r="J389">
            <v>15</v>
          </cell>
        </row>
        <row r="390">
          <cell r="B390">
            <v>47453</v>
          </cell>
          <cell r="C390">
            <v>1.9411</v>
          </cell>
          <cell r="D390">
            <v>1.7461</v>
          </cell>
          <cell r="E390">
            <v>0.1951</v>
          </cell>
          <cell r="F390">
            <v>0</v>
          </cell>
          <cell r="G390">
            <v>0</v>
          </cell>
          <cell r="H390">
            <v>4.5</v>
          </cell>
          <cell r="I390">
            <v>9</v>
          </cell>
          <cell r="J390">
            <v>15</v>
          </cell>
        </row>
        <row r="391">
          <cell r="B391">
            <v>47498</v>
          </cell>
          <cell r="C391">
            <v>1.1379999999999999</v>
          </cell>
          <cell r="D391">
            <v>1.1322000000000001</v>
          </cell>
          <cell r="E391">
            <v>5.7999999999999996E-3</v>
          </cell>
          <cell r="F391">
            <v>0</v>
          </cell>
          <cell r="G391">
            <v>0</v>
          </cell>
          <cell r="H391">
            <v>4.5</v>
          </cell>
          <cell r="I391">
            <v>9</v>
          </cell>
          <cell r="J391">
            <v>15</v>
          </cell>
        </row>
        <row r="392">
          <cell r="B392">
            <v>47492</v>
          </cell>
          <cell r="C392">
            <v>1.3</v>
          </cell>
          <cell r="D392">
            <v>0.1988</v>
          </cell>
          <cell r="E392">
            <v>3.6999999999999998E-2</v>
          </cell>
          <cell r="F392">
            <v>6.4199999999999993E-2</v>
          </cell>
          <cell r="G392">
            <v>1</v>
          </cell>
          <cell r="H392">
            <v>4.5</v>
          </cell>
          <cell r="I392">
            <v>9</v>
          </cell>
          <cell r="J392">
            <v>15</v>
          </cell>
        </row>
        <row r="393">
          <cell r="B393">
            <v>47492</v>
          </cell>
          <cell r="C393">
            <v>0.94389999999999996</v>
          </cell>
          <cell r="D393">
            <v>0.90100000000000002</v>
          </cell>
          <cell r="E393">
            <v>4.2900000000000001E-2</v>
          </cell>
          <cell r="F393">
            <v>0</v>
          </cell>
          <cell r="G393">
            <v>0</v>
          </cell>
          <cell r="H393">
            <v>4.5</v>
          </cell>
          <cell r="I393">
            <v>9</v>
          </cell>
          <cell r="J393">
            <v>15</v>
          </cell>
        </row>
        <row r="394">
          <cell r="B394">
            <v>47494</v>
          </cell>
          <cell r="C394">
            <v>3.3818999999999999</v>
          </cell>
          <cell r="D394">
            <v>2.2320000000000002</v>
          </cell>
          <cell r="E394">
            <v>8.5699999999999998E-2</v>
          </cell>
          <cell r="F394">
            <v>6.4199999999999993E-2</v>
          </cell>
          <cell r="G394">
            <v>1</v>
          </cell>
          <cell r="H394">
            <v>4.5</v>
          </cell>
          <cell r="I394">
            <v>9</v>
          </cell>
          <cell r="J394">
            <v>15</v>
          </cell>
        </row>
        <row r="395">
          <cell r="B395">
            <v>47500</v>
          </cell>
          <cell r="C395">
            <v>1.48</v>
          </cell>
          <cell r="D395">
            <v>0.44729999999999998</v>
          </cell>
          <cell r="E395">
            <v>3.27E-2</v>
          </cell>
          <cell r="F395">
            <v>0</v>
          </cell>
          <cell r="G395">
            <v>1</v>
          </cell>
          <cell r="H395">
            <v>4.5</v>
          </cell>
          <cell r="I395">
            <v>9</v>
          </cell>
          <cell r="J395">
            <v>15</v>
          </cell>
        </row>
        <row r="396">
          <cell r="B396">
            <v>47566</v>
          </cell>
          <cell r="C396">
            <v>0.96030000000000004</v>
          </cell>
          <cell r="D396">
            <v>0.91290000000000004</v>
          </cell>
          <cell r="E396">
            <v>3.0499999999999999E-2</v>
          </cell>
          <cell r="F396">
            <v>1.7000000000000001E-2</v>
          </cell>
          <cell r="G396">
            <v>0</v>
          </cell>
          <cell r="H396">
            <v>4.5</v>
          </cell>
          <cell r="I396">
            <v>9</v>
          </cell>
          <cell r="J396">
            <v>15</v>
          </cell>
        </row>
        <row r="397">
          <cell r="B397">
            <v>47567</v>
          </cell>
          <cell r="C397">
            <v>0.94</v>
          </cell>
          <cell r="D397">
            <v>0.8508</v>
          </cell>
          <cell r="E397">
            <v>8.0999999999999996E-3</v>
          </cell>
          <cell r="F397">
            <v>8.1100000000000005E-2</v>
          </cell>
          <cell r="G397">
            <v>0</v>
          </cell>
          <cell r="H397">
            <v>4.5</v>
          </cell>
          <cell r="I397">
            <v>9</v>
          </cell>
          <cell r="J397">
            <v>15</v>
          </cell>
        </row>
        <row r="398">
          <cell r="B398">
            <v>47544</v>
          </cell>
          <cell r="C398">
            <v>3.3797999999999999</v>
          </cell>
          <cell r="D398">
            <v>2.2113999999999998</v>
          </cell>
          <cell r="E398">
            <v>7.1300000000000002E-2</v>
          </cell>
          <cell r="F398">
            <v>9.8100000000000007E-2</v>
          </cell>
          <cell r="G398">
            <v>0.99909999999999999</v>
          </cell>
          <cell r="I398">
            <v>9</v>
          </cell>
          <cell r="J398">
            <v>15</v>
          </cell>
        </row>
        <row r="399">
          <cell r="B399">
            <v>47529</v>
          </cell>
          <cell r="C399">
            <v>10.3125</v>
          </cell>
          <cell r="D399">
            <v>7.5480999999999998</v>
          </cell>
          <cell r="E399">
            <v>0.40550000000000003</v>
          </cell>
          <cell r="F399">
            <v>0.3604</v>
          </cell>
          <cell r="G399">
            <v>1.9985999999999999</v>
          </cell>
          <cell r="J399">
            <v>15</v>
          </cell>
        </row>
        <row r="401">
          <cell r="B401" t="str">
            <v>Evolução FEC Conjunto Itaquera - Iguatemi</v>
          </cell>
        </row>
        <row r="402">
          <cell r="B402" t="str">
            <v>CONSUM</v>
          </cell>
          <cell r="C402" t="str">
            <v>TOTAL</v>
          </cell>
          <cell r="D402" t="str">
            <v>NPROG</v>
          </cell>
          <cell r="E402" t="str">
            <v>PROG</v>
          </cell>
          <cell r="F402" t="str">
            <v>SUBT INT</v>
          </cell>
          <cell r="G402" t="str">
            <v>SUBT EXT</v>
          </cell>
          <cell r="H402" t="str">
            <v>Padrão Mensal = 3</v>
          </cell>
          <cell r="I402" t="str">
            <v>Padrão Trimestral = 6</v>
          </cell>
          <cell r="J402" t="str">
            <v>Padrão Anual = 10</v>
          </cell>
        </row>
        <row r="403">
          <cell r="B403">
            <v>242274</v>
          </cell>
          <cell r="C403">
            <v>0.51049999999999995</v>
          </cell>
          <cell r="D403">
            <v>0.44490000000000002</v>
          </cell>
          <cell r="E403">
            <v>6.5600000000000006E-2</v>
          </cell>
          <cell r="F403">
            <v>0</v>
          </cell>
          <cell r="G403">
            <v>0</v>
          </cell>
          <cell r="H403">
            <v>3</v>
          </cell>
          <cell r="I403">
            <v>6</v>
          </cell>
          <cell r="J403">
            <v>10</v>
          </cell>
        </row>
        <row r="404">
          <cell r="B404">
            <v>242262</v>
          </cell>
          <cell r="C404">
            <v>0.4199</v>
          </cell>
          <cell r="D404">
            <v>0.38700000000000001</v>
          </cell>
          <cell r="E404">
            <v>3.2899999999999999E-2</v>
          </cell>
          <cell r="F404">
            <v>0</v>
          </cell>
          <cell r="G404">
            <v>0</v>
          </cell>
          <cell r="H404">
            <v>3</v>
          </cell>
          <cell r="I404">
            <v>6</v>
          </cell>
          <cell r="J404">
            <v>10</v>
          </cell>
        </row>
        <row r="405">
          <cell r="B405">
            <v>242250</v>
          </cell>
          <cell r="C405">
            <v>0.71630000000000005</v>
          </cell>
          <cell r="D405">
            <v>0.7</v>
          </cell>
          <cell r="E405">
            <v>1.6199999999999999E-2</v>
          </cell>
          <cell r="F405">
            <v>0</v>
          </cell>
          <cell r="G405">
            <v>0</v>
          </cell>
          <cell r="H405">
            <v>3</v>
          </cell>
          <cell r="I405">
            <v>6</v>
          </cell>
          <cell r="J405">
            <v>10</v>
          </cell>
        </row>
        <row r="406">
          <cell r="B406">
            <v>242262</v>
          </cell>
          <cell r="C406">
            <v>1.6467000000000001</v>
          </cell>
          <cell r="D406">
            <v>1.5319</v>
          </cell>
          <cell r="E406">
            <v>0.1147</v>
          </cell>
          <cell r="F406">
            <v>0</v>
          </cell>
          <cell r="G406">
            <v>0</v>
          </cell>
          <cell r="H406">
            <v>3</v>
          </cell>
          <cell r="I406">
            <v>6</v>
          </cell>
          <cell r="J406">
            <v>10</v>
          </cell>
        </row>
        <row r="407">
          <cell r="B407">
            <v>242231</v>
          </cell>
          <cell r="C407">
            <v>0.51090000000000002</v>
          </cell>
          <cell r="D407">
            <v>0.43580000000000002</v>
          </cell>
          <cell r="E407">
            <v>1.3599999999999999E-2</v>
          </cell>
          <cell r="F407">
            <v>6.1499999999999999E-2</v>
          </cell>
          <cell r="G407">
            <v>0</v>
          </cell>
          <cell r="H407">
            <v>3</v>
          </cell>
          <cell r="I407">
            <v>6</v>
          </cell>
          <cell r="J407">
            <v>10</v>
          </cell>
        </row>
        <row r="408">
          <cell r="B408">
            <v>242224</v>
          </cell>
          <cell r="C408">
            <v>0.65629999999999999</v>
          </cell>
          <cell r="D408">
            <v>0.63290000000000002</v>
          </cell>
          <cell r="E408">
            <v>2.3400000000000001E-2</v>
          </cell>
          <cell r="F408">
            <v>0</v>
          </cell>
          <cell r="G408">
            <v>0</v>
          </cell>
          <cell r="H408">
            <v>3</v>
          </cell>
          <cell r="I408">
            <v>6</v>
          </cell>
          <cell r="J408">
            <v>10</v>
          </cell>
        </row>
        <row r="409">
          <cell r="B409">
            <v>242224</v>
          </cell>
          <cell r="C409">
            <v>0.64380000000000004</v>
          </cell>
          <cell r="D409">
            <v>0.54579999999999995</v>
          </cell>
          <cell r="E409">
            <v>7.0499999999999993E-2</v>
          </cell>
          <cell r="F409">
            <v>2.75E-2</v>
          </cell>
          <cell r="G409">
            <v>0</v>
          </cell>
          <cell r="H409">
            <v>3</v>
          </cell>
          <cell r="I409">
            <v>6</v>
          </cell>
          <cell r="J409">
            <v>10</v>
          </cell>
        </row>
        <row r="410">
          <cell r="B410">
            <v>242226</v>
          </cell>
          <cell r="C410">
            <v>1.8109999999999999</v>
          </cell>
          <cell r="D410">
            <v>1.6145</v>
          </cell>
          <cell r="E410">
            <v>0.1075</v>
          </cell>
          <cell r="F410">
            <v>8.8999999999999996E-2</v>
          </cell>
          <cell r="G410">
            <v>0</v>
          </cell>
          <cell r="H410">
            <v>3</v>
          </cell>
          <cell r="I410">
            <v>6</v>
          </cell>
          <cell r="J410">
            <v>10</v>
          </cell>
        </row>
        <row r="411">
          <cell r="B411">
            <v>242168</v>
          </cell>
          <cell r="C411">
            <v>0.84860000000000002</v>
          </cell>
          <cell r="D411">
            <v>0.73529999999999995</v>
          </cell>
          <cell r="E411">
            <v>2.4400000000000002E-2</v>
          </cell>
          <cell r="F411">
            <v>8.8800000000000004E-2</v>
          </cell>
          <cell r="G411">
            <v>0</v>
          </cell>
          <cell r="H411">
            <v>3</v>
          </cell>
          <cell r="I411">
            <v>6</v>
          </cell>
          <cell r="J411">
            <v>10</v>
          </cell>
        </row>
        <row r="412">
          <cell r="B412">
            <v>242124</v>
          </cell>
          <cell r="C412">
            <v>0.72799999999999998</v>
          </cell>
          <cell r="D412">
            <v>0.64059999999999995</v>
          </cell>
          <cell r="E412">
            <v>8.7499999999999994E-2</v>
          </cell>
          <cell r="F412">
            <v>0</v>
          </cell>
          <cell r="G412">
            <v>0</v>
          </cell>
          <cell r="H412">
            <v>3</v>
          </cell>
          <cell r="I412">
            <v>6</v>
          </cell>
          <cell r="J412">
            <v>10</v>
          </cell>
        </row>
        <row r="413">
          <cell r="B413">
            <v>242028</v>
          </cell>
          <cell r="C413">
            <v>0.38500000000000001</v>
          </cell>
          <cell r="D413">
            <v>0.3478</v>
          </cell>
          <cell r="E413">
            <v>3.7199999999999997E-2</v>
          </cell>
          <cell r="F413">
            <v>0</v>
          </cell>
          <cell r="G413">
            <v>0</v>
          </cell>
          <cell r="H413">
            <v>3</v>
          </cell>
          <cell r="I413">
            <v>6</v>
          </cell>
          <cell r="J413">
            <v>10</v>
          </cell>
        </row>
        <row r="414">
          <cell r="B414">
            <v>242107</v>
          </cell>
          <cell r="C414">
            <v>1.9617</v>
          </cell>
          <cell r="D414">
            <v>1.7238</v>
          </cell>
          <cell r="E414">
            <v>0.14910000000000001</v>
          </cell>
          <cell r="F414">
            <v>8.8800000000000004E-2</v>
          </cell>
          <cell r="G414">
            <v>0</v>
          </cell>
          <cell r="H414">
            <v>3</v>
          </cell>
          <cell r="I414">
            <v>6</v>
          </cell>
          <cell r="J414">
            <v>10</v>
          </cell>
        </row>
        <row r="415">
          <cell r="B415">
            <v>242028</v>
          </cell>
          <cell r="C415">
            <v>0.22869999999999999</v>
          </cell>
          <cell r="D415">
            <v>0.18859999999999999</v>
          </cell>
          <cell r="E415">
            <v>4.0099999999999997E-2</v>
          </cell>
          <cell r="F415">
            <v>0</v>
          </cell>
          <cell r="G415">
            <v>0</v>
          </cell>
          <cell r="H415">
            <v>3</v>
          </cell>
          <cell r="I415">
            <v>6</v>
          </cell>
          <cell r="J415">
            <v>10</v>
          </cell>
        </row>
        <row r="416">
          <cell r="B416">
            <v>244205</v>
          </cell>
          <cell r="C416">
            <v>0.77949999999999997</v>
          </cell>
          <cell r="D416">
            <v>0.59560000000000002</v>
          </cell>
          <cell r="E416">
            <v>8.5000000000000006E-2</v>
          </cell>
          <cell r="F416">
            <v>9.8799999999999999E-2</v>
          </cell>
          <cell r="G416">
            <v>0</v>
          </cell>
          <cell r="H416">
            <v>3</v>
          </cell>
          <cell r="I416">
            <v>6</v>
          </cell>
          <cell r="J416">
            <v>10</v>
          </cell>
        </row>
        <row r="417">
          <cell r="B417">
            <v>244138</v>
          </cell>
          <cell r="C417">
            <v>1.5906</v>
          </cell>
          <cell r="D417">
            <v>1.0313000000000001</v>
          </cell>
          <cell r="E417">
            <v>9.0300000000000005E-2</v>
          </cell>
          <cell r="F417">
            <v>0.13719999999999999</v>
          </cell>
          <cell r="G417">
            <v>0.33179999999999998</v>
          </cell>
          <cell r="H417">
            <v>3</v>
          </cell>
          <cell r="I417">
            <v>6</v>
          </cell>
          <cell r="J417">
            <v>10</v>
          </cell>
        </row>
        <row r="418">
          <cell r="B418">
            <v>243457</v>
          </cell>
          <cell r="C418">
            <v>2.6042999999999998</v>
          </cell>
          <cell r="D418">
            <v>1.8190999999999999</v>
          </cell>
          <cell r="E418">
            <v>0.2157</v>
          </cell>
          <cell r="F418">
            <v>0.23669999999999999</v>
          </cell>
          <cell r="G418">
            <v>0.3327</v>
          </cell>
          <cell r="I418">
            <v>6</v>
          </cell>
          <cell r="J418">
            <v>10</v>
          </cell>
        </row>
        <row r="419">
          <cell r="B419">
            <v>242513</v>
          </cell>
          <cell r="C419">
            <v>8.0266999999999999</v>
          </cell>
          <cell r="D419">
            <v>6.69</v>
          </cell>
          <cell r="E419">
            <v>0.58730000000000004</v>
          </cell>
          <cell r="F419">
            <v>0.41520000000000001</v>
          </cell>
          <cell r="G419">
            <v>0.33400000000000002</v>
          </cell>
          <cell r="J419">
            <v>10</v>
          </cell>
        </row>
        <row r="421">
          <cell r="B421" t="str">
            <v>Evolução FEC Conjunto Jabaquara</v>
          </cell>
        </row>
        <row r="422">
          <cell r="B422" t="str">
            <v>CONSUM</v>
          </cell>
          <cell r="C422" t="str">
            <v>TOTAL</v>
          </cell>
          <cell r="D422" t="str">
            <v>NPROG</v>
          </cell>
          <cell r="E422" t="str">
            <v>PROG</v>
          </cell>
          <cell r="F422" t="str">
            <v>SUBT INT</v>
          </cell>
          <cell r="G422" t="str">
            <v>SUBT EXT</v>
          </cell>
          <cell r="H422" t="str">
            <v>Padrão Mensal = 2</v>
          </cell>
          <cell r="I422" t="str">
            <v>Padrão Trimestral = 3,6</v>
          </cell>
          <cell r="J422" t="str">
            <v>Padrão Anual = 6</v>
          </cell>
        </row>
        <row r="423">
          <cell r="B423">
            <v>121396</v>
          </cell>
          <cell r="C423">
            <v>0.34089999999999998</v>
          </cell>
          <cell r="D423">
            <v>0.30980000000000002</v>
          </cell>
          <cell r="E423">
            <v>1.9E-3</v>
          </cell>
          <cell r="F423">
            <v>2.92E-2</v>
          </cell>
          <cell r="G423">
            <v>0</v>
          </cell>
          <cell r="H423">
            <v>2</v>
          </cell>
          <cell r="I423">
            <v>3.6</v>
          </cell>
          <cell r="J423">
            <v>6</v>
          </cell>
        </row>
        <row r="424">
          <cell r="B424">
            <v>121366</v>
          </cell>
          <cell r="C424">
            <v>0.35260000000000002</v>
          </cell>
          <cell r="D424">
            <v>0.33119999999999999</v>
          </cell>
          <cell r="E424">
            <v>2.8999999999999998E-3</v>
          </cell>
          <cell r="F424">
            <v>1.84E-2</v>
          </cell>
          <cell r="G424">
            <v>0</v>
          </cell>
          <cell r="H424">
            <v>2</v>
          </cell>
          <cell r="I424">
            <v>3.6</v>
          </cell>
          <cell r="J424">
            <v>6</v>
          </cell>
        </row>
        <row r="425">
          <cell r="B425">
            <v>121378</v>
          </cell>
          <cell r="C425">
            <v>0.23530000000000001</v>
          </cell>
          <cell r="D425">
            <v>0.22489999999999999</v>
          </cell>
          <cell r="E425">
            <v>1.04E-2</v>
          </cell>
          <cell r="F425">
            <v>0</v>
          </cell>
          <cell r="G425">
            <v>0</v>
          </cell>
          <cell r="H425">
            <v>2</v>
          </cell>
          <cell r="I425">
            <v>3.6</v>
          </cell>
          <cell r="J425">
            <v>6</v>
          </cell>
        </row>
        <row r="426">
          <cell r="B426">
            <v>121380</v>
          </cell>
          <cell r="C426">
            <v>0.92879999999999996</v>
          </cell>
          <cell r="D426">
            <v>0.8659</v>
          </cell>
          <cell r="E426">
            <v>1.52E-2</v>
          </cell>
          <cell r="F426">
            <v>4.7600000000000003E-2</v>
          </cell>
          <cell r="G426">
            <v>0</v>
          </cell>
          <cell r="H426">
            <v>2</v>
          </cell>
          <cell r="I426">
            <v>3.6</v>
          </cell>
          <cell r="J426">
            <v>6</v>
          </cell>
        </row>
        <row r="427">
          <cell r="B427">
            <v>121411</v>
          </cell>
          <cell r="C427">
            <v>0.1134</v>
          </cell>
          <cell r="D427">
            <v>0.10929999999999999</v>
          </cell>
          <cell r="E427">
            <v>4.1000000000000003E-3</v>
          </cell>
          <cell r="F427">
            <v>0</v>
          </cell>
          <cell r="G427">
            <v>0</v>
          </cell>
          <cell r="H427">
            <v>2</v>
          </cell>
          <cell r="I427">
            <v>3.6</v>
          </cell>
          <cell r="J427">
            <v>6</v>
          </cell>
        </row>
        <row r="428">
          <cell r="B428">
            <v>121405</v>
          </cell>
          <cell r="C428">
            <v>0.19470000000000001</v>
          </cell>
          <cell r="D428">
            <v>0.17580000000000001</v>
          </cell>
          <cell r="E428">
            <v>1.89E-2</v>
          </cell>
          <cell r="F428">
            <v>0</v>
          </cell>
          <cell r="G428">
            <v>0</v>
          </cell>
          <cell r="H428">
            <v>2</v>
          </cell>
          <cell r="I428">
            <v>3.6</v>
          </cell>
          <cell r="J428">
            <v>6</v>
          </cell>
        </row>
        <row r="429">
          <cell r="B429">
            <v>121405</v>
          </cell>
          <cell r="C429">
            <v>0.2102</v>
          </cell>
          <cell r="D429">
            <v>0.155</v>
          </cell>
          <cell r="E429">
            <v>6.4000000000000003E-3</v>
          </cell>
          <cell r="F429">
            <v>4.87E-2</v>
          </cell>
          <cell r="G429">
            <v>0</v>
          </cell>
          <cell r="H429">
            <v>2</v>
          </cell>
          <cell r="I429">
            <v>3.6</v>
          </cell>
          <cell r="J429">
            <v>6</v>
          </cell>
        </row>
        <row r="430">
          <cell r="B430">
            <v>121407</v>
          </cell>
          <cell r="C430">
            <v>0.51829999999999998</v>
          </cell>
          <cell r="D430">
            <v>0.44009999999999999</v>
          </cell>
          <cell r="E430">
            <v>2.9399999999999999E-2</v>
          </cell>
          <cell r="F430">
            <v>4.87E-2</v>
          </cell>
          <cell r="G430">
            <v>0</v>
          </cell>
          <cell r="H430">
            <v>2</v>
          </cell>
          <cell r="I430">
            <v>3.6</v>
          </cell>
          <cell r="J430">
            <v>6</v>
          </cell>
        </row>
        <row r="431">
          <cell r="B431">
            <v>121242</v>
          </cell>
          <cell r="C431">
            <v>0.26269999999999999</v>
          </cell>
          <cell r="D431">
            <v>0.23580000000000001</v>
          </cell>
          <cell r="E431">
            <v>5.5999999999999999E-3</v>
          </cell>
          <cell r="F431">
            <v>2.1299999999999999E-2</v>
          </cell>
          <cell r="G431">
            <v>0</v>
          </cell>
          <cell r="H431">
            <v>2</v>
          </cell>
          <cell r="I431">
            <v>3.6</v>
          </cell>
          <cell r="J431">
            <v>6</v>
          </cell>
        </row>
        <row r="432">
          <cell r="B432">
            <v>121163</v>
          </cell>
          <cell r="C432">
            <v>0.38579999999999998</v>
          </cell>
          <cell r="D432">
            <v>0.3745</v>
          </cell>
          <cell r="E432">
            <v>1.14E-2</v>
          </cell>
          <cell r="F432">
            <v>0</v>
          </cell>
          <cell r="G432">
            <v>0</v>
          </cell>
          <cell r="H432">
            <v>2</v>
          </cell>
          <cell r="I432">
            <v>3.6</v>
          </cell>
          <cell r="J432">
            <v>6</v>
          </cell>
        </row>
        <row r="433">
          <cell r="B433">
            <v>121159</v>
          </cell>
          <cell r="C433">
            <v>0.27660000000000001</v>
          </cell>
          <cell r="D433">
            <v>0.2636</v>
          </cell>
          <cell r="E433">
            <v>1.2999999999999999E-2</v>
          </cell>
          <cell r="F433">
            <v>0</v>
          </cell>
          <cell r="G433">
            <v>0</v>
          </cell>
          <cell r="H433">
            <v>2</v>
          </cell>
          <cell r="I433">
            <v>3.6</v>
          </cell>
          <cell r="J433">
            <v>6</v>
          </cell>
        </row>
        <row r="434">
          <cell r="B434">
            <v>121188</v>
          </cell>
          <cell r="C434">
            <v>0.92510000000000003</v>
          </cell>
          <cell r="D434">
            <v>0.87390000000000001</v>
          </cell>
          <cell r="E434">
            <v>0.03</v>
          </cell>
          <cell r="F434">
            <v>2.1299999999999999E-2</v>
          </cell>
          <cell r="G434">
            <v>0</v>
          </cell>
          <cell r="H434">
            <v>2</v>
          </cell>
          <cell r="I434">
            <v>3.6</v>
          </cell>
          <cell r="J434">
            <v>6</v>
          </cell>
        </row>
        <row r="435">
          <cell r="B435">
            <v>121142</v>
          </cell>
          <cell r="C435">
            <v>9.4500000000000001E-2</v>
          </cell>
          <cell r="D435">
            <v>8.3900000000000002E-2</v>
          </cell>
          <cell r="E435">
            <v>1.06E-2</v>
          </cell>
          <cell r="F435">
            <v>0</v>
          </cell>
          <cell r="G435">
            <v>0</v>
          </cell>
          <cell r="H435">
            <v>2</v>
          </cell>
          <cell r="I435">
            <v>3.6</v>
          </cell>
          <cell r="J435">
            <v>6</v>
          </cell>
        </row>
        <row r="436">
          <cell r="B436">
            <v>121072</v>
          </cell>
          <cell r="C436">
            <v>0.31730000000000003</v>
          </cell>
          <cell r="D436">
            <v>0.30209999999999998</v>
          </cell>
          <cell r="E436">
            <v>1.52E-2</v>
          </cell>
          <cell r="F436">
            <v>0</v>
          </cell>
          <cell r="G436">
            <v>0</v>
          </cell>
          <cell r="H436">
            <v>2</v>
          </cell>
          <cell r="I436">
            <v>3.6</v>
          </cell>
          <cell r="J436">
            <v>6</v>
          </cell>
        </row>
        <row r="437">
          <cell r="B437">
            <v>121053</v>
          </cell>
          <cell r="C437">
            <v>0.38819999999999999</v>
          </cell>
          <cell r="D437">
            <v>0.29980000000000001</v>
          </cell>
          <cell r="E437">
            <v>8.8300000000000003E-2</v>
          </cell>
          <cell r="F437">
            <v>0</v>
          </cell>
          <cell r="G437">
            <v>0</v>
          </cell>
          <cell r="H437">
            <v>2</v>
          </cell>
          <cell r="I437">
            <v>3.6</v>
          </cell>
          <cell r="J437">
            <v>6</v>
          </cell>
        </row>
        <row r="438">
          <cell r="B438">
            <v>121089</v>
          </cell>
          <cell r="C438">
            <v>0.79990000000000006</v>
          </cell>
          <cell r="D438">
            <v>0.68569999999999998</v>
          </cell>
          <cell r="E438">
            <v>0.11409999999999999</v>
          </cell>
          <cell r="F438">
            <v>0</v>
          </cell>
          <cell r="G438">
            <v>0</v>
          </cell>
          <cell r="I438">
            <v>3.6</v>
          </cell>
          <cell r="J438">
            <v>6</v>
          </cell>
        </row>
        <row r="439">
          <cell r="B439">
            <v>121266</v>
          </cell>
          <cell r="C439">
            <v>3.1718000000000002</v>
          </cell>
          <cell r="D439">
            <v>2.8653</v>
          </cell>
          <cell r="E439">
            <v>0.1885</v>
          </cell>
          <cell r="F439">
            <v>0.1177</v>
          </cell>
          <cell r="G439">
            <v>0</v>
          </cell>
          <cell r="J439">
            <v>6</v>
          </cell>
        </row>
        <row r="441">
          <cell r="B441" t="str">
            <v>Evolução FEC Conjunto Jaçanã</v>
          </cell>
        </row>
        <row r="442">
          <cell r="B442" t="str">
            <v>CONSUM</v>
          </cell>
          <cell r="C442" t="str">
            <v>TOTAL</v>
          </cell>
          <cell r="D442" t="str">
            <v>NPROG</v>
          </cell>
          <cell r="E442" t="str">
            <v>PROG</v>
          </cell>
          <cell r="F442" t="str">
            <v>SUBT INT</v>
          </cell>
          <cell r="G442" t="str">
            <v>SUBT EXT</v>
          </cell>
          <cell r="H442" t="str">
            <v>Padrão Mensal = 3,6</v>
          </cell>
          <cell r="I442" t="str">
            <v>Padrão Trimestral = 7,2</v>
          </cell>
          <cell r="J442" t="str">
            <v>Padrão Anual = 12</v>
          </cell>
        </row>
        <row r="443">
          <cell r="B443">
            <v>72597</v>
          </cell>
          <cell r="C443">
            <v>0.65480000000000005</v>
          </cell>
          <cell r="D443">
            <v>0.49969999999999998</v>
          </cell>
          <cell r="E443">
            <v>5.57E-2</v>
          </cell>
          <cell r="F443">
            <v>9.9400000000000002E-2</v>
          </cell>
          <cell r="G443">
            <v>0</v>
          </cell>
          <cell r="H443">
            <v>3.6</v>
          </cell>
          <cell r="I443">
            <v>7.2</v>
          </cell>
          <cell r="J443">
            <v>12</v>
          </cell>
        </row>
        <row r="444">
          <cell r="B444">
            <v>72597</v>
          </cell>
          <cell r="C444">
            <v>0.43030000000000002</v>
          </cell>
          <cell r="D444">
            <v>0.40479999999999999</v>
          </cell>
          <cell r="E444">
            <v>2.5600000000000001E-2</v>
          </cell>
          <cell r="F444">
            <v>0</v>
          </cell>
          <cell r="G444">
            <v>0</v>
          </cell>
          <cell r="H444">
            <v>3.6</v>
          </cell>
          <cell r="I444">
            <v>7.2</v>
          </cell>
          <cell r="J444">
            <v>12</v>
          </cell>
        </row>
        <row r="445">
          <cell r="B445">
            <v>72582</v>
          </cell>
          <cell r="C445">
            <v>0.28010000000000002</v>
          </cell>
          <cell r="D445">
            <v>0.27389999999999998</v>
          </cell>
          <cell r="E445">
            <v>6.1999999999999998E-3</v>
          </cell>
          <cell r="F445">
            <v>0</v>
          </cell>
          <cell r="G445">
            <v>0</v>
          </cell>
          <cell r="H445">
            <v>3.6</v>
          </cell>
          <cell r="I445">
            <v>7.2</v>
          </cell>
          <cell r="J445">
            <v>12</v>
          </cell>
        </row>
        <row r="446">
          <cell r="B446">
            <v>72592</v>
          </cell>
          <cell r="C446">
            <v>1.3652</v>
          </cell>
          <cell r="D446">
            <v>1.1783999999999999</v>
          </cell>
          <cell r="E446">
            <v>8.7499999999999994E-2</v>
          </cell>
          <cell r="F446">
            <v>9.9400000000000002E-2</v>
          </cell>
          <cell r="G446">
            <v>0</v>
          </cell>
          <cell r="H446">
            <v>3.6</v>
          </cell>
          <cell r="I446">
            <v>7.2</v>
          </cell>
          <cell r="J446">
            <v>12</v>
          </cell>
        </row>
        <row r="447">
          <cell r="B447">
            <v>72539</v>
          </cell>
          <cell r="C447">
            <v>5.9299999999999999E-2</v>
          </cell>
          <cell r="D447">
            <v>5.1400000000000001E-2</v>
          </cell>
          <cell r="E447">
            <v>7.9000000000000008E-3</v>
          </cell>
          <cell r="F447">
            <v>0</v>
          </cell>
          <cell r="G447">
            <v>0</v>
          </cell>
          <cell r="H447">
            <v>3.6</v>
          </cell>
          <cell r="I447">
            <v>7.2</v>
          </cell>
          <cell r="J447">
            <v>12</v>
          </cell>
        </row>
        <row r="448">
          <cell r="B448">
            <v>72539</v>
          </cell>
          <cell r="C448">
            <v>0.26090000000000002</v>
          </cell>
          <cell r="D448">
            <v>0.25240000000000001</v>
          </cell>
          <cell r="E448">
            <v>8.5000000000000006E-3</v>
          </cell>
          <cell r="F448">
            <v>0</v>
          </cell>
          <cell r="G448">
            <v>0</v>
          </cell>
          <cell r="H448">
            <v>3.6</v>
          </cell>
          <cell r="I448">
            <v>7.2</v>
          </cell>
          <cell r="J448">
            <v>12</v>
          </cell>
        </row>
        <row r="449">
          <cell r="B449">
            <v>72539</v>
          </cell>
          <cell r="C449">
            <v>0.28899999999999998</v>
          </cell>
          <cell r="D449">
            <v>0.26840000000000003</v>
          </cell>
          <cell r="E449">
            <v>2.06E-2</v>
          </cell>
          <cell r="F449">
            <v>0</v>
          </cell>
          <cell r="G449">
            <v>0</v>
          </cell>
          <cell r="H449">
            <v>3.6</v>
          </cell>
          <cell r="I449">
            <v>7.2</v>
          </cell>
          <cell r="J449">
            <v>12</v>
          </cell>
        </row>
        <row r="450">
          <cell r="B450">
            <v>72539</v>
          </cell>
          <cell r="C450">
            <v>0.60919999999999996</v>
          </cell>
          <cell r="D450">
            <v>0.57220000000000004</v>
          </cell>
          <cell r="E450">
            <v>3.6999999999999998E-2</v>
          </cell>
          <cell r="F450">
            <v>0</v>
          </cell>
          <cell r="G450">
            <v>0</v>
          </cell>
          <cell r="H450">
            <v>3.6</v>
          </cell>
          <cell r="I450">
            <v>7.2</v>
          </cell>
          <cell r="J450">
            <v>12</v>
          </cell>
        </row>
        <row r="451">
          <cell r="B451">
            <v>72539</v>
          </cell>
          <cell r="C451">
            <v>0.84330000000000005</v>
          </cell>
          <cell r="D451">
            <v>0.73829999999999996</v>
          </cell>
          <cell r="E451">
            <v>6.5299999999999997E-2</v>
          </cell>
          <cell r="F451">
            <v>3.9699999999999999E-2</v>
          </cell>
          <cell r="G451">
            <v>0</v>
          </cell>
          <cell r="H451">
            <v>3.6</v>
          </cell>
          <cell r="I451">
            <v>7.2</v>
          </cell>
          <cell r="J451">
            <v>12</v>
          </cell>
        </row>
        <row r="452">
          <cell r="B452">
            <v>72532</v>
          </cell>
          <cell r="C452">
            <v>0.1239</v>
          </cell>
          <cell r="D452">
            <v>0.1037</v>
          </cell>
          <cell r="E452">
            <v>2.01E-2</v>
          </cell>
          <cell r="F452">
            <v>0</v>
          </cell>
          <cell r="G452">
            <v>0</v>
          </cell>
          <cell r="H452">
            <v>3.6</v>
          </cell>
          <cell r="I452">
            <v>7.2</v>
          </cell>
          <cell r="J452">
            <v>12</v>
          </cell>
        </row>
        <row r="453">
          <cell r="B453">
            <v>72530</v>
          </cell>
          <cell r="C453">
            <v>5.6599999999999998E-2</v>
          </cell>
          <cell r="D453">
            <v>5.0799999999999998E-2</v>
          </cell>
          <cell r="E453">
            <v>5.7000000000000002E-3</v>
          </cell>
          <cell r="F453">
            <v>0</v>
          </cell>
          <cell r="G453">
            <v>0</v>
          </cell>
          <cell r="H453">
            <v>3.6</v>
          </cell>
          <cell r="I453">
            <v>7.2</v>
          </cell>
          <cell r="J453">
            <v>12</v>
          </cell>
        </row>
        <row r="454">
          <cell r="B454">
            <v>72534</v>
          </cell>
          <cell r="C454">
            <v>1.0239</v>
          </cell>
          <cell r="D454">
            <v>0.89280000000000004</v>
          </cell>
          <cell r="E454">
            <v>9.11E-2</v>
          </cell>
          <cell r="F454">
            <v>3.9699999999999999E-2</v>
          </cell>
          <cell r="G454">
            <v>0</v>
          </cell>
          <cell r="H454">
            <v>3.6</v>
          </cell>
          <cell r="I454">
            <v>7.2</v>
          </cell>
          <cell r="J454">
            <v>12</v>
          </cell>
        </row>
        <row r="455">
          <cell r="B455">
            <v>72534</v>
          </cell>
          <cell r="C455">
            <v>0.31190000000000001</v>
          </cell>
          <cell r="D455">
            <v>0.2707</v>
          </cell>
          <cell r="E455">
            <v>4.1200000000000001E-2</v>
          </cell>
          <cell r="F455">
            <v>0</v>
          </cell>
          <cell r="G455">
            <v>0</v>
          </cell>
          <cell r="H455">
            <v>3.6</v>
          </cell>
          <cell r="I455">
            <v>7.2</v>
          </cell>
          <cell r="J455">
            <v>12</v>
          </cell>
        </row>
        <row r="456">
          <cell r="B456">
            <v>72531</v>
          </cell>
          <cell r="C456">
            <v>0.4521</v>
          </cell>
          <cell r="D456">
            <v>0.44940000000000002</v>
          </cell>
          <cell r="E456">
            <v>2.7000000000000001E-3</v>
          </cell>
          <cell r="F456">
            <v>0</v>
          </cell>
          <cell r="G456">
            <v>0</v>
          </cell>
          <cell r="H456">
            <v>3.6</v>
          </cell>
          <cell r="I456">
            <v>7.2</v>
          </cell>
          <cell r="J456">
            <v>12</v>
          </cell>
        </row>
        <row r="457">
          <cell r="B457">
            <v>72523</v>
          </cell>
          <cell r="C457">
            <v>0.75660000000000005</v>
          </cell>
          <cell r="D457">
            <v>0.72389999999999999</v>
          </cell>
          <cell r="E457">
            <v>3.27E-2</v>
          </cell>
          <cell r="F457">
            <v>0</v>
          </cell>
          <cell r="G457">
            <v>0</v>
          </cell>
          <cell r="H457">
            <v>3.6</v>
          </cell>
          <cell r="I457">
            <v>7.2</v>
          </cell>
          <cell r="J457">
            <v>12</v>
          </cell>
        </row>
        <row r="458">
          <cell r="B458">
            <v>72529</v>
          </cell>
          <cell r="C458">
            <v>1.5206</v>
          </cell>
          <cell r="D458">
            <v>1.444</v>
          </cell>
          <cell r="E458">
            <v>7.6600000000000001E-2</v>
          </cell>
          <cell r="F458">
            <v>0</v>
          </cell>
          <cell r="G458">
            <v>0</v>
          </cell>
          <cell r="I458">
            <v>7.2</v>
          </cell>
          <cell r="J458">
            <v>12</v>
          </cell>
        </row>
        <row r="459">
          <cell r="B459">
            <v>72549</v>
          </cell>
          <cell r="C459">
            <v>4.5190000000000001</v>
          </cell>
          <cell r="D459">
            <v>4.0875000000000004</v>
          </cell>
          <cell r="E459">
            <v>0.29220000000000002</v>
          </cell>
          <cell r="F459">
            <v>0.13919999999999999</v>
          </cell>
          <cell r="G459">
            <v>0</v>
          </cell>
          <cell r="J459">
            <v>12</v>
          </cell>
        </row>
        <row r="461">
          <cell r="B461" t="str">
            <v>Evolução FEC Conjunto Jaguaré</v>
          </cell>
        </row>
        <row r="462">
          <cell r="B462" t="str">
            <v>CONSUM</v>
          </cell>
          <cell r="C462" t="str">
            <v>TOTAL</v>
          </cell>
          <cell r="D462" t="str">
            <v>NPROG</v>
          </cell>
          <cell r="E462" t="str">
            <v>PROG</v>
          </cell>
          <cell r="F462" t="str">
            <v>SUBT INT</v>
          </cell>
          <cell r="G462" t="str">
            <v>SUBT EXT</v>
          </cell>
          <cell r="H462" t="str">
            <v>Padrão Mensal = 2,7</v>
          </cell>
          <cell r="I462" t="str">
            <v>Padrão Trimestral = 5,4</v>
          </cell>
          <cell r="J462" t="str">
            <v>Padrão Anual = 9</v>
          </cell>
        </row>
        <row r="463">
          <cell r="B463">
            <v>84505</v>
          </cell>
          <cell r="C463">
            <v>0.63680000000000003</v>
          </cell>
          <cell r="D463">
            <v>0.62929999999999997</v>
          </cell>
          <cell r="E463">
            <v>7.4000000000000003E-3</v>
          </cell>
          <cell r="F463">
            <v>0</v>
          </cell>
          <cell r="G463">
            <v>0</v>
          </cell>
          <cell r="H463">
            <v>2.7</v>
          </cell>
          <cell r="I463">
            <v>5.4</v>
          </cell>
          <cell r="J463">
            <v>9</v>
          </cell>
        </row>
        <row r="464">
          <cell r="B464">
            <v>84470</v>
          </cell>
          <cell r="C464">
            <v>0.32029999999999997</v>
          </cell>
          <cell r="D464">
            <v>0.2707</v>
          </cell>
          <cell r="E464">
            <v>4.9599999999999998E-2</v>
          </cell>
          <cell r="F464">
            <v>0</v>
          </cell>
          <cell r="G464">
            <v>0</v>
          </cell>
          <cell r="H464">
            <v>2.7</v>
          </cell>
          <cell r="I464">
            <v>5.4</v>
          </cell>
          <cell r="J464">
            <v>9</v>
          </cell>
        </row>
        <row r="465">
          <cell r="B465">
            <v>84480</v>
          </cell>
          <cell r="C465">
            <v>0.22750000000000001</v>
          </cell>
          <cell r="D465">
            <v>0.21679999999999999</v>
          </cell>
          <cell r="E465">
            <v>1.0699999999999999E-2</v>
          </cell>
          <cell r="F465">
            <v>0</v>
          </cell>
          <cell r="G465">
            <v>0</v>
          </cell>
          <cell r="H465">
            <v>2.7</v>
          </cell>
          <cell r="I465">
            <v>5.4</v>
          </cell>
          <cell r="J465">
            <v>9</v>
          </cell>
        </row>
        <row r="466">
          <cell r="B466">
            <v>84485</v>
          </cell>
          <cell r="C466">
            <v>1.1847000000000001</v>
          </cell>
          <cell r="D466">
            <v>1.1169</v>
          </cell>
          <cell r="E466">
            <v>6.7699999999999996E-2</v>
          </cell>
          <cell r="F466">
            <v>0</v>
          </cell>
          <cell r="G466">
            <v>0</v>
          </cell>
          <cell r="H466">
            <v>2.7</v>
          </cell>
          <cell r="I466">
            <v>5.4</v>
          </cell>
          <cell r="J466">
            <v>9</v>
          </cell>
        </row>
        <row r="467">
          <cell r="B467">
            <v>84470</v>
          </cell>
          <cell r="C467">
            <v>0.29310000000000003</v>
          </cell>
          <cell r="D467">
            <v>0.25440000000000002</v>
          </cell>
          <cell r="E467">
            <v>3.8699999999999998E-2</v>
          </cell>
          <cell r="F467">
            <v>0</v>
          </cell>
          <cell r="G467">
            <v>0</v>
          </cell>
          <cell r="H467">
            <v>2.7</v>
          </cell>
          <cell r="I467">
            <v>5.4</v>
          </cell>
          <cell r="J467">
            <v>9</v>
          </cell>
        </row>
        <row r="468">
          <cell r="B468">
            <v>84470</v>
          </cell>
          <cell r="C468">
            <v>8.1000000000000003E-2</v>
          </cell>
          <cell r="D468">
            <v>7.4300000000000005E-2</v>
          </cell>
          <cell r="E468">
            <v>6.7000000000000002E-3</v>
          </cell>
          <cell r="F468">
            <v>0</v>
          </cell>
          <cell r="G468">
            <v>0</v>
          </cell>
          <cell r="H468">
            <v>2.7</v>
          </cell>
          <cell r="I468">
            <v>5.4</v>
          </cell>
          <cell r="J468">
            <v>9</v>
          </cell>
        </row>
        <row r="469">
          <cell r="B469">
            <v>84470</v>
          </cell>
          <cell r="C469">
            <v>0.27229999999999999</v>
          </cell>
          <cell r="D469">
            <v>0.25509999999999999</v>
          </cell>
          <cell r="E469">
            <v>1.6299999999999999E-2</v>
          </cell>
          <cell r="F469">
            <v>8.9999999999999998E-4</v>
          </cell>
          <cell r="G469">
            <v>0</v>
          </cell>
          <cell r="H469">
            <v>2.7</v>
          </cell>
          <cell r="I469">
            <v>5.4</v>
          </cell>
          <cell r="J469">
            <v>9</v>
          </cell>
        </row>
        <row r="470">
          <cell r="B470">
            <v>84470</v>
          </cell>
          <cell r="C470">
            <v>0.64639999999999997</v>
          </cell>
          <cell r="D470">
            <v>0.58379999999999999</v>
          </cell>
          <cell r="E470">
            <v>6.1699999999999998E-2</v>
          </cell>
          <cell r="F470">
            <v>8.9999999999999998E-4</v>
          </cell>
          <cell r="G470">
            <v>0</v>
          </cell>
          <cell r="H470">
            <v>2.7</v>
          </cell>
          <cell r="I470">
            <v>5.4</v>
          </cell>
          <cell r="J470">
            <v>9</v>
          </cell>
        </row>
        <row r="471">
          <cell r="B471">
            <v>84454</v>
          </cell>
          <cell r="C471">
            <v>0.32350000000000001</v>
          </cell>
          <cell r="D471">
            <v>0.29909999999999998</v>
          </cell>
          <cell r="E471">
            <v>2.4400000000000002E-2</v>
          </cell>
          <cell r="F471">
            <v>0</v>
          </cell>
          <cell r="G471">
            <v>0</v>
          </cell>
          <cell r="H471">
            <v>2.7</v>
          </cell>
          <cell r="I471">
            <v>5.4</v>
          </cell>
          <cell r="J471">
            <v>9</v>
          </cell>
        </row>
        <row r="472">
          <cell r="B472">
            <v>84411</v>
          </cell>
          <cell r="C472">
            <v>0.34610000000000002</v>
          </cell>
          <cell r="D472">
            <v>0.3397</v>
          </cell>
          <cell r="E472">
            <v>6.4999999999999997E-3</v>
          </cell>
          <cell r="F472">
            <v>0</v>
          </cell>
          <cell r="G472">
            <v>0</v>
          </cell>
          <cell r="H472">
            <v>2.7</v>
          </cell>
          <cell r="I472">
            <v>5.4</v>
          </cell>
          <cell r="J472">
            <v>9</v>
          </cell>
        </row>
        <row r="473">
          <cell r="B473">
            <v>84472</v>
          </cell>
          <cell r="C473">
            <v>0.4047</v>
          </cell>
          <cell r="D473">
            <v>0.3553</v>
          </cell>
          <cell r="E473">
            <v>4.3200000000000002E-2</v>
          </cell>
          <cell r="F473">
            <v>6.1999999999999998E-3</v>
          </cell>
          <cell r="G473">
            <v>0</v>
          </cell>
          <cell r="H473">
            <v>2.7</v>
          </cell>
          <cell r="I473">
            <v>5.4</v>
          </cell>
          <cell r="J473">
            <v>9</v>
          </cell>
        </row>
        <row r="474">
          <cell r="B474">
            <v>84446</v>
          </cell>
          <cell r="C474">
            <v>1.0743</v>
          </cell>
          <cell r="D474">
            <v>0.99409999999999998</v>
          </cell>
          <cell r="E474">
            <v>7.4099999999999999E-2</v>
          </cell>
          <cell r="F474">
            <v>6.1999999999999998E-3</v>
          </cell>
          <cell r="G474">
            <v>0</v>
          </cell>
          <cell r="H474">
            <v>2.7</v>
          </cell>
          <cell r="I474">
            <v>5.4</v>
          </cell>
          <cell r="J474">
            <v>9</v>
          </cell>
        </row>
        <row r="475">
          <cell r="B475">
            <v>84467</v>
          </cell>
          <cell r="C475">
            <v>6.1199999999999997E-2</v>
          </cell>
          <cell r="D475">
            <v>5.6500000000000002E-2</v>
          </cell>
          <cell r="E475">
            <v>4.7000000000000002E-3</v>
          </cell>
          <cell r="F475">
            <v>0</v>
          </cell>
          <cell r="G475">
            <v>0</v>
          </cell>
          <cell r="H475">
            <v>2.7</v>
          </cell>
          <cell r="I475">
            <v>5.4</v>
          </cell>
          <cell r="J475">
            <v>9</v>
          </cell>
        </row>
        <row r="476">
          <cell r="B476">
            <v>84408</v>
          </cell>
          <cell r="C476">
            <v>1.1337999999999999</v>
          </cell>
          <cell r="D476">
            <v>0.73260000000000003</v>
          </cell>
          <cell r="E476">
            <v>1.72E-2</v>
          </cell>
          <cell r="F476">
            <v>0.38400000000000001</v>
          </cell>
          <cell r="G476">
            <v>0</v>
          </cell>
          <cell r="H476">
            <v>2.7</v>
          </cell>
          <cell r="I476">
            <v>5.4</v>
          </cell>
          <cell r="J476">
            <v>9</v>
          </cell>
        </row>
        <row r="477">
          <cell r="B477">
            <v>84398</v>
          </cell>
          <cell r="C477">
            <v>0.53059999999999996</v>
          </cell>
          <cell r="D477">
            <v>0.52380000000000004</v>
          </cell>
          <cell r="E477">
            <v>6.7999999999999996E-3</v>
          </cell>
          <cell r="F477">
            <v>0</v>
          </cell>
          <cell r="G477">
            <v>0</v>
          </cell>
          <cell r="H477">
            <v>2.7</v>
          </cell>
          <cell r="I477">
            <v>5.4</v>
          </cell>
          <cell r="J477">
            <v>9</v>
          </cell>
        </row>
        <row r="478">
          <cell r="B478">
            <v>84424</v>
          </cell>
          <cell r="C478">
            <v>1.7253000000000001</v>
          </cell>
          <cell r="D478">
            <v>1.3126</v>
          </cell>
          <cell r="E478">
            <v>2.87E-2</v>
          </cell>
          <cell r="F478">
            <v>0.38390000000000002</v>
          </cell>
          <cell r="G478">
            <v>0</v>
          </cell>
          <cell r="I478">
            <v>5.4</v>
          </cell>
          <cell r="J478">
            <v>9</v>
          </cell>
        </row>
        <row r="479">
          <cell r="B479">
            <v>84456</v>
          </cell>
          <cell r="C479">
            <v>4.6303999999999998</v>
          </cell>
          <cell r="D479">
            <v>4.0072999999999999</v>
          </cell>
          <cell r="E479">
            <v>0.23219999999999999</v>
          </cell>
          <cell r="F479">
            <v>0.39090000000000003</v>
          </cell>
          <cell r="G479">
            <v>0</v>
          </cell>
          <cell r="J479">
            <v>9</v>
          </cell>
        </row>
        <row r="481">
          <cell r="B481" t="str">
            <v>Evolução FEC Conjunto Jandira</v>
          </cell>
        </row>
        <row r="482">
          <cell r="B482" t="str">
            <v>CONSUM</v>
          </cell>
          <cell r="C482" t="str">
            <v>TOTAL</v>
          </cell>
          <cell r="D482" t="str">
            <v>NPROG</v>
          </cell>
          <cell r="E482" t="str">
            <v>PROG</v>
          </cell>
          <cell r="F482" t="str">
            <v>SUBT INT</v>
          </cell>
          <cell r="G482" t="str">
            <v>SUBT EXT</v>
          </cell>
          <cell r="H482" t="str">
            <v>Padrão Mensal = 2,1</v>
          </cell>
          <cell r="I482" t="str">
            <v>Padrão Trimestral = 4,2</v>
          </cell>
          <cell r="J482" t="str">
            <v>Padrão Anual = 7</v>
          </cell>
        </row>
        <row r="483">
          <cell r="B483">
            <v>29549</v>
          </cell>
          <cell r="C483">
            <v>0.20760000000000001</v>
          </cell>
          <cell r="D483">
            <v>0.14510000000000001</v>
          </cell>
          <cell r="E483">
            <v>6.25E-2</v>
          </cell>
          <cell r="F483">
            <v>0</v>
          </cell>
          <cell r="G483">
            <v>0</v>
          </cell>
          <cell r="H483">
            <v>2.1</v>
          </cell>
          <cell r="I483">
            <v>4.2</v>
          </cell>
          <cell r="J483">
            <v>7</v>
          </cell>
        </row>
        <row r="484">
          <cell r="B484">
            <v>29549</v>
          </cell>
          <cell r="C484">
            <v>0.30990000000000001</v>
          </cell>
          <cell r="D484">
            <v>0.29680000000000001</v>
          </cell>
          <cell r="E484">
            <v>1.3100000000000001E-2</v>
          </cell>
          <cell r="F484">
            <v>0</v>
          </cell>
          <cell r="G484">
            <v>0</v>
          </cell>
          <cell r="H484">
            <v>2.1</v>
          </cell>
          <cell r="I484">
            <v>4.2</v>
          </cell>
          <cell r="J484">
            <v>7</v>
          </cell>
        </row>
        <row r="485">
          <cell r="B485">
            <v>29549</v>
          </cell>
          <cell r="C485">
            <v>0.63049999999999995</v>
          </cell>
          <cell r="D485">
            <v>0.45379999999999998</v>
          </cell>
          <cell r="E485">
            <v>2E-3</v>
          </cell>
          <cell r="F485">
            <v>0.1658</v>
          </cell>
          <cell r="G485">
            <v>8.8999999999999999E-3</v>
          </cell>
          <cell r="H485">
            <v>2.1</v>
          </cell>
          <cell r="I485">
            <v>4.2</v>
          </cell>
          <cell r="J485">
            <v>7</v>
          </cell>
        </row>
        <row r="486">
          <cell r="B486">
            <v>29549</v>
          </cell>
          <cell r="C486">
            <v>1.1479999999999999</v>
          </cell>
          <cell r="D486">
            <v>0.89570000000000005</v>
          </cell>
          <cell r="E486">
            <v>7.7600000000000002E-2</v>
          </cell>
          <cell r="F486">
            <v>0.1658</v>
          </cell>
          <cell r="G486">
            <v>8.8999999999999999E-3</v>
          </cell>
          <cell r="H486">
            <v>2.1</v>
          </cell>
          <cell r="I486">
            <v>4.2</v>
          </cell>
          <cell r="J486">
            <v>7</v>
          </cell>
        </row>
        <row r="487">
          <cell r="B487">
            <v>29549</v>
          </cell>
          <cell r="C487">
            <v>6.0900000000000003E-2</v>
          </cell>
          <cell r="D487">
            <v>5.4399999999999997E-2</v>
          </cell>
          <cell r="E487">
            <v>6.4999999999999997E-3</v>
          </cell>
          <cell r="F487">
            <v>0</v>
          </cell>
          <cell r="G487">
            <v>0</v>
          </cell>
          <cell r="H487">
            <v>2.1</v>
          </cell>
          <cell r="I487">
            <v>4.2</v>
          </cell>
          <cell r="J487">
            <v>7</v>
          </cell>
        </row>
        <row r="488">
          <cell r="B488">
            <v>29549</v>
          </cell>
          <cell r="C488">
            <v>7.1300000000000002E-2</v>
          </cell>
          <cell r="D488">
            <v>5.3800000000000001E-2</v>
          </cell>
          <cell r="E488">
            <v>1.7500000000000002E-2</v>
          </cell>
          <cell r="F488">
            <v>0</v>
          </cell>
          <cell r="G488">
            <v>0</v>
          </cell>
          <cell r="H488">
            <v>2.1</v>
          </cell>
          <cell r="I488">
            <v>4.2</v>
          </cell>
          <cell r="J488">
            <v>7</v>
          </cell>
        </row>
        <row r="489">
          <cell r="B489">
            <v>29549</v>
          </cell>
          <cell r="C489">
            <v>0.21460000000000001</v>
          </cell>
          <cell r="D489">
            <v>0.12609999999999999</v>
          </cell>
          <cell r="E489">
            <v>8.8400000000000006E-2</v>
          </cell>
          <cell r="F489">
            <v>0</v>
          </cell>
          <cell r="G489">
            <v>0</v>
          </cell>
          <cell r="H489">
            <v>2.1</v>
          </cell>
          <cell r="I489">
            <v>4.2</v>
          </cell>
          <cell r="J489">
            <v>7</v>
          </cell>
        </row>
        <row r="490">
          <cell r="B490">
            <v>29549</v>
          </cell>
          <cell r="C490">
            <v>0.3468</v>
          </cell>
          <cell r="D490">
            <v>0.23430000000000001</v>
          </cell>
          <cell r="E490">
            <v>0.1124</v>
          </cell>
          <cell r="F490">
            <v>0</v>
          </cell>
          <cell r="G490">
            <v>0</v>
          </cell>
          <cell r="H490">
            <v>2.1</v>
          </cell>
          <cell r="I490">
            <v>4.2</v>
          </cell>
          <cell r="J490">
            <v>7</v>
          </cell>
        </row>
        <row r="491">
          <cell r="B491">
            <v>29549</v>
          </cell>
          <cell r="C491">
            <v>0.39689999999999998</v>
          </cell>
          <cell r="D491">
            <v>0.3952</v>
          </cell>
          <cell r="E491">
            <v>1.6999999999999999E-3</v>
          </cell>
          <cell r="F491">
            <v>0</v>
          </cell>
          <cell r="G491">
            <v>0</v>
          </cell>
          <cell r="H491">
            <v>2.1</v>
          </cell>
          <cell r="I491">
            <v>4.2</v>
          </cell>
          <cell r="J491">
            <v>7</v>
          </cell>
        </row>
        <row r="492">
          <cell r="B492">
            <v>29549</v>
          </cell>
          <cell r="C492">
            <v>2.1762999999999999</v>
          </cell>
          <cell r="D492">
            <v>0.80210000000000004</v>
          </cell>
          <cell r="E492">
            <v>2.4500000000000001E-2</v>
          </cell>
          <cell r="F492">
            <v>0.36220000000000002</v>
          </cell>
          <cell r="G492">
            <v>0.98750000000000004</v>
          </cell>
          <cell r="H492">
            <v>2.1</v>
          </cell>
          <cell r="I492">
            <v>4.2</v>
          </cell>
          <cell r="J492">
            <v>7</v>
          </cell>
        </row>
        <row r="493">
          <cell r="B493">
            <v>29549</v>
          </cell>
          <cell r="C493">
            <v>0.12509999999999999</v>
          </cell>
          <cell r="D493">
            <v>0.108</v>
          </cell>
          <cell r="E493">
            <v>1.7100000000000001E-2</v>
          </cell>
          <cell r="F493">
            <v>0</v>
          </cell>
          <cell r="G493">
            <v>0</v>
          </cell>
          <cell r="H493">
            <v>2.1</v>
          </cell>
          <cell r="I493">
            <v>4.2</v>
          </cell>
          <cell r="J493">
            <v>7</v>
          </cell>
        </row>
        <row r="494">
          <cell r="B494">
            <v>29549</v>
          </cell>
          <cell r="C494">
            <v>2.6983000000000001</v>
          </cell>
          <cell r="D494">
            <v>1.3052999999999999</v>
          </cell>
          <cell r="E494">
            <v>4.3299999999999998E-2</v>
          </cell>
          <cell r="F494">
            <v>0.36220000000000002</v>
          </cell>
          <cell r="G494">
            <v>0.98750000000000004</v>
          </cell>
          <cell r="H494">
            <v>2.1</v>
          </cell>
          <cell r="I494">
            <v>4.2</v>
          </cell>
          <cell r="J494">
            <v>7</v>
          </cell>
        </row>
        <row r="495">
          <cell r="B495">
            <v>29549</v>
          </cell>
          <cell r="C495">
            <v>1.1145</v>
          </cell>
          <cell r="D495">
            <v>0.1132</v>
          </cell>
          <cell r="E495">
            <v>1.37E-2</v>
          </cell>
          <cell r="F495">
            <v>0</v>
          </cell>
          <cell r="G495">
            <v>0.98750000000000004</v>
          </cell>
          <cell r="H495">
            <v>2.1</v>
          </cell>
          <cell r="I495">
            <v>4.2</v>
          </cell>
          <cell r="J495">
            <v>7</v>
          </cell>
        </row>
        <row r="496">
          <cell r="B496">
            <v>29549</v>
          </cell>
          <cell r="C496">
            <v>0.16400000000000001</v>
          </cell>
          <cell r="D496">
            <v>0.15679999999999999</v>
          </cell>
          <cell r="E496">
            <v>7.1000000000000004E-3</v>
          </cell>
          <cell r="F496">
            <v>0</v>
          </cell>
          <cell r="G496">
            <v>0</v>
          </cell>
          <cell r="H496">
            <v>2.1</v>
          </cell>
          <cell r="I496">
            <v>4.2</v>
          </cell>
          <cell r="J496">
            <v>7</v>
          </cell>
        </row>
        <row r="497">
          <cell r="B497">
            <v>29549</v>
          </cell>
          <cell r="C497">
            <v>0.94040000000000001</v>
          </cell>
          <cell r="D497">
            <v>0.55869999999999997</v>
          </cell>
          <cell r="E497">
            <v>1.95E-2</v>
          </cell>
          <cell r="F497">
            <v>0.36220000000000002</v>
          </cell>
          <cell r="G497">
            <v>0</v>
          </cell>
          <cell r="H497">
            <v>2.1</v>
          </cell>
          <cell r="I497">
            <v>4.2</v>
          </cell>
          <cell r="J497">
            <v>7</v>
          </cell>
        </row>
        <row r="498">
          <cell r="B498">
            <v>29549</v>
          </cell>
          <cell r="C498">
            <v>2.2189000000000001</v>
          </cell>
          <cell r="D498">
            <v>0.82869999999999999</v>
          </cell>
          <cell r="E498">
            <v>4.0300000000000002E-2</v>
          </cell>
          <cell r="F498">
            <v>0.36220000000000002</v>
          </cell>
          <cell r="G498">
            <v>0.98750000000000004</v>
          </cell>
          <cell r="I498">
            <v>4.2</v>
          </cell>
          <cell r="J498">
            <v>7</v>
          </cell>
        </row>
        <row r="499">
          <cell r="B499">
            <v>29549</v>
          </cell>
          <cell r="C499">
            <v>6.4119999999999999</v>
          </cell>
          <cell r="D499">
            <v>3.2639999999999998</v>
          </cell>
          <cell r="E499">
            <v>0.27360000000000001</v>
          </cell>
          <cell r="F499">
            <v>0.89019999999999999</v>
          </cell>
          <cell r="G499">
            <v>1.9839</v>
          </cell>
          <cell r="J499">
            <v>7</v>
          </cell>
        </row>
        <row r="501">
          <cell r="B501" t="str">
            <v>Evolução FEC Conjunto Jaraguá</v>
          </cell>
        </row>
        <row r="502">
          <cell r="B502" t="str">
            <v>CONSUM</v>
          </cell>
          <cell r="C502" t="str">
            <v>TOTAL</v>
          </cell>
          <cell r="D502" t="str">
            <v>NPROG</v>
          </cell>
          <cell r="E502" t="str">
            <v>PROG</v>
          </cell>
          <cell r="F502" t="str">
            <v>SUBT INT</v>
          </cell>
          <cell r="G502" t="str">
            <v>SUBT EXT</v>
          </cell>
          <cell r="H502" t="str">
            <v>Padrão Mensal = 4,2</v>
          </cell>
          <cell r="I502" t="str">
            <v>Padrão Trimestral = 8,4</v>
          </cell>
          <cell r="J502" t="str">
            <v>Padrão Anual = 14</v>
          </cell>
        </row>
        <row r="503">
          <cell r="B503">
            <v>160921</v>
          </cell>
          <cell r="C503">
            <v>0.92269999999999996</v>
          </cell>
          <cell r="D503">
            <v>0.85150000000000003</v>
          </cell>
          <cell r="E503">
            <v>7.1300000000000002E-2</v>
          </cell>
          <cell r="F503">
            <v>0</v>
          </cell>
          <cell r="G503">
            <v>0</v>
          </cell>
          <cell r="H503">
            <v>4.2</v>
          </cell>
          <cell r="I503">
            <v>8.4</v>
          </cell>
          <cell r="J503">
            <v>14</v>
          </cell>
        </row>
        <row r="504">
          <cell r="B504">
            <v>160725</v>
          </cell>
          <cell r="C504">
            <v>0.96989999999999998</v>
          </cell>
          <cell r="D504">
            <v>0.49109999999999998</v>
          </cell>
          <cell r="E504">
            <v>4.2200000000000001E-2</v>
          </cell>
          <cell r="F504">
            <v>0.43659999999999999</v>
          </cell>
          <cell r="G504">
            <v>0</v>
          </cell>
          <cell r="H504">
            <v>4.2</v>
          </cell>
          <cell r="I504">
            <v>8.4</v>
          </cell>
          <cell r="J504">
            <v>14</v>
          </cell>
        </row>
        <row r="505">
          <cell r="B505">
            <v>160701</v>
          </cell>
          <cell r="C505">
            <v>1.1335999999999999</v>
          </cell>
          <cell r="D505">
            <v>0.64739999999999998</v>
          </cell>
          <cell r="E505">
            <v>5.67E-2</v>
          </cell>
          <cell r="F505">
            <v>0.18240000000000001</v>
          </cell>
          <cell r="G505">
            <v>0.247</v>
          </cell>
          <cell r="H505">
            <v>4.2</v>
          </cell>
          <cell r="I505">
            <v>8.4</v>
          </cell>
          <cell r="J505">
            <v>14</v>
          </cell>
        </row>
        <row r="506">
          <cell r="B506">
            <v>160782</v>
          </cell>
          <cell r="C506">
            <v>3.0261</v>
          </cell>
          <cell r="D506">
            <v>1.9902</v>
          </cell>
          <cell r="E506">
            <v>0.17019999999999999</v>
          </cell>
          <cell r="F506">
            <v>0.61880000000000002</v>
          </cell>
          <cell r="G506">
            <v>0.24690000000000001</v>
          </cell>
          <cell r="H506">
            <v>4.2</v>
          </cell>
          <cell r="I506">
            <v>8.4</v>
          </cell>
          <cell r="J506">
            <v>14</v>
          </cell>
        </row>
        <row r="507">
          <cell r="B507">
            <v>160692</v>
          </cell>
          <cell r="C507">
            <v>0.15379999999999999</v>
          </cell>
          <cell r="D507">
            <v>8.5900000000000004E-2</v>
          </cell>
          <cell r="E507">
            <v>6.7900000000000002E-2</v>
          </cell>
          <cell r="F507">
            <v>0</v>
          </cell>
          <cell r="G507">
            <v>0</v>
          </cell>
          <cell r="H507">
            <v>4.2</v>
          </cell>
          <cell r="I507">
            <v>8.4</v>
          </cell>
          <cell r="J507">
            <v>14</v>
          </cell>
        </row>
        <row r="508">
          <cell r="B508">
            <v>160692</v>
          </cell>
          <cell r="C508">
            <v>0.1789</v>
          </cell>
          <cell r="D508">
            <v>0.1585</v>
          </cell>
          <cell r="E508">
            <v>2.0500000000000001E-2</v>
          </cell>
          <cell r="F508">
            <v>0</v>
          </cell>
          <cell r="G508">
            <v>0</v>
          </cell>
          <cell r="H508">
            <v>4.2</v>
          </cell>
          <cell r="I508">
            <v>8.4</v>
          </cell>
          <cell r="J508">
            <v>14</v>
          </cell>
        </row>
        <row r="509">
          <cell r="B509">
            <v>160692</v>
          </cell>
          <cell r="C509">
            <v>0.3755</v>
          </cell>
          <cell r="D509">
            <v>0.32119999999999999</v>
          </cell>
          <cell r="E509">
            <v>5.4300000000000001E-2</v>
          </cell>
          <cell r="F509">
            <v>0</v>
          </cell>
          <cell r="G509">
            <v>0</v>
          </cell>
          <cell r="H509">
            <v>4.2</v>
          </cell>
          <cell r="I509">
            <v>8.4</v>
          </cell>
          <cell r="J509">
            <v>14</v>
          </cell>
        </row>
        <row r="510">
          <cell r="B510">
            <v>160692</v>
          </cell>
          <cell r="C510">
            <v>0.70820000000000005</v>
          </cell>
          <cell r="D510">
            <v>0.56559999999999999</v>
          </cell>
          <cell r="E510">
            <v>0.14269999999999999</v>
          </cell>
          <cell r="F510">
            <v>0</v>
          </cell>
          <cell r="G510">
            <v>0</v>
          </cell>
          <cell r="H510">
            <v>4.2</v>
          </cell>
          <cell r="I510">
            <v>8.4</v>
          </cell>
          <cell r="J510">
            <v>14</v>
          </cell>
        </row>
        <row r="511">
          <cell r="B511">
            <v>160729</v>
          </cell>
          <cell r="C511">
            <v>1.0452999999999999</v>
          </cell>
          <cell r="D511">
            <v>0.9073</v>
          </cell>
          <cell r="E511">
            <v>8.1699999999999995E-2</v>
          </cell>
          <cell r="F511">
            <v>5.6399999999999999E-2</v>
          </cell>
          <cell r="G511">
            <v>0</v>
          </cell>
          <cell r="H511">
            <v>4.2</v>
          </cell>
          <cell r="I511">
            <v>8.4</v>
          </cell>
          <cell r="J511">
            <v>14</v>
          </cell>
        </row>
        <row r="512">
          <cell r="B512">
            <v>160303</v>
          </cell>
          <cell r="C512">
            <v>0.66420000000000001</v>
          </cell>
          <cell r="D512">
            <v>0.2233</v>
          </cell>
          <cell r="E512">
            <v>0.18229999999999999</v>
          </cell>
          <cell r="F512">
            <v>0.25869999999999999</v>
          </cell>
          <cell r="G512">
            <v>0</v>
          </cell>
          <cell r="H512">
            <v>4.2</v>
          </cell>
          <cell r="I512">
            <v>8.4</v>
          </cell>
          <cell r="J512">
            <v>14</v>
          </cell>
        </row>
        <row r="513">
          <cell r="B513">
            <v>160282</v>
          </cell>
          <cell r="C513">
            <v>0.6099</v>
          </cell>
          <cell r="D513">
            <v>0.22450000000000001</v>
          </cell>
          <cell r="E513">
            <v>0.12559999999999999</v>
          </cell>
          <cell r="F513">
            <v>1.2699999999999999E-2</v>
          </cell>
          <cell r="G513">
            <v>0.24709999999999999</v>
          </cell>
          <cell r="H513">
            <v>4.2</v>
          </cell>
          <cell r="I513">
            <v>8.4</v>
          </cell>
          <cell r="J513">
            <v>14</v>
          </cell>
        </row>
        <row r="514">
          <cell r="B514">
            <v>160438</v>
          </cell>
          <cell r="C514">
            <v>2.3201000000000001</v>
          </cell>
          <cell r="D514">
            <v>1.3563000000000001</v>
          </cell>
          <cell r="E514">
            <v>0.38950000000000001</v>
          </cell>
          <cell r="F514">
            <v>0.32769999999999999</v>
          </cell>
          <cell r="G514">
            <v>0.24690000000000001</v>
          </cell>
          <cell r="H514">
            <v>4.2</v>
          </cell>
          <cell r="I514">
            <v>8.4</v>
          </cell>
          <cell r="J514">
            <v>14</v>
          </cell>
        </row>
        <row r="515">
          <cell r="B515">
            <v>160271</v>
          </cell>
          <cell r="C515">
            <v>0.43759999999999999</v>
          </cell>
          <cell r="D515">
            <v>0.34110000000000001</v>
          </cell>
          <cell r="E515">
            <v>9.6500000000000002E-2</v>
          </cell>
          <cell r="F515">
            <v>0</v>
          </cell>
          <cell r="G515">
            <v>0</v>
          </cell>
          <cell r="H515">
            <v>4.2</v>
          </cell>
          <cell r="I515">
            <v>8.4</v>
          </cell>
          <cell r="J515">
            <v>14</v>
          </cell>
        </row>
        <row r="516">
          <cell r="B516">
            <v>160272</v>
          </cell>
          <cell r="C516">
            <v>1.4401999999999999</v>
          </cell>
          <cell r="D516">
            <v>0.57540000000000002</v>
          </cell>
          <cell r="E516">
            <v>0.18149999999999999</v>
          </cell>
          <cell r="F516">
            <v>0.43630000000000002</v>
          </cell>
          <cell r="G516">
            <v>0.24709999999999999</v>
          </cell>
          <cell r="H516">
            <v>4.2</v>
          </cell>
          <cell r="I516">
            <v>8.4</v>
          </cell>
          <cell r="J516">
            <v>14</v>
          </cell>
        </row>
        <row r="517">
          <cell r="B517">
            <v>160303</v>
          </cell>
          <cell r="C517">
            <v>0.97819999999999996</v>
          </cell>
          <cell r="D517">
            <v>0.75170000000000003</v>
          </cell>
          <cell r="E517">
            <v>8.3199999999999996E-2</v>
          </cell>
          <cell r="F517">
            <v>0.14330000000000001</v>
          </cell>
          <cell r="G517">
            <v>0</v>
          </cell>
          <cell r="H517">
            <v>4.2</v>
          </cell>
          <cell r="I517">
            <v>8.4</v>
          </cell>
          <cell r="J517">
            <v>14</v>
          </cell>
        </row>
        <row r="518">
          <cell r="B518">
            <v>160282</v>
          </cell>
          <cell r="C518">
            <v>2.8559999999999999</v>
          </cell>
          <cell r="D518">
            <v>1.6681999999999999</v>
          </cell>
          <cell r="E518">
            <v>0.36120000000000002</v>
          </cell>
          <cell r="F518">
            <v>0.5796</v>
          </cell>
          <cell r="G518">
            <v>0.24709999999999999</v>
          </cell>
          <cell r="I518">
            <v>8.4</v>
          </cell>
          <cell r="J518">
            <v>14</v>
          </cell>
        </row>
        <row r="519">
          <cell r="B519">
            <v>160549</v>
          </cell>
          <cell r="C519">
            <v>8.9091000000000005</v>
          </cell>
          <cell r="D519">
            <v>5.5800999999999998</v>
          </cell>
          <cell r="E519">
            <v>1.0630999999999999</v>
          </cell>
          <cell r="F519">
            <v>1.5257000000000001</v>
          </cell>
          <cell r="G519">
            <v>0.74060000000000004</v>
          </cell>
          <cell r="J519">
            <v>14</v>
          </cell>
        </row>
        <row r="521">
          <cell r="B521" t="str">
            <v>Evolução FEC Conjunto Jardim São Luís</v>
          </cell>
        </row>
        <row r="522">
          <cell r="B522" t="str">
            <v>CONSUM</v>
          </cell>
          <cell r="C522" t="str">
            <v>TOTAL</v>
          </cell>
          <cell r="D522" t="str">
            <v>NPROG</v>
          </cell>
          <cell r="E522" t="str">
            <v>PROG</v>
          </cell>
          <cell r="F522" t="str">
            <v>SUBT INT</v>
          </cell>
          <cell r="G522" t="str">
            <v>SUBT EXT</v>
          </cell>
          <cell r="H522" t="str">
            <v>Padrão Mensal = 4,8</v>
          </cell>
          <cell r="I522" t="str">
            <v>Padrão Trimestral = 9,6</v>
          </cell>
          <cell r="J522" t="str">
            <v>Padrão Anual = 16</v>
          </cell>
        </row>
        <row r="523">
          <cell r="B523">
            <v>73808</v>
          </cell>
          <cell r="C523">
            <v>1.8153999999999999</v>
          </cell>
          <cell r="D523">
            <v>1.8077000000000001</v>
          </cell>
          <cell r="E523">
            <v>7.7000000000000002E-3</v>
          </cell>
          <cell r="F523">
            <v>0</v>
          </cell>
          <cell r="G523">
            <v>0</v>
          </cell>
          <cell r="H523">
            <v>4.8</v>
          </cell>
          <cell r="I523">
            <v>9.6</v>
          </cell>
          <cell r="J523">
            <v>16</v>
          </cell>
        </row>
        <row r="524">
          <cell r="B524">
            <v>73808</v>
          </cell>
          <cell r="C524">
            <v>0.75490000000000002</v>
          </cell>
          <cell r="D524">
            <v>0.66559999999999997</v>
          </cell>
          <cell r="E524">
            <v>8.9200000000000002E-2</v>
          </cell>
          <cell r="F524">
            <v>0</v>
          </cell>
          <cell r="G524">
            <v>0</v>
          </cell>
          <cell r="H524">
            <v>4.8</v>
          </cell>
          <cell r="I524">
            <v>9.6</v>
          </cell>
          <cell r="J524">
            <v>16</v>
          </cell>
        </row>
        <row r="525">
          <cell r="B525">
            <v>73799</v>
          </cell>
          <cell r="C525">
            <v>1.1534</v>
          </cell>
          <cell r="D525">
            <v>1.1204000000000001</v>
          </cell>
          <cell r="E525">
            <v>3.2899999999999999E-2</v>
          </cell>
          <cell r="F525">
            <v>1E-4</v>
          </cell>
          <cell r="G525">
            <v>0</v>
          </cell>
          <cell r="H525">
            <v>4.8</v>
          </cell>
          <cell r="I525">
            <v>9.6</v>
          </cell>
          <cell r="J525">
            <v>16</v>
          </cell>
        </row>
        <row r="526">
          <cell r="B526">
            <v>73805</v>
          </cell>
          <cell r="C526">
            <v>3.7237</v>
          </cell>
          <cell r="D526">
            <v>3.5937000000000001</v>
          </cell>
          <cell r="E526">
            <v>0.1298</v>
          </cell>
          <cell r="F526">
            <v>1E-4</v>
          </cell>
          <cell r="G526">
            <v>0</v>
          </cell>
          <cell r="H526">
            <v>4.8</v>
          </cell>
          <cell r="I526">
            <v>9.6</v>
          </cell>
          <cell r="J526">
            <v>16</v>
          </cell>
        </row>
        <row r="527">
          <cell r="B527">
            <v>73798</v>
          </cell>
          <cell r="C527">
            <v>0.2266</v>
          </cell>
          <cell r="D527">
            <v>0.17560000000000001</v>
          </cell>
          <cell r="E527">
            <v>2.1999999999999999E-2</v>
          </cell>
          <cell r="F527">
            <v>2.9000000000000001E-2</v>
          </cell>
          <cell r="G527">
            <v>0</v>
          </cell>
          <cell r="H527">
            <v>4.8</v>
          </cell>
          <cell r="I527">
            <v>9.6</v>
          </cell>
          <cell r="J527">
            <v>16</v>
          </cell>
        </row>
        <row r="528">
          <cell r="B528">
            <v>73798</v>
          </cell>
          <cell r="C528">
            <v>0.67469999999999997</v>
          </cell>
          <cell r="D528">
            <v>0.66100000000000003</v>
          </cell>
          <cell r="E528">
            <v>1.37E-2</v>
          </cell>
          <cell r="F528">
            <v>0</v>
          </cell>
          <cell r="G528">
            <v>0</v>
          </cell>
          <cell r="H528">
            <v>4.8</v>
          </cell>
          <cell r="I528">
            <v>9.6</v>
          </cell>
          <cell r="J528">
            <v>16</v>
          </cell>
        </row>
        <row r="529">
          <cell r="B529">
            <v>73798</v>
          </cell>
          <cell r="C529">
            <v>0.50119999999999998</v>
          </cell>
          <cell r="D529">
            <v>0.50029999999999997</v>
          </cell>
          <cell r="E529">
            <v>8.9999999999999998E-4</v>
          </cell>
          <cell r="F529">
            <v>0</v>
          </cell>
          <cell r="G529">
            <v>0</v>
          </cell>
          <cell r="H529">
            <v>4.8</v>
          </cell>
          <cell r="I529">
            <v>9.6</v>
          </cell>
          <cell r="J529">
            <v>16</v>
          </cell>
        </row>
        <row r="530">
          <cell r="B530">
            <v>73798</v>
          </cell>
          <cell r="C530">
            <v>1.4025000000000001</v>
          </cell>
          <cell r="D530">
            <v>1.3369</v>
          </cell>
          <cell r="E530">
            <v>3.6600000000000001E-2</v>
          </cell>
          <cell r="F530">
            <v>2.9000000000000001E-2</v>
          </cell>
          <cell r="G530">
            <v>0</v>
          </cell>
          <cell r="H530">
            <v>4.8</v>
          </cell>
          <cell r="I530">
            <v>9.6</v>
          </cell>
          <cell r="J530">
            <v>16</v>
          </cell>
        </row>
        <row r="531">
          <cell r="B531">
            <v>73853</v>
          </cell>
          <cell r="C531">
            <v>0.44719999999999999</v>
          </cell>
          <cell r="D531">
            <v>0.43390000000000001</v>
          </cell>
          <cell r="E531">
            <v>1.3299999999999999E-2</v>
          </cell>
          <cell r="F531">
            <v>0</v>
          </cell>
          <cell r="G531">
            <v>0</v>
          </cell>
          <cell r="H531">
            <v>4.8</v>
          </cell>
          <cell r="I531">
            <v>9.6</v>
          </cell>
          <cell r="J531">
            <v>16</v>
          </cell>
        </row>
        <row r="532">
          <cell r="B532">
            <v>73764</v>
          </cell>
          <cell r="C532">
            <v>0.3034</v>
          </cell>
          <cell r="D532">
            <v>0.27089999999999997</v>
          </cell>
          <cell r="E532">
            <v>3.2599999999999997E-2</v>
          </cell>
          <cell r="F532">
            <v>0</v>
          </cell>
          <cell r="G532">
            <v>0</v>
          </cell>
          <cell r="H532">
            <v>4.8</v>
          </cell>
          <cell r="I532">
            <v>9.6</v>
          </cell>
          <cell r="J532">
            <v>16</v>
          </cell>
        </row>
        <row r="533">
          <cell r="B533">
            <v>73676</v>
          </cell>
          <cell r="C533">
            <v>1.2048000000000001</v>
          </cell>
          <cell r="D533">
            <v>1.1942999999999999</v>
          </cell>
          <cell r="E533">
            <v>1.0200000000000001E-2</v>
          </cell>
          <cell r="F533">
            <v>4.0000000000000002E-4</v>
          </cell>
          <cell r="G533">
            <v>0</v>
          </cell>
          <cell r="H533">
            <v>4.8</v>
          </cell>
          <cell r="I533">
            <v>9.6</v>
          </cell>
          <cell r="J533">
            <v>16</v>
          </cell>
        </row>
        <row r="534">
          <cell r="B534">
            <v>73764</v>
          </cell>
          <cell r="C534">
            <v>1.9544999999999999</v>
          </cell>
          <cell r="D534">
            <v>1.8982000000000001</v>
          </cell>
          <cell r="E534">
            <v>5.6099999999999997E-2</v>
          </cell>
          <cell r="F534">
            <v>4.0000000000000002E-4</v>
          </cell>
          <cell r="G534">
            <v>0</v>
          </cell>
          <cell r="H534">
            <v>4.8</v>
          </cell>
          <cell r="I534">
            <v>9.6</v>
          </cell>
          <cell r="J534">
            <v>16</v>
          </cell>
        </row>
        <row r="535">
          <cell r="B535">
            <v>73676</v>
          </cell>
          <cell r="C535">
            <v>0.54369999999999996</v>
          </cell>
          <cell r="D535">
            <v>0.46739999999999998</v>
          </cell>
          <cell r="E535">
            <v>7.6200000000000004E-2</v>
          </cell>
          <cell r="F535">
            <v>0</v>
          </cell>
          <cell r="G535">
            <v>0</v>
          </cell>
          <cell r="H535">
            <v>4.8</v>
          </cell>
          <cell r="I535">
            <v>9.6</v>
          </cell>
          <cell r="J535">
            <v>16</v>
          </cell>
        </row>
        <row r="536">
          <cell r="B536">
            <v>73676</v>
          </cell>
          <cell r="C536">
            <v>0.46660000000000001</v>
          </cell>
          <cell r="D536">
            <v>0.43559999999999999</v>
          </cell>
          <cell r="E536">
            <v>3.1E-2</v>
          </cell>
          <cell r="F536">
            <v>0</v>
          </cell>
          <cell r="G536">
            <v>0</v>
          </cell>
          <cell r="H536">
            <v>4.8</v>
          </cell>
          <cell r="I536">
            <v>9.6</v>
          </cell>
          <cell r="J536">
            <v>16</v>
          </cell>
        </row>
        <row r="537">
          <cell r="B537">
            <v>73710</v>
          </cell>
          <cell r="C537">
            <v>1.2579</v>
          </cell>
          <cell r="D537">
            <v>1.2144999999999999</v>
          </cell>
          <cell r="E537">
            <v>4.3499999999999997E-2</v>
          </cell>
          <cell r="F537">
            <v>0</v>
          </cell>
          <cell r="G537">
            <v>0</v>
          </cell>
          <cell r="H537">
            <v>4.8</v>
          </cell>
          <cell r="I537">
            <v>9.6</v>
          </cell>
          <cell r="J537">
            <v>16</v>
          </cell>
        </row>
        <row r="538">
          <cell r="B538">
            <v>73687</v>
          </cell>
          <cell r="C538">
            <v>2.2684000000000002</v>
          </cell>
          <cell r="D538">
            <v>2.1177000000000001</v>
          </cell>
          <cell r="E538">
            <v>0.1507</v>
          </cell>
          <cell r="F538">
            <v>0</v>
          </cell>
          <cell r="G538">
            <v>0</v>
          </cell>
          <cell r="I538">
            <v>9.6</v>
          </cell>
          <cell r="J538">
            <v>16</v>
          </cell>
        </row>
        <row r="539">
          <cell r="B539">
            <v>73764</v>
          </cell>
          <cell r="C539">
            <v>9.3495000000000008</v>
          </cell>
          <cell r="D539">
            <v>8.9469999999999992</v>
          </cell>
          <cell r="E539">
            <v>0.37309999999999999</v>
          </cell>
          <cell r="F539">
            <v>2.9499999999999998E-2</v>
          </cell>
          <cell r="G539">
            <v>0</v>
          </cell>
          <cell r="J539">
            <v>16</v>
          </cell>
        </row>
        <row r="541">
          <cell r="B541" t="str">
            <v>Evolução FEC Conjunto Juquitiba</v>
          </cell>
        </row>
        <row r="542">
          <cell r="B542" t="str">
            <v>CONSUM</v>
          </cell>
          <cell r="C542" t="str">
            <v>TOTAL</v>
          </cell>
          <cell r="D542" t="str">
            <v>NPROG</v>
          </cell>
          <cell r="E542" t="str">
            <v>PROG</v>
          </cell>
          <cell r="F542" t="str">
            <v>SUBT INT</v>
          </cell>
          <cell r="G542" t="str">
            <v>SUBT EXT</v>
          </cell>
          <cell r="H542" t="str">
            <v>Padrão Mensal = 9</v>
          </cell>
          <cell r="I542" t="str">
            <v>Padrão Trimestral = 18</v>
          </cell>
          <cell r="J542" t="str">
            <v>Padrão Anual = 30</v>
          </cell>
        </row>
        <row r="543">
          <cell r="B543">
            <v>12896</v>
          </cell>
          <cell r="C543">
            <v>1.2257</v>
          </cell>
          <cell r="D543">
            <v>1.0565</v>
          </cell>
          <cell r="E543">
            <v>0.16930000000000001</v>
          </cell>
          <cell r="F543">
            <v>0</v>
          </cell>
          <cell r="G543">
            <v>0</v>
          </cell>
          <cell r="H543">
            <v>9</v>
          </cell>
          <cell r="I543">
            <v>18</v>
          </cell>
          <cell r="J543">
            <v>30</v>
          </cell>
        </row>
        <row r="544">
          <cell r="B544">
            <v>12896</v>
          </cell>
          <cell r="C544">
            <v>2.5539999999999998</v>
          </cell>
          <cell r="D544">
            <v>1.6203000000000001</v>
          </cell>
          <cell r="E544">
            <v>8.0000000000000004E-4</v>
          </cell>
          <cell r="F544">
            <v>0.93289999999999995</v>
          </cell>
          <cell r="G544">
            <v>0</v>
          </cell>
          <cell r="H544">
            <v>9</v>
          </cell>
          <cell r="I544">
            <v>18</v>
          </cell>
          <cell r="J544">
            <v>30</v>
          </cell>
        </row>
        <row r="545">
          <cell r="B545">
            <v>12900</v>
          </cell>
          <cell r="C545">
            <v>1.8406</v>
          </cell>
          <cell r="D545">
            <v>0.89470000000000005</v>
          </cell>
          <cell r="E545">
            <v>1.29E-2</v>
          </cell>
          <cell r="F545">
            <v>0.93289999999999995</v>
          </cell>
          <cell r="G545">
            <v>0</v>
          </cell>
          <cell r="H545">
            <v>9</v>
          </cell>
          <cell r="I545">
            <v>18</v>
          </cell>
          <cell r="J545">
            <v>30</v>
          </cell>
        </row>
        <row r="546">
          <cell r="B546">
            <v>12897</v>
          </cell>
          <cell r="C546">
            <v>5.6204000000000001</v>
          </cell>
          <cell r="D546">
            <v>3.5714999999999999</v>
          </cell>
          <cell r="E546">
            <v>0.183</v>
          </cell>
          <cell r="F546">
            <v>1.8658999999999999</v>
          </cell>
          <cell r="G546">
            <v>0</v>
          </cell>
          <cell r="H546">
            <v>9</v>
          </cell>
          <cell r="I546">
            <v>18</v>
          </cell>
          <cell r="J546">
            <v>30</v>
          </cell>
        </row>
        <row r="547">
          <cell r="B547">
            <v>12900</v>
          </cell>
          <cell r="C547">
            <v>1.2149000000000001</v>
          </cell>
          <cell r="D547">
            <v>0.53710000000000002</v>
          </cell>
          <cell r="E547">
            <v>0.67779999999999996</v>
          </cell>
          <cell r="F547">
            <v>0</v>
          </cell>
          <cell r="G547">
            <v>0</v>
          </cell>
          <cell r="H547">
            <v>9</v>
          </cell>
          <cell r="I547">
            <v>18</v>
          </cell>
          <cell r="J547">
            <v>30</v>
          </cell>
        </row>
        <row r="548">
          <cell r="B548">
            <v>12900</v>
          </cell>
          <cell r="C548">
            <v>0.97230000000000005</v>
          </cell>
          <cell r="D548">
            <v>0.96730000000000005</v>
          </cell>
          <cell r="E548">
            <v>5.0000000000000001E-3</v>
          </cell>
          <cell r="F548">
            <v>0</v>
          </cell>
          <cell r="G548">
            <v>0</v>
          </cell>
          <cell r="H548">
            <v>9</v>
          </cell>
          <cell r="I548">
            <v>18</v>
          </cell>
          <cell r="J548">
            <v>30</v>
          </cell>
        </row>
        <row r="549">
          <cell r="B549">
            <v>12900</v>
          </cell>
          <cell r="C549">
            <v>0.51019999999999999</v>
          </cell>
          <cell r="D549">
            <v>0.51019999999999999</v>
          </cell>
          <cell r="E549">
            <v>0</v>
          </cell>
          <cell r="F549">
            <v>0</v>
          </cell>
          <cell r="G549">
            <v>0</v>
          </cell>
          <cell r="H549">
            <v>9</v>
          </cell>
          <cell r="I549">
            <v>18</v>
          </cell>
          <cell r="J549">
            <v>30</v>
          </cell>
        </row>
        <row r="550">
          <cell r="B550">
            <v>12900</v>
          </cell>
          <cell r="C550">
            <v>2.6974</v>
          </cell>
          <cell r="D550">
            <v>2.0146000000000002</v>
          </cell>
          <cell r="E550">
            <v>0.68279999999999996</v>
          </cell>
          <cell r="F550">
            <v>0</v>
          </cell>
          <cell r="G550">
            <v>0</v>
          </cell>
          <cell r="H550">
            <v>9</v>
          </cell>
          <cell r="I550">
            <v>18</v>
          </cell>
          <cell r="J550">
            <v>30</v>
          </cell>
        </row>
        <row r="551">
          <cell r="B551">
            <v>12902</v>
          </cell>
          <cell r="C551">
            <v>1.5872999999999999</v>
          </cell>
          <cell r="D551">
            <v>0.95399999999999996</v>
          </cell>
          <cell r="E551">
            <v>8.3000000000000001E-3</v>
          </cell>
          <cell r="F551">
            <v>0.625</v>
          </cell>
          <cell r="G551">
            <v>0</v>
          </cell>
          <cell r="H551">
            <v>9</v>
          </cell>
          <cell r="I551">
            <v>18</v>
          </cell>
          <cell r="J551">
            <v>30</v>
          </cell>
        </row>
        <row r="552">
          <cell r="B552">
            <v>12903</v>
          </cell>
          <cell r="C552">
            <v>2.0918000000000001</v>
          </cell>
          <cell r="D552">
            <v>1.1588000000000001</v>
          </cell>
          <cell r="E552">
            <v>0</v>
          </cell>
          <cell r="F552">
            <v>0.93300000000000005</v>
          </cell>
          <cell r="G552">
            <v>0</v>
          </cell>
          <cell r="H552">
            <v>9</v>
          </cell>
          <cell r="I552">
            <v>18</v>
          </cell>
          <cell r="J552">
            <v>30</v>
          </cell>
        </row>
        <row r="553">
          <cell r="B553">
            <v>12907</v>
          </cell>
          <cell r="C553">
            <v>2.4213</v>
          </cell>
          <cell r="D553">
            <v>0.86809999999999998</v>
          </cell>
          <cell r="E553">
            <v>0</v>
          </cell>
          <cell r="F553">
            <v>1.5532999999999999</v>
          </cell>
          <cell r="G553">
            <v>0</v>
          </cell>
          <cell r="H553">
            <v>9</v>
          </cell>
          <cell r="I553">
            <v>18</v>
          </cell>
          <cell r="J553">
            <v>30</v>
          </cell>
        </row>
        <row r="554">
          <cell r="B554">
            <v>12904</v>
          </cell>
          <cell r="C554">
            <v>6.1006</v>
          </cell>
          <cell r="D554">
            <v>2.9809000000000001</v>
          </cell>
          <cell r="E554">
            <v>8.3000000000000001E-3</v>
          </cell>
          <cell r="F554">
            <v>3.1114999999999999</v>
          </cell>
          <cell r="G554">
            <v>0</v>
          </cell>
          <cell r="H554">
            <v>9</v>
          </cell>
          <cell r="I554">
            <v>18</v>
          </cell>
          <cell r="J554">
            <v>30</v>
          </cell>
        </row>
        <row r="555">
          <cell r="B555">
            <v>12907</v>
          </cell>
          <cell r="C555">
            <v>0.94040000000000001</v>
          </cell>
          <cell r="D555">
            <v>0.93459999999999999</v>
          </cell>
          <cell r="E555">
            <v>5.7999999999999996E-3</v>
          </cell>
          <cell r="F555">
            <v>0</v>
          </cell>
          <cell r="G555">
            <v>0</v>
          </cell>
          <cell r="H555">
            <v>9</v>
          </cell>
          <cell r="I555">
            <v>18</v>
          </cell>
          <cell r="J555">
            <v>30</v>
          </cell>
        </row>
        <row r="556">
          <cell r="B556">
            <v>12907</v>
          </cell>
          <cell r="C556">
            <v>1.5253000000000001</v>
          </cell>
          <cell r="D556">
            <v>1.5253000000000001</v>
          </cell>
          <cell r="E556">
            <v>0</v>
          </cell>
          <cell r="F556">
            <v>0</v>
          </cell>
          <cell r="G556">
            <v>0</v>
          </cell>
          <cell r="H556">
            <v>9</v>
          </cell>
          <cell r="I556">
            <v>18</v>
          </cell>
          <cell r="J556">
            <v>30</v>
          </cell>
        </row>
        <row r="557">
          <cell r="B557">
            <v>12907</v>
          </cell>
          <cell r="C557">
            <v>1.1533</v>
          </cell>
          <cell r="D557">
            <v>1.1402000000000001</v>
          </cell>
          <cell r="E557">
            <v>1.32E-2</v>
          </cell>
          <cell r="F557">
            <v>0</v>
          </cell>
          <cell r="G557">
            <v>0</v>
          </cell>
          <cell r="H557">
            <v>9</v>
          </cell>
          <cell r="I557">
            <v>18</v>
          </cell>
          <cell r="J557">
            <v>30</v>
          </cell>
        </row>
        <row r="558">
          <cell r="B558">
            <v>12907</v>
          </cell>
          <cell r="C558">
            <v>3.6190000000000002</v>
          </cell>
          <cell r="D558">
            <v>3.6000999999999999</v>
          </cell>
          <cell r="E558">
            <v>1.9E-2</v>
          </cell>
          <cell r="F558">
            <v>0</v>
          </cell>
          <cell r="G558">
            <v>0</v>
          </cell>
          <cell r="I558">
            <v>18</v>
          </cell>
          <cell r="J558">
            <v>30</v>
          </cell>
        </row>
        <row r="559">
          <cell r="B559">
            <v>12902</v>
          </cell>
          <cell r="C559">
            <v>18.037099999999999</v>
          </cell>
          <cell r="D559">
            <v>12.167199999999999</v>
          </cell>
          <cell r="E559">
            <v>0.89290000000000003</v>
          </cell>
          <cell r="F559">
            <v>4.9771999999999998</v>
          </cell>
          <cell r="G559">
            <v>0</v>
          </cell>
          <cell r="J559">
            <v>30</v>
          </cell>
        </row>
        <row r="561">
          <cell r="B561" t="str">
            <v>Evolução FEC Conjunto Lapa</v>
          </cell>
        </row>
        <row r="562">
          <cell r="B562" t="str">
            <v>CONSUM</v>
          </cell>
          <cell r="C562" t="str">
            <v>TOTAL</v>
          </cell>
          <cell r="D562" t="str">
            <v>NPROG</v>
          </cell>
          <cell r="E562" t="str">
            <v>PROG</v>
          </cell>
          <cell r="F562" t="str">
            <v>SUBT INT</v>
          </cell>
          <cell r="G562" t="str">
            <v>SUBT EXT</v>
          </cell>
          <cell r="H562" t="str">
            <v>Padrão Mensal = 2</v>
          </cell>
          <cell r="I562" t="str">
            <v>Padrão Trimestral = 3,6</v>
          </cell>
          <cell r="J562" t="str">
            <v>Padrão Anual = 6</v>
          </cell>
        </row>
        <row r="563">
          <cell r="B563">
            <v>182781</v>
          </cell>
          <cell r="C563">
            <v>0.26640000000000003</v>
          </cell>
          <cell r="D563">
            <v>0.21210000000000001</v>
          </cell>
          <cell r="E563">
            <v>9.7999999999999997E-3</v>
          </cell>
          <cell r="F563">
            <v>4.4499999999999998E-2</v>
          </cell>
          <cell r="G563">
            <v>0</v>
          </cell>
          <cell r="H563">
            <v>2</v>
          </cell>
          <cell r="I563">
            <v>3.6</v>
          </cell>
          <cell r="J563">
            <v>6</v>
          </cell>
        </row>
        <row r="564">
          <cell r="B564">
            <v>182732</v>
          </cell>
          <cell r="C564">
            <v>0.26090000000000002</v>
          </cell>
          <cell r="D564">
            <v>0.245</v>
          </cell>
          <cell r="E564">
            <v>1.5900000000000001E-2</v>
          </cell>
          <cell r="F564">
            <v>0</v>
          </cell>
          <cell r="G564">
            <v>0</v>
          </cell>
          <cell r="H564">
            <v>2</v>
          </cell>
          <cell r="I564">
            <v>3.6</v>
          </cell>
          <cell r="J564">
            <v>6</v>
          </cell>
        </row>
        <row r="565">
          <cell r="B565">
            <v>182748</v>
          </cell>
          <cell r="C565">
            <v>0.74950000000000006</v>
          </cell>
          <cell r="D565">
            <v>0.49299999999999999</v>
          </cell>
          <cell r="E565">
            <v>3.5999999999999999E-3</v>
          </cell>
          <cell r="F565">
            <v>4.3E-3</v>
          </cell>
          <cell r="G565">
            <v>0.2485</v>
          </cell>
          <cell r="H565">
            <v>2</v>
          </cell>
          <cell r="I565">
            <v>3.6</v>
          </cell>
          <cell r="J565">
            <v>6</v>
          </cell>
        </row>
        <row r="566">
          <cell r="B566">
            <v>182754</v>
          </cell>
          <cell r="C566">
            <v>1.2767999999999999</v>
          </cell>
          <cell r="D566">
            <v>0.95009999999999994</v>
          </cell>
          <cell r="E566">
            <v>2.93E-2</v>
          </cell>
          <cell r="F566">
            <v>4.8800000000000003E-2</v>
          </cell>
          <cell r="G566">
            <v>0.2485</v>
          </cell>
          <cell r="H566">
            <v>2</v>
          </cell>
          <cell r="I566">
            <v>3.6</v>
          </cell>
          <cell r="J566">
            <v>6</v>
          </cell>
        </row>
        <row r="567">
          <cell r="B567">
            <v>182713</v>
          </cell>
          <cell r="C567">
            <v>0.28029999999999999</v>
          </cell>
          <cell r="D567">
            <v>0.23180000000000001</v>
          </cell>
          <cell r="E567">
            <v>6.7999999999999996E-3</v>
          </cell>
          <cell r="F567">
            <v>4.1599999999999998E-2</v>
          </cell>
          <cell r="G567">
            <v>0</v>
          </cell>
          <cell r="H567">
            <v>2</v>
          </cell>
          <cell r="I567">
            <v>3.6</v>
          </cell>
          <cell r="J567">
            <v>6</v>
          </cell>
        </row>
        <row r="568">
          <cell r="B568">
            <v>182723</v>
          </cell>
          <cell r="C568">
            <v>0.22370000000000001</v>
          </cell>
          <cell r="D568">
            <v>0.2054</v>
          </cell>
          <cell r="E568">
            <v>1.83E-2</v>
          </cell>
          <cell r="F568">
            <v>0</v>
          </cell>
          <cell r="G568">
            <v>0</v>
          </cell>
          <cell r="H568">
            <v>2</v>
          </cell>
          <cell r="I568">
            <v>3.6</v>
          </cell>
          <cell r="J568">
            <v>6</v>
          </cell>
        </row>
        <row r="569">
          <cell r="B569">
            <v>182723</v>
          </cell>
          <cell r="C569">
            <v>0.1996</v>
          </cell>
          <cell r="D569">
            <v>0.18179999999999999</v>
          </cell>
          <cell r="E569">
            <v>1.78E-2</v>
          </cell>
          <cell r="F569">
            <v>0</v>
          </cell>
          <cell r="G569">
            <v>0</v>
          </cell>
          <cell r="H569">
            <v>2</v>
          </cell>
          <cell r="I569">
            <v>3.6</v>
          </cell>
          <cell r="J569">
            <v>6</v>
          </cell>
        </row>
        <row r="570">
          <cell r="B570">
            <v>182720</v>
          </cell>
          <cell r="C570">
            <v>0.7036</v>
          </cell>
          <cell r="D570">
            <v>0.61899999999999999</v>
          </cell>
          <cell r="E570">
            <v>4.2900000000000001E-2</v>
          </cell>
          <cell r="F570">
            <v>4.1599999999999998E-2</v>
          </cell>
          <cell r="G570">
            <v>0</v>
          </cell>
          <cell r="H570">
            <v>2</v>
          </cell>
          <cell r="I570">
            <v>3.6</v>
          </cell>
          <cell r="J570">
            <v>6</v>
          </cell>
        </row>
        <row r="571">
          <cell r="B571">
            <v>182669</v>
          </cell>
          <cell r="C571">
            <v>0.27500000000000002</v>
          </cell>
          <cell r="D571">
            <v>0.10340000000000001</v>
          </cell>
          <cell r="E571">
            <v>1.43E-2</v>
          </cell>
          <cell r="F571">
            <v>0</v>
          </cell>
          <cell r="G571">
            <v>0.1573</v>
          </cell>
          <cell r="H571">
            <v>2</v>
          </cell>
          <cell r="I571">
            <v>3.6</v>
          </cell>
          <cell r="J571">
            <v>6</v>
          </cell>
        </row>
        <row r="572">
          <cell r="B572">
            <v>182632</v>
          </cell>
          <cell r="C572">
            <v>0.31009999999999999</v>
          </cell>
          <cell r="D572">
            <v>0.24310000000000001</v>
          </cell>
          <cell r="E572">
            <v>1.6899999999999998E-2</v>
          </cell>
          <cell r="F572">
            <v>5.0099999999999999E-2</v>
          </cell>
          <cell r="G572">
            <v>0</v>
          </cell>
          <cell r="H572">
            <v>2</v>
          </cell>
          <cell r="I572">
            <v>3.6</v>
          </cell>
          <cell r="J572">
            <v>6</v>
          </cell>
        </row>
        <row r="573">
          <cell r="B573">
            <v>182554</v>
          </cell>
          <cell r="C573">
            <v>0.41399999999999998</v>
          </cell>
          <cell r="D573">
            <v>0.14810000000000001</v>
          </cell>
          <cell r="E573">
            <v>1.72E-2</v>
          </cell>
          <cell r="F573">
            <v>0</v>
          </cell>
          <cell r="G573">
            <v>0.2487</v>
          </cell>
          <cell r="H573">
            <v>2</v>
          </cell>
          <cell r="I573">
            <v>3.6</v>
          </cell>
          <cell r="J573">
            <v>6</v>
          </cell>
        </row>
        <row r="574">
          <cell r="B574">
            <v>182618</v>
          </cell>
          <cell r="C574">
            <v>0.99909999999999999</v>
          </cell>
          <cell r="D574">
            <v>0.49459999999999998</v>
          </cell>
          <cell r="E574">
            <v>4.8399999999999999E-2</v>
          </cell>
          <cell r="F574">
            <v>5.0099999999999999E-2</v>
          </cell>
          <cell r="G574">
            <v>0.40600000000000003</v>
          </cell>
          <cell r="H574">
            <v>2</v>
          </cell>
          <cell r="I574">
            <v>3.6</v>
          </cell>
          <cell r="J574">
            <v>6</v>
          </cell>
        </row>
        <row r="575">
          <cell r="B575">
            <v>182554</v>
          </cell>
          <cell r="C575">
            <v>0.20449999999999999</v>
          </cell>
          <cell r="D575">
            <v>0.18859999999999999</v>
          </cell>
          <cell r="E575">
            <v>1.5900000000000001E-2</v>
          </cell>
          <cell r="F575">
            <v>0</v>
          </cell>
          <cell r="G575">
            <v>0</v>
          </cell>
          <cell r="H575">
            <v>2</v>
          </cell>
          <cell r="I575">
            <v>3.6</v>
          </cell>
          <cell r="J575">
            <v>6</v>
          </cell>
        </row>
        <row r="576">
          <cell r="B576">
            <v>182554</v>
          </cell>
          <cell r="C576">
            <v>0.92349999999999999</v>
          </cell>
          <cell r="D576">
            <v>0.38400000000000001</v>
          </cell>
          <cell r="E576">
            <v>2.58E-2</v>
          </cell>
          <cell r="F576">
            <v>0.40239999999999998</v>
          </cell>
          <cell r="G576">
            <v>0.11119999999999999</v>
          </cell>
          <cell r="H576">
            <v>2</v>
          </cell>
          <cell r="I576">
            <v>3.6</v>
          </cell>
          <cell r="J576">
            <v>6</v>
          </cell>
        </row>
        <row r="577">
          <cell r="B577">
            <v>182554</v>
          </cell>
          <cell r="C577">
            <v>0.58169999999999999</v>
          </cell>
          <cell r="D577">
            <v>0.44640000000000002</v>
          </cell>
          <cell r="E577">
            <v>6.3E-3</v>
          </cell>
          <cell r="F577">
            <v>0.12909999999999999</v>
          </cell>
          <cell r="G577">
            <v>0</v>
          </cell>
          <cell r="H577">
            <v>2</v>
          </cell>
          <cell r="I577">
            <v>3.6</v>
          </cell>
          <cell r="J577">
            <v>6</v>
          </cell>
        </row>
        <row r="578">
          <cell r="B578">
            <v>182554</v>
          </cell>
          <cell r="C578">
            <v>1.7097</v>
          </cell>
          <cell r="D578">
            <v>1.0189999999999999</v>
          </cell>
          <cell r="E578">
            <v>4.8000000000000001E-2</v>
          </cell>
          <cell r="F578">
            <v>0.53149999999999997</v>
          </cell>
          <cell r="G578">
            <v>0.11119999999999999</v>
          </cell>
          <cell r="I578">
            <v>3.6</v>
          </cell>
          <cell r="J578">
            <v>6</v>
          </cell>
        </row>
        <row r="579">
          <cell r="B579">
            <v>182661</v>
          </cell>
          <cell r="C579">
            <v>4.6887999999999996</v>
          </cell>
          <cell r="D579">
            <v>3.0825999999999998</v>
          </cell>
          <cell r="E579">
            <v>0.1686</v>
          </cell>
          <cell r="F579">
            <v>0.67169999999999996</v>
          </cell>
          <cell r="G579">
            <v>0.76559999999999995</v>
          </cell>
          <cell r="J579">
            <v>6</v>
          </cell>
        </row>
        <row r="581">
          <cell r="B581" t="str">
            <v>Evolução FEC Conjunto Mauá</v>
          </cell>
        </row>
        <row r="582">
          <cell r="B582" t="str">
            <v>CONSUM</v>
          </cell>
          <cell r="C582" t="str">
            <v>TOTAL</v>
          </cell>
          <cell r="D582" t="str">
            <v>NPROG</v>
          </cell>
          <cell r="E582" t="str">
            <v>PROG</v>
          </cell>
          <cell r="F582" t="str">
            <v>SUBT INT</v>
          </cell>
          <cell r="G582" t="str">
            <v>SUBT EXT</v>
          </cell>
          <cell r="H582" t="str">
            <v>Padrão Mensal = 2</v>
          </cell>
          <cell r="I582" t="str">
            <v>Padrão Trimestral = 3,6</v>
          </cell>
          <cell r="J582" t="str">
            <v>Padrão Anual = 6</v>
          </cell>
        </row>
        <row r="583">
          <cell r="B583">
            <v>120058</v>
          </cell>
          <cell r="C583">
            <v>0.4345</v>
          </cell>
          <cell r="D583">
            <v>0.42220000000000002</v>
          </cell>
          <cell r="E583">
            <v>1.23E-2</v>
          </cell>
          <cell r="F583">
            <v>0</v>
          </cell>
          <cell r="G583">
            <v>0</v>
          </cell>
          <cell r="H583">
            <v>2</v>
          </cell>
          <cell r="I583">
            <v>3.6</v>
          </cell>
          <cell r="J583">
            <v>6</v>
          </cell>
        </row>
        <row r="584">
          <cell r="B584">
            <v>119976</v>
          </cell>
          <cell r="C584">
            <v>0.64700000000000002</v>
          </cell>
          <cell r="D584">
            <v>0.58699999999999997</v>
          </cell>
          <cell r="E584">
            <v>0.06</v>
          </cell>
          <cell r="F584">
            <v>0</v>
          </cell>
          <cell r="G584">
            <v>0</v>
          </cell>
          <cell r="H584">
            <v>2</v>
          </cell>
          <cell r="I584">
            <v>3.6</v>
          </cell>
          <cell r="J584">
            <v>6</v>
          </cell>
        </row>
        <row r="585">
          <cell r="B585">
            <v>119979</v>
          </cell>
          <cell r="C585">
            <v>0.34060000000000001</v>
          </cell>
          <cell r="D585">
            <v>0.33160000000000001</v>
          </cell>
          <cell r="E585">
            <v>8.9999999999999993E-3</v>
          </cell>
          <cell r="F585">
            <v>0</v>
          </cell>
          <cell r="G585">
            <v>0</v>
          </cell>
          <cell r="H585">
            <v>2</v>
          </cell>
          <cell r="I585">
            <v>3.6</v>
          </cell>
          <cell r="J585">
            <v>6</v>
          </cell>
        </row>
        <row r="586">
          <cell r="B586">
            <v>120004</v>
          </cell>
          <cell r="C586">
            <v>1.4220999999999999</v>
          </cell>
          <cell r="D586">
            <v>1.3408</v>
          </cell>
          <cell r="E586">
            <v>8.1299999999999997E-2</v>
          </cell>
          <cell r="F586">
            <v>0</v>
          </cell>
          <cell r="G586">
            <v>0</v>
          </cell>
          <cell r="H586">
            <v>2</v>
          </cell>
          <cell r="I586">
            <v>3.6</v>
          </cell>
          <cell r="J586">
            <v>6</v>
          </cell>
        </row>
        <row r="587">
          <cell r="B587">
            <v>119963</v>
          </cell>
          <cell r="C587">
            <v>0.15210000000000001</v>
          </cell>
          <cell r="D587">
            <v>9.6199999999999994E-2</v>
          </cell>
          <cell r="E587">
            <v>5.0000000000000001E-3</v>
          </cell>
          <cell r="F587">
            <v>5.0900000000000001E-2</v>
          </cell>
          <cell r="G587">
            <v>0</v>
          </cell>
          <cell r="H587">
            <v>2</v>
          </cell>
          <cell r="I587">
            <v>3.6</v>
          </cell>
          <cell r="J587">
            <v>6</v>
          </cell>
        </row>
        <row r="588">
          <cell r="B588">
            <v>119958</v>
          </cell>
          <cell r="C588">
            <v>6.3299999999999995E-2</v>
          </cell>
          <cell r="D588">
            <v>5.74E-2</v>
          </cell>
          <cell r="E588">
            <v>4.7000000000000002E-3</v>
          </cell>
          <cell r="F588">
            <v>1.1999999999999999E-3</v>
          </cell>
          <cell r="G588">
            <v>0</v>
          </cell>
          <cell r="H588">
            <v>2</v>
          </cell>
          <cell r="I588">
            <v>3.6</v>
          </cell>
          <cell r="J588">
            <v>6</v>
          </cell>
        </row>
        <row r="589">
          <cell r="B589">
            <v>119957</v>
          </cell>
          <cell r="C589">
            <v>0.17829999999999999</v>
          </cell>
          <cell r="D589">
            <v>0.15640000000000001</v>
          </cell>
          <cell r="E589">
            <v>2.1899999999999999E-2</v>
          </cell>
          <cell r="F589">
            <v>0</v>
          </cell>
          <cell r="G589">
            <v>0</v>
          </cell>
          <cell r="H589">
            <v>2</v>
          </cell>
          <cell r="I589">
            <v>3.6</v>
          </cell>
          <cell r="J589">
            <v>6</v>
          </cell>
        </row>
        <row r="590">
          <cell r="B590">
            <v>119959</v>
          </cell>
          <cell r="C590">
            <v>0.39369999999999999</v>
          </cell>
          <cell r="D590">
            <v>0.31</v>
          </cell>
          <cell r="E590">
            <v>3.1600000000000003E-2</v>
          </cell>
          <cell r="F590">
            <v>5.21E-2</v>
          </cell>
          <cell r="G590">
            <v>0</v>
          </cell>
          <cell r="H590">
            <v>2</v>
          </cell>
          <cell r="I590">
            <v>3.6</v>
          </cell>
          <cell r="J590">
            <v>6</v>
          </cell>
        </row>
        <row r="591">
          <cell r="B591">
            <v>119866</v>
          </cell>
          <cell r="C591">
            <v>0.48170000000000002</v>
          </cell>
          <cell r="D591">
            <v>0.46479999999999999</v>
          </cell>
          <cell r="E591">
            <v>1.6899999999999998E-2</v>
          </cell>
          <cell r="F591">
            <v>0</v>
          </cell>
          <cell r="G591">
            <v>0</v>
          </cell>
          <cell r="H591">
            <v>2</v>
          </cell>
          <cell r="I591">
            <v>3.6</v>
          </cell>
          <cell r="J591">
            <v>6</v>
          </cell>
        </row>
        <row r="592">
          <cell r="B592">
            <v>119680</v>
          </cell>
          <cell r="C592">
            <v>0.43930000000000002</v>
          </cell>
          <cell r="D592">
            <v>0.42380000000000001</v>
          </cell>
          <cell r="E592">
            <v>1.55E-2</v>
          </cell>
          <cell r="F592">
            <v>0</v>
          </cell>
          <cell r="G592">
            <v>0</v>
          </cell>
          <cell r="H592">
            <v>2</v>
          </cell>
          <cell r="I592">
            <v>3.6</v>
          </cell>
          <cell r="J592">
            <v>6</v>
          </cell>
        </row>
        <row r="593">
          <cell r="B593">
            <v>119669</v>
          </cell>
          <cell r="C593">
            <v>0.3609</v>
          </cell>
          <cell r="D593">
            <v>0.35239999999999999</v>
          </cell>
          <cell r="E593">
            <v>7.1999999999999998E-3</v>
          </cell>
          <cell r="F593">
            <v>0</v>
          </cell>
          <cell r="G593">
            <v>1.1999999999999999E-3</v>
          </cell>
          <cell r="H593">
            <v>2</v>
          </cell>
          <cell r="I593">
            <v>3.6</v>
          </cell>
          <cell r="J593">
            <v>6</v>
          </cell>
        </row>
        <row r="594">
          <cell r="B594">
            <v>119738</v>
          </cell>
          <cell r="C594">
            <v>1.282</v>
          </cell>
          <cell r="D594">
            <v>1.2411000000000001</v>
          </cell>
          <cell r="E594">
            <v>3.9600000000000003E-2</v>
          </cell>
          <cell r="F594">
            <v>0</v>
          </cell>
          <cell r="G594">
            <v>1.1999999999999999E-3</v>
          </cell>
          <cell r="H594">
            <v>2</v>
          </cell>
          <cell r="I594">
            <v>3.6</v>
          </cell>
          <cell r="J594">
            <v>6</v>
          </cell>
        </row>
        <row r="595">
          <cell r="B595">
            <v>119662</v>
          </cell>
          <cell r="C595">
            <v>0.2099</v>
          </cell>
          <cell r="D595">
            <v>0.1978</v>
          </cell>
          <cell r="E595">
            <v>1.2200000000000001E-2</v>
          </cell>
          <cell r="F595">
            <v>0</v>
          </cell>
          <cell r="G595">
            <v>0</v>
          </cell>
          <cell r="H595">
            <v>2</v>
          </cell>
          <cell r="I595">
            <v>3.6</v>
          </cell>
          <cell r="J595">
            <v>6</v>
          </cell>
        </row>
        <row r="596">
          <cell r="B596">
            <v>119723</v>
          </cell>
          <cell r="C596">
            <v>0.2984</v>
          </cell>
          <cell r="D596">
            <v>0.28489999999999999</v>
          </cell>
          <cell r="E596">
            <v>1.35E-2</v>
          </cell>
          <cell r="F596">
            <v>0</v>
          </cell>
          <cell r="G596">
            <v>0</v>
          </cell>
          <cell r="H596">
            <v>2</v>
          </cell>
          <cell r="I596">
            <v>3.6</v>
          </cell>
          <cell r="J596">
            <v>6</v>
          </cell>
        </row>
        <row r="597">
          <cell r="B597">
            <v>119712</v>
          </cell>
          <cell r="C597">
            <v>0.51559999999999995</v>
          </cell>
          <cell r="D597">
            <v>0.5</v>
          </cell>
          <cell r="E597">
            <v>1.5599999999999999E-2</v>
          </cell>
          <cell r="F597">
            <v>0</v>
          </cell>
          <cell r="G597">
            <v>0</v>
          </cell>
          <cell r="H597">
            <v>2</v>
          </cell>
          <cell r="I597">
            <v>3.6</v>
          </cell>
          <cell r="J597">
            <v>6</v>
          </cell>
        </row>
        <row r="598">
          <cell r="B598">
            <v>119699</v>
          </cell>
          <cell r="C598">
            <v>1.024</v>
          </cell>
          <cell r="D598">
            <v>0.98280000000000001</v>
          </cell>
          <cell r="E598">
            <v>4.1300000000000003E-2</v>
          </cell>
          <cell r="F598">
            <v>0</v>
          </cell>
          <cell r="G598">
            <v>0</v>
          </cell>
          <cell r="I598">
            <v>3.6</v>
          </cell>
          <cell r="J598">
            <v>6</v>
          </cell>
        </row>
        <row r="599">
          <cell r="B599">
            <v>119850</v>
          </cell>
          <cell r="C599">
            <v>4.1214000000000004</v>
          </cell>
          <cell r="D599">
            <v>3.8742000000000001</v>
          </cell>
          <cell r="E599">
            <v>0.1938</v>
          </cell>
          <cell r="F599">
            <v>5.21E-2</v>
          </cell>
          <cell r="G599">
            <v>1.1999999999999999E-3</v>
          </cell>
          <cell r="J599">
            <v>6</v>
          </cell>
        </row>
        <row r="601">
          <cell r="B601" t="str">
            <v>Evolução FEC Conjunto Moóca</v>
          </cell>
        </row>
        <row r="602">
          <cell r="B602" t="str">
            <v>CONSUM</v>
          </cell>
          <cell r="C602" t="str">
            <v>TOTAL</v>
          </cell>
          <cell r="D602" t="str">
            <v>NPROG</v>
          </cell>
          <cell r="E602" t="str">
            <v>PROG</v>
          </cell>
          <cell r="F602" t="str">
            <v>SUBT INT</v>
          </cell>
          <cell r="G602" t="str">
            <v>SUBT EXT</v>
          </cell>
          <cell r="H602" t="str">
            <v>Padrão Mensal = 2</v>
          </cell>
          <cell r="I602" t="str">
            <v>Padrão Trimestral = 3</v>
          </cell>
          <cell r="J602" t="str">
            <v>Padrão Anual = 5</v>
          </cell>
        </row>
        <row r="603">
          <cell r="B603">
            <v>80506</v>
          </cell>
          <cell r="C603">
            <v>0.317</v>
          </cell>
          <cell r="D603">
            <v>0.30969999999999998</v>
          </cell>
          <cell r="E603">
            <v>7.3000000000000001E-3</v>
          </cell>
          <cell r="F603">
            <v>0</v>
          </cell>
          <cell r="G603">
            <v>0</v>
          </cell>
          <cell r="H603">
            <v>2</v>
          </cell>
          <cell r="I603">
            <v>3</v>
          </cell>
          <cell r="J603">
            <v>5</v>
          </cell>
        </row>
        <row r="604">
          <cell r="B604">
            <v>80487</v>
          </cell>
          <cell r="C604">
            <v>0.4778</v>
          </cell>
          <cell r="D604">
            <v>0.36980000000000002</v>
          </cell>
          <cell r="E604">
            <v>1.01E-2</v>
          </cell>
          <cell r="F604">
            <v>9.7900000000000001E-2</v>
          </cell>
          <cell r="G604">
            <v>0</v>
          </cell>
          <cell r="H604">
            <v>2</v>
          </cell>
          <cell r="I604">
            <v>3</v>
          </cell>
          <cell r="J604">
            <v>5</v>
          </cell>
        </row>
        <row r="605">
          <cell r="B605">
            <v>80489</v>
          </cell>
          <cell r="C605">
            <v>0.24010000000000001</v>
          </cell>
          <cell r="D605">
            <v>0.2266</v>
          </cell>
          <cell r="E605">
            <v>1.3599999999999999E-2</v>
          </cell>
          <cell r="F605">
            <v>0</v>
          </cell>
          <cell r="G605">
            <v>0</v>
          </cell>
          <cell r="H605">
            <v>2</v>
          </cell>
          <cell r="I605">
            <v>3</v>
          </cell>
          <cell r="J605">
            <v>5</v>
          </cell>
        </row>
        <row r="606">
          <cell r="B606">
            <v>80494</v>
          </cell>
          <cell r="C606">
            <v>1.0348999999999999</v>
          </cell>
          <cell r="D606">
            <v>0.90610000000000002</v>
          </cell>
          <cell r="E606">
            <v>3.1E-2</v>
          </cell>
          <cell r="F606">
            <v>9.7900000000000001E-2</v>
          </cell>
          <cell r="G606">
            <v>0</v>
          </cell>
          <cell r="H606">
            <v>2</v>
          </cell>
          <cell r="I606">
            <v>3</v>
          </cell>
          <cell r="J606">
            <v>5</v>
          </cell>
        </row>
        <row r="607">
          <cell r="B607">
            <v>80441</v>
          </cell>
          <cell r="C607">
            <v>0.1222</v>
          </cell>
          <cell r="D607">
            <v>8.8999999999999996E-2</v>
          </cell>
          <cell r="E607">
            <v>3.3300000000000003E-2</v>
          </cell>
          <cell r="F607">
            <v>0</v>
          </cell>
          <cell r="G607">
            <v>0</v>
          </cell>
          <cell r="H607">
            <v>2</v>
          </cell>
          <cell r="I607">
            <v>3</v>
          </cell>
          <cell r="J607">
            <v>5</v>
          </cell>
        </row>
        <row r="608">
          <cell r="B608">
            <v>80441</v>
          </cell>
          <cell r="C608">
            <v>0.21579999999999999</v>
          </cell>
          <cell r="D608">
            <v>6.9699999999999998E-2</v>
          </cell>
          <cell r="E608">
            <v>6.5000000000000002E-2</v>
          </cell>
          <cell r="F608">
            <v>8.1100000000000005E-2</v>
          </cell>
          <cell r="G608">
            <v>0</v>
          </cell>
          <cell r="H608">
            <v>2</v>
          </cell>
          <cell r="I608">
            <v>3</v>
          </cell>
          <cell r="J608">
            <v>5</v>
          </cell>
        </row>
        <row r="609">
          <cell r="B609">
            <v>80441</v>
          </cell>
          <cell r="C609">
            <v>0.15620000000000001</v>
          </cell>
          <cell r="D609">
            <v>0.14480000000000001</v>
          </cell>
          <cell r="E609">
            <v>1.14E-2</v>
          </cell>
          <cell r="F609">
            <v>0</v>
          </cell>
          <cell r="G609">
            <v>0</v>
          </cell>
          <cell r="H609">
            <v>2</v>
          </cell>
          <cell r="I609">
            <v>3</v>
          </cell>
          <cell r="J609">
            <v>5</v>
          </cell>
        </row>
        <row r="610">
          <cell r="B610">
            <v>80441</v>
          </cell>
          <cell r="C610">
            <v>0.49419999999999997</v>
          </cell>
          <cell r="D610">
            <v>0.30349999999999999</v>
          </cell>
          <cell r="E610">
            <v>0.10970000000000001</v>
          </cell>
          <cell r="F610">
            <v>8.1100000000000005E-2</v>
          </cell>
          <cell r="G610">
            <v>0</v>
          </cell>
          <cell r="H610">
            <v>2</v>
          </cell>
          <cell r="I610">
            <v>3</v>
          </cell>
          <cell r="J610">
            <v>5</v>
          </cell>
        </row>
        <row r="611">
          <cell r="B611">
            <v>80440</v>
          </cell>
          <cell r="C611">
            <v>0.26040000000000002</v>
          </cell>
          <cell r="D611">
            <v>0.12770000000000001</v>
          </cell>
          <cell r="E611">
            <v>1.2800000000000001E-2</v>
          </cell>
          <cell r="F611">
            <v>0.11990000000000001</v>
          </cell>
          <cell r="G611">
            <v>0</v>
          </cell>
          <cell r="H611">
            <v>2</v>
          </cell>
          <cell r="I611">
            <v>3</v>
          </cell>
          <cell r="J611">
            <v>5</v>
          </cell>
        </row>
        <row r="612">
          <cell r="B612">
            <v>80399</v>
          </cell>
          <cell r="C612">
            <v>0.10630000000000001</v>
          </cell>
          <cell r="D612">
            <v>8.9899999999999994E-2</v>
          </cell>
          <cell r="E612">
            <v>1.6400000000000001E-2</v>
          </cell>
          <cell r="F612">
            <v>0</v>
          </cell>
          <cell r="G612">
            <v>0</v>
          </cell>
          <cell r="H612">
            <v>2</v>
          </cell>
          <cell r="I612">
            <v>3</v>
          </cell>
          <cell r="J612">
            <v>5</v>
          </cell>
        </row>
        <row r="613">
          <cell r="B613">
            <v>80381</v>
          </cell>
          <cell r="C613">
            <v>0.31580000000000003</v>
          </cell>
          <cell r="D613">
            <v>0.30459999999999998</v>
          </cell>
          <cell r="E613">
            <v>6.8999999999999999E-3</v>
          </cell>
          <cell r="F613">
            <v>4.3E-3</v>
          </cell>
          <cell r="G613">
            <v>0</v>
          </cell>
          <cell r="H613">
            <v>2</v>
          </cell>
          <cell r="I613">
            <v>3</v>
          </cell>
          <cell r="J613">
            <v>5</v>
          </cell>
        </row>
        <row r="614">
          <cell r="B614">
            <v>80407</v>
          </cell>
          <cell r="C614">
            <v>0.6825</v>
          </cell>
          <cell r="D614">
            <v>0.52210000000000001</v>
          </cell>
          <cell r="E614">
            <v>3.61E-2</v>
          </cell>
          <cell r="F614">
            <v>0.1242</v>
          </cell>
          <cell r="G614">
            <v>0</v>
          </cell>
          <cell r="H614">
            <v>2</v>
          </cell>
          <cell r="I614">
            <v>3</v>
          </cell>
          <cell r="J614">
            <v>5</v>
          </cell>
        </row>
        <row r="615">
          <cell r="B615">
            <v>80335</v>
          </cell>
          <cell r="C615">
            <v>0.1915</v>
          </cell>
          <cell r="D615">
            <v>0.1643</v>
          </cell>
          <cell r="E615">
            <v>2.7099999999999999E-2</v>
          </cell>
          <cell r="F615">
            <v>0</v>
          </cell>
          <cell r="G615">
            <v>0</v>
          </cell>
          <cell r="H615">
            <v>2</v>
          </cell>
          <cell r="I615">
            <v>3</v>
          </cell>
          <cell r="J615">
            <v>5</v>
          </cell>
        </row>
        <row r="616">
          <cell r="B616">
            <v>80325</v>
          </cell>
          <cell r="C616">
            <v>0.1008</v>
          </cell>
          <cell r="D616">
            <v>9.4899999999999998E-2</v>
          </cell>
          <cell r="E616">
            <v>5.8999999999999999E-3</v>
          </cell>
          <cell r="F616">
            <v>0</v>
          </cell>
          <cell r="G616">
            <v>0</v>
          </cell>
          <cell r="H616">
            <v>2</v>
          </cell>
          <cell r="I616">
            <v>3</v>
          </cell>
          <cell r="J616">
            <v>5</v>
          </cell>
        </row>
        <row r="617">
          <cell r="B617">
            <v>80312</v>
          </cell>
          <cell r="C617">
            <v>0.25069999999999998</v>
          </cell>
          <cell r="D617">
            <v>0.2424</v>
          </cell>
          <cell r="E617">
            <v>8.3000000000000001E-3</v>
          </cell>
          <cell r="F617">
            <v>0</v>
          </cell>
          <cell r="G617">
            <v>0</v>
          </cell>
          <cell r="H617">
            <v>2</v>
          </cell>
          <cell r="I617">
            <v>3</v>
          </cell>
          <cell r="J617">
            <v>5</v>
          </cell>
        </row>
        <row r="618">
          <cell r="B618">
            <v>80324</v>
          </cell>
          <cell r="C618">
            <v>0.54300000000000004</v>
          </cell>
          <cell r="D618">
            <v>0.50160000000000005</v>
          </cell>
          <cell r="E618">
            <v>4.1300000000000003E-2</v>
          </cell>
          <cell r="F618">
            <v>0</v>
          </cell>
          <cell r="G618">
            <v>0</v>
          </cell>
          <cell r="I618">
            <v>3</v>
          </cell>
          <cell r="J618">
            <v>5</v>
          </cell>
        </row>
        <row r="619">
          <cell r="B619">
            <v>80416</v>
          </cell>
          <cell r="C619">
            <v>2.7549999999999999</v>
          </cell>
          <cell r="D619">
            <v>2.2336999999999998</v>
          </cell>
          <cell r="E619">
            <v>0.21809999999999999</v>
          </cell>
          <cell r="F619">
            <v>0.30330000000000001</v>
          </cell>
          <cell r="G619">
            <v>0</v>
          </cell>
          <cell r="J619">
            <v>5</v>
          </cell>
        </row>
        <row r="621">
          <cell r="B621" t="str">
            <v>Evolução FEC Conjunto Oeste</v>
          </cell>
        </row>
        <row r="622">
          <cell r="B622" t="str">
            <v>CONSUM</v>
          </cell>
          <cell r="C622" t="str">
            <v>TOTAL</v>
          </cell>
          <cell r="D622" t="str">
            <v>NPROG</v>
          </cell>
          <cell r="E622" t="str">
            <v>PROG</v>
          </cell>
          <cell r="F622" t="str">
            <v>SUBT INT</v>
          </cell>
          <cell r="G622" t="str">
            <v>SUBT EXT</v>
          </cell>
          <cell r="H622" t="str">
            <v>Padrão Mensal = 6,6</v>
          </cell>
          <cell r="I622" t="str">
            <v>Padrão Trimestral = 13,2</v>
          </cell>
          <cell r="J622" t="str">
            <v>Padrão Anual = 22</v>
          </cell>
        </row>
        <row r="623">
          <cell r="B623">
            <v>71507</v>
          </cell>
          <cell r="C623">
            <v>1.1639999999999999</v>
          </cell>
          <cell r="D623">
            <v>0.86639999999999995</v>
          </cell>
          <cell r="E623">
            <v>0.1042</v>
          </cell>
          <cell r="F623">
            <v>0.19350000000000001</v>
          </cell>
          <cell r="G623">
            <v>0</v>
          </cell>
          <cell r="H623">
            <v>6.6</v>
          </cell>
          <cell r="I623">
            <v>13.2</v>
          </cell>
          <cell r="J623">
            <v>22</v>
          </cell>
        </row>
        <row r="624">
          <cell r="B624">
            <v>71434</v>
          </cell>
          <cell r="C624">
            <v>1.2597</v>
          </cell>
          <cell r="D624">
            <v>1.2476</v>
          </cell>
          <cell r="E624">
            <v>1.21E-2</v>
          </cell>
          <cell r="F624">
            <v>0</v>
          </cell>
          <cell r="G624">
            <v>0</v>
          </cell>
          <cell r="H624">
            <v>6.6</v>
          </cell>
          <cell r="I624">
            <v>13.2</v>
          </cell>
          <cell r="J624">
            <v>22</v>
          </cell>
        </row>
        <row r="625">
          <cell r="B625">
            <v>71442</v>
          </cell>
          <cell r="C625">
            <v>1.1951000000000001</v>
          </cell>
          <cell r="D625">
            <v>1.1671</v>
          </cell>
          <cell r="E625">
            <v>2.8000000000000001E-2</v>
          </cell>
          <cell r="F625">
            <v>0</v>
          </cell>
          <cell r="G625">
            <v>0</v>
          </cell>
          <cell r="H625">
            <v>6.6</v>
          </cell>
          <cell r="I625">
            <v>13.2</v>
          </cell>
          <cell r="J625">
            <v>22</v>
          </cell>
        </row>
        <row r="626">
          <cell r="B626">
            <v>71461</v>
          </cell>
          <cell r="C626">
            <v>3.6187999999999998</v>
          </cell>
          <cell r="D626">
            <v>3.2808999999999999</v>
          </cell>
          <cell r="E626">
            <v>0.1444</v>
          </cell>
          <cell r="F626">
            <v>0.19359999999999999</v>
          </cell>
          <cell r="G626">
            <v>0</v>
          </cell>
          <cell r="H626">
            <v>6.6</v>
          </cell>
          <cell r="I626">
            <v>13.2</v>
          </cell>
          <cell r="J626">
            <v>22</v>
          </cell>
        </row>
        <row r="627">
          <cell r="B627">
            <v>71529</v>
          </cell>
          <cell r="C627">
            <v>1.5215000000000001</v>
          </cell>
          <cell r="D627">
            <v>1.2261</v>
          </cell>
          <cell r="E627">
            <v>0.26200000000000001</v>
          </cell>
          <cell r="F627">
            <v>3.3300000000000003E-2</v>
          </cell>
          <cell r="G627">
            <v>0</v>
          </cell>
          <cell r="H627">
            <v>6.6</v>
          </cell>
          <cell r="I627">
            <v>13.2</v>
          </cell>
          <cell r="J627">
            <v>22</v>
          </cell>
        </row>
        <row r="628">
          <cell r="B628">
            <v>71523</v>
          </cell>
          <cell r="C628">
            <v>0.83609999999999995</v>
          </cell>
          <cell r="D628">
            <v>0.74150000000000005</v>
          </cell>
          <cell r="E628">
            <v>9.4600000000000004E-2</v>
          </cell>
          <cell r="F628">
            <v>0</v>
          </cell>
          <cell r="G628">
            <v>0</v>
          </cell>
          <cell r="H628">
            <v>6.6</v>
          </cell>
          <cell r="I628">
            <v>13.2</v>
          </cell>
          <cell r="J628">
            <v>22</v>
          </cell>
        </row>
        <row r="629">
          <cell r="B629">
            <v>71523</v>
          </cell>
          <cell r="C629">
            <v>1.8111999999999999</v>
          </cell>
          <cell r="D629">
            <v>1.7658</v>
          </cell>
          <cell r="E629">
            <v>4.3200000000000002E-2</v>
          </cell>
          <cell r="F629">
            <v>2.2000000000000001E-3</v>
          </cell>
          <cell r="G629">
            <v>0</v>
          </cell>
          <cell r="H629">
            <v>6.6</v>
          </cell>
          <cell r="I629">
            <v>13.2</v>
          </cell>
          <cell r="J629">
            <v>22</v>
          </cell>
        </row>
        <row r="630">
          <cell r="B630">
            <v>71525</v>
          </cell>
          <cell r="C630">
            <v>4.1688000000000001</v>
          </cell>
          <cell r="D630">
            <v>3.7334000000000001</v>
          </cell>
          <cell r="E630">
            <v>0.39979999999999999</v>
          </cell>
          <cell r="F630">
            <v>3.5499999999999997E-2</v>
          </cell>
          <cell r="G630">
            <v>0</v>
          </cell>
          <cell r="H630">
            <v>6.6</v>
          </cell>
          <cell r="I630">
            <v>13.2</v>
          </cell>
          <cell r="J630">
            <v>22</v>
          </cell>
        </row>
        <row r="631">
          <cell r="B631">
            <v>71604</v>
          </cell>
          <cell r="C631">
            <v>2.2864</v>
          </cell>
          <cell r="D631">
            <v>2.2605</v>
          </cell>
          <cell r="E631">
            <v>2.5899999999999999E-2</v>
          </cell>
          <cell r="F631">
            <v>0</v>
          </cell>
          <cell r="G631">
            <v>0</v>
          </cell>
          <cell r="H631">
            <v>6.6</v>
          </cell>
          <cell r="I631">
            <v>13.2</v>
          </cell>
          <cell r="J631">
            <v>22</v>
          </cell>
        </row>
        <row r="632">
          <cell r="B632">
            <v>71794</v>
          </cell>
          <cell r="C632">
            <v>1.5641</v>
          </cell>
          <cell r="D632">
            <v>0.63880000000000003</v>
          </cell>
          <cell r="E632">
            <v>0.16220000000000001</v>
          </cell>
          <cell r="F632">
            <v>0.2482</v>
          </cell>
          <cell r="G632">
            <v>0.51490000000000002</v>
          </cell>
          <cell r="H632">
            <v>6.6</v>
          </cell>
          <cell r="I632">
            <v>13.2</v>
          </cell>
          <cell r="J632">
            <v>22</v>
          </cell>
        </row>
        <row r="633">
          <cell r="B633">
            <v>71820</v>
          </cell>
          <cell r="C633">
            <v>1.4617</v>
          </cell>
          <cell r="D633">
            <v>1.3980999999999999</v>
          </cell>
          <cell r="E633">
            <v>6.3600000000000004E-2</v>
          </cell>
          <cell r="F633">
            <v>0</v>
          </cell>
          <cell r="G633">
            <v>0</v>
          </cell>
          <cell r="H633">
            <v>6.6</v>
          </cell>
          <cell r="I633">
            <v>13.2</v>
          </cell>
          <cell r="J633">
            <v>22</v>
          </cell>
        </row>
        <row r="634">
          <cell r="B634">
            <v>71739</v>
          </cell>
          <cell r="C634">
            <v>5.3106999999999998</v>
          </cell>
          <cell r="D634">
            <v>4.2952000000000004</v>
          </cell>
          <cell r="E634">
            <v>0.25180000000000002</v>
          </cell>
          <cell r="F634">
            <v>0.24840000000000001</v>
          </cell>
          <cell r="G634">
            <v>0.51529999999999998</v>
          </cell>
          <cell r="H634">
            <v>6.6</v>
          </cell>
          <cell r="I634">
            <v>13.2</v>
          </cell>
          <cell r="J634">
            <v>22</v>
          </cell>
        </row>
        <row r="635">
          <cell r="B635">
            <v>71844</v>
          </cell>
          <cell r="C635">
            <v>1.4710000000000001</v>
          </cell>
          <cell r="D635">
            <v>0.80610000000000004</v>
          </cell>
          <cell r="E635">
            <v>0.14990000000000001</v>
          </cell>
          <cell r="F635">
            <v>0</v>
          </cell>
          <cell r="G635">
            <v>0.51500000000000001</v>
          </cell>
          <cell r="H635">
            <v>6.6</v>
          </cell>
          <cell r="I635">
            <v>13.2</v>
          </cell>
          <cell r="J635">
            <v>22</v>
          </cell>
        </row>
        <row r="636">
          <cell r="B636">
            <v>71998</v>
          </cell>
          <cell r="C636">
            <v>1.2508999999999999</v>
          </cell>
          <cell r="D636">
            <v>1.1145</v>
          </cell>
          <cell r="E636">
            <v>1.83E-2</v>
          </cell>
          <cell r="F636">
            <v>0.11799999999999999</v>
          </cell>
          <cell r="G636">
            <v>0</v>
          </cell>
          <cell r="H636">
            <v>6.6</v>
          </cell>
          <cell r="I636">
            <v>13.2</v>
          </cell>
          <cell r="J636">
            <v>22</v>
          </cell>
        </row>
        <row r="637">
          <cell r="B637">
            <v>72001</v>
          </cell>
          <cell r="C637">
            <v>1.7174</v>
          </cell>
          <cell r="D637">
            <v>1.343</v>
          </cell>
          <cell r="E637">
            <v>8.5000000000000006E-3</v>
          </cell>
          <cell r="F637">
            <v>0.36599999999999999</v>
          </cell>
          <cell r="G637">
            <v>0</v>
          </cell>
          <cell r="H637">
            <v>6.6</v>
          </cell>
          <cell r="I637">
            <v>13.2</v>
          </cell>
          <cell r="J637">
            <v>22</v>
          </cell>
        </row>
        <row r="638">
          <cell r="B638">
            <v>71948</v>
          </cell>
          <cell r="C638">
            <v>4.4393000000000002</v>
          </cell>
          <cell r="D638">
            <v>3.2642000000000002</v>
          </cell>
          <cell r="E638">
            <v>0.17649999999999999</v>
          </cell>
          <cell r="F638">
            <v>0.4844</v>
          </cell>
          <cell r="G638">
            <v>0.51429999999999998</v>
          </cell>
          <cell r="I638">
            <v>13.2</v>
          </cell>
          <cell r="J638">
            <v>22</v>
          </cell>
        </row>
        <row r="639">
          <cell r="B639">
            <v>71668</v>
          </cell>
          <cell r="C639">
            <v>17.541499999999999</v>
          </cell>
          <cell r="D639">
            <v>14.5738</v>
          </cell>
          <cell r="E639">
            <v>0.97219999999999995</v>
          </cell>
          <cell r="F639">
            <v>0.96340000000000003</v>
          </cell>
          <cell r="G639">
            <v>1.0321</v>
          </cell>
          <cell r="J639">
            <v>22</v>
          </cell>
        </row>
        <row r="641">
          <cell r="B641" t="str">
            <v>Evolução FEC Conjunto Osasco</v>
          </cell>
        </row>
        <row r="642">
          <cell r="B642" t="str">
            <v>CONSUM</v>
          </cell>
          <cell r="C642" t="str">
            <v>TOTAL</v>
          </cell>
          <cell r="D642" t="str">
            <v>NPROG</v>
          </cell>
          <cell r="E642" t="str">
            <v>PROG</v>
          </cell>
          <cell r="F642" t="str">
            <v>SUBT INT</v>
          </cell>
          <cell r="G642" t="str">
            <v>SUBT EXT</v>
          </cell>
          <cell r="H642" t="str">
            <v>Padrão Mensal = 2,7</v>
          </cell>
          <cell r="I642" t="str">
            <v>Padrão Trimestral = 5,4</v>
          </cell>
          <cell r="J642" t="str">
            <v>Padrão Anual = 9</v>
          </cell>
        </row>
        <row r="643">
          <cell r="B643">
            <v>215769</v>
          </cell>
          <cell r="C643">
            <v>0.72550000000000003</v>
          </cell>
          <cell r="D643">
            <v>0.58489999999999998</v>
          </cell>
          <cell r="E643">
            <v>9.7999999999999997E-3</v>
          </cell>
          <cell r="F643">
            <v>0.1308</v>
          </cell>
          <cell r="G643">
            <v>0</v>
          </cell>
          <cell r="H643">
            <v>2.7</v>
          </cell>
          <cell r="I643">
            <v>5.4</v>
          </cell>
          <cell r="J643">
            <v>9</v>
          </cell>
        </row>
        <row r="644">
          <cell r="B644">
            <v>215812</v>
          </cell>
          <cell r="C644">
            <v>0.41689999999999999</v>
          </cell>
          <cell r="D644">
            <v>0.4128</v>
          </cell>
          <cell r="E644">
            <v>4.1000000000000003E-3</v>
          </cell>
          <cell r="F644">
            <v>0</v>
          </cell>
          <cell r="G644">
            <v>0</v>
          </cell>
          <cell r="H644">
            <v>2.7</v>
          </cell>
          <cell r="I644">
            <v>5.4</v>
          </cell>
          <cell r="J644">
            <v>9</v>
          </cell>
        </row>
        <row r="645">
          <cell r="B645">
            <v>215795</v>
          </cell>
          <cell r="C645">
            <v>1.2290000000000001</v>
          </cell>
          <cell r="D645">
            <v>0.55479999999999996</v>
          </cell>
          <cell r="E645">
            <v>4.5999999999999999E-3</v>
          </cell>
          <cell r="F645">
            <v>6.6900000000000001E-2</v>
          </cell>
          <cell r="G645">
            <v>0.60270000000000001</v>
          </cell>
          <cell r="H645">
            <v>2.7</v>
          </cell>
          <cell r="I645">
            <v>5.4</v>
          </cell>
          <cell r="J645">
            <v>9</v>
          </cell>
        </row>
        <row r="646">
          <cell r="B646">
            <v>215792</v>
          </cell>
          <cell r="C646">
            <v>2.3714</v>
          </cell>
          <cell r="D646">
            <v>1.5525</v>
          </cell>
          <cell r="E646">
            <v>1.8499999999999999E-2</v>
          </cell>
          <cell r="F646">
            <v>0.19769999999999999</v>
          </cell>
          <cell r="G646">
            <v>0.60270000000000001</v>
          </cell>
          <cell r="H646">
            <v>2.7</v>
          </cell>
          <cell r="I646">
            <v>5.4</v>
          </cell>
          <cell r="J646">
            <v>9</v>
          </cell>
        </row>
        <row r="647">
          <cell r="B647">
            <v>215736</v>
          </cell>
          <cell r="C647">
            <v>0.2278</v>
          </cell>
          <cell r="D647">
            <v>0.20949999999999999</v>
          </cell>
          <cell r="E647">
            <v>1.83E-2</v>
          </cell>
          <cell r="F647">
            <v>1E-4</v>
          </cell>
          <cell r="G647">
            <v>0</v>
          </cell>
          <cell r="H647">
            <v>2.7</v>
          </cell>
          <cell r="I647">
            <v>5.4</v>
          </cell>
          <cell r="J647">
            <v>9</v>
          </cell>
        </row>
        <row r="648">
          <cell r="B648">
            <v>215736</v>
          </cell>
          <cell r="C648">
            <v>0.1711</v>
          </cell>
          <cell r="D648">
            <v>0.16339999999999999</v>
          </cell>
          <cell r="E648">
            <v>7.7000000000000002E-3</v>
          </cell>
          <cell r="F648">
            <v>0</v>
          </cell>
          <cell r="G648">
            <v>0</v>
          </cell>
          <cell r="H648">
            <v>2.7</v>
          </cell>
          <cell r="I648">
            <v>5.4</v>
          </cell>
          <cell r="J648">
            <v>9</v>
          </cell>
        </row>
        <row r="649">
          <cell r="B649">
            <v>215736</v>
          </cell>
          <cell r="C649">
            <v>0.58209999999999995</v>
          </cell>
          <cell r="D649">
            <v>0.3881</v>
          </cell>
          <cell r="E649">
            <v>5.4000000000000003E-3</v>
          </cell>
          <cell r="F649">
            <v>0.18859999999999999</v>
          </cell>
          <cell r="G649">
            <v>0</v>
          </cell>
          <cell r="H649">
            <v>2.7</v>
          </cell>
          <cell r="I649">
            <v>5.4</v>
          </cell>
          <cell r="J649">
            <v>9</v>
          </cell>
        </row>
        <row r="650">
          <cell r="B650">
            <v>215736</v>
          </cell>
          <cell r="C650">
            <v>0.98099999999999998</v>
          </cell>
          <cell r="D650">
            <v>0.76100000000000001</v>
          </cell>
          <cell r="E650">
            <v>3.1399999999999997E-2</v>
          </cell>
          <cell r="F650">
            <v>0.18870000000000001</v>
          </cell>
          <cell r="G650">
            <v>0</v>
          </cell>
          <cell r="H650">
            <v>2.7</v>
          </cell>
          <cell r="I650">
            <v>5.4</v>
          </cell>
          <cell r="J650">
            <v>9</v>
          </cell>
        </row>
        <row r="651">
          <cell r="B651">
            <v>215779</v>
          </cell>
          <cell r="C651">
            <v>0.62360000000000004</v>
          </cell>
          <cell r="D651">
            <v>0.42599999999999999</v>
          </cell>
          <cell r="E651">
            <v>9.1000000000000004E-3</v>
          </cell>
          <cell r="F651">
            <v>0.1885</v>
          </cell>
          <cell r="G651">
            <v>0</v>
          </cell>
          <cell r="H651">
            <v>2.7</v>
          </cell>
          <cell r="I651">
            <v>5.4</v>
          </cell>
          <cell r="J651">
            <v>9</v>
          </cell>
        </row>
        <row r="652">
          <cell r="B652">
            <v>215551</v>
          </cell>
          <cell r="C652">
            <v>0.34129999999999999</v>
          </cell>
          <cell r="D652">
            <v>0.23219999999999999</v>
          </cell>
          <cell r="E652">
            <v>4.2500000000000003E-2</v>
          </cell>
          <cell r="F652">
            <v>6.6600000000000006E-2</v>
          </cell>
          <cell r="G652">
            <v>0</v>
          </cell>
          <cell r="H652">
            <v>2.7</v>
          </cell>
          <cell r="I652">
            <v>5.4</v>
          </cell>
          <cell r="J652">
            <v>9</v>
          </cell>
        </row>
        <row r="653">
          <cell r="B653">
            <v>215497</v>
          </cell>
          <cell r="C653">
            <v>0.69030000000000002</v>
          </cell>
          <cell r="D653">
            <v>0.38069999999999998</v>
          </cell>
          <cell r="E653">
            <v>4.41E-2</v>
          </cell>
          <cell r="F653">
            <v>5.9200000000000003E-2</v>
          </cell>
          <cell r="G653">
            <v>0.2064</v>
          </cell>
          <cell r="H653">
            <v>2.7</v>
          </cell>
          <cell r="I653">
            <v>5.4</v>
          </cell>
          <cell r="J653">
            <v>9</v>
          </cell>
        </row>
        <row r="654">
          <cell r="B654">
            <v>215609</v>
          </cell>
          <cell r="C654">
            <v>1.6552</v>
          </cell>
          <cell r="D654">
            <v>1.0389999999999999</v>
          </cell>
          <cell r="E654">
            <v>9.5699999999999993E-2</v>
          </cell>
          <cell r="F654">
            <v>0.31440000000000001</v>
          </cell>
          <cell r="G654">
            <v>0.20630000000000001</v>
          </cell>
          <cell r="H654">
            <v>2.7</v>
          </cell>
          <cell r="I654">
            <v>5.4</v>
          </cell>
          <cell r="J654">
            <v>9</v>
          </cell>
        </row>
        <row r="655">
          <cell r="B655">
            <v>215536</v>
          </cell>
          <cell r="C655">
            <v>0.50049999999999994</v>
          </cell>
          <cell r="D655">
            <v>0.19550000000000001</v>
          </cell>
          <cell r="E655">
            <v>1.04E-2</v>
          </cell>
          <cell r="F655">
            <v>0</v>
          </cell>
          <cell r="G655">
            <v>0.29459999999999997</v>
          </cell>
          <cell r="H655">
            <v>2.7</v>
          </cell>
          <cell r="I655">
            <v>5.4</v>
          </cell>
          <cell r="J655">
            <v>9</v>
          </cell>
        </row>
        <row r="656">
          <cell r="B656">
            <v>215561</v>
          </cell>
          <cell r="C656">
            <v>0.63849999999999996</v>
          </cell>
          <cell r="D656">
            <v>0.40279999999999999</v>
          </cell>
          <cell r="E656">
            <v>2.8299999999999999E-2</v>
          </cell>
          <cell r="F656">
            <v>8.0000000000000004E-4</v>
          </cell>
          <cell r="G656">
            <v>0.20660000000000001</v>
          </cell>
          <cell r="H656">
            <v>2.7</v>
          </cell>
          <cell r="I656">
            <v>5.4</v>
          </cell>
          <cell r="J656">
            <v>9</v>
          </cell>
        </row>
        <row r="657">
          <cell r="B657">
            <v>215561</v>
          </cell>
          <cell r="C657">
            <v>0.54069999999999996</v>
          </cell>
          <cell r="D657">
            <v>0.51659999999999995</v>
          </cell>
          <cell r="E657">
            <v>2.4E-2</v>
          </cell>
          <cell r="F657">
            <v>0</v>
          </cell>
          <cell r="G657">
            <v>0</v>
          </cell>
          <cell r="H657">
            <v>2.7</v>
          </cell>
          <cell r="I657">
            <v>5.4</v>
          </cell>
          <cell r="J657">
            <v>9</v>
          </cell>
        </row>
        <row r="658">
          <cell r="B658">
            <v>215553</v>
          </cell>
          <cell r="C658">
            <v>1.6797</v>
          </cell>
          <cell r="D658">
            <v>1.1149</v>
          </cell>
          <cell r="E658">
            <v>6.2700000000000006E-2</v>
          </cell>
          <cell r="F658">
            <v>8.0000000000000004E-4</v>
          </cell>
          <cell r="G658">
            <v>0.50119999999999998</v>
          </cell>
          <cell r="I658">
            <v>5.4</v>
          </cell>
          <cell r="J658">
            <v>9</v>
          </cell>
        </row>
        <row r="659">
          <cell r="B659">
            <v>215672</v>
          </cell>
          <cell r="C659">
            <v>6.6875</v>
          </cell>
          <cell r="D659">
            <v>4.4675000000000002</v>
          </cell>
          <cell r="E659">
            <v>0.2082</v>
          </cell>
          <cell r="F659">
            <v>0.70169999999999999</v>
          </cell>
          <cell r="G659">
            <v>1.3102</v>
          </cell>
          <cell r="J659">
            <v>9</v>
          </cell>
        </row>
        <row r="661">
          <cell r="B661" t="str">
            <v>Evolução FEC Conjunto Parelheiros</v>
          </cell>
        </row>
        <row r="662">
          <cell r="B662" t="str">
            <v>CONSUM</v>
          </cell>
          <cell r="C662" t="str">
            <v>TOTAL</v>
          </cell>
          <cell r="D662" t="str">
            <v>NPROG</v>
          </cell>
          <cell r="E662" t="str">
            <v>PROG</v>
          </cell>
          <cell r="F662" t="str">
            <v>SUBT INT</v>
          </cell>
          <cell r="G662" t="str">
            <v>SUBT EXT</v>
          </cell>
          <cell r="H662" t="str">
            <v>Padrão Mensal = 7,2</v>
          </cell>
          <cell r="I662" t="str">
            <v>Padrão Trimestral = 14,4</v>
          </cell>
          <cell r="J662" t="str">
            <v>Padrão Anual = 24</v>
          </cell>
        </row>
        <row r="663">
          <cell r="B663">
            <v>20920</v>
          </cell>
          <cell r="C663">
            <v>1.1989000000000001</v>
          </cell>
          <cell r="D663">
            <v>1.1274999999999999</v>
          </cell>
          <cell r="E663">
            <v>4.3700000000000003E-2</v>
          </cell>
          <cell r="F663">
            <v>2.76E-2</v>
          </cell>
          <cell r="G663">
            <v>0</v>
          </cell>
          <cell r="H663">
            <v>7.2</v>
          </cell>
          <cell r="I663">
            <v>14.4</v>
          </cell>
          <cell r="J663">
            <v>24</v>
          </cell>
        </row>
        <row r="664">
          <cell r="B664">
            <v>20920</v>
          </cell>
          <cell r="C664">
            <v>0.36309999999999998</v>
          </cell>
          <cell r="D664">
            <v>0.30449999999999999</v>
          </cell>
          <cell r="E664">
            <v>5.8999999999999999E-3</v>
          </cell>
          <cell r="F664">
            <v>5.2699999999999997E-2</v>
          </cell>
          <cell r="G664">
            <v>0</v>
          </cell>
          <cell r="H664">
            <v>7.2</v>
          </cell>
          <cell r="I664">
            <v>14.4</v>
          </cell>
          <cell r="J664">
            <v>24</v>
          </cell>
        </row>
        <row r="665">
          <cell r="B665">
            <v>20920</v>
          </cell>
          <cell r="C665">
            <v>2.4264999999999999</v>
          </cell>
          <cell r="D665">
            <v>1.8206</v>
          </cell>
          <cell r="E665">
            <v>0</v>
          </cell>
          <cell r="F665">
            <v>0</v>
          </cell>
          <cell r="G665">
            <v>0.60589999999999999</v>
          </cell>
          <cell r="H665">
            <v>7.2</v>
          </cell>
          <cell r="I665">
            <v>14.4</v>
          </cell>
          <cell r="J665">
            <v>24</v>
          </cell>
        </row>
        <row r="666">
          <cell r="B666">
            <v>20920</v>
          </cell>
          <cell r="C666">
            <v>3.9885000000000002</v>
          </cell>
          <cell r="D666">
            <v>3.2526000000000002</v>
          </cell>
          <cell r="E666">
            <v>4.9599999999999998E-2</v>
          </cell>
          <cell r="F666">
            <v>8.0299999999999996E-2</v>
          </cell>
          <cell r="G666">
            <v>0.60589999999999999</v>
          </cell>
          <cell r="H666">
            <v>7.2</v>
          </cell>
          <cell r="I666">
            <v>14.4</v>
          </cell>
          <cell r="J666">
            <v>24</v>
          </cell>
        </row>
        <row r="667">
          <cell r="B667">
            <v>20920</v>
          </cell>
          <cell r="C667">
            <v>8.5800000000000001E-2</v>
          </cell>
          <cell r="D667">
            <v>8.5199999999999998E-2</v>
          </cell>
          <cell r="E667">
            <v>5.9999999999999995E-4</v>
          </cell>
          <cell r="F667">
            <v>0</v>
          </cell>
          <cell r="G667">
            <v>0</v>
          </cell>
          <cell r="H667">
            <v>7.2</v>
          </cell>
          <cell r="I667">
            <v>14.4</v>
          </cell>
          <cell r="J667">
            <v>24</v>
          </cell>
        </row>
        <row r="668">
          <cell r="B668">
            <v>20920</v>
          </cell>
          <cell r="C668">
            <v>0.69789999999999996</v>
          </cell>
          <cell r="D668">
            <v>0.65339999999999998</v>
          </cell>
          <cell r="E668">
            <v>4.4499999999999998E-2</v>
          </cell>
          <cell r="F668">
            <v>0</v>
          </cell>
          <cell r="G668">
            <v>0</v>
          </cell>
          <cell r="H668">
            <v>7.2</v>
          </cell>
          <cell r="I668">
            <v>14.4</v>
          </cell>
          <cell r="J668">
            <v>24</v>
          </cell>
        </row>
        <row r="669">
          <cell r="B669">
            <v>20920</v>
          </cell>
          <cell r="C669">
            <v>1.5501</v>
          </cell>
          <cell r="D669">
            <v>1.5369999999999999</v>
          </cell>
          <cell r="E669">
            <v>1.2999999999999999E-2</v>
          </cell>
          <cell r="F669">
            <v>0</v>
          </cell>
          <cell r="G669">
            <v>0</v>
          </cell>
          <cell r="H669">
            <v>7.2</v>
          </cell>
          <cell r="I669">
            <v>14.4</v>
          </cell>
          <cell r="J669">
            <v>24</v>
          </cell>
        </row>
        <row r="670">
          <cell r="B670">
            <v>20920</v>
          </cell>
          <cell r="C670">
            <v>2.3338000000000001</v>
          </cell>
          <cell r="D670">
            <v>2.2755999999999998</v>
          </cell>
          <cell r="E670">
            <v>5.8099999999999999E-2</v>
          </cell>
          <cell r="F670">
            <v>0</v>
          </cell>
          <cell r="G670">
            <v>0</v>
          </cell>
          <cell r="H670">
            <v>7.2</v>
          </cell>
          <cell r="I670">
            <v>14.4</v>
          </cell>
          <cell r="J670">
            <v>24</v>
          </cell>
        </row>
        <row r="671">
          <cell r="B671">
            <v>20920</v>
          </cell>
          <cell r="C671">
            <v>0.43809999999999999</v>
          </cell>
          <cell r="D671">
            <v>0.43099999999999999</v>
          </cell>
          <cell r="E671">
            <v>6.6E-3</v>
          </cell>
          <cell r="F671">
            <v>5.0000000000000001E-4</v>
          </cell>
          <cell r="G671">
            <v>0</v>
          </cell>
          <cell r="H671">
            <v>7.2</v>
          </cell>
          <cell r="I671">
            <v>14.4</v>
          </cell>
          <cell r="J671">
            <v>24</v>
          </cell>
        </row>
        <row r="672">
          <cell r="B672">
            <v>20907</v>
          </cell>
          <cell r="C672">
            <v>1.0517000000000001</v>
          </cell>
          <cell r="D672">
            <v>1.0424</v>
          </cell>
          <cell r="E672">
            <v>9.2999999999999992E-3</v>
          </cell>
          <cell r="F672">
            <v>0</v>
          </cell>
          <cell r="G672">
            <v>0</v>
          </cell>
          <cell r="H672">
            <v>7.2</v>
          </cell>
          <cell r="I672">
            <v>14.4</v>
          </cell>
          <cell r="J672">
            <v>24</v>
          </cell>
        </row>
        <row r="673">
          <cell r="B673">
            <v>20906</v>
          </cell>
          <cell r="C673">
            <v>1.6459999999999999</v>
          </cell>
          <cell r="D673">
            <v>1.6417999999999999</v>
          </cell>
          <cell r="E673">
            <v>4.1999999999999997E-3</v>
          </cell>
          <cell r="F673">
            <v>0</v>
          </cell>
          <cell r="G673">
            <v>0</v>
          </cell>
          <cell r="H673">
            <v>7.2</v>
          </cell>
          <cell r="I673">
            <v>14.4</v>
          </cell>
          <cell r="J673">
            <v>24</v>
          </cell>
        </row>
        <row r="674">
          <cell r="B674">
            <v>20911</v>
          </cell>
          <cell r="C674">
            <v>3.1354000000000002</v>
          </cell>
          <cell r="D674">
            <v>3.1147999999999998</v>
          </cell>
          <cell r="E674">
            <v>2.01E-2</v>
          </cell>
          <cell r="F674">
            <v>5.0000000000000001E-4</v>
          </cell>
          <cell r="G674">
            <v>0</v>
          </cell>
          <cell r="H674">
            <v>7.2</v>
          </cell>
          <cell r="I674">
            <v>14.4</v>
          </cell>
          <cell r="J674">
            <v>24</v>
          </cell>
        </row>
        <row r="675">
          <cell r="B675">
            <v>20908</v>
          </cell>
          <cell r="C675">
            <v>1.5811999999999999</v>
          </cell>
          <cell r="D675">
            <v>1.5189999999999999</v>
          </cell>
          <cell r="E675">
            <v>1.7999999999999999E-2</v>
          </cell>
          <cell r="F675">
            <v>4.41E-2</v>
          </cell>
          <cell r="G675">
            <v>0</v>
          </cell>
          <cell r="H675">
            <v>7.2</v>
          </cell>
          <cell r="I675">
            <v>14.4</v>
          </cell>
          <cell r="J675">
            <v>24</v>
          </cell>
        </row>
        <row r="676">
          <cell r="B676">
            <v>20908</v>
          </cell>
          <cell r="C676">
            <v>1.8297000000000001</v>
          </cell>
          <cell r="D676">
            <v>1.7122999999999999</v>
          </cell>
          <cell r="E676">
            <v>3.6799999999999999E-2</v>
          </cell>
          <cell r="F676">
            <v>0</v>
          </cell>
          <cell r="G676">
            <v>8.0500000000000002E-2</v>
          </cell>
          <cell r="H676">
            <v>7.2</v>
          </cell>
          <cell r="I676">
            <v>14.4</v>
          </cell>
          <cell r="J676">
            <v>24</v>
          </cell>
        </row>
        <row r="677">
          <cell r="B677">
            <v>20890</v>
          </cell>
          <cell r="C677">
            <v>2.6875</v>
          </cell>
          <cell r="D677">
            <v>2.5876000000000001</v>
          </cell>
          <cell r="E677">
            <v>9.9900000000000003E-2</v>
          </cell>
          <cell r="F677">
            <v>0</v>
          </cell>
          <cell r="G677">
            <v>0</v>
          </cell>
          <cell r="H677">
            <v>7.2</v>
          </cell>
          <cell r="I677">
            <v>14.4</v>
          </cell>
          <cell r="J677">
            <v>24</v>
          </cell>
        </row>
        <row r="678">
          <cell r="B678">
            <v>20902</v>
          </cell>
          <cell r="C678">
            <v>6.0978000000000003</v>
          </cell>
          <cell r="D678">
            <v>5.8182999999999998</v>
          </cell>
          <cell r="E678">
            <v>0.1547</v>
          </cell>
          <cell r="F678">
            <v>4.41E-2</v>
          </cell>
          <cell r="G678">
            <v>8.0500000000000002E-2</v>
          </cell>
          <cell r="I678">
            <v>14.4</v>
          </cell>
          <cell r="J678">
            <v>24</v>
          </cell>
        </row>
        <row r="679">
          <cell r="B679">
            <v>20913</v>
          </cell>
          <cell r="C679">
            <v>15.5541</v>
          </cell>
          <cell r="D679">
            <v>14.4598</v>
          </cell>
          <cell r="E679">
            <v>0.28239999999999998</v>
          </cell>
          <cell r="F679">
            <v>0.1249</v>
          </cell>
          <cell r="G679">
            <v>0.68659999999999999</v>
          </cell>
          <cell r="J679">
            <v>24</v>
          </cell>
        </row>
        <row r="681">
          <cell r="B681" t="str">
            <v>Evolução FEC Conjunto Parnaíba</v>
          </cell>
        </row>
        <row r="682">
          <cell r="B682" t="str">
            <v>CONSUM</v>
          </cell>
          <cell r="C682" t="str">
            <v>TOTAL</v>
          </cell>
          <cell r="D682" t="str">
            <v>NPROG</v>
          </cell>
          <cell r="E682" t="str">
            <v>PROG</v>
          </cell>
          <cell r="F682" t="str">
            <v>SUBT INT</v>
          </cell>
          <cell r="G682" t="str">
            <v>SUBT EXT</v>
          </cell>
          <cell r="H682" t="str">
            <v>Padrão Mensal = 4,8</v>
          </cell>
          <cell r="I682" t="str">
            <v>Padrão Trimestral = 9,6</v>
          </cell>
          <cell r="J682" t="str">
            <v>Padrão Anual = 16</v>
          </cell>
        </row>
        <row r="683">
          <cell r="B683">
            <v>126149</v>
          </cell>
          <cell r="C683">
            <v>0.91210000000000002</v>
          </cell>
          <cell r="D683">
            <v>0.81940000000000002</v>
          </cell>
          <cell r="E683">
            <v>4.3400000000000001E-2</v>
          </cell>
          <cell r="F683">
            <v>4.9399999999999999E-2</v>
          </cell>
          <cell r="G683">
            <v>0</v>
          </cell>
          <cell r="H683">
            <v>4.8</v>
          </cell>
          <cell r="I683">
            <v>9.6</v>
          </cell>
          <cell r="J683">
            <v>16</v>
          </cell>
        </row>
        <row r="684">
          <cell r="B684">
            <v>126052</v>
          </cell>
          <cell r="C684">
            <v>0.90569999999999995</v>
          </cell>
          <cell r="D684">
            <v>0.61990000000000001</v>
          </cell>
          <cell r="E684">
            <v>8.9099999999999999E-2</v>
          </cell>
          <cell r="F684">
            <v>0.16439999999999999</v>
          </cell>
          <cell r="G684">
            <v>3.2199999999999999E-2</v>
          </cell>
          <cell r="H684">
            <v>4.8</v>
          </cell>
          <cell r="I684">
            <v>9.6</v>
          </cell>
          <cell r="J684">
            <v>16</v>
          </cell>
        </row>
        <row r="685">
          <cell r="B685">
            <v>125983</v>
          </cell>
          <cell r="C685">
            <v>1.653</v>
          </cell>
          <cell r="D685">
            <v>0.62239999999999995</v>
          </cell>
          <cell r="E685">
            <v>3.8800000000000001E-2</v>
          </cell>
          <cell r="F685">
            <v>0.25790000000000002</v>
          </cell>
          <cell r="G685">
            <v>0.73399999999999999</v>
          </cell>
          <cell r="H685">
            <v>4.8</v>
          </cell>
          <cell r="I685">
            <v>9.6</v>
          </cell>
          <cell r="J685">
            <v>16</v>
          </cell>
        </row>
        <row r="686">
          <cell r="B686">
            <v>126061</v>
          </cell>
          <cell r="C686">
            <v>3.4702999999999999</v>
          </cell>
          <cell r="D686">
            <v>2.0617999999999999</v>
          </cell>
          <cell r="E686">
            <v>0.17130000000000001</v>
          </cell>
          <cell r="F686">
            <v>0.47160000000000002</v>
          </cell>
          <cell r="G686">
            <v>0.76570000000000005</v>
          </cell>
          <cell r="H686">
            <v>4.8</v>
          </cell>
          <cell r="I686">
            <v>9.6</v>
          </cell>
          <cell r="J686">
            <v>16</v>
          </cell>
        </row>
        <row r="687">
          <cell r="B687">
            <v>125921</v>
          </cell>
          <cell r="C687">
            <v>0.36609999999999998</v>
          </cell>
          <cell r="D687">
            <v>0.35499999999999998</v>
          </cell>
          <cell r="E687">
            <v>1.11E-2</v>
          </cell>
          <cell r="F687">
            <v>0</v>
          </cell>
          <cell r="G687">
            <v>0</v>
          </cell>
          <cell r="H687">
            <v>4.8</v>
          </cell>
          <cell r="I687">
            <v>9.6</v>
          </cell>
          <cell r="J687">
            <v>16</v>
          </cell>
        </row>
        <row r="688">
          <cell r="B688">
            <v>125920</v>
          </cell>
          <cell r="C688">
            <v>0.73609999999999998</v>
          </cell>
          <cell r="D688">
            <v>0.63800000000000001</v>
          </cell>
          <cell r="E688">
            <v>6.6000000000000003E-2</v>
          </cell>
          <cell r="F688">
            <v>0</v>
          </cell>
          <cell r="G688">
            <v>3.2099999999999997E-2</v>
          </cell>
          <cell r="H688">
            <v>4.8</v>
          </cell>
          <cell r="I688">
            <v>9.6</v>
          </cell>
          <cell r="J688">
            <v>16</v>
          </cell>
        </row>
        <row r="689">
          <cell r="B689">
            <v>125920</v>
          </cell>
          <cell r="C689">
            <v>0.3674</v>
          </cell>
          <cell r="D689">
            <v>0.32200000000000001</v>
          </cell>
          <cell r="E689">
            <v>4.1300000000000003E-2</v>
          </cell>
          <cell r="F689">
            <v>4.1000000000000003E-3</v>
          </cell>
          <cell r="G689">
            <v>0</v>
          </cell>
          <cell r="H689">
            <v>4.8</v>
          </cell>
          <cell r="I689">
            <v>9.6</v>
          </cell>
          <cell r="J689">
            <v>16</v>
          </cell>
        </row>
        <row r="690">
          <cell r="B690">
            <v>125920</v>
          </cell>
          <cell r="C690">
            <v>1.4696</v>
          </cell>
          <cell r="D690">
            <v>1.3149999999999999</v>
          </cell>
          <cell r="E690">
            <v>0.11840000000000001</v>
          </cell>
          <cell r="F690">
            <v>4.1000000000000003E-3</v>
          </cell>
          <cell r="G690">
            <v>3.2099999999999997E-2</v>
          </cell>
          <cell r="H690">
            <v>4.8</v>
          </cell>
          <cell r="I690">
            <v>9.6</v>
          </cell>
          <cell r="J690">
            <v>16</v>
          </cell>
        </row>
        <row r="691">
          <cell r="B691">
            <v>125897</v>
          </cell>
          <cell r="C691">
            <v>0.84940000000000004</v>
          </cell>
          <cell r="D691">
            <v>0.73509999999999998</v>
          </cell>
          <cell r="E691">
            <v>7.9799999999999996E-2</v>
          </cell>
          <cell r="F691">
            <v>2.3999999999999998E-3</v>
          </cell>
          <cell r="G691">
            <v>3.2099999999999997E-2</v>
          </cell>
          <cell r="H691">
            <v>4.8</v>
          </cell>
          <cell r="I691">
            <v>9.6</v>
          </cell>
          <cell r="J691">
            <v>16</v>
          </cell>
        </row>
        <row r="692">
          <cell r="B692">
            <v>125793</v>
          </cell>
          <cell r="C692">
            <v>1.2266999999999999</v>
          </cell>
          <cell r="D692">
            <v>0.67459999999999998</v>
          </cell>
          <cell r="E692">
            <v>9.2700000000000005E-2</v>
          </cell>
          <cell r="F692">
            <v>6.9900000000000004E-2</v>
          </cell>
          <cell r="G692">
            <v>0.38950000000000001</v>
          </cell>
          <cell r="H692">
            <v>4.8</v>
          </cell>
          <cell r="I692">
            <v>9.6</v>
          </cell>
          <cell r="J692">
            <v>16</v>
          </cell>
        </row>
        <row r="693">
          <cell r="B693">
            <v>125798</v>
          </cell>
          <cell r="C693">
            <v>0.67059999999999997</v>
          </cell>
          <cell r="D693">
            <v>0.58230000000000004</v>
          </cell>
          <cell r="E693">
            <v>6.7999999999999996E-3</v>
          </cell>
          <cell r="F693">
            <v>8.1600000000000006E-2</v>
          </cell>
          <cell r="G693">
            <v>0</v>
          </cell>
          <cell r="H693">
            <v>4.8</v>
          </cell>
          <cell r="I693">
            <v>9.6</v>
          </cell>
          <cell r="J693">
            <v>16</v>
          </cell>
        </row>
        <row r="694">
          <cell r="B694">
            <v>125829</v>
          </cell>
          <cell r="C694">
            <v>2.7465999999999999</v>
          </cell>
          <cell r="D694">
            <v>1.9921</v>
          </cell>
          <cell r="E694">
            <v>0.17929999999999999</v>
          </cell>
          <cell r="F694">
            <v>0.15390000000000001</v>
          </cell>
          <cell r="G694">
            <v>0.42149999999999999</v>
          </cell>
          <cell r="H694">
            <v>4.8</v>
          </cell>
          <cell r="I694">
            <v>9.6</v>
          </cell>
          <cell r="J694">
            <v>16</v>
          </cell>
        </row>
        <row r="695">
          <cell r="B695">
            <v>125798</v>
          </cell>
          <cell r="C695">
            <v>0.65229999999999999</v>
          </cell>
          <cell r="D695">
            <v>0.46639999999999998</v>
          </cell>
          <cell r="E695">
            <v>5.4699999999999999E-2</v>
          </cell>
          <cell r="F695">
            <v>0</v>
          </cell>
          <cell r="G695">
            <v>0.13120000000000001</v>
          </cell>
          <cell r="H695">
            <v>4.8</v>
          </cell>
          <cell r="I695">
            <v>9.6</v>
          </cell>
          <cell r="J695">
            <v>16</v>
          </cell>
        </row>
        <row r="696">
          <cell r="B696">
            <v>125798</v>
          </cell>
          <cell r="C696">
            <v>0.96540000000000004</v>
          </cell>
          <cell r="D696">
            <v>0.75229999999999997</v>
          </cell>
          <cell r="E696">
            <v>1.9699999999999999E-2</v>
          </cell>
          <cell r="F696">
            <v>0.19339999999999999</v>
          </cell>
          <cell r="G696">
            <v>0</v>
          </cell>
          <cell r="H696">
            <v>4.8</v>
          </cell>
          <cell r="I696">
            <v>9.6</v>
          </cell>
          <cell r="J696">
            <v>16</v>
          </cell>
        </row>
        <row r="697">
          <cell r="B697">
            <v>125798</v>
          </cell>
          <cell r="C697">
            <v>0.95199999999999996</v>
          </cell>
          <cell r="D697">
            <v>0.82289999999999996</v>
          </cell>
          <cell r="E697">
            <v>0.1087</v>
          </cell>
          <cell r="F697">
            <v>2.0400000000000001E-2</v>
          </cell>
          <cell r="G697">
            <v>0</v>
          </cell>
          <cell r="H697">
            <v>4.8</v>
          </cell>
          <cell r="I697">
            <v>9.6</v>
          </cell>
          <cell r="J697">
            <v>16</v>
          </cell>
        </row>
        <row r="698">
          <cell r="B698">
            <v>125798</v>
          </cell>
          <cell r="C698">
            <v>2.5697000000000001</v>
          </cell>
          <cell r="D698">
            <v>2.0415999999999999</v>
          </cell>
          <cell r="E698">
            <v>0.18310000000000001</v>
          </cell>
          <cell r="F698">
            <v>0.21379999999999999</v>
          </cell>
          <cell r="G698">
            <v>0.13120000000000001</v>
          </cell>
          <cell r="I698">
            <v>9.6</v>
          </cell>
          <cell r="J698">
            <v>16</v>
          </cell>
        </row>
        <row r="699">
          <cell r="B699">
            <v>125902</v>
          </cell>
          <cell r="C699">
            <v>10.257199999999999</v>
          </cell>
          <cell r="D699">
            <v>7.4104999999999999</v>
          </cell>
          <cell r="E699">
            <v>0.65210000000000001</v>
          </cell>
          <cell r="F699">
            <v>0.84370000000000001</v>
          </cell>
          <cell r="G699">
            <v>1.3512</v>
          </cell>
          <cell r="J699">
            <v>16</v>
          </cell>
        </row>
        <row r="701">
          <cell r="B701" t="str">
            <v>Evolução FEC Conjunto Penha</v>
          </cell>
        </row>
        <row r="702">
          <cell r="B702" t="str">
            <v>CONSUM</v>
          </cell>
          <cell r="C702" t="str">
            <v>TOTAL</v>
          </cell>
          <cell r="D702" t="str">
            <v>NPROG</v>
          </cell>
          <cell r="E702" t="str">
            <v>PROG</v>
          </cell>
          <cell r="F702" t="str">
            <v>SUBT INT</v>
          </cell>
          <cell r="G702" t="str">
            <v>SUBT EXT</v>
          </cell>
          <cell r="H702" t="str">
            <v>Padrão Mensal = 2</v>
          </cell>
          <cell r="I702" t="str">
            <v>Padrão Trimestral = 3,6</v>
          </cell>
          <cell r="J702" t="str">
            <v>Padrão Anual = 6</v>
          </cell>
        </row>
        <row r="703">
          <cell r="B703">
            <v>145178</v>
          </cell>
          <cell r="C703">
            <v>0.50270000000000004</v>
          </cell>
          <cell r="D703">
            <v>0.49130000000000001</v>
          </cell>
          <cell r="E703">
            <v>1.14E-2</v>
          </cell>
          <cell r="F703">
            <v>0</v>
          </cell>
          <cell r="G703">
            <v>0</v>
          </cell>
          <cell r="H703">
            <v>2</v>
          </cell>
          <cell r="I703">
            <v>3.6</v>
          </cell>
          <cell r="J703">
            <v>6</v>
          </cell>
        </row>
        <row r="704">
          <cell r="B704">
            <v>145009</v>
          </cell>
          <cell r="C704">
            <v>0.26119999999999999</v>
          </cell>
          <cell r="D704">
            <v>0.1976</v>
          </cell>
          <cell r="E704">
            <v>2.8000000000000001E-2</v>
          </cell>
          <cell r="F704">
            <v>3.5499999999999997E-2</v>
          </cell>
          <cell r="G704">
            <v>0</v>
          </cell>
          <cell r="H704">
            <v>2</v>
          </cell>
          <cell r="I704">
            <v>3.6</v>
          </cell>
          <cell r="J704">
            <v>6</v>
          </cell>
        </row>
        <row r="705">
          <cell r="B705">
            <v>145119</v>
          </cell>
          <cell r="C705">
            <v>0.20300000000000001</v>
          </cell>
          <cell r="D705">
            <v>0.17560000000000001</v>
          </cell>
          <cell r="E705">
            <v>2.75E-2</v>
          </cell>
          <cell r="F705">
            <v>0</v>
          </cell>
          <cell r="G705">
            <v>0</v>
          </cell>
          <cell r="H705">
            <v>2</v>
          </cell>
          <cell r="I705">
            <v>3.6</v>
          </cell>
          <cell r="J705">
            <v>6</v>
          </cell>
        </row>
        <row r="706">
          <cell r="B706">
            <v>145102</v>
          </cell>
          <cell r="C706">
            <v>0.96699999999999997</v>
          </cell>
          <cell r="D706">
            <v>0.86470000000000002</v>
          </cell>
          <cell r="E706">
            <v>6.6900000000000001E-2</v>
          </cell>
          <cell r="F706">
            <v>3.5499999999999997E-2</v>
          </cell>
          <cell r="G706">
            <v>0</v>
          </cell>
          <cell r="H706">
            <v>2</v>
          </cell>
          <cell r="I706">
            <v>3.6</v>
          </cell>
          <cell r="J706">
            <v>6</v>
          </cell>
        </row>
        <row r="707">
          <cell r="B707">
            <v>145079</v>
          </cell>
          <cell r="C707">
            <v>0.1489</v>
          </cell>
          <cell r="D707">
            <v>0.1263</v>
          </cell>
          <cell r="E707">
            <v>1.9199999999999998E-2</v>
          </cell>
          <cell r="F707">
            <v>3.3999999999999998E-3</v>
          </cell>
          <cell r="G707">
            <v>0</v>
          </cell>
          <cell r="H707">
            <v>2</v>
          </cell>
          <cell r="I707">
            <v>3.6</v>
          </cell>
          <cell r="J707">
            <v>6</v>
          </cell>
        </row>
        <row r="708">
          <cell r="B708">
            <v>145079</v>
          </cell>
          <cell r="C708">
            <v>0.25359999999999999</v>
          </cell>
          <cell r="D708">
            <v>0.14510000000000001</v>
          </cell>
          <cell r="E708">
            <v>2.0500000000000001E-2</v>
          </cell>
          <cell r="F708">
            <v>8.7999999999999995E-2</v>
          </cell>
          <cell r="G708">
            <v>0</v>
          </cell>
          <cell r="H708">
            <v>2</v>
          </cell>
          <cell r="I708">
            <v>3.6</v>
          </cell>
          <cell r="J708">
            <v>6</v>
          </cell>
        </row>
        <row r="709">
          <cell r="B709">
            <v>145079</v>
          </cell>
          <cell r="C709">
            <v>0.15620000000000001</v>
          </cell>
          <cell r="D709">
            <v>0.14660000000000001</v>
          </cell>
          <cell r="E709">
            <v>9.5999999999999992E-3</v>
          </cell>
          <cell r="F709">
            <v>0</v>
          </cell>
          <cell r="G709">
            <v>0</v>
          </cell>
          <cell r="H709">
            <v>2</v>
          </cell>
          <cell r="I709">
            <v>3.6</v>
          </cell>
          <cell r="J709">
            <v>6</v>
          </cell>
        </row>
        <row r="710">
          <cell r="B710">
            <v>145079</v>
          </cell>
          <cell r="C710">
            <v>0.55869999999999997</v>
          </cell>
          <cell r="D710">
            <v>0.41799999999999998</v>
          </cell>
          <cell r="E710">
            <v>4.9299999999999997E-2</v>
          </cell>
          <cell r="F710">
            <v>9.1399999999999995E-2</v>
          </cell>
          <cell r="G710">
            <v>0</v>
          </cell>
          <cell r="H710">
            <v>2</v>
          </cell>
          <cell r="I710">
            <v>3.6</v>
          </cell>
          <cell r="J710">
            <v>6</v>
          </cell>
        </row>
        <row r="711">
          <cell r="B711">
            <v>145038</v>
          </cell>
          <cell r="C711">
            <v>0.47549999999999998</v>
          </cell>
          <cell r="D711">
            <v>0.2152</v>
          </cell>
          <cell r="E711">
            <v>1.23E-2</v>
          </cell>
          <cell r="F711">
            <v>0.248</v>
          </cell>
          <cell r="G711">
            <v>0</v>
          </cell>
          <cell r="H711">
            <v>2</v>
          </cell>
          <cell r="I711">
            <v>3.6</v>
          </cell>
          <cell r="J711">
            <v>6</v>
          </cell>
        </row>
        <row r="712">
          <cell r="B712">
            <v>145025</v>
          </cell>
          <cell r="C712">
            <v>0.1065</v>
          </cell>
          <cell r="D712">
            <v>9.35E-2</v>
          </cell>
          <cell r="E712">
            <v>1.2999999999999999E-2</v>
          </cell>
          <cell r="F712">
            <v>0</v>
          </cell>
          <cell r="G712">
            <v>0</v>
          </cell>
          <cell r="H712">
            <v>2</v>
          </cell>
          <cell r="I712">
            <v>3.6</v>
          </cell>
          <cell r="J712">
            <v>6</v>
          </cell>
        </row>
        <row r="713">
          <cell r="B713">
            <v>145013</v>
          </cell>
          <cell r="C713">
            <v>0.3916</v>
          </cell>
          <cell r="D713">
            <v>0.2399</v>
          </cell>
          <cell r="E713">
            <v>6.3E-3</v>
          </cell>
          <cell r="F713">
            <v>0.1454</v>
          </cell>
          <cell r="G713">
            <v>0</v>
          </cell>
          <cell r="H713">
            <v>2</v>
          </cell>
          <cell r="I713">
            <v>3.6</v>
          </cell>
          <cell r="J713">
            <v>6</v>
          </cell>
        </row>
        <row r="714">
          <cell r="B714">
            <v>145025</v>
          </cell>
          <cell r="C714">
            <v>0.97360000000000002</v>
          </cell>
          <cell r="D714">
            <v>0.54859999999999998</v>
          </cell>
          <cell r="E714">
            <v>3.1600000000000003E-2</v>
          </cell>
          <cell r="F714">
            <v>0.39340000000000003</v>
          </cell>
          <cell r="G714">
            <v>0</v>
          </cell>
          <cell r="H714">
            <v>2</v>
          </cell>
          <cell r="I714">
            <v>3.6</v>
          </cell>
          <cell r="J714">
            <v>6</v>
          </cell>
        </row>
        <row r="715">
          <cell r="B715">
            <v>145011</v>
          </cell>
          <cell r="C715">
            <v>0.2752</v>
          </cell>
          <cell r="D715">
            <v>0.26529999999999998</v>
          </cell>
          <cell r="E715">
            <v>9.9000000000000008E-3</v>
          </cell>
          <cell r="F715">
            <v>0</v>
          </cell>
          <cell r="G715">
            <v>0</v>
          </cell>
          <cell r="H715">
            <v>2</v>
          </cell>
          <cell r="I715">
            <v>3.6</v>
          </cell>
          <cell r="J715">
            <v>6</v>
          </cell>
        </row>
        <row r="716">
          <cell r="B716">
            <v>145008</v>
          </cell>
          <cell r="C716">
            <v>0.23089999999999999</v>
          </cell>
          <cell r="D716">
            <v>0.18490000000000001</v>
          </cell>
          <cell r="E716">
            <v>2.1100000000000001E-2</v>
          </cell>
          <cell r="F716">
            <v>0</v>
          </cell>
          <cell r="G716">
            <v>2.4799999999999999E-2</v>
          </cell>
          <cell r="H716">
            <v>2</v>
          </cell>
          <cell r="I716">
            <v>3.6</v>
          </cell>
          <cell r="J716">
            <v>6</v>
          </cell>
        </row>
        <row r="717">
          <cell r="B717">
            <v>145000</v>
          </cell>
          <cell r="C717">
            <v>0.31559999999999999</v>
          </cell>
          <cell r="D717">
            <v>0.28970000000000001</v>
          </cell>
          <cell r="E717">
            <v>2.5999999999999999E-2</v>
          </cell>
          <cell r="F717">
            <v>0</v>
          </cell>
          <cell r="G717">
            <v>0</v>
          </cell>
          <cell r="H717">
            <v>2</v>
          </cell>
          <cell r="I717">
            <v>3.6</v>
          </cell>
          <cell r="J717">
            <v>6</v>
          </cell>
        </row>
        <row r="718">
          <cell r="B718">
            <v>145006</v>
          </cell>
          <cell r="C718">
            <v>0.82169999999999999</v>
          </cell>
          <cell r="D718">
            <v>0.7399</v>
          </cell>
          <cell r="E718">
            <v>5.7000000000000002E-2</v>
          </cell>
          <cell r="F718">
            <v>0</v>
          </cell>
          <cell r="G718">
            <v>2.4799999999999999E-2</v>
          </cell>
          <cell r="I718">
            <v>3.6</v>
          </cell>
          <cell r="J718">
            <v>6</v>
          </cell>
        </row>
        <row r="719">
          <cell r="B719">
            <v>145053</v>
          </cell>
          <cell r="C719">
            <v>3.3210000000000002</v>
          </cell>
          <cell r="D719">
            <v>2.5712000000000002</v>
          </cell>
          <cell r="E719">
            <v>0.20480000000000001</v>
          </cell>
          <cell r="F719">
            <v>0.5202</v>
          </cell>
          <cell r="G719">
            <v>2.4799999999999999E-2</v>
          </cell>
          <cell r="J719">
            <v>6</v>
          </cell>
        </row>
        <row r="721">
          <cell r="B721" t="str">
            <v>Evolução FEC Conjunto Planalto</v>
          </cell>
        </row>
        <row r="722">
          <cell r="B722" t="str">
            <v>CONSUM</v>
          </cell>
          <cell r="C722" t="str">
            <v>TOTAL</v>
          </cell>
          <cell r="D722" t="str">
            <v>NPROG</v>
          </cell>
          <cell r="E722" t="str">
            <v>PROG</v>
          </cell>
          <cell r="F722" t="str">
            <v>SUBT INT</v>
          </cell>
          <cell r="G722" t="str">
            <v>SUBT EXT</v>
          </cell>
          <cell r="H722" t="str">
            <v>Padrão Mensal = 2,4</v>
          </cell>
          <cell r="I722" t="str">
            <v>Padrão Trimestral = 4,8</v>
          </cell>
          <cell r="J722" t="str">
            <v>Padrão Anual = 8</v>
          </cell>
        </row>
        <row r="723">
          <cell r="B723">
            <v>111017</v>
          </cell>
          <cell r="C723">
            <v>0.8226</v>
          </cell>
          <cell r="D723">
            <v>0.73070000000000002</v>
          </cell>
          <cell r="E723">
            <v>4.7600000000000003E-2</v>
          </cell>
          <cell r="F723">
            <v>4.4299999999999999E-2</v>
          </cell>
          <cell r="G723">
            <v>0</v>
          </cell>
          <cell r="H723">
            <v>2.4</v>
          </cell>
          <cell r="I723">
            <v>4.8</v>
          </cell>
          <cell r="J723">
            <v>8</v>
          </cell>
        </row>
        <row r="724">
          <cell r="B724">
            <v>111017</v>
          </cell>
          <cell r="C724">
            <v>0.43969999999999998</v>
          </cell>
          <cell r="D724">
            <v>0.42470000000000002</v>
          </cell>
          <cell r="E724">
            <v>1.49E-2</v>
          </cell>
          <cell r="F724">
            <v>0</v>
          </cell>
          <cell r="G724">
            <v>0</v>
          </cell>
          <cell r="H724">
            <v>2.4</v>
          </cell>
          <cell r="I724">
            <v>4.8</v>
          </cell>
          <cell r="J724">
            <v>8</v>
          </cell>
        </row>
        <row r="725">
          <cell r="B725">
            <v>111017</v>
          </cell>
          <cell r="C725">
            <v>0.55130000000000001</v>
          </cell>
          <cell r="D725">
            <v>0.53759999999999997</v>
          </cell>
          <cell r="E725">
            <v>1.37E-2</v>
          </cell>
          <cell r="F725">
            <v>0</v>
          </cell>
          <cell r="G725">
            <v>0</v>
          </cell>
          <cell r="H725">
            <v>2.4</v>
          </cell>
          <cell r="I725">
            <v>4.8</v>
          </cell>
          <cell r="J725">
            <v>8</v>
          </cell>
        </row>
        <row r="726">
          <cell r="B726">
            <v>111017</v>
          </cell>
          <cell r="C726">
            <v>1.8136000000000001</v>
          </cell>
          <cell r="D726">
            <v>1.6930000000000001</v>
          </cell>
          <cell r="E726">
            <v>7.6200000000000004E-2</v>
          </cell>
          <cell r="F726">
            <v>4.4299999999999999E-2</v>
          </cell>
          <cell r="G726">
            <v>0</v>
          </cell>
          <cell r="H726">
            <v>2.4</v>
          </cell>
          <cell r="I726">
            <v>4.8</v>
          </cell>
          <cell r="J726">
            <v>8</v>
          </cell>
        </row>
        <row r="727">
          <cell r="B727">
            <v>111017</v>
          </cell>
          <cell r="C727">
            <v>0.10929999999999999</v>
          </cell>
          <cell r="D727">
            <v>0.1019</v>
          </cell>
          <cell r="E727">
            <v>7.4000000000000003E-3</v>
          </cell>
          <cell r="F727">
            <v>0</v>
          </cell>
          <cell r="G727">
            <v>0</v>
          </cell>
          <cell r="H727">
            <v>2.4</v>
          </cell>
          <cell r="I727">
            <v>4.8</v>
          </cell>
          <cell r="J727">
            <v>8</v>
          </cell>
        </row>
        <row r="728">
          <cell r="B728">
            <v>111017</v>
          </cell>
          <cell r="C728">
            <v>0.5292</v>
          </cell>
          <cell r="D728">
            <v>0.46479999999999999</v>
          </cell>
          <cell r="E728">
            <v>6.1899999999999997E-2</v>
          </cell>
          <cell r="F728">
            <v>2.5000000000000001E-3</v>
          </cell>
          <cell r="G728">
            <v>0</v>
          </cell>
          <cell r="H728">
            <v>2.4</v>
          </cell>
          <cell r="I728">
            <v>4.8</v>
          </cell>
          <cell r="J728">
            <v>8</v>
          </cell>
        </row>
        <row r="729">
          <cell r="B729">
            <v>111017</v>
          </cell>
          <cell r="C729">
            <v>0.58620000000000005</v>
          </cell>
          <cell r="D729">
            <v>0.58230000000000004</v>
          </cell>
          <cell r="E729">
            <v>3.8999999999999998E-3</v>
          </cell>
          <cell r="F729">
            <v>0</v>
          </cell>
          <cell r="G729">
            <v>0</v>
          </cell>
          <cell r="H729">
            <v>2.4</v>
          </cell>
          <cell r="I729">
            <v>4.8</v>
          </cell>
          <cell r="J729">
            <v>8</v>
          </cell>
        </row>
        <row r="730">
          <cell r="B730">
            <v>111017</v>
          </cell>
          <cell r="C730">
            <v>1.2246999999999999</v>
          </cell>
          <cell r="D730">
            <v>1.149</v>
          </cell>
          <cell r="E730">
            <v>7.3200000000000001E-2</v>
          </cell>
          <cell r="F730">
            <v>2.5000000000000001E-3</v>
          </cell>
          <cell r="G730">
            <v>0</v>
          </cell>
          <cell r="H730">
            <v>2.4</v>
          </cell>
          <cell r="I730">
            <v>4.8</v>
          </cell>
          <cell r="J730">
            <v>8</v>
          </cell>
        </row>
        <row r="731">
          <cell r="B731">
            <v>111017</v>
          </cell>
          <cell r="C731">
            <v>0.34860000000000002</v>
          </cell>
          <cell r="D731">
            <v>0.3422</v>
          </cell>
          <cell r="E731">
            <v>6.4000000000000003E-3</v>
          </cell>
          <cell r="F731">
            <v>0</v>
          </cell>
          <cell r="G731">
            <v>0</v>
          </cell>
          <cell r="H731">
            <v>2.4</v>
          </cell>
          <cell r="I731">
            <v>4.8</v>
          </cell>
          <cell r="J731">
            <v>8</v>
          </cell>
        </row>
        <row r="732">
          <cell r="B732">
            <v>111017</v>
          </cell>
          <cell r="C732">
            <v>0.51390000000000002</v>
          </cell>
          <cell r="D732">
            <v>0.47060000000000002</v>
          </cell>
          <cell r="E732">
            <v>4.3299999999999998E-2</v>
          </cell>
          <cell r="F732">
            <v>0</v>
          </cell>
          <cell r="G732">
            <v>0</v>
          </cell>
          <cell r="H732">
            <v>2.4</v>
          </cell>
          <cell r="I732">
            <v>4.8</v>
          </cell>
          <cell r="J732">
            <v>8</v>
          </cell>
        </row>
        <row r="733">
          <cell r="B733">
            <v>111017</v>
          </cell>
          <cell r="C733">
            <v>0.44230000000000003</v>
          </cell>
          <cell r="D733">
            <v>0.22620000000000001</v>
          </cell>
          <cell r="E733">
            <v>3.73E-2</v>
          </cell>
          <cell r="F733">
            <v>0</v>
          </cell>
          <cell r="G733">
            <v>0.17879999999999999</v>
          </cell>
          <cell r="H733">
            <v>2.4</v>
          </cell>
          <cell r="I733">
            <v>4.8</v>
          </cell>
          <cell r="J733">
            <v>8</v>
          </cell>
        </row>
        <row r="734">
          <cell r="B734">
            <v>111017</v>
          </cell>
          <cell r="C734">
            <v>1.3048</v>
          </cell>
          <cell r="D734">
            <v>1.0389999999999999</v>
          </cell>
          <cell r="E734">
            <v>8.6999999999999994E-2</v>
          </cell>
          <cell r="F734">
            <v>0</v>
          </cell>
          <cell r="G734">
            <v>0.17879999999999999</v>
          </cell>
          <cell r="H734">
            <v>2.4</v>
          </cell>
          <cell r="I734">
            <v>4.8</v>
          </cell>
          <cell r="J734">
            <v>8</v>
          </cell>
        </row>
        <row r="735">
          <cell r="B735">
            <v>111017</v>
          </cell>
          <cell r="C735">
            <v>0.89829999999999999</v>
          </cell>
          <cell r="D735">
            <v>0.87270000000000003</v>
          </cell>
          <cell r="E735">
            <v>2.5499999999999998E-2</v>
          </cell>
          <cell r="F735">
            <v>0</v>
          </cell>
          <cell r="G735">
            <v>0</v>
          </cell>
          <cell r="H735">
            <v>2.4</v>
          </cell>
          <cell r="I735">
            <v>4.8</v>
          </cell>
          <cell r="J735">
            <v>8</v>
          </cell>
        </row>
        <row r="736">
          <cell r="B736">
            <v>111017</v>
          </cell>
          <cell r="C736">
            <v>1.0628</v>
          </cell>
          <cell r="D736">
            <v>0.92479999999999996</v>
          </cell>
          <cell r="E736">
            <v>9.3700000000000006E-2</v>
          </cell>
          <cell r="F736">
            <v>0</v>
          </cell>
          <cell r="G736">
            <v>4.4299999999999999E-2</v>
          </cell>
          <cell r="H736">
            <v>2.4</v>
          </cell>
          <cell r="I736">
            <v>4.8</v>
          </cell>
          <cell r="J736">
            <v>8</v>
          </cell>
        </row>
        <row r="737">
          <cell r="B737">
            <v>111017</v>
          </cell>
          <cell r="C737">
            <v>0.52569999999999995</v>
          </cell>
          <cell r="D737">
            <v>0.48559999999999998</v>
          </cell>
          <cell r="E737">
            <v>4.0099999999999997E-2</v>
          </cell>
          <cell r="F737">
            <v>0</v>
          </cell>
          <cell r="G737">
            <v>0</v>
          </cell>
          <cell r="H737">
            <v>2.4</v>
          </cell>
          <cell r="I737">
            <v>4.8</v>
          </cell>
          <cell r="J737">
            <v>8</v>
          </cell>
        </row>
        <row r="738">
          <cell r="B738">
            <v>111017</v>
          </cell>
          <cell r="C738">
            <v>2.4868000000000001</v>
          </cell>
          <cell r="D738">
            <v>2.2831000000000001</v>
          </cell>
          <cell r="E738">
            <v>0.1593</v>
          </cell>
          <cell r="F738">
            <v>0</v>
          </cell>
          <cell r="G738">
            <v>4.4299999999999999E-2</v>
          </cell>
          <cell r="I738">
            <v>4.8</v>
          </cell>
          <cell r="J738">
            <v>8</v>
          </cell>
        </row>
        <row r="739">
          <cell r="B739">
            <v>111017</v>
          </cell>
          <cell r="C739">
            <v>6.8299000000000003</v>
          </cell>
          <cell r="D739">
            <v>6.1641000000000004</v>
          </cell>
          <cell r="E739">
            <v>0.3957</v>
          </cell>
          <cell r="F739">
            <v>4.6800000000000001E-2</v>
          </cell>
          <cell r="G739">
            <v>0.22309999999999999</v>
          </cell>
          <cell r="J739">
            <v>8</v>
          </cell>
        </row>
        <row r="741">
          <cell r="B741" t="str">
            <v>Evolução FEC Conjunto Raposo Tavares</v>
          </cell>
        </row>
        <row r="742">
          <cell r="B742" t="str">
            <v>CONSUM</v>
          </cell>
          <cell r="C742" t="str">
            <v>TOTAL</v>
          </cell>
          <cell r="D742" t="str">
            <v>NPROG</v>
          </cell>
          <cell r="E742" t="str">
            <v>PROG</v>
          </cell>
          <cell r="F742" t="str">
            <v>SUBT INT</v>
          </cell>
          <cell r="G742" t="str">
            <v>SUBT EXT</v>
          </cell>
          <cell r="H742" t="str">
            <v>Padrão Mensal = 3,6</v>
          </cell>
          <cell r="I742" t="str">
            <v>Padrão Trimestral = 7,2</v>
          </cell>
          <cell r="J742" t="str">
            <v>Padrão Anual = 12</v>
          </cell>
        </row>
        <row r="743">
          <cell r="B743">
            <v>28775</v>
          </cell>
          <cell r="C743">
            <v>0.76070000000000004</v>
          </cell>
          <cell r="D743">
            <v>0.75790000000000002</v>
          </cell>
          <cell r="E743">
            <v>2.8E-3</v>
          </cell>
          <cell r="F743">
            <v>0</v>
          </cell>
          <cell r="G743">
            <v>0</v>
          </cell>
          <cell r="H743">
            <v>3.6</v>
          </cell>
          <cell r="I743">
            <v>7.2</v>
          </cell>
          <cell r="J743">
            <v>12</v>
          </cell>
        </row>
        <row r="744">
          <cell r="B744">
            <v>28775</v>
          </cell>
          <cell r="C744">
            <v>0.443</v>
          </cell>
          <cell r="D744">
            <v>0.443</v>
          </cell>
          <cell r="E744">
            <v>0</v>
          </cell>
          <cell r="F744">
            <v>0</v>
          </cell>
          <cell r="G744">
            <v>0</v>
          </cell>
          <cell r="H744">
            <v>3.6</v>
          </cell>
          <cell r="I744">
            <v>7.2</v>
          </cell>
          <cell r="J744">
            <v>12</v>
          </cell>
        </row>
        <row r="745">
          <cell r="B745">
            <v>28775</v>
          </cell>
          <cell r="C745">
            <v>0.50390000000000001</v>
          </cell>
          <cell r="D745">
            <v>0.50390000000000001</v>
          </cell>
          <cell r="E745">
            <v>0</v>
          </cell>
          <cell r="F745">
            <v>0</v>
          </cell>
          <cell r="G745">
            <v>0</v>
          </cell>
          <cell r="H745">
            <v>3.6</v>
          </cell>
          <cell r="I745">
            <v>7.2</v>
          </cell>
          <cell r="J745">
            <v>12</v>
          </cell>
        </row>
        <row r="746">
          <cell r="B746">
            <v>28775</v>
          </cell>
          <cell r="C746">
            <v>1.7076</v>
          </cell>
          <cell r="D746">
            <v>1.7048000000000001</v>
          </cell>
          <cell r="E746">
            <v>2.8E-3</v>
          </cell>
          <cell r="F746">
            <v>0</v>
          </cell>
          <cell r="G746">
            <v>0</v>
          </cell>
          <cell r="H746">
            <v>3.6</v>
          </cell>
          <cell r="I746">
            <v>7.2</v>
          </cell>
          <cell r="J746">
            <v>12</v>
          </cell>
        </row>
        <row r="747">
          <cell r="B747">
            <v>28775</v>
          </cell>
          <cell r="C747">
            <v>9.5200000000000007E-2</v>
          </cell>
          <cell r="D747">
            <v>9.0700000000000003E-2</v>
          </cell>
          <cell r="E747">
            <v>4.4999999999999997E-3</v>
          </cell>
          <cell r="F747">
            <v>0</v>
          </cell>
          <cell r="G747">
            <v>0</v>
          </cell>
          <cell r="H747">
            <v>3.6</v>
          </cell>
          <cell r="I747">
            <v>7.2</v>
          </cell>
          <cell r="J747">
            <v>12</v>
          </cell>
        </row>
        <row r="748">
          <cell r="B748">
            <v>28775</v>
          </cell>
          <cell r="C748">
            <v>0.3392</v>
          </cell>
          <cell r="D748">
            <v>0.33660000000000001</v>
          </cell>
          <cell r="E748">
            <v>2.5999999999999999E-3</v>
          </cell>
          <cell r="F748">
            <v>0</v>
          </cell>
          <cell r="G748">
            <v>0</v>
          </cell>
          <cell r="H748">
            <v>3.6</v>
          </cell>
          <cell r="I748">
            <v>7.2</v>
          </cell>
          <cell r="J748">
            <v>12</v>
          </cell>
        </row>
        <row r="749">
          <cell r="B749">
            <v>28775</v>
          </cell>
          <cell r="C749">
            <v>0.34599999999999997</v>
          </cell>
          <cell r="D749">
            <v>0.34150000000000003</v>
          </cell>
          <cell r="E749">
            <v>4.5999999999999999E-3</v>
          </cell>
          <cell r="F749">
            <v>0</v>
          </cell>
          <cell r="G749">
            <v>0</v>
          </cell>
          <cell r="H749">
            <v>3.6</v>
          </cell>
          <cell r="I749">
            <v>7.2</v>
          </cell>
          <cell r="J749">
            <v>12</v>
          </cell>
        </row>
        <row r="750">
          <cell r="B750">
            <v>28775</v>
          </cell>
          <cell r="C750">
            <v>0.78039999999999998</v>
          </cell>
          <cell r="D750">
            <v>0.76880000000000004</v>
          </cell>
          <cell r="E750">
            <v>1.17E-2</v>
          </cell>
          <cell r="F750">
            <v>0</v>
          </cell>
          <cell r="G750">
            <v>0</v>
          </cell>
          <cell r="H750">
            <v>3.6</v>
          </cell>
          <cell r="I750">
            <v>7.2</v>
          </cell>
          <cell r="J750">
            <v>12</v>
          </cell>
        </row>
        <row r="751">
          <cell r="B751">
            <v>28775</v>
          </cell>
          <cell r="C751">
            <v>8.5500000000000007E-2</v>
          </cell>
          <cell r="D751">
            <v>7.6300000000000007E-2</v>
          </cell>
          <cell r="E751">
            <v>9.1000000000000004E-3</v>
          </cell>
          <cell r="F751">
            <v>0</v>
          </cell>
          <cell r="G751">
            <v>0</v>
          </cell>
          <cell r="H751">
            <v>3.6</v>
          </cell>
          <cell r="I751">
            <v>7.2</v>
          </cell>
          <cell r="J751">
            <v>12</v>
          </cell>
        </row>
        <row r="752">
          <cell r="B752">
            <v>28775</v>
          </cell>
          <cell r="C752">
            <v>0.35949999999999999</v>
          </cell>
          <cell r="D752">
            <v>0.35730000000000001</v>
          </cell>
          <cell r="E752">
            <v>2.2000000000000001E-3</v>
          </cell>
          <cell r="F752">
            <v>0</v>
          </cell>
          <cell r="G752">
            <v>0</v>
          </cell>
          <cell r="H752">
            <v>3.6</v>
          </cell>
          <cell r="I752">
            <v>7.2</v>
          </cell>
          <cell r="J752">
            <v>12</v>
          </cell>
        </row>
        <row r="753">
          <cell r="B753">
            <v>28775</v>
          </cell>
          <cell r="C753">
            <v>0.73250000000000004</v>
          </cell>
          <cell r="D753">
            <v>0.72789999999999999</v>
          </cell>
          <cell r="E753">
            <v>4.5999999999999999E-3</v>
          </cell>
          <cell r="F753">
            <v>0</v>
          </cell>
          <cell r="G753">
            <v>0</v>
          </cell>
          <cell r="H753">
            <v>3.6</v>
          </cell>
          <cell r="I753">
            <v>7.2</v>
          </cell>
          <cell r="J753">
            <v>12</v>
          </cell>
        </row>
        <row r="754">
          <cell r="B754">
            <v>28775</v>
          </cell>
          <cell r="C754">
            <v>1.1775</v>
          </cell>
          <cell r="D754">
            <v>1.1615</v>
          </cell>
          <cell r="E754">
            <v>1.5900000000000001E-2</v>
          </cell>
          <cell r="F754">
            <v>0</v>
          </cell>
          <cell r="G754">
            <v>0</v>
          </cell>
          <cell r="H754">
            <v>3.6</v>
          </cell>
          <cell r="I754">
            <v>7.2</v>
          </cell>
          <cell r="J754">
            <v>12</v>
          </cell>
        </row>
        <row r="755">
          <cell r="B755">
            <v>28775</v>
          </cell>
          <cell r="C755">
            <v>6.2399999999999997E-2</v>
          </cell>
          <cell r="D755">
            <v>6.0400000000000002E-2</v>
          </cell>
          <cell r="E755">
            <v>2.0999999999999999E-3</v>
          </cell>
          <cell r="F755">
            <v>0</v>
          </cell>
          <cell r="G755">
            <v>0</v>
          </cell>
          <cell r="H755">
            <v>3.6</v>
          </cell>
          <cell r="I755">
            <v>7.2</v>
          </cell>
          <cell r="J755">
            <v>12</v>
          </cell>
        </row>
        <row r="756">
          <cell r="B756">
            <v>28775</v>
          </cell>
          <cell r="C756">
            <v>1.2979000000000001</v>
          </cell>
          <cell r="D756">
            <v>1.2979000000000001</v>
          </cell>
          <cell r="E756">
            <v>0</v>
          </cell>
          <cell r="F756">
            <v>0</v>
          </cell>
          <cell r="G756">
            <v>0</v>
          </cell>
          <cell r="H756">
            <v>3.6</v>
          </cell>
          <cell r="I756">
            <v>7.2</v>
          </cell>
          <cell r="J756">
            <v>12</v>
          </cell>
        </row>
        <row r="757">
          <cell r="B757">
            <v>28775</v>
          </cell>
          <cell r="C757">
            <v>0.87560000000000004</v>
          </cell>
          <cell r="D757">
            <v>0.86819999999999997</v>
          </cell>
          <cell r="E757">
            <v>7.4000000000000003E-3</v>
          </cell>
          <cell r="F757">
            <v>0</v>
          </cell>
          <cell r="G757">
            <v>0</v>
          </cell>
          <cell r="H757">
            <v>3.6</v>
          </cell>
          <cell r="I757">
            <v>7.2</v>
          </cell>
          <cell r="J757">
            <v>12</v>
          </cell>
        </row>
        <row r="758">
          <cell r="B758">
            <v>28775</v>
          </cell>
          <cell r="C758">
            <v>2.2359</v>
          </cell>
          <cell r="D758">
            <v>2.2265000000000001</v>
          </cell>
          <cell r="E758">
            <v>9.4999999999999998E-3</v>
          </cell>
          <cell r="F758">
            <v>0</v>
          </cell>
          <cell r="G758">
            <v>0</v>
          </cell>
          <cell r="I758">
            <v>7.2</v>
          </cell>
          <cell r="J758">
            <v>12</v>
          </cell>
        </row>
        <row r="759">
          <cell r="B759">
            <v>28775</v>
          </cell>
          <cell r="C759">
            <v>5.9013999999999998</v>
          </cell>
          <cell r="D759">
            <v>5.8616000000000001</v>
          </cell>
          <cell r="E759">
            <v>3.9899999999999998E-2</v>
          </cell>
          <cell r="F759">
            <v>0</v>
          </cell>
          <cell r="G759">
            <v>0</v>
          </cell>
          <cell r="J759">
            <v>12</v>
          </cell>
        </row>
        <row r="761">
          <cell r="B761" t="str">
            <v>Evolução FEC Conjunto Rib. Pires - Rio G. da Serra</v>
          </cell>
        </row>
        <row r="762">
          <cell r="B762" t="str">
            <v>CONSUM</v>
          </cell>
          <cell r="C762" t="str">
            <v>TOTAL</v>
          </cell>
          <cell r="D762" t="str">
            <v>NPROG</v>
          </cell>
          <cell r="E762" t="str">
            <v>PROG</v>
          </cell>
          <cell r="F762" t="str">
            <v>SUBT INT</v>
          </cell>
          <cell r="G762" t="str">
            <v>SUBT EXT</v>
          </cell>
          <cell r="H762" t="str">
            <v>Padrão Mensal = 2,4</v>
          </cell>
          <cell r="I762" t="str">
            <v>Padrão Trimestral = 4,8</v>
          </cell>
          <cell r="J762" t="str">
            <v>Padrão Anual = 8</v>
          </cell>
        </row>
        <row r="763">
          <cell r="B763">
            <v>42626</v>
          </cell>
          <cell r="C763">
            <v>0.627</v>
          </cell>
          <cell r="D763">
            <v>0.56940000000000002</v>
          </cell>
          <cell r="E763">
            <v>5.7599999999999998E-2</v>
          </cell>
          <cell r="F763">
            <v>0</v>
          </cell>
          <cell r="G763">
            <v>0</v>
          </cell>
          <cell r="H763">
            <v>2.4</v>
          </cell>
          <cell r="I763">
            <v>4.8</v>
          </cell>
          <cell r="J763">
            <v>8</v>
          </cell>
        </row>
        <row r="764">
          <cell r="B764">
            <v>42621</v>
          </cell>
          <cell r="C764">
            <v>0.28310000000000002</v>
          </cell>
          <cell r="D764">
            <v>0.28310000000000002</v>
          </cell>
          <cell r="E764">
            <v>0</v>
          </cell>
          <cell r="F764">
            <v>0</v>
          </cell>
          <cell r="G764">
            <v>0</v>
          </cell>
          <cell r="H764">
            <v>2.4</v>
          </cell>
          <cell r="I764">
            <v>4.8</v>
          </cell>
          <cell r="J764">
            <v>8</v>
          </cell>
        </row>
        <row r="765">
          <cell r="B765">
            <v>42621</v>
          </cell>
          <cell r="C765">
            <v>0.52280000000000004</v>
          </cell>
          <cell r="D765">
            <v>0.41089999999999999</v>
          </cell>
          <cell r="E765">
            <v>0.1119</v>
          </cell>
          <cell r="F765">
            <v>0</v>
          </cell>
          <cell r="G765">
            <v>0</v>
          </cell>
          <cell r="H765">
            <v>2.4</v>
          </cell>
          <cell r="I765">
            <v>4.8</v>
          </cell>
          <cell r="J765">
            <v>8</v>
          </cell>
        </row>
        <row r="766">
          <cell r="B766">
            <v>42623</v>
          </cell>
          <cell r="C766">
            <v>1.4329000000000001</v>
          </cell>
          <cell r="D766">
            <v>1.2634000000000001</v>
          </cell>
          <cell r="E766">
            <v>0.16950000000000001</v>
          </cell>
          <cell r="F766">
            <v>0</v>
          </cell>
          <cell r="G766">
            <v>0</v>
          </cell>
          <cell r="H766">
            <v>2.4</v>
          </cell>
          <cell r="I766">
            <v>4.8</v>
          </cell>
          <cell r="J766">
            <v>8</v>
          </cell>
        </row>
        <row r="767">
          <cell r="B767">
            <v>42610</v>
          </cell>
          <cell r="C767">
            <v>0.2021</v>
          </cell>
          <cell r="D767">
            <v>0.19289999999999999</v>
          </cell>
          <cell r="E767">
            <v>9.1999999999999998E-3</v>
          </cell>
          <cell r="F767">
            <v>0</v>
          </cell>
          <cell r="G767">
            <v>0</v>
          </cell>
          <cell r="H767">
            <v>2.4</v>
          </cell>
          <cell r="I767">
            <v>4.8</v>
          </cell>
          <cell r="J767">
            <v>8</v>
          </cell>
        </row>
        <row r="768">
          <cell r="B768">
            <v>42610</v>
          </cell>
          <cell r="C768">
            <v>0.2944</v>
          </cell>
          <cell r="D768">
            <v>0.23330000000000001</v>
          </cell>
          <cell r="E768">
            <v>6.0699999999999997E-2</v>
          </cell>
          <cell r="F768">
            <v>4.0000000000000002E-4</v>
          </cell>
          <cell r="G768">
            <v>0</v>
          </cell>
          <cell r="H768">
            <v>2.4</v>
          </cell>
          <cell r="I768">
            <v>4.8</v>
          </cell>
          <cell r="J768">
            <v>8</v>
          </cell>
        </row>
        <row r="769">
          <cell r="B769">
            <v>42610</v>
          </cell>
          <cell r="C769">
            <v>0.56899999999999995</v>
          </cell>
          <cell r="D769">
            <v>0.50670000000000004</v>
          </cell>
          <cell r="E769">
            <v>6.2399999999999997E-2</v>
          </cell>
          <cell r="F769">
            <v>0</v>
          </cell>
          <cell r="G769">
            <v>0</v>
          </cell>
          <cell r="H769">
            <v>2.4</v>
          </cell>
          <cell r="I769">
            <v>4.8</v>
          </cell>
          <cell r="J769">
            <v>8</v>
          </cell>
        </row>
        <row r="770">
          <cell r="B770">
            <v>42610</v>
          </cell>
          <cell r="C770">
            <v>1.0654999999999999</v>
          </cell>
          <cell r="D770">
            <v>0.93289999999999995</v>
          </cell>
          <cell r="E770">
            <v>0.1323</v>
          </cell>
          <cell r="F770">
            <v>4.0000000000000002E-4</v>
          </cell>
          <cell r="G770">
            <v>0</v>
          </cell>
          <cell r="H770">
            <v>2.4</v>
          </cell>
          <cell r="I770">
            <v>4.8</v>
          </cell>
          <cell r="J770">
            <v>8</v>
          </cell>
        </row>
        <row r="771">
          <cell r="B771">
            <v>42610</v>
          </cell>
          <cell r="C771">
            <v>0.1744</v>
          </cell>
          <cell r="D771">
            <v>0.17230000000000001</v>
          </cell>
          <cell r="E771">
            <v>2E-3</v>
          </cell>
          <cell r="F771">
            <v>0</v>
          </cell>
          <cell r="G771">
            <v>0</v>
          </cell>
          <cell r="H771">
            <v>2.4</v>
          </cell>
          <cell r="I771">
            <v>4.8</v>
          </cell>
          <cell r="J771">
            <v>8</v>
          </cell>
        </row>
        <row r="772">
          <cell r="B772">
            <v>42582</v>
          </cell>
          <cell r="C772">
            <v>0.1096</v>
          </cell>
          <cell r="D772">
            <v>0.104</v>
          </cell>
          <cell r="E772">
            <v>5.5999999999999999E-3</v>
          </cell>
          <cell r="F772">
            <v>0</v>
          </cell>
          <cell r="G772">
            <v>0</v>
          </cell>
          <cell r="H772">
            <v>2.4</v>
          </cell>
          <cell r="I772">
            <v>4.8</v>
          </cell>
          <cell r="J772">
            <v>8</v>
          </cell>
        </row>
        <row r="773">
          <cell r="B773">
            <v>42581</v>
          </cell>
          <cell r="C773">
            <v>0.56159999999999999</v>
          </cell>
          <cell r="D773">
            <v>0.55720000000000003</v>
          </cell>
          <cell r="E773">
            <v>4.0000000000000001E-3</v>
          </cell>
          <cell r="F773">
            <v>0</v>
          </cell>
          <cell r="G773">
            <v>4.0000000000000002E-4</v>
          </cell>
          <cell r="H773">
            <v>2.4</v>
          </cell>
          <cell r="I773">
            <v>4.8</v>
          </cell>
          <cell r="J773">
            <v>8</v>
          </cell>
        </row>
        <row r="774">
          <cell r="B774">
            <v>42591</v>
          </cell>
          <cell r="C774">
            <v>0.84550000000000003</v>
          </cell>
          <cell r="D774">
            <v>0.83340000000000003</v>
          </cell>
          <cell r="E774">
            <v>1.1599999999999999E-2</v>
          </cell>
          <cell r="F774">
            <v>0</v>
          </cell>
          <cell r="G774">
            <v>4.0000000000000002E-4</v>
          </cell>
          <cell r="H774">
            <v>2.4</v>
          </cell>
          <cell r="I774">
            <v>4.8</v>
          </cell>
          <cell r="J774">
            <v>8</v>
          </cell>
        </row>
        <row r="775">
          <cell r="B775">
            <v>42581</v>
          </cell>
          <cell r="C775">
            <v>0.45150000000000001</v>
          </cell>
          <cell r="D775">
            <v>0.43469999999999998</v>
          </cell>
          <cell r="E775">
            <v>1.6799999999999999E-2</v>
          </cell>
          <cell r="F775">
            <v>0</v>
          </cell>
          <cell r="G775">
            <v>0</v>
          </cell>
          <cell r="H775">
            <v>2.4</v>
          </cell>
          <cell r="I775">
            <v>4.8</v>
          </cell>
          <cell r="J775">
            <v>8</v>
          </cell>
        </row>
        <row r="776">
          <cell r="B776">
            <v>42577</v>
          </cell>
          <cell r="C776">
            <v>0.77759999999999996</v>
          </cell>
          <cell r="D776">
            <v>0.71650000000000003</v>
          </cell>
          <cell r="E776">
            <v>6.1100000000000002E-2</v>
          </cell>
          <cell r="F776">
            <v>0</v>
          </cell>
          <cell r="G776">
            <v>0</v>
          </cell>
          <cell r="H776">
            <v>2.4</v>
          </cell>
          <cell r="I776">
            <v>4.8</v>
          </cell>
          <cell r="J776">
            <v>8</v>
          </cell>
        </row>
        <row r="777">
          <cell r="B777">
            <v>42576</v>
          </cell>
          <cell r="C777">
            <v>0.67969999999999997</v>
          </cell>
          <cell r="D777">
            <v>0.67600000000000005</v>
          </cell>
          <cell r="E777">
            <v>3.7000000000000002E-3</v>
          </cell>
          <cell r="F777">
            <v>0</v>
          </cell>
          <cell r="G777">
            <v>0</v>
          </cell>
          <cell r="H777">
            <v>2.4</v>
          </cell>
          <cell r="I777">
            <v>4.8</v>
          </cell>
          <cell r="J777">
            <v>8</v>
          </cell>
        </row>
        <row r="778">
          <cell r="B778">
            <v>42578</v>
          </cell>
          <cell r="C778">
            <v>1.9088000000000001</v>
          </cell>
          <cell r="D778">
            <v>1.8271999999999999</v>
          </cell>
          <cell r="E778">
            <v>8.1600000000000006E-2</v>
          </cell>
          <cell r="F778">
            <v>0</v>
          </cell>
          <cell r="G778">
            <v>0</v>
          </cell>
          <cell r="I778">
            <v>4.8</v>
          </cell>
          <cell r="J778">
            <v>8</v>
          </cell>
        </row>
        <row r="779">
          <cell r="B779">
            <v>42600</v>
          </cell>
          <cell r="C779">
            <v>5.2526000000000002</v>
          </cell>
          <cell r="D779">
            <v>4.8567</v>
          </cell>
          <cell r="E779">
            <v>0.39510000000000001</v>
          </cell>
          <cell r="F779">
            <v>4.0000000000000002E-4</v>
          </cell>
          <cell r="G779">
            <v>4.0000000000000002E-4</v>
          </cell>
          <cell r="J779">
            <v>8</v>
          </cell>
        </row>
        <row r="781">
          <cell r="B781" t="str">
            <v>Evolução FEC Conjunto Rio Bonito</v>
          </cell>
        </row>
        <row r="782">
          <cell r="B782" t="str">
            <v>CONSUM</v>
          </cell>
          <cell r="C782" t="str">
            <v>TOTAL</v>
          </cell>
          <cell r="D782" t="str">
            <v>NPROG</v>
          </cell>
          <cell r="E782" t="str">
            <v>PROG</v>
          </cell>
          <cell r="F782" t="str">
            <v>SUBT INT</v>
          </cell>
          <cell r="G782" t="str">
            <v>SUBT EXT</v>
          </cell>
          <cell r="H782" t="str">
            <v>Padrão Mensal = 4,5</v>
          </cell>
          <cell r="I782" t="str">
            <v>Padrão Trimestral = 9</v>
          </cell>
          <cell r="J782" t="str">
            <v>Padrão Anual = 15</v>
          </cell>
        </row>
        <row r="783">
          <cell r="B783">
            <v>98124</v>
          </cell>
          <cell r="C783">
            <v>1.0673999999999999</v>
          </cell>
          <cell r="D783">
            <v>0.82809999999999995</v>
          </cell>
          <cell r="E783">
            <v>1.09E-2</v>
          </cell>
          <cell r="F783">
            <v>0.22850000000000001</v>
          </cell>
          <cell r="G783">
            <v>0</v>
          </cell>
          <cell r="H783">
            <v>4.5</v>
          </cell>
          <cell r="I783">
            <v>9</v>
          </cell>
          <cell r="J783">
            <v>15</v>
          </cell>
        </row>
        <row r="784">
          <cell r="B784">
            <v>98104</v>
          </cell>
          <cell r="C784">
            <v>0.42630000000000001</v>
          </cell>
          <cell r="D784">
            <v>0.37280000000000002</v>
          </cell>
          <cell r="E784">
            <v>2.3E-3</v>
          </cell>
          <cell r="F784">
            <v>5.1200000000000002E-2</v>
          </cell>
          <cell r="G784">
            <v>0</v>
          </cell>
          <cell r="H784">
            <v>4.5</v>
          </cell>
          <cell r="I784">
            <v>9</v>
          </cell>
          <cell r="J784">
            <v>15</v>
          </cell>
        </row>
        <row r="785">
          <cell r="B785">
            <v>98106</v>
          </cell>
          <cell r="C785">
            <v>0.67090000000000005</v>
          </cell>
          <cell r="D785">
            <v>0.62739999999999996</v>
          </cell>
          <cell r="E785">
            <v>4.2200000000000001E-2</v>
          </cell>
          <cell r="F785">
            <v>0</v>
          </cell>
          <cell r="G785">
            <v>1.1999999999999999E-3</v>
          </cell>
          <cell r="H785">
            <v>4.5</v>
          </cell>
          <cell r="I785">
            <v>9</v>
          </cell>
          <cell r="J785">
            <v>15</v>
          </cell>
        </row>
        <row r="786">
          <cell r="B786">
            <v>98111</v>
          </cell>
          <cell r="C786">
            <v>2.1646999999999998</v>
          </cell>
          <cell r="D786">
            <v>1.8284</v>
          </cell>
          <cell r="E786">
            <v>5.5399999999999998E-2</v>
          </cell>
          <cell r="F786">
            <v>0.2797</v>
          </cell>
          <cell r="G786">
            <v>1.1999999999999999E-3</v>
          </cell>
          <cell r="H786">
            <v>4.5</v>
          </cell>
          <cell r="I786">
            <v>9</v>
          </cell>
          <cell r="J786">
            <v>15</v>
          </cell>
        </row>
        <row r="787">
          <cell r="B787">
            <v>98101</v>
          </cell>
          <cell r="C787">
            <v>0.113</v>
          </cell>
          <cell r="D787">
            <v>0.10829999999999999</v>
          </cell>
          <cell r="E787">
            <v>4.7000000000000002E-3</v>
          </cell>
          <cell r="F787">
            <v>0</v>
          </cell>
          <cell r="G787">
            <v>0</v>
          </cell>
          <cell r="H787">
            <v>4.5</v>
          </cell>
          <cell r="I787">
            <v>9</v>
          </cell>
          <cell r="J787">
            <v>15</v>
          </cell>
        </row>
        <row r="788">
          <cell r="B788">
            <v>98097</v>
          </cell>
          <cell r="C788">
            <v>0.39610000000000001</v>
          </cell>
          <cell r="D788">
            <v>0.39240000000000003</v>
          </cell>
          <cell r="E788">
            <v>3.7000000000000002E-3</v>
          </cell>
          <cell r="F788">
            <v>0</v>
          </cell>
          <cell r="G788">
            <v>0</v>
          </cell>
          <cell r="H788">
            <v>4.5</v>
          </cell>
          <cell r="I788">
            <v>9</v>
          </cell>
          <cell r="J788">
            <v>15</v>
          </cell>
        </row>
        <row r="789">
          <cell r="B789">
            <v>98097</v>
          </cell>
          <cell r="C789">
            <v>0.44719999999999999</v>
          </cell>
          <cell r="D789">
            <v>0.35399999999999998</v>
          </cell>
          <cell r="E789">
            <v>9.1999999999999998E-3</v>
          </cell>
          <cell r="F789">
            <v>8.4000000000000005E-2</v>
          </cell>
          <cell r="G789">
            <v>0</v>
          </cell>
          <cell r="H789">
            <v>4.5</v>
          </cell>
          <cell r="I789">
            <v>9</v>
          </cell>
          <cell r="J789">
            <v>15</v>
          </cell>
        </row>
        <row r="790">
          <cell r="B790">
            <v>98098</v>
          </cell>
          <cell r="C790">
            <v>0.95630000000000004</v>
          </cell>
          <cell r="D790">
            <v>0.85470000000000002</v>
          </cell>
          <cell r="E790">
            <v>1.7600000000000001E-2</v>
          </cell>
          <cell r="F790">
            <v>8.4000000000000005E-2</v>
          </cell>
          <cell r="G790">
            <v>0</v>
          </cell>
          <cell r="H790">
            <v>4.5</v>
          </cell>
          <cell r="I790">
            <v>9</v>
          </cell>
          <cell r="J790">
            <v>15</v>
          </cell>
        </row>
        <row r="791">
          <cell r="B791">
            <v>98070</v>
          </cell>
          <cell r="C791">
            <v>0.79139999999999999</v>
          </cell>
          <cell r="D791">
            <v>0.69040000000000001</v>
          </cell>
          <cell r="E791">
            <v>3.2500000000000001E-2</v>
          </cell>
          <cell r="F791">
            <v>6.8500000000000005E-2</v>
          </cell>
          <cell r="G791">
            <v>0</v>
          </cell>
          <cell r="H791">
            <v>4.5</v>
          </cell>
          <cell r="I791">
            <v>9</v>
          </cell>
          <cell r="J791">
            <v>15</v>
          </cell>
        </row>
        <row r="792">
          <cell r="B792">
            <v>98027</v>
          </cell>
          <cell r="C792">
            <v>0.49390000000000001</v>
          </cell>
          <cell r="D792">
            <v>0.47049999999999997</v>
          </cell>
          <cell r="E792">
            <v>2.3400000000000001E-2</v>
          </cell>
          <cell r="F792">
            <v>0</v>
          </cell>
          <cell r="G792">
            <v>0</v>
          </cell>
          <cell r="H792">
            <v>4.5</v>
          </cell>
          <cell r="I792">
            <v>9</v>
          </cell>
          <cell r="J792">
            <v>15</v>
          </cell>
        </row>
        <row r="793">
          <cell r="B793">
            <v>98078</v>
          </cell>
          <cell r="C793">
            <v>0.46889999999999998</v>
          </cell>
          <cell r="D793">
            <v>0.43759999999999999</v>
          </cell>
          <cell r="E793">
            <v>3.1199999999999999E-2</v>
          </cell>
          <cell r="F793">
            <v>0</v>
          </cell>
          <cell r="G793">
            <v>0</v>
          </cell>
          <cell r="H793">
            <v>4.5</v>
          </cell>
          <cell r="I793">
            <v>9</v>
          </cell>
          <cell r="J793">
            <v>15</v>
          </cell>
        </row>
        <row r="794">
          <cell r="B794">
            <v>98058</v>
          </cell>
          <cell r="C794">
            <v>1.7542</v>
          </cell>
          <cell r="D794">
            <v>1.5985</v>
          </cell>
          <cell r="E794">
            <v>8.7099999999999997E-2</v>
          </cell>
          <cell r="F794">
            <v>6.8500000000000005E-2</v>
          </cell>
          <cell r="G794">
            <v>0</v>
          </cell>
          <cell r="H794">
            <v>4.5</v>
          </cell>
          <cell r="I794">
            <v>9</v>
          </cell>
          <cell r="J794">
            <v>15</v>
          </cell>
        </row>
        <row r="795">
          <cell r="B795">
            <v>98039</v>
          </cell>
          <cell r="C795">
            <v>1.0731999999999999</v>
          </cell>
          <cell r="D795">
            <v>1.0165999999999999</v>
          </cell>
          <cell r="E795">
            <v>5.6500000000000002E-2</v>
          </cell>
          <cell r="F795">
            <v>0</v>
          </cell>
          <cell r="G795">
            <v>0</v>
          </cell>
          <cell r="H795">
            <v>4.5</v>
          </cell>
          <cell r="I795">
            <v>9</v>
          </cell>
          <cell r="J795">
            <v>15</v>
          </cell>
        </row>
        <row r="796">
          <cell r="B796">
            <v>97997</v>
          </cell>
          <cell r="C796">
            <v>1.6875</v>
          </cell>
          <cell r="D796">
            <v>0.65569999999999995</v>
          </cell>
          <cell r="E796">
            <v>3.3000000000000002E-2</v>
          </cell>
          <cell r="F796">
            <v>0</v>
          </cell>
          <cell r="G796">
            <v>0.99880000000000002</v>
          </cell>
          <cell r="H796">
            <v>4.5</v>
          </cell>
          <cell r="I796">
            <v>9</v>
          </cell>
          <cell r="J796">
            <v>15</v>
          </cell>
        </row>
        <row r="797">
          <cell r="B797">
            <v>98029</v>
          </cell>
          <cell r="C797">
            <v>0.60129999999999995</v>
          </cell>
          <cell r="D797">
            <v>0.55959999999999999</v>
          </cell>
          <cell r="E797">
            <v>1.9800000000000002E-2</v>
          </cell>
          <cell r="F797">
            <v>2.1899999999999999E-2</v>
          </cell>
          <cell r="G797">
            <v>0</v>
          </cell>
          <cell r="H797">
            <v>4.5</v>
          </cell>
          <cell r="I797">
            <v>9</v>
          </cell>
          <cell r="J797">
            <v>15</v>
          </cell>
        </row>
        <row r="798">
          <cell r="B798">
            <v>98022</v>
          </cell>
          <cell r="C798">
            <v>3.3618000000000001</v>
          </cell>
          <cell r="D798">
            <v>2.2319</v>
          </cell>
          <cell r="E798">
            <v>0.10929999999999999</v>
          </cell>
          <cell r="F798">
            <v>2.1899999999999999E-2</v>
          </cell>
          <cell r="G798">
            <v>0.99850000000000005</v>
          </cell>
          <cell r="I798">
            <v>9</v>
          </cell>
          <cell r="J798">
            <v>15</v>
          </cell>
        </row>
        <row r="799">
          <cell r="B799">
            <v>98072</v>
          </cell>
          <cell r="C799">
            <v>8.2362000000000002</v>
          </cell>
          <cell r="D799">
            <v>6.5130999999999997</v>
          </cell>
          <cell r="E799">
            <v>0.26939999999999997</v>
          </cell>
          <cell r="F799">
            <v>0.45419999999999999</v>
          </cell>
          <cell r="G799">
            <v>0.99919999999999998</v>
          </cell>
          <cell r="J799">
            <v>15</v>
          </cell>
        </row>
        <row r="801">
          <cell r="B801" t="str">
            <v>Evolução FEC Conjunto Santana</v>
          </cell>
        </row>
        <row r="802">
          <cell r="B802" t="str">
            <v>CONSUM</v>
          </cell>
          <cell r="C802" t="str">
            <v>TOTAL</v>
          </cell>
          <cell r="D802" t="str">
            <v>NPROG</v>
          </cell>
          <cell r="E802" t="str">
            <v>PROG</v>
          </cell>
          <cell r="F802" t="str">
            <v>SUBT INT</v>
          </cell>
          <cell r="G802" t="str">
            <v>SUBT EXT</v>
          </cell>
          <cell r="H802" t="str">
            <v>Padrão Mensal = 2,1</v>
          </cell>
          <cell r="I802" t="str">
            <v>Padrão Trimestral = 4,2</v>
          </cell>
          <cell r="J802" t="str">
            <v>Padrão Anual = 7</v>
          </cell>
        </row>
        <row r="803">
          <cell r="B803">
            <v>96602</v>
          </cell>
          <cell r="C803">
            <v>0.36630000000000001</v>
          </cell>
          <cell r="D803">
            <v>0.33660000000000001</v>
          </cell>
          <cell r="E803">
            <v>2.41E-2</v>
          </cell>
          <cell r="F803">
            <v>5.4999999999999997E-3</v>
          </cell>
          <cell r="G803">
            <v>0</v>
          </cell>
          <cell r="H803">
            <v>2.1</v>
          </cell>
          <cell r="I803">
            <v>4.2</v>
          </cell>
          <cell r="J803">
            <v>7</v>
          </cell>
        </row>
        <row r="804">
          <cell r="B804">
            <v>96602</v>
          </cell>
          <cell r="C804">
            <v>0.3105</v>
          </cell>
          <cell r="D804">
            <v>0.26479999999999998</v>
          </cell>
          <cell r="E804">
            <v>4.5600000000000002E-2</v>
          </cell>
          <cell r="F804">
            <v>0</v>
          </cell>
          <cell r="G804">
            <v>0</v>
          </cell>
          <cell r="H804">
            <v>2.1</v>
          </cell>
          <cell r="I804">
            <v>4.2</v>
          </cell>
          <cell r="J804">
            <v>7</v>
          </cell>
        </row>
        <row r="805">
          <cell r="B805">
            <v>96613</v>
          </cell>
          <cell r="C805">
            <v>0.96870000000000001</v>
          </cell>
          <cell r="D805">
            <v>0.34429999999999999</v>
          </cell>
          <cell r="E805">
            <v>1.7399999999999999E-2</v>
          </cell>
          <cell r="F805">
            <v>0.29399999999999998</v>
          </cell>
          <cell r="G805">
            <v>0.313</v>
          </cell>
          <cell r="H805">
            <v>2.1</v>
          </cell>
          <cell r="I805">
            <v>4.2</v>
          </cell>
          <cell r="J805">
            <v>7</v>
          </cell>
        </row>
        <row r="806">
          <cell r="B806">
            <v>96606</v>
          </cell>
          <cell r="C806">
            <v>1.6455</v>
          </cell>
          <cell r="D806">
            <v>0.94569999999999999</v>
          </cell>
          <cell r="E806">
            <v>8.7099999999999997E-2</v>
          </cell>
          <cell r="F806">
            <v>0.29949999999999999</v>
          </cell>
          <cell r="G806">
            <v>0.313</v>
          </cell>
          <cell r="H806">
            <v>2.1</v>
          </cell>
          <cell r="I806">
            <v>4.2</v>
          </cell>
          <cell r="J806">
            <v>7</v>
          </cell>
        </row>
        <row r="807">
          <cell r="B807">
            <v>96522</v>
          </cell>
          <cell r="C807">
            <v>0.08</v>
          </cell>
          <cell r="D807">
            <v>5.6099999999999997E-2</v>
          </cell>
          <cell r="E807">
            <v>2.3900000000000001E-2</v>
          </cell>
          <cell r="F807">
            <v>0</v>
          </cell>
          <cell r="G807">
            <v>0</v>
          </cell>
          <cell r="H807">
            <v>2.1</v>
          </cell>
          <cell r="I807">
            <v>4.2</v>
          </cell>
          <cell r="J807">
            <v>7</v>
          </cell>
        </row>
        <row r="808">
          <cell r="B808">
            <v>96522</v>
          </cell>
          <cell r="C808">
            <v>0.1205</v>
          </cell>
          <cell r="D808">
            <v>0.1079</v>
          </cell>
          <cell r="E808">
            <v>1.26E-2</v>
          </cell>
          <cell r="F808">
            <v>0</v>
          </cell>
          <cell r="G808">
            <v>0</v>
          </cell>
          <cell r="H808">
            <v>2.1</v>
          </cell>
          <cell r="I808">
            <v>4.2</v>
          </cell>
          <cell r="J808">
            <v>7</v>
          </cell>
        </row>
        <row r="809">
          <cell r="B809">
            <v>96522</v>
          </cell>
          <cell r="C809">
            <v>0.18579999999999999</v>
          </cell>
          <cell r="D809">
            <v>0.16400000000000001</v>
          </cell>
          <cell r="E809">
            <v>2.18E-2</v>
          </cell>
          <cell r="F809">
            <v>0</v>
          </cell>
          <cell r="G809">
            <v>0</v>
          </cell>
          <cell r="H809">
            <v>2.1</v>
          </cell>
          <cell r="I809">
            <v>4.2</v>
          </cell>
          <cell r="J809">
            <v>7</v>
          </cell>
        </row>
        <row r="810">
          <cell r="B810">
            <v>96522</v>
          </cell>
          <cell r="C810">
            <v>0.38629999999999998</v>
          </cell>
          <cell r="D810">
            <v>0.32800000000000001</v>
          </cell>
          <cell r="E810">
            <v>5.8299999999999998E-2</v>
          </cell>
          <cell r="F810">
            <v>0</v>
          </cell>
          <cell r="G810">
            <v>0</v>
          </cell>
          <cell r="H810">
            <v>2.1</v>
          </cell>
          <cell r="I810">
            <v>4.2</v>
          </cell>
          <cell r="J810">
            <v>7</v>
          </cell>
        </row>
        <row r="811">
          <cell r="B811">
            <v>96514</v>
          </cell>
          <cell r="C811">
            <v>0.76539999999999997</v>
          </cell>
          <cell r="D811">
            <v>0.16639999999999999</v>
          </cell>
          <cell r="E811">
            <v>1.8200000000000001E-2</v>
          </cell>
          <cell r="F811">
            <v>0.58069999999999999</v>
          </cell>
          <cell r="G811">
            <v>0</v>
          </cell>
          <cell r="H811">
            <v>2.1</v>
          </cell>
          <cell r="I811">
            <v>4.2</v>
          </cell>
          <cell r="J811">
            <v>7</v>
          </cell>
        </row>
        <row r="812">
          <cell r="B812">
            <v>96530</v>
          </cell>
          <cell r="C812">
            <v>0.2014</v>
          </cell>
          <cell r="D812">
            <v>0.1482</v>
          </cell>
          <cell r="E812">
            <v>3.8300000000000001E-2</v>
          </cell>
          <cell r="F812">
            <v>1.49E-2</v>
          </cell>
          <cell r="G812">
            <v>0</v>
          </cell>
          <cell r="H812">
            <v>2.1</v>
          </cell>
          <cell r="I812">
            <v>4.2</v>
          </cell>
          <cell r="J812">
            <v>7</v>
          </cell>
        </row>
        <row r="813">
          <cell r="B813">
            <v>96437</v>
          </cell>
          <cell r="C813">
            <v>0.63300000000000001</v>
          </cell>
          <cell r="D813">
            <v>0.17699999999999999</v>
          </cell>
          <cell r="E813">
            <v>2.3099999999999999E-2</v>
          </cell>
          <cell r="F813">
            <v>0.11940000000000001</v>
          </cell>
          <cell r="G813">
            <v>0.31340000000000001</v>
          </cell>
          <cell r="H813">
            <v>2.1</v>
          </cell>
          <cell r="I813">
            <v>4.2</v>
          </cell>
          <cell r="J813">
            <v>7</v>
          </cell>
        </row>
        <row r="814">
          <cell r="B814">
            <v>96494</v>
          </cell>
          <cell r="C814">
            <v>1.5996999999999999</v>
          </cell>
          <cell r="D814">
            <v>0.49159999999999998</v>
          </cell>
          <cell r="E814">
            <v>7.9600000000000004E-2</v>
          </cell>
          <cell r="F814">
            <v>0.71509999999999996</v>
          </cell>
          <cell r="G814">
            <v>0.31319999999999998</v>
          </cell>
          <cell r="H814">
            <v>2.1</v>
          </cell>
          <cell r="I814">
            <v>4.2</v>
          </cell>
          <cell r="J814">
            <v>7</v>
          </cell>
        </row>
        <row r="815">
          <cell r="B815">
            <v>96414</v>
          </cell>
          <cell r="C815">
            <v>0.16500000000000001</v>
          </cell>
          <cell r="D815">
            <v>0.13900000000000001</v>
          </cell>
          <cell r="E815">
            <v>2.5999999999999999E-2</v>
          </cell>
          <cell r="F815">
            <v>0</v>
          </cell>
          <cell r="G815">
            <v>0</v>
          </cell>
          <cell r="H815">
            <v>2.1</v>
          </cell>
          <cell r="I815">
            <v>4.2</v>
          </cell>
          <cell r="J815">
            <v>7</v>
          </cell>
        </row>
        <row r="816">
          <cell r="B816">
            <v>96396</v>
          </cell>
          <cell r="C816">
            <v>0.31159999999999999</v>
          </cell>
          <cell r="D816">
            <v>0.28029999999999999</v>
          </cell>
          <cell r="E816">
            <v>1.2E-2</v>
          </cell>
          <cell r="F816">
            <v>0</v>
          </cell>
          <cell r="G816">
            <v>1.9300000000000001E-2</v>
          </cell>
          <cell r="H816">
            <v>2.1</v>
          </cell>
          <cell r="I816">
            <v>4.2</v>
          </cell>
          <cell r="J816">
            <v>7</v>
          </cell>
        </row>
        <row r="817">
          <cell r="B817">
            <v>96377</v>
          </cell>
          <cell r="C817">
            <v>0.1225</v>
          </cell>
          <cell r="D817">
            <v>0.1109</v>
          </cell>
          <cell r="E817">
            <v>1.1599999999999999E-2</v>
          </cell>
          <cell r="F817">
            <v>0</v>
          </cell>
          <cell r="G817">
            <v>0</v>
          </cell>
          <cell r="H817">
            <v>2.1</v>
          </cell>
          <cell r="I817">
            <v>4.2</v>
          </cell>
          <cell r="J817">
            <v>7</v>
          </cell>
        </row>
        <row r="818">
          <cell r="B818">
            <v>96396</v>
          </cell>
          <cell r="C818">
            <v>0.59909999999999997</v>
          </cell>
          <cell r="D818">
            <v>0.5302</v>
          </cell>
          <cell r="E818">
            <v>4.9599999999999998E-2</v>
          </cell>
          <cell r="F818">
            <v>0</v>
          </cell>
          <cell r="G818">
            <v>1.9300000000000001E-2</v>
          </cell>
          <cell r="I818">
            <v>4.2</v>
          </cell>
          <cell r="J818">
            <v>7</v>
          </cell>
        </row>
        <row r="819">
          <cell r="B819">
            <v>96504</v>
          </cell>
          <cell r="C819">
            <v>4.2316000000000003</v>
          </cell>
          <cell r="D819">
            <v>2.2959000000000001</v>
          </cell>
          <cell r="E819">
            <v>0.27460000000000001</v>
          </cell>
          <cell r="F819">
            <v>1.0147999999999999</v>
          </cell>
          <cell r="G819">
            <v>0.64580000000000004</v>
          </cell>
          <cell r="J819">
            <v>7</v>
          </cell>
        </row>
        <row r="821">
          <cell r="B821" t="str">
            <v>Evolução FEC Conjunto Santo Amaro</v>
          </cell>
        </row>
        <row r="822">
          <cell r="B822" t="str">
            <v>CONSUM</v>
          </cell>
          <cell r="C822" t="str">
            <v>TOTAL</v>
          </cell>
          <cell r="D822" t="str">
            <v>NPROG</v>
          </cell>
          <cell r="E822" t="str">
            <v>PROG</v>
          </cell>
          <cell r="F822" t="str">
            <v>SUBT INT</v>
          </cell>
          <cell r="G822" t="str">
            <v>SUBT EXT</v>
          </cell>
          <cell r="H822" t="str">
            <v>Padrão Mensal = 2,1</v>
          </cell>
          <cell r="I822" t="str">
            <v>Padrão Trimestral = 4,2</v>
          </cell>
          <cell r="J822" t="str">
            <v>Padrão Anual = 7</v>
          </cell>
        </row>
        <row r="823">
          <cell r="B823">
            <v>180120</v>
          </cell>
          <cell r="C823">
            <v>0.40600000000000003</v>
          </cell>
          <cell r="D823">
            <v>0.38619999999999999</v>
          </cell>
          <cell r="E823">
            <v>1.9800000000000002E-2</v>
          </cell>
          <cell r="F823">
            <v>0</v>
          </cell>
          <cell r="G823">
            <v>0</v>
          </cell>
          <cell r="H823">
            <v>2.1</v>
          </cell>
          <cell r="I823">
            <v>4.2</v>
          </cell>
          <cell r="J823">
            <v>7</v>
          </cell>
        </row>
        <row r="824">
          <cell r="B824">
            <v>180062</v>
          </cell>
          <cell r="C824">
            <v>0.46329999999999999</v>
          </cell>
          <cell r="D824">
            <v>0.41120000000000001</v>
          </cell>
          <cell r="E824">
            <v>1.9300000000000001E-2</v>
          </cell>
          <cell r="F824">
            <v>3.27E-2</v>
          </cell>
          <cell r="G824">
            <v>0</v>
          </cell>
          <cell r="H824">
            <v>2.1</v>
          </cell>
          <cell r="I824">
            <v>4.2</v>
          </cell>
          <cell r="J824">
            <v>7</v>
          </cell>
        </row>
        <row r="825">
          <cell r="B825">
            <v>180071</v>
          </cell>
          <cell r="C825">
            <v>0.49330000000000002</v>
          </cell>
          <cell r="D825">
            <v>0.4783</v>
          </cell>
          <cell r="E825">
            <v>1.5100000000000001E-2</v>
          </cell>
          <cell r="F825">
            <v>0</v>
          </cell>
          <cell r="G825">
            <v>0</v>
          </cell>
          <cell r="H825">
            <v>2.1</v>
          </cell>
          <cell r="I825">
            <v>4.2</v>
          </cell>
          <cell r="J825">
            <v>7</v>
          </cell>
        </row>
        <row r="826">
          <cell r="B826">
            <v>180084</v>
          </cell>
          <cell r="C826">
            <v>1.3626</v>
          </cell>
          <cell r="D826">
            <v>1.2757000000000001</v>
          </cell>
          <cell r="E826">
            <v>5.4199999999999998E-2</v>
          </cell>
          <cell r="F826">
            <v>3.27E-2</v>
          </cell>
          <cell r="G826">
            <v>0</v>
          </cell>
          <cell r="H826">
            <v>2.1</v>
          </cell>
          <cell r="I826">
            <v>4.2</v>
          </cell>
          <cell r="J826">
            <v>7</v>
          </cell>
        </row>
        <row r="827">
          <cell r="B827">
            <v>180009</v>
          </cell>
          <cell r="C827">
            <v>0.1663</v>
          </cell>
          <cell r="D827">
            <v>0.15079999999999999</v>
          </cell>
          <cell r="E827">
            <v>1.54E-2</v>
          </cell>
          <cell r="F827">
            <v>0</v>
          </cell>
          <cell r="G827">
            <v>0</v>
          </cell>
          <cell r="H827">
            <v>2.1</v>
          </cell>
          <cell r="I827">
            <v>4.2</v>
          </cell>
          <cell r="J827">
            <v>7</v>
          </cell>
        </row>
        <row r="828">
          <cell r="B828">
            <v>180009</v>
          </cell>
          <cell r="C828">
            <v>0.16830000000000001</v>
          </cell>
          <cell r="D828">
            <v>0.152</v>
          </cell>
          <cell r="E828">
            <v>1.6199999999999999E-2</v>
          </cell>
          <cell r="F828">
            <v>0</v>
          </cell>
          <cell r="G828">
            <v>0</v>
          </cell>
          <cell r="H828">
            <v>2.1</v>
          </cell>
          <cell r="I828">
            <v>4.2</v>
          </cell>
          <cell r="J828">
            <v>7</v>
          </cell>
        </row>
        <row r="829">
          <cell r="B829">
            <v>180009</v>
          </cell>
          <cell r="C829">
            <v>0.38850000000000001</v>
          </cell>
          <cell r="D829">
            <v>0.2177</v>
          </cell>
          <cell r="E829">
            <v>1.6E-2</v>
          </cell>
          <cell r="F829">
            <v>0.15479999999999999</v>
          </cell>
          <cell r="G829">
            <v>0</v>
          </cell>
          <cell r="H829">
            <v>2.1</v>
          </cell>
          <cell r="I829">
            <v>4.2</v>
          </cell>
          <cell r="J829">
            <v>7</v>
          </cell>
        </row>
        <row r="830">
          <cell r="B830">
            <v>180009</v>
          </cell>
          <cell r="C830">
            <v>0.72309999999999997</v>
          </cell>
          <cell r="D830">
            <v>0.52049999999999996</v>
          </cell>
          <cell r="E830">
            <v>4.7600000000000003E-2</v>
          </cell>
          <cell r="F830">
            <v>0.15479999999999999</v>
          </cell>
          <cell r="G830">
            <v>0</v>
          </cell>
          <cell r="H830">
            <v>2.1</v>
          </cell>
          <cell r="I830">
            <v>4.2</v>
          </cell>
          <cell r="J830">
            <v>7</v>
          </cell>
        </row>
        <row r="831">
          <cell r="B831">
            <v>179991</v>
          </cell>
          <cell r="C831">
            <v>0.45829999999999999</v>
          </cell>
          <cell r="D831">
            <v>0.40939999999999999</v>
          </cell>
          <cell r="E831">
            <v>1.61E-2</v>
          </cell>
          <cell r="F831">
            <v>3.2800000000000003E-2</v>
          </cell>
          <cell r="G831">
            <v>0</v>
          </cell>
          <cell r="H831">
            <v>2.1</v>
          </cell>
          <cell r="I831">
            <v>4.2</v>
          </cell>
          <cell r="J831">
            <v>7</v>
          </cell>
        </row>
        <row r="832">
          <cell r="B832">
            <v>179868</v>
          </cell>
          <cell r="C832">
            <v>0.36849999999999999</v>
          </cell>
          <cell r="D832">
            <v>0.28179999999999999</v>
          </cell>
          <cell r="E832">
            <v>1.9699999999999999E-2</v>
          </cell>
          <cell r="F832">
            <v>6.7000000000000004E-2</v>
          </cell>
          <cell r="G832">
            <v>0</v>
          </cell>
          <cell r="H832">
            <v>2.1</v>
          </cell>
          <cell r="I832">
            <v>4.2</v>
          </cell>
          <cell r="J832">
            <v>7</v>
          </cell>
        </row>
        <row r="833">
          <cell r="B833">
            <v>179858</v>
          </cell>
          <cell r="C833">
            <v>0.57150000000000001</v>
          </cell>
          <cell r="D833">
            <v>0.55679999999999996</v>
          </cell>
          <cell r="E833">
            <v>1.4800000000000001E-2</v>
          </cell>
          <cell r="F833">
            <v>0</v>
          </cell>
          <cell r="G833">
            <v>0</v>
          </cell>
          <cell r="H833">
            <v>2.1</v>
          </cell>
          <cell r="I833">
            <v>4.2</v>
          </cell>
          <cell r="J833">
            <v>7</v>
          </cell>
        </row>
        <row r="834">
          <cell r="B834">
            <v>179906</v>
          </cell>
          <cell r="C834">
            <v>1.3983000000000001</v>
          </cell>
          <cell r="D834">
            <v>1.248</v>
          </cell>
          <cell r="E834">
            <v>5.0599999999999999E-2</v>
          </cell>
          <cell r="F834">
            <v>9.98E-2</v>
          </cell>
          <cell r="G834">
            <v>0</v>
          </cell>
          <cell r="H834">
            <v>2.1</v>
          </cell>
          <cell r="I834">
            <v>4.2</v>
          </cell>
          <cell r="J834">
            <v>7</v>
          </cell>
        </row>
        <row r="835">
          <cell r="B835">
            <v>179799</v>
          </cell>
          <cell r="C835">
            <v>0.26590000000000003</v>
          </cell>
          <cell r="D835">
            <v>0.25580000000000003</v>
          </cell>
          <cell r="E835">
            <v>1.01E-2</v>
          </cell>
          <cell r="F835">
            <v>0</v>
          </cell>
          <cell r="G835">
            <v>0</v>
          </cell>
          <cell r="H835">
            <v>2.1</v>
          </cell>
          <cell r="I835">
            <v>4.2</v>
          </cell>
          <cell r="J835">
            <v>7</v>
          </cell>
        </row>
        <row r="836">
          <cell r="B836">
            <v>179754</v>
          </cell>
          <cell r="C836">
            <v>0.24030000000000001</v>
          </cell>
          <cell r="D836">
            <v>0.2339</v>
          </cell>
          <cell r="E836">
            <v>5.8999999999999999E-3</v>
          </cell>
          <cell r="F836">
            <v>5.9999999999999995E-4</v>
          </cell>
          <cell r="G836">
            <v>0</v>
          </cell>
          <cell r="H836">
            <v>2.1</v>
          </cell>
          <cell r="I836">
            <v>4.2</v>
          </cell>
          <cell r="J836">
            <v>7</v>
          </cell>
        </row>
        <row r="837">
          <cell r="B837">
            <v>179747</v>
          </cell>
          <cell r="C837">
            <v>0.78249999999999997</v>
          </cell>
          <cell r="D837">
            <v>0.751</v>
          </cell>
          <cell r="E837">
            <v>1.61E-2</v>
          </cell>
          <cell r="F837">
            <v>1.54E-2</v>
          </cell>
          <cell r="G837">
            <v>0</v>
          </cell>
          <cell r="H837">
            <v>2.1</v>
          </cell>
          <cell r="I837">
            <v>4.2</v>
          </cell>
          <cell r="J837">
            <v>7</v>
          </cell>
        </row>
        <row r="838">
          <cell r="B838">
            <v>179767</v>
          </cell>
          <cell r="C838">
            <v>1.2886</v>
          </cell>
          <cell r="D838">
            <v>1.2405999999999999</v>
          </cell>
          <cell r="E838">
            <v>3.2099999999999997E-2</v>
          </cell>
          <cell r="F838">
            <v>1.6E-2</v>
          </cell>
          <cell r="G838">
            <v>0</v>
          </cell>
          <cell r="I838">
            <v>4.2</v>
          </cell>
          <cell r="J838">
            <v>7</v>
          </cell>
        </row>
        <row r="839">
          <cell r="B839">
            <v>179941</v>
          </cell>
          <cell r="C839">
            <v>4.7725</v>
          </cell>
          <cell r="D839">
            <v>4.2846000000000002</v>
          </cell>
          <cell r="E839">
            <v>0.1845</v>
          </cell>
          <cell r="F839">
            <v>0.30330000000000001</v>
          </cell>
          <cell r="G839">
            <v>0</v>
          </cell>
          <cell r="J839">
            <v>7</v>
          </cell>
        </row>
        <row r="841">
          <cell r="B841" t="str">
            <v>Evolução FEC Conjunto Santo André</v>
          </cell>
        </row>
        <row r="842">
          <cell r="B842" t="str">
            <v>CONSUM</v>
          </cell>
          <cell r="C842" t="str">
            <v>TOTAL</v>
          </cell>
          <cell r="D842" t="str">
            <v>NPROG</v>
          </cell>
          <cell r="E842" t="str">
            <v>PROG</v>
          </cell>
          <cell r="F842" t="str">
            <v>SUBT INT</v>
          </cell>
          <cell r="G842" t="str">
            <v>SUBT EXT</v>
          </cell>
          <cell r="H842" t="str">
            <v>Padrão Mensal = 2</v>
          </cell>
          <cell r="I842" t="str">
            <v>Padrão Trimestral = 3,6</v>
          </cell>
          <cell r="J842" t="str">
            <v>Padrão Anual = 6</v>
          </cell>
        </row>
        <row r="843">
          <cell r="B843">
            <v>227779</v>
          </cell>
          <cell r="C843">
            <v>0.25009999999999999</v>
          </cell>
          <cell r="D843">
            <v>0.23599999999999999</v>
          </cell>
          <cell r="E843">
            <v>1.41E-2</v>
          </cell>
          <cell r="F843">
            <v>0</v>
          </cell>
          <cell r="G843">
            <v>0</v>
          </cell>
          <cell r="H843">
            <v>2</v>
          </cell>
          <cell r="I843">
            <v>3.6</v>
          </cell>
          <cell r="J843">
            <v>6</v>
          </cell>
        </row>
        <row r="844">
          <cell r="B844">
            <v>227840</v>
          </cell>
          <cell r="C844">
            <v>0.2586</v>
          </cell>
          <cell r="D844">
            <v>0.24510000000000001</v>
          </cell>
          <cell r="E844">
            <v>1.35E-2</v>
          </cell>
          <cell r="F844">
            <v>0</v>
          </cell>
          <cell r="G844">
            <v>0</v>
          </cell>
          <cell r="H844">
            <v>2</v>
          </cell>
          <cell r="I844">
            <v>3.6</v>
          </cell>
          <cell r="J844">
            <v>6</v>
          </cell>
        </row>
        <row r="845">
          <cell r="B845">
            <v>227845</v>
          </cell>
          <cell r="C845">
            <v>0.36549999999999999</v>
          </cell>
          <cell r="D845">
            <v>0.34870000000000001</v>
          </cell>
          <cell r="E845">
            <v>1.11E-2</v>
          </cell>
          <cell r="F845">
            <v>5.7000000000000002E-3</v>
          </cell>
          <cell r="G845">
            <v>0</v>
          </cell>
          <cell r="H845">
            <v>2</v>
          </cell>
          <cell r="I845">
            <v>3.6</v>
          </cell>
          <cell r="J845">
            <v>6</v>
          </cell>
        </row>
        <row r="846">
          <cell r="B846">
            <v>227821</v>
          </cell>
          <cell r="C846">
            <v>0.87419999999999998</v>
          </cell>
          <cell r="D846">
            <v>0.82979999999999998</v>
          </cell>
          <cell r="E846">
            <v>3.8699999999999998E-2</v>
          </cell>
          <cell r="F846">
            <v>5.7000000000000002E-3</v>
          </cell>
          <cell r="G846">
            <v>0</v>
          </cell>
          <cell r="H846">
            <v>2</v>
          </cell>
          <cell r="I846">
            <v>3.6</v>
          </cell>
          <cell r="J846">
            <v>6</v>
          </cell>
        </row>
        <row r="847">
          <cell r="B847">
            <v>227819</v>
          </cell>
          <cell r="C847">
            <v>0.23380000000000001</v>
          </cell>
          <cell r="D847">
            <v>8.7599999999999997E-2</v>
          </cell>
          <cell r="E847">
            <v>1.5900000000000001E-2</v>
          </cell>
          <cell r="F847">
            <v>0.1303</v>
          </cell>
          <cell r="G847">
            <v>0</v>
          </cell>
          <cell r="H847">
            <v>2</v>
          </cell>
          <cell r="I847">
            <v>3.6</v>
          </cell>
          <cell r="J847">
            <v>6</v>
          </cell>
        </row>
        <row r="848">
          <cell r="B848">
            <v>227819</v>
          </cell>
          <cell r="C848">
            <v>0.50729999999999997</v>
          </cell>
          <cell r="D848">
            <v>0.21809999999999999</v>
          </cell>
          <cell r="E848">
            <v>8.6999999999999994E-3</v>
          </cell>
          <cell r="F848">
            <v>0.28060000000000002</v>
          </cell>
          <cell r="G848">
            <v>0</v>
          </cell>
          <cell r="H848">
            <v>2</v>
          </cell>
          <cell r="I848">
            <v>3.6</v>
          </cell>
          <cell r="J848">
            <v>6</v>
          </cell>
        </row>
        <row r="849">
          <cell r="B849">
            <v>227819</v>
          </cell>
          <cell r="C849">
            <v>9.2200000000000004E-2</v>
          </cell>
          <cell r="D849">
            <v>8.4199999999999997E-2</v>
          </cell>
          <cell r="E849">
            <v>8.0000000000000002E-3</v>
          </cell>
          <cell r="F849">
            <v>0</v>
          </cell>
          <cell r="G849">
            <v>0</v>
          </cell>
          <cell r="H849">
            <v>2</v>
          </cell>
          <cell r="I849">
            <v>3.6</v>
          </cell>
          <cell r="J849">
            <v>6</v>
          </cell>
        </row>
        <row r="850">
          <cell r="B850">
            <v>227819</v>
          </cell>
          <cell r="C850">
            <v>0.83330000000000004</v>
          </cell>
          <cell r="D850">
            <v>0.38990000000000002</v>
          </cell>
          <cell r="E850">
            <v>3.2599999999999997E-2</v>
          </cell>
          <cell r="F850">
            <v>0.41089999999999999</v>
          </cell>
          <cell r="G850">
            <v>0</v>
          </cell>
          <cell r="H850">
            <v>2</v>
          </cell>
          <cell r="I850">
            <v>3.6</v>
          </cell>
          <cell r="J850">
            <v>6</v>
          </cell>
        </row>
        <row r="851">
          <cell r="B851">
            <v>227845</v>
          </cell>
          <cell r="C851">
            <v>0.3291</v>
          </cell>
          <cell r="D851">
            <v>0.31659999999999999</v>
          </cell>
          <cell r="E851">
            <v>1.26E-2</v>
          </cell>
          <cell r="F851">
            <v>0</v>
          </cell>
          <cell r="G851">
            <v>0</v>
          </cell>
          <cell r="H851">
            <v>2</v>
          </cell>
          <cell r="I851">
            <v>3.6</v>
          </cell>
          <cell r="J851">
            <v>6</v>
          </cell>
        </row>
        <row r="852">
          <cell r="B852">
            <v>227639</v>
          </cell>
          <cell r="C852">
            <v>0.2928</v>
          </cell>
          <cell r="D852">
            <v>0.26519999999999999</v>
          </cell>
          <cell r="E852">
            <v>2.7699999999999999E-2</v>
          </cell>
          <cell r="F852">
            <v>0</v>
          </cell>
          <cell r="G852">
            <v>0</v>
          </cell>
          <cell r="H852">
            <v>2</v>
          </cell>
          <cell r="I852">
            <v>3.6</v>
          </cell>
          <cell r="J852">
            <v>6</v>
          </cell>
        </row>
        <row r="853">
          <cell r="B853">
            <v>227494</v>
          </cell>
          <cell r="C853">
            <v>0.37509999999999999</v>
          </cell>
          <cell r="D853">
            <v>0.26619999999999999</v>
          </cell>
          <cell r="E853">
            <v>5.1999999999999998E-3</v>
          </cell>
          <cell r="F853">
            <v>0.1037</v>
          </cell>
          <cell r="G853">
            <v>0</v>
          </cell>
          <cell r="H853">
            <v>2</v>
          </cell>
          <cell r="I853">
            <v>3.6</v>
          </cell>
          <cell r="J853">
            <v>6</v>
          </cell>
        </row>
        <row r="854">
          <cell r="B854">
            <v>227659</v>
          </cell>
          <cell r="C854">
            <v>0.997</v>
          </cell>
          <cell r="D854">
            <v>0.84799999999999998</v>
          </cell>
          <cell r="E854">
            <v>4.5499999999999999E-2</v>
          </cell>
          <cell r="F854">
            <v>0.1036</v>
          </cell>
          <cell r="G854">
            <v>0</v>
          </cell>
          <cell r="H854">
            <v>2</v>
          </cell>
          <cell r="I854">
            <v>3.6</v>
          </cell>
          <cell r="J854">
            <v>6</v>
          </cell>
        </row>
        <row r="855">
          <cell r="B855">
            <v>227419</v>
          </cell>
          <cell r="C855">
            <v>0.2167</v>
          </cell>
          <cell r="D855">
            <v>0.2094</v>
          </cell>
          <cell r="E855">
            <v>7.3000000000000001E-3</v>
          </cell>
          <cell r="F855">
            <v>0</v>
          </cell>
          <cell r="G855">
            <v>0</v>
          </cell>
          <cell r="H855">
            <v>2</v>
          </cell>
          <cell r="I855">
            <v>3.6</v>
          </cell>
          <cell r="J855">
            <v>6</v>
          </cell>
        </row>
        <row r="856">
          <cell r="B856">
            <v>227305</v>
          </cell>
          <cell r="C856">
            <v>0.4748</v>
          </cell>
          <cell r="D856">
            <v>0.4405</v>
          </cell>
          <cell r="E856">
            <v>7.3000000000000001E-3</v>
          </cell>
          <cell r="F856">
            <v>0</v>
          </cell>
          <cell r="G856">
            <v>2.69E-2</v>
          </cell>
          <cell r="H856">
            <v>2</v>
          </cell>
          <cell r="I856">
            <v>3.6</v>
          </cell>
          <cell r="J856">
            <v>6</v>
          </cell>
        </row>
        <row r="857">
          <cell r="B857">
            <v>227552</v>
          </cell>
          <cell r="C857">
            <v>0.50719999999999998</v>
          </cell>
          <cell r="D857">
            <v>0.48459999999999998</v>
          </cell>
          <cell r="E857">
            <v>1.7299999999999999E-2</v>
          </cell>
          <cell r="F857">
            <v>5.4000000000000003E-3</v>
          </cell>
          <cell r="G857">
            <v>0</v>
          </cell>
          <cell r="H857">
            <v>2</v>
          </cell>
          <cell r="I857">
            <v>3.6</v>
          </cell>
          <cell r="J857">
            <v>6</v>
          </cell>
        </row>
        <row r="858">
          <cell r="B858">
            <v>227425</v>
          </cell>
          <cell r="C858">
            <v>1.1987000000000001</v>
          </cell>
          <cell r="D858">
            <v>1.1345000000000001</v>
          </cell>
          <cell r="E858">
            <v>3.1899999999999998E-2</v>
          </cell>
          <cell r="F858">
            <v>5.4000000000000003E-3</v>
          </cell>
          <cell r="G858">
            <v>2.69E-2</v>
          </cell>
          <cell r="I858">
            <v>3.6</v>
          </cell>
          <cell r="J858">
            <v>6</v>
          </cell>
        </row>
        <row r="859">
          <cell r="B859">
            <v>227681</v>
          </cell>
          <cell r="C859">
            <v>3.9028</v>
          </cell>
          <cell r="D859">
            <v>3.2017000000000002</v>
          </cell>
          <cell r="E859">
            <v>0.1487</v>
          </cell>
          <cell r="F859">
            <v>0.52590000000000003</v>
          </cell>
          <cell r="G859">
            <v>2.69E-2</v>
          </cell>
          <cell r="J859">
            <v>6</v>
          </cell>
        </row>
        <row r="861">
          <cell r="B861" t="str">
            <v>Evolução FEC Conjunto Santo André - Represa</v>
          </cell>
        </row>
        <row r="862">
          <cell r="B862" t="str">
            <v>CONSUM</v>
          </cell>
          <cell r="C862" t="str">
            <v>TOTAL</v>
          </cell>
          <cell r="D862" t="str">
            <v>NPROG</v>
          </cell>
          <cell r="E862" t="str">
            <v>PROG</v>
          </cell>
          <cell r="F862" t="str">
            <v>SUBT INT</v>
          </cell>
          <cell r="G862" t="str">
            <v>SUBT EXT</v>
          </cell>
          <cell r="H862" t="str">
            <v>Padrão Mensal = 3</v>
          </cell>
          <cell r="I862" t="str">
            <v>Padrão Trimestral = 6</v>
          </cell>
          <cell r="J862" t="str">
            <v>Padrão Anual = 10</v>
          </cell>
        </row>
        <row r="863">
          <cell r="B863">
            <v>7218</v>
          </cell>
          <cell r="C863">
            <v>1.9608000000000001</v>
          </cell>
          <cell r="D863">
            <v>1.9159999999999999</v>
          </cell>
          <cell r="E863">
            <v>4.4699999999999997E-2</v>
          </cell>
          <cell r="F863">
            <v>0</v>
          </cell>
          <cell r="G863">
            <v>0</v>
          </cell>
          <cell r="H863">
            <v>3</v>
          </cell>
          <cell r="I863">
            <v>6</v>
          </cell>
          <cell r="J863">
            <v>10</v>
          </cell>
        </row>
        <row r="864">
          <cell r="B864">
            <v>7218</v>
          </cell>
          <cell r="C864">
            <v>0.25009999999999999</v>
          </cell>
          <cell r="D864">
            <v>0.2046</v>
          </cell>
          <cell r="E864">
            <v>4.5400000000000003E-2</v>
          </cell>
          <cell r="F864">
            <v>0</v>
          </cell>
          <cell r="G864">
            <v>0</v>
          </cell>
          <cell r="H864">
            <v>3</v>
          </cell>
          <cell r="I864">
            <v>6</v>
          </cell>
          <cell r="J864">
            <v>10</v>
          </cell>
        </row>
        <row r="865">
          <cell r="B865">
            <v>7218</v>
          </cell>
          <cell r="C865">
            <v>2.4281000000000001</v>
          </cell>
          <cell r="D865">
            <v>2.3170999999999999</v>
          </cell>
          <cell r="E865">
            <v>0.111</v>
          </cell>
          <cell r="F865">
            <v>0</v>
          </cell>
          <cell r="G865">
            <v>0</v>
          </cell>
          <cell r="H865">
            <v>3</v>
          </cell>
          <cell r="I865">
            <v>6</v>
          </cell>
          <cell r="J865">
            <v>10</v>
          </cell>
        </row>
        <row r="866">
          <cell r="B866">
            <v>7218</v>
          </cell>
          <cell r="C866">
            <v>4.6390000000000002</v>
          </cell>
          <cell r="D866">
            <v>4.4377000000000004</v>
          </cell>
          <cell r="E866">
            <v>0.2011</v>
          </cell>
          <cell r="F866">
            <v>0</v>
          </cell>
          <cell r="G866">
            <v>0</v>
          </cell>
          <cell r="H866">
            <v>3</v>
          </cell>
          <cell r="I866">
            <v>6</v>
          </cell>
          <cell r="J866">
            <v>10</v>
          </cell>
        </row>
        <row r="867">
          <cell r="B867">
            <v>7217</v>
          </cell>
          <cell r="C867">
            <v>0.1797</v>
          </cell>
          <cell r="D867">
            <v>0.1598</v>
          </cell>
          <cell r="E867">
            <v>0.02</v>
          </cell>
          <cell r="F867">
            <v>0</v>
          </cell>
          <cell r="G867">
            <v>0</v>
          </cell>
          <cell r="H867">
            <v>3</v>
          </cell>
          <cell r="I867">
            <v>6</v>
          </cell>
          <cell r="J867">
            <v>10</v>
          </cell>
        </row>
        <row r="868">
          <cell r="B868">
            <v>7217</v>
          </cell>
          <cell r="C868">
            <v>2.6743999999999999</v>
          </cell>
          <cell r="D868">
            <v>1.9403999999999999</v>
          </cell>
          <cell r="E868">
            <v>4.2299999999999997E-2</v>
          </cell>
          <cell r="F868">
            <v>0.69169999999999998</v>
          </cell>
          <cell r="G868">
            <v>0</v>
          </cell>
          <cell r="H868">
            <v>3</v>
          </cell>
          <cell r="I868">
            <v>6</v>
          </cell>
          <cell r="J868">
            <v>10</v>
          </cell>
        </row>
        <row r="869">
          <cell r="B869">
            <v>7217</v>
          </cell>
          <cell r="C869">
            <v>0.90759999999999996</v>
          </cell>
          <cell r="D869">
            <v>0.73470000000000002</v>
          </cell>
          <cell r="E869">
            <v>0.1729</v>
          </cell>
          <cell r="F869">
            <v>0</v>
          </cell>
          <cell r="G869">
            <v>0</v>
          </cell>
          <cell r="H869">
            <v>3</v>
          </cell>
          <cell r="I869">
            <v>6</v>
          </cell>
          <cell r="J869">
            <v>10</v>
          </cell>
        </row>
        <row r="870">
          <cell r="B870">
            <v>7217</v>
          </cell>
          <cell r="C870">
            <v>3.7616999999999998</v>
          </cell>
          <cell r="D870">
            <v>2.8349000000000002</v>
          </cell>
          <cell r="E870">
            <v>0.23519999999999999</v>
          </cell>
          <cell r="F870">
            <v>0.69169999999999998</v>
          </cell>
          <cell r="G870">
            <v>0</v>
          </cell>
          <cell r="H870">
            <v>3</v>
          </cell>
          <cell r="I870">
            <v>6</v>
          </cell>
          <cell r="J870">
            <v>10</v>
          </cell>
        </row>
        <row r="871">
          <cell r="B871">
            <v>7217</v>
          </cell>
          <cell r="C871">
            <v>0.1804</v>
          </cell>
          <cell r="D871">
            <v>0.17499999999999999</v>
          </cell>
          <cell r="E871">
            <v>5.4000000000000003E-3</v>
          </cell>
          <cell r="F871">
            <v>0</v>
          </cell>
          <cell r="G871">
            <v>0</v>
          </cell>
          <cell r="H871">
            <v>3</v>
          </cell>
          <cell r="I871">
            <v>6</v>
          </cell>
          <cell r="J871">
            <v>10</v>
          </cell>
        </row>
        <row r="872">
          <cell r="B872">
            <v>7221</v>
          </cell>
          <cell r="C872">
            <v>0.16689999999999999</v>
          </cell>
          <cell r="D872">
            <v>0.16689999999999999</v>
          </cell>
          <cell r="E872">
            <v>0</v>
          </cell>
          <cell r="F872">
            <v>0</v>
          </cell>
          <cell r="G872">
            <v>0</v>
          </cell>
          <cell r="H872">
            <v>3</v>
          </cell>
          <cell r="I872">
            <v>6</v>
          </cell>
          <cell r="J872">
            <v>10</v>
          </cell>
        </row>
        <row r="873">
          <cell r="B873">
            <v>7219</v>
          </cell>
          <cell r="C873">
            <v>1.2528999999999999</v>
          </cell>
          <cell r="D873">
            <v>0.55489999999999995</v>
          </cell>
          <cell r="E873">
            <v>6.1999999999999998E-3</v>
          </cell>
          <cell r="F873">
            <v>0</v>
          </cell>
          <cell r="G873">
            <v>0.69179999999999997</v>
          </cell>
          <cell r="H873">
            <v>3</v>
          </cell>
          <cell r="I873">
            <v>6</v>
          </cell>
          <cell r="J873">
            <v>10</v>
          </cell>
        </row>
        <row r="874">
          <cell r="B874">
            <v>7219</v>
          </cell>
          <cell r="C874">
            <v>1.6002000000000001</v>
          </cell>
          <cell r="D874">
            <v>0.89680000000000004</v>
          </cell>
          <cell r="E874">
            <v>1.1599999999999999E-2</v>
          </cell>
          <cell r="F874">
            <v>0</v>
          </cell>
          <cell r="G874">
            <v>0.69179999999999997</v>
          </cell>
          <cell r="H874">
            <v>3</v>
          </cell>
          <cell r="I874">
            <v>6</v>
          </cell>
          <cell r="J874">
            <v>10</v>
          </cell>
        </row>
        <row r="875">
          <cell r="B875">
            <v>7219</v>
          </cell>
          <cell r="C875">
            <v>0.21759999999999999</v>
          </cell>
          <cell r="D875">
            <v>0.192</v>
          </cell>
          <cell r="E875">
            <v>2.5600000000000001E-2</v>
          </cell>
          <cell r="F875">
            <v>0</v>
          </cell>
          <cell r="G875">
            <v>0</v>
          </cell>
          <cell r="H875">
            <v>3</v>
          </cell>
          <cell r="I875">
            <v>6</v>
          </cell>
          <cell r="J875">
            <v>10</v>
          </cell>
        </row>
        <row r="876">
          <cell r="B876">
            <v>7219</v>
          </cell>
          <cell r="C876">
            <v>1.1000000000000001</v>
          </cell>
          <cell r="D876">
            <v>1.0548999999999999</v>
          </cell>
          <cell r="E876">
            <v>4.5199999999999997E-2</v>
          </cell>
          <cell r="F876">
            <v>0</v>
          </cell>
          <cell r="G876">
            <v>0</v>
          </cell>
          <cell r="H876">
            <v>3</v>
          </cell>
          <cell r="I876">
            <v>6</v>
          </cell>
          <cell r="J876">
            <v>10</v>
          </cell>
        </row>
        <row r="877">
          <cell r="B877">
            <v>7219</v>
          </cell>
          <cell r="C877">
            <v>0.80900000000000005</v>
          </cell>
          <cell r="D877">
            <v>0.80859999999999999</v>
          </cell>
          <cell r="E877">
            <v>4.0000000000000002E-4</v>
          </cell>
          <cell r="F877">
            <v>0</v>
          </cell>
          <cell r="G877">
            <v>0</v>
          </cell>
          <cell r="H877">
            <v>3</v>
          </cell>
          <cell r="I877">
            <v>6</v>
          </cell>
          <cell r="J877">
            <v>10</v>
          </cell>
        </row>
        <row r="878">
          <cell r="B878">
            <v>7219</v>
          </cell>
          <cell r="C878">
            <v>2.1265999999999998</v>
          </cell>
          <cell r="D878">
            <v>2.0554999999999999</v>
          </cell>
          <cell r="E878">
            <v>7.1199999999999999E-2</v>
          </cell>
          <cell r="F878">
            <v>0</v>
          </cell>
          <cell r="G878">
            <v>0</v>
          </cell>
          <cell r="I878">
            <v>6</v>
          </cell>
          <cell r="J878">
            <v>10</v>
          </cell>
        </row>
        <row r="879">
          <cell r="B879">
            <v>7218</v>
          </cell>
          <cell r="C879">
            <v>12.1275</v>
          </cell>
          <cell r="D879">
            <v>10.2249</v>
          </cell>
          <cell r="E879">
            <v>0.51910000000000001</v>
          </cell>
          <cell r="F879">
            <v>0.69159999999999999</v>
          </cell>
          <cell r="G879">
            <v>0.69189999999999996</v>
          </cell>
          <cell r="J879">
            <v>10</v>
          </cell>
        </row>
        <row r="881">
          <cell r="B881" t="str">
            <v>Evolução FEC Conjunto São Bernardo do Campo</v>
          </cell>
        </row>
        <row r="882">
          <cell r="B882" t="str">
            <v>CONSUM</v>
          </cell>
          <cell r="C882" t="str">
            <v>TOTAL</v>
          </cell>
          <cell r="D882" t="str">
            <v>NPROG</v>
          </cell>
          <cell r="E882" t="str">
            <v>PROG</v>
          </cell>
          <cell r="F882" t="str">
            <v>SUBT INT</v>
          </cell>
          <cell r="G882" t="str">
            <v>SUBT EXT</v>
          </cell>
          <cell r="H882" t="str">
            <v>Padrão Mensal = 2</v>
          </cell>
          <cell r="I882" t="str">
            <v>Padrão Trimestral = 3,6</v>
          </cell>
          <cell r="J882" t="str">
            <v>Padrão Anual = 6</v>
          </cell>
        </row>
        <row r="883">
          <cell r="B883">
            <v>118359</v>
          </cell>
          <cell r="C883">
            <v>0.29770000000000002</v>
          </cell>
          <cell r="D883">
            <v>0.2893</v>
          </cell>
          <cell r="E883">
            <v>8.3999999999999995E-3</v>
          </cell>
          <cell r="F883">
            <v>0</v>
          </cell>
          <cell r="G883">
            <v>0</v>
          </cell>
          <cell r="H883">
            <v>2</v>
          </cell>
          <cell r="I883">
            <v>3.6</v>
          </cell>
          <cell r="J883">
            <v>6</v>
          </cell>
        </row>
        <row r="884">
          <cell r="B884">
            <v>118531</v>
          </cell>
          <cell r="C884">
            <v>0.1341</v>
          </cell>
          <cell r="D884">
            <v>0.12920000000000001</v>
          </cell>
          <cell r="E884">
            <v>4.8999999999999998E-3</v>
          </cell>
          <cell r="F884">
            <v>0</v>
          </cell>
          <cell r="G884">
            <v>0</v>
          </cell>
          <cell r="H884">
            <v>2</v>
          </cell>
          <cell r="I884">
            <v>3.6</v>
          </cell>
          <cell r="J884">
            <v>6</v>
          </cell>
        </row>
        <row r="885">
          <cell r="B885">
            <v>118525</v>
          </cell>
          <cell r="C885">
            <v>0.69220000000000004</v>
          </cell>
          <cell r="D885">
            <v>0.54500000000000004</v>
          </cell>
          <cell r="E885">
            <v>2.1499999999999998E-2</v>
          </cell>
          <cell r="F885">
            <v>0.12559999999999999</v>
          </cell>
          <cell r="G885">
            <v>0</v>
          </cell>
          <cell r="H885">
            <v>2</v>
          </cell>
          <cell r="I885">
            <v>3.6</v>
          </cell>
          <cell r="J885">
            <v>6</v>
          </cell>
        </row>
        <row r="886">
          <cell r="B886">
            <v>118472</v>
          </cell>
          <cell r="C886">
            <v>1.1241000000000001</v>
          </cell>
          <cell r="D886">
            <v>0.96350000000000002</v>
          </cell>
          <cell r="E886">
            <v>3.4799999999999998E-2</v>
          </cell>
          <cell r="F886">
            <v>0.12570000000000001</v>
          </cell>
          <cell r="G886">
            <v>0</v>
          </cell>
          <cell r="H886">
            <v>2</v>
          </cell>
          <cell r="I886">
            <v>3.6</v>
          </cell>
          <cell r="J886">
            <v>6</v>
          </cell>
        </row>
        <row r="887">
          <cell r="B887">
            <v>118483</v>
          </cell>
          <cell r="C887">
            <v>0.122</v>
          </cell>
          <cell r="D887">
            <v>0.1162</v>
          </cell>
          <cell r="E887">
            <v>5.7999999999999996E-3</v>
          </cell>
          <cell r="F887">
            <v>0</v>
          </cell>
          <cell r="G887">
            <v>0</v>
          </cell>
          <cell r="H887">
            <v>2</v>
          </cell>
          <cell r="I887">
            <v>3.6</v>
          </cell>
          <cell r="J887">
            <v>6</v>
          </cell>
        </row>
        <row r="888">
          <cell r="B888">
            <v>118482</v>
          </cell>
          <cell r="C888">
            <v>6.0600000000000001E-2</v>
          </cell>
          <cell r="D888">
            <v>5.45E-2</v>
          </cell>
          <cell r="E888">
            <v>3.5999999999999999E-3</v>
          </cell>
          <cell r="F888">
            <v>2.5000000000000001E-3</v>
          </cell>
          <cell r="G888">
            <v>0</v>
          </cell>
          <cell r="H888">
            <v>2</v>
          </cell>
          <cell r="I888">
            <v>3.6</v>
          </cell>
          <cell r="J888">
            <v>6</v>
          </cell>
        </row>
        <row r="889">
          <cell r="B889">
            <v>118482</v>
          </cell>
          <cell r="C889">
            <v>9.4299999999999995E-2</v>
          </cell>
          <cell r="D889">
            <v>9.0499999999999997E-2</v>
          </cell>
          <cell r="E889">
            <v>3.8E-3</v>
          </cell>
          <cell r="F889">
            <v>0</v>
          </cell>
          <cell r="G889">
            <v>0</v>
          </cell>
          <cell r="H889">
            <v>2</v>
          </cell>
          <cell r="I889">
            <v>3.6</v>
          </cell>
          <cell r="J889">
            <v>6</v>
          </cell>
        </row>
        <row r="890">
          <cell r="B890">
            <v>118482</v>
          </cell>
          <cell r="C890">
            <v>0.27689999999999998</v>
          </cell>
          <cell r="D890">
            <v>0.26119999999999999</v>
          </cell>
          <cell r="E890">
            <v>1.32E-2</v>
          </cell>
          <cell r="F890">
            <v>2.5000000000000001E-3</v>
          </cell>
          <cell r="G890">
            <v>0</v>
          </cell>
          <cell r="H890">
            <v>2</v>
          </cell>
          <cell r="I890">
            <v>3.6</v>
          </cell>
          <cell r="J890">
            <v>6</v>
          </cell>
        </row>
        <row r="891">
          <cell r="B891">
            <v>118500</v>
          </cell>
          <cell r="C891">
            <v>0.18490000000000001</v>
          </cell>
          <cell r="D891">
            <v>0.17680000000000001</v>
          </cell>
          <cell r="E891">
            <v>8.0999999999999996E-3</v>
          </cell>
          <cell r="F891">
            <v>0</v>
          </cell>
          <cell r="G891">
            <v>0</v>
          </cell>
          <cell r="H891">
            <v>2</v>
          </cell>
          <cell r="I891">
            <v>3.6</v>
          </cell>
          <cell r="J891">
            <v>6</v>
          </cell>
        </row>
        <row r="892">
          <cell r="B892">
            <v>118221</v>
          </cell>
          <cell r="C892">
            <v>0.1331</v>
          </cell>
          <cell r="D892">
            <v>8.6699999999999999E-2</v>
          </cell>
          <cell r="E892">
            <v>1.9900000000000001E-2</v>
          </cell>
          <cell r="F892">
            <v>2.6499999999999999E-2</v>
          </cell>
          <cell r="G892">
            <v>0</v>
          </cell>
          <cell r="H892">
            <v>2</v>
          </cell>
          <cell r="I892">
            <v>3.6</v>
          </cell>
          <cell r="J892">
            <v>6</v>
          </cell>
        </row>
        <row r="893">
          <cell r="B893">
            <v>118216</v>
          </cell>
          <cell r="C893">
            <v>0.30549999999999999</v>
          </cell>
          <cell r="D893">
            <v>0.28420000000000001</v>
          </cell>
          <cell r="E893">
            <v>1.8700000000000001E-2</v>
          </cell>
          <cell r="F893">
            <v>2.5999999999999999E-3</v>
          </cell>
          <cell r="G893">
            <v>0</v>
          </cell>
          <cell r="H893">
            <v>2</v>
          </cell>
          <cell r="I893">
            <v>3.6</v>
          </cell>
          <cell r="J893">
            <v>6</v>
          </cell>
        </row>
        <row r="894">
          <cell r="B894">
            <v>118312</v>
          </cell>
          <cell r="C894">
            <v>0.62339999999999995</v>
          </cell>
          <cell r="D894">
            <v>0.54769999999999996</v>
          </cell>
          <cell r="E894">
            <v>4.6699999999999998E-2</v>
          </cell>
          <cell r="F894">
            <v>2.9100000000000001E-2</v>
          </cell>
          <cell r="G894">
            <v>0</v>
          </cell>
          <cell r="H894">
            <v>2</v>
          </cell>
          <cell r="I894">
            <v>3.6</v>
          </cell>
          <cell r="J894">
            <v>6</v>
          </cell>
        </row>
        <row r="895">
          <cell r="B895">
            <v>118308</v>
          </cell>
          <cell r="C895">
            <v>0.1638</v>
          </cell>
          <cell r="D895">
            <v>0.1502</v>
          </cell>
          <cell r="E895">
            <v>1.3599999999999999E-2</v>
          </cell>
          <cell r="F895">
            <v>0</v>
          </cell>
          <cell r="G895">
            <v>0</v>
          </cell>
          <cell r="H895">
            <v>2</v>
          </cell>
          <cell r="I895">
            <v>3.6</v>
          </cell>
          <cell r="J895">
            <v>6</v>
          </cell>
        </row>
        <row r="896">
          <cell r="B896">
            <v>118269</v>
          </cell>
          <cell r="C896">
            <v>0.21199999999999999</v>
          </cell>
          <cell r="D896">
            <v>0.1991</v>
          </cell>
          <cell r="E896">
            <v>1.29E-2</v>
          </cell>
          <cell r="F896">
            <v>0</v>
          </cell>
          <cell r="G896">
            <v>0</v>
          </cell>
          <cell r="H896">
            <v>2</v>
          </cell>
          <cell r="I896">
            <v>3.6</v>
          </cell>
          <cell r="J896">
            <v>6</v>
          </cell>
        </row>
        <row r="897">
          <cell r="B897">
            <v>118201</v>
          </cell>
          <cell r="C897">
            <v>0.22159999999999999</v>
          </cell>
          <cell r="D897">
            <v>0.1069</v>
          </cell>
          <cell r="E897">
            <v>5.3499999999999999E-2</v>
          </cell>
          <cell r="F897">
            <v>6.1199999999999997E-2</v>
          </cell>
          <cell r="G897">
            <v>0</v>
          </cell>
          <cell r="H897">
            <v>2</v>
          </cell>
          <cell r="I897">
            <v>3.6</v>
          </cell>
          <cell r="J897">
            <v>6</v>
          </cell>
        </row>
        <row r="898">
          <cell r="B898">
            <v>118259</v>
          </cell>
          <cell r="C898">
            <v>0.59740000000000004</v>
          </cell>
          <cell r="D898">
            <v>0.45619999999999999</v>
          </cell>
          <cell r="E898">
            <v>0.08</v>
          </cell>
          <cell r="F898">
            <v>6.1199999999999997E-2</v>
          </cell>
          <cell r="G898">
            <v>0</v>
          </cell>
          <cell r="I898">
            <v>3.6</v>
          </cell>
          <cell r="J898">
            <v>6</v>
          </cell>
        </row>
        <row r="899">
          <cell r="B899">
            <v>118381</v>
          </cell>
          <cell r="C899">
            <v>2.6219000000000001</v>
          </cell>
          <cell r="D899">
            <v>2.2288000000000001</v>
          </cell>
          <cell r="E899">
            <v>0.17460000000000001</v>
          </cell>
          <cell r="F899">
            <v>0.21840000000000001</v>
          </cell>
          <cell r="G899">
            <v>0</v>
          </cell>
          <cell r="J899">
            <v>6</v>
          </cell>
        </row>
        <row r="901">
          <cell r="B901" t="str">
            <v>Evolução FEC Conjunto São Bernardo do Campo - Represa</v>
          </cell>
        </row>
        <row r="902">
          <cell r="B902" t="str">
            <v>CONSUM</v>
          </cell>
          <cell r="C902" t="str">
            <v>TOTAL</v>
          </cell>
          <cell r="D902" t="str">
            <v>NPROG</v>
          </cell>
          <cell r="E902" t="str">
            <v>PROG</v>
          </cell>
          <cell r="F902" t="str">
            <v>SUBT INT</v>
          </cell>
          <cell r="G902" t="str">
            <v>SUBT EXT</v>
          </cell>
          <cell r="H902" t="str">
            <v>Padrão Mensal = 4,2</v>
          </cell>
          <cell r="I902" t="str">
            <v>Padrão Trimestral = 8,4</v>
          </cell>
          <cell r="J902" t="str">
            <v>Padrão Anual = 14</v>
          </cell>
        </row>
        <row r="903">
          <cell r="B903">
            <v>8110</v>
          </cell>
          <cell r="C903">
            <v>0.65920000000000001</v>
          </cell>
          <cell r="D903">
            <v>0.60360000000000003</v>
          </cell>
          <cell r="E903">
            <v>5.45E-2</v>
          </cell>
          <cell r="F903">
            <v>1.1000000000000001E-3</v>
          </cell>
          <cell r="G903">
            <v>0</v>
          </cell>
          <cell r="H903">
            <v>4.2</v>
          </cell>
          <cell r="I903">
            <v>8.4</v>
          </cell>
          <cell r="J903">
            <v>14</v>
          </cell>
        </row>
        <row r="904">
          <cell r="B904">
            <v>8110</v>
          </cell>
          <cell r="C904">
            <v>1.0212000000000001</v>
          </cell>
          <cell r="D904">
            <v>0.71660000000000001</v>
          </cell>
          <cell r="E904">
            <v>8.3999999999999995E-3</v>
          </cell>
          <cell r="F904">
            <v>0.29620000000000002</v>
          </cell>
          <cell r="G904">
            <v>0</v>
          </cell>
          <cell r="H904">
            <v>4.2</v>
          </cell>
          <cell r="I904">
            <v>8.4</v>
          </cell>
          <cell r="J904">
            <v>14</v>
          </cell>
        </row>
        <row r="905">
          <cell r="B905">
            <v>8110</v>
          </cell>
          <cell r="C905">
            <v>1.4651000000000001</v>
          </cell>
          <cell r="D905">
            <v>1.4643999999999999</v>
          </cell>
          <cell r="E905">
            <v>6.9999999999999999E-4</v>
          </cell>
          <cell r="F905">
            <v>0</v>
          </cell>
          <cell r="G905">
            <v>0</v>
          </cell>
          <cell r="H905">
            <v>4.2</v>
          </cell>
          <cell r="I905">
            <v>8.4</v>
          </cell>
          <cell r="J905">
            <v>14</v>
          </cell>
        </row>
        <row r="906">
          <cell r="B906">
            <v>8110</v>
          </cell>
          <cell r="C906">
            <v>3.1455000000000002</v>
          </cell>
          <cell r="D906">
            <v>2.7846000000000002</v>
          </cell>
          <cell r="E906">
            <v>6.3600000000000004E-2</v>
          </cell>
          <cell r="F906">
            <v>0.29730000000000001</v>
          </cell>
          <cell r="G906">
            <v>0</v>
          </cell>
          <cell r="H906">
            <v>4.2</v>
          </cell>
          <cell r="I906">
            <v>8.4</v>
          </cell>
          <cell r="J906">
            <v>14</v>
          </cell>
        </row>
        <row r="907">
          <cell r="B907">
            <v>8110</v>
          </cell>
          <cell r="C907">
            <v>0.16550000000000001</v>
          </cell>
          <cell r="D907">
            <v>0.16550000000000001</v>
          </cell>
          <cell r="E907">
            <v>0</v>
          </cell>
          <cell r="F907">
            <v>0</v>
          </cell>
          <cell r="G907">
            <v>0</v>
          </cell>
          <cell r="H907">
            <v>4.2</v>
          </cell>
          <cell r="I907">
            <v>8.4</v>
          </cell>
          <cell r="J907">
            <v>14</v>
          </cell>
        </row>
        <row r="908">
          <cell r="B908">
            <v>8110</v>
          </cell>
          <cell r="C908">
            <v>0.52659999999999996</v>
          </cell>
          <cell r="D908">
            <v>0.51449999999999996</v>
          </cell>
          <cell r="E908">
            <v>1.21E-2</v>
          </cell>
          <cell r="F908">
            <v>0</v>
          </cell>
          <cell r="G908">
            <v>0</v>
          </cell>
          <cell r="H908">
            <v>4.2</v>
          </cell>
          <cell r="I908">
            <v>8.4</v>
          </cell>
          <cell r="J908">
            <v>14</v>
          </cell>
        </row>
        <row r="909">
          <cell r="B909">
            <v>8110</v>
          </cell>
          <cell r="C909">
            <v>0.25540000000000002</v>
          </cell>
          <cell r="D909">
            <v>0.20749999999999999</v>
          </cell>
          <cell r="E909">
            <v>4.7800000000000002E-2</v>
          </cell>
          <cell r="F909">
            <v>0</v>
          </cell>
          <cell r="G909">
            <v>0</v>
          </cell>
          <cell r="H909">
            <v>4.2</v>
          </cell>
          <cell r="I909">
            <v>8.4</v>
          </cell>
          <cell r="J909">
            <v>14</v>
          </cell>
        </row>
        <row r="910">
          <cell r="B910">
            <v>8110</v>
          </cell>
          <cell r="C910">
            <v>0.94750000000000001</v>
          </cell>
          <cell r="D910">
            <v>0.88749999999999996</v>
          </cell>
          <cell r="E910">
            <v>5.9900000000000002E-2</v>
          </cell>
          <cell r="F910">
            <v>0</v>
          </cell>
          <cell r="G910">
            <v>0</v>
          </cell>
          <cell r="H910">
            <v>4.2</v>
          </cell>
          <cell r="I910">
            <v>8.4</v>
          </cell>
          <cell r="J910">
            <v>14</v>
          </cell>
        </row>
        <row r="911">
          <cell r="B911">
            <v>8110</v>
          </cell>
          <cell r="C911">
            <v>0.629</v>
          </cell>
          <cell r="D911">
            <v>0.628</v>
          </cell>
          <cell r="E911">
            <v>1E-3</v>
          </cell>
          <cell r="F911">
            <v>0</v>
          </cell>
          <cell r="G911">
            <v>0</v>
          </cell>
          <cell r="H911">
            <v>4.2</v>
          </cell>
          <cell r="I911">
            <v>8.4</v>
          </cell>
          <cell r="J911">
            <v>14</v>
          </cell>
        </row>
        <row r="912">
          <cell r="B912">
            <v>8110</v>
          </cell>
          <cell r="C912">
            <v>0.106</v>
          </cell>
          <cell r="D912">
            <v>0.1032</v>
          </cell>
          <cell r="E912">
            <v>2.8E-3</v>
          </cell>
          <cell r="F912">
            <v>0</v>
          </cell>
          <cell r="G912">
            <v>0</v>
          </cell>
          <cell r="H912">
            <v>4.2</v>
          </cell>
          <cell r="I912">
            <v>8.4</v>
          </cell>
          <cell r="J912">
            <v>14</v>
          </cell>
        </row>
        <row r="913">
          <cell r="B913">
            <v>8110</v>
          </cell>
          <cell r="C913">
            <v>0.75829999999999997</v>
          </cell>
          <cell r="D913">
            <v>0.31950000000000001</v>
          </cell>
          <cell r="E913">
            <v>0</v>
          </cell>
          <cell r="F913">
            <v>0</v>
          </cell>
          <cell r="G913">
            <v>0.43880000000000002</v>
          </cell>
          <cell r="H913">
            <v>4.2</v>
          </cell>
          <cell r="I913">
            <v>8.4</v>
          </cell>
          <cell r="J913">
            <v>14</v>
          </cell>
        </row>
        <row r="914">
          <cell r="B914">
            <v>8110</v>
          </cell>
          <cell r="C914">
            <v>1.4933000000000001</v>
          </cell>
          <cell r="D914">
            <v>1.0507</v>
          </cell>
          <cell r="E914">
            <v>3.8E-3</v>
          </cell>
          <cell r="F914">
            <v>0</v>
          </cell>
          <cell r="G914">
            <v>0.43880000000000002</v>
          </cell>
          <cell r="H914">
            <v>4.2</v>
          </cell>
          <cell r="I914">
            <v>8.4</v>
          </cell>
          <cell r="J914">
            <v>14</v>
          </cell>
        </row>
        <row r="915">
          <cell r="B915">
            <v>8110</v>
          </cell>
          <cell r="C915">
            <v>0.88039999999999996</v>
          </cell>
          <cell r="D915">
            <v>0.51900000000000002</v>
          </cell>
          <cell r="E915">
            <v>6.5199999999999994E-2</v>
          </cell>
          <cell r="F915">
            <v>0.29620000000000002</v>
          </cell>
          <cell r="G915">
            <v>0</v>
          </cell>
          <cell r="H915">
            <v>4.2</v>
          </cell>
          <cell r="I915">
            <v>8.4</v>
          </cell>
          <cell r="J915">
            <v>14</v>
          </cell>
        </row>
        <row r="916">
          <cell r="B916">
            <v>8110</v>
          </cell>
          <cell r="C916">
            <v>0.85670000000000002</v>
          </cell>
          <cell r="D916">
            <v>0.55400000000000005</v>
          </cell>
          <cell r="E916">
            <v>5.4000000000000003E-3</v>
          </cell>
          <cell r="F916">
            <v>0</v>
          </cell>
          <cell r="G916">
            <v>0.29730000000000001</v>
          </cell>
          <cell r="H916">
            <v>4.2</v>
          </cell>
          <cell r="I916">
            <v>8.4</v>
          </cell>
          <cell r="J916">
            <v>14</v>
          </cell>
        </row>
        <row r="917">
          <cell r="B917">
            <v>8110</v>
          </cell>
          <cell r="C917">
            <v>1.2613000000000001</v>
          </cell>
          <cell r="D917">
            <v>1.2591000000000001</v>
          </cell>
          <cell r="E917">
            <v>2.2000000000000001E-3</v>
          </cell>
          <cell r="F917">
            <v>0</v>
          </cell>
          <cell r="G917">
            <v>0</v>
          </cell>
          <cell r="H917">
            <v>4.2</v>
          </cell>
          <cell r="I917">
            <v>8.4</v>
          </cell>
          <cell r="J917">
            <v>14</v>
          </cell>
        </row>
        <row r="918">
          <cell r="B918">
            <v>8110</v>
          </cell>
          <cell r="C918">
            <v>2.9984000000000002</v>
          </cell>
          <cell r="D918">
            <v>2.3321000000000001</v>
          </cell>
          <cell r="E918">
            <v>7.2800000000000004E-2</v>
          </cell>
          <cell r="F918">
            <v>0.29620000000000002</v>
          </cell>
          <cell r="G918">
            <v>0.29730000000000001</v>
          </cell>
          <cell r="I918">
            <v>8.4</v>
          </cell>
          <cell r="J918">
            <v>14</v>
          </cell>
        </row>
        <row r="919">
          <cell r="B919">
            <v>8110</v>
          </cell>
          <cell r="C919">
            <v>8.5846999999999998</v>
          </cell>
          <cell r="D919">
            <v>7.0548999999999999</v>
          </cell>
          <cell r="E919">
            <v>0.2001</v>
          </cell>
          <cell r="F919">
            <v>0.59350000000000003</v>
          </cell>
          <cell r="G919">
            <v>0.73609999999999998</v>
          </cell>
          <cell r="J919">
            <v>14</v>
          </cell>
        </row>
        <row r="921">
          <cell r="B921" t="str">
            <v>Evolução FEC Conjunto São Caetano do Sul</v>
          </cell>
        </row>
        <row r="922">
          <cell r="B922" t="str">
            <v>CONSUM</v>
          </cell>
          <cell r="C922" t="str">
            <v>TOTAL</v>
          </cell>
          <cell r="D922" t="str">
            <v>NPROG</v>
          </cell>
          <cell r="E922" t="str">
            <v>PROG</v>
          </cell>
          <cell r="F922" t="str">
            <v>SUBT INT</v>
          </cell>
          <cell r="G922" t="str">
            <v>SUBT EXT</v>
          </cell>
          <cell r="H922" t="str">
            <v>Padrão Mensal = 2</v>
          </cell>
          <cell r="I922" t="str">
            <v>Padrão Trimestral = 2,4</v>
          </cell>
          <cell r="J922" t="str">
            <v>Padrão Anual = 4</v>
          </cell>
        </row>
        <row r="923">
          <cell r="B923">
            <v>67102</v>
          </cell>
          <cell r="C923">
            <v>0.4304</v>
          </cell>
          <cell r="D923">
            <v>0.27050000000000002</v>
          </cell>
          <cell r="E923">
            <v>0.01</v>
          </cell>
          <cell r="F923">
            <v>0.14979999999999999</v>
          </cell>
          <cell r="G923">
            <v>0</v>
          </cell>
          <cell r="H923">
            <v>2</v>
          </cell>
          <cell r="I923">
            <v>2.4</v>
          </cell>
          <cell r="J923">
            <v>4</v>
          </cell>
        </row>
        <row r="924">
          <cell r="B924">
            <v>67100</v>
          </cell>
          <cell r="C924">
            <v>0.12920000000000001</v>
          </cell>
          <cell r="D924">
            <v>0.08</v>
          </cell>
          <cell r="E924">
            <v>4.9200000000000001E-2</v>
          </cell>
          <cell r="F924">
            <v>0</v>
          </cell>
          <cell r="G924">
            <v>0</v>
          </cell>
          <cell r="H924">
            <v>2</v>
          </cell>
          <cell r="I924">
            <v>2.4</v>
          </cell>
          <cell r="J924">
            <v>4</v>
          </cell>
        </row>
        <row r="925">
          <cell r="B925">
            <v>67106</v>
          </cell>
          <cell r="C925">
            <v>8.77E-2</v>
          </cell>
          <cell r="D925">
            <v>6.3700000000000007E-2</v>
          </cell>
          <cell r="E925">
            <v>6.1999999999999998E-3</v>
          </cell>
          <cell r="F925">
            <v>1.7899999999999999E-2</v>
          </cell>
          <cell r="G925">
            <v>0</v>
          </cell>
          <cell r="H925">
            <v>2</v>
          </cell>
          <cell r="I925">
            <v>2.4</v>
          </cell>
          <cell r="J925">
            <v>4</v>
          </cell>
        </row>
        <row r="926">
          <cell r="B926">
            <v>67103</v>
          </cell>
          <cell r="C926">
            <v>0.64729999999999999</v>
          </cell>
          <cell r="D926">
            <v>0.41420000000000001</v>
          </cell>
          <cell r="E926">
            <v>6.54E-2</v>
          </cell>
          <cell r="F926">
            <v>0.16769999999999999</v>
          </cell>
          <cell r="G926">
            <v>0</v>
          </cell>
          <cell r="H926">
            <v>2</v>
          </cell>
          <cell r="I926">
            <v>2.4</v>
          </cell>
          <cell r="J926">
            <v>4</v>
          </cell>
        </row>
        <row r="927">
          <cell r="B927">
            <v>67086</v>
          </cell>
          <cell r="C927">
            <v>0.23139999999999999</v>
          </cell>
          <cell r="D927">
            <v>0.18759999999999999</v>
          </cell>
          <cell r="E927">
            <v>1.7600000000000001E-2</v>
          </cell>
          <cell r="F927">
            <v>2.6200000000000001E-2</v>
          </cell>
          <cell r="G927">
            <v>0</v>
          </cell>
          <cell r="H927">
            <v>2</v>
          </cell>
          <cell r="I927">
            <v>2.4</v>
          </cell>
          <cell r="J927">
            <v>4</v>
          </cell>
        </row>
        <row r="928">
          <cell r="B928">
            <v>67072</v>
          </cell>
          <cell r="C928">
            <v>0.72040000000000004</v>
          </cell>
          <cell r="D928">
            <v>9.5500000000000002E-2</v>
          </cell>
          <cell r="E928">
            <v>2.0000000000000001E-4</v>
          </cell>
          <cell r="F928">
            <v>0.62480000000000002</v>
          </cell>
          <cell r="G928">
            <v>0</v>
          </cell>
          <cell r="H928">
            <v>2</v>
          </cell>
          <cell r="I928">
            <v>2.4</v>
          </cell>
          <cell r="J928">
            <v>4</v>
          </cell>
        </row>
        <row r="929">
          <cell r="B929">
            <v>67072</v>
          </cell>
          <cell r="C929">
            <v>0.25340000000000001</v>
          </cell>
          <cell r="D929">
            <v>0.1971</v>
          </cell>
          <cell r="E929">
            <v>6.0000000000000001E-3</v>
          </cell>
          <cell r="F929">
            <v>5.0299999999999997E-2</v>
          </cell>
          <cell r="G929">
            <v>0</v>
          </cell>
          <cell r="H929">
            <v>2</v>
          </cell>
          <cell r="I929">
            <v>2.4</v>
          </cell>
          <cell r="J929">
            <v>4</v>
          </cell>
        </row>
        <row r="930">
          <cell r="B930">
            <v>67077</v>
          </cell>
          <cell r="C930">
            <v>1.2052</v>
          </cell>
          <cell r="D930">
            <v>0.48020000000000002</v>
          </cell>
          <cell r="E930">
            <v>2.3800000000000002E-2</v>
          </cell>
          <cell r="F930">
            <v>0.70130000000000003</v>
          </cell>
          <cell r="G930">
            <v>0</v>
          </cell>
          <cell r="H930">
            <v>2</v>
          </cell>
          <cell r="I930">
            <v>2.4</v>
          </cell>
          <cell r="J930">
            <v>4</v>
          </cell>
        </row>
        <row r="931">
          <cell r="B931">
            <v>67072</v>
          </cell>
          <cell r="C931">
            <v>0.37490000000000001</v>
          </cell>
          <cell r="D931">
            <v>0.33829999999999999</v>
          </cell>
          <cell r="E931">
            <v>3.6600000000000001E-2</v>
          </cell>
          <cell r="F931">
            <v>0</v>
          </cell>
          <cell r="G931">
            <v>0</v>
          </cell>
          <cell r="H931">
            <v>2</v>
          </cell>
          <cell r="I931">
            <v>2.4</v>
          </cell>
          <cell r="J931">
            <v>4</v>
          </cell>
        </row>
        <row r="932">
          <cell r="B932">
            <v>67059</v>
          </cell>
          <cell r="C932">
            <v>0.24529999999999999</v>
          </cell>
          <cell r="D932">
            <v>0.18679999999999999</v>
          </cell>
          <cell r="E932">
            <v>1E-3</v>
          </cell>
          <cell r="F932">
            <v>5.7500000000000002E-2</v>
          </cell>
          <cell r="G932">
            <v>0</v>
          </cell>
          <cell r="H932">
            <v>2</v>
          </cell>
          <cell r="I932">
            <v>2.4</v>
          </cell>
          <cell r="J932">
            <v>4</v>
          </cell>
        </row>
        <row r="933">
          <cell r="B933">
            <v>67056</v>
          </cell>
          <cell r="C933">
            <v>0.75209999999999999</v>
          </cell>
          <cell r="D933">
            <v>0.1124</v>
          </cell>
          <cell r="E933">
            <v>1.4999999999999999E-2</v>
          </cell>
          <cell r="F933">
            <v>0.62470000000000003</v>
          </cell>
          <cell r="G933">
            <v>0</v>
          </cell>
          <cell r="H933">
            <v>2</v>
          </cell>
          <cell r="I933">
            <v>2.4</v>
          </cell>
          <cell r="J933">
            <v>4</v>
          </cell>
        </row>
        <row r="934">
          <cell r="B934">
            <v>67062</v>
          </cell>
          <cell r="C934">
            <v>1.3723000000000001</v>
          </cell>
          <cell r="D934">
            <v>0.63749999999999996</v>
          </cell>
          <cell r="E934">
            <v>5.2600000000000001E-2</v>
          </cell>
          <cell r="F934">
            <v>0.68210000000000004</v>
          </cell>
          <cell r="G934">
            <v>0</v>
          </cell>
          <cell r="H934">
            <v>2</v>
          </cell>
          <cell r="I934">
            <v>2.4</v>
          </cell>
          <cell r="J934">
            <v>4</v>
          </cell>
        </row>
        <row r="935">
          <cell r="B935">
            <v>67055</v>
          </cell>
          <cell r="C935">
            <v>8.5199999999999998E-2</v>
          </cell>
          <cell r="D935">
            <v>8.1100000000000005E-2</v>
          </cell>
          <cell r="E935">
            <v>4.1000000000000003E-3</v>
          </cell>
          <cell r="F935">
            <v>0</v>
          </cell>
          <cell r="G935">
            <v>0</v>
          </cell>
          <cell r="H935">
            <v>2</v>
          </cell>
          <cell r="I935">
            <v>2.4</v>
          </cell>
          <cell r="J935">
            <v>4</v>
          </cell>
        </row>
        <row r="936">
          <cell r="B936">
            <v>67042</v>
          </cell>
          <cell r="C936">
            <v>0.24510000000000001</v>
          </cell>
          <cell r="D936">
            <v>7.9799999999999996E-2</v>
          </cell>
          <cell r="E936">
            <v>4.8300000000000003E-2</v>
          </cell>
          <cell r="F936">
            <v>0</v>
          </cell>
          <cell r="G936">
            <v>0.11700000000000001</v>
          </cell>
          <cell r="H936">
            <v>2</v>
          </cell>
          <cell r="I936">
            <v>2.4</v>
          </cell>
          <cell r="J936">
            <v>4</v>
          </cell>
        </row>
        <row r="937">
          <cell r="B937">
            <v>67041</v>
          </cell>
          <cell r="C937">
            <v>0.35020000000000001</v>
          </cell>
          <cell r="D937">
            <v>0.23930000000000001</v>
          </cell>
          <cell r="E937">
            <v>8.8000000000000005E-3</v>
          </cell>
          <cell r="F937">
            <v>0.10199999999999999</v>
          </cell>
          <cell r="G937">
            <v>0</v>
          </cell>
          <cell r="H937">
            <v>2</v>
          </cell>
          <cell r="I937">
            <v>2.4</v>
          </cell>
          <cell r="J937">
            <v>4</v>
          </cell>
        </row>
        <row r="938">
          <cell r="B938">
            <v>67046</v>
          </cell>
          <cell r="C938">
            <v>0.68049999999999999</v>
          </cell>
          <cell r="D938">
            <v>0.4002</v>
          </cell>
          <cell r="E938">
            <v>6.1199999999999997E-2</v>
          </cell>
          <cell r="F938">
            <v>0.10199999999999999</v>
          </cell>
          <cell r="G938">
            <v>0.11700000000000001</v>
          </cell>
          <cell r="I938">
            <v>2.4</v>
          </cell>
          <cell r="J938">
            <v>4</v>
          </cell>
        </row>
        <row r="939">
          <cell r="B939">
            <v>67072</v>
          </cell>
          <cell r="C939">
            <v>3.9051</v>
          </cell>
          <cell r="D939">
            <v>1.9320999999999999</v>
          </cell>
          <cell r="E939">
            <v>0.20300000000000001</v>
          </cell>
          <cell r="F939">
            <v>1.6531</v>
          </cell>
          <cell r="G939">
            <v>0.1169</v>
          </cell>
          <cell r="J939">
            <v>4</v>
          </cell>
        </row>
        <row r="941">
          <cell r="B941" t="str">
            <v>Evolução FEC Conjunto São Mateus</v>
          </cell>
        </row>
        <row r="942">
          <cell r="B942" t="str">
            <v>CONSUM</v>
          </cell>
          <cell r="C942" t="str">
            <v>TOTAL</v>
          </cell>
          <cell r="D942" t="str">
            <v>NPROG</v>
          </cell>
          <cell r="E942" t="str">
            <v>PROG</v>
          </cell>
          <cell r="F942" t="str">
            <v>SUBT INT</v>
          </cell>
          <cell r="G942" t="str">
            <v>SUBT EXT</v>
          </cell>
          <cell r="H942" t="str">
            <v>Padrão Mensal = 2,4</v>
          </cell>
          <cell r="I942" t="str">
            <v>Padrão Trimestral = 4,8</v>
          </cell>
          <cell r="J942" t="str">
            <v>Padrão Anual = 8</v>
          </cell>
        </row>
        <row r="943">
          <cell r="B943">
            <v>53340</v>
          </cell>
          <cell r="C943">
            <v>0.44169999999999998</v>
          </cell>
          <cell r="D943">
            <v>0.41370000000000001</v>
          </cell>
          <cell r="E943">
            <v>2.8000000000000001E-2</v>
          </cell>
          <cell r="F943">
            <v>0</v>
          </cell>
          <cell r="G943">
            <v>0</v>
          </cell>
          <cell r="H943">
            <v>2.4</v>
          </cell>
          <cell r="I943">
            <v>4.8</v>
          </cell>
          <cell r="J943">
            <v>8</v>
          </cell>
        </row>
        <row r="944">
          <cell r="B944">
            <v>53340</v>
          </cell>
          <cell r="C944">
            <v>0.37130000000000002</v>
          </cell>
          <cell r="D944">
            <v>0.35060000000000002</v>
          </cell>
          <cell r="E944">
            <v>2.0799999999999999E-2</v>
          </cell>
          <cell r="F944">
            <v>0</v>
          </cell>
          <cell r="G944">
            <v>0</v>
          </cell>
          <cell r="H944">
            <v>2.4</v>
          </cell>
          <cell r="I944">
            <v>4.8</v>
          </cell>
          <cell r="J944">
            <v>8</v>
          </cell>
        </row>
        <row r="945">
          <cell r="B945">
            <v>53325</v>
          </cell>
          <cell r="C945">
            <v>0.25879999999999997</v>
          </cell>
          <cell r="D945">
            <v>0.23549999999999999</v>
          </cell>
          <cell r="E945">
            <v>2.3300000000000001E-2</v>
          </cell>
          <cell r="F945">
            <v>0</v>
          </cell>
          <cell r="G945">
            <v>0</v>
          </cell>
          <cell r="H945">
            <v>2.4</v>
          </cell>
          <cell r="I945">
            <v>4.8</v>
          </cell>
          <cell r="J945">
            <v>8</v>
          </cell>
        </row>
        <row r="946">
          <cell r="B946">
            <v>53335</v>
          </cell>
          <cell r="C946">
            <v>1.0718000000000001</v>
          </cell>
          <cell r="D946">
            <v>0.99980000000000002</v>
          </cell>
          <cell r="E946">
            <v>7.2099999999999997E-2</v>
          </cell>
          <cell r="F946">
            <v>0</v>
          </cell>
          <cell r="G946">
            <v>0</v>
          </cell>
          <cell r="H946">
            <v>2.4</v>
          </cell>
          <cell r="I946">
            <v>4.8</v>
          </cell>
          <cell r="J946">
            <v>8</v>
          </cell>
        </row>
        <row r="947">
          <cell r="B947">
            <v>53316</v>
          </cell>
          <cell r="C947">
            <v>0.73509999999999998</v>
          </cell>
          <cell r="D947">
            <v>0.1217</v>
          </cell>
          <cell r="E947">
            <v>3.8300000000000001E-2</v>
          </cell>
          <cell r="F947">
            <v>0.57509999999999994</v>
          </cell>
          <cell r="G947">
            <v>0</v>
          </cell>
          <cell r="H947">
            <v>2.4</v>
          </cell>
          <cell r="I947">
            <v>4.8</v>
          </cell>
          <cell r="J947">
            <v>8</v>
          </cell>
        </row>
        <row r="948">
          <cell r="B948">
            <v>53316</v>
          </cell>
          <cell r="C948">
            <v>0.51570000000000005</v>
          </cell>
          <cell r="D948">
            <v>0.41889999999999999</v>
          </cell>
          <cell r="E948">
            <v>9.6799999999999997E-2</v>
          </cell>
          <cell r="F948">
            <v>0</v>
          </cell>
          <cell r="G948">
            <v>0</v>
          </cell>
          <cell r="H948">
            <v>2.4</v>
          </cell>
          <cell r="I948">
            <v>4.8</v>
          </cell>
          <cell r="J948">
            <v>8</v>
          </cell>
        </row>
        <row r="949">
          <cell r="B949">
            <v>53316</v>
          </cell>
          <cell r="C949">
            <v>0.49370000000000003</v>
          </cell>
          <cell r="D949">
            <v>0.46739999999999998</v>
          </cell>
          <cell r="E949">
            <v>1.29E-2</v>
          </cell>
          <cell r="F949">
            <v>1.34E-2</v>
          </cell>
          <cell r="G949">
            <v>0</v>
          </cell>
          <cell r="H949">
            <v>2.4</v>
          </cell>
          <cell r="I949">
            <v>4.8</v>
          </cell>
          <cell r="J949">
            <v>8</v>
          </cell>
        </row>
        <row r="950">
          <cell r="B950">
            <v>53316</v>
          </cell>
          <cell r="C950">
            <v>1.7444999999999999</v>
          </cell>
          <cell r="D950">
            <v>1.008</v>
          </cell>
          <cell r="E950">
            <v>0.14799999999999999</v>
          </cell>
          <cell r="F950">
            <v>0.58850000000000002</v>
          </cell>
          <cell r="G950">
            <v>0</v>
          </cell>
          <cell r="H950">
            <v>2.4</v>
          </cell>
          <cell r="I950">
            <v>4.8</v>
          </cell>
          <cell r="J950">
            <v>8</v>
          </cell>
        </row>
        <row r="951">
          <cell r="B951">
            <v>53316</v>
          </cell>
          <cell r="C951">
            <v>0.42499999999999999</v>
          </cell>
          <cell r="D951">
            <v>0.40100000000000002</v>
          </cell>
          <cell r="E951">
            <v>2.3900000000000001E-2</v>
          </cell>
          <cell r="F951">
            <v>0</v>
          </cell>
          <cell r="G951">
            <v>0</v>
          </cell>
          <cell r="H951">
            <v>2.4</v>
          </cell>
          <cell r="I951">
            <v>4.8</v>
          </cell>
          <cell r="J951">
            <v>8</v>
          </cell>
        </row>
        <row r="952">
          <cell r="B952">
            <v>53289</v>
          </cell>
          <cell r="C952">
            <v>0.43240000000000001</v>
          </cell>
          <cell r="D952">
            <v>0.41520000000000001</v>
          </cell>
          <cell r="E952">
            <v>1.72E-2</v>
          </cell>
          <cell r="F952">
            <v>0</v>
          </cell>
          <cell r="G952">
            <v>0</v>
          </cell>
          <cell r="H952">
            <v>2.4</v>
          </cell>
          <cell r="I952">
            <v>4.8</v>
          </cell>
          <cell r="J952">
            <v>8</v>
          </cell>
        </row>
        <row r="953">
          <cell r="B953">
            <v>53263</v>
          </cell>
          <cell r="C953">
            <v>0.501</v>
          </cell>
          <cell r="D953">
            <v>0.49209999999999998</v>
          </cell>
          <cell r="E953">
            <v>8.8999999999999999E-3</v>
          </cell>
          <cell r="F953">
            <v>0</v>
          </cell>
          <cell r="G953">
            <v>0</v>
          </cell>
          <cell r="H953">
            <v>2.4</v>
          </cell>
          <cell r="I953">
            <v>4.8</v>
          </cell>
          <cell r="J953">
            <v>8</v>
          </cell>
        </row>
        <row r="954">
          <cell r="B954">
            <v>53289</v>
          </cell>
          <cell r="C954">
            <v>1.3584000000000001</v>
          </cell>
          <cell r="D954">
            <v>1.3083</v>
          </cell>
          <cell r="E954">
            <v>0.05</v>
          </cell>
          <cell r="F954">
            <v>0</v>
          </cell>
          <cell r="G954">
            <v>0</v>
          </cell>
          <cell r="H954">
            <v>2.4</v>
          </cell>
          <cell r="I954">
            <v>4.8</v>
          </cell>
          <cell r="J954">
            <v>8</v>
          </cell>
        </row>
        <row r="955">
          <cell r="B955">
            <v>53264</v>
          </cell>
          <cell r="C955">
            <v>0.4103</v>
          </cell>
          <cell r="D955">
            <v>0.37130000000000002</v>
          </cell>
          <cell r="E955">
            <v>2.6800000000000001E-2</v>
          </cell>
          <cell r="F955">
            <v>1.21E-2</v>
          </cell>
          <cell r="G955">
            <v>0</v>
          </cell>
          <cell r="H955">
            <v>2.4</v>
          </cell>
          <cell r="I955">
            <v>4.8</v>
          </cell>
          <cell r="J955">
            <v>8</v>
          </cell>
        </row>
        <row r="956">
          <cell r="B956">
            <v>53259</v>
          </cell>
          <cell r="C956">
            <v>0.74070000000000003</v>
          </cell>
          <cell r="D956">
            <v>0.25919999999999999</v>
          </cell>
          <cell r="E956">
            <v>8.9999999999999993E-3</v>
          </cell>
          <cell r="F956">
            <v>0.47249999999999998</v>
          </cell>
          <cell r="G956">
            <v>0</v>
          </cell>
          <cell r="H956">
            <v>2.4</v>
          </cell>
          <cell r="I956">
            <v>4.8</v>
          </cell>
          <cell r="J956">
            <v>8</v>
          </cell>
        </row>
        <row r="957">
          <cell r="B957">
            <v>53246</v>
          </cell>
          <cell r="C957">
            <v>0.94699999999999995</v>
          </cell>
          <cell r="D957">
            <v>0.49070000000000003</v>
          </cell>
          <cell r="E957">
            <v>1.7600000000000001E-2</v>
          </cell>
          <cell r="F957">
            <v>0.43880000000000002</v>
          </cell>
          <cell r="G957">
            <v>0</v>
          </cell>
          <cell r="H957">
            <v>2.4</v>
          </cell>
          <cell r="I957">
            <v>4.8</v>
          </cell>
          <cell r="J957">
            <v>8</v>
          </cell>
        </row>
        <row r="958">
          <cell r="B958">
            <v>53256</v>
          </cell>
          <cell r="C958">
            <v>2.0979000000000001</v>
          </cell>
          <cell r="D958">
            <v>1.1212</v>
          </cell>
          <cell r="E958">
            <v>5.3400000000000003E-2</v>
          </cell>
          <cell r="F958">
            <v>0.92330000000000001</v>
          </cell>
          <cell r="G958">
            <v>0</v>
          </cell>
          <cell r="I958">
            <v>4.8</v>
          </cell>
          <cell r="J958">
            <v>8</v>
          </cell>
        </row>
        <row r="959">
          <cell r="B959">
            <v>53299</v>
          </cell>
          <cell r="C959">
            <v>6.2720000000000002</v>
          </cell>
          <cell r="D959">
            <v>4.4371</v>
          </cell>
          <cell r="E959">
            <v>0.3236</v>
          </cell>
          <cell r="F959">
            <v>1.5113000000000001</v>
          </cell>
          <cell r="G959">
            <v>0</v>
          </cell>
          <cell r="J959">
            <v>8</v>
          </cell>
        </row>
        <row r="961">
          <cell r="B961" t="str">
            <v>Evolução FEC Conjunto São Miguel Paulista</v>
          </cell>
        </row>
        <row r="962">
          <cell r="B962" t="str">
            <v>CONSUM</v>
          </cell>
          <cell r="C962" t="str">
            <v>TOTAL</v>
          </cell>
          <cell r="D962" t="str">
            <v>NPROG</v>
          </cell>
          <cell r="E962" t="str">
            <v>PROG</v>
          </cell>
          <cell r="F962" t="str">
            <v>SUBT INT</v>
          </cell>
          <cell r="G962" t="str">
            <v>SUBT EXT</v>
          </cell>
          <cell r="H962" t="str">
            <v>Padrão Mensal = 3,3</v>
          </cell>
          <cell r="I962" t="str">
            <v>Padrão Trimestral = 6,6</v>
          </cell>
          <cell r="J962" t="str">
            <v>Padrão Anual = 11</v>
          </cell>
        </row>
        <row r="963">
          <cell r="B963">
            <v>92284</v>
          </cell>
          <cell r="C963">
            <v>0.81979999999999997</v>
          </cell>
          <cell r="D963">
            <v>0.73560000000000003</v>
          </cell>
          <cell r="E963">
            <v>8.4199999999999997E-2</v>
          </cell>
          <cell r="F963">
            <v>0</v>
          </cell>
          <cell r="G963">
            <v>0</v>
          </cell>
          <cell r="H963">
            <v>3.3</v>
          </cell>
          <cell r="I963">
            <v>6.6</v>
          </cell>
          <cell r="J963">
            <v>11</v>
          </cell>
        </row>
        <row r="964">
          <cell r="B964">
            <v>92273</v>
          </cell>
          <cell r="C964">
            <v>0.4239</v>
          </cell>
          <cell r="D964">
            <v>0.39329999999999998</v>
          </cell>
          <cell r="E964">
            <v>1.6199999999999999E-2</v>
          </cell>
          <cell r="F964">
            <v>1.44E-2</v>
          </cell>
          <cell r="G964">
            <v>0</v>
          </cell>
          <cell r="H964">
            <v>3.3</v>
          </cell>
          <cell r="I964">
            <v>6.6</v>
          </cell>
          <cell r="J964">
            <v>11</v>
          </cell>
        </row>
        <row r="965">
          <cell r="B965">
            <v>92260</v>
          </cell>
          <cell r="C965">
            <v>0.40789999999999998</v>
          </cell>
          <cell r="D965">
            <v>0.39179999999999998</v>
          </cell>
          <cell r="E965">
            <v>1.61E-2</v>
          </cell>
          <cell r="F965">
            <v>0</v>
          </cell>
          <cell r="G965">
            <v>0</v>
          </cell>
          <cell r="H965">
            <v>3.3</v>
          </cell>
          <cell r="I965">
            <v>6.6</v>
          </cell>
          <cell r="J965">
            <v>11</v>
          </cell>
        </row>
        <row r="966">
          <cell r="B966">
            <v>92272</v>
          </cell>
          <cell r="C966">
            <v>1.6516999999999999</v>
          </cell>
          <cell r="D966">
            <v>1.5206999999999999</v>
          </cell>
          <cell r="E966">
            <v>0.11650000000000001</v>
          </cell>
          <cell r="F966">
            <v>1.44E-2</v>
          </cell>
          <cell r="G966">
            <v>0</v>
          </cell>
          <cell r="H966">
            <v>3.3</v>
          </cell>
          <cell r="I966">
            <v>6.6</v>
          </cell>
          <cell r="J966">
            <v>11</v>
          </cell>
        </row>
        <row r="967">
          <cell r="B967">
            <v>92249</v>
          </cell>
          <cell r="C967">
            <v>0.43280000000000002</v>
          </cell>
          <cell r="D967">
            <v>0.34839999999999999</v>
          </cell>
          <cell r="E967">
            <v>8.4400000000000003E-2</v>
          </cell>
          <cell r="F967">
            <v>0</v>
          </cell>
          <cell r="G967">
            <v>0</v>
          </cell>
          <cell r="H967">
            <v>3.3</v>
          </cell>
          <cell r="I967">
            <v>6.6</v>
          </cell>
          <cell r="J967">
            <v>11</v>
          </cell>
        </row>
        <row r="968">
          <cell r="B968">
            <v>92250</v>
          </cell>
          <cell r="C968">
            <v>0.67359999999999998</v>
          </cell>
          <cell r="D968">
            <v>0.20030000000000001</v>
          </cell>
          <cell r="E968">
            <v>2.63E-2</v>
          </cell>
          <cell r="F968">
            <v>0.44700000000000001</v>
          </cell>
          <cell r="G968">
            <v>0</v>
          </cell>
          <cell r="H968">
            <v>3.3</v>
          </cell>
          <cell r="I968">
            <v>6.6</v>
          </cell>
          <cell r="J968">
            <v>11</v>
          </cell>
        </row>
        <row r="969">
          <cell r="B969">
            <v>92131</v>
          </cell>
          <cell r="C969">
            <v>0.96340000000000003</v>
          </cell>
          <cell r="D969">
            <v>0.55269999999999997</v>
          </cell>
          <cell r="E969">
            <v>3.7199999999999997E-2</v>
          </cell>
          <cell r="F969">
            <v>0.3735</v>
          </cell>
          <cell r="G969">
            <v>0</v>
          </cell>
          <cell r="H969">
            <v>3.3</v>
          </cell>
          <cell r="I969">
            <v>6.6</v>
          </cell>
          <cell r="J969">
            <v>11</v>
          </cell>
        </row>
        <row r="970">
          <cell r="B970">
            <v>92210</v>
          </cell>
          <cell r="C970">
            <v>2.0693999999999999</v>
          </cell>
          <cell r="D970">
            <v>1.1012</v>
          </cell>
          <cell r="E970">
            <v>0.1479</v>
          </cell>
          <cell r="F970">
            <v>0.82040000000000002</v>
          </cell>
          <cell r="G970">
            <v>0</v>
          </cell>
          <cell r="H970">
            <v>3.3</v>
          </cell>
          <cell r="I970">
            <v>6.6</v>
          </cell>
          <cell r="J970">
            <v>11</v>
          </cell>
        </row>
        <row r="971">
          <cell r="B971">
            <v>92113</v>
          </cell>
          <cell r="C971">
            <v>0.58330000000000004</v>
          </cell>
          <cell r="D971">
            <v>0.33239999999999997</v>
          </cell>
          <cell r="E971">
            <v>4.5999999999999999E-3</v>
          </cell>
          <cell r="F971">
            <v>0.2462</v>
          </cell>
          <cell r="G971">
            <v>0</v>
          </cell>
          <cell r="H971">
            <v>3.3</v>
          </cell>
          <cell r="I971">
            <v>6.6</v>
          </cell>
          <cell r="J971">
            <v>11</v>
          </cell>
        </row>
        <row r="972">
          <cell r="B972">
            <v>92114</v>
          </cell>
          <cell r="C972">
            <v>0.22570000000000001</v>
          </cell>
          <cell r="D972">
            <v>0.21149999999999999</v>
          </cell>
          <cell r="E972">
            <v>1.4200000000000001E-2</v>
          </cell>
          <cell r="F972">
            <v>0</v>
          </cell>
          <cell r="G972">
            <v>0</v>
          </cell>
          <cell r="H972">
            <v>3.3</v>
          </cell>
          <cell r="I972">
            <v>6.6</v>
          </cell>
          <cell r="J972">
            <v>11</v>
          </cell>
        </row>
        <row r="973">
          <cell r="B973">
            <v>92089</v>
          </cell>
          <cell r="C973">
            <v>0.19420000000000001</v>
          </cell>
          <cell r="D973">
            <v>0.17530000000000001</v>
          </cell>
          <cell r="E973">
            <v>1.89E-2</v>
          </cell>
          <cell r="F973">
            <v>0</v>
          </cell>
          <cell r="G973">
            <v>0</v>
          </cell>
          <cell r="H973">
            <v>3.3</v>
          </cell>
          <cell r="I973">
            <v>6.6</v>
          </cell>
          <cell r="J973">
            <v>11</v>
          </cell>
        </row>
        <row r="974">
          <cell r="B974">
            <v>92105</v>
          </cell>
          <cell r="C974">
            <v>1.0032000000000001</v>
          </cell>
          <cell r="D974">
            <v>0.71919999999999995</v>
          </cell>
          <cell r="E974">
            <v>3.7699999999999997E-2</v>
          </cell>
          <cell r="F974">
            <v>0.2462</v>
          </cell>
          <cell r="G974">
            <v>0</v>
          </cell>
          <cell r="H974">
            <v>3.3</v>
          </cell>
          <cell r="I974">
            <v>6.6</v>
          </cell>
          <cell r="J974">
            <v>11</v>
          </cell>
        </row>
        <row r="975">
          <cell r="B975">
            <v>91858</v>
          </cell>
          <cell r="C975">
            <v>0.49149999999999999</v>
          </cell>
          <cell r="D975">
            <v>0.45250000000000001</v>
          </cell>
          <cell r="E975">
            <v>3.9E-2</v>
          </cell>
          <cell r="F975">
            <v>0</v>
          </cell>
          <cell r="G975">
            <v>0</v>
          </cell>
          <cell r="H975">
            <v>3.3</v>
          </cell>
          <cell r="I975">
            <v>6.6</v>
          </cell>
          <cell r="J975">
            <v>11</v>
          </cell>
        </row>
        <row r="976">
          <cell r="B976">
            <v>91893</v>
          </cell>
          <cell r="C976">
            <v>0.84060000000000001</v>
          </cell>
          <cell r="D976">
            <v>0.37380000000000002</v>
          </cell>
          <cell r="E976">
            <v>8.3599999999999994E-2</v>
          </cell>
          <cell r="F976">
            <v>0.36859999999999998</v>
          </cell>
          <cell r="G976">
            <v>1.4500000000000001E-2</v>
          </cell>
          <cell r="H976">
            <v>3.3</v>
          </cell>
          <cell r="I976">
            <v>6.6</v>
          </cell>
          <cell r="J976">
            <v>11</v>
          </cell>
        </row>
        <row r="977">
          <cell r="B977">
            <v>91875</v>
          </cell>
          <cell r="C977">
            <v>1.1797</v>
          </cell>
          <cell r="D977">
            <v>0.55320000000000003</v>
          </cell>
          <cell r="E977">
            <v>6.7000000000000002E-3</v>
          </cell>
          <cell r="F977">
            <v>0</v>
          </cell>
          <cell r="G977">
            <v>0.61980000000000002</v>
          </cell>
          <cell r="H977">
            <v>3.3</v>
          </cell>
          <cell r="I977">
            <v>6.6</v>
          </cell>
          <cell r="J977">
            <v>11</v>
          </cell>
        </row>
        <row r="978">
          <cell r="B978">
            <v>91875</v>
          </cell>
          <cell r="C978">
            <v>2.5118999999999998</v>
          </cell>
          <cell r="D978">
            <v>1.3794999999999999</v>
          </cell>
          <cell r="E978">
            <v>0.1293</v>
          </cell>
          <cell r="F978">
            <v>0.36870000000000003</v>
          </cell>
          <cell r="G978">
            <v>0.63429999999999997</v>
          </cell>
          <cell r="I978">
            <v>6.6</v>
          </cell>
          <cell r="J978">
            <v>11</v>
          </cell>
        </row>
        <row r="979">
          <cell r="B979">
            <v>92116</v>
          </cell>
          <cell r="C979">
            <v>7.2343999999999999</v>
          </cell>
          <cell r="D979">
            <v>4.7206000000000001</v>
          </cell>
          <cell r="E979">
            <v>0.43140000000000001</v>
          </cell>
          <cell r="F979">
            <v>1.4495</v>
          </cell>
          <cell r="G979">
            <v>0.63260000000000005</v>
          </cell>
          <cell r="J979">
            <v>11</v>
          </cell>
        </row>
        <row r="981">
          <cell r="B981" t="str">
            <v>Evolução FEC Conjunto São Paulo - Centro</v>
          </cell>
        </row>
        <row r="982">
          <cell r="B982" t="str">
            <v>CONSUM</v>
          </cell>
          <cell r="C982" t="str">
            <v>TOTAL</v>
          </cell>
          <cell r="D982" t="str">
            <v>NPROG</v>
          </cell>
          <cell r="E982" t="str">
            <v>PROG</v>
          </cell>
          <cell r="F982" t="str">
            <v>SUBT INT</v>
          </cell>
          <cell r="G982" t="str">
            <v>SUBT EXT</v>
          </cell>
          <cell r="H982" t="str">
            <v>Padrão Mensal = 2</v>
          </cell>
          <cell r="I982" t="str">
            <v>Padrão Trimestral = 3,6</v>
          </cell>
          <cell r="J982" t="str">
            <v>Padrão Anual = 6</v>
          </cell>
        </row>
        <row r="983">
          <cell r="B983">
            <v>104898</v>
          </cell>
          <cell r="C983">
            <v>0.47299999999999998</v>
          </cell>
          <cell r="D983">
            <v>0.23669999999999999</v>
          </cell>
          <cell r="E983">
            <v>0.17449999999999999</v>
          </cell>
          <cell r="F983">
            <v>6.1800000000000001E-2</v>
          </cell>
          <cell r="G983">
            <v>0</v>
          </cell>
          <cell r="H983">
            <v>2</v>
          </cell>
          <cell r="I983">
            <v>3.6</v>
          </cell>
          <cell r="J983">
            <v>6</v>
          </cell>
        </row>
        <row r="984">
          <cell r="B984">
            <v>104874</v>
          </cell>
          <cell r="C984">
            <v>0.1777</v>
          </cell>
          <cell r="D984">
            <v>8.48E-2</v>
          </cell>
          <cell r="E984">
            <v>9.2899999999999996E-2</v>
          </cell>
          <cell r="F984">
            <v>0</v>
          </cell>
          <cell r="G984">
            <v>0</v>
          </cell>
          <cell r="H984">
            <v>2</v>
          </cell>
          <cell r="I984">
            <v>3.6</v>
          </cell>
          <cell r="J984">
            <v>6</v>
          </cell>
        </row>
        <row r="985">
          <cell r="B985">
            <v>104876</v>
          </cell>
          <cell r="C985">
            <v>0.65459999999999996</v>
          </cell>
          <cell r="D985">
            <v>0.34129999999999999</v>
          </cell>
          <cell r="E985">
            <v>3.8899999999999997E-2</v>
          </cell>
          <cell r="F985">
            <v>0</v>
          </cell>
          <cell r="G985">
            <v>0.27439999999999998</v>
          </cell>
          <cell r="H985">
            <v>2</v>
          </cell>
          <cell r="I985">
            <v>3.6</v>
          </cell>
          <cell r="J985">
            <v>6</v>
          </cell>
        </row>
        <row r="986">
          <cell r="B986">
            <v>104883</v>
          </cell>
          <cell r="C986">
            <v>1.3052999999999999</v>
          </cell>
          <cell r="D986">
            <v>0.66279999999999994</v>
          </cell>
          <cell r="E986">
            <v>0.30630000000000002</v>
          </cell>
          <cell r="F986">
            <v>6.1800000000000001E-2</v>
          </cell>
          <cell r="G986">
            <v>0.27439999999999998</v>
          </cell>
          <cell r="H986">
            <v>2</v>
          </cell>
          <cell r="I986">
            <v>3.6</v>
          </cell>
          <cell r="J986">
            <v>6</v>
          </cell>
        </row>
        <row r="987">
          <cell r="B987">
            <v>104839</v>
          </cell>
          <cell r="C987">
            <v>0.25469999999999998</v>
          </cell>
          <cell r="D987">
            <v>3.5400000000000001E-2</v>
          </cell>
          <cell r="E987">
            <v>0.1192</v>
          </cell>
          <cell r="F987">
            <v>5.33E-2</v>
          </cell>
          <cell r="G987">
            <v>4.6800000000000001E-2</v>
          </cell>
          <cell r="H987">
            <v>2</v>
          </cell>
          <cell r="I987">
            <v>3.6</v>
          </cell>
          <cell r="J987">
            <v>6</v>
          </cell>
        </row>
        <row r="988">
          <cell r="B988">
            <v>104839</v>
          </cell>
          <cell r="C988">
            <v>0.3246</v>
          </cell>
          <cell r="D988">
            <v>5.3600000000000002E-2</v>
          </cell>
          <cell r="E988">
            <v>1.95E-2</v>
          </cell>
          <cell r="F988">
            <v>0.2515</v>
          </cell>
          <cell r="G988">
            <v>0</v>
          </cell>
          <cell r="H988">
            <v>2</v>
          </cell>
          <cell r="I988">
            <v>3.6</v>
          </cell>
          <cell r="J988">
            <v>6</v>
          </cell>
        </row>
        <row r="989">
          <cell r="B989">
            <v>104839</v>
          </cell>
          <cell r="C989">
            <v>0.22500000000000001</v>
          </cell>
          <cell r="D989">
            <v>0.12139999999999999</v>
          </cell>
          <cell r="E989">
            <v>1.9199999999999998E-2</v>
          </cell>
          <cell r="F989">
            <v>8.4400000000000003E-2</v>
          </cell>
          <cell r="G989">
            <v>0</v>
          </cell>
          <cell r="H989">
            <v>2</v>
          </cell>
          <cell r="I989">
            <v>3.6</v>
          </cell>
          <cell r="J989">
            <v>6</v>
          </cell>
        </row>
        <row r="990">
          <cell r="B990">
            <v>104839</v>
          </cell>
          <cell r="C990">
            <v>0.80430000000000001</v>
          </cell>
          <cell r="D990">
            <v>0.2104</v>
          </cell>
          <cell r="E990">
            <v>0.15790000000000001</v>
          </cell>
          <cell r="F990">
            <v>0.38919999999999999</v>
          </cell>
          <cell r="G990">
            <v>4.6800000000000001E-2</v>
          </cell>
          <cell r="H990">
            <v>2</v>
          </cell>
          <cell r="I990">
            <v>3.6</v>
          </cell>
          <cell r="J990">
            <v>6</v>
          </cell>
        </row>
        <row r="991">
          <cell r="B991">
            <v>104839</v>
          </cell>
          <cell r="C991">
            <v>0.70520000000000005</v>
          </cell>
          <cell r="D991">
            <v>0.28639999999999999</v>
          </cell>
          <cell r="E991">
            <v>0.1525</v>
          </cell>
          <cell r="F991">
            <v>0.125</v>
          </cell>
          <cell r="G991">
            <v>0.14130000000000001</v>
          </cell>
          <cell r="H991">
            <v>2</v>
          </cell>
          <cell r="I991">
            <v>3.6</v>
          </cell>
          <cell r="J991">
            <v>6</v>
          </cell>
        </row>
        <row r="992">
          <cell r="B992">
            <v>104839</v>
          </cell>
          <cell r="C992">
            <v>0.21809999999999999</v>
          </cell>
          <cell r="D992">
            <v>0.1956</v>
          </cell>
          <cell r="E992">
            <v>2.2499999999999999E-2</v>
          </cell>
          <cell r="F992">
            <v>0</v>
          </cell>
          <cell r="G992">
            <v>0</v>
          </cell>
          <cell r="H992">
            <v>2</v>
          </cell>
          <cell r="I992">
            <v>3.6</v>
          </cell>
          <cell r="J992">
            <v>6</v>
          </cell>
        </row>
        <row r="993">
          <cell r="B993">
            <v>104839</v>
          </cell>
          <cell r="C993">
            <v>0.4249</v>
          </cell>
          <cell r="D993">
            <v>0.13789999999999999</v>
          </cell>
          <cell r="E993">
            <v>1.2800000000000001E-2</v>
          </cell>
          <cell r="F993">
            <v>0</v>
          </cell>
          <cell r="G993">
            <v>0.2742</v>
          </cell>
          <cell r="H993">
            <v>2</v>
          </cell>
          <cell r="I993">
            <v>3.6</v>
          </cell>
          <cell r="J993">
            <v>6</v>
          </cell>
        </row>
        <row r="994">
          <cell r="B994">
            <v>104839</v>
          </cell>
          <cell r="C994">
            <v>1.3482000000000001</v>
          </cell>
          <cell r="D994">
            <v>0.61990000000000001</v>
          </cell>
          <cell r="E994">
            <v>0.18779999999999999</v>
          </cell>
          <cell r="F994">
            <v>0.125</v>
          </cell>
          <cell r="G994">
            <v>0.41549999999999998</v>
          </cell>
          <cell r="H994">
            <v>2</v>
          </cell>
          <cell r="I994">
            <v>3.6</v>
          </cell>
          <cell r="J994">
            <v>6</v>
          </cell>
        </row>
        <row r="995">
          <cell r="B995">
            <v>104839</v>
          </cell>
          <cell r="C995">
            <v>0.47389999999999999</v>
          </cell>
          <cell r="D995">
            <v>0.30640000000000001</v>
          </cell>
          <cell r="E995">
            <v>0.16750000000000001</v>
          </cell>
          <cell r="F995">
            <v>0</v>
          </cell>
          <cell r="G995">
            <v>0</v>
          </cell>
          <cell r="H995">
            <v>2</v>
          </cell>
          <cell r="I995">
            <v>3.6</v>
          </cell>
          <cell r="J995">
            <v>6</v>
          </cell>
        </row>
        <row r="996">
          <cell r="B996">
            <v>104839</v>
          </cell>
          <cell r="C996">
            <v>0.49020000000000002</v>
          </cell>
          <cell r="D996">
            <v>0.28089999999999998</v>
          </cell>
          <cell r="E996">
            <v>3.2099999999999997E-2</v>
          </cell>
          <cell r="F996">
            <v>0.1772</v>
          </cell>
          <cell r="G996">
            <v>0</v>
          </cell>
          <cell r="H996">
            <v>2</v>
          </cell>
          <cell r="I996">
            <v>3.6</v>
          </cell>
          <cell r="J996">
            <v>6</v>
          </cell>
        </row>
        <row r="997">
          <cell r="B997">
            <v>104839</v>
          </cell>
          <cell r="C997">
            <v>0.29220000000000002</v>
          </cell>
          <cell r="D997">
            <v>0.17660000000000001</v>
          </cell>
          <cell r="E997">
            <v>8.3299999999999999E-2</v>
          </cell>
          <cell r="F997">
            <v>3.2300000000000002E-2</v>
          </cell>
          <cell r="G997">
            <v>0</v>
          </cell>
          <cell r="H997">
            <v>2</v>
          </cell>
          <cell r="I997">
            <v>3.6</v>
          </cell>
          <cell r="J997">
            <v>6</v>
          </cell>
        </row>
        <row r="998">
          <cell r="B998">
            <v>104839</v>
          </cell>
          <cell r="C998">
            <v>1.2563</v>
          </cell>
          <cell r="D998">
            <v>0.76390000000000002</v>
          </cell>
          <cell r="E998">
            <v>0.28289999999999998</v>
          </cell>
          <cell r="F998">
            <v>0.20949999999999999</v>
          </cell>
          <cell r="G998">
            <v>0</v>
          </cell>
          <cell r="I998">
            <v>3.6</v>
          </cell>
          <cell r="J998">
            <v>6</v>
          </cell>
        </row>
        <row r="999">
          <cell r="B999">
            <v>104850</v>
          </cell>
          <cell r="C999">
            <v>4.7141999999999999</v>
          </cell>
          <cell r="D999">
            <v>2.2570000000000001</v>
          </cell>
          <cell r="E999">
            <v>0.93489999999999995</v>
          </cell>
          <cell r="F999">
            <v>0.78549999999999998</v>
          </cell>
          <cell r="G999">
            <v>0.73670000000000002</v>
          </cell>
          <cell r="J999">
            <v>6</v>
          </cell>
        </row>
        <row r="1001">
          <cell r="B1001" t="str">
            <v>Evolução FEC Conjunto São Paulo Represa Sul</v>
          </cell>
        </row>
        <row r="1002">
          <cell r="B1002" t="str">
            <v>CONSUM</v>
          </cell>
          <cell r="C1002" t="str">
            <v>TOTAL</v>
          </cell>
          <cell r="D1002" t="str">
            <v>NPROG</v>
          </cell>
          <cell r="E1002" t="str">
            <v>PROG</v>
          </cell>
          <cell r="F1002" t="str">
            <v>SUBT INT</v>
          </cell>
          <cell r="G1002" t="str">
            <v>SUBT EXT</v>
          </cell>
          <cell r="H1002" t="str">
            <v>Padrão Mensal = 7,5</v>
          </cell>
          <cell r="I1002" t="str">
            <v>Padrão Trimestral = 15</v>
          </cell>
          <cell r="J1002" t="str">
            <v>Padrão Anual = 25</v>
          </cell>
        </row>
        <row r="1003">
          <cell r="B1003">
            <v>1408</v>
          </cell>
          <cell r="C1003">
            <v>1.2713000000000001</v>
          </cell>
          <cell r="D1003">
            <v>1.2713000000000001</v>
          </cell>
          <cell r="E1003">
            <v>0</v>
          </cell>
          <cell r="F1003">
            <v>0</v>
          </cell>
          <cell r="G1003">
            <v>0</v>
          </cell>
          <cell r="H1003">
            <v>7.5</v>
          </cell>
          <cell r="I1003">
            <v>15</v>
          </cell>
          <cell r="J1003">
            <v>25</v>
          </cell>
        </row>
        <row r="1004">
          <cell r="B1004">
            <v>1408</v>
          </cell>
          <cell r="C1004">
            <v>1.9843999999999999</v>
          </cell>
          <cell r="D1004">
            <v>1.9303999999999999</v>
          </cell>
          <cell r="E1004">
            <v>0</v>
          </cell>
          <cell r="F1004">
            <v>5.3999999999999999E-2</v>
          </cell>
          <cell r="G1004">
            <v>0</v>
          </cell>
          <cell r="H1004">
            <v>7.5</v>
          </cell>
          <cell r="I1004">
            <v>15</v>
          </cell>
          <cell r="J1004">
            <v>25</v>
          </cell>
        </row>
        <row r="1005">
          <cell r="B1005">
            <v>1408</v>
          </cell>
          <cell r="C1005">
            <v>1.429</v>
          </cell>
          <cell r="D1005">
            <v>0.78690000000000004</v>
          </cell>
          <cell r="E1005">
            <v>0</v>
          </cell>
          <cell r="F1005">
            <v>0</v>
          </cell>
          <cell r="G1005">
            <v>0.64200000000000002</v>
          </cell>
          <cell r="H1005">
            <v>7.5</v>
          </cell>
          <cell r="I1005">
            <v>15</v>
          </cell>
          <cell r="J1005">
            <v>25</v>
          </cell>
        </row>
        <row r="1006">
          <cell r="B1006">
            <v>1408</v>
          </cell>
          <cell r="C1006">
            <v>4.6847000000000003</v>
          </cell>
          <cell r="D1006">
            <v>3.9885999999999999</v>
          </cell>
          <cell r="E1006">
            <v>0</v>
          </cell>
          <cell r="F1006">
            <v>5.3999999999999999E-2</v>
          </cell>
          <cell r="G1006">
            <v>0.64200000000000002</v>
          </cell>
          <cell r="H1006">
            <v>7.5</v>
          </cell>
          <cell r="I1006">
            <v>15</v>
          </cell>
          <cell r="J1006">
            <v>25</v>
          </cell>
        </row>
        <row r="1007">
          <cell r="B1007">
            <v>1408</v>
          </cell>
          <cell r="C1007">
            <v>9.0899999999999995E-2</v>
          </cell>
          <cell r="D1007">
            <v>9.0899999999999995E-2</v>
          </cell>
          <cell r="E1007">
            <v>0</v>
          </cell>
          <cell r="F1007">
            <v>0</v>
          </cell>
          <cell r="G1007">
            <v>0</v>
          </cell>
          <cell r="H1007">
            <v>7.5</v>
          </cell>
          <cell r="I1007">
            <v>15</v>
          </cell>
          <cell r="J1007">
            <v>25</v>
          </cell>
        </row>
        <row r="1008">
          <cell r="B1008">
            <v>1408</v>
          </cell>
          <cell r="C1008">
            <v>0.13919999999999999</v>
          </cell>
          <cell r="D1008">
            <v>8.5199999999999998E-2</v>
          </cell>
          <cell r="E1008">
            <v>5.3999999999999999E-2</v>
          </cell>
          <cell r="F1008">
            <v>0</v>
          </cell>
          <cell r="G1008">
            <v>0</v>
          </cell>
          <cell r="H1008">
            <v>7.5</v>
          </cell>
          <cell r="I1008">
            <v>15</v>
          </cell>
          <cell r="J1008">
            <v>25</v>
          </cell>
        </row>
        <row r="1009">
          <cell r="B1009">
            <v>1408</v>
          </cell>
          <cell r="C1009">
            <v>0.19320000000000001</v>
          </cell>
          <cell r="D1009">
            <v>0.1797</v>
          </cell>
          <cell r="E1009">
            <v>1.35E-2</v>
          </cell>
          <cell r="F1009">
            <v>0</v>
          </cell>
          <cell r="G1009">
            <v>0</v>
          </cell>
          <cell r="H1009">
            <v>7.5</v>
          </cell>
          <cell r="I1009">
            <v>15</v>
          </cell>
          <cell r="J1009">
            <v>25</v>
          </cell>
        </row>
        <row r="1010">
          <cell r="B1010">
            <v>1408</v>
          </cell>
          <cell r="C1010">
            <v>0.42330000000000001</v>
          </cell>
          <cell r="D1010">
            <v>0.35580000000000001</v>
          </cell>
          <cell r="E1010">
            <v>6.7500000000000004E-2</v>
          </cell>
          <cell r="F1010">
            <v>0</v>
          </cell>
          <cell r="G1010">
            <v>0</v>
          </cell>
          <cell r="H1010">
            <v>7.5</v>
          </cell>
          <cell r="I1010">
            <v>15</v>
          </cell>
          <cell r="J1010">
            <v>25</v>
          </cell>
        </row>
        <row r="1011">
          <cell r="B1011">
            <v>1408</v>
          </cell>
          <cell r="C1011">
            <v>0.6875</v>
          </cell>
          <cell r="D1011">
            <v>0.6875</v>
          </cell>
          <cell r="E1011">
            <v>0</v>
          </cell>
          <cell r="F1011">
            <v>0</v>
          </cell>
          <cell r="G1011">
            <v>0</v>
          </cell>
          <cell r="H1011">
            <v>7.5</v>
          </cell>
          <cell r="I1011">
            <v>15</v>
          </cell>
          <cell r="J1011">
            <v>25</v>
          </cell>
        </row>
        <row r="1012">
          <cell r="B1012">
            <v>1408</v>
          </cell>
          <cell r="C1012">
            <v>0.14349999999999999</v>
          </cell>
          <cell r="D1012">
            <v>0.14349999999999999</v>
          </cell>
          <cell r="E1012">
            <v>0</v>
          </cell>
          <cell r="F1012">
            <v>0</v>
          </cell>
          <cell r="G1012">
            <v>0</v>
          </cell>
          <cell r="H1012">
            <v>7.5</v>
          </cell>
          <cell r="I1012">
            <v>15</v>
          </cell>
          <cell r="J1012">
            <v>25</v>
          </cell>
        </row>
        <row r="1013">
          <cell r="B1013">
            <v>1408</v>
          </cell>
          <cell r="C1013">
            <v>1.0447</v>
          </cell>
          <cell r="D1013">
            <v>1.0447</v>
          </cell>
          <cell r="E1013">
            <v>0</v>
          </cell>
          <cell r="F1013">
            <v>0</v>
          </cell>
          <cell r="G1013">
            <v>0</v>
          </cell>
          <cell r="H1013">
            <v>7.5</v>
          </cell>
          <cell r="I1013">
            <v>15</v>
          </cell>
          <cell r="J1013">
            <v>25</v>
          </cell>
        </row>
        <row r="1014">
          <cell r="B1014">
            <v>1408</v>
          </cell>
          <cell r="C1014">
            <v>1.8756999999999999</v>
          </cell>
          <cell r="D1014">
            <v>1.8756999999999999</v>
          </cell>
          <cell r="E1014">
            <v>0</v>
          </cell>
          <cell r="F1014">
            <v>0</v>
          </cell>
          <cell r="G1014">
            <v>0</v>
          </cell>
          <cell r="H1014">
            <v>7.5</v>
          </cell>
          <cell r="I1014">
            <v>15</v>
          </cell>
          <cell r="J1014">
            <v>25</v>
          </cell>
        </row>
        <row r="1015">
          <cell r="B1015">
            <v>1408</v>
          </cell>
          <cell r="C1015">
            <v>0.2195</v>
          </cell>
          <cell r="D1015">
            <v>0.16550000000000001</v>
          </cell>
          <cell r="E1015">
            <v>0</v>
          </cell>
          <cell r="F1015">
            <v>5.3999999999999999E-2</v>
          </cell>
          <cell r="G1015">
            <v>0</v>
          </cell>
          <cell r="H1015">
            <v>7.5</v>
          </cell>
          <cell r="I1015">
            <v>15</v>
          </cell>
          <cell r="J1015">
            <v>25</v>
          </cell>
        </row>
        <row r="1016">
          <cell r="B1016">
            <v>1408</v>
          </cell>
          <cell r="C1016">
            <v>0.94389999999999996</v>
          </cell>
          <cell r="D1016">
            <v>0.88990000000000002</v>
          </cell>
          <cell r="E1016">
            <v>0</v>
          </cell>
          <cell r="F1016">
            <v>0</v>
          </cell>
          <cell r="G1016">
            <v>5.3999999999999999E-2</v>
          </cell>
          <cell r="H1016">
            <v>7.5</v>
          </cell>
          <cell r="I1016">
            <v>15</v>
          </cell>
          <cell r="J1016">
            <v>25</v>
          </cell>
        </row>
        <row r="1017">
          <cell r="B1017">
            <v>1408</v>
          </cell>
          <cell r="C1017">
            <v>0.30180000000000001</v>
          </cell>
          <cell r="D1017">
            <v>0.30180000000000001</v>
          </cell>
          <cell r="E1017">
            <v>0</v>
          </cell>
          <cell r="F1017">
            <v>0</v>
          </cell>
          <cell r="G1017">
            <v>0</v>
          </cell>
          <cell r="H1017">
            <v>7.5</v>
          </cell>
          <cell r="I1017">
            <v>15</v>
          </cell>
          <cell r="J1017">
            <v>25</v>
          </cell>
        </row>
        <row r="1018">
          <cell r="B1018">
            <v>1408</v>
          </cell>
          <cell r="C1018">
            <v>1.4652000000000001</v>
          </cell>
          <cell r="D1018">
            <v>1.3572</v>
          </cell>
          <cell r="E1018">
            <v>0</v>
          </cell>
          <cell r="F1018">
            <v>5.3999999999999999E-2</v>
          </cell>
          <cell r="G1018">
            <v>5.3999999999999999E-2</v>
          </cell>
          <cell r="I1018">
            <v>15</v>
          </cell>
          <cell r="J1018">
            <v>25</v>
          </cell>
        </row>
        <row r="1019">
          <cell r="B1019">
            <v>1408</v>
          </cell>
          <cell r="C1019">
            <v>8.4489000000000001</v>
          </cell>
          <cell r="D1019">
            <v>7.5773000000000001</v>
          </cell>
          <cell r="E1019">
            <v>6.7500000000000004E-2</v>
          </cell>
          <cell r="F1019">
            <v>0.108</v>
          </cell>
          <cell r="G1019">
            <v>0.69599999999999995</v>
          </cell>
          <cell r="J1019">
            <v>25</v>
          </cell>
        </row>
        <row r="1021">
          <cell r="B1021" t="str">
            <v>Evolução FEC Conjunto Sapopemba</v>
          </cell>
        </row>
        <row r="1022">
          <cell r="B1022" t="str">
            <v>CONSUM</v>
          </cell>
          <cell r="C1022" t="str">
            <v>TOTAL</v>
          </cell>
          <cell r="D1022" t="str">
            <v>NPROG</v>
          </cell>
          <cell r="E1022" t="str">
            <v>PROG</v>
          </cell>
          <cell r="F1022" t="str">
            <v>SUBT INT</v>
          </cell>
          <cell r="G1022" t="str">
            <v>SUBT EXT</v>
          </cell>
          <cell r="H1022" t="str">
            <v>Padrão Mensal = 2,4</v>
          </cell>
          <cell r="I1022" t="str">
            <v>Padrão Trimestral = 4,8</v>
          </cell>
          <cell r="J1022" t="str">
            <v>Padrão Anual = 8</v>
          </cell>
        </row>
        <row r="1023">
          <cell r="B1023">
            <v>98741</v>
          </cell>
          <cell r="C1023">
            <v>0.5171</v>
          </cell>
          <cell r="D1023">
            <v>0.50170000000000003</v>
          </cell>
          <cell r="E1023">
            <v>1.54E-2</v>
          </cell>
          <cell r="F1023">
            <v>0</v>
          </cell>
          <cell r="G1023">
            <v>0</v>
          </cell>
          <cell r="H1023">
            <v>2.4</v>
          </cell>
          <cell r="I1023">
            <v>4.8</v>
          </cell>
          <cell r="J1023">
            <v>8</v>
          </cell>
        </row>
        <row r="1024">
          <cell r="B1024">
            <v>98727</v>
          </cell>
          <cell r="C1024">
            <v>0.27110000000000001</v>
          </cell>
          <cell r="D1024">
            <v>0.26860000000000001</v>
          </cell>
          <cell r="E1024">
            <v>2.5000000000000001E-3</v>
          </cell>
          <cell r="F1024">
            <v>0</v>
          </cell>
          <cell r="G1024">
            <v>0</v>
          </cell>
          <cell r="H1024">
            <v>2.4</v>
          </cell>
          <cell r="I1024">
            <v>4.8</v>
          </cell>
          <cell r="J1024">
            <v>8</v>
          </cell>
        </row>
        <row r="1025">
          <cell r="B1025">
            <v>98727</v>
          </cell>
          <cell r="C1025">
            <v>0.28999999999999998</v>
          </cell>
          <cell r="D1025">
            <v>0.25840000000000002</v>
          </cell>
          <cell r="E1025">
            <v>3.1600000000000003E-2</v>
          </cell>
          <cell r="F1025">
            <v>0</v>
          </cell>
          <cell r="G1025">
            <v>0</v>
          </cell>
          <cell r="H1025">
            <v>2.4</v>
          </cell>
          <cell r="I1025">
            <v>4.8</v>
          </cell>
          <cell r="J1025">
            <v>8</v>
          </cell>
        </row>
        <row r="1026">
          <cell r="B1026">
            <v>98732</v>
          </cell>
          <cell r="C1026">
            <v>1.0782</v>
          </cell>
          <cell r="D1026">
            <v>1.0286999999999999</v>
          </cell>
          <cell r="E1026">
            <v>4.9500000000000002E-2</v>
          </cell>
          <cell r="F1026">
            <v>0</v>
          </cell>
          <cell r="G1026">
            <v>0</v>
          </cell>
          <cell r="H1026">
            <v>2.4</v>
          </cell>
          <cell r="I1026">
            <v>4.8</v>
          </cell>
          <cell r="J1026">
            <v>8</v>
          </cell>
        </row>
        <row r="1027">
          <cell r="B1027">
            <v>98719</v>
          </cell>
          <cell r="C1027">
            <v>0.60619999999999996</v>
          </cell>
          <cell r="D1027">
            <v>8.8400000000000006E-2</v>
          </cell>
          <cell r="E1027">
            <v>6.5799999999999997E-2</v>
          </cell>
          <cell r="F1027">
            <v>0.45200000000000001</v>
          </cell>
          <cell r="G1027">
            <v>0</v>
          </cell>
          <cell r="H1027">
            <v>2.4</v>
          </cell>
          <cell r="I1027">
            <v>4.8</v>
          </cell>
          <cell r="J1027">
            <v>8</v>
          </cell>
        </row>
        <row r="1028">
          <cell r="B1028">
            <v>98719</v>
          </cell>
          <cell r="C1028">
            <v>0.29380000000000001</v>
          </cell>
          <cell r="D1028">
            <v>0.17460000000000001</v>
          </cell>
          <cell r="E1028">
            <v>2.53E-2</v>
          </cell>
          <cell r="F1028">
            <v>9.3899999999999997E-2</v>
          </cell>
          <cell r="G1028">
            <v>0</v>
          </cell>
          <cell r="H1028">
            <v>2.4</v>
          </cell>
          <cell r="I1028">
            <v>4.8</v>
          </cell>
          <cell r="J1028">
            <v>8</v>
          </cell>
        </row>
        <row r="1029">
          <cell r="B1029">
            <v>98719</v>
          </cell>
          <cell r="C1029">
            <v>0.55289999999999995</v>
          </cell>
          <cell r="D1029">
            <v>0.4229</v>
          </cell>
          <cell r="E1029">
            <v>2.8299999999999999E-2</v>
          </cell>
          <cell r="F1029">
            <v>0.1017</v>
          </cell>
          <cell r="G1029">
            <v>0</v>
          </cell>
          <cell r="H1029">
            <v>2.4</v>
          </cell>
          <cell r="I1029">
            <v>4.8</v>
          </cell>
          <cell r="J1029">
            <v>8</v>
          </cell>
        </row>
        <row r="1030">
          <cell r="B1030">
            <v>98719</v>
          </cell>
          <cell r="C1030">
            <v>1.4529000000000001</v>
          </cell>
          <cell r="D1030">
            <v>0.68589999999999995</v>
          </cell>
          <cell r="E1030">
            <v>0.11940000000000001</v>
          </cell>
          <cell r="F1030">
            <v>0.64759999999999995</v>
          </cell>
          <cell r="G1030">
            <v>0</v>
          </cell>
          <cell r="H1030">
            <v>2.4</v>
          </cell>
          <cell r="I1030">
            <v>4.8</v>
          </cell>
          <cell r="J1030">
            <v>8</v>
          </cell>
        </row>
        <row r="1031">
          <cell r="B1031">
            <v>98712</v>
          </cell>
          <cell r="C1031">
            <v>0.59830000000000005</v>
          </cell>
          <cell r="D1031">
            <v>0.57399999999999995</v>
          </cell>
          <cell r="E1031">
            <v>2.4199999999999999E-2</v>
          </cell>
          <cell r="F1031">
            <v>0</v>
          </cell>
          <cell r="G1031">
            <v>0</v>
          </cell>
          <cell r="H1031">
            <v>2.4</v>
          </cell>
          <cell r="I1031">
            <v>4.8</v>
          </cell>
          <cell r="J1031">
            <v>8</v>
          </cell>
        </row>
        <row r="1032">
          <cell r="B1032">
            <v>98667</v>
          </cell>
          <cell r="C1032">
            <v>0.2777</v>
          </cell>
          <cell r="D1032">
            <v>0.25530000000000003</v>
          </cell>
          <cell r="E1032">
            <v>2.24E-2</v>
          </cell>
          <cell r="F1032">
            <v>0</v>
          </cell>
          <cell r="G1032">
            <v>0</v>
          </cell>
          <cell r="H1032">
            <v>2.4</v>
          </cell>
          <cell r="I1032">
            <v>4.8</v>
          </cell>
          <cell r="J1032">
            <v>8</v>
          </cell>
        </row>
        <row r="1033">
          <cell r="B1033">
            <v>98667</v>
          </cell>
          <cell r="C1033">
            <v>0.495</v>
          </cell>
          <cell r="D1033">
            <v>0.48370000000000002</v>
          </cell>
          <cell r="E1033">
            <v>1.1299999999999999E-2</v>
          </cell>
          <cell r="F1033">
            <v>0</v>
          </cell>
          <cell r="G1033">
            <v>0</v>
          </cell>
          <cell r="H1033">
            <v>2.4</v>
          </cell>
          <cell r="I1033">
            <v>4.8</v>
          </cell>
          <cell r="J1033">
            <v>8</v>
          </cell>
        </row>
        <row r="1034">
          <cell r="B1034">
            <v>98682</v>
          </cell>
          <cell r="C1034">
            <v>1.3711</v>
          </cell>
          <cell r="D1034">
            <v>1.3130999999999999</v>
          </cell>
          <cell r="E1034">
            <v>5.79E-2</v>
          </cell>
          <cell r="F1034">
            <v>0</v>
          </cell>
          <cell r="G1034">
            <v>0</v>
          </cell>
          <cell r="H1034">
            <v>2.4</v>
          </cell>
          <cell r="I1034">
            <v>4.8</v>
          </cell>
          <cell r="J1034">
            <v>8</v>
          </cell>
        </row>
        <row r="1035">
          <cell r="B1035">
            <v>98553</v>
          </cell>
          <cell r="C1035">
            <v>0.46960000000000002</v>
          </cell>
          <cell r="D1035">
            <v>0.30840000000000001</v>
          </cell>
          <cell r="E1035">
            <v>0.1047</v>
          </cell>
          <cell r="F1035">
            <v>5.6500000000000002E-2</v>
          </cell>
          <cell r="G1035">
            <v>0</v>
          </cell>
          <cell r="H1035">
            <v>2.4</v>
          </cell>
          <cell r="I1035">
            <v>4.8</v>
          </cell>
          <cell r="J1035">
            <v>8</v>
          </cell>
        </row>
        <row r="1036">
          <cell r="B1036">
            <v>98547</v>
          </cell>
          <cell r="C1036">
            <v>0.50619999999999998</v>
          </cell>
          <cell r="D1036">
            <v>0.49780000000000002</v>
          </cell>
          <cell r="E1036">
            <v>8.5000000000000006E-3</v>
          </cell>
          <cell r="F1036">
            <v>0</v>
          </cell>
          <cell r="G1036">
            <v>0</v>
          </cell>
          <cell r="H1036">
            <v>2.4</v>
          </cell>
          <cell r="I1036">
            <v>4.8</v>
          </cell>
          <cell r="J1036">
            <v>8</v>
          </cell>
        </row>
        <row r="1037">
          <cell r="B1037">
            <v>98634</v>
          </cell>
          <cell r="C1037">
            <v>0.7732</v>
          </cell>
          <cell r="D1037">
            <v>0.47539999999999999</v>
          </cell>
          <cell r="E1037">
            <v>2.3599999999999999E-2</v>
          </cell>
          <cell r="F1037">
            <v>0.2742</v>
          </cell>
          <cell r="G1037">
            <v>0</v>
          </cell>
          <cell r="H1037">
            <v>2.4</v>
          </cell>
          <cell r="I1037">
            <v>4.8</v>
          </cell>
          <cell r="J1037">
            <v>8</v>
          </cell>
        </row>
        <row r="1038">
          <cell r="B1038">
            <v>98578</v>
          </cell>
          <cell r="C1038">
            <v>1.7492000000000001</v>
          </cell>
          <cell r="D1038">
            <v>1.2816000000000001</v>
          </cell>
          <cell r="E1038">
            <v>0.1368</v>
          </cell>
          <cell r="F1038">
            <v>0.33079999999999998</v>
          </cell>
          <cell r="G1038">
            <v>0</v>
          </cell>
          <cell r="I1038">
            <v>4.8</v>
          </cell>
          <cell r="J1038">
            <v>8</v>
          </cell>
        </row>
        <row r="1039">
          <cell r="B1039">
            <v>98678</v>
          </cell>
          <cell r="C1039">
            <v>5.6508000000000003</v>
          </cell>
          <cell r="D1039">
            <v>4.3089000000000004</v>
          </cell>
          <cell r="E1039">
            <v>0.36349999999999999</v>
          </cell>
          <cell r="F1039">
            <v>0.97840000000000005</v>
          </cell>
          <cell r="G1039">
            <v>0</v>
          </cell>
          <cell r="J1039">
            <v>8</v>
          </cell>
        </row>
        <row r="1041">
          <cell r="B1041" t="str">
            <v>Evolução FEC Conjunto Saúde</v>
          </cell>
        </row>
        <row r="1042">
          <cell r="B1042" t="str">
            <v>CONSUM</v>
          </cell>
          <cell r="C1042" t="str">
            <v>TOTAL</v>
          </cell>
          <cell r="D1042" t="str">
            <v>NPROG</v>
          </cell>
          <cell r="E1042" t="str">
            <v>PROG</v>
          </cell>
          <cell r="F1042" t="str">
            <v>SUBT INT</v>
          </cell>
          <cell r="G1042" t="str">
            <v>SUBT EXT</v>
          </cell>
          <cell r="H1042" t="str">
            <v>Padrão Mensal = 2</v>
          </cell>
          <cell r="I1042" t="str">
            <v>Padrão Trimestral = 3</v>
          </cell>
          <cell r="J1042" t="str">
            <v>Padrão Anual = 5</v>
          </cell>
        </row>
        <row r="1043">
          <cell r="B1043">
            <v>108604</v>
          </cell>
          <cell r="C1043">
            <v>0.37180000000000002</v>
          </cell>
          <cell r="D1043">
            <v>0.36330000000000001</v>
          </cell>
          <cell r="E1043">
            <v>8.5000000000000006E-3</v>
          </cell>
          <cell r="F1043">
            <v>0</v>
          </cell>
          <cell r="G1043">
            <v>0</v>
          </cell>
          <cell r="H1043">
            <v>2</v>
          </cell>
          <cell r="I1043">
            <v>3</v>
          </cell>
          <cell r="J1043">
            <v>5</v>
          </cell>
        </row>
        <row r="1044">
          <cell r="B1044">
            <v>108465</v>
          </cell>
          <cell r="C1044">
            <v>0.1469</v>
          </cell>
          <cell r="D1044">
            <v>0.1361</v>
          </cell>
          <cell r="E1044">
            <v>1.0800000000000001E-2</v>
          </cell>
          <cell r="F1044">
            <v>0</v>
          </cell>
          <cell r="G1044">
            <v>0</v>
          </cell>
          <cell r="H1044">
            <v>2</v>
          </cell>
          <cell r="I1044">
            <v>3</v>
          </cell>
          <cell r="J1044">
            <v>5</v>
          </cell>
        </row>
        <row r="1045">
          <cell r="B1045">
            <v>108619</v>
          </cell>
          <cell r="C1045">
            <v>0.2374</v>
          </cell>
          <cell r="D1045">
            <v>0.2228</v>
          </cell>
          <cell r="E1045">
            <v>1.46E-2</v>
          </cell>
          <cell r="F1045">
            <v>0</v>
          </cell>
          <cell r="G1045">
            <v>0</v>
          </cell>
          <cell r="H1045">
            <v>2</v>
          </cell>
          <cell r="I1045">
            <v>3</v>
          </cell>
          <cell r="J1045">
            <v>5</v>
          </cell>
        </row>
        <row r="1046">
          <cell r="B1046">
            <v>108563</v>
          </cell>
          <cell r="C1046">
            <v>0.75619999999999998</v>
          </cell>
          <cell r="D1046">
            <v>0.72230000000000005</v>
          </cell>
          <cell r="E1046">
            <v>3.39E-2</v>
          </cell>
          <cell r="F1046">
            <v>0</v>
          </cell>
          <cell r="G1046">
            <v>0</v>
          </cell>
          <cell r="H1046">
            <v>2</v>
          </cell>
          <cell r="I1046">
            <v>3</v>
          </cell>
          <cell r="J1046">
            <v>5</v>
          </cell>
        </row>
        <row r="1047">
          <cell r="B1047">
            <v>108425</v>
          </cell>
          <cell r="C1047">
            <v>5.1900000000000002E-2</v>
          </cell>
          <cell r="D1047">
            <v>2.7400000000000001E-2</v>
          </cell>
          <cell r="E1047">
            <v>2.4400000000000002E-2</v>
          </cell>
          <cell r="F1047">
            <v>0</v>
          </cell>
          <cell r="G1047">
            <v>0</v>
          </cell>
          <cell r="H1047">
            <v>2</v>
          </cell>
          <cell r="I1047">
            <v>3</v>
          </cell>
          <cell r="J1047">
            <v>5</v>
          </cell>
        </row>
        <row r="1048">
          <cell r="B1048">
            <v>108425</v>
          </cell>
          <cell r="C1048">
            <v>0.15909999999999999</v>
          </cell>
          <cell r="D1048">
            <v>0.1313</v>
          </cell>
          <cell r="E1048">
            <v>2.7799999999999998E-2</v>
          </cell>
          <cell r="F1048">
            <v>0</v>
          </cell>
          <cell r="G1048">
            <v>0</v>
          </cell>
          <cell r="H1048">
            <v>2</v>
          </cell>
          <cell r="I1048">
            <v>3</v>
          </cell>
          <cell r="J1048">
            <v>5</v>
          </cell>
        </row>
        <row r="1049">
          <cell r="B1049">
            <v>108425</v>
          </cell>
          <cell r="C1049">
            <v>5.3499999999999999E-2</v>
          </cell>
          <cell r="D1049">
            <v>4.5100000000000001E-2</v>
          </cell>
          <cell r="E1049">
            <v>8.5000000000000006E-3</v>
          </cell>
          <cell r="F1049">
            <v>0</v>
          </cell>
          <cell r="G1049">
            <v>0</v>
          </cell>
          <cell r="H1049">
            <v>2</v>
          </cell>
          <cell r="I1049">
            <v>3</v>
          </cell>
          <cell r="J1049">
            <v>5</v>
          </cell>
        </row>
        <row r="1050">
          <cell r="B1050">
            <v>108425</v>
          </cell>
          <cell r="C1050">
            <v>0.26450000000000001</v>
          </cell>
          <cell r="D1050">
            <v>0.20380000000000001</v>
          </cell>
          <cell r="E1050">
            <v>6.0699999999999997E-2</v>
          </cell>
          <cell r="F1050">
            <v>0</v>
          </cell>
          <cell r="G1050">
            <v>0</v>
          </cell>
          <cell r="H1050">
            <v>2</v>
          </cell>
          <cell r="I1050">
            <v>3</v>
          </cell>
          <cell r="J1050">
            <v>5</v>
          </cell>
        </row>
        <row r="1051">
          <cell r="B1051">
            <v>108374</v>
          </cell>
          <cell r="C1051">
            <v>0.10979999999999999</v>
          </cell>
          <cell r="D1051">
            <v>5.16E-2</v>
          </cell>
          <cell r="E1051">
            <v>5.5500000000000001E-2</v>
          </cell>
          <cell r="F1051">
            <v>2.5999999999999999E-3</v>
          </cell>
          <cell r="G1051">
            <v>0</v>
          </cell>
          <cell r="H1051">
            <v>2</v>
          </cell>
          <cell r="I1051">
            <v>3</v>
          </cell>
          <cell r="J1051">
            <v>5</v>
          </cell>
        </row>
        <row r="1052">
          <cell r="B1052">
            <v>108374</v>
          </cell>
          <cell r="C1052">
            <v>6.3399999999999998E-2</v>
          </cell>
          <cell r="D1052">
            <v>3.2500000000000001E-2</v>
          </cell>
          <cell r="E1052">
            <v>8.2000000000000007E-3</v>
          </cell>
          <cell r="F1052">
            <v>2.2800000000000001E-2</v>
          </cell>
          <cell r="G1052">
            <v>0</v>
          </cell>
          <cell r="H1052">
            <v>2</v>
          </cell>
          <cell r="I1052">
            <v>3</v>
          </cell>
          <cell r="J1052">
            <v>5</v>
          </cell>
        </row>
        <row r="1053">
          <cell r="B1053">
            <v>108374</v>
          </cell>
          <cell r="C1053">
            <v>0.29899999999999999</v>
          </cell>
          <cell r="D1053">
            <v>0.28289999999999998</v>
          </cell>
          <cell r="E1053">
            <v>1.61E-2</v>
          </cell>
          <cell r="F1053">
            <v>0</v>
          </cell>
          <cell r="G1053">
            <v>0</v>
          </cell>
          <cell r="H1053">
            <v>2</v>
          </cell>
          <cell r="I1053">
            <v>3</v>
          </cell>
          <cell r="J1053">
            <v>5</v>
          </cell>
        </row>
        <row r="1054">
          <cell r="B1054">
            <v>108374</v>
          </cell>
          <cell r="C1054">
            <v>0.47220000000000001</v>
          </cell>
          <cell r="D1054">
            <v>0.36699999999999999</v>
          </cell>
          <cell r="E1054">
            <v>7.9799999999999996E-2</v>
          </cell>
          <cell r="F1054">
            <v>2.5399999999999999E-2</v>
          </cell>
          <cell r="G1054">
            <v>0</v>
          </cell>
          <cell r="H1054">
            <v>2</v>
          </cell>
          <cell r="I1054">
            <v>3</v>
          </cell>
          <cell r="J1054">
            <v>5</v>
          </cell>
        </row>
        <row r="1055">
          <cell r="B1055">
            <v>108374</v>
          </cell>
          <cell r="C1055">
            <v>0.12989999999999999</v>
          </cell>
          <cell r="D1055">
            <v>8.0100000000000005E-2</v>
          </cell>
          <cell r="E1055">
            <v>4.9799999999999997E-2</v>
          </cell>
          <cell r="F1055">
            <v>0</v>
          </cell>
          <cell r="G1055">
            <v>0</v>
          </cell>
          <cell r="H1055">
            <v>2</v>
          </cell>
          <cell r="I1055">
            <v>3</v>
          </cell>
          <cell r="J1055">
            <v>5</v>
          </cell>
        </row>
        <row r="1056">
          <cell r="B1056">
            <v>108374</v>
          </cell>
          <cell r="C1056">
            <v>0.32579999999999998</v>
          </cell>
          <cell r="D1056">
            <v>0.18440000000000001</v>
          </cell>
          <cell r="E1056">
            <v>1.0699999999999999E-2</v>
          </cell>
          <cell r="F1056">
            <v>0.13070000000000001</v>
          </cell>
          <cell r="G1056">
            <v>0</v>
          </cell>
          <cell r="H1056">
            <v>2</v>
          </cell>
          <cell r="I1056">
            <v>3</v>
          </cell>
          <cell r="J1056">
            <v>5</v>
          </cell>
        </row>
        <row r="1057">
          <cell r="B1057">
            <v>108374</v>
          </cell>
          <cell r="C1057">
            <v>0.15079999999999999</v>
          </cell>
          <cell r="D1057">
            <v>0.14729999999999999</v>
          </cell>
          <cell r="E1057">
            <v>3.3999999999999998E-3</v>
          </cell>
          <cell r="F1057">
            <v>1E-4</v>
          </cell>
          <cell r="G1057">
            <v>0</v>
          </cell>
          <cell r="H1057">
            <v>2</v>
          </cell>
          <cell r="I1057">
            <v>3</v>
          </cell>
          <cell r="J1057">
            <v>5</v>
          </cell>
        </row>
        <row r="1058">
          <cell r="B1058">
            <v>108374</v>
          </cell>
          <cell r="C1058">
            <v>0.60650000000000004</v>
          </cell>
          <cell r="D1058">
            <v>0.4118</v>
          </cell>
          <cell r="E1058">
            <v>6.3899999999999998E-2</v>
          </cell>
          <cell r="F1058">
            <v>0.1308</v>
          </cell>
          <cell r="G1058">
            <v>0</v>
          </cell>
          <cell r="I1058">
            <v>3</v>
          </cell>
          <cell r="J1058">
            <v>5</v>
          </cell>
        </row>
        <row r="1059">
          <cell r="B1059">
            <v>108434</v>
          </cell>
          <cell r="C1059">
            <v>2.0996999999999999</v>
          </cell>
          <cell r="D1059">
            <v>1.7053</v>
          </cell>
          <cell r="E1059">
            <v>0.23830000000000001</v>
          </cell>
          <cell r="F1059">
            <v>0.15609999999999999</v>
          </cell>
          <cell r="G1059">
            <v>0</v>
          </cell>
          <cell r="J1059">
            <v>5</v>
          </cell>
        </row>
        <row r="1061">
          <cell r="B1061" t="str">
            <v>Evolução FEC Conjunto Taboão da Serra</v>
          </cell>
        </row>
        <row r="1062">
          <cell r="B1062" t="str">
            <v>CONSUM</v>
          </cell>
          <cell r="C1062" t="str">
            <v>TOTAL</v>
          </cell>
          <cell r="D1062" t="str">
            <v>NPROG</v>
          </cell>
          <cell r="E1062" t="str">
            <v>PROG</v>
          </cell>
          <cell r="F1062" t="str">
            <v>SUBT INT</v>
          </cell>
          <cell r="G1062" t="str">
            <v>SUBT EXT</v>
          </cell>
          <cell r="H1062" t="str">
            <v>Padrão Mensal = 3,3</v>
          </cell>
          <cell r="I1062" t="str">
            <v>Padrão Trimestral = 6,6</v>
          </cell>
          <cell r="J1062" t="str">
            <v>Padrão Anual = 11</v>
          </cell>
        </row>
        <row r="1063">
          <cell r="B1063">
            <v>66239</v>
          </cell>
          <cell r="C1063">
            <v>0.50370000000000004</v>
          </cell>
          <cell r="D1063">
            <v>0.501</v>
          </cell>
          <cell r="E1063">
            <v>2.7000000000000001E-3</v>
          </cell>
          <cell r="F1063">
            <v>0</v>
          </cell>
          <cell r="G1063">
            <v>0</v>
          </cell>
          <cell r="H1063">
            <v>3.3</v>
          </cell>
          <cell r="I1063">
            <v>6.6</v>
          </cell>
          <cell r="J1063">
            <v>11</v>
          </cell>
        </row>
        <row r="1064">
          <cell r="B1064">
            <v>66237</v>
          </cell>
          <cell r="C1064">
            <v>0.27250000000000002</v>
          </cell>
          <cell r="D1064">
            <v>0.26950000000000002</v>
          </cell>
          <cell r="E1064">
            <v>3.0000000000000001E-3</v>
          </cell>
          <cell r="F1064">
            <v>0</v>
          </cell>
          <cell r="G1064">
            <v>0</v>
          </cell>
          <cell r="H1064">
            <v>3.3</v>
          </cell>
          <cell r="I1064">
            <v>6.6</v>
          </cell>
          <cell r="J1064">
            <v>11</v>
          </cell>
        </row>
        <row r="1065">
          <cell r="B1065">
            <v>66242</v>
          </cell>
          <cell r="C1065">
            <v>0.43020000000000003</v>
          </cell>
          <cell r="D1065">
            <v>0.42880000000000001</v>
          </cell>
          <cell r="E1065">
            <v>1.2999999999999999E-3</v>
          </cell>
          <cell r="F1065">
            <v>0</v>
          </cell>
          <cell r="G1065">
            <v>0</v>
          </cell>
          <cell r="H1065">
            <v>3.3</v>
          </cell>
          <cell r="I1065">
            <v>6.6</v>
          </cell>
          <cell r="J1065">
            <v>11</v>
          </cell>
        </row>
        <row r="1066">
          <cell r="B1066">
            <v>66239</v>
          </cell>
          <cell r="C1066">
            <v>1.2063999999999999</v>
          </cell>
          <cell r="D1066">
            <v>1.1993</v>
          </cell>
          <cell r="E1066">
            <v>7.0000000000000001E-3</v>
          </cell>
          <cell r="F1066">
            <v>0</v>
          </cell>
          <cell r="G1066">
            <v>0</v>
          </cell>
          <cell r="H1066">
            <v>3.3</v>
          </cell>
          <cell r="I1066">
            <v>6.6</v>
          </cell>
          <cell r="J1066">
            <v>11</v>
          </cell>
        </row>
        <row r="1067">
          <cell r="B1067">
            <v>66242</v>
          </cell>
          <cell r="C1067">
            <v>0.15090000000000001</v>
          </cell>
          <cell r="D1067">
            <v>0.15090000000000001</v>
          </cell>
          <cell r="E1067">
            <v>0</v>
          </cell>
          <cell r="F1067">
            <v>0</v>
          </cell>
          <cell r="G1067">
            <v>0</v>
          </cell>
          <cell r="H1067">
            <v>3.3</v>
          </cell>
          <cell r="I1067">
            <v>6.6</v>
          </cell>
          <cell r="J1067">
            <v>11</v>
          </cell>
        </row>
        <row r="1068">
          <cell r="B1068">
            <v>66242</v>
          </cell>
          <cell r="C1068">
            <v>1.3794999999999999</v>
          </cell>
          <cell r="D1068">
            <v>0.32640000000000002</v>
          </cell>
          <cell r="E1068">
            <v>1.18E-2</v>
          </cell>
          <cell r="F1068">
            <v>1.0412999999999999</v>
          </cell>
          <cell r="G1068">
            <v>0</v>
          </cell>
          <cell r="H1068">
            <v>3.3</v>
          </cell>
          <cell r="I1068">
            <v>6.6</v>
          </cell>
          <cell r="J1068">
            <v>11</v>
          </cell>
        </row>
        <row r="1069">
          <cell r="B1069">
            <v>66242</v>
          </cell>
          <cell r="C1069">
            <v>0.1477</v>
          </cell>
          <cell r="D1069">
            <v>0.14419999999999999</v>
          </cell>
          <cell r="E1069">
            <v>3.5000000000000001E-3</v>
          </cell>
          <cell r="F1069">
            <v>0</v>
          </cell>
          <cell r="G1069">
            <v>0</v>
          </cell>
          <cell r="H1069">
            <v>3.3</v>
          </cell>
          <cell r="I1069">
            <v>6.6</v>
          </cell>
          <cell r="J1069">
            <v>11</v>
          </cell>
        </row>
        <row r="1070">
          <cell r="B1070">
            <v>66242</v>
          </cell>
          <cell r="C1070">
            <v>1.6780999999999999</v>
          </cell>
          <cell r="D1070">
            <v>0.62150000000000005</v>
          </cell>
          <cell r="E1070">
            <v>1.5299999999999999E-2</v>
          </cell>
          <cell r="F1070">
            <v>1.0412999999999999</v>
          </cell>
          <cell r="G1070">
            <v>0</v>
          </cell>
          <cell r="H1070">
            <v>3.3</v>
          </cell>
          <cell r="I1070">
            <v>6.6</v>
          </cell>
          <cell r="J1070">
            <v>11</v>
          </cell>
        </row>
        <row r="1071">
          <cell r="B1071">
            <v>66242</v>
          </cell>
          <cell r="C1071">
            <v>0.52700000000000002</v>
          </cell>
          <cell r="D1071">
            <v>0.52170000000000005</v>
          </cell>
          <cell r="E1071">
            <v>5.3E-3</v>
          </cell>
          <cell r="F1071">
            <v>0</v>
          </cell>
          <cell r="G1071">
            <v>0</v>
          </cell>
          <cell r="H1071">
            <v>3.3</v>
          </cell>
          <cell r="I1071">
            <v>6.6</v>
          </cell>
          <cell r="J1071">
            <v>11</v>
          </cell>
        </row>
        <row r="1072">
          <cell r="B1072">
            <v>66237</v>
          </cell>
          <cell r="C1072">
            <v>8.3500000000000005E-2</v>
          </cell>
          <cell r="D1072">
            <v>8.14E-2</v>
          </cell>
          <cell r="E1072">
            <v>2.0999999999999999E-3</v>
          </cell>
          <cell r="F1072">
            <v>0</v>
          </cell>
          <cell r="G1072">
            <v>0</v>
          </cell>
          <cell r="H1072">
            <v>3.3</v>
          </cell>
          <cell r="I1072">
            <v>6.6</v>
          </cell>
          <cell r="J1072">
            <v>11</v>
          </cell>
        </row>
        <row r="1073">
          <cell r="B1073">
            <v>66250</v>
          </cell>
          <cell r="C1073">
            <v>0.22800000000000001</v>
          </cell>
          <cell r="D1073">
            <v>0.21110000000000001</v>
          </cell>
          <cell r="E1073">
            <v>1.6899999999999998E-2</v>
          </cell>
          <cell r="F1073">
            <v>0</v>
          </cell>
          <cell r="G1073">
            <v>0</v>
          </cell>
          <cell r="H1073">
            <v>3.3</v>
          </cell>
          <cell r="I1073">
            <v>6.6</v>
          </cell>
          <cell r="J1073">
            <v>11</v>
          </cell>
        </row>
        <row r="1074">
          <cell r="B1074">
            <v>66243</v>
          </cell>
          <cell r="C1074">
            <v>0.83850000000000002</v>
          </cell>
          <cell r="D1074">
            <v>0.81420000000000003</v>
          </cell>
          <cell r="E1074">
            <v>2.4299999999999999E-2</v>
          </cell>
          <cell r="F1074">
            <v>0</v>
          </cell>
          <cell r="G1074">
            <v>0</v>
          </cell>
          <cell r="H1074">
            <v>3.3</v>
          </cell>
          <cell r="I1074">
            <v>6.6</v>
          </cell>
          <cell r="J1074">
            <v>11</v>
          </cell>
        </row>
        <row r="1075">
          <cell r="B1075">
            <v>66194</v>
          </cell>
          <cell r="C1075">
            <v>0.27850000000000003</v>
          </cell>
          <cell r="D1075">
            <v>0.26319999999999999</v>
          </cell>
          <cell r="E1075">
            <v>1.5299999999999999E-2</v>
          </cell>
          <cell r="F1075">
            <v>0</v>
          </cell>
          <cell r="G1075">
            <v>0</v>
          </cell>
          <cell r="H1075">
            <v>3.3</v>
          </cell>
          <cell r="I1075">
            <v>6.6</v>
          </cell>
          <cell r="J1075">
            <v>11</v>
          </cell>
        </row>
        <row r="1076">
          <cell r="B1076">
            <v>66180</v>
          </cell>
          <cell r="C1076">
            <v>0.59660000000000002</v>
          </cell>
          <cell r="D1076">
            <v>0.58840000000000003</v>
          </cell>
          <cell r="E1076">
            <v>8.2000000000000007E-3</v>
          </cell>
          <cell r="F1076">
            <v>0</v>
          </cell>
          <cell r="G1076">
            <v>0</v>
          </cell>
          <cell r="H1076">
            <v>3.3</v>
          </cell>
          <cell r="I1076">
            <v>6.6</v>
          </cell>
          <cell r="J1076">
            <v>11</v>
          </cell>
        </row>
        <row r="1077">
          <cell r="B1077">
            <v>66182</v>
          </cell>
          <cell r="C1077">
            <v>0.49959999999999999</v>
          </cell>
          <cell r="D1077">
            <v>0.49530000000000002</v>
          </cell>
          <cell r="E1077">
            <v>4.4000000000000003E-3</v>
          </cell>
          <cell r="F1077">
            <v>0</v>
          </cell>
          <cell r="G1077">
            <v>0</v>
          </cell>
          <cell r="H1077">
            <v>3.3</v>
          </cell>
          <cell r="I1077">
            <v>6.6</v>
          </cell>
          <cell r="J1077">
            <v>11</v>
          </cell>
        </row>
        <row r="1078">
          <cell r="B1078">
            <v>66185</v>
          </cell>
          <cell r="C1078">
            <v>1.3747</v>
          </cell>
          <cell r="D1078">
            <v>1.3469</v>
          </cell>
          <cell r="E1078">
            <v>2.7900000000000001E-2</v>
          </cell>
          <cell r="F1078">
            <v>0</v>
          </cell>
          <cell r="G1078">
            <v>0</v>
          </cell>
          <cell r="I1078">
            <v>6.6</v>
          </cell>
          <cell r="J1078">
            <v>11</v>
          </cell>
        </row>
        <row r="1079">
          <cell r="B1079">
            <v>66227</v>
          </cell>
          <cell r="C1079">
            <v>5.0975999999999999</v>
          </cell>
          <cell r="D1079">
            <v>3.9815999999999998</v>
          </cell>
          <cell r="E1079">
            <v>7.4499999999999997E-2</v>
          </cell>
          <cell r="F1079">
            <v>1.0415000000000001</v>
          </cell>
          <cell r="G1079">
            <v>0</v>
          </cell>
          <cell r="J1079">
            <v>11</v>
          </cell>
        </row>
        <row r="1081">
          <cell r="B1081" t="str">
            <v>Evolução FEC Conjunto Tatuapé</v>
          </cell>
        </row>
        <row r="1082">
          <cell r="B1082" t="str">
            <v>CONSUM</v>
          </cell>
          <cell r="C1082" t="str">
            <v>TOTAL</v>
          </cell>
          <cell r="D1082" t="str">
            <v>NPROG</v>
          </cell>
          <cell r="E1082" t="str">
            <v>PROG</v>
          </cell>
          <cell r="F1082" t="str">
            <v>SUBT INT</v>
          </cell>
          <cell r="G1082" t="str">
            <v>SUBT EXT</v>
          </cell>
          <cell r="H1082" t="str">
            <v>Padrão Mensal = 2</v>
          </cell>
          <cell r="I1082" t="str">
            <v>Padrão Trimestral = 3,6</v>
          </cell>
          <cell r="J1082" t="str">
            <v>Padrão Anual = 6</v>
          </cell>
        </row>
        <row r="1083">
          <cell r="B1083">
            <v>49083</v>
          </cell>
          <cell r="C1083">
            <v>6.6799999999999998E-2</v>
          </cell>
          <cell r="D1083">
            <v>0.06</v>
          </cell>
          <cell r="E1083">
            <v>6.7999999999999996E-3</v>
          </cell>
          <cell r="F1083">
            <v>0</v>
          </cell>
          <cell r="G1083">
            <v>0</v>
          </cell>
          <cell r="H1083">
            <v>2</v>
          </cell>
          <cell r="I1083">
            <v>3.6</v>
          </cell>
          <cell r="J1083">
            <v>6</v>
          </cell>
        </row>
        <row r="1084">
          <cell r="B1084">
            <v>49037</v>
          </cell>
          <cell r="C1084">
            <v>0.1008</v>
          </cell>
          <cell r="D1084">
            <v>9.0800000000000006E-2</v>
          </cell>
          <cell r="E1084">
            <v>0.01</v>
          </cell>
          <cell r="F1084">
            <v>0</v>
          </cell>
          <cell r="G1084">
            <v>0</v>
          </cell>
          <cell r="H1084">
            <v>2</v>
          </cell>
          <cell r="I1084">
            <v>3.6</v>
          </cell>
          <cell r="J1084">
            <v>6</v>
          </cell>
        </row>
        <row r="1085">
          <cell r="B1085">
            <v>49039</v>
          </cell>
          <cell r="C1085">
            <v>0.32179999999999997</v>
          </cell>
          <cell r="D1085">
            <v>0.31140000000000001</v>
          </cell>
          <cell r="E1085">
            <v>1.04E-2</v>
          </cell>
          <cell r="F1085">
            <v>0</v>
          </cell>
          <cell r="G1085">
            <v>0</v>
          </cell>
          <cell r="H1085">
            <v>2</v>
          </cell>
          <cell r="I1085">
            <v>3.6</v>
          </cell>
          <cell r="J1085">
            <v>6</v>
          </cell>
        </row>
        <row r="1086">
          <cell r="B1086">
            <v>49053</v>
          </cell>
          <cell r="C1086">
            <v>0.48930000000000001</v>
          </cell>
          <cell r="D1086">
            <v>0.46210000000000001</v>
          </cell>
          <cell r="E1086">
            <v>2.7199999999999998E-2</v>
          </cell>
          <cell r="F1086">
            <v>0</v>
          </cell>
          <cell r="G1086">
            <v>0</v>
          </cell>
          <cell r="H1086">
            <v>2</v>
          </cell>
          <cell r="I1086">
            <v>3.6</v>
          </cell>
          <cell r="J1086">
            <v>6</v>
          </cell>
        </row>
        <row r="1087">
          <cell r="B1087">
            <v>49031</v>
          </cell>
          <cell r="C1087">
            <v>3.44E-2</v>
          </cell>
          <cell r="D1087">
            <v>2.7699999999999999E-2</v>
          </cell>
          <cell r="E1087">
            <v>6.6E-3</v>
          </cell>
          <cell r="F1087">
            <v>0</v>
          </cell>
          <cell r="G1087">
            <v>0</v>
          </cell>
          <cell r="H1087">
            <v>2</v>
          </cell>
          <cell r="I1087">
            <v>3.6</v>
          </cell>
          <cell r="J1087">
            <v>6</v>
          </cell>
        </row>
        <row r="1088">
          <cell r="B1088">
            <v>49031</v>
          </cell>
          <cell r="C1088">
            <v>9.8299999999999998E-2</v>
          </cell>
          <cell r="D1088">
            <v>8.8499999999999995E-2</v>
          </cell>
          <cell r="E1088">
            <v>9.7999999999999997E-3</v>
          </cell>
          <cell r="F1088">
            <v>0</v>
          </cell>
          <cell r="G1088">
            <v>0</v>
          </cell>
          <cell r="H1088">
            <v>2</v>
          </cell>
          <cell r="I1088">
            <v>3.6</v>
          </cell>
          <cell r="J1088">
            <v>6</v>
          </cell>
        </row>
        <row r="1089">
          <cell r="B1089">
            <v>49031</v>
          </cell>
          <cell r="C1089">
            <v>0.42330000000000001</v>
          </cell>
          <cell r="D1089">
            <v>9.9000000000000008E-3</v>
          </cell>
          <cell r="E1089">
            <v>4.7000000000000002E-3</v>
          </cell>
          <cell r="F1089">
            <v>0.40860000000000002</v>
          </cell>
          <cell r="G1089">
            <v>0</v>
          </cell>
          <cell r="H1089">
            <v>2</v>
          </cell>
          <cell r="I1089">
            <v>3.6</v>
          </cell>
          <cell r="J1089">
            <v>6</v>
          </cell>
        </row>
        <row r="1090">
          <cell r="B1090">
            <v>49031</v>
          </cell>
          <cell r="C1090">
            <v>0.55600000000000005</v>
          </cell>
          <cell r="D1090">
            <v>0.12609999999999999</v>
          </cell>
          <cell r="E1090">
            <v>2.1100000000000001E-2</v>
          </cell>
          <cell r="F1090">
            <v>0.40860000000000002</v>
          </cell>
          <cell r="G1090">
            <v>0</v>
          </cell>
          <cell r="H1090">
            <v>2</v>
          </cell>
          <cell r="I1090">
            <v>3.6</v>
          </cell>
          <cell r="J1090">
            <v>6</v>
          </cell>
        </row>
        <row r="1091">
          <cell r="B1091">
            <v>49031</v>
          </cell>
          <cell r="C1091">
            <v>8.5800000000000001E-2</v>
          </cell>
          <cell r="D1091">
            <v>4.65E-2</v>
          </cell>
          <cell r="E1091">
            <v>3.9300000000000002E-2</v>
          </cell>
          <cell r="F1091">
            <v>0</v>
          </cell>
          <cell r="G1091">
            <v>0</v>
          </cell>
          <cell r="H1091">
            <v>2</v>
          </cell>
          <cell r="I1091">
            <v>3.6</v>
          </cell>
          <cell r="J1091">
            <v>6</v>
          </cell>
        </row>
        <row r="1092">
          <cell r="B1092">
            <v>49029</v>
          </cell>
          <cell r="C1092">
            <v>0.10489999999999999</v>
          </cell>
          <cell r="D1092">
            <v>9.5200000000000007E-2</v>
          </cell>
          <cell r="E1092">
            <v>9.7000000000000003E-3</v>
          </cell>
          <cell r="F1092">
            <v>0</v>
          </cell>
          <cell r="G1092">
            <v>0</v>
          </cell>
          <cell r="H1092">
            <v>2</v>
          </cell>
          <cell r="I1092">
            <v>3.6</v>
          </cell>
          <cell r="J1092">
            <v>6</v>
          </cell>
        </row>
        <row r="1093">
          <cell r="B1093">
            <v>49022</v>
          </cell>
          <cell r="C1093">
            <v>5.2200000000000003E-2</v>
          </cell>
          <cell r="D1093">
            <v>5.0299999999999997E-2</v>
          </cell>
          <cell r="E1093">
            <v>1.9E-3</v>
          </cell>
          <cell r="F1093">
            <v>0</v>
          </cell>
          <cell r="G1093">
            <v>0</v>
          </cell>
          <cell r="H1093">
            <v>2</v>
          </cell>
          <cell r="I1093">
            <v>3.6</v>
          </cell>
          <cell r="J1093">
            <v>6</v>
          </cell>
        </row>
        <row r="1094">
          <cell r="B1094">
            <v>49027</v>
          </cell>
          <cell r="C1094">
            <v>0.2429</v>
          </cell>
          <cell r="D1094">
            <v>0.192</v>
          </cell>
          <cell r="E1094">
            <v>5.0900000000000001E-2</v>
          </cell>
          <cell r="F1094">
            <v>0</v>
          </cell>
          <cell r="G1094">
            <v>0</v>
          </cell>
          <cell r="H1094">
            <v>2</v>
          </cell>
          <cell r="I1094">
            <v>3.6</v>
          </cell>
          <cell r="J1094">
            <v>6</v>
          </cell>
        </row>
        <row r="1095">
          <cell r="B1095">
            <v>48901</v>
          </cell>
          <cell r="C1095">
            <v>4.5199999999999997E-2</v>
          </cell>
          <cell r="D1095">
            <v>3.8199999999999998E-2</v>
          </cell>
          <cell r="E1095">
            <v>7.0000000000000001E-3</v>
          </cell>
          <cell r="F1095">
            <v>0</v>
          </cell>
          <cell r="G1095">
            <v>0</v>
          </cell>
          <cell r="H1095">
            <v>2</v>
          </cell>
          <cell r="I1095">
            <v>3.6</v>
          </cell>
          <cell r="J1095">
            <v>6</v>
          </cell>
        </row>
        <row r="1096">
          <cell r="B1096">
            <v>49079</v>
          </cell>
          <cell r="C1096">
            <v>8.6499999999999994E-2</v>
          </cell>
          <cell r="D1096">
            <v>4.6699999999999998E-2</v>
          </cell>
          <cell r="E1096">
            <v>3.9699999999999999E-2</v>
          </cell>
          <cell r="F1096">
            <v>0</v>
          </cell>
          <cell r="G1096">
            <v>0</v>
          </cell>
          <cell r="H1096">
            <v>2</v>
          </cell>
          <cell r="I1096">
            <v>3.6</v>
          </cell>
          <cell r="J1096">
            <v>6</v>
          </cell>
        </row>
        <row r="1097">
          <cell r="B1097">
            <v>49023</v>
          </cell>
          <cell r="C1097">
            <v>0.27260000000000001</v>
          </cell>
          <cell r="D1097">
            <v>0.26140000000000002</v>
          </cell>
          <cell r="E1097">
            <v>1.12E-2</v>
          </cell>
          <cell r="F1097">
            <v>0</v>
          </cell>
          <cell r="G1097">
            <v>0</v>
          </cell>
          <cell r="H1097">
            <v>2</v>
          </cell>
          <cell r="I1097">
            <v>3.6</v>
          </cell>
          <cell r="J1097">
            <v>6</v>
          </cell>
        </row>
        <row r="1098">
          <cell r="B1098">
            <v>49001</v>
          </cell>
          <cell r="C1098">
            <v>0.40450000000000003</v>
          </cell>
          <cell r="D1098">
            <v>0.34639999999999999</v>
          </cell>
          <cell r="E1098">
            <v>5.8000000000000003E-2</v>
          </cell>
          <cell r="F1098">
            <v>0</v>
          </cell>
          <cell r="G1098">
            <v>0</v>
          </cell>
          <cell r="I1098">
            <v>3.6</v>
          </cell>
          <cell r="J1098">
            <v>6</v>
          </cell>
        </row>
        <row r="1099">
          <cell r="B1099">
            <v>49028</v>
          </cell>
          <cell r="C1099">
            <v>1.6927000000000001</v>
          </cell>
          <cell r="D1099">
            <v>1.1267</v>
          </cell>
          <cell r="E1099">
            <v>0.15709999999999999</v>
          </cell>
          <cell r="F1099">
            <v>0.40860000000000002</v>
          </cell>
          <cell r="G1099">
            <v>0</v>
          </cell>
          <cell r="J1099">
            <v>6</v>
          </cell>
        </row>
        <row r="1101">
          <cell r="B1101" t="str">
            <v>Evolução FEC Conjunto Tucuruvi</v>
          </cell>
        </row>
        <row r="1102">
          <cell r="B1102" t="str">
            <v>CONSUM</v>
          </cell>
          <cell r="C1102" t="str">
            <v>TOTAL</v>
          </cell>
          <cell r="D1102" t="str">
            <v>NPROG</v>
          </cell>
          <cell r="E1102" t="str">
            <v>PROG</v>
          </cell>
          <cell r="F1102" t="str">
            <v>SUBT INT</v>
          </cell>
          <cell r="G1102" t="str">
            <v>SUBT EXT</v>
          </cell>
          <cell r="H1102" t="str">
            <v>Padrão Mensal = 2,7</v>
          </cell>
          <cell r="I1102" t="str">
            <v>Padrão Trimestral = 5,4</v>
          </cell>
          <cell r="J1102" t="str">
            <v>Padrão Anual = 9</v>
          </cell>
        </row>
        <row r="1103">
          <cell r="B1103">
            <v>203504</v>
          </cell>
          <cell r="C1103">
            <v>0.78259999999999996</v>
          </cell>
          <cell r="D1103">
            <v>0.40600000000000003</v>
          </cell>
          <cell r="E1103">
            <v>3.6200000000000003E-2</v>
          </cell>
          <cell r="F1103">
            <v>0.34050000000000002</v>
          </cell>
          <cell r="G1103">
            <v>0</v>
          </cell>
          <cell r="H1103">
            <v>2.7</v>
          </cell>
          <cell r="I1103">
            <v>5.4</v>
          </cell>
          <cell r="J1103">
            <v>9</v>
          </cell>
        </row>
        <row r="1104">
          <cell r="B1104">
            <v>203500</v>
          </cell>
          <cell r="C1104">
            <v>0.33560000000000001</v>
          </cell>
          <cell r="D1104">
            <v>0.313</v>
          </cell>
          <cell r="E1104">
            <v>2.2599999999999999E-2</v>
          </cell>
          <cell r="F1104">
            <v>0</v>
          </cell>
          <cell r="G1104">
            <v>0</v>
          </cell>
          <cell r="H1104">
            <v>2.7</v>
          </cell>
          <cell r="I1104">
            <v>5.4</v>
          </cell>
          <cell r="J1104">
            <v>9</v>
          </cell>
        </row>
        <row r="1105">
          <cell r="B1105">
            <v>203506</v>
          </cell>
          <cell r="C1105">
            <v>0.4178</v>
          </cell>
          <cell r="D1105">
            <v>0.21240000000000001</v>
          </cell>
          <cell r="E1105">
            <v>2.0799999999999999E-2</v>
          </cell>
          <cell r="F1105">
            <v>0.17499999999999999</v>
          </cell>
          <cell r="G1105">
            <v>9.5999999999999992E-3</v>
          </cell>
          <cell r="H1105">
            <v>2.7</v>
          </cell>
          <cell r="I1105">
            <v>5.4</v>
          </cell>
          <cell r="J1105">
            <v>9</v>
          </cell>
        </row>
        <row r="1106">
          <cell r="B1106">
            <v>203503</v>
          </cell>
          <cell r="C1106">
            <v>1.536</v>
          </cell>
          <cell r="D1106">
            <v>0.93140000000000001</v>
          </cell>
          <cell r="E1106">
            <v>7.9600000000000004E-2</v>
          </cell>
          <cell r="F1106">
            <v>0.51549999999999996</v>
          </cell>
          <cell r="G1106">
            <v>9.5999999999999992E-3</v>
          </cell>
          <cell r="H1106">
            <v>2.7</v>
          </cell>
          <cell r="I1106">
            <v>5.4</v>
          </cell>
          <cell r="J1106">
            <v>9</v>
          </cell>
        </row>
        <row r="1107">
          <cell r="B1107">
            <v>203476</v>
          </cell>
          <cell r="C1107">
            <v>4.6600000000000003E-2</v>
          </cell>
          <cell r="D1107">
            <v>3.7100000000000001E-2</v>
          </cell>
          <cell r="E1107">
            <v>9.4999999999999998E-3</v>
          </cell>
          <cell r="F1107">
            <v>0</v>
          </cell>
          <cell r="G1107">
            <v>0</v>
          </cell>
          <cell r="H1107">
            <v>2.7</v>
          </cell>
          <cell r="I1107">
            <v>5.4</v>
          </cell>
          <cell r="J1107">
            <v>9</v>
          </cell>
        </row>
        <row r="1108">
          <cell r="B1108">
            <v>203476</v>
          </cell>
          <cell r="C1108">
            <v>0.14149999999999999</v>
          </cell>
          <cell r="D1108">
            <v>0.12770000000000001</v>
          </cell>
          <cell r="E1108">
            <v>1.38E-2</v>
          </cell>
          <cell r="F1108">
            <v>0</v>
          </cell>
          <cell r="G1108">
            <v>0</v>
          </cell>
          <cell r="H1108">
            <v>2.7</v>
          </cell>
          <cell r="I1108">
            <v>5.4</v>
          </cell>
          <cell r="J1108">
            <v>9</v>
          </cell>
        </row>
        <row r="1109">
          <cell r="B1109">
            <v>202992</v>
          </cell>
          <cell r="C1109">
            <v>0.1663</v>
          </cell>
          <cell r="D1109">
            <v>0.1457</v>
          </cell>
          <cell r="E1109">
            <v>2.0500000000000001E-2</v>
          </cell>
          <cell r="F1109">
            <v>0</v>
          </cell>
          <cell r="G1109">
            <v>0</v>
          </cell>
          <cell r="H1109">
            <v>2.7</v>
          </cell>
          <cell r="I1109">
            <v>5.4</v>
          </cell>
          <cell r="J1109">
            <v>9</v>
          </cell>
        </row>
        <row r="1110">
          <cell r="B1110">
            <v>203315</v>
          </cell>
          <cell r="C1110">
            <v>0.3543</v>
          </cell>
          <cell r="D1110">
            <v>0.31040000000000001</v>
          </cell>
          <cell r="E1110">
            <v>4.3799999999999999E-2</v>
          </cell>
          <cell r="F1110">
            <v>0</v>
          </cell>
          <cell r="G1110">
            <v>0</v>
          </cell>
          <cell r="H1110">
            <v>2.7</v>
          </cell>
          <cell r="I1110">
            <v>5.4</v>
          </cell>
          <cell r="J1110">
            <v>9</v>
          </cell>
        </row>
        <row r="1111">
          <cell r="B1111">
            <v>202940</v>
          </cell>
          <cell r="C1111">
            <v>1.2232000000000001</v>
          </cell>
          <cell r="D1111">
            <v>0.55320000000000003</v>
          </cell>
          <cell r="E1111">
            <v>6.7000000000000002E-3</v>
          </cell>
          <cell r="F1111">
            <v>0.6633</v>
          </cell>
          <cell r="G1111">
            <v>0</v>
          </cell>
          <cell r="H1111">
            <v>2.7</v>
          </cell>
          <cell r="I1111">
            <v>5.4</v>
          </cell>
          <cell r="J1111">
            <v>9</v>
          </cell>
        </row>
        <row r="1112">
          <cell r="B1112">
            <v>203127</v>
          </cell>
          <cell r="C1112">
            <v>0.20619999999999999</v>
          </cell>
          <cell r="D1112">
            <v>0.20030000000000001</v>
          </cell>
          <cell r="E1112">
            <v>6.0000000000000001E-3</v>
          </cell>
          <cell r="F1112">
            <v>0</v>
          </cell>
          <cell r="G1112">
            <v>0</v>
          </cell>
          <cell r="H1112">
            <v>2.7</v>
          </cell>
          <cell r="I1112">
            <v>5.4</v>
          </cell>
          <cell r="J1112">
            <v>9</v>
          </cell>
        </row>
        <row r="1113">
          <cell r="B1113">
            <v>203229</v>
          </cell>
          <cell r="C1113">
            <v>0.28549999999999998</v>
          </cell>
          <cell r="D1113">
            <v>0.25419999999999998</v>
          </cell>
          <cell r="E1113">
            <v>1.2500000000000001E-2</v>
          </cell>
          <cell r="F1113">
            <v>9.1999999999999998E-3</v>
          </cell>
          <cell r="G1113">
            <v>9.5999999999999992E-3</v>
          </cell>
          <cell r="H1113">
            <v>2.7</v>
          </cell>
          <cell r="I1113">
            <v>5.4</v>
          </cell>
          <cell r="J1113">
            <v>9</v>
          </cell>
        </row>
        <row r="1114">
          <cell r="B1114">
            <v>203099</v>
          </cell>
          <cell r="C1114">
            <v>1.7141999999999999</v>
          </cell>
          <cell r="D1114">
            <v>1.0075000000000001</v>
          </cell>
          <cell r="E1114">
            <v>2.52E-2</v>
          </cell>
          <cell r="F1114">
            <v>0.67200000000000004</v>
          </cell>
          <cell r="G1114">
            <v>9.5999999999999992E-3</v>
          </cell>
          <cell r="H1114">
            <v>2.7</v>
          </cell>
          <cell r="I1114">
            <v>5.4</v>
          </cell>
          <cell r="J1114">
            <v>9</v>
          </cell>
        </row>
        <row r="1115">
          <cell r="B1115">
            <v>203072</v>
          </cell>
          <cell r="C1115">
            <v>0.13930000000000001</v>
          </cell>
          <cell r="D1115">
            <v>0.13189999999999999</v>
          </cell>
          <cell r="E1115">
            <v>7.3000000000000001E-3</v>
          </cell>
          <cell r="F1115">
            <v>0</v>
          </cell>
          <cell r="G1115">
            <v>0</v>
          </cell>
          <cell r="H1115">
            <v>2.7</v>
          </cell>
          <cell r="I1115">
            <v>5.4</v>
          </cell>
          <cell r="J1115">
            <v>9</v>
          </cell>
        </row>
        <row r="1116">
          <cell r="B1116">
            <v>203121</v>
          </cell>
          <cell r="C1116">
            <v>0.36170000000000002</v>
          </cell>
          <cell r="D1116">
            <v>0.34100000000000003</v>
          </cell>
          <cell r="E1116">
            <v>1.14E-2</v>
          </cell>
          <cell r="F1116">
            <v>0</v>
          </cell>
          <cell r="G1116">
            <v>9.1999999999999998E-3</v>
          </cell>
          <cell r="H1116">
            <v>2.7</v>
          </cell>
          <cell r="I1116">
            <v>5.4</v>
          </cell>
          <cell r="J1116">
            <v>9</v>
          </cell>
        </row>
        <row r="1117">
          <cell r="B1117">
            <v>202944</v>
          </cell>
          <cell r="C1117">
            <v>0.4012</v>
          </cell>
          <cell r="D1117">
            <v>0.3886</v>
          </cell>
          <cell r="E1117">
            <v>1.26E-2</v>
          </cell>
          <cell r="F1117">
            <v>0</v>
          </cell>
          <cell r="G1117">
            <v>0</v>
          </cell>
          <cell r="H1117">
            <v>2.7</v>
          </cell>
          <cell r="I1117">
            <v>5.4</v>
          </cell>
          <cell r="J1117">
            <v>9</v>
          </cell>
        </row>
        <row r="1118">
          <cell r="B1118">
            <v>203046</v>
          </cell>
          <cell r="C1118">
            <v>0.90210000000000001</v>
          </cell>
          <cell r="D1118">
            <v>0.86140000000000005</v>
          </cell>
          <cell r="E1118">
            <v>3.1300000000000001E-2</v>
          </cell>
          <cell r="F1118">
            <v>0</v>
          </cell>
          <cell r="G1118">
            <v>9.1999999999999998E-3</v>
          </cell>
          <cell r="I1118">
            <v>5.4</v>
          </cell>
          <cell r="J1118">
            <v>9</v>
          </cell>
        </row>
        <row r="1119">
          <cell r="B1119">
            <v>203241</v>
          </cell>
          <cell r="C1119">
            <v>4.5065999999999997</v>
          </cell>
          <cell r="D1119">
            <v>3.1105</v>
          </cell>
          <cell r="E1119">
            <v>0.18</v>
          </cell>
          <cell r="F1119">
            <v>1.1877</v>
          </cell>
          <cell r="G1119">
            <v>2.8400000000000002E-2</v>
          </cell>
          <cell r="J1119">
            <v>9</v>
          </cell>
        </row>
        <row r="1121">
          <cell r="B1121" t="str">
            <v>Evolução FEC Conjunto Vila Mariana</v>
          </cell>
        </row>
        <row r="1122">
          <cell r="B1122" t="str">
            <v>CONSUM</v>
          </cell>
          <cell r="C1122" t="str">
            <v>TOTAL</v>
          </cell>
          <cell r="D1122" t="str">
            <v>NPROG</v>
          </cell>
          <cell r="E1122" t="str">
            <v>PROG</v>
          </cell>
          <cell r="F1122" t="str">
            <v>SUBT INT</v>
          </cell>
          <cell r="G1122" t="str">
            <v>SUBT EXT</v>
          </cell>
          <cell r="H1122" t="str">
            <v>Padrão Mensal = 2</v>
          </cell>
          <cell r="I1122" t="str">
            <v>Padrão Trimestral = 3,6</v>
          </cell>
          <cell r="J1122" t="str">
            <v>Padrão Anual = 6</v>
          </cell>
        </row>
        <row r="1123">
          <cell r="B1123">
            <v>83777</v>
          </cell>
          <cell r="C1123">
            <v>0.25069999999999998</v>
          </cell>
          <cell r="D1123">
            <v>0.18310000000000001</v>
          </cell>
          <cell r="E1123">
            <v>6.7599999999999993E-2</v>
          </cell>
          <cell r="F1123">
            <v>0</v>
          </cell>
          <cell r="G1123">
            <v>0</v>
          </cell>
          <cell r="H1123">
            <v>2</v>
          </cell>
          <cell r="I1123">
            <v>3.6</v>
          </cell>
          <cell r="J1123">
            <v>6</v>
          </cell>
        </row>
        <row r="1124">
          <cell r="B1124">
            <v>83693</v>
          </cell>
          <cell r="C1124">
            <v>0.18659999999999999</v>
          </cell>
          <cell r="D1124">
            <v>0.17979999999999999</v>
          </cell>
          <cell r="E1124">
            <v>6.7999999999999996E-3</v>
          </cell>
          <cell r="F1124">
            <v>0</v>
          </cell>
          <cell r="G1124">
            <v>0</v>
          </cell>
          <cell r="H1124">
            <v>2</v>
          </cell>
          <cell r="I1124">
            <v>3.6</v>
          </cell>
          <cell r="J1124">
            <v>6</v>
          </cell>
        </row>
        <row r="1125">
          <cell r="B1125">
            <v>83699</v>
          </cell>
          <cell r="C1125">
            <v>0.37690000000000001</v>
          </cell>
          <cell r="D1125">
            <v>0.3236</v>
          </cell>
          <cell r="E1125">
            <v>5.33E-2</v>
          </cell>
          <cell r="F1125">
            <v>0</v>
          </cell>
          <cell r="G1125">
            <v>0</v>
          </cell>
          <cell r="H1125">
            <v>2</v>
          </cell>
          <cell r="I1125">
            <v>3.6</v>
          </cell>
          <cell r="J1125">
            <v>6</v>
          </cell>
        </row>
        <row r="1126">
          <cell r="B1126">
            <v>83723</v>
          </cell>
          <cell r="C1126">
            <v>0.81420000000000003</v>
          </cell>
          <cell r="D1126">
            <v>0.6865</v>
          </cell>
          <cell r="E1126">
            <v>0.12770000000000001</v>
          </cell>
          <cell r="F1126">
            <v>0</v>
          </cell>
          <cell r="G1126">
            <v>0</v>
          </cell>
          <cell r="H1126">
            <v>2</v>
          </cell>
          <cell r="I1126">
            <v>3.6</v>
          </cell>
          <cell r="J1126">
            <v>6</v>
          </cell>
        </row>
        <row r="1127">
          <cell r="B1127">
            <v>83699</v>
          </cell>
          <cell r="C1127">
            <v>0.13320000000000001</v>
          </cell>
          <cell r="D1127">
            <v>0.1217</v>
          </cell>
          <cell r="E1127">
            <v>1.1599999999999999E-2</v>
          </cell>
          <cell r="F1127">
            <v>0</v>
          </cell>
          <cell r="G1127">
            <v>0</v>
          </cell>
          <cell r="H1127">
            <v>2</v>
          </cell>
          <cell r="I1127">
            <v>3.6</v>
          </cell>
          <cell r="J1127">
            <v>6</v>
          </cell>
        </row>
        <row r="1128">
          <cell r="B1128">
            <v>83699</v>
          </cell>
          <cell r="C1128">
            <v>0.15670000000000001</v>
          </cell>
          <cell r="D1128">
            <v>7.8899999999999998E-2</v>
          </cell>
          <cell r="E1128">
            <v>6.6000000000000003E-2</v>
          </cell>
          <cell r="F1128">
            <v>1.17E-2</v>
          </cell>
          <cell r="G1128">
            <v>0</v>
          </cell>
          <cell r="H1128">
            <v>2</v>
          </cell>
          <cell r="I1128">
            <v>3.6</v>
          </cell>
          <cell r="J1128">
            <v>6</v>
          </cell>
        </row>
        <row r="1129">
          <cell r="B1129">
            <v>83699</v>
          </cell>
          <cell r="C1129">
            <v>3.6400000000000002E-2</v>
          </cell>
          <cell r="D1129">
            <v>1.3899999999999999E-2</v>
          </cell>
          <cell r="E1129">
            <v>2.2499999999999999E-2</v>
          </cell>
          <cell r="F1129">
            <v>0</v>
          </cell>
          <cell r="G1129">
            <v>0</v>
          </cell>
          <cell r="H1129">
            <v>2</v>
          </cell>
          <cell r="I1129">
            <v>3.6</v>
          </cell>
          <cell r="J1129">
            <v>6</v>
          </cell>
        </row>
        <row r="1130">
          <cell r="B1130">
            <v>83699</v>
          </cell>
          <cell r="C1130">
            <v>0.32629999999999998</v>
          </cell>
          <cell r="D1130">
            <v>0.2145</v>
          </cell>
          <cell r="E1130">
            <v>0.10009999999999999</v>
          </cell>
          <cell r="F1130">
            <v>1.17E-2</v>
          </cell>
          <cell r="G1130">
            <v>0</v>
          </cell>
          <cell r="H1130">
            <v>2</v>
          </cell>
          <cell r="I1130">
            <v>3.6</v>
          </cell>
          <cell r="J1130">
            <v>6</v>
          </cell>
        </row>
        <row r="1131">
          <cell r="B1131">
            <v>83699</v>
          </cell>
          <cell r="C1131">
            <v>0.1255</v>
          </cell>
          <cell r="D1131">
            <v>5.5300000000000002E-2</v>
          </cell>
          <cell r="E1131">
            <v>2.5499999999999998E-2</v>
          </cell>
          <cell r="F1131">
            <v>4.4699999999999997E-2</v>
          </cell>
          <cell r="G1131">
            <v>0</v>
          </cell>
          <cell r="H1131">
            <v>2</v>
          </cell>
          <cell r="I1131">
            <v>3.6</v>
          </cell>
          <cell r="J1131">
            <v>6</v>
          </cell>
        </row>
        <row r="1132">
          <cell r="B1132">
            <v>83699</v>
          </cell>
          <cell r="C1132">
            <v>9.3299999999999994E-2</v>
          </cell>
          <cell r="D1132">
            <v>6.8500000000000005E-2</v>
          </cell>
          <cell r="E1132">
            <v>2.4799999999999999E-2</v>
          </cell>
          <cell r="F1132">
            <v>0</v>
          </cell>
          <cell r="G1132">
            <v>0</v>
          </cell>
          <cell r="H1132">
            <v>2</v>
          </cell>
          <cell r="I1132">
            <v>3.6</v>
          </cell>
          <cell r="J1132">
            <v>6</v>
          </cell>
        </row>
        <row r="1133">
          <cell r="B1133">
            <v>83699</v>
          </cell>
          <cell r="C1133">
            <v>0.2092</v>
          </cell>
          <cell r="D1133">
            <v>0.1489</v>
          </cell>
          <cell r="E1133">
            <v>6.0299999999999999E-2</v>
          </cell>
          <cell r="F1133">
            <v>0</v>
          </cell>
          <cell r="G1133">
            <v>0</v>
          </cell>
          <cell r="H1133">
            <v>2</v>
          </cell>
          <cell r="I1133">
            <v>3.6</v>
          </cell>
          <cell r="J1133">
            <v>6</v>
          </cell>
        </row>
        <row r="1134">
          <cell r="B1134">
            <v>83699</v>
          </cell>
          <cell r="C1134">
            <v>0.42799999999999999</v>
          </cell>
          <cell r="D1134">
            <v>0.2727</v>
          </cell>
          <cell r="E1134">
            <v>0.1106</v>
          </cell>
          <cell r="F1134">
            <v>4.4699999999999997E-2</v>
          </cell>
          <cell r="G1134">
            <v>0</v>
          </cell>
          <cell r="H1134">
            <v>2</v>
          </cell>
          <cell r="I1134">
            <v>3.6</v>
          </cell>
          <cell r="J1134">
            <v>6</v>
          </cell>
        </row>
        <row r="1135">
          <cell r="B1135">
            <v>83699</v>
          </cell>
          <cell r="C1135">
            <v>0.13089999999999999</v>
          </cell>
          <cell r="D1135">
            <v>0.1258</v>
          </cell>
          <cell r="E1135">
            <v>5.1000000000000004E-3</v>
          </cell>
          <cell r="F1135">
            <v>0</v>
          </cell>
          <cell r="G1135">
            <v>0</v>
          </cell>
          <cell r="H1135">
            <v>2</v>
          </cell>
          <cell r="I1135">
            <v>3.6</v>
          </cell>
          <cell r="J1135">
            <v>6</v>
          </cell>
        </row>
        <row r="1136">
          <cell r="B1136">
            <v>83699</v>
          </cell>
          <cell r="C1136">
            <v>0.64159999999999995</v>
          </cell>
          <cell r="D1136">
            <v>0.24390000000000001</v>
          </cell>
          <cell r="E1136">
            <v>0.1333</v>
          </cell>
          <cell r="F1136">
            <v>0.26440000000000002</v>
          </cell>
          <cell r="G1136">
            <v>0</v>
          </cell>
          <cell r="H1136">
            <v>2</v>
          </cell>
          <cell r="I1136">
            <v>3.6</v>
          </cell>
          <cell r="J1136">
            <v>6</v>
          </cell>
        </row>
        <row r="1137">
          <cell r="B1137">
            <v>83699</v>
          </cell>
          <cell r="C1137">
            <v>0.19450000000000001</v>
          </cell>
          <cell r="D1137">
            <v>0.1883</v>
          </cell>
          <cell r="E1137">
            <v>6.1999999999999998E-3</v>
          </cell>
          <cell r="F1137">
            <v>0</v>
          </cell>
          <cell r="G1137">
            <v>0</v>
          </cell>
          <cell r="H1137">
            <v>2</v>
          </cell>
          <cell r="I1137">
            <v>3.6</v>
          </cell>
          <cell r="J1137">
            <v>6</v>
          </cell>
        </row>
        <row r="1138">
          <cell r="B1138">
            <v>83699</v>
          </cell>
          <cell r="C1138">
            <v>0.96699999999999997</v>
          </cell>
          <cell r="D1138">
            <v>0.55800000000000005</v>
          </cell>
          <cell r="E1138">
            <v>0.14460000000000001</v>
          </cell>
          <cell r="F1138">
            <v>0.26440000000000002</v>
          </cell>
          <cell r="G1138">
            <v>0</v>
          </cell>
          <cell r="I1138">
            <v>3.6</v>
          </cell>
          <cell r="J1138">
            <v>6</v>
          </cell>
        </row>
        <row r="1139">
          <cell r="B1139">
            <v>83705</v>
          </cell>
          <cell r="C1139">
            <v>2.5354999999999999</v>
          </cell>
          <cell r="D1139">
            <v>1.7317</v>
          </cell>
          <cell r="E1139">
            <v>0.48299999999999998</v>
          </cell>
          <cell r="F1139">
            <v>0.32079999999999997</v>
          </cell>
          <cell r="G1139">
            <v>0</v>
          </cell>
          <cell r="J1139">
            <v>6</v>
          </cell>
        </row>
        <row r="1141">
          <cell r="B1141" t="str">
            <v>Evolução FEC Conjunto Vila Matilde</v>
          </cell>
        </row>
        <row r="1142">
          <cell r="B1142" t="str">
            <v>CONSUM</v>
          </cell>
          <cell r="C1142" t="str">
            <v>TOTAL</v>
          </cell>
          <cell r="D1142" t="str">
            <v>NPROG</v>
          </cell>
          <cell r="E1142" t="str">
            <v>PROG</v>
          </cell>
          <cell r="F1142" t="str">
            <v>SUBT INT</v>
          </cell>
          <cell r="G1142" t="str">
            <v>SUBT EXT</v>
          </cell>
          <cell r="H1142" t="str">
            <v>Padrão Mensal = 2,1</v>
          </cell>
          <cell r="I1142" t="str">
            <v>Padrão Trimestral = 4,2</v>
          </cell>
          <cell r="J1142" t="str">
            <v>Padrão Anual = 7</v>
          </cell>
        </row>
        <row r="1143">
          <cell r="B1143">
            <v>89404</v>
          </cell>
          <cell r="C1143">
            <v>0.2354</v>
          </cell>
          <cell r="D1143">
            <v>0.2213</v>
          </cell>
          <cell r="E1143">
            <v>1.41E-2</v>
          </cell>
          <cell r="F1143">
            <v>0</v>
          </cell>
          <cell r="G1143">
            <v>0</v>
          </cell>
          <cell r="H1143">
            <v>2.1</v>
          </cell>
          <cell r="I1143">
            <v>4.2</v>
          </cell>
          <cell r="J1143">
            <v>7</v>
          </cell>
        </row>
        <row r="1144">
          <cell r="B1144">
            <v>89322</v>
          </cell>
          <cell r="C1144">
            <v>0.49730000000000002</v>
          </cell>
          <cell r="D1144">
            <v>0.4955</v>
          </cell>
          <cell r="E1144">
            <v>1.8E-3</v>
          </cell>
          <cell r="F1144">
            <v>0</v>
          </cell>
          <cell r="G1144">
            <v>0</v>
          </cell>
          <cell r="H1144">
            <v>2.1</v>
          </cell>
          <cell r="I1144">
            <v>4.2</v>
          </cell>
          <cell r="J1144">
            <v>7</v>
          </cell>
        </row>
        <row r="1145">
          <cell r="B1145">
            <v>89322</v>
          </cell>
          <cell r="C1145">
            <v>0.32800000000000001</v>
          </cell>
          <cell r="D1145">
            <v>0.31630000000000003</v>
          </cell>
          <cell r="E1145">
            <v>1.17E-2</v>
          </cell>
          <cell r="F1145">
            <v>0</v>
          </cell>
          <cell r="G1145">
            <v>0</v>
          </cell>
          <cell r="H1145">
            <v>2.1</v>
          </cell>
          <cell r="I1145">
            <v>4.2</v>
          </cell>
          <cell r="J1145">
            <v>7</v>
          </cell>
        </row>
        <row r="1146">
          <cell r="B1146">
            <v>89349</v>
          </cell>
          <cell r="C1146">
            <v>1.0606</v>
          </cell>
          <cell r="D1146">
            <v>1.0329999999999999</v>
          </cell>
          <cell r="E1146">
            <v>2.76E-2</v>
          </cell>
          <cell r="F1146">
            <v>0</v>
          </cell>
          <cell r="G1146">
            <v>0</v>
          </cell>
          <cell r="H1146">
            <v>2.1</v>
          </cell>
          <cell r="I1146">
            <v>4.2</v>
          </cell>
          <cell r="J1146">
            <v>7</v>
          </cell>
        </row>
        <row r="1147">
          <cell r="B1147">
            <v>89311</v>
          </cell>
          <cell r="C1147">
            <v>0.1487</v>
          </cell>
          <cell r="D1147">
            <v>0.14130000000000001</v>
          </cell>
          <cell r="E1147">
            <v>7.4000000000000003E-3</v>
          </cell>
          <cell r="F1147">
            <v>0</v>
          </cell>
          <cell r="G1147">
            <v>0</v>
          </cell>
          <cell r="H1147">
            <v>2.1</v>
          </cell>
          <cell r="I1147">
            <v>4.2</v>
          </cell>
          <cell r="J1147">
            <v>7</v>
          </cell>
        </row>
        <row r="1148">
          <cell r="B1148">
            <v>89311</v>
          </cell>
          <cell r="C1148">
            <v>0.48180000000000001</v>
          </cell>
          <cell r="D1148">
            <v>0.29570000000000002</v>
          </cell>
          <cell r="E1148">
            <v>2.9600000000000001E-2</v>
          </cell>
          <cell r="F1148">
            <v>0.15640000000000001</v>
          </cell>
          <cell r="G1148">
            <v>0</v>
          </cell>
          <cell r="H1148">
            <v>2.1</v>
          </cell>
          <cell r="I1148">
            <v>4.2</v>
          </cell>
          <cell r="J1148">
            <v>7</v>
          </cell>
        </row>
        <row r="1149">
          <cell r="B1149">
            <v>89311</v>
          </cell>
          <cell r="C1149">
            <v>0.19489999999999999</v>
          </cell>
          <cell r="D1149">
            <v>0.15759999999999999</v>
          </cell>
          <cell r="E1149">
            <v>3.73E-2</v>
          </cell>
          <cell r="F1149">
            <v>0</v>
          </cell>
          <cell r="G1149">
            <v>0</v>
          </cell>
          <cell r="H1149">
            <v>2.1</v>
          </cell>
          <cell r="I1149">
            <v>4.2</v>
          </cell>
          <cell r="J1149">
            <v>7</v>
          </cell>
        </row>
        <row r="1150">
          <cell r="B1150">
            <v>89311</v>
          </cell>
          <cell r="C1150">
            <v>0.82540000000000002</v>
          </cell>
          <cell r="D1150">
            <v>0.59460000000000002</v>
          </cell>
          <cell r="E1150">
            <v>7.4300000000000005E-2</v>
          </cell>
          <cell r="F1150">
            <v>0.15640000000000001</v>
          </cell>
          <cell r="G1150">
            <v>0</v>
          </cell>
          <cell r="H1150">
            <v>2.1</v>
          </cell>
          <cell r="I1150">
            <v>4.2</v>
          </cell>
          <cell r="J1150">
            <v>7</v>
          </cell>
        </row>
        <row r="1151">
          <cell r="B1151">
            <v>89311</v>
          </cell>
          <cell r="C1151">
            <v>0.29730000000000001</v>
          </cell>
          <cell r="D1151">
            <v>0.28420000000000001</v>
          </cell>
          <cell r="E1151">
            <v>1.3100000000000001E-2</v>
          </cell>
          <cell r="F1151">
            <v>0</v>
          </cell>
          <cell r="G1151">
            <v>0</v>
          </cell>
          <cell r="H1151">
            <v>2.1</v>
          </cell>
          <cell r="I1151">
            <v>4.2</v>
          </cell>
          <cell r="J1151">
            <v>7</v>
          </cell>
        </row>
        <row r="1152">
          <cell r="B1152">
            <v>89293</v>
          </cell>
          <cell r="C1152">
            <v>0.14940000000000001</v>
          </cell>
          <cell r="D1152">
            <v>0.13370000000000001</v>
          </cell>
          <cell r="E1152">
            <v>1.5699999999999999E-2</v>
          </cell>
          <cell r="F1152">
            <v>0</v>
          </cell>
          <cell r="G1152">
            <v>0</v>
          </cell>
          <cell r="H1152">
            <v>2.1</v>
          </cell>
          <cell r="I1152">
            <v>4.2</v>
          </cell>
          <cell r="J1152">
            <v>7</v>
          </cell>
        </row>
        <row r="1153">
          <cell r="B1153">
            <v>89288</v>
          </cell>
          <cell r="C1153">
            <v>0.28039999999999998</v>
          </cell>
          <cell r="D1153">
            <v>0.2646</v>
          </cell>
          <cell r="E1153">
            <v>1.5800000000000002E-2</v>
          </cell>
          <cell r="F1153">
            <v>0</v>
          </cell>
          <cell r="G1153">
            <v>0</v>
          </cell>
          <cell r="H1153">
            <v>2.1</v>
          </cell>
          <cell r="I1153">
            <v>4.2</v>
          </cell>
          <cell r="J1153">
            <v>7</v>
          </cell>
        </row>
        <row r="1154">
          <cell r="B1154">
            <v>89297</v>
          </cell>
          <cell r="C1154">
            <v>0.72709999999999997</v>
          </cell>
          <cell r="D1154">
            <v>0.6825</v>
          </cell>
          <cell r="E1154">
            <v>4.4600000000000001E-2</v>
          </cell>
          <cell r="F1154">
            <v>0</v>
          </cell>
          <cell r="G1154">
            <v>0</v>
          </cell>
          <cell r="H1154">
            <v>2.1</v>
          </cell>
          <cell r="I1154">
            <v>4.2</v>
          </cell>
          <cell r="J1154">
            <v>7</v>
          </cell>
        </row>
        <row r="1155">
          <cell r="B1155">
            <v>89266</v>
          </cell>
          <cell r="C1155">
            <v>0.224</v>
          </cell>
          <cell r="D1155">
            <v>0.19670000000000001</v>
          </cell>
          <cell r="E1155">
            <v>2.7199999999999998E-2</v>
          </cell>
          <cell r="F1155">
            <v>0</v>
          </cell>
          <cell r="G1155">
            <v>0</v>
          </cell>
          <cell r="H1155">
            <v>2.1</v>
          </cell>
          <cell r="I1155">
            <v>4.2</v>
          </cell>
          <cell r="J1155">
            <v>7</v>
          </cell>
        </row>
        <row r="1156">
          <cell r="B1156">
            <v>89272</v>
          </cell>
          <cell r="C1156">
            <v>8.3900000000000002E-2</v>
          </cell>
          <cell r="D1156">
            <v>7.0900000000000005E-2</v>
          </cell>
          <cell r="E1156">
            <v>1.2999999999999999E-2</v>
          </cell>
          <cell r="F1156">
            <v>0</v>
          </cell>
          <cell r="G1156">
            <v>0</v>
          </cell>
          <cell r="H1156">
            <v>2.1</v>
          </cell>
          <cell r="I1156">
            <v>4.2</v>
          </cell>
          <cell r="J1156">
            <v>7</v>
          </cell>
        </row>
        <row r="1157">
          <cell r="B1157">
            <v>89275</v>
          </cell>
          <cell r="C1157">
            <v>0.3982</v>
          </cell>
          <cell r="D1157">
            <v>0.36509999999999998</v>
          </cell>
          <cell r="E1157">
            <v>1.6199999999999999E-2</v>
          </cell>
          <cell r="F1157">
            <v>1.6899999999999998E-2</v>
          </cell>
          <cell r="G1157">
            <v>0</v>
          </cell>
          <cell r="H1157">
            <v>2.1</v>
          </cell>
          <cell r="I1157">
            <v>4.2</v>
          </cell>
          <cell r="J1157">
            <v>7</v>
          </cell>
        </row>
        <row r="1158">
          <cell r="B1158">
            <v>89271</v>
          </cell>
          <cell r="C1158">
            <v>0.70609999999999995</v>
          </cell>
          <cell r="D1158">
            <v>0.63270000000000004</v>
          </cell>
          <cell r="E1158">
            <v>5.6399999999999999E-2</v>
          </cell>
          <cell r="F1158">
            <v>1.6899999999999998E-2</v>
          </cell>
          <cell r="G1158">
            <v>0</v>
          </cell>
          <cell r="I1158">
            <v>4.2</v>
          </cell>
          <cell r="J1158">
            <v>7</v>
          </cell>
        </row>
        <row r="1159">
          <cell r="B1159">
            <v>89307</v>
          </cell>
          <cell r="C1159">
            <v>3.3193999999999999</v>
          </cell>
          <cell r="D1159">
            <v>2.9430000000000001</v>
          </cell>
          <cell r="E1159">
            <v>0.2029</v>
          </cell>
          <cell r="F1159">
            <v>0.17330000000000001</v>
          </cell>
          <cell r="G1159">
            <v>0</v>
          </cell>
          <cell r="J1159">
            <v>7</v>
          </cell>
        </row>
        <row r="1161">
          <cell r="B1161" t="str">
            <v>Evolução FEC Conjunto Vila Prudente</v>
          </cell>
        </row>
        <row r="1162">
          <cell r="B1162" t="str">
            <v>CONSUM</v>
          </cell>
          <cell r="C1162" t="str">
            <v>TOTAL</v>
          </cell>
          <cell r="D1162" t="str">
            <v>NPROG</v>
          </cell>
          <cell r="E1162" t="str">
            <v>PROG</v>
          </cell>
          <cell r="F1162" t="str">
            <v>SUBT INT</v>
          </cell>
          <cell r="G1162" t="str">
            <v>SUBT EXT</v>
          </cell>
          <cell r="H1162" t="str">
            <v>Padrão Mensal = 2</v>
          </cell>
          <cell r="I1162" t="str">
            <v>Padrão Trimestral = 3,6</v>
          </cell>
          <cell r="J1162" t="str">
            <v>Padrão Anual = 6</v>
          </cell>
        </row>
        <row r="1163">
          <cell r="B1163">
            <v>126527</v>
          </cell>
          <cell r="C1163">
            <v>0.28060000000000002</v>
          </cell>
          <cell r="D1163">
            <v>0.26979999999999998</v>
          </cell>
          <cell r="E1163">
            <v>1.0800000000000001E-2</v>
          </cell>
          <cell r="F1163">
            <v>0</v>
          </cell>
          <cell r="G1163">
            <v>0</v>
          </cell>
          <cell r="H1163">
            <v>2</v>
          </cell>
          <cell r="I1163">
            <v>3.6</v>
          </cell>
          <cell r="J1163">
            <v>6</v>
          </cell>
        </row>
        <row r="1164">
          <cell r="B1164">
            <v>126521</v>
          </cell>
          <cell r="C1164">
            <v>0.1875</v>
          </cell>
          <cell r="D1164">
            <v>0.18429999999999999</v>
          </cell>
          <cell r="E1164">
            <v>3.2000000000000002E-3</v>
          </cell>
          <cell r="F1164">
            <v>0</v>
          </cell>
          <cell r="G1164">
            <v>0</v>
          </cell>
          <cell r="H1164">
            <v>2</v>
          </cell>
          <cell r="I1164">
            <v>3.6</v>
          </cell>
          <cell r="J1164">
            <v>6</v>
          </cell>
        </row>
        <row r="1165">
          <cell r="B1165">
            <v>126520</v>
          </cell>
          <cell r="C1165">
            <v>0.21640000000000001</v>
          </cell>
          <cell r="D1165">
            <v>0.2077</v>
          </cell>
          <cell r="E1165">
            <v>8.6999999999999994E-3</v>
          </cell>
          <cell r="F1165">
            <v>0</v>
          </cell>
          <cell r="G1165">
            <v>0</v>
          </cell>
          <cell r="H1165">
            <v>2</v>
          </cell>
          <cell r="I1165">
            <v>3.6</v>
          </cell>
          <cell r="J1165">
            <v>6</v>
          </cell>
        </row>
        <row r="1166">
          <cell r="B1166">
            <v>126523</v>
          </cell>
          <cell r="C1166">
            <v>0.6845</v>
          </cell>
          <cell r="D1166">
            <v>0.66180000000000005</v>
          </cell>
          <cell r="E1166">
            <v>2.2700000000000001E-2</v>
          </cell>
          <cell r="F1166">
            <v>0</v>
          </cell>
          <cell r="G1166">
            <v>0</v>
          </cell>
          <cell r="H1166">
            <v>2</v>
          </cell>
          <cell r="I1166">
            <v>3.6</v>
          </cell>
          <cell r="J1166">
            <v>6</v>
          </cell>
        </row>
        <row r="1167">
          <cell r="B1167">
            <v>126502</v>
          </cell>
          <cell r="C1167">
            <v>0.26979999999999998</v>
          </cell>
          <cell r="D1167">
            <v>0.18840000000000001</v>
          </cell>
          <cell r="E1167">
            <v>3.2199999999999999E-2</v>
          </cell>
          <cell r="F1167">
            <v>4.9299999999999997E-2</v>
          </cell>
          <cell r="G1167">
            <v>0</v>
          </cell>
          <cell r="H1167">
            <v>2</v>
          </cell>
          <cell r="I1167">
            <v>3.6</v>
          </cell>
          <cell r="J1167">
            <v>6</v>
          </cell>
        </row>
        <row r="1168">
          <cell r="B1168">
            <v>126502</v>
          </cell>
          <cell r="C1168">
            <v>0.15479999999999999</v>
          </cell>
          <cell r="D1168">
            <v>0.1351</v>
          </cell>
          <cell r="E1168">
            <v>1.9699999999999999E-2</v>
          </cell>
          <cell r="F1168">
            <v>0</v>
          </cell>
          <cell r="G1168">
            <v>0</v>
          </cell>
          <cell r="H1168">
            <v>2</v>
          </cell>
          <cell r="I1168">
            <v>3.6</v>
          </cell>
          <cell r="J1168">
            <v>6</v>
          </cell>
        </row>
        <row r="1169">
          <cell r="B1169">
            <v>126502</v>
          </cell>
          <cell r="C1169">
            <v>0.25719999999999998</v>
          </cell>
          <cell r="D1169">
            <v>0.20910000000000001</v>
          </cell>
          <cell r="E1169">
            <v>2.1700000000000001E-2</v>
          </cell>
          <cell r="F1169">
            <v>2.64E-2</v>
          </cell>
          <cell r="G1169">
            <v>0</v>
          </cell>
          <cell r="H1169">
            <v>2</v>
          </cell>
          <cell r="I1169">
            <v>3.6</v>
          </cell>
          <cell r="J1169">
            <v>6</v>
          </cell>
        </row>
        <row r="1170">
          <cell r="B1170">
            <v>126502</v>
          </cell>
          <cell r="C1170">
            <v>0.68179999999999996</v>
          </cell>
          <cell r="D1170">
            <v>0.53259999999999996</v>
          </cell>
          <cell r="E1170">
            <v>7.3599999999999999E-2</v>
          </cell>
          <cell r="F1170">
            <v>7.5700000000000003E-2</v>
          </cell>
          <cell r="G1170">
            <v>0</v>
          </cell>
          <cell r="H1170">
            <v>2</v>
          </cell>
          <cell r="I1170">
            <v>3.6</v>
          </cell>
          <cell r="J1170">
            <v>6</v>
          </cell>
        </row>
        <row r="1171">
          <cell r="B1171">
            <v>126501</v>
          </cell>
          <cell r="C1171">
            <v>0.48659999999999998</v>
          </cell>
          <cell r="D1171">
            <v>0.26140000000000002</v>
          </cell>
          <cell r="E1171">
            <v>6.2899999999999998E-2</v>
          </cell>
          <cell r="F1171">
            <v>0.1623</v>
          </cell>
          <cell r="G1171">
            <v>0</v>
          </cell>
          <cell r="H1171">
            <v>2</v>
          </cell>
          <cell r="I1171">
            <v>3.6</v>
          </cell>
          <cell r="J1171">
            <v>6</v>
          </cell>
        </row>
        <row r="1172">
          <cell r="B1172">
            <v>126366</v>
          </cell>
          <cell r="C1172">
            <v>0.1055</v>
          </cell>
          <cell r="D1172">
            <v>5.96E-2</v>
          </cell>
          <cell r="E1172">
            <v>4.5900000000000003E-2</v>
          </cell>
          <cell r="F1172">
            <v>0</v>
          </cell>
          <cell r="G1172">
            <v>0</v>
          </cell>
          <cell r="H1172">
            <v>2</v>
          </cell>
          <cell r="I1172">
            <v>3.6</v>
          </cell>
          <cell r="J1172">
            <v>6</v>
          </cell>
        </row>
        <row r="1173">
          <cell r="B1173">
            <v>126360</v>
          </cell>
          <cell r="C1173">
            <v>0.30459999999999998</v>
          </cell>
          <cell r="D1173">
            <v>0.29799999999999999</v>
          </cell>
          <cell r="E1173">
            <v>6.6E-3</v>
          </cell>
          <cell r="F1173">
            <v>0</v>
          </cell>
          <cell r="G1173">
            <v>0</v>
          </cell>
          <cell r="H1173">
            <v>2</v>
          </cell>
          <cell r="I1173">
            <v>3.6</v>
          </cell>
          <cell r="J1173">
            <v>6</v>
          </cell>
        </row>
        <row r="1174">
          <cell r="B1174">
            <v>126409</v>
          </cell>
          <cell r="C1174">
            <v>0.89690000000000003</v>
          </cell>
          <cell r="D1174">
            <v>0.61909999999999998</v>
          </cell>
          <cell r="E1174">
            <v>0.1154</v>
          </cell>
          <cell r="F1174">
            <v>0.16239999999999999</v>
          </cell>
          <cell r="G1174">
            <v>0</v>
          </cell>
          <cell r="H1174">
            <v>2</v>
          </cell>
          <cell r="I1174">
            <v>3.6</v>
          </cell>
          <cell r="J1174">
            <v>6</v>
          </cell>
        </row>
        <row r="1175">
          <cell r="B1175">
            <v>126354</v>
          </cell>
          <cell r="C1175">
            <v>0.1008</v>
          </cell>
          <cell r="D1175">
            <v>6.6500000000000004E-2</v>
          </cell>
          <cell r="E1175">
            <v>3.44E-2</v>
          </cell>
          <cell r="F1175">
            <v>0</v>
          </cell>
          <cell r="G1175">
            <v>0</v>
          </cell>
          <cell r="H1175">
            <v>2</v>
          </cell>
          <cell r="I1175">
            <v>3.6</v>
          </cell>
          <cell r="J1175">
            <v>6</v>
          </cell>
        </row>
        <row r="1176">
          <cell r="B1176">
            <v>126335</v>
          </cell>
          <cell r="C1176">
            <v>0.13059999999999999</v>
          </cell>
          <cell r="D1176">
            <v>0.1072</v>
          </cell>
          <cell r="E1176">
            <v>2.3400000000000001E-2</v>
          </cell>
          <cell r="F1176">
            <v>0</v>
          </cell>
          <cell r="G1176">
            <v>0</v>
          </cell>
          <cell r="H1176">
            <v>2</v>
          </cell>
          <cell r="I1176">
            <v>3.6</v>
          </cell>
          <cell r="J1176">
            <v>6</v>
          </cell>
        </row>
        <row r="1177">
          <cell r="B1177">
            <v>126285</v>
          </cell>
          <cell r="C1177">
            <v>0.32250000000000001</v>
          </cell>
          <cell r="D1177">
            <v>0.309</v>
          </cell>
          <cell r="E1177">
            <v>1.35E-2</v>
          </cell>
          <cell r="F1177">
            <v>0</v>
          </cell>
          <cell r="G1177">
            <v>0</v>
          </cell>
          <cell r="H1177">
            <v>2</v>
          </cell>
          <cell r="I1177">
            <v>3.6</v>
          </cell>
          <cell r="J1177">
            <v>6</v>
          </cell>
        </row>
        <row r="1178">
          <cell r="B1178">
            <v>126325</v>
          </cell>
          <cell r="C1178">
            <v>0.55379999999999996</v>
          </cell>
          <cell r="D1178">
            <v>0.48259999999999997</v>
          </cell>
          <cell r="E1178">
            <v>7.1300000000000002E-2</v>
          </cell>
          <cell r="F1178">
            <v>0</v>
          </cell>
          <cell r="G1178">
            <v>0</v>
          </cell>
          <cell r="I1178">
            <v>3.6</v>
          </cell>
          <cell r="J1178">
            <v>6</v>
          </cell>
        </row>
        <row r="1179">
          <cell r="B1179">
            <v>126440</v>
          </cell>
          <cell r="C1179">
            <v>2.8170999999999999</v>
          </cell>
          <cell r="D1179">
            <v>2.2961999999999998</v>
          </cell>
          <cell r="E1179">
            <v>0.28299999999999997</v>
          </cell>
          <cell r="F1179">
            <v>0.23810000000000001</v>
          </cell>
          <cell r="G1179">
            <v>0</v>
          </cell>
          <cell r="J1179">
            <v>6</v>
          </cell>
        </row>
        <row r="1181">
          <cell r="B1181" t="str">
            <v>Evolução FEC Total da Eletropaulo</v>
          </cell>
        </row>
        <row r="1182">
          <cell r="B1182" t="str">
            <v>CONSUM</v>
          </cell>
          <cell r="C1182" t="str">
            <v>TOTAL</v>
          </cell>
          <cell r="D1182" t="str">
            <v>NPROG</v>
          </cell>
          <cell r="E1182" t="str">
            <v>PROG</v>
          </cell>
          <cell r="F1182" t="str">
            <v>SUBT INT</v>
          </cell>
          <cell r="G1182" t="str">
            <v>SUBT EXT</v>
          </cell>
        </row>
        <row r="1183">
          <cell r="B1183">
            <v>5594385</v>
          </cell>
          <cell r="C1183">
            <v>0.54620000000000002</v>
          </cell>
          <cell r="D1183">
            <v>0.47510000000000002</v>
          </cell>
          <cell r="E1183">
            <v>2.9499999999999998E-2</v>
          </cell>
          <cell r="F1183">
            <v>4.1599999999999998E-2</v>
          </cell>
          <cell r="G1183">
            <v>0</v>
          </cell>
          <cell r="H1183" t="e">
            <v>#N/A</v>
          </cell>
          <cell r="I1183" t="e">
            <v>#N/A</v>
          </cell>
          <cell r="J1183" t="e">
            <v>#N/A</v>
          </cell>
        </row>
        <row r="1184">
          <cell r="B1184">
            <v>5592431</v>
          </cell>
          <cell r="C1184">
            <v>0.38740000000000002</v>
          </cell>
          <cell r="D1184">
            <v>0.33710000000000001</v>
          </cell>
          <cell r="E1184">
            <v>2.3099999999999999E-2</v>
          </cell>
          <cell r="F1184">
            <v>2.6499999999999999E-2</v>
          </cell>
          <cell r="G1184">
            <v>6.9999999999999999E-4</v>
          </cell>
          <cell r="H1184" t="e">
            <v>#N/A</v>
          </cell>
          <cell r="I1184" t="e">
            <v>#N/A</v>
          </cell>
          <cell r="J1184" t="e">
            <v>#N/A</v>
          </cell>
        </row>
        <row r="1185">
          <cell r="B1185">
            <v>5592531</v>
          </cell>
          <cell r="C1185">
            <v>0.61609999999999998</v>
          </cell>
          <cell r="D1185">
            <v>0.43190000000000001</v>
          </cell>
          <cell r="E1185">
            <v>2.1899999999999999E-2</v>
          </cell>
          <cell r="F1185">
            <v>4.6199999999999998E-2</v>
          </cell>
          <cell r="G1185">
            <v>0.11609999999999999</v>
          </cell>
          <cell r="H1185" t="e">
            <v>#N/A</v>
          </cell>
          <cell r="I1185" t="e">
            <v>#N/A</v>
          </cell>
          <cell r="J1185" t="e">
            <v>#N/A</v>
          </cell>
        </row>
        <row r="1186">
          <cell r="B1186">
            <v>5593116</v>
          </cell>
          <cell r="C1186">
            <v>1.5497000000000001</v>
          </cell>
          <cell r="D1186">
            <v>1.2441</v>
          </cell>
          <cell r="E1186">
            <v>7.4499999999999997E-2</v>
          </cell>
          <cell r="F1186">
            <v>0.1143</v>
          </cell>
          <cell r="G1186">
            <v>0.1168</v>
          </cell>
          <cell r="H1186" t="e">
            <v>#N/A</v>
          </cell>
          <cell r="I1186" t="e">
            <v>#N/A</v>
          </cell>
          <cell r="J1186" t="e">
            <v>#N/A</v>
          </cell>
        </row>
        <row r="1187">
          <cell r="B1187">
            <v>5591476</v>
          </cell>
          <cell r="C1187">
            <v>0.2475</v>
          </cell>
          <cell r="D1187">
            <v>0.18890000000000001</v>
          </cell>
          <cell r="E1187">
            <v>2.5899999999999999E-2</v>
          </cell>
          <cell r="F1187">
            <v>3.1699999999999999E-2</v>
          </cell>
          <cell r="G1187">
            <v>1.1000000000000001E-3</v>
          </cell>
          <cell r="H1187" t="e">
            <v>#N/A</v>
          </cell>
          <cell r="I1187" t="e">
            <v>#N/A</v>
          </cell>
          <cell r="J1187" t="e">
            <v>#N/A</v>
          </cell>
        </row>
        <row r="1188">
          <cell r="B1188">
            <v>5591340</v>
          </cell>
          <cell r="C1188">
            <v>0.36880000000000002</v>
          </cell>
          <cell r="D1188">
            <v>0.251</v>
          </cell>
          <cell r="E1188">
            <v>2.35E-2</v>
          </cell>
          <cell r="F1188">
            <v>9.3700000000000006E-2</v>
          </cell>
          <cell r="G1188">
            <v>6.9999999999999999E-4</v>
          </cell>
          <cell r="H1188" t="e">
            <v>#N/A</v>
          </cell>
          <cell r="I1188" t="e">
            <v>#N/A</v>
          </cell>
          <cell r="J1188" t="e">
            <v>#N/A</v>
          </cell>
        </row>
        <row r="1189">
          <cell r="B1189">
            <v>5590720</v>
          </cell>
          <cell r="C1189">
            <v>0.3488</v>
          </cell>
          <cell r="D1189">
            <v>0.2843</v>
          </cell>
          <cell r="E1189">
            <v>2.0899999999999998E-2</v>
          </cell>
          <cell r="F1189">
            <v>4.36E-2</v>
          </cell>
          <cell r="G1189">
            <v>0</v>
          </cell>
          <cell r="H1189" t="e">
            <v>#N/A</v>
          </cell>
          <cell r="I1189" t="e">
            <v>#N/A</v>
          </cell>
          <cell r="J1189" t="e">
            <v>#N/A</v>
          </cell>
        </row>
        <row r="1190">
          <cell r="B1190">
            <v>5591179</v>
          </cell>
          <cell r="C1190">
            <v>0.96509999999999996</v>
          </cell>
          <cell r="D1190">
            <v>0.72419999999999995</v>
          </cell>
          <cell r="E1190">
            <v>7.0300000000000001E-2</v>
          </cell>
          <cell r="F1190">
            <v>0.16900000000000001</v>
          </cell>
          <cell r="G1190">
            <v>1.8E-3</v>
          </cell>
          <cell r="H1190" t="e">
            <v>#N/A</v>
          </cell>
          <cell r="I1190" t="e">
            <v>#N/A</v>
          </cell>
          <cell r="J1190" t="e">
            <v>#N/A</v>
          </cell>
        </row>
        <row r="1191">
          <cell r="B1191">
            <v>5591122</v>
          </cell>
          <cell r="C1191">
            <v>0.57110000000000005</v>
          </cell>
          <cell r="D1191">
            <v>0.45050000000000001</v>
          </cell>
          <cell r="E1191">
            <v>2.7400000000000001E-2</v>
          </cell>
          <cell r="F1191">
            <v>8.3900000000000002E-2</v>
          </cell>
          <cell r="G1191">
            <v>9.1999999999999998E-3</v>
          </cell>
          <cell r="H1191" t="e">
            <v>#N/A</v>
          </cell>
          <cell r="I1191" t="e">
            <v>#N/A</v>
          </cell>
          <cell r="J1191" t="e">
            <v>#N/A</v>
          </cell>
        </row>
        <row r="1192">
          <cell r="B1192">
            <v>5589068</v>
          </cell>
          <cell r="C1192">
            <v>0.3634</v>
          </cell>
          <cell r="D1192">
            <v>0.26129999999999998</v>
          </cell>
          <cell r="E1192">
            <v>3.4099999999999998E-2</v>
          </cell>
          <cell r="F1192">
            <v>3.8899999999999997E-2</v>
          </cell>
          <cell r="G1192">
            <v>2.9100000000000001E-2</v>
          </cell>
          <cell r="H1192" t="e">
            <v>#N/A</v>
          </cell>
          <cell r="I1192" t="e">
            <v>#N/A</v>
          </cell>
          <cell r="J1192" t="e">
            <v>#N/A</v>
          </cell>
        </row>
        <row r="1193">
          <cell r="B1193">
            <v>5588008</v>
          </cell>
          <cell r="C1193">
            <v>0.47149999999999997</v>
          </cell>
          <cell r="D1193">
            <v>0.33079999999999998</v>
          </cell>
          <cell r="E1193">
            <v>3.0700000000000002E-2</v>
          </cell>
          <cell r="F1193">
            <v>3.5099999999999999E-2</v>
          </cell>
          <cell r="G1193">
            <v>7.4800000000000005E-2</v>
          </cell>
          <cell r="H1193" t="e">
            <v>#N/A</v>
          </cell>
          <cell r="I1193" t="e">
            <v>#N/A</v>
          </cell>
          <cell r="J1193" t="e">
            <v>#N/A</v>
          </cell>
        </row>
        <row r="1194">
          <cell r="B1194">
            <v>5589399</v>
          </cell>
          <cell r="C1194">
            <v>1.4059999999999999</v>
          </cell>
          <cell r="D1194">
            <v>1.0426</v>
          </cell>
          <cell r="E1194">
            <v>9.2200000000000004E-2</v>
          </cell>
          <cell r="F1194">
            <v>0.15790000000000001</v>
          </cell>
          <cell r="G1194">
            <v>0.11310000000000001</v>
          </cell>
          <cell r="H1194" t="e">
            <v>#N/A</v>
          </cell>
          <cell r="I1194" t="e">
            <v>#N/A</v>
          </cell>
          <cell r="J1194" t="e">
            <v>#N/A</v>
          </cell>
        </row>
        <row r="1195">
          <cell r="B1195">
            <v>5586434</v>
          </cell>
          <cell r="C1195">
            <v>0.33679999999999999</v>
          </cell>
          <cell r="D1195">
            <v>0.26500000000000001</v>
          </cell>
          <cell r="E1195">
            <v>3.0300000000000001E-2</v>
          </cell>
          <cell r="F1195">
            <v>2.5999999999999999E-3</v>
          </cell>
          <cell r="G1195">
            <v>3.8899999999999997E-2</v>
          </cell>
          <cell r="H1195" t="e">
            <v>#N/A</v>
          </cell>
          <cell r="I1195" t="e">
            <v>#N/A</v>
          </cell>
          <cell r="J1195" t="e">
            <v>#N/A</v>
          </cell>
        </row>
        <row r="1196">
          <cell r="B1196">
            <v>5589441</v>
          </cell>
          <cell r="C1196">
            <v>0.59930000000000005</v>
          </cell>
          <cell r="D1196">
            <v>0.41920000000000002</v>
          </cell>
          <cell r="E1196">
            <v>3.1800000000000002E-2</v>
          </cell>
          <cell r="F1196">
            <v>7.5800000000000006E-2</v>
          </cell>
          <cell r="G1196">
            <v>7.2499999999999995E-2</v>
          </cell>
          <cell r="H1196" t="e">
            <v>#N/A</v>
          </cell>
          <cell r="I1196" t="e">
            <v>#N/A</v>
          </cell>
          <cell r="J1196" t="e">
            <v>#N/A</v>
          </cell>
        </row>
        <row r="1197">
          <cell r="B1197">
            <v>5589664</v>
          </cell>
          <cell r="C1197">
            <v>0.66579999999999995</v>
          </cell>
          <cell r="D1197">
            <v>0.53300000000000003</v>
          </cell>
          <cell r="E1197">
            <v>2.9499999999999998E-2</v>
          </cell>
          <cell r="F1197">
            <v>4.2799999999999998E-2</v>
          </cell>
          <cell r="G1197">
            <v>6.0600000000000001E-2</v>
          </cell>
          <cell r="H1197" t="e">
            <v>#N/A</v>
          </cell>
          <cell r="I1197" t="e">
            <v>#N/A</v>
          </cell>
          <cell r="J1197" t="e">
            <v>#N/A</v>
          </cell>
        </row>
        <row r="1198">
          <cell r="B1198">
            <v>5588513</v>
          </cell>
          <cell r="C1198">
            <v>1.6020000000000001</v>
          </cell>
          <cell r="D1198">
            <v>1.2173</v>
          </cell>
          <cell r="E1198">
            <v>9.1600000000000001E-2</v>
          </cell>
          <cell r="F1198">
            <v>0.1212</v>
          </cell>
          <cell r="G1198">
            <v>0.17199999999999999</v>
          </cell>
          <cell r="H1198" t="e">
            <v>#N/A</v>
          </cell>
          <cell r="I1198" t="e">
            <v>#N/A</v>
          </cell>
          <cell r="J1198" t="e">
            <v>#N/A</v>
          </cell>
        </row>
        <row r="1199">
          <cell r="B1199">
            <v>5590552</v>
          </cell>
          <cell r="C1199">
            <v>5.5228000000000002</v>
          </cell>
          <cell r="D1199">
            <v>4.2282000000000002</v>
          </cell>
          <cell r="E1199">
            <v>0.3286</v>
          </cell>
          <cell r="F1199">
            <v>0.56240000000000001</v>
          </cell>
          <cell r="G1199">
            <v>0.40360000000000001</v>
          </cell>
          <cell r="I1199" t="e">
            <v>#N/A</v>
          </cell>
          <cell r="J1199" t="e">
            <v>#N/A</v>
          </cell>
        </row>
        <row r="1201">
          <cell r="B1201" t="str">
            <v>Evolução FEC Unidade Oeste</v>
          </cell>
        </row>
        <row r="1202">
          <cell r="B1202" t="str">
            <v>CONSUM</v>
          </cell>
          <cell r="C1202" t="str">
            <v>TOTAL</v>
          </cell>
          <cell r="D1202" t="str">
            <v>NPROG</v>
          </cell>
          <cell r="E1202" t="str">
            <v>PROG</v>
          </cell>
          <cell r="F1202" t="str">
            <v>SUBT INT</v>
          </cell>
          <cell r="G1202" t="str">
            <v>SUBT EXT</v>
          </cell>
        </row>
        <row r="1203">
          <cell r="B1203">
            <v>780304</v>
          </cell>
          <cell r="C1203">
            <v>0.76990000000000003</v>
          </cell>
          <cell r="D1203">
            <v>0.66239999999999999</v>
          </cell>
          <cell r="E1203">
            <v>2.76E-2</v>
          </cell>
          <cell r="F1203">
            <v>0.08</v>
          </cell>
          <cell r="G1203">
            <v>0</v>
          </cell>
          <cell r="H1203" t="e">
            <v>#N/A</v>
          </cell>
          <cell r="I1203" t="e">
            <v>#N/A</v>
          </cell>
          <cell r="J1203" t="e">
            <v>#N/A</v>
          </cell>
        </row>
        <row r="1204">
          <cell r="B1204">
            <v>779857</v>
          </cell>
          <cell r="C1204">
            <v>0.67669999999999997</v>
          </cell>
          <cell r="D1204">
            <v>0.60519999999999996</v>
          </cell>
          <cell r="E1204">
            <v>2.4299999999999999E-2</v>
          </cell>
          <cell r="F1204">
            <v>4.2000000000000003E-2</v>
          </cell>
          <cell r="G1204">
            <v>5.1999999999999998E-3</v>
          </cell>
          <cell r="H1204" t="e">
            <v>#N/A</v>
          </cell>
          <cell r="I1204" t="e">
            <v>#N/A</v>
          </cell>
          <cell r="J1204" t="e">
            <v>#N/A</v>
          </cell>
        </row>
        <row r="1205">
          <cell r="B1205">
            <v>779604</v>
          </cell>
          <cell r="C1205">
            <v>1.2503</v>
          </cell>
          <cell r="D1205">
            <v>0.74170000000000003</v>
          </cell>
          <cell r="E1205">
            <v>2.01E-2</v>
          </cell>
          <cell r="F1205">
            <v>9.1200000000000003E-2</v>
          </cell>
          <cell r="G1205">
            <v>0.39729999999999999</v>
          </cell>
          <cell r="H1205" t="e">
            <v>#N/A</v>
          </cell>
          <cell r="I1205" t="e">
            <v>#N/A</v>
          </cell>
          <cell r="J1205" t="e">
            <v>#N/A</v>
          </cell>
        </row>
        <row r="1206">
          <cell r="B1206">
            <v>779922</v>
          </cell>
          <cell r="C1206">
            <v>2.6966999999999999</v>
          </cell>
          <cell r="D1206">
            <v>2.0093000000000001</v>
          </cell>
          <cell r="E1206">
            <v>7.1999999999999995E-2</v>
          </cell>
          <cell r="F1206">
            <v>0.2132</v>
          </cell>
          <cell r="G1206">
            <v>0.40229999999999999</v>
          </cell>
          <cell r="H1206" t="e">
            <v>#N/A</v>
          </cell>
          <cell r="I1206" t="e">
            <v>#N/A</v>
          </cell>
          <cell r="J1206" t="e">
            <v>#N/A</v>
          </cell>
        </row>
        <row r="1207">
          <cell r="B1207">
            <v>779573</v>
          </cell>
          <cell r="C1207">
            <v>0.49509999999999998</v>
          </cell>
          <cell r="D1207">
            <v>0.41360000000000002</v>
          </cell>
          <cell r="E1207">
            <v>4.6800000000000001E-2</v>
          </cell>
          <cell r="F1207">
            <v>3.4700000000000002E-2</v>
          </cell>
          <cell r="G1207">
            <v>0</v>
          </cell>
          <cell r="H1207" t="e">
            <v>#N/A</v>
          </cell>
          <cell r="I1207" t="e">
            <v>#N/A</v>
          </cell>
          <cell r="J1207" t="e">
            <v>#N/A</v>
          </cell>
        </row>
        <row r="1208">
          <cell r="B1208">
            <v>779567</v>
          </cell>
          <cell r="C1208">
            <v>0.60029999999999994</v>
          </cell>
          <cell r="D1208">
            <v>0.43099999999999999</v>
          </cell>
          <cell r="E1208">
            <v>4.1099999999999998E-2</v>
          </cell>
          <cell r="F1208">
            <v>0.1231</v>
          </cell>
          <cell r="G1208">
            <v>5.1999999999999998E-3</v>
          </cell>
          <cell r="H1208" t="e">
            <v>#N/A</v>
          </cell>
          <cell r="I1208" t="e">
            <v>#N/A</v>
          </cell>
          <cell r="J1208" t="e">
            <v>#N/A</v>
          </cell>
        </row>
        <row r="1209">
          <cell r="B1209">
            <v>779567</v>
          </cell>
          <cell r="C1209">
            <v>0.61939999999999995</v>
          </cell>
          <cell r="D1209">
            <v>0.52470000000000006</v>
          </cell>
          <cell r="E1209">
            <v>2.4299999999999999E-2</v>
          </cell>
          <cell r="F1209">
            <v>7.0499999999999993E-2</v>
          </cell>
          <cell r="G1209">
            <v>0</v>
          </cell>
          <cell r="H1209" t="e">
            <v>#N/A</v>
          </cell>
          <cell r="I1209" t="e">
            <v>#N/A</v>
          </cell>
          <cell r="J1209" t="e">
            <v>#N/A</v>
          </cell>
        </row>
        <row r="1210">
          <cell r="B1210">
            <v>779569</v>
          </cell>
          <cell r="C1210">
            <v>1.7148000000000001</v>
          </cell>
          <cell r="D1210">
            <v>1.3693</v>
          </cell>
          <cell r="E1210">
            <v>0.11219999999999999</v>
          </cell>
          <cell r="F1210">
            <v>0.2283</v>
          </cell>
          <cell r="G1210">
            <v>5.1999999999999998E-3</v>
          </cell>
          <cell r="H1210" t="e">
            <v>#N/A</v>
          </cell>
          <cell r="I1210" t="e">
            <v>#N/A</v>
          </cell>
          <cell r="J1210" t="e">
            <v>#N/A</v>
          </cell>
        </row>
        <row r="1211">
          <cell r="B1211">
            <v>779731</v>
          </cell>
          <cell r="C1211">
            <v>0.99819999999999998</v>
          </cell>
          <cell r="D1211">
            <v>0.90780000000000005</v>
          </cell>
          <cell r="E1211">
            <v>2.23E-2</v>
          </cell>
          <cell r="F1211">
            <v>6.2899999999999998E-2</v>
          </cell>
          <cell r="G1211">
            <v>5.1999999999999998E-3</v>
          </cell>
          <cell r="H1211" t="e">
            <v>#N/A</v>
          </cell>
          <cell r="I1211" t="e">
            <v>#N/A</v>
          </cell>
          <cell r="J1211" t="e">
            <v>#N/A</v>
          </cell>
        </row>
        <row r="1212">
          <cell r="B1212">
            <v>779623</v>
          </cell>
          <cell r="C1212">
            <v>0.76229999999999998</v>
          </cell>
          <cell r="D1212">
            <v>0.39860000000000001</v>
          </cell>
          <cell r="E1212">
            <v>6.9400000000000003E-2</v>
          </cell>
          <cell r="F1212">
            <v>8.5699999999999998E-2</v>
          </cell>
          <cell r="G1212">
            <v>0.20860000000000001</v>
          </cell>
          <cell r="H1212" t="e">
            <v>#N/A</v>
          </cell>
          <cell r="I1212" t="e">
            <v>#N/A</v>
          </cell>
          <cell r="J1212" t="e">
            <v>#N/A</v>
          </cell>
        </row>
        <row r="1213">
          <cell r="B1213">
            <v>779702</v>
          </cell>
          <cell r="C1213">
            <v>0.7903</v>
          </cell>
          <cell r="D1213">
            <v>0.64429999999999998</v>
          </cell>
          <cell r="E1213">
            <v>3.3799999999999997E-2</v>
          </cell>
          <cell r="F1213">
            <v>5.5199999999999999E-2</v>
          </cell>
          <cell r="G1213">
            <v>5.7000000000000002E-2</v>
          </cell>
          <cell r="H1213" t="e">
            <v>#N/A</v>
          </cell>
          <cell r="I1213" t="e">
            <v>#N/A</v>
          </cell>
          <cell r="J1213" t="e">
            <v>#N/A</v>
          </cell>
        </row>
        <row r="1214">
          <cell r="B1214">
            <v>779685</v>
          </cell>
          <cell r="C1214">
            <v>2.5508000000000002</v>
          </cell>
          <cell r="D1214">
            <v>1.9507000000000001</v>
          </cell>
          <cell r="E1214">
            <v>0.1255</v>
          </cell>
          <cell r="F1214">
            <v>0.20380000000000001</v>
          </cell>
          <cell r="G1214">
            <v>0.27079999999999999</v>
          </cell>
          <cell r="H1214" t="e">
            <v>#N/A</v>
          </cell>
          <cell r="I1214" t="e">
            <v>#N/A</v>
          </cell>
          <cell r="J1214" t="e">
            <v>#N/A</v>
          </cell>
        </row>
        <row r="1215">
          <cell r="B1215">
            <v>779593</v>
          </cell>
          <cell r="C1215">
            <v>0.76459999999999995</v>
          </cell>
          <cell r="D1215">
            <v>0.45329999999999998</v>
          </cell>
          <cell r="E1215">
            <v>3.2399999999999998E-2</v>
          </cell>
          <cell r="F1215">
            <v>0</v>
          </cell>
          <cell r="G1215">
            <v>0.27889999999999998</v>
          </cell>
          <cell r="H1215" t="e">
            <v>#N/A</v>
          </cell>
          <cell r="I1215" t="e">
            <v>#N/A</v>
          </cell>
          <cell r="J1215" t="e">
            <v>#N/A</v>
          </cell>
        </row>
        <row r="1216">
          <cell r="B1216">
            <v>779928</v>
          </cell>
          <cell r="C1216">
            <v>0.81299999999999994</v>
          </cell>
          <cell r="D1216">
            <v>0.69159999999999999</v>
          </cell>
          <cell r="E1216">
            <v>2.1000000000000001E-2</v>
          </cell>
          <cell r="F1216">
            <v>4.3299999999999998E-2</v>
          </cell>
          <cell r="G1216">
            <v>5.7099999999999998E-2</v>
          </cell>
          <cell r="H1216" t="e">
            <v>#N/A</v>
          </cell>
          <cell r="I1216" t="e">
            <v>#N/A</v>
          </cell>
          <cell r="J1216" t="e">
            <v>#N/A</v>
          </cell>
        </row>
        <row r="1217">
          <cell r="B1217">
            <v>779792</v>
          </cell>
          <cell r="C1217">
            <v>0.92249999999999999</v>
          </cell>
          <cell r="D1217">
            <v>0.83150000000000002</v>
          </cell>
          <cell r="E1217">
            <v>3.5200000000000002E-2</v>
          </cell>
          <cell r="F1217">
            <v>5.5800000000000002E-2</v>
          </cell>
          <cell r="G1217">
            <v>0</v>
          </cell>
          <cell r="H1217" t="e">
            <v>#N/A</v>
          </cell>
          <cell r="I1217" t="e">
            <v>#N/A</v>
          </cell>
          <cell r="J1217" t="e">
            <v>#N/A</v>
          </cell>
        </row>
        <row r="1218">
          <cell r="B1218">
            <v>779771</v>
          </cell>
          <cell r="C1218">
            <v>2.5001000000000002</v>
          </cell>
          <cell r="D1218">
            <v>1.9764999999999999</v>
          </cell>
          <cell r="E1218">
            <v>8.8599999999999998E-2</v>
          </cell>
          <cell r="F1218">
            <v>9.9099999999999994E-2</v>
          </cell>
          <cell r="G1218">
            <v>0.33589999999999998</v>
          </cell>
          <cell r="H1218" t="e">
            <v>#N/A</v>
          </cell>
          <cell r="I1218" t="e">
            <v>#N/A</v>
          </cell>
          <cell r="J1218" t="e">
            <v>#N/A</v>
          </cell>
        </row>
        <row r="1219">
          <cell r="B1219">
            <v>779737</v>
          </cell>
          <cell r="C1219">
            <v>9.4626000000000001</v>
          </cell>
          <cell r="D1219">
            <v>7.3059000000000003</v>
          </cell>
          <cell r="E1219">
            <v>0.39829999999999999</v>
          </cell>
          <cell r="F1219">
            <v>0.74439999999999995</v>
          </cell>
          <cell r="G1219">
            <v>1.0144</v>
          </cell>
          <cell r="I1219" t="e">
            <v>#N/A</v>
          </cell>
          <cell r="J1219" t="e">
            <v>#N/A</v>
          </cell>
        </row>
        <row r="1221">
          <cell r="B1221" t="str">
            <v>Evolução FEC Unidade São Paulo Sul</v>
          </cell>
        </row>
        <row r="1222">
          <cell r="B1222" t="str">
            <v>CONSUM</v>
          </cell>
          <cell r="C1222" t="str">
            <v>TOTAL</v>
          </cell>
          <cell r="D1222" t="str">
            <v>NPROG</v>
          </cell>
          <cell r="E1222" t="str">
            <v>PROG</v>
          </cell>
          <cell r="F1222" t="str">
            <v>SUBT INT</v>
          </cell>
          <cell r="G1222" t="str">
            <v>SUBT EXT</v>
          </cell>
        </row>
        <row r="1223">
          <cell r="B1223">
            <v>993879</v>
          </cell>
          <cell r="C1223">
            <v>0.60650000000000004</v>
          </cell>
          <cell r="D1223">
            <v>0.55369999999999997</v>
          </cell>
          <cell r="E1223">
            <v>2.1399999999999999E-2</v>
          </cell>
          <cell r="F1223">
            <v>3.1300000000000001E-2</v>
          </cell>
          <cell r="G1223">
            <v>0</v>
          </cell>
          <cell r="H1223" t="e">
            <v>#N/A</v>
          </cell>
          <cell r="I1223" t="e">
            <v>#N/A</v>
          </cell>
          <cell r="J1223" t="e">
            <v>#N/A</v>
          </cell>
        </row>
        <row r="1224">
          <cell r="B1224">
            <v>993360</v>
          </cell>
          <cell r="C1224">
            <v>0.42620000000000002</v>
          </cell>
          <cell r="D1224">
            <v>0.3896</v>
          </cell>
          <cell r="E1224">
            <v>2.4400000000000002E-2</v>
          </cell>
          <cell r="F1224">
            <v>1.2200000000000001E-2</v>
          </cell>
          <cell r="G1224">
            <v>0</v>
          </cell>
          <cell r="H1224" t="e">
            <v>#N/A</v>
          </cell>
          <cell r="I1224" t="e">
            <v>#N/A</v>
          </cell>
          <cell r="J1224" t="e">
            <v>#N/A</v>
          </cell>
        </row>
        <row r="1225">
          <cell r="B1225">
            <v>993453</v>
          </cell>
          <cell r="C1225">
            <v>0.65800000000000003</v>
          </cell>
          <cell r="D1225">
            <v>0.5655</v>
          </cell>
          <cell r="E1225">
            <v>2.9100000000000001E-2</v>
          </cell>
          <cell r="F1225">
            <v>3.8999999999999998E-3</v>
          </cell>
          <cell r="G1225">
            <v>5.9499999999999997E-2</v>
          </cell>
          <cell r="H1225" t="e">
            <v>#N/A</v>
          </cell>
          <cell r="I1225" t="e">
            <v>#N/A</v>
          </cell>
          <cell r="J1225" t="e">
            <v>#N/A</v>
          </cell>
        </row>
        <row r="1226">
          <cell r="B1226">
            <v>993564</v>
          </cell>
          <cell r="C1226">
            <v>1.6907000000000001</v>
          </cell>
          <cell r="D1226">
            <v>1.5087999999999999</v>
          </cell>
          <cell r="E1226">
            <v>7.4899999999999994E-2</v>
          </cell>
          <cell r="F1226">
            <v>4.7399999999999998E-2</v>
          </cell>
          <cell r="G1226">
            <v>5.9499999999999997E-2</v>
          </cell>
          <cell r="H1226" t="e">
            <v>#N/A</v>
          </cell>
          <cell r="I1226" t="e">
            <v>#N/A</v>
          </cell>
          <cell r="J1226" t="e">
            <v>#N/A</v>
          </cell>
        </row>
        <row r="1227">
          <cell r="B1227">
            <v>993244</v>
          </cell>
          <cell r="C1227">
            <v>0.23910000000000001</v>
          </cell>
          <cell r="D1227">
            <v>0.21029999999999999</v>
          </cell>
          <cell r="E1227">
            <v>1.89E-2</v>
          </cell>
          <cell r="F1227">
            <v>9.7999999999999997E-3</v>
          </cell>
          <cell r="G1227">
            <v>0</v>
          </cell>
          <cell r="H1227" t="e">
            <v>#N/A</v>
          </cell>
          <cell r="I1227" t="e">
            <v>#N/A</v>
          </cell>
          <cell r="J1227" t="e">
            <v>#N/A</v>
          </cell>
        </row>
        <row r="1228">
          <cell r="B1228">
            <v>993249</v>
          </cell>
          <cell r="C1228">
            <v>0.39810000000000001</v>
          </cell>
          <cell r="D1228">
            <v>0.28089999999999998</v>
          </cell>
          <cell r="E1228">
            <v>1.4500000000000001E-2</v>
          </cell>
          <cell r="F1228">
            <v>0.1026</v>
          </cell>
          <cell r="G1228">
            <v>0</v>
          </cell>
          <cell r="H1228" t="e">
            <v>#N/A</v>
          </cell>
          <cell r="I1228" t="e">
            <v>#N/A</v>
          </cell>
          <cell r="J1228" t="e">
            <v>#N/A</v>
          </cell>
        </row>
        <row r="1229">
          <cell r="B1229">
            <v>993249</v>
          </cell>
          <cell r="C1229">
            <v>0.36030000000000001</v>
          </cell>
          <cell r="D1229">
            <v>0.29809999999999998</v>
          </cell>
          <cell r="E1229">
            <v>1.52E-2</v>
          </cell>
          <cell r="F1229">
            <v>4.6899999999999997E-2</v>
          </cell>
          <cell r="G1229">
            <v>0</v>
          </cell>
          <cell r="H1229" t="e">
            <v>#N/A</v>
          </cell>
          <cell r="I1229" t="e">
            <v>#N/A</v>
          </cell>
          <cell r="J1229" t="e">
            <v>#N/A</v>
          </cell>
        </row>
        <row r="1230">
          <cell r="B1230">
            <v>993247</v>
          </cell>
          <cell r="C1230">
            <v>0.99750000000000005</v>
          </cell>
          <cell r="D1230">
            <v>0.7893</v>
          </cell>
          <cell r="E1230">
            <v>4.8599999999999997E-2</v>
          </cell>
          <cell r="F1230">
            <v>0.1593</v>
          </cell>
          <cell r="G1230">
            <v>0</v>
          </cell>
          <cell r="H1230" t="e">
            <v>#N/A</v>
          </cell>
          <cell r="I1230" t="e">
            <v>#N/A</v>
          </cell>
          <cell r="J1230" t="e">
            <v>#N/A</v>
          </cell>
        </row>
        <row r="1231">
          <cell r="B1231">
            <v>993148</v>
          </cell>
          <cell r="C1231">
            <v>0.45429999999999998</v>
          </cell>
          <cell r="D1231">
            <v>0.3896</v>
          </cell>
          <cell r="E1231">
            <v>2.1000000000000001E-2</v>
          </cell>
          <cell r="F1231">
            <v>1.4800000000000001E-2</v>
          </cell>
          <cell r="G1231">
            <v>2.8899999999999999E-2</v>
          </cell>
          <cell r="H1231" t="e">
            <v>#N/A</v>
          </cell>
          <cell r="I1231" t="e">
            <v>#N/A</v>
          </cell>
          <cell r="J1231" t="e">
            <v>#N/A</v>
          </cell>
        </row>
        <row r="1232">
          <cell r="B1232">
            <v>992632</v>
          </cell>
          <cell r="C1232">
            <v>0.34379999999999999</v>
          </cell>
          <cell r="D1232">
            <v>0.30499999999999999</v>
          </cell>
          <cell r="E1232">
            <v>1.7399999999999999E-2</v>
          </cell>
          <cell r="F1232">
            <v>2.1399999999999999E-2</v>
          </cell>
          <cell r="G1232">
            <v>0</v>
          </cell>
          <cell r="H1232" t="e">
            <v>#N/A</v>
          </cell>
          <cell r="I1232" t="e">
            <v>#N/A</v>
          </cell>
          <cell r="J1232" t="e">
            <v>#N/A</v>
          </cell>
        </row>
        <row r="1233">
          <cell r="B1233">
            <v>992289</v>
          </cell>
          <cell r="C1233">
            <v>0.4889</v>
          </cell>
          <cell r="D1233">
            <v>0.40570000000000001</v>
          </cell>
          <cell r="E1233">
            <v>3.0800000000000001E-2</v>
          </cell>
          <cell r="F1233">
            <v>6.7000000000000002E-3</v>
          </cell>
          <cell r="G1233">
            <v>4.58E-2</v>
          </cell>
          <cell r="H1233" t="e">
            <v>#N/A</v>
          </cell>
          <cell r="I1233" t="e">
            <v>#N/A</v>
          </cell>
          <cell r="J1233" t="e">
            <v>#N/A</v>
          </cell>
        </row>
        <row r="1234">
          <cell r="B1234">
            <v>992690</v>
          </cell>
          <cell r="C1234">
            <v>1.2869999999999999</v>
          </cell>
          <cell r="D1234">
            <v>1.1003000000000001</v>
          </cell>
          <cell r="E1234">
            <v>6.9199999999999998E-2</v>
          </cell>
          <cell r="F1234">
            <v>4.2900000000000001E-2</v>
          </cell>
          <cell r="G1234">
            <v>7.4700000000000003E-2</v>
          </cell>
          <cell r="H1234" t="e">
            <v>#N/A</v>
          </cell>
          <cell r="I1234" t="e">
            <v>#N/A</v>
          </cell>
          <cell r="J1234" t="e">
            <v>#N/A</v>
          </cell>
        </row>
        <row r="1235">
          <cell r="B1235">
            <v>992059</v>
          </cell>
          <cell r="C1235">
            <v>0.37419999999999998</v>
          </cell>
          <cell r="D1235">
            <v>0.35110000000000002</v>
          </cell>
          <cell r="E1235">
            <v>2.2100000000000002E-2</v>
          </cell>
          <cell r="F1235">
            <v>1E-3</v>
          </cell>
          <cell r="G1235">
            <v>0</v>
          </cell>
          <cell r="H1235" t="e">
            <v>#N/A</v>
          </cell>
          <cell r="I1235" t="e">
            <v>#N/A</v>
          </cell>
          <cell r="J1235" t="e">
            <v>#N/A</v>
          </cell>
        </row>
        <row r="1236">
          <cell r="B1236">
            <v>992506</v>
          </cell>
          <cell r="C1236">
            <v>0.86860000000000004</v>
          </cell>
          <cell r="D1236">
            <v>0.5696</v>
          </cell>
          <cell r="E1236">
            <v>1.7899999999999999E-2</v>
          </cell>
          <cell r="F1236">
            <v>0.12889999999999999</v>
          </cell>
          <cell r="G1236">
            <v>0.1522</v>
          </cell>
          <cell r="H1236" t="e">
            <v>#N/A</v>
          </cell>
          <cell r="I1236" t="e">
            <v>#N/A</v>
          </cell>
          <cell r="J1236" t="e">
            <v>#N/A</v>
          </cell>
        </row>
        <row r="1237">
          <cell r="B1237">
            <v>992549</v>
          </cell>
          <cell r="C1237">
            <v>0.76670000000000005</v>
          </cell>
          <cell r="D1237">
            <v>0.71279999999999999</v>
          </cell>
          <cell r="E1237">
            <v>1.83E-2</v>
          </cell>
          <cell r="F1237">
            <v>3.56E-2</v>
          </cell>
          <cell r="G1237">
            <v>0</v>
          </cell>
          <cell r="H1237" t="e">
            <v>#N/A</v>
          </cell>
          <cell r="I1237" t="e">
            <v>#N/A</v>
          </cell>
          <cell r="J1237" t="e">
            <v>#N/A</v>
          </cell>
        </row>
        <row r="1238">
          <cell r="B1238">
            <v>992371</v>
          </cell>
          <cell r="C1238">
            <v>2.0095999999999998</v>
          </cell>
          <cell r="D1238">
            <v>1.6335999999999999</v>
          </cell>
          <cell r="E1238">
            <v>5.8299999999999998E-2</v>
          </cell>
          <cell r="F1238">
            <v>0.16550000000000001</v>
          </cell>
          <cell r="G1238">
            <v>0.1522</v>
          </cell>
          <cell r="H1238" t="e">
            <v>#N/A</v>
          </cell>
          <cell r="I1238" t="e">
            <v>#N/A</v>
          </cell>
          <cell r="J1238" t="e">
            <v>#N/A</v>
          </cell>
        </row>
        <row r="1239">
          <cell r="B1239">
            <v>992968</v>
          </cell>
          <cell r="C1239">
            <v>5.9846000000000004</v>
          </cell>
          <cell r="D1239">
            <v>5.0319000000000003</v>
          </cell>
          <cell r="E1239">
            <v>0.251</v>
          </cell>
          <cell r="F1239">
            <v>0.41510000000000002</v>
          </cell>
          <cell r="G1239">
            <v>0.2863</v>
          </cell>
          <cell r="I1239" t="e">
            <v>#N/A</v>
          </cell>
          <cell r="J1239" t="e">
            <v>#N/A</v>
          </cell>
        </row>
        <row r="1241">
          <cell r="B1241" t="str">
            <v>Evolução FEC Unidade Anhembi</v>
          </cell>
        </row>
        <row r="1242">
          <cell r="B1242" t="str">
            <v>CONSUM</v>
          </cell>
          <cell r="C1242" t="str">
            <v>TOTAL</v>
          </cell>
          <cell r="D1242" t="str">
            <v>NPROG</v>
          </cell>
          <cell r="E1242" t="str">
            <v>PROG</v>
          </cell>
          <cell r="F1242" t="str">
            <v>SUBT INT</v>
          </cell>
          <cell r="G1242" t="str">
            <v>SUBT EXT</v>
          </cell>
        </row>
        <row r="1243">
          <cell r="B1243">
            <v>787342</v>
          </cell>
          <cell r="C1243">
            <v>0.67820000000000003</v>
          </cell>
          <cell r="D1243">
            <v>0.52249999999999996</v>
          </cell>
          <cell r="E1243">
            <v>4.3900000000000002E-2</v>
          </cell>
          <cell r="F1243">
            <v>0.1118</v>
          </cell>
          <cell r="G1243">
            <v>0</v>
          </cell>
          <cell r="H1243" t="e">
            <v>#N/A</v>
          </cell>
          <cell r="I1243" t="e">
            <v>#N/A</v>
          </cell>
          <cell r="J1243" t="e">
            <v>#N/A</v>
          </cell>
        </row>
        <row r="1244">
          <cell r="B1244">
            <v>787030</v>
          </cell>
          <cell r="C1244">
            <v>0.44919999999999999</v>
          </cell>
          <cell r="D1244">
            <v>0.32829999999999998</v>
          </cell>
          <cell r="E1244">
            <v>3.1699999999999999E-2</v>
          </cell>
          <cell r="F1244">
            <v>8.9200000000000002E-2</v>
          </cell>
          <cell r="G1244">
            <v>0</v>
          </cell>
          <cell r="H1244" t="e">
            <v>#N/A</v>
          </cell>
          <cell r="I1244" t="e">
            <v>#N/A</v>
          </cell>
          <cell r="J1244" t="e">
            <v>#N/A</v>
          </cell>
        </row>
        <row r="1245">
          <cell r="B1245">
            <v>786989</v>
          </cell>
          <cell r="C1245">
            <v>0.84330000000000005</v>
          </cell>
          <cell r="D1245">
            <v>0.29780000000000001</v>
          </cell>
          <cell r="E1245">
            <v>2.4E-2</v>
          </cell>
          <cell r="F1245">
            <v>0.2029</v>
          </cell>
          <cell r="G1245">
            <v>0.31859999999999999</v>
          </cell>
          <cell r="H1245" t="e">
            <v>#N/A</v>
          </cell>
          <cell r="I1245" t="e">
            <v>#N/A</v>
          </cell>
          <cell r="J1245" t="e">
            <v>#N/A</v>
          </cell>
        </row>
        <row r="1246">
          <cell r="B1246">
            <v>787120</v>
          </cell>
          <cell r="C1246">
            <v>1.9706999999999999</v>
          </cell>
          <cell r="D1246">
            <v>1.1487000000000001</v>
          </cell>
          <cell r="E1246">
            <v>9.9599999999999994E-2</v>
          </cell>
          <cell r="F1246">
            <v>0.40389999999999998</v>
          </cell>
          <cell r="G1246">
            <v>0.31850000000000001</v>
          </cell>
          <cell r="H1246" t="e">
            <v>#N/A</v>
          </cell>
          <cell r="I1246" t="e">
            <v>#N/A</v>
          </cell>
          <cell r="J1246" t="e">
            <v>#N/A</v>
          </cell>
        </row>
        <row r="1247">
          <cell r="B1247">
            <v>786787</v>
          </cell>
          <cell r="C1247">
            <v>9.4500000000000001E-2</v>
          </cell>
          <cell r="D1247">
            <v>6.9900000000000004E-2</v>
          </cell>
          <cell r="E1247">
            <v>2.46E-2</v>
          </cell>
          <cell r="F1247">
            <v>0</v>
          </cell>
          <cell r="G1247">
            <v>0</v>
          </cell>
          <cell r="H1247" t="e">
            <v>#N/A</v>
          </cell>
          <cell r="I1247" t="e">
            <v>#N/A</v>
          </cell>
          <cell r="J1247" t="e">
            <v>#N/A</v>
          </cell>
        </row>
        <row r="1248">
          <cell r="B1248">
            <v>786787</v>
          </cell>
          <cell r="C1248">
            <v>0.15870000000000001</v>
          </cell>
          <cell r="D1248">
            <v>0.1361</v>
          </cell>
          <cell r="E1248">
            <v>2.2599999999999999E-2</v>
          </cell>
          <cell r="F1248">
            <v>0</v>
          </cell>
          <cell r="G1248">
            <v>0</v>
          </cell>
          <cell r="H1248" t="e">
            <v>#N/A</v>
          </cell>
          <cell r="I1248" t="e">
            <v>#N/A</v>
          </cell>
          <cell r="J1248" t="e">
            <v>#N/A</v>
          </cell>
        </row>
        <row r="1249">
          <cell r="B1249">
            <v>786325</v>
          </cell>
          <cell r="C1249">
            <v>0.2515</v>
          </cell>
          <cell r="D1249">
            <v>0.22559999999999999</v>
          </cell>
          <cell r="E1249">
            <v>2.5899999999999999E-2</v>
          </cell>
          <cell r="F1249">
            <v>0</v>
          </cell>
          <cell r="G1249">
            <v>0</v>
          </cell>
          <cell r="H1249" t="e">
            <v>#N/A</v>
          </cell>
          <cell r="I1249" t="e">
            <v>#N/A</v>
          </cell>
          <cell r="J1249" t="e">
            <v>#N/A</v>
          </cell>
        </row>
        <row r="1250">
          <cell r="B1250">
            <v>786633</v>
          </cell>
          <cell r="C1250">
            <v>0.50470000000000004</v>
          </cell>
          <cell r="D1250">
            <v>0.43159999999999998</v>
          </cell>
          <cell r="E1250">
            <v>7.3099999999999998E-2</v>
          </cell>
          <cell r="F1250">
            <v>0</v>
          </cell>
          <cell r="G1250">
            <v>0</v>
          </cell>
          <cell r="H1250" t="e">
            <v>#N/A</v>
          </cell>
          <cell r="I1250" t="e">
            <v>#N/A</v>
          </cell>
          <cell r="J1250" t="e">
            <v>#N/A</v>
          </cell>
        </row>
        <row r="1251">
          <cell r="B1251">
            <v>786301</v>
          </cell>
          <cell r="C1251">
            <v>0.88249999999999995</v>
          </cell>
          <cell r="D1251">
            <v>0.58560000000000001</v>
          </cell>
          <cell r="E1251">
            <v>3.3099999999999997E-2</v>
          </cell>
          <cell r="F1251">
            <v>0.26379999999999998</v>
          </cell>
          <cell r="G1251">
            <v>0</v>
          </cell>
          <cell r="H1251" t="e">
            <v>#N/A</v>
          </cell>
          <cell r="I1251" t="e">
            <v>#N/A</v>
          </cell>
          <cell r="J1251" t="e">
            <v>#N/A</v>
          </cell>
        </row>
        <row r="1252">
          <cell r="B1252">
            <v>785791</v>
          </cell>
          <cell r="C1252">
            <v>0.37009999999999998</v>
          </cell>
          <cell r="D1252">
            <v>0.19320000000000001</v>
          </cell>
          <cell r="E1252">
            <v>5.0500000000000003E-2</v>
          </cell>
          <cell r="F1252">
            <v>0.1265</v>
          </cell>
          <cell r="G1252">
            <v>0</v>
          </cell>
          <cell r="H1252" t="e">
            <v>#N/A</v>
          </cell>
          <cell r="I1252" t="e">
            <v>#N/A</v>
          </cell>
          <cell r="J1252" t="e">
            <v>#N/A</v>
          </cell>
        </row>
        <row r="1253">
          <cell r="B1253">
            <v>785678</v>
          </cell>
          <cell r="C1253">
            <v>0.64349999999999996</v>
          </cell>
          <cell r="D1253">
            <v>0.2074</v>
          </cell>
          <cell r="E1253">
            <v>4.1700000000000001E-2</v>
          </cell>
          <cell r="F1253">
            <v>7.5700000000000003E-2</v>
          </cell>
          <cell r="G1253">
            <v>0.31859999999999999</v>
          </cell>
          <cell r="H1253" t="e">
            <v>#N/A</v>
          </cell>
          <cell r="I1253" t="e">
            <v>#N/A</v>
          </cell>
          <cell r="J1253" t="e">
            <v>#N/A</v>
          </cell>
        </row>
        <row r="1254">
          <cell r="B1254">
            <v>785923</v>
          </cell>
          <cell r="C1254">
            <v>1.8963000000000001</v>
          </cell>
          <cell r="D1254">
            <v>0.98640000000000005</v>
          </cell>
          <cell r="E1254">
            <v>0.12529999999999999</v>
          </cell>
          <cell r="F1254">
            <v>0.46610000000000001</v>
          </cell>
          <cell r="G1254">
            <v>0.31850000000000001</v>
          </cell>
          <cell r="H1254" t="e">
            <v>#N/A</v>
          </cell>
          <cell r="I1254" t="e">
            <v>#N/A</v>
          </cell>
          <cell r="J1254" t="e">
            <v>#N/A</v>
          </cell>
        </row>
        <row r="1255">
          <cell r="B1255">
            <v>785465</v>
          </cell>
          <cell r="C1255">
            <v>0.22850000000000001</v>
          </cell>
          <cell r="D1255">
            <v>0.19700000000000001</v>
          </cell>
          <cell r="E1255">
            <v>3.15E-2</v>
          </cell>
          <cell r="F1255">
            <v>0</v>
          </cell>
          <cell r="G1255">
            <v>0</v>
          </cell>
          <cell r="H1255" t="e">
            <v>#N/A</v>
          </cell>
          <cell r="I1255" t="e">
            <v>#N/A</v>
          </cell>
          <cell r="J1255" t="e">
            <v>#N/A</v>
          </cell>
        </row>
        <row r="1256">
          <cell r="B1256">
            <v>785527</v>
          </cell>
          <cell r="C1256">
            <v>0.75480000000000003</v>
          </cell>
          <cell r="D1256">
            <v>0.40679999999999999</v>
          </cell>
          <cell r="E1256">
            <v>4.3200000000000002E-2</v>
          </cell>
          <cell r="F1256">
            <v>8.8999999999999996E-2</v>
          </cell>
          <cell r="G1256">
            <v>0.2157</v>
          </cell>
          <cell r="H1256" t="e">
            <v>#N/A</v>
          </cell>
          <cell r="I1256" t="e">
            <v>#N/A</v>
          </cell>
          <cell r="J1256" t="e">
            <v>#N/A</v>
          </cell>
        </row>
        <row r="1257">
          <cell r="B1257">
            <v>785338</v>
          </cell>
          <cell r="C1257">
            <v>0.52939999999999998</v>
          </cell>
          <cell r="D1257">
            <v>0.46949999999999997</v>
          </cell>
          <cell r="E1257">
            <v>3.0599999999999999E-2</v>
          </cell>
          <cell r="F1257">
            <v>2.93E-2</v>
          </cell>
          <cell r="G1257">
            <v>0</v>
          </cell>
          <cell r="H1257" t="e">
            <v>#N/A</v>
          </cell>
          <cell r="I1257" t="e">
            <v>#N/A</v>
          </cell>
          <cell r="J1257" t="e">
            <v>#N/A</v>
          </cell>
        </row>
        <row r="1258">
          <cell r="B1258">
            <v>785443</v>
          </cell>
          <cell r="C1258">
            <v>1.5126999999999999</v>
          </cell>
          <cell r="D1258">
            <v>1.0732999999999999</v>
          </cell>
          <cell r="E1258">
            <v>0.1053</v>
          </cell>
          <cell r="F1258">
            <v>0.1183</v>
          </cell>
          <cell r="G1258">
            <v>0.2157</v>
          </cell>
          <cell r="H1258" t="e">
            <v>#N/A</v>
          </cell>
          <cell r="I1258" t="e">
            <v>#N/A</v>
          </cell>
          <cell r="J1258" t="e">
            <v>#N/A</v>
          </cell>
        </row>
        <row r="1259">
          <cell r="B1259">
            <v>786280</v>
          </cell>
          <cell r="C1259">
            <v>5.8841999999999999</v>
          </cell>
          <cell r="D1259">
            <v>3.6396999999999999</v>
          </cell>
          <cell r="E1259">
            <v>0.40329999999999999</v>
          </cell>
          <cell r="F1259">
            <v>0.98839999999999995</v>
          </cell>
          <cell r="G1259">
            <v>0.85270000000000001</v>
          </cell>
          <cell r="I1259" t="e">
            <v>#N/A</v>
          </cell>
          <cell r="J1259" t="e">
            <v>#N/A</v>
          </cell>
        </row>
        <row r="1261">
          <cell r="B1261" t="str">
            <v>Evolução FEC Unidade Centro</v>
          </cell>
        </row>
        <row r="1262">
          <cell r="B1262" t="str">
            <v>CONSUM</v>
          </cell>
          <cell r="C1262" t="str">
            <v>TOTAL</v>
          </cell>
          <cell r="D1262" t="str">
            <v>NPROG</v>
          </cell>
          <cell r="E1262" t="str">
            <v>PROG</v>
          </cell>
          <cell r="F1262" t="str">
            <v>SUBT INT</v>
          </cell>
          <cell r="G1262" t="str">
            <v>SUBT EXT</v>
          </cell>
        </row>
        <row r="1263">
          <cell r="B1263">
            <v>694757</v>
          </cell>
          <cell r="C1263">
            <v>0.36249999999999999</v>
          </cell>
          <cell r="D1263">
            <v>0.28000000000000003</v>
          </cell>
          <cell r="E1263">
            <v>4.07E-2</v>
          </cell>
          <cell r="F1263">
            <v>4.1799999999999997E-2</v>
          </cell>
          <cell r="G1263">
            <v>0</v>
          </cell>
          <cell r="H1263" t="e">
            <v>#N/A</v>
          </cell>
          <cell r="I1263" t="e">
            <v>#N/A</v>
          </cell>
          <cell r="J1263" t="e">
            <v>#N/A</v>
          </cell>
        </row>
        <row r="1264">
          <cell r="B1264">
            <v>694475</v>
          </cell>
          <cell r="C1264">
            <v>0.18540000000000001</v>
          </cell>
          <cell r="D1264">
            <v>0.15840000000000001</v>
          </cell>
          <cell r="E1264">
            <v>2.3800000000000002E-2</v>
          </cell>
          <cell r="F1264">
            <v>3.2000000000000002E-3</v>
          </cell>
          <cell r="G1264">
            <v>0</v>
          </cell>
          <cell r="H1264" t="e">
            <v>#N/A</v>
          </cell>
          <cell r="I1264" t="e">
            <v>#N/A</v>
          </cell>
          <cell r="J1264" t="e">
            <v>#N/A</v>
          </cell>
        </row>
        <row r="1265">
          <cell r="B1265">
            <v>694687</v>
          </cell>
          <cell r="C1265">
            <v>0.36749999999999999</v>
          </cell>
          <cell r="D1265">
            <v>0.29120000000000001</v>
          </cell>
          <cell r="E1265">
            <v>2.6499999999999999E-2</v>
          </cell>
          <cell r="F1265">
            <v>8.3000000000000001E-3</v>
          </cell>
          <cell r="G1265">
            <v>4.1399999999999999E-2</v>
          </cell>
          <cell r="H1265" t="e">
            <v>#N/A</v>
          </cell>
          <cell r="I1265" t="e">
            <v>#N/A</v>
          </cell>
          <cell r="J1265" t="e">
            <v>#N/A</v>
          </cell>
        </row>
        <row r="1266">
          <cell r="B1266">
            <v>694640</v>
          </cell>
          <cell r="C1266">
            <v>0.91539999999999999</v>
          </cell>
          <cell r="D1266">
            <v>0.72960000000000003</v>
          </cell>
          <cell r="E1266">
            <v>9.0999999999999998E-2</v>
          </cell>
          <cell r="F1266">
            <v>5.33E-2</v>
          </cell>
          <cell r="G1266">
            <v>4.1399999999999999E-2</v>
          </cell>
          <cell r="H1266" t="e">
            <v>#N/A</v>
          </cell>
          <cell r="I1266" t="e">
            <v>#N/A</v>
          </cell>
          <cell r="J1266" t="e">
            <v>#N/A</v>
          </cell>
        </row>
        <row r="1267">
          <cell r="B1267">
            <v>694544</v>
          </cell>
          <cell r="C1267">
            <v>0.18890000000000001</v>
          </cell>
          <cell r="D1267">
            <v>0.1363</v>
          </cell>
          <cell r="E1267">
            <v>3.7199999999999997E-2</v>
          </cell>
          <cell r="F1267">
            <v>8.3000000000000001E-3</v>
          </cell>
          <cell r="G1267">
            <v>7.1000000000000004E-3</v>
          </cell>
          <cell r="H1267" t="e">
            <v>#N/A</v>
          </cell>
          <cell r="I1267" t="e">
            <v>#N/A</v>
          </cell>
          <cell r="J1267" t="e">
            <v>#N/A</v>
          </cell>
        </row>
        <row r="1268">
          <cell r="B1268">
            <v>694489</v>
          </cell>
          <cell r="C1268">
            <v>0.20830000000000001</v>
          </cell>
          <cell r="D1268">
            <v>0.1447</v>
          </cell>
          <cell r="E1268">
            <v>2.4199999999999999E-2</v>
          </cell>
          <cell r="F1268">
            <v>3.9399999999999998E-2</v>
          </cell>
          <cell r="G1268">
            <v>0</v>
          </cell>
          <cell r="H1268" t="e">
            <v>#N/A</v>
          </cell>
          <cell r="I1268" t="e">
            <v>#N/A</v>
          </cell>
          <cell r="J1268" t="e">
            <v>#N/A</v>
          </cell>
        </row>
        <row r="1269">
          <cell r="B1269">
            <v>694488</v>
          </cell>
          <cell r="C1269">
            <v>0.1646</v>
          </cell>
          <cell r="D1269">
            <v>0.13</v>
          </cell>
          <cell r="E1269">
            <v>1.23E-2</v>
          </cell>
          <cell r="F1269">
            <v>2.2200000000000001E-2</v>
          </cell>
          <cell r="G1269">
            <v>0</v>
          </cell>
          <cell r="H1269" t="e">
            <v>#N/A</v>
          </cell>
          <cell r="I1269" t="e">
            <v>#N/A</v>
          </cell>
          <cell r="J1269" t="e">
            <v>#N/A</v>
          </cell>
        </row>
        <row r="1270">
          <cell r="B1270">
            <v>694507</v>
          </cell>
          <cell r="C1270">
            <v>0.56179999999999997</v>
          </cell>
          <cell r="D1270">
            <v>0.41099999999999998</v>
          </cell>
          <cell r="E1270">
            <v>7.3700000000000002E-2</v>
          </cell>
          <cell r="F1270">
            <v>6.9900000000000004E-2</v>
          </cell>
          <cell r="G1270">
            <v>7.1000000000000004E-3</v>
          </cell>
          <cell r="H1270" t="e">
            <v>#N/A</v>
          </cell>
          <cell r="I1270" t="e">
            <v>#N/A</v>
          </cell>
          <cell r="J1270" t="e">
            <v>#N/A</v>
          </cell>
        </row>
        <row r="1271">
          <cell r="B1271">
            <v>695130</v>
          </cell>
          <cell r="C1271">
            <v>0.36</v>
          </cell>
          <cell r="D1271">
            <v>0.24179999999999999</v>
          </cell>
          <cell r="E1271">
            <v>4.8099999999999997E-2</v>
          </cell>
          <cell r="F1271">
            <v>4.87E-2</v>
          </cell>
          <cell r="G1271">
            <v>2.1299999999999999E-2</v>
          </cell>
          <cell r="H1271" t="e">
            <v>#N/A</v>
          </cell>
          <cell r="I1271" t="e">
            <v>#N/A</v>
          </cell>
          <cell r="J1271" t="e">
            <v>#N/A</v>
          </cell>
        </row>
        <row r="1272">
          <cell r="B1272">
            <v>695326</v>
          </cell>
          <cell r="C1272">
            <v>0.21279999999999999</v>
          </cell>
          <cell r="D1272">
            <v>0.15459999999999999</v>
          </cell>
          <cell r="E1272">
            <v>2.52E-2</v>
          </cell>
          <cell r="F1272">
            <v>3.3000000000000002E-2</v>
          </cell>
          <cell r="G1272">
            <v>0</v>
          </cell>
          <cell r="H1272" t="e">
            <v>#N/A</v>
          </cell>
          <cell r="I1272" t="e">
            <v>#N/A</v>
          </cell>
          <cell r="J1272" t="e">
            <v>#N/A</v>
          </cell>
        </row>
        <row r="1273">
          <cell r="B1273">
            <v>695147</v>
          </cell>
          <cell r="C1273">
            <v>0.33019999999999999</v>
          </cell>
          <cell r="D1273">
            <v>0.2429</v>
          </cell>
          <cell r="E1273">
            <v>4.5900000000000003E-2</v>
          </cell>
          <cell r="F1273">
            <v>0</v>
          </cell>
          <cell r="G1273">
            <v>4.1399999999999999E-2</v>
          </cell>
          <cell r="H1273" t="e">
            <v>#N/A</v>
          </cell>
          <cell r="I1273" t="e">
            <v>#N/A</v>
          </cell>
          <cell r="J1273" t="e">
            <v>#N/A</v>
          </cell>
        </row>
        <row r="1274">
          <cell r="B1274">
            <v>695201</v>
          </cell>
          <cell r="C1274">
            <v>0.90300000000000002</v>
          </cell>
          <cell r="D1274">
            <v>0.63929999999999998</v>
          </cell>
          <cell r="E1274">
            <v>0.1192</v>
          </cell>
          <cell r="F1274">
            <v>8.1699999999999995E-2</v>
          </cell>
          <cell r="G1274">
            <v>6.2700000000000006E-2</v>
          </cell>
          <cell r="H1274" t="e">
            <v>#N/A</v>
          </cell>
          <cell r="I1274" t="e">
            <v>#N/A</v>
          </cell>
          <cell r="J1274" t="e">
            <v>#N/A</v>
          </cell>
        </row>
        <row r="1275">
          <cell r="B1275">
            <v>694861</v>
          </cell>
          <cell r="C1275">
            <v>0.19189999999999999</v>
          </cell>
          <cell r="D1275">
            <v>0.1361</v>
          </cell>
          <cell r="E1275">
            <v>5.5899999999999998E-2</v>
          </cell>
          <cell r="F1275">
            <v>0</v>
          </cell>
          <cell r="G1275">
            <v>0</v>
          </cell>
          <cell r="H1275" t="e">
            <v>#N/A</v>
          </cell>
          <cell r="I1275" t="e">
            <v>#N/A</v>
          </cell>
          <cell r="J1275" t="e">
            <v>#N/A</v>
          </cell>
        </row>
        <row r="1276">
          <cell r="B1276">
            <v>694840</v>
          </cell>
          <cell r="C1276">
            <v>0.35909999999999997</v>
          </cell>
          <cell r="D1276">
            <v>0.24160000000000001</v>
          </cell>
          <cell r="E1276">
            <v>3.8399999999999997E-2</v>
          </cell>
          <cell r="F1276">
            <v>7.9000000000000001E-2</v>
          </cell>
          <cell r="G1276">
            <v>0</v>
          </cell>
          <cell r="H1276" t="e">
            <v>#N/A</v>
          </cell>
          <cell r="I1276" t="e">
            <v>#N/A</v>
          </cell>
          <cell r="J1276" t="e">
            <v>#N/A</v>
          </cell>
        </row>
        <row r="1277">
          <cell r="B1277">
            <v>695440</v>
          </cell>
          <cell r="C1277">
            <v>0.30049999999999999</v>
          </cell>
          <cell r="D1277">
            <v>0.223</v>
          </cell>
          <cell r="E1277">
            <v>4.82E-2</v>
          </cell>
          <cell r="F1277">
            <v>2.93E-2</v>
          </cell>
          <cell r="G1277">
            <v>0</v>
          </cell>
          <cell r="H1277" t="e">
            <v>#N/A</v>
          </cell>
          <cell r="I1277" t="e">
            <v>#N/A</v>
          </cell>
          <cell r="J1277" t="e">
            <v>#N/A</v>
          </cell>
        </row>
        <row r="1278">
          <cell r="B1278">
            <v>695047</v>
          </cell>
          <cell r="C1278">
            <v>0.85150000000000003</v>
          </cell>
          <cell r="D1278">
            <v>0.60070000000000001</v>
          </cell>
          <cell r="E1278">
            <v>0.14249999999999999</v>
          </cell>
          <cell r="F1278">
            <v>0.10829999999999999</v>
          </cell>
          <cell r="G1278">
            <v>0</v>
          </cell>
          <cell r="H1278" t="e">
            <v>#N/A</v>
          </cell>
          <cell r="I1278" t="e">
            <v>#N/A</v>
          </cell>
          <cell r="J1278" t="e">
            <v>#N/A</v>
          </cell>
        </row>
        <row r="1279">
          <cell r="B1279">
            <v>694849</v>
          </cell>
          <cell r="C1279">
            <v>3.2319</v>
          </cell>
          <cell r="D1279">
            <v>2.3807</v>
          </cell>
          <cell r="E1279">
            <v>0.4264</v>
          </cell>
          <cell r="F1279">
            <v>0.31319999999999998</v>
          </cell>
          <cell r="G1279">
            <v>0.11119999999999999</v>
          </cell>
          <cell r="I1279" t="e">
            <v>#N/A</v>
          </cell>
          <cell r="J1279" t="e">
            <v>#N/A</v>
          </cell>
        </row>
        <row r="1281">
          <cell r="B1281" t="str">
            <v>Evolução FEC Unidade Leste</v>
          </cell>
        </row>
        <row r="1282">
          <cell r="B1282" t="str">
            <v>CONSUM</v>
          </cell>
          <cell r="C1282" t="str">
            <v>TOTAL</v>
          </cell>
          <cell r="D1282" t="str">
            <v>NPROG</v>
          </cell>
          <cell r="E1282" t="str">
            <v>PROG</v>
          </cell>
          <cell r="F1282" t="str">
            <v>SUBT INT</v>
          </cell>
          <cell r="G1282" t="str">
            <v>SUBT EXT</v>
          </cell>
        </row>
        <row r="1283">
          <cell r="B1283">
            <v>1341131</v>
          </cell>
          <cell r="C1283">
            <v>0.49299999999999999</v>
          </cell>
          <cell r="D1283">
            <v>0.4622</v>
          </cell>
          <cell r="E1283">
            <v>3.09E-2</v>
          </cell>
          <cell r="F1283">
            <v>0</v>
          </cell>
          <cell r="G1283">
            <v>0</v>
          </cell>
          <cell r="H1283" t="e">
            <v>#N/A</v>
          </cell>
          <cell r="I1283" t="e">
            <v>#N/A</v>
          </cell>
          <cell r="J1283" t="e">
            <v>#N/A</v>
          </cell>
        </row>
        <row r="1284">
          <cell r="B1284">
            <v>1340683</v>
          </cell>
          <cell r="C1284">
            <v>0.34179999999999999</v>
          </cell>
          <cell r="D1284">
            <v>0.30309999999999998</v>
          </cell>
          <cell r="E1284">
            <v>1.7299999999999999E-2</v>
          </cell>
          <cell r="F1284">
            <v>2.1399999999999999E-2</v>
          </cell>
          <cell r="G1284">
            <v>0</v>
          </cell>
          <cell r="H1284" t="e">
            <v>#N/A</v>
          </cell>
          <cell r="I1284" t="e">
            <v>#N/A</v>
          </cell>
          <cell r="J1284" t="e">
            <v>#N/A</v>
          </cell>
        </row>
        <row r="1285">
          <cell r="B1285">
            <v>1340748</v>
          </cell>
          <cell r="C1285">
            <v>0.38540000000000002</v>
          </cell>
          <cell r="D1285">
            <v>0.36820000000000003</v>
          </cell>
          <cell r="E1285">
            <v>1.72E-2</v>
          </cell>
          <cell r="F1285">
            <v>0</v>
          </cell>
          <cell r="G1285">
            <v>0</v>
          </cell>
          <cell r="H1285" t="e">
            <v>#N/A</v>
          </cell>
          <cell r="I1285" t="e">
            <v>#N/A</v>
          </cell>
          <cell r="J1285" t="e">
            <v>#N/A</v>
          </cell>
        </row>
        <row r="1286">
          <cell r="B1286">
            <v>1340854</v>
          </cell>
          <cell r="C1286">
            <v>1.2202</v>
          </cell>
          <cell r="D1286">
            <v>1.1335</v>
          </cell>
          <cell r="E1286">
            <v>6.54E-2</v>
          </cell>
          <cell r="F1286">
            <v>2.1399999999999999E-2</v>
          </cell>
          <cell r="G1286">
            <v>0</v>
          </cell>
          <cell r="H1286" t="e">
            <v>#N/A</v>
          </cell>
          <cell r="I1286" t="e">
            <v>#N/A</v>
          </cell>
          <cell r="J1286" t="e">
            <v>#N/A</v>
          </cell>
        </row>
        <row r="1287">
          <cell r="B1287">
            <v>1340526</v>
          </cell>
          <cell r="C1287">
            <v>0.3054</v>
          </cell>
          <cell r="D1287">
            <v>0.20699999999999999</v>
          </cell>
          <cell r="E1287">
            <v>2.6100000000000002E-2</v>
          </cell>
          <cell r="F1287">
            <v>7.2300000000000003E-2</v>
          </cell>
          <cell r="G1287">
            <v>0</v>
          </cell>
          <cell r="H1287" t="e">
            <v>#N/A</v>
          </cell>
          <cell r="I1287" t="e">
            <v>#N/A</v>
          </cell>
          <cell r="J1287" t="e">
            <v>#N/A</v>
          </cell>
        </row>
        <row r="1288">
          <cell r="B1288">
            <v>1340520</v>
          </cell>
          <cell r="C1288">
            <v>0.46460000000000001</v>
          </cell>
          <cell r="D1288">
            <v>0.3</v>
          </cell>
          <cell r="E1288">
            <v>2.5999999999999999E-2</v>
          </cell>
          <cell r="F1288">
            <v>0.13850000000000001</v>
          </cell>
          <cell r="G1288">
            <v>0</v>
          </cell>
          <cell r="H1288" t="e">
            <v>#N/A</v>
          </cell>
          <cell r="I1288" t="e">
            <v>#N/A</v>
          </cell>
          <cell r="J1288" t="e">
            <v>#N/A</v>
          </cell>
        </row>
        <row r="1289">
          <cell r="B1289">
            <v>1340316</v>
          </cell>
          <cell r="C1289">
            <v>0.43980000000000002</v>
          </cell>
          <cell r="D1289">
            <v>0.3301</v>
          </cell>
          <cell r="E1289">
            <v>2.9499999999999998E-2</v>
          </cell>
          <cell r="F1289">
            <v>8.0100000000000005E-2</v>
          </cell>
          <cell r="G1289">
            <v>0</v>
          </cell>
          <cell r="H1289" t="e">
            <v>#N/A</v>
          </cell>
          <cell r="I1289" t="e">
            <v>#N/A</v>
          </cell>
          <cell r="J1289" t="e">
            <v>#N/A</v>
          </cell>
        </row>
        <row r="1290">
          <cell r="B1290">
            <v>1340454</v>
          </cell>
          <cell r="C1290">
            <v>1.2098</v>
          </cell>
          <cell r="D1290">
            <v>0.83709999999999996</v>
          </cell>
          <cell r="E1290">
            <v>8.1600000000000006E-2</v>
          </cell>
          <cell r="F1290">
            <v>0.29089999999999999</v>
          </cell>
          <cell r="G1290">
            <v>0</v>
          </cell>
          <cell r="H1290" t="e">
            <v>#N/A</v>
          </cell>
          <cell r="I1290" t="e">
            <v>#N/A</v>
          </cell>
          <cell r="J1290" t="e">
            <v>#N/A</v>
          </cell>
        </row>
        <row r="1291">
          <cell r="B1291">
            <v>1340147</v>
          </cell>
          <cell r="C1291">
            <v>0.53900000000000003</v>
          </cell>
          <cell r="D1291">
            <v>0.38919999999999999</v>
          </cell>
          <cell r="E1291">
            <v>2.7400000000000001E-2</v>
          </cell>
          <cell r="F1291">
            <v>0.12230000000000001</v>
          </cell>
          <cell r="G1291">
            <v>0</v>
          </cell>
          <cell r="H1291" t="e">
            <v>#N/A</v>
          </cell>
          <cell r="I1291" t="e">
            <v>#N/A</v>
          </cell>
          <cell r="J1291" t="e">
            <v>#N/A</v>
          </cell>
        </row>
        <row r="1292">
          <cell r="B1292">
            <v>1339906</v>
          </cell>
          <cell r="C1292">
            <v>0.30580000000000002</v>
          </cell>
          <cell r="D1292">
            <v>0.27350000000000002</v>
          </cell>
          <cell r="E1292">
            <v>3.2300000000000002E-2</v>
          </cell>
          <cell r="F1292">
            <v>0</v>
          </cell>
          <cell r="G1292">
            <v>0</v>
          </cell>
          <cell r="H1292" t="e">
            <v>#N/A</v>
          </cell>
          <cell r="I1292" t="e">
            <v>#N/A</v>
          </cell>
          <cell r="J1292" t="e">
            <v>#N/A</v>
          </cell>
        </row>
        <row r="1293">
          <cell r="B1293">
            <v>1339537</v>
          </cell>
          <cell r="C1293">
            <v>0.31180000000000002</v>
          </cell>
          <cell r="D1293">
            <v>0.27589999999999998</v>
          </cell>
          <cell r="E1293">
            <v>1.9900000000000001E-2</v>
          </cell>
          <cell r="F1293">
            <v>1.6E-2</v>
          </cell>
          <cell r="G1293">
            <v>0</v>
          </cell>
          <cell r="H1293" t="e">
            <v>#N/A</v>
          </cell>
          <cell r="I1293" t="e">
            <v>#N/A</v>
          </cell>
          <cell r="J1293" t="e">
            <v>#N/A</v>
          </cell>
        </row>
        <row r="1294">
          <cell r="B1294">
            <v>1339863</v>
          </cell>
          <cell r="C1294">
            <v>1.1566000000000001</v>
          </cell>
          <cell r="D1294">
            <v>0.93859999999999999</v>
          </cell>
          <cell r="E1294">
            <v>7.9600000000000004E-2</v>
          </cell>
          <cell r="F1294">
            <v>0.13830000000000001</v>
          </cell>
          <cell r="G1294">
            <v>0</v>
          </cell>
          <cell r="H1294" t="e">
            <v>#N/A</v>
          </cell>
          <cell r="I1294" t="e">
            <v>#N/A</v>
          </cell>
          <cell r="J1294" t="e">
            <v>#N/A</v>
          </cell>
        </row>
        <row r="1295">
          <cell r="B1295">
            <v>1338967</v>
          </cell>
          <cell r="C1295">
            <v>0.25819999999999999</v>
          </cell>
          <cell r="D1295">
            <v>0.2175</v>
          </cell>
          <cell r="E1295">
            <v>3.2500000000000001E-2</v>
          </cell>
          <cell r="F1295">
            <v>8.2000000000000007E-3</v>
          </cell>
          <cell r="G1295">
            <v>0</v>
          </cell>
          <cell r="H1295" t="e">
            <v>#N/A</v>
          </cell>
          <cell r="I1295" t="e">
            <v>#N/A</v>
          </cell>
          <cell r="J1295" t="e">
            <v>#N/A</v>
          </cell>
        </row>
        <row r="1296">
          <cell r="B1296">
            <v>1341291</v>
          </cell>
          <cell r="C1296">
            <v>0.44750000000000001</v>
          </cell>
          <cell r="D1296">
            <v>0.30320000000000003</v>
          </cell>
          <cell r="E1296">
            <v>4.4999999999999998E-2</v>
          </cell>
          <cell r="F1296">
            <v>8.4900000000000003E-2</v>
          </cell>
          <cell r="G1296">
            <v>1.43E-2</v>
          </cell>
          <cell r="H1296" t="e">
            <v>#N/A</v>
          </cell>
          <cell r="I1296" t="e">
            <v>#N/A</v>
          </cell>
          <cell r="J1296" t="e">
            <v>#N/A</v>
          </cell>
        </row>
        <row r="1297">
          <cell r="B1297">
            <v>1341135</v>
          </cell>
          <cell r="C1297">
            <v>0.87350000000000005</v>
          </cell>
          <cell r="D1297">
            <v>0.5161</v>
          </cell>
          <cell r="E1297">
            <v>2.9700000000000001E-2</v>
          </cell>
          <cell r="F1297">
            <v>7.5300000000000006E-2</v>
          </cell>
          <cell r="G1297">
            <v>0.25240000000000001</v>
          </cell>
          <cell r="H1297" t="e">
            <v>#N/A</v>
          </cell>
          <cell r="I1297" t="e">
            <v>#N/A</v>
          </cell>
          <cell r="J1297" t="e">
            <v>#N/A</v>
          </cell>
        </row>
        <row r="1298">
          <cell r="B1298">
            <v>1340464</v>
          </cell>
          <cell r="C1298">
            <v>1.5795999999999999</v>
          </cell>
          <cell r="D1298">
            <v>1.0369999999999999</v>
          </cell>
          <cell r="E1298">
            <v>0.1072</v>
          </cell>
          <cell r="F1298">
            <v>0.16850000000000001</v>
          </cell>
          <cell r="G1298">
            <v>0.26679999999999998</v>
          </cell>
          <cell r="H1298" t="e">
            <v>#N/A</v>
          </cell>
          <cell r="I1298" t="e">
            <v>#N/A</v>
          </cell>
          <cell r="J1298" t="e">
            <v>#N/A</v>
          </cell>
        </row>
        <row r="1299">
          <cell r="B1299">
            <v>1340409</v>
          </cell>
          <cell r="C1299">
            <v>5.1662999999999997</v>
          </cell>
          <cell r="D1299">
            <v>3.9462999999999999</v>
          </cell>
          <cell r="E1299">
            <v>0.33379999999999999</v>
          </cell>
          <cell r="F1299">
            <v>0.61909999999999998</v>
          </cell>
          <cell r="G1299">
            <v>0.26679999999999998</v>
          </cell>
          <cell r="I1299" t="e">
            <v>#N/A</v>
          </cell>
          <cell r="J1299" t="e">
            <v>#N/A</v>
          </cell>
        </row>
        <row r="1301">
          <cell r="B1301" t="str">
            <v>Evolução Unidade Grande ABC</v>
          </cell>
        </row>
        <row r="1302">
          <cell r="B1302" t="str">
            <v>CONSUM</v>
          </cell>
          <cell r="C1302" t="str">
            <v>TOTAL</v>
          </cell>
          <cell r="D1302" t="str">
            <v>NPROG</v>
          </cell>
          <cell r="E1302" t="str">
            <v>PROG</v>
          </cell>
          <cell r="F1302" t="str">
            <v>SUBT INT</v>
          </cell>
          <cell r="G1302" t="str">
            <v>SUBT EXT</v>
          </cell>
        </row>
        <row r="1303">
          <cell r="B1303">
            <v>821297</v>
          </cell>
          <cell r="C1303">
            <v>0.4778</v>
          </cell>
          <cell r="D1303">
            <v>0.44040000000000001</v>
          </cell>
          <cell r="E1303">
            <v>1.9199999999999998E-2</v>
          </cell>
          <cell r="F1303">
            <v>1.8200000000000001E-2</v>
          </cell>
          <cell r="G1303">
            <v>0</v>
          </cell>
          <cell r="H1303" t="e">
            <v>#N/A</v>
          </cell>
          <cell r="I1303" t="e">
            <v>#N/A</v>
          </cell>
          <cell r="J1303" t="e">
            <v>#N/A</v>
          </cell>
        </row>
        <row r="1304">
          <cell r="B1304">
            <v>821351</v>
          </cell>
          <cell r="C1304">
            <v>0.3332</v>
          </cell>
          <cell r="D1304">
            <v>0.3044</v>
          </cell>
          <cell r="E1304">
            <v>2.58E-2</v>
          </cell>
          <cell r="F1304">
            <v>2.8999999999999998E-3</v>
          </cell>
          <cell r="G1304">
            <v>0</v>
          </cell>
          <cell r="H1304" t="e">
            <v>#N/A</v>
          </cell>
          <cell r="I1304" t="e">
            <v>#N/A</v>
          </cell>
          <cell r="J1304" t="e">
            <v>#N/A</v>
          </cell>
        </row>
        <row r="1305">
          <cell r="B1305">
            <v>821373</v>
          </cell>
          <cell r="C1305">
            <v>0.45750000000000002</v>
          </cell>
          <cell r="D1305">
            <v>0.41589999999999999</v>
          </cell>
          <cell r="E1305">
            <v>0.02</v>
          </cell>
          <cell r="F1305">
            <v>2.1700000000000001E-2</v>
          </cell>
          <cell r="G1305">
            <v>0</v>
          </cell>
          <cell r="H1305" t="e">
            <v>#N/A</v>
          </cell>
          <cell r="I1305" t="e">
            <v>#N/A</v>
          </cell>
          <cell r="J1305" t="e">
            <v>#N/A</v>
          </cell>
        </row>
        <row r="1306">
          <cell r="B1306">
            <v>821340</v>
          </cell>
          <cell r="C1306">
            <v>1.2685</v>
          </cell>
          <cell r="D1306">
            <v>1.1607000000000001</v>
          </cell>
          <cell r="E1306">
            <v>6.5000000000000002E-2</v>
          </cell>
          <cell r="F1306">
            <v>4.2799999999999998E-2</v>
          </cell>
          <cell r="G1306">
            <v>0</v>
          </cell>
          <cell r="H1306" t="e">
            <v>#N/A</v>
          </cell>
          <cell r="I1306" t="e">
            <v>#N/A</v>
          </cell>
          <cell r="J1306" t="e">
            <v>#N/A</v>
          </cell>
        </row>
        <row r="1307">
          <cell r="B1307">
            <v>821159</v>
          </cell>
          <cell r="C1307">
            <v>0.17319999999999999</v>
          </cell>
          <cell r="D1307">
            <v>0.1172</v>
          </cell>
          <cell r="E1307">
            <v>1.03E-2</v>
          </cell>
          <cell r="F1307">
            <v>4.5699999999999998E-2</v>
          </cell>
          <cell r="G1307">
            <v>0</v>
          </cell>
          <cell r="H1307" t="e">
            <v>#N/A</v>
          </cell>
          <cell r="I1307" t="e">
            <v>#N/A</v>
          </cell>
          <cell r="J1307" t="e">
            <v>#N/A</v>
          </cell>
        </row>
        <row r="1308">
          <cell r="B1308">
            <v>821133</v>
          </cell>
          <cell r="C1308">
            <v>0.37159999999999999</v>
          </cell>
          <cell r="D1308">
            <v>0.2172</v>
          </cell>
          <cell r="E1308">
            <v>1.8599999999999998E-2</v>
          </cell>
          <cell r="F1308">
            <v>0.13589999999999999</v>
          </cell>
          <cell r="G1308">
            <v>0</v>
          </cell>
          <cell r="H1308" t="e">
            <v>#N/A</v>
          </cell>
          <cell r="I1308" t="e">
            <v>#N/A</v>
          </cell>
          <cell r="J1308" t="e">
            <v>#N/A</v>
          </cell>
        </row>
        <row r="1309">
          <cell r="B1309">
            <v>821132</v>
          </cell>
          <cell r="C1309">
            <v>0.24929999999999999</v>
          </cell>
          <cell r="D1309">
            <v>0.2104</v>
          </cell>
          <cell r="E1309">
            <v>1.7100000000000001E-2</v>
          </cell>
          <cell r="F1309">
            <v>2.18E-2</v>
          </cell>
          <cell r="G1309">
            <v>0</v>
          </cell>
          <cell r="H1309" t="e">
            <v>#N/A</v>
          </cell>
          <cell r="I1309" t="e">
            <v>#N/A</v>
          </cell>
          <cell r="J1309" t="e">
            <v>#N/A</v>
          </cell>
        </row>
        <row r="1310">
          <cell r="B1310">
            <v>821141</v>
          </cell>
          <cell r="C1310">
            <v>0.79410000000000003</v>
          </cell>
          <cell r="D1310">
            <v>0.54479999999999995</v>
          </cell>
          <cell r="E1310">
            <v>4.5999999999999999E-2</v>
          </cell>
          <cell r="F1310">
            <v>0.2034</v>
          </cell>
          <cell r="G1310">
            <v>0</v>
          </cell>
          <cell r="H1310" t="e">
            <v>#N/A</v>
          </cell>
          <cell r="I1310" t="e">
            <v>#N/A</v>
          </cell>
          <cell r="J1310" t="e">
            <v>#N/A</v>
          </cell>
        </row>
        <row r="1311">
          <cell r="B1311">
            <v>820973</v>
          </cell>
          <cell r="C1311">
            <v>0.35110000000000002</v>
          </cell>
          <cell r="D1311">
            <v>0.32979999999999998</v>
          </cell>
          <cell r="E1311">
            <v>2.1299999999999999E-2</v>
          </cell>
          <cell r="F1311">
            <v>0</v>
          </cell>
          <cell r="G1311">
            <v>0</v>
          </cell>
          <cell r="H1311" t="e">
            <v>#N/A</v>
          </cell>
          <cell r="I1311" t="e">
            <v>#N/A</v>
          </cell>
          <cell r="J1311" t="e">
            <v>#N/A</v>
          </cell>
        </row>
        <row r="1312">
          <cell r="B1312">
            <v>820101</v>
          </cell>
          <cell r="C1312">
            <v>0.2969</v>
          </cell>
          <cell r="D1312">
            <v>0.26679999999999998</v>
          </cell>
          <cell r="E1312">
            <v>2.1600000000000001E-2</v>
          </cell>
          <cell r="F1312">
            <v>8.5000000000000006E-3</v>
          </cell>
          <cell r="G1312">
            <v>0</v>
          </cell>
          <cell r="H1312" t="e">
            <v>#N/A</v>
          </cell>
          <cell r="I1312" t="e">
            <v>#N/A</v>
          </cell>
          <cell r="J1312" t="e">
            <v>#N/A</v>
          </cell>
        </row>
        <row r="1313">
          <cell r="B1313">
            <v>819966</v>
          </cell>
          <cell r="C1313">
            <v>0.45839999999999997</v>
          </cell>
          <cell r="D1313">
            <v>0.29210000000000003</v>
          </cell>
          <cell r="E1313">
            <v>2.7699999999999999E-2</v>
          </cell>
          <cell r="F1313">
            <v>8.0199999999999994E-2</v>
          </cell>
          <cell r="G1313">
            <v>5.8400000000000001E-2</v>
          </cell>
          <cell r="H1313" t="e">
            <v>#N/A</v>
          </cell>
          <cell r="I1313" t="e">
            <v>#N/A</v>
          </cell>
          <cell r="J1313" t="e">
            <v>#N/A</v>
          </cell>
        </row>
        <row r="1314">
          <cell r="B1314">
            <v>820347</v>
          </cell>
          <cell r="C1314">
            <v>1.1064000000000001</v>
          </cell>
          <cell r="D1314">
            <v>0.88870000000000005</v>
          </cell>
          <cell r="E1314">
            <v>7.0599999999999996E-2</v>
          </cell>
          <cell r="F1314">
            <v>8.8700000000000001E-2</v>
          </cell>
          <cell r="G1314">
            <v>5.8400000000000001E-2</v>
          </cell>
          <cell r="H1314" t="e">
            <v>#N/A</v>
          </cell>
          <cell r="I1314" t="e">
            <v>#N/A</v>
          </cell>
          <cell r="J1314" t="e">
            <v>#N/A</v>
          </cell>
        </row>
        <row r="1315">
          <cell r="B1315">
            <v>819848</v>
          </cell>
          <cell r="C1315">
            <v>0.3049</v>
          </cell>
          <cell r="D1315">
            <v>0.28689999999999999</v>
          </cell>
          <cell r="E1315">
            <v>1.5100000000000001E-2</v>
          </cell>
          <cell r="F1315">
            <v>2.8999999999999998E-3</v>
          </cell>
          <cell r="G1315">
            <v>0</v>
          </cell>
          <cell r="H1315" t="e">
            <v>#N/A</v>
          </cell>
          <cell r="I1315" t="e">
            <v>#N/A</v>
          </cell>
          <cell r="J1315" t="e">
            <v>#N/A</v>
          </cell>
        </row>
        <row r="1316">
          <cell r="B1316">
            <v>819813</v>
          </cell>
          <cell r="C1316">
            <v>0.4803</v>
          </cell>
          <cell r="D1316">
            <v>0.41699999999999998</v>
          </cell>
          <cell r="E1316">
            <v>2.6800000000000001E-2</v>
          </cell>
          <cell r="F1316">
            <v>1.04E-2</v>
          </cell>
          <cell r="G1316">
            <v>2.5999999999999999E-2</v>
          </cell>
          <cell r="H1316" t="e">
            <v>#N/A</v>
          </cell>
          <cell r="I1316" t="e">
            <v>#N/A</v>
          </cell>
          <cell r="J1316" t="e">
            <v>#N/A</v>
          </cell>
        </row>
        <row r="1317">
          <cell r="B1317">
            <v>819878</v>
          </cell>
          <cell r="C1317">
            <v>0.48430000000000001</v>
          </cell>
          <cell r="D1317">
            <v>0.44030000000000002</v>
          </cell>
          <cell r="E1317">
            <v>2.5399999999999999E-2</v>
          </cell>
          <cell r="F1317">
            <v>1.8700000000000001E-2</v>
          </cell>
          <cell r="G1317">
            <v>0</v>
          </cell>
          <cell r="H1317" t="e">
            <v>#N/A</v>
          </cell>
          <cell r="I1317" t="e">
            <v>#N/A</v>
          </cell>
          <cell r="J1317" t="e">
            <v>#N/A</v>
          </cell>
        </row>
        <row r="1318">
          <cell r="B1318">
            <v>819846</v>
          </cell>
          <cell r="C1318">
            <v>1.2695000000000001</v>
          </cell>
          <cell r="D1318">
            <v>1.1442000000000001</v>
          </cell>
          <cell r="E1318">
            <v>6.7299999999999999E-2</v>
          </cell>
          <cell r="F1318">
            <v>3.2000000000000001E-2</v>
          </cell>
          <cell r="G1318">
            <v>2.5999999999999999E-2</v>
          </cell>
          <cell r="H1318" t="e">
            <v>#N/A</v>
          </cell>
          <cell r="I1318" t="e">
            <v>#N/A</v>
          </cell>
          <cell r="J1318" t="e">
            <v>#N/A</v>
          </cell>
        </row>
        <row r="1319">
          <cell r="B1319">
            <v>820669</v>
          </cell>
          <cell r="C1319">
            <v>4.4382000000000001</v>
          </cell>
          <cell r="D1319">
            <v>3.7382</v>
          </cell>
          <cell r="E1319">
            <v>0.24890000000000001</v>
          </cell>
          <cell r="F1319">
            <v>0.3669</v>
          </cell>
          <cell r="G1319">
            <v>8.43E-2</v>
          </cell>
          <cell r="I1319" t="e">
            <v>#N/A</v>
          </cell>
          <cell r="J1319" t="e">
            <v>#N/A</v>
          </cell>
        </row>
        <row r="1321">
          <cell r="B1321" t="str">
            <v>Evolução Unidade Centro (com subterrâneo)</v>
          </cell>
        </row>
        <row r="1322">
          <cell r="B1322" t="str">
            <v>CONSUM</v>
          </cell>
          <cell r="C1322" t="str">
            <v>TOTAL</v>
          </cell>
          <cell r="D1322" t="str">
            <v>NPROG</v>
          </cell>
          <cell r="E1322" t="str">
            <v>PROG</v>
          </cell>
          <cell r="F1322" t="str">
            <v>SUBT INT</v>
          </cell>
          <cell r="G1322" t="str">
            <v>SUBT EXT</v>
          </cell>
        </row>
        <row r="1323">
          <cell r="B1323">
            <v>870432</v>
          </cell>
          <cell r="C1323">
            <v>0.3039</v>
          </cell>
          <cell r="D1323">
            <v>0.2271</v>
          </cell>
          <cell r="E1323">
            <v>3.5000000000000003E-2</v>
          </cell>
          <cell r="F1323">
            <v>4.1799999999999997E-2</v>
          </cell>
          <cell r="G1323">
            <v>0</v>
          </cell>
          <cell r="H1323" t="e">
            <v>#N/A</v>
          </cell>
          <cell r="I1323" t="e">
            <v>#N/A</v>
          </cell>
          <cell r="J1323" t="e">
            <v>#N/A</v>
          </cell>
        </row>
        <row r="1324">
          <cell r="B1324">
            <v>870150</v>
          </cell>
          <cell r="C1324">
            <v>0.14940000000000001</v>
          </cell>
          <cell r="D1324">
            <v>0.12759999999999999</v>
          </cell>
          <cell r="E1324">
            <v>1.9199999999999998E-2</v>
          </cell>
          <cell r="F1324">
            <v>2.5999999999999999E-3</v>
          </cell>
          <cell r="G1324">
            <v>0</v>
          </cell>
          <cell r="H1324" t="e">
            <v>#N/A</v>
          </cell>
          <cell r="I1324" t="e">
            <v>#N/A</v>
          </cell>
          <cell r="J1324" t="e">
            <v>#N/A</v>
          </cell>
        </row>
        <row r="1325">
          <cell r="B1325">
            <v>870364</v>
          </cell>
          <cell r="C1325">
            <v>0.29980000000000001</v>
          </cell>
          <cell r="D1325">
            <v>0.23630000000000001</v>
          </cell>
          <cell r="E1325">
            <v>2.2599999999999999E-2</v>
          </cell>
          <cell r="F1325">
            <v>6.6E-3</v>
          </cell>
          <cell r="G1325">
            <v>3.4299999999999997E-2</v>
          </cell>
          <cell r="H1325" t="e">
            <v>#N/A</v>
          </cell>
          <cell r="I1325" t="e">
            <v>#N/A</v>
          </cell>
          <cell r="J1325" t="e">
            <v>#N/A</v>
          </cell>
        </row>
        <row r="1326">
          <cell r="B1326">
            <v>870315</v>
          </cell>
          <cell r="C1326">
            <v>0.75309999999999999</v>
          </cell>
          <cell r="D1326">
            <v>0.59099999999999997</v>
          </cell>
          <cell r="E1326">
            <v>7.6799999999999993E-2</v>
          </cell>
          <cell r="F1326">
            <v>5.0999999999999997E-2</v>
          </cell>
          <cell r="G1326">
            <v>3.4299999999999997E-2</v>
          </cell>
          <cell r="H1326" t="e">
            <v>#N/A</v>
          </cell>
          <cell r="I1326" t="e">
            <v>#N/A</v>
          </cell>
          <cell r="J1326" t="e">
            <v>#N/A</v>
          </cell>
        </row>
        <row r="1327">
          <cell r="B1327">
            <v>870187</v>
          </cell>
          <cell r="C1327">
            <v>0.15490000000000001</v>
          </cell>
          <cell r="D1327">
            <v>0.1105</v>
          </cell>
          <cell r="E1327">
            <v>3.0499999999999999E-2</v>
          </cell>
          <cell r="F1327">
            <v>7.1000000000000004E-3</v>
          </cell>
          <cell r="G1327">
            <v>6.7999999999999996E-3</v>
          </cell>
          <cell r="H1327" t="e">
            <v>#N/A</v>
          </cell>
          <cell r="I1327" t="e">
            <v>#N/A</v>
          </cell>
          <cell r="J1327" t="e">
            <v>#N/A</v>
          </cell>
        </row>
        <row r="1328">
          <cell r="B1328">
            <v>870084</v>
          </cell>
          <cell r="C1328">
            <v>0.1681</v>
          </cell>
          <cell r="D1328">
            <v>0.11600000000000001</v>
          </cell>
          <cell r="E1328">
            <v>1.9300000000000001E-2</v>
          </cell>
          <cell r="F1328">
            <v>3.2800000000000003E-2</v>
          </cell>
          <cell r="G1328">
            <v>0</v>
          </cell>
          <cell r="H1328" t="e">
            <v>#N/A</v>
          </cell>
          <cell r="I1328" t="e">
            <v>#N/A</v>
          </cell>
          <cell r="J1328" t="e">
            <v>#N/A</v>
          </cell>
        </row>
        <row r="1329">
          <cell r="B1329">
            <v>870131</v>
          </cell>
          <cell r="C1329">
            <v>0.1351</v>
          </cell>
          <cell r="D1329">
            <v>0.1053</v>
          </cell>
          <cell r="E1329">
            <v>0.01</v>
          </cell>
          <cell r="F1329">
            <v>1.9699999999999999E-2</v>
          </cell>
          <cell r="G1329">
            <v>0</v>
          </cell>
          <cell r="H1329" t="e">
            <v>#N/A</v>
          </cell>
          <cell r="I1329" t="e">
            <v>#N/A</v>
          </cell>
          <cell r="J1329" t="e">
            <v>#N/A</v>
          </cell>
        </row>
        <row r="1330">
          <cell r="B1330">
            <v>870134</v>
          </cell>
          <cell r="C1330">
            <v>0.45810000000000001</v>
          </cell>
          <cell r="D1330">
            <v>0.33179999999999998</v>
          </cell>
          <cell r="E1330">
            <v>5.9799999999999999E-2</v>
          </cell>
          <cell r="F1330">
            <v>5.96E-2</v>
          </cell>
          <cell r="G1330">
            <v>6.7999999999999996E-3</v>
          </cell>
          <cell r="H1330" t="e">
            <v>#N/A</v>
          </cell>
          <cell r="I1330" t="e">
            <v>#N/A</v>
          </cell>
          <cell r="J1330" t="e">
            <v>#N/A</v>
          </cell>
        </row>
        <row r="1331">
          <cell r="B1331">
            <v>870822</v>
          </cell>
          <cell r="C1331">
            <v>0.29770000000000002</v>
          </cell>
          <cell r="D1331">
            <v>0.19689999999999999</v>
          </cell>
          <cell r="E1331">
            <v>4.0099999999999997E-2</v>
          </cell>
          <cell r="F1331">
            <v>3.9100000000000003E-2</v>
          </cell>
          <cell r="G1331">
            <v>2.1600000000000001E-2</v>
          </cell>
          <cell r="H1331" t="e">
            <v>#N/A</v>
          </cell>
          <cell r="I1331" t="e">
            <v>#N/A</v>
          </cell>
          <cell r="J1331" t="e">
            <v>#N/A</v>
          </cell>
        </row>
        <row r="1332">
          <cell r="B1332">
            <v>871015</v>
          </cell>
          <cell r="C1332">
            <v>0.17369999999999999</v>
          </cell>
          <cell r="D1332">
            <v>0.12620000000000001</v>
          </cell>
          <cell r="E1332">
            <v>2.12E-2</v>
          </cell>
          <cell r="F1332">
            <v>2.64E-2</v>
          </cell>
          <cell r="G1332">
            <v>0</v>
          </cell>
          <cell r="H1332" t="e">
            <v>#N/A</v>
          </cell>
          <cell r="I1332" t="e">
            <v>#N/A</v>
          </cell>
          <cell r="J1332" t="e">
            <v>#N/A</v>
          </cell>
        </row>
        <row r="1333">
          <cell r="B1333">
            <v>870836</v>
          </cell>
          <cell r="C1333">
            <v>0.26900000000000002</v>
          </cell>
          <cell r="D1333">
            <v>0.19719999999999999</v>
          </cell>
          <cell r="E1333">
            <v>3.7499999999999999E-2</v>
          </cell>
          <cell r="F1333">
            <v>0</v>
          </cell>
          <cell r="G1333">
            <v>3.4299999999999997E-2</v>
          </cell>
          <cell r="H1333" t="e">
            <v>#N/A</v>
          </cell>
          <cell r="I1333" t="e">
            <v>#N/A</v>
          </cell>
          <cell r="J1333" t="e">
            <v>#N/A</v>
          </cell>
        </row>
        <row r="1334">
          <cell r="B1334">
            <v>870891</v>
          </cell>
          <cell r="C1334">
            <v>0.74039999999999995</v>
          </cell>
          <cell r="D1334">
            <v>0.52029999999999998</v>
          </cell>
          <cell r="E1334">
            <v>9.8799999999999999E-2</v>
          </cell>
          <cell r="F1334">
            <v>6.5500000000000003E-2</v>
          </cell>
          <cell r="G1334">
            <v>5.5899999999999998E-2</v>
          </cell>
          <cell r="H1334" t="e">
            <v>#N/A</v>
          </cell>
          <cell r="I1334" t="e">
            <v>#N/A</v>
          </cell>
          <cell r="J1334" t="e">
            <v>#N/A</v>
          </cell>
        </row>
        <row r="1335">
          <cell r="B1335">
            <v>870502</v>
          </cell>
          <cell r="C1335">
            <v>0.15970000000000001</v>
          </cell>
          <cell r="D1335">
            <v>0.1119</v>
          </cell>
          <cell r="E1335">
            <v>4.7800000000000002E-2</v>
          </cell>
          <cell r="F1335">
            <v>0</v>
          </cell>
          <cell r="G1335">
            <v>0</v>
          </cell>
          <cell r="H1335" t="e">
            <v>#N/A</v>
          </cell>
          <cell r="I1335" t="e">
            <v>#N/A</v>
          </cell>
          <cell r="J1335" t="e">
            <v>#N/A</v>
          </cell>
        </row>
        <row r="1336">
          <cell r="B1336">
            <v>870376</v>
          </cell>
          <cell r="C1336">
            <v>0.30669999999999997</v>
          </cell>
          <cell r="D1336">
            <v>0.19550000000000001</v>
          </cell>
          <cell r="E1336">
            <v>3.15E-2</v>
          </cell>
          <cell r="F1336">
            <v>7.9699999999999993E-2</v>
          </cell>
          <cell r="G1336">
            <v>0</v>
          </cell>
          <cell r="H1336" t="e">
            <v>#N/A</v>
          </cell>
          <cell r="I1336" t="e">
            <v>#N/A</v>
          </cell>
          <cell r="J1336" t="e">
            <v>#N/A</v>
          </cell>
        </row>
        <row r="1337">
          <cell r="B1337">
            <v>870972</v>
          </cell>
          <cell r="C1337">
            <v>0.2949</v>
          </cell>
          <cell r="D1337">
            <v>0.23119999999999999</v>
          </cell>
          <cell r="E1337">
            <v>3.9800000000000002E-2</v>
          </cell>
          <cell r="F1337">
            <v>2.3900000000000001E-2</v>
          </cell>
          <cell r="G1337">
            <v>0</v>
          </cell>
          <cell r="H1337" t="e">
            <v>#N/A</v>
          </cell>
          <cell r="I1337" t="e">
            <v>#N/A</v>
          </cell>
          <cell r="J1337" t="e">
            <v>#N/A</v>
          </cell>
        </row>
        <row r="1338">
          <cell r="B1338">
            <v>870617</v>
          </cell>
          <cell r="C1338">
            <v>0.76129999999999998</v>
          </cell>
          <cell r="D1338">
            <v>0.53859999999999997</v>
          </cell>
          <cell r="E1338">
            <v>0.1191</v>
          </cell>
          <cell r="F1338">
            <v>0.1036</v>
          </cell>
          <cell r="G1338">
            <v>0</v>
          </cell>
          <cell r="H1338" t="e">
            <v>#N/A</v>
          </cell>
          <cell r="I1338" t="e">
            <v>#N/A</v>
          </cell>
          <cell r="J1338" t="e">
            <v>#N/A</v>
          </cell>
        </row>
        <row r="1339">
          <cell r="B1339">
            <v>870489</v>
          </cell>
          <cell r="C1339">
            <v>2.7130000000000001</v>
          </cell>
          <cell r="D1339">
            <v>1.9818</v>
          </cell>
          <cell r="E1339">
            <v>0.35449999999999998</v>
          </cell>
          <cell r="F1339">
            <v>0.2797</v>
          </cell>
          <cell r="G1339">
            <v>9.7000000000000003E-2</v>
          </cell>
          <cell r="I1339" t="e">
            <v>#N/A</v>
          </cell>
          <cell r="J1339" t="e">
            <v>#N/A</v>
          </cell>
        </row>
      </sheetData>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row r="24">
          <cell r="C24">
            <v>0</v>
          </cell>
          <cell r="D24">
            <v>18</v>
          </cell>
          <cell r="H24">
            <v>0</v>
          </cell>
          <cell r="I24">
            <v>71</v>
          </cell>
        </row>
        <row r="25">
          <cell r="C25">
            <v>0</v>
          </cell>
          <cell r="D25">
            <v>96</v>
          </cell>
          <cell r="H25">
            <v>0</v>
          </cell>
          <cell r="I25">
            <v>13</v>
          </cell>
        </row>
        <row r="26">
          <cell r="C26">
            <v>0</v>
          </cell>
          <cell r="D26">
            <v>64</v>
          </cell>
          <cell r="H26">
            <v>0</v>
          </cell>
          <cell r="I26">
            <v>194</v>
          </cell>
        </row>
        <row r="27">
          <cell r="C27">
            <v>0</v>
          </cell>
          <cell r="D27">
            <v>39</v>
          </cell>
          <cell r="H27">
            <v>0</v>
          </cell>
          <cell r="I27">
            <v>68</v>
          </cell>
        </row>
        <row r="28">
          <cell r="C28">
            <v>1</v>
          </cell>
          <cell r="D28">
            <v>122</v>
          </cell>
          <cell r="H28">
            <v>670</v>
          </cell>
          <cell r="I28">
            <v>837</v>
          </cell>
        </row>
        <row r="29">
          <cell r="C29">
            <v>0</v>
          </cell>
          <cell r="D29">
            <v>24</v>
          </cell>
          <cell r="H29">
            <v>2</v>
          </cell>
          <cell r="I29">
            <v>78</v>
          </cell>
        </row>
        <row r="30">
          <cell r="C30">
            <v>1</v>
          </cell>
          <cell r="D30">
            <v>363</v>
          </cell>
          <cell r="H30">
            <v>672</v>
          </cell>
          <cell r="I30">
            <v>1261</v>
          </cell>
        </row>
        <row r="35">
          <cell r="C35">
            <v>0</v>
          </cell>
          <cell r="D35">
            <v>1617</v>
          </cell>
        </row>
        <row r="36">
          <cell r="C36">
            <v>0</v>
          </cell>
          <cell r="D36">
            <v>978</v>
          </cell>
        </row>
        <row r="37">
          <cell r="C37">
            <v>0</v>
          </cell>
          <cell r="D37">
            <v>2524</v>
          </cell>
        </row>
        <row r="38">
          <cell r="C38">
            <v>0</v>
          </cell>
          <cell r="D38">
            <v>1987</v>
          </cell>
        </row>
        <row r="39">
          <cell r="C39">
            <v>0</v>
          </cell>
          <cell r="D39">
            <v>197</v>
          </cell>
        </row>
        <row r="40">
          <cell r="C40">
            <v>0</v>
          </cell>
          <cell r="D40">
            <v>3930</v>
          </cell>
        </row>
        <row r="41">
          <cell r="C41">
            <v>0</v>
          </cell>
          <cell r="D41">
            <v>11233</v>
          </cell>
        </row>
      </sheetData>
      <sheetData sheetId="80" refreshError="1"/>
      <sheetData sheetId="81" refreshError="1"/>
      <sheetData sheetId="82" refreshError="1"/>
      <sheetData sheetId="83" refreshError="1">
        <row r="5">
          <cell r="AC5">
            <v>0.57999999999999996</v>
          </cell>
          <cell r="AD5">
            <v>0.62</v>
          </cell>
          <cell r="AE5">
            <v>0.65</v>
          </cell>
          <cell r="AF5">
            <v>0.64</v>
          </cell>
          <cell r="AG5">
            <v>0.65</v>
          </cell>
          <cell r="AH5">
            <v>0.65</v>
          </cell>
          <cell r="AI5">
            <v>0.65</v>
          </cell>
          <cell r="AJ5">
            <v>0.66</v>
          </cell>
          <cell r="AK5">
            <v>0.66</v>
          </cell>
          <cell r="AL5">
            <v>0.67</v>
          </cell>
          <cell r="AM5">
            <v>0.68</v>
          </cell>
          <cell r="AN5">
            <v>0.7</v>
          </cell>
        </row>
        <row r="6">
          <cell r="AC6">
            <v>0.52</v>
          </cell>
          <cell r="AD6">
            <v>0.55000000000000004</v>
          </cell>
          <cell r="AE6">
            <v>0.62</v>
          </cell>
          <cell r="AF6">
            <v>0.63</v>
          </cell>
          <cell r="AG6">
            <v>0.63</v>
          </cell>
          <cell r="AH6">
            <v>0.63</v>
          </cell>
          <cell r="AI6">
            <v>0.63</v>
          </cell>
          <cell r="AJ6">
            <v>0.62</v>
          </cell>
          <cell r="AK6">
            <v>0.63</v>
          </cell>
          <cell r="AL6">
            <v>0.64</v>
          </cell>
          <cell r="AM6">
            <v>0.64</v>
          </cell>
          <cell r="AN6">
            <v>0.67</v>
          </cell>
        </row>
        <row r="7">
          <cell r="AC7">
            <v>0.36</v>
          </cell>
          <cell r="AD7">
            <v>0.36</v>
          </cell>
          <cell r="AE7">
            <v>0.36</v>
          </cell>
          <cell r="AF7">
            <v>0.36</v>
          </cell>
          <cell r="AG7">
            <v>0.36</v>
          </cell>
          <cell r="AH7">
            <v>0.36</v>
          </cell>
          <cell r="AI7">
            <v>0.36</v>
          </cell>
          <cell r="AJ7">
            <v>0.36</v>
          </cell>
          <cell r="AK7">
            <v>0.36</v>
          </cell>
          <cell r="AL7">
            <v>0.36</v>
          </cell>
          <cell r="AM7">
            <v>0.36</v>
          </cell>
          <cell r="AN7">
            <v>0.36</v>
          </cell>
        </row>
        <row r="8">
          <cell r="AC8">
            <v>1.1000000000000001</v>
          </cell>
          <cell r="AD8">
            <v>1.1000000000000001</v>
          </cell>
          <cell r="AE8">
            <v>1.1000000000000001</v>
          </cell>
          <cell r="AF8">
            <v>1.1000000000000001</v>
          </cell>
          <cell r="AG8">
            <v>1.1000000000000001</v>
          </cell>
          <cell r="AH8">
            <v>1.1000000000000001</v>
          </cell>
          <cell r="AI8">
            <v>1.1000000000000001</v>
          </cell>
          <cell r="AJ8">
            <v>1.1000000000000001</v>
          </cell>
          <cell r="AK8">
            <v>1.1000000000000001</v>
          </cell>
          <cell r="AL8">
            <v>1.1000000000000001</v>
          </cell>
          <cell r="AM8">
            <v>1.1000000000000001</v>
          </cell>
          <cell r="AN8">
            <v>1.1000000000000001</v>
          </cell>
        </row>
      </sheetData>
      <sheetData sheetId="84" refreshError="1"/>
      <sheetData sheetId="85" refreshError="1"/>
      <sheetData sheetId="86" refreshError="1"/>
      <sheetData sheetId="87" refreshError="1">
        <row r="27">
          <cell r="B27" t="str">
            <v>Tempo Médio de Espera</v>
          </cell>
          <cell r="C27">
            <v>0.24984653161448742</v>
          </cell>
          <cell r="D27">
            <v>0.26405048313942026</v>
          </cell>
          <cell r="E27">
            <v>0.30494766888677449</v>
          </cell>
          <cell r="F27">
            <v>0.24722128662849444</v>
          </cell>
          <cell r="G27">
            <v>0.25615875912408759</v>
          </cell>
          <cell r="H27">
            <v>0.24313372354795137</v>
          </cell>
          <cell r="I27">
            <v>0.19629286376274327</v>
          </cell>
          <cell r="J27">
            <v>0.13734194242668818</v>
          </cell>
          <cell r="K27">
            <v>0.14136043784206412</v>
          </cell>
          <cell r="L27">
            <v>0.12980490631639946</v>
          </cell>
          <cell r="M27">
            <v>0.13936499016577691</v>
          </cell>
          <cell r="N27">
            <v>0.20736995458051247</v>
          </cell>
          <cell r="Q27" t="str">
            <v>T90</v>
          </cell>
          <cell r="AF27" t="str">
            <v>TMA</v>
          </cell>
          <cell r="AG27" t="str">
            <v>TMA</v>
          </cell>
        </row>
        <row r="28">
          <cell r="B28" t="str">
            <v>Preferencial</v>
          </cell>
          <cell r="C28" t="str">
            <v>Jan</v>
          </cell>
          <cell r="D28" t="str">
            <v>Fev</v>
          </cell>
          <cell r="E28" t="str">
            <v>Mar</v>
          </cell>
          <cell r="F28" t="str">
            <v>Abr</v>
          </cell>
          <cell r="G28" t="str">
            <v>Mai</v>
          </cell>
          <cell r="H28" t="str">
            <v>Jun</v>
          </cell>
          <cell r="I28" t="str">
            <v>Jul</v>
          </cell>
          <cell r="J28" t="str">
            <v>Ago</v>
          </cell>
          <cell r="K28" t="str">
            <v>Set</v>
          </cell>
          <cell r="L28" t="str">
            <v>Out</v>
          </cell>
          <cell r="M28" t="str">
            <v>Nov</v>
          </cell>
          <cell r="N28" t="str">
            <v>Dez</v>
          </cell>
          <cell r="O28" t="str">
            <v>Média</v>
          </cell>
          <cell r="Q28" t="str">
            <v>Preferencial</v>
          </cell>
          <cell r="R28" t="str">
            <v>Jan</v>
          </cell>
          <cell r="S28" t="str">
            <v>Fev</v>
          </cell>
          <cell r="T28" t="str">
            <v>Mar</v>
          </cell>
          <cell r="U28" t="str">
            <v>Abr</v>
          </cell>
          <cell r="V28" t="str">
            <v>Mai</v>
          </cell>
          <cell r="W28" t="str">
            <v>Jun</v>
          </cell>
          <cell r="X28" t="str">
            <v>Jul</v>
          </cell>
          <cell r="Y28" t="str">
            <v>Ago</v>
          </cell>
          <cell r="Z28" t="str">
            <v>Set</v>
          </cell>
          <cell r="AA28" t="str">
            <v>Out</v>
          </cell>
          <cell r="AB28" t="str">
            <v>Nov</v>
          </cell>
          <cell r="AC28" t="str">
            <v>Dez</v>
          </cell>
          <cell r="AD28" t="str">
            <v>Média</v>
          </cell>
          <cell r="AF28" t="str">
            <v>Preferencial</v>
          </cell>
          <cell r="AG28" t="str">
            <v>Jan</v>
          </cell>
          <cell r="AH28" t="str">
            <v>Fev</v>
          </cell>
          <cell r="AI28" t="str">
            <v>Mar</v>
          </cell>
          <cell r="AJ28" t="str">
            <v>Abr</v>
          </cell>
          <cell r="AK28" t="str">
            <v>Mai</v>
          </cell>
          <cell r="AL28" t="str">
            <v>Jun</v>
          </cell>
          <cell r="AM28" t="str">
            <v>Jul</v>
          </cell>
          <cell r="AN28" t="str">
            <v>Ago</v>
          </cell>
          <cell r="AO28" t="str">
            <v>Set</v>
          </cell>
          <cell r="AP28" t="str">
            <v>Out</v>
          </cell>
          <cell r="AQ28" t="str">
            <v>Nov</v>
          </cell>
          <cell r="AR28" t="str">
            <v>Dez</v>
          </cell>
          <cell r="AS28" t="str">
            <v>Média</v>
          </cell>
        </row>
        <row r="29">
          <cell r="B29" t="str">
            <v>Anhembi</v>
          </cell>
          <cell r="C29">
            <v>2.627314814814815E-3</v>
          </cell>
          <cell r="D29">
            <v>2.5231481481481481E-3</v>
          </cell>
          <cell r="E29">
            <v>3.2754629629629631E-3</v>
          </cell>
          <cell r="F29">
            <v>2.8124999999999999E-3</v>
          </cell>
          <cell r="G29">
            <v>3.0439814814814821E-3</v>
          </cell>
          <cell r="H29">
            <v>2.8356481481481479E-3</v>
          </cell>
          <cell r="I29">
            <v>3.7962962962962963E-3</v>
          </cell>
          <cell r="J29">
            <v>2.0601851851851853E-3</v>
          </cell>
          <cell r="K29">
            <v>2.4652777777777776E-3</v>
          </cell>
          <cell r="L29">
            <v>1.6550925925925926E-3</v>
          </cell>
          <cell r="M29">
            <v>2.5347222222222221E-3</v>
          </cell>
          <cell r="N29">
            <v>1.6666666666666668E-3</v>
          </cell>
          <cell r="O29">
            <v>2.6080246913580251E-3</v>
          </cell>
          <cell r="Q29" t="str">
            <v>Anhembi</v>
          </cell>
          <cell r="R29">
            <v>7.1180555555555554E-3</v>
          </cell>
          <cell r="S29">
            <v>6.0185185185185177E-3</v>
          </cell>
          <cell r="T29">
            <v>7.8703703703703713E-3</v>
          </cell>
          <cell r="U29">
            <v>8.1481481481481474E-3</v>
          </cell>
          <cell r="V29">
            <v>6.9328703703703696E-3</v>
          </cell>
          <cell r="W29">
            <v>6.6898148148148142E-3</v>
          </cell>
          <cell r="X29">
            <v>1.1423611111111112E-2</v>
          </cell>
          <cell r="Y29">
            <v>7.8703703703703713E-3</v>
          </cell>
          <cell r="Z29">
            <v>1.1921296296296298E-2</v>
          </cell>
          <cell r="AA29">
            <v>4.9537037037037041E-3</v>
          </cell>
          <cell r="AB29">
            <v>6.6087962962962966E-3</v>
          </cell>
          <cell r="AC29">
            <v>5.4861111111111117E-3</v>
          </cell>
          <cell r="AD29">
            <v>1.1921296296296298E-2</v>
          </cell>
          <cell r="AF29" t="str">
            <v>Anhembi</v>
          </cell>
        </row>
        <row r="30">
          <cell r="B30" t="str">
            <v>Centro</v>
          </cell>
          <cell r="C30">
            <v>2.8356481481481479E-3</v>
          </cell>
          <cell r="D30">
            <v>4.9768518518518521E-3</v>
          </cell>
          <cell r="E30">
            <v>5.3125000000000004E-3</v>
          </cell>
          <cell r="F30">
            <v>5.9953703703703697E-3</v>
          </cell>
          <cell r="G30">
            <v>4.3750000000000004E-3</v>
          </cell>
          <cell r="H30">
            <v>3.6226851851851854E-3</v>
          </cell>
          <cell r="I30">
            <v>4.0972222222222226E-3</v>
          </cell>
          <cell r="J30">
            <v>3.7037037037037034E-3</v>
          </cell>
          <cell r="K30">
            <v>3.5069444444444445E-3</v>
          </cell>
          <cell r="L30">
            <v>2.1759259259259258E-3</v>
          </cell>
          <cell r="M30">
            <v>2.1412037037037038E-3</v>
          </cell>
          <cell r="N30">
            <v>2.5925925925925925E-3</v>
          </cell>
          <cell r="O30">
            <v>3.7779706790123453E-3</v>
          </cell>
          <cell r="Q30" t="str">
            <v>Centro</v>
          </cell>
          <cell r="R30">
            <v>9.0393518518518522E-3</v>
          </cell>
          <cell r="S30">
            <v>1.2291666666666666E-2</v>
          </cell>
          <cell r="T30">
            <v>1.252314814814815E-2</v>
          </cell>
          <cell r="U30">
            <v>1.3032407407407407E-2</v>
          </cell>
          <cell r="V30">
            <v>1.0092592592592592E-2</v>
          </cell>
          <cell r="W30">
            <v>9.5949074074074079E-3</v>
          </cell>
          <cell r="X30">
            <v>1.1655092592592594E-2</v>
          </cell>
          <cell r="Y30">
            <v>1.2407407407407409E-2</v>
          </cell>
          <cell r="Z30">
            <v>1.0381944444444444E-2</v>
          </cell>
          <cell r="AA30">
            <v>6.782407407407408E-3</v>
          </cell>
          <cell r="AB30">
            <v>8.6805555555555559E-3</v>
          </cell>
          <cell r="AC30" t="str">
            <v>0;10;46</v>
          </cell>
          <cell r="AD30">
            <v>1.3032407407407407E-2</v>
          </cell>
          <cell r="AF30" t="str">
            <v>Centro</v>
          </cell>
        </row>
        <row r="31">
          <cell r="B31" t="str">
            <v>Grande ABC</v>
          </cell>
          <cell r="C31">
            <v>2.1875000000000002E-3</v>
          </cell>
          <cell r="D31">
            <v>2.0717592592592593E-3</v>
          </cell>
          <cell r="E31">
            <v>1.9444444444444442E-3</v>
          </cell>
          <cell r="F31">
            <v>1.7592592592592592E-3</v>
          </cell>
          <cell r="G31">
            <v>1.6666666666666668E-3</v>
          </cell>
          <cell r="H31">
            <v>1.7476851851851852E-3</v>
          </cell>
          <cell r="I31">
            <v>1.8981481481481482E-3</v>
          </cell>
          <cell r="J31">
            <v>2.0023148148148148E-3</v>
          </cell>
          <cell r="K31">
            <v>1.7824074074074072E-3</v>
          </cell>
          <cell r="L31">
            <v>2.685185185185185E-3</v>
          </cell>
          <cell r="M31">
            <v>1.6666666666666668E-3</v>
          </cell>
          <cell r="N31">
            <v>1.9675925925925928E-3</v>
          </cell>
          <cell r="O31">
            <v>1.9483024691358028E-3</v>
          </cell>
          <cell r="Q31" t="str">
            <v>Grande ABC</v>
          </cell>
          <cell r="R31">
            <v>5.5555555555555558E-3</v>
          </cell>
          <cell r="S31">
            <v>1.0416666666666666E-2</v>
          </cell>
          <cell r="T31">
            <v>6.3888888888888884E-3</v>
          </cell>
          <cell r="U31">
            <v>8.8541666666666664E-3</v>
          </cell>
          <cell r="V31">
            <v>4.4328703703703709E-3</v>
          </cell>
          <cell r="W31">
            <v>5.2314814814814819E-3</v>
          </cell>
          <cell r="X31">
            <v>5.208333333333333E-3</v>
          </cell>
          <cell r="Y31">
            <v>5.1736111111111115E-3</v>
          </cell>
          <cell r="Z31">
            <v>5.2314814814814819E-3</v>
          </cell>
          <cell r="AA31">
            <v>4.9074074074074072E-3</v>
          </cell>
          <cell r="AB31">
            <v>4.7916666666666672E-3</v>
          </cell>
          <cell r="AC31">
            <v>5.0925925925925921E-3</v>
          </cell>
          <cell r="AD31">
            <v>1.0416666666666666E-2</v>
          </cell>
          <cell r="AF31" t="str">
            <v>Grande ABC</v>
          </cell>
        </row>
        <row r="32">
          <cell r="B32" t="str">
            <v>Leste</v>
          </cell>
          <cell r="C32">
            <v>4.4212962962962956E-3</v>
          </cell>
          <cell r="D32">
            <v>4.2476851851851851E-3</v>
          </cell>
          <cell r="E32">
            <v>4.8148148148148152E-3</v>
          </cell>
          <cell r="F32">
            <v>3.8310185185185183E-3</v>
          </cell>
          <cell r="G32">
            <v>3.5532407407407405E-3</v>
          </cell>
          <cell r="H32">
            <v>3.2638888888888891E-3</v>
          </cell>
          <cell r="I32">
            <v>2.5694444444444445E-3</v>
          </cell>
          <cell r="J32">
            <v>1.9560185185185184E-3</v>
          </cell>
          <cell r="K32">
            <v>2.8124999999999999E-3</v>
          </cell>
          <cell r="L32">
            <v>2.4421296296296296E-3</v>
          </cell>
          <cell r="M32">
            <v>2.1296296296296298E-3</v>
          </cell>
          <cell r="N32">
            <v>2.6967592592592594E-3</v>
          </cell>
          <cell r="O32">
            <v>3.2282021604938273E-3</v>
          </cell>
          <cell r="Q32" t="str">
            <v>Leste</v>
          </cell>
          <cell r="R32">
            <v>1.1689814814814814E-2</v>
          </cell>
          <cell r="S32">
            <v>1.1944444444444445E-2</v>
          </cell>
          <cell r="T32">
            <v>1.2708333333333334E-2</v>
          </cell>
          <cell r="U32">
            <v>1.0347222222222223E-2</v>
          </cell>
          <cell r="V32">
            <v>1.0393518518518519E-2</v>
          </cell>
          <cell r="W32">
            <v>7.7777777777777767E-3</v>
          </cell>
          <cell r="X32">
            <v>7.7546296296296287E-3</v>
          </cell>
          <cell r="Y32">
            <v>6.6550925925925935E-3</v>
          </cell>
          <cell r="Z32">
            <v>1.0358796296296295E-2</v>
          </cell>
          <cell r="AA32">
            <v>7.905092592592592E-3</v>
          </cell>
          <cell r="AB32">
            <v>6.168981481481481E-3</v>
          </cell>
          <cell r="AC32">
            <v>9.571759259259259E-3</v>
          </cell>
          <cell r="AD32">
            <v>1.2708333333333334E-2</v>
          </cell>
          <cell r="AF32" t="str">
            <v>Leste</v>
          </cell>
        </row>
        <row r="33">
          <cell r="B33" t="str">
            <v>Oeste</v>
          </cell>
          <cell r="C33">
            <v>2.3495370370370371E-3</v>
          </cell>
          <cell r="D33">
            <v>3.0902777777777782E-3</v>
          </cell>
          <cell r="E33">
            <v>2.7314814814814819E-3</v>
          </cell>
          <cell r="F33">
            <v>2.488425925925926E-3</v>
          </cell>
          <cell r="G33">
            <v>2.4189814814814816E-3</v>
          </cell>
          <cell r="H33">
            <v>2.3842592592592591E-3</v>
          </cell>
          <cell r="I33">
            <v>2.4537037037037036E-3</v>
          </cell>
          <cell r="J33">
            <v>2.0370370370370373E-3</v>
          </cell>
          <cell r="K33">
            <v>1.9212962962962962E-3</v>
          </cell>
          <cell r="L33">
            <v>1.9444444444444442E-3</v>
          </cell>
          <cell r="M33">
            <v>1.8171296296296297E-3</v>
          </cell>
          <cell r="N33">
            <v>1.6782407407407406E-3</v>
          </cell>
          <cell r="O33">
            <v>2.2762345679012345E-3</v>
          </cell>
          <cell r="Q33" t="str">
            <v>Oeste</v>
          </cell>
          <cell r="R33">
            <v>5.3240740740740748E-3</v>
          </cell>
          <cell r="S33">
            <v>7.2337962962962963E-3</v>
          </cell>
          <cell r="T33">
            <v>5.7060185185185191E-3</v>
          </cell>
          <cell r="U33">
            <v>6.1342592592592594E-3</v>
          </cell>
          <cell r="V33">
            <v>5.8796296296296296E-3</v>
          </cell>
          <cell r="W33">
            <v>6.5624999999999998E-3</v>
          </cell>
          <cell r="X33">
            <v>6.5856481481481469E-3</v>
          </cell>
          <cell r="Y33">
            <v>6.5972222222222222E-3</v>
          </cell>
          <cell r="Z33">
            <v>5.5092592592592589E-3</v>
          </cell>
          <cell r="AA33">
            <v>4.9537037037037041E-3</v>
          </cell>
          <cell r="AB33">
            <v>4.9189814814814816E-3</v>
          </cell>
          <cell r="AC33">
            <v>4.1666666666666666E-3</v>
          </cell>
          <cell r="AD33">
            <v>7.2337962962962963E-3</v>
          </cell>
          <cell r="AF33" t="str">
            <v>Oeste</v>
          </cell>
        </row>
        <row r="34">
          <cell r="B34" t="str">
            <v>SP Sul</v>
          </cell>
          <cell r="C34">
            <v>2.685185185185185E-3</v>
          </cell>
          <cell r="D34">
            <v>2.9513888888888888E-3</v>
          </cell>
          <cell r="E34">
            <v>2.685185185185185E-3</v>
          </cell>
          <cell r="F34">
            <v>1.9212962962962962E-3</v>
          </cell>
          <cell r="G34">
            <v>1.6435185185185183E-3</v>
          </cell>
          <cell r="H34">
            <v>1.6087962962962963E-3</v>
          </cell>
          <cell r="I34">
            <v>2.4421296296296296E-3</v>
          </cell>
          <cell r="J34">
            <v>1.8518518518518517E-3</v>
          </cell>
          <cell r="K34">
            <v>2.6620370370370374E-3</v>
          </cell>
          <cell r="L34">
            <v>2.3842592592592591E-3</v>
          </cell>
          <cell r="M34">
            <v>3.0324074074074073E-3</v>
          </cell>
          <cell r="N34">
            <v>2.5925925925925925E-3</v>
          </cell>
          <cell r="O34">
            <v>2.3717206790123454E-3</v>
          </cell>
          <cell r="Q34" t="str">
            <v>SP Sul</v>
          </cell>
          <cell r="R34">
            <v>6.053240740740741E-3</v>
          </cell>
          <cell r="S34">
            <v>7.8356481481481489E-3</v>
          </cell>
          <cell r="T34">
            <v>6.7939814814814816E-3</v>
          </cell>
          <cell r="U34">
            <v>5.2777777777777771E-3</v>
          </cell>
          <cell r="V34">
            <v>4.5138888888888893E-3</v>
          </cell>
          <cell r="W34">
            <v>4.5138888888888893E-3</v>
          </cell>
          <cell r="X34">
            <v>6.2037037037037043E-3</v>
          </cell>
          <cell r="Y34">
            <v>4.7800925925925919E-3</v>
          </cell>
          <cell r="Z34">
            <v>7.083333333333333E-3</v>
          </cell>
          <cell r="AA34">
            <v>6.5393518518518517E-3</v>
          </cell>
          <cell r="AB34">
            <v>8.1018518518518514E-3</v>
          </cell>
          <cell r="AC34">
            <v>6.4120370370370364E-3</v>
          </cell>
          <cell r="AD34">
            <v>8.1018518518518514E-3</v>
          </cell>
          <cell r="AF34" t="str">
            <v>SP Sul</v>
          </cell>
        </row>
        <row r="35">
          <cell r="B35" t="str">
            <v>Eletropaulo</v>
          </cell>
          <cell r="C35">
            <v>2.7314814814814819E-3</v>
          </cell>
          <cell r="D35">
            <v>3.1250000000000002E-3</v>
          </cell>
          <cell r="E35">
            <v>3.2060185185185191E-3</v>
          </cell>
          <cell r="F35">
            <v>2.9050925925925928E-3</v>
          </cell>
          <cell r="G35">
            <v>2.615740740740741E-3</v>
          </cell>
          <cell r="H35">
            <v>2.4537037037037036E-3</v>
          </cell>
          <cell r="I35">
            <v>2.7199074074074074E-3</v>
          </cell>
          <cell r="J35">
            <v>2.2222222222222222E-3</v>
          </cell>
          <cell r="K35">
            <v>2.3842592592592591E-3</v>
          </cell>
          <cell r="L35">
            <v>2.2569444444444447E-3</v>
          </cell>
          <cell r="M35">
            <v>2.1180555555555553E-3</v>
          </cell>
          <cell r="N35">
            <v>2.1296296296296298E-3</v>
          </cell>
          <cell r="O35">
            <v>2.5723379629629629E-3</v>
          </cell>
          <cell r="Q35" t="str">
            <v>Eletropaulo</v>
          </cell>
          <cell r="R35">
            <v>1.1689814814814814E-2</v>
          </cell>
          <cell r="S35">
            <v>1.2291666666666666E-2</v>
          </cell>
          <cell r="T35">
            <v>1.2708333333333334E-2</v>
          </cell>
          <cell r="U35">
            <v>1.3032407407407407E-2</v>
          </cell>
          <cell r="V35">
            <v>1.0393518518518519E-2</v>
          </cell>
          <cell r="W35">
            <v>9.5949074074074079E-3</v>
          </cell>
          <cell r="X35">
            <v>1.1655092592592594E-2</v>
          </cell>
          <cell r="Y35">
            <v>1.2407407407407409E-2</v>
          </cell>
          <cell r="Z35">
            <v>1.1921296296296298E-2</v>
          </cell>
          <cell r="AA35">
            <v>7.905092592592592E-3</v>
          </cell>
          <cell r="AB35">
            <v>8.6805555555555559E-3</v>
          </cell>
          <cell r="AC35">
            <v>9.571759259259259E-3</v>
          </cell>
          <cell r="AD35">
            <v>1.3032407407407407E-2</v>
          </cell>
          <cell r="AF35" t="str">
            <v>Eletropaulo</v>
          </cell>
        </row>
        <row r="36">
          <cell r="B36">
            <v>9.1999999999999998E-2</v>
          </cell>
          <cell r="C36">
            <v>8.5999999999999993E-2</v>
          </cell>
          <cell r="D36">
            <v>8.1000000000000003E-2</v>
          </cell>
          <cell r="E36">
            <v>7.3999999999999996E-2</v>
          </cell>
          <cell r="F36">
            <v>7.1999999999999995E-2</v>
          </cell>
          <cell r="G36">
            <v>6.7000000000000004E-2</v>
          </cell>
          <cell r="H36">
            <v>7.0999999999999994E-2</v>
          </cell>
          <cell r="I36">
            <v>6.945252440405858E-2</v>
          </cell>
          <cell r="J36">
            <v>6.7574022676776591E-2</v>
          </cell>
          <cell r="K36">
            <v>6.5681513307305317E-2</v>
          </cell>
          <cell r="L36">
            <v>7.1007369778340212E-2</v>
          </cell>
          <cell r="M36">
            <v>6.7475975125311005E-2</v>
          </cell>
          <cell r="N36">
            <v>6.7574022676776591E-2</v>
          </cell>
        </row>
        <row r="37">
          <cell r="B37" t="str">
            <v>Tempo Médio de Espera</v>
          </cell>
          <cell r="C37">
            <v>0</v>
          </cell>
          <cell r="D37">
            <v>0</v>
          </cell>
          <cell r="E37">
            <v>0</v>
          </cell>
          <cell r="F37">
            <v>0</v>
          </cell>
          <cell r="G37">
            <v>0</v>
          </cell>
          <cell r="H37">
            <v>0</v>
          </cell>
          <cell r="I37">
            <v>0</v>
          </cell>
          <cell r="J37">
            <v>0</v>
          </cell>
          <cell r="K37">
            <v>0</v>
          </cell>
          <cell r="L37">
            <v>0</v>
          </cell>
          <cell r="M37">
            <v>0</v>
          </cell>
          <cell r="N37">
            <v>0</v>
          </cell>
          <cell r="Q37" t="str">
            <v>T90</v>
          </cell>
          <cell r="AF37" t="str">
            <v>TMA</v>
          </cell>
        </row>
        <row r="38">
          <cell r="B38" t="str">
            <v>Atendimento Geral</v>
          </cell>
          <cell r="C38" t="str">
            <v>Jan</v>
          </cell>
          <cell r="D38" t="str">
            <v>Fev</v>
          </cell>
          <cell r="E38" t="str">
            <v>Mar</v>
          </cell>
          <cell r="F38" t="str">
            <v>Abr</v>
          </cell>
          <cell r="G38" t="str">
            <v>Mai</v>
          </cell>
          <cell r="H38" t="str">
            <v>Jun</v>
          </cell>
          <cell r="I38" t="str">
            <v>Jul</v>
          </cell>
          <cell r="J38" t="str">
            <v>Ago</v>
          </cell>
          <cell r="K38" t="str">
            <v>Set</v>
          </cell>
          <cell r="L38" t="str">
            <v>Out</v>
          </cell>
          <cell r="M38" t="str">
            <v>Nov</v>
          </cell>
          <cell r="N38" t="str">
            <v>Dez</v>
          </cell>
          <cell r="O38" t="str">
            <v>Média</v>
          </cell>
          <cell r="Q38" t="str">
            <v>Atendimento Geral</v>
          </cell>
          <cell r="R38" t="str">
            <v>Jan</v>
          </cell>
          <cell r="S38" t="str">
            <v>Fev</v>
          </cell>
          <cell r="T38" t="str">
            <v>Mar</v>
          </cell>
          <cell r="U38" t="str">
            <v>Abr</v>
          </cell>
          <cell r="V38" t="str">
            <v>Mai</v>
          </cell>
          <cell r="W38" t="str">
            <v>Jun</v>
          </cell>
          <cell r="X38" t="str">
            <v>Jul</v>
          </cell>
          <cell r="Y38" t="str">
            <v>Ago</v>
          </cell>
          <cell r="Z38" t="str">
            <v>Set</v>
          </cell>
          <cell r="AA38" t="str">
            <v>Out</v>
          </cell>
          <cell r="AB38" t="str">
            <v>Nov</v>
          </cell>
          <cell r="AC38" t="str">
            <v>Dez</v>
          </cell>
          <cell r="AD38" t="str">
            <v>Média</v>
          </cell>
          <cell r="AF38" t="str">
            <v>Atendimento Geral</v>
          </cell>
          <cell r="AG38" t="str">
            <v>Jan</v>
          </cell>
          <cell r="AH38" t="str">
            <v>Fev</v>
          </cell>
          <cell r="AI38" t="str">
            <v>Mar</v>
          </cell>
          <cell r="AJ38" t="str">
            <v>Abr</v>
          </cell>
          <cell r="AK38" t="str">
            <v>Mai</v>
          </cell>
          <cell r="AL38" t="str">
            <v>Jun</v>
          </cell>
          <cell r="AM38" t="str">
            <v>Jul</v>
          </cell>
          <cell r="AN38" t="str">
            <v>Ago</v>
          </cell>
          <cell r="AO38" t="str">
            <v>Set</v>
          </cell>
          <cell r="AP38" t="str">
            <v>Out</v>
          </cell>
          <cell r="AQ38" t="str">
            <v>Nov</v>
          </cell>
          <cell r="AR38" t="str">
            <v>Dez</v>
          </cell>
          <cell r="AS38" t="str">
            <v>Média</v>
          </cell>
        </row>
        <row r="39">
          <cell r="B39" t="str">
            <v>Anhembi</v>
          </cell>
          <cell r="C39">
            <v>3.9699074074074072E-3</v>
          </cell>
          <cell r="D39">
            <v>3.8541666666666668E-3</v>
          </cell>
          <cell r="E39">
            <v>4.8032407407407407E-3</v>
          </cell>
          <cell r="F39">
            <v>4.0972222222222226E-3</v>
          </cell>
          <cell r="G39">
            <v>4.7569444444444447E-3</v>
          </cell>
          <cell r="H39">
            <v>4.3518518518518515E-3</v>
          </cell>
          <cell r="I39">
            <v>4.340277777777778E-3</v>
          </cell>
          <cell r="J39">
            <v>3.1481481481481482E-3</v>
          </cell>
          <cell r="K39">
            <v>4.5254629629629629E-3</v>
          </cell>
          <cell r="L39">
            <v>3.1134259259259257E-3</v>
          </cell>
          <cell r="M39">
            <v>4.2476851851851851E-3</v>
          </cell>
          <cell r="N39">
            <v>3.414351851851852E-3</v>
          </cell>
          <cell r="O39">
            <v>4.0518904320987655E-3</v>
          </cell>
          <cell r="Q39" t="str">
            <v>Anhembi</v>
          </cell>
          <cell r="R39">
            <v>1.1180555555555556E-2</v>
          </cell>
          <cell r="S39">
            <v>8.3333333333333332E-3</v>
          </cell>
          <cell r="T39">
            <v>1.1145833333333334E-2</v>
          </cell>
          <cell r="U39">
            <v>1.1331018518518518E-2</v>
          </cell>
          <cell r="V39">
            <v>1.0185185185185184E-2</v>
          </cell>
          <cell r="W39">
            <v>1.0277777777777778E-2</v>
          </cell>
          <cell r="X39">
            <v>1.1296296296296296E-2</v>
          </cell>
          <cell r="Y39">
            <v>1.0092592592592592E-2</v>
          </cell>
          <cell r="Z39">
            <v>1.1990740740740739E-2</v>
          </cell>
          <cell r="AA39">
            <v>7.905092592592592E-3</v>
          </cell>
          <cell r="AB39">
            <v>1.1064814814814814E-2</v>
          </cell>
          <cell r="AC39">
            <v>1.1307870370370371E-2</v>
          </cell>
          <cell r="AD39">
            <v>1.1990740740740739E-2</v>
          </cell>
          <cell r="AF39" t="str">
            <v>Anhembi</v>
          </cell>
          <cell r="AG39">
            <v>6.7129629629629622E-3</v>
          </cell>
          <cell r="AH39">
            <v>8.4606481481481494E-3</v>
          </cell>
          <cell r="AI39">
            <v>6.5972222222222222E-3</v>
          </cell>
          <cell r="AJ39">
            <v>7.0486111111111105E-3</v>
          </cell>
          <cell r="AK39">
            <v>7.0254629629629634E-3</v>
          </cell>
          <cell r="AL39">
            <v>7.1180555555555554E-3</v>
          </cell>
          <cell r="AM39">
            <v>6.5972222222222222E-3</v>
          </cell>
          <cell r="AN39">
            <v>6.9907407407407409E-3</v>
          </cell>
          <cell r="AO39">
            <v>7.2453703703703708E-3</v>
          </cell>
          <cell r="AP39">
            <v>7.4652777777777781E-3</v>
          </cell>
          <cell r="AQ39">
            <v>7.858796296296296E-3</v>
          </cell>
          <cell r="AR39">
            <v>8.0671296296296307E-3</v>
          </cell>
          <cell r="AS39">
            <v>7.2656250000000004E-3</v>
          </cell>
        </row>
        <row r="40">
          <cell r="B40" t="str">
            <v>Centro</v>
          </cell>
          <cell r="C40">
            <v>3.3101851851851851E-3</v>
          </cell>
          <cell r="D40">
            <v>5.3356481481481484E-3</v>
          </cell>
          <cell r="E40">
            <v>4.7453703703703703E-3</v>
          </cell>
          <cell r="F40">
            <v>4.8611111111111112E-3</v>
          </cell>
          <cell r="G40">
            <v>6.5046296296296302E-3</v>
          </cell>
          <cell r="H40">
            <v>3.6921296296296298E-3</v>
          </cell>
          <cell r="I40">
            <v>3.8773148148148143E-3</v>
          </cell>
          <cell r="J40">
            <v>3.37962962962963E-3</v>
          </cell>
          <cell r="K40">
            <v>3.1597222222222222E-3</v>
          </cell>
          <cell r="L40">
            <v>2.685185185185185E-3</v>
          </cell>
          <cell r="M40">
            <v>2.7430555555555559E-3</v>
          </cell>
          <cell r="N40">
            <v>2.6041666666666665E-3</v>
          </cell>
          <cell r="O40">
            <v>3.9081790123456786E-3</v>
          </cell>
          <cell r="Q40" t="str">
            <v>Centro</v>
          </cell>
          <cell r="R40">
            <v>8.7500000000000008E-3</v>
          </cell>
          <cell r="S40">
            <v>1.5243055555555557E-2</v>
          </cell>
          <cell r="T40">
            <v>1.7372685185185185E-2</v>
          </cell>
          <cell r="U40">
            <v>1.7025462962962961E-2</v>
          </cell>
          <cell r="V40">
            <v>1.1898148148148149E-2</v>
          </cell>
          <cell r="W40">
            <v>1.0023148148148147E-2</v>
          </cell>
          <cell r="X40">
            <v>1.3715277777777778E-2</v>
          </cell>
          <cell r="Y40">
            <v>1.2604166666666666E-2</v>
          </cell>
          <cell r="Z40">
            <v>1.1307870370370371E-2</v>
          </cell>
          <cell r="AA40">
            <v>8.3333333333333332E-3</v>
          </cell>
          <cell r="AB40">
            <v>1.1527777777777777E-2</v>
          </cell>
          <cell r="AC40">
            <v>9.9074074074074082E-3</v>
          </cell>
          <cell r="AD40">
            <v>1.7372685185185185E-2</v>
          </cell>
          <cell r="AF40" t="str">
            <v>Centro</v>
          </cell>
          <cell r="AG40">
            <v>5.7175925925925927E-3</v>
          </cell>
          <cell r="AH40">
            <v>6.122685185185185E-3</v>
          </cell>
          <cell r="AI40">
            <v>6.1574074074074074E-3</v>
          </cell>
          <cell r="AJ40">
            <v>6.145833333333333E-3</v>
          </cell>
          <cell r="AK40">
            <v>7.3379629629629628E-3</v>
          </cell>
          <cell r="AL40">
            <v>6.7013888888888887E-3</v>
          </cell>
          <cell r="AM40">
            <v>5.2430555555555555E-3</v>
          </cell>
          <cell r="AN40">
            <v>5.5208333333333333E-3</v>
          </cell>
          <cell r="AO40">
            <v>5.2199074074074066E-3</v>
          </cell>
          <cell r="AP40">
            <v>5.9375000000000001E-3</v>
          </cell>
          <cell r="AQ40">
            <v>7.3032407407407412E-3</v>
          </cell>
          <cell r="AR40">
            <v>5.5671296296296302E-3</v>
          </cell>
          <cell r="AS40">
            <v>6.0812114197530869E-3</v>
          </cell>
        </row>
        <row r="41">
          <cell r="B41" t="str">
            <v>Grande ABC</v>
          </cell>
          <cell r="C41">
            <v>5.5324074074074069E-3</v>
          </cell>
          <cell r="D41">
            <v>6.5624999999999998E-3</v>
          </cell>
          <cell r="E41">
            <v>5.5324074074074069E-3</v>
          </cell>
          <cell r="F41">
            <v>5.208333333333333E-3</v>
          </cell>
          <cell r="G41">
            <v>4.6874999999999998E-3</v>
          </cell>
          <cell r="H41">
            <v>5.1273148148148146E-3</v>
          </cell>
          <cell r="I41">
            <v>5.8564814814814825E-3</v>
          </cell>
          <cell r="J41">
            <v>6.4467592592592597E-3</v>
          </cell>
          <cell r="K41">
            <v>5.2662037037037035E-3</v>
          </cell>
          <cell r="L41">
            <v>5.8796296296296296E-3</v>
          </cell>
          <cell r="M41">
            <v>6.5046296296296302E-3</v>
          </cell>
          <cell r="N41">
            <v>7.3495370370370372E-3</v>
          </cell>
          <cell r="O41">
            <v>5.8294753086419763E-3</v>
          </cell>
          <cell r="Q41" t="str">
            <v>Grande ABC</v>
          </cell>
          <cell r="R41">
            <v>1.3483796296296298E-2</v>
          </cell>
          <cell r="S41">
            <v>1.5613425925925926E-2</v>
          </cell>
          <cell r="T41">
            <v>1.4641203703703703E-2</v>
          </cell>
          <cell r="U41">
            <v>1.5625E-2</v>
          </cell>
          <cell r="V41">
            <v>1.2546296296296297E-2</v>
          </cell>
          <cell r="W41">
            <v>1.5960648148148151E-2</v>
          </cell>
          <cell r="X41">
            <v>1.4444444444444446E-2</v>
          </cell>
          <cell r="Y41">
            <v>1.6481481481481482E-2</v>
          </cell>
          <cell r="Z41">
            <v>1.3344907407407408E-2</v>
          </cell>
          <cell r="AA41">
            <v>1.7650462962962962E-2</v>
          </cell>
          <cell r="AB41">
            <v>2.0937500000000001E-2</v>
          </cell>
          <cell r="AC41">
            <v>2.1423611111111112E-2</v>
          </cell>
          <cell r="AD41">
            <v>2.1423611111111112E-2</v>
          </cell>
          <cell r="AF41" t="str">
            <v>Grande ABC</v>
          </cell>
          <cell r="AG41">
            <v>5.1967592592592595E-3</v>
          </cell>
          <cell r="AH41">
            <v>6.7013888888888887E-3</v>
          </cell>
          <cell r="AI41">
            <v>6.9791666666666674E-3</v>
          </cell>
          <cell r="AJ41">
            <v>7.0717592592592594E-3</v>
          </cell>
          <cell r="AK41">
            <v>6.7939814814814816E-3</v>
          </cell>
          <cell r="AL41">
            <v>6.6435185185185182E-3</v>
          </cell>
          <cell r="AM41">
            <v>6.828703703703704E-3</v>
          </cell>
          <cell r="AN41">
            <v>7.2337962962962963E-3</v>
          </cell>
          <cell r="AO41">
            <v>7.1412037037037043E-3</v>
          </cell>
          <cell r="AP41">
            <v>6.7939814814814816E-3</v>
          </cell>
          <cell r="AQ41">
            <v>6.4004629629629628E-3</v>
          </cell>
          <cell r="AR41">
            <v>6.6087962962962966E-3</v>
          </cell>
          <cell r="AS41">
            <v>6.6994598765432109E-3</v>
          </cell>
        </row>
        <row r="42">
          <cell r="B42" t="str">
            <v>Leste</v>
          </cell>
          <cell r="C42">
            <v>7.4189814814814813E-3</v>
          </cell>
          <cell r="D42">
            <v>6.4583333333333333E-3</v>
          </cell>
          <cell r="E42">
            <v>7.905092592592592E-3</v>
          </cell>
          <cell r="F42">
            <v>5.9837962962962961E-3</v>
          </cell>
          <cell r="G42">
            <v>7.4537037037037028E-3</v>
          </cell>
          <cell r="H42">
            <v>5.5092592592592589E-3</v>
          </cell>
          <cell r="I42">
            <v>4.1203703703703706E-3</v>
          </cell>
          <cell r="J42">
            <v>2.5578703703703705E-3</v>
          </cell>
          <cell r="K42">
            <v>3.425925925925926E-3</v>
          </cell>
          <cell r="L42">
            <v>3.3449074074074071E-3</v>
          </cell>
          <cell r="M42">
            <v>3.0555555555555557E-3</v>
          </cell>
          <cell r="N42">
            <v>4.0509259259259257E-3</v>
          </cell>
          <cell r="O42">
            <v>5.1070601851851841E-3</v>
          </cell>
          <cell r="Q42" t="str">
            <v>Leste</v>
          </cell>
          <cell r="R42">
            <v>1.8587962962962962E-2</v>
          </cell>
          <cell r="S42">
            <v>1.6793981481481483E-2</v>
          </cell>
          <cell r="T42">
            <v>1.5046296296296295E-2</v>
          </cell>
          <cell r="U42">
            <v>1.5046296296296295E-2</v>
          </cell>
          <cell r="V42">
            <v>2.0081018518518519E-2</v>
          </cell>
          <cell r="W42">
            <v>1.3761574074074074E-2</v>
          </cell>
          <cell r="X42">
            <v>1.0462962962962964E-2</v>
          </cell>
          <cell r="Y42">
            <v>7.7662037037037031E-3</v>
          </cell>
          <cell r="Z42">
            <v>1.1932870370370371E-2</v>
          </cell>
          <cell r="AA42">
            <v>9.2708333333333341E-3</v>
          </cell>
          <cell r="AB42">
            <v>1.0717592592592593E-2</v>
          </cell>
          <cell r="AC42">
            <v>1.2638888888888889E-2</v>
          </cell>
          <cell r="AD42">
            <v>2.0613425925925927E-2</v>
          </cell>
          <cell r="AF42" t="str">
            <v>Leste</v>
          </cell>
          <cell r="AG42">
            <v>7.858796296296296E-3</v>
          </cell>
          <cell r="AH42">
            <v>8.1597222222222227E-3</v>
          </cell>
          <cell r="AI42">
            <v>8.0671296296296307E-3</v>
          </cell>
          <cell r="AJ42">
            <v>8.0439814814814818E-3</v>
          </cell>
          <cell r="AK42">
            <v>8.4143518518518517E-3</v>
          </cell>
          <cell r="AL42">
            <v>8.6921296296296312E-3</v>
          </cell>
          <cell r="AM42">
            <v>7.7083333333333335E-3</v>
          </cell>
          <cell r="AN42">
            <v>7.8935185185185185E-3</v>
          </cell>
          <cell r="AO42">
            <v>7.2685185185185188E-3</v>
          </cell>
          <cell r="AP42">
            <v>7.789351851851852E-3</v>
          </cell>
          <cell r="AQ42">
            <v>7.719907407407408E-3</v>
          </cell>
          <cell r="AR42">
            <v>8.3333333333333332E-3</v>
          </cell>
          <cell r="AS42">
            <v>7.995756172839508E-3</v>
          </cell>
        </row>
        <row r="43">
          <cell r="B43" t="str">
            <v>Oeste</v>
          </cell>
          <cell r="C43">
            <v>4.2824074074074075E-3</v>
          </cell>
          <cell r="D43">
            <v>6.3657407407407404E-3</v>
          </cell>
          <cell r="E43">
            <v>4.9305555555555552E-3</v>
          </cell>
          <cell r="F43">
            <v>5.0000000000000001E-3</v>
          </cell>
          <cell r="G43">
            <v>4.3518518518518515E-3</v>
          </cell>
          <cell r="H43">
            <v>4.1435185185185186E-3</v>
          </cell>
          <cell r="I43">
            <v>4.5486111111111109E-3</v>
          </cell>
          <cell r="J43">
            <v>3.3217592592592591E-3</v>
          </cell>
          <cell r="K43">
            <v>3.0902777777777782E-3</v>
          </cell>
          <cell r="L43">
            <v>2.5694444444444445E-3</v>
          </cell>
          <cell r="M43">
            <v>2.4768518518518516E-3</v>
          </cell>
          <cell r="N43">
            <v>2.1180555555555553E-3</v>
          </cell>
          <cell r="O43">
            <v>3.9332561728395062E-3</v>
          </cell>
          <cell r="Q43" t="str">
            <v>Oeste</v>
          </cell>
          <cell r="R43">
            <v>1.1516203703703702E-2</v>
          </cell>
          <cell r="S43">
            <v>1.5902777777777776E-2</v>
          </cell>
          <cell r="T43">
            <v>1.9421296296296294E-2</v>
          </cell>
          <cell r="U43">
            <v>1.7939814814814815E-2</v>
          </cell>
          <cell r="V43">
            <v>1.3993055555555555E-2</v>
          </cell>
          <cell r="W43">
            <v>1.1145833333333334E-2</v>
          </cell>
          <cell r="X43">
            <v>1.082175925925926E-2</v>
          </cell>
          <cell r="Y43">
            <v>9.9768518518518531E-3</v>
          </cell>
          <cell r="Z43">
            <v>8.3564814814814804E-3</v>
          </cell>
          <cell r="AA43">
            <v>7.3263888888888892E-3</v>
          </cell>
          <cell r="AB43">
            <v>7.3842592592592597E-3</v>
          </cell>
          <cell r="AC43">
            <v>7.2453703703703708E-3</v>
          </cell>
          <cell r="AD43">
            <v>1.9421296296296294E-2</v>
          </cell>
          <cell r="AF43" t="str">
            <v>Oeste</v>
          </cell>
          <cell r="AG43">
            <v>6.238425925925925E-3</v>
          </cell>
          <cell r="AH43">
            <v>6.782407407407408E-3</v>
          </cell>
          <cell r="AI43">
            <v>6.4814814814814813E-3</v>
          </cell>
          <cell r="AJ43">
            <v>6.8981481481481489E-3</v>
          </cell>
          <cell r="AK43">
            <v>4.3518518518518515E-3</v>
          </cell>
          <cell r="AL43">
            <v>6.3541666666666668E-3</v>
          </cell>
          <cell r="AM43">
            <v>6.5162037037037037E-3</v>
          </cell>
          <cell r="AN43">
            <v>6.2847222222222228E-3</v>
          </cell>
          <cell r="AO43">
            <v>6.7592592592592591E-3</v>
          </cell>
          <cell r="AP43">
            <v>6.6550925925925935E-3</v>
          </cell>
          <cell r="AQ43">
            <v>6.6203703703703702E-3</v>
          </cell>
          <cell r="AR43">
            <v>6.1805555555555563E-3</v>
          </cell>
          <cell r="AS43">
            <v>6.5268132716049384E-3</v>
          </cell>
        </row>
        <row r="44">
          <cell r="B44" t="str">
            <v>SP Sul</v>
          </cell>
          <cell r="C44">
            <v>8.7847222222222233E-3</v>
          </cell>
          <cell r="D44">
            <v>9.2939814814814812E-3</v>
          </cell>
          <cell r="E44">
            <v>8.8541666666666664E-3</v>
          </cell>
          <cell r="F44">
            <v>4.5717592592592589E-3</v>
          </cell>
          <cell r="G44">
            <v>3.6111111111111114E-3</v>
          </cell>
          <cell r="H44">
            <v>4.2245370370370371E-3</v>
          </cell>
          <cell r="I44">
            <v>5.4398148148148149E-3</v>
          </cell>
          <cell r="J44">
            <v>3.9351851851851857E-3</v>
          </cell>
          <cell r="K44">
            <v>6.1574074074074074E-3</v>
          </cell>
          <cell r="L44">
            <v>4.8263888888888887E-3</v>
          </cell>
          <cell r="M44">
            <v>5.8912037037037032E-3</v>
          </cell>
          <cell r="N44">
            <v>4.8379629629629632E-3</v>
          </cell>
          <cell r="O44">
            <v>5.8690200617283949E-3</v>
          </cell>
          <cell r="Q44" t="str">
            <v>SP Sul</v>
          </cell>
          <cell r="R44">
            <v>2.1331018518518517E-2</v>
          </cell>
          <cell r="S44">
            <v>2.2268518518518521E-2</v>
          </cell>
          <cell r="T44">
            <v>2.1388888888888888E-2</v>
          </cell>
          <cell r="U44">
            <v>1.5046296296296295E-2</v>
          </cell>
          <cell r="V44">
            <v>1.2280092592592592E-2</v>
          </cell>
          <cell r="W44">
            <v>1.0335648148148148E-2</v>
          </cell>
          <cell r="X44">
            <v>1.4328703703703703E-2</v>
          </cell>
          <cell r="Y44">
            <v>1.1064814814814814E-2</v>
          </cell>
          <cell r="Z44">
            <v>1.818287037037037E-2</v>
          </cell>
          <cell r="AA44">
            <v>1.5613425925925926E-2</v>
          </cell>
          <cell r="AB44">
            <v>1.7939814814814815E-2</v>
          </cell>
          <cell r="AC44">
            <v>1.4571759259259258E-2</v>
          </cell>
          <cell r="AD44">
            <v>2.2268518518518521E-2</v>
          </cell>
          <cell r="AF44" t="str">
            <v>SP Sul</v>
          </cell>
          <cell r="AG44">
            <v>7.1875000000000003E-3</v>
          </cell>
          <cell r="AH44">
            <v>6.7708333333333336E-3</v>
          </cell>
          <cell r="AI44">
            <v>6.782407407407408E-3</v>
          </cell>
          <cell r="AJ44">
            <v>6.9675925925925921E-3</v>
          </cell>
          <cell r="AK44">
            <v>6.7361111111111103E-3</v>
          </cell>
          <cell r="AL44">
            <v>6.7476851851851856E-3</v>
          </cell>
          <cell r="AM44">
            <v>7.1643518518518514E-3</v>
          </cell>
          <cell r="AN44">
            <v>6.9675925925925921E-3</v>
          </cell>
          <cell r="AO44">
            <v>6.8055555555555569E-3</v>
          </cell>
          <cell r="AP44">
            <v>7.3495370370370372E-3</v>
          </cell>
          <cell r="AQ44">
            <v>7.0601851851851841E-3</v>
          </cell>
          <cell r="AR44">
            <v>7.0486111111111105E-3</v>
          </cell>
          <cell r="AS44">
            <v>6.9656635802469143E-3</v>
          </cell>
        </row>
        <row r="45">
          <cell r="B45" t="str">
            <v>Eletropaulo</v>
          </cell>
          <cell r="C45">
            <v>5.4629629629629637E-3</v>
          </cell>
          <cell r="D45">
            <v>6.3541666666666668E-3</v>
          </cell>
          <cell r="E45">
            <v>5.9722222222222225E-3</v>
          </cell>
          <cell r="F45">
            <v>4.9884259259259265E-3</v>
          </cell>
          <cell r="G45">
            <v>5.1041666666666666E-3</v>
          </cell>
          <cell r="H45">
            <v>4.5717592592592589E-3</v>
          </cell>
          <cell r="I45">
            <v>4.8379629629629632E-3</v>
          </cell>
          <cell r="J45">
            <v>4.1203703703703706E-3</v>
          </cell>
          <cell r="K45">
            <v>4.3287037037037035E-3</v>
          </cell>
          <cell r="L45">
            <v>3.9467592592592592E-3</v>
          </cell>
          <cell r="M45">
            <v>4.3518518518518515E-3</v>
          </cell>
          <cell r="N45">
            <v>4.3750000000000004E-3</v>
          </cell>
          <cell r="O45">
            <v>4.8678626543209877E-3</v>
          </cell>
          <cell r="Q45" t="str">
            <v>Eletropaulo</v>
          </cell>
          <cell r="R45">
            <v>2.1331018518518517E-2</v>
          </cell>
          <cell r="S45">
            <v>2.2268518518518521E-2</v>
          </cell>
          <cell r="T45">
            <v>2.1388888888888888E-2</v>
          </cell>
          <cell r="U45">
            <v>1.7939814814814815E-2</v>
          </cell>
          <cell r="V45">
            <v>2.0081018518518519E-2</v>
          </cell>
          <cell r="W45">
            <v>1.5960648148148151E-2</v>
          </cell>
          <cell r="X45">
            <v>1.4444444444444446E-2</v>
          </cell>
          <cell r="Y45">
            <v>1.6481481481481482E-2</v>
          </cell>
          <cell r="Z45">
            <v>1.818287037037037E-2</v>
          </cell>
          <cell r="AA45">
            <v>1.7650462962962962E-2</v>
          </cell>
          <cell r="AB45">
            <v>2.0937500000000001E-2</v>
          </cell>
          <cell r="AC45">
            <v>2.1423611111111112E-2</v>
          </cell>
          <cell r="AD45">
            <v>2.2268518518518521E-2</v>
          </cell>
          <cell r="AF45" t="str">
            <v>Eletropaulo</v>
          </cell>
          <cell r="AG45">
            <v>6.2962962962962964E-3</v>
          </cell>
          <cell r="AH45">
            <v>7.0717592592592594E-3</v>
          </cell>
          <cell r="AI45">
            <v>6.8402777777777776E-3</v>
          </cell>
          <cell r="AJ45">
            <v>7.0254629629629634E-3</v>
          </cell>
          <cell r="AK45">
            <v>7.0601851851851841E-3</v>
          </cell>
          <cell r="AL45">
            <v>6.9444444444444441E-3</v>
          </cell>
          <cell r="AM45">
            <v>6.6898148148148142E-3</v>
          </cell>
          <cell r="AN45">
            <v>6.8402777777777776E-3</v>
          </cell>
          <cell r="AO45">
            <v>6.7939814814814816E-3</v>
          </cell>
          <cell r="AP45">
            <v>6.9444444444444441E-3</v>
          </cell>
          <cell r="AQ45">
            <v>7.0254629629629634E-3</v>
          </cell>
          <cell r="AR45">
            <v>6.8634259259259256E-3</v>
          </cell>
          <cell r="AS45">
            <v>6.8663194444444457E-3</v>
          </cell>
        </row>
        <row r="46">
          <cell r="B46">
            <v>3735.8429999999998</v>
          </cell>
          <cell r="C46">
            <v>3865.8820000000001</v>
          </cell>
          <cell r="D46">
            <v>5316.067</v>
          </cell>
          <cell r="E46">
            <v>4168.4690000000001</v>
          </cell>
          <cell r="F46">
            <v>4671.9949999999999</v>
          </cell>
          <cell r="G46">
            <v>4431.3999999999996</v>
          </cell>
          <cell r="H46">
            <v>3672.8510000000001</v>
          </cell>
          <cell r="I46">
            <v>5305.3389999999999</v>
          </cell>
          <cell r="J46">
            <v>4003.4659999999999</v>
          </cell>
          <cell r="K46">
            <v>3367.3820000000001</v>
          </cell>
          <cell r="L46">
            <v>1635.451</v>
          </cell>
          <cell r="M46">
            <v>2346.625</v>
          </cell>
          <cell r="N46">
            <v>46520.77</v>
          </cell>
        </row>
        <row r="47">
          <cell r="B47" t="str">
            <v>Tempo Médio de Espera</v>
          </cell>
          <cell r="C47">
            <v>261.072</v>
          </cell>
          <cell r="D47">
            <v>807.55650000000003</v>
          </cell>
          <cell r="E47">
            <v>1327.5282999999999</v>
          </cell>
          <cell r="F47">
            <v>1644.9655</v>
          </cell>
          <cell r="G47">
            <v>1977.8285000000001</v>
          </cell>
          <cell r="H47">
            <v>2085.8285000000001</v>
          </cell>
          <cell r="I47">
            <v>2538.5990000000002</v>
          </cell>
          <cell r="J47">
            <v>4242.0214999999998</v>
          </cell>
          <cell r="K47">
            <v>4109.8905000000004</v>
          </cell>
          <cell r="L47">
            <v>4103.0029999999997</v>
          </cell>
          <cell r="M47">
            <v>5473.9754999999996</v>
          </cell>
          <cell r="N47">
            <v>28612.869300000002</v>
          </cell>
          <cell r="Q47" t="str">
            <v>T90</v>
          </cell>
          <cell r="AF47" t="str">
            <v>TMA</v>
          </cell>
        </row>
        <row r="48">
          <cell r="B48" t="str">
            <v>TOI</v>
          </cell>
          <cell r="C48" t="str">
            <v>Jan</v>
          </cell>
          <cell r="D48" t="str">
            <v>Fev</v>
          </cell>
          <cell r="E48" t="str">
            <v>Mar</v>
          </cell>
          <cell r="F48" t="str">
            <v>Abr</v>
          </cell>
          <cell r="G48" t="str">
            <v>Mai</v>
          </cell>
          <cell r="H48" t="str">
            <v>Jun</v>
          </cell>
          <cell r="I48" t="str">
            <v>Jul</v>
          </cell>
          <cell r="J48" t="str">
            <v>Ago</v>
          </cell>
          <cell r="K48" t="str">
            <v>Set</v>
          </cell>
          <cell r="L48" t="str">
            <v>Out</v>
          </cell>
          <cell r="M48" t="str">
            <v>Nov</v>
          </cell>
          <cell r="N48" t="str">
            <v>Dez</v>
          </cell>
          <cell r="O48" t="str">
            <v>Média</v>
          </cell>
          <cell r="Q48" t="str">
            <v>TOI</v>
          </cell>
          <cell r="R48" t="str">
            <v>Jan</v>
          </cell>
          <cell r="S48" t="str">
            <v>Fev</v>
          </cell>
          <cell r="T48" t="str">
            <v>Mar</v>
          </cell>
          <cell r="U48" t="str">
            <v>Abr</v>
          </cell>
          <cell r="V48" t="str">
            <v>Mai</v>
          </cell>
          <cell r="W48" t="str">
            <v>Jun</v>
          </cell>
          <cell r="X48" t="str">
            <v>Jul</v>
          </cell>
          <cell r="Y48" t="str">
            <v>Ago</v>
          </cell>
          <cell r="Z48" t="str">
            <v>Set</v>
          </cell>
          <cell r="AA48" t="str">
            <v>Out</v>
          </cell>
          <cell r="AB48" t="str">
            <v>Nov</v>
          </cell>
          <cell r="AC48" t="str">
            <v>Dez</v>
          </cell>
          <cell r="AD48" t="str">
            <v>Média</v>
          </cell>
          <cell r="AF48" t="str">
            <v>TOI</v>
          </cell>
          <cell r="AG48" t="str">
            <v>Jan</v>
          </cell>
          <cell r="AH48" t="str">
            <v>Fev</v>
          </cell>
          <cell r="AI48" t="str">
            <v>Mar</v>
          </cell>
          <cell r="AJ48" t="str">
            <v>Abr</v>
          </cell>
          <cell r="AK48" t="str">
            <v>Mai</v>
          </cell>
          <cell r="AL48" t="str">
            <v>Jun</v>
          </cell>
          <cell r="AM48" t="str">
            <v>Jul</v>
          </cell>
          <cell r="AN48" t="str">
            <v>Ago</v>
          </cell>
          <cell r="AO48" t="str">
            <v>Set</v>
          </cell>
          <cell r="AP48" t="str">
            <v>Out</v>
          </cell>
          <cell r="AQ48" t="str">
            <v>Nov</v>
          </cell>
          <cell r="AR48" t="str">
            <v>Dez</v>
          </cell>
          <cell r="AS48" t="str">
            <v>Média</v>
          </cell>
        </row>
        <row r="49">
          <cell r="B49" t="str">
            <v>Anhembi</v>
          </cell>
          <cell r="C49">
            <v>1.3877314814814815E-2</v>
          </cell>
          <cell r="D49">
            <v>1.2870370370370372E-2</v>
          </cell>
          <cell r="E49">
            <v>1.0844907407407407E-2</v>
          </cell>
          <cell r="F49">
            <v>1.7060185185185185E-2</v>
          </cell>
          <cell r="G49">
            <v>1.3125E-2</v>
          </cell>
          <cell r="H49">
            <v>9.8611111111111104E-3</v>
          </cell>
          <cell r="I49">
            <v>8.3333333333333332E-3</v>
          </cell>
          <cell r="J49">
            <v>5.7407407407407416E-3</v>
          </cell>
          <cell r="K49">
            <v>6.4583333333333333E-3</v>
          </cell>
          <cell r="L49">
            <v>4.5949074074074078E-3</v>
          </cell>
          <cell r="M49">
            <v>6.2615740740740748E-3</v>
          </cell>
          <cell r="N49">
            <v>4.409722222222222E-3</v>
          </cell>
          <cell r="O49">
            <v>9.4531249999999997E-3</v>
          </cell>
          <cell r="Q49" t="str">
            <v>Anhembi</v>
          </cell>
          <cell r="R49">
            <v>2.7893518518518515E-2</v>
          </cell>
          <cell r="S49">
            <v>3.0023148148148149E-2</v>
          </cell>
          <cell r="T49">
            <v>2.5150462962962961E-2</v>
          </cell>
          <cell r="U49">
            <v>3.6180555555555556E-2</v>
          </cell>
          <cell r="V49">
            <v>3.8518518518518521E-2</v>
          </cell>
          <cell r="W49">
            <v>2.3958333333333331E-2</v>
          </cell>
          <cell r="X49">
            <v>2.3043981481481481E-2</v>
          </cell>
          <cell r="Y49">
            <v>1.8414351851851852E-2</v>
          </cell>
          <cell r="Z49">
            <v>1.7141203703703704E-2</v>
          </cell>
          <cell r="AA49">
            <v>1.3287037037037036E-2</v>
          </cell>
          <cell r="AB49">
            <v>1.758101851851852E-2</v>
          </cell>
          <cell r="AC49">
            <v>1.2025462962962962E-2</v>
          </cell>
          <cell r="AD49">
            <v>3.8518518518518521E-2</v>
          </cell>
          <cell r="AF49" t="str">
            <v>Anhembi</v>
          </cell>
        </row>
        <row r="50">
          <cell r="B50" t="str">
            <v>Centro</v>
          </cell>
          <cell r="C50">
            <v>8.3912037037037045E-3</v>
          </cell>
          <cell r="D50">
            <v>1.3622685185185184E-2</v>
          </cell>
          <cell r="E50">
            <v>9.1319444444444443E-3</v>
          </cell>
          <cell r="F50">
            <v>1.6261574074074074E-2</v>
          </cell>
          <cell r="G50">
            <v>1.3587962962962963E-2</v>
          </cell>
          <cell r="H50">
            <v>1.1817129629629629E-2</v>
          </cell>
          <cell r="I50">
            <v>1.0798611111111111E-2</v>
          </cell>
          <cell r="J50">
            <v>6.076388888888889E-3</v>
          </cell>
          <cell r="K50">
            <v>5.0925925925925921E-3</v>
          </cell>
          <cell r="L50">
            <v>2.1412037037037038E-3</v>
          </cell>
          <cell r="M50">
            <v>2.2106481481481478E-3</v>
          </cell>
          <cell r="N50">
            <v>3.8541666666666668E-3</v>
          </cell>
          <cell r="O50">
            <v>8.5821759259259254E-3</v>
          </cell>
          <cell r="Q50" t="str">
            <v>Centro</v>
          </cell>
          <cell r="R50">
            <v>0.05</v>
          </cell>
          <cell r="S50">
            <v>5.7638888888888885E-2</v>
          </cell>
          <cell r="T50">
            <v>0.05</v>
          </cell>
          <cell r="U50">
            <v>6.3194444444444442E-2</v>
          </cell>
          <cell r="V50">
            <v>6.805555555555555E-2</v>
          </cell>
          <cell r="W50">
            <v>3.1377314814814809E-2</v>
          </cell>
          <cell r="X50">
            <v>6.458333333333334E-2</v>
          </cell>
          <cell r="Y50">
            <v>5.486111111111111E-2</v>
          </cell>
          <cell r="Z50">
            <v>4.9305555555555554E-2</v>
          </cell>
          <cell r="AA50">
            <v>2.6388888888888889E-2</v>
          </cell>
          <cell r="AB50">
            <v>2.5694444444444447E-2</v>
          </cell>
          <cell r="AC50">
            <v>4.3969907407407409E-2</v>
          </cell>
          <cell r="AD50">
            <v>6.805555555555555E-2</v>
          </cell>
          <cell r="AF50" t="str">
            <v>Centro</v>
          </cell>
        </row>
        <row r="51">
          <cell r="B51" t="str">
            <v>Grande ABC</v>
          </cell>
          <cell r="C51">
            <v>9.6759259259259264E-3</v>
          </cell>
          <cell r="D51">
            <v>1.2488425925925925E-2</v>
          </cell>
          <cell r="E51">
            <v>1.0127314814814815E-2</v>
          </cell>
          <cell r="F51">
            <v>8.518518518518519E-3</v>
          </cell>
          <cell r="G51">
            <v>9.3055555555555548E-3</v>
          </cell>
          <cell r="H51">
            <v>7.1759259259259259E-3</v>
          </cell>
          <cell r="I51">
            <v>1.0289351851851852E-2</v>
          </cell>
          <cell r="J51">
            <v>6.4004629629629628E-3</v>
          </cell>
          <cell r="K51">
            <v>8.9351851851851866E-3</v>
          </cell>
          <cell r="L51">
            <v>6.7708333333333336E-3</v>
          </cell>
          <cell r="M51">
            <v>5.0231481481481481E-3</v>
          </cell>
          <cell r="N51">
            <v>4.7453703703703703E-3</v>
          </cell>
          <cell r="O51">
            <v>8.2880015432098778E-3</v>
          </cell>
          <cell r="Q51" t="str">
            <v>Grande ABC</v>
          </cell>
          <cell r="R51">
            <v>2.1284722222222222E-2</v>
          </cell>
          <cell r="S51">
            <v>2.5509259259259259E-2</v>
          </cell>
          <cell r="T51">
            <v>2.269675925925926E-2</v>
          </cell>
          <cell r="U51">
            <v>2.0729166666666667E-2</v>
          </cell>
          <cell r="V51">
            <v>2.462962962962963E-2</v>
          </cell>
          <cell r="W51">
            <v>1.6412037037037037E-2</v>
          </cell>
          <cell r="X51">
            <v>2.6921296296296294E-2</v>
          </cell>
          <cell r="Y51">
            <v>1.4594907407407405E-2</v>
          </cell>
          <cell r="Z51">
            <v>2.7442129629629632E-2</v>
          </cell>
          <cell r="AA51">
            <v>1.7048611111111112E-2</v>
          </cell>
          <cell r="AB51">
            <v>1.2962962962962963E-2</v>
          </cell>
          <cell r="AC51">
            <v>1.1956018518518517E-2</v>
          </cell>
          <cell r="AD51">
            <v>2.7442129629629632E-2</v>
          </cell>
          <cell r="AF51" t="str">
            <v>Grande ABC</v>
          </cell>
        </row>
        <row r="52">
          <cell r="B52" t="str">
            <v>Leste</v>
          </cell>
          <cell r="C52">
            <v>1.2997685185185183E-2</v>
          </cell>
          <cell r="D52">
            <v>2.6770833333333331E-2</v>
          </cell>
          <cell r="E52">
            <v>1.8599537037037036E-2</v>
          </cell>
          <cell r="F52">
            <v>5.7141203703703708E-2</v>
          </cell>
          <cell r="G52">
            <v>6.3495370370370369E-2</v>
          </cell>
          <cell r="H52">
            <v>2.0821759259259259E-2</v>
          </cell>
          <cell r="I52">
            <v>1.6273148148148148E-2</v>
          </cell>
          <cell r="J52">
            <v>4.4305555555555549E-2</v>
          </cell>
          <cell r="K52">
            <v>2.4282407407407409E-2</v>
          </cell>
          <cell r="L52">
            <v>2.3321759259259261E-2</v>
          </cell>
          <cell r="M52">
            <v>1.8229166666666668E-2</v>
          </cell>
          <cell r="N52">
            <v>1.6099537037037037E-2</v>
          </cell>
          <cell r="O52">
            <v>2.8528163580246915E-2</v>
          </cell>
          <cell r="Q52" t="str">
            <v>Leste</v>
          </cell>
          <cell r="R52">
            <v>4.3576388888888894E-2</v>
          </cell>
          <cell r="S52">
            <v>6.3437499999999994E-2</v>
          </cell>
          <cell r="T52">
            <v>4.925925925925926E-2</v>
          </cell>
          <cell r="U52">
            <v>0.14149305555555555</v>
          </cell>
          <cell r="V52">
            <v>0.15587962962962962</v>
          </cell>
          <cell r="W52">
            <v>5.5358796296296288E-2</v>
          </cell>
          <cell r="X52">
            <v>4.0127314814814817E-2</v>
          </cell>
          <cell r="Y52">
            <v>9.4733796296296302E-2</v>
          </cell>
          <cell r="Z52">
            <v>6.0173611111111108E-2</v>
          </cell>
          <cell r="AA52">
            <v>5.6724537037037039E-2</v>
          </cell>
          <cell r="AB52">
            <v>3.8877314814814816E-2</v>
          </cell>
          <cell r="AC52">
            <v>3.965277777777778E-2</v>
          </cell>
          <cell r="AD52">
            <v>0.15587962962962962</v>
          </cell>
          <cell r="AF52" t="str">
            <v>Leste</v>
          </cell>
        </row>
        <row r="53">
          <cell r="B53" t="str">
            <v>Oeste</v>
          </cell>
          <cell r="C53">
            <v>7.8125E-3</v>
          </cell>
          <cell r="D53">
            <v>1.0543981481481481E-2</v>
          </cell>
          <cell r="E53">
            <v>1.0081018518518519E-2</v>
          </cell>
          <cell r="F53">
            <v>1.105324074074074E-2</v>
          </cell>
          <cell r="G53">
            <v>8.4143518518518517E-3</v>
          </cell>
          <cell r="H53">
            <v>8.5879629629629622E-3</v>
          </cell>
          <cell r="I53">
            <v>7.8125E-3</v>
          </cell>
          <cell r="J53">
            <v>8.773148148148148E-3</v>
          </cell>
          <cell r="K53">
            <v>9.6990740740740735E-3</v>
          </cell>
          <cell r="L53">
            <v>7.4652777777777781E-3</v>
          </cell>
          <cell r="M53">
            <v>5.37037037037037E-3</v>
          </cell>
          <cell r="N53">
            <v>2.8703703703703708E-3</v>
          </cell>
          <cell r="O53">
            <v>8.2069830246913576E-3</v>
          </cell>
          <cell r="Q53" t="str">
            <v>Oeste</v>
          </cell>
          <cell r="R53">
            <v>1.6828703703703703E-2</v>
          </cell>
          <cell r="S53">
            <v>2.6851851851851849E-2</v>
          </cell>
          <cell r="T53">
            <v>2.9282407407407406E-2</v>
          </cell>
          <cell r="U53">
            <v>3.3391203703703708E-2</v>
          </cell>
          <cell r="V53">
            <v>2.6412037037037036E-2</v>
          </cell>
          <cell r="W53">
            <v>2.6793981481481485E-2</v>
          </cell>
          <cell r="X53">
            <v>2.5231481481481483E-2</v>
          </cell>
          <cell r="Y53">
            <v>3.1284722222222221E-2</v>
          </cell>
          <cell r="Z53">
            <v>2.9583333333333336E-2</v>
          </cell>
          <cell r="AA53">
            <v>2.4293981481481482E-2</v>
          </cell>
          <cell r="AB53">
            <v>2.2037037037037036E-2</v>
          </cell>
          <cell r="AC53">
            <v>1.2372685185185186E-2</v>
          </cell>
          <cell r="AD53">
            <v>3.3391203703703708E-2</v>
          </cell>
          <cell r="AF53" t="str">
            <v>Oeste</v>
          </cell>
        </row>
        <row r="54">
          <cell r="B54" t="str">
            <v>SP Sul</v>
          </cell>
          <cell r="C54">
            <v>9.1435185185185178E-3</v>
          </cell>
          <cell r="D54">
            <v>1.9907407407407408E-2</v>
          </cell>
          <cell r="E54">
            <v>1.1400462962962965E-2</v>
          </cell>
          <cell r="F54">
            <v>1.1111111111111112E-2</v>
          </cell>
          <cell r="G54">
            <v>1.1319444444444444E-2</v>
          </cell>
          <cell r="H54">
            <v>1.6296296296296295E-2</v>
          </cell>
          <cell r="I54">
            <v>1.329861111111111E-2</v>
          </cell>
          <cell r="J54">
            <v>1.7291666666666667E-2</v>
          </cell>
          <cell r="K54">
            <v>2.0393518518518519E-2</v>
          </cell>
          <cell r="L54">
            <v>1.087962962962963E-2</v>
          </cell>
          <cell r="M54">
            <v>1.1608796296296296E-2</v>
          </cell>
          <cell r="N54">
            <v>5.0810185185185186E-3</v>
          </cell>
          <cell r="O54">
            <v>1.3144290123456791E-2</v>
          </cell>
          <cell r="Q54" t="str">
            <v>SP Sul</v>
          </cell>
          <cell r="R54">
            <v>1.2372685185185186E-2</v>
          </cell>
          <cell r="S54">
            <v>2.375E-2</v>
          </cell>
          <cell r="T54">
            <v>2.3055555555555555E-2</v>
          </cell>
          <cell r="U54">
            <v>1.9444444444444445E-2</v>
          </cell>
          <cell r="V54">
            <v>2.5462962962962962E-2</v>
          </cell>
          <cell r="W54">
            <v>3.2916666666666664E-2</v>
          </cell>
          <cell r="X54">
            <v>2.960648148148148E-2</v>
          </cell>
          <cell r="Y54">
            <v>3.0752314814814816E-2</v>
          </cell>
          <cell r="Z54">
            <v>3.8518518518518521E-2</v>
          </cell>
          <cell r="AA54">
            <v>2.5694444444444447E-2</v>
          </cell>
          <cell r="AB54">
            <v>2.9479166666666667E-2</v>
          </cell>
          <cell r="AC54">
            <v>1.2025462962962962E-2</v>
          </cell>
          <cell r="AD54">
            <v>3.8518518518518521E-2</v>
          </cell>
          <cell r="AF54" t="str">
            <v>SP Sul</v>
          </cell>
        </row>
        <row r="55">
          <cell r="B55" t="str">
            <v>Eletropaulo</v>
          </cell>
          <cell r="C55">
            <v>9.9652777777777778E-3</v>
          </cell>
          <cell r="D55">
            <v>1.525462962962963E-2</v>
          </cell>
          <cell r="E55">
            <v>1.1481481481481483E-2</v>
          </cell>
          <cell r="F55">
            <v>1.7592592592592594E-2</v>
          </cell>
          <cell r="G55">
            <v>1.667824074074074E-2</v>
          </cell>
          <cell r="H55">
            <v>1.113425925925926E-2</v>
          </cell>
          <cell r="I55">
            <v>1.0358796296296295E-2</v>
          </cell>
          <cell r="J55">
            <v>1.2164351851851852E-2</v>
          </cell>
          <cell r="K55">
            <v>1.1099537037037038E-2</v>
          </cell>
          <cell r="L55">
            <v>8.217592592592594E-3</v>
          </cell>
          <cell r="M55">
            <v>7.2569444444444443E-3</v>
          </cell>
          <cell r="N55">
            <v>5.4513888888888884E-3</v>
          </cell>
          <cell r="O55">
            <v>1.1387924382716049E-2</v>
          </cell>
          <cell r="Q55" t="str">
            <v>Eletropaulo</v>
          </cell>
          <cell r="R55">
            <v>0.05</v>
          </cell>
          <cell r="S55">
            <v>6.3437499999999994E-2</v>
          </cell>
          <cell r="T55">
            <v>0.05</v>
          </cell>
          <cell r="U55">
            <v>0.14149305555555555</v>
          </cell>
          <cell r="V55">
            <v>0.15587962962962962</v>
          </cell>
          <cell r="W55">
            <v>5.5358796296296288E-2</v>
          </cell>
          <cell r="X55">
            <v>6.458333333333334E-2</v>
          </cell>
          <cell r="Y55">
            <v>9.4733796296296302E-2</v>
          </cell>
          <cell r="Z55">
            <v>6.0173611111111108E-2</v>
          </cell>
          <cell r="AA55">
            <v>5.6724537037037039E-2</v>
          </cell>
          <cell r="AB55">
            <v>3.8877314814814816E-2</v>
          </cell>
          <cell r="AC55">
            <v>4.3969907407407409E-2</v>
          </cell>
          <cell r="AD55">
            <v>0.15587962962962962</v>
          </cell>
          <cell r="AF55" t="str">
            <v>Eletropaulo</v>
          </cell>
        </row>
        <row r="56">
          <cell r="B56">
            <v>1259628.3899999999</v>
          </cell>
          <cell r="C56">
            <v>1153197.69</v>
          </cell>
          <cell r="D56">
            <v>1396183.61</v>
          </cell>
          <cell r="E56">
            <v>1289570.55</v>
          </cell>
          <cell r="F56">
            <v>1392745.65</v>
          </cell>
          <cell r="G56">
            <v>1324978.57</v>
          </cell>
          <cell r="H56">
            <v>1332279.57</v>
          </cell>
          <cell r="I56">
            <v>1494766.94</v>
          </cell>
          <cell r="J56">
            <v>1411784.58</v>
          </cell>
          <cell r="K56">
            <v>1481039.12</v>
          </cell>
          <cell r="L56">
            <v>1376659</v>
          </cell>
          <cell r="M56">
            <v>1269425.06</v>
          </cell>
          <cell r="N56">
            <v>16182258.730000002</v>
          </cell>
        </row>
        <row r="57">
          <cell r="B57" t="str">
            <v>Tempo Médio de Espera</v>
          </cell>
          <cell r="C57">
            <v>1009980.9504356444</v>
          </cell>
          <cell r="D57">
            <v>1006942.0448481855</v>
          </cell>
          <cell r="E57">
            <v>1027279.5740940586</v>
          </cell>
          <cell r="F57">
            <v>1082437.346673267</v>
          </cell>
          <cell r="G57">
            <v>1126203.3610858084</v>
          </cell>
          <cell r="H57">
            <v>1210928.2569983443</v>
          </cell>
          <cell r="I57">
            <v>1079567.9074108903</v>
          </cell>
          <cell r="J57">
            <v>1145774.5149900983</v>
          </cell>
          <cell r="K57">
            <v>1055439.2849026399</v>
          </cell>
          <cell r="L57">
            <v>1075327.5868151782</v>
          </cell>
          <cell r="M57">
            <v>1225955.1806221053</v>
          </cell>
          <cell r="N57">
            <v>13115862.940430675</v>
          </cell>
          <cell r="Q57" t="str">
            <v>T90</v>
          </cell>
          <cell r="AF57" t="str">
            <v>TMA</v>
          </cell>
        </row>
        <row r="58">
          <cell r="B58" t="str">
            <v>Negociação</v>
          </cell>
          <cell r="C58" t="str">
            <v>Jan</v>
          </cell>
          <cell r="D58" t="str">
            <v>Fev</v>
          </cell>
          <cell r="E58" t="str">
            <v>Mar</v>
          </cell>
          <cell r="F58" t="str">
            <v>Abr</v>
          </cell>
          <cell r="G58" t="str">
            <v>Mai</v>
          </cell>
          <cell r="H58" t="str">
            <v>Jun</v>
          </cell>
          <cell r="I58" t="str">
            <v>Jul</v>
          </cell>
          <cell r="J58" t="str">
            <v>Ago</v>
          </cell>
          <cell r="K58" t="str">
            <v>Set</v>
          </cell>
          <cell r="L58" t="str">
            <v>Out</v>
          </cell>
          <cell r="M58" t="str">
            <v>Nov</v>
          </cell>
          <cell r="N58" t="str">
            <v>Dez</v>
          </cell>
          <cell r="O58" t="str">
            <v>Média</v>
          </cell>
          <cell r="Q58" t="str">
            <v>Negociação</v>
          </cell>
          <cell r="R58" t="str">
            <v>Jan</v>
          </cell>
          <cell r="S58" t="str">
            <v>Fev</v>
          </cell>
          <cell r="T58" t="str">
            <v>Mar</v>
          </cell>
          <cell r="U58" t="str">
            <v>Abr</v>
          </cell>
          <cell r="V58" t="str">
            <v>Mai</v>
          </cell>
          <cell r="W58" t="str">
            <v>Jun</v>
          </cell>
          <cell r="X58" t="str">
            <v>Jul</v>
          </cell>
          <cell r="Y58" t="str">
            <v>Ago</v>
          </cell>
          <cell r="Z58" t="str">
            <v>Set</v>
          </cell>
          <cell r="AA58" t="str">
            <v>Out</v>
          </cell>
          <cell r="AB58" t="str">
            <v>Nov</v>
          </cell>
          <cell r="AC58" t="str">
            <v>Dez</v>
          </cell>
          <cell r="AD58" t="str">
            <v>Média</v>
          </cell>
          <cell r="AF58" t="str">
            <v>Negociação</v>
          </cell>
          <cell r="AG58" t="str">
            <v>Jan</v>
          </cell>
          <cell r="AH58" t="str">
            <v>Fev</v>
          </cell>
          <cell r="AI58" t="str">
            <v>Mar</v>
          </cell>
          <cell r="AJ58" t="str">
            <v>Abr</v>
          </cell>
          <cell r="AK58" t="str">
            <v>Mai</v>
          </cell>
          <cell r="AL58" t="str">
            <v>Jun</v>
          </cell>
          <cell r="AM58" t="str">
            <v>Jul</v>
          </cell>
          <cell r="AN58" t="str">
            <v>Ago</v>
          </cell>
          <cell r="AO58" t="str">
            <v>Set</v>
          </cell>
          <cell r="AP58" t="str">
            <v>Out</v>
          </cell>
          <cell r="AQ58" t="str">
            <v>Nov</v>
          </cell>
          <cell r="AR58" t="str">
            <v>Dez</v>
          </cell>
          <cell r="AS58" t="str">
            <v>Média</v>
          </cell>
        </row>
        <row r="59">
          <cell r="B59" t="str">
            <v>Anhembi</v>
          </cell>
          <cell r="C59">
            <v>5.4398148148148149E-3</v>
          </cell>
          <cell r="D59">
            <v>4.6759259259259263E-3</v>
          </cell>
          <cell r="E59">
            <v>6.0879629629629643E-3</v>
          </cell>
          <cell r="F59">
            <v>5.7291666666666671E-3</v>
          </cell>
          <cell r="G59">
            <v>6.7476851851851856E-3</v>
          </cell>
          <cell r="H59">
            <v>6.3773148148148148E-3</v>
          </cell>
          <cell r="I59">
            <v>6.7361111111111103E-3</v>
          </cell>
          <cell r="J59">
            <v>4.0625000000000001E-3</v>
          </cell>
          <cell r="K59">
            <v>5.138888888888889E-3</v>
          </cell>
          <cell r="L59">
            <v>3.1712962962962958E-3</v>
          </cell>
          <cell r="M59">
            <v>4.6759259259259263E-3</v>
          </cell>
          <cell r="N59">
            <v>3.1481481481481482E-3</v>
          </cell>
          <cell r="O59">
            <v>5.1658950617283952E-3</v>
          </cell>
          <cell r="Q59" t="str">
            <v>Anhembi</v>
          </cell>
          <cell r="R59">
            <v>1.7152777777777777E-2</v>
          </cell>
          <cell r="S59">
            <v>1.2222222222222223E-2</v>
          </cell>
          <cell r="T59">
            <v>1.622685185185185E-2</v>
          </cell>
          <cell r="U59">
            <v>1.6875000000000001E-2</v>
          </cell>
          <cell r="V59">
            <v>1.6469907407407405E-2</v>
          </cell>
          <cell r="W59">
            <v>1.539351851851852E-2</v>
          </cell>
          <cell r="X59">
            <v>1.7476851851851851E-2</v>
          </cell>
          <cell r="Y59">
            <v>1.4814814814814814E-2</v>
          </cell>
          <cell r="Z59">
            <v>1.5648148148148151E-2</v>
          </cell>
          <cell r="AA59">
            <v>9.0740740740740729E-3</v>
          </cell>
          <cell r="AB59">
            <v>1.2314814814814815E-2</v>
          </cell>
          <cell r="AC59">
            <v>1.1886574074074075E-2</v>
          </cell>
          <cell r="AD59">
            <v>1.7476851851851851E-2</v>
          </cell>
          <cell r="AF59" t="str">
            <v>Anhembi</v>
          </cell>
          <cell r="AG59">
            <v>8.7152777777777784E-3</v>
          </cell>
          <cell r="AH59">
            <v>1.0960648148148148E-2</v>
          </cell>
          <cell r="AI59">
            <v>7.9282407407407409E-3</v>
          </cell>
          <cell r="AJ59">
            <v>8.0439814814814818E-3</v>
          </cell>
          <cell r="AK59">
            <v>8.2407407407407412E-3</v>
          </cell>
          <cell r="AL59">
            <v>8.8310185185185176E-3</v>
          </cell>
          <cell r="AM59">
            <v>8.1018518518518514E-3</v>
          </cell>
          <cell r="AN59">
            <v>8.2638888888888883E-3</v>
          </cell>
          <cell r="AO59">
            <v>8.726851851851852E-3</v>
          </cell>
          <cell r="AP59">
            <v>8.5995370370370357E-3</v>
          </cell>
          <cell r="AQ59">
            <v>8.773148148148148E-3</v>
          </cell>
          <cell r="AR59">
            <v>8.7384259259259255E-3</v>
          </cell>
          <cell r="AS59">
            <v>8.6603009259259255E-3</v>
          </cell>
        </row>
        <row r="60">
          <cell r="B60" t="str">
            <v>Centro</v>
          </cell>
          <cell r="C60">
            <v>4.5023148148148149E-3</v>
          </cell>
          <cell r="D60">
            <v>8.7384259259259255E-3</v>
          </cell>
          <cell r="E60">
            <v>7.1875000000000003E-3</v>
          </cell>
          <cell r="F60">
            <v>8.4722222222222213E-3</v>
          </cell>
          <cell r="G60">
            <v>8.5879629629629622E-3</v>
          </cell>
          <cell r="H60">
            <v>5.8796296296296296E-3</v>
          </cell>
          <cell r="I60">
            <v>7.6851851851851847E-3</v>
          </cell>
          <cell r="J60">
            <v>6.2847222222222228E-3</v>
          </cell>
          <cell r="K60">
            <v>6.2037037037037043E-3</v>
          </cell>
          <cell r="L60">
            <v>4.9074074074074072E-3</v>
          </cell>
          <cell r="M60">
            <v>4.1435185185185186E-3</v>
          </cell>
          <cell r="N60">
            <v>5.162037037037037E-3</v>
          </cell>
          <cell r="O60">
            <v>6.4795524691358018E-3</v>
          </cell>
          <cell r="Q60" t="str">
            <v>Centro</v>
          </cell>
          <cell r="R60">
            <v>1.3854166666666666E-2</v>
          </cell>
          <cell r="S60">
            <v>2.0439814814814817E-2</v>
          </cell>
          <cell r="T60">
            <v>2.0925925925925928E-2</v>
          </cell>
          <cell r="U60">
            <v>1.1747685185185186E-2</v>
          </cell>
          <cell r="V60">
            <v>1.6273148148148148E-2</v>
          </cell>
          <cell r="W60">
            <v>1.494212962962963E-2</v>
          </cell>
          <cell r="X60">
            <v>1.8333333333333333E-2</v>
          </cell>
          <cell r="Y60">
            <v>1.8912037037037036E-2</v>
          </cell>
          <cell r="Z60">
            <v>1.6053240740740739E-2</v>
          </cell>
          <cell r="AA60">
            <v>1.3819444444444445E-2</v>
          </cell>
          <cell r="AB60">
            <v>6.9791666666666674E-3</v>
          </cell>
          <cell r="AC60">
            <v>1.375E-2</v>
          </cell>
          <cell r="AD60">
            <v>2.0925925925925928E-2</v>
          </cell>
          <cell r="AF60" t="str">
            <v>Centro</v>
          </cell>
          <cell r="AG60">
            <v>7.9282407407407409E-3</v>
          </cell>
          <cell r="AH60">
            <v>9.6527777777777775E-3</v>
          </cell>
          <cell r="AI60">
            <v>8.3564814814814804E-3</v>
          </cell>
          <cell r="AJ60">
            <v>8.8888888888888889E-3</v>
          </cell>
          <cell r="AK60">
            <v>9.4097222222222238E-3</v>
          </cell>
          <cell r="AL60">
            <v>8.4490740740740741E-3</v>
          </cell>
          <cell r="AM60">
            <v>7.3842592592592597E-3</v>
          </cell>
          <cell r="AN60">
            <v>7.2916666666666659E-3</v>
          </cell>
          <cell r="AO60">
            <v>6.9444444444444441E-3</v>
          </cell>
          <cell r="AP60">
            <v>8.611111111111111E-3</v>
          </cell>
          <cell r="AQ60">
            <v>7.5347222222222213E-3</v>
          </cell>
          <cell r="AR60">
            <v>8.5300925925925926E-3</v>
          </cell>
          <cell r="AS60">
            <v>8.2484567901234557E-3</v>
          </cell>
        </row>
        <row r="61">
          <cell r="B61" t="str">
            <v>Grande ABC</v>
          </cell>
          <cell r="C61">
            <v>8.113425925925925E-3</v>
          </cell>
          <cell r="D61">
            <v>8.9814814814814809E-3</v>
          </cell>
          <cell r="E61">
            <v>8.1250000000000003E-3</v>
          </cell>
          <cell r="F61">
            <v>7.013888888888889E-3</v>
          </cell>
          <cell r="G61">
            <v>5.138888888888889E-3</v>
          </cell>
          <cell r="H61">
            <v>5.4976851851851853E-3</v>
          </cell>
          <cell r="I61">
            <v>6.6319444444444446E-3</v>
          </cell>
          <cell r="J61">
            <v>6.2615740740740748E-3</v>
          </cell>
          <cell r="K61">
            <v>5.2777777777777771E-3</v>
          </cell>
          <cell r="L61">
            <v>5.5439814814814822E-3</v>
          </cell>
          <cell r="M61">
            <v>6.2500000000000003E-3</v>
          </cell>
          <cell r="N61">
            <v>7.083333333333333E-3</v>
          </cell>
          <cell r="O61">
            <v>6.6599151234567897E-3</v>
          </cell>
          <cell r="Q61" t="str">
            <v>Grande ABC</v>
          </cell>
          <cell r="R61">
            <v>2.1527777777777781E-2</v>
          </cell>
          <cell r="S61">
            <v>2.4293981481481482E-2</v>
          </cell>
          <cell r="T61">
            <v>2.146990740740741E-2</v>
          </cell>
          <cell r="U61">
            <v>1.4780092592592595E-2</v>
          </cell>
          <cell r="V61">
            <v>1.3368055555555557E-2</v>
          </cell>
          <cell r="W61">
            <v>1.3680555555555555E-2</v>
          </cell>
          <cell r="X61">
            <v>1.5104166666666667E-2</v>
          </cell>
          <cell r="Y61">
            <v>1.486111111111111E-2</v>
          </cell>
          <cell r="Z61">
            <v>1.3865740740740739E-2</v>
          </cell>
          <cell r="AA61">
            <v>1.15625E-2</v>
          </cell>
          <cell r="AB61">
            <v>1.252314814814815E-2</v>
          </cell>
          <cell r="AC61">
            <v>1.5335648148148147E-2</v>
          </cell>
          <cell r="AD61">
            <v>2.4293981481481482E-2</v>
          </cell>
          <cell r="AF61" t="str">
            <v>Grande ABC</v>
          </cell>
          <cell r="AG61">
            <v>8.1944444444444452E-3</v>
          </cell>
          <cell r="AH61">
            <v>7.905092592592592E-3</v>
          </cell>
          <cell r="AI61">
            <v>7.7662037037037031E-3</v>
          </cell>
          <cell r="AJ61">
            <v>7.4652777777777781E-3</v>
          </cell>
          <cell r="AK61">
            <v>7.858796296296296E-3</v>
          </cell>
          <cell r="AL61">
            <v>7.7662037037037031E-3</v>
          </cell>
          <cell r="AM61">
            <v>8.2638888888888883E-3</v>
          </cell>
          <cell r="AN61">
            <v>8.3680555555555557E-3</v>
          </cell>
          <cell r="AO61">
            <v>4.6296296296296302E-3</v>
          </cell>
          <cell r="AP61">
            <v>7.8935185185185185E-3</v>
          </cell>
          <cell r="AQ61">
            <v>7.4189814814814813E-3</v>
          </cell>
          <cell r="AR61">
            <v>7.8819444444444432E-3</v>
          </cell>
          <cell r="AS61">
            <v>7.6176697530864201E-3</v>
          </cell>
        </row>
        <row r="62">
          <cell r="B62" t="str">
            <v>Leste</v>
          </cell>
          <cell r="C62">
            <v>8.2523148148148148E-3</v>
          </cell>
          <cell r="D62">
            <v>7.4768518518518526E-3</v>
          </cell>
          <cell r="E62">
            <v>7.9629629629629634E-3</v>
          </cell>
          <cell r="F62">
            <v>7.1527777777777787E-3</v>
          </cell>
          <cell r="G62">
            <v>8.8657407407407417E-3</v>
          </cell>
          <cell r="H62">
            <v>6.2731481481481484E-3</v>
          </cell>
          <cell r="I62">
            <v>4.7569444444444447E-3</v>
          </cell>
          <cell r="J62">
            <v>3.1828703703703702E-3</v>
          </cell>
          <cell r="K62">
            <v>4.4212962962962956E-3</v>
          </cell>
          <cell r="L62">
            <v>3.6111111111111114E-3</v>
          </cell>
          <cell r="M62">
            <v>3.5879629629629629E-3</v>
          </cell>
          <cell r="N62">
            <v>4.386574074074074E-3</v>
          </cell>
          <cell r="O62">
            <v>5.8275462962962968E-3</v>
          </cell>
          <cell r="Q62" t="str">
            <v>Leste</v>
          </cell>
          <cell r="R62">
            <v>2.0347222222222221E-2</v>
          </cell>
          <cell r="S62">
            <v>1.8981481481481481E-2</v>
          </cell>
          <cell r="T62">
            <v>2.0972222222222222E-2</v>
          </cell>
          <cell r="U62">
            <v>1.6759259259259258E-2</v>
          </cell>
          <cell r="V62">
            <v>2.1435185185185186E-2</v>
          </cell>
          <cell r="W62">
            <v>1.5868055555555555E-2</v>
          </cell>
          <cell r="X62">
            <v>1.1944444444444445E-2</v>
          </cell>
          <cell r="Y62">
            <v>1.0104166666666668E-2</v>
          </cell>
          <cell r="Z62">
            <v>1.480324074074074E-2</v>
          </cell>
          <cell r="AA62">
            <v>1.2013888888888888E-2</v>
          </cell>
          <cell r="AB62">
            <v>1.2500000000000001E-2</v>
          </cell>
          <cell r="AC62">
            <v>1.3055555555555556E-2</v>
          </cell>
          <cell r="AD62">
            <v>2.1435185185185186E-2</v>
          </cell>
          <cell r="AF62" t="str">
            <v>Leste</v>
          </cell>
          <cell r="AG62">
            <v>9.4560185185185181E-3</v>
          </cell>
          <cell r="AH62">
            <v>9.7337962962962977E-3</v>
          </cell>
          <cell r="AI62">
            <v>9.1782407407407403E-3</v>
          </cell>
          <cell r="AJ62">
            <v>9.2476851851851852E-3</v>
          </cell>
          <cell r="AK62">
            <v>9.3171296296296283E-3</v>
          </cell>
          <cell r="AL62">
            <v>9.780092592592592E-3</v>
          </cell>
          <cell r="AM62">
            <v>8.773148148148148E-3</v>
          </cell>
          <cell r="AN62">
            <v>8.9583333333333338E-3</v>
          </cell>
          <cell r="AO62">
            <v>8.7384259259259255E-3</v>
          </cell>
          <cell r="AP62">
            <v>9.2129629629629627E-3</v>
          </cell>
          <cell r="AQ62">
            <v>9.2361111111111116E-3</v>
          </cell>
          <cell r="AR62">
            <v>9.386574074074075E-3</v>
          </cell>
          <cell r="AS62">
            <v>9.2515432098765425E-3</v>
          </cell>
        </row>
        <row r="63">
          <cell r="B63" t="str">
            <v>Oeste</v>
          </cell>
          <cell r="C63">
            <v>5.185185185185185E-3</v>
          </cell>
          <cell r="D63">
            <v>7.9861111111111122E-3</v>
          </cell>
          <cell r="E63">
            <v>5.7407407407407416E-3</v>
          </cell>
          <cell r="F63">
            <v>5.7175925925925927E-3</v>
          </cell>
          <cell r="G63">
            <v>5.4513888888888884E-3</v>
          </cell>
          <cell r="H63">
            <v>4.8958333333333328E-3</v>
          </cell>
          <cell r="I63">
            <v>5.0231481481481481E-3</v>
          </cell>
          <cell r="J63">
            <v>3.9120370370370368E-3</v>
          </cell>
          <cell r="K63">
            <v>3.6342592592592594E-3</v>
          </cell>
          <cell r="L63">
            <v>2.8587962962962963E-3</v>
          </cell>
          <cell r="M63">
            <v>2.8124999999999999E-3</v>
          </cell>
          <cell r="N63">
            <v>2.685185185185185E-3</v>
          </cell>
          <cell r="O63">
            <v>4.6585648148148159E-3</v>
          </cell>
          <cell r="Q63" t="str">
            <v>Oeste</v>
          </cell>
          <cell r="R63">
            <v>1.2743055555555556E-2</v>
          </cell>
          <cell r="S63">
            <v>1.9224537037037037E-2</v>
          </cell>
          <cell r="T63">
            <v>2.0763888888888887E-2</v>
          </cell>
          <cell r="U63">
            <v>1.6006944444444445E-2</v>
          </cell>
          <cell r="V63">
            <v>1.315972222222222E-2</v>
          </cell>
          <cell r="W63">
            <v>1.2766203703703703E-2</v>
          </cell>
          <cell r="X63">
            <v>1.3587962962962963E-2</v>
          </cell>
          <cell r="Y63">
            <v>1.224537037037037E-2</v>
          </cell>
          <cell r="Z63">
            <v>1.0081018518518519E-2</v>
          </cell>
          <cell r="AA63">
            <v>8.8310185185185176E-3</v>
          </cell>
          <cell r="AB63">
            <v>8.2291666666666659E-3</v>
          </cell>
          <cell r="AC63">
            <v>8.3333333333333332E-3</v>
          </cell>
          <cell r="AD63">
            <v>2.0763888888888887E-2</v>
          </cell>
          <cell r="AF63" t="str">
            <v>Oeste</v>
          </cell>
          <cell r="AG63">
            <v>7.5810185185185182E-3</v>
          </cell>
          <cell r="AH63">
            <v>7.905092592592592E-3</v>
          </cell>
          <cell r="AI63">
            <v>7.1990740740740739E-3</v>
          </cell>
          <cell r="AJ63">
            <v>7.3032407407407412E-3</v>
          </cell>
          <cell r="AK63">
            <v>7.037037037037037E-3</v>
          </cell>
          <cell r="AL63">
            <v>7.1180555555555554E-3</v>
          </cell>
          <cell r="AM63">
            <v>7.4305555555555548E-3</v>
          </cell>
          <cell r="AN63">
            <v>7.1296296296296307E-3</v>
          </cell>
          <cell r="AO63">
            <v>7.4768518518518526E-3</v>
          </cell>
          <cell r="AP63">
            <v>7.3842592592592597E-3</v>
          </cell>
          <cell r="AQ63">
            <v>7.0949074074074074E-3</v>
          </cell>
          <cell r="AR63">
            <v>7.4652777777777781E-3</v>
          </cell>
          <cell r="AS63">
            <v>7.3437499999999996E-3</v>
          </cell>
        </row>
        <row r="64">
          <cell r="B64" t="str">
            <v>SP Sul</v>
          </cell>
          <cell r="C64">
            <v>1.2997685185185183E-2</v>
          </cell>
          <cell r="D64">
            <v>1.4502314814814815E-2</v>
          </cell>
          <cell r="E64">
            <v>1.2708333333333334E-2</v>
          </cell>
          <cell r="F64">
            <v>6.8981481481481489E-3</v>
          </cell>
          <cell r="G64">
            <v>5.2546296296296299E-3</v>
          </cell>
          <cell r="H64">
            <v>3.425925925925926E-3</v>
          </cell>
          <cell r="I64">
            <v>7.8125E-3</v>
          </cell>
          <cell r="J64">
            <v>5.4050925925925924E-3</v>
          </cell>
          <cell r="K64">
            <v>7.3148148148148148E-3</v>
          </cell>
          <cell r="L64">
            <v>6.4583333333333333E-3</v>
          </cell>
          <cell r="M64">
            <v>7.5462962962962966E-3</v>
          </cell>
          <cell r="N64">
            <v>6.3310185185185197E-3</v>
          </cell>
          <cell r="O64">
            <v>8.0545910493827148E-3</v>
          </cell>
          <cell r="Q64" t="str">
            <v>SP Sul</v>
          </cell>
          <cell r="R64">
            <v>2.9062500000000002E-2</v>
          </cell>
          <cell r="S64">
            <v>3.3171296296296296E-2</v>
          </cell>
          <cell r="T64">
            <v>2.9942129629629628E-2</v>
          </cell>
          <cell r="U64">
            <v>1.9814814814814816E-2</v>
          </cell>
          <cell r="V64">
            <v>1.4618055555555556E-2</v>
          </cell>
          <cell r="W64">
            <v>1.2453703703703703E-2</v>
          </cell>
          <cell r="X64">
            <v>1.8854166666666665E-2</v>
          </cell>
          <cell r="Y64">
            <v>1.7210648148148149E-2</v>
          </cell>
          <cell r="Z64">
            <v>1.9178240740740742E-2</v>
          </cell>
          <cell r="AA64">
            <v>1.7962962962962962E-2</v>
          </cell>
          <cell r="AB64">
            <v>1.9502314814814816E-2</v>
          </cell>
          <cell r="AC64">
            <v>1.6701388888888887E-2</v>
          </cell>
          <cell r="AD64">
            <v>3.3171296296296296E-2</v>
          </cell>
          <cell r="AF64" t="str">
            <v>SP Sul</v>
          </cell>
          <cell r="AG64">
            <v>9.6527777777777775E-3</v>
          </cell>
          <cell r="AH64">
            <v>9.3287037037037036E-3</v>
          </cell>
          <cell r="AI64">
            <v>8.8425925925925911E-3</v>
          </cell>
          <cell r="AJ64">
            <v>9.0509259259259258E-3</v>
          </cell>
          <cell r="AK64">
            <v>8.6574074074074071E-3</v>
          </cell>
          <cell r="AL64">
            <v>8.5300925925925926E-3</v>
          </cell>
          <cell r="AM64">
            <v>8.8541666666666664E-3</v>
          </cell>
          <cell r="AN64">
            <v>8.1481481481481474E-3</v>
          </cell>
          <cell r="AO64">
            <v>8.518518518518519E-3</v>
          </cell>
          <cell r="AP64">
            <v>9.2824074074074076E-3</v>
          </cell>
          <cell r="AQ64">
            <v>8.6226851851851846E-3</v>
          </cell>
          <cell r="AR64">
            <v>8.6574074074074071E-3</v>
          </cell>
          <cell r="AS64">
            <v>8.8454861111111095E-3</v>
          </cell>
        </row>
        <row r="65">
          <cell r="B65" t="str">
            <v>Eletropaulo</v>
          </cell>
          <cell r="C65">
            <v>7.2453703703703708E-3</v>
          </cell>
          <cell r="D65">
            <v>8.6689814814814806E-3</v>
          </cell>
          <cell r="E65">
            <v>7.8009259259259256E-3</v>
          </cell>
          <cell r="F65">
            <v>6.7476851851851856E-3</v>
          </cell>
          <cell r="G65">
            <v>6.5740740740740733E-3</v>
          </cell>
          <cell r="H65">
            <v>5.347222222222222E-3</v>
          </cell>
          <cell r="I65">
            <v>6.3310185185185197E-3</v>
          </cell>
          <cell r="J65">
            <v>4.7800925925925919E-3</v>
          </cell>
          <cell r="K65">
            <v>5.1967592592592595E-3</v>
          </cell>
          <cell r="L65">
            <v>4.3055555555555555E-3</v>
          </cell>
          <cell r="M65">
            <v>4.6874999999999998E-3</v>
          </cell>
          <cell r="N65">
            <v>4.6412037037037038E-3</v>
          </cell>
          <cell r="O65">
            <v>6.0271990740740746E-3</v>
          </cell>
          <cell r="Q65" t="str">
            <v>Eletropaulo</v>
          </cell>
          <cell r="R65">
            <v>2.9062500000000002E-2</v>
          </cell>
          <cell r="S65">
            <v>3.3171296296296296E-2</v>
          </cell>
          <cell r="T65">
            <v>2.9942129629629628E-2</v>
          </cell>
          <cell r="U65">
            <v>1.9814814814814816E-2</v>
          </cell>
          <cell r="V65">
            <v>2.1435185185185186E-2</v>
          </cell>
          <cell r="W65">
            <v>1.5868055555555555E-2</v>
          </cell>
          <cell r="X65">
            <v>1.8854166666666665E-2</v>
          </cell>
          <cell r="Y65">
            <v>1.8912037037037036E-2</v>
          </cell>
          <cell r="Z65">
            <v>1.9178240740740742E-2</v>
          </cell>
          <cell r="AA65">
            <v>1.7962962962962962E-2</v>
          </cell>
          <cell r="AB65">
            <v>1.9502314814814816E-2</v>
          </cell>
          <cell r="AC65">
            <v>1.6701388888888887E-2</v>
          </cell>
          <cell r="AD65">
            <v>3.3171296296296296E-2</v>
          </cell>
          <cell r="AF65" t="str">
            <v>Eletropaulo</v>
          </cell>
          <cell r="AG65">
            <v>8.518518518518519E-3</v>
          </cell>
          <cell r="AH65">
            <v>9.1435185185185178E-3</v>
          </cell>
          <cell r="AI65">
            <v>8.1365740740740738E-3</v>
          </cell>
          <cell r="AJ65">
            <v>8.2523148148148148E-3</v>
          </cell>
          <cell r="AK65">
            <v>8.3101851851851861E-3</v>
          </cell>
          <cell r="AL65">
            <v>8.3101851851851861E-3</v>
          </cell>
          <cell r="AM65">
            <v>8.0787037037037043E-3</v>
          </cell>
          <cell r="AN65">
            <v>7.9629629629629634E-3</v>
          </cell>
          <cell r="AO65">
            <v>7.5115740740740742E-3</v>
          </cell>
          <cell r="AP65">
            <v>8.4143518518518517E-3</v>
          </cell>
          <cell r="AQ65">
            <v>8.0324074074074065E-3</v>
          </cell>
          <cell r="AR65">
            <v>8.3680555555555557E-3</v>
          </cell>
          <cell r="AS65">
            <v>8.2532793209876554E-3</v>
          </cell>
        </row>
        <row r="66">
          <cell r="B66">
            <v>9639</v>
          </cell>
          <cell r="C66">
            <v>8164</v>
          </cell>
          <cell r="D66">
            <v>9761</v>
          </cell>
          <cell r="E66">
            <v>8495</v>
          </cell>
          <cell r="F66">
            <v>9543</v>
          </cell>
          <cell r="G66">
            <v>9633</v>
          </cell>
          <cell r="H66">
            <v>9227</v>
          </cell>
          <cell r="I66">
            <v>10189</v>
          </cell>
          <cell r="J66">
            <v>7453</v>
          </cell>
          <cell r="K66">
            <v>8828</v>
          </cell>
          <cell r="L66">
            <v>7825</v>
          </cell>
          <cell r="M66">
            <v>4573</v>
          </cell>
          <cell r="N66">
            <v>103330</v>
          </cell>
        </row>
        <row r="67">
          <cell r="B67" t="str">
            <v>Tempo Médio de Espera</v>
          </cell>
          <cell r="C67">
            <v>0.1711170994610485</v>
          </cell>
          <cell r="D67">
            <v>0.16381518287060751</v>
          </cell>
          <cell r="E67">
            <v>0.15279576221306651</v>
          </cell>
          <cell r="F67">
            <v>0.1584407419050613</v>
          </cell>
          <cell r="G67">
            <v>0.16609571265441711</v>
          </cell>
          <cell r="H67">
            <v>0.14923593800801993</v>
          </cell>
          <cell r="I67">
            <v>0.16772990479929337</v>
          </cell>
          <cell r="J67">
            <v>0.11914665235475648</v>
          </cell>
          <cell r="K67">
            <v>8.2804712279111917E-2</v>
          </cell>
          <cell r="L67">
            <v>9.4185303514376997E-2</v>
          </cell>
          <cell r="M67">
            <v>0.10474524382243604</v>
          </cell>
          <cell r="N67">
            <v>0.14206909900319364</v>
          </cell>
          <cell r="Q67" t="str">
            <v>Tempo Médio de Espera</v>
          </cell>
          <cell r="AF67" t="str">
            <v>Tempo Médio de Espera</v>
          </cell>
        </row>
        <row r="68">
          <cell r="B68" t="str">
            <v>Média</v>
          </cell>
          <cell r="C68" t="str">
            <v>Jan</v>
          </cell>
          <cell r="D68" t="str">
            <v>Fev</v>
          </cell>
          <cell r="E68" t="str">
            <v>Mar</v>
          </cell>
          <cell r="F68" t="str">
            <v>Abr</v>
          </cell>
          <cell r="G68" t="str">
            <v>Mai</v>
          </cell>
          <cell r="H68" t="str">
            <v>Jun</v>
          </cell>
          <cell r="I68" t="str">
            <v>Jul</v>
          </cell>
          <cell r="J68" t="str">
            <v>Ago</v>
          </cell>
          <cell r="K68" t="str">
            <v>Set</v>
          </cell>
          <cell r="L68" t="str">
            <v>Out</v>
          </cell>
          <cell r="M68" t="str">
            <v>Nov</v>
          </cell>
          <cell r="N68" t="str">
            <v>Dez</v>
          </cell>
          <cell r="O68" t="str">
            <v>Média</v>
          </cell>
          <cell r="Q68" t="str">
            <v>Média</v>
          </cell>
          <cell r="R68" t="str">
            <v>Jan</v>
          </cell>
          <cell r="S68" t="str">
            <v>Fev</v>
          </cell>
          <cell r="T68" t="str">
            <v>Mar</v>
          </cell>
          <cell r="U68" t="str">
            <v>Abr</v>
          </cell>
          <cell r="V68" t="str">
            <v>Mai</v>
          </cell>
          <cell r="W68" t="str">
            <v>Jun</v>
          </cell>
          <cell r="X68" t="str">
            <v>Jul</v>
          </cell>
          <cell r="Y68" t="str">
            <v>Ago</v>
          </cell>
          <cell r="Z68" t="str">
            <v>Set</v>
          </cell>
          <cell r="AA68" t="str">
            <v>Out</v>
          </cell>
          <cell r="AB68" t="str">
            <v>Nov</v>
          </cell>
          <cell r="AC68" t="str">
            <v>Dez</v>
          </cell>
          <cell r="AD68" t="str">
            <v>Média</v>
          </cell>
          <cell r="AF68" t="str">
            <v>Média</v>
          </cell>
          <cell r="AG68" t="str">
            <v>Jan</v>
          </cell>
          <cell r="AH68" t="str">
            <v>Fev</v>
          </cell>
          <cell r="AI68" t="str">
            <v>Mar</v>
          </cell>
          <cell r="AJ68" t="str">
            <v>Abr</v>
          </cell>
          <cell r="AK68" t="str">
            <v>Mai</v>
          </cell>
          <cell r="AL68" t="str">
            <v>Jun</v>
          </cell>
          <cell r="AM68" t="str">
            <v>Jul</v>
          </cell>
          <cell r="AN68" t="str">
            <v>Ago</v>
          </cell>
          <cell r="AO68" t="str">
            <v>Set</v>
          </cell>
          <cell r="AP68" t="str">
            <v>Out</v>
          </cell>
          <cell r="AQ68" t="str">
            <v>Nov</v>
          </cell>
          <cell r="AR68" t="str">
            <v>Dez</v>
          </cell>
          <cell r="AS68" t="str">
            <v>Média</v>
          </cell>
        </row>
        <row r="69">
          <cell r="B69" t="str">
            <v>Anhembi</v>
          </cell>
          <cell r="C69">
            <v>5.4166666666666669E-3</v>
          </cell>
          <cell r="D69">
            <v>5.0000000000000001E-3</v>
          </cell>
          <cell r="E69">
            <v>5.5902777777777782E-3</v>
          </cell>
          <cell r="F69">
            <v>6.053240740740741E-3</v>
          </cell>
          <cell r="G69">
            <v>6.9212962962962969E-3</v>
          </cell>
          <cell r="H69">
            <v>5.8564814814814825E-3</v>
          </cell>
          <cell r="I69">
            <v>5.7986111111111112E-3</v>
          </cell>
          <cell r="J69">
            <v>3.7499999999999999E-3</v>
          </cell>
          <cell r="K69">
            <v>4.6412037037037038E-3</v>
          </cell>
          <cell r="L69">
            <v>3.1250000000000002E-3</v>
          </cell>
          <cell r="M69">
            <v>4.4328703703703709E-3</v>
          </cell>
          <cell r="N69">
            <v>3.1597222222222222E-3</v>
          </cell>
          <cell r="O69">
            <v>4.9787808641975316E-3</v>
          </cell>
          <cell r="Q69" t="str">
            <v>Anhembi</v>
          </cell>
          <cell r="R69">
            <v>5.4166666666666669E-3</v>
          </cell>
          <cell r="S69">
            <v>5.0000000000000001E-3</v>
          </cell>
          <cell r="T69">
            <v>5.5902777777777782E-3</v>
          </cell>
          <cell r="U69">
            <v>6.053240740740741E-3</v>
          </cell>
          <cell r="V69">
            <v>6.9212962962962969E-3</v>
          </cell>
          <cell r="W69">
            <v>5.8564814814814825E-3</v>
          </cell>
          <cell r="X69">
            <v>5.7986111111111112E-3</v>
          </cell>
          <cell r="Y69">
            <v>3.7499999999999999E-3</v>
          </cell>
          <cell r="Z69">
            <v>4.6412037037037038E-3</v>
          </cell>
          <cell r="AA69">
            <v>3.1250000000000002E-3</v>
          </cell>
          <cell r="AB69">
            <v>4.4328703703703709E-3</v>
          </cell>
          <cell r="AC69">
            <v>3.1597222222222222E-3</v>
          </cell>
          <cell r="AD69">
            <v>4.9787808641975316E-3</v>
          </cell>
          <cell r="AF69" t="str">
            <v>Anhembi</v>
          </cell>
        </row>
        <row r="70">
          <cell r="B70" t="str">
            <v>Centro</v>
          </cell>
          <cell r="C70">
            <v>4.2361111111111106E-3</v>
          </cell>
          <cell r="D70">
            <v>7.3842592592592597E-3</v>
          </cell>
          <cell r="E70">
            <v>6.238425925925925E-3</v>
          </cell>
          <cell r="F70">
            <v>6.4467592592592597E-3</v>
          </cell>
          <cell r="G70">
            <v>7.4999999999999997E-3</v>
          </cell>
          <cell r="H70">
            <v>5.4513888888888884E-3</v>
          </cell>
          <cell r="I70">
            <v>6.0185185185185177E-3</v>
          </cell>
          <cell r="J70">
            <v>4.6874999999999998E-3</v>
          </cell>
          <cell r="K70">
            <v>4.409722222222222E-3</v>
          </cell>
          <cell r="L70">
            <v>3.0902777777777782E-3</v>
          </cell>
          <cell r="M70">
            <v>2.8935185185185188E-3</v>
          </cell>
          <cell r="N70">
            <v>3.5069444444444445E-3</v>
          </cell>
          <cell r="O70">
            <v>5.1552854938271605E-3</v>
          </cell>
          <cell r="Q70" t="str">
            <v>Centro</v>
          </cell>
          <cell r="R70">
            <v>4.2361111111111106E-3</v>
          </cell>
          <cell r="S70">
            <v>7.3842592592592597E-3</v>
          </cell>
          <cell r="T70">
            <v>6.238425925925925E-3</v>
          </cell>
          <cell r="U70">
            <v>6.4467592592592597E-3</v>
          </cell>
          <cell r="V70">
            <v>7.4999999999999997E-3</v>
          </cell>
          <cell r="W70">
            <v>5.4513888888888884E-3</v>
          </cell>
          <cell r="X70">
            <v>6.0185185185185177E-3</v>
          </cell>
          <cell r="Y70">
            <v>4.6874999999999998E-3</v>
          </cell>
          <cell r="Z70">
            <v>4.409722222222222E-3</v>
          </cell>
          <cell r="AA70">
            <v>3.0902777777777782E-3</v>
          </cell>
          <cell r="AB70">
            <v>2.8935185185185188E-3</v>
          </cell>
          <cell r="AC70">
            <v>3.5069444444444445E-3</v>
          </cell>
          <cell r="AD70">
            <v>5.1552854938271605E-3</v>
          </cell>
          <cell r="AF70" t="str">
            <v>Centro</v>
          </cell>
        </row>
        <row r="71">
          <cell r="B71" t="str">
            <v>Grande ABC</v>
          </cell>
          <cell r="C71">
            <v>5.162037037037037E-3</v>
          </cell>
          <cell r="D71">
            <v>5.9027777777777776E-3</v>
          </cell>
          <cell r="E71">
            <v>5.115740740740741E-3</v>
          </cell>
          <cell r="F71">
            <v>4.9074074074074072E-3</v>
          </cell>
          <cell r="G71">
            <v>4.5254629629629629E-3</v>
          </cell>
          <cell r="H71">
            <v>4.3981481481481484E-3</v>
          </cell>
          <cell r="I71">
            <v>5.4050925925925924E-3</v>
          </cell>
          <cell r="J71">
            <v>4.9305555555555552E-3</v>
          </cell>
          <cell r="K71">
            <v>4.7222222222222223E-3</v>
          </cell>
          <cell r="L71">
            <v>4.9074074074074072E-3</v>
          </cell>
          <cell r="M71">
            <v>4.6064814814814814E-3</v>
          </cell>
          <cell r="N71">
            <v>5.0694444444444441E-3</v>
          </cell>
          <cell r="O71">
            <v>4.9710648148148153E-3</v>
          </cell>
          <cell r="Q71" t="str">
            <v>Grande ABC</v>
          </cell>
          <cell r="R71">
            <v>5.162037037037037E-3</v>
          </cell>
          <cell r="S71">
            <v>5.9027777777777776E-3</v>
          </cell>
          <cell r="T71">
            <v>5.115740740740741E-3</v>
          </cell>
          <cell r="U71">
            <v>4.9074074074074072E-3</v>
          </cell>
          <cell r="V71">
            <v>4.5254629629629629E-3</v>
          </cell>
          <cell r="W71">
            <v>4.3981481481481484E-3</v>
          </cell>
          <cell r="X71">
            <v>5.4050925925925924E-3</v>
          </cell>
          <cell r="Y71">
            <v>4.9305555555555552E-3</v>
          </cell>
          <cell r="Z71">
            <v>4.7222222222222223E-3</v>
          </cell>
          <cell r="AA71">
            <v>4.9074074074074072E-3</v>
          </cell>
          <cell r="AB71">
            <v>4.6064814814814814E-3</v>
          </cell>
          <cell r="AC71">
            <v>5.0694444444444441E-3</v>
          </cell>
          <cell r="AD71">
            <v>4.9710648148148153E-3</v>
          </cell>
          <cell r="AF71" t="str">
            <v>Grande ABC</v>
          </cell>
        </row>
        <row r="72">
          <cell r="B72" t="str">
            <v>Leste</v>
          </cell>
          <cell r="C72">
            <v>7.6041666666666662E-3</v>
          </cell>
          <cell r="D72">
            <v>9.0162037037037034E-3</v>
          </cell>
          <cell r="E72">
            <v>8.564814814814815E-3</v>
          </cell>
          <cell r="F72">
            <v>1.300925925925926E-2</v>
          </cell>
          <cell r="G72">
            <v>1.4756944444444446E-2</v>
          </cell>
          <cell r="H72">
            <v>7.2685185185185188E-3</v>
          </cell>
          <cell r="I72">
            <v>5.6018518518518518E-3</v>
          </cell>
          <cell r="J72">
            <v>8.5300925925925926E-3</v>
          </cell>
          <cell r="K72">
            <v>6.5162037037037037E-3</v>
          </cell>
          <cell r="L72">
            <v>6.0185185185185177E-3</v>
          </cell>
          <cell r="M72">
            <v>5.1041666666666666E-3</v>
          </cell>
          <cell r="N72">
            <v>5.4861111111111117E-3</v>
          </cell>
          <cell r="O72">
            <v>8.1230709876543225E-3</v>
          </cell>
          <cell r="Q72" t="str">
            <v>Leste</v>
          </cell>
          <cell r="R72">
            <v>7.6041666666666662E-3</v>
          </cell>
          <cell r="S72">
            <v>9.0162037037037034E-3</v>
          </cell>
          <cell r="T72">
            <v>8.564814814814815E-3</v>
          </cell>
          <cell r="U72">
            <v>1.300925925925926E-2</v>
          </cell>
          <cell r="V72">
            <v>1.4756944444444446E-2</v>
          </cell>
          <cell r="W72">
            <v>7.2685185185185188E-3</v>
          </cell>
          <cell r="X72">
            <v>5.6018518518518518E-3</v>
          </cell>
          <cell r="Y72">
            <v>8.5300925925925926E-3</v>
          </cell>
          <cell r="Z72">
            <v>6.5162037037037037E-3</v>
          </cell>
          <cell r="AA72">
            <v>6.0185185185185177E-3</v>
          </cell>
          <cell r="AB72">
            <v>5.1041666666666666E-3</v>
          </cell>
          <cell r="AC72">
            <v>5.4861111111111117E-3</v>
          </cell>
          <cell r="AD72">
            <v>8.1230709876543225E-3</v>
          </cell>
          <cell r="AF72" t="str">
            <v>Leste</v>
          </cell>
        </row>
        <row r="73">
          <cell r="B73" t="str">
            <v>Oeste</v>
          </cell>
          <cell r="C73">
            <v>4.6412037037037038E-3</v>
          </cell>
          <cell r="D73">
            <v>6.6782407407407415E-3</v>
          </cell>
          <cell r="E73">
            <v>5.4861111111111117E-3</v>
          </cell>
          <cell r="F73">
            <v>5.6134259259259271E-3</v>
          </cell>
          <cell r="G73">
            <v>4.8611111111111112E-3</v>
          </cell>
          <cell r="H73">
            <v>4.6759259259259263E-3</v>
          </cell>
          <cell r="I73">
            <v>4.6990740740740743E-3</v>
          </cell>
          <cell r="J73">
            <v>3.9120370370370368E-3</v>
          </cell>
          <cell r="K73">
            <v>4.1203703703703706E-3</v>
          </cell>
          <cell r="L73">
            <v>2.4537037037037036E-3</v>
          </cell>
          <cell r="M73">
            <v>2.9166666666666668E-3</v>
          </cell>
          <cell r="N73">
            <v>2.2916666666666667E-3</v>
          </cell>
          <cell r="O73">
            <v>4.3624614197530862E-3</v>
          </cell>
          <cell r="Q73" t="str">
            <v>Oeste</v>
          </cell>
          <cell r="R73">
            <v>4.6412037037037038E-3</v>
          </cell>
          <cell r="S73">
            <v>6.6782407407407415E-3</v>
          </cell>
          <cell r="T73">
            <v>5.4861111111111117E-3</v>
          </cell>
          <cell r="U73">
            <v>5.6134259259259271E-3</v>
          </cell>
          <cell r="V73">
            <v>4.8611111111111112E-3</v>
          </cell>
          <cell r="W73">
            <v>4.6759259259259263E-3</v>
          </cell>
          <cell r="X73">
            <v>4.6990740740740743E-3</v>
          </cell>
          <cell r="Y73">
            <v>3.9120370370370368E-3</v>
          </cell>
          <cell r="Z73">
            <v>4.1203703703703706E-3</v>
          </cell>
          <cell r="AA73">
            <v>2.4537037037037036E-3</v>
          </cell>
          <cell r="AB73">
            <v>2.9166666666666668E-3</v>
          </cell>
          <cell r="AC73">
            <v>2.2916666666666667E-3</v>
          </cell>
          <cell r="AD73">
            <v>4.3624614197530862E-3</v>
          </cell>
          <cell r="AF73" t="str">
            <v>Oeste</v>
          </cell>
        </row>
        <row r="74">
          <cell r="B74" t="str">
            <v>SP Sul</v>
          </cell>
          <cell r="C74">
            <v>8.2986111111111108E-3</v>
          </cell>
          <cell r="D74">
            <v>1.0486111111111111E-2</v>
          </cell>
          <cell r="E74">
            <v>8.0787037037037043E-3</v>
          </cell>
          <cell r="F74">
            <v>5.4050925925925924E-3</v>
          </cell>
          <cell r="G74">
            <v>4.6180555555555558E-3</v>
          </cell>
          <cell r="H74">
            <v>4.9768518518518521E-3</v>
          </cell>
          <cell r="I74">
            <v>6.3888888888888884E-3</v>
          </cell>
          <cell r="J74">
            <v>5.6712962962962958E-3</v>
          </cell>
          <cell r="K74">
            <v>7.5231481481481477E-3</v>
          </cell>
          <cell r="L74">
            <v>5.4629629629629637E-3</v>
          </cell>
          <cell r="M74">
            <v>6.3657407407407404E-3</v>
          </cell>
          <cell r="N74">
            <v>4.6643518518518518E-3</v>
          </cell>
          <cell r="O74">
            <v>6.4949845679012352E-3</v>
          </cell>
          <cell r="Q74" t="str">
            <v>SP Sul</v>
          </cell>
          <cell r="R74">
            <v>8.2986111111111108E-3</v>
          </cell>
          <cell r="S74">
            <v>1.0486111111111111E-2</v>
          </cell>
          <cell r="T74">
            <v>8.0787037037037043E-3</v>
          </cell>
          <cell r="U74">
            <v>5.4050925925925924E-3</v>
          </cell>
          <cell r="V74">
            <v>4.6180555555555558E-3</v>
          </cell>
          <cell r="W74">
            <v>4.9768518518518521E-3</v>
          </cell>
          <cell r="X74">
            <v>6.3888888888888884E-3</v>
          </cell>
          <cell r="Y74">
            <v>5.6712962962962958E-3</v>
          </cell>
          <cell r="Z74">
            <v>7.5231481481481477E-3</v>
          </cell>
          <cell r="AA74">
            <v>5.4629629629629637E-3</v>
          </cell>
          <cell r="AB74">
            <v>6.3657407407407404E-3</v>
          </cell>
          <cell r="AC74">
            <v>4.6643518518518518E-3</v>
          </cell>
          <cell r="AD74">
            <v>6.4949845679012352E-3</v>
          </cell>
          <cell r="AF74" t="str">
            <v>SP Sul</v>
          </cell>
        </row>
        <row r="75">
          <cell r="B75" t="str">
            <v>Eletropaulo</v>
          </cell>
          <cell r="C75">
            <v>5.7291666666666671E-3</v>
          </cell>
          <cell r="D75">
            <v>7.2337962962962963E-3</v>
          </cell>
          <cell r="E75">
            <v>6.2847222222222228E-3</v>
          </cell>
          <cell r="F75">
            <v>6.8055555555555569E-3</v>
          </cell>
          <cell r="G75">
            <v>6.7592592592592591E-3</v>
          </cell>
          <cell r="H75">
            <v>5.2893518518518515E-3</v>
          </cell>
          <cell r="I75">
            <v>5.5555555555555558E-3</v>
          </cell>
          <cell r="J75">
            <v>5.1273148148148146E-3</v>
          </cell>
          <cell r="K75">
            <v>5.162037037037037E-3</v>
          </cell>
          <cell r="L75">
            <v>4.155092592592593E-3</v>
          </cell>
          <cell r="M75">
            <v>4.2939814814814811E-3</v>
          </cell>
          <cell r="N75">
            <v>3.9814814814814817E-3</v>
          </cell>
          <cell r="O75">
            <v>5.531442901234568E-3</v>
          </cell>
          <cell r="Q75" t="str">
            <v>Eletropaulo</v>
          </cell>
          <cell r="R75">
            <v>5.7291666666666671E-3</v>
          </cell>
          <cell r="S75">
            <v>7.2337962962962963E-3</v>
          </cell>
          <cell r="T75">
            <v>6.2847222222222228E-3</v>
          </cell>
          <cell r="U75">
            <v>6.8055555555555569E-3</v>
          </cell>
          <cell r="V75">
            <v>6.7592592592592591E-3</v>
          </cell>
          <cell r="W75">
            <v>5.2893518518518515E-3</v>
          </cell>
          <cell r="X75">
            <v>5.5555555555555558E-3</v>
          </cell>
          <cell r="Y75">
            <v>5.1273148148148146E-3</v>
          </cell>
          <cell r="Z75">
            <v>5.162037037037037E-3</v>
          </cell>
          <cell r="AA75">
            <v>4.155092592592593E-3</v>
          </cell>
          <cell r="AB75">
            <v>4.2939814814814811E-3</v>
          </cell>
          <cell r="AC75">
            <v>3.9814814814814817E-3</v>
          </cell>
          <cell r="AD75">
            <v>5.531442901234568E-3</v>
          </cell>
          <cell r="AF75" t="str">
            <v>Eletropaulo</v>
          </cell>
        </row>
      </sheetData>
      <sheetData sheetId="88" refreshError="1"/>
      <sheetData sheetId="89" refreshError="1"/>
      <sheetData sheetId="90" refreshError="1"/>
      <sheetData sheetId="91" refreshError="1"/>
      <sheetData sheetId="92" refreshError="1"/>
      <sheetData sheetId="93" refreshError="1"/>
      <sheetData sheetId="94" refreshError="1">
        <row r="50">
          <cell r="C50">
            <v>0</v>
          </cell>
          <cell r="D50">
            <v>0</v>
          </cell>
          <cell r="E50">
            <v>0</v>
          </cell>
          <cell r="F50">
            <v>0</v>
          </cell>
          <cell r="G50">
            <v>0</v>
          </cell>
          <cell r="H50">
            <v>0</v>
          </cell>
          <cell r="I50">
            <v>0</v>
          </cell>
          <cell r="J50">
            <v>0</v>
          </cell>
          <cell r="K50">
            <v>0</v>
          </cell>
          <cell r="L50">
            <v>0</v>
          </cell>
          <cell r="M50">
            <v>0</v>
          </cell>
          <cell r="N50">
            <v>0</v>
          </cell>
          <cell r="O50">
            <v>0</v>
          </cell>
        </row>
        <row r="51">
          <cell r="C51">
            <v>0</v>
          </cell>
          <cell r="D51">
            <v>0</v>
          </cell>
          <cell r="E51">
            <v>0</v>
          </cell>
          <cell r="F51">
            <v>0</v>
          </cell>
          <cell r="G51">
            <v>0</v>
          </cell>
          <cell r="H51">
            <v>0</v>
          </cell>
          <cell r="I51">
            <v>0</v>
          </cell>
          <cell r="J51">
            <v>0</v>
          </cell>
          <cell r="K51">
            <v>0</v>
          </cell>
          <cell r="L51">
            <v>0</v>
          </cell>
          <cell r="M51">
            <v>0</v>
          </cell>
          <cell r="N51">
            <v>0</v>
          </cell>
          <cell r="O51">
            <v>0</v>
          </cell>
        </row>
        <row r="52">
          <cell r="C52">
            <v>0</v>
          </cell>
          <cell r="D52">
            <v>0</v>
          </cell>
          <cell r="E52">
            <v>0</v>
          </cell>
          <cell r="F52">
            <v>0</v>
          </cell>
          <cell r="G52">
            <v>0</v>
          </cell>
          <cell r="H52">
            <v>0</v>
          </cell>
          <cell r="I52">
            <v>0</v>
          </cell>
          <cell r="J52">
            <v>0</v>
          </cell>
          <cell r="K52">
            <v>0</v>
          </cell>
          <cell r="L52">
            <v>0</v>
          </cell>
          <cell r="M52">
            <v>0</v>
          </cell>
          <cell r="N52">
            <v>0</v>
          </cell>
          <cell r="O52">
            <v>0</v>
          </cell>
        </row>
        <row r="53">
          <cell r="C53">
            <v>0</v>
          </cell>
          <cell r="D53">
            <v>1</v>
          </cell>
          <cell r="E53">
            <v>0</v>
          </cell>
          <cell r="F53">
            <v>0</v>
          </cell>
          <cell r="G53">
            <v>0</v>
          </cell>
          <cell r="H53">
            <v>0</v>
          </cell>
          <cell r="I53">
            <v>0</v>
          </cell>
          <cell r="J53">
            <v>0</v>
          </cell>
          <cell r="K53">
            <v>0</v>
          </cell>
          <cell r="L53">
            <v>0</v>
          </cell>
          <cell r="M53">
            <v>0</v>
          </cell>
          <cell r="N53">
            <v>0</v>
          </cell>
          <cell r="O53">
            <v>1</v>
          </cell>
        </row>
        <row r="54">
          <cell r="C54">
            <v>0</v>
          </cell>
          <cell r="D54">
            <v>0</v>
          </cell>
          <cell r="E54">
            <v>0</v>
          </cell>
          <cell r="F54">
            <v>0</v>
          </cell>
          <cell r="G54">
            <v>0</v>
          </cell>
          <cell r="H54">
            <v>0</v>
          </cell>
          <cell r="I54">
            <v>0</v>
          </cell>
          <cell r="J54">
            <v>0</v>
          </cell>
          <cell r="K54">
            <v>0</v>
          </cell>
          <cell r="L54">
            <v>0</v>
          </cell>
          <cell r="M54">
            <v>0</v>
          </cell>
          <cell r="N54">
            <v>0</v>
          </cell>
          <cell r="O54">
            <v>0</v>
          </cell>
        </row>
        <row r="55">
          <cell r="C55">
            <v>0</v>
          </cell>
          <cell r="D55">
            <v>0</v>
          </cell>
          <cell r="E55">
            <v>0</v>
          </cell>
          <cell r="F55">
            <v>0</v>
          </cell>
          <cell r="G55">
            <v>0</v>
          </cell>
          <cell r="H55">
            <v>0</v>
          </cell>
          <cell r="I55">
            <v>0</v>
          </cell>
          <cell r="J55">
            <v>0</v>
          </cell>
          <cell r="K55">
            <v>0</v>
          </cell>
          <cell r="L55">
            <v>0</v>
          </cell>
          <cell r="M55">
            <v>0</v>
          </cell>
          <cell r="N55">
            <v>0</v>
          </cell>
          <cell r="O55">
            <v>0</v>
          </cell>
        </row>
        <row r="56">
          <cell r="C56">
            <v>0</v>
          </cell>
          <cell r="D56">
            <v>1</v>
          </cell>
          <cell r="E56">
            <v>0</v>
          </cell>
          <cell r="F56">
            <v>0</v>
          </cell>
          <cell r="G56">
            <v>0</v>
          </cell>
          <cell r="H56">
            <v>0</v>
          </cell>
          <cell r="I56">
            <v>0</v>
          </cell>
          <cell r="J56">
            <v>0</v>
          </cell>
          <cell r="K56">
            <v>0</v>
          </cell>
          <cell r="L56">
            <v>0</v>
          </cell>
          <cell r="M56">
            <v>0</v>
          </cell>
          <cell r="N56">
            <v>0</v>
          </cell>
          <cell r="O56">
            <v>1</v>
          </cell>
        </row>
        <row r="60">
          <cell r="C60">
            <v>0</v>
          </cell>
          <cell r="D60">
            <v>5</v>
          </cell>
          <cell r="E60">
            <v>5</v>
          </cell>
          <cell r="F60">
            <v>9</v>
          </cell>
          <cell r="G60">
            <v>5</v>
          </cell>
          <cell r="H60">
            <v>4</v>
          </cell>
          <cell r="I60">
            <v>0</v>
          </cell>
          <cell r="J60">
            <v>8</v>
          </cell>
          <cell r="K60">
            <v>5</v>
          </cell>
          <cell r="L60">
            <v>0</v>
          </cell>
          <cell r="M60">
            <v>1</v>
          </cell>
          <cell r="N60">
            <v>2</v>
          </cell>
          <cell r="O60">
            <v>44</v>
          </cell>
        </row>
        <row r="61">
          <cell r="C61">
            <v>0</v>
          </cell>
          <cell r="D61">
            <v>0</v>
          </cell>
          <cell r="E61">
            <v>13</v>
          </cell>
          <cell r="F61">
            <v>7</v>
          </cell>
          <cell r="G61">
            <v>4</v>
          </cell>
          <cell r="H61">
            <v>4</v>
          </cell>
          <cell r="I61">
            <v>5</v>
          </cell>
          <cell r="J61">
            <v>5</v>
          </cell>
          <cell r="K61">
            <v>4</v>
          </cell>
          <cell r="L61">
            <v>0</v>
          </cell>
          <cell r="M61">
            <v>2</v>
          </cell>
          <cell r="N61">
            <v>0</v>
          </cell>
          <cell r="O61">
            <v>44</v>
          </cell>
        </row>
        <row r="62">
          <cell r="C62">
            <v>0</v>
          </cell>
          <cell r="D62">
            <v>0</v>
          </cell>
          <cell r="E62">
            <v>0</v>
          </cell>
          <cell r="F62">
            <v>1</v>
          </cell>
          <cell r="G62">
            <v>0</v>
          </cell>
          <cell r="H62">
            <v>0</v>
          </cell>
          <cell r="I62">
            <v>0</v>
          </cell>
          <cell r="J62">
            <v>0</v>
          </cell>
          <cell r="K62">
            <v>0</v>
          </cell>
          <cell r="L62">
            <v>0</v>
          </cell>
          <cell r="M62">
            <v>0</v>
          </cell>
          <cell r="N62">
            <v>0</v>
          </cell>
          <cell r="O62">
            <v>1</v>
          </cell>
        </row>
        <row r="63">
          <cell r="C63">
            <v>6</v>
          </cell>
          <cell r="D63">
            <v>21</v>
          </cell>
          <cell r="E63">
            <v>22</v>
          </cell>
          <cell r="F63">
            <v>21</v>
          </cell>
          <cell r="G63">
            <v>8</v>
          </cell>
          <cell r="H63">
            <v>7</v>
          </cell>
          <cell r="I63">
            <v>9</v>
          </cell>
          <cell r="J63">
            <v>15</v>
          </cell>
          <cell r="K63">
            <v>12</v>
          </cell>
          <cell r="L63">
            <v>1</v>
          </cell>
          <cell r="M63">
            <v>5</v>
          </cell>
          <cell r="N63">
            <v>1</v>
          </cell>
          <cell r="O63">
            <v>128</v>
          </cell>
        </row>
        <row r="64">
          <cell r="C64">
            <v>2</v>
          </cell>
          <cell r="D64">
            <v>0</v>
          </cell>
          <cell r="E64">
            <v>4</v>
          </cell>
          <cell r="F64">
            <v>4</v>
          </cell>
          <cell r="G64">
            <v>1</v>
          </cell>
          <cell r="H64">
            <v>2</v>
          </cell>
          <cell r="I64">
            <v>3</v>
          </cell>
          <cell r="J64">
            <v>3</v>
          </cell>
          <cell r="K64">
            <v>1</v>
          </cell>
          <cell r="L64">
            <v>0</v>
          </cell>
          <cell r="M64">
            <v>0</v>
          </cell>
          <cell r="N64">
            <v>0</v>
          </cell>
          <cell r="O64">
            <v>20</v>
          </cell>
        </row>
        <row r="65">
          <cell r="C65">
            <v>0</v>
          </cell>
          <cell r="D65">
            <v>14</v>
          </cell>
          <cell r="E65">
            <v>15</v>
          </cell>
          <cell r="F65">
            <v>15</v>
          </cell>
          <cell r="G65">
            <v>3</v>
          </cell>
          <cell r="H65">
            <v>3</v>
          </cell>
          <cell r="I65">
            <v>4</v>
          </cell>
          <cell r="J65">
            <v>8</v>
          </cell>
          <cell r="K65">
            <v>4</v>
          </cell>
          <cell r="L65">
            <v>1</v>
          </cell>
          <cell r="M65">
            <v>0</v>
          </cell>
          <cell r="N65">
            <v>7</v>
          </cell>
          <cell r="O65">
            <v>74</v>
          </cell>
        </row>
        <row r="66">
          <cell r="C66">
            <v>8</v>
          </cell>
          <cell r="D66">
            <v>40</v>
          </cell>
          <cell r="E66">
            <v>59</v>
          </cell>
          <cell r="F66">
            <v>57</v>
          </cell>
          <cell r="G66">
            <v>21</v>
          </cell>
          <cell r="H66">
            <v>20</v>
          </cell>
          <cell r="I66">
            <v>21</v>
          </cell>
          <cell r="J66">
            <v>39</v>
          </cell>
          <cell r="K66">
            <v>26</v>
          </cell>
          <cell r="L66">
            <v>2</v>
          </cell>
          <cell r="M66">
            <v>8</v>
          </cell>
          <cell r="N66">
            <v>10</v>
          </cell>
          <cell r="O66">
            <v>311</v>
          </cell>
        </row>
        <row r="70">
          <cell r="C70">
            <v>0</v>
          </cell>
          <cell r="D70">
            <v>0</v>
          </cell>
          <cell r="E70">
            <v>0</v>
          </cell>
          <cell r="F70">
            <v>0</v>
          </cell>
          <cell r="G70">
            <v>0</v>
          </cell>
          <cell r="H70">
            <v>0</v>
          </cell>
          <cell r="I70">
            <v>0</v>
          </cell>
          <cell r="J70">
            <v>0</v>
          </cell>
          <cell r="K70">
            <v>0</v>
          </cell>
          <cell r="L70">
            <v>0</v>
          </cell>
          <cell r="M70">
            <v>0</v>
          </cell>
          <cell r="N70">
            <v>0</v>
          </cell>
          <cell r="O70">
            <v>0</v>
          </cell>
        </row>
        <row r="71">
          <cell r="C71">
            <v>3</v>
          </cell>
          <cell r="D71">
            <v>0</v>
          </cell>
          <cell r="E71">
            <v>0</v>
          </cell>
          <cell r="F71">
            <v>0</v>
          </cell>
          <cell r="G71">
            <v>0</v>
          </cell>
          <cell r="H71">
            <v>0</v>
          </cell>
          <cell r="I71">
            <v>0</v>
          </cell>
          <cell r="J71">
            <v>0</v>
          </cell>
          <cell r="K71">
            <v>0</v>
          </cell>
          <cell r="L71">
            <v>0</v>
          </cell>
          <cell r="M71">
            <v>0</v>
          </cell>
          <cell r="N71">
            <v>0</v>
          </cell>
          <cell r="O71">
            <v>3</v>
          </cell>
        </row>
        <row r="72">
          <cell r="C72">
            <v>0</v>
          </cell>
          <cell r="D72">
            <v>0</v>
          </cell>
          <cell r="E72">
            <v>0</v>
          </cell>
          <cell r="F72">
            <v>0</v>
          </cell>
          <cell r="G72">
            <v>0</v>
          </cell>
          <cell r="H72">
            <v>0</v>
          </cell>
          <cell r="I72">
            <v>0</v>
          </cell>
          <cell r="J72">
            <v>1</v>
          </cell>
          <cell r="K72">
            <v>1</v>
          </cell>
          <cell r="L72">
            <v>0</v>
          </cell>
          <cell r="M72">
            <v>0</v>
          </cell>
          <cell r="N72">
            <v>0</v>
          </cell>
          <cell r="O72">
            <v>2</v>
          </cell>
        </row>
        <row r="73">
          <cell r="C73">
            <v>0</v>
          </cell>
          <cell r="D73">
            <v>1</v>
          </cell>
          <cell r="E73">
            <v>2</v>
          </cell>
          <cell r="F73">
            <v>4</v>
          </cell>
          <cell r="G73">
            <v>2</v>
          </cell>
          <cell r="H73">
            <v>4</v>
          </cell>
          <cell r="I73">
            <v>1</v>
          </cell>
          <cell r="J73">
            <v>1</v>
          </cell>
          <cell r="K73">
            <v>4</v>
          </cell>
          <cell r="L73">
            <v>0</v>
          </cell>
          <cell r="M73">
            <v>0</v>
          </cell>
          <cell r="N73">
            <v>0</v>
          </cell>
          <cell r="O73">
            <v>19</v>
          </cell>
        </row>
        <row r="74">
          <cell r="C74">
            <v>0</v>
          </cell>
          <cell r="D74">
            <v>0</v>
          </cell>
          <cell r="E74">
            <v>2</v>
          </cell>
          <cell r="F74">
            <v>0</v>
          </cell>
          <cell r="G74">
            <v>0</v>
          </cell>
          <cell r="H74">
            <v>1</v>
          </cell>
          <cell r="I74">
            <v>0</v>
          </cell>
          <cell r="J74">
            <v>1</v>
          </cell>
          <cell r="K74">
            <v>0</v>
          </cell>
          <cell r="L74">
            <v>0</v>
          </cell>
          <cell r="M74">
            <v>0</v>
          </cell>
          <cell r="N74">
            <v>0</v>
          </cell>
          <cell r="O74">
            <v>4</v>
          </cell>
        </row>
        <row r="75">
          <cell r="C75">
            <v>0</v>
          </cell>
          <cell r="D75">
            <v>0</v>
          </cell>
          <cell r="E75">
            <v>2</v>
          </cell>
          <cell r="F75">
            <v>1</v>
          </cell>
          <cell r="G75">
            <v>0</v>
          </cell>
          <cell r="H75">
            <v>0</v>
          </cell>
          <cell r="I75">
            <v>0</v>
          </cell>
          <cell r="J75">
            <v>0</v>
          </cell>
          <cell r="K75">
            <v>0</v>
          </cell>
          <cell r="L75">
            <v>0</v>
          </cell>
          <cell r="M75">
            <v>0</v>
          </cell>
          <cell r="N75">
            <v>0</v>
          </cell>
          <cell r="O75">
            <v>3</v>
          </cell>
        </row>
        <row r="76">
          <cell r="C76">
            <v>3</v>
          </cell>
          <cell r="D76">
            <v>1</v>
          </cell>
          <cell r="E76">
            <v>6</v>
          </cell>
          <cell r="F76">
            <v>5</v>
          </cell>
          <cell r="G76">
            <v>2</v>
          </cell>
          <cell r="H76">
            <v>5</v>
          </cell>
          <cell r="I76">
            <v>1</v>
          </cell>
          <cell r="J76">
            <v>3</v>
          </cell>
          <cell r="K76">
            <v>5</v>
          </cell>
          <cell r="L76">
            <v>0</v>
          </cell>
          <cell r="M76">
            <v>0</v>
          </cell>
          <cell r="N76">
            <v>0</v>
          </cell>
          <cell r="O76">
            <v>31</v>
          </cell>
        </row>
      </sheetData>
      <sheetData sheetId="95" refreshError="1"/>
      <sheetData sheetId="96" refreshError="1">
        <row r="24">
          <cell r="D24">
            <v>71</v>
          </cell>
          <cell r="E24">
            <v>80</v>
          </cell>
          <cell r="F24">
            <v>77</v>
          </cell>
          <cell r="G24">
            <v>91</v>
          </cell>
          <cell r="H24">
            <v>143</v>
          </cell>
          <cell r="I24">
            <v>181</v>
          </cell>
          <cell r="J24">
            <v>110</v>
          </cell>
          <cell r="K24">
            <v>98</v>
          </cell>
          <cell r="L24">
            <v>63</v>
          </cell>
          <cell r="M24">
            <v>69</v>
          </cell>
          <cell r="N24">
            <v>80</v>
          </cell>
          <cell r="O24">
            <v>59</v>
          </cell>
          <cell r="P24">
            <v>1122</v>
          </cell>
        </row>
        <row r="25">
          <cell r="D25">
            <v>111</v>
          </cell>
          <cell r="E25">
            <v>243</v>
          </cell>
          <cell r="F25">
            <v>391</v>
          </cell>
          <cell r="G25">
            <v>219</v>
          </cell>
          <cell r="H25">
            <v>103</v>
          </cell>
          <cell r="I25">
            <v>107</v>
          </cell>
          <cell r="J25">
            <v>114</v>
          </cell>
          <cell r="K25">
            <v>91</v>
          </cell>
          <cell r="L25">
            <v>92</v>
          </cell>
          <cell r="M25">
            <v>77</v>
          </cell>
          <cell r="N25">
            <v>101</v>
          </cell>
          <cell r="O25">
            <v>76</v>
          </cell>
          <cell r="P25">
            <v>1725</v>
          </cell>
        </row>
        <row r="26">
          <cell r="D26">
            <v>144</v>
          </cell>
          <cell r="E26">
            <v>173</v>
          </cell>
          <cell r="F26">
            <v>165</v>
          </cell>
          <cell r="G26">
            <v>106</v>
          </cell>
          <cell r="H26">
            <v>104</v>
          </cell>
          <cell r="I26">
            <v>107</v>
          </cell>
          <cell r="J26">
            <v>80</v>
          </cell>
          <cell r="K26">
            <v>183</v>
          </cell>
          <cell r="L26">
            <v>155</v>
          </cell>
          <cell r="M26">
            <v>89</v>
          </cell>
          <cell r="N26">
            <v>77</v>
          </cell>
          <cell r="O26">
            <v>120</v>
          </cell>
          <cell r="P26">
            <v>1503</v>
          </cell>
        </row>
        <row r="27">
          <cell r="D27">
            <v>554</v>
          </cell>
          <cell r="E27">
            <v>793</v>
          </cell>
          <cell r="F27">
            <v>1103</v>
          </cell>
          <cell r="G27">
            <v>889</v>
          </cell>
          <cell r="H27">
            <v>596</v>
          </cell>
          <cell r="I27">
            <v>904</v>
          </cell>
          <cell r="J27">
            <v>426</v>
          </cell>
          <cell r="K27">
            <v>386</v>
          </cell>
          <cell r="L27">
            <v>459</v>
          </cell>
          <cell r="M27">
            <v>630</v>
          </cell>
          <cell r="N27">
            <v>412</v>
          </cell>
          <cell r="O27">
            <v>311</v>
          </cell>
          <cell r="P27">
            <v>7463</v>
          </cell>
        </row>
        <row r="28">
          <cell r="D28">
            <v>214</v>
          </cell>
          <cell r="E28">
            <v>282</v>
          </cell>
          <cell r="F28">
            <v>426</v>
          </cell>
          <cell r="G28">
            <v>418</v>
          </cell>
          <cell r="H28">
            <v>378</v>
          </cell>
          <cell r="I28">
            <v>340</v>
          </cell>
          <cell r="J28">
            <v>206</v>
          </cell>
          <cell r="K28">
            <v>250</v>
          </cell>
          <cell r="L28">
            <v>172</v>
          </cell>
          <cell r="M28">
            <v>225</v>
          </cell>
          <cell r="N28">
            <v>333</v>
          </cell>
          <cell r="O28">
            <v>259</v>
          </cell>
          <cell r="P28">
            <v>3503</v>
          </cell>
        </row>
        <row r="29">
          <cell r="D29">
            <v>332</v>
          </cell>
          <cell r="E29">
            <v>350</v>
          </cell>
          <cell r="F29">
            <v>302</v>
          </cell>
          <cell r="G29">
            <v>272</v>
          </cell>
          <cell r="H29">
            <v>328</v>
          </cell>
          <cell r="I29">
            <v>544</v>
          </cell>
          <cell r="J29">
            <v>300</v>
          </cell>
          <cell r="K29">
            <v>196</v>
          </cell>
          <cell r="L29">
            <v>176</v>
          </cell>
          <cell r="M29">
            <v>213</v>
          </cell>
          <cell r="N29">
            <v>168</v>
          </cell>
          <cell r="O29">
            <v>175</v>
          </cell>
          <cell r="P29">
            <v>3356</v>
          </cell>
        </row>
        <row r="30">
          <cell r="D30">
            <v>1426</v>
          </cell>
          <cell r="E30">
            <v>1921</v>
          </cell>
          <cell r="F30">
            <v>2464</v>
          </cell>
          <cell r="G30">
            <v>1995</v>
          </cell>
          <cell r="H30">
            <v>1652</v>
          </cell>
          <cell r="I30">
            <v>2183</v>
          </cell>
          <cell r="J30">
            <v>1236</v>
          </cell>
          <cell r="K30">
            <v>1204</v>
          </cell>
          <cell r="L30">
            <v>1117</v>
          </cell>
          <cell r="M30">
            <v>1303</v>
          </cell>
          <cell r="N30">
            <v>1171</v>
          </cell>
          <cell r="O30">
            <v>1000</v>
          </cell>
          <cell r="P30">
            <v>18672</v>
          </cell>
        </row>
        <row r="33">
          <cell r="D33">
            <v>132</v>
          </cell>
          <cell r="E33">
            <v>74</v>
          </cell>
          <cell r="F33">
            <v>58</v>
          </cell>
          <cell r="G33">
            <v>53</v>
          </cell>
          <cell r="H33">
            <v>106</v>
          </cell>
          <cell r="I33">
            <v>83</v>
          </cell>
          <cell r="J33">
            <v>83</v>
          </cell>
          <cell r="K33">
            <v>92</v>
          </cell>
          <cell r="L33">
            <v>37</v>
          </cell>
          <cell r="M33">
            <v>42</v>
          </cell>
          <cell r="N33">
            <v>32</v>
          </cell>
          <cell r="O33">
            <v>47</v>
          </cell>
          <cell r="P33">
            <v>839</v>
          </cell>
        </row>
        <row r="34">
          <cell r="D34">
            <v>81</v>
          </cell>
          <cell r="E34">
            <v>111</v>
          </cell>
          <cell r="F34">
            <v>85</v>
          </cell>
          <cell r="G34">
            <v>45</v>
          </cell>
          <cell r="H34">
            <v>27</v>
          </cell>
          <cell r="I34">
            <v>27</v>
          </cell>
          <cell r="J34">
            <v>19</v>
          </cell>
          <cell r="K34">
            <v>52</v>
          </cell>
          <cell r="L34">
            <v>43</v>
          </cell>
          <cell r="M34">
            <v>26</v>
          </cell>
          <cell r="N34">
            <v>23</v>
          </cell>
          <cell r="O34">
            <v>23</v>
          </cell>
          <cell r="P34">
            <v>562</v>
          </cell>
        </row>
        <row r="35">
          <cell r="D35">
            <v>97</v>
          </cell>
          <cell r="E35">
            <v>75</v>
          </cell>
          <cell r="F35">
            <v>77</v>
          </cell>
          <cell r="G35">
            <v>38</v>
          </cell>
          <cell r="H35">
            <v>35</v>
          </cell>
          <cell r="I35">
            <v>13</v>
          </cell>
          <cell r="J35">
            <v>12</v>
          </cell>
          <cell r="K35">
            <v>22</v>
          </cell>
          <cell r="L35">
            <v>21</v>
          </cell>
          <cell r="M35">
            <v>33</v>
          </cell>
          <cell r="N35">
            <v>28</v>
          </cell>
          <cell r="O35">
            <v>19</v>
          </cell>
          <cell r="P35">
            <v>470</v>
          </cell>
        </row>
        <row r="36">
          <cell r="D36">
            <v>359</v>
          </cell>
          <cell r="E36">
            <v>353</v>
          </cell>
          <cell r="F36">
            <v>404</v>
          </cell>
          <cell r="G36">
            <v>340</v>
          </cell>
          <cell r="H36">
            <v>263</v>
          </cell>
          <cell r="I36">
            <v>204</v>
          </cell>
          <cell r="J36">
            <v>206</v>
          </cell>
          <cell r="K36">
            <v>239</v>
          </cell>
          <cell r="L36">
            <v>253</v>
          </cell>
          <cell r="M36">
            <v>254</v>
          </cell>
          <cell r="N36">
            <v>239</v>
          </cell>
          <cell r="O36">
            <v>217</v>
          </cell>
          <cell r="P36">
            <v>3331</v>
          </cell>
        </row>
        <row r="37">
          <cell r="D37">
            <v>294</v>
          </cell>
          <cell r="E37">
            <v>157</v>
          </cell>
          <cell r="F37">
            <v>208</v>
          </cell>
          <cell r="G37">
            <v>134</v>
          </cell>
          <cell r="H37">
            <v>125</v>
          </cell>
          <cell r="I37">
            <v>93</v>
          </cell>
          <cell r="J37">
            <v>159</v>
          </cell>
          <cell r="K37">
            <v>97</v>
          </cell>
          <cell r="L37">
            <v>75</v>
          </cell>
          <cell r="M37">
            <v>46</v>
          </cell>
          <cell r="N37">
            <v>34</v>
          </cell>
          <cell r="O37">
            <v>27</v>
          </cell>
          <cell r="P37">
            <v>1449</v>
          </cell>
        </row>
        <row r="38">
          <cell r="D38">
            <v>166</v>
          </cell>
          <cell r="E38">
            <v>184</v>
          </cell>
          <cell r="F38">
            <v>260</v>
          </cell>
          <cell r="G38">
            <v>168</v>
          </cell>
          <cell r="H38">
            <v>153</v>
          </cell>
          <cell r="I38">
            <v>164</v>
          </cell>
          <cell r="J38">
            <v>182</v>
          </cell>
          <cell r="K38">
            <v>197</v>
          </cell>
          <cell r="L38">
            <v>130</v>
          </cell>
          <cell r="M38">
            <v>91</v>
          </cell>
          <cell r="N38">
            <v>92</v>
          </cell>
          <cell r="O38">
            <v>98</v>
          </cell>
          <cell r="P38">
            <v>1885</v>
          </cell>
        </row>
        <row r="39">
          <cell r="D39">
            <v>1129</v>
          </cell>
          <cell r="E39">
            <v>954</v>
          </cell>
          <cell r="F39">
            <v>1092</v>
          </cell>
          <cell r="G39">
            <v>778</v>
          </cell>
          <cell r="H39">
            <v>709</v>
          </cell>
          <cell r="I39">
            <v>584</v>
          </cell>
          <cell r="J39">
            <v>661</v>
          </cell>
          <cell r="K39">
            <v>699</v>
          </cell>
          <cell r="L39">
            <v>559</v>
          </cell>
          <cell r="M39">
            <v>492</v>
          </cell>
          <cell r="N39">
            <v>448</v>
          </cell>
          <cell r="O39">
            <v>431</v>
          </cell>
          <cell r="P39">
            <v>8536</v>
          </cell>
        </row>
        <row r="42">
          <cell r="D42">
            <v>0.85915492957746475</v>
          </cell>
          <cell r="E42">
            <v>-7.4999999999999997E-2</v>
          </cell>
          <cell r="F42">
            <v>-0.24675324675324672</v>
          </cell>
          <cell r="G42">
            <v>-0.41758241758241754</v>
          </cell>
          <cell r="H42">
            <v>-0.25874125874125875</v>
          </cell>
          <cell r="I42">
            <v>-0.54143646408839774</v>
          </cell>
          <cell r="J42">
            <v>-0.24545454545454548</v>
          </cell>
          <cell r="K42">
            <v>-6.1224489795918324E-2</v>
          </cell>
          <cell r="L42">
            <v>-0.41269841269841268</v>
          </cell>
          <cell r="M42">
            <v>-0.39130434782608692</v>
          </cell>
          <cell r="N42">
            <v>-0.6</v>
          </cell>
          <cell r="O42">
            <v>-0.20338983050847459</v>
          </cell>
          <cell r="P42">
            <v>-0.25222816399286985</v>
          </cell>
        </row>
        <row r="43">
          <cell r="D43">
            <v>-0.27027027027027029</v>
          </cell>
          <cell r="E43">
            <v>-0.54320987654320985</v>
          </cell>
          <cell r="F43">
            <v>-0.78260869565217395</v>
          </cell>
          <cell r="G43">
            <v>-0.79452054794520555</v>
          </cell>
          <cell r="H43">
            <v>-0.73786407766990292</v>
          </cell>
          <cell r="I43">
            <v>-0.74766355140186924</v>
          </cell>
          <cell r="J43">
            <v>-0.83333333333333337</v>
          </cell>
          <cell r="K43">
            <v>-0.4285714285714286</v>
          </cell>
          <cell r="L43">
            <v>-0.53260869565217384</v>
          </cell>
          <cell r="M43">
            <v>-0.66233766233766234</v>
          </cell>
          <cell r="N43">
            <v>-0.7722772277227723</v>
          </cell>
          <cell r="O43">
            <v>-0.69736842105263164</v>
          </cell>
          <cell r="P43">
            <v>-0.67420289855072468</v>
          </cell>
        </row>
        <row r="44">
          <cell r="D44">
            <v>-0.32638888888888884</v>
          </cell>
          <cell r="E44">
            <v>-0.56647398843930641</v>
          </cell>
          <cell r="F44">
            <v>-0.53333333333333333</v>
          </cell>
          <cell r="G44">
            <v>-0.64150943396226423</v>
          </cell>
          <cell r="H44">
            <v>-0.66346153846153844</v>
          </cell>
          <cell r="I44">
            <v>-0.87850467289719625</v>
          </cell>
          <cell r="J44">
            <v>-0.85</v>
          </cell>
          <cell r="K44">
            <v>-0.8797814207650273</v>
          </cell>
          <cell r="L44">
            <v>-0.86451612903225805</v>
          </cell>
          <cell r="M44">
            <v>-0.6292134831460674</v>
          </cell>
          <cell r="N44">
            <v>-0.63636363636363635</v>
          </cell>
          <cell r="O44">
            <v>-0.84166666666666667</v>
          </cell>
          <cell r="P44">
            <v>-0.68729208250166329</v>
          </cell>
        </row>
        <row r="45">
          <cell r="D45">
            <v>-0.35198555956678701</v>
          </cell>
          <cell r="E45">
            <v>-0.55485498108448927</v>
          </cell>
          <cell r="F45">
            <v>-0.63372620126926571</v>
          </cell>
          <cell r="G45">
            <v>-0.6175478065241844</v>
          </cell>
          <cell r="H45">
            <v>-0.5587248322147651</v>
          </cell>
          <cell r="I45">
            <v>-0.77433628318584069</v>
          </cell>
          <cell r="J45">
            <v>-0.51643192488262912</v>
          </cell>
          <cell r="K45">
            <v>-0.38082901554404147</v>
          </cell>
          <cell r="L45">
            <v>-0.44880174291939001</v>
          </cell>
          <cell r="M45">
            <v>-0.59682539682539681</v>
          </cell>
          <cell r="N45">
            <v>-0.41990291262135926</v>
          </cell>
          <cell r="O45">
            <v>-0.30225080385852088</v>
          </cell>
          <cell r="P45">
            <v>-0.55366474608066463</v>
          </cell>
        </row>
        <row r="46">
          <cell r="D46">
            <v>0.37383177570093462</v>
          </cell>
          <cell r="E46">
            <v>-0.44326241134751776</v>
          </cell>
          <cell r="F46">
            <v>-0.51173708920187799</v>
          </cell>
          <cell r="G46">
            <v>-0.67942583732057416</v>
          </cell>
          <cell r="H46">
            <v>-0.6693121693121693</v>
          </cell>
          <cell r="I46">
            <v>-0.72647058823529409</v>
          </cell>
          <cell r="J46">
            <v>-0.22815533980582525</v>
          </cell>
          <cell r="K46">
            <v>-0.61199999999999999</v>
          </cell>
          <cell r="L46">
            <v>-0.56395348837209303</v>
          </cell>
          <cell r="M46">
            <v>-0.79555555555555557</v>
          </cell>
          <cell r="N46">
            <v>-0.89789789789789787</v>
          </cell>
          <cell r="O46">
            <v>-0.89575289575289574</v>
          </cell>
          <cell r="P46">
            <v>-0.58635455324008001</v>
          </cell>
        </row>
        <row r="47">
          <cell r="D47">
            <v>-0.5</v>
          </cell>
          <cell r="E47">
            <v>-0.47428571428571431</v>
          </cell>
          <cell r="F47">
            <v>-0.13907284768211925</v>
          </cell>
          <cell r="G47">
            <v>-0.38235294117647056</v>
          </cell>
          <cell r="H47">
            <v>-0.53353658536585358</v>
          </cell>
          <cell r="I47">
            <v>-0.69852941176470584</v>
          </cell>
          <cell r="J47">
            <v>-0.39333333333333331</v>
          </cell>
          <cell r="K47">
            <v>5.1020408163264808E-3</v>
          </cell>
          <cell r="L47">
            <v>-0.26136363636363635</v>
          </cell>
          <cell r="M47">
            <v>-0.57276995305164324</v>
          </cell>
          <cell r="N47">
            <v>-0.45238095238095233</v>
          </cell>
          <cell r="O47">
            <v>-0.44</v>
          </cell>
          <cell r="P47">
            <v>-0.43831942789034561</v>
          </cell>
        </row>
        <row r="48">
          <cell r="D48">
            <v>-0.20827489481065919</v>
          </cell>
          <cell r="E48">
            <v>-0.50338365434669441</v>
          </cell>
          <cell r="F48">
            <v>-0.55681818181818188</v>
          </cell>
          <cell r="G48">
            <v>-0.61002506265664158</v>
          </cell>
          <cell r="H48">
            <v>-0.57082324455205813</v>
          </cell>
          <cell r="I48">
            <v>-0.73247824095281722</v>
          </cell>
          <cell r="J48">
            <v>-0.46521035598705507</v>
          </cell>
          <cell r="K48">
            <v>-0.41943521594684385</v>
          </cell>
          <cell r="L48">
            <v>-0.49955237242614148</v>
          </cell>
          <cell r="M48">
            <v>-0.6224098234842671</v>
          </cell>
          <cell r="N48">
            <v>-0.61742100768573871</v>
          </cell>
          <cell r="O48">
            <v>-0.56899999999999995</v>
          </cell>
          <cell r="P48">
            <v>-0.5428449014567267</v>
          </cell>
        </row>
        <row r="52">
          <cell r="D52">
            <v>18</v>
          </cell>
          <cell r="E52">
            <v>25</v>
          </cell>
          <cell r="F52">
            <v>23</v>
          </cell>
          <cell r="G52">
            <v>44</v>
          </cell>
          <cell r="H52">
            <v>78</v>
          </cell>
          <cell r="I52">
            <v>109</v>
          </cell>
          <cell r="J52">
            <v>36</v>
          </cell>
          <cell r="K52">
            <v>15</v>
          </cell>
          <cell r="L52">
            <v>11</v>
          </cell>
          <cell r="M52">
            <v>9</v>
          </cell>
          <cell r="N52">
            <v>16</v>
          </cell>
          <cell r="O52">
            <v>14</v>
          </cell>
          <cell r="P52">
            <v>398</v>
          </cell>
        </row>
        <row r="53">
          <cell r="D53">
            <v>4</v>
          </cell>
          <cell r="E53">
            <v>39</v>
          </cell>
          <cell r="F53">
            <v>101</v>
          </cell>
          <cell r="G53">
            <v>34</v>
          </cell>
          <cell r="H53">
            <v>20</v>
          </cell>
          <cell r="I53">
            <v>6</v>
          </cell>
          <cell r="J53">
            <v>19</v>
          </cell>
          <cell r="K53">
            <v>12</v>
          </cell>
          <cell r="L53">
            <v>9</v>
          </cell>
          <cell r="M53">
            <v>11</v>
          </cell>
          <cell r="N53">
            <v>7</v>
          </cell>
          <cell r="O53">
            <v>3</v>
          </cell>
          <cell r="P53">
            <v>265</v>
          </cell>
        </row>
        <row r="54">
          <cell r="D54">
            <v>28</v>
          </cell>
          <cell r="E54">
            <v>22</v>
          </cell>
          <cell r="F54">
            <v>33</v>
          </cell>
          <cell r="G54">
            <v>16</v>
          </cell>
          <cell r="H54">
            <v>14</v>
          </cell>
          <cell r="I54">
            <v>13</v>
          </cell>
          <cell r="J54">
            <v>8</v>
          </cell>
          <cell r="K54">
            <v>30</v>
          </cell>
          <cell r="L54">
            <v>19</v>
          </cell>
          <cell r="M54">
            <v>13</v>
          </cell>
          <cell r="N54">
            <v>10</v>
          </cell>
          <cell r="O54">
            <v>18</v>
          </cell>
          <cell r="P54">
            <v>224</v>
          </cell>
        </row>
        <row r="55">
          <cell r="D55">
            <v>211</v>
          </cell>
          <cell r="E55">
            <v>442</v>
          </cell>
          <cell r="F55">
            <v>959</v>
          </cell>
          <cell r="G55">
            <v>399</v>
          </cell>
          <cell r="H55">
            <v>226</v>
          </cell>
          <cell r="I55">
            <v>257</v>
          </cell>
          <cell r="J55">
            <v>137</v>
          </cell>
          <cell r="K55">
            <v>105</v>
          </cell>
          <cell r="L55">
            <v>91</v>
          </cell>
          <cell r="M55">
            <v>93</v>
          </cell>
          <cell r="N55">
            <v>58</v>
          </cell>
          <cell r="O55">
            <v>45</v>
          </cell>
          <cell r="P55">
            <v>3023</v>
          </cell>
        </row>
        <row r="56">
          <cell r="D56">
            <v>52</v>
          </cell>
          <cell r="E56">
            <v>78</v>
          </cell>
          <cell r="F56">
            <v>115</v>
          </cell>
          <cell r="G56">
            <v>158</v>
          </cell>
          <cell r="H56">
            <v>143</v>
          </cell>
          <cell r="I56">
            <v>102</v>
          </cell>
          <cell r="J56">
            <v>44</v>
          </cell>
          <cell r="K56">
            <v>43</v>
          </cell>
          <cell r="L56">
            <v>49</v>
          </cell>
          <cell r="M56">
            <v>41</v>
          </cell>
          <cell r="N56">
            <v>92</v>
          </cell>
          <cell r="O56">
            <v>65</v>
          </cell>
          <cell r="P56">
            <v>982</v>
          </cell>
        </row>
        <row r="57">
          <cell r="D57">
            <v>75</v>
          </cell>
          <cell r="E57">
            <v>121</v>
          </cell>
          <cell r="F57">
            <v>112</v>
          </cell>
          <cell r="G57">
            <v>92</v>
          </cell>
          <cell r="H57">
            <v>126</v>
          </cell>
          <cell r="I57">
            <v>241</v>
          </cell>
          <cell r="J57">
            <v>64</v>
          </cell>
          <cell r="K57">
            <v>23</v>
          </cell>
          <cell r="L57">
            <v>19</v>
          </cell>
          <cell r="M57">
            <v>34</v>
          </cell>
          <cell r="N57">
            <v>27</v>
          </cell>
          <cell r="O57">
            <v>13</v>
          </cell>
          <cell r="P57">
            <v>947</v>
          </cell>
        </row>
        <row r="58">
          <cell r="D58">
            <v>360</v>
          </cell>
          <cell r="E58">
            <v>705</v>
          </cell>
          <cell r="F58">
            <v>1310</v>
          </cell>
          <cell r="G58">
            <v>727</v>
          </cell>
          <cell r="H58">
            <v>593</v>
          </cell>
          <cell r="I58">
            <v>715</v>
          </cell>
          <cell r="J58">
            <v>300</v>
          </cell>
          <cell r="K58">
            <v>198</v>
          </cell>
          <cell r="L58">
            <v>179</v>
          </cell>
          <cell r="M58">
            <v>188</v>
          </cell>
          <cell r="N58">
            <v>200</v>
          </cell>
          <cell r="O58">
            <v>140</v>
          </cell>
          <cell r="P58">
            <v>5615</v>
          </cell>
        </row>
        <row r="61">
          <cell r="D61">
            <v>14</v>
          </cell>
          <cell r="E61">
            <v>7</v>
          </cell>
          <cell r="F61">
            <v>5</v>
          </cell>
          <cell r="G61">
            <v>3</v>
          </cell>
          <cell r="H61">
            <v>10</v>
          </cell>
          <cell r="I61">
            <v>0</v>
          </cell>
          <cell r="J61">
            <v>1</v>
          </cell>
          <cell r="K61">
            <v>9</v>
          </cell>
          <cell r="L61">
            <v>6</v>
          </cell>
          <cell r="M61">
            <v>0</v>
          </cell>
          <cell r="N61">
            <v>0</v>
          </cell>
          <cell r="O61">
            <v>17</v>
          </cell>
          <cell r="P61">
            <v>72</v>
          </cell>
        </row>
        <row r="62">
          <cell r="D62">
            <v>10</v>
          </cell>
          <cell r="E62">
            <v>7</v>
          </cell>
          <cell r="F62">
            <v>5</v>
          </cell>
          <cell r="G62">
            <v>2</v>
          </cell>
          <cell r="H62">
            <v>1</v>
          </cell>
          <cell r="I62">
            <v>0</v>
          </cell>
          <cell r="J62">
            <v>3</v>
          </cell>
          <cell r="K62">
            <v>3</v>
          </cell>
          <cell r="L62">
            <v>4</v>
          </cell>
          <cell r="M62">
            <v>2</v>
          </cell>
          <cell r="N62">
            <v>4</v>
          </cell>
          <cell r="O62">
            <v>3</v>
          </cell>
          <cell r="P62">
            <v>44</v>
          </cell>
        </row>
        <row r="63">
          <cell r="D63">
            <v>10</v>
          </cell>
          <cell r="E63">
            <v>2</v>
          </cell>
          <cell r="F63">
            <v>6</v>
          </cell>
          <cell r="G63">
            <v>5</v>
          </cell>
          <cell r="H63">
            <v>8</v>
          </cell>
          <cell r="I63">
            <v>1</v>
          </cell>
          <cell r="J63">
            <v>2</v>
          </cell>
          <cell r="K63">
            <v>0</v>
          </cell>
          <cell r="L63">
            <v>0</v>
          </cell>
          <cell r="M63">
            <v>5</v>
          </cell>
          <cell r="N63">
            <v>1</v>
          </cell>
          <cell r="O63">
            <v>1</v>
          </cell>
          <cell r="P63">
            <v>41</v>
          </cell>
        </row>
        <row r="64">
          <cell r="D64">
            <v>118</v>
          </cell>
          <cell r="E64">
            <v>108</v>
          </cell>
          <cell r="F64">
            <v>139</v>
          </cell>
          <cell r="G64">
            <v>90</v>
          </cell>
          <cell r="H64">
            <v>113</v>
          </cell>
          <cell r="I64">
            <v>104</v>
          </cell>
          <cell r="J64">
            <v>115</v>
          </cell>
          <cell r="K64">
            <v>67</v>
          </cell>
          <cell r="L64">
            <v>56</v>
          </cell>
          <cell r="M64">
            <v>79</v>
          </cell>
          <cell r="N64">
            <v>86</v>
          </cell>
          <cell r="O64">
            <v>76</v>
          </cell>
          <cell r="P64">
            <v>1151</v>
          </cell>
        </row>
        <row r="65">
          <cell r="D65">
            <v>83</v>
          </cell>
          <cell r="E65">
            <v>65</v>
          </cell>
          <cell r="F65">
            <v>53</v>
          </cell>
          <cell r="G65">
            <v>28</v>
          </cell>
          <cell r="H65">
            <v>34</v>
          </cell>
          <cell r="I65">
            <v>13</v>
          </cell>
          <cell r="J65">
            <v>20</v>
          </cell>
          <cell r="K65">
            <v>25</v>
          </cell>
          <cell r="L65">
            <v>7</v>
          </cell>
          <cell r="M65">
            <v>5</v>
          </cell>
          <cell r="N65">
            <v>3</v>
          </cell>
          <cell r="O65">
            <v>10</v>
          </cell>
          <cell r="P65">
            <v>346</v>
          </cell>
        </row>
        <row r="66">
          <cell r="D66">
            <v>23</v>
          </cell>
          <cell r="E66">
            <v>26</v>
          </cell>
          <cell r="F66">
            <v>39</v>
          </cell>
          <cell r="G66">
            <v>19</v>
          </cell>
          <cell r="H66">
            <v>16</v>
          </cell>
          <cell r="I66">
            <v>34</v>
          </cell>
          <cell r="J66">
            <v>42</v>
          </cell>
          <cell r="K66">
            <v>27</v>
          </cell>
          <cell r="L66">
            <v>37</v>
          </cell>
          <cell r="M66">
            <v>19</v>
          </cell>
          <cell r="N66">
            <v>17</v>
          </cell>
          <cell r="O66">
            <v>12</v>
          </cell>
          <cell r="P66">
            <v>311</v>
          </cell>
        </row>
        <row r="67">
          <cell r="D67">
            <v>258</v>
          </cell>
          <cell r="E67">
            <v>215</v>
          </cell>
          <cell r="F67">
            <v>247</v>
          </cell>
          <cell r="G67">
            <v>147</v>
          </cell>
          <cell r="H67">
            <v>182</v>
          </cell>
          <cell r="I67">
            <v>152</v>
          </cell>
          <cell r="J67">
            <v>183</v>
          </cell>
          <cell r="K67">
            <v>131</v>
          </cell>
          <cell r="L67">
            <v>110</v>
          </cell>
          <cell r="M67">
            <v>110</v>
          </cell>
          <cell r="N67">
            <v>111</v>
          </cell>
          <cell r="O67">
            <v>119</v>
          </cell>
          <cell r="P67">
            <v>1965</v>
          </cell>
        </row>
        <row r="70">
          <cell r="D70">
            <v>-0.22222222222222221</v>
          </cell>
          <cell r="E70">
            <v>-0.72</v>
          </cell>
          <cell r="F70">
            <v>-0.78260869565217395</v>
          </cell>
          <cell r="G70">
            <v>-0.93181818181818188</v>
          </cell>
          <cell r="H70">
            <v>-0.87179487179487181</v>
          </cell>
          <cell r="I70">
            <v>-1</v>
          </cell>
          <cell r="J70">
            <v>-0.97222222222222221</v>
          </cell>
          <cell r="K70">
            <v>-0.4</v>
          </cell>
          <cell r="L70">
            <v>-0.45454545454545459</v>
          </cell>
          <cell r="M70">
            <v>-1</v>
          </cell>
          <cell r="N70">
            <v>-1</v>
          </cell>
          <cell r="O70">
            <v>0.21428571428571419</v>
          </cell>
          <cell r="P70">
            <v>-0.81909547738693467</v>
          </cell>
        </row>
        <row r="71">
          <cell r="D71">
            <v>1.5</v>
          </cell>
          <cell r="E71">
            <v>-0.82051282051282048</v>
          </cell>
          <cell r="F71">
            <v>-0.95049504950495045</v>
          </cell>
          <cell r="G71">
            <v>-0.94117647058823528</v>
          </cell>
          <cell r="H71">
            <v>-0.95</v>
          </cell>
          <cell r="I71">
            <v>-1</v>
          </cell>
          <cell r="J71">
            <v>-0.84210526315789469</v>
          </cell>
          <cell r="K71">
            <v>-0.75</v>
          </cell>
          <cell r="L71">
            <v>-0.55555555555555558</v>
          </cell>
          <cell r="M71">
            <v>-0.81818181818181812</v>
          </cell>
          <cell r="N71">
            <v>-0.4285714285714286</v>
          </cell>
          <cell r="O71">
            <v>0</v>
          </cell>
          <cell r="P71">
            <v>-0.83396226415094343</v>
          </cell>
        </row>
        <row r="72">
          <cell r="D72">
            <v>-0.64285714285714279</v>
          </cell>
          <cell r="E72">
            <v>-0.90909090909090906</v>
          </cell>
          <cell r="F72">
            <v>-0.81818181818181812</v>
          </cell>
          <cell r="G72">
            <v>-0.6875</v>
          </cell>
          <cell r="H72">
            <v>-0.4285714285714286</v>
          </cell>
          <cell r="I72">
            <v>-0.92307692307692313</v>
          </cell>
          <cell r="J72">
            <v>-0.75</v>
          </cell>
          <cell r="K72">
            <v>-1</v>
          </cell>
          <cell r="L72">
            <v>-1</v>
          </cell>
          <cell r="M72">
            <v>-0.61538461538461542</v>
          </cell>
          <cell r="N72">
            <v>-0.9</v>
          </cell>
          <cell r="O72">
            <v>-0.94444444444444442</v>
          </cell>
          <cell r="P72">
            <v>-0.8169642857142857</v>
          </cell>
        </row>
        <row r="73">
          <cell r="D73">
            <v>-0.44075829383886256</v>
          </cell>
          <cell r="E73">
            <v>-0.75565610859728505</v>
          </cell>
          <cell r="F73">
            <v>-0.85505735140771644</v>
          </cell>
          <cell r="G73">
            <v>-0.77443609022556392</v>
          </cell>
          <cell r="H73">
            <v>-0.5</v>
          </cell>
          <cell r="I73">
            <v>-0.59533073929961089</v>
          </cell>
          <cell r="J73">
            <v>-0.16058394160583944</v>
          </cell>
          <cell r="K73">
            <v>-0.36190476190476195</v>
          </cell>
          <cell r="L73">
            <v>-0.38461538461538458</v>
          </cell>
          <cell r="M73">
            <v>-0.15053763440860213</v>
          </cell>
          <cell r="N73">
            <v>0.48275862068965525</v>
          </cell>
          <cell r="O73">
            <v>0.68888888888888888</v>
          </cell>
          <cell r="P73">
            <v>-0.61925239827985445</v>
          </cell>
        </row>
        <row r="74">
          <cell r="D74">
            <v>0.59615384615384626</v>
          </cell>
          <cell r="E74">
            <v>-0.16666666666666663</v>
          </cell>
          <cell r="F74">
            <v>-0.53913043478260869</v>
          </cell>
          <cell r="G74">
            <v>-0.82278481012658222</v>
          </cell>
          <cell r="H74">
            <v>-0.7622377622377623</v>
          </cell>
          <cell r="I74">
            <v>-0.87254901960784315</v>
          </cell>
          <cell r="J74">
            <v>-0.54545454545454541</v>
          </cell>
          <cell r="K74">
            <v>-0.41860465116279066</v>
          </cell>
          <cell r="L74">
            <v>-0.85714285714285721</v>
          </cell>
          <cell r="M74">
            <v>-0.87804878048780488</v>
          </cell>
          <cell r="N74">
            <v>-0.96739130434782605</v>
          </cell>
          <cell r="O74">
            <v>-0.84615384615384615</v>
          </cell>
          <cell r="P74">
            <v>-0.6476578411405296</v>
          </cell>
        </row>
        <row r="75">
          <cell r="D75">
            <v>-0.69333333333333336</v>
          </cell>
          <cell r="E75">
            <v>-0.78512396694214881</v>
          </cell>
          <cell r="F75">
            <v>-0.6517857142857143</v>
          </cell>
          <cell r="G75">
            <v>-0.79347826086956519</v>
          </cell>
          <cell r="H75">
            <v>-0.87301587301587302</v>
          </cell>
          <cell r="I75">
            <v>-0.8589211618257262</v>
          </cell>
          <cell r="J75">
            <v>-0.34375</v>
          </cell>
          <cell r="K75">
            <v>0.17391304347826098</v>
          </cell>
          <cell r="L75">
            <v>0.94736842105263164</v>
          </cell>
          <cell r="M75">
            <v>-0.44117647058823528</v>
          </cell>
          <cell r="N75">
            <v>-0.37037037037037035</v>
          </cell>
          <cell r="O75">
            <v>-7.6923076923076872E-2</v>
          </cell>
          <cell r="P75">
            <v>-0.67159450897571271</v>
          </cell>
        </row>
        <row r="76">
          <cell r="D76">
            <v>-0.28333333333333333</v>
          </cell>
          <cell r="E76">
            <v>-0.69503546099290781</v>
          </cell>
          <cell r="F76">
            <v>-0.81145038167938932</v>
          </cell>
          <cell r="G76">
            <v>-0.79779917469050887</v>
          </cell>
          <cell r="H76">
            <v>-0.69308600337268134</v>
          </cell>
          <cell r="I76">
            <v>-0.78741258741258746</v>
          </cell>
          <cell r="J76">
            <v>-0.39</v>
          </cell>
          <cell r="K76">
            <v>-0.33838383838383834</v>
          </cell>
          <cell r="L76">
            <v>-0.38547486033519551</v>
          </cell>
          <cell r="M76">
            <v>-0.41489361702127658</v>
          </cell>
          <cell r="N76">
            <v>-0.44500000000000001</v>
          </cell>
          <cell r="O76">
            <v>-0.15</v>
          </cell>
          <cell r="P76">
            <v>-0.65004452359750675</v>
          </cell>
        </row>
      </sheetData>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row r="19">
          <cell r="C19" t="str">
            <v>total de religas</v>
          </cell>
          <cell r="D19">
            <v>7056</v>
          </cell>
          <cell r="E19">
            <v>6154</v>
          </cell>
          <cell r="F19">
            <v>5495</v>
          </cell>
          <cell r="G19">
            <v>6514</v>
          </cell>
          <cell r="H19">
            <v>8333</v>
          </cell>
          <cell r="I19">
            <v>7647</v>
          </cell>
          <cell r="J19">
            <v>8018</v>
          </cell>
          <cell r="K19">
            <v>9842</v>
          </cell>
          <cell r="L19">
            <v>9258</v>
          </cell>
          <cell r="M19">
            <v>8590</v>
          </cell>
          <cell r="N19">
            <v>7975</v>
          </cell>
          <cell r="O19">
            <v>8689</v>
          </cell>
          <cell r="P19">
            <v>18705</v>
          </cell>
          <cell r="S19" t="str">
            <v>total de religas</v>
          </cell>
          <cell r="T19">
            <v>7056</v>
          </cell>
          <cell r="U19">
            <v>6154</v>
          </cell>
          <cell r="V19">
            <v>5495</v>
          </cell>
          <cell r="W19">
            <v>6514</v>
          </cell>
          <cell r="X19">
            <v>8333</v>
          </cell>
          <cell r="Y19">
            <v>7647</v>
          </cell>
          <cell r="Z19">
            <v>8018</v>
          </cell>
          <cell r="AA19">
            <v>9842</v>
          </cell>
          <cell r="AB19">
            <v>9258</v>
          </cell>
          <cell r="AC19">
            <v>8590</v>
          </cell>
          <cell r="AD19">
            <v>7975</v>
          </cell>
          <cell r="AE19">
            <v>8689</v>
          </cell>
          <cell r="AF19">
            <v>18705</v>
          </cell>
          <cell r="AI19" t="str">
            <v>total de religas</v>
          </cell>
          <cell r="AJ19">
            <v>7056</v>
          </cell>
          <cell r="AK19">
            <v>6154</v>
          </cell>
          <cell r="AL19">
            <v>5495</v>
          </cell>
          <cell r="AM19">
            <v>6514</v>
          </cell>
          <cell r="AN19">
            <v>8333</v>
          </cell>
          <cell r="AO19">
            <v>7647</v>
          </cell>
          <cell r="AP19">
            <v>8018</v>
          </cell>
          <cell r="AQ19">
            <v>9842</v>
          </cell>
          <cell r="AR19">
            <v>9258</v>
          </cell>
          <cell r="AS19">
            <v>8590</v>
          </cell>
          <cell r="AT19">
            <v>7975</v>
          </cell>
          <cell r="AU19">
            <v>8689</v>
          </cell>
          <cell r="AV19">
            <v>18705</v>
          </cell>
        </row>
        <row r="20">
          <cell r="C20" t="str">
            <v>total de religas de urgência</v>
          </cell>
          <cell r="D20">
            <v>3674</v>
          </cell>
          <cell r="E20">
            <v>3053</v>
          </cell>
          <cell r="F20">
            <v>2807</v>
          </cell>
          <cell r="G20">
            <v>3386</v>
          </cell>
          <cell r="H20">
            <v>4313</v>
          </cell>
          <cell r="I20">
            <v>3678</v>
          </cell>
          <cell r="J20">
            <v>3654</v>
          </cell>
          <cell r="K20">
            <v>4510</v>
          </cell>
          <cell r="L20">
            <v>4149</v>
          </cell>
          <cell r="M20">
            <v>4403</v>
          </cell>
          <cell r="N20">
            <v>3544</v>
          </cell>
          <cell r="O20">
            <v>3978</v>
          </cell>
          <cell r="P20">
            <v>9534</v>
          </cell>
          <cell r="S20" t="str">
            <v>total de segundos pedidos de religas</v>
          </cell>
          <cell r="T20">
            <v>42</v>
          </cell>
          <cell r="U20">
            <v>31</v>
          </cell>
          <cell r="V20">
            <v>28</v>
          </cell>
          <cell r="W20">
            <v>32</v>
          </cell>
          <cell r="X20">
            <v>63</v>
          </cell>
          <cell r="Y20">
            <v>60</v>
          </cell>
          <cell r="Z20">
            <v>63</v>
          </cell>
          <cell r="AA20">
            <v>60</v>
          </cell>
          <cell r="AB20">
            <v>23</v>
          </cell>
          <cell r="AC20">
            <v>27</v>
          </cell>
          <cell r="AD20">
            <v>17</v>
          </cell>
          <cell r="AE20">
            <v>23</v>
          </cell>
          <cell r="AF20">
            <v>101</v>
          </cell>
          <cell r="AI20" t="str">
            <v>total de religas rejeitadas</v>
          </cell>
          <cell r="AJ20">
            <v>438</v>
          </cell>
          <cell r="AK20">
            <v>378</v>
          </cell>
          <cell r="AL20">
            <v>479</v>
          </cell>
          <cell r="AM20">
            <v>574</v>
          </cell>
          <cell r="AN20">
            <v>741</v>
          </cell>
          <cell r="AO20">
            <v>584</v>
          </cell>
          <cell r="AP20">
            <v>776</v>
          </cell>
          <cell r="AQ20">
            <v>778</v>
          </cell>
          <cell r="AR20">
            <v>1181</v>
          </cell>
          <cell r="AS20">
            <v>731</v>
          </cell>
          <cell r="AT20">
            <v>665</v>
          </cell>
          <cell r="AU20">
            <v>715</v>
          </cell>
          <cell r="AV20">
            <v>1295</v>
          </cell>
        </row>
        <row r="21">
          <cell r="C21" t="str">
            <v>% RU</v>
          </cell>
          <cell r="D21">
            <v>0.52069160997732422</v>
          </cell>
          <cell r="E21">
            <v>0.49610009749756256</v>
          </cell>
          <cell r="F21">
            <v>0.510828025477707</v>
          </cell>
          <cell r="G21">
            <v>0.51980350015351551</v>
          </cell>
          <cell r="H21">
            <v>0.5175807032281291</v>
          </cell>
          <cell r="I21">
            <v>0.48097293056100432</v>
          </cell>
          <cell r="J21">
            <v>0.45572461960588673</v>
          </cell>
          <cell r="K21">
            <v>0.45824019508230035</v>
          </cell>
          <cell r="L21">
            <v>0.44815294880103695</v>
          </cell>
          <cell r="M21">
            <v>0.51257275902211874</v>
          </cell>
          <cell r="N21">
            <v>0.4443887147335423</v>
          </cell>
          <cell r="O21">
            <v>0.45782023247784553</v>
          </cell>
          <cell r="P21">
            <v>0.50970328789093822</v>
          </cell>
          <cell r="S21" t="str">
            <v>% segundos</v>
          </cell>
          <cell r="T21">
            <v>5.6044835868694952E-3</v>
          </cell>
          <cell r="U21">
            <v>4.7458665033680344E-3</v>
          </cell>
          <cell r="V21">
            <v>4.6869768998995644E-3</v>
          </cell>
          <cell r="W21">
            <v>4.5146726862302479E-3</v>
          </cell>
          <cell r="X21">
            <v>6.9429138197046507E-3</v>
          </cell>
          <cell r="Y21">
            <v>7.2895152472360588E-3</v>
          </cell>
          <cell r="Z21">
            <v>7.1639754377984992E-3</v>
          </cell>
          <cell r="AA21">
            <v>5.6497175141242938E-3</v>
          </cell>
          <cell r="AB21">
            <v>2.2032761758789157E-3</v>
          </cell>
          <cell r="AC21">
            <v>2.8966849050531059E-3</v>
          </cell>
          <cell r="AD21">
            <v>1.9675925925925924E-3</v>
          </cell>
          <cell r="AE21">
            <v>2.4457677584006805E-3</v>
          </cell>
          <cell r="AF21">
            <v>5.0499999999999998E-3</v>
          </cell>
          <cell r="AI21" t="str">
            <v>% rejeição</v>
          </cell>
          <cell r="AJ21">
            <v>5.844675740592474E-2</v>
          </cell>
          <cell r="AK21">
            <v>5.7868952847519903E-2</v>
          </cell>
          <cell r="AL21">
            <v>8.0180783394710409E-2</v>
          </cell>
          <cell r="AM21">
            <v>8.0981941309255082E-2</v>
          </cell>
          <cell r="AN21">
            <v>8.1661891117478513E-2</v>
          </cell>
          <cell r="AO21">
            <v>7.6369818229371E-2</v>
          </cell>
          <cell r="AP21">
            <v>9.6782239960089791E-2</v>
          </cell>
          <cell r="AQ21">
            <v>7.9048973785815893E-2</v>
          </cell>
          <cell r="AR21">
            <v>0.12756534888744869</v>
          </cell>
          <cell r="AS21">
            <v>8.509895227008149E-2</v>
          </cell>
          <cell r="AT21">
            <v>8.3385579937304069E-2</v>
          </cell>
          <cell r="AU21">
            <v>8.2287950281965699E-2</v>
          </cell>
          <cell r="AV21">
            <v>6.9232825447741245E-2</v>
          </cell>
        </row>
        <row r="22">
          <cell r="C22" t="str">
            <v>meta % RU *</v>
          </cell>
          <cell r="D22">
            <v>0.45</v>
          </cell>
          <cell r="E22">
            <v>0.45</v>
          </cell>
          <cell r="F22">
            <v>0.45</v>
          </cell>
          <cell r="G22">
            <v>0.45</v>
          </cell>
          <cell r="H22">
            <v>0.45</v>
          </cell>
          <cell r="I22">
            <v>0.45</v>
          </cell>
          <cell r="J22">
            <v>0.45</v>
          </cell>
          <cell r="K22">
            <v>0.45</v>
          </cell>
          <cell r="L22">
            <v>0.45</v>
          </cell>
          <cell r="M22">
            <v>0.45</v>
          </cell>
          <cell r="N22">
            <v>0.45</v>
          </cell>
          <cell r="O22">
            <v>0.45</v>
          </cell>
          <cell r="P22">
            <v>0.45</v>
          </cell>
          <cell r="S22" t="str">
            <v>meta % segundos</v>
          </cell>
          <cell r="T22">
            <v>7.0000000000000001E-3</v>
          </cell>
          <cell r="U22">
            <v>7.0000000000000001E-3</v>
          </cell>
          <cell r="V22">
            <v>7.0000000000000001E-3</v>
          </cell>
          <cell r="W22">
            <v>7.0000000000000001E-3</v>
          </cell>
          <cell r="X22">
            <v>7.0000000000000001E-3</v>
          </cell>
          <cell r="Y22">
            <v>7.0000000000000001E-3</v>
          </cell>
          <cell r="Z22">
            <v>7.0000000000000001E-3</v>
          </cell>
          <cell r="AA22">
            <v>7.0000000000000001E-3</v>
          </cell>
          <cell r="AB22">
            <v>7.0000000000000001E-3</v>
          </cell>
          <cell r="AC22">
            <v>7.0000000000000001E-3</v>
          </cell>
          <cell r="AD22">
            <v>7.0000000000000001E-3</v>
          </cell>
          <cell r="AE22">
            <v>7.0000000000000001E-3</v>
          </cell>
          <cell r="AF22">
            <v>7.0000000000000001E-3</v>
          </cell>
          <cell r="AI22" t="str">
            <v>meta % rejeição</v>
          </cell>
          <cell r="AJ22">
            <v>0.09</v>
          </cell>
          <cell r="AK22">
            <v>0.09</v>
          </cell>
          <cell r="AL22">
            <v>0.09</v>
          </cell>
          <cell r="AM22">
            <v>0.09</v>
          </cell>
          <cell r="AN22">
            <v>0.09</v>
          </cell>
          <cell r="AO22">
            <v>0.09</v>
          </cell>
          <cell r="AP22">
            <v>0.09</v>
          </cell>
          <cell r="AQ22">
            <v>0.09</v>
          </cell>
          <cell r="AR22">
            <v>0.09</v>
          </cell>
          <cell r="AS22">
            <v>0.09</v>
          </cell>
          <cell r="AT22">
            <v>0.09</v>
          </cell>
          <cell r="AU22">
            <v>0.09</v>
          </cell>
          <cell r="AV22">
            <v>0.09</v>
          </cell>
        </row>
        <row r="23">
          <cell r="C23" t="str">
            <v>total de religas</v>
          </cell>
          <cell r="D23">
            <v>10852</v>
          </cell>
          <cell r="E23">
            <v>11811</v>
          </cell>
          <cell r="F23">
            <v>9859</v>
          </cell>
          <cell r="G23">
            <v>11083</v>
          </cell>
          <cell r="H23">
            <v>10284</v>
          </cell>
          <cell r="I23">
            <v>10774</v>
          </cell>
          <cell r="J23">
            <v>11139</v>
          </cell>
          <cell r="K23">
            <v>12297</v>
          </cell>
          <cell r="L23">
            <v>11261</v>
          </cell>
          <cell r="M23">
            <v>11851</v>
          </cell>
          <cell r="N23">
            <v>9040</v>
          </cell>
          <cell r="O23">
            <v>7958</v>
          </cell>
          <cell r="P23">
            <v>32522</v>
          </cell>
          <cell r="S23" t="str">
            <v>total de religas</v>
          </cell>
          <cell r="T23">
            <v>10852</v>
          </cell>
          <cell r="U23">
            <v>11811</v>
          </cell>
          <cell r="V23">
            <v>9859</v>
          </cell>
          <cell r="W23">
            <v>11083</v>
          </cell>
          <cell r="X23">
            <v>10284</v>
          </cell>
          <cell r="Y23">
            <v>10774</v>
          </cell>
          <cell r="Z23">
            <v>11139</v>
          </cell>
          <cell r="AA23">
            <v>12297</v>
          </cell>
          <cell r="AB23">
            <v>11261</v>
          </cell>
          <cell r="AC23">
            <v>11851</v>
          </cell>
          <cell r="AD23">
            <v>9040</v>
          </cell>
          <cell r="AE23">
            <v>7958</v>
          </cell>
          <cell r="AF23">
            <v>32522</v>
          </cell>
          <cell r="AI23" t="str">
            <v>total de religas</v>
          </cell>
          <cell r="AJ23">
            <v>10852</v>
          </cell>
          <cell r="AK23">
            <v>11811</v>
          </cell>
          <cell r="AL23">
            <v>9859</v>
          </cell>
          <cell r="AM23">
            <v>11083</v>
          </cell>
          <cell r="AN23">
            <v>10284</v>
          </cell>
          <cell r="AO23">
            <v>10774</v>
          </cell>
          <cell r="AP23">
            <v>11139</v>
          </cell>
          <cell r="AQ23">
            <v>12297</v>
          </cell>
          <cell r="AR23">
            <v>11261</v>
          </cell>
          <cell r="AS23">
            <v>11851</v>
          </cell>
          <cell r="AT23">
            <v>9040</v>
          </cell>
          <cell r="AU23">
            <v>7958</v>
          </cell>
          <cell r="AV23">
            <v>32522</v>
          </cell>
        </row>
        <row r="24">
          <cell r="C24" t="str">
            <v>total de religas de urgência</v>
          </cell>
          <cell r="D24">
            <v>5768</v>
          </cell>
          <cell r="E24">
            <v>5633</v>
          </cell>
          <cell r="F24">
            <v>4942</v>
          </cell>
          <cell r="G24">
            <v>5767</v>
          </cell>
          <cell r="H24">
            <v>5182</v>
          </cell>
          <cell r="I24">
            <v>5188</v>
          </cell>
          <cell r="J24">
            <v>5550</v>
          </cell>
          <cell r="K24">
            <v>6185</v>
          </cell>
          <cell r="L24">
            <v>5684</v>
          </cell>
          <cell r="M24">
            <v>6671</v>
          </cell>
          <cell r="N24">
            <v>4393</v>
          </cell>
          <cell r="O24">
            <v>3968</v>
          </cell>
          <cell r="P24">
            <v>16343</v>
          </cell>
          <cell r="S24" t="str">
            <v>total de segundos pedidos de religas</v>
          </cell>
          <cell r="T24">
            <v>48</v>
          </cell>
          <cell r="U24">
            <v>72</v>
          </cell>
          <cell r="V24">
            <v>44</v>
          </cell>
          <cell r="W24">
            <v>32</v>
          </cell>
          <cell r="X24">
            <v>9</v>
          </cell>
          <cell r="Y24">
            <v>12</v>
          </cell>
          <cell r="Z24">
            <v>5</v>
          </cell>
          <cell r="AA24">
            <v>30</v>
          </cell>
          <cell r="AB24">
            <v>29</v>
          </cell>
          <cell r="AC24">
            <v>12</v>
          </cell>
          <cell r="AD24">
            <v>9</v>
          </cell>
          <cell r="AE24">
            <v>7</v>
          </cell>
          <cell r="AF24">
            <v>164</v>
          </cell>
          <cell r="AI24" t="str">
            <v>total de religas rejeitadas</v>
          </cell>
          <cell r="AJ24">
            <v>631</v>
          </cell>
          <cell r="AK24">
            <v>772</v>
          </cell>
          <cell r="AL24">
            <v>693</v>
          </cell>
          <cell r="AM24">
            <v>890</v>
          </cell>
          <cell r="AN24">
            <v>737</v>
          </cell>
          <cell r="AO24">
            <v>831</v>
          </cell>
          <cell r="AP24">
            <v>911</v>
          </cell>
          <cell r="AQ24">
            <v>969</v>
          </cell>
          <cell r="AR24">
            <v>890</v>
          </cell>
          <cell r="AS24">
            <v>1096</v>
          </cell>
          <cell r="AT24">
            <v>1033</v>
          </cell>
          <cell r="AU24">
            <v>914</v>
          </cell>
          <cell r="AV24">
            <v>2096</v>
          </cell>
        </row>
        <row r="25">
          <cell r="C25" t="str">
            <v>% RU</v>
          </cell>
          <cell r="D25">
            <v>0.53151492812384815</v>
          </cell>
          <cell r="E25">
            <v>0.47692828718990771</v>
          </cell>
          <cell r="F25">
            <v>0.50126787706663967</v>
          </cell>
          <cell r="G25">
            <v>0.52034647658576194</v>
          </cell>
          <cell r="H25">
            <v>0.50388953714507978</v>
          </cell>
          <cell r="I25">
            <v>0.48152960831631708</v>
          </cell>
          <cell r="J25">
            <v>0.49824939402100726</v>
          </cell>
          <cell r="K25">
            <v>0.50296820362690087</v>
          </cell>
          <cell r="L25">
            <v>0.50475091022111718</v>
          </cell>
          <cell r="M25">
            <v>0.56290608387477847</v>
          </cell>
          <cell r="N25">
            <v>0.48595132743362834</v>
          </cell>
          <cell r="O25">
            <v>0.49861774315154561</v>
          </cell>
          <cell r="P25">
            <v>0.55000000000000004</v>
          </cell>
          <cell r="S25" t="str">
            <v>% segundos</v>
          </cell>
          <cell r="T25">
            <v>4.1800923103718539E-3</v>
          </cell>
          <cell r="U25">
            <v>5.7220058809504884E-3</v>
          </cell>
          <cell r="V25">
            <v>4.169825625473844E-3</v>
          </cell>
          <cell r="W25">
            <v>2.6726801971101643E-3</v>
          </cell>
          <cell r="X25">
            <v>8.1662281099718719E-4</v>
          </cell>
          <cell r="Y25">
            <v>1.034037052994399E-3</v>
          </cell>
          <cell r="Z25">
            <v>4.1493775933609957E-4</v>
          </cell>
          <cell r="AA25">
            <v>2.2614201718679332E-3</v>
          </cell>
          <cell r="AB25">
            <v>2.3866348448687352E-3</v>
          </cell>
          <cell r="AC25">
            <v>9.2685564223372212E-4</v>
          </cell>
          <cell r="AD25">
            <v>8.9347761342201929E-4</v>
          </cell>
          <cell r="AE25">
            <v>7.8899909828674482E-4</v>
          </cell>
          <cell r="AF25">
            <v>4.7374198393899131E-3</v>
          </cell>
          <cell r="AI25" t="str">
            <v>% rejeição</v>
          </cell>
          <cell r="AJ25">
            <v>5.4950796830096661E-2</v>
          </cell>
          <cell r="AK25">
            <v>6.1352618612413576E-2</v>
          </cell>
          <cell r="AL25">
            <v>6.567475360121304E-2</v>
          </cell>
          <cell r="AM25">
            <v>7.4333917982126449E-2</v>
          </cell>
          <cell r="AN25">
            <v>6.6872334633880773E-2</v>
          </cell>
          <cell r="AO25">
            <v>7.7130128086133287E-2</v>
          </cell>
          <cell r="AP25">
            <v>8.1784720351916695E-2</v>
          </cell>
          <cell r="AQ25">
            <v>7.8799707245669676E-2</v>
          </cell>
          <cell r="AR25">
            <v>7.9033833584939164E-2</v>
          </cell>
          <cell r="AS25">
            <v>9.2481647118386634E-2</v>
          </cell>
          <cell r="AT25">
            <v>0.11426991150442478</v>
          </cell>
          <cell r="AU25">
            <v>0.11485297813520985</v>
          </cell>
          <cell r="AV25">
            <v>6.4448680892934013E-2</v>
          </cell>
        </row>
        <row r="26">
          <cell r="C26" t="str">
            <v>meta % RU *</v>
          </cell>
          <cell r="D26">
            <v>0.55000000000000004</v>
          </cell>
          <cell r="E26">
            <v>0.55000000000000004</v>
          </cell>
          <cell r="F26">
            <v>0.55000000000000004</v>
          </cell>
          <cell r="G26">
            <v>0.55000000000000004</v>
          </cell>
          <cell r="H26">
            <v>0.55000000000000004</v>
          </cell>
          <cell r="I26">
            <v>0.55000000000000004</v>
          </cell>
          <cell r="J26">
            <v>0.55000000000000004</v>
          </cell>
          <cell r="K26">
            <v>0.55000000000000004</v>
          </cell>
          <cell r="L26">
            <v>0.55000000000000004</v>
          </cell>
          <cell r="M26">
            <v>0.55000000000000004</v>
          </cell>
          <cell r="N26">
            <v>0.55000000000000004</v>
          </cell>
          <cell r="O26">
            <v>0.55000000000000004</v>
          </cell>
          <cell r="P26">
            <v>0.55000000000000004</v>
          </cell>
          <cell r="S26" t="str">
            <v>meta % segundos</v>
          </cell>
          <cell r="T26">
            <v>8.0000000000000002E-3</v>
          </cell>
          <cell r="U26">
            <v>8.0000000000000002E-3</v>
          </cell>
          <cell r="V26">
            <v>8.0000000000000002E-3</v>
          </cell>
          <cell r="W26">
            <v>8.0000000000000002E-3</v>
          </cell>
          <cell r="X26">
            <v>8.0000000000000002E-3</v>
          </cell>
          <cell r="Y26">
            <v>8.0000000000000002E-3</v>
          </cell>
          <cell r="Z26">
            <v>8.0000000000000002E-3</v>
          </cell>
          <cell r="AA26">
            <v>8.0000000000000002E-3</v>
          </cell>
          <cell r="AB26">
            <v>8.0000000000000002E-3</v>
          </cell>
          <cell r="AC26">
            <v>8.0000000000000002E-3</v>
          </cell>
          <cell r="AD26">
            <v>8.0000000000000002E-3</v>
          </cell>
          <cell r="AE26">
            <v>8.0000000000000002E-3</v>
          </cell>
          <cell r="AF26">
            <v>8.0000000000000002E-3</v>
          </cell>
          <cell r="AI26" t="str">
            <v>meta % rejeição</v>
          </cell>
          <cell r="AJ26">
            <v>6.3E-2</v>
          </cell>
          <cell r="AK26">
            <v>6.3E-2</v>
          </cell>
          <cell r="AL26">
            <v>6.3E-2</v>
          </cell>
          <cell r="AM26">
            <v>6.3E-2</v>
          </cell>
          <cell r="AN26">
            <v>6.3E-2</v>
          </cell>
          <cell r="AO26">
            <v>6.3E-2</v>
          </cell>
          <cell r="AP26">
            <v>6.3E-2</v>
          </cell>
          <cell r="AQ26">
            <v>6.3E-2</v>
          </cell>
          <cell r="AR26">
            <v>6.3E-2</v>
          </cell>
          <cell r="AS26">
            <v>6.3E-2</v>
          </cell>
          <cell r="AT26">
            <v>6.3E-2</v>
          </cell>
          <cell r="AU26">
            <v>6.3E-2</v>
          </cell>
          <cell r="AV26">
            <v>6.3E-2</v>
          </cell>
        </row>
        <row r="27">
          <cell r="C27" t="str">
            <v>total de religas</v>
          </cell>
          <cell r="D27">
            <v>12781</v>
          </cell>
          <cell r="E27">
            <v>11607</v>
          </cell>
          <cell r="F27">
            <v>8373</v>
          </cell>
          <cell r="G27">
            <v>9134</v>
          </cell>
          <cell r="H27">
            <v>9360</v>
          </cell>
          <cell r="I27">
            <v>9773</v>
          </cell>
          <cell r="J27">
            <v>8966</v>
          </cell>
          <cell r="K27">
            <v>10912</v>
          </cell>
          <cell r="L27">
            <v>9572</v>
          </cell>
          <cell r="M27">
            <v>9488</v>
          </cell>
          <cell r="N27">
            <v>10271</v>
          </cell>
          <cell r="O27">
            <v>10173</v>
          </cell>
          <cell r="P27">
            <v>32761</v>
          </cell>
          <cell r="S27" t="str">
            <v>total de religas</v>
          </cell>
          <cell r="T27">
            <v>12781</v>
          </cell>
          <cell r="U27">
            <v>11607</v>
          </cell>
          <cell r="V27">
            <v>8373</v>
          </cell>
          <cell r="W27">
            <v>9134</v>
          </cell>
          <cell r="X27">
            <v>9360</v>
          </cell>
          <cell r="Y27">
            <v>9773</v>
          </cell>
          <cell r="Z27">
            <v>8966</v>
          </cell>
          <cell r="AA27">
            <v>10912</v>
          </cell>
          <cell r="AB27">
            <v>9572</v>
          </cell>
          <cell r="AC27">
            <v>9488</v>
          </cell>
          <cell r="AD27">
            <v>10271</v>
          </cell>
          <cell r="AE27">
            <v>10173</v>
          </cell>
          <cell r="AF27">
            <v>32761</v>
          </cell>
          <cell r="AI27" t="str">
            <v>total de religas</v>
          </cell>
          <cell r="AJ27">
            <v>12781</v>
          </cell>
          <cell r="AK27">
            <v>11607</v>
          </cell>
          <cell r="AL27">
            <v>8373</v>
          </cell>
          <cell r="AM27">
            <v>9134</v>
          </cell>
          <cell r="AN27">
            <v>9360</v>
          </cell>
          <cell r="AO27">
            <v>9773</v>
          </cell>
          <cell r="AP27">
            <v>8966</v>
          </cell>
          <cell r="AQ27">
            <v>10912</v>
          </cell>
          <cell r="AR27">
            <v>9572</v>
          </cell>
          <cell r="AS27">
            <v>9488</v>
          </cell>
          <cell r="AT27">
            <v>10271</v>
          </cell>
          <cell r="AU27">
            <v>10173</v>
          </cell>
          <cell r="AV27">
            <v>32761</v>
          </cell>
        </row>
        <row r="28">
          <cell r="C28" t="str">
            <v>total de religas de urgência</v>
          </cell>
          <cell r="D28">
            <v>6172</v>
          </cell>
          <cell r="E28">
            <v>5320</v>
          </cell>
          <cell r="F28">
            <v>3664</v>
          </cell>
          <cell r="G28">
            <v>4389</v>
          </cell>
          <cell r="H28">
            <v>4504</v>
          </cell>
          <cell r="I28">
            <v>4366</v>
          </cell>
          <cell r="J28">
            <v>4009</v>
          </cell>
          <cell r="K28">
            <v>4707</v>
          </cell>
          <cell r="L28">
            <v>4216</v>
          </cell>
          <cell r="M28">
            <v>4535</v>
          </cell>
          <cell r="N28">
            <v>4522</v>
          </cell>
          <cell r="O28">
            <v>4735</v>
          </cell>
          <cell r="P28">
            <v>15156</v>
          </cell>
          <cell r="S28" t="str">
            <v>total de segundos pedidos de religas</v>
          </cell>
          <cell r="T28">
            <v>21</v>
          </cell>
          <cell r="U28">
            <v>14</v>
          </cell>
          <cell r="V28">
            <v>11</v>
          </cell>
          <cell r="W28">
            <v>17</v>
          </cell>
          <cell r="X28">
            <v>7</v>
          </cell>
          <cell r="Y28">
            <v>4</v>
          </cell>
          <cell r="Z28">
            <v>1</v>
          </cell>
          <cell r="AA28">
            <v>8</v>
          </cell>
          <cell r="AB28">
            <v>5</v>
          </cell>
          <cell r="AC28">
            <v>5</v>
          </cell>
          <cell r="AD28">
            <v>6</v>
          </cell>
          <cell r="AE28">
            <v>8</v>
          </cell>
          <cell r="AF28">
            <v>46</v>
          </cell>
          <cell r="AI28" t="str">
            <v>total de religas rejeitadas</v>
          </cell>
          <cell r="AJ28">
            <v>1031</v>
          </cell>
          <cell r="AK28">
            <v>1078</v>
          </cell>
          <cell r="AL28">
            <v>1033</v>
          </cell>
          <cell r="AM28">
            <v>1064</v>
          </cell>
          <cell r="AN28">
            <v>912</v>
          </cell>
          <cell r="AO28">
            <v>999</v>
          </cell>
          <cell r="AP28">
            <v>830</v>
          </cell>
          <cell r="AQ28">
            <v>967</v>
          </cell>
          <cell r="AR28">
            <v>768</v>
          </cell>
          <cell r="AS28">
            <v>855</v>
          </cell>
          <cell r="AT28">
            <v>888</v>
          </cell>
          <cell r="AU28">
            <v>875</v>
          </cell>
          <cell r="AV28">
            <v>3400</v>
          </cell>
        </row>
        <row r="29">
          <cell r="C29" t="str">
            <v>% RU</v>
          </cell>
          <cell r="D29">
            <v>0.4829043110867694</v>
          </cell>
          <cell r="E29">
            <v>0.45834410269664855</v>
          </cell>
          <cell r="F29">
            <v>0.43759703809865041</v>
          </cell>
          <cell r="G29">
            <v>0.48051237135975478</v>
          </cell>
          <cell r="H29">
            <v>0.48119658119658121</v>
          </cell>
          <cell r="I29">
            <v>0.44674102118080428</v>
          </cell>
          <cell r="J29">
            <v>0.44713361588222172</v>
          </cell>
          <cell r="K29">
            <v>0.43135997067448678</v>
          </cell>
          <cell r="L29">
            <v>0.44045131633932305</v>
          </cell>
          <cell r="M29">
            <v>0.47797217537942666</v>
          </cell>
          <cell r="N29">
            <v>0.44026871774900206</v>
          </cell>
          <cell r="O29">
            <v>0.46544775385825221</v>
          </cell>
          <cell r="P29">
            <v>0.46262324104880803</v>
          </cell>
          <cell r="S29" t="str">
            <v>% segundos</v>
          </cell>
          <cell r="T29">
            <v>1.5204170286707212E-3</v>
          </cell>
          <cell r="U29">
            <v>1.103665746945211E-3</v>
          </cell>
          <cell r="V29">
            <v>1.169466298107591E-3</v>
          </cell>
          <cell r="W29">
            <v>1.6669935281427731E-3</v>
          </cell>
          <cell r="X29">
            <v>6.8146417445482863E-4</v>
          </cell>
          <cell r="Y29">
            <v>3.713330857779428E-4</v>
          </cell>
          <cell r="Z29">
            <v>1.0208248264597796E-4</v>
          </cell>
          <cell r="AA29">
            <v>6.7345736173078543E-4</v>
          </cell>
          <cell r="AB29">
            <v>4.8355899419729207E-4</v>
          </cell>
          <cell r="AC29">
            <v>4.8341873731025815E-4</v>
          </cell>
          <cell r="AD29">
            <v>5.3768258804552378E-4</v>
          </cell>
          <cell r="AE29">
            <v>7.2411296162201298E-4</v>
          </cell>
          <cell r="AF29">
            <v>1.2720887143607754E-3</v>
          </cell>
          <cell r="AI29" t="str">
            <v>% rejeição</v>
          </cell>
          <cell r="AJ29">
            <v>7.4645236026643497E-2</v>
          </cell>
          <cell r="AK29">
            <v>8.4982262514781234E-2</v>
          </cell>
          <cell r="AL29">
            <v>0.10982351690410376</v>
          </cell>
          <cell r="AM29">
            <v>0.10433418317317121</v>
          </cell>
          <cell r="AN29">
            <v>8.8785046728971959E-2</v>
          </cell>
          <cell r="AO29">
            <v>0.10222040315153996</v>
          </cell>
          <cell r="AP29">
            <v>9.2571938434084317E-2</v>
          </cell>
          <cell r="AQ29">
            <v>8.861803519061584E-2</v>
          </cell>
          <cell r="AR29">
            <v>8.0234015879648971E-2</v>
          </cell>
          <cell r="AS29">
            <v>9.0113827993254639E-2</v>
          </cell>
          <cell r="AT29">
            <v>8.6457014896309997E-2</v>
          </cell>
          <cell r="AU29">
            <v>8.6011992529244075E-2</v>
          </cell>
          <cell r="AV29">
            <v>0.10378193583834437</v>
          </cell>
        </row>
        <row r="30">
          <cell r="C30" t="str">
            <v>meta % RU *</v>
          </cell>
          <cell r="D30">
            <v>0.47</v>
          </cell>
          <cell r="E30">
            <v>0.47</v>
          </cell>
          <cell r="F30">
            <v>0.47</v>
          </cell>
          <cell r="G30">
            <v>0.47</v>
          </cell>
          <cell r="H30">
            <v>0.47</v>
          </cell>
          <cell r="I30">
            <v>0.47</v>
          </cell>
          <cell r="J30">
            <v>0.47</v>
          </cell>
          <cell r="K30">
            <v>0.47</v>
          </cell>
          <cell r="L30">
            <v>0.47</v>
          </cell>
          <cell r="M30">
            <v>0.47</v>
          </cell>
          <cell r="N30">
            <v>0.47</v>
          </cell>
          <cell r="O30">
            <v>0.47</v>
          </cell>
          <cell r="P30">
            <v>0.47</v>
          </cell>
          <cell r="S30" t="str">
            <v>meta % segundos</v>
          </cell>
          <cell r="T30">
            <v>5.0000000000000001E-3</v>
          </cell>
          <cell r="U30">
            <v>5.0000000000000001E-3</v>
          </cell>
          <cell r="V30">
            <v>5.0000000000000001E-3</v>
          </cell>
          <cell r="W30">
            <v>5.0000000000000001E-3</v>
          </cell>
          <cell r="X30">
            <v>5.0000000000000001E-3</v>
          </cell>
          <cell r="Y30">
            <v>5.0000000000000001E-3</v>
          </cell>
          <cell r="Z30">
            <v>5.0000000000000001E-3</v>
          </cell>
          <cell r="AA30">
            <v>5.0000000000000001E-3</v>
          </cell>
          <cell r="AB30">
            <v>5.0000000000000001E-3</v>
          </cell>
          <cell r="AC30">
            <v>5.0000000000000001E-3</v>
          </cell>
          <cell r="AD30">
            <v>5.0000000000000001E-3</v>
          </cell>
          <cell r="AE30">
            <v>5.0000000000000001E-3</v>
          </cell>
          <cell r="AF30">
            <v>5.0000000000000001E-3</v>
          </cell>
          <cell r="AI30" t="str">
            <v>meta % rejeição</v>
          </cell>
          <cell r="AJ30">
            <v>8.4000000000000005E-2</v>
          </cell>
          <cell r="AK30">
            <v>8.4000000000000005E-2</v>
          </cell>
          <cell r="AL30">
            <v>8.4000000000000005E-2</v>
          </cell>
          <cell r="AM30">
            <v>8.4000000000000005E-2</v>
          </cell>
          <cell r="AN30">
            <v>8.4000000000000005E-2</v>
          </cell>
          <cell r="AO30">
            <v>8.4000000000000005E-2</v>
          </cell>
          <cell r="AP30">
            <v>8.4000000000000005E-2</v>
          </cell>
          <cell r="AQ30">
            <v>8.4000000000000005E-2</v>
          </cell>
          <cell r="AR30">
            <v>8.4000000000000005E-2</v>
          </cell>
          <cell r="AS30">
            <v>8.4000000000000005E-2</v>
          </cell>
          <cell r="AT30">
            <v>8.4000000000000005E-2</v>
          </cell>
          <cell r="AU30">
            <v>8.4000000000000005E-2</v>
          </cell>
          <cell r="AV30">
            <v>8.4000000000000005E-2</v>
          </cell>
        </row>
        <row r="31">
          <cell r="C31" t="str">
            <v>total de religas</v>
          </cell>
          <cell r="D31">
            <v>19703</v>
          </cell>
          <cell r="E31">
            <v>19149</v>
          </cell>
          <cell r="F31">
            <v>18840</v>
          </cell>
          <cell r="G31">
            <v>22490</v>
          </cell>
          <cell r="H31">
            <v>22759</v>
          </cell>
          <cell r="I31">
            <v>22980</v>
          </cell>
          <cell r="J31">
            <v>20574</v>
          </cell>
          <cell r="K31">
            <v>22245</v>
          </cell>
          <cell r="L31">
            <v>21412</v>
          </cell>
          <cell r="M31">
            <v>21269</v>
          </cell>
          <cell r="N31">
            <v>20585</v>
          </cell>
          <cell r="O31">
            <v>19657</v>
          </cell>
          <cell r="P31">
            <v>57692</v>
          </cell>
          <cell r="S31" t="str">
            <v>total de religas</v>
          </cell>
          <cell r="T31">
            <v>19703</v>
          </cell>
          <cell r="U31">
            <v>19149</v>
          </cell>
          <cell r="V31">
            <v>18840</v>
          </cell>
          <cell r="W31">
            <v>22490</v>
          </cell>
          <cell r="X31">
            <v>22759</v>
          </cell>
          <cell r="Y31">
            <v>22980</v>
          </cell>
          <cell r="Z31">
            <v>20574</v>
          </cell>
          <cell r="AA31">
            <v>22245</v>
          </cell>
          <cell r="AB31">
            <v>21412</v>
          </cell>
          <cell r="AC31">
            <v>21269</v>
          </cell>
          <cell r="AD31">
            <v>20585</v>
          </cell>
          <cell r="AE31">
            <v>19657</v>
          </cell>
          <cell r="AF31">
            <v>57692</v>
          </cell>
          <cell r="AI31" t="str">
            <v>total de religas</v>
          </cell>
          <cell r="AJ31">
            <v>19703</v>
          </cell>
          <cell r="AK31">
            <v>19149</v>
          </cell>
          <cell r="AL31">
            <v>18840</v>
          </cell>
          <cell r="AM31">
            <v>22490</v>
          </cell>
          <cell r="AN31">
            <v>22759</v>
          </cell>
          <cell r="AO31">
            <v>22980</v>
          </cell>
          <cell r="AP31">
            <v>20574</v>
          </cell>
          <cell r="AQ31">
            <v>22245</v>
          </cell>
          <cell r="AR31">
            <v>21412</v>
          </cell>
          <cell r="AS31">
            <v>21269</v>
          </cell>
          <cell r="AT31">
            <v>20585</v>
          </cell>
          <cell r="AU31">
            <v>19657</v>
          </cell>
          <cell r="AV31">
            <v>57692</v>
          </cell>
        </row>
        <row r="32">
          <cell r="C32" t="str">
            <v>total de religas de urgência</v>
          </cell>
          <cell r="D32">
            <v>8994</v>
          </cell>
          <cell r="E32">
            <v>8826</v>
          </cell>
          <cell r="F32">
            <v>8701</v>
          </cell>
          <cell r="G32">
            <v>10425</v>
          </cell>
          <cell r="H32">
            <v>10034</v>
          </cell>
          <cell r="I32">
            <v>9017</v>
          </cell>
          <cell r="J32">
            <v>8344</v>
          </cell>
          <cell r="K32">
            <v>8401</v>
          </cell>
          <cell r="L32">
            <v>8321</v>
          </cell>
          <cell r="M32">
            <v>9399</v>
          </cell>
          <cell r="N32">
            <v>7831</v>
          </cell>
          <cell r="O32">
            <v>7592</v>
          </cell>
          <cell r="P32">
            <v>26521</v>
          </cell>
          <cell r="S32" t="str">
            <v>total de segundos pedidos de religas</v>
          </cell>
          <cell r="T32">
            <v>95</v>
          </cell>
          <cell r="U32">
            <v>94</v>
          </cell>
          <cell r="V32">
            <v>120</v>
          </cell>
          <cell r="W32">
            <v>105</v>
          </cell>
          <cell r="X32">
            <v>51</v>
          </cell>
          <cell r="Y32">
            <v>58</v>
          </cell>
          <cell r="Z32">
            <v>43</v>
          </cell>
          <cell r="AA32">
            <v>69</v>
          </cell>
          <cell r="AB32">
            <v>80</v>
          </cell>
          <cell r="AC32">
            <v>71</v>
          </cell>
          <cell r="AD32">
            <v>56</v>
          </cell>
          <cell r="AE32">
            <v>35</v>
          </cell>
          <cell r="AF32">
            <v>309</v>
          </cell>
          <cell r="AI32" t="str">
            <v>total de religas rejeitadas</v>
          </cell>
          <cell r="AJ32">
            <v>1717</v>
          </cell>
          <cell r="AK32">
            <v>1632</v>
          </cell>
          <cell r="AL32">
            <v>1715</v>
          </cell>
          <cell r="AM32">
            <v>2140</v>
          </cell>
          <cell r="AN32">
            <v>2524</v>
          </cell>
          <cell r="AO32">
            <v>2336</v>
          </cell>
          <cell r="AP32">
            <v>2291</v>
          </cell>
          <cell r="AQ32">
            <v>2699</v>
          </cell>
          <cell r="AR32">
            <v>2295</v>
          </cell>
          <cell r="AS32">
            <v>1915</v>
          </cell>
          <cell r="AT32">
            <v>2049</v>
          </cell>
          <cell r="AU32">
            <v>2269</v>
          </cell>
          <cell r="AV32">
            <v>5064</v>
          </cell>
        </row>
        <row r="33">
          <cell r="C33" t="str">
            <v>% RU</v>
          </cell>
          <cell r="D33">
            <v>0.45647870882606711</v>
          </cell>
          <cell r="E33">
            <v>0.4609117969606768</v>
          </cell>
          <cell r="F33">
            <v>0.46183651804670911</v>
          </cell>
          <cell r="G33">
            <v>0.46353935082258779</v>
          </cell>
          <cell r="H33">
            <v>0.4408805307790325</v>
          </cell>
          <cell r="I33">
            <v>0.39238468233246299</v>
          </cell>
          <cell r="J33">
            <v>0.4055604160591037</v>
          </cell>
          <cell r="K33">
            <v>0.37765790065183186</v>
          </cell>
          <cell r="L33">
            <v>0.38861386138613863</v>
          </cell>
          <cell r="M33">
            <v>0.44191076214208475</v>
          </cell>
          <cell r="N33">
            <v>0.38042263784308961</v>
          </cell>
          <cell r="O33">
            <v>0.38622373709111257</v>
          </cell>
          <cell r="P33">
            <v>0.45969978506552034</v>
          </cell>
          <cell r="S33" t="str">
            <v>% segundos</v>
          </cell>
          <cell r="T33">
            <v>4.4351073762838467E-3</v>
          </cell>
          <cell r="U33">
            <v>4.5233626870699196E-3</v>
          </cell>
          <cell r="V33">
            <v>5.8379956215032841E-3</v>
          </cell>
          <cell r="W33">
            <v>4.2630937880633376E-3</v>
          </cell>
          <cell r="X33">
            <v>2.0171656844520033E-3</v>
          </cell>
          <cell r="Y33">
            <v>2.2910412387422974E-3</v>
          </cell>
          <cell r="Z33">
            <v>1.8806035425322546E-3</v>
          </cell>
          <cell r="AA33">
            <v>2.766196279666453E-3</v>
          </cell>
          <cell r="AB33">
            <v>3.374530729320454E-3</v>
          </cell>
          <cell r="AC33">
            <v>3.062456866804693E-3</v>
          </cell>
          <cell r="AD33">
            <v>2.4741539277193603E-3</v>
          </cell>
          <cell r="AE33">
            <v>1.596278390951382E-3</v>
          </cell>
          <cell r="AF33">
            <v>4.9238319841927464E-3</v>
          </cell>
          <cell r="AI33" t="str">
            <v>% rejeição</v>
          </cell>
          <cell r="AJ33">
            <v>8.0158730158730165E-2</v>
          </cell>
          <cell r="AK33">
            <v>7.8533275588277759E-2</v>
          </cell>
          <cell r="AL33">
            <v>8.3434687423984438E-2</v>
          </cell>
          <cell r="AM33">
            <v>8.6885911490052786E-2</v>
          </cell>
          <cell r="AN33">
            <v>9.9829925246212869E-2</v>
          </cell>
          <cell r="AO33">
            <v>0.10165361183637946</v>
          </cell>
          <cell r="AP33">
            <v>0.11135413628851949</v>
          </cell>
          <cell r="AQ33">
            <v>0.12133063609799954</v>
          </cell>
          <cell r="AR33">
            <v>0.10718288810013077</v>
          </cell>
          <cell r="AS33">
            <v>9.0037143260143865E-2</v>
          </cell>
          <cell r="AT33">
            <v>9.9538498906971098E-2</v>
          </cell>
          <cell r="AU33">
            <v>0.11542961794780485</v>
          </cell>
          <cell r="AV33">
            <v>8.7776468141163425E-2</v>
          </cell>
        </row>
        <row r="34">
          <cell r="C34" t="str">
            <v>meta % RU *</v>
          </cell>
          <cell r="D34">
            <v>0.45</v>
          </cell>
          <cell r="E34">
            <v>0.45</v>
          </cell>
          <cell r="F34">
            <v>0.45</v>
          </cell>
          <cell r="G34">
            <v>0.45</v>
          </cell>
          <cell r="H34">
            <v>0.45</v>
          </cell>
          <cell r="I34">
            <v>0.45</v>
          </cell>
          <cell r="J34">
            <v>0.45</v>
          </cell>
          <cell r="K34">
            <v>0.45</v>
          </cell>
          <cell r="L34">
            <v>0.45</v>
          </cell>
          <cell r="M34">
            <v>0.45</v>
          </cell>
          <cell r="N34">
            <v>0.45</v>
          </cell>
          <cell r="O34">
            <v>0.45</v>
          </cell>
          <cell r="P34">
            <v>0.45</v>
          </cell>
          <cell r="S34" t="str">
            <v>meta % segundos</v>
          </cell>
          <cell r="T34">
            <v>1.4999999999999999E-2</v>
          </cell>
          <cell r="U34">
            <v>1.4999999999999999E-2</v>
          </cell>
          <cell r="V34">
            <v>1.4999999999999999E-2</v>
          </cell>
          <cell r="W34">
            <v>1.4999999999999999E-2</v>
          </cell>
          <cell r="X34">
            <v>1.4999999999999999E-2</v>
          </cell>
          <cell r="Y34">
            <v>1.4999999999999999E-2</v>
          </cell>
          <cell r="Z34">
            <v>1.4999999999999999E-2</v>
          </cell>
          <cell r="AA34">
            <v>1.4999999999999999E-2</v>
          </cell>
          <cell r="AB34">
            <v>1.4999999999999999E-2</v>
          </cell>
          <cell r="AC34">
            <v>1.4999999999999999E-2</v>
          </cell>
          <cell r="AD34">
            <v>1.4999999999999999E-2</v>
          </cell>
          <cell r="AE34">
            <v>1.4999999999999999E-2</v>
          </cell>
          <cell r="AF34">
            <v>1.4999999999999999E-2</v>
          </cell>
          <cell r="AI34" t="str">
            <v>meta % rejeição</v>
          </cell>
          <cell r="AJ34">
            <v>7.9000000000000001E-2</v>
          </cell>
          <cell r="AK34">
            <v>7.9000000000000001E-2</v>
          </cell>
          <cell r="AL34">
            <v>7.9000000000000001E-2</v>
          </cell>
          <cell r="AM34">
            <v>7.9000000000000001E-2</v>
          </cell>
          <cell r="AN34">
            <v>7.9000000000000001E-2</v>
          </cell>
          <cell r="AO34">
            <v>7.9000000000000001E-2</v>
          </cell>
          <cell r="AP34">
            <v>7.9000000000000001E-2</v>
          </cell>
          <cell r="AQ34">
            <v>7.9000000000000001E-2</v>
          </cell>
          <cell r="AR34">
            <v>7.9000000000000001E-2</v>
          </cell>
          <cell r="AS34">
            <v>7.9000000000000001E-2</v>
          </cell>
          <cell r="AT34">
            <v>7.9000000000000001E-2</v>
          </cell>
          <cell r="AU34">
            <v>7.9000000000000001E-2</v>
          </cell>
          <cell r="AV34">
            <v>7.9000000000000001E-2</v>
          </cell>
        </row>
        <row r="35">
          <cell r="C35" t="str">
            <v>total de religas</v>
          </cell>
          <cell r="D35">
            <v>12550</v>
          </cell>
          <cell r="E35">
            <v>12218</v>
          </cell>
          <cell r="F35">
            <v>12649</v>
          </cell>
          <cell r="G35">
            <v>10581</v>
          </cell>
          <cell r="H35">
            <v>10388</v>
          </cell>
          <cell r="I35">
            <v>11556</v>
          </cell>
          <cell r="J35">
            <v>15105</v>
          </cell>
          <cell r="K35">
            <v>14381</v>
          </cell>
          <cell r="L35">
            <v>13264</v>
          </cell>
          <cell r="M35">
            <v>12582</v>
          </cell>
          <cell r="N35">
            <v>10695</v>
          </cell>
          <cell r="O35">
            <v>8124</v>
          </cell>
          <cell r="P35">
            <v>37417</v>
          </cell>
          <cell r="S35" t="str">
            <v>total de religas</v>
          </cell>
          <cell r="T35">
            <v>12550</v>
          </cell>
          <cell r="U35">
            <v>12218</v>
          </cell>
          <cell r="V35">
            <v>12649</v>
          </cell>
          <cell r="W35">
            <v>10581</v>
          </cell>
          <cell r="X35">
            <v>10388</v>
          </cell>
          <cell r="Y35">
            <v>11556</v>
          </cell>
          <cell r="Z35">
            <v>15105</v>
          </cell>
          <cell r="AA35">
            <v>14381</v>
          </cell>
          <cell r="AB35">
            <v>13264</v>
          </cell>
          <cell r="AC35">
            <v>12582</v>
          </cell>
          <cell r="AD35">
            <v>10695</v>
          </cell>
          <cell r="AE35">
            <v>8124</v>
          </cell>
          <cell r="AF35">
            <v>37417</v>
          </cell>
          <cell r="AI35" t="str">
            <v>total de religas</v>
          </cell>
          <cell r="AJ35">
            <v>12550</v>
          </cell>
          <cell r="AK35">
            <v>12218</v>
          </cell>
          <cell r="AL35">
            <v>12649</v>
          </cell>
          <cell r="AM35">
            <v>10581</v>
          </cell>
          <cell r="AN35">
            <v>10388</v>
          </cell>
          <cell r="AO35">
            <v>11556</v>
          </cell>
          <cell r="AP35">
            <v>15105</v>
          </cell>
          <cell r="AQ35">
            <v>14381</v>
          </cell>
          <cell r="AR35">
            <v>13264</v>
          </cell>
          <cell r="AS35">
            <v>12582</v>
          </cell>
          <cell r="AT35">
            <v>10695</v>
          </cell>
          <cell r="AU35">
            <v>8124</v>
          </cell>
          <cell r="AV35">
            <v>37417</v>
          </cell>
        </row>
        <row r="36">
          <cell r="C36" t="str">
            <v>total de religas de urgência</v>
          </cell>
          <cell r="D36">
            <v>5532</v>
          </cell>
          <cell r="E36">
            <v>4928</v>
          </cell>
          <cell r="F36">
            <v>5533</v>
          </cell>
          <cell r="G36">
            <v>4481</v>
          </cell>
          <cell r="H36">
            <v>4411</v>
          </cell>
          <cell r="I36">
            <v>4861</v>
          </cell>
          <cell r="J36">
            <v>6544</v>
          </cell>
          <cell r="K36">
            <v>5470</v>
          </cell>
          <cell r="L36">
            <v>5283</v>
          </cell>
          <cell r="M36">
            <v>5155</v>
          </cell>
          <cell r="N36">
            <v>3506</v>
          </cell>
          <cell r="O36">
            <v>1861</v>
          </cell>
          <cell r="P36">
            <v>15993</v>
          </cell>
          <cell r="S36" t="str">
            <v>total de segundos pedidos de religas</v>
          </cell>
          <cell r="T36">
            <v>150</v>
          </cell>
          <cell r="U36">
            <v>73</v>
          </cell>
          <cell r="V36">
            <v>103</v>
          </cell>
          <cell r="W36">
            <v>54</v>
          </cell>
          <cell r="X36">
            <v>53</v>
          </cell>
          <cell r="Y36">
            <v>41</v>
          </cell>
          <cell r="Z36">
            <v>84</v>
          </cell>
          <cell r="AA36">
            <v>23</v>
          </cell>
          <cell r="AB36">
            <v>33</v>
          </cell>
          <cell r="AC36">
            <v>13</v>
          </cell>
          <cell r="AD36">
            <v>10</v>
          </cell>
          <cell r="AE36">
            <v>5</v>
          </cell>
          <cell r="AF36">
            <v>326</v>
          </cell>
          <cell r="AI36" t="str">
            <v>total de religas rejeitadas</v>
          </cell>
          <cell r="AJ36">
            <v>829</v>
          </cell>
          <cell r="AK36">
            <v>841</v>
          </cell>
          <cell r="AL36">
            <v>910</v>
          </cell>
          <cell r="AM36">
            <v>812</v>
          </cell>
          <cell r="AN36">
            <v>849</v>
          </cell>
          <cell r="AO36">
            <v>803</v>
          </cell>
          <cell r="AP36">
            <v>918</v>
          </cell>
          <cell r="AQ36">
            <v>1179</v>
          </cell>
          <cell r="AR36">
            <v>1181</v>
          </cell>
          <cell r="AS36">
            <v>1131</v>
          </cell>
          <cell r="AT36">
            <v>1224</v>
          </cell>
          <cell r="AU36">
            <v>1207</v>
          </cell>
          <cell r="AV36">
            <v>2580</v>
          </cell>
        </row>
        <row r="37">
          <cell r="C37" t="str">
            <v>% RU</v>
          </cell>
          <cell r="D37">
            <v>0.44079681274900401</v>
          </cell>
          <cell r="E37">
            <v>0.40333933540677691</v>
          </cell>
          <cell r="F37">
            <v>0.43742588346904893</v>
          </cell>
          <cell r="G37">
            <v>0.42349494376712976</v>
          </cell>
          <cell r="H37">
            <v>0.42462456680785521</v>
          </cell>
          <cell r="I37">
            <v>0.42064728279681551</v>
          </cell>
          <cell r="J37">
            <v>0.43323402846739489</v>
          </cell>
          <cell r="K37">
            <v>0.38036297893053334</v>
          </cell>
          <cell r="L37">
            <v>0.39829613992762364</v>
          </cell>
          <cell r="M37">
            <v>0.40971228739469084</v>
          </cell>
          <cell r="N37">
            <v>0.32781673679289386</v>
          </cell>
          <cell r="O37">
            <v>0.22907434761201378</v>
          </cell>
          <cell r="P37">
            <v>0.42742603629366333</v>
          </cell>
          <cell r="S37" t="str">
            <v>% segundos</v>
          </cell>
          <cell r="T37">
            <v>1.1952191235059761E-2</v>
          </cell>
          <cell r="U37">
            <v>5.9747912915370767E-3</v>
          </cell>
          <cell r="V37">
            <v>8.1429362004901574E-3</v>
          </cell>
          <cell r="W37">
            <v>5.1034873830450812E-3</v>
          </cell>
          <cell r="X37">
            <v>5.1020408163265302E-3</v>
          </cell>
          <cell r="Y37">
            <v>3.5479404638283142E-3</v>
          </cell>
          <cell r="Z37">
            <v>5.5610724925521347E-3</v>
          </cell>
          <cell r="AA37">
            <v>1.5993324525415478E-3</v>
          </cell>
          <cell r="AB37">
            <v>2.4879372738238841E-3</v>
          </cell>
          <cell r="AC37">
            <v>1.0332220632649817E-3</v>
          </cell>
          <cell r="AD37">
            <v>9.3501636278634881E-4</v>
          </cell>
          <cell r="AE37">
            <v>6.1546036435253574E-4</v>
          </cell>
          <cell r="AF37">
            <v>8.7126172595344362E-3</v>
          </cell>
          <cell r="AI37" t="str">
            <v>% rejeição</v>
          </cell>
          <cell r="AJ37">
            <v>6.1962777487106657E-2</v>
          </cell>
          <cell r="AK37">
            <v>6.4400030630216709E-2</v>
          </cell>
          <cell r="AL37">
            <v>6.7114093959731544E-2</v>
          </cell>
          <cell r="AM37">
            <v>7.1271833582024047E-2</v>
          </cell>
          <cell r="AN37">
            <v>7.5553973480466316E-2</v>
          </cell>
          <cell r="AO37">
            <v>6.9487712011076494E-2</v>
          </cell>
          <cell r="AP37">
            <v>6.0774577954319758E-2</v>
          </cell>
          <cell r="AQ37">
            <v>8.1983172241151522E-2</v>
          </cell>
          <cell r="AR37">
            <v>8.9037997587454759E-2</v>
          </cell>
          <cell r="AS37">
            <v>8.9890319504053406E-2</v>
          </cell>
          <cell r="AT37">
            <v>0.11444600280504909</v>
          </cell>
          <cell r="AU37">
            <v>0.14857213195470212</v>
          </cell>
          <cell r="AV37">
            <v>6.8952615121468858E-2</v>
          </cell>
        </row>
        <row r="38">
          <cell r="C38" t="str">
            <v>meta % RU *</v>
          </cell>
          <cell r="D38">
            <v>0.42</v>
          </cell>
          <cell r="E38">
            <v>0.42</v>
          </cell>
          <cell r="F38">
            <v>0.42</v>
          </cell>
          <cell r="G38">
            <v>0.42</v>
          </cell>
          <cell r="H38">
            <v>0.42</v>
          </cell>
          <cell r="I38">
            <v>0.42</v>
          </cell>
          <cell r="J38">
            <v>0.42</v>
          </cell>
          <cell r="K38">
            <v>0.42</v>
          </cell>
          <cell r="L38">
            <v>0.42</v>
          </cell>
          <cell r="M38">
            <v>0.42</v>
          </cell>
          <cell r="N38">
            <v>0.42</v>
          </cell>
          <cell r="O38">
            <v>0.42</v>
          </cell>
          <cell r="P38">
            <v>0.42</v>
          </cell>
          <cell r="S38" t="str">
            <v>meta % segundos</v>
          </cell>
          <cell r="T38">
            <v>8.0000000000000002E-3</v>
          </cell>
          <cell r="U38">
            <v>8.0000000000000002E-3</v>
          </cell>
          <cell r="V38">
            <v>8.0000000000000002E-3</v>
          </cell>
          <cell r="W38">
            <v>8.0000000000000002E-3</v>
          </cell>
          <cell r="X38">
            <v>8.0000000000000002E-3</v>
          </cell>
          <cell r="Y38">
            <v>8.0000000000000002E-3</v>
          </cell>
          <cell r="Z38">
            <v>8.0000000000000002E-3</v>
          </cell>
          <cell r="AA38">
            <v>8.0000000000000002E-3</v>
          </cell>
          <cell r="AB38">
            <v>8.0000000000000002E-3</v>
          </cell>
          <cell r="AC38">
            <v>8.0000000000000002E-3</v>
          </cell>
          <cell r="AD38">
            <v>8.0000000000000002E-3</v>
          </cell>
          <cell r="AE38">
            <v>8.0000000000000002E-3</v>
          </cell>
          <cell r="AF38">
            <v>8.0000000000000002E-3</v>
          </cell>
          <cell r="AI38" t="str">
            <v>meta % rejeição</v>
          </cell>
          <cell r="AJ38">
            <v>5.8000000000000003E-2</v>
          </cell>
          <cell r="AK38">
            <v>5.8000000000000003E-2</v>
          </cell>
          <cell r="AL38">
            <v>5.8000000000000003E-2</v>
          </cell>
          <cell r="AM38">
            <v>5.8000000000000003E-2</v>
          </cell>
          <cell r="AN38">
            <v>5.8000000000000003E-2</v>
          </cell>
          <cell r="AO38">
            <v>5.8000000000000003E-2</v>
          </cell>
          <cell r="AP38">
            <v>5.8000000000000003E-2</v>
          </cell>
          <cell r="AQ38">
            <v>5.8000000000000003E-2</v>
          </cell>
          <cell r="AR38">
            <v>5.8000000000000003E-2</v>
          </cell>
          <cell r="AS38">
            <v>5.8000000000000003E-2</v>
          </cell>
          <cell r="AT38">
            <v>5.8000000000000003E-2</v>
          </cell>
          <cell r="AU38">
            <v>5.8000000000000003E-2</v>
          </cell>
          <cell r="AV38">
            <v>5.8000000000000003E-2</v>
          </cell>
        </row>
        <row r="39">
          <cell r="C39" t="str">
            <v>total de religas</v>
          </cell>
          <cell r="D39">
            <v>10518</v>
          </cell>
          <cell r="E39">
            <v>11434</v>
          </cell>
          <cell r="F39">
            <v>10372</v>
          </cell>
          <cell r="G39">
            <v>11403</v>
          </cell>
          <cell r="H39">
            <v>10872</v>
          </cell>
          <cell r="I39">
            <v>10853</v>
          </cell>
          <cell r="J39">
            <v>13634</v>
          </cell>
          <cell r="K39">
            <v>14984</v>
          </cell>
          <cell r="L39">
            <v>12710</v>
          </cell>
          <cell r="M39">
            <v>13335</v>
          </cell>
          <cell r="N39">
            <v>12127</v>
          </cell>
          <cell r="O39">
            <v>12628</v>
          </cell>
          <cell r="P39">
            <v>32324</v>
          </cell>
          <cell r="S39" t="str">
            <v>total de religas</v>
          </cell>
          <cell r="T39">
            <v>10518</v>
          </cell>
          <cell r="U39">
            <v>11434</v>
          </cell>
          <cell r="V39">
            <v>10372</v>
          </cell>
          <cell r="W39">
            <v>11403</v>
          </cell>
          <cell r="X39">
            <v>10872</v>
          </cell>
          <cell r="Y39">
            <v>10853</v>
          </cell>
          <cell r="Z39">
            <v>13634</v>
          </cell>
          <cell r="AA39">
            <v>14984</v>
          </cell>
          <cell r="AB39">
            <v>12710</v>
          </cell>
          <cell r="AC39">
            <v>13335</v>
          </cell>
          <cell r="AD39">
            <v>12127</v>
          </cell>
          <cell r="AE39">
            <v>12628</v>
          </cell>
          <cell r="AF39">
            <v>32324</v>
          </cell>
          <cell r="AI39" t="str">
            <v>total de religas</v>
          </cell>
          <cell r="AJ39">
            <v>10518</v>
          </cell>
          <cell r="AK39">
            <v>11434</v>
          </cell>
          <cell r="AL39">
            <v>10372</v>
          </cell>
          <cell r="AM39">
            <v>11403</v>
          </cell>
          <cell r="AN39">
            <v>10872</v>
          </cell>
          <cell r="AO39">
            <v>10853</v>
          </cell>
          <cell r="AP39">
            <v>13634</v>
          </cell>
          <cell r="AQ39">
            <v>14984</v>
          </cell>
          <cell r="AR39">
            <v>12710</v>
          </cell>
          <cell r="AS39">
            <v>13335</v>
          </cell>
          <cell r="AT39">
            <v>12127</v>
          </cell>
          <cell r="AU39">
            <v>12628</v>
          </cell>
          <cell r="AV39">
            <v>32324</v>
          </cell>
        </row>
        <row r="40">
          <cell r="C40" t="str">
            <v>total de religas de urgência</v>
          </cell>
          <cell r="D40">
            <v>4655</v>
          </cell>
          <cell r="E40">
            <v>5284</v>
          </cell>
          <cell r="F40">
            <v>4844</v>
          </cell>
          <cell r="G40">
            <v>5297</v>
          </cell>
          <cell r="H40">
            <v>4917</v>
          </cell>
          <cell r="I40">
            <v>4694</v>
          </cell>
          <cell r="J40">
            <v>6230</v>
          </cell>
          <cell r="K40">
            <v>6488</v>
          </cell>
          <cell r="L40">
            <v>5057</v>
          </cell>
          <cell r="M40">
            <v>6086</v>
          </cell>
          <cell r="N40">
            <v>4434</v>
          </cell>
          <cell r="O40">
            <v>5261</v>
          </cell>
          <cell r="P40">
            <v>14782</v>
          </cell>
          <cell r="S40" t="str">
            <v>total de segundos pedidos de religas</v>
          </cell>
          <cell r="T40">
            <v>47</v>
          </cell>
          <cell r="U40">
            <v>62</v>
          </cell>
          <cell r="V40">
            <v>82</v>
          </cell>
          <cell r="W40">
            <v>70</v>
          </cell>
          <cell r="X40">
            <v>41</v>
          </cell>
          <cell r="Y40">
            <v>69</v>
          </cell>
          <cell r="Z40">
            <v>68</v>
          </cell>
          <cell r="AA40">
            <v>60</v>
          </cell>
          <cell r="AB40">
            <v>40</v>
          </cell>
          <cell r="AC40">
            <v>23</v>
          </cell>
          <cell r="AD40">
            <v>19</v>
          </cell>
          <cell r="AE40">
            <v>32</v>
          </cell>
          <cell r="AF40">
            <v>191</v>
          </cell>
          <cell r="AI40" t="str">
            <v>total de religas rejeitadas</v>
          </cell>
          <cell r="AJ40">
            <v>846</v>
          </cell>
          <cell r="AK40">
            <v>877</v>
          </cell>
          <cell r="AL40">
            <v>863</v>
          </cell>
          <cell r="AM40">
            <v>940</v>
          </cell>
          <cell r="AN40">
            <v>1047</v>
          </cell>
          <cell r="AO40">
            <v>1027</v>
          </cell>
          <cell r="AP40">
            <v>1048</v>
          </cell>
          <cell r="AQ40">
            <v>1199</v>
          </cell>
          <cell r="AR40">
            <v>1211</v>
          </cell>
          <cell r="AS40">
            <v>1142</v>
          </cell>
          <cell r="AT40">
            <v>1208</v>
          </cell>
          <cell r="AU40">
            <v>1179</v>
          </cell>
          <cell r="AV40">
            <v>2586</v>
          </cell>
        </row>
        <row r="41">
          <cell r="C41" t="str">
            <v>% RU</v>
          </cell>
          <cell r="D41">
            <v>0.44257463396082908</v>
          </cell>
          <cell r="E41">
            <v>0.46213048801819134</v>
          </cell>
          <cell r="F41">
            <v>0.46702661010412649</v>
          </cell>
          <cell r="G41">
            <v>0.46452687889151978</v>
          </cell>
          <cell r="H41">
            <v>0.4522626931567329</v>
          </cell>
          <cell r="I41">
            <v>0.43250714088270525</v>
          </cell>
          <cell r="J41">
            <v>0.45694587061757369</v>
          </cell>
          <cell r="K41">
            <v>0.43299519487453286</v>
          </cell>
          <cell r="L41">
            <v>0.39787568843430371</v>
          </cell>
          <cell r="M41">
            <v>0.45639295088113985</v>
          </cell>
          <cell r="N41">
            <v>0.36563041147851899</v>
          </cell>
          <cell r="O41">
            <v>0.41661387393094712</v>
          </cell>
          <cell r="P41">
            <v>0.45730726395248111</v>
          </cell>
          <cell r="S41" t="str">
            <v>% segundos</v>
          </cell>
          <cell r="T41">
            <v>4.1358676522351284E-3</v>
          </cell>
          <cell r="U41">
            <v>5.0361465356185521E-3</v>
          </cell>
          <cell r="V41">
            <v>7.2986203827325319E-3</v>
          </cell>
          <cell r="W41">
            <v>5.6712306570525801E-3</v>
          </cell>
          <cell r="X41">
            <v>3.4398858964678246E-3</v>
          </cell>
          <cell r="Y41">
            <v>5.8080808080808082E-3</v>
          </cell>
          <cell r="Z41">
            <v>4.6315215910638875E-3</v>
          </cell>
          <cell r="AA41">
            <v>3.7075943891738245E-3</v>
          </cell>
          <cell r="AB41">
            <v>2.8733567990805258E-3</v>
          </cell>
          <cell r="AC41">
            <v>1.5887269461905091E-3</v>
          </cell>
          <cell r="AD41">
            <v>1.4248218972628421E-3</v>
          </cell>
          <cell r="AE41">
            <v>2.3176649525602955E-3</v>
          </cell>
          <cell r="AF41">
            <v>5.471211687195646E-3</v>
          </cell>
          <cell r="AI41" t="str">
            <v>% rejeição</v>
          </cell>
          <cell r="AJ41">
            <v>7.4445617740232312E-2</v>
          </cell>
          <cell r="AK41">
            <v>7.1237105028023717E-2</v>
          </cell>
          <cell r="AL41">
            <v>7.6813529149977744E-2</v>
          </cell>
          <cell r="AM41">
            <v>7.6156525966134647E-2</v>
          </cell>
          <cell r="AN41">
            <v>8.7842939843946644E-2</v>
          </cell>
          <cell r="AO41">
            <v>9.4628213397217359E-2</v>
          </cell>
          <cell r="AP41">
            <v>7.6866656887193782E-2</v>
          </cell>
          <cell r="AQ41">
            <v>8.0018686599038977E-2</v>
          </cell>
          <cell r="AR41">
            <v>9.5279307631785992E-2</v>
          </cell>
          <cell r="AS41">
            <v>8.5639295088113992E-2</v>
          </cell>
          <cell r="AT41">
            <v>9.9612435062257768E-2</v>
          </cell>
          <cell r="AU41">
            <v>9.3363953120050677E-2</v>
          </cell>
          <cell r="AV41">
            <v>8.0002474941220147E-2</v>
          </cell>
        </row>
        <row r="42">
          <cell r="C42" t="str">
            <v>meta % RU *</v>
          </cell>
          <cell r="D42">
            <v>0.45</v>
          </cell>
          <cell r="E42">
            <v>0.45</v>
          </cell>
          <cell r="F42">
            <v>0.45</v>
          </cell>
          <cell r="G42">
            <v>0.45</v>
          </cell>
          <cell r="H42">
            <v>0.45</v>
          </cell>
          <cell r="I42">
            <v>0.45</v>
          </cell>
          <cell r="J42">
            <v>0.45</v>
          </cell>
          <cell r="K42">
            <v>0.45</v>
          </cell>
          <cell r="L42">
            <v>0.45</v>
          </cell>
          <cell r="M42">
            <v>0.45</v>
          </cell>
          <cell r="N42">
            <v>0.45</v>
          </cell>
          <cell r="O42">
            <v>0.45</v>
          </cell>
          <cell r="P42">
            <v>0.45</v>
          </cell>
          <cell r="S42" t="str">
            <v>meta % segundos</v>
          </cell>
          <cell r="T42">
            <v>1.0999999999999999E-2</v>
          </cell>
          <cell r="U42">
            <v>1.0999999999999999E-2</v>
          </cell>
          <cell r="V42">
            <v>1.0999999999999999E-2</v>
          </cell>
          <cell r="W42">
            <v>1.0999999999999999E-2</v>
          </cell>
          <cell r="X42">
            <v>1.0999999999999999E-2</v>
          </cell>
          <cell r="Y42">
            <v>1.0999999999999999E-2</v>
          </cell>
          <cell r="Z42">
            <v>1.0999999999999999E-2</v>
          </cell>
          <cell r="AA42">
            <v>1.0999999999999999E-2</v>
          </cell>
          <cell r="AB42">
            <v>1.0999999999999999E-2</v>
          </cell>
          <cell r="AC42">
            <v>1.0999999999999999E-2</v>
          </cell>
          <cell r="AD42">
            <v>1.0999999999999999E-2</v>
          </cell>
          <cell r="AE42">
            <v>1.0999999999999999E-2</v>
          </cell>
          <cell r="AF42">
            <v>1.0999999999999999E-2</v>
          </cell>
          <cell r="AI42" t="str">
            <v>meta % rejeição</v>
          </cell>
          <cell r="AJ42">
            <v>7.6999999999999999E-2</v>
          </cell>
          <cell r="AK42">
            <v>7.6999999999999999E-2</v>
          </cell>
          <cell r="AL42">
            <v>7.6999999999999999E-2</v>
          </cell>
          <cell r="AM42">
            <v>7.6999999999999999E-2</v>
          </cell>
          <cell r="AN42">
            <v>7.6999999999999999E-2</v>
          </cell>
          <cell r="AO42">
            <v>7.6999999999999999E-2</v>
          </cell>
          <cell r="AP42">
            <v>7.6999999999999999E-2</v>
          </cell>
          <cell r="AQ42">
            <v>7.6999999999999999E-2</v>
          </cell>
          <cell r="AR42">
            <v>7.6999999999999999E-2</v>
          </cell>
          <cell r="AS42">
            <v>7.6999999999999999E-2</v>
          </cell>
          <cell r="AT42">
            <v>7.6999999999999999E-2</v>
          </cell>
          <cell r="AU42">
            <v>7.6999999999999999E-2</v>
          </cell>
          <cell r="AV42">
            <v>7.6999999999999999E-2</v>
          </cell>
        </row>
        <row r="43">
          <cell r="C43" t="str">
            <v>total de religas</v>
          </cell>
          <cell r="D43">
            <v>73460</v>
          </cell>
          <cell r="E43">
            <v>72373</v>
          </cell>
          <cell r="F43">
            <v>65588</v>
          </cell>
          <cell r="G43">
            <v>71205</v>
          </cell>
          <cell r="H43">
            <v>71996</v>
          </cell>
          <cell r="I43">
            <v>73583</v>
          </cell>
          <cell r="J43">
            <v>77436</v>
          </cell>
          <cell r="K43">
            <v>84661</v>
          </cell>
          <cell r="L43">
            <v>77477</v>
          </cell>
          <cell r="M43">
            <v>77115</v>
          </cell>
          <cell r="N43">
            <v>70693</v>
          </cell>
          <cell r="O43">
            <v>67229</v>
          </cell>
          <cell r="P43">
            <v>211421</v>
          </cell>
          <cell r="S43" t="str">
            <v>total de religas</v>
          </cell>
          <cell r="T43">
            <v>73460</v>
          </cell>
          <cell r="U43">
            <v>72373</v>
          </cell>
          <cell r="V43">
            <v>65588</v>
          </cell>
          <cell r="W43">
            <v>71205</v>
          </cell>
          <cell r="X43">
            <v>71996</v>
          </cell>
          <cell r="Y43">
            <v>73583</v>
          </cell>
          <cell r="Z43">
            <v>77436</v>
          </cell>
          <cell r="AA43">
            <v>84661</v>
          </cell>
          <cell r="AB43">
            <v>77477</v>
          </cell>
          <cell r="AC43">
            <v>77115</v>
          </cell>
          <cell r="AD43">
            <v>70693</v>
          </cell>
          <cell r="AE43">
            <v>67229</v>
          </cell>
          <cell r="AF43">
            <v>211421</v>
          </cell>
          <cell r="AI43" t="str">
            <v>total de religas</v>
          </cell>
          <cell r="AJ43">
            <v>73460</v>
          </cell>
          <cell r="AK43">
            <v>72373</v>
          </cell>
          <cell r="AL43">
            <v>65588</v>
          </cell>
          <cell r="AM43">
            <v>71205</v>
          </cell>
          <cell r="AN43">
            <v>71996</v>
          </cell>
          <cell r="AO43">
            <v>73583</v>
          </cell>
          <cell r="AP43">
            <v>77436</v>
          </cell>
          <cell r="AQ43">
            <v>84661</v>
          </cell>
          <cell r="AR43">
            <v>77477</v>
          </cell>
          <cell r="AS43">
            <v>77115</v>
          </cell>
          <cell r="AT43">
            <v>70693</v>
          </cell>
          <cell r="AU43">
            <v>67229</v>
          </cell>
          <cell r="AV43">
            <v>211421</v>
          </cell>
        </row>
        <row r="44">
          <cell r="C44" t="str">
            <v>total de religas de urgência</v>
          </cell>
          <cell r="D44">
            <v>34795</v>
          </cell>
          <cell r="E44">
            <v>33044</v>
          </cell>
          <cell r="F44">
            <v>30491</v>
          </cell>
          <cell r="G44">
            <v>33745</v>
          </cell>
          <cell r="H44">
            <v>33361</v>
          </cell>
          <cell r="I44">
            <v>31804</v>
          </cell>
          <cell r="J44">
            <v>34331</v>
          </cell>
          <cell r="K44">
            <v>35761</v>
          </cell>
          <cell r="L44">
            <v>32710</v>
          </cell>
          <cell r="M44">
            <v>36249</v>
          </cell>
          <cell r="N44">
            <v>28230</v>
          </cell>
          <cell r="O44">
            <v>27395</v>
          </cell>
          <cell r="P44">
            <v>98329</v>
          </cell>
          <cell r="S44" t="str">
            <v>total de segundos pedidos de religas</v>
          </cell>
          <cell r="T44">
            <v>403</v>
          </cell>
          <cell r="U44">
            <v>346</v>
          </cell>
          <cell r="V44">
            <v>388</v>
          </cell>
          <cell r="W44">
            <v>310</v>
          </cell>
          <cell r="X44">
            <v>224</v>
          </cell>
          <cell r="Y44">
            <v>244</v>
          </cell>
          <cell r="Z44">
            <v>264</v>
          </cell>
          <cell r="AA44">
            <v>250</v>
          </cell>
          <cell r="AB44">
            <v>210</v>
          </cell>
          <cell r="AC44">
            <v>151</v>
          </cell>
          <cell r="AD44">
            <v>117</v>
          </cell>
          <cell r="AE44">
            <v>110</v>
          </cell>
          <cell r="AF44">
            <v>1137</v>
          </cell>
          <cell r="AI44" t="str">
            <v>total de religas rejeitadas</v>
          </cell>
          <cell r="AJ44">
            <v>5492</v>
          </cell>
          <cell r="AK44">
            <v>5578</v>
          </cell>
          <cell r="AL44">
            <v>5693</v>
          </cell>
          <cell r="AM44">
            <v>6420</v>
          </cell>
          <cell r="AN44">
            <v>6810</v>
          </cell>
          <cell r="AO44">
            <v>6580</v>
          </cell>
          <cell r="AP44">
            <v>6774</v>
          </cell>
          <cell r="AQ44">
            <v>7791</v>
          </cell>
          <cell r="AR44">
            <v>7526</v>
          </cell>
          <cell r="AS44">
            <v>6870</v>
          </cell>
          <cell r="AT44">
            <v>7067</v>
          </cell>
          <cell r="AU44">
            <v>7159</v>
          </cell>
          <cell r="AV44">
            <v>17021</v>
          </cell>
        </row>
        <row r="45">
          <cell r="C45" t="str">
            <v>% RU</v>
          </cell>
          <cell r="D45">
            <v>0.47365913422270622</v>
          </cell>
          <cell r="E45">
            <v>0.4565791109944316</v>
          </cell>
          <cell r="F45">
            <v>0.4648868695493078</v>
          </cell>
          <cell r="G45">
            <v>0.47391334878168667</v>
          </cell>
          <cell r="H45">
            <v>0.46337296516473137</v>
          </cell>
          <cell r="I45">
            <v>0.43221939850237145</v>
          </cell>
          <cell r="J45">
            <v>0.4433467637791208</v>
          </cell>
          <cell r="K45">
            <v>0.42240228676722458</v>
          </cell>
          <cell r="L45">
            <v>0.4221898111697665</v>
          </cell>
          <cell r="M45">
            <v>0.47006418984633341</v>
          </cell>
          <cell r="N45">
            <v>0.39933232427538795</v>
          </cell>
          <cell r="O45">
            <v>0.40748784006901784</v>
          </cell>
          <cell r="P45">
            <v>0.46508624971029366</v>
          </cell>
          <cell r="S45" t="str">
            <v>% segundos</v>
          </cell>
          <cell r="T45">
            <v>5.1043672104569863E-3</v>
          </cell>
          <cell r="U45">
            <v>4.4386858411053099E-3</v>
          </cell>
          <cell r="V45">
            <v>5.4432457457106384E-3</v>
          </cell>
          <cell r="W45">
            <v>3.9935587761674718E-3</v>
          </cell>
          <cell r="X45">
            <v>2.8424231657488007E-3</v>
          </cell>
          <cell r="Y45">
            <v>3.0437982610431245E-3</v>
          </cell>
          <cell r="Z45">
            <v>3.1350195938724618E-3</v>
          </cell>
          <cell r="AA45">
            <v>2.7041059144204561E-3</v>
          </cell>
          <cell r="AB45">
            <v>2.4705010411397244E-3</v>
          </cell>
          <cell r="AC45">
            <v>1.7979401083526821E-3</v>
          </cell>
          <cell r="AD45">
            <v>1.5046296296296296E-3</v>
          </cell>
          <cell r="AE45">
            <v>1.4787331289993009E-3</v>
          </cell>
          <cell r="AF45">
            <v>4.9771933357263551E-3</v>
          </cell>
          <cell r="AI45" t="str">
            <v>% rejeição</v>
          </cell>
          <cell r="AJ45">
            <v>6.9561252406525484E-2</v>
          </cell>
          <cell r="AK45">
            <v>7.1557773473079248E-2</v>
          </cell>
          <cell r="AL45">
            <v>7.9867005232810984E-2</v>
          </cell>
          <cell r="AM45">
            <v>8.2705314009661829E-2</v>
          </cell>
          <cell r="AN45">
            <v>8.6414739994416664E-2</v>
          </cell>
          <cell r="AO45">
            <v>8.9422828642485352E-2</v>
          </cell>
          <cell r="AP45">
            <v>8.7478692081202541E-2</v>
          </cell>
          <cell r="AQ45">
            <v>9.2025844249418273E-2</v>
          </cell>
          <cell r="AR45">
            <v>9.7138505621023011E-2</v>
          </cell>
          <cell r="AS45">
            <v>8.9087726123322317E-2</v>
          </cell>
          <cell r="AT45">
            <v>9.9967464954097293E-2</v>
          </cell>
          <cell r="AU45">
            <v>0.10648678397715272</v>
          </cell>
          <cell r="AV45">
            <v>8.0507612772619558E-2</v>
          </cell>
        </row>
        <row r="46">
          <cell r="C46" t="str">
            <v>meta % RU *</v>
          </cell>
          <cell r="D46">
            <v>0.46</v>
          </cell>
          <cell r="E46">
            <v>0.46</v>
          </cell>
          <cell r="F46">
            <v>0.46</v>
          </cell>
          <cell r="G46">
            <v>0.46</v>
          </cell>
          <cell r="H46">
            <v>0.46</v>
          </cell>
          <cell r="I46">
            <v>0.46</v>
          </cell>
          <cell r="J46">
            <v>0.46</v>
          </cell>
          <cell r="K46">
            <v>0.46</v>
          </cell>
          <cell r="L46">
            <v>0.46</v>
          </cell>
          <cell r="M46">
            <v>0.46</v>
          </cell>
          <cell r="N46">
            <v>0.46</v>
          </cell>
          <cell r="O46">
            <v>0.46</v>
          </cell>
          <cell r="P46">
            <v>0.46</v>
          </cell>
          <cell r="S46" t="str">
            <v>meta % segundos</v>
          </cell>
          <cell r="T46">
            <v>0.01</v>
          </cell>
          <cell r="U46">
            <v>0.01</v>
          </cell>
          <cell r="V46">
            <v>0.01</v>
          </cell>
          <cell r="W46">
            <v>0.01</v>
          </cell>
          <cell r="X46">
            <v>0.01</v>
          </cell>
          <cell r="Y46">
            <v>0.01</v>
          </cell>
          <cell r="Z46">
            <v>0.01</v>
          </cell>
          <cell r="AA46">
            <v>0.01</v>
          </cell>
          <cell r="AB46">
            <v>0.01</v>
          </cell>
          <cell r="AC46">
            <v>0.01</v>
          </cell>
          <cell r="AD46">
            <v>0.01</v>
          </cell>
          <cell r="AE46">
            <v>0.01</v>
          </cell>
          <cell r="AF46">
            <v>0.01</v>
          </cell>
          <cell r="AI46" t="str">
            <v>meta % rejeição</v>
          </cell>
          <cell r="AJ46">
            <v>7.3999999999999996E-2</v>
          </cell>
          <cell r="AK46">
            <v>7.3999999999999996E-2</v>
          </cell>
          <cell r="AL46">
            <v>7.3999999999999996E-2</v>
          </cell>
          <cell r="AM46">
            <v>7.3999999999999996E-2</v>
          </cell>
          <cell r="AN46">
            <v>7.3999999999999996E-2</v>
          </cell>
          <cell r="AO46">
            <v>7.3999999999999996E-2</v>
          </cell>
          <cell r="AP46">
            <v>7.3999999999999996E-2</v>
          </cell>
          <cell r="AQ46">
            <v>7.3999999999999996E-2</v>
          </cell>
          <cell r="AR46">
            <v>7.3999999999999996E-2</v>
          </cell>
          <cell r="AS46">
            <v>7.3999999999999996E-2</v>
          </cell>
          <cell r="AT46">
            <v>7.3999999999999996E-2</v>
          </cell>
          <cell r="AU46">
            <v>7.3999999999999996E-2</v>
          </cell>
          <cell r="AV46">
            <v>7.3999999999999996E-2</v>
          </cell>
        </row>
      </sheetData>
      <sheetData sheetId="111" refreshError="1"/>
      <sheetData sheetId="112" refreshError="1"/>
      <sheetData sheetId="113" refreshError="1"/>
      <sheetData sheetId="114" refreshError="1"/>
      <sheetData sheetId="115" refreshError="1"/>
      <sheetData sheetId="116" refreshError="1"/>
      <sheetData sheetId="117" refreshError="1">
        <row r="32">
          <cell r="A32" t="str">
            <v>PROPRIO</v>
          </cell>
          <cell r="B32" t="str">
            <v>Limite (*)</v>
          </cell>
          <cell r="C32" t="str">
            <v>Acumulado</v>
          </cell>
          <cell r="D32" t="str">
            <v>Limite</v>
          </cell>
          <cell r="E32" t="str">
            <v>Acumulado</v>
          </cell>
          <cell r="F32" t="str">
            <v>Limite</v>
          </cell>
          <cell r="G32" t="str">
            <v>Acumulado</v>
          </cell>
          <cell r="H32" t="str">
            <v>Limite</v>
          </cell>
          <cell r="I32" t="str">
            <v>Acumulado</v>
          </cell>
          <cell r="J32" t="str">
            <v>Limite</v>
          </cell>
          <cell r="K32" t="str">
            <v>Acumulado</v>
          </cell>
          <cell r="L32" t="str">
            <v>Limite</v>
          </cell>
          <cell r="M32" t="str">
            <v>Acumulado</v>
          </cell>
          <cell r="N32" t="str">
            <v>Limite</v>
          </cell>
          <cell r="O32" t="str">
            <v>Acumulado</v>
          </cell>
          <cell r="P32" t="str">
            <v>Limite</v>
          </cell>
          <cell r="Q32" t="str">
            <v>Acumulado</v>
          </cell>
        </row>
        <row r="33">
          <cell r="A33" t="str">
            <v>Acidentes com Afastamento</v>
          </cell>
          <cell r="B33">
            <v>24</v>
          </cell>
          <cell r="C33">
            <v>26</v>
          </cell>
          <cell r="D33">
            <v>3</v>
          </cell>
          <cell r="E33">
            <v>7</v>
          </cell>
          <cell r="F33">
            <v>4</v>
          </cell>
          <cell r="G33">
            <v>5</v>
          </cell>
          <cell r="H33">
            <v>4</v>
          </cell>
          <cell r="I33">
            <v>0</v>
          </cell>
          <cell r="J33">
            <v>5</v>
          </cell>
          <cell r="K33">
            <v>6</v>
          </cell>
          <cell r="L33">
            <v>4</v>
          </cell>
          <cell r="M33">
            <v>4</v>
          </cell>
          <cell r="N33">
            <v>4</v>
          </cell>
          <cell r="O33">
            <v>4</v>
          </cell>
          <cell r="P33">
            <v>32</v>
          </cell>
          <cell r="Q33">
            <v>30</v>
          </cell>
        </row>
        <row r="34">
          <cell r="A34" t="str">
            <v>Dias Perdidos</v>
          </cell>
          <cell r="B34">
            <v>475</v>
          </cell>
          <cell r="C34">
            <v>1147</v>
          </cell>
          <cell r="D34">
            <v>63</v>
          </cell>
          <cell r="E34">
            <v>260</v>
          </cell>
          <cell r="F34">
            <v>86</v>
          </cell>
          <cell r="G34">
            <v>392</v>
          </cell>
          <cell r="H34">
            <v>74</v>
          </cell>
          <cell r="I34">
            <v>0</v>
          </cell>
          <cell r="J34">
            <v>94</v>
          </cell>
          <cell r="K34">
            <v>313</v>
          </cell>
          <cell r="L34">
            <v>78</v>
          </cell>
          <cell r="M34">
            <v>107</v>
          </cell>
          <cell r="N34">
            <v>80</v>
          </cell>
          <cell r="O34">
            <v>75</v>
          </cell>
          <cell r="P34">
            <v>629</v>
          </cell>
          <cell r="Q34">
            <v>1185</v>
          </cell>
        </row>
        <row r="35">
          <cell r="A35" t="str">
            <v>Taxa de Frequência</v>
          </cell>
          <cell r="B35">
            <v>0.6</v>
          </cell>
          <cell r="C35">
            <v>0.93</v>
          </cell>
          <cell r="D35">
            <v>0.6</v>
          </cell>
          <cell r="E35">
            <v>2.4900000000000002</v>
          </cell>
          <cell r="F35">
            <v>0.6</v>
          </cell>
          <cell r="G35">
            <v>1.01</v>
          </cell>
          <cell r="H35">
            <v>0.6</v>
          </cell>
          <cell r="I35">
            <v>0</v>
          </cell>
          <cell r="J35">
            <v>0.6</v>
          </cell>
          <cell r="K35">
            <v>1.05</v>
          </cell>
          <cell r="L35">
            <v>0.6</v>
          </cell>
          <cell r="M35">
            <v>0.88</v>
          </cell>
          <cell r="N35">
            <v>0.6</v>
          </cell>
          <cell r="O35">
            <v>0.86</v>
          </cell>
          <cell r="P35">
            <v>0.6</v>
          </cell>
          <cell r="Q35">
            <v>0.82</v>
          </cell>
        </row>
        <row r="36">
          <cell r="A36" t="str">
            <v>Taxa de Gravidade</v>
          </cell>
          <cell r="B36">
            <v>12</v>
          </cell>
          <cell r="C36">
            <v>41</v>
          </cell>
          <cell r="D36">
            <v>12</v>
          </cell>
          <cell r="E36">
            <v>72</v>
          </cell>
          <cell r="F36">
            <v>12</v>
          </cell>
          <cell r="G36">
            <v>79</v>
          </cell>
          <cell r="H36">
            <v>12</v>
          </cell>
          <cell r="I36">
            <v>0</v>
          </cell>
          <cell r="J36">
            <v>12</v>
          </cell>
          <cell r="K36">
            <v>55</v>
          </cell>
          <cell r="L36">
            <v>12</v>
          </cell>
          <cell r="M36">
            <v>23</v>
          </cell>
          <cell r="N36">
            <v>12</v>
          </cell>
          <cell r="O36">
            <v>16</v>
          </cell>
          <cell r="P36">
            <v>12</v>
          </cell>
          <cell r="Q36">
            <v>31</v>
          </cell>
        </row>
        <row r="37">
          <cell r="A37" t="str">
            <v>Acidentes sem Afastamento - acumulado</v>
          </cell>
          <cell r="B37">
            <v>0</v>
          </cell>
          <cell r="C37">
            <v>69</v>
          </cell>
          <cell r="D37">
            <v>0</v>
          </cell>
          <cell r="E37">
            <v>10</v>
          </cell>
          <cell r="F37">
            <v>0</v>
          </cell>
          <cell r="G37">
            <v>11</v>
          </cell>
          <cell r="H37">
            <v>0</v>
          </cell>
          <cell r="I37">
            <v>14</v>
          </cell>
          <cell r="J37">
            <v>0</v>
          </cell>
          <cell r="K37">
            <v>16</v>
          </cell>
          <cell r="L37">
            <v>0</v>
          </cell>
          <cell r="M37">
            <v>12</v>
          </cell>
          <cell r="N37">
            <v>0</v>
          </cell>
          <cell r="O37">
            <v>6</v>
          </cell>
          <cell r="P37">
            <v>0</v>
          </cell>
          <cell r="Q37">
            <v>78</v>
          </cell>
        </row>
        <row r="39">
          <cell r="A39" t="str">
            <v>CONTRATADOS</v>
          </cell>
          <cell r="B39" t="str">
            <v>Limite</v>
          </cell>
          <cell r="C39" t="str">
            <v>Acumulado</v>
          </cell>
          <cell r="D39" t="str">
            <v>Limite</v>
          </cell>
          <cell r="E39" t="str">
            <v>Acumulado</v>
          </cell>
          <cell r="F39" t="str">
            <v>Limite</v>
          </cell>
          <cell r="G39" t="str">
            <v>Acumulado</v>
          </cell>
          <cell r="H39" t="str">
            <v>Limite</v>
          </cell>
          <cell r="I39" t="str">
            <v>Acumulado</v>
          </cell>
          <cell r="J39" t="str">
            <v>Limite</v>
          </cell>
          <cell r="K39" t="str">
            <v>Acumulado</v>
          </cell>
          <cell r="L39" t="str">
            <v>Limite</v>
          </cell>
          <cell r="M39" t="str">
            <v>Acumulado</v>
          </cell>
          <cell r="N39" t="str">
            <v>Limite</v>
          </cell>
          <cell r="O39" t="str">
            <v>Acumulado</v>
          </cell>
          <cell r="P39" t="str">
            <v>Limite</v>
          </cell>
          <cell r="Q39" t="str">
            <v>Acumulado</v>
          </cell>
        </row>
        <row r="40">
          <cell r="A40" t="str">
            <v>LTA + FATAL</v>
          </cell>
          <cell r="B40">
            <v>21</v>
          </cell>
          <cell r="C40">
            <v>98</v>
          </cell>
          <cell r="D40">
            <v>2</v>
          </cell>
          <cell r="E40">
            <v>17</v>
          </cell>
          <cell r="F40">
            <v>3</v>
          </cell>
          <cell r="G40">
            <v>10</v>
          </cell>
          <cell r="H40">
            <v>3</v>
          </cell>
          <cell r="I40">
            <v>18</v>
          </cell>
          <cell r="J40">
            <v>5</v>
          </cell>
          <cell r="K40">
            <v>26</v>
          </cell>
          <cell r="L40">
            <v>4</v>
          </cell>
          <cell r="M40">
            <v>14</v>
          </cell>
          <cell r="N40">
            <v>4</v>
          </cell>
          <cell r="O40">
            <v>13</v>
          </cell>
          <cell r="P40">
            <v>29</v>
          </cell>
          <cell r="Q40">
            <v>102</v>
          </cell>
        </row>
        <row r="41">
          <cell r="A41" t="str">
            <v>WORK LOST DAY</v>
          </cell>
          <cell r="B41">
            <v>440</v>
          </cell>
          <cell r="C41">
            <v>1171</v>
          </cell>
          <cell r="D41">
            <v>50</v>
          </cell>
          <cell r="E41">
            <v>110</v>
          </cell>
          <cell r="F41">
            <v>70</v>
          </cell>
          <cell r="G41">
            <v>141</v>
          </cell>
          <cell r="H41">
            <v>70</v>
          </cell>
          <cell r="I41">
            <v>188</v>
          </cell>
          <cell r="J41">
            <v>100</v>
          </cell>
          <cell r="K41">
            <v>229</v>
          </cell>
          <cell r="L41">
            <v>80</v>
          </cell>
          <cell r="M41">
            <v>347</v>
          </cell>
          <cell r="N41">
            <v>72</v>
          </cell>
          <cell r="O41">
            <v>156</v>
          </cell>
          <cell r="P41">
            <v>577</v>
          </cell>
          <cell r="Q41">
            <v>1192</v>
          </cell>
        </row>
        <row r="42">
          <cell r="A42" t="str">
            <v>TF</v>
          </cell>
          <cell r="B42">
            <v>0.6</v>
          </cell>
          <cell r="C42">
            <v>2.75</v>
          </cell>
          <cell r="D42">
            <v>0.6</v>
          </cell>
          <cell r="E42">
            <v>3.74</v>
          </cell>
          <cell r="F42">
            <v>0.6</v>
          </cell>
          <cell r="G42">
            <v>2.25</v>
          </cell>
          <cell r="H42">
            <v>0.6</v>
          </cell>
          <cell r="I42">
            <v>3.51</v>
          </cell>
          <cell r="J42">
            <v>0.6</v>
          </cell>
          <cell r="K42">
            <v>2.93</v>
          </cell>
          <cell r="L42">
            <v>0.6</v>
          </cell>
          <cell r="M42">
            <v>2.23</v>
          </cell>
          <cell r="N42">
            <v>0.6</v>
          </cell>
          <cell r="O42">
            <v>2.06</v>
          </cell>
          <cell r="P42">
            <v>0.6</v>
          </cell>
          <cell r="Q42">
            <v>2.02</v>
          </cell>
        </row>
        <row r="43">
          <cell r="A43" t="str">
            <v>TG</v>
          </cell>
          <cell r="B43">
            <v>12</v>
          </cell>
          <cell r="C43">
            <v>33</v>
          </cell>
          <cell r="D43">
            <v>12</v>
          </cell>
          <cell r="E43">
            <v>24</v>
          </cell>
          <cell r="F43">
            <v>12</v>
          </cell>
          <cell r="G43">
            <v>32</v>
          </cell>
          <cell r="H43">
            <v>12</v>
          </cell>
          <cell r="I43">
            <v>37</v>
          </cell>
          <cell r="J43">
            <v>12</v>
          </cell>
          <cell r="K43">
            <v>26</v>
          </cell>
          <cell r="L43">
            <v>12</v>
          </cell>
          <cell r="M43">
            <v>55</v>
          </cell>
          <cell r="N43">
            <v>12</v>
          </cell>
          <cell r="O43">
            <v>25</v>
          </cell>
          <cell r="P43">
            <v>12</v>
          </cell>
          <cell r="Q43">
            <v>24</v>
          </cell>
        </row>
        <row r="44">
          <cell r="A44" t="str">
            <v>Acidentes sem Afastamento - acumulado</v>
          </cell>
          <cell r="B44">
            <v>0</v>
          </cell>
          <cell r="C44">
            <v>62</v>
          </cell>
          <cell r="D44">
            <v>0</v>
          </cell>
          <cell r="E44">
            <v>4</v>
          </cell>
          <cell r="F44">
            <v>0</v>
          </cell>
          <cell r="G44">
            <v>9</v>
          </cell>
          <cell r="H44">
            <v>0</v>
          </cell>
          <cell r="I44">
            <v>8</v>
          </cell>
          <cell r="J44">
            <v>0</v>
          </cell>
          <cell r="K44">
            <v>20</v>
          </cell>
          <cell r="L44">
            <v>0</v>
          </cell>
          <cell r="M44">
            <v>9</v>
          </cell>
          <cell r="N44">
            <v>0</v>
          </cell>
          <cell r="O44">
            <v>12</v>
          </cell>
          <cell r="P44">
            <v>0</v>
          </cell>
          <cell r="Q44">
            <v>67</v>
          </cell>
        </row>
        <row r="46">
          <cell r="A46" t="str">
            <v>PUBLICO</v>
          </cell>
          <cell r="B46" t="str">
            <v>YTD</v>
          </cell>
          <cell r="D46" t="str">
            <v>YTD</v>
          </cell>
          <cell r="F46" t="str">
            <v>YTD</v>
          </cell>
          <cell r="H46" t="str">
            <v>YTD</v>
          </cell>
          <cell r="J46" t="str">
            <v>YTD</v>
          </cell>
          <cell r="L46" t="str">
            <v>YTD</v>
          </cell>
          <cell r="N46" t="str">
            <v>YTD</v>
          </cell>
          <cell r="P46" t="str">
            <v>YTD</v>
          </cell>
        </row>
        <row r="47">
          <cell r="A47" t="str">
            <v>LEVE</v>
          </cell>
          <cell r="B47">
            <v>95</v>
          </cell>
          <cell r="D47">
            <v>11</v>
          </cell>
          <cell r="F47">
            <v>14</v>
          </cell>
          <cell r="H47">
            <v>10</v>
          </cell>
          <cell r="J47">
            <v>20</v>
          </cell>
          <cell r="L47">
            <v>22</v>
          </cell>
          <cell r="N47">
            <v>18</v>
          </cell>
          <cell r="P47">
            <v>95</v>
          </cell>
        </row>
        <row r="48">
          <cell r="A48" t="str">
            <v>GRAVE</v>
          </cell>
          <cell r="B48">
            <v>56</v>
          </cell>
          <cell r="D48">
            <v>6</v>
          </cell>
          <cell r="F48">
            <v>7</v>
          </cell>
          <cell r="H48">
            <v>16</v>
          </cell>
          <cell r="J48">
            <v>5</v>
          </cell>
          <cell r="L48">
            <v>10</v>
          </cell>
          <cell r="N48">
            <v>12</v>
          </cell>
          <cell r="P48">
            <v>56</v>
          </cell>
        </row>
        <row r="49">
          <cell r="A49" t="str">
            <v>FATAL</v>
          </cell>
          <cell r="B49">
            <v>33</v>
          </cell>
          <cell r="D49">
            <v>7</v>
          </cell>
          <cell r="F49">
            <v>6</v>
          </cell>
          <cell r="H49">
            <v>5</v>
          </cell>
          <cell r="J49">
            <v>5</v>
          </cell>
          <cell r="L49">
            <v>6</v>
          </cell>
          <cell r="N49">
            <v>4</v>
          </cell>
          <cell r="P49">
            <v>33</v>
          </cell>
        </row>
        <row r="53">
          <cell r="B53">
            <v>24</v>
          </cell>
          <cell r="C53">
            <v>3</v>
          </cell>
          <cell r="D53">
            <v>4</v>
          </cell>
          <cell r="E53">
            <v>4</v>
          </cell>
          <cell r="F53">
            <v>5</v>
          </cell>
          <cell r="G53">
            <v>4</v>
          </cell>
          <cell r="H53">
            <v>4</v>
          </cell>
          <cell r="I53">
            <v>32</v>
          </cell>
        </row>
        <row r="54">
          <cell r="B54">
            <v>475</v>
          </cell>
          <cell r="C54">
            <v>63</v>
          </cell>
          <cell r="D54">
            <v>86</v>
          </cell>
          <cell r="E54">
            <v>74</v>
          </cell>
          <cell r="F54">
            <v>94</v>
          </cell>
          <cell r="G54">
            <v>78</v>
          </cell>
          <cell r="H54">
            <v>80</v>
          </cell>
          <cell r="I54">
            <v>629</v>
          </cell>
        </row>
        <row r="55">
          <cell r="B55">
            <v>0.6</v>
          </cell>
          <cell r="C55">
            <v>0.6</v>
          </cell>
          <cell r="D55">
            <v>0.6</v>
          </cell>
          <cell r="E55">
            <v>0.6</v>
          </cell>
          <cell r="F55">
            <v>0.6</v>
          </cell>
          <cell r="G55">
            <v>0.6</v>
          </cell>
          <cell r="H55">
            <v>0.6</v>
          </cell>
          <cell r="I55">
            <v>0.6</v>
          </cell>
        </row>
        <row r="56">
          <cell r="B56">
            <v>12</v>
          </cell>
          <cell r="C56">
            <v>12</v>
          </cell>
          <cell r="D56">
            <v>12</v>
          </cell>
          <cell r="E56">
            <v>12</v>
          </cell>
          <cell r="F56">
            <v>12</v>
          </cell>
          <cell r="G56">
            <v>12</v>
          </cell>
          <cell r="H56">
            <v>12</v>
          </cell>
          <cell r="I56">
            <v>12</v>
          </cell>
        </row>
        <row r="57">
          <cell r="B57">
            <v>0</v>
          </cell>
          <cell r="C57">
            <v>0</v>
          </cell>
          <cell r="D57">
            <v>0</v>
          </cell>
          <cell r="E57">
            <v>0</v>
          </cell>
          <cell r="F57">
            <v>0</v>
          </cell>
          <cell r="G57">
            <v>0</v>
          </cell>
          <cell r="H57">
            <v>0</v>
          </cell>
          <cell r="I57">
            <v>0</v>
          </cell>
        </row>
        <row r="60">
          <cell r="B60">
            <v>26</v>
          </cell>
          <cell r="C60">
            <v>7</v>
          </cell>
          <cell r="D60">
            <v>5</v>
          </cell>
          <cell r="E60">
            <v>0</v>
          </cell>
          <cell r="F60">
            <v>6</v>
          </cell>
          <cell r="G60">
            <v>4</v>
          </cell>
          <cell r="H60">
            <v>4</v>
          </cell>
          <cell r="I60">
            <v>30</v>
          </cell>
        </row>
        <row r="61">
          <cell r="B61">
            <v>1147</v>
          </cell>
          <cell r="C61">
            <v>260</v>
          </cell>
          <cell r="D61">
            <v>392</v>
          </cell>
          <cell r="E61">
            <v>0</v>
          </cell>
          <cell r="F61">
            <v>313</v>
          </cell>
          <cell r="G61">
            <v>107</v>
          </cell>
          <cell r="H61">
            <v>75</v>
          </cell>
          <cell r="I61">
            <v>1185</v>
          </cell>
        </row>
        <row r="62">
          <cell r="B62">
            <v>0.93</v>
          </cell>
          <cell r="C62">
            <v>2.4900000000000002</v>
          </cell>
          <cell r="D62">
            <v>1.01</v>
          </cell>
          <cell r="E62">
            <v>0</v>
          </cell>
          <cell r="F62">
            <v>1.05</v>
          </cell>
          <cell r="G62">
            <v>0.88</v>
          </cell>
          <cell r="H62">
            <v>0.86</v>
          </cell>
          <cell r="I62">
            <v>0.82</v>
          </cell>
        </row>
        <row r="63">
          <cell r="B63">
            <v>41</v>
          </cell>
          <cell r="C63">
            <v>72</v>
          </cell>
          <cell r="D63">
            <v>79</v>
          </cell>
          <cell r="E63">
            <v>0</v>
          </cell>
          <cell r="F63">
            <v>55</v>
          </cell>
          <cell r="G63">
            <v>23</v>
          </cell>
          <cell r="H63">
            <v>16</v>
          </cell>
          <cell r="I63">
            <v>31</v>
          </cell>
        </row>
        <row r="64">
          <cell r="B64">
            <v>69</v>
          </cell>
          <cell r="C64">
            <v>10</v>
          </cell>
          <cell r="D64">
            <v>11</v>
          </cell>
          <cell r="E64">
            <v>14</v>
          </cell>
          <cell r="F64">
            <v>16</v>
          </cell>
          <cell r="G64">
            <v>12</v>
          </cell>
          <cell r="H64">
            <v>6</v>
          </cell>
          <cell r="I64">
            <v>78</v>
          </cell>
        </row>
        <row r="67">
          <cell r="B67">
            <v>21</v>
          </cell>
          <cell r="C67">
            <v>2</v>
          </cell>
          <cell r="D67">
            <v>3</v>
          </cell>
          <cell r="E67">
            <v>3</v>
          </cell>
          <cell r="F67">
            <v>5</v>
          </cell>
          <cell r="G67">
            <v>4</v>
          </cell>
          <cell r="H67">
            <v>4</v>
          </cell>
          <cell r="I67">
            <v>29</v>
          </cell>
        </row>
        <row r="68">
          <cell r="B68">
            <v>440</v>
          </cell>
          <cell r="C68">
            <v>50</v>
          </cell>
          <cell r="D68">
            <v>70</v>
          </cell>
          <cell r="E68">
            <v>70</v>
          </cell>
          <cell r="F68">
            <v>100</v>
          </cell>
          <cell r="G68">
            <v>80</v>
          </cell>
          <cell r="H68">
            <v>72</v>
          </cell>
          <cell r="I68">
            <v>577</v>
          </cell>
        </row>
        <row r="69">
          <cell r="B69">
            <v>0.6</v>
          </cell>
          <cell r="C69">
            <v>0.6</v>
          </cell>
          <cell r="D69">
            <v>0.6</v>
          </cell>
          <cell r="E69">
            <v>0.6</v>
          </cell>
          <cell r="F69">
            <v>0.6</v>
          </cell>
          <cell r="G69">
            <v>0.6</v>
          </cell>
          <cell r="H69">
            <v>0.6</v>
          </cell>
          <cell r="I69">
            <v>0.6</v>
          </cell>
        </row>
        <row r="70">
          <cell r="B70">
            <v>12</v>
          </cell>
          <cell r="C70">
            <v>12</v>
          </cell>
          <cell r="D70">
            <v>12</v>
          </cell>
          <cell r="E70">
            <v>12</v>
          </cell>
          <cell r="F70">
            <v>12</v>
          </cell>
          <cell r="G70">
            <v>12</v>
          </cell>
          <cell r="H70">
            <v>12</v>
          </cell>
          <cell r="I70">
            <v>12</v>
          </cell>
        </row>
        <row r="71">
          <cell r="B71">
            <v>0</v>
          </cell>
          <cell r="C71">
            <v>0</v>
          </cell>
          <cell r="D71">
            <v>0</v>
          </cell>
          <cell r="E71">
            <v>0</v>
          </cell>
          <cell r="F71">
            <v>0</v>
          </cell>
          <cell r="G71">
            <v>0</v>
          </cell>
          <cell r="H71">
            <v>0</v>
          </cell>
          <cell r="I71">
            <v>0</v>
          </cell>
        </row>
        <row r="74">
          <cell r="B74">
            <v>98</v>
          </cell>
          <cell r="C74">
            <v>17</v>
          </cell>
          <cell r="D74">
            <v>10</v>
          </cell>
          <cell r="E74">
            <v>18</v>
          </cell>
          <cell r="F74">
            <v>26</v>
          </cell>
          <cell r="G74">
            <v>14</v>
          </cell>
          <cell r="H74">
            <v>13</v>
          </cell>
          <cell r="I74">
            <v>102</v>
          </cell>
        </row>
        <row r="75">
          <cell r="B75">
            <v>1171</v>
          </cell>
          <cell r="C75">
            <v>110</v>
          </cell>
          <cell r="D75">
            <v>141</v>
          </cell>
          <cell r="E75">
            <v>188</v>
          </cell>
          <cell r="F75">
            <v>229</v>
          </cell>
          <cell r="G75">
            <v>347</v>
          </cell>
          <cell r="H75">
            <v>156</v>
          </cell>
          <cell r="I75">
            <v>1192</v>
          </cell>
        </row>
        <row r="76">
          <cell r="B76">
            <v>2.75</v>
          </cell>
          <cell r="C76">
            <v>3.74</v>
          </cell>
          <cell r="D76">
            <v>2.25</v>
          </cell>
          <cell r="E76">
            <v>3.51</v>
          </cell>
          <cell r="F76">
            <v>2.93</v>
          </cell>
          <cell r="G76">
            <v>2.23</v>
          </cell>
          <cell r="H76">
            <v>2.06</v>
          </cell>
          <cell r="I76">
            <v>2.02</v>
          </cell>
        </row>
        <row r="77">
          <cell r="B77">
            <v>33</v>
          </cell>
          <cell r="C77">
            <v>24</v>
          </cell>
          <cell r="D77">
            <v>32</v>
          </cell>
          <cell r="E77">
            <v>37</v>
          </cell>
          <cell r="F77">
            <v>26</v>
          </cell>
          <cell r="G77">
            <v>55</v>
          </cell>
          <cell r="H77">
            <v>25</v>
          </cell>
          <cell r="I77">
            <v>24</v>
          </cell>
        </row>
        <row r="78">
          <cell r="B78">
            <v>62</v>
          </cell>
          <cell r="C78">
            <v>4</v>
          </cell>
          <cell r="D78">
            <v>9</v>
          </cell>
          <cell r="E78">
            <v>8</v>
          </cell>
          <cell r="F78">
            <v>20</v>
          </cell>
          <cell r="G78">
            <v>9</v>
          </cell>
          <cell r="H78">
            <v>12</v>
          </cell>
          <cell r="I78">
            <v>67</v>
          </cell>
        </row>
        <row r="80">
          <cell r="B80">
            <v>95</v>
          </cell>
          <cell r="C80">
            <v>11</v>
          </cell>
          <cell r="D80">
            <v>14</v>
          </cell>
          <cell r="E80">
            <v>10</v>
          </cell>
          <cell r="F80">
            <v>20</v>
          </cell>
          <cell r="G80">
            <v>22</v>
          </cell>
          <cell r="H80">
            <v>18</v>
          </cell>
          <cell r="I80">
            <v>95</v>
          </cell>
        </row>
        <row r="81">
          <cell r="B81">
            <v>56</v>
          </cell>
          <cell r="C81">
            <v>6</v>
          </cell>
          <cell r="D81">
            <v>7</v>
          </cell>
          <cell r="E81">
            <v>16</v>
          </cell>
          <cell r="F81">
            <v>5</v>
          </cell>
          <cell r="G81">
            <v>10</v>
          </cell>
          <cell r="H81">
            <v>12</v>
          </cell>
          <cell r="I81">
            <v>56</v>
          </cell>
        </row>
        <row r="82">
          <cell r="B82">
            <v>33</v>
          </cell>
          <cell r="C82">
            <v>7</v>
          </cell>
          <cell r="D82">
            <v>6</v>
          </cell>
          <cell r="E82">
            <v>5</v>
          </cell>
          <cell r="F82">
            <v>5</v>
          </cell>
          <cell r="G82">
            <v>6</v>
          </cell>
          <cell r="H82">
            <v>4</v>
          </cell>
          <cell r="I82">
            <v>33</v>
          </cell>
        </row>
      </sheetData>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row r="34">
          <cell r="A34" t="str">
            <v>Plano de Ação</v>
          </cell>
          <cell r="B34" t="str">
            <v>Total</v>
          </cell>
          <cell r="C34" t="str">
            <v>Em andamento</v>
          </cell>
          <cell r="D34" t="str">
            <v>Adiada</v>
          </cell>
          <cell r="E34" t="str">
            <v>Realizada</v>
          </cell>
          <cell r="F34" t="str">
            <v>Indefinida</v>
          </cell>
          <cell r="G34" t="str">
            <v>Fora do Prazo</v>
          </cell>
        </row>
        <row r="35">
          <cell r="A35" t="str">
            <v>Diretoria de Recursos Humanos</v>
          </cell>
          <cell r="B35">
            <v>5</v>
          </cell>
          <cell r="C35">
            <v>0.2</v>
          </cell>
          <cell r="D35">
            <v>0</v>
          </cell>
          <cell r="E35">
            <v>0.8</v>
          </cell>
          <cell r="F35">
            <v>0</v>
          </cell>
          <cell r="G35" t="e">
            <v>#REF!</v>
          </cell>
          <cell r="H35" t="e">
            <v>#REF!</v>
          </cell>
        </row>
        <row r="36">
          <cell r="A36" t="str">
            <v>Diretoria de Negócios Jurídicos e Relações Institucionais</v>
          </cell>
          <cell r="B36">
            <v>2</v>
          </cell>
          <cell r="C36">
            <v>0.5</v>
          </cell>
          <cell r="D36">
            <v>0</v>
          </cell>
          <cell r="E36">
            <v>0</v>
          </cell>
          <cell r="F36">
            <v>0.5</v>
          </cell>
          <cell r="G36" t="e">
            <v>#REF!</v>
          </cell>
          <cell r="H36" t="e">
            <v>#REF!</v>
          </cell>
        </row>
        <row r="37">
          <cell r="A37" t="str">
            <v>Diretoria de Patrimônio</v>
          </cell>
          <cell r="B37">
            <v>5</v>
          </cell>
          <cell r="C37">
            <v>0.6</v>
          </cell>
          <cell r="D37">
            <v>0</v>
          </cell>
          <cell r="E37">
            <v>0.4</v>
          </cell>
          <cell r="F37">
            <v>0</v>
          </cell>
          <cell r="G37" t="e">
            <v>#REF!</v>
          </cell>
          <cell r="H37" t="e">
            <v>#REF!</v>
          </cell>
        </row>
        <row r="38">
          <cell r="A38" t="str">
            <v>Diretoria de Suprimentos</v>
          </cell>
          <cell r="B38">
            <v>2</v>
          </cell>
          <cell r="C38">
            <v>0.5</v>
          </cell>
          <cell r="D38">
            <v>0</v>
          </cell>
          <cell r="E38">
            <v>0.5</v>
          </cell>
          <cell r="F38">
            <v>0</v>
          </cell>
          <cell r="G38" t="e">
            <v>#REF!</v>
          </cell>
          <cell r="H38" t="e">
            <v>#REF!</v>
          </cell>
        </row>
        <row r="39">
          <cell r="A39" t="str">
            <v>Projeto Genesis</v>
          </cell>
          <cell r="B39">
            <v>9</v>
          </cell>
          <cell r="C39">
            <v>0</v>
          </cell>
          <cell r="D39">
            <v>0</v>
          </cell>
          <cell r="E39">
            <v>0</v>
          </cell>
          <cell r="F39">
            <v>1</v>
          </cell>
        </row>
        <row r="40">
          <cell r="A40" t="str">
            <v>Diretoria de Gestão Comercial</v>
          </cell>
          <cell r="B40">
            <v>25</v>
          </cell>
          <cell r="C40">
            <v>0.28000000000000003</v>
          </cell>
          <cell r="D40">
            <v>0.04</v>
          </cell>
          <cell r="E40">
            <v>0.68</v>
          </cell>
          <cell r="F40">
            <v>0</v>
          </cell>
          <cell r="G40" t="e">
            <v>#REF!</v>
          </cell>
          <cell r="H40" t="e">
            <v>#REF!</v>
          </cell>
        </row>
        <row r="41">
          <cell r="A41" t="str">
            <v>Diretoria de Clientes</v>
          </cell>
          <cell r="B41">
            <v>21</v>
          </cell>
          <cell r="C41">
            <v>0.14285714285714285</v>
          </cell>
          <cell r="D41">
            <v>0</v>
          </cell>
          <cell r="E41">
            <v>0.7142857142857143</v>
          </cell>
          <cell r="F41">
            <v>0.14285714285714285</v>
          </cell>
          <cell r="G41" t="e">
            <v>#REF!</v>
          </cell>
          <cell r="H41" t="e">
            <v>#REF!</v>
          </cell>
        </row>
        <row r="42">
          <cell r="A42" t="str">
            <v>Diretoria de Clientes Corporativos</v>
          </cell>
          <cell r="B42">
            <v>1</v>
          </cell>
          <cell r="C42">
            <v>0</v>
          </cell>
          <cell r="D42">
            <v>0</v>
          </cell>
          <cell r="E42">
            <v>1</v>
          </cell>
          <cell r="F42">
            <v>0</v>
          </cell>
        </row>
        <row r="43">
          <cell r="A43" t="str">
            <v>Diretoria Centro de Operações e Call Center</v>
          </cell>
          <cell r="B43">
            <v>16</v>
          </cell>
          <cell r="C43">
            <v>0.25</v>
          </cell>
          <cell r="D43">
            <v>6.25E-2</v>
          </cell>
          <cell r="E43">
            <v>0.5625</v>
          </cell>
          <cell r="F43">
            <v>0.125</v>
          </cell>
          <cell r="G43" t="e">
            <v>#REF!</v>
          </cell>
          <cell r="H43" t="e">
            <v>#REF!</v>
          </cell>
        </row>
        <row r="44">
          <cell r="A44" t="str">
            <v>Diretoria de Engenharia</v>
          </cell>
          <cell r="B44">
            <v>5</v>
          </cell>
          <cell r="C44">
            <v>0</v>
          </cell>
          <cell r="D44">
            <v>0.2</v>
          </cell>
          <cell r="E44">
            <v>0.8</v>
          </cell>
          <cell r="F44">
            <v>0</v>
          </cell>
          <cell r="G44" t="e">
            <v>#REF!</v>
          </cell>
          <cell r="H44" t="e">
            <v>#REF!</v>
          </cell>
        </row>
        <row r="45">
          <cell r="A45" t="str">
            <v>Diretoria de Serviços Técnicos</v>
          </cell>
          <cell r="B45">
            <v>3</v>
          </cell>
          <cell r="C45">
            <v>0</v>
          </cell>
          <cell r="D45">
            <v>0.33333333333333331</v>
          </cell>
          <cell r="E45">
            <v>0</v>
          </cell>
          <cell r="F45">
            <v>0.66666666666666663</v>
          </cell>
          <cell r="G45" t="e">
            <v>#REF!</v>
          </cell>
          <cell r="H45" t="e">
            <v>#REF!</v>
          </cell>
        </row>
        <row r="46">
          <cell r="A46" t="str">
            <v>Diretoria de Segurança, Saúde e Meio Ambiente</v>
          </cell>
          <cell r="B46">
            <v>61</v>
          </cell>
          <cell r="C46">
            <v>0.37704918032786883</v>
          </cell>
          <cell r="D46">
            <v>0.18032786885245902</v>
          </cell>
          <cell r="E46">
            <v>0.44262295081967212</v>
          </cell>
          <cell r="F46">
            <v>0</v>
          </cell>
          <cell r="G46" t="e">
            <v>#REF!</v>
          </cell>
          <cell r="H46" t="e">
            <v>#REF!</v>
          </cell>
        </row>
        <row r="47">
          <cell r="A47" t="str">
            <v>Work Management</v>
          </cell>
          <cell r="B47">
            <v>30</v>
          </cell>
          <cell r="C47">
            <v>0</v>
          </cell>
          <cell r="D47">
            <v>6.6666666666666666E-2</v>
          </cell>
          <cell r="E47">
            <v>0.93333333333333335</v>
          </cell>
          <cell r="F47">
            <v>0</v>
          </cell>
          <cell r="G47" t="e">
            <v>#REF!</v>
          </cell>
          <cell r="H47" t="e">
            <v>#REF!</v>
          </cell>
        </row>
        <row r="48">
          <cell r="A48" t="str">
            <v>Gerência de Performance, Suporte e Infraestrutura</v>
          </cell>
          <cell r="B48">
            <v>12</v>
          </cell>
          <cell r="C48">
            <v>0</v>
          </cell>
          <cell r="D48">
            <v>0</v>
          </cell>
          <cell r="E48">
            <v>1</v>
          </cell>
          <cell r="F48">
            <v>0</v>
          </cell>
          <cell r="G48" t="e">
            <v>#REF!</v>
          </cell>
          <cell r="H48" t="e">
            <v>#REF!</v>
          </cell>
        </row>
        <row r="49">
          <cell r="A49" t="str">
            <v>Gerência de Gestão da Receita</v>
          </cell>
          <cell r="B49">
            <v>17</v>
          </cell>
          <cell r="C49">
            <v>0.11764705882352941</v>
          </cell>
          <cell r="D49">
            <v>0.17647058823529413</v>
          </cell>
          <cell r="E49">
            <v>0.6470588235294118</v>
          </cell>
          <cell r="F49">
            <v>5.8823529411764705E-2</v>
          </cell>
          <cell r="G49" t="e">
            <v>#REF!</v>
          </cell>
          <cell r="H49" t="e">
            <v>#REF!</v>
          </cell>
        </row>
        <row r="50">
          <cell r="A50" t="str">
            <v>Gerência Atendimento Comercial</v>
          </cell>
          <cell r="B50">
            <v>11</v>
          </cell>
          <cell r="C50">
            <v>0</v>
          </cell>
          <cell r="D50">
            <v>9.0909090909090912E-2</v>
          </cell>
          <cell r="E50">
            <v>0.90909090909090906</v>
          </cell>
          <cell r="F50">
            <v>0</v>
          </cell>
          <cell r="G50" t="e">
            <v>#REF!</v>
          </cell>
          <cell r="H50" t="e">
            <v>#REF!</v>
          </cell>
        </row>
        <row r="51">
          <cell r="A51" t="str">
            <v>Gerências de Gestão da Distribuição e Gestão da Subtransmissão</v>
          </cell>
          <cell r="B51">
            <v>3</v>
          </cell>
          <cell r="C51">
            <v>0.33333333333333331</v>
          </cell>
          <cell r="D51">
            <v>0</v>
          </cell>
          <cell r="E51">
            <v>0.66666666666666663</v>
          </cell>
          <cell r="F51">
            <v>0</v>
          </cell>
          <cell r="G51" t="e">
            <v>#REF!</v>
          </cell>
          <cell r="H51" t="e">
            <v>#REF!</v>
          </cell>
        </row>
        <row r="52">
          <cell r="A52" t="str">
            <v>Gerências de Perdas - GEPRP &amp; GORP</v>
          </cell>
          <cell r="B52">
            <v>64</v>
          </cell>
          <cell r="C52">
            <v>1.5625E-2</v>
          </cell>
          <cell r="D52">
            <v>6.25E-2</v>
          </cell>
          <cell r="E52">
            <v>0.921875</v>
          </cell>
          <cell r="F52">
            <v>0</v>
          </cell>
          <cell r="G52" t="e">
            <v>#REF!</v>
          </cell>
          <cell r="H52" t="e">
            <v>#REF!</v>
          </cell>
        </row>
        <row r="53">
          <cell r="A53" t="str">
            <v>Planejamento da VPO</v>
          </cell>
          <cell r="B53">
            <v>292</v>
          </cell>
          <cell r="C53">
            <v>0.16095890410958905</v>
          </cell>
          <cell r="D53">
            <v>8.5616438356164379E-2</v>
          </cell>
          <cell r="E53">
            <v>0.69178082191780821</v>
          </cell>
          <cell r="F53">
            <v>6.1643835616438353E-2</v>
          </cell>
          <cell r="G53" t="e">
            <v>#REF!</v>
          </cell>
          <cell r="H53" t="e">
            <v>#REF!</v>
          </cell>
        </row>
        <row r="56">
          <cell r="A56" t="str">
            <v>Necessidades</v>
          </cell>
          <cell r="C56" t="str">
            <v>Em andamento</v>
          </cell>
          <cell r="D56" t="str">
            <v>Adiada</v>
          </cell>
          <cell r="E56" t="str">
            <v>Realizada</v>
          </cell>
          <cell r="F56" t="str">
            <v>Indefinida</v>
          </cell>
        </row>
        <row r="57">
          <cell r="A57" t="str">
            <v>Diretoria de Recursos Humanos</v>
          </cell>
          <cell r="B57">
            <v>3</v>
          </cell>
          <cell r="C57">
            <v>0</v>
          </cell>
          <cell r="D57">
            <v>0.33333333333333331</v>
          </cell>
          <cell r="E57">
            <v>0.66666666666666663</v>
          </cell>
          <cell r="F57">
            <v>0</v>
          </cell>
          <cell r="G57" t="e">
            <v>#REF!</v>
          </cell>
          <cell r="H57" t="e">
            <v>#REF!</v>
          </cell>
        </row>
        <row r="58">
          <cell r="A58" t="str">
            <v>Diretoria de Negócios Jurídicos e Relações Institucionais</v>
          </cell>
          <cell r="B58" t="str">
            <v>NA</v>
          </cell>
          <cell r="C58" t="str">
            <v>NA</v>
          </cell>
          <cell r="D58" t="str">
            <v>NA</v>
          </cell>
          <cell r="E58" t="str">
            <v>NA</v>
          </cell>
          <cell r="F58" t="str">
            <v>NA</v>
          </cell>
          <cell r="G58" t="str">
            <v>NA</v>
          </cell>
          <cell r="H58" t="e">
            <v>#REF!</v>
          </cell>
        </row>
        <row r="59">
          <cell r="A59" t="str">
            <v>Diretoria de Patrimônio</v>
          </cell>
          <cell r="B59">
            <v>1</v>
          </cell>
          <cell r="C59">
            <v>0</v>
          </cell>
          <cell r="D59">
            <v>1</v>
          </cell>
          <cell r="E59">
            <v>0</v>
          </cell>
          <cell r="F59">
            <v>0</v>
          </cell>
          <cell r="G59" t="e">
            <v>#REF!</v>
          </cell>
          <cell r="H59" t="e">
            <v>#REF!</v>
          </cell>
        </row>
        <row r="60">
          <cell r="A60" t="str">
            <v>Diretoria de Suprimentos</v>
          </cell>
          <cell r="B60">
            <v>1</v>
          </cell>
          <cell r="C60">
            <v>0</v>
          </cell>
          <cell r="D60">
            <v>0</v>
          </cell>
          <cell r="E60">
            <v>1</v>
          </cell>
          <cell r="F60">
            <v>0</v>
          </cell>
          <cell r="G60" t="e">
            <v>#REF!</v>
          </cell>
          <cell r="H60" t="e">
            <v>#REF!</v>
          </cell>
        </row>
        <row r="61">
          <cell r="A61" t="str">
            <v>Projeto Genesis</v>
          </cell>
          <cell r="B61" t="str">
            <v>NA</v>
          </cell>
          <cell r="C61" t="str">
            <v>NA</v>
          </cell>
          <cell r="D61" t="str">
            <v>NA</v>
          </cell>
          <cell r="E61" t="str">
            <v>NA</v>
          </cell>
          <cell r="F61" t="str">
            <v>NA</v>
          </cell>
        </row>
        <row r="62">
          <cell r="A62" t="str">
            <v>Diretoria de Gestão Comercial</v>
          </cell>
          <cell r="B62">
            <v>11</v>
          </cell>
          <cell r="C62">
            <v>0.27272727272727271</v>
          </cell>
          <cell r="D62">
            <v>0</v>
          </cell>
          <cell r="E62">
            <v>0.63636363636363635</v>
          </cell>
          <cell r="F62">
            <v>9.0909090909090912E-2</v>
          </cell>
          <cell r="G62" t="e">
            <v>#REF!</v>
          </cell>
          <cell r="H62" t="e">
            <v>#REF!</v>
          </cell>
        </row>
        <row r="63">
          <cell r="A63" t="str">
            <v>Diretoria de Clientes</v>
          </cell>
          <cell r="B63">
            <v>6</v>
          </cell>
          <cell r="C63">
            <v>0</v>
          </cell>
          <cell r="D63">
            <v>0.16666666666666666</v>
          </cell>
          <cell r="E63">
            <v>0.66666666666666663</v>
          </cell>
          <cell r="F63">
            <v>0.16666666666666666</v>
          </cell>
          <cell r="G63" t="e">
            <v>#REF!</v>
          </cell>
          <cell r="H63" t="e">
            <v>#REF!</v>
          </cell>
        </row>
        <row r="64">
          <cell r="A64" t="str">
            <v>Diretoria de Clientes Corporativos</v>
          </cell>
          <cell r="B64" t="str">
            <v>NA</v>
          </cell>
          <cell r="C64" t="str">
            <v>NA</v>
          </cell>
          <cell r="D64" t="str">
            <v>NA</v>
          </cell>
          <cell r="E64" t="str">
            <v>NA</v>
          </cell>
          <cell r="F64" t="str">
            <v>NA</v>
          </cell>
        </row>
        <row r="65">
          <cell r="A65" t="str">
            <v>Diretoria Centro de Operações e Call Center</v>
          </cell>
          <cell r="B65">
            <v>2</v>
          </cell>
          <cell r="C65">
            <v>0.5</v>
          </cell>
          <cell r="D65">
            <v>0.5</v>
          </cell>
          <cell r="E65">
            <v>0</v>
          </cell>
          <cell r="F65">
            <v>0</v>
          </cell>
          <cell r="G65" t="e">
            <v>#REF!</v>
          </cell>
          <cell r="H65" t="e">
            <v>#REF!</v>
          </cell>
        </row>
        <row r="66">
          <cell r="A66" t="str">
            <v>Diretoria de Engenharia</v>
          </cell>
          <cell r="B66">
            <v>6</v>
          </cell>
          <cell r="C66">
            <v>0.66666666666666663</v>
          </cell>
          <cell r="D66">
            <v>0.16666666666666666</v>
          </cell>
          <cell r="E66">
            <v>0.16666666666666666</v>
          </cell>
          <cell r="F66">
            <v>0</v>
          </cell>
          <cell r="G66" t="e">
            <v>#REF!</v>
          </cell>
          <cell r="H66" t="e">
            <v>#REF!</v>
          </cell>
        </row>
        <row r="67">
          <cell r="A67" t="str">
            <v>Diretoria de Serviços Técnicos</v>
          </cell>
          <cell r="B67">
            <v>1</v>
          </cell>
          <cell r="C67">
            <v>0</v>
          </cell>
          <cell r="D67">
            <v>0</v>
          </cell>
          <cell r="E67">
            <v>0</v>
          </cell>
          <cell r="F67">
            <v>1</v>
          </cell>
          <cell r="G67" t="str">
            <v>NA</v>
          </cell>
          <cell r="H67" t="e">
            <v>#REF!</v>
          </cell>
        </row>
        <row r="68">
          <cell r="A68" t="str">
            <v>Diretoria de Segurança, Saúde e Meio Ambiente</v>
          </cell>
          <cell r="B68" t="str">
            <v>NA</v>
          </cell>
          <cell r="C68" t="str">
            <v>NA</v>
          </cell>
          <cell r="D68" t="str">
            <v>NA</v>
          </cell>
          <cell r="E68" t="str">
            <v>NA</v>
          </cell>
          <cell r="F68" t="str">
            <v>NA</v>
          </cell>
          <cell r="G68" t="str">
            <v>NA</v>
          </cell>
          <cell r="H68" t="e">
            <v>#REF!</v>
          </cell>
        </row>
        <row r="69">
          <cell r="A69" t="str">
            <v>Work Management</v>
          </cell>
          <cell r="B69">
            <v>10</v>
          </cell>
          <cell r="C69">
            <v>0</v>
          </cell>
          <cell r="D69">
            <v>0</v>
          </cell>
          <cell r="E69">
            <v>1</v>
          </cell>
          <cell r="F69">
            <v>0</v>
          </cell>
          <cell r="H69" t="e">
            <v>#REF!</v>
          </cell>
        </row>
        <row r="70">
          <cell r="A70" t="str">
            <v>Gerência de Performance, Suporte e Infraestrutura</v>
          </cell>
          <cell r="B70">
            <v>2</v>
          </cell>
          <cell r="C70">
            <v>0</v>
          </cell>
          <cell r="D70">
            <v>0</v>
          </cell>
          <cell r="E70">
            <v>1</v>
          </cell>
          <cell r="F70">
            <v>0</v>
          </cell>
          <cell r="G70" t="e">
            <v>#REF!</v>
          </cell>
          <cell r="H70" t="e">
            <v>#REF!</v>
          </cell>
        </row>
        <row r="71">
          <cell r="A71" t="str">
            <v>Gerência de Gestão da Receita</v>
          </cell>
          <cell r="B71">
            <v>1</v>
          </cell>
          <cell r="C71">
            <v>0</v>
          </cell>
          <cell r="D71">
            <v>0</v>
          </cell>
          <cell r="E71">
            <v>1</v>
          </cell>
          <cell r="F71">
            <v>0</v>
          </cell>
          <cell r="G71" t="str">
            <v>NA</v>
          </cell>
          <cell r="H71" t="e">
            <v>#REF!</v>
          </cell>
        </row>
        <row r="72">
          <cell r="A72" t="str">
            <v>Gerência Atendimento Comercial</v>
          </cell>
          <cell r="B72">
            <v>2</v>
          </cell>
          <cell r="C72">
            <v>0</v>
          </cell>
          <cell r="D72">
            <v>0</v>
          </cell>
          <cell r="E72">
            <v>1</v>
          </cell>
          <cell r="F72">
            <v>0</v>
          </cell>
          <cell r="G72" t="str">
            <v>NA</v>
          </cell>
          <cell r="H72" t="e">
            <v>#REF!</v>
          </cell>
        </row>
        <row r="73">
          <cell r="A73" t="str">
            <v>Gerências de Gestão da Distribuição e Gestão da Subtransmissão</v>
          </cell>
          <cell r="B73">
            <v>1</v>
          </cell>
          <cell r="C73">
            <v>1</v>
          </cell>
          <cell r="D73">
            <v>0</v>
          </cell>
          <cell r="E73">
            <v>0</v>
          </cell>
          <cell r="F73">
            <v>0</v>
          </cell>
          <cell r="H73" t="e">
            <v>#REF!</v>
          </cell>
        </row>
        <row r="74">
          <cell r="A74" t="str">
            <v>Gerências de Perdas - GEPRP &amp; GORP</v>
          </cell>
          <cell r="B74">
            <v>10</v>
          </cell>
          <cell r="C74">
            <v>0.1</v>
          </cell>
          <cell r="D74">
            <v>0.2</v>
          </cell>
          <cell r="E74">
            <v>0.7</v>
          </cell>
          <cell r="F74">
            <v>0</v>
          </cell>
          <cell r="G74" t="e">
            <v>#REF!</v>
          </cell>
          <cell r="H74" t="e">
            <v>#REF!</v>
          </cell>
        </row>
        <row r="75">
          <cell r="A75" t="str">
            <v>Planejamento da VPO</v>
          </cell>
          <cell r="B75">
            <v>57</v>
          </cell>
          <cell r="C75">
            <v>0.17543859649122806</v>
          </cell>
          <cell r="D75">
            <v>0.12280701754385964</v>
          </cell>
          <cell r="E75">
            <v>0.64912280701754388</v>
          </cell>
          <cell r="F75">
            <v>5.2631578947368418E-2</v>
          </cell>
          <cell r="G75" t="e">
            <v>#REF!</v>
          </cell>
          <cell r="H75" t="e">
            <v>#REF!</v>
          </cell>
        </row>
      </sheetData>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sheetData sheetId="1152"/>
      <sheetData sheetId="1153"/>
      <sheetData sheetId="1154">
        <row r="9">
          <cell r="A9" t="str">
            <v>Anhembi</v>
          </cell>
        </row>
      </sheetData>
      <sheetData sheetId="1155"/>
      <sheetData sheetId="1156"/>
      <sheetData sheetId="1157"/>
      <sheetData sheetId="1158"/>
      <sheetData sheetId="1159"/>
      <sheetData sheetId="1160"/>
      <sheetData sheetId="1161"/>
      <sheetData sheetId="1162"/>
      <sheetData sheetId="1163"/>
      <sheetData sheetId="1164"/>
      <sheetData sheetId="1165"/>
      <sheetData sheetId="1166">
        <row r="21">
          <cell r="A21" t="str">
            <v>PERDAS Anhembi</v>
          </cell>
        </row>
      </sheetData>
      <sheetData sheetId="1167">
        <row r="26">
          <cell r="C26">
            <v>5915</v>
          </cell>
        </row>
      </sheetData>
      <sheetData sheetId="1168">
        <row r="8">
          <cell r="A8" t="str">
            <v>Anhembi</v>
          </cell>
        </row>
      </sheetData>
      <sheetData sheetId="1169">
        <row r="9">
          <cell r="A9" t="str">
            <v>Anhembi</v>
          </cell>
        </row>
      </sheetData>
      <sheetData sheetId="1170"/>
      <sheetData sheetId="1171">
        <row r="34">
          <cell r="A34" t="str">
            <v>Plano de Ação</v>
          </cell>
        </row>
      </sheetData>
      <sheetData sheetId="1172">
        <row r="52">
          <cell r="U52" t="str">
            <v>Anhembi</v>
          </cell>
        </row>
      </sheetData>
      <sheetData sheetId="1173">
        <row r="92">
          <cell r="X92">
            <v>0</v>
          </cell>
        </row>
      </sheetData>
      <sheetData sheetId="1174"/>
      <sheetData sheetId="1175"/>
      <sheetData sheetId="1176"/>
      <sheetData sheetId="1177"/>
      <sheetData sheetId="1178"/>
      <sheetData sheetId="1179"/>
      <sheetData sheetId="1180"/>
      <sheetData sheetId="1181">
        <row r="24">
          <cell r="D24">
            <v>4186</v>
          </cell>
        </row>
      </sheetData>
      <sheetData sheetId="1182"/>
      <sheetData sheetId="1183"/>
      <sheetData sheetId="1184">
        <row r="21">
          <cell r="C21">
            <v>722787</v>
          </cell>
        </row>
      </sheetData>
      <sheetData sheetId="1185"/>
      <sheetData sheetId="1186"/>
      <sheetData sheetId="1187"/>
      <sheetData sheetId="1188"/>
      <sheetData sheetId="1189"/>
      <sheetData sheetId="1190"/>
      <sheetData sheetId="1191">
        <row r="35">
          <cell r="C35" t="str">
            <v>Anhembi</v>
          </cell>
        </row>
      </sheetData>
      <sheetData sheetId="1192"/>
      <sheetData sheetId="1193"/>
      <sheetData sheetId="1194"/>
      <sheetData sheetId="1195"/>
      <sheetData sheetId="1196"/>
      <sheetData sheetId="1197"/>
      <sheetData sheetId="1198"/>
      <sheetData sheetId="1199"/>
      <sheetData sheetId="1200"/>
      <sheetData sheetId="1201"/>
      <sheetData sheetId="1202">
        <row r="24">
          <cell r="C24">
            <v>0</v>
          </cell>
        </row>
      </sheetData>
      <sheetData sheetId="1203"/>
      <sheetData sheetId="1204"/>
      <sheetData sheetId="1205"/>
      <sheetData sheetId="1206">
        <row r="5">
          <cell r="AC5">
            <v>0.57999999999999996</v>
          </cell>
        </row>
      </sheetData>
      <sheetData sheetId="1207"/>
      <sheetData sheetId="1208"/>
      <sheetData sheetId="1209"/>
      <sheetData sheetId="1210">
        <row r="27">
          <cell r="B27" t="str">
            <v>Tempo Médio de Espera</v>
          </cell>
        </row>
      </sheetData>
      <sheetData sheetId="1211"/>
      <sheetData sheetId="1212"/>
      <sheetData sheetId="1213"/>
      <sheetData sheetId="1214"/>
      <sheetData sheetId="1215"/>
      <sheetData sheetId="1216"/>
      <sheetData sheetId="1217">
        <row r="50">
          <cell r="C50">
            <v>0</v>
          </cell>
        </row>
      </sheetData>
      <sheetData sheetId="1218"/>
      <sheetData sheetId="1219">
        <row r="24">
          <cell r="D24">
            <v>71</v>
          </cell>
        </row>
      </sheetData>
      <sheetData sheetId="1220"/>
      <sheetData sheetId="1221"/>
      <sheetData sheetId="1222"/>
      <sheetData sheetId="1223"/>
      <sheetData sheetId="1224"/>
      <sheetData sheetId="1225"/>
      <sheetData sheetId="1226"/>
      <sheetData sheetId="1227"/>
      <sheetData sheetId="1228"/>
      <sheetData sheetId="1229"/>
      <sheetData sheetId="1230"/>
      <sheetData sheetId="1231"/>
      <sheetData sheetId="1232"/>
      <sheetData sheetId="1233">
        <row r="19">
          <cell r="C19" t="str">
            <v>total de religas</v>
          </cell>
        </row>
      </sheetData>
      <sheetData sheetId="1234"/>
      <sheetData sheetId="1235"/>
      <sheetData sheetId="1236"/>
      <sheetData sheetId="1237"/>
      <sheetData sheetId="1238"/>
      <sheetData sheetId="1239"/>
      <sheetData sheetId="1240">
        <row r="32">
          <cell r="A32" t="str">
            <v>PROPRIO</v>
          </cell>
        </row>
      </sheetData>
      <sheetData sheetId="1241"/>
      <sheetData sheetId="1242"/>
      <sheetData sheetId="1243"/>
      <sheetData sheetId="1244"/>
      <sheetData sheetId="1245"/>
      <sheetData sheetId="1246"/>
      <sheetData sheetId="1247"/>
      <sheetData sheetId="1248"/>
      <sheetData sheetId="1249"/>
      <sheetData sheetId="1250"/>
      <sheetData sheetId="1251"/>
      <sheetData sheetId="1252"/>
      <sheetData sheetId="1253"/>
      <sheetData sheetId="1254"/>
      <sheetData sheetId="1255"/>
      <sheetData sheetId="1256"/>
      <sheetData sheetId="1257"/>
      <sheetData sheetId="1258"/>
      <sheetData sheetId="1259"/>
      <sheetData sheetId="1260"/>
      <sheetData sheetId="1261"/>
      <sheetData sheetId="1262"/>
      <sheetData sheetId="1263"/>
      <sheetData sheetId="1264"/>
      <sheetData sheetId="1265"/>
      <sheetData sheetId="1266"/>
      <sheetData sheetId="1267"/>
      <sheetData sheetId="1268"/>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sheetData sheetId="1296"/>
      <sheetData sheetId="1297"/>
      <sheetData sheetId="1298"/>
      <sheetData sheetId="1299"/>
      <sheetData sheetId="1300"/>
      <sheetData sheetId="1301"/>
      <sheetData sheetId="1302"/>
      <sheetData sheetId="1303"/>
      <sheetData sheetId="1304"/>
      <sheetData sheetId="1305"/>
      <sheetData sheetId="1306"/>
      <sheetData sheetId="1307"/>
      <sheetData sheetId="1308"/>
      <sheetData sheetId="1309"/>
      <sheetData sheetId="1310">
        <row r="34">
          <cell r="A34" t="str">
            <v>Plano de Ação</v>
          </cell>
        </row>
      </sheetData>
      <sheetData sheetId="1311"/>
      <sheetData sheetId="1312"/>
      <sheetData sheetId="1313"/>
      <sheetData sheetId="1314"/>
      <sheetData sheetId="1315"/>
      <sheetData sheetId="1316"/>
      <sheetData sheetId="1317"/>
      <sheetData sheetId="1318"/>
      <sheetData sheetId="1319"/>
      <sheetData sheetId="1320"/>
      <sheetData sheetId="1321"/>
      <sheetData sheetId="1322"/>
      <sheetData sheetId="1323"/>
      <sheetData sheetId="1324"/>
      <sheetData sheetId="1325"/>
      <sheetData sheetId="1326"/>
      <sheetData sheetId="1327"/>
      <sheetData sheetId="1328"/>
      <sheetData sheetId="1329"/>
      <sheetData sheetId="1330"/>
      <sheetData sheetId="1331"/>
      <sheetData sheetId="1332"/>
      <sheetData sheetId="1333"/>
      <sheetData sheetId="1334"/>
      <sheetData sheetId="1335"/>
      <sheetData sheetId="1336"/>
      <sheetData sheetId="1337"/>
      <sheetData sheetId="1338"/>
      <sheetData sheetId="1339"/>
      <sheetData sheetId="1340"/>
      <sheetData sheetId="1341"/>
      <sheetData sheetId="1342"/>
      <sheetData sheetId="1343"/>
      <sheetData sheetId="1344"/>
      <sheetData sheetId="1345"/>
      <sheetData sheetId="1346"/>
      <sheetData sheetId="1347"/>
      <sheetData sheetId="1348"/>
      <sheetData sheetId="1349"/>
      <sheetData sheetId="1350"/>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sheetData sheetId="1378"/>
      <sheetData sheetId="1379"/>
      <sheetData sheetId="1380"/>
      <sheetData sheetId="1381"/>
      <sheetData sheetId="1382"/>
      <sheetData sheetId="1383"/>
      <sheetData sheetId="1384"/>
      <sheetData sheetId="1385"/>
      <sheetData sheetId="1386"/>
      <sheetData sheetId="1387"/>
      <sheetData sheetId="1388"/>
      <sheetData sheetId="1389"/>
      <sheetData sheetId="1390"/>
      <sheetData sheetId="1391"/>
      <sheetData sheetId="1392"/>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sheetData sheetId="1408"/>
      <sheetData sheetId="1409"/>
      <sheetData sheetId="1410"/>
      <sheetData sheetId="141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sheetData sheetId="1432"/>
      <sheetData sheetId="1433"/>
      <sheetData sheetId="1434"/>
      <sheetData sheetId="1435"/>
      <sheetData sheetId="1436"/>
      <sheetData sheetId="1437"/>
      <sheetData sheetId="1438"/>
      <sheetData sheetId="1439"/>
      <sheetData sheetId="1440"/>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sheetData sheetId="1504"/>
      <sheetData sheetId="1505"/>
      <sheetData sheetId="1506"/>
      <sheetData sheetId="1507"/>
      <sheetData sheetId="1508"/>
      <sheetData sheetId="1509"/>
      <sheetData sheetId="1510"/>
      <sheetData sheetId="1511"/>
      <sheetData sheetId="1512"/>
      <sheetData sheetId="1513"/>
      <sheetData sheetId="1514"/>
      <sheetData sheetId="1515"/>
      <sheetData sheetId="1516"/>
      <sheetData sheetId="1517"/>
      <sheetData sheetId="1518"/>
      <sheetData sheetId="1519"/>
      <sheetData sheetId="1520"/>
      <sheetData sheetId="1521"/>
      <sheetData sheetId="1522"/>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sheetData sheetId="1548"/>
      <sheetData sheetId="1549"/>
      <sheetData sheetId="1550"/>
      <sheetData sheetId="1551"/>
      <sheetData sheetId="1552"/>
      <sheetData sheetId="1553"/>
      <sheetData sheetId="1554"/>
      <sheetData sheetId="1555"/>
      <sheetData sheetId="1556"/>
      <sheetData sheetId="1557"/>
      <sheetData sheetId="1558"/>
      <sheetData sheetId="1559"/>
      <sheetData sheetId="1560"/>
      <sheetData sheetId="1561"/>
      <sheetData sheetId="1562"/>
      <sheetData sheetId="1563"/>
      <sheetData sheetId="1564"/>
      <sheetData sheetId="1565"/>
      <sheetData sheetId="1566"/>
      <sheetData sheetId="1567"/>
      <sheetData sheetId="1568"/>
      <sheetData sheetId="1569"/>
      <sheetData sheetId="1570"/>
      <sheetData sheetId="1571"/>
      <sheetData sheetId="1572"/>
      <sheetData sheetId="1573"/>
      <sheetData sheetId="1574"/>
      <sheetData sheetId="1575"/>
      <sheetData sheetId="1576"/>
      <sheetData sheetId="1577"/>
      <sheetData sheetId="1578"/>
      <sheetData sheetId="1579"/>
      <sheetData sheetId="1580"/>
      <sheetData sheetId="1581"/>
      <sheetData sheetId="1582"/>
      <sheetData sheetId="1583"/>
      <sheetData sheetId="1584"/>
      <sheetData sheetId="1585"/>
      <sheetData sheetId="1586"/>
      <sheetData sheetId="1587"/>
      <sheetData sheetId="1588"/>
      <sheetData sheetId="1589"/>
      <sheetData sheetId="1590"/>
      <sheetData sheetId="1591"/>
      <sheetData sheetId="1592"/>
      <sheetData sheetId="1593"/>
      <sheetData sheetId="1594"/>
      <sheetData sheetId="1595"/>
      <sheetData sheetId="1596"/>
      <sheetData sheetId="1597"/>
      <sheetData sheetId="1598"/>
      <sheetData sheetId="1599"/>
      <sheetData sheetId="1600"/>
      <sheetData sheetId="1601"/>
      <sheetData sheetId="1602"/>
      <sheetData sheetId="1603"/>
      <sheetData sheetId="1604"/>
      <sheetData sheetId="1605"/>
      <sheetData sheetId="1606"/>
      <sheetData sheetId="1607"/>
      <sheetData sheetId="1608"/>
      <sheetData sheetId="1609"/>
      <sheetData sheetId="1610"/>
      <sheetData sheetId="1611"/>
      <sheetData sheetId="1612"/>
      <sheetData sheetId="1613"/>
      <sheetData sheetId="1614"/>
      <sheetData sheetId="1615"/>
      <sheetData sheetId="1616"/>
      <sheetData sheetId="1617"/>
      <sheetData sheetId="1618"/>
      <sheetData sheetId="1619"/>
      <sheetData sheetId="1620"/>
      <sheetData sheetId="1621"/>
      <sheetData sheetId="1622"/>
      <sheetData sheetId="1623"/>
      <sheetData sheetId="1624"/>
      <sheetData sheetId="1625"/>
      <sheetData sheetId="1626"/>
      <sheetData sheetId="1627"/>
      <sheetData sheetId="1628"/>
      <sheetData sheetId="1629"/>
      <sheetData sheetId="1630"/>
      <sheetData sheetId="1631"/>
      <sheetData sheetId="1632"/>
      <sheetData sheetId="1633"/>
      <sheetData sheetId="1634" refreshError="1"/>
      <sheetData sheetId="1635" refreshError="1"/>
      <sheetData sheetId="1636" refreshError="1"/>
      <sheetData sheetId="1637" refreshError="1"/>
      <sheetData sheetId="1638"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GIR"/>
      <sheetName val="c.u. vigentes"/>
      <sheetName val="costo SE"/>
      <sheetName val="costo TRF y COMP."/>
      <sheetName val="costo PROM SUB."/>
      <sheetName val="costo PROM LIN."/>
      <sheetName val="linSTN"/>
      <sheetName val="trfSTN"/>
      <sheetName val="trfCONX"/>
      <sheetName val="compCAP"/>
      <sheetName val="otros elem."/>
      <sheetName val="configuración subestac."/>
      <sheetName val="ISA"/>
      <sheetName val="EPM"/>
      <sheetName val="EEB"/>
      <sheetName val="TRANSCELCA"/>
      <sheetName val="EPSA"/>
      <sheetName val="TEBSA"/>
      <sheetName val="CENS"/>
      <sheetName val="CHB"/>
      <sheetName val="CHEC"/>
      <sheetName val="DISTASA"/>
      <sheetName val="ESSA"/>
      <sheetName val="TCARTAGENA"/>
      <sheetName val="EBSA"/>
      <sheetName val="OTRO (&quot;0&quot;)"/>
      <sheetName val="propietarios"/>
      <sheetName val="nom_usored"/>
      <sheetName val="TOTAL STN"/>
      <sheetName val="TOTAL STN C.U. vigentes"/>
      <sheetName val="comparación"/>
      <sheetName val="total subest"/>
      <sheetName val="RESUMEN"/>
      <sheetName val="IMPRESIÓN"/>
      <sheetName val="linSTN (2)"/>
      <sheetName val="linSTN (3)"/>
      <sheetName val="trfSTN (2)"/>
      <sheetName val="compCAP (2)"/>
      <sheetName val="Informe Octubre"/>
      <sheetName val="c_u_ vigentes"/>
    </sheetNames>
    <sheetDataSet>
      <sheetData sheetId="0" refreshError="1">
        <row r="5">
          <cell r="D5">
            <v>0.02</v>
          </cell>
        </row>
        <row r="6">
          <cell r="D6">
            <v>0.05</v>
          </cell>
        </row>
        <row r="7">
          <cell r="D7">
            <v>0.09</v>
          </cell>
        </row>
        <row r="8">
          <cell r="D8">
            <v>0.05</v>
          </cell>
          <cell r="E8">
            <v>36525</v>
          </cell>
        </row>
        <row r="19">
          <cell r="B19">
            <v>25</v>
          </cell>
        </row>
      </sheetData>
      <sheetData sheetId="1" refreshError="1">
        <row r="26">
          <cell r="B26">
            <v>1.0191906578371615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Módulos de Línea ISA 99"/>
      <sheetName val="Módulo Común EPM 99"/>
      <sheetName val="Módulos de Línea ISA 2000"/>
      <sheetName val="Módulo Común EPM 2000"/>
      <sheetName val="GRAF-NO-ccp-real-real"/>
      <sheetName val="Módulos_de_Línea_ISA_992"/>
      <sheetName val="Módulo_Común_EPM_992"/>
      <sheetName val="Módulos_de_Línea_ISA_20002"/>
      <sheetName val="Módulo_Común_EPM_20002"/>
      <sheetName val="Módulos_de_Línea_ISA_99"/>
      <sheetName val="Módulo_Común_EPM_99"/>
      <sheetName val="Módulos_de_Línea_ISA_2000"/>
      <sheetName val="Módulo_Común_EPM_2000"/>
      <sheetName val="Módulos_de_Línea_ISA_991"/>
      <sheetName val="Módulo_Común_EPM_991"/>
      <sheetName val="Módulos_de_Línea_ISA_20001"/>
      <sheetName val="Módulo_Común_EPM_20001"/>
      <sheetName val="Módulos_de_Línea_ISA_993"/>
      <sheetName val="Módulo_Común_EPM_993"/>
      <sheetName val="Módulos_de_Línea_ISA_20003"/>
      <sheetName val="Módulo_Común_EPM_20003"/>
      <sheetName val="Módulos_de_Línea_ISA_994"/>
      <sheetName val="Módulo_Común_EPM_994"/>
      <sheetName val="Módulos_de_Línea_ISA_20004"/>
      <sheetName val="Módulo_Común_EPM_20004"/>
      <sheetName val="Módulos_de_Línea_ISA_995"/>
      <sheetName val="Módulo_Común_EPM_995"/>
      <sheetName val="Módulos_de_Línea_ISA_20005"/>
      <sheetName val="Módulo_Común_EPM_20005"/>
      <sheetName val="DEUDACOP"/>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ELEGIR"/>
      <sheetName val="c.u. vigentes"/>
      <sheetName val="costo SE"/>
      <sheetName val="costo TRF y COMP."/>
      <sheetName val="costo PROM SUB."/>
      <sheetName val="costo PROM LIN."/>
      <sheetName val="linSTN"/>
      <sheetName val="trfSTN"/>
      <sheetName val="trfCONX"/>
      <sheetName val="compCAP"/>
      <sheetName val="otros elem."/>
      <sheetName val="configuración subestac."/>
      <sheetName val="ISA"/>
      <sheetName val="EPM"/>
      <sheetName val="EEB"/>
      <sheetName val="TRANSCELCA"/>
      <sheetName val="EPSA"/>
      <sheetName val="TEBSA"/>
      <sheetName val="CENS"/>
      <sheetName val="CHB"/>
      <sheetName val="CHEC"/>
      <sheetName val="DISTASA"/>
      <sheetName val="ESSA"/>
      <sheetName val="TCARTAGENA"/>
      <sheetName val="EBSA"/>
      <sheetName val="OTRO (&quot;0&quot;)"/>
      <sheetName val="propietarios"/>
      <sheetName val="nom_usored"/>
      <sheetName val="TOTAL STN"/>
      <sheetName val="TOTAL STN C.U. vigentes"/>
      <sheetName val="comparación"/>
      <sheetName val="total subest"/>
      <sheetName val="RESUMEN"/>
      <sheetName val="IMPRESIÓN"/>
      <sheetName val="linSTN (2)"/>
      <sheetName val="linSTN (3)"/>
      <sheetName val="trfSTN (2)"/>
      <sheetName val="compCAP (2)"/>
      <sheetName val="Informe Octubre"/>
      <sheetName val="c_u_ vigentes"/>
    </sheetNames>
    <sheetDataSet>
      <sheetData sheetId="0" refreshError="1">
        <row r="5">
          <cell r="D5">
            <v>0.02</v>
          </cell>
        </row>
        <row r="6">
          <cell r="D6">
            <v>0.05</v>
          </cell>
        </row>
        <row r="7">
          <cell r="D7">
            <v>0.09</v>
          </cell>
        </row>
        <row r="8">
          <cell r="D8">
            <v>0.05</v>
          </cell>
          <cell r="E8">
            <v>36525</v>
          </cell>
        </row>
        <row r="19">
          <cell r="B19">
            <v>25</v>
          </cell>
        </row>
      </sheetData>
      <sheetData sheetId="1" refreshError="1">
        <row r="26">
          <cell r="B26">
            <v>1.0191906578371615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LEGIR"/>
      <sheetName val="c.u. vigentes"/>
      <sheetName val="costo SE"/>
      <sheetName val="costo TRF y COMP."/>
      <sheetName val="costo PROM SUB."/>
      <sheetName val="costo PROM LIN."/>
      <sheetName val="linSTN"/>
      <sheetName val="trfSTN"/>
      <sheetName val="trfCONX"/>
      <sheetName val="compCAP"/>
      <sheetName val="otros elem."/>
      <sheetName val="configuración subestac."/>
      <sheetName val="ISA"/>
      <sheetName val="EPM"/>
      <sheetName val="EEB"/>
      <sheetName val="TRANSCELCA"/>
      <sheetName val="EPSA"/>
      <sheetName val="TEBSA"/>
      <sheetName val="CENS"/>
      <sheetName val="CHB"/>
      <sheetName val="CHEC"/>
      <sheetName val="DISTASA"/>
      <sheetName val="ESSA"/>
      <sheetName val="TCARTAGENA"/>
      <sheetName val="EBSA"/>
      <sheetName val="OTRO (&quot;0&quot;)"/>
      <sheetName val="propietarios"/>
      <sheetName val="nom_usored"/>
      <sheetName val="TOTAL STN"/>
      <sheetName val="TOTAL STN C.U. vigentes"/>
      <sheetName val="comparación"/>
      <sheetName val="total subest"/>
      <sheetName val="RESUMEN"/>
      <sheetName val="IMPRESIÓN"/>
      <sheetName val="linSTN (2)"/>
      <sheetName val="linSTN (3)"/>
      <sheetName val="trfSTN (2)"/>
      <sheetName val="compCAP (2)"/>
      <sheetName val="Informe Octubre"/>
      <sheetName val="c_u_ vigentes"/>
    </sheetNames>
    <sheetDataSet>
      <sheetData sheetId="0" refreshError="1">
        <row r="5">
          <cell r="D5">
            <v>0.02</v>
          </cell>
        </row>
        <row r="6">
          <cell r="D6">
            <v>0.05</v>
          </cell>
        </row>
        <row r="7">
          <cell r="D7">
            <v>0.09</v>
          </cell>
        </row>
        <row r="8">
          <cell r="D8">
            <v>0.05</v>
          </cell>
          <cell r="E8">
            <v>36525</v>
          </cell>
        </row>
        <row r="19">
          <cell r="B19">
            <v>25</v>
          </cell>
        </row>
      </sheetData>
      <sheetData sheetId="1" refreshError="1">
        <row r="26">
          <cell r="B26">
            <v>1.0191906578371615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Cadastro Trafos"/>
      <sheetName val="Cadastro Postes"/>
      <sheetName val="Grafico Trafos"/>
      <sheetName val="Grafico Postes"/>
      <sheetName val="Trafos"/>
      <sheetName val="Postes"/>
      <sheetName val="Dados Grafico"/>
      <sheetName val="Tabela"/>
      <sheetName val="Cadastro_Trafos2"/>
      <sheetName val="Cadastro_Postes2"/>
      <sheetName val="Grafico_Trafos2"/>
      <sheetName val="Grafico_Postes2"/>
      <sheetName val="Dados_Grafico2"/>
      <sheetName val="Cadastro_Trafos"/>
      <sheetName val="Cadastro_Postes"/>
      <sheetName val="Grafico_Trafos"/>
      <sheetName val="Grafico_Postes"/>
      <sheetName val="Dados_Grafico"/>
      <sheetName val="Cadastro_Trafos1"/>
      <sheetName val="Cadastro_Postes1"/>
      <sheetName val="Grafico_Trafos1"/>
      <sheetName val="Grafico_Postes1"/>
      <sheetName val="Dados_Grafico1"/>
      <sheetName val="Cadastro_Trafos3"/>
      <sheetName val="Cadastro_Postes3"/>
      <sheetName val="Grafico_Trafos3"/>
      <sheetName val="Grafico_Postes3"/>
      <sheetName val="Dados_Grafico3"/>
      <sheetName val="Cadastro_Trafos4"/>
      <sheetName val="Cadastro_Postes4"/>
      <sheetName val="Grafico_Trafos4"/>
      <sheetName val="Grafico_Postes4"/>
      <sheetName val="Dados_Grafico4"/>
      <sheetName val="Cadastro_Trafos5"/>
      <sheetName val="Cadastro_Postes5"/>
      <sheetName val="Grafico_Trafos5"/>
      <sheetName val="Grafico_Postes5"/>
      <sheetName val="Dados_Grafico5"/>
      <sheetName val="Cadastro_Trafos6"/>
      <sheetName val="Cadastro_Postes6"/>
      <sheetName val="Grafico_Trafos6"/>
      <sheetName val="Grafico_Postes6"/>
      <sheetName val="Dados_Grafico6"/>
      <sheetName val="Cadastro_Trafos7"/>
      <sheetName val="Cadastro_Postes7"/>
      <sheetName val="Grafico_Trafos7"/>
      <sheetName val="Grafico_Postes7"/>
      <sheetName val="Dados_Grafico7"/>
      <sheetName val="Cadastro_Trafos8"/>
      <sheetName val="Cadastro_Postes8"/>
      <sheetName val="Grafico_Trafos8"/>
      <sheetName val="Grafico_Postes8"/>
      <sheetName val="Dados_Grafico8"/>
      <sheetName val="Nota de Costos"/>
      <sheetName val="P. Variables Industria"/>
      <sheetName val="Variables Industria"/>
      <sheetName val="Anticipo al 2006"/>
      <sheetName val="PM-TE (Precierre)"/>
    </sheetNames>
    <sheetDataSet>
      <sheetData sheetId="0" refreshError="1"/>
      <sheetData sheetId="1" refreshError="1">
        <row r="1">
          <cell r="J1">
            <v>1</v>
          </cell>
        </row>
        <row r="3">
          <cell r="W3" t="str">
            <v>ABC</v>
          </cell>
        </row>
        <row r="4">
          <cell r="W4" t="str">
            <v>Anhembi</v>
          </cell>
        </row>
        <row r="5">
          <cell r="W5" t="str">
            <v>Centro</v>
          </cell>
        </row>
        <row r="6">
          <cell r="W6" t="str">
            <v>Leste</v>
          </cell>
        </row>
        <row r="7">
          <cell r="W7" t="str">
            <v>Oeste</v>
          </cell>
        </row>
        <row r="8">
          <cell r="W8" t="str">
            <v>Sul</v>
          </cell>
        </row>
      </sheetData>
      <sheetData sheetId="2" refreshError="1"/>
      <sheetData sheetId="3" refreshError="1"/>
      <sheetData sheetId="4" refreshError="1"/>
      <sheetData sheetId="5" refreshError="1"/>
      <sheetData sheetId="6" refreshError="1">
        <row r="1">
          <cell r="J1">
            <v>1</v>
          </cell>
        </row>
      </sheetData>
      <sheetData sheetId="7" refreshError="1"/>
      <sheetData sheetId="8" refreshError="1">
        <row r="12">
          <cell r="B12">
            <v>2006</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J1">
            <v>1</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efreshError="1"/>
      <sheetData sheetId="55" refreshError="1"/>
      <sheetData sheetId="56" refreshError="1"/>
      <sheetData sheetId="57" refreshError="1"/>
      <sheetData sheetId="58"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ESRES"/>
      <sheetName val="HESREGRF"/>
      <sheetName val="Tablas"/>
      <sheetName val="ISA"/>
      <sheetName val="10"/>
      <sheetName val="3.INPUT ACT"/>
      <sheetName val="analitico"/>
    </sheetNames>
    <sheetDataSet>
      <sheetData sheetId="0">
        <row r="2">
          <cell r="A2" t="str">
            <v xml:space="preserve"> BALANCE GENERAL</v>
          </cell>
        </row>
        <row r="3">
          <cell r="A3" t="str">
            <v>Millones de Pesos</v>
          </cell>
        </row>
        <row r="5">
          <cell r="B5" t="str">
            <v xml:space="preserve">   A MAYO  DE 1997</v>
          </cell>
          <cell r="D5" t="str">
            <v>A DICIEMBRE DE 1.996*</v>
          </cell>
          <cell r="F5" t="str">
            <v>VARIACIÓN</v>
          </cell>
        </row>
        <row r="6">
          <cell r="B6" t="str">
            <v>VALOR</v>
          </cell>
          <cell r="C6" t="str">
            <v>%</v>
          </cell>
          <cell r="D6" t="str">
            <v>VALOR</v>
          </cell>
          <cell r="E6" t="str">
            <v>%</v>
          </cell>
          <cell r="F6" t="str">
            <v>VALOR</v>
          </cell>
          <cell r="G6" t="str">
            <v>%</v>
          </cell>
        </row>
        <row r="8">
          <cell r="A8" t="str">
            <v>ACTIVO FIJO Y VALORIZACIÓN</v>
          </cell>
          <cell r="B8">
            <v>1498902</v>
          </cell>
          <cell r="C8">
            <v>83.342850645295997</v>
          </cell>
          <cell r="D8">
            <v>1512182</v>
          </cell>
          <cell r="E8">
            <v>88.026772751774587</v>
          </cell>
          <cell r="F8">
            <v>-13280</v>
          </cell>
          <cell r="G8">
            <v>-0.87820116890691724</v>
          </cell>
        </row>
        <row r="9">
          <cell r="A9" t="str">
            <v>ACTIVO CORRIENTE</v>
          </cell>
          <cell r="B9">
            <v>218066</v>
          </cell>
          <cell r="C9">
            <v>12.125036906226768</v>
          </cell>
          <cell r="D9">
            <v>171326</v>
          </cell>
          <cell r="E9">
            <v>9.973187664229922</v>
          </cell>
          <cell r="F9">
            <v>46740</v>
          </cell>
          <cell r="G9">
            <v>27.281323325122862</v>
          </cell>
        </row>
        <row r="10">
          <cell r="A10" t="str">
            <v>OTROS ACTIVOS</v>
          </cell>
          <cell r="B10">
            <v>81509</v>
          </cell>
          <cell r="C10">
            <v>4.532112448477239</v>
          </cell>
          <cell r="D10">
            <v>34358</v>
          </cell>
          <cell r="E10">
            <v>2.0000395839954921</v>
          </cell>
          <cell r="F10">
            <v>47151</v>
          </cell>
          <cell r="G10">
            <v>137.23441411025087</v>
          </cell>
        </row>
        <row r="11">
          <cell r="A11" t="str">
            <v>TOTAL ACTIVO</v>
          </cell>
          <cell r="B11">
            <v>1798477</v>
          </cell>
          <cell r="C11">
            <v>100</v>
          </cell>
          <cell r="D11">
            <v>1717866</v>
          </cell>
          <cell r="E11">
            <v>100</v>
          </cell>
          <cell r="F11">
            <v>80611</v>
          </cell>
          <cell r="G11">
            <v>4.6925080303120268</v>
          </cell>
        </row>
        <row r="12">
          <cell r="E12">
            <v>0</v>
          </cell>
        </row>
        <row r="13">
          <cell r="A13" t="str">
            <v>PASIVO LARGO PLAZO</v>
          </cell>
          <cell r="B13">
            <v>297713</v>
          </cell>
          <cell r="C13">
            <v>16.553617310646732</v>
          </cell>
          <cell r="D13">
            <v>260535</v>
          </cell>
          <cell r="E13">
            <v>15.166200390484475</v>
          </cell>
          <cell r="F13">
            <v>37178</v>
          </cell>
          <cell r="G13">
            <v>14.269867772084366</v>
          </cell>
        </row>
        <row r="14">
          <cell r="A14" t="str">
            <v>PASIVO CORRIENTE</v>
          </cell>
          <cell r="B14">
            <v>151280</v>
          </cell>
          <cell r="C14">
            <v>8.4115615601422764</v>
          </cell>
          <cell r="D14">
            <v>76166</v>
          </cell>
          <cell r="E14">
            <v>4.4337567656615828</v>
          </cell>
          <cell r="F14">
            <v>75114</v>
          </cell>
          <cell r="G14">
            <v>98.618806291521153</v>
          </cell>
        </row>
        <row r="15">
          <cell r="A15" t="str">
            <v>TOTAL PASIVO</v>
          </cell>
          <cell r="B15">
            <v>448993</v>
          </cell>
          <cell r="C15">
            <v>24.965178870789007</v>
          </cell>
          <cell r="D15">
            <v>336701</v>
          </cell>
          <cell r="E15">
            <v>19.599957156146054</v>
          </cell>
          <cell r="F15">
            <v>112292</v>
          </cell>
          <cell r="G15">
            <v>33.350658299203154</v>
          </cell>
        </row>
        <row r="16">
          <cell r="C16">
            <v>0</v>
          </cell>
          <cell r="E16">
            <v>0</v>
          </cell>
        </row>
        <row r="17">
          <cell r="A17" t="str">
            <v>TOTAL PATRIMONIO</v>
          </cell>
          <cell r="B17">
            <v>1349484</v>
          </cell>
          <cell r="C17">
            <v>75.034821129210997</v>
          </cell>
          <cell r="D17">
            <v>1381165</v>
          </cell>
          <cell r="E17">
            <v>80.400042843853953</v>
          </cell>
          <cell r="F17">
            <v>-31681</v>
          </cell>
          <cell r="G17">
            <v>-2.2937882150213769</v>
          </cell>
        </row>
        <row r="18">
          <cell r="C18">
            <v>0</v>
          </cell>
          <cell r="E18">
            <v>0</v>
          </cell>
        </row>
        <row r="19">
          <cell r="A19" t="str">
            <v>PASIVO MÁS PATRIMONIO</v>
          </cell>
          <cell r="B19">
            <v>1798477</v>
          </cell>
          <cell r="C19">
            <v>100</v>
          </cell>
          <cell r="D19">
            <v>1717866</v>
          </cell>
          <cell r="E19">
            <v>100</v>
          </cell>
          <cell r="F19">
            <v>80611</v>
          </cell>
          <cell r="G19">
            <v>4.6925080303120268</v>
          </cell>
        </row>
      </sheetData>
      <sheetData sheetId="1">
        <row r="2">
          <cell r="A2" t="str">
            <v xml:space="preserve"> ESTADO DE RESULTADOS COMPARATIVO</v>
          </cell>
        </row>
        <row r="3">
          <cell r="A3" t="str">
            <v>A MAYO 31 DE 1997</v>
          </cell>
        </row>
        <row r="4">
          <cell r="A4" t="str">
            <v>Millones de Pesos</v>
          </cell>
        </row>
        <row r="7">
          <cell r="B7">
            <v>1997</v>
          </cell>
          <cell r="D7" t="str">
            <v>1996*</v>
          </cell>
          <cell r="F7" t="str">
            <v>VARIACIÓN</v>
          </cell>
        </row>
        <row r="8">
          <cell r="B8" t="str">
            <v>VALOR</v>
          </cell>
          <cell r="C8" t="str">
            <v>%</v>
          </cell>
          <cell r="D8" t="str">
            <v>VALOR</v>
          </cell>
          <cell r="E8" t="str">
            <v>%</v>
          </cell>
          <cell r="F8" t="str">
            <v>VALOR</v>
          </cell>
          <cell r="G8" t="str">
            <v>%</v>
          </cell>
        </row>
        <row r="10">
          <cell r="A10" t="str">
            <v>INGRESOS DE OPERACION</v>
          </cell>
        </row>
        <row r="11">
          <cell r="A11" t="str">
            <v>STN</v>
          </cell>
          <cell r="B11">
            <v>107750</v>
          </cell>
          <cell r="C11">
            <v>87.019374429629394</v>
          </cell>
          <cell r="D11">
            <v>75068</v>
          </cell>
          <cell r="E11">
            <v>89.999880108861149</v>
          </cell>
          <cell r="F11">
            <v>32682</v>
          </cell>
          <cell r="G11">
            <v>43.536526882293387</v>
          </cell>
        </row>
        <row r="12">
          <cell r="A12" t="str">
            <v>CONEXION</v>
          </cell>
          <cell r="B12">
            <v>6141</v>
          </cell>
          <cell r="C12">
            <v>4.959498639186581</v>
          </cell>
          <cell r="D12">
            <v>8340</v>
          </cell>
          <cell r="E12">
            <v>9.9989209797503857</v>
          </cell>
          <cell r="F12">
            <v>-2199</v>
          </cell>
          <cell r="G12">
            <v>-26.366906474820144</v>
          </cell>
        </row>
        <row r="13">
          <cell r="A13" t="str">
            <v>CND</v>
          </cell>
          <cell r="B13">
            <v>6893</v>
          </cell>
          <cell r="C13">
            <v>5.5668171502871031</v>
          </cell>
          <cell r="D13">
            <v>0</v>
          </cell>
          <cell r="E13">
            <v>0</v>
          </cell>
          <cell r="F13">
            <v>6893</v>
          </cell>
          <cell r="G13">
            <v>100</v>
          </cell>
        </row>
        <row r="14">
          <cell r="A14" t="str">
            <v>MEM</v>
          </cell>
          <cell r="B14">
            <v>2134</v>
          </cell>
          <cell r="C14">
            <v>1.7234277961283444</v>
          </cell>
          <cell r="D14">
            <v>0</v>
          </cell>
          <cell r="E14">
            <v>0</v>
          </cell>
          <cell r="F14">
            <v>2134</v>
          </cell>
          <cell r="G14">
            <v>100</v>
          </cell>
        </row>
        <row r="15">
          <cell r="A15" t="str">
            <v>TELECOMUNICACIONES</v>
          </cell>
          <cell r="B15">
            <v>204</v>
          </cell>
          <cell r="C15">
            <v>0.16475129822407791</v>
          </cell>
          <cell r="D15">
            <v>0</v>
          </cell>
          <cell r="E15">
            <v>0</v>
          </cell>
          <cell r="F15">
            <v>204</v>
          </cell>
          <cell r="G15">
            <v>100</v>
          </cell>
        </row>
        <row r="16">
          <cell r="A16" t="str">
            <v>ACTIVIDADES CONEXAS</v>
          </cell>
          <cell r="B16">
            <v>701</v>
          </cell>
          <cell r="C16">
            <v>0.56613068654450305</v>
          </cell>
          <cell r="D16">
            <v>0</v>
          </cell>
          <cell r="E16">
            <v>0</v>
          </cell>
          <cell r="F16">
            <v>701</v>
          </cell>
          <cell r="G16">
            <v>100</v>
          </cell>
        </row>
        <row r="17">
          <cell r="A17" t="str">
            <v>TOTAL INGRESOS DE OPERACION</v>
          </cell>
          <cell r="B17">
            <v>123823</v>
          </cell>
          <cell r="C17">
            <v>100</v>
          </cell>
          <cell r="D17">
            <v>83409</v>
          </cell>
          <cell r="E17">
            <v>100</v>
          </cell>
          <cell r="F17">
            <v>40414</v>
          </cell>
          <cell r="G17">
            <v>48.4528048531933</v>
          </cell>
        </row>
        <row r="19">
          <cell r="A19" t="str">
            <v>GASTOS DE OPERACION</v>
          </cell>
        </row>
        <row r="20">
          <cell r="A20" t="str">
            <v>ADMINISTRACION</v>
          </cell>
          <cell r="B20">
            <v>29260</v>
          </cell>
          <cell r="C20">
            <v>24</v>
          </cell>
          <cell r="D20">
            <v>19971</v>
          </cell>
          <cell r="E20">
            <v>23.943459338920263</v>
          </cell>
          <cell r="F20">
            <v>9289</v>
          </cell>
          <cell r="G20">
            <v>46.512443042411498</v>
          </cell>
        </row>
        <row r="21">
          <cell r="A21" t="str">
            <v>DEPRECIACION Y AMORTIZACIONES</v>
          </cell>
          <cell r="B21">
            <v>22715</v>
          </cell>
          <cell r="C21">
            <v>18.344734015489852</v>
          </cell>
          <cell r="D21">
            <v>14523</v>
          </cell>
          <cell r="E21">
            <v>17.41179009459411</v>
          </cell>
          <cell r="F21">
            <v>8192</v>
          </cell>
          <cell r="G21">
            <v>56.407078427322176</v>
          </cell>
        </row>
        <row r="22">
          <cell r="A22" t="str">
            <v>TOTAL GASTOS DE OPERACION</v>
          </cell>
          <cell r="B22">
            <v>51975</v>
          </cell>
          <cell r="C22">
            <v>41.975238849002203</v>
          </cell>
          <cell r="D22">
            <v>34494</v>
          </cell>
          <cell r="E22">
            <v>41.355249433514366</v>
          </cell>
          <cell r="F22">
            <v>17481</v>
          </cell>
          <cell r="G22">
            <v>50.678378848495385</v>
          </cell>
        </row>
        <row r="24">
          <cell r="A24" t="str">
            <v>PRODUCTO BRUTO DE OPERACION</v>
          </cell>
          <cell r="B24">
            <v>71848</v>
          </cell>
          <cell r="C24">
            <v>58.024761150997797</v>
          </cell>
          <cell r="D24">
            <v>48915</v>
          </cell>
          <cell r="E24">
            <v>58.644750566485627</v>
          </cell>
          <cell r="F24">
            <v>22933</v>
          </cell>
          <cell r="G24">
            <v>46.883369109680054</v>
          </cell>
        </row>
        <row r="26">
          <cell r="A26" t="str">
            <v>INGRESOS NO OPERACIONALES</v>
          </cell>
        </row>
        <row r="27">
          <cell r="A27" t="str">
            <v>INTERESES Y OTROS</v>
          </cell>
          <cell r="B27">
            <v>9677</v>
          </cell>
          <cell r="C27">
            <v>7.8151878084039312</v>
          </cell>
          <cell r="D27">
            <v>7386</v>
          </cell>
          <cell r="E27">
            <v>8.8551595151602331</v>
          </cell>
          <cell r="F27">
            <v>2291</v>
          </cell>
          <cell r="G27">
            <v>31.018142431627403</v>
          </cell>
        </row>
        <row r="28">
          <cell r="A28" t="str">
            <v>DIFERENCIA EN CAMBIO</v>
          </cell>
          <cell r="B28">
            <v>437</v>
          </cell>
          <cell r="C28">
            <v>0.35292312413687277</v>
          </cell>
          <cell r="D28">
            <v>793</v>
          </cell>
          <cell r="E28">
            <v>0.95073673104820822</v>
          </cell>
          <cell r="F28">
            <v>-356</v>
          </cell>
          <cell r="G28">
            <v>-44.892812105926858</v>
          </cell>
        </row>
        <row r="29">
          <cell r="A29" t="str">
            <v>TOTAL INGRESOS NO OPERACIONALES</v>
          </cell>
          <cell r="B29">
            <v>10114</v>
          </cell>
          <cell r="C29">
            <v>8.1681109325408041</v>
          </cell>
          <cell r="D29">
            <v>8179</v>
          </cell>
          <cell r="E29">
            <v>9.8058962462084427</v>
          </cell>
          <cell r="F29">
            <v>1935</v>
          </cell>
          <cell r="G29">
            <v>23.658148917960631</v>
          </cell>
        </row>
        <row r="31">
          <cell r="A31" t="str">
            <v>GASTOS NO OPERACIONALES</v>
          </cell>
        </row>
        <row r="32">
          <cell r="A32" t="str">
            <v>INTERESES Y OTROS</v>
          </cell>
          <cell r="B32">
            <v>12465</v>
          </cell>
          <cell r="C32">
            <v>10.066788884132997</v>
          </cell>
          <cell r="D32">
            <v>8299</v>
          </cell>
          <cell r="E32">
            <v>9.9497656128235565</v>
          </cell>
          <cell r="F32">
            <v>4166</v>
          </cell>
          <cell r="G32">
            <v>50.198819134835524</v>
          </cell>
        </row>
        <row r="33">
          <cell r="A33" t="str">
            <v>DIFERENCIA EN CAMBIO</v>
          </cell>
          <cell r="B33">
            <v>9058</v>
          </cell>
          <cell r="C33">
            <v>7.3152806829102826</v>
          </cell>
          <cell r="D33">
            <v>19874</v>
          </cell>
          <cell r="E33">
            <v>23.827164934239711</v>
          </cell>
          <cell r="F33">
            <v>-10816</v>
          </cell>
          <cell r="G33">
            <v>-54.422864043473886</v>
          </cell>
        </row>
        <row r="34">
          <cell r="A34" t="str">
            <v>TOTAL GASTOS NO OPERACIONALES</v>
          </cell>
          <cell r="B34">
            <v>21523</v>
          </cell>
          <cell r="C34">
            <v>17.382069567043278</v>
          </cell>
          <cell r="D34">
            <v>28173</v>
          </cell>
          <cell r="E34">
            <v>33.776930547063266</v>
          </cell>
          <cell r="F34">
            <v>-6650</v>
          </cell>
          <cell r="G34">
            <v>-23.604160011358395</v>
          </cell>
        </row>
        <row r="36">
          <cell r="A36" t="str">
            <v>UTILIDAD ANTES DE CORRECCION MONETARIA</v>
          </cell>
          <cell r="B36">
            <v>60439</v>
          </cell>
          <cell r="C36">
            <v>48.810802516495322</v>
          </cell>
          <cell r="D36">
            <v>28922</v>
          </cell>
          <cell r="E36">
            <v>34.674915177019265</v>
          </cell>
          <cell r="F36">
            <v>31517</v>
          </cell>
          <cell r="G36">
            <v>108.97240854712675</v>
          </cell>
        </row>
        <row r="38">
          <cell r="A38" t="str">
            <v>CORRECCION MONETARIA</v>
          </cell>
          <cell r="B38">
            <v>11534</v>
          </cell>
          <cell r="C38">
            <v>9.3149091848848755</v>
          </cell>
          <cell r="D38">
            <v>26307</v>
          </cell>
          <cell r="E38">
            <v>31.539761896198254</v>
          </cell>
          <cell r="F38">
            <v>-14773</v>
          </cell>
          <cell r="G38">
            <v>-56.156156156156158</v>
          </cell>
        </row>
        <row r="40">
          <cell r="A40" t="str">
            <v>UTILIDAD NETA</v>
          </cell>
          <cell r="B40">
            <v>71974</v>
          </cell>
          <cell r="C40">
            <v>58.126519305783255</v>
          </cell>
          <cell r="D40">
            <v>55229</v>
          </cell>
          <cell r="E40">
            <v>66.214677073217516</v>
          </cell>
          <cell r="F40">
            <v>16745</v>
          </cell>
          <cell r="G40">
            <v>30.319216353727207</v>
          </cell>
        </row>
      </sheetData>
      <sheetData sheetId="2">
        <row r="17">
          <cell r="A17" t="str">
            <v>ESTADO DE RESULTADOS COMPARATIVO</v>
          </cell>
        </row>
        <row r="18">
          <cell r="A18" t="str">
            <v xml:space="preserve"> A MAYO</v>
          </cell>
        </row>
        <row r="19">
          <cell r="A19" t="str">
            <v>Millones de pesos</v>
          </cell>
        </row>
      </sheetData>
      <sheetData sheetId="3"/>
      <sheetData sheetId="4"/>
      <sheetData sheetId="5"/>
      <sheetData sheetId="6" refreshError="1"/>
      <sheetData sheetId="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ESRES"/>
      <sheetName val="HESREGRF"/>
      <sheetName val="Tablas"/>
      <sheetName val="ISA"/>
      <sheetName val="10"/>
      <sheetName val="lista"/>
      <sheetName val="otr.cred."/>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ibilidad"/>
      <sheetName val="#¡REF"/>
      <sheetName val="Areas"/>
      <sheetName val="Cecos"/>
      <sheetName val="Datos"/>
      <sheetName val="DEUDACOP"/>
      <sheetName val="Pedidos"/>
      <sheetName val="Ordenes"/>
      <sheetName val="dato"/>
      <sheetName val="graf indi"/>
      <sheetName val="Hoja1"/>
      <sheetName val="Subordinadas"/>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ensibilidad"/>
      <sheetName val="#¡REF"/>
      <sheetName val="Areas"/>
      <sheetName val="Cecos"/>
      <sheetName val="Datos"/>
      <sheetName val="DEUDACOP"/>
      <sheetName val="Pedidos"/>
      <sheetName val="Ordenes"/>
      <sheetName val="dato"/>
      <sheetName val="graf indi"/>
      <sheetName val="Hoja1"/>
      <sheetName val="Subordinadas"/>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ibilidad"/>
      <sheetName val="#¡REF"/>
      <sheetName val="Areas"/>
      <sheetName val="Cecos"/>
      <sheetName val="Datos"/>
      <sheetName val="DEUDACOP"/>
      <sheetName val="Pedidos"/>
      <sheetName val="Ordenes"/>
      <sheetName val="da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COMPARATIVO"/>
      <sheetName val="BCEGRUPOCOP"/>
      <sheetName val="ERSINPPTOCOP"/>
      <sheetName val="graf-bal"/>
      <sheetName val="Hoja1"/>
      <sheetName val="DEUDACOP"/>
      <sheetName val="Cuadros Grupo"/>
      <sheetName val="G-1 (3)"/>
      <sheetName val="BCE-X-CIA"/>
      <sheetName val="DEUDA"/>
      <sheetName val="ER-X-CIA"/>
      <sheetName val="RES-TD-CIA"/>
      <sheetName val="RES-TD-POS"/>
      <sheetName val="RES-X-TD-ACT"/>
      <sheetName val="RES-BCEYPYG-X-CIA"/>
      <sheetName val="RES-BCEYPYG-X-TD"/>
      <sheetName val="RES-BCEYPYG-AÑO ANT"/>
      <sheetName val="RES-BCEYPYG-AÑO ACT"/>
      <sheetName val="RES-X-CIA-ACT"/>
      <sheetName val="RES-X-CIA-ANT"/>
      <sheetName val="MENÚ"/>
      <sheetName val="COMP-INTERNEXA"/>
      <sheetName val="COMP-FLYCOM"/>
      <sheetName val="COMP-ISA"/>
      <sheetName val="COMP-ISA-K"/>
      <sheetName val="COMP-CTEEP"/>
      <sheetName val="COMP-ISA-BOLIVIA"/>
      <sheetName val="COMP-REP"/>
      <sheetName val="COMP-ISA-PERU"/>
      <sheetName val="COMP-TRAN"/>
      <sheetName val="COMP-XM"/>
      <sheetName val="COMP-CTM"/>
      <sheetName val="TD-MP-CON"/>
      <sheetName val="BCE-X-TD"/>
      <sheetName val="ER-X-TD"/>
      <sheetName val="DATOSAÑO-ACTUAL"/>
      <sheetName val="DATOS-AÑO-ANTERIOR"/>
      <sheetName val="POSICIONES"/>
      <sheetName val="DATOS-CTEEP"/>
      <sheetName val="6"/>
      <sheetName val="fcros"/>
      <sheetName val="resu-bce-pyg (2)"/>
      <sheetName val="DUFF"/>
      <sheetName val="InformeDuffIndividualDuff"/>
      <sheetName val="PROM-ACCIONES"/>
      <sheetName val="mvto inv"/>
      <sheetName val="D-C"/>
      <sheetName val="INDICADORES"/>
      <sheetName val="MP"/>
      <sheetName val="evol-pyg"/>
      <sheetName val="WebCast"/>
      <sheetName val="WebCast_TD"/>
      <sheetName val="WebCast_TD2"/>
      <sheetName val="WebCast_TD3"/>
      <sheetName val="BCE-pres"/>
      <sheetName val="ER-pres"/>
      <sheetName val="BALANCE"/>
      <sheetName val="graf-deuda"/>
      <sheetName val="PYG"/>
      <sheetName val="NUEVOS-GRAF"/>
      <sheetName val="ECP "/>
      <sheetName val="Mvtos def"/>
      <sheetName val="EFE"/>
      <sheetName val="Real-Dic 2007"/>
      <sheetName val="CUADROS-ISA"/>
      <sheetName val="graf-ISA-CONSOL"/>
      <sheetName val="EVOL-BCE"/>
      <sheetName val="reservas"/>
      <sheetName val="RESU-COSTOS"/>
      <sheetName val="evol-mes-resultados"/>
      <sheetName val="INDICADORES ISA"/>
      <sheetName val="GRA-EVOL-ACT"/>
      <sheetName val="grafica resumen"/>
      <sheetName val="VAR-UTILIDAD"/>
      <sheetName val="ECSF "/>
      <sheetName val="BALANCE-us$"/>
      <sheetName val="PYG -us$"/>
      <sheetName val="EFE -us$"/>
      <sheetName val="ECSF-us$"/>
      <sheetName val="NOMBRE NOTAS"/>
      <sheetName val="4"/>
      <sheetName val="5"/>
      <sheetName val="6inv"/>
      <sheetName val="7"/>
      <sheetName val="8"/>
      <sheetName val="9"/>
      <sheetName val="10"/>
      <sheetName val="11"/>
      <sheetName val="13VINCULADOS"/>
      <sheetName val="15"/>
      <sheetName val="16"/>
      <sheetName val="17"/>
      <sheetName val="17.A"/>
      <sheetName val="19"/>
      <sheetName val="18"/>
      <sheetName val="19-1"/>
      <sheetName val="20"/>
      <sheetName val="22"/>
      <sheetName val="23"/>
      <sheetName val="22+23"/>
      <sheetName val="24-1"/>
      <sheetName val="24-2"/>
      <sheetName val="25"/>
      <sheetName val="26"/>
      <sheetName val="resu-bce-pyg"/>
      <sheetName val="TABLA-RES-PRES"/>
      <sheetName val="RES-NOTAS"/>
      <sheetName val="cuadros"/>
      <sheetName val="PLAN-CUENTAS"/>
      <sheetName val="3.INPUT ACT"/>
      <sheetName val="Controles"/>
      <sheetName val="Datos Genera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2">
          <cell r="C2" t="str">
            <v>ER</v>
          </cell>
          <cell r="D2" t="str">
            <v>ER</v>
          </cell>
        </row>
        <row r="3">
          <cell r="C3" t="str">
            <v>EP</v>
          </cell>
          <cell r="D3" t="str">
            <v>EP</v>
          </cell>
        </row>
        <row r="4">
          <cell r="C4" t="str">
            <v>CK</v>
          </cell>
          <cell r="D4" t="str">
            <v>CK</v>
          </cell>
        </row>
        <row r="5">
          <cell r="C5" t="str">
            <v>RO</v>
          </cell>
          <cell r="D5" t="str">
            <v>RO</v>
          </cell>
        </row>
        <row r="6">
          <cell r="C6" t="str">
            <v>RR</v>
          </cell>
          <cell r="D6" t="str">
            <v>RR</v>
          </cell>
        </row>
        <row r="7">
          <cell r="C7" t="str">
            <v>RA</v>
          </cell>
        </row>
        <row r="8">
          <cell r="C8" t="str">
            <v>RM</v>
          </cell>
        </row>
        <row r="9">
          <cell r="D9" t="str">
            <v>RI</v>
          </cell>
        </row>
        <row r="10">
          <cell r="D10" t="str">
            <v>RH</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refreshError="1"/>
      <sheetData sheetId="11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COMPARATIVO"/>
      <sheetName val="BCEGRUPOCOP"/>
      <sheetName val="ERSINPPTOCOP"/>
      <sheetName val="graf-bal"/>
      <sheetName val="Hoja1"/>
      <sheetName val="DEUDACOP"/>
      <sheetName val="Cuadros Grupo"/>
      <sheetName val="G-1 (3)"/>
      <sheetName val="BCE-X-CIA"/>
      <sheetName val="DEUDA"/>
      <sheetName val="ER-X-CIA"/>
      <sheetName val="RES-TD-CIA"/>
      <sheetName val="RES-TD-POS"/>
      <sheetName val="RES-X-TD-ACT"/>
      <sheetName val="RES-BCEYPYG-X-CIA"/>
      <sheetName val="RES-BCEYPYG-X-TD"/>
      <sheetName val="RES-BCEYPYG-AÑO ANT"/>
      <sheetName val="RES-BCEYPYG-AÑO ACT"/>
      <sheetName val="RES-X-CIA-ACT"/>
      <sheetName val="RES-X-CIA-ANT"/>
      <sheetName val="MENÚ"/>
      <sheetName val="COMP-INTERNEXA"/>
      <sheetName val="COMP-FLYCOM"/>
      <sheetName val="COMP-ISA"/>
      <sheetName val="COMP-ISA-K"/>
      <sheetName val="COMP-CTEEP"/>
      <sheetName val="COMP-ISA-BOLIVIA"/>
      <sheetName val="COMP-REP"/>
      <sheetName val="COMP-ISA-PERU"/>
      <sheetName val="COMP-TRAN"/>
      <sheetName val="COMP-XM"/>
      <sheetName val="COMP-CTM"/>
      <sheetName val="TD-MP-CON"/>
      <sheetName val="BCE-X-TD"/>
      <sheetName val="ER-X-TD"/>
      <sheetName val="DATOSAÑO-ACTUAL"/>
      <sheetName val="DATOS-AÑO-ANTERIOR"/>
      <sheetName val="POSICIONES"/>
      <sheetName val="DATOS-CTEEP"/>
      <sheetName val="6"/>
      <sheetName val="fcros"/>
      <sheetName val="resu-bce-pyg (2)"/>
      <sheetName val="DUFF"/>
      <sheetName val="InformeDuffIndividualDuff"/>
      <sheetName val="PROM-ACCIONES"/>
      <sheetName val="mvto inv"/>
      <sheetName val="D-C"/>
      <sheetName val="INDICADORES"/>
      <sheetName val="MP"/>
      <sheetName val="evol-pyg"/>
      <sheetName val="WebCast"/>
      <sheetName val="WebCast_TD"/>
      <sheetName val="WebCast_TD2"/>
      <sheetName val="WebCast_TD3"/>
      <sheetName val="BCE-pres"/>
      <sheetName val="ER-pres"/>
      <sheetName val="BALANCE"/>
      <sheetName val="graf-deuda"/>
      <sheetName val="PYG"/>
      <sheetName val="NUEVOS-GRAF"/>
      <sheetName val="ECP "/>
      <sheetName val="Mvtos def"/>
      <sheetName val="EFE"/>
      <sheetName val="Real-Dic 2007"/>
      <sheetName val="CUADROS-ISA"/>
      <sheetName val="graf-ISA-CONSOL"/>
      <sheetName val="EVOL-BCE"/>
      <sheetName val="reservas"/>
      <sheetName val="RESU-COSTOS"/>
      <sheetName val="evol-mes-resultados"/>
      <sheetName val="INDICADORES ISA"/>
      <sheetName val="GRA-EVOL-ACT"/>
      <sheetName val="grafica resumen"/>
      <sheetName val="VAR-UTILIDAD"/>
      <sheetName val="ECSF "/>
      <sheetName val="BALANCE-us$"/>
      <sheetName val="PYG -us$"/>
      <sheetName val="EFE -us$"/>
      <sheetName val="ECSF-us$"/>
      <sheetName val="NOMBRE NOTAS"/>
      <sheetName val="4"/>
      <sheetName val="5"/>
      <sheetName val="6inv"/>
      <sheetName val="7"/>
      <sheetName val="8"/>
      <sheetName val="9"/>
      <sheetName val="10"/>
      <sheetName val="11"/>
      <sheetName val="13VINCULADOS"/>
      <sheetName val="15"/>
      <sheetName val="16"/>
      <sheetName val="17"/>
      <sheetName val="17.A"/>
      <sheetName val="19"/>
      <sheetName val="18"/>
      <sheetName val="19-1"/>
      <sheetName val="20"/>
      <sheetName val="22"/>
      <sheetName val="23"/>
      <sheetName val="22+23"/>
      <sheetName val="24-1"/>
      <sheetName val="24-2"/>
      <sheetName val="25"/>
      <sheetName val="26"/>
      <sheetName val="resu-bce-pyg"/>
      <sheetName val="TABLA-RES-PRES"/>
      <sheetName val="RES-NOTAS"/>
      <sheetName val="cuadros"/>
      <sheetName val="PLAN-CUENTAS"/>
      <sheetName val="Dados de Ouvidoria"/>
      <sheetName val="Dados_Perdas"/>
      <sheetName val="Dados DEC e FEC"/>
      <sheetName val="Dados Must"/>
      <sheetName val="Dados RiscoEnergia"/>
      <sheetName val="Dados Inadimplência"/>
      <sheetName val="DadosSeguranc"/>
      <sheetName val="Dados Ind Com"/>
      <sheetName val="Dados Prod Serv"/>
      <sheetName val="Dados das Lojas"/>
      <sheetName val="Dados Call Center"/>
      <sheetName val="Control"/>
      <sheetName val="lis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sheetName val="S&amp;U OF FUNDS"/>
      <sheetName val="INC-BAL"/>
      <sheetName val="B-V"/>
      <sheetName val="DATVAR"/>
      <sheetName val="ACT DATA BASE"/>
      <sheetName val="MDTOT"/>
      <sheetName val="BALANCE"/>
      <sheetName val="8.99OB"/>
      <sheetName val="10.MD-TOB"/>
      <sheetName val="ATPREST"/>
      <sheetName val="YECALENDAR"/>
      <sheetName val="1994FRF"/>
      <sheetName val="FOODOR"/>
      <sheetName val="PMIREQ"/>
      <sheetName val="AREAINDEX"/>
      <sheetName val="IVA"/>
      <sheetName val="98LE"/>
      <sheetName val="#REF"/>
      <sheetName val="2000 OB"/>
      <sheetName val="19.S&amp;U OF FUNDS"/>
      <sheetName val="Herramientas para análisis-VBA"/>
      <sheetName val="RPerú BV"/>
      <sheetName val="\\lapmipelimfnp01\home$\TEMP\Ca"/>
      <sheetName val="Cash Flow.xls"/>
      <sheetName val="Cash%20Flow.xls"/>
      <sheetName val="I"/>
      <sheetName val="V"/>
      <sheetName val="Mcr_vs_Real11"/>
      <sheetName val="Mcr_vs_Real12"/>
      <sheetName val="Mcr_vs_Real13"/>
      <sheetName val="Mcr_vs_Real14"/>
      <sheetName val="Mcr_vs_Real15"/>
      <sheetName val="Mcr_vs_Real16"/>
      <sheetName val="Mcr_vs_Real10"/>
      <sheetName val="bob"/>
      <sheetName val="dados wo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AT_GRUPO-B_ELPA"/>
      <sheetName val="REFAT_GRUPO-B_UNIDADES"/>
      <sheetName val="BD_REFATURAMENTO_GRUPO-B"/>
      <sheetName val="CAPTURA"/>
      <sheetName val="Saldos Com Despesas"/>
      <sheetName val="#¡REF"/>
    </sheetNames>
    <sheetDataSet>
      <sheetData sheetId="0" refreshError="1">
        <row r="3">
          <cell r="AW3" t="str">
            <v>Reclamação</v>
          </cell>
        </row>
      </sheetData>
      <sheetData sheetId="1" refreshError="1"/>
      <sheetData sheetId="2" refreshError="1">
        <row r="1">
          <cell r="D1" t="str">
            <v>Ano/Mês</v>
          </cell>
          <cell r="E1" t="str">
            <v>CFat_Qtde</v>
          </cell>
          <cell r="F1" t="str">
            <v>CRe_Qtde</v>
          </cell>
          <cell r="G1" t="str">
            <v>Cre_Cont_Int</v>
          </cell>
          <cell r="H1" t="str">
            <v>Reclamação</v>
          </cell>
          <cell r="I1" t="str">
            <v>Índice_Mês/Ano_Anterior</v>
          </cell>
          <cell r="J1" t="str">
            <v>Meta_refat</v>
          </cell>
          <cell r="K1" t="str">
            <v>Meta</v>
          </cell>
        </row>
        <row r="2">
          <cell r="D2" t="str">
            <v>2005janeiroUnidade Oeste</v>
          </cell>
          <cell r="E2">
            <v>730142</v>
          </cell>
          <cell r="F2">
            <v>876</v>
          </cell>
          <cell r="G2">
            <v>200</v>
          </cell>
          <cell r="H2">
            <v>676</v>
          </cell>
          <cell r="I2">
            <v>446.36862244897958</v>
          </cell>
          <cell r="J2">
            <v>876</v>
          </cell>
          <cell r="K2">
            <v>1080</v>
          </cell>
        </row>
        <row r="3">
          <cell r="D3" t="str">
            <v>2005janeiroUnidade São Paulo Sul</v>
          </cell>
          <cell r="E3">
            <v>919520</v>
          </cell>
          <cell r="F3">
            <v>1336</v>
          </cell>
          <cell r="G3">
            <v>379</v>
          </cell>
          <cell r="H3">
            <v>957</v>
          </cell>
          <cell r="I3">
            <v>458.07026476578409</v>
          </cell>
          <cell r="J3">
            <v>1336</v>
          </cell>
          <cell r="K3">
            <v>960</v>
          </cell>
        </row>
        <row r="4">
          <cell r="D4" t="str">
            <v>2005janeiroUnidade Anhembi</v>
          </cell>
          <cell r="E4">
            <v>701802</v>
          </cell>
          <cell r="F4">
            <v>3182</v>
          </cell>
          <cell r="G4">
            <v>2601</v>
          </cell>
          <cell r="H4">
            <v>581</v>
          </cell>
          <cell r="I4">
            <v>337.87205218263927</v>
          </cell>
          <cell r="J4">
            <v>3182</v>
          </cell>
          <cell r="K4">
            <v>1207</v>
          </cell>
        </row>
        <row r="5">
          <cell r="D5" t="str">
            <v>2005janeiroUnidade Centro</v>
          </cell>
          <cell r="E5">
            <v>823287</v>
          </cell>
          <cell r="F5">
            <v>843</v>
          </cell>
          <cell r="G5">
            <v>356</v>
          </cell>
          <cell r="H5">
            <v>487</v>
          </cell>
          <cell r="I5">
            <v>589.67831149927224</v>
          </cell>
          <cell r="J5">
            <v>843</v>
          </cell>
          <cell r="K5">
            <v>1690</v>
          </cell>
        </row>
        <row r="6">
          <cell r="D6" t="str">
            <v>2005janeiroUnidade Leste</v>
          </cell>
          <cell r="E6">
            <v>1193837</v>
          </cell>
          <cell r="F6">
            <v>2845</v>
          </cell>
          <cell r="G6">
            <v>1605</v>
          </cell>
          <cell r="H6">
            <v>1240</v>
          </cell>
          <cell r="I6">
            <v>395.54346361185986</v>
          </cell>
          <cell r="J6">
            <v>2845</v>
          </cell>
          <cell r="K6">
            <v>962</v>
          </cell>
        </row>
        <row r="7">
          <cell r="D7" t="str">
            <v>2005janeiroUnidade Grande ABC</v>
          </cell>
          <cell r="E7">
            <v>762794</v>
          </cell>
          <cell r="F7">
            <v>1780</v>
          </cell>
          <cell r="G7">
            <v>899</v>
          </cell>
          <cell r="H7">
            <v>881</v>
          </cell>
          <cell r="I7">
            <v>506.95085324232082</v>
          </cell>
          <cell r="J7">
            <v>1780</v>
          </cell>
          <cell r="K7">
            <v>865</v>
          </cell>
        </row>
        <row r="8">
          <cell r="D8" t="str">
            <v>2005janeiroCAPITAL</v>
          </cell>
          <cell r="E8">
            <v>6059</v>
          </cell>
          <cell r="F8">
            <v>98</v>
          </cell>
          <cell r="G8">
            <v>0</v>
          </cell>
        </row>
        <row r="9">
          <cell r="D9" t="str">
            <v>2005janeiroOESTE</v>
          </cell>
          <cell r="E9">
            <v>3260</v>
          </cell>
          <cell r="F9">
            <v>126</v>
          </cell>
          <cell r="G9">
            <v>0</v>
          </cell>
        </row>
        <row r="10">
          <cell r="D10" t="str">
            <v>2005janeiroABC</v>
          </cell>
          <cell r="E10">
            <v>2340</v>
          </cell>
          <cell r="F10">
            <v>0</v>
          </cell>
          <cell r="G10">
            <v>0</v>
          </cell>
        </row>
        <row r="11">
          <cell r="D11" t="str">
            <v>2005janeiroUnidade Poder Publico</v>
          </cell>
          <cell r="E11">
            <v>11659</v>
          </cell>
          <cell r="F11">
            <v>224</v>
          </cell>
          <cell r="G11">
            <v>224</v>
          </cell>
          <cell r="J11">
            <v>801</v>
          </cell>
        </row>
        <row r="12">
          <cell r="D12" t="str">
            <v>2005janeiroAES Eletropaulo</v>
          </cell>
          <cell r="E12">
            <v>5143041</v>
          </cell>
          <cell r="F12">
            <v>11086</v>
          </cell>
          <cell r="G12">
            <v>6040</v>
          </cell>
          <cell r="H12">
            <v>4822</v>
          </cell>
          <cell r="I12">
            <v>442</v>
          </cell>
          <cell r="J12">
            <v>11086</v>
          </cell>
          <cell r="K12">
            <v>1067</v>
          </cell>
        </row>
        <row r="13">
          <cell r="D13" t="str">
            <v>2005fevereiroUnidade Oeste</v>
          </cell>
          <cell r="E13">
            <v>731541</v>
          </cell>
          <cell r="F13">
            <v>790</v>
          </cell>
          <cell r="G13">
            <v>301</v>
          </cell>
          <cell r="H13">
            <v>489</v>
          </cell>
          <cell r="I13">
            <v>495.90286117979514</v>
          </cell>
          <cell r="J13">
            <v>790</v>
          </cell>
          <cell r="K13">
            <v>1254</v>
          </cell>
        </row>
        <row r="14">
          <cell r="D14" t="str">
            <v>2005fevereiroUnidade São Paulo Sul</v>
          </cell>
          <cell r="E14">
            <v>925201</v>
          </cell>
          <cell r="F14">
            <v>1609</v>
          </cell>
          <cell r="G14">
            <v>480</v>
          </cell>
          <cell r="H14">
            <v>1129</v>
          </cell>
          <cell r="I14">
            <v>514.26113013698625</v>
          </cell>
          <cell r="J14">
            <v>1609</v>
          </cell>
          <cell r="K14">
            <v>884</v>
          </cell>
        </row>
        <row r="15">
          <cell r="D15" t="str">
            <v>2005fevereiroUnidade Anhembi</v>
          </cell>
          <cell r="E15">
            <v>702965</v>
          </cell>
          <cell r="F15">
            <v>1479</v>
          </cell>
          <cell r="G15">
            <v>846</v>
          </cell>
          <cell r="H15">
            <v>633</v>
          </cell>
          <cell r="I15">
            <v>357.41679915209329</v>
          </cell>
          <cell r="J15">
            <v>1479</v>
          </cell>
          <cell r="K15">
            <v>1157</v>
          </cell>
        </row>
        <row r="16">
          <cell r="D16" t="str">
            <v>2005fevereiroUnidade Centro</v>
          </cell>
          <cell r="E16">
            <v>825123</v>
          </cell>
          <cell r="F16">
            <v>792</v>
          </cell>
          <cell r="G16">
            <v>281</v>
          </cell>
          <cell r="H16">
            <v>511</v>
          </cell>
          <cell r="I16">
            <v>731.82724402345514</v>
          </cell>
          <cell r="J16">
            <v>792</v>
          </cell>
          <cell r="K16">
            <v>1651</v>
          </cell>
        </row>
        <row r="17">
          <cell r="D17" t="str">
            <v>2005fevereiroUnidade Leste</v>
          </cell>
          <cell r="E17">
            <v>1200705</v>
          </cell>
          <cell r="F17">
            <v>2694</v>
          </cell>
          <cell r="G17">
            <v>1512</v>
          </cell>
          <cell r="H17">
            <v>1182</v>
          </cell>
          <cell r="I17">
            <v>431.83735050597977</v>
          </cell>
          <cell r="J17">
            <v>2694</v>
          </cell>
          <cell r="K17">
            <v>988</v>
          </cell>
        </row>
        <row r="18">
          <cell r="D18" t="str">
            <v>2005fevereiroUnidade Grande ABC</v>
          </cell>
          <cell r="E18">
            <v>764373</v>
          </cell>
          <cell r="F18">
            <v>1468</v>
          </cell>
          <cell r="G18">
            <v>558</v>
          </cell>
          <cell r="H18">
            <v>910</v>
          </cell>
          <cell r="I18">
            <v>535.06772334293953</v>
          </cell>
          <cell r="J18">
            <v>1468</v>
          </cell>
          <cell r="K18">
            <v>852</v>
          </cell>
        </row>
        <row r="19">
          <cell r="D19" t="str">
            <v>2005fevereiroCAPITAL</v>
          </cell>
          <cell r="E19">
            <v>6050</v>
          </cell>
          <cell r="F19">
            <v>122</v>
          </cell>
          <cell r="G19">
            <v>0</v>
          </cell>
          <cell r="H19">
            <v>0</v>
          </cell>
        </row>
        <row r="20">
          <cell r="D20" t="str">
            <v>2005fevereiroOESTE</v>
          </cell>
          <cell r="E20">
            <v>3233</v>
          </cell>
          <cell r="F20">
            <v>173</v>
          </cell>
          <cell r="G20">
            <v>0</v>
          </cell>
          <cell r="H20">
            <v>0</v>
          </cell>
        </row>
        <row r="21">
          <cell r="D21" t="str">
            <v>2005fevereiroABC</v>
          </cell>
          <cell r="E21">
            <v>2335</v>
          </cell>
          <cell r="F21">
            <v>474</v>
          </cell>
          <cell r="G21">
            <v>0</v>
          </cell>
          <cell r="H21">
            <v>0</v>
          </cell>
        </row>
        <row r="22">
          <cell r="D22" t="str">
            <v>2005fevereiroUnidade Poder Publico</v>
          </cell>
          <cell r="E22">
            <v>11618</v>
          </cell>
          <cell r="F22">
            <v>769</v>
          </cell>
          <cell r="G22">
            <v>769</v>
          </cell>
          <cell r="H22">
            <v>0</v>
          </cell>
          <cell r="J22">
            <v>799</v>
          </cell>
        </row>
        <row r="23">
          <cell r="D23" t="str">
            <v>2005fevereiroAES Eletropaulo</v>
          </cell>
          <cell r="E23">
            <v>5161526</v>
          </cell>
          <cell r="F23">
            <v>9601</v>
          </cell>
          <cell r="G23">
            <v>3978</v>
          </cell>
          <cell r="H23">
            <v>4854</v>
          </cell>
          <cell r="I23">
            <v>489</v>
          </cell>
          <cell r="J23">
            <v>9601</v>
          </cell>
          <cell r="K23">
            <v>1062</v>
          </cell>
        </row>
        <row r="24">
          <cell r="D24" t="str">
            <v>2005marçoUnidade Oeste</v>
          </cell>
          <cell r="E24">
            <v>733652</v>
          </cell>
          <cell r="F24">
            <v>714</v>
          </cell>
          <cell r="G24">
            <v>131</v>
          </cell>
          <cell r="H24">
            <v>583</v>
          </cell>
          <cell r="I24">
            <v>513.87116415002436</v>
          </cell>
          <cell r="J24">
            <v>871</v>
          </cell>
          <cell r="K24">
            <v>1259</v>
          </cell>
        </row>
        <row r="25">
          <cell r="D25" t="str">
            <v>2005marçoUnidade São Paulo Sul</v>
          </cell>
          <cell r="E25">
            <v>930590</v>
          </cell>
          <cell r="F25">
            <v>1509</v>
          </cell>
          <cell r="G25">
            <v>381</v>
          </cell>
          <cell r="H25">
            <v>1128</v>
          </cell>
          <cell r="I25">
            <v>515.47458595088517</v>
          </cell>
          <cell r="J25">
            <v>1628</v>
          </cell>
          <cell r="K25">
            <v>909</v>
          </cell>
        </row>
        <row r="26">
          <cell r="D26" t="str">
            <v>2005marçoUnidade Anhembi</v>
          </cell>
          <cell r="E26">
            <v>705573</v>
          </cell>
          <cell r="F26">
            <v>1146</v>
          </cell>
          <cell r="G26">
            <v>626</v>
          </cell>
          <cell r="H26">
            <v>520</v>
          </cell>
          <cell r="I26">
            <v>351.65225694444445</v>
          </cell>
          <cell r="J26">
            <v>1400</v>
          </cell>
          <cell r="K26">
            <v>1176</v>
          </cell>
        </row>
        <row r="27">
          <cell r="D27" t="str">
            <v>2005marçoUnidade Centro</v>
          </cell>
          <cell r="E27">
            <v>828534</v>
          </cell>
          <cell r="F27">
            <v>888</v>
          </cell>
          <cell r="G27">
            <v>424</v>
          </cell>
          <cell r="H27">
            <v>464</v>
          </cell>
          <cell r="I27">
            <v>850</v>
          </cell>
          <cell r="J27">
            <v>844</v>
          </cell>
          <cell r="K27">
            <v>1649</v>
          </cell>
        </row>
        <row r="28">
          <cell r="D28" t="str">
            <v>2005marçoUnidade Leste</v>
          </cell>
          <cell r="E28">
            <v>1208019</v>
          </cell>
          <cell r="F28">
            <v>2645</v>
          </cell>
          <cell r="G28">
            <v>1347</v>
          </cell>
          <cell r="H28">
            <v>1298</v>
          </cell>
          <cell r="I28">
            <v>416.10531914893619</v>
          </cell>
          <cell r="J28">
            <v>2602</v>
          </cell>
          <cell r="K28">
            <v>1013</v>
          </cell>
        </row>
        <row r="29">
          <cell r="D29" t="str">
            <v>2005marçoUnidade Grande ABC</v>
          </cell>
          <cell r="E29">
            <v>766256</v>
          </cell>
          <cell r="F29">
            <v>1183</v>
          </cell>
          <cell r="G29">
            <v>354</v>
          </cell>
          <cell r="H29">
            <v>829</v>
          </cell>
          <cell r="I29">
            <v>535.19054475641951</v>
          </cell>
          <cell r="J29">
            <v>1411</v>
          </cell>
          <cell r="K29">
            <v>896</v>
          </cell>
        </row>
        <row r="30">
          <cell r="D30" t="str">
            <v>2005marçoCAPITAL</v>
          </cell>
          <cell r="E30">
            <v>6073</v>
          </cell>
          <cell r="F30">
            <v>532</v>
          </cell>
          <cell r="G30">
            <v>0</v>
          </cell>
          <cell r="H30">
            <v>0</v>
          </cell>
        </row>
        <row r="31">
          <cell r="D31" t="str">
            <v>2005marçoOESTE</v>
          </cell>
          <cell r="E31">
            <v>3130</v>
          </cell>
          <cell r="F31">
            <v>43</v>
          </cell>
          <cell r="G31">
            <v>0</v>
          </cell>
          <cell r="H31">
            <v>0</v>
          </cell>
        </row>
        <row r="32">
          <cell r="D32" t="str">
            <v>2005marçoABC</v>
          </cell>
          <cell r="E32">
            <v>2319</v>
          </cell>
          <cell r="F32">
            <v>943</v>
          </cell>
          <cell r="G32">
            <v>0</v>
          </cell>
          <cell r="H32">
            <v>0</v>
          </cell>
        </row>
        <row r="33">
          <cell r="D33" t="str">
            <v>2005marçoUnidade Poder Publico</v>
          </cell>
          <cell r="E33">
            <v>11522</v>
          </cell>
          <cell r="F33">
            <v>1518</v>
          </cell>
          <cell r="G33">
            <v>1518</v>
          </cell>
          <cell r="H33" t="str">
            <v xml:space="preserve"> </v>
          </cell>
          <cell r="J33">
            <v>794</v>
          </cell>
        </row>
        <row r="34">
          <cell r="D34" t="str">
            <v>2005marçoAES Eletropaulo</v>
          </cell>
          <cell r="E34">
            <v>5184146</v>
          </cell>
          <cell r="F34">
            <v>9603</v>
          </cell>
          <cell r="G34">
            <v>3263</v>
          </cell>
          <cell r="H34">
            <v>4822</v>
          </cell>
          <cell r="I34">
            <v>488</v>
          </cell>
          <cell r="J34">
            <v>9267</v>
          </cell>
          <cell r="K34">
            <v>1080</v>
          </cell>
        </row>
        <row r="35">
          <cell r="D35" t="str">
            <v>2005abrilUnidade Oeste</v>
          </cell>
          <cell r="E35">
            <v>0</v>
          </cell>
          <cell r="F35">
            <v>0</v>
          </cell>
          <cell r="G35">
            <v>0</v>
          </cell>
          <cell r="H35">
            <v>0</v>
          </cell>
          <cell r="I35">
            <v>557.09806247528672</v>
          </cell>
          <cell r="J35">
            <v>869</v>
          </cell>
          <cell r="K35">
            <v>1264</v>
          </cell>
        </row>
        <row r="36">
          <cell r="D36" t="str">
            <v>2005abrilUnidade São Paulo Sul</v>
          </cell>
          <cell r="E36">
            <v>0</v>
          </cell>
          <cell r="F36">
            <v>0</v>
          </cell>
          <cell r="G36">
            <v>0</v>
          </cell>
          <cell r="H36">
            <v>0</v>
          </cell>
          <cell r="I36">
            <v>553.14609147927183</v>
          </cell>
          <cell r="J36">
            <v>1588</v>
          </cell>
          <cell r="K36">
            <v>934</v>
          </cell>
        </row>
        <row r="37">
          <cell r="D37" t="str">
            <v>2005abrilUnidade Anhembi</v>
          </cell>
          <cell r="E37">
            <v>0</v>
          </cell>
          <cell r="F37">
            <v>0</v>
          </cell>
          <cell r="G37">
            <v>0</v>
          </cell>
          <cell r="H37">
            <v>0</v>
          </cell>
          <cell r="I37">
            <v>369.61863133451715</v>
          </cell>
          <cell r="J37">
            <v>1324</v>
          </cell>
          <cell r="K37">
            <v>1194</v>
          </cell>
        </row>
        <row r="38">
          <cell r="D38" t="str">
            <v>2005abrilUnidade Centro</v>
          </cell>
          <cell r="E38">
            <v>0</v>
          </cell>
          <cell r="F38">
            <v>0</v>
          </cell>
          <cell r="G38">
            <v>0</v>
          </cell>
          <cell r="H38">
            <v>0</v>
          </cell>
          <cell r="I38">
            <v>891</v>
          </cell>
          <cell r="J38">
            <v>845</v>
          </cell>
          <cell r="K38">
            <v>1645</v>
          </cell>
        </row>
        <row r="39">
          <cell r="D39" t="str">
            <v>2005abrilUnidade Leste</v>
          </cell>
          <cell r="E39">
            <v>0</v>
          </cell>
          <cell r="F39">
            <v>0</v>
          </cell>
          <cell r="G39">
            <v>0</v>
          </cell>
          <cell r="H39">
            <v>0</v>
          </cell>
          <cell r="I39">
            <v>432.65428913664425</v>
          </cell>
          <cell r="J39">
            <v>2513</v>
          </cell>
          <cell r="K39">
            <v>1038</v>
          </cell>
        </row>
        <row r="40">
          <cell r="D40" t="str">
            <v>2005abrilUnidade Grande ABC</v>
          </cell>
          <cell r="E40">
            <v>0</v>
          </cell>
          <cell r="F40">
            <v>0</v>
          </cell>
          <cell r="G40">
            <v>0</v>
          </cell>
          <cell r="H40">
            <v>0</v>
          </cell>
          <cell r="I40">
            <v>565.65615501519756</v>
          </cell>
          <cell r="J40">
            <v>1356</v>
          </cell>
          <cell r="K40">
            <v>940</v>
          </cell>
        </row>
        <row r="41">
          <cell r="D41" t="str">
            <v>2005abrilCAPITAL</v>
          </cell>
          <cell r="E41">
            <v>0</v>
          </cell>
          <cell r="F41">
            <v>0</v>
          </cell>
          <cell r="G41">
            <v>0</v>
          </cell>
          <cell r="H41">
            <v>0</v>
          </cell>
        </row>
        <row r="42">
          <cell r="D42" t="str">
            <v>2005abrilOESTE</v>
          </cell>
          <cell r="E42">
            <v>0</v>
          </cell>
          <cell r="F42">
            <v>0</v>
          </cell>
          <cell r="G42">
            <v>0</v>
          </cell>
          <cell r="H42">
            <v>0</v>
          </cell>
        </row>
        <row r="43">
          <cell r="D43" t="str">
            <v>2005abrilABC</v>
          </cell>
          <cell r="E43">
            <v>0</v>
          </cell>
          <cell r="F43">
            <v>0</v>
          </cell>
          <cell r="G43">
            <v>0</v>
          </cell>
          <cell r="H43">
            <v>0</v>
          </cell>
        </row>
        <row r="44">
          <cell r="D44" t="str">
            <v>2005abrilUnidade Poder Publico</v>
          </cell>
          <cell r="E44" t="str">
            <v xml:space="preserve"> </v>
          </cell>
          <cell r="F44" t="str">
            <v xml:space="preserve"> </v>
          </cell>
          <cell r="H44" t="str">
            <v xml:space="preserve"> </v>
          </cell>
          <cell r="J44">
            <v>791</v>
          </cell>
        </row>
        <row r="45">
          <cell r="D45" t="str">
            <v>2005abrilAES Eletropaulo</v>
          </cell>
          <cell r="E45">
            <v>0</v>
          </cell>
          <cell r="F45">
            <v>0</v>
          </cell>
          <cell r="G45">
            <v>0</v>
          </cell>
          <cell r="H45">
            <v>0</v>
          </cell>
          <cell r="I45">
            <v>518</v>
          </cell>
          <cell r="J45">
            <v>8944</v>
          </cell>
          <cell r="K45">
            <v>1098</v>
          </cell>
        </row>
        <row r="46">
          <cell r="D46" t="str">
            <v>2005maioUnidade Oeste</v>
          </cell>
          <cell r="E46">
            <v>0</v>
          </cell>
          <cell r="F46">
            <v>0</v>
          </cell>
          <cell r="G46">
            <v>0</v>
          </cell>
          <cell r="H46">
            <v>0</v>
          </cell>
          <cell r="I46">
            <v>586</v>
          </cell>
          <cell r="J46">
            <v>867</v>
          </cell>
          <cell r="K46">
            <v>1268</v>
          </cell>
        </row>
        <row r="47">
          <cell r="D47" t="str">
            <v>2005maioUnidade São Paulo Sul</v>
          </cell>
          <cell r="E47">
            <v>0</v>
          </cell>
          <cell r="F47">
            <v>0</v>
          </cell>
          <cell r="G47">
            <v>0</v>
          </cell>
          <cell r="H47">
            <v>0</v>
          </cell>
          <cell r="I47">
            <v>545</v>
          </cell>
          <cell r="J47">
            <v>1548</v>
          </cell>
          <cell r="K47">
            <v>960</v>
          </cell>
        </row>
        <row r="48">
          <cell r="D48" t="str">
            <v>2005maioUnidade Anhembi</v>
          </cell>
          <cell r="E48">
            <v>0</v>
          </cell>
          <cell r="F48">
            <v>0</v>
          </cell>
          <cell r="G48">
            <v>0</v>
          </cell>
          <cell r="H48">
            <v>0</v>
          </cell>
          <cell r="I48">
            <v>382</v>
          </cell>
          <cell r="J48">
            <v>1253</v>
          </cell>
          <cell r="K48">
            <v>1213</v>
          </cell>
        </row>
        <row r="49">
          <cell r="D49" t="str">
            <v>2005maioUnidade Centro</v>
          </cell>
          <cell r="E49">
            <v>0</v>
          </cell>
          <cell r="F49">
            <v>0</v>
          </cell>
          <cell r="G49">
            <v>0</v>
          </cell>
          <cell r="H49">
            <v>0</v>
          </cell>
          <cell r="I49">
            <v>941</v>
          </cell>
          <cell r="J49">
            <v>846</v>
          </cell>
          <cell r="K49">
            <v>1642</v>
          </cell>
        </row>
        <row r="50">
          <cell r="D50" t="str">
            <v>2005maioUnidade Leste</v>
          </cell>
          <cell r="E50">
            <v>0</v>
          </cell>
          <cell r="F50">
            <v>0</v>
          </cell>
          <cell r="G50">
            <v>0</v>
          </cell>
          <cell r="H50">
            <v>0</v>
          </cell>
          <cell r="I50">
            <v>448</v>
          </cell>
          <cell r="J50">
            <v>2426</v>
          </cell>
          <cell r="K50">
            <v>1063</v>
          </cell>
        </row>
        <row r="51">
          <cell r="D51" t="str">
            <v>2005maioUnidade Grande ABC</v>
          </cell>
          <cell r="E51">
            <v>0</v>
          </cell>
          <cell r="F51">
            <v>0</v>
          </cell>
          <cell r="G51">
            <v>0</v>
          </cell>
          <cell r="H51">
            <v>0</v>
          </cell>
          <cell r="I51">
            <v>591</v>
          </cell>
          <cell r="J51">
            <v>1303</v>
          </cell>
          <cell r="K51">
            <v>987</v>
          </cell>
        </row>
        <row r="52">
          <cell r="D52" t="str">
            <v>2005maioCAPITAL</v>
          </cell>
          <cell r="E52">
            <v>0</v>
          </cell>
          <cell r="F52">
            <v>0</v>
          </cell>
          <cell r="G52">
            <v>0</v>
          </cell>
          <cell r="H52">
            <v>0</v>
          </cell>
        </row>
        <row r="53">
          <cell r="D53" t="str">
            <v>2005maioOESTE</v>
          </cell>
          <cell r="E53">
            <v>0</v>
          </cell>
          <cell r="F53">
            <v>0</v>
          </cell>
          <cell r="G53">
            <v>0</v>
          </cell>
          <cell r="H53">
            <v>0</v>
          </cell>
        </row>
        <row r="54">
          <cell r="D54" t="str">
            <v>2005maioABC</v>
          </cell>
          <cell r="E54">
            <v>0</v>
          </cell>
          <cell r="F54">
            <v>0</v>
          </cell>
          <cell r="G54">
            <v>0</v>
          </cell>
          <cell r="H54">
            <v>0</v>
          </cell>
        </row>
        <row r="55">
          <cell r="D55" t="str">
            <v>2005maioUnidade Poder Publico</v>
          </cell>
          <cell r="E55" t="str">
            <v xml:space="preserve"> </v>
          </cell>
          <cell r="F55" t="str">
            <v xml:space="preserve"> </v>
          </cell>
          <cell r="H55" t="str">
            <v xml:space="preserve"> </v>
          </cell>
          <cell r="J55">
            <v>789</v>
          </cell>
        </row>
        <row r="56">
          <cell r="D56" t="str">
            <v>2005maioAES Eletropaulo</v>
          </cell>
          <cell r="E56">
            <v>0</v>
          </cell>
          <cell r="F56">
            <v>0</v>
          </cell>
          <cell r="G56">
            <v>0</v>
          </cell>
          <cell r="H56">
            <v>0</v>
          </cell>
          <cell r="I56">
            <v>533</v>
          </cell>
          <cell r="J56">
            <v>8633</v>
          </cell>
          <cell r="K56">
            <v>1117</v>
          </cell>
        </row>
        <row r="57">
          <cell r="D57" t="str">
            <v>2005junhoUnidade Oeste</v>
          </cell>
          <cell r="E57">
            <v>0</v>
          </cell>
          <cell r="F57">
            <v>0</v>
          </cell>
          <cell r="G57">
            <v>0</v>
          </cell>
          <cell r="H57">
            <v>0</v>
          </cell>
          <cell r="I57">
            <v>623.4454759799587</v>
          </cell>
          <cell r="J57">
            <v>864</v>
          </cell>
          <cell r="K57">
            <v>1273</v>
          </cell>
        </row>
        <row r="58">
          <cell r="D58" t="str">
            <v>2005junhoUnidade São Paulo Sul</v>
          </cell>
          <cell r="E58">
            <v>0</v>
          </cell>
          <cell r="F58">
            <v>0</v>
          </cell>
          <cell r="G58">
            <v>0</v>
          </cell>
          <cell r="H58">
            <v>0</v>
          </cell>
          <cell r="I58">
            <v>546.96609657947681</v>
          </cell>
          <cell r="J58">
            <v>1510</v>
          </cell>
          <cell r="K58">
            <v>987</v>
          </cell>
        </row>
        <row r="59">
          <cell r="D59" t="str">
            <v>2005junhoUnidade Anhembi</v>
          </cell>
          <cell r="E59">
            <v>0</v>
          </cell>
          <cell r="F59">
            <v>0</v>
          </cell>
          <cell r="G59">
            <v>0</v>
          </cell>
          <cell r="H59">
            <v>0</v>
          </cell>
          <cell r="I59">
            <v>409.84953703703701</v>
          </cell>
          <cell r="J59">
            <v>1185</v>
          </cell>
          <cell r="K59">
            <v>1233</v>
          </cell>
        </row>
        <row r="60">
          <cell r="D60" t="str">
            <v>2005junhoUnidade Centro</v>
          </cell>
          <cell r="E60">
            <v>0</v>
          </cell>
          <cell r="F60">
            <v>0</v>
          </cell>
          <cell r="G60">
            <v>0</v>
          </cell>
          <cell r="H60">
            <v>0</v>
          </cell>
          <cell r="I60">
            <v>975</v>
          </cell>
          <cell r="J60">
            <v>846</v>
          </cell>
          <cell r="K60">
            <v>1639</v>
          </cell>
        </row>
        <row r="61">
          <cell r="D61" t="str">
            <v>2005junhoUnidade Leste</v>
          </cell>
          <cell r="E61">
            <v>0</v>
          </cell>
          <cell r="F61">
            <v>0</v>
          </cell>
          <cell r="G61">
            <v>0</v>
          </cell>
          <cell r="H61">
            <v>0</v>
          </cell>
          <cell r="I61">
            <v>467.77883850437547</v>
          </cell>
          <cell r="J61">
            <v>2343</v>
          </cell>
          <cell r="K61">
            <v>1090</v>
          </cell>
        </row>
        <row r="62">
          <cell r="D62" t="str">
            <v>2005junhoUnidade Grande ABC</v>
          </cell>
          <cell r="E62">
            <v>0</v>
          </cell>
          <cell r="F62">
            <v>0</v>
          </cell>
          <cell r="G62">
            <v>0</v>
          </cell>
          <cell r="H62">
            <v>0</v>
          </cell>
          <cell r="I62">
            <v>611.07614628820966</v>
          </cell>
          <cell r="J62">
            <v>1252</v>
          </cell>
          <cell r="K62">
            <v>1037</v>
          </cell>
        </row>
        <row r="63">
          <cell r="D63" t="str">
            <v>2005junhoCAPITAL</v>
          </cell>
          <cell r="E63">
            <v>0</v>
          </cell>
          <cell r="F63">
            <v>0</v>
          </cell>
          <cell r="G63">
            <v>0</v>
          </cell>
          <cell r="H63">
            <v>0</v>
          </cell>
        </row>
        <row r="64">
          <cell r="D64" t="str">
            <v>2005junhoOESTE</v>
          </cell>
          <cell r="E64">
            <v>0</v>
          </cell>
          <cell r="F64">
            <v>0</v>
          </cell>
          <cell r="G64">
            <v>0</v>
          </cell>
          <cell r="H64">
            <v>0</v>
          </cell>
        </row>
        <row r="65">
          <cell r="D65" t="str">
            <v>2005junhoABC</v>
          </cell>
          <cell r="E65">
            <v>0</v>
          </cell>
          <cell r="F65">
            <v>0</v>
          </cell>
          <cell r="G65">
            <v>0</v>
          </cell>
          <cell r="H65">
            <v>0</v>
          </cell>
        </row>
        <row r="66">
          <cell r="D66" t="str">
            <v>2005junhoUnidade Poder Publico</v>
          </cell>
          <cell r="E66" t="str">
            <v xml:space="preserve"> </v>
          </cell>
          <cell r="F66" t="str">
            <v xml:space="preserve"> </v>
          </cell>
          <cell r="H66" t="str">
            <v xml:space="preserve"> </v>
          </cell>
          <cell r="J66">
            <v>786</v>
          </cell>
        </row>
        <row r="67">
          <cell r="D67" t="str">
            <v>2005junhoAES Eletropaulo</v>
          </cell>
          <cell r="E67">
            <v>0</v>
          </cell>
          <cell r="F67">
            <v>0</v>
          </cell>
          <cell r="G67">
            <v>0</v>
          </cell>
          <cell r="H67">
            <v>0</v>
          </cell>
          <cell r="I67">
            <v>557</v>
          </cell>
          <cell r="J67">
            <v>8332</v>
          </cell>
          <cell r="K67">
            <v>1136</v>
          </cell>
        </row>
        <row r="68">
          <cell r="D68" t="str">
            <v>2005julhoUnidade Oeste</v>
          </cell>
          <cell r="E68">
            <v>0</v>
          </cell>
          <cell r="F68">
            <v>0</v>
          </cell>
          <cell r="G68">
            <v>0</v>
          </cell>
          <cell r="H68">
            <v>0</v>
          </cell>
          <cell r="I68">
            <v>647.30774269618757</v>
          </cell>
          <cell r="J68">
            <v>862</v>
          </cell>
          <cell r="K68">
            <v>1277</v>
          </cell>
        </row>
        <row r="69">
          <cell r="D69" t="str">
            <v>2005julhoUnidade São Paulo Sul</v>
          </cell>
          <cell r="E69">
            <v>0</v>
          </cell>
          <cell r="F69">
            <v>0</v>
          </cell>
          <cell r="G69">
            <v>0</v>
          </cell>
          <cell r="H69">
            <v>0</v>
          </cell>
          <cell r="I69">
            <v>547.53747951349953</v>
          </cell>
          <cell r="J69">
            <v>1473</v>
          </cell>
          <cell r="K69">
            <v>1015</v>
          </cell>
        </row>
        <row r="70">
          <cell r="D70" t="str">
            <v>2005julhoUnidade Anhembi</v>
          </cell>
          <cell r="E70">
            <v>0</v>
          </cell>
          <cell r="F70">
            <v>0</v>
          </cell>
          <cell r="G70">
            <v>0</v>
          </cell>
          <cell r="H70">
            <v>0</v>
          </cell>
          <cell r="I70">
            <v>429.62757313109427</v>
          </cell>
          <cell r="J70">
            <v>1121</v>
          </cell>
          <cell r="K70">
            <v>1253</v>
          </cell>
        </row>
        <row r="71">
          <cell r="D71" t="str">
            <v>2005julhoUnidade Centro</v>
          </cell>
          <cell r="E71">
            <v>0</v>
          </cell>
          <cell r="F71">
            <v>0</v>
          </cell>
          <cell r="G71">
            <v>0</v>
          </cell>
          <cell r="H71">
            <v>0</v>
          </cell>
          <cell r="I71">
            <v>1012</v>
          </cell>
          <cell r="J71">
            <v>847</v>
          </cell>
          <cell r="K71">
            <v>1636</v>
          </cell>
        </row>
        <row r="72">
          <cell r="D72" t="str">
            <v>2005julhoUnidade Leste</v>
          </cell>
          <cell r="E72">
            <v>0</v>
          </cell>
          <cell r="F72">
            <v>0</v>
          </cell>
          <cell r="G72">
            <v>0</v>
          </cell>
          <cell r="H72">
            <v>0</v>
          </cell>
          <cell r="I72">
            <v>484.29740366541353</v>
          </cell>
          <cell r="J72">
            <v>2263</v>
          </cell>
          <cell r="K72">
            <v>1116</v>
          </cell>
        </row>
        <row r="73">
          <cell r="D73" t="str">
            <v>2005julhoUnidade Grande ABC</v>
          </cell>
          <cell r="E73">
            <v>0</v>
          </cell>
          <cell r="F73">
            <v>0</v>
          </cell>
          <cell r="G73">
            <v>0</v>
          </cell>
          <cell r="H73">
            <v>0</v>
          </cell>
          <cell r="I73">
            <v>625.8533141899976</v>
          </cell>
          <cell r="J73">
            <v>1203</v>
          </cell>
          <cell r="K73">
            <v>1089</v>
          </cell>
        </row>
        <row r="74">
          <cell r="D74" t="str">
            <v>2005julhoCAPITAL</v>
          </cell>
          <cell r="E74">
            <v>0</v>
          </cell>
          <cell r="F74">
            <v>0</v>
          </cell>
          <cell r="G74">
            <v>0</v>
          </cell>
          <cell r="H74">
            <v>0</v>
          </cell>
        </row>
        <row r="75">
          <cell r="D75" t="str">
            <v>2005julhoOESTE</v>
          </cell>
          <cell r="E75">
            <v>0</v>
          </cell>
          <cell r="F75">
            <v>0</v>
          </cell>
          <cell r="G75">
            <v>0</v>
          </cell>
          <cell r="H75">
            <v>0</v>
          </cell>
        </row>
        <row r="76">
          <cell r="D76" t="str">
            <v>2005julhoABC</v>
          </cell>
          <cell r="E76">
            <v>0</v>
          </cell>
          <cell r="F76">
            <v>0</v>
          </cell>
          <cell r="G76">
            <v>0</v>
          </cell>
          <cell r="H76">
            <v>0</v>
          </cell>
        </row>
        <row r="77">
          <cell r="D77" t="str">
            <v>2005julhoUnidade Poder Publico</v>
          </cell>
          <cell r="E77" t="str">
            <v xml:space="preserve"> </v>
          </cell>
          <cell r="F77" t="str">
            <v xml:space="preserve"> </v>
          </cell>
          <cell r="H77" t="str">
            <v xml:space="preserve"> </v>
          </cell>
          <cell r="J77">
            <v>784</v>
          </cell>
        </row>
        <row r="78">
          <cell r="D78" t="str">
            <v>2005julhoAES Eletropaulo</v>
          </cell>
          <cell r="E78">
            <v>0</v>
          </cell>
          <cell r="F78">
            <v>0</v>
          </cell>
          <cell r="G78">
            <v>0</v>
          </cell>
          <cell r="H78">
            <v>0</v>
          </cell>
          <cell r="I78">
            <v>574</v>
          </cell>
          <cell r="J78">
            <v>8042</v>
          </cell>
          <cell r="K78">
            <v>1155</v>
          </cell>
        </row>
        <row r="79">
          <cell r="D79" t="str">
            <v>2005agostoUnidade Oeste</v>
          </cell>
          <cell r="E79">
            <v>0</v>
          </cell>
          <cell r="F79">
            <v>0</v>
          </cell>
          <cell r="G79">
            <v>0</v>
          </cell>
          <cell r="H79">
            <v>0</v>
          </cell>
          <cell r="I79">
            <v>668.86050917702778</v>
          </cell>
          <cell r="J79">
            <v>860</v>
          </cell>
          <cell r="K79">
            <v>1282</v>
          </cell>
        </row>
        <row r="80">
          <cell r="D80" t="str">
            <v>2005agostoUnidade São Paulo Sul</v>
          </cell>
          <cell r="E80">
            <v>0</v>
          </cell>
          <cell r="F80">
            <v>0</v>
          </cell>
          <cell r="G80">
            <v>0</v>
          </cell>
          <cell r="H80">
            <v>0</v>
          </cell>
          <cell r="I80">
            <v>546.85010545344983</v>
          </cell>
          <cell r="J80">
            <v>1436</v>
          </cell>
          <cell r="K80">
            <v>1043</v>
          </cell>
        </row>
        <row r="81">
          <cell r="D81" t="str">
            <v>2005agostoUnidade Anhembi</v>
          </cell>
          <cell r="E81">
            <v>0</v>
          </cell>
          <cell r="F81">
            <v>0</v>
          </cell>
          <cell r="G81">
            <v>0</v>
          </cell>
          <cell r="H81">
            <v>0</v>
          </cell>
          <cell r="I81">
            <v>447.72423993426457</v>
          </cell>
          <cell r="J81">
            <v>1061</v>
          </cell>
          <cell r="K81">
            <v>1273</v>
          </cell>
        </row>
        <row r="82">
          <cell r="D82" t="str">
            <v>2005agostoUnidade Centro</v>
          </cell>
          <cell r="E82">
            <v>0</v>
          </cell>
          <cell r="F82">
            <v>0</v>
          </cell>
          <cell r="G82">
            <v>0</v>
          </cell>
          <cell r="H82">
            <v>0</v>
          </cell>
          <cell r="I82">
            <v>1049</v>
          </cell>
          <cell r="J82">
            <v>848</v>
          </cell>
          <cell r="K82">
            <v>1632</v>
          </cell>
        </row>
        <row r="83">
          <cell r="D83" t="str">
            <v>2005agostoUnidade Leste</v>
          </cell>
          <cell r="E83">
            <v>0</v>
          </cell>
          <cell r="F83">
            <v>0</v>
          </cell>
          <cell r="G83">
            <v>0</v>
          </cell>
          <cell r="H83">
            <v>0</v>
          </cell>
          <cell r="I83">
            <v>492.82316404822797</v>
          </cell>
          <cell r="J83">
            <v>2185</v>
          </cell>
          <cell r="K83">
            <v>1144</v>
          </cell>
        </row>
        <row r="84">
          <cell r="D84" t="str">
            <v>2005agostoUnidade Grande ABC</v>
          </cell>
          <cell r="E84">
            <v>0</v>
          </cell>
          <cell r="F84">
            <v>0</v>
          </cell>
          <cell r="G84">
            <v>0</v>
          </cell>
          <cell r="H84">
            <v>0</v>
          </cell>
          <cell r="I84">
            <v>626.20473100272136</v>
          </cell>
          <cell r="J84">
            <v>1157</v>
          </cell>
          <cell r="K84">
            <v>1143</v>
          </cell>
        </row>
        <row r="85">
          <cell r="D85" t="str">
            <v>2005agostoCAPITAL</v>
          </cell>
          <cell r="E85">
            <v>0</v>
          </cell>
          <cell r="F85">
            <v>0</v>
          </cell>
          <cell r="G85">
            <v>0</v>
          </cell>
          <cell r="H85">
            <v>0</v>
          </cell>
        </row>
        <row r="86">
          <cell r="D86" t="str">
            <v>2005agostoOESTE</v>
          </cell>
          <cell r="E86">
            <v>0</v>
          </cell>
          <cell r="F86">
            <v>0</v>
          </cell>
          <cell r="G86">
            <v>0</v>
          </cell>
          <cell r="H86">
            <v>0</v>
          </cell>
        </row>
        <row r="87">
          <cell r="D87" t="str">
            <v>2005agostoABC</v>
          </cell>
          <cell r="E87">
            <v>0</v>
          </cell>
          <cell r="F87">
            <v>0</v>
          </cell>
          <cell r="G87">
            <v>0</v>
          </cell>
          <cell r="H87">
            <v>0</v>
          </cell>
        </row>
        <row r="88">
          <cell r="D88" t="str">
            <v>2005agostoUnidade Poder Publico</v>
          </cell>
          <cell r="E88" t="str">
            <v xml:space="preserve"> </v>
          </cell>
          <cell r="F88" t="str">
            <v xml:space="preserve"> </v>
          </cell>
          <cell r="H88" t="str">
            <v xml:space="preserve"> </v>
          </cell>
          <cell r="J88">
            <v>781</v>
          </cell>
        </row>
        <row r="89">
          <cell r="D89" t="str">
            <v>2005agostoAES Eletropaulo</v>
          </cell>
          <cell r="E89">
            <v>0</v>
          </cell>
          <cell r="F89">
            <v>0</v>
          </cell>
          <cell r="G89">
            <v>0</v>
          </cell>
          <cell r="H89">
            <v>0</v>
          </cell>
          <cell r="I89">
            <v>585</v>
          </cell>
          <cell r="J89">
            <v>7762</v>
          </cell>
          <cell r="K89">
            <v>1175</v>
          </cell>
        </row>
        <row r="90">
          <cell r="D90" t="str">
            <v>2005setembroUnidade Oeste</v>
          </cell>
          <cell r="E90">
            <v>0</v>
          </cell>
          <cell r="F90">
            <v>0</v>
          </cell>
          <cell r="G90">
            <v>0</v>
          </cell>
          <cell r="H90">
            <v>0</v>
          </cell>
          <cell r="I90">
            <v>695.33227744401961</v>
          </cell>
          <cell r="J90">
            <v>857</v>
          </cell>
          <cell r="K90">
            <v>1286</v>
          </cell>
        </row>
        <row r="91">
          <cell r="D91" t="str">
            <v>2005setembroUnidade São Paulo Sul</v>
          </cell>
          <cell r="E91">
            <v>0</v>
          </cell>
          <cell r="F91">
            <v>0</v>
          </cell>
          <cell r="G91">
            <v>0</v>
          </cell>
          <cell r="H91">
            <v>0</v>
          </cell>
          <cell r="I91">
            <v>563.28971125353178</v>
          </cell>
          <cell r="J91">
            <v>1401</v>
          </cell>
          <cell r="K91">
            <v>1073</v>
          </cell>
        </row>
        <row r="92">
          <cell r="D92" t="str">
            <v>2005setembroUnidade Anhembi</v>
          </cell>
          <cell r="E92">
            <v>0</v>
          </cell>
          <cell r="F92">
            <v>0</v>
          </cell>
          <cell r="G92">
            <v>0</v>
          </cell>
          <cell r="H92">
            <v>0</v>
          </cell>
          <cell r="I92">
            <v>486.81643813901877</v>
          </cell>
          <cell r="J92">
            <v>1004</v>
          </cell>
          <cell r="K92">
            <v>1293</v>
          </cell>
        </row>
        <row r="93">
          <cell r="D93" t="str">
            <v>2005setembroUnidade Centro</v>
          </cell>
          <cell r="E93">
            <v>0</v>
          </cell>
          <cell r="F93">
            <v>0</v>
          </cell>
          <cell r="G93">
            <v>0</v>
          </cell>
          <cell r="H93">
            <v>0</v>
          </cell>
          <cell r="I93">
            <v>1049</v>
          </cell>
          <cell r="J93">
            <v>848</v>
          </cell>
          <cell r="K93">
            <v>1629</v>
          </cell>
        </row>
        <row r="94">
          <cell r="D94" t="str">
            <v>2005setembroUnidade Leste</v>
          </cell>
          <cell r="E94">
            <v>0</v>
          </cell>
          <cell r="F94">
            <v>0</v>
          </cell>
          <cell r="G94">
            <v>0</v>
          </cell>
          <cell r="H94">
            <v>0</v>
          </cell>
          <cell r="I94">
            <v>514.88249806501551</v>
          </cell>
          <cell r="J94">
            <v>2110</v>
          </cell>
          <cell r="K94">
            <v>1172</v>
          </cell>
        </row>
        <row r="95">
          <cell r="D95" t="str">
            <v>2005setembroUnidade Grande ABC</v>
          </cell>
          <cell r="E95">
            <v>0</v>
          </cell>
          <cell r="F95">
            <v>0</v>
          </cell>
          <cell r="G95">
            <v>0</v>
          </cell>
          <cell r="H95">
            <v>0</v>
          </cell>
          <cell r="I95">
            <v>618.54271817931544</v>
          </cell>
          <cell r="J95">
            <v>1111</v>
          </cell>
          <cell r="K95">
            <v>1200</v>
          </cell>
        </row>
        <row r="96">
          <cell r="D96" t="str">
            <v>2005setembroCAPITAL</v>
          </cell>
          <cell r="E96">
            <v>0</v>
          </cell>
          <cell r="F96">
            <v>0</v>
          </cell>
          <cell r="G96">
            <v>0</v>
          </cell>
          <cell r="H96">
            <v>0</v>
          </cell>
        </row>
        <row r="97">
          <cell r="D97" t="str">
            <v>2005setembroOESTE</v>
          </cell>
          <cell r="E97">
            <v>0</v>
          </cell>
          <cell r="F97">
            <v>0</v>
          </cell>
          <cell r="G97">
            <v>0</v>
          </cell>
          <cell r="H97">
            <v>0</v>
          </cell>
        </row>
        <row r="98">
          <cell r="D98" t="str">
            <v>2005setembroABC</v>
          </cell>
          <cell r="E98">
            <v>0</v>
          </cell>
          <cell r="F98">
            <v>0</v>
          </cell>
          <cell r="G98">
            <v>0</v>
          </cell>
          <cell r="H98">
            <v>0</v>
          </cell>
        </row>
        <row r="99">
          <cell r="D99" t="str">
            <v>2005setembroUnidade Poder Publico</v>
          </cell>
          <cell r="E99" t="str">
            <v xml:space="preserve"> </v>
          </cell>
          <cell r="F99" t="str">
            <v xml:space="preserve"> </v>
          </cell>
          <cell r="H99" t="str">
            <v xml:space="preserve"> </v>
          </cell>
          <cell r="J99">
            <v>779</v>
          </cell>
        </row>
        <row r="100">
          <cell r="D100" t="str">
            <v>2005setembroAES Eletropaulo</v>
          </cell>
          <cell r="E100">
            <v>0</v>
          </cell>
          <cell r="F100">
            <v>0</v>
          </cell>
          <cell r="G100">
            <v>0</v>
          </cell>
          <cell r="H100">
            <v>0</v>
          </cell>
          <cell r="I100">
            <v>608</v>
          </cell>
          <cell r="J100">
            <v>7492</v>
          </cell>
          <cell r="K100">
            <v>1195</v>
          </cell>
        </row>
        <row r="101">
          <cell r="D101" t="str">
            <v>2005outubroUnidade Oeste</v>
          </cell>
          <cell r="E101">
            <v>0</v>
          </cell>
          <cell r="F101">
            <v>0</v>
          </cell>
          <cell r="G101">
            <v>0</v>
          </cell>
          <cell r="H101">
            <v>0</v>
          </cell>
          <cell r="I101">
            <v>730.32814432989687</v>
          </cell>
          <cell r="J101">
            <v>855</v>
          </cell>
          <cell r="K101">
            <v>1291</v>
          </cell>
        </row>
        <row r="102">
          <cell r="D102" t="str">
            <v>2005outubroUnidade São Paulo Sul</v>
          </cell>
          <cell r="E102">
            <v>0</v>
          </cell>
          <cell r="F102">
            <v>0</v>
          </cell>
          <cell r="G102">
            <v>0</v>
          </cell>
          <cell r="H102">
            <v>0</v>
          </cell>
          <cell r="I102">
            <v>586</v>
          </cell>
          <cell r="J102">
            <v>1366</v>
          </cell>
          <cell r="K102">
            <v>1103</v>
          </cell>
        </row>
        <row r="103">
          <cell r="D103" t="str">
            <v>2005outubroUnidade Anhembi</v>
          </cell>
          <cell r="E103">
            <v>0</v>
          </cell>
          <cell r="F103">
            <v>0</v>
          </cell>
          <cell r="G103">
            <v>0</v>
          </cell>
          <cell r="H103">
            <v>0</v>
          </cell>
          <cell r="I103">
            <v>516.66364392050173</v>
          </cell>
          <cell r="J103">
            <v>950</v>
          </cell>
          <cell r="K103">
            <v>1314</v>
          </cell>
        </row>
        <row r="104">
          <cell r="D104" t="str">
            <v>2005outubroUnidade Centro</v>
          </cell>
          <cell r="E104">
            <v>0</v>
          </cell>
          <cell r="F104">
            <v>0</v>
          </cell>
          <cell r="G104">
            <v>0</v>
          </cell>
          <cell r="H104">
            <v>0</v>
          </cell>
          <cell r="I104">
            <v>1051</v>
          </cell>
          <cell r="J104">
            <v>849</v>
          </cell>
          <cell r="K104">
            <v>1626</v>
          </cell>
        </row>
        <row r="105">
          <cell r="D105" t="str">
            <v>2005outubroUnidade Leste</v>
          </cell>
          <cell r="E105">
            <v>0</v>
          </cell>
          <cell r="F105">
            <v>0</v>
          </cell>
          <cell r="G105">
            <v>0</v>
          </cell>
          <cell r="H105">
            <v>0</v>
          </cell>
          <cell r="I105">
            <v>549.95960627727732</v>
          </cell>
          <cell r="J105">
            <v>2038</v>
          </cell>
          <cell r="K105">
            <v>1200</v>
          </cell>
        </row>
        <row r="106">
          <cell r="D106" t="str">
            <v>2005outubroUnidade Grande ABC</v>
          </cell>
          <cell r="E106">
            <v>0</v>
          </cell>
          <cell r="F106">
            <v>0</v>
          </cell>
          <cell r="G106">
            <v>0</v>
          </cell>
          <cell r="H106">
            <v>0</v>
          </cell>
          <cell r="I106">
            <v>631.03459013634074</v>
          </cell>
          <cell r="J106">
            <v>1068</v>
          </cell>
          <cell r="K106">
            <v>1260</v>
          </cell>
        </row>
        <row r="107">
          <cell r="D107" t="str">
            <v>2005outubroCAPITAL</v>
          </cell>
          <cell r="E107">
            <v>0</v>
          </cell>
          <cell r="F107">
            <v>0</v>
          </cell>
          <cell r="G107">
            <v>0</v>
          </cell>
          <cell r="H107">
            <v>0</v>
          </cell>
        </row>
        <row r="108">
          <cell r="D108" t="str">
            <v>2005outubroOESTE</v>
          </cell>
          <cell r="E108">
            <v>0</v>
          </cell>
          <cell r="F108">
            <v>0</v>
          </cell>
          <cell r="G108">
            <v>0</v>
          </cell>
          <cell r="H108">
            <v>0</v>
          </cell>
        </row>
        <row r="109">
          <cell r="D109" t="str">
            <v>2005outubroABC</v>
          </cell>
          <cell r="E109">
            <v>0</v>
          </cell>
          <cell r="F109">
            <v>0</v>
          </cell>
          <cell r="G109">
            <v>0</v>
          </cell>
          <cell r="H109">
            <v>0</v>
          </cell>
        </row>
        <row r="110">
          <cell r="D110" t="str">
            <v>2005outubroUnidade Poder Publico</v>
          </cell>
          <cell r="E110" t="str">
            <v xml:space="preserve"> </v>
          </cell>
          <cell r="F110" t="str">
            <v xml:space="preserve"> </v>
          </cell>
          <cell r="H110" t="str">
            <v xml:space="preserve"> </v>
          </cell>
          <cell r="J110">
            <v>777</v>
          </cell>
        </row>
        <row r="111">
          <cell r="D111" t="str">
            <v>2005outubroAES Eletropaulo</v>
          </cell>
          <cell r="E111">
            <v>0</v>
          </cell>
          <cell r="F111">
            <v>0</v>
          </cell>
          <cell r="G111">
            <v>0</v>
          </cell>
          <cell r="H111">
            <v>0</v>
          </cell>
          <cell r="I111">
            <v>636</v>
          </cell>
          <cell r="J111">
            <v>7231</v>
          </cell>
          <cell r="K111">
            <v>1215</v>
          </cell>
        </row>
        <row r="112">
          <cell r="D112" t="str">
            <v>2005novembroUnidade Oeste</v>
          </cell>
          <cell r="E112">
            <v>0</v>
          </cell>
          <cell r="F112">
            <v>0</v>
          </cell>
          <cell r="G112">
            <v>0</v>
          </cell>
          <cell r="H112">
            <v>0</v>
          </cell>
          <cell r="I112">
            <v>743.82671239401736</v>
          </cell>
          <cell r="J112">
            <v>853</v>
          </cell>
          <cell r="K112">
            <v>1295</v>
          </cell>
        </row>
        <row r="113">
          <cell r="D113" t="str">
            <v>2005novembroUnidade São Paulo Sul</v>
          </cell>
          <cell r="E113">
            <v>0</v>
          </cell>
          <cell r="F113">
            <v>0</v>
          </cell>
          <cell r="G113">
            <v>0</v>
          </cell>
          <cell r="H113">
            <v>0</v>
          </cell>
          <cell r="I113">
            <v>591.38001536370621</v>
          </cell>
          <cell r="J113">
            <v>1333</v>
          </cell>
          <cell r="K113">
            <v>1133</v>
          </cell>
        </row>
        <row r="114">
          <cell r="D114" t="str">
            <v>2005novembroUnidade Anhembi</v>
          </cell>
          <cell r="E114">
            <v>0</v>
          </cell>
          <cell r="F114">
            <v>0</v>
          </cell>
          <cell r="G114">
            <v>0</v>
          </cell>
          <cell r="H114">
            <v>0</v>
          </cell>
          <cell r="I114">
            <v>559.90277261577342</v>
          </cell>
          <cell r="J114">
            <v>898</v>
          </cell>
          <cell r="K114">
            <v>1335</v>
          </cell>
        </row>
        <row r="115">
          <cell r="D115" t="str">
            <v>2005novembroUnidade Centro</v>
          </cell>
          <cell r="E115">
            <v>0</v>
          </cell>
          <cell r="F115">
            <v>0</v>
          </cell>
          <cell r="G115">
            <v>0</v>
          </cell>
          <cell r="H115">
            <v>0</v>
          </cell>
          <cell r="I115">
            <v>1101</v>
          </cell>
          <cell r="J115">
            <v>850</v>
          </cell>
          <cell r="K115">
            <v>1623</v>
          </cell>
        </row>
        <row r="116">
          <cell r="D116" t="str">
            <v>2005novembroUnidade Leste</v>
          </cell>
          <cell r="E116">
            <v>0</v>
          </cell>
          <cell r="F116">
            <v>0</v>
          </cell>
          <cell r="G116">
            <v>0</v>
          </cell>
          <cell r="H116">
            <v>0</v>
          </cell>
          <cell r="I116">
            <v>568.82406801831257</v>
          </cell>
          <cell r="J116">
            <v>1968</v>
          </cell>
          <cell r="K116">
            <v>1230</v>
          </cell>
        </row>
        <row r="117">
          <cell r="D117" t="str">
            <v>2005novembroUnidade Grande ABC</v>
          </cell>
          <cell r="E117">
            <v>0</v>
          </cell>
          <cell r="F117">
            <v>0</v>
          </cell>
          <cell r="G117">
            <v>0</v>
          </cell>
          <cell r="H117">
            <v>0</v>
          </cell>
          <cell r="I117">
            <v>645.99804443053813</v>
          </cell>
          <cell r="J117">
            <v>1026</v>
          </cell>
          <cell r="K117">
            <v>1323</v>
          </cell>
        </row>
        <row r="118">
          <cell r="D118" t="str">
            <v>2005novembroCAPITAL</v>
          </cell>
          <cell r="E118">
            <v>0</v>
          </cell>
          <cell r="F118">
            <v>0</v>
          </cell>
          <cell r="G118">
            <v>0</v>
          </cell>
          <cell r="H118">
            <v>0</v>
          </cell>
        </row>
        <row r="119">
          <cell r="D119" t="str">
            <v>2005novembroOESTE</v>
          </cell>
          <cell r="E119">
            <v>0</v>
          </cell>
          <cell r="F119">
            <v>0</v>
          </cell>
          <cell r="G119">
            <v>0</v>
          </cell>
          <cell r="H119">
            <v>0</v>
          </cell>
        </row>
        <row r="120">
          <cell r="D120" t="str">
            <v>2005novembroABC</v>
          </cell>
          <cell r="E120">
            <v>0</v>
          </cell>
          <cell r="F120">
            <v>0</v>
          </cell>
          <cell r="G120">
            <v>0</v>
          </cell>
          <cell r="H120">
            <v>0</v>
          </cell>
        </row>
        <row r="121">
          <cell r="D121" t="str">
            <v>2005novembroUnidade Poder Publico</v>
          </cell>
          <cell r="E121" t="str">
            <v xml:space="preserve"> </v>
          </cell>
          <cell r="F121" t="str">
            <v xml:space="preserve"> </v>
          </cell>
          <cell r="H121" t="str">
            <v xml:space="preserve"> </v>
          </cell>
          <cell r="J121">
            <v>774</v>
          </cell>
        </row>
        <row r="122">
          <cell r="D122" t="str">
            <v>2005novembroAES Eletropaulo</v>
          </cell>
          <cell r="E122">
            <v>0</v>
          </cell>
          <cell r="F122">
            <v>0</v>
          </cell>
          <cell r="G122">
            <v>0</v>
          </cell>
          <cell r="H122">
            <v>0</v>
          </cell>
          <cell r="I122">
            <v>658</v>
          </cell>
          <cell r="J122">
            <v>6980</v>
          </cell>
          <cell r="K122">
            <v>1236</v>
          </cell>
        </row>
        <row r="123">
          <cell r="D123" t="str">
            <v>2005dezembroUnidade Oeste</v>
          </cell>
          <cell r="E123">
            <v>0</v>
          </cell>
          <cell r="F123">
            <v>0</v>
          </cell>
          <cell r="G123">
            <v>0</v>
          </cell>
          <cell r="H123">
            <v>0</v>
          </cell>
          <cell r="I123">
            <v>751.20545774647883</v>
          </cell>
          <cell r="J123">
            <v>850</v>
          </cell>
          <cell r="K123">
            <v>1300</v>
          </cell>
        </row>
        <row r="124">
          <cell r="D124" t="str">
            <v>2005dezembroUnidade São Paulo Sul</v>
          </cell>
          <cell r="E124">
            <v>0</v>
          </cell>
          <cell r="F124">
            <v>0</v>
          </cell>
          <cell r="G124">
            <v>0</v>
          </cell>
          <cell r="H124">
            <v>0</v>
          </cell>
          <cell r="I124">
            <v>612.83947501261991</v>
          </cell>
          <cell r="J124">
            <v>1300</v>
          </cell>
          <cell r="K124">
            <v>1165</v>
          </cell>
        </row>
        <row r="125">
          <cell r="D125" t="str">
            <v>2005dezembroUnidade Anhembi</v>
          </cell>
          <cell r="E125">
            <v>0</v>
          </cell>
          <cell r="F125">
            <v>0</v>
          </cell>
          <cell r="G125">
            <v>0</v>
          </cell>
          <cell r="H125">
            <v>0</v>
          </cell>
          <cell r="I125">
            <v>599.89541578602143</v>
          </cell>
          <cell r="J125">
            <v>850</v>
          </cell>
          <cell r="K125">
            <v>1356</v>
          </cell>
        </row>
        <row r="126">
          <cell r="D126" t="str">
            <v>2005dezembroUnidade Centro</v>
          </cell>
          <cell r="E126">
            <v>0</v>
          </cell>
          <cell r="F126">
            <v>0</v>
          </cell>
          <cell r="G126">
            <v>0</v>
          </cell>
          <cell r="H126">
            <v>0</v>
          </cell>
          <cell r="I126">
            <v>1146</v>
          </cell>
          <cell r="J126">
            <v>850</v>
          </cell>
          <cell r="K126">
            <v>1619</v>
          </cell>
        </row>
        <row r="127">
          <cell r="D127" t="str">
            <v>2005dezembroUnidade Leste</v>
          </cell>
          <cell r="E127">
            <v>0</v>
          </cell>
          <cell r="F127">
            <v>0</v>
          </cell>
          <cell r="G127">
            <v>0</v>
          </cell>
          <cell r="H127">
            <v>0</v>
          </cell>
          <cell r="I127">
            <v>583.15491054980146</v>
          </cell>
          <cell r="J127">
            <v>1900</v>
          </cell>
          <cell r="K127">
            <v>1260</v>
          </cell>
        </row>
        <row r="128">
          <cell r="D128" t="str">
            <v>2005dezembroUnidade Grande ABC</v>
          </cell>
          <cell r="E128">
            <v>0</v>
          </cell>
          <cell r="F128">
            <v>0</v>
          </cell>
          <cell r="G128">
            <v>0</v>
          </cell>
          <cell r="H128">
            <v>0</v>
          </cell>
          <cell r="I128">
            <v>659.9827308649202</v>
          </cell>
          <cell r="J128">
            <v>986</v>
          </cell>
          <cell r="K128">
            <v>1389</v>
          </cell>
        </row>
        <row r="129">
          <cell r="D129" t="str">
            <v>2005dezembroCAPITAL</v>
          </cell>
          <cell r="E129">
            <v>0</v>
          </cell>
          <cell r="F129">
            <v>0</v>
          </cell>
          <cell r="G129">
            <v>0</v>
          </cell>
          <cell r="H129">
            <v>0</v>
          </cell>
        </row>
        <row r="130">
          <cell r="D130" t="str">
            <v>2005dezembroOESTE</v>
          </cell>
          <cell r="E130">
            <v>0</v>
          </cell>
          <cell r="F130">
            <v>0</v>
          </cell>
          <cell r="G130">
            <v>0</v>
          </cell>
          <cell r="H130">
            <v>0</v>
          </cell>
        </row>
        <row r="131">
          <cell r="D131" t="str">
            <v>2005dezembroABC</v>
          </cell>
          <cell r="E131">
            <v>0</v>
          </cell>
          <cell r="F131">
            <v>0</v>
          </cell>
          <cell r="G131">
            <v>0</v>
          </cell>
          <cell r="H131">
            <v>0</v>
          </cell>
        </row>
        <row r="132">
          <cell r="D132" t="str">
            <v>2005dezembroUnidade Poder Publico</v>
          </cell>
          <cell r="E132" t="str">
            <v xml:space="preserve"> </v>
          </cell>
          <cell r="F132" t="str">
            <v xml:space="preserve"> </v>
          </cell>
          <cell r="H132" t="str">
            <v xml:space="preserve"> </v>
          </cell>
          <cell r="J132">
            <v>772</v>
          </cell>
        </row>
        <row r="133">
          <cell r="D133" t="str">
            <v>2005dezembroAES Eletropaulo</v>
          </cell>
          <cell r="E133">
            <v>0</v>
          </cell>
          <cell r="F133">
            <v>0</v>
          </cell>
          <cell r="G133">
            <v>0</v>
          </cell>
          <cell r="H133">
            <v>0</v>
          </cell>
          <cell r="I133">
            <v>680</v>
          </cell>
          <cell r="J133">
            <v>6737</v>
          </cell>
          <cell r="K133">
            <v>1257</v>
          </cell>
        </row>
      </sheetData>
      <sheetData sheetId="3" refreshError="1"/>
      <sheetData sheetId="4" refreshError="1"/>
      <sheetData sheetId="5"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Vinculo Blanco"/>
      <sheetName val="#¡REF"/>
      <sheetName val="Resumen Efectivo"/>
      <sheetName val="Indicadores"/>
      <sheetName val="BASES GENERAL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sheetName val="Hoja2"/>
      <sheetName val="Vinculo Blanco"/>
      <sheetName val="#¡REF"/>
      <sheetName val="Resumen Efectivo"/>
      <sheetName val="Indicadores"/>
      <sheetName val="BASES GENERAL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Vinculo Blanco"/>
      <sheetName val="#¡REF"/>
      <sheetName val="Resumen Efectivo"/>
      <sheetName val="Indicadores"/>
      <sheetName val="BASES GENERAL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sensibilidades"/>
      <sheetName val="Datos  Generales L.P."/>
      <sheetName val="INVERSIONES EN ACTIVOS"/>
      <sheetName val="BASES GENERALES"/>
      <sheetName val="Flujo de caja"/>
      <sheetName val="PYG"/>
      <sheetName val="Balance"/>
      <sheetName val="Bases Indicadores"/>
      <sheetName val="Indicadores"/>
      <sheetName val="HelpShee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sensibilidades"/>
      <sheetName val="Datos  Generales L.P."/>
      <sheetName val="INVERSIONES EN ACTIVOS"/>
      <sheetName val="BASES GENERALES"/>
      <sheetName val="Flujo de caja"/>
      <sheetName val="PYG"/>
      <sheetName val="Balance"/>
      <sheetName val="Bases Indicadores"/>
      <sheetName val="Indicadores"/>
      <sheetName val="HelpShee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ENU"/>
      <sheetName val="sensibilidades"/>
      <sheetName val="Datos  Generales L.P."/>
      <sheetName val="INVERSIONES EN ACTIVOS"/>
      <sheetName val="BASES GENERALES"/>
      <sheetName val="Flujo de caja"/>
      <sheetName val="PYG"/>
      <sheetName val="Balance"/>
      <sheetName val="Bases Indicadores"/>
      <sheetName val="Indicadores"/>
      <sheetName val="HelpSheet"/>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RESENTAÇÃO"/>
      <sheetName val="SINTÉTICO"/>
      <sheetName val="MENSAL"/>
      <sheetName val="POR NGs"/>
      <sheetName val="GERENCIAL (BENEF.RATEADOS)"/>
      <sheetName val="GERENCIAL"/>
      <sheetName val="ANALITICO"/>
      <sheetName val="TABELA_DE_CONTA"/>
      <sheetName val="NGs"/>
      <sheetName val="TÍTULOS"/>
      <sheetName val="TABELA DE UA"/>
      <sheetName val="POR_NGs2"/>
      <sheetName val="GERENCIAL_(BENEF_RATEADOS)2"/>
      <sheetName val="TABELA_DE_UA2"/>
      <sheetName val="POR_NGs"/>
      <sheetName val="GERENCIAL_(BENEF_RATEADOS)"/>
      <sheetName val="TABELA_DE_UA"/>
      <sheetName val="POR_NGs1"/>
      <sheetName val="GERENCIAL_(BENEF_RATEADOS)1"/>
      <sheetName val="TABELA_DE_UA1"/>
      <sheetName val="POR_NGs3"/>
      <sheetName val="GERENCIAL_(BENEF_RATEADOS)3"/>
      <sheetName val="TABELA_DE_UA3"/>
      <sheetName val="POR_NGs4"/>
      <sheetName val="GERENCIAL_(BENEF_RATEADOS)4"/>
      <sheetName val="TABELA_DE_UA4"/>
      <sheetName val="POR_NGs5"/>
      <sheetName val="GERENCIAL_(BENEF_RATEADOS)5"/>
      <sheetName val="TABELA_DE_UA5"/>
      <sheetName val="Datos de entrada"/>
      <sheetName val="Conc. Renta"/>
      <sheetName val="TB"/>
      <sheetName val="Colombia CE"/>
      <sheetName val="HILFE"/>
      <sheetName val="MAIN"/>
      <sheetName val="I-CO"/>
      <sheetName val="STRUCT"/>
      <sheetName val="POR_NGs6"/>
      <sheetName val="GERENCIAL_(BENEF_RATEADOS)6"/>
      <sheetName val="TABELA_DE_UA6"/>
    </sheetNames>
    <sheetDataSet>
      <sheetData sheetId="0" refreshError="1"/>
      <sheetData sheetId="1" refreshError="1"/>
      <sheetData sheetId="2" refreshError="1"/>
      <sheetData sheetId="3" refreshError="1"/>
      <sheetData sheetId="4" refreshError="1"/>
      <sheetData sheetId="5" refreshError="1"/>
      <sheetData sheetId="6" refreshError="1">
        <row r="1">
          <cell r="K1" t="str">
            <v>SALDO</v>
          </cell>
          <cell r="S1" t="str">
            <v>NG_D</v>
          </cell>
        </row>
        <row r="2">
          <cell r="S2" t="str">
            <v>OPERAÇÕES REMUNERAÇÃO BASE</v>
          </cell>
        </row>
        <row r="3">
          <cell r="S3" t="str">
            <v>EMPREENDIMENTOS REMUNERAÇÃO BASE</v>
          </cell>
        </row>
        <row r="4">
          <cell r="S4" t="str">
            <v>EMPREENDIMENTOS REMUNERAÇÃO BASE</v>
          </cell>
        </row>
        <row r="5">
          <cell r="S5" t="str">
            <v>EMPREENDIMENTOS REMUNERAÇÃO BASE</v>
          </cell>
        </row>
        <row r="6">
          <cell r="S6" t="str">
            <v>EMPREENDIMENTOS REMUNERAÇÃO BASE</v>
          </cell>
        </row>
        <row r="7">
          <cell r="S7" t="str">
            <v>OPERAÇÕES REMUNERAÇÃO BASE</v>
          </cell>
        </row>
        <row r="8">
          <cell r="S8" t="str">
            <v>OPERAÇÕES REMUNERAÇÃO BASE</v>
          </cell>
        </row>
        <row r="9">
          <cell r="S9" t="str">
            <v>OPERAÇÕES REMUNERAÇÃO BASE</v>
          </cell>
        </row>
        <row r="10">
          <cell r="S10" t="str">
            <v>OPERAÇÕES REMUNERAÇÃO BASE</v>
          </cell>
        </row>
        <row r="11">
          <cell r="S11" t="str">
            <v>OPERAÇÕES REMUNERAÇÃO BASE</v>
          </cell>
        </row>
        <row r="12">
          <cell r="S12" t="str">
            <v>OPERAÇÕES REMUNERAÇÃO BASE</v>
          </cell>
        </row>
        <row r="13">
          <cell r="S13" t="str">
            <v>OPERAÇÕES REMUNERAÇÃO BASE</v>
          </cell>
        </row>
        <row r="14">
          <cell r="S14" t="str">
            <v>OPERAÇÕES REMUNERAÇÃO BASE</v>
          </cell>
        </row>
        <row r="15">
          <cell r="S15" t="str">
            <v>OPERAÇÕES REMUNERAÇÃO BASE</v>
          </cell>
        </row>
        <row r="16">
          <cell r="S16" t="str">
            <v>OPERAÇÕES REMUNERAÇÃO BASE</v>
          </cell>
        </row>
        <row r="17">
          <cell r="S17" t="str">
            <v>OPERAÇÕES REMUNERAÇÃO BASE</v>
          </cell>
        </row>
        <row r="18">
          <cell r="S18" t="str">
            <v>OPERAÇÕES REMUNERAÇÃO BASE</v>
          </cell>
        </row>
        <row r="19">
          <cell r="S19" t="str">
            <v>OPERAÇÕES REMUNERAÇÃO BASE</v>
          </cell>
        </row>
        <row r="20">
          <cell r="S20" t="str">
            <v>OPERAÇÕES REMUNERAÇÃO BASE</v>
          </cell>
        </row>
        <row r="21">
          <cell r="S21" t="str">
            <v>OPERAÇÕES REMUNERAÇÃO BASE</v>
          </cell>
        </row>
        <row r="22">
          <cell r="S22" t="str">
            <v>OPERAÇÕES REMUNERAÇÃO BASE</v>
          </cell>
        </row>
        <row r="23">
          <cell r="S23" t="str">
            <v>OPERAÇÕES REMUNERAÇÃO BASE</v>
          </cell>
        </row>
        <row r="24">
          <cell r="S24" t="str">
            <v>OPERAÇÕES REMUNERAÇÃO BASE</v>
          </cell>
        </row>
        <row r="25">
          <cell r="S25" t="str">
            <v>OPERAÇÕES REMUNERAÇÃO BASE</v>
          </cell>
        </row>
        <row r="26">
          <cell r="S26" t="str">
            <v>OPERAÇÕES REMUNERAÇÃO BASE</v>
          </cell>
        </row>
        <row r="27">
          <cell r="S27" t="str">
            <v>OPERAÇÕES REMUNERAÇÃO BASE</v>
          </cell>
        </row>
        <row r="28">
          <cell r="S28" t="str">
            <v>OPERAÇÕES REMUNERAÇÃO BASE</v>
          </cell>
        </row>
        <row r="29">
          <cell r="S29" t="str">
            <v>OPERAÇÕES REMUNERAÇÃO BASE</v>
          </cell>
        </row>
        <row r="30">
          <cell r="S30" t="str">
            <v>OPERAÇÕES REMUNERAÇÃO BASE</v>
          </cell>
        </row>
        <row r="31">
          <cell r="S31" t="str">
            <v>OPERAÇÕES REMUNERAÇÃO BASE</v>
          </cell>
        </row>
        <row r="32">
          <cell r="S32" t="str">
            <v>OPERAÇÕES REMUNERAÇÃO BASE</v>
          </cell>
        </row>
        <row r="33">
          <cell r="S33" t="str">
            <v>OPERAÇÕES REMUNERAÇÃO BASE</v>
          </cell>
        </row>
        <row r="34">
          <cell r="S34" t="str">
            <v>OPERAÇÕES REMUNERAÇÃO BASE</v>
          </cell>
        </row>
        <row r="35">
          <cell r="S35" t="str">
            <v>OPERAÇÕES REMUNERAÇÃO BASE</v>
          </cell>
        </row>
        <row r="36">
          <cell r="S36" t="str">
            <v>OPERAÇÕES REMUNERAÇÃO BASE</v>
          </cell>
        </row>
        <row r="37">
          <cell r="S37" t="str">
            <v>OPERAÇÕES REMUNERAÇÃO BASE</v>
          </cell>
        </row>
        <row r="38">
          <cell r="S38" t="str">
            <v>OPERAÇÕES REMUNERAÇÃO BASE</v>
          </cell>
        </row>
        <row r="39">
          <cell r="S39" t="str">
            <v>OPERAÇÕES REMUNERAÇÃO BASE</v>
          </cell>
        </row>
        <row r="40">
          <cell r="S40" t="str">
            <v>OPERAÇÕES REMUNERAÇÃO BASE</v>
          </cell>
        </row>
        <row r="41">
          <cell r="S41" t="str">
            <v>OPERAÇÕES REMUNERAÇÃO BASE</v>
          </cell>
        </row>
        <row r="42">
          <cell r="S42" t="str">
            <v>OPERAÇÕES REMUNERAÇÃO BASE</v>
          </cell>
        </row>
        <row r="43">
          <cell r="S43" t="str">
            <v>OPERAÇÕES REMUNERAÇÃO BASE</v>
          </cell>
        </row>
        <row r="44">
          <cell r="S44" t="str">
            <v>OPERAÇÕES REMUNERAÇÃO BASE</v>
          </cell>
        </row>
        <row r="45">
          <cell r="S45" t="str">
            <v>OPERAÇÕES REMUNERAÇÃO BASE</v>
          </cell>
        </row>
        <row r="46">
          <cell r="S46" t="str">
            <v>EMPREENDIMENTOS REMUNERAÇÃO BASE</v>
          </cell>
        </row>
        <row r="47">
          <cell r="S47" t="str">
            <v>OPERAÇÕES REMUNERAÇÃO BASE</v>
          </cell>
        </row>
        <row r="48">
          <cell r="S48" t="str">
            <v>OPERAÇÕES REMUNERAÇÃO BASE</v>
          </cell>
        </row>
        <row r="49">
          <cell r="S49" t="str">
            <v>OPERAÇÕES REMUNERAÇÃO BASE</v>
          </cell>
        </row>
        <row r="50">
          <cell r="S50" t="str">
            <v>OPERAÇÕES REMUNERAÇÃO BASE</v>
          </cell>
        </row>
        <row r="51">
          <cell r="S51" t="str">
            <v>OPERAÇÕES REMUNERAÇÃO BASE</v>
          </cell>
        </row>
        <row r="52">
          <cell r="S52" t="str">
            <v>OPERAÇÕES REMUNERAÇÃO BASE</v>
          </cell>
        </row>
        <row r="53">
          <cell r="S53" t="str">
            <v>OPERAÇÕES REMUNERAÇÃO BASE</v>
          </cell>
        </row>
        <row r="54">
          <cell r="S54" t="str">
            <v>OPERAÇÕES REMUNERAÇÃO BASE</v>
          </cell>
        </row>
        <row r="55">
          <cell r="S55" t="str">
            <v>OPERAÇÕES REMUNERAÇÃO BASE</v>
          </cell>
        </row>
        <row r="56">
          <cell r="S56" t="str">
            <v>OPERAÇÕES REMUNERAÇÃO BASE</v>
          </cell>
        </row>
        <row r="57">
          <cell r="S57" t="str">
            <v>OPERAÇÕES REMUNERAÇÃO BASE</v>
          </cell>
        </row>
        <row r="58">
          <cell r="S58" t="str">
            <v>OPERAÇÕES HORAS EXTRAS</v>
          </cell>
        </row>
        <row r="59">
          <cell r="S59" t="str">
            <v>OPERAÇÕES HORAS EXTRAS</v>
          </cell>
        </row>
        <row r="60">
          <cell r="S60" t="str">
            <v>EMPREENDIMENTOS HORAS EXTRAS</v>
          </cell>
        </row>
        <row r="61">
          <cell r="S61" t="str">
            <v>EMPREENDIMENTOS HORAS EXTRAS</v>
          </cell>
        </row>
        <row r="62">
          <cell r="S62" t="str">
            <v>EMPREENDIMENTOS HORAS EXTRAS</v>
          </cell>
        </row>
        <row r="63">
          <cell r="S63" t="str">
            <v>EMPREENDIMENTOS HORAS EXTRAS</v>
          </cell>
        </row>
        <row r="64">
          <cell r="S64" t="str">
            <v>OPERAÇÕES HORAS EXTRAS</v>
          </cell>
        </row>
        <row r="65">
          <cell r="S65" t="str">
            <v>OPERAÇÕES HORAS EXTRAS</v>
          </cell>
        </row>
        <row r="66">
          <cell r="S66" t="str">
            <v>OPERAÇÕES HORAS EXTRAS</v>
          </cell>
        </row>
        <row r="67">
          <cell r="S67" t="str">
            <v>OPERAÇÕES HORAS EXTRAS</v>
          </cell>
        </row>
        <row r="68">
          <cell r="S68" t="str">
            <v>OPERAÇÕES HORAS EXTRAS</v>
          </cell>
        </row>
        <row r="69">
          <cell r="S69" t="str">
            <v>OPERAÇÕES HORAS EXTRAS</v>
          </cell>
        </row>
        <row r="70">
          <cell r="S70" t="str">
            <v>OPERAÇÕES HORAS EXTRAS</v>
          </cell>
        </row>
        <row r="71">
          <cell r="S71" t="str">
            <v>OPERAÇÕES HORAS EXTRAS</v>
          </cell>
        </row>
        <row r="72">
          <cell r="S72" t="str">
            <v>OPERAÇÕES HORAS EXTRAS</v>
          </cell>
        </row>
        <row r="73">
          <cell r="S73" t="str">
            <v>OPERAÇÕES HORAS EXTRAS</v>
          </cell>
        </row>
        <row r="74">
          <cell r="S74" t="str">
            <v>OPERAÇÕES HORAS EXTRAS</v>
          </cell>
        </row>
        <row r="75">
          <cell r="S75" t="str">
            <v>OPERAÇÕES HORAS EXTRAS</v>
          </cell>
        </row>
        <row r="76">
          <cell r="S76" t="str">
            <v>OPERAÇÕES HORAS EXTRAS</v>
          </cell>
        </row>
        <row r="77">
          <cell r="S77" t="str">
            <v>OPERAÇÕES HORAS EXTRAS</v>
          </cell>
        </row>
        <row r="78">
          <cell r="S78" t="str">
            <v>OPERAÇÕES HORAS EXTRAS</v>
          </cell>
        </row>
        <row r="79">
          <cell r="S79" t="str">
            <v>OPERAÇÕES HORAS EXTRAS</v>
          </cell>
        </row>
        <row r="80">
          <cell r="S80" t="str">
            <v>OPERAÇÕES HORAS EXTRAS</v>
          </cell>
        </row>
        <row r="81">
          <cell r="S81" t="str">
            <v>OPERAÇÕES HORAS EXTRAS</v>
          </cell>
        </row>
        <row r="82">
          <cell r="S82" t="str">
            <v>OPERAÇÕES HORAS EXTRAS</v>
          </cell>
        </row>
        <row r="83">
          <cell r="S83" t="str">
            <v>OPERAÇÕES HORAS EXTRAS</v>
          </cell>
        </row>
        <row r="84">
          <cell r="S84" t="str">
            <v>OPERAÇÕES HORAS EXTRAS</v>
          </cell>
        </row>
        <row r="85">
          <cell r="S85" t="str">
            <v>OPERAÇÕES HORAS EXTRAS</v>
          </cell>
        </row>
        <row r="86">
          <cell r="S86" t="str">
            <v>OPERAÇÕES HORAS EXTRAS</v>
          </cell>
        </row>
        <row r="87">
          <cell r="S87" t="str">
            <v>OPERAÇÕES HORAS EXTRAS</v>
          </cell>
        </row>
        <row r="88">
          <cell r="S88" t="str">
            <v>OPERAÇÕES HORAS EXTRAS</v>
          </cell>
        </row>
        <row r="89">
          <cell r="S89" t="str">
            <v>OPERAÇÕES HORAS EXTRAS</v>
          </cell>
        </row>
        <row r="90">
          <cell r="S90" t="str">
            <v>OPERAÇÕES HORAS EXTRAS</v>
          </cell>
        </row>
        <row r="91">
          <cell r="S91" t="str">
            <v>OPERAÇÕES HORAS EXTRAS</v>
          </cell>
        </row>
        <row r="92">
          <cell r="S92" t="str">
            <v>OPERAÇÕES HORAS EXTRAS</v>
          </cell>
        </row>
        <row r="93">
          <cell r="S93" t="str">
            <v>OPERAÇÕES HORAS EXTRAS</v>
          </cell>
        </row>
        <row r="94">
          <cell r="S94" t="str">
            <v>OPERAÇÕES HORAS EXTRAS</v>
          </cell>
        </row>
        <row r="95">
          <cell r="S95" t="str">
            <v>OPERAÇÕES HORAS EXTRAS</v>
          </cell>
        </row>
        <row r="96">
          <cell r="S96" t="str">
            <v>EMPREENDIMENTOS ADICIONAIS FIXOS</v>
          </cell>
        </row>
        <row r="97">
          <cell r="S97" t="str">
            <v>EMPREENDIMENTOS ADICIONAIS FIXOS</v>
          </cell>
        </row>
        <row r="98">
          <cell r="S98" t="str">
            <v>EMPREENDIMENTOS ADICIONAIS FIXOS</v>
          </cell>
        </row>
        <row r="99">
          <cell r="S99" t="str">
            <v>EMPREENDIMENTOS ADICIONAIS FIXOS</v>
          </cell>
        </row>
        <row r="100">
          <cell r="S100" t="str">
            <v>OPERAÇÕES ADICIONAIS FIXOS</v>
          </cell>
        </row>
        <row r="101">
          <cell r="S101" t="str">
            <v>OPERAÇÕES ADICIONAIS FIXOS</v>
          </cell>
        </row>
        <row r="102">
          <cell r="S102" t="str">
            <v>OPERAÇÕES ADICIONAIS FIXOS</v>
          </cell>
        </row>
        <row r="103">
          <cell r="S103" t="str">
            <v>OPERAÇÕES ADICIONAIS FIXOS</v>
          </cell>
        </row>
        <row r="104">
          <cell r="S104" t="str">
            <v>OPERAÇÕES ADICIONAIS FIXOS</v>
          </cell>
        </row>
        <row r="105">
          <cell r="S105" t="str">
            <v>OPERAÇÕES ADICIONAIS FIXOS</v>
          </cell>
        </row>
        <row r="106">
          <cell r="S106" t="str">
            <v>OPERAÇÕES ADICIONAIS FIXOS</v>
          </cell>
        </row>
        <row r="107">
          <cell r="S107" t="str">
            <v>OPERAÇÕES ADICIONAIS FIXOS</v>
          </cell>
        </row>
        <row r="108">
          <cell r="S108" t="str">
            <v>OPERAÇÕES ADICIONAIS FIXOS</v>
          </cell>
        </row>
        <row r="109">
          <cell r="S109" t="str">
            <v>OPERAÇÕES ADICIONAIS FIXOS</v>
          </cell>
        </row>
        <row r="110">
          <cell r="S110" t="str">
            <v>OPERAÇÕES ADICIONAIS FIXOS</v>
          </cell>
        </row>
        <row r="111">
          <cell r="S111" t="str">
            <v>OPERAÇÕES ADICIONAIS FIXOS</v>
          </cell>
        </row>
        <row r="112">
          <cell r="S112" t="str">
            <v>OPERAÇÕES ADICIONAIS FIXOS</v>
          </cell>
        </row>
        <row r="113">
          <cell r="S113" t="str">
            <v>OPERAÇÕES ADICIONAIS FIXOS</v>
          </cell>
        </row>
        <row r="114">
          <cell r="S114" t="str">
            <v>OPERAÇÕES ADICIONAIS FIXOS</v>
          </cell>
        </row>
        <row r="115">
          <cell r="S115" t="str">
            <v>OPERAÇÕES ADICIONAIS FIXOS</v>
          </cell>
        </row>
        <row r="116">
          <cell r="S116" t="str">
            <v>OPERAÇÕES ADICIONAIS FIXOS</v>
          </cell>
        </row>
        <row r="117">
          <cell r="S117" t="str">
            <v>OPERAÇÕES ADICIONAIS FIXOS</v>
          </cell>
        </row>
        <row r="118">
          <cell r="S118" t="str">
            <v>OPERAÇÕES ADICIONAIS FIXOS</v>
          </cell>
        </row>
        <row r="119">
          <cell r="S119" t="str">
            <v>OPERAÇÕES ADICIONAIS FIXOS</v>
          </cell>
        </row>
        <row r="120">
          <cell r="S120" t="str">
            <v>OPERAÇÕES ADICIONAIS FIXOS</v>
          </cell>
        </row>
        <row r="121">
          <cell r="S121" t="str">
            <v>OPERAÇÕES ADICIONAIS FIXOS</v>
          </cell>
        </row>
        <row r="122">
          <cell r="S122" t="str">
            <v>OPERAÇÕES ADICIONAIS FIXOS</v>
          </cell>
        </row>
        <row r="123">
          <cell r="S123" t="str">
            <v>OPERAÇÕES ADICIONAIS FIXOS</v>
          </cell>
        </row>
        <row r="124">
          <cell r="S124" t="str">
            <v>OPERAÇÕES ADICIONAIS FIXOS</v>
          </cell>
        </row>
        <row r="125">
          <cell r="S125" t="str">
            <v>OPERAÇÕES ADICIONAIS FIXOS</v>
          </cell>
        </row>
        <row r="126">
          <cell r="S126" t="str">
            <v>OPERAÇÕES ADICIONAIS FIXOS</v>
          </cell>
        </row>
        <row r="127">
          <cell r="S127" t="str">
            <v>OPERAÇÕES ADICIONAIS FIXOS</v>
          </cell>
        </row>
        <row r="128">
          <cell r="S128" t="str">
            <v>OPERAÇÕES ADICIONAIS FIXOS</v>
          </cell>
        </row>
        <row r="129">
          <cell r="S129" t="str">
            <v>OPERAÇÕES ADICIONAIS FIXOS</v>
          </cell>
        </row>
        <row r="130">
          <cell r="S130" t="str">
            <v>OPERAÇÕES ADICIONAIS FIXOS</v>
          </cell>
        </row>
        <row r="131">
          <cell r="S131" t="str">
            <v>OPERAÇÕES ADICIONAIS FIXOS</v>
          </cell>
        </row>
        <row r="132">
          <cell r="S132" t="str">
            <v>OPERAÇÕES ADICIONAIS FIXOS</v>
          </cell>
        </row>
        <row r="133">
          <cell r="S133" t="str">
            <v>OPERAÇÕES ADICIONAIS FIXOS</v>
          </cell>
        </row>
        <row r="134">
          <cell r="S134" t="str">
            <v>OPERAÇÕES ADICIONAIS FIXOS</v>
          </cell>
        </row>
        <row r="135">
          <cell r="S135" t="str">
            <v>OPERAÇÕES ADICIONAIS FIXOS</v>
          </cell>
        </row>
        <row r="136">
          <cell r="S136" t="str">
            <v>OPERAÇÕES ADICIONAIS FIXOS</v>
          </cell>
        </row>
        <row r="137">
          <cell r="S137" t="str">
            <v>OPERAÇÕES ADICIONAIS FIXOS</v>
          </cell>
        </row>
        <row r="138">
          <cell r="S138" t="str">
            <v>OPERAÇÕES ADICIONAIS FIXOS</v>
          </cell>
        </row>
        <row r="139">
          <cell r="S139" t="str">
            <v>EMPREENDIMENTOS ADICIONAIS DIVERSOS</v>
          </cell>
        </row>
        <row r="140">
          <cell r="S140" t="str">
            <v>EMPREENDIMENTOS ADICIONAIS DIVERSOS</v>
          </cell>
        </row>
        <row r="141">
          <cell r="S141" t="str">
            <v>EMPREENDIMENTOS ADICIONAIS DIVERSOS</v>
          </cell>
        </row>
        <row r="142">
          <cell r="S142" t="str">
            <v>OPERAÇÕES ADICIONAIS DIVERSOS</v>
          </cell>
        </row>
        <row r="143">
          <cell r="S143" t="str">
            <v>OPERAÇÕES ADICIONAIS DIVERSOS</v>
          </cell>
        </row>
        <row r="144">
          <cell r="S144" t="str">
            <v>OPERAÇÕES ADICIONAIS DIVERSOS</v>
          </cell>
        </row>
        <row r="145">
          <cell r="S145" t="str">
            <v>OPERAÇÕES ADICIONAIS DIVERSOS</v>
          </cell>
        </row>
        <row r="146">
          <cell r="S146" t="str">
            <v>OPERAÇÕES ADICIONAIS DIVERSOS</v>
          </cell>
        </row>
        <row r="147">
          <cell r="S147" t="str">
            <v>OPERAÇÕES ADICIONAIS DIVERSOS</v>
          </cell>
        </row>
        <row r="148">
          <cell r="S148" t="str">
            <v>OPERAÇÕES ADICIONAIS DIVERSOS</v>
          </cell>
        </row>
        <row r="149">
          <cell r="S149" t="str">
            <v>OPERAÇÕES ADICIONAIS DIVERSOS</v>
          </cell>
        </row>
        <row r="150">
          <cell r="S150" t="str">
            <v>OPERAÇÕES ADICIONAIS DIVERSOS</v>
          </cell>
        </row>
        <row r="151">
          <cell r="S151" t="str">
            <v>OPERAÇÕES ADICIONAIS DIVERSOS</v>
          </cell>
        </row>
        <row r="152">
          <cell r="S152" t="str">
            <v>OPERAÇÕES ADICIONAIS DIVERSOS</v>
          </cell>
        </row>
        <row r="153">
          <cell r="S153" t="str">
            <v>OPERAÇÕES ADICIONAIS DIVERSOS</v>
          </cell>
        </row>
        <row r="154">
          <cell r="S154" t="str">
            <v>OPERAÇÕES ADICIONAIS DIVERSOS</v>
          </cell>
        </row>
        <row r="155">
          <cell r="S155" t="str">
            <v>OPERAÇÕES ADICIONAIS DIVERSOS</v>
          </cell>
        </row>
        <row r="156">
          <cell r="S156" t="str">
            <v>OPERAÇÕES ADICIONAIS DIVERSOS</v>
          </cell>
        </row>
        <row r="157">
          <cell r="S157" t="str">
            <v>OPERAÇÕES ADICIONAIS DIVERSOS</v>
          </cell>
        </row>
        <row r="158">
          <cell r="S158" t="str">
            <v>OPERAÇÕES ADICIONAIS DIVERSOS</v>
          </cell>
        </row>
        <row r="159">
          <cell r="S159" t="str">
            <v>OPERAÇÕES ADICIONAIS DIVERSOS</v>
          </cell>
        </row>
        <row r="160">
          <cell r="S160" t="str">
            <v>OPERAÇÕES ADICIONAIS DIVERSOS</v>
          </cell>
        </row>
        <row r="161">
          <cell r="S161" t="str">
            <v>OPERAÇÕES ADICIONAIS DIVERSOS</v>
          </cell>
        </row>
        <row r="162">
          <cell r="S162" t="str">
            <v>OPERAÇÕES ADICIONAIS DIVERSOS</v>
          </cell>
        </row>
        <row r="163">
          <cell r="S163" t="str">
            <v>OPERAÇÕES ADICIONAIS DIVERSOS</v>
          </cell>
        </row>
        <row r="164">
          <cell r="S164" t="str">
            <v>OPERAÇÕES ADICIONAIS DIVERSOS</v>
          </cell>
        </row>
        <row r="165">
          <cell r="S165" t="str">
            <v>OPERAÇÕES ADICIONAIS DIVERSOS</v>
          </cell>
        </row>
        <row r="166">
          <cell r="S166" t="str">
            <v>OPERAÇÕES ADICIONAIS DIVERSOS</v>
          </cell>
        </row>
        <row r="167">
          <cell r="S167" t="str">
            <v>OPERAÇÕES ADICIONAIS DIVERSOS</v>
          </cell>
        </row>
        <row r="168">
          <cell r="S168" t="str">
            <v>OPERAÇÕES ADICIONAIS DIVERSOS</v>
          </cell>
        </row>
        <row r="169">
          <cell r="S169" t="str">
            <v>OPERAÇÕES ADICIONAIS DIVERSOS</v>
          </cell>
        </row>
        <row r="170">
          <cell r="S170" t="str">
            <v>OPERAÇÕES ADICIONAIS DIVERSOS</v>
          </cell>
        </row>
        <row r="171">
          <cell r="S171" t="str">
            <v>OPERAÇÕES ADICIONAIS DIVERSOS</v>
          </cell>
        </row>
        <row r="172">
          <cell r="S172" t="str">
            <v>OPERAÇÕES ADICIONAIS DIVERSOS</v>
          </cell>
        </row>
        <row r="173">
          <cell r="S173" t="str">
            <v>OPERAÇÕES ADICIONAIS DIVERSOS</v>
          </cell>
        </row>
        <row r="174">
          <cell r="S174" t="str">
            <v>OPERAÇÕES ADICIONAIS DIVERSOS</v>
          </cell>
        </row>
        <row r="175">
          <cell r="S175" t="str">
            <v>OPERAÇÕES ADICIONAIS DIVERSOS</v>
          </cell>
        </row>
        <row r="176">
          <cell r="S176" t="str">
            <v>OPERAÇÕES ADICIONAIS DIVERSOS</v>
          </cell>
        </row>
        <row r="177">
          <cell r="S177" t="str">
            <v>OPERAÇÕES ADICIONAIS DIVERSOS</v>
          </cell>
        </row>
        <row r="178">
          <cell r="S178" t="str">
            <v>OPERAÇÕES ADICIONAIS DIVERSOS</v>
          </cell>
        </row>
        <row r="179">
          <cell r="S179" t="str">
            <v>OPERAÇÕES ADICIONAIS DIVERSOS</v>
          </cell>
        </row>
        <row r="180">
          <cell r="S180" t="str">
            <v>EMPREENDIMENTOS REMUNERAÇÃO BASE</v>
          </cell>
        </row>
        <row r="181">
          <cell r="S181" t="str">
            <v>OPERAÇÕES REMUNERAÇÃO BASE</v>
          </cell>
        </row>
        <row r="182">
          <cell r="S182" t="str">
            <v>OPERAÇÕES REMUNERAÇÃO BASE</v>
          </cell>
        </row>
        <row r="183">
          <cell r="S183" t="str">
            <v>OPERAÇÕES REMUNERAÇÃO BASE</v>
          </cell>
        </row>
        <row r="184">
          <cell r="S184" t="str">
            <v>OPERAÇÕES REMUNERAÇÃO BASE</v>
          </cell>
        </row>
        <row r="185">
          <cell r="S185" t="str">
            <v>OPERAÇÕES REMUNERAÇÃO BASE</v>
          </cell>
        </row>
        <row r="186">
          <cell r="S186" t="str">
            <v>OPERAÇÕES REMUNERAÇÃO BASE</v>
          </cell>
        </row>
        <row r="187">
          <cell r="S187" t="str">
            <v>OPERAÇÕES REMUNERAÇÃO BASE</v>
          </cell>
        </row>
        <row r="188">
          <cell r="S188" t="str">
            <v>OPERAÇÕES REMUNERAÇÃO BASE</v>
          </cell>
        </row>
        <row r="189">
          <cell r="S189" t="str">
            <v>OPERAÇÕES REMUNERAÇÃO BASE</v>
          </cell>
        </row>
        <row r="190">
          <cell r="S190" t="str">
            <v>OPERAÇÕES REMUNERAÇÃO BASE</v>
          </cell>
        </row>
        <row r="191">
          <cell r="S191" t="str">
            <v>OPERAÇÕES REMUNERAÇÃO BASE</v>
          </cell>
        </row>
        <row r="192">
          <cell r="S192" t="str">
            <v>OPERAÇÕES REMUNERAÇÃO BASE</v>
          </cell>
        </row>
        <row r="193">
          <cell r="S193" t="str">
            <v>OPERAÇÕES REMUNERAÇÃO BASE</v>
          </cell>
        </row>
        <row r="194">
          <cell r="S194" t="str">
            <v>OPERAÇÕES REMUNERAÇÃO BASE</v>
          </cell>
        </row>
        <row r="195">
          <cell r="S195" t="str">
            <v>OPERAÇÕES REMUNERAÇÃO BASE</v>
          </cell>
        </row>
        <row r="196">
          <cell r="S196" t="str">
            <v>OPERAÇÕES REMUNERAÇÃO BASE</v>
          </cell>
        </row>
        <row r="197">
          <cell r="S197" t="str">
            <v>OPERAÇÕES REMUNERAÇÃO BASE</v>
          </cell>
        </row>
        <row r="198">
          <cell r="S198" t="str">
            <v>OPERAÇÕES REMUNERAÇÃO BASE</v>
          </cell>
        </row>
        <row r="199">
          <cell r="S199" t="str">
            <v>OPERAÇÕES REMUNERAÇÃO BASE</v>
          </cell>
        </row>
        <row r="200">
          <cell r="S200" t="str">
            <v>OPERAÇÕES REMUNERAÇÃO BASE</v>
          </cell>
        </row>
        <row r="201">
          <cell r="S201" t="str">
            <v>OPERAÇÕES REMUNERAÇÃO BASE</v>
          </cell>
        </row>
        <row r="202">
          <cell r="S202" t="str">
            <v>OPERAÇÕES REMUNERAÇÃO BASE</v>
          </cell>
        </row>
        <row r="203">
          <cell r="S203" t="str">
            <v>OPERAÇÕES REMUNERAÇÃO BASE</v>
          </cell>
        </row>
        <row r="204">
          <cell r="S204" t="str">
            <v>OPERAÇÕES REMUNERAÇÃO BASE</v>
          </cell>
        </row>
        <row r="205">
          <cell r="S205" t="str">
            <v>OPERAÇÕES REMUNERAÇÃO BASE</v>
          </cell>
        </row>
        <row r="206">
          <cell r="S206" t="str">
            <v>OPERAÇÕES REMUNERAÇÃO BASE</v>
          </cell>
        </row>
        <row r="207">
          <cell r="S207" t="str">
            <v>OPERAÇÕES REMUNERAÇÃO BASE</v>
          </cell>
        </row>
        <row r="208">
          <cell r="S208" t="str">
            <v>OPERAÇÕES REMUNERAÇÃO BASE</v>
          </cell>
        </row>
        <row r="209">
          <cell r="S209" t="str">
            <v>OPERAÇÕES REMUNERAÇÃO BASE</v>
          </cell>
        </row>
        <row r="210">
          <cell r="S210" t="str">
            <v>OPERAÇÕES REMUNERAÇÃO BASE</v>
          </cell>
        </row>
        <row r="211">
          <cell r="S211" t="str">
            <v>OPERAÇÕES REMUNERAÇÃO BASE</v>
          </cell>
        </row>
        <row r="212">
          <cell r="S212" t="str">
            <v>OPERAÇÕES REMUNERAÇÃO BASE</v>
          </cell>
        </row>
        <row r="213">
          <cell r="S213" t="str">
            <v>EMPREENDIMENTOS REMUNERAÇÃO BASE</v>
          </cell>
        </row>
        <row r="214">
          <cell r="S214" t="str">
            <v>EMPREENDIMENTOS REMUNERAÇÃO BASE</v>
          </cell>
        </row>
        <row r="215">
          <cell r="S215" t="str">
            <v>OPERAÇÕES REMUNERAÇÃO BASE</v>
          </cell>
        </row>
        <row r="216">
          <cell r="S216" t="str">
            <v>OPERAÇÕES REMUNERAÇÃO BASE</v>
          </cell>
        </row>
        <row r="217">
          <cell r="S217" t="str">
            <v>OPERAÇÕES REMUNERAÇÃO BASE</v>
          </cell>
        </row>
        <row r="218">
          <cell r="S218" t="str">
            <v>OPERAÇÕES REMUNERAÇÃO BASE</v>
          </cell>
        </row>
        <row r="219">
          <cell r="S219" t="str">
            <v>OPERAÇÕES REMUNERAÇÃO BASE</v>
          </cell>
        </row>
        <row r="220">
          <cell r="S220" t="str">
            <v>OPERAÇÕES REMUNERAÇÃO BASE</v>
          </cell>
        </row>
        <row r="221">
          <cell r="S221" t="str">
            <v>OPERAÇÕES REMUNERAÇÃO BASE</v>
          </cell>
        </row>
        <row r="222">
          <cell r="S222" t="str">
            <v>OPERAÇÕES REMUNERAÇÃO BASE</v>
          </cell>
        </row>
        <row r="223">
          <cell r="S223" t="str">
            <v>OPERAÇÕES REMUNERAÇÃO BASE</v>
          </cell>
        </row>
        <row r="224">
          <cell r="S224" t="str">
            <v>OPERAÇÕES REMUNERAÇÃO BASE</v>
          </cell>
        </row>
        <row r="225">
          <cell r="S225" t="str">
            <v>OPERAÇÕES REMUNERAÇÃO BASE</v>
          </cell>
        </row>
        <row r="226">
          <cell r="S226" t="str">
            <v>OPERAÇÕES REMUNERAÇÃO BASE</v>
          </cell>
        </row>
        <row r="227">
          <cell r="S227" t="str">
            <v>OPERAÇÕES REMUNERAÇÃO BASE</v>
          </cell>
        </row>
        <row r="228">
          <cell r="S228" t="str">
            <v>OPERAÇÕES REMUNERAÇÃO BASE</v>
          </cell>
        </row>
        <row r="229">
          <cell r="S229" t="str">
            <v>OPERAÇÕES REMUNERAÇÃO BASE</v>
          </cell>
        </row>
        <row r="230">
          <cell r="S230" t="str">
            <v>OPERAÇÕES REMUNERAÇÃO BASE</v>
          </cell>
        </row>
        <row r="231">
          <cell r="S231" t="str">
            <v>OPERAÇÕES REMUNERAÇÃO BASE</v>
          </cell>
        </row>
        <row r="232">
          <cell r="S232" t="str">
            <v>OPERAÇÕES REMUNERAÇÃO BASE</v>
          </cell>
        </row>
        <row r="233">
          <cell r="S233" t="str">
            <v>OPERAÇÕES REMUNERAÇÃO BASE</v>
          </cell>
        </row>
        <row r="234">
          <cell r="S234" t="str">
            <v>OPERAÇÕES REMUNERAÇÃO BASE</v>
          </cell>
        </row>
        <row r="235">
          <cell r="S235" t="str">
            <v>OPERAÇÕES REMUNERAÇÃO BASE</v>
          </cell>
        </row>
        <row r="236">
          <cell r="S236" t="str">
            <v>OPERAÇÕES REMUNERAÇÃO BASE</v>
          </cell>
        </row>
        <row r="237">
          <cell r="S237" t="str">
            <v>EMPREENDIMENTOS REMUNERAÇÃO BASE</v>
          </cell>
        </row>
        <row r="238">
          <cell r="S238" t="str">
            <v>EMPREENDIMENTOS REMUNERAÇÃO BASE</v>
          </cell>
        </row>
        <row r="239">
          <cell r="S239" t="str">
            <v>EMPREENDIMENTOS REMUNERAÇÃO BASE</v>
          </cell>
        </row>
        <row r="240">
          <cell r="S240" t="str">
            <v>OPERAÇÕES REMUNERAÇÃO BASE</v>
          </cell>
        </row>
        <row r="241">
          <cell r="S241" t="str">
            <v>OPERAÇÕES REMUNERAÇÃO BASE</v>
          </cell>
        </row>
        <row r="242">
          <cell r="S242" t="str">
            <v>OPERAÇÕES REMUNERAÇÃO BASE</v>
          </cell>
        </row>
        <row r="243">
          <cell r="S243" t="str">
            <v>OPERAÇÕES REMUNERAÇÃO BASE</v>
          </cell>
        </row>
        <row r="244">
          <cell r="S244" t="str">
            <v>OPERAÇÕES REMUNERAÇÃO BASE</v>
          </cell>
        </row>
        <row r="245">
          <cell r="S245" t="str">
            <v>OPERAÇÕES REMUNERAÇÃO BASE</v>
          </cell>
        </row>
        <row r="246">
          <cell r="S246" t="str">
            <v>OPERAÇÕES REMUNERAÇÃO BASE</v>
          </cell>
        </row>
        <row r="247">
          <cell r="S247" t="str">
            <v>OPERAÇÕES REMUNERAÇÃO BASE</v>
          </cell>
        </row>
        <row r="248">
          <cell r="S248" t="str">
            <v>OPERAÇÕES REMUNERAÇÃO BASE</v>
          </cell>
        </row>
        <row r="249">
          <cell r="S249" t="str">
            <v>OPERAÇÕES REMUNERAÇÃO BASE</v>
          </cell>
        </row>
        <row r="250">
          <cell r="S250" t="str">
            <v>OPERAÇÕES REMUNERAÇÃO BASE</v>
          </cell>
        </row>
        <row r="251">
          <cell r="S251" t="str">
            <v>OPERAÇÕES REMUNERAÇÃO BASE</v>
          </cell>
        </row>
        <row r="252">
          <cell r="S252" t="str">
            <v>OPERAÇÕES REMUNERAÇÃO BASE</v>
          </cell>
        </row>
        <row r="253">
          <cell r="S253" t="str">
            <v>OPERAÇÕES REMUNERAÇÃO BASE</v>
          </cell>
        </row>
        <row r="254">
          <cell r="S254" t="str">
            <v>OPERAÇÕES REMUNERAÇÃO BASE</v>
          </cell>
        </row>
        <row r="255">
          <cell r="S255" t="str">
            <v>OPERAÇÕES REMUNERAÇÃO BASE</v>
          </cell>
        </row>
        <row r="256">
          <cell r="S256" t="str">
            <v>OPERAÇÕES REMUNERAÇÃO BASE</v>
          </cell>
        </row>
        <row r="257">
          <cell r="S257" t="str">
            <v>OPERAÇÕES REMUNERAÇÃO BASE</v>
          </cell>
        </row>
        <row r="258">
          <cell r="S258" t="str">
            <v>OPERAÇÕES REMUNERAÇÃO BASE</v>
          </cell>
        </row>
        <row r="259">
          <cell r="S259" t="str">
            <v>OPERAÇÕES REMUNERAÇÃO BASE</v>
          </cell>
        </row>
        <row r="260">
          <cell r="S260" t="str">
            <v>OPERAÇÕES REMUNERAÇÃO BASE</v>
          </cell>
        </row>
        <row r="261">
          <cell r="S261" t="str">
            <v>OPERAÇÕES REMUNERAÇÃO BASE</v>
          </cell>
        </row>
        <row r="262">
          <cell r="S262" t="str">
            <v>OPERAÇÕES REMUNERAÇÃO BASE</v>
          </cell>
        </row>
        <row r="263">
          <cell r="S263" t="str">
            <v>OPERAÇÕES REMUNERAÇÃO BASE</v>
          </cell>
        </row>
        <row r="264">
          <cell r="S264" t="str">
            <v>OPERAÇÕES REMUNERAÇÃO BASE</v>
          </cell>
        </row>
        <row r="265">
          <cell r="S265" t="str">
            <v>OPERAÇÕES REMUNERAÇÃO BASE</v>
          </cell>
        </row>
        <row r="266">
          <cell r="S266" t="str">
            <v>OPERAÇÕES REMUNERAÇÃO BASE</v>
          </cell>
        </row>
        <row r="267">
          <cell r="S267" t="str">
            <v>OPERAÇÕES REMUNERAÇÃO BASE</v>
          </cell>
        </row>
        <row r="268">
          <cell r="S268" t="str">
            <v>OPERAÇÕES REMUNERAÇÃO BASE</v>
          </cell>
        </row>
        <row r="269">
          <cell r="S269" t="str">
            <v>OPERAÇÕES REMUNERAÇÃO BASE</v>
          </cell>
        </row>
        <row r="270">
          <cell r="S270" t="str">
            <v>OPERAÇÕES REMUNERAÇÃO BASE</v>
          </cell>
        </row>
        <row r="271">
          <cell r="S271" t="str">
            <v>OPERAÇÕES REMUNERAÇÃO BASE</v>
          </cell>
        </row>
        <row r="272">
          <cell r="S272" t="str">
            <v>OPERAÇÕES REMUNERAÇÃO BASE</v>
          </cell>
        </row>
        <row r="273">
          <cell r="S273" t="str">
            <v>OPERAÇÕES REMUNERAÇÃO BASE</v>
          </cell>
        </row>
        <row r="274">
          <cell r="S274" t="str">
            <v>EMPREENDIMENTOS REMUNERAÇÃO BASE</v>
          </cell>
        </row>
        <row r="275">
          <cell r="S275" t="str">
            <v>EMPREENDIMENTOS REMUNERAÇÃO BASE</v>
          </cell>
        </row>
        <row r="276">
          <cell r="S276" t="str">
            <v>OPERAÇÕES REMUNERAÇÃO BASE</v>
          </cell>
        </row>
        <row r="277">
          <cell r="S277" t="str">
            <v>OPERAÇÕES REMUNERAÇÃO BASE</v>
          </cell>
        </row>
        <row r="278">
          <cell r="S278" t="str">
            <v>OPERAÇÕES REMUNERAÇÃO BASE</v>
          </cell>
        </row>
        <row r="279">
          <cell r="S279" t="str">
            <v>OPERAÇÕES REMUNERAÇÃO BASE</v>
          </cell>
        </row>
        <row r="280">
          <cell r="S280" t="str">
            <v>OPERAÇÕES REMUNERAÇÃO BASE</v>
          </cell>
        </row>
        <row r="281">
          <cell r="S281" t="str">
            <v>OPERAÇÕES REMUNERAÇÃO BASE</v>
          </cell>
        </row>
        <row r="282">
          <cell r="S282" t="str">
            <v>OPERAÇÕES REMUNERAÇÃO BASE</v>
          </cell>
        </row>
        <row r="283">
          <cell r="S283" t="str">
            <v>OPERAÇÕES REMUNERAÇÃO BASE</v>
          </cell>
        </row>
        <row r="284">
          <cell r="S284" t="str">
            <v>EMPREENDIMENTOS REMUNERAÇÃO BASE</v>
          </cell>
        </row>
        <row r="285">
          <cell r="S285" t="str">
            <v>EMPREENDIMENTOS REMUNERAÇÃO BASE</v>
          </cell>
        </row>
        <row r="286">
          <cell r="S286" t="str">
            <v>EMPREENDIMENTOS REMUNERAÇÃO BASE</v>
          </cell>
        </row>
        <row r="287">
          <cell r="S287" t="str">
            <v>OPERAÇÕES REMUNERAÇÃO BASE</v>
          </cell>
        </row>
        <row r="288">
          <cell r="S288" t="str">
            <v>OPERAÇÕES REMUNERAÇÃO BASE</v>
          </cell>
        </row>
        <row r="289">
          <cell r="S289" t="str">
            <v>OPERAÇÕES REMUNERAÇÃO BASE</v>
          </cell>
        </row>
        <row r="290">
          <cell r="S290" t="str">
            <v>OPERAÇÕES REMUNERAÇÃO BASE</v>
          </cell>
        </row>
        <row r="291">
          <cell r="S291" t="str">
            <v>OPERAÇÕES REMUNERAÇÃO BASE</v>
          </cell>
        </row>
        <row r="292">
          <cell r="S292" t="str">
            <v>OPERAÇÕES REMUNERAÇÃO BASE</v>
          </cell>
        </row>
        <row r="293">
          <cell r="S293" t="str">
            <v>OPERAÇÕES REMUNERAÇÃO BASE</v>
          </cell>
        </row>
        <row r="294">
          <cell r="S294" t="str">
            <v>OPERAÇÕES REMUNERAÇÃO BASE</v>
          </cell>
        </row>
        <row r="295">
          <cell r="S295" t="str">
            <v>OPERAÇÕES REMUNERAÇÃO BASE</v>
          </cell>
        </row>
        <row r="296">
          <cell r="S296" t="str">
            <v>OPERAÇÕES REMUNERAÇÃO BASE</v>
          </cell>
        </row>
        <row r="297">
          <cell r="S297" t="str">
            <v>OPERAÇÕES REMUNERAÇÃO BASE</v>
          </cell>
        </row>
        <row r="298">
          <cell r="S298" t="str">
            <v>OPERAÇÕES REMUNERAÇÃO BASE</v>
          </cell>
        </row>
        <row r="299">
          <cell r="S299" t="str">
            <v>OPERAÇÕES REMUNERAÇÃO BASE</v>
          </cell>
        </row>
        <row r="300">
          <cell r="S300" t="str">
            <v>OPERAÇÕES REMUNERAÇÃO BASE</v>
          </cell>
        </row>
        <row r="301">
          <cell r="S301" t="str">
            <v>OPERAÇÕES REMUNERAÇÃO BASE</v>
          </cell>
        </row>
        <row r="302">
          <cell r="S302" t="str">
            <v>OPERAÇÕES REMUNERAÇÃO BASE</v>
          </cell>
        </row>
        <row r="303">
          <cell r="S303" t="str">
            <v>OPERAÇÕES REMUNERAÇÃO BASE</v>
          </cell>
        </row>
        <row r="304">
          <cell r="S304" t="str">
            <v>OPERAÇÕES REMUNERAÇÃO BASE</v>
          </cell>
        </row>
        <row r="305">
          <cell r="S305" t="str">
            <v>OPERAÇÕES REMUNERAÇÃO BASE</v>
          </cell>
        </row>
        <row r="306">
          <cell r="S306" t="str">
            <v>OPERAÇÕES REMUNERAÇÃO BASE</v>
          </cell>
        </row>
        <row r="307">
          <cell r="S307" t="str">
            <v>OPERAÇÕES REMUNERAÇÃO BASE</v>
          </cell>
        </row>
        <row r="308">
          <cell r="S308" t="str">
            <v>EMPREENDIMENTOS ADICIONAIS FIXOS</v>
          </cell>
        </row>
        <row r="309">
          <cell r="S309" t="str">
            <v>OPERAÇÕES ADICIONAIS FIXOS</v>
          </cell>
        </row>
        <row r="310">
          <cell r="S310" t="str">
            <v>OPERAÇÕES ADICIONAIS FIXOS</v>
          </cell>
        </row>
        <row r="311">
          <cell r="S311" t="str">
            <v>OPERAÇÕES ADICIONAIS FIXOS</v>
          </cell>
        </row>
        <row r="312">
          <cell r="S312" t="str">
            <v>OPERAÇÕES ADICIONAIS FIXOS</v>
          </cell>
        </row>
        <row r="313">
          <cell r="S313" t="str">
            <v>OPERAÇÕES ADICIONAIS FIXOS</v>
          </cell>
        </row>
        <row r="314">
          <cell r="S314" t="str">
            <v>OPERAÇÕES ADICIONAIS FIXOS</v>
          </cell>
        </row>
        <row r="315">
          <cell r="S315" t="str">
            <v>OPERAÇÕES ADICIONAIS FIXOS</v>
          </cell>
        </row>
        <row r="316">
          <cell r="S316" t="str">
            <v>OPERAÇÕES ADICIONAIS FIXOS</v>
          </cell>
        </row>
        <row r="317">
          <cell r="S317" t="str">
            <v>EMPREENDIMENTOS ADICIONAIS DIVERSOS</v>
          </cell>
        </row>
        <row r="318">
          <cell r="S318" t="str">
            <v>EMPREENDIMENTOS ADICIONAIS DIVERSOS</v>
          </cell>
        </row>
        <row r="319">
          <cell r="S319" t="str">
            <v>EMPREENDIMENTOS ADICIONAIS DIVERSOS</v>
          </cell>
        </row>
        <row r="320">
          <cell r="S320" t="str">
            <v>OPERAÇÕES ADICIONAIS DIVERSOS</v>
          </cell>
        </row>
        <row r="321">
          <cell r="S321" t="str">
            <v>OPERAÇÕES ADICIONAIS DIVERSOS</v>
          </cell>
        </row>
        <row r="322">
          <cell r="S322" t="str">
            <v>OPERAÇÕES ADICIONAIS DIVERSOS</v>
          </cell>
        </row>
        <row r="323">
          <cell r="S323" t="str">
            <v>OPERAÇÕES ADICIONAIS DIVERSOS</v>
          </cell>
        </row>
        <row r="324">
          <cell r="S324" t="str">
            <v>OPERAÇÕES ADICIONAIS DIVERSOS</v>
          </cell>
        </row>
        <row r="325">
          <cell r="S325" t="str">
            <v>OPERAÇÕES ADICIONAIS DIVERSOS</v>
          </cell>
        </row>
        <row r="326">
          <cell r="S326" t="str">
            <v>OPERAÇÕES ADICIONAIS DIVERSOS</v>
          </cell>
        </row>
        <row r="327">
          <cell r="S327" t="str">
            <v>OPERAÇÕES ADICIONAIS DIVERSOS</v>
          </cell>
        </row>
        <row r="328">
          <cell r="S328" t="str">
            <v>OPERAÇÕES ADICIONAIS DIVERSOS</v>
          </cell>
        </row>
        <row r="329">
          <cell r="S329" t="str">
            <v>OPERAÇÕES ADICIONAIS DIVERSOS</v>
          </cell>
        </row>
        <row r="330">
          <cell r="S330" t="str">
            <v>OPERAÇÕES ADICIONAIS DIVERSOS</v>
          </cell>
        </row>
        <row r="331">
          <cell r="S331" t="str">
            <v>EMPREENDIMENTOS REMUNERAÇÃO BASE</v>
          </cell>
        </row>
        <row r="332">
          <cell r="S332" t="str">
            <v>EMPREENDIMENTOS REMUNERAÇÃO BASE</v>
          </cell>
        </row>
        <row r="333">
          <cell r="S333" t="str">
            <v>EMPREENDIMENTOS REMUNERAÇÃO BASE</v>
          </cell>
        </row>
        <row r="334">
          <cell r="S334" t="str">
            <v>EMPREENDIMENTOS REMUNERAÇÃO BASE</v>
          </cell>
        </row>
        <row r="335">
          <cell r="S335" t="str">
            <v>OPERAÇÕES REMUNERAÇÃO BASE</v>
          </cell>
        </row>
        <row r="336">
          <cell r="S336" t="str">
            <v>OPERAÇÕES REMUNERAÇÃO BASE</v>
          </cell>
        </row>
        <row r="337">
          <cell r="S337" t="str">
            <v>OPERAÇÕES REMUNERAÇÃO BASE</v>
          </cell>
        </row>
        <row r="338">
          <cell r="S338" t="str">
            <v>OPERAÇÕES REMUNERAÇÃO BASE</v>
          </cell>
        </row>
        <row r="339">
          <cell r="S339" t="str">
            <v>OPERAÇÕES REMUNERAÇÃO BASE</v>
          </cell>
        </row>
        <row r="340">
          <cell r="S340" t="str">
            <v>OPERAÇÕES REMUNERAÇÃO BASE</v>
          </cell>
        </row>
        <row r="341">
          <cell r="S341" t="str">
            <v>OPERAÇÕES REMUNERAÇÃO BASE</v>
          </cell>
        </row>
        <row r="342">
          <cell r="S342" t="str">
            <v>OPERAÇÕES REMUNERAÇÃO BASE</v>
          </cell>
        </row>
        <row r="343">
          <cell r="S343" t="str">
            <v>OPERAÇÕES REMUNERAÇÃO BASE</v>
          </cell>
        </row>
        <row r="344">
          <cell r="S344" t="str">
            <v>OPERAÇÕES REMUNERAÇÃO BASE</v>
          </cell>
        </row>
        <row r="345">
          <cell r="S345" t="str">
            <v>OPERAÇÕES REMUNERAÇÃO BASE</v>
          </cell>
        </row>
        <row r="346">
          <cell r="S346" t="str">
            <v>OPERAÇÕES REMUNERAÇÃO BASE</v>
          </cell>
        </row>
        <row r="347">
          <cell r="S347" t="str">
            <v>EMPREENDIMENTOS REMUNERAÇÃO BASE</v>
          </cell>
        </row>
        <row r="348">
          <cell r="S348" t="str">
            <v>EMPREENDIMENTOS REMUNERAÇÃO BASE</v>
          </cell>
        </row>
        <row r="349">
          <cell r="S349" t="str">
            <v>OPERAÇÕES REMUNERAÇÃO BASE</v>
          </cell>
        </row>
        <row r="350">
          <cell r="S350" t="str">
            <v>OPERAÇÕES REMUNERAÇÃO BASE</v>
          </cell>
        </row>
        <row r="351">
          <cell r="S351" t="str">
            <v>OPERAÇÕES REMUNERAÇÃO BASE</v>
          </cell>
        </row>
        <row r="352">
          <cell r="S352" t="str">
            <v>OPERAÇÕES REMUNERAÇÃO BASE</v>
          </cell>
        </row>
        <row r="353">
          <cell r="S353" t="str">
            <v>OPERAÇÕES REMUNERAÇÃO BASE</v>
          </cell>
        </row>
        <row r="354">
          <cell r="S354" t="str">
            <v>OPERAÇÕES REMUNERAÇÃO BASE</v>
          </cell>
        </row>
        <row r="355">
          <cell r="S355" t="str">
            <v>OPERAÇÕES REMUNERAÇÃO BASE</v>
          </cell>
        </row>
        <row r="356">
          <cell r="S356" t="str">
            <v>OPERAÇÕES REMUNERAÇÃO BASE</v>
          </cell>
        </row>
        <row r="357">
          <cell r="S357" t="str">
            <v>OPERAÇÕES REMUNERAÇÃO BASE</v>
          </cell>
        </row>
        <row r="358">
          <cell r="S358" t="str">
            <v>OPERAÇÕES REMUNERAÇÃO BASE</v>
          </cell>
        </row>
        <row r="359">
          <cell r="S359" t="str">
            <v>OPERAÇÕES REMUNERAÇÃO BASE</v>
          </cell>
        </row>
        <row r="360">
          <cell r="S360" t="str">
            <v>OPERAÇÕES REMUNERAÇÃO BASE</v>
          </cell>
        </row>
        <row r="361">
          <cell r="S361" t="str">
            <v>OPERAÇÕES REMUNERAÇÃO BASE</v>
          </cell>
        </row>
        <row r="362">
          <cell r="S362" t="str">
            <v>OPERAÇÕES REMUNERAÇÃO BASE</v>
          </cell>
        </row>
        <row r="363">
          <cell r="S363" t="str">
            <v>OPERAÇÕES REMUNERAÇÃO BASE</v>
          </cell>
        </row>
        <row r="364">
          <cell r="S364" t="str">
            <v>OPERAÇÕES REMUNERAÇÃO BASE</v>
          </cell>
        </row>
        <row r="365">
          <cell r="S365" t="str">
            <v>OPERAÇÕES REMUNERAÇÃO BASE</v>
          </cell>
        </row>
        <row r="366">
          <cell r="S366" t="str">
            <v>OPERAÇÕES REMUNERAÇÃO BASE</v>
          </cell>
        </row>
        <row r="367">
          <cell r="S367" t="str">
            <v>OPERAÇÕES REMUNERAÇÃO BASE</v>
          </cell>
        </row>
        <row r="368">
          <cell r="S368" t="str">
            <v>OPERAÇÕES REMUNERAÇÃO BASE</v>
          </cell>
        </row>
        <row r="369">
          <cell r="S369" t="str">
            <v>OPERAÇÕES REMUNERAÇÃO BASE</v>
          </cell>
        </row>
        <row r="370">
          <cell r="S370" t="str">
            <v>OPERAÇÕES REMUNERAÇÃO BASE</v>
          </cell>
        </row>
        <row r="371">
          <cell r="S371" t="str">
            <v>OPERAÇÕES REMUNERAÇÃO BASE</v>
          </cell>
        </row>
        <row r="372">
          <cell r="S372" t="str">
            <v>EMPREENDIMENTOS REMUNERAÇÃO BASE</v>
          </cell>
        </row>
        <row r="373">
          <cell r="S373" t="str">
            <v>OPERAÇÕES REMUNERAÇÃO BASE</v>
          </cell>
        </row>
        <row r="374">
          <cell r="S374" t="str">
            <v>ADMINISTRATIVA REMUNERAÇÃO BASE</v>
          </cell>
        </row>
        <row r="375">
          <cell r="S375" t="str">
            <v>EMPREENDIMENTOS FÉRIAS, ABONO FÉRIAS E FÉRIAS INDENIZADAS</v>
          </cell>
        </row>
        <row r="376">
          <cell r="S376" t="str">
            <v>EMPREENDIMENTOS FÉRIAS, ABONO FÉRIAS E FÉRIAS INDENIZADAS</v>
          </cell>
        </row>
        <row r="377">
          <cell r="S377" t="str">
            <v>EMPREENDIMENTOS FÉRIAS, ABONO FÉRIAS E FÉRIAS INDENIZADAS</v>
          </cell>
        </row>
        <row r="378">
          <cell r="S378" t="str">
            <v>EMPREENDIMENTOS FÉRIAS, ABONO FÉRIAS E FÉRIAS INDENIZADAS</v>
          </cell>
        </row>
        <row r="379">
          <cell r="S379" t="str">
            <v>OPERAÇÕES FÉRIAS, ABONO FÉRIAS E FÉRIAS INDENIZADAS</v>
          </cell>
        </row>
        <row r="380">
          <cell r="S380" t="str">
            <v>OPERAÇÕES FÉRIAS, ABONO FÉRIAS E FÉRIAS INDENIZADAS</v>
          </cell>
        </row>
        <row r="381">
          <cell r="S381" t="str">
            <v>OPERAÇÕES FÉRIAS, ABONO FÉRIAS E FÉRIAS INDENIZADAS</v>
          </cell>
        </row>
        <row r="382">
          <cell r="S382" t="str">
            <v>OPERAÇÕES FÉRIAS, ABONO FÉRIAS E FÉRIAS INDENIZADAS</v>
          </cell>
        </row>
        <row r="383">
          <cell r="S383" t="str">
            <v>OPERAÇÕES FÉRIAS, ABONO FÉRIAS E FÉRIAS INDENIZADAS</v>
          </cell>
        </row>
        <row r="384">
          <cell r="S384" t="str">
            <v>OPERAÇÕES FÉRIAS, ABONO FÉRIAS E FÉRIAS INDENIZADAS</v>
          </cell>
        </row>
        <row r="385">
          <cell r="S385" t="str">
            <v>OPERAÇÕES FÉRIAS, ABONO FÉRIAS E FÉRIAS INDENIZADAS</v>
          </cell>
        </row>
        <row r="386">
          <cell r="S386" t="str">
            <v>OPERAÇÕES FÉRIAS, ABONO FÉRIAS E FÉRIAS INDENIZADAS</v>
          </cell>
        </row>
        <row r="387">
          <cell r="S387" t="str">
            <v>OPERAÇÕES FÉRIAS, ABONO FÉRIAS E FÉRIAS INDENIZADAS</v>
          </cell>
        </row>
        <row r="388">
          <cell r="S388" t="str">
            <v>OPERAÇÕES FÉRIAS, ABONO FÉRIAS E FÉRIAS INDENIZADAS</v>
          </cell>
        </row>
        <row r="389">
          <cell r="S389" t="str">
            <v>OPERAÇÕES FÉRIAS, ABONO FÉRIAS E FÉRIAS INDENIZADAS</v>
          </cell>
        </row>
        <row r="390">
          <cell r="S390" t="str">
            <v>OPERAÇÕES FÉRIAS, ABONO FÉRIAS E FÉRIAS INDENIZADAS</v>
          </cell>
        </row>
        <row r="391">
          <cell r="S391" t="str">
            <v>OPERAÇÕES FÉRIAS, ABONO FÉRIAS E FÉRIAS INDENIZADAS</v>
          </cell>
        </row>
        <row r="392">
          <cell r="S392" t="str">
            <v>OPERAÇÕES FÉRIAS, ABONO FÉRIAS E FÉRIAS INDENIZADAS</v>
          </cell>
        </row>
        <row r="393">
          <cell r="S393" t="str">
            <v>EMPREENDIMENTOS GRATIFICAÇÃO DE FÉRIAS</v>
          </cell>
        </row>
        <row r="394">
          <cell r="S394" t="str">
            <v>EMPREENDIMENTOS GRATIFICAÇÃO DE FÉRIAS</v>
          </cell>
        </row>
        <row r="395">
          <cell r="S395" t="str">
            <v>EMPREENDIMENTOS GRATIFICAÇÃO DE FÉRIAS</v>
          </cell>
        </row>
        <row r="396">
          <cell r="S396" t="str">
            <v>EMPREENDIMENTOS GRATIFICAÇÃO DE FÉRIAS</v>
          </cell>
        </row>
        <row r="397">
          <cell r="S397" t="str">
            <v>OPERAÇÕES GRATIFICAÇÃO DE FÉRIAS</v>
          </cell>
        </row>
        <row r="398">
          <cell r="S398" t="str">
            <v>OPERAÇÕES GRATIFICAÇÃO DE FÉRIAS</v>
          </cell>
        </row>
        <row r="399">
          <cell r="S399" t="str">
            <v>OPERAÇÕES GRATIFICAÇÃO DE FÉRIAS</v>
          </cell>
        </row>
        <row r="400">
          <cell r="S400" t="str">
            <v>OPERAÇÕES GRATIFICAÇÃO DE FÉRIAS</v>
          </cell>
        </row>
        <row r="401">
          <cell r="S401" t="str">
            <v>OPERAÇÕES GRATIFICAÇÃO DE FÉRIAS</v>
          </cell>
        </row>
        <row r="402">
          <cell r="S402" t="str">
            <v>OPERAÇÕES GRATIFICAÇÃO DE FÉRIAS</v>
          </cell>
        </row>
        <row r="403">
          <cell r="S403" t="str">
            <v>OPERAÇÕES GRATIFICAÇÃO DE FÉRIAS</v>
          </cell>
        </row>
        <row r="404">
          <cell r="S404" t="str">
            <v>OPERAÇÕES GRATIFICAÇÃO DE FÉRIAS</v>
          </cell>
        </row>
        <row r="405">
          <cell r="S405" t="str">
            <v>OPERAÇÕES GRATIFICAÇÃO DE FÉRIAS</v>
          </cell>
        </row>
        <row r="406">
          <cell r="S406" t="str">
            <v>OPERAÇÕES GRATIFICAÇÃO DE FÉRIAS</v>
          </cell>
        </row>
        <row r="407">
          <cell r="S407" t="str">
            <v>OPERAÇÕES GRATIFICAÇÃO DE FÉRIAS</v>
          </cell>
        </row>
        <row r="408">
          <cell r="S408" t="str">
            <v>OPERAÇÕES GRATIFICAÇÃO DE FÉRIAS</v>
          </cell>
        </row>
        <row r="409">
          <cell r="S409" t="str">
            <v>OPERAÇÕES GRATIFICAÇÃO DE FÉRIAS</v>
          </cell>
        </row>
        <row r="410">
          <cell r="S410" t="str">
            <v>OPERAÇÕES GRATIFICAÇÃO DE FÉRIAS</v>
          </cell>
        </row>
        <row r="411">
          <cell r="S411" t="str">
            <v>EMPREENDIMENTOS 13º SALÁRIO</v>
          </cell>
        </row>
        <row r="412">
          <cell r="S412" t="str">
            <v>EMPREENDIMENTOS 13º SALÁRIO</v>
          </cell>
        </row>
        <row r="413">
          <cell r="S413" t="str">
            <v>EMPREENDIMENTOS 13º SALÁRIO</v>
          </cell>
        </row>
        <row r="414">
          <cell r="S414" t="str">
            <v>EMPREENDIMENTOS 13º SALÁRIO</v>
          </cell>
        </row>
        <row r="415">
          <cell r="S415" t="str">
            <v>OPERAÇÕES 13º SALÁRIO</v>
          </cell>
        </row>
        <row r="416">
          <cell r="S416" t="str">
            <v>OPERAÇÕES 13º SALÁRIO</v>
          </cell>
        </row>
        <row r="417">
          <cell r="S417" t="str">
            <v>OPERAÇÕES 13º SALÁRIO</v>
          </cell>
        </row>
        <row r="418">
          <cell r="S418" t="str">
            <v>OPERAÇÕES 13º SALÁRIO</v>
          </cell>
        </row>
        <row r="419">
          <cell r="S419" t="str">
            <v>OPERAÇÕES 13º SALÁRIO</v>
          </cell>
        </row>
        <row r="420">
          <cell r="S420" t="str">
            <v>OPERAÇÕES 13º SALÁRIO</v>
          </cell>
        </row>
        <row r="421">
          <cell r="S421" t="str">
            <v>OPERAÇÕES 13º SALÁRIO</v>
          </cell>
        </row>
        <row r="422">
          <cell r="S422" t="str">
            <v>OPERAÇÕES 13º SALÁRIO</v>
          </cell>
        </row>
        <row r="423">
          <cell r="S423" t="str">
            <v>OPERAÇÕES 13º SALÁRIO</v>
          </cell>
        </row>
        <row r="424">
          <cell r="S424" t="str">
            <v>OPERAÇÕES 13º SALÁRIO</v>
          </cell>
        </row>
        <row r="425">
          <cell r="S425" t="str">
            <v>OPERAÇÕES 13º SALÁRIO</v>
          </cell>
        </row>
        <row r="426">
          <cell r="S426" t="str">
            <v>OPERAÇÕES 13º SALÁRIO</v>
          </cell>
        </row>
        <row r="427">
          <cell r="S427" t="str">
            <v>OPERAÇÕES 13º SALÁRIO</v>
          </cell>
        </row>
        <row r="428">
          <cell r="S428" t="str">
            <v>OPERAÇÕES 13º SALÁRIO</v>
          </cell>
        </row>
        <row r="429">
          <cell r="S429" t="str">
            <v>OPERAÇÕES 13º SALÁRIO</v>
          </cell>
        </row>
        <row r="430">
          <cell r="S430" t="str">
            <v>OPERAÇÕES 13º SALÁRIO</v>
          </cell>
        </row>
        <row r="431">
          <cell r="S431" t="str">
            <v>OPERAÇÕES 13º SALÁRIO</v>
          </cell>
        </row>
        <row r="432">
          <cell r="S432" t="str">
            <v>OPERAÇÕES 13º SALÁRIO</v>
          </cell>
        </row>
        <row r="433">
          <cell r="S433" t="str">
            <v>OPERAÇÕES 13º SALÁRIO</v>
          </cell>
        </row>
        <row r="434">
          <cell r="S434" t="str">
            <v>OPERAÇÕES 13º SALÁRIO</v>
          </cell>
        </row>
        <row r="435">
          <cell r="S435" t="str">
            <v>OPERAÇÕES 13º SALÁRIO</v>
          </cell>
        </row>
        <row r="436">
          <cell r="S436" t="str">
            <v>OPERAÇÕES 13º SALÁRIO</v>
          </cell>
        </row>
        <row r="437">
          <cell r="S437" t="str">
            <v>OPERAÇÕES 13º SALÁRIO</v>
          </cell>
        </row>
        <row r="438">
          <cell r="S438" t="str">
            <v>OPERAÇÕES 13º SALÁRIO</v>
          </cell>
        </row>
        <row r="439">
          <cell r="S439" t="str">
            <v>OPERAÇÕES 13º SALÁRIO</v>
          </cell>
        </row>
        <row r="440">
          <cell r="S440" t="str">
            <v>OPERAÇÕES 13º SALÁRIO</v>
          </cell>
        </row>
        <row r="441">
          <cell r="S441" t="str">
            <v>OPERAÇÕES 13º SALÁRIO</v>
          </cell>
        </row>
        <row r="442">
          <cell r="S442" t="str">
            <v>OPERAÇÕES 13º SALÁRIO</v>
          </cell>
        </row>
        <row r="443">
          <cell r="S443" t="str">
            <v>OPERAÇÕES 13º SALÁRIO</v>
          </cell>
        </row>
        <row r="444">
          <cell r="S444" t="str">
            <v>OPERAÇÕES 13º SALÁRIO</v>
          </cell>
        </row>
        <row r="445">
          <cell r="S445" t="str">
            <v>OPERAÇÕES 13º SALÁRIO</v>
          </cell>
        </row>
        <row r="446">
          <cell r="S446" t="str">
            <v>OPERAÇÕES 13º SALÁRIO</v>
          </cell>
        </row>
        <row r="447">
          <cell r="S447" t="str">
            <v>OPERAÇÕES 13º SALÁRIO</v>
          </cell>
        </row>
        <row r="448">
          <cell r="S448" t="str">
            <v>OPERAÇÕES 13º SALÁRIO</v>
          </cell>
        </row>
        <row r="449">
          <cell r="S449" t="str">
            <v>OPERAÇÕES 13º SALÁRIO</v>
          </cell>
        </row>
        <row r="450">
          <cell r="S450" t="str">
            <v>EMPREENDIMENTOS INSS SOBRE 13º SALÁRIO E FÉRIAS</v>
          </cell>
        </row>
        <row r="451">
          <cell r="S451" t="str">
            <v>EMPREENDIMENTOS INSS SOBRE 13º SALÁRIO E FÉRIAS</v>
          </cell>
        </row>
        <row r="452">
          <cell r="S452" t="str">
            <v>EMPREENDIMENTOS INSS SOBRE 13º SALÁRIO E FÉRIAS</v>
          </cell>
        </row>
        <row r="453">
          <cell r="S453" t="str">
            <v>EMPREENDIMENTOS INSS SOBRE 13º SALÁRIO E FÉRIAS</v>
          </cell>
        </row>
        <row r="454">
          <cell r="S454" t="str">
            <v>OPERAÇÕES INSS SOBRE 13º SALÁRIO E FÉRIAS</v>
          </cell>
        </row>
        <row r="455">
          <cell r="S455" t="str">
            <v>OPERAÇÕES INSS SOBRE 13º SALÁRIO E FÉRIAS</v>
          </cell>
        </row>
        <row r="456">
          <cell r="S456" t="str">
            <v>OPERAÇÕES INSS SOBRE 13º SALÁRIO E FÉRIAS</v>
          </cell>
        </row>
        <row r="457">
          <cell r="S457" t="str">
            <v>OPERAÇÕES INSS SOBRE 13º SALÁRIO E FÉRIAS</v>
          </cell>
        </row>
        <row r="458">
          <cell r="S458" t="str">
            <v>OPERAÇÕES INSS SOBRE 13º SALÁRIO E FÉRIAS</v>
          </cell>
        </row>
        <row r="459">
          <cell r="S459" t="str">
            <v>OPERAÇÕES INSS SOBRE 13º SALÁRIO E FÉRIAS</v>
          </cell>
        </row>
        <row r="460">
          <cell r="S460" t="str">
            <v>OPERAÇÕES INSS SOBRE 13º SALÁRIO E FÉRIAS</v>
          </cell>
        </row>
        <row r="461">
          <cell r="S461" t="str">
            <v>OPERAÇÕES INSS SOBRE 13º SALÁRIO E FÉRIAS</v>
          </cell>
        </row>
        <row r="462">
          <cell r="S462" t="str">
            <v>OPERAÇÕES INSS SOBRE 13º SALÁRIO E FÉRIAS</v>
          </cell>
        </row>
        <row r="463">
          <cell r="S463" t="str">
            <v>OPERAÇÕES INSS SOBRE 13º SALÁRIO E FÉRIAS</v>
          </cell>
        </row>
        <row r="464">
          <cell r="S464" t="str">
            <v>OPERAÇÕES INSS SOBRE 13º SALÁRIO E FÉRIAS</v>
          </cell>
        </row>
        <row r="465">
          <cell r="S465" t="str">
            <v>OPERAÇÕES INSS SOBRE 13º SALÁRIO E FÉRIAS</v>
          </cell>
        </row>
        <row r="466">
          <cell r="S466" t="str">
            <v>OPERAÇÕES INSS SOBRE 13º SALÁRIO E FÉRIAS</v>
          </cell>
        </row>
        <row r="467">
          <cell r="S467" t="str">
            <v>OPERAÇÕES INSS SOBRE 13º SALÁRIO E FÉRIAS</v>
          </cell>
        </row>
        <row r="468">
          <cell r="S468" t="str">
            <v>EMPREENDIMENTOS FGTS SOBRE 13º SALÁRIO E FÉRIAS</v>
          </cell>
        </row>
        <row r="469">
          <cell r="S469" t="str">
            <v>EMPREENDIMENTOS FGTS SOBRE 13º SALÁRIO E FÉRIAS</v>
          </cell>
        </row>
        <row r="470">
          <cell r="S470" t="str">
            <v>EMPREENDIMENTOS FGTS SOBRE 13º SALÁRIO E FÉRIAS</v>
          </cell>
        </row>
        <row r="471">
          <cell r="S471" t="str">
            <v>EMPREENDIMENTOS FGTS SOBRE 13º SALÁRIO E FÉRIAS</v>
          </cell>
        </row>
        <row r="472">
          <cell r="S472" t="str">
            <v>OPERAÇÕES FGTS SOBRE 13º SALÁRIO E FÉRIAS</v>
          </cell>
        </row>
        <row r="473">
          <cell r="S473" t="str">
            <v>OPERAÇÕES FGTS SOBRE 13º SALÁRIO E FÉRIAS</v>
          </cell>
        </row>
        <row r="474">
          <cell r="S474" t="str">
            <v>OPERAÇÕES FGTS SOBRE 13º SALÁRIO E FÉRIAS</v>
          </cell>
        </row>
        <row r="475">
          <cell r="S475" t="str">
            <v>OPERAÇÕES FGTS SOBRE 13º SALÁRIO E FÉRIAS</v>
          </cell>
        </row>
        <row r="476">
          <cell r="S476" t="str">
            <v>OPERAÇÕES FGTS SOBRE 13º SALÁRIO E FÉRIAS</v>
          </cell>
        </row>
        <row r="477">
          <cell r="S477" t="str">
            <v>OPERAÇÕES FGTS SOBRE 13º SALÁRIO E FÉRIAS</v>
          </cell>
        </row>
        <row r="478">
          <cell r="S478" t="str">
            <v>OPERAÇÕES FGTS SOBRE 13º SALÁRIO E FÉRIAS</v>
          </cell>
        </row>
        <row r="479">
          <cell r="S479" t="str">
            <v>OPERAÇÕES FGTS SOBRE 13º SALÁRIO E FÉRIAS</v>
          </cell>
        </row>
        <row r="480">
          <cell r="S480" t="str">
            <v>OPERAÇÕES FGTS SOBRE 13º SALÁRIO E FÉRIAS</v>
          </cell>
        </row>
        <row r="481">
          <cell r="S481" t="str">
            <v>OPERAÇÕES FGTS SOBRE 13º SALÁRIO E FÉRIAS</v>
          </cell>
        </row>
        <row r="482">
          <cell r="S482" t="str">
            <v>OPERAÇÕES FGTS SOBRE 13º SALÁRIO E FÉRIAS</v>
          </cell>
        </row>
        <row r="483">
          <cell r="S483" t="str">
            <v>OPERAÇÕES FGTS SOBRE 13º SALÁRIO E FÉRIAS</v>
          </cell>
        </row>
        <row r="484">
          <cell r="S484" t="str">
            <v>OPERAÇÕES FGTS SOBRE 13º SALÁRIO E FÉRIAS</v>
          </cell>
        </row>
        <row r="485">
          <cell r="S485" t="str">
            <v>OPERAÇÕES FGTS SOBRE 13º SALÁRIO E FÉRIAS</v>
          </cell>
        </row>
        <row r="486">
          <cell r="S486" t="str">
            <v>EMPREENDIMENTOS INSS SOBRE 13º SALÁRIO E FÉRIAS</v>
          </cell>
        </row>
        <row r="487">
          <cell r="S487" t="str">
            <v>EMPREENDIMENTOS INSS SOBRE 13º SALÁRIO E FÉRIAS</v>
          </cell>
        </row>
        <row r="488">
          <cell r="S488" t="str">
            <v>EMPREENDIMENTOS INSS SOBRE 13º SALÁRIO E FÉRIAS</v>
          </cell>
        </row>
        <row r="489">
          <cell r="S489" t="str">
            <v>EMPREENDIMENTOS INSS SOBRE 13º SALÁRIO E FÉRIAS</v>
          </cell>
        </row>
        <row r="490">
          <cell r="S490" t="str">
            <v>OPERAÇÕES INSS SOBRE 13º SALÁRIO E FÉRIAS</v>
          </cell>
        </row>
        <row r="491">
          <cell r="S491" t="str">
            <v>OPERAÇÕES INSS SOBRE 13º SALÁRIO E FÉRIAS</v>
          </cell>
        </row>
        <row r="492">
          <cell r="S492" t="str">
            <v>OPERAÇÕES INSS SOBRE 13º SALÁRIO E FÉRIAS</v>
          </cell>
        </row>
        <row r="493">
          <cell r="S493" t="str">
            <v>OPERAÇÕES INSS SOBRE 13º SALÁRIO E FÉRIAS</v>
          </cell>
        </row>
        <row r="494">
          <cell r="S494" t="str">
            <v>OPERAÇÕES INSS SOBRE 13º SALÁRIO E FÉRIAS</v>
          </cell>
        </row>
        <row r="495">
          <cell r="S495" t="str">
            <v>OPERAÇÕES INSS SOBRE 13º SALÁRIO E FÉRIAS</v>
          </cell>
        </row>
        <row r="496">
          <cell r="S496" t="str">
            <v>OPERAÇÕES INSS SOBRE 13º SALÁRIO E FÉRIAS</v>
          </cell>
        </row>
        <row r="497">
          <cell r="S497" t="str">
            <v>OPERAÇÕES INSS SOBRE 13º SALÁRIO E FÉRIAS</v>
          </cell>
        </row>
        <row r="498">
          <cell r="S498" t="str">
            <v>OPERAÇÕES INSS SOBRE 13º SALÁRIO E FÉRIAS</v>
          </cell>
        </row>
        <row r="499">
          <cell r="S499" t="str">
            <v>OPERAÇÕES INSS SOBRE 13º SALÁRIO E FÉRIAS</v>
          </cell>
        </row>
        <row r="500">
          <cell r="S500" t="str">
            <v>OPERAÇÕES INSS SOBRE 13º SALÁRIO E FÉRIAS</v>
          </cell>
        </row>
        <row r="501">
          <cell r="S501" t="str">
            <v>OPERAÇÕES INSS SOBRE 13º SALÁRIO E FÉRIAS</v>
          </cell>
        </row>
        <row r="502">
          <cell r="S502" t="str">
            <v>OPERAÇÕES INSS SOBRE 13º SALÁRIO E FÉRIAS</v>
          </cell>
        </row>
        <row r="503">
          <cell r="S503" t="str">
            <v>OPERAÇÕES INSS SOBRE 13º SALÁRIO E FÉRIAS</v>
          </cell>
        </row>
        <row r="504">
          <cell r="S504" t="str">
            <v>OPERAÇÕES INSS SOBRE 13º SALÁRIO E FÉRIAS</v>
          </cell>
        </row>
        <row r="505">
          <cell r="S505" t="str">
            <v>OPERAÇÕES INSS SOBRE 13º SALÁRIO E FÉRIAS</v>
          </cell>
        </row>
        <row r="506">
          <cell r="S506" t="str">
            <v>OPERAÇÕES INSS SOBRE 13º SALÁRIO E FÉRIAS</v>
          </cell>
        </row>
        <row r="507">
          <cell r="S507" t="str">
            <v>OPERAÇÕES INSS SOBRE 13º SALÁRIO E FÉRIAS</v>
          </cell>
        </row>
        <row r="508">
          <cell r="S508" t="str">
            <v>OPERAÇÕES INSS SOBRE 13º SALÁRIO E FÉRIAS</v>
          </cell>
        </row>
        <row r="509">
          <cell r="S509" t="str">
            <v>OPERAÇÕES INSS SOBRE 13º SALÁRIO E FÉRIAS</v>
          </cell>
        </row>
        <row r="510">
          <cell r="S510" t="str">
            <v>OPERAÇÕES INSS SOBRE 13º SALÁRIO E FÉRIAS</v>
          </cell>
        </row>
        <row r="511">
          <cell r="S511" t="str">
            <v>OPERAÇÕES INSS SOBRE 13º SALÁRIO E FÉRIAS</v>
          </cell>
        </row>
        <row r="512">
          <cell r="S512" t="str">
            <v>OPERAÇÕES INSS SOBRE 13º SALÁRIO E FÉRIAS</v>
          </cell>
        </row>
        <row r="513">
          <cell r="S513" t="str">
            <v>OPERAÇÕES INSS SOBRE 13º SALÁRIO E FÉRIAS</v>
          </cell>
        </row>
        <row r="514">
          <cell r="S514" t="str">
            <v>OPERAÇÕES INSS SOBRE 13º SALÁRIO E FÉRIAS</v>
          </cell>
        </row>
        <row r="515">
          <cell r="S515" t="str">
            <v>OPERAÇÕES INSS SOBRE 13º SALÁRIO E FÉRIAS</v>
          </cell>
        </row>
        <row r="516">
          <cell r="S516" t="str">
            <v>OPERAÇÕES INSS SOBRE 13º SALÁRIO E FÉRIAS</v>
          </cell>
        </row>
        <row r="517">
          <cell r="S517" t="str">
            <v>OPERAÇÕES INSS SOBRE 13º SALÁRIO E FÉRIAS</v>
          </cell>
        </row>
        <row r="518">
          <cell r="S518" t="str">
            <v>OPERAÇÕES INSS SOBRE 13º SALÁRIO E FÉRIAS</v>
          </cell>
        </row>
        <row r="519">
          <cell r="S519" t="str">
            <v>OPERAÇÕES INSS SOBRE 13º SALÁRIO E FÉRIAS</v>
          </cell>
        </row>
        <row r="520">
          <cell r="S520" t="str">
            <v>OPERAÇÕES INSS SOBRE 13º SALÁRIO E FÉRIAS</v>
          </cell>
        </row>
        <row r="521">
          <cell r="S521" t="str">
            <v>OPERAÇÕES INSS SOBRE 13º SALÁRIO E FÉRIAS</v>
          </cell>
        </row>
        <row r="522">
          <cell r="S522" t="str">
            <v>OPERAÇÕES INSS SOBRE 13º SALÁRIO E FÉRIAS</v>
          </cell>
        </row>
        <row r="523">
          <cell r="S523" t="str">
            <v>OPERAÇÕES INSS SOBRE 13º SALÁRIO E FÉRIAS</v>
          </cell>
        </row>
        <row r="524">
          <cell r="S524" t="str">
            <v>OPERAÇÕES INSS SOBRE 13º SALÁRIO E FÉRIAS</v>
          </cell>
        </row>
        <row r="525">
          <cell r="S525" t="str">
            <v>EMPREENDIMENTOS FGTS SOBRE 13º SALÁRIO E FÉRIAS</v>
          </cell>
        </row>
        <row r="526">
          <cell r="S526" t="str">
            <v>EMPREENDIMENTOS FGTS SOBRE 13º SALÁRIO E FÉRIAS</v>
          </cell>
        </row>
        <row r="527">
          <cell r="S527" t="str">
            <v>EMPREENDIMENTOS FGTS SOBRE 13º SALÁRIO E FÉRIAS</v>
          </cell>
        </row>
        <row r="528">
          <cell r="S528" t="str">
            <v>EMPREENDIMENTOS FGTS SOBRE 13º SALÁRIO E FÉRIAS</v>
          </cell>
        </row>
        <row r="529">
          <cell r="S529" t="str">
            <v>OPERAÇÕES FGTS SOBRE 13º SALÁRIO E FÉRIAS</v>
          </cell>
        </row>
        <row r="530">
          <cell r="S530" t="str">
            <v>OPERAÇÕES FGTS SOBRE 13º SALÁRIO E FÉRIAS</v>
          </cell>
        </row>
        <row r="531">
          <cell r="S531" t="str">
            <v>OPERAÇÕES FGTS SOBRE 13º SALÁRIO E FÉRIAS</v>
          </cell>
        </row>
        <row r="532">
          <cell r="S532" t="str">
            <v>OPERAÇÕES FGTS SOBRE 13º SALÁRIO E FÉRIAS</v>
          </cell>
        </row>
        <row r="533">
          <cell r="S533" t="str">
            <v>OPERAÇÕES FGTS SOBRE 13º SALÁRIO E FÉRIAS</v>
          </cell>
        </row>
        <row r="534">
          <cell r="S534" t="str">
            <v>OPERAÇÕES FGTS SOBRE 13º SALÁRIO E FÉRIAS</v>
          </cell>
        </row>
        <row r="535">
          <cell r="S535" t="str">
            <v>OPERAÇÕES FGTS SOBRE 13º SALÁRIO E FÉRIAS</v>
          </cell>
        </row>
        <row r="536">
          <cell r="S536" t="str">
            <v>OPERAÇÕES FGTS SOBRE 13º SALÁRIO E FÉRIAS</v>
          </cell>
        </row>
        <row r="537">
          <cell r="S537" t="str">
            <v>OPERAÇÕES FGTS SOBRE 13º SALÁRIO E FÉRIAS</v>
          </cell>
        </row>
        <row r="538">
          <cell r="S538" t="str">
            <v>OPERAÇÕES FGTS SOBRE 13º SALÁRIO E FÉRIAS</v>
          </cell>
        </row>
        <row r="539">
          <cell r="S539" t="str">
            <v>OPERAÇÕES FGTS SOBRE 13º SALÁRIO E FÉRIAS</v>
          </cell>
        </row>
        <row r="540">
          <cell r="S540" t="str">
            <v>OPERAÇÕES FGTS SOBRE 13º SALÁRIO E FÉRIAS</v>
          </cell>
        </row>
        <row r="541">
          <cell r="S541" t="str">
            <v>OPERAÇÕES FGTS SOBRE 13º SALÁRIO E FÉRIAS</v>
          </cell>
        </row>
        <row r="542">
          <cell r="S542" t="str">
            <v>OPERAÇÕES FGTS SOBRE 13º SALÁRIO E FÉRIAS</v>
          </cell>
        </row>
        <row r="543">
          <cell r="S543" t="str">
            <v>OPERAÇÕES FGTS SOBRE 13º SALÁRIO E FÉRIAS</v>
          </cell>
        </row>
        <row r="544">
          <cell r="S544" t="str">
            <v>OPERAÇÕES FGTS SOBRE 13º SALÁRIO E FÉRIAS</v>
          </cell>
        </row>
        <row r="545">
          <cell r="S545" t="str">
            <v>OPERAÇÕES FGTS SOBRE 13º SALÁRIO E FÉRIAS</v>
          </cell>
        </row>
        <row r="546">
          <cell r="S546" t="str">
            <v>OPERAÇÕES FGTS SOBRE 13º SALÁRIO E FÉRIAS</v>
          </cell>
        </row>
        <row r="547">
          <cell r="S547" t="str">
            <v>OPERAÇÕES FGTS SOBRE 13º SALÁRIO E FÉRIAS</v>
          </cell>
        </row>
        <row r="548">
          <cell r="S548" t="str">
            <v>OPERAÇÕES FGTS SOBRE 13º SALÁRIO E FÉRIAS</v>
          </cell>
        </row>
        <row r="549">
          <cell r="S549" t="str">
            <v>OPERAÇÕES FGTS SOBRE 13º SALÁRIO E FÉRIAS</v>
          </cell>
        </row>
        <row r="550">
          <cell r="S550" t="str">
            <v>OPERAÇÕES FGTS SOBRE 13º SALÁRIO E FÉRIAS</v>
          </cell>
        </row>
        <row r="551">
          <cell r="S551" t="str">
            <v>OPERAÇÕES FGTS SOBRE 13º SALÁRIO E FÉRIAS</v>
          </cell>
        </row>
        <row r="552">
          <cell r="S552" t="str">
            <v>OPERAÇÕES FGTS SOBRE 13º SALÁRIO E FÉRIAS</v>
          </cell>
        </row>
        <row r="553">
          <cell r="S553" t="str">
            <v>OPERAÇÕES FGTS SOBRE 13º SALÁRIO E FÉRIAS</v>
          </cell>
        </row>
        <row r="554">
          <cell r="S554" t="str">
            <v>OPERAÇÕES FGTS SOBRE 13º SALÁRIO E FÉRIAS</v>
          </cell>
        </row>
        <row r="555">
          <cell r="S555" t="str">
            <v>OPERAÇÕES FGTS SOBRE 13º SALÁRIO E FÉRIAS</v>
          </cell>
        </row>
        <row r="556">
          <cell r="S556" t="str">
            <v>OPERAÇÕES FGTS SOBRE 13º SALÁRIO E FÉRIAS</v>
          </cell>
        </row>
        <row r="557">
          <cell r="S557" t="str">
            <v>OPERAÇÕES FGTS SOBRE 13º SALÁRIO E FÉRIAS</v>
          </cell>
        </row>
        <row r="558">
          <cell r="S558" t="str">
            <v>OPERAÇÕES FGTS SOBRE 13º SALÁRIO E FÉRIAS</v>
          </cell>
        </row>
        <row r="559">
          <cell r="S559" t="str">
            <v>OPERAÇÕES FGTS SOBRE 13º SALÁRIO E FÉRIAS</v>
          </cell>
        </row>
        <row r="560">
          <cell r="S560" t="str">
            <v>OPERAÇÕES FGTS SOBRE 13º SALÁRIO E FÉRIAS</v>
          </cell>
        </row>
        <row r="561">
          <cell r="S561" t="str">
            <v>OPERAÇÕES FGTS SOBRE 13º SALÁRIO E FÉRIAS</v>
          </cell>
        </row>
        <row r="562">
          <cell r="S562" t="str">
            <v>OPERAÇÕES FGTS SOBRE 13º SALÁRIO E FÉRIAS</v>
          </cell>
        </row>
        <row r="563">
          <cell r="S563" t="str">
            <v>OPERAÇÕES FGTS SOBRE 13º SALÁRIO E FÉRIAS</v>
          </cell>
        </row>
        <row r="564">
          <cell r="S564" t="str">
            <v>EMPREENDIMENTOS PSAP SOBRE 13º SALÁRIO E FÉRIAS</v>
          </cell>
        </row>
        <row r="565">
          <cell r="S565" t="str">
            <v>EMPREENDIMENTOS PSAP SOBRE 13º SALÁRIO E FÉRIAS</v>
          </cell>
        </row>
        <row r="566">
          <cell r="S566" t="str">
            <v>EMPREENDIMENTOS PSAP SOBRE 13º SALÁRIO E FÉRIAS</v>
          </cell>
        </row>
        <row r="567">
          <cell r="S567" t="str">
            <v>EMPREENDIMENTOS PSAP SOBRE 13º SALÁRIO E FÉRIAS</v>
          </cell>
        </row>
        <row r="568">
          <cell r="S568" t="str">
            <v>OPERAÇÕES PSAP SOBRE 13º SALÁRIO E FÉRIAS</v>
          </cell>
        </row>
        <row r="569">
          <cell r="S569" t="str">
            <v>OPERAÇÕES PSAP SOBRE 13º SALÁRIO E FÉRIAS</v>
          </cell>
        </row>
        <row r="570">
          <cell r="S570" t="str">
            <v>OPERAÇÕES PSAP SOBRE 13º SALÁRIO E FÉRIAS</v>
          </cell>
        </row>
        <row r="571">
          <cell r="S571" t="str">
            <v>OPERAÇÕES PSAP SOBRE 13º SALÁRIO E FÉRIAS</v>
          </cell>
        </row>
        <row r="572">
          <cell r="S572" t="str">
            <v>OPERAÇÕES PSAP SOBRE 13º SALÁRIO E FÉRIAS</v>
          </cell>
        </row>
        <row r="573">
          <cell r="S573" t="str">
            <v>OPERAÇÕES PSAP SOBRE 13º SALÁRIO E FÉRIAS</v>
          </cell>
        </row>
        <row r="574">
          <cell r="S574" t="str">
            <v>OPERAÇÕES PSAP SOBRE 13º SALÁRIO E FÉRIAS</v>
          </cell>
        </row>
        <row r="575">
          <cell r="S575" t="str">
            <v>OPERAÇÕES PSAP SOBRE 13º SALÁRIO E FÉRIAS</v>
          </cell>
        </row>
        <row r="576">
          <cell r="S576" t="str">
            <v>OPERAÇÕES PSAP SOBRE 13º SALÁRIO E FÉRIAS</v>
          </cell>
        </row>
        <row r="577">
          <cell r="S577" t="str">
            <v>OPERAÇÕES PSAP SOBRE 13º SALÁRIO E FÉRIAS</v>
          </cell>
        </row>
        <row r="578">
          <cell r="S578" t="str">
            <v>OPERAÇÕES PSAP SOBRE 13º SALÁRIO E FÉRIAS</v>
          </cell>
        </row>
        <row r="579">
          <cell r="S579" t="str">
            <v>OPERAÇÕES PSAP SOBRE 13º SALÁRIO E FÉRIAS</v>
          </cell>
        </row>
        <row r="580">
          <cell r="S580" t="str">
            <v>EMPREENDIMENTOS PSAP SOBRE 13º SALÁRIO E FÉRIAS</v>
          </cell>
        </row>
        <row r="581">
          <cell r="S581" t="str">
            <v>EMPREENDIMENTOS PSAP SOBRE 13º SALÁRIO E FÉRIAS</v>
          </cell>
        </row>
        <row r="582">
          <cell r="S582" t="str">
            <v>EMPREENDIMENTOS PSAP SOBRE 13º SALÁRIO E FÉRIAS</v>
          </cell>
        </row>
        <row r="583">
          <cell r="S583" t="str">
            <v>EMPREENDIMENTOS PSAP SOBRE 13º SALÁRIO E FÉRIAS</v>
          </cell>
        </row>
        <row r="584">
          <cell r="S584" t="str">
            <v>OPERAÇÕES PSAP SOBRE 13º SALÁRIO E FÉRIAS</v>
          </cell>
        </row>
        <row r="585">
          <cell r="S585" t="str">
            <v>OPERAÇÕES PSAP SOBRE 13º SALÁRIO E FÉRIAS</v>
          </cell>
        </row>
        <row r="586">
          <cell r="S586" t="str">
            <v>OPERAÇÕES PSAP SOBRE 13º SALÁRIO E FÉRIAS</v>
          </cell>
        </row>
        <row r="587">
          <cell r="S587" t="str">
            <v>OPERAÇÕES PSAP SOBRE 13º SALÁRIO E FÉRIAS</v>
          </cell>
        </row>
        <row r="588">
          <cell r="S588" t="str">
            <v>OPERAÇÕES PSAP SOBRE 13º SALÁRIO E FÉRIAS</v>
          </cell>
        </row>
        <row r="589">
          <cell r="S589" t="str">
            <v>OPERAÇÕES PSAP SOBRE 13º SALÁRIO E FÉRIAS</v>
          </cell>
        </row>
        <row r="590">
          <cell r="S590" t="str">
            <v>OPERAÇÕES PSAP SOBRE 13º SALÁRIO E FÉRIAS</v>
          </cell>
        </row>
        <row r="591">
          <cell r="S591" t="str">
            <v>OPERAÇÕES PSAP SOBRE 13º SALÁRIO E FÉRIAS</v>
          </cell>
        </row>
        <row r="592">
          <cell r="S592" t="str">
            <v>OPERAÇÕES PSAP SOBRE 13º SALÁRIO E FÉRIAS</v>
          </cell>
        </row>
        <row r="593">
          <cell r="S593" t="str">
            <v>OPERAÇÕES PSAP SOBRE 13º SALÁRIO E FÉRIAS</v>
          </cell>
        </row>
        <row r="594">
          <cell r="S594" t="str">
            <v>OPERAÇÕES PSAP SOBRE 13º SALÁRIO E FÉRIAS</v>
          </cell>
        </row>
        <row r="595">
          <cell r="S595" t="str">
            <v>OPERAÇÕES PSAP SOBRE 13º SALÁRIO E FÉRIAS</v>
          </cell>
        </row>
        <row r="596">
          <cell r="S596" t="str">
            <v>EMPREENDIMENTOS INSS</v>
          </cell>
        </row>
        <row r="597">
          <cell r="S597" t="str">
            <v>EMPREENDIMENTOS INSS</v>
          </cell>
        </row>
        <row r="598">
          <cell r="S598" t="str">
            <v>EMPREENDIMENTOS INSS</v>
          </cell>
        </row>
        <row r="599">
          <cell r="S599" t="str">
            <v>EMPREENDIMENTOS INSS</v>
          </cell>
        </row>
        <row r="600">
          <cell r="S600" t="str">
            <v>OPERAÇÕES INSS</v>
          </cell>
        </row>
        <row r="601">
          <cell r="S601" t="str">
            <v>OPERAÇÕES INSS</v>
          </cell>
        </row>
        <row r="602">
          <cell r="S602" t="str">
            <v>OPERAÇÕES INSS</v>
          </cell>
        </row>
        <row r="603">
          <cell r="S603" t="str">
            <v>OPERAÇÕES INSS</v>
          </cell>
        </row>
        <row r="604">
          <cell r="S604" t="str">
            <v>OPERAÇÕES INSS</v>
          </cell>
        </row>
        <row r="605">
          <cell r="S605" t="str">
            <v>OPERAÇÕES INSS</v>
          </cell>
        </row>
        <row r="606">
          <cell r="S606" t="str">
            <v>OPERAÇÕES INSS</v>
          </cell>
        </row>
        <row r="607">
          <cell r="S607" t="str">
            <v>OPERAÇÕES INSS</v>
          </cell>
        </row>
        <row r="608">
          <cell r="S608" t="str">
            <v>OPERAÇÕES INSS</v>
          </cell>
        </row>
        <row r="609">
          <cell r="S609" t="str">
            <v>OPERAÇÕES INSS</v>
          </cell>
        </row>
        <row r="610">
          <cell r="S610" t="str">
            <v>OPERAÇÕES INSS</v>
          </cell>
        </row>
        <row r="611">
          <cell r="S611" t="str">
            <v>OPERAÇÕES INSS</v>
          </cell>
        </row>
        <row r="612">
          <cell r="S612" t="str">
            <v>OPERAÇÕES INSS</v>
          </cell>
        </row>
        <row r="613">
          <cell r="S613" t="str">
            <v>OPERAÇÕES INSS</v>
          </cell>
        </row>
        <row r="614">
          <cell r="S614" t="str">
            <v>OPERAÇÕES INSS</v>
          </cell>
        </row>
        <row r="615">
          <cell r="S615" t="str">
            <v>OPERAÇÕES INSS</v>
          </cell>
        </row>
        <row r="616">
          <cell r="S616" t="str">
            <v>OPERAÇÕES INSS</v>
          </cell>
        </row>
        <row r="617">
          <cell r="S617" t="str">
            <v>OPERAÇÕES INSS</v>
          </cell>
        </row>
        <row r="618">
          <cell r="S618" t="str">
            <v>OPERAÇÕES INSS</v>
          </cell>
        </row>
        <row r="619">
          <cell r="S619" t="str">
            <v>OPERAÇÕES INSS</v>
          </cell>
        </row>
        <row r="620">
          <cell r="S620" t="str">
            <v>OPERAÇÕES INSS</v>
          </cell>
        </row>
        <row r="621">
          <cell r="S621" t="str">
            <v>OPERAÇÕES INSS</v>
          </cell>
        </row>
        <row r="622">
          <cell r="S622" t="str">
            <v>OPERAÇÕES INSS</v>
          </cell>
        </row>
        <row r="623">
          <cell r="S623" t="str">
            <v>OPERAÇÕES INSS</v>
          </cell>
        </row>
        <row r="624">
          <cell r="S624" t="str">
            <v>OPERAÇÕES INSS</v>
          </cell>
        </row>
        <row r="625">
          <cell r="S625" t="str">
            <v>OPERAÇÕES INSS</v>
          </cell>
        </row>
        <row r="626">
          <cell r="S626" t="str">
            <v>OPERAÇÕES INSS</v>
          </cell>
        </row>
        <row r="627">
          <cell r="S627" t="str">
            <v>OPERAÇÕES INSS</v>
          </cell>
        </row>
        <row r="628">
          <cell r="S628" t="str">
            <v>OPERAÇÕES INSS</v>
          </cell>
        </row>
        <row r="629">
          <cell r="S629" t="str">
            <v>OPERAÇÕES INSS</v>
          </cell>
        </row>
        <row r="630">
          <cell r="S630" t="str">
            <v>OPERAÇÕES INSS</v>
          </cell>
        </row>
        <row r="631">
          <cell r="S631" t="str">
            <v>OPERAÇÕES INSS</v>
          </cell>
        </row>
        <row r="632">
          <cell r="S632" t="str">
            <v>OPERAÇÕES INSS</v>
          </cell>
        </row>
        <row r="633">
          <cell r="S633" t="str">
            <v>OPERAÇÕES INSS</v>
          </cell>
        </row>
        <row r="634">
          <cell r="S634" t="str">
            <v>OPERAÇÕES INSS</v>
          </cell>
        </row>
        <row r="635">
          <cell r="S635" t="str">
            <v>OPERAÇÕES INSS</v>
          </cell>
        </row>
        <row r="636">
          <cell r="S636" t="str">
            <v>OPERAÇÕES INSS</v>
          </cell>
        </row>
        <row r="637">
          <cell r="S637" t="str">
            <v>OPERAÇÕES INSS</v>
          </cell>
        </row>
        <row r="638">
          <cell r="S638" t="str">
            <v>OPERAÇÕES INSS</v>
          </cell>
        </row>
        <row r="639">
          <cell r="S639" t="str">
            <v>ADMINISTRATIVA INSS</v>
          </cell>
        </row>
        <row r="640">
          <cell r="S640" t="str">
            <v>EMPREENDIMENTOS SENAI - SESI - SEBRAE</v>
          </cell>
        </row>
        <row r="641">
          <cell r="S641" t="str">
            <v>EMPREENDIMENTOS SENAI - SESI - SEBRAE</v>
          </cell>
        </row>
        <row r="642">
          <cell r="S642" t="str">
            <v>EMPREENDIMENTOS SENAI - SESI - SEBRAE</v>
          </cell>
        </row>
        <row r="643">
          <cell r="S643" t="str">
            <v>EMPREENDIMENTOS SENAI - SESI - SEBRAE</v>
          </cell>
        </row>
        <row r="644">
          <cell r="S644" t="str">
            <v>OPERAÇÕES SENAI - SESI - SEBRAE</v>
          </cell>
        </row>
        <row r="645">
          <cell r="S645" t="str">
            <v>OPERAÇÕES SENAI - SESI - SEBRAE</v>
          </cell>
        </row>
        <row r="646">
          <cell r="S646" t="str">
            <v>OPERAÇÕES SENAI - SESI - SEBRAE</v>
          </cell>
        </row>
        <row r="647">
          <cell r="S647" t="str">
            <v>OPERAÇÕES SENAI - SESI - SEBRAE</v>
          </cell>
        </row>
        <row r="648">
          <cell r="S648" t="str">
            <v>OPERAÇÕES SENAI - SESI - SEBRAE</v>
          </cell>
        </row>
        <row r="649">
          <cell r="S649" t="str">
            <v>OPERAÇÕES SENAI - SESI - SEBRAE</v>
          </cell>
        </row>
        <row r="650">
          <cell r="S650" t="str">
            <v>OPERAÇÕES SENAI - SESI - SEBRAE</v>
          </cell>
        </row>
        <row r="651">
          <cell r="S651" t="str">
            <v>OPERAÇÕES SENAI - SESI - SEBRAE</v>
          </cell>
        </row>
        <row r="652">
          <cell r="S652" t="str">
            <v>OPERAÇÕES SENAI - SESI - SEBRAE</v>
          </cell>
        </row>
        <row r="653">
          <cell r="S653" t="str">
            <v>OPERAÇÕES SENAI - SESI - SEBRAE</v>
          </cell>
        </row>
        <row r="654">
          <cell r="S654" t="str">
            <v>OPERAÇÕES SENAI - SESI - SEBRAE</v>
          </cell>
        </row>
        <row r="655">
          <cell r="S655" t="str">
            <v>OPERAÇÕES SENAI - SESI - SEBRAE</v>
          </cell>
        </row>
        <row r="656">
          <cell r="S656" t="str">
            <v>OPERAÇÕES SENAI - SESI - SEBRAE</v>
          </cell>
        </row>
        <row r="657">
          <cell r="S657" t="str">
            <v>OPERAÇÕES SENAI - SESI - SEBRAE</v>
          </cell>
        </row>
        <row r="658">
          <cell r="S658" t="str">
            <v>OPERAÇÕES SENAI - SESI - SEBRAE</v>
          </cell>
        </row>
        <row r="659">
          <cell r="S659" t="str">
            <v>OPERAÇÕES SENAI - SESI - SEBRAE</v>
          </cell>
        </row>
        <row r="660">
          <cell r="S660" t="str">
            <v>OPERAÇÕES SENAI - SESI - SEBRAE</v>
          </cell>
        </row>
        <row r="661">
          <cell r="S661" t="str">
            <v>OPERAÇÕES SENAI - SESI - SEBRAE</v>
          </cell>
        </row>
        <row r="662">
          <cell r="S662" t="str">
            <v>OPERAÇÕES SENAI - SESI - SEBRAE</v>
          </cell>
        </row>
        <row r="663">
          <cell r="S663" t="str">
            <v>OPERAÇÕES SENAI - SESI - SEBRAE</v>
          </cell>
        </row>
        <row r="664">
          <cell r="S664" t="str">
            <v>OPERAÇÕES SENAI - SESI - SEBRAE</v>
          </cell>
        </row>
        <row r="665">
          <cell r="S665" t="str">
            <v>OPERAÇÕES SENAI - SESI - SEBRAE</v>
          </cell>
        </row>
        <row r="666">
          <cell r="S666" t="str">
            <v>OPERAÇÕES SENAI - SESI - SEBRAE</v>
          </cell>
        </row>
        <row r="667">
          <cell r="S667" t="str">
            <v>OPERAÇÕES SENAI - SESI - SEBRAE</v>
          </cell>
        </row>
        <row r="668">
          <cell r="S668" t="str">
            <v>OPERAÇÕES SENAI - SESI - SEBRAE</v>
          </cell>
        </row>
        <row r="669">
          <cell r="S669" t="str">
            <v>OPERAÇÕES SENAI - SESI - SEBRAE</v>
          </cell>
        </row>
        <row r="670">
          <cell r="S670" t="str">
            <v>OPERAÇÕES SENAI - SESI - SEBRAE</v>
          </cell>
        </row>
        <row r="671">
          <cell r="S671" t="str">
            <v>OPERAÇÕES SENAI - SESI - SEBRAE</v>
          </cell>
        </row>
        <row r="672">
          <cell r="S672" t="str">
            <v>OPERAÇÕES SENAI - SESI - SEBRAE</v>
          </cell>
        </row>
        <row r="673">
          <cell r="S673" t="str">
            <v>OPERAÇÕES SENAI - SESI - SEBRAE</v>
          </cell>
        </row>
        <row r="674">
          <cell r="S674" t="str">
            <v>OPERAÇÕES SENAI - SESI - SEBRAE</v>
          </cell>
        </row>
        <row r="675">
          <cell r="S675" t="str">
            <v>OPERAÇÕES SENAI - SESI - SEBRAE</v>
          </cell>
        </row>
        <row r="676">
          <cell r="S676" t="str">
            <v>OPERAÇÕES SENAI - SESI - SEBRAE</v>
          </cell>
        </row>
        <row r="677">
          <cell r="S677" t="str">
            <v>OPERAÇÕES SENAI - SESI - SEBRAE</v>
          </cell>
        </row>
        <row r="678">
          <cell r="S678" t="str">
            <v>OPERAÇÕES SENAI - SESI - SEBRAE</v>
          </cell>
        </row>
        <row r="679">
          <cell r="S679" t="str">
            <v>OPERAÇÕES SENAI - SESI - SEBRAE</v>
          </cell>
        </row>
        <row r="680">
          <cell r="S680" t="str">
            <v>OPERAÇÕES SENAI - SESI - SEBRAE</v>
          </cell>
        </row>
        <row r="681">
          <cell r="S681" t="str">
            <v>OPERAÇÕES SENAI - SESI - SEBRAE</v>
          </cell>
        </row>
        <row r="682">
          <cell r="S682" t="str">
            <v>OPERAÇÕES SENAI - SESI - SEBRAE</v>
          </cell>
        </row>
        <row r="683">
          <cell r="S683" t="str">
            <v>EMPREENDIMENTOS SENAI - SESI - SEBRAE</v>
          </cell>
        </row>
        <row r="684">
          <cell r="S684" t="str">
            <v>EMPREENDIMENTOS SENAI - SESI - SEBRAE</v>
          </cell>
        </row>
        <row r="685">
          <cell r="S685" t="str">
            <v>EMPREENDIMENTOS SENAI - SESI - SEBRAE</v>
          </cell>
        </row>
        <row r="686">
          <cell r="S686" t="str">
            <v>EMPREENDIMENTOS SENAI - SESI - SEBRAE</v>
          </cell>
        </row>
        <row r="687">
          <cell r="S687" t="str">
            <v>OPERAÇÕES SENAI - SESI - SEBRAE</v>
          </cell>
        </row>
        <row r="688">
          <cell r="S688" t="str">
            <v>OPERAÇÕES SENAI - SESI - SEBRAE</v>
          </cell>
        </row>
        <row r="689">
          <cell r="S689" t="str">
            <v>OPERAÇÕES SENAI - SESI - SEBRAE</v>
          </cell>
        </row>
        <row r="690">
          <cell r="S690" t="str">
            <v>OPERAÇÕES SENAI - SESI - SEBRAE</v>
          </cell>
        </row>
        <row r="691">
          <cell r="S691" t="str">
            <v>OPERAÇÕES SENAI - SESI - SEBRAE</v>
          </cell>
        </row>
        <row r="692">
          <cell r="S692" t="str">
            <v>OPERAÇÕES SENAI - SESI - SEBRAE</v>
          </cell>
        </row>
        <row r="693">
          <cell r="S693" t="str">
            <v>OPERAÇÕES SENAI - SESI - SEBRAE</v>
          </cell>
        </row>
        <row r="694">
          <cell r="S694" t="str">
            <v>OPERAÇÕES SENAI - SESI - SEBRAE</v>
          </cell>
        </row>
        <row r="695">
          <cell r="S695" t="str">
            <v>OPERAÇÕES SENAI - SESI - SEBRAE</v>
          </cell>
        </row>
        <row r="696">
          <cell r="S696" t="str">
            <v>OPERAÇÕES SENAI - SESI - SEBRAE</v>
          </cell>
        </row>
        <row r="697">
          <cell r="S697" t="str">
            <v>OPERAÇÕES SENAI - SESI - SEBRAE</v>
          </cell>
        </row>
        <row r="698">
          <cell r="S698" t="str">
            <v>OPERAÇÕES SENAI - SESI - SEBRAE</v>
          </cell>
        </row>
        <row r="699">
          <cell r="S699" t="str">
            <v>OPERAÇÕES SENAI - SESI - SEBRAE</v>
          </cell>
        </row>
        <row r="700">
          <cell r="S700" t="str">
            <v>OPERAÇÕES SENAI - SESI - SEBRAE</v>
          </cell>
        </row>
        <row r="701">
          <cell r="S701" t="str">
            <v>OPERAÇÕES SENAI - SESI - SEBRAE</v>
          </cell>
        </row>
        <row r="702">
          <cell r="S702" t="str">
            <v>OPERAÇÕES SENAI - SESI - SEBRAE</v>
          </cell>
        </row>
        <row r="703">
          <cell r="S703" t="str">
            <v>OPERAÇÕES SENAI - SESI - SEBRAE</v>
          </cell>
        </row>
        <row r="704">
          <cell r="S704" t="str">
            <v>OPERAÇÕES SENAI - SESI - SEBRAE</v>
          </cell>
        </row>
        <row r="705">
          <cell r="S705" t="str">
            <v>OPERAÇÕES SENAI - SESI - SEBRAE</v>
          </cell>
        </row>
        <row r="706">
          <cell r="S706" t="str">
            <v>OPERAÇÕES SENAI - SESI - SEBRAE</v>
          </cell>
        </row>
        <row r="707">
          <cell r="S707" t="str">
            <v>OPERAÇÕES SENAI - SESI - SEBRAE</v>
          </cell>
        </row>
        <row r="708">
          <cell r="S708" t="str">
            <v>OPERAÇÕES SENAI - SESI - SEBRAE</v>
          </cell>
        </row>
        <row r="709">
          <cell r="S709" t="str">
            <v>OPERAÇÕES SENAI - SESI - SEBRAE</v>
          </cell>
        </row>
        <row r="710">
          <cell r="S710" t="str">
            <v>OPERAÇÕES SENAI - SESI - SEBRAE</v>
          </cell>
        </row>
        <row r="711">
          <cell r="S711" t="str">
            <v>OPERAÇÕES SENAI - SESI - SEBRAE</v>
          </cell>
        </row>
        <row r="712">
          <cell r="S712" t="str">
            <v>OPERAÇÕES SENAI - SESI - SEBRAE</v>
          </cell>
        </row>
        <row r="713">
          <cell r="S713" t="str">
            <v>OPERAÇÕES SENAI - SESI - SEBRAE</v>
          </cell>
        </row>
        <row r="714">
          <cell r="S714" t="str">
            <v>OPERAÇÕES SENAI - SESI - SEBRAE</v>
          </cell>
        </row>
        <row r="715">
          <cell r="S715" t="str">
            <v>OPERAÇÕES SENAI - SESI - SEBRAE</v>
          </cell>
        </row>
        <row r="716">
          <cell r="S716" t="str">
            <v>OPERAÇÕES SENAI - SESI - SEBRAE</v>
          </cell>
        </row>
        <row r="717">
          <cell r="S717" t="str">
            <v>OPERAÇÕES SENAI - SESI - SEBRAE</v>
          </cell>
        </row>
        <row r="718">
          <cell r="S718" t="str">
            <v>OPERAÇÕES SENAI - SESI - SEBRAE</v>
          </cell>
        </row>
        <row r="719">
          <cell r="S719" t="str">
            <v>OPERAÇÕES SENAI - SESI - SEBRAE</v>
          </cell>
        </row>
        <row r="720">
          <cell r="S720" t="str">
            <v>OPERAÇÕES SENAI - SESI - SEBRAE</v>
          </cell>
        </row>
        <row r="721">
          <cell r="S721" t="str">
            <v>OPERAÇÕES SENAI - SESI - SEBRAE</v>
          </cell>
        </row>
        <row r="722">
          <cell r="S722" t="str">
            <v>OPERAÇÕES SENAI - SESI - SEBRAE</v>
          </cell>
        </row>
        <row r="723">
          <cell r="S723" t="str">
            <v>OPERAÇÕES SENAI - SESI - SEBRAE</v>
          </cell>
        </row>
        <row r="724">
          <cell r="S724" t="str">
            <v>OPERAÇÕES SENAI - SESI - SEBRAE</v>
          </cell>
        </row>
        <row r="725">
          <cell r="S725" t="str">
            <v>OPERAÇÕES SENAI - SESI - SEBRAE</v>
          </cell>
        </row>
        <row r="726">
          <cell r="S726" t="str">
            <v>EMPREENDIMENTOS INCRA E FUNDO AEROVIÁRIO</v>
          </cell>
        </row>
        <row r="727">
          <cell r="S727" t="str">
            <v>EMPREENDIMENTOS INCRA E FUNDO AEROVIÁRIO</v>
          </cell>
        </row>
        <row r="728">
          <cell r="S728" t="str">
            <v>EMPREENDIMENTOS INCRA E FUNDO AEROVIÁRIO</v>
          </cell>
        </row>
        <row r="729">
          <cell r="S729" t="str">
            <v>EMPREENDIMENTOS INCRA E FUNDO AEROVIÁRIO</v>
          </cell>
        </row>
        <row r="730">
          <cell r="S730" t="str">
            <v>OPERAÇÕES INCRA E FUNDO AEROVIÁRIO</v>
          </cell>
        </row>
        <row r="731">
          <cell r="S731" t="str">
            <v>OPERAÇÕES INCRA E FUNDO AEROVIÁRIO</v>
          </cell>
        </row>
        <row r="732">
          <cell r="S732" t="str">
            <v>OPERAÇÕES INCRA E FUNDO AEROVIÁRIO</v>
          </cell>
        </row>
        <row r="733">
          <cell r="S733" t="str">
            <v>OPERAÇÕES INCRA E FUNDO AEROVIÁRIO</v>
          </cell>
        </row>
        <row r="734">
          <cell r="S734" t="str">
            <v>OPERAÇÕES INCRA E FUNDO AEROVIÁRIO</v>
          </cell>
        </row>
        <row r="735">
          <cell r="S735" t="str">
            <v>OPERAÇÕES INCRA E FUNDO AEROVIÁRIO</v>
          </cell>
        </row>
        <row r="736">
          <cell r="S736" t="str">
            <v>OPERAÇÕES INCRA E FUNDO AEROVIÁRIO</v>
          </cell>
        </row>
        <row r="737">
          <cell r="S737" t="str">
            <v>OPERAÇÕES INCRA E FUNDO AEROVIÁRIO</v>
          </cell>
        </row>
        <row r="738">
          <cell r="S738" t="str">
            <v>OPERAÇÕES INCRA E FUNDO AEROVIÁRIO</v>
          </cell>
        </row>
        <row r="739">
          <cell r="S739" t="str">
            <v>OPERAÇÕES INCRA E FUNDO AEROVIÁRIO</v>
          </cell>
        </row>
        <row r="740">
          <cell r="S740" t="str">
            <v>OPERAÇÕES INCRA E FUNDO AEROVIÁRIO</v>
          </cell>
        </row>
        <row r="741">
          <cell r="S741" t="str">
            <v>OPERAÇÕES INCRA E FUNDO AEROVIÁRIO</v>
          </cell>
        </row>
        <row r="742">
          <cell r="S742" t="str">
            <v>OPERAÇÕES INCRA E FUNDO AEROVIÁRIO</v>
          </cell>
        </row>
        <row r="743">
          <cell r="S743" t="str">
            <v>OPERAÇÕES INCRA E FUNDO AEROVIÁRIO</v>
          </cell>
        </row>
        <row r="744">
          <cell r="S744" t="str">
            <v>OPERAÇÕES INCRA E FUNDO AEROVIÁRIO</v>
          </cell>
        </row>
        <row r="745">
          <cell r="S745" t="str">
            <v>OPERAÇÕES INCRA E FUNDO AEROVIÁRIO</v>
          </cell>
        </row>
        <row r="746">
          <cell r="S746" t="str">
            <v>OPERAÇÕES INCRA E FUNDO AEROVIÁRIO</v>
          </cell>
        </row>
        <row r="747">
          <cell r="S747" t="str">
            <v>OPERAÇÕES INCRA E FUNDO AEROVIÁRIO</v>
          </cell>
        </row>
        <row r="748">
          <cell r="S748" t="str">
            <v>OPERAÇÕES INCRA E FUNDO AEROVIÁRIO</v>
          </cell>
        </row>
        <row r="749">
          <cell r="S749" t="str">
            <v>OPERAÇÕES INCRA E FUNDO AEROVIÁRIO</v>
          </cell>
        </row>
        <row r="750">
          <cell r="S750" t="str">
            <v>OPERAÇÕES INCRA E FUNDO AEROVIÁRIO</v>
          </cell>
        </row>
        <row r="751">
          <cell r="S751" t="str">
            <v>OPERAÇÕES INCRA E FUNDO AEROVIÁRIO</v>
          </cell>
        </row>
        <row r="752">
          <cell r="S752" t="str">
            <v>OPERAÇÕES INCRA E FUNDO AEROVIÁRIO</v>
          </cell>
        </row>
        <row r="753">
          <cell r="S753" t="str">
            <v>OPERAÇÕES INCRA E FUNDO AEROVIÁRIO</v>
          </cell>
        </row>
        <row r="754">
          <cell r="S754" t="str">
            <v>OPERAÇÕES INCRA E FUNDO AEROVIÁRIO</v>
          </cell>
        </row>
        <row r="755">
          <cell r="S755" t="str">
            <v>OPERAÇÕES INCRA E FUNDO AEROVIÁRIO</v>
          </cell>
        </row>
        <row r="756">
          <cell r="S756" t="str">
            <v>OPERAÇÕES INCRA E FUNDO AEROVIÁRIO</v>
          </cell>
        </row>
        <row r="757">
          <cell r="S757" t="str">
            <v>OPERAÇÕES INCRA E FUNDO AEROVIÁRIO</v>
          </cell>
        </row>
        <row r="758">
          <cell r="S758" t="str">
            <v>OPERAÇÕES INCRA E FUNDO AEROVIÁRIO</v>
          </cell>
        </row>
        <row r="759">
          <cell r="S759" t="str">
            <v>OPERAÇÕES INCRA E FUNDO AEROVIÁRIO</v>
          </cell>
        </row>
        <row r="760">
          <cell r="S760" t="str">
            <v>OPERAÇÕES INCRA E FUNDO AEROVIÁRIO</v>
          </cell>
        </row>
        <row r="761">
          <cell r="S761" t="str">
            <v>OPERAÇÕES INCRA E FUNDO AEROVIÁRIO</v>
          </cell>
        </row>
        <row r="762">
          <cell r="S762" t="str">
            <v>OPERAÇÕES INCRA E FUNDO AEROVIÁRIO</v>
          </cell>
        </row>
        <row r="763">
          <cell r="S763" t="str">
            <v>OPERAÇÕES INCRA E FUNDO AEROVIÁRIO</v>
          </cell>
        </row>
        <row r="764">
          <cell r="S764" t="str">
            <v>OPERAÇÕES INCRA E FUNDO AEROVIÁRIO</v>
          </cell>
        </row>
        <row r="765">
          <cell r="S765" t="str">
            <v>OPERAÇÕES INCRA E FUNDO AEROVIÁRIO</v>
          </cell>
        </row>
        <row r="766">
          <cell r="S766" t="str">
            <v>OPERAÇÕES INCRA E FUNDO AEROVIÁRIO</v>
          </cell>
        </row>
        <row r="767">
          <cell r="S767" t="str">
            <v>OPERAÇÕES INCRA E FUNDO AEROVIÁRIO</v>
          </cell>
        </row>
        <row r="768">
          <cell r="S768" t="str">
            <v>OPERAÇÕES INCRA E FUNDO AEROVIÁRIO</v>
          </cell>
        </row>
        <row r="769">
          <cell r="S769" t="str">
            <v>EMPREENDIMENTOS SALÁRIO EDUCAÇÃO</v>
          </cell>
        </row>
        <row r="770">
          <cell r="S770" t="str">
            <v>EMPREENDIMENTOS SALÁRIO EDUCAÇÃO</v>
          </cell>
        </row>
        <row r="771">
          <cell r="S771" t="str">
            <v>EMPREENDIMENTOS SALÁRIO EDUCAÇÃO</v>
          </cell>
        </row>
        <row r="772">
          <cell r="S772" t="str">
            <v>EMPREENDIMENTOS SALÁRIO EDUCAÇÃO</v>
          </cell>
        </row>
        <row r="773">
          <cell r="S773" t="str">
            <v>OPERAÇÕES SALÁRIO EDUCAÇÃO</v>
          </cell>
        </row>
        <row r="774">
          <cell r="S774" t="str">
            <v>OPERAÇÕES SALÁRIO EDUCAÇÃO</v>
          </cell>
        </row>
        <row r="775">
          <cell r="S775" t="str">
            <v>OPERAÇÕES SALÁRIO EDUCAÇÃO</v>
          </cell>
        </row>
        <row r="776">
          <cell r="S776" t="str">
            <v>OPERAÇÕES SALÁRIO EDUCAÇÃO</v>
          </cell>
        </row>
        <row r="777">
          <cell r="S777" t="str">
            <v>OPERAÇÕES SALÁRIO EDUCAÇÃO</v>
          </cell>
        </row>
        <row r="778">
          <cell r="S778" t="str">
            <v>OPERAÇÕES SALÁRIO EDUCAÇÃO</v>
          </cell>
        </row>
        <row r="779">
          <cell r="S779" t="str">
            <v>OPERAÇÕES SALÁRIO EDUCAÇÃO</v>
          </cell>
        </row>
        <row r="780">
          <cell r="S780" t="str">
            <v>OPERAÇÕES SALÁRIO EDUCAÇÃO</v>
          </cell>
        </row>
        <row r="781">
          <cell r="S781" t="str">
            <v>OPERAÇÕES SALÁRIO EDUCAÇÃO</v>
          </cell>
        </row>
        <row r="782">
          <cell r="S782" t="str">
            <v>OPERAÇÕES SALÁRIO EDUCAÇÃO</v>
          </cell>
        </row>
        <row r="783">
          <cell r="S783" t="str">
            <v>OPERAÇÕES SALÁRIO EDUCAÇÃO</v>
          </cell>
        </row>
        <row r="784">
          <cell r="S784" t="str">
            <v>OPERAÇÕES SALÁRIO EDUCAÇÃO</v>
          </cell>
        </row>
        <row r="785">
          <cell r="S785" t="str">
            <v>OPERAÇÕES SALÁRIO EDUCAÇÃO</v>
          </cell>
        </row>
        <row r="786">
          <cell r="S786" t="str">
            <v>OPERAÇÕES SALÁRIO EDUCAÇÃO</v>
          </cell>
        </row>
        <row r="787">
          <cell r="S787" t="str">
            <v>OPERAÇÕES SALÁRIO EDUCAÇÃO</v>
          </cell>
        </row>
        <row r="788">
          <cell r="S788" t="str">
            <v>OPERAÇÕES SALÁRIO EDUCAÇÃO</v>
          </cell>
        </row>
        <row r="789">
          <cell r="S789" t="str">
            <v>OPERAÇÕES SALÁRIO EDUCAÇÃO</v>
          </cell>
        </row>
        <row r="790">
          <cell r="S790" t="str">
            <v>OPERAÇÕES SALÁRIO EDUCAÇÃO</v>
          </cell>
        </row>
        <row r="791">
          <cell r="S791" t="str">
            <v>OPERAÇÕES SALÁRIO EDUCAÇÃO</v>
          </cell>
        </row>
        <row r="792">
          <cell r="S792" t="str">
            <v>OPERAÇÕES SALÁRIO EDUCAÇÃO</v>
          </cell>
        </row>
        <row r="793">
          <cell r="S793" t="str">
            <v>OPERAÇÕES SALÁRIO EDUCAÇÃO</v>
          </cell>
        </row>
        <row r="794">
          <cell r="S794" t="str">
            <v>OPERAÇÕES SALÁRIO EDUCAÇÃO</v>
          </cell>
        </row>
        <row r="795">
          <cell r="S795" t="str">
            <v>OPERAÇÕES SALÁRIO EDUCAÇÃO</v>
          </cell>
        </row>
        <row r="796">
          <cell r="S796" t="str">
            <v>OPERAÇÕES SALÁRIO EDUCAÇÃO</v>
          </cell>
        </row>
        <row r="797">
          <cell r="S797" t="str">
            <v>OPERAÇÕES SALÁRIO EDUCAÇÃO</v>
          </cell>
        </row>
        <row r="798">
          <cell r="S798" t="str">
            <v>OPERAÇÕES SALÁRIO EDUCAÇÃO</v>
          </cell>
        </row>
        <row r="799">
          <cell r="S799" t="str">
            <v>OPERAÇÕES SALÁRIO EDUCAÇÃO</v>
          </cell>
        </row>
        <row r="800">
          <cell r="S800" t="str">
            <v>OPERAÇÕES SALÁRIO EDUCAÇÃO</v>
          </cell>
        </row>
        <row r="801">
          <cell r="S801" t="str">
            <v>OPERAÇÕES SALÁRIO EDUCAÇÃO</v>
          </cell>
        </row>
        <row r="802">
          <cell r="S802" t="str">
            <v>OPERAÇÕES SALÁRIO EDUCAÇÃO</v>
          </cell>
        </row>
        <row r="803">
          <cell r="S803" t="str">
            <v>OPERAÇÕES SALÁRIO EDUCAÇÃO</v>
          </cell>
        </row>
        <row r="804">
          <cell r="S804" t="str">
            <v>OPERAÇÕES SALÁRIO EDUCAÇÃO</v>
          </cell>
        </row>
        <row r="805">
          <cell r="S805" t="str">
            <v>OPERAÇÕES SALÁRIO EDUCAÇÃO</v>
          </cell>
        </row>
        <row r="806">
          <cell r="S806" t="str">
            <v>OPERAÇÕES SALÁRIO EDUCAÇÃO</v>
          </cell>
        </row>
        <row r="807">
          <cell r="S807" t="str">
            <v>OPERAÇÕES SALÁRIO EDUCAÇÃO</v>
          </cell>
        </row>
        <row r="808">
          <cell r="S808" t="str">
            <v>OPERAÇÕES SALÁRIO EDUCAÇÃO</v>
          </cell>
        </row>
        <row r="809">
          <cell r="S809" t="str">
            <v>OPERAÇÕES SALÁRIO EDUCAÇÃO</v>
          </cell>
        </row>
        <row r="810">
          <cell r="S810" t="str">
            <v>OPERAÇÕES SALÁRIO EDUCAÇÃO</v>
          </cell>
        </row>
        <row r="811">
          <cell r="S811" t="str">
            <v>OPERAÇÕES SALÁRIO EDUCAÇÃO</v>
          </cell>
        </row>
        <row r="812">
          <cell r="S812" t="str">
            <v>EMPREENDIMENTOS ACIDENTE DE TRABALHO</v>
          </cell>
        </row>
        <row r="813">
          <cell r="S813" t="str">
            <v>EMPREENDIMENTOS ACIDENTE DE TRABALHO</v>
          </cell>
        </row>
        <row r="814">
          <cell r="S814" t="str">
            <v>EMPREENDIMENTOS ACIDENTE DE TRABALHO</v>
          </cell>
        </row>
        <row r="815">
          <cell r="S815" t="str">
            <v>EMPREENDIMENTOS ACIDENTE DE TRABALHO</v>
          </cell>
        </row>
        <row r="816">
          <cell r="S816" t="str">
            <v>OPERAÇÕES ACIDENTE DE TRABALHO</v>
          </cell>
        </row>
        <row r="817">
          <cell r="S817" t="str">
            <v>OPERAÇÕES ACIDENTE DE TRABALHO</v>
          </cell>
        </row>
        <row r="818">
          <cell r="S818" t="str">
            <v>OPERAÇÕES ACIDENTE DE TRABALHO</v>
          </cell>
        </row>
        <row r="819">
          <cell r="S819" t="str">
            <v>OPERAÇÕES ACIDENTE DE TRABALHO</v>
          </cell>
        </row>
        <row r="820">
          <cell r="S820" t="str">
            <v>OPERAÇÕES ACIDENTE DE TRABALHO</v>
          </cell>
        </row>
        <row r="821">
          <cell r="S821" t="str">
            <v>OPERAÇÕES ACIDENTE DE TRABALHO</v>
          </cell>
        </row>
        <row r="822">
          <cell r="S822" t="str">
            <v>OPERAÇÕES ACIDENTE DE TRABALHO</v>
          </cell>
        </row>
        <row r="823">
          <cell r="S823" t="str">
            <v>OPERAÇÕES ACIDENTE DE TRABALHO</v>
          </cell>
        </row>
        <row r="824">
          <cell r="S824" t="str">
            <v>OPERAÇÕES ACIDENTE DE TRABALHO</v>
          </cell>
        </row>
        <row r="825">
          <cell r="S825" t="str">
            <v>OPERAÇÕES ACIDENTE DE TRABALHO</v>
          </cell>
        </row>
        <row r="826">
          <cell r="S826" t="str">
            <v>OPERAÇÕES ACIDENTE DE TRABALHO</v>
          </cell>
        </row>
        <row r="827">
          <cell r="S827" t="str">
            <v>OPERAÇÕES ACIDENTE DE TRABALHO</v>
          </cell>
        </row>
        <row r="828">
          <cell r="S828" t="str">
            <v>OPERAÇÕES ACIDENTE DE TRABALHO</v>
          </cell>
        </row>
        <row r="829">
          <cell r="S829" t="str">
            <v>OPERAÇÕES ACIDENTE DE TRABALHO</v>
          </cell>
        </row>
        <row r="830">
          <cell r="S830" t="str">
            <v>OPERAÇÕES ACIDENTE DE TRABALHO</v>
          </cell>
        </row>
        <row r="831">
          <cell r="S831" t="str">
            <v>OPERAÇÕES ACIDENTE DE TRABALHO</v>
          </cell>
        </row>
        <row r="832">
          <cell r="S832" t="str">
            <v>OPERAÇÕES ACIDENTE DE TRABALHO</v>
          </cell>
        </row>
        <row r="833">
          <cell r="S833" t="str">
            <v>OPERAÇÕES ACIDENTE DE TRABALHO</v>
          </cell>
        </row>
        <row r="834">
          <cell r="S834" t="str">
            <v>OPERAÇÕES ACIDENTE DE TRABALHO</v>
          </cell>
        </row>
        <row r="835">
          <cell r="S835" t="str">
            <v>OPERAÇÕES ACIDENTE DE TRABALHO</v>
          </cell>
        </row>
        <row r="836">
          <cell r="S836" t="str">
            <v>OPERAÇÕES ACIDENTE DE TRABALHO</v>
          </cell>
        </row>
        <row r="837">
          <cell r="S837" t="str">
            <v>OPERAÇÕES ACIDENTE DE TRABALHO</v>
          </cell>
        </row>
        <row r="838">
          <cell r="S838" t="str">
            <v>OPERAÇÕES ACIDENTE DE TRABALHO</v>
          </cell>
        </row>
        <row r="839">
          <cell r="S839" t="str">
            <v>OPERAÇÕES ACIDENTE DE TRABALHO</v>
          </cell>
        </row>
        <row r="840">
          <cell r="S840" t="str">
            <v>OPERAÇÕES ACIDENTE DE TRABALHO</v>
          </cell>
        </row>
        <row r="841">
          <cell r="S841" t="str">
            <v>OPERAÇÕES ACIDENTE DE TRABALHO</v>
          </cell>
        </row>
        <row r="842">
          <cell r="S842" t="str">
            <v>OPERAÇÕES ACIDENTE DE TRABALHO</v>
          </cell>
        </row>
        <row r="843">
          <cell r="S843" t="str">
            <v>OPERAÇÕES ACIDENTE DE TRABALHO</v>
          </cell>
        </row>
        <row r="844">
          <cell r="S844" t="str">
            <v>OPERAÇÕES ACIDENTE DE TRABALHO</v>
          </cell>
        </row>
        <row r="845">
          <cell r="S845" t="str">
            <v>OPERAÇÕES ACIDENTE DE TRABALHO</v>
          </cell>
        </row>
        <row r="846">
          <cell r="S846" t="str">
            <v>OPERAÇÕES ACIDENTE DE TRABALHO</v>
          </cell>
        </row>
        <row r="847">
          <cell r="S847" t="str">
            <v>OPERAÇÕES ACIDENTE DE TRABALHO</v>
          </cell>
        </row>
        <row r="848">
          <cell r="S848" t="str">
            <v>OPERAÇÕES ACIDENTE DE TRABALHO</v>
          </cell>
        </row>
        <row r="849">
          <cell r="S849" t="str">
            <v>OPERAÇÕES ACIDENTE DE TRABALHO</v>
          </cell>
        </row>
        <row r="850">
          <cell r="S850" t="str">
            <v>OPERAÇÕES ACIDENTE DE TRABALHO</v>
          </cell>
        </row>
        <row r="851">
          <cell r="S851" t="str">
            <v>OPERAÇÕES ACIDENTE DE TRABALHO</v>
          </cell>
        </row>
        <row r="852">
          <cell r="S852" t="str">
            <v>OPERAÇÕES ACIDENTE DE TRABALHO</v>
          </cell>
        </row>
        <row r="853">
          <cell r="S853" t="str">
            <v>OPERAÇÕES ACIDENTE DE TRABALHO</v>
          </cell>
        </row>
        <row r="854">
          <cell r="S854" t="str">
            <v>OPERAÇÕES ACIDENTE DE TRABALHO</v>
          </cell>
        </row>
        <row r="855">
          <cell r="S855" t="str">
            <v>EMPREENDIMENTOS FGTS</v>
          </cell>
        </row>
        <row r="856">
          <cell r="S856" t="str">
            <v>EMPREENDIMENTOS FGTS</v>
          </cell>
        </row>
        <row r="857">
          <cell r="S857" t="str">
            <v>EMPREENDIMENTOS FGTS</v>
          </cell>
        </row>
        <row r="858">
          <cell r="S858" t="str">
            <v>EMPREENDIMENTOS FGTS</v>
          </cell>
        </row>
        <row r="859">
          <cell r="S859" t="str">
            <v>OPERAÇÕES FGTS</v>
          </cell>
        </row>
        <row r="860">
          <cell r="S860" t="str">
            <v>OPERAÇÕES FGTS</v>
          </cell>
        </row>
        <row r="861">
          <cell r="S861" t="str">
            <v>OPERAÇÕES FGTS</v>
          </cell>
        </row>
        <row r="862">
          <cell r="S862" t="str">
            <v>OPERAÇÕES FGTS</v>
          </cell>
        </row>
        <row r="863">
          <cell r="S863" t="str">
            <v>OPERAÇÕES FGTS</v>
          </cell>
        </row>
        <row r="864">
          <cell r="S864" t="str">
            <v>OPERAÇÕES FGTS</v>
          </cell>
        </row>
        <row r="865">
          <cell r="S865" t="str">
            <v>OPERAÇÕES FGTS</v>
          </cell>
        </row>
        <row r="866">
          <cell r="S866" t="str">
            <v>OPERAÇÕES FGTS</v>
          </cell>
        </row>
        <row r="867">
          <cell r="S867" t="str">
            <v>OPERAÇÕES FGTS</v>
          </cell>
        </row>
        <row r="868">
          <cell r="S868" t="str">
            <v>OPERAÇÕES FGTS</v>
          </cell>
        </row>
        <row r="869">
          <cell r="S869" t="str">
            <v>OPERAÇÕES FGTS</v>
          </cell>
        </row>
        <row r="870">
          <cell r="S870" t="str">
            <v>OPERAÇÕES FGTS</v>
          </cell>
        </row>
        <row r="871">
          <cell r="S871" t="str">
            <v>OPERAÇÕES FGTS</v>
          </cell>
        </row>
        <row r="872">
          <cell r="S872" t="str">
            <v>OPERAÇÕES FGTS</v>
          </cell>
        </row>
        <row r="873">
          <cell r="S873" t="str">
            <v>ADMINISTRATIVA FGTS</v>
          </cell>
        </row>
        <row r="874">
          <cell r="S874" t="str">
            <v>EMPREENDIMENTOS PLANO SUPLEMENTAÇÃO DE APOSENTADORIA  -  PSAP</v>
          </cell>
        </row>
        <row r="875">
          <cell r="S875" t="str">
            <v>EMPREENDIMENTOS PLANO SUPLEMENTAÇÃO DE APOSENTADORIA  -  PSAP</v>
          </cell>
        </row>
        <row r="876">
          <cell r="S876" t="str">
            <v>EMPREENDIMENTOS PLANO SUPLEMENTAÇÃO DE APOSENTADORIA  -  PSAP</v>
          </cell>
        </row>
        <row r="877">
          <cell r="S877" t="str">
            <v>EMPREENDIMENTOS PLANO SUPLEMENTAÇÃO DE APOSENTADORIA  -  PSAP</v>
          </cell>
        </row>
        <row r="878">
          <cell r="S878" t="str">
            <v>OPERAÇÕES PLANO SUPLEMENTAÇÃO DE APOSENTADORIA  -  PSAP</v>
          </cell>
        </row>
        <row r="879">
          <cell r="S879" t="str">
            <v>OPERAÇÕES PLANO SUPLEMENTAÇÃO DE APOSENTADORIA  -  PSAP</v>
          </cell>
        </row>
        <row r="880">
          <cell r="S880" t="str">
            <v>OPERAÇÕES PLANO SUPLEMENTAÇÃO DE APOSENTADORIA  -  PSAP</v>
          </cell>
        </row>
        <row r="881">
          <cell r="S881" t="str">
            <v>OPERAÇÕES PLANO SUPLEMENTAÇÃO DE APOSENTADORIA  -  PSAP</v>
          </cell>
        </row>
        <row r="882">
          <cell r="S882" t="str">
            <v>OPERAÇÕES PLANO SUPLEMENTAÇÃO DE APOSENTADORIA  -  PSAP</v>
          </cell>
        </row>
        <row r="883">
          <cell r="S883" t="str">
            <v>OPERAÇÕES PLANO SUPLEMENTAÇÃO DE APOSENTADORIA  -  PSAP</v>
          </cell>
        </row>
        <row r="884">
          <cell r="S884" t="str">
            <v>OPERAÇÕES PLANO SUPLEMENTAÇÃO DE APOSENTADORIA  -  PSAP</v>
          </cell>
        </row>
        <row r="885">
          <cell r="S885" t="str">
            <v>OPERAÇÕES PLANO SUPLEMENTAÇÃO DE APOSENTADORIA  -  PSAP</v>
          </cell>
        </row>
        <row r="886">
          <cell r="S886" t="str">
            <v>OPERAÇÕES PLANO SUPLEMENTAÇÃO DE APOSENTADORIA  -  PSAP</v>
          </cell>
        </row>
        <row r="887">
          <cell r="S887" t="str">
            <v>OPERAÇÕES PLANO SUPLEMENTAÇÃO DE APOSENTADORIA  -  PSAP</v>
          </cell>
        </row>
        <row r="888">
          <cell r="S888" t="str">
            <v>OPERAÇÕES PLANO SUPLEMENTAÇÃO DE APOSENTADORIA  -  PSAP</v>
          </cell>
        </row>
        <row r="889">
          <cell r="S889" t="str">
            <v>EMPREENDIMENTOS PLANO SUPLEMENTAÇÃO DE APOSENTADORIA  -  PSAP</v>
          </cell>
        </row>
        <row r="890">
          <cell r="S890" t="str">
            <v>EMPREENDIMENTOS PLANO SUPLEMENTAÇÃO DE APOSENTADORIA  -  PSAP</v>
          </cell>
        </row>
        <row r="891">
          <cell r="S891" t="str">
            <v>EMPREENDIMENTOS PLANO SUPLEMENTAÇÃO DE APOSENTADORIA  -  PSAP</v>
          </cell>
        </row>
        <row r="892">
          <cell r="S892" t="str">
            <v>EMPREENDIMENTOS PLANO SUPLEMENTAÇÃO DE APOSENTADORIA  -  PSAP</v>
          </cell>
        </row>
        <row r="893">
          <cell r="S893" t="str">
            <v>OPERAÇÕES PLANO SUPLEMENTAÇÃO DE APOSENTADORIA  -  PSAP</v>
          </cell>
        </row>
        <row r="894">
          <cell r="S894" t="str">
            <v>OPERAÇÕES PLANO SUPLEMENTAÇÃO DE APOSENTADORIA  -  PSAP</v>
          </cell>
        </row>
        <row r="895">
          <cell r="S895" t="str">
            <v>OPERAÇÕES PLANO SUPLEMENTAÇÃO DE APOSENTADORIA  -  PSAP</v>
          </cell>
        </row>
        <row r="896">
          <cell r="S896" t="str">
            <v>OPERAÇÕES PLANO SUPLEMENTAÇÃO DE APOSENTADORIA  -  PSAP</v>
          </cell>
        </row>
        <row r="897">
          <cell r="S897" t="str">
            <v>OPERAÇÕES PLANO SUPLEMENTAÇÃO DE APOSENTADORIA  -  PSAP</v>
          </cell>
        </row>
        <row r="898">
          <cell r="S898" t="str">
            <v>OPERAÇÕES PLANO SUPLEMENTAÇÃO DE APOSENTADORIA  -  PSAP</v>
          </cell>
        </row>
        <row r="899">
          <cell r="S899" t="str">
            <v>OPERAÇÕES PLANO SUPLEMENTAÇÃO DE APOSENTADORIA  -  PSAP</v>
          </cell>
        </row>
        <row r="900">
          <cell r="S900" t="str">
            <v>OPERAÇÕES PLANO SUPLEMENTAÇÃO DE APOSENTADORIA  -  PSAP</v>
          </cell>
        </row>
        <row r="901">
          <cell r="S901" t="str">
            <v>OPERAÇÕES PLANO SUPLEMENTAÇÃO DE APOSENTADORIA  -  PSAP</v>
          </cell>
        </row>
        <row r="902">
          <cell r="S902" t="str">
            <v>OPERAÇÕES PLANO SUPLEMENTAÇÃO DE APOSENTADORIA  -  PSAP</v>
          </cell>
        </row>
        <row r="903">
          <cell r="S903" t="str">
            <v>OPERAÇÕES PLANO SUPLEMENTAÇÃO DE APOSENTADORIA  -  PSAP</v>
          </cell>
        </row>
        <row r="904">
          <cell r="S904" t="str">
            <v>OPERAÇÕES PLANO SUPLEMENTAÇÃO DE APOSENTADORIA  -  PSAP</v>
          </cell>
        </row>
        <row r="905">
          <cell r="S905" t="str">
            <v>EMPREENDIMENTOS PLANO SUPLEMENTAÇÃO DE APOSENTADORIA  -  PSAP</v>
          </cell>
        </row>
        <row r="906">
          <cell r="S906" t="str">
            <v>EMPREENDIMENTOS PLANO SUPLEMENTAÇÃO DE APOSENTADORIA  -  PSAP</v>
          </cell>
        </row>
        <row r="907">
          <cell r="S907" t="str">
            <v>EMPREENDIMENTOS PLANO SUPLEMENTAÇÃO DE APOSENTADORIA  -  PSAP</v>
          </cell>
        </row>
        <row r="908">
          <cell r="S908" t="str">
            <v>EMPREENDIMENTOS PLANO SUPLEMENTAÇÃO DE APOSENTADORIA  -  PSAP</v>
          </cell>
        </row>
        <row r="909">
          <cell r="S909" t="str">
            <v>OPERAÇÕES PLANO SUPLEMENTAÇÃO DE APOSENTADORIA  -  PSAP</v>
          </cell>
        </row>
        <row r="910">
          <cell r="S910" t="str">
            <v>OPERAÇÕES PLANO SUPLEMENTAÇÃO DE APOSENTADORIA  -  PSAP</v>
          </cell>
        </row>
        <row r="911">
          <cell r="S911" t="str">
            <v>OPERAÇÕES PLANO SUPLEMENTAÇÃO DE APOSENTADORIA  -  PSAP</v>
          </cell>
        </row>
        <row r="912">
          <cell r="S912" t="str">
            <v>OPERAÇÕES PLANO SUPLEMENTAÇÃO DE APOSENTADORIA  -  PSAP</v>
          </cell>
        </row>
        <row r="913">
          <cell r="S913" t="str">
            <v>OPERAÇÕES PLANO SUPLEMENTAÇÃO DE APOSENTADORIA  -  PSAP</v>
          </cell>
        </row>
        <row r="914">
          <cell r="S914" t="str">
            <v>OPERAÇÕES PLANO SUPLEMENTAÇÃO DE APOSENTADORIA  -  PSAP</v>
          </cell>
        </row>
        <row r="915">
          <cell r="S915" t="str">
            <v>OPERAÇÕES PLANO SUPLEMENTAÇÃO DE APOSENTADORIA  -  PSAP</v>
          </cell>
        </row>
        <row r="916">
          <cell r="S916" t="str">
            <v>OPERAÇÕES PLANO SUPLEMENTAÇÃO DE APOSENTADORIA  -  PSAP</v>
          </cell>
        </row>
        <row r="917">
          <cell r="S917" t="str">
            <v>OPERAÇÕES PLANO SUPLEMENTAÇÃO DE APOSENTADORIA  -  PSAP</v>
          </cell>
        </row>
        <row r="918">
          <cell r="S918" t="str">
            <v>OPERAÇÕES PLANO SUPLEMENTAÇÃO DE APOSENTADORIA  -  PSAP</v>
          </cell>
        </row>
        <row r="919">
          <cell r="S919" t="str">
            <v>OPERAÇÕES PLANO SUPLEMENTAÇÃO DE APOSENTADORIA  -  PSAP</v>
          </cell>
        </row>
        <row r="920">
          <cell r="S920" t="str">
            <v>OPERAÇÕES PLANO SUPLEMENTAÇÃO DE APOSENTADORIA  -  PSAP</v>
          </cell>
        </row>
        <row r="921">
          <cell r="S921" t="str">
            <v>OPERAÇÕES DESPESAS E TAXAS ADMINISTRATIVAS FUND. CESP</v>
          </cell>
        </row>
        <row r="922">
          <cell r="S922" t="str">
            <v>OPERAÇÕES ASSISTÊNCIA MÉDICA FUND. CESP</v>
          </cell>
        </row>
        <row r="923">
          <cell r="S923" t="str">
            <v>OPERAÇÕES ASSISTÊNCIA ODONTOLÓGICA FUND. CESP</v>
          </cell>
        </row>
        <row r="924">
          <cell r="S924" t="str">
            <v>EMPREENDIMENTOS AUXÍLIO ALIMENTAÇÃO E LANCHE MATINAL</v>
          </cell>
        </row>
        <row r="925">
          <cell r="S925" t="str">
            <v>EMPREENDIMENTOS AUXÍLIO ALIMENTAÇÃO E LANCHE MATINAL</v>
          </cell>
        </row>
        <row r="926">
          <cell r="S926" t="str">
            <v>EMPREENDIMENTOS AUXÍLIO ALIMENTAÇÃO E LANCHE MATINAL</v>
          </cell>
        </row>
        <row r="927">
          <cell r="S927" t="str">
            <v>EMPREENDIMENTOS AUXÍLIO ALIMENTAÇÃO E LANCHE MATINAL</v>
          </cell>
        </row>
        <row r="928">
          <cell r="S928" t="str">
            <v>OPERAÇÕES AUXÍLIO ALIMENTAÇÃO E LANCHE MATINAL</v>
          </cell>
        </row>
        <row r="929">
          <cell r="S929" t="str">
            <v>OPERAÇÕES AUXÍLIO ALIMENTAÇÃO E LANCHE MATINAL</v>
          </cell>
        </row>
        <row r="930">
          <cell r="S930" t="str">
            <v>OPERAÇÕES AUXÍLIO ALIMENTAÇÃO E LANCHE MATINAL</v>
          </cell>
        </row>
        <row r="931">
          <cell r="S931" t="str">
            <v>OPERAÇÕES AUXÍLIO ALIMENTAÇÃO E LANCHE MATINAL</v>
          </cell>
        </row>
        <row r="932">
          <cell r="S932" t="str">
            <v>OPERAÇÕES AUXÍLIO ALIMENTAÇÃO E LANCHE MATINAL</v>
          </cell>
        </row>
        <row r="933">
          <cell r="S933" t="str">
            <v>OPERAÇÕES AUXÍLIO ALIMENTAÇÃO E LANCHE MATINAL</v>
          </cell>
        </row>
        <row r="934">
          <cell r="S934" t="str">
            <v>OPERAÇÕES AUXÍLIO ALIMENTAÇÃO E LANCHE MATINAL</v>
          </cell>
        </row>
        <row r="935">
          <cell r="S935" t="str">
            <v>OPERAÇÕES AUXÍLIO ALIMENTAÇÃO E LANCHE MATINAL</v>
          </cell>
        </row>
        <row r="936">
          <cell r="S936" t="str">
            <v>OPERAÇÕES AUXÍLIO ALIMENTAÇÃO E LANCHE MATINAL</v>
          </cell>
        </row>
        <row r="937">
          <cell r="S937" t="str">
            <v>OPERAÇÕES AUXÍLIO ALIMENTAÇÃO E LANCHE MATINAL</v>
          </cell>
        </row>
        <row r="938">
          <cell r="S938" t="str">
            <v>OPERAÇÕES AUXÍLIO ALIMENTAÇÃO E LANCHE MATINAL</v>
          </cell>
        </row>
        <row r="939">
          <cell r="S939" t="str">
            <v>OPERAÇÕES AUXÍLIO ALIMENTAÇÃO E LANCHE MATINAL</v>
          </cell>
        </row>
        <row r="940">
          <cell r="S940" t="str">
            <v>OPERAÇÕES AUXÍLIO ALIMENTAÇÃO E LANCHE MATINAL</v>
          </cell>
        </row>
        <row r="941">
          <cell r="S941" t="str">
            <v>OPERAÇÕES AUXÍLIO ALIMENTAÇÃO E LANCHE MATINAL</v>
          </cell>
        </row>
        <row r="942">
          <cell r="S942" t="str">
            <v>OPERAÇÕES AUXÍLIO ALIMENTAÇÃO E LANCHE MATINAL</v>
          </cell>
        </row>
        <row r="943">
          <cell r="S943" t="str">
            <v>OPERAÇÕES AUXÍLIO ALIMENTAÇÃO E LANCHE MATINAL</v>
          </cell>
        </row>
        <row r="944">
          <cell r="S944" t="str">
            <v>OPERAÇÕES AUXÍLIO ALIMENTAÇÃO E LANCHE MATINAL</v>
          </cell>
        </row>
        <row r="945">
          <cell r="S945" t="str">
            <v>OPERAÇÕES AUXÍLIO ALIMENTAÇÃO E LANCHE MATINAL</v>
          </cell>
        </row>
        <row r="946">
          <cell r="S946" t="str">
            <v>OPERAÇÕES AUXÍLIO ALIMENTAÇÃO E LANCHE MATINAL</v>
          </cell>
        </row>
        <row r="947">
          <cell r="S947" t="str">
            <v>OPERAÇÕES AUXÍLIO ALIMENTAÇÃO E LANCHE MATINAL</v>
          </cell>
        </row>
        <row r="948">
          <cell r="S948" t="str">
            <v>OPERAÇÕES AUXÍLIO ALIMENTAÇÃO E LANCHE MATINAL</v>
          </cell>
        </row>
        <row r="949">
          <cell r="S949" t="str">
            <v>OPERAÇÕES AUXÍLIO ALIMENTAÇÃO E LANCHE MATINAL</v>
          </cell>
        </row>
        <row r="950">
          <cell r="S950" t="str">
            <v>OPERAÇÕES AUXÍLIO ALIMENTAÇÃO E LANCHE MATINAL</v>
          </cell>
        </row>
        <row r="951">
          <cell r="S951" t="str">
            <v>OPERAÇÕES AUXÍLIO ALIMENTAÇÃO E LANCHE MATINAL</v>
          </cell>
        </row>
        <row r="952">
          <cell r="S952" t="str">
            <v>OPERAÇÕES AUXÍLIO ALIMENTAÇÃO E LANCHE MATINAL</v>
          </cell>
        </row>
        <row r="953">
          <cell r="S953" t="str">
            <v>OPERAÇÕES AUXÍLIO ALIMENTAÇÃO E LANCHE MATINAL</v>
          </cell>
        </row>
        <row r="954">
          <cell r="S954" t="str">
            <v>OPERAÇÕES AUXÍLIO ALIMENTAÇÃO E LANCHE MATINAL</v>
          </cell>
        </row>
        <row r="955">
          <cell r="S955" t="str">
            <v>OPERAÇÕES AUXÍLIO ALIMENTAÇÃO E LANCHE MATINAL</v>
          </cell>
        </row>
        <row r="956">
          <cell r="S956" t="str">
            <v>OPERAÇÕES AUXÍLIO ALIMENTAÇÃO E LANCHE MATINAL</v>
          </cell>
        </row>
        <row r="957">
          <cell r="S957" t="str">
            <v>OPERAÇÕES AUXÍLIO ALIMENTAÇÃO E LANCHE MATINAL</v>
          </cell>
        </row>
        <row r="958">
          <cell r="S958" t="str">
            <v>OPERAÇÕES AUXÍLIO ALIMENTAÇÃO E LANCHE MATINAL</v>
          </cell>
        </row>
        <row r="959">
          <cell r="S959" t="str">
            <v>OPERAÇÕES AUXÍLIO ALIMENTAÇÃO E LANCHE MATINAL</v>
          </cell>
        </row>
        <row r="960">
          <cell r="S960" t="str">
            <v>OPERAÇÕES AUXÍLIO ALIMENTAÇÃO E LANCHE MATINAL</v>
          </cell>
        </row>
        <row r="961">
          <cell r="S961" t="str">
            <v>OPERAÇÕES AUXÍLIO ALIMENTAÇÃO E LANCHE MATINAL</v>
          </cell>
        </row>
        <row r="962">
          <cell r="S962" t="str">
            <v>OPERAÇÕES AUXÍLIO ALIMENTAÇÃO E LANCHE MATINAL</v>
          </cell>
        </row>
        <row r="963">
          <cell r="S963" t="str">
            <v>OPERAÇÕES AUXÍLIO ALIMENTAÇÃO E LANCHE MATINAL</v>
          </cell>
        </row>
        <row r="964">
          <cell r="S964" t="str">
            <v>OPERAÇÕES AUXÍLIO ALIMENTAÇÃO E LANCHE MATINAL</v>
          </cell>
        </row>
        <row r="965">
          <cell r="S965" t="str">
            <v>OPERAÇÕES AUXÍLIO ALIMENTAÇÃO E LANCHE MATINAL</v>
          </cell>
        </row>
        <row r="966">
          <cell r="S966" t="str">
            <v>OPERAÇÕES AUXÍLIO ALIMENTAÇÃO E LANCHE MATINAL</v>
          </cell>
        </row>
        <row r="967">
          <cell r="S967" t="str">
            <v>OPERAÇÕES AUXÍLIO ALIMENTAÇÃO E LANCHE MATINAL</v>
          </cell>
        </row>
        <row r="968">
          <cell r="S968" t="str">
            <v>OPERAÇÕES AUXÍLIO ALIMENTAÇÃO E LANCHE MATINAL</v>
          </cell>
        </row>
        <row r="969">
          <cell r="S969" t="str">
            <v>OPERAÇÕES AUXÍLIO ALIMENTAÇÃO E LANCHE MATINAL</v>
          </cell>
        </row>
        <row r="970">
          <cell r="S970" t="str">
            <v>OPERAÇÕES AUXÍLIO ALIMENTAÇÃO E LANCHE MATINAL</v>
          </cell>
        </row>
        <row r="971">
          <cell r="S971" t="str">
            <v>OPERAÇÕES AUXÍLIO ALIMENTAÇÃO E LANCHE MATINAL</v>
          </cell>
        </row>
        <row r="972">
          <cell r="S972" t="str">
            <v>OPERAÇÕES AUXÍLIO ALIMENTAÇÃO E LANCHE MATINAL</v>
          </cell>
        </row>
        <row r="973">
          <cell r="S973" t="str">
            <v>OPERAÇÕES AUXÍLIO ALIMENTAÇÃO E LANCHE MATINAL</v>
          </cell>
        </row>
        <row r="974">
          <cell r="S974" t="str">
            <v>OPERAÇÕES AUXÍLIO ALIMENTAÇÃO E LANCHE MATINAL</v>
          </cell>
        </row>
        <row r="975">
          <cell r="S975" t="str">
            <v>OPERAÇÕES AUXÍLIO ALIMENTAÇÃO E LANCHE MATINAL</v>
          </cell>
        </row>
        <row r="976">
          <cell r="S976" t="str">
            <v>OPERAÇÕES AUXÍLIO ALIMENTAÇÃO E LANCHE MATINAL</v>
          </cell>
        </row>
        <row r="977">
          <cell r="S977" t="str">
            <v>OPERAÇÕES AUXÍLIO ALIMENTAÇÃO E LANCHE MATINAL</v>
          </cell>
        </row>
        <row r="978">
          <cell r="S978" t="str">
            <v>OPERAÇÕES AUXÍLIO ALIMENTAÇÃO E LANCHE MATINAL</v>
          </cell>
        </row>
        <row r="979">
          <cell r="S979" t="str">
            <v>OPERAÇÕES AUXÍLIO ALIMENTAÇÃO E LANCHE MATINAL</v>
          </cell>
        </row>
        <row r="980">
          <cell r="S980" t="str">
            <v>OPERAÇÕES AUXÍLIO ALIMENTAÇÃO E LANCHE MATINAL</v>
          </cell>
        </row>
        <row r="981">
          <cell r="S981" t="str">
            <v>OPERAÇÕES AUXÍLIO ALIMENTAÇÃO E LANCHE MATINAL</v>
          </cell>
        </row>
        <row r="982">
          <cell r="S982" t="str">
            <v>OPERAÇÕES AUXÍLIO ALIMENTAÇÃO E LANCHE MATINAL</v>
          </cell>
        </row>
        <row r="983">
          <cell r="S983" t="str">
            <v>OPERAÇÕES AUXÍLIO ALIMENTAÇÃO E LANCHE MATINAL</v>
          </cell>
        </row>
        <row r="984">
          <cell r="S984" t="str">
            <v>OPERAÇÕES AUXÍLIO ALIMENTAÇÃO E LANCHE MATINAL</v>
          </cell>
        </row>
        <row r="985">
          <cell r="S985" t="str">
            <v>OPERAÇÕES AUXÍLIO ALIMENTAÇÃO E LANCHE MATINAL</v>
          </cell>
        </row>
        <row r="986">
          <cell r="S986" t="str">
            <v>OPERAÇÕES AUXÍLIO ALIMENTAÇÃO E LANCHE MATINAL</v>
          </cell>
        </row>
        <row r="987">
          <cell r="S987" t="str">
            <v>OPERAÇÕES AUXÍLIO ALIMENTAÇÃO E LANCHE MATINAL</v>
          </cell>
        </row>
        <row r="988">
          <cell r="S988" t="str">
            <v>OPERAÇÕES AUXÍLIO ALIMENTAÇÃO E LANCHE MATINAL</v>
          </cell>
        </row>
        <row r="989">
          <cell r="S989" t="str">
            <v>OPERAÇÕES AUXÍLIO ALIMENTAÇÃO E LANCHE MATINAL</v>
          </cell>
        </row>
        <row r="990">
          <cell r="S990" t="str">
            <v>OPERAÇÕES AUXÍLIO ALIMENTAÇÃO E LANCHE MATINAL</v>
          </cell>
        </row>
        <row r="991">
          <cell r="S991" t="str">
            <v>OPERAÇÕES AUXÍLIO ALIMENTAÇÃO E LANCHE MATINAL</v>
          </cell>
        </row>
        <row r="992">
          <cell r="S992" t="str">
            <v>OPERAÇÕES AUXÍLIO ALIMENTAÇÃO E LANCHE MATINAL</v>
          </cell>
        </row>
        <row r="993">
          <cell r="S993" t="str">
            <v>OPERAÇÕES AUXÍLIO ALIMENTAÇÃO E LANCHE MATINAL</v>
          </cell>
        </row>
        <row r="994">
          <cell r="S994" t="str">
            <v>OPERAÇÕES AUXÍLIO ALIMENTAÇÃO E LANCHE MATINAL</v>
          </cell>
        </row>
        <row r="995">
          <cell r="S995" t="str">
            <v>OPERAÇÕES AUXÍLIO ALIMENTAÇÃO E LANCHE MATINAL</v>
          </cell>
        </row>
        <row r="996">
          <cell r="S996" t="str">
            <v>OPERAÇÕES AUXÍLIO ALIMENTAÇÃO E LANCHE MATINAL</v>
          </cell>
        </row>
        <row r="997">
          <cell r="S997" t="str">
            <v>OPERAÇÕES AUXÍLIO ALIMENTAÇÃO E LANCHE MATINAL</v>
          </cell>
        </row>
        <row r="998">
          <cell r="S998" t="str">
            <v>OPERAÇÕES CESTA BÁSICA</v>
          </cell>
        </row>
        <row r="999">
          <cell r="S999" t="str">
            <v>OPERAÇÕES CESTA BÁSICA</v>
          </cell>
        </row>
        <row r="1000">
          <cell r="S1000" t="str">
            <v>OPERAÇÕES CESTA BÁSICA</v>
          </cell>
        </row>
        <row r="1001">
          <cell r="S1001" t="str">
            <v>OPERAÇÕES CESTA BÁSICA</v>
          </cell>
        </row>
        <row r="1002">
          <cell r="S1002" t="str">
            <v>OPERAÇÕES CESTA BÁSICA</v>
          </cell>
        </row>
        <row r="1003">
          <cell r="S1003" t="str">
            <v>OPERAÇÕES CESTA BÁSICA</v>
          </cell>
        </row>
        <row r="1004">
          <cell r="S1004" t="str">
            <v>OPERAÇÕES CESTA BÁSICA</v>
          </cell>
        </row>
        <row r="1005">
          <cell r="S1005" t="str">
            <v>OPERAÇÕES CESTA BÁSICA</v>
          </cell>
        </row>
        <row r="1006">
          <cell r="S1006" t="str">
            <v>OPERAÇÕES CESTA BÁSICA</v>
          </cell>
        </row>
        <row r="1007">
          <cell r="S1007" t="str">
            <v>OPERAÇÕES CESTA BÁSICA</v>
          </cell>
        </row>
        <row r="1008">
          <cell r="S1008" t="str">
            <v>OPERAÇÕES CESTA BÁSICA</v>
          </cell>
        </row>
        <row r="1009">
          <cell r="S1009" t="str">
            <v>OPERAÇÕES CESTA BÁSICA</v>
          </cell>
        </row>
        <row r="1010">
          <cell r="S1010" t="str">
            <v>OPERAÇÕES CESTA BÁSICA</v>
          </cell>
        </row>
        <row r="1011">
          <cell r="S1011" t="str">
            <v>OPERAÇÕES CESTA BÁSICA</v>
          </cell>
        </row>
        <row r="1012">
          <cell r="S1012" t="str">
            <v>OPERAÇÕES CESTA BÁSICA</v>
          </cell>
        </row>
        <row r="1013">
          <cell r="S1013" t="str">
            <v>OPERAÇÕES CESTA BÁSICA</v>
          </cell>
        </row>
        <row r="1014">
          <cell r="S1014" t="str">
            <v>OPERAÇÕES CESTA BÁSICA</v>
          </cell>
        </row>
        <row r="1015">
          <cell r="S1015" t="str">
            <v>OPERAÇÕES CESTA BÁSICA</v>
          </cell>
        </row>
        <row r="1016">
          <cell r="S1016" t="str">
            <v>OPERAÇÕES CESTA BÁSICA</v>
          </cell>
        </row>
        <row r="1017">
          <cell r="S1017" t="str">
            <v>OPERAÇÕES CESTA BÁSICA</v>
          </cell>
        </row>
        <row r="1018">
          <cell r="S1018" t="str">
            <v>OPERAÇÕES CESTA BÁSICA</v>
          </cell>
        </row>
        <row r="1019">
          <cell r="S1019" t="str">
            <v>OPERAÇÕES CESTA BÁSICA</v>
          </cell>
        </row>
        <row r="1020">
          <cell r="S1020" t="str">
            <v>OPERAÇÕES CESTA BÁSICA</v>
          </cell>
        </row>
        <row r="1021">
          <cell r="S1021" t="str">
            <v>OPERAÇÕES CESTA BÁSICA</v>
          </cell>
        </row>
        <row r="1022">
          <cell r="S1022" t="str">
            <v>OPERAÇÕES CESTA BÁSICA</v>
          </cell>
        </row>
        <row r="1023">
          <cell r="S1023" t="str">
            <v>OPERAÇÕES CESTA BÁSICA</v>
          </cell>
        </row>
        <row r="1024">
          <cell r="S1024" t="str">
            <v>OPERAÇÕES CESTA BÁSICA</v>
          </cell>
        </row>
        <row r="1025">
          <cell r="S1025" t="str">
            <v>OPERAÇÕES CESTA BÁSICA</v>
          </cell>
        </row>
        <row r="1026">
          <cell r="S1026" t="str">
            <v>OPERAÇÕES CESTA BÁSICA</v>
          </cell>
        </row>
        <row r="1027">
          <cell r="S1027" t="str">
            <v>OPERAÇÕES CESTA BÁSICA</v>
          </cell>
        </row>
        <row r="1028">
          <cell r="S1028" t="str">
            <v>OPERAÇÕES CESTA BÁSICA</v>
          </cell>
        </row>
        <row r="1029">
          <cell r="S1029" t="str">
            <v>EMPREENDIMENTOS VALE TRANSPORTE</v>
          </cell>
        </row>
        <row r="1030">
          <cell r="S1030" t="str">
            <v>EMPREENDIMENTOS VALE TRANSPORTE</v>
          </cell>
        </row>
        <row r="1031">
          <cell r="S1031" t="str">
            <v>EMPREENDIMENTOS VALE TRANSPORTE</v>
          </cell>
        </row>
        <row r="1032">
          <cell r="S1032" t="str">
            <v>EMPREENDIMENTOS VALE TRANSPORTE</v>
          </cell>
        </row>
        <row r="1033">
          <cell r="S1033" t="str">
            <v>OPERAÇÕES VALE TRANSPORTE</v>
          </cell>
        </row>
        <row r="1034">
          <cell r="S1034" t="str">
            <v>OPERAÇÕES VALE TRANSPORTE</v>
          </cell>
        </row>
        <row r="1035">
          <cell r="S1035" t="str">
            <v>OPERAÇÕES VALE TRANSPORTE</v>
          </cell>
        </row>
        <row r="1036">
          <cell r="S1036" t="str">
            <v>OPERAÇÕES VALE TRANSPORTE</v>
          </cell>
        </row>
        <row r="1037">
          <cell r="S1037" t="str">
            <v>OPERAÇÕES VALE TRANSPORTE</v>
          </cell>
        </row>
        <row r="1038">
          <cell r="S1038" t="str">
            <v>OPERAÇÕES VALE TRANSPORTE</v>
          </cell>
        </row>
        <row r="1039">
          <cell r="S1039" t="str">
            <v>OPERAÇÕES VALE TRANSPORTE</v>
          </cell>
        </row>
        <row r="1040">
          <cell r="S1040" t="str">
            <v>OPERAÇÕES VALE TRANSPORTE</v>
          </cell>
        </row>
        <row r="1041">
          <cell r="S1041" t="str">
            <v>OPERAÇÕES VALE TRANSPORTE</v>
          </cell>
        </row>
        <row r="1042">
          <cell r="S1042" t="str">
            <v>OPERAÇÕES VALE TRANSPORTE</v>
          </cell>
        </row>
        <row r="1043">
          <cell r="S1043" t="str">
            <v>OPERAÇÕES VALE TRANSPORTE</v>
          </cell>
        </row>
        <row r="1044">
          <cell r="S1044" t="str">
            <v>OPERAÇÕES VALE TRANSPORTE</v>
          </cell>
        </row>
        <row r="1045">
          <cell r="S1045" t="str">
            <v>OPERAÇÕES VALE TRANSPORTE</v>
          </cell>
        </row>
        <row r="1046">
          <cell r="S1046" t="str">
            <v>OPERAÇÕES VALE TRANSPORTE</v>
          </cell>
        </row>
        <row r="1047">
          <cell r="S1047" t="str">
            <v>OPERAÇÕES VALE TRANSPORTE</v>
          </cell>
        </row>
        <row r="1048">
          <cell r="S1048" t="str">
            <v>OPERAÇÕES VALE TRANSPORTE</v>
          </cell>
        </row>
        <row r="1049">
          <cell r="S1049" t="str">
            <v>OPERAÇÕES VALE TRANSPORTE</v>
          </cell>
        </row>
        <row r="1050">
          <cell r="S1050" t="str">
            <v>OPERAÇÕES VALE TRANSPORTE</v>
          </cell>
        </row>
        <row r="1051">
          <cell r="S1051" t="str">
            <v>OPERAÇÕES VALE TRANSPORTE</v>
          </cell>
        </row>
        <row r="1052">
          <cell r="S1052" t="str">
            <v>OPERAÇÕES VALE TRANSPORTE</v>
          </cell>
        </row>
        <row r="1053">
          <cell r="S1053" t="str">
            <v>OPERAÇÕES VALE TRANSPORTE</v>
          </cell>
        </row>
        <row r="1054">
          <cell r="S1054" t="str">
            <v>OPERAÇÕES VALE TRANSPORTE</v>
          </cell>
        </row>
        <row r="1055">
          <cell r="S1055" t="str">
            <v>OPERAÇÕES VALE TRANSPORTE</v>
          </cell>
        </row>
        <row r="1056">
          <cell r="S1056" t="str">
            <v>OPERAÇÕES VALE TRANSPORTE</v>
          </cell>
        </row>
        <row r="1057">
          <cell r="S1057" t="str">
            <v>OPERAÇÕES VALE TRANSPORTE</v>
          </cell>
        </row>
        <row r="1058">
          <cell r="S1058" t="str">
            <v>OPERAÇÕES VALE TRANSPORTE</v>
          </cell>
        </row>
        <row r="1059">
          <cell r="S1059" t="str">
            <v>OPERAÇÕES VALE TRANSPORTE</v>
          </cell>
        </row>
        <row r="1060">
          <cell r="S1060" t="str">
            <v>OPERAÇÕES VALE TRANSPORTE</v>
          </cell>
        </row>
        <row r="1061">
          <cell r="S1061" t="str">
            <v>OPERAÇÕES VALE TRANSPORTE</v>
          </cell>
        </row>
        <row r="1062">
          <cell r="S1062" t="str">
            <v>OPERAÇÕES VALE TRANSPORTE</v>
          </cell>
        </row>
        <row r="1063">
          <cell r="S1063" t="str">
            <v>OPERAÇÕES VALE TRANSPORTE</v>
          </cell>
        </row>
        <row r="1064">
          <cell r="S1064" t="str">
            <v>OPERAÇÕES VALE TRANSPORTE</v>
          </cell>
        </row>
        <row r="1065">
          <cell r="S1065" t="str">
            <v>OPERAÇÕES VALE TRANSPORTE</v>
          </cell>
        </row>
        <row r="1066">
          <cell r="S1066" t="str">
            <v>OPERAÇÕES VALE TRANSPORTE</v>
          </cell>
        </row>
        <row r="1067">
          <cell r="S1067" t="str">
            <v>OPERAÇÕES VALE TRANSPORTE</v>
          </cell>
        </row>
        <row r="1068">
          <cell r="S1068" t="str">
            <v>OPERAÇÕES VALE TRANSPORTE</v>
          </cell>
        </row>
        <row r="1069">
          <cell r="S1069" t="str">
            <v>OPERAÇÕES VALE TRANSPORTE</v>
          </cell>
        </row>
        <row r="1070">
          <cell r="S1070" t="str">
            <v>OPERAÇÕES VALE TRANSPORTE</v>
          </cell>
        </row>
        <row r="1071">
          <cell r="S1071" t="str">
            <v>OPERAÇÕES VALE TRANSPORTE</v>
          </cell>
        </row>
        <row r="1072">
          <cell r="S1072" t="str">
            <v>OPERAÇÕES VALE TRANSPORTE</v>
          </cell>
        </row>
        <row r="1073">
          <cell r="S1073" t="str">
            <v>OPERAÇÕES VALE TRANSPORTE</v>
          </cell>
        </row>
        <row r="1074">
          <cell r="S1074" t="str">
            <v>OPERAÇÕES VALE TRANSPORTE</v>
          </cell>
        </row>
        <row r="1075">
          <cell r="S1075" t="str">
            <v>OPERAÇÕES VALE TRANSPORTE</v>
          </cell>
        </row>
        <row r="1076">
          <cell r="S1076" t="str">
            <v>OPERAÇÕES VALE TRANSPORTE</v>
          </cell>
        </row>
        <row r="1077">
          <cell r="S1077" t="str">
            <v>OPERAÇÕES VALE TRANSPORTE</v>
          </cell>
        </row>
        <row r="1078">
          <cell r="S1078" t="str">
            <v>OPERAÇÕES VALE TRANSPORTE</v>
          </cell>
        </row>
        <row r="1079">
          <cell r="S1079" t="str">
            <v>OPERAÇÕES VALE TRANSPORTE</v>
          </cell>
        </row>
        <row r="1080">
          <cell r="S1080" t="str">
            <v>EMPREENDIMENTOS CRECHE</v>
          </cell>
        </row>
        <row r="1081">
          <cell r="S1081" t="str">
            <v>OPERAÇÕES CRECHE</v>
          </cell>
        </row>
        <row r="1082">
          <cell r="S1082" t="str">
            <v>OPERAÇÕES CRECHE</v>
          </cell>
        </row>
        <row r="1083">
          <cell r="S1083" t="str">
            <v>OPERAÇÕES CRECHE</v>
          </cell>
        </row>
        <row r="1084">
          <cell r="S1084" t="str">
            <v>OPERAÇÕES CRECHE</v>
          </cell>
        </row>
        <row r="1085">
          <cell r="S1085" t="str">
            <v>OPERAÇÕES CRECHE</v>
          </cell>
        </row>
        <row r="1086">
          <cell r="S1086" t="str">
            <v>OPERAÇÕES CRECHE</v>
          </cell>
        </row>
        <row r="1087">
          <cell r="S1087" t="str">
            <v>OPERAÇÕES CRECHE</v>
          </cell>
        </row>
        <row r="1088">
          <cell r="S1088" t="str">
            <v>OPERAÇÕES CRECHE</v>
          </cell>
        </row>
        <row r="1089">
          <cell r="S1089" t="str">
            <v>EMPREENDIMENTOS CRECHE</v>
          </cell>
        </row>
        <row r="1090">
          <cell r="S1090" t="str">
            <v>OPERAÇÕES CRECHE</v>
          </cell>
        </row>
        <row r="1091">
          <cell r="S1091" t="str">
            <v>OPERAÇÕES CRECHE</v>
          </cell>
        </row>
        <row r="1092">
          <cell r="S1092" t="str">
            <v>OPERAÇÕES CRECHE</v>
          </cell>
        </row>
        <row r="1093">
          <cell r="S1093" t="str">
            <v>OPERAÇÕES CRECHE</v>
          </cell>
        </row>
        <row r="1094">
          <cell r="S1094" t="str">
            <v>OPERAÇÕES CRECHE</v>
          </cell>
        </row>
        <row r="1095">
          <cell r="S1095" t="str">
            <v>OPERAÇÕES PRESTAÇÃO DE CONTAS - F. CESP - OUTRAS</v>
          </cell>
        </row>
        <row r="1096">
          <cell r="S1096" t="str">
            <v>EMPREENDIMENTOS (-) RECUPERAÇÃO AMH - PARTE EMPREGADO</v>
          </cell>
        </row>
        <row r="1097">
          <cell r="S1097" t="str">
            <v>EMPREENDIMENTOS (-) RECUPERAÇÃO AMH - PARTE EMPREGADO</v>
          </cell>
        </row>
        <row r="1098">
          <cell r="S1098" t="str">
            <v>EMPREENDIMENTOS (-) RECUPERAÇÃO AMH - PARTE EMPREGADO</v>
          </cell>
        </row>
        <row r="1099">
          <cell r="S1099" t="str">
            <v>EMPREENDIMENTOS (-) RECUPERAÇÃO AMH - PARTE EMPREGADO</v>
          </cell>
        </row>
        <row r="1100">
          <cell r="S1100" t="str">
            <v>OPERAÇÕES (-) RECUPERAÇÃO AMH - PARTE EMPREGADO</v>
          </cell>
        </row>
        <row r="1101">
          <cell r="S1101" t="str">
            <v>OPERAÇÕES (-) RECUPERAÇÃO AMH - PARTE EMPREGADO</v>
          </cell>
        </row>
        <row r="1102">
          <cell r="S1102" t="str">
            <v>OPERAÇÕES (-) RECUPERAÇÃO AMH - PARTE EMPREGADO</v>
          </cell>
        </row>
        <row r="1103">
          <cell r="S1103" t="str">
            <v>OPERAÇÕES (-) RECUPERAÇÃO AMH - PARTE EMPREGADO</v>
          </cell>
        </row>
        <row r="1104">
          <cell r="S1104" t="str">
            <v>OPERAÇÕES (-) RECUPERAÇÃO AMH - PARTE EMPREGADO</v>
          </cell>
        </row>
        <row r="1105">
          <cell r="S1105" t="str">
            <v>OPERAÇÕES (-) RECUPERAÇÃO AMH - PARTE EMPREGADO</v>
          </cell>
        </row>
        <row r="1106">
          <cell r="S1106" t="str">
            <v>OPERAÇÕES (-) RECUPERAÇÃO AMH - PARTE EMPREGADO</v>
          </cell>
        </row>
        <row r="1107">
          <cell r="S1107" t="str">
            <v>OPERAÇÕES (-) RECUPERAÇÃO AMH - PARTE EMPREGADO</v>
          </cell>
        </row>
        <row r="1108">
          <cell r="S1108" t="str">
            <v>OPERAÇÕES (-) RECUPERAÇÃO AMH - PARTE EMPREGADO</v>
          </cell>
        </row>
        <row r="1109">
          <cell r="S1109" t="str">
            <v>OPERAÇÕES (-) RECUPERAÇÃO AMH - PARTE EMPREGADO</v>
          </cell>
        </row>
        <row r="1110">
          <cell r="S1110" t="str">
            <v>OPERAÇÕES (-) RECUPERAÇÃO AMH - PARTE EMPREGADO</v>
          </cell>
        </row>
        <row r="1111">
          <cell r="S1111" t="str">
            <v>OPERAÇÕES (-) RECUPERAÇÃO AMH - PARTE EMPREGADO</v>
          </cell>
        </row>
        <row r="1112">
          <cell r="S1112" t="str">
            <v>OPERAÇÕES (-) RECUPERAÇÃO AMH - PARTE EMPREGADO</v>
          </cell>
        </row>
        <row r="1113">
          <cell r="S1113" t="str">
            <v>EMPREENDIMENTOS PLANO DE DEMISSÃO VOLUNTÁRIA</v>
          </cell>
        </row>
        <row r="1114">
          <cell r="S1114" t="str">
            <v>EMPREENDIMENTOS PLANO DE DEMISSÃO VOLUNTÁRIA</v>
          </cell>
        </row>
        <row r="1115">
          <cell r="S1115" t="str">
            <v>EMPREENDIMENTOS PLANO DE DEMISSÃO VOLUNTÁRIA</v>
          </cell>
        </row>
        <row r="1116">
          <cell r="S1116" t="str">
            <v>OPERAÇÕES PLANO DE DEMISSÃO VOLUNTÁRIA</v>
          </cell>
        </row>
        <row r="1117">
          <cell r="S1117" t="str">
            <v>OPERAÇÕES PLANO DE DEMISSÃO VOLUNTÁRIA</v>
          </cell>
        </row>
        <row r="1118">
          <cell r="S1118" t="str">
            <v>OPERAÇÕES PLANO DE DEMISSÃO VOLUNTÁRIA</v>
          </cell>
        </row>
        <row r="1119">
          <cell r="S1119" t="str">
            <v>OPERAÇÕES PLANO DE DEMISSÃO VOLUNTÁRIA</v>
          </cell>
        </row>
        <row r="1120">
          <cell r="S1120" t="str">
            <v>OPERAÇÕES PLANO DE DEMISSÃO VOLUNTÁRIA</v>
          </cell>
        </row>
        <row r="1121">
          <cell r="S1121" t="str">
            <v>OPERAÇÕES PLANO DE DEMISSÃO VOLUNTÁRIA</v>
          </cell>
        </row>
        <row r="1122">
          <cell r="S1122" t="str">
            <v>OPERAÇÕES PLANO DE DEMISSÃO VOLUNTÁRIA</v>
          </cell>
        </row>
        <row r="1123">
          <cell r="S1123" t="str">
            <v>OPERAÇÕES PLANO DE DEMISSÃO VOLUNTÁRIA</v>
          </cell>
        </row>
        <row r="1124">
          <cell r="S1124" t="str">
            <v>OPERAÇÕES PLANO DE DEMISSÃO VOLUNTÁRIA</v>
          </cell>
        </row>
        <row r="1125">
          <cell r="S1125" t="str">
            <v>OPERAÇÕES PLANO DE DEMISSÃO VOLUNTÁRIA</v>
          </cell>
        </row>
        <row r="1126">
          <cell r="S1126" t="str">
            <v>OPERAÇÕES PLANO DE DEMISSÃO VOLUNTÁRIA</v>
          </cell>
        </row>
        <row r="1127">
          <cell r="S1127" t="str">
            <v>OPERAÇÕES PLANO DE DEMISSÃO VOLUNTÁRIA</v>
          </cell>
        </row>
        <row r="1128">
          <cell r="S1128" t="str">
            <v>OPERAÇÕES PLANO DE DEMISSÃO VOLUNTÁRIA</v>
          </cell>
        </row>
        <row r="1129">
          <cell r="S1129" t="str">
            <v>OPERAÇÕES PLANO DE DEMISSÃO VOLUNTÁRIA</v>
          </cell>
        </row>
        <row r="1130">
          <cell r="S1130" t="str">
            <v>OPERAÇÕES PLANO DE DEMISSÃO VOLUNTÁRIA</v>
          </cell>
        </row>
        <row r="1131">
          <cell r="S1131" t="str">
            <v>OPERAÇÕES PLANO DE DEMISSÃO VOLUNTÁRIA</v>
          </cell>
        </row>
        <row r="1132">
          <cell r="S1132" t="str">
            <v>OPERAÇÕES PLANO DE DEMISSÃO VOLUNTÁRIA</v>
          </cell>
        </row>
        <row r="1133">
          <cell r="S1133" t="str">
            <v>OPERAÇÕES PLANO DE DEMISSÃO VOLUNTÁRIA</v>
          </cell>
        </row>
        <row r="1134">
          <cell r="S1134" t="str">
            <v>OPERAÇÕES PLANO DE DEMISSÃO VOLUNTÁRIA</v>
          </cell>
        </row>
        <row r="1135">
          <cell r="S1135" t="str">
            <v>OPERAÇÕES PLANO DE DEMISSÃO VOLUNTÁRIA</v>
          </cell>
        </row>
        <row r="1136">
          <cell r="S1136" t="str">
            <v>OPERAÇÕES PLANO DE DEMISSÃO VOLUNTÁRIA</v>
          </cell>
        </row>
        <row r="1137">
          <cell r="S1137" t="str">
            <v>OPERAÇÕES PLANO DE DEMISSÃO VOLUNTÁRIA</v>
          </cell>
        </row>
        <row r="1138">
          <cell r="S1138" t="str">
            <v>OPERAÇÕES PLANO DE DEMISSÃO VOLUNTÁRIA</v>
          </cell>
        </row>
        <row r="1139">
          <cell r="S1139" t="str">
            <v>OPERAÇÕES PLANO DE DEMISSÃO VOLUNTÁRIA</v>
          </cell>
        </row>
        <row r="1140">
          <cell r="S1140" t="str">
            <v>OPERAÇÕES PLANO DE DEMISSÃO VOLUNTÁRIA</v>
          </cell>
        </row>
        <row r="1141">
          <cell r="S1141" t="str">
            <v>OPERAÇÕES PLANO DE DEMISSÃO VOLUNTÁRIA</v>
          </cell>
        </row>
        <row r="1142">
          <cell r="S1142" t="str">
            <v>OPERAÇÕES PLANO DE DEMISSÃO VOLUNTÁRIA</v>
          </cell>
        </row>
        <row r="1143">
          <cell r="S1143" t="str">
            <v>OPERAÇÕES PLANO DE DEMISSÃO VOLUNTÁRIA</v>
          </cell>
        </row>
        <row r="1144">
          <cell r="S1144" t="str">
            <v>OPERAÇÕES PLANO DE DEMISSÃO VOLUNTÁRIA</v>
          </cell>
        </row>
        <row r="1145">
          <cell r="S1145" t="str">
            <v>OPERAÇÕES PLANO DE DEMISSÃO VOLUNTÁRIA</v>
          </cell>
        </row>
        <row r="1146">
          <cell r="S1146" t="str">
            <v>OPERAÇÕES PLANO DE DEMISSÃO VOLUNTÁRIA</v>
          </cell>
        </row>
        <row r="1147">
          <cell r="S1147" t="str">
            <v>OPERAÇÕES PLANO DE DEMISSÃO VOLUNTÁRIA</v>
          </cell>
        </row>
        <row r="1148">
          <cell r="S1148" t="str">
            <v>OPERAÇÕES PLANO DE DEMISSÃO VOLUNTÁRIA</v>
          </cell>
        </row>
        <row r="1149">
          <cell r="S1149" t="str">
            <v>OPERAÇÕES PLANO DE DEMISSÃO VOLUNTÁRIA</v>
          </cell>
        </row>
        <row r="1150">
          <cell r="S1150" t="str">
            <v>OPERAÇÕES PLANO DE DEMISSÃO VOLUNTÁRIA</v>
          </cell>
        </row>
        <row r="1151">
          <cell r="S1151" t="str">
            <v>OPERAÇÕES PLANO DE DEMISSÃO VOLUNTÁRIA</v>
          </cell>
        </row>
        <row r="1152">
          <cell r="S1152" t="str">
            <v>OPERAÇÕES PLANO DE DEMISSÃO VOLUNTÁRIA</v>
          </cell>
        </row>
        <row r="1153">
          <cell r="S1153" t="str">
            <v>OPERAÇÕES PLANO DE DEMISSÃO VOLUNTÁRIA</v>
          </cell>
        </row>
        <row r="1154">
          <cell r="S1154" t="str">
            <v>EMPREENDIMENTOS INDENIZAÇÃO 40% FGTS - POP E AVISO PRÉVIO</v>
          </cell>
        </row>
        <row r="1155">
          <cell r="S1155" t="str">
            <v>EMPREENDIMENTOS INDENIZAÇÃO 40% FGTS - POP E AVISO PRÉVIO</v>
          </cell>
        </row>
        <row r="1156">
          <cell r="S1156" t="str">
            <v>EMPREENDIMENTOS INDENIZAÇÃO 40% FGTS - POP E AVISO PRÉVIO</v>
          </cell>
        </row>
        <row r="1157">
          <cell r="S1157" t="str">
            <v>OPERAÇÕES INDENIZAÇÃO 40% FGTS - POP E AVISO PRÉVIO</v>
          </cell>
        </row>
        <row r="1158">
          <cell r="S1158" t="str">
            <v>OPERAÇÕES INDENIZAÇÃO 40% FGTS - POP E AVISO PRÉVIO</v>
          </cell>
        </row>
        <row r="1159">
          <cell r="S1159" t="str">
            <v>OPERAÇÕES INDENIZAÇÃO 40% FGTS - POP E AVISO PRÉVIO</v>
          </cell>
        </row>
        <row r="1160">
          <cell r="S1160" t="str">
            <v>OPERAÇÕES INDENIZAÇÃO 40% FGTS - POP E AVISO PRÉVIO</v>
          </cell>
        </row>
        <row r="1161">
          <cell r="S1161" t="str">
            <v>OPERAÇÕES INDENIZAÇÃO 40% FGTS - POP E AVISO PRÉVIO</v>
          </cell>
        </row>
        <row r="1162">
          <cell r="S1162" t="str">
            <v>OPERAÇÕES INDENIZAÇÃO 40% FGTS - POP E AVISO PRÉVIO</v>
          </cell>
        </row>
        <row r="1163">
          <cell r="S1163" t="str">
            <v>OPERAÇÕES INDENIZAÇÃO 40% FGTS - POP E AVISO PRÉVIO</v>
          </cell>
        </row>
        <row r="1164">
          <cell r="S1164" t="str">
            <v>OPERAÇÕES INDENIZAÇÃO 40% FGTS - POP E AVISO PRÉVIO</v>
          </cell>
        </row>
        <row r="1165">
          <cell r="S1165" t="str">
            <v>OPERAÇÕES INDENIZAÇÃO 40% FGTS - POP E AVISO PRÉVIO</v>
          </cell>
        </row>
        <row r="1166">
          <cell r="S1166" t="str">
            <v>OPERAÇÕES INDENIZAÇÃO 40% FGTS - POP E AVISO PRÉVIO</v>
          </cell>
        </row>
        <row r="1167">
          <cell r="S1167" t="str">
            <v>OPERAÇÕES INDENIZAÇÃO 40% FGTS - POP E AVISO PRÉVIO</v>
          </cell>
        </row>
        <row r="1168">
          <cell r="S1168" t="str">
            <v>OPERAÇÕES INDENIZAÇÃO 40% FGTS - POP E AVISO PRÉVIO</v>
          </cell>
        </row>
        <row r="1169">
          <cell r="S1169" t="str">
            <v>OPERAÇÕES INDENIZAÇÃO 40% FGTS - POP E AVISO PRÉVIO</v>
          </cell>
        </row>
        <row r="1170">
          <cell r="S1170" t="str">
            <v>OPERAÇÕES INDENIZAÇÃO 40% FGTS - POP E AVISO PRÉVIO</v>
          </cell>
        </row>
        <row r="1171">
          <cell r="S1171" t="str">
            <v>OPERAÇÕES INDENIZAÇÃO 40% FGTS - POP E AVISO PRÉVIO</v>
          </cell>
        </row>
        <row r="1172">
          <cell r="S1172" t="str">
            <v>OPERAÇÕES INDENIZAÇÃO 40% FGTS - POP E AVISO PRÉVIO</v>
          </cell>
        </row>
        <row r="1173">
          <cell r="S1173" t="str">
            <v>OPERAÇÕES INDENIZAÇÃO 40% FGTS - POP E AVISO PRÉVIO</v>
          </cell>
        </row>
        <row r="1174">
          <cell r="S1174" t="str">
            <v>OPERAÇÕES INDENIZAÇÃO 40% FGTS - POP E AVISO PRÉVIO</v>
          </cell>
        </row>
        <row r="1175">
          <cell r="S1175" t="str">
            <v>OPERAÇÕES INDENIZAÇÃO 40% FGTS - POP E AVISO PRÉVIO</v>
          </cell>
        </row>
        <row r="1176">
          <cell r="S1176" t="str">
            <v>OPERAÇÕES INDENIZAÇÃO 40% FGTS - POP E AVISO PRÉVIO</v>
          </cell>
        </row>
        <row r="1177">
          <cell r="S1177" t="str">
            <v>OPERAÇÕES INDENIZAÇÃO 40% FGTS - POP E AVISO PRÉVIO</v>
          </cell>
        </row>
        <row r="1178">
          <cell r="S1178" t="str">
            <v>OPERAÇÕES INDENIZAÇÃO 40% FGTS - POP E AVISO PRÉVIO</v>
          </cell>
        </row>
        <row r="1179">
          <cell r="S1179" t="str">
            <v>OPERAÇÕES INDENIZAÇÃO 40% FGTS - POP E AVISO PRÉVIO</v>
          </cell>
        </row>
        <row r="1180">
          <cell r="S1180" t="str">
            <v>OPERAÇÕES INDENIZAÇÃO 40% FGTS - POP E AVISO PRÉVIO</v>
          </cell>
        </row>
        <row r="1181">
          <cell r="S1181" t="str">
            <v>OPERAÇÕES INDENIZAÇÃO 40% FGTS - POP E AVISO PRÉVIO</v>
          </cell>
        </row>
        <row r="1182">
          <cell r="S1182" t="str">
            <v>OPERAÇÕES INDENIZAÇÃO 40% FGTS - POP E AVISO PRÉVIO</v>
          </cell>
        </row>
        <row r="1183">
          <cell r="S1183" t="str">
            <v>OPERAÇÕES INDENIZAÇÃO 40% FGTS - POP E AVISO PRÉVIO</v>
          </cell>
        </row>
        <row r="1184">
          <cell r="S1184" t="str">
            <v>OPERAÇÕES INDENIZAÇÃO 40% FGTS - POP E AVISO PRÉVIO</v>
          </cell>
        </row>
        <row r="1185">
          <cell r="S1185" t="str">
            <v>OPERAÇÕES INDENIZAÇÃO 40% FGTS - POP E AVISO PRÉVIO</v>
          </cell>
        </row>
        <row r="1186">
          <cell r="S1186" t="str">
            <v>OPERAÇÕES INDENIZAÇÃO 40% FGTS - POP E AVISO PRÉVIO</v>
          </cell>
        </row>
        <row r="1187">
          <cell r="S1187" t="str">
            <v>OPERAÇÕES INDENIZAÇÃO 40% FGTS - POP E AVISO PRÉVIO</v>
          </cell>
        </row>
        <row r="1188">
          <cell r="S1188" t="str">
            <v>OPERAÇÕES INDENIZAÇÃO 40% FGTS - POP E AVISO PRÉVIO</v>
          </cell>
        </row>
        <row r="1189">
          <cell r="S1189" t="str">
            <v>OPERAÇÕES INDENIZAÇÃO 40% FGTS - POP E AVISO PRÉVIO</v>
          </cell>
        </row>
        <row r="1190">
          <cell r="S1190" t="str">
            <v>OPERAÇÕES INDENIZAÇÃO 40% FGTS - POP E AVISO PRÉVIO</v>
          </cell>
        </row>
        <row r="1191">
          <cell r="S1191" t="str">
            <v>OPERAÇÕES INDENIZAÇÃO 40% FGTS - POP E AVISO PRÉVIO</v>
          </cell>
        </row>
        <row r="1192">
          <cell r="S1192" t="str">
            <v>OPERAÇÕES INDENIZAÇÃO 40% FGTS - POP E AVISO PRÉVIO</v>
          </cell>
        </row>
        <row r="1193">
          <cell r="S1193" t="str">
            <v>OPERAÇÕES INDENIZAÇÃO 40% FGTS - POP E AVISO PRÉVIO</v>
          </cell>
        </row>
        <row r="1194">
          <cell r="S1194" t="str">
            <v>OPERAÇÕES INDENIZAÇÃO 40% FGTS - POP E AVISO PRÉVIO</v>
          </cell>
        </row>
        <row r="1195">
          <cell r="S1195" t="str">
            <v>EMPREENDIMENTOS INDENIZAÇÃO 40% FGTS - POP E AVISO PRÉVIO</v>
          </cell>
        </row>
        <row r="1196">
          <cell r="S1196" t="str">
            <v>EMPREENDIMENTOS INDENIZAÇÃO 40% FGTS - POP E AVISO PRÉVIO</v>
          </cell>
        </row>
        <row r="1197">
          <cell r="S1197" t="str">
            <v>EMPREENDIMENTOS INDENIZAÇÃO 40% FGTS - POP E AVISO PRÉVIO</v>
          </cell>
        </row>
        <row r="1198">
          <cell r="S1198" t="str">
            <v>OPERAÇÕES INDENIZAÇÃO 40% FGTS - POP E AVISO PRÉVIO</v>
          </cell>
        </row>
        <row r="1199">
          <cell r="S1199" t="str">
            <v>OPERAÇÕES INDENIZAÇÃO 40% FGTS - POP E AVISO PRÉVIO</v>
          </cell>
        </row>
        <row r="1200">
          <cell r="S1200" t="str">
            <v>OPERAÇÕES INDENIZAÇÃO 40% FGTS - POP E AVISO PRÉVIO</v>
          </cell>
        </row>
        <row r="1201">
          <cell r="S1201" t="str">
            <v>OPERAÇÕES INDENIZAÇÃO 40% FGTS - POP E AVISO PRÉVIO</v>
          </cell>
        </row>
        <row r="1202">
          <cell r="S1202" t="str">
            <v>OPERAÇÕES INDENIZAÇÃO 40% FGTS - POP E AVISO PRÉVIO</v>
          </cell>
        </row>
        <row r="1203">
          <cell r="S1203" t="str">
            <v>OPERAÇÕES INDENIZAÇÃO 40% FGTS - POP E AVISO PRÉVIO</v>
          </cell>
        </row>
        <row r="1204">
          <cell r="S1204" t="str">
            <v>OPERAÇÕES INDENIZAÇÃO 40% FGTS - POP E AVISO PRÉVIO</v>
          </cell>
        </row>
        <row r="1205">
          <cell r="S1205" t="str">
            <v>OPERAÇÕES INDENIZAÇÃO 40% FGTS - POP E AVISO PRÉVIO</v>
          </cell>
        </row>
        <row r="1206">
          <cell r="S1206" t="str">
            <v>OPERAÇÕES INDENIZAÇÃO 40% FGTS - POP E AVISO PRÉVIO</v>
          </cell>
        </row>
        <row r="1207">
          <cell r="S1207" t="str">
            <v>OPERAÇÕES INDENIZAÇÃO 40% FGTS - POP E AVISO PRÉVIO</v>
          </cell>
        </row>
        <row r="1208">
          <cell r="S1208" t="str">
            <v>OPERAÇÕES INDENIZAÇÃO 40% FGTS - POP E AVISO PRÉVIO</v>
          </cell>
        </row>
        <row r="1209">
          <cell r="S1209" t="str">
            <v>OPERAÇÕES INDENIZAÇÃO 40% FGTS - POP E AVISO PRÉVIO</v>
          </cell>
        </row>
        <row r="1210">
          <cell r="S1210" t="str">
            <v>OPERAÇÕES INDENIZAÇÃO 40% FGTS - POP E AVISO PRÉVIO</v>
          </cell>
        </row>
        <row r="1211">
          <cell r="S1211" t="str">
            <v>OPERAÇÕES INDENIZAÇÃO 40% FGTS - POP E AVISO PRÉVIO</v>
          </cell>
        </row>
        <row r="1212">
          <cell r="S1212" t="str">
            <v>OPERAÇÕES INDENIZAÇÃO 40% FGTS - POP E AVISO PRÉVIO</v>
          </cell>
        </row>
        <row r="1213">
          <cell r="S1213" t="str">
            <v>OPERAÇÕES INDENIZAÇÃO 40% FGTS - POP E AVISO PRÉVIO</v>
          </cell>
        </row>
        <row r="1214">
          <cell r="S1214" t="str">
            <v>OPERAÇÕES INDENIZAÇÃO 40% FGTS - POP E AVISO PRÉVIO</v>
          </cell>
        </row>
        <row r="1215">
          <cell r="S1215" t="str">
            <v>OPERAÇÕES INDENIZAÇÃO 40% FGTS - POP E AVISO PRÉVIO</v>
          </cell>
        </row>
        <row r="1216">
          <cell r="S1216" t="str">
            <v>OPERAÇÕES INDENIZAÇÃO 40% FGTS - POP E AVISO PRÉVIO</v>
          </cell>
        </row>
        <row r="1217">
          <cell r="S1217" t="str">
            <v>OPERAÇÕES INDENIZAÇÃO 40% FGTS - POP E AVISO PRÉVIO</v>
          </cell>
        </row>
        <row r="1218">
          <cell r="S1218" t="str">
            <v>OPERAÇÕES INDENIZAÇÃO 40% FGTS - POP E AVISO PRÉVIO</v>
          </cell>
        </row>
        <row r="1219">
          <cell r="S1219" t="str">
            <v>OPERAÇÕES INDENIZAÇÃO 40% FGTS - POP E AVISO PRÉVIO</v>
          </cell>
        </row>
        <row r="1220">
          <cell r="S1220" t="str">
            <v>OPERAÇÕES INDENIZAÇÃO 40% FGTS - POP E AVISO PRÉVIO</v>
          </cell>
        </row>
        <row r="1221">
          <cell r="S1221" t="str">
            <v>OPERAÇÕES INDENIZAÇÃO 40% FGTS - POP E AVISO PRÉVIO</v>
          </cell>
        </row>
        <row r="1222">
          <cell r="S1222" t="str">
            <v>OPERAÇÕES INDENIZAÇÃO 40% FGTS - POP E AVISO PRÉVIO</v>
          </cell>
        </row>
        <row r="1223">
          <cell r="S1223" t="str">
            <v>OPERAÇÕES INDENIZAÇÃO 40% FGTS - POP E AVISO PRÉVIO</v>
          </cell>
        </row>
        <row r="1224">
          <cell r="S1224" t="str">
            <v>OPERAÇÕES INDENIZAÇÃO 40% FGTS - POP E AVISO PRÉVIO</v>
          </cell>
        </row>
        <row r="1225">
          <cell r="S1225" t="str">
            <v>OPERAÇÕES INDENIZAÇÃO 40% FGTS - POP E AVISO PRÉVIO</v>
          </cell>
        </row>
        <row r="1226">
          <cell r="S1226" t="str">
            <v>OPERAÇÕES INDENIZAÇÃO 40% FGTS - POP E AVISO PRÉVIO</v>
          </cell>
        </row>
        <row r="1227">
          <cell r="S1227" t="str">
            <v>OPERAÇÕES INDENIZAÇÃO 40% FGTS - POP E AVISO PRÉVIO</v>
          </cell>
        </row>
        <row r="1228">
          <cell r="S1228" t="str">
            <v>OPERAÇÕES INDENIZAÇÃO 40% FGTS - POP E AVISO PRÉVIO</v>
          </cell>
        </row>
        <row r="1229">
          <cell r="S1229" t="str">
            <v>OPERAÇÕES INDENIZAÇÃO 40% FGTS - POP E AVISO PRÉVIO</v>
          </cell>
        </row>
        <row r="1230">
          <cell r="S1230" t="str">
            <v>OPERAÇÕES INDENIZAÇÃO 40% FGTS - POP E AVISO PRÉVIO</v>
          </cell>
        </row>
        <row r="1231">
          <cell r="S1231" t="str">
            <v>OPERAÇÕES INDENIZAÇÃO 40% FGTS - POP E AVISO PRÉVIO</v>
          </cell>
        </row>
        <row r="1232">
          <cell r="S1232" t="str">
            <v>OPERAÇÕES INDENIZAÇÃO 40% FGTS - POP E AVISO PRÉVIO</v>
          </cell>
        </row>
        <row r="1233">
          <cell r="S1233" t="str">
            <v>OPERAÇÕES INDENIZAÇÃO 40% FGTS - POP E AVISO PRÉVIO</v>
          </cell>
        </row>
        <row r="1234">
          <cell r="S1234" t="str">
            <v>OPERAÇÕES INDENIZAÇÃO 40% FGTS - POP E AVISO PRÉVIO</v>
          </cell>
        </row>
        <row r="1235">
          <cell r="S1235" t="str">
            <v>OPERAÇÕES INDENIZAÇÃO 40% FGTS - POP E AVISO PRÉVIO</v>
          </cell>
        </row>
        <row r="1236">
          <cell r="S1236" t="str">
            <v>EMPREENDIMENTOS REMUNERAÇÃO BASE</v>
          </cell>
        </row>
        <row r="1237">
          <cell r="S1237" t="str">
            <v>EMPREENDIMENTOS REMUNERAÇÃO BASE</v>
          </cell>
        </row>
        <row r="1238">
          <cell r="S1238" t="str">
            <v>OPERAÇÕES REMUNERAÇÃO BASE</v>
          </cell>
        </row>
        <row r="1239">
          <cell r="S1239" t="str">
            <v>OPERAÇÕES REMUNERAÇÃO BASE</v>
          </cell>
        </row>
        <row r="1240">
          <cell r="S1240" t="str">
            <v>OPERAÇÕES REMUNERAÇÃO BASE</v>
          </cell>
        </row>
        <row r="1241">
          <cell r="S1241" t="str">
            <v>OPERAÇÕES REMUNERAÇÃO BASE</v>
          </cell>
        </row>
        <row r="1242">
          <cell r="S1242" t="str">
            <v>OPERAÇÕES REMUNERAÇÃO BASE</v>
          </cell>
        </row>
        <row r="1243">
          <cell r="S1243" t="str">
            <v>OPERAÇÕES REMUNERAÇÃO BASE</v>
          </cell>
        </row>
        <row r="1244">
          <cell r="S1244" t="str">
            <v>OPERAÇÕES REMUNERAÇÃO BASE</v>
          </cell>
        </row>
        <row r="1245">
          <cell r="S1245" t="str">
            <v>OPERAÇÕES REMUNERAÇÃO BASE</v>
          </cell>
        </row>
        <row r="1246">
          <cell r="S1246" t="str">
            <v>OPERAÇÕES REMUNERAÇÃO BASE</v>
          </cell>
        </row>
        <row r="1247">
          <cell r="S1247" t="str">
            <v>OPERAÇÕES REMUNERAÇÃO BASE</v>
          </cell>
        </row>
        <row r="1248">
          <cell r="S1248" t="str">
            <v>OPERAÇÕES REMUNERAÇÃO BASE</v>
          </cell>
        </row>
        <row r="1249">
          <cell r="S1249" t="str">
            <v>OPERAÇÕES REMUNERAÇÃO BASE</v>
          </cell>
        </row>
        <row r="1250">
          <cell r="S1250" t="str">
            <v>EMPREENDIMENTOS (-) RECUP. DESPESAS TELEFONE</v>
          </cell>
        </row>
        <row r="1251">
          <cell r="S1251" t="str">
            <v>EMPREENDIMENTOS (-) RECUP. DESPESAS TELEFONE</v>
          </cell>
        </row>
        <row r="1252">
          <cell r="S1252" t="str">
            <v>EMPREENDIMENTOS (-) RECUP. DESPESAS TELEFONE</v>
          </cell>
        </row>
        <row r="1253">
          <cell r="S1253" t="str">
            <v>OPERAÇÕES (-) RECUP. DESPESAS TELEFONE</v>
          </cell>
        </row>
        <row r="1254">
          <cell r="S1254" t="str">
            <v>OPERAÇÕES (-) RECUP. DESPESAS TELEFONE</v>
          </cell>
        </row>
        <row r="1255">
          <cell r="S1255" t="str">
            <v>OPERAÇÕES (-) RECUP. DESPESAS TELEFONE</v>
          </cell>
        </row>
        <row r="1256">
          <cell r="S1256" t="str">
            <v>OPERAÇÕES (-) RECUP. DESPESAS TELEFONE</v>
          </cell>
        </row>
        <row r="1257">
          <cell r="S1257" t="str">
            <v>OPERAÇÕES (-) RECUP. DESPESAS TELEFONE</v>
          </cell>
        </row>
        <row r="1258">
          <cell r="S1258" t="str">
            <v>OPERAÇÕES (-) RECUP. DESPESAS TELEFONE</v>
          </cell>
        </row>
        <row r="1259">
          <cell r="S1259" t="str">
            <v>OPERAÇÕES (-) RECUP. DESPESAS TELEFONE</v>
          </cell>
        </row>
        <row r="1260">
          <cell r="S1260" t="str">
            <v>OPERAÇÕES (-) RECUP. DESPESAS TELEFONE</v>
          </cell>
        </row>
        <row r="1261">
          <cell r="S1261" t="str">
            <v>OPERAÇÕES (-) RECUP. DESPESAS TELEFONE</v>
          </cell>
        </row>
        <row r="1262">
          <cell r="S1262" t="str">
            <v>OPERAÇÕES (-) RECUP. DESPESAS TELEFONE</v>
          </cell>
        </row>
        <row r="1263">
          <cell r="S1263" t="str">
            <v>OPERAÇÕES (-) RECUP. DESPESAS TELEFONE</v>
          </cell>
        </row>
        <row r="1264">
          <cell r="S1264" t="str">
            <v>OPERAÇÕES (-) RECUP. DESPESAS TELEFONE</v>
          </cell>
        </row>
        <row r="1265">
          <cell r="S1265" t="str">
            <v>OPERAÇÕES (-) RECUP. DESPESAS TELEFONE</v>
          </cell>
        </row>
        <row r="1266">
          <cell r="S1266" t="str">
            <v>OPERAÇÕES (-) RECUP. DESPESAS TELEFONE</v>
          </cell>
        </row>
        <row r="1267">
          <cell r="S1267" t="str">
            <v>OPERAÇÕES (-) RECUP. DESPESAS TELEFONE</v>
          </cell>
        </row>
        <row r="1268">
          <cell r="S1268" t="str">
            <v>OPERAÇÕES (-) RECUP. DESPESAS TELEFONE</v>
          </cell>
        </row>
        <row r="1269">
          <cell r="S1269" t="str">
            <v>OPERAÇÕES (-) RECUP. DESPESAS TELEFONE</v>
          </cell>
        </row>
        <row r="1270">
          <cell r="S1270" t="str">
            <v>OPERAÇÕES (-) RECUP. DESPESAS TELEFONE</v>
          </cell>
        </row>
        <row r="1271">
          <cell r="S1271" t="str">
            <v>OPERAÇÕES (-) RECUP. DESPESAS TELEFONE</v>
          </cell>
        </row>
        <row r="1272">
          <cell r="S1272" t="str">
            <v>OPERAÇÕES (-) RECUP. DESPESAS TELEFONE</v>
          </cell>
        </row>
        <row r="1273">
          <cell r="S1273" t="str">
            <v>OPERAÇÕES (-) RECUP. DESPESAS TELEFONE</v>
          </cell>
        </row>
        <row r="1274">
          <cell r="S1274" t="str">
            <v>OPERAÇÕES AUXÍLIO ALIMENTAÇÃO E LANCHE MATINAL</v>
          </cell>
        </row>
        <row r="1275">
          <cell r="S1275" t="str">
            <v>OPERAÇÕES CESTA BÁSICA</v>
          </cell>
        </row>
        <row r="1276">
          <cell r="S1276" t="str">
            <v>OPERAÇÕES VALE TRANSPORTE</v>
          </cell>
        </row>
        <row r="1277">
          <cell r="S1277" t="str">
            <v>PRESIDÊNCIA REMUNERAÇÃO BASE</v>
          </cell>
        </row>
        <row r="1278">
          <cell r="S1278" t="str">
            <v>PRESIDÊNCIA REMUNERAÇÃO BASE</v>
          </cell>
        </row>
        <row r="1279">
          <cell r="S1279" t="str">
            <v>PRESIDÊNCIA REMUNERAÇÃO BASE</v>
          </cell>
        </row>
        <row r="1280">
          <cell r="S1280" t="str">
            <v>PRESIDÊNCIA REMUNERAÇÃO BASE</v>
          </cell>
        </row>
        <row r="1281">
          <cell r="S1281" t="str">
            <v>PRESIDÊNCIA REMUNERAÇÃO BASE</v>
          </cell>
        </row>
        <row r="1282">
          <cell r="S1282" t="str">
            <v>PRESIDÊNCIA REMUNERAÇÃO BASE</v>
          </cell>
        </row>
        <row r="1283">
          <cell r="S1283" t="str">
            <v>PRESIDÊNCIA REMUNERAÇÃO BASE</v>
          </cell>
        </row>
        <row r="1284">
          <cell r="S1284" t="str">
            <v>FINANCEIRA REMUNERAÇÃO BASE</v>
          </cell>
        </row>
        <row r="1285">
          <cell r="S1285" t="str">
            <v>FINANCEIRA REMUNERAÇÃO BASE</v>
          </cell>
        </row>
        <row r="1286">
          <cell r="S1286" t="str">
            <v>FINANCEIRA REMUNERAÇÃO BASE</v>
          </cell>
        </row>
        <row r="1287">
          <cell r="S1287" t="str">
            <v>FINANCEIRA REMUNERAÇÃO BASE</v>
          </cell>
        </row>
        <row r="1288">
          <cell r="S1288" t="str">
            <v>FINANCEIRA REMUNERAÇÃO BASE</v>
          </cell>
        </row>
        <row r="1289">
          <cell r="S1289" t="str">
            <v>FINANCEIRA REMUNERAÇÃO BASE</v>
          </cell>
        </row>
        <row r="1290">
          <cell r="S1290" t="str">
            <v>FINANCEIRA REMUNERAÇÃO BASE</v>
          </cell>
        </row>
        <row r="1291">
          <cell r="S1291" t="str">
            <v>FINANCEIRA REMUNERAÇÃO BASE</v>
          </cell>
        </row>
        <row r="1292">
          <cell r="S1292" t="str">
            <v>FINANCEIRA REMUNERAÇÃO BASE</v>
          </cell>
        </row>
        <row r="1293">
          <cell r="S1293" t="str">
            <v>FINANCEIRA REMUNERAÇÃO BASE</v>
          </cell>
        </row>
        <row r="1294">
          <cell r="S1294" t="str">
            <v>ADMINISTRATIVA REMUNERAÇÃO BASE</v>
          </cell>
        </row>
        <row r="1295">
          <cell r="S1295" t="str">
            <v>ADMINISTRATIVA REMUNERAÇÃO BASE</v>
          </cell>
        </row>
        <row r="1296">
          <cell r="S1296" t="str">
            <v>ADMINISTRATIVA REMUNERAÇÃO BASE</v>
          </cell>
        </row>
        <row r="1297">
          <cell r="S1297" t="str">
            <v>ADMINISTRATIVA REMUNERAÇÃO BASE</v>
          </cell>
        </row>
        <row r="1298">
          <cell r="S1298" t="str">
            <v>ADMINISTRATIVA REMUNERAÇÃO BASE</v>
          </cell>
        </row>
        <row r="1299">
          <cell r="S1299" t="str">
            <v>ADMINISTRATIVA REMUNERAÇÃO BASE</v>
          </cell>
        </row>
        <row r="1300">
          <cell r="S1300" t="str">
            <v>ADMINISTRATIVA REMUNERAÇÃO BASE</v>
          </cell>
        </row>
        <row r="1301">
          <cell r="S1301" t="str">
            <v>ADMINISTRATIVA REMUNERAÇÃO BASE</v>
          </cell>
        </row>
        <row r="1302">
          <cell r="S1302" t="str">
            <v>ADMINISTRATIVA REMUNERAÇÃO BASE</v>
          </cell>
        </row>
        <row r="1303">
          <cell r="S1303" t="str">
            <v>ADMINISTRATIVA REMUNERAÇÃO BASE</v>
          </cell>
        </row>
        <row r="1304">
          <cell r="S1304" t="str">
            <v>ADMINISTRATIVA REMUNERAÇÃO BASE</v>
          </cell>
        </row>
        <row r="1305">
          <cell r="S1305" t="str">
            <v>CASOS ESPECIAIS REMUNERAÇÃO BASE</v>
          </cell>
        </row>
        <row r="1306">
          <cell r="S1306" t="str">
            <v>CASOS ESPECIAIS REMUNERAÇÃO BASE</v>
          </cell>
        </row>
        <row r="1307">
          <cell r="S1307" t="str">
            <v>CASOS ESPECIAIS REMUNERAÇÃO BASE</v>
          </cell>
        </row>
        <row r="1308">
          <cell r="S1308" t="str">
            <v>PRESIDÊNCIA REMUNERAÇÃO BASE</v>
          </cell>
        </row>
        <row r="1309">
          <cell r="S1309" t="str">
            <v>FINANCEIRA REMUNERAÇÃO BASE</v>
          </cell>
        </row>
        <row r="1310">
          <cell r="S1310" t="str">
            <v>FINANCEIRA REMUNERAÇÃO BASE</v>
          </cell>
        </row>
        <row r="1311">
          <cell r="S1311" t="str">
            <v>ADMINISTRATIVA REMUNERAÇÃO BASE</v>
          </cell>
        </row>
        <row r="1312">
          <cell r="S1312" t="str">
            <v>ADMINISTRATIVA REMUNERAÇÃO BASE</v>
          </cell>
        </row>
        <row r="1313">
          <cell r="S1313" t="str">
            <v>ADMINISTRATIVA REMUNERAÇÃO BASE</v>
          </cell>
        </row>
        <row r="1314">
          <cell r="S1314" t="str">
            <v>CASOS ESPECIAIS REMUNERAÇÃO BASE</v>
          </cell>
        </row>
        <row r="1315">
          <cell r="S1315" t="str">
            <v>ADMINISTRATIVA REMUNERAÇÃO BASE</v>
          </cell>
        </row>
        <row r="1316">
          <cell r="S1316" t="str">
            <v>ADMINISTRATIVA HORAS EXTRAS</v>
          </cell>
        </row>
        <row r="1317">
          <cell r="S1317" t="str">
            <v>ADMINISTRATIVA HORAS EXTRAS</v>
          </cell>
        </row>
        <row r="1318">
          <cell r="S1318" t="str">
            <v>PRESIDÊNCIA HORAS EXTRAS</v>
          </cell>
        </row>
        <row r="1319">
          <cell r="S1319" t="str">
            <v>PRESIDÊNCIA HORAS EXTRAS</v>
          </cell>
        </row>
        <row r="1320">
          <cell r="S1320" t="str">
            <v>PRESIDÊNCIA HORAS EXTRAS</v>
          </cell>
        </row>
        <row r="1321">
          <cell r="S1321" t="str">
            <v>PRESIDÊNCIA HORAS EXTRAS</v>
          </cell>
        </row>
        <row r="1322">
          <cell r="S1322" t="str">
            <v>FINANCEIRA HORAS EXTRAS</v>
          </cell>
        </row>
        <row r="1323">
          <cell r="S1323" t="str">
            <v>FINANCEIRA HORAS EXTRAS</v>
          </cell>
        </row>
        <row r="1324">
          <cell r="S1324" t="str">
            <v>FINANCEIRA HORAS EXTRAS</v>
          </cell>
        </row>
        <row r="1325">
          <cell r="S1325" t="str">
            <v>FINANCEIRA HORAS EXTRAS</v>
          </cell>
        </row>
        <row r="1326">
          <cell r="S1326" t="str">
            <v>FINANCEIRA HORAS EXTRAS</v>
          </cell>
        </row>
        <row r="1327">
          <cell r="S1327" t="str">
            <v>ADMINISTRATIVA HORAS EXTRAS</v>
          </cell>
        </row>
        <row r="1328">
          <cell r="S1328" t="str">
            <v>ADMINISTRATIVA HORAS EXTRAS</v>
          </cell>
        </row>
        <row r="1329">
          <cell r="S1329" t="str">
            <v>ADMINISTRATIVA HORAS EXTRAS</v>
          </cell>
        </row>
        <row r="1330">
          <cell r="S1330" t="str">
            <v>ADMINISTRATIVA HORAS EXTRAS</v>
          </cell>
        </row>
        <row r="1331">
          <cell r="S1331" t="str">
            <v>ADMINISTRATIVA HORAS EXTRAS</v>
          </cell>
        </row>
        <row r="1332">
          <cell r="S1332" t="str">
            <v>CASOS ESPECIAIS HORAS EXTRAS</v>
          </cell>
        </row>
        <row r="1333">
          <cell r="S1333" t="str">
            <v>PRESIDÊNCIA ADICIONAIS FIXOS</v>
          </cell>
        </row>
        <row r="1334">
          <cell r="S1334" t="str">
            <v>PRESIDÊNCIA ADICIONAIS FIXOS</v>
          </cell>
        </row>
        <row r="1335">
          <cell r="S1335" t="str">
            <v>PRESIDÊNCIA ADICIONAIS FIXOS</v>
          </cell>
        </row>
        <row r="1336">
          <cell r="S1336" t="str">
            <v>PRESIDÊNCIA ADICIONAIS FIXOS</v>
          </cell>
        </row>
        <row r="1337">
          <cell r="S1337" t="str">
            <v>PRESIDÊNCIA ADICIONAIS FIXOS</v>
          </cell>
        </row>
        <row r="1338">
          <cell r="S1338" t="str">
            <v>PRESIDÊNCIA ADICIONAIS FIXOS</v>
          </cell>
        </row>
        <row r="1339">
          <cell r="S1339" t="str">
            <v>PRESIDÊNCIA ADICIONAIS FIXOS</v>
          </cell>
        </row>
        <row r="1340">
          <cell r="S1340" t="str">
            <v>FINANCEIRA ADICIONAIS FIXOS</v>
          </cell>
        </row>
        <row r="1341">
          <cell r="S1341" t="str">
            <v>FINANCEIRA ADICIONAIS FIXOS</v>
          </cell>
        </row>
        <row r="1342">
          <cell r="S1342" t="str">
            <v>FINANCEIRA ADICIONAIS FIXOS</v>
          </cell>
        </row>
        <row r="1343">
          <cell r="S1343" t="str">
            <v>FINANCEIRA ADICIONAIS FIXOS</v>
          </cell>
        </row>
        <row r="1344">
          <cell r="S1344" t="str">
            <v>FINANCEIRA ADICIONAIS FIXOS</v>
          </cell>
        </row>
        <row r="1345">
          <cell r="S1345" t="str">
            <v>FINANCEIRA ADICIONAIS FIXOS</v>
          </cell>
        </row>
        <row r="1346">
          <cell r="S1346" t="str">
            <v>FINANCEIRA ADICIONAIS FIXOS</v>
          </cell>
        </row>
        <row r="1347">
          <cell r="S1347" t="str">
            <v>FINANCEIRA ADICIONAIS FIXOS</v>
          </cell>
        </row>
        <row r="1348">
          <cell r="S1348" t="str">
            <v>FINANCEIRA ADICIONAIS FIXOS</v>
          </cell>
        </row>
        <row r="1349">
          <cell r="S1349" t="str">
            <v>FINANCEIRA ADICIONAIS FIXOS</v>
          </cell>
        </row>
        <row r="1350">
          <cell r="S1350" t="str">
            <v>ADMINISTRATIVA ADICIONAIS FIXOS</v>
          </cell>
        </row>
        <row r="1351">
          <cell r="S1351" t="str">
            <v>ADMINISTRATIVA ADICIONAIS FIXOS</v>
          </cell>
        </row>
        <row r="1352">
          <cell r="S1352" t="str">
            <v>ADMINISTRATIVA ADICIONAIS FIXOS</v>
          </cell>
        </row>
        <row r="1353">
          <cell r="S1353" t="str">
            <v>ADMINISTRATIVA ADICIONAIS FIXOS</v>
          </cell>
        </row>
        <row r="1354">
          <cell r="S1354" t="str">
            <v>ADMINISTRATIVA ADICIONAIS FIXOS</v>
          </cell>
        </row>
        <row r="1355">
          <cell r="S1355" t="str">
            <v>ADMINISTRATIVA ADICIONAIS FIXOS</v>
          </cell>
        </row>
        <row r="1356">
          <cell r="S1356" t="str">
            <v>ADMINISTRATIVA ADICIONAIS FIXOS</v>
          </cell>
        </row>
        <row r="1357">
          <cell r="S1357" t="str">
            <v>ADMINISTRATIVA ADICIONAIS FIXOS</v>
          </cell>
        </row>
        <row r="1358">
          <cell r="S1358" t="str">
            <v>ADMINISTRATIVA ADICIONAIS FIXOS</v>
          </cell>
        </row>
        <row r="1359">
          <cell r="S1359" t="str">
            <v>ADMINISTRATIVA ADICIONAIS FIXOS</v>
          </cell>
        </row>
        <row r="1360">
          <cell r="S1360" t="str">
            <v>ADMINISTRATIVA ADICIONAIS FIXOS</v>
          </cell>
        </row>
        <row r="1361">
          <cell r="S1361" t="str">
            <v>CASOS ESPECIAIS ADICIONAIS FIXOS</v>
          </cell>
        </row>
        <row r="1362">
          <cell r="S1362" t="str">
            <v>CASOS ESPECIAIS ADICIONAIS FIXOS</v>
          </cell>
        </row>
        <row r="1363">
          <cell r="S1363" t="str">
            <v>CASOS ESPECIAIS ADICIONAIS FIXOS</v>
          </cell>
        </row>
        <row r="1364">
          <cell r="S1364" t="str">
            <v>PRESIDÊNCIA ADICIONAIS DIVERSOS</v>
          </cell>
        </row>
        <row r="1365">
          <cell r="S1365" t="str">
            <v>ADMINISTRATIVA ADICIONAIS DIVERSOS</v>
          </cell>
        </row>
        <row r="1366">
          <cell r="S1366" t="str">
            <v>ADMINISTRATIVA ADICIONAIS DIVERSOS</v>
          </cell>
        </row>
        <row r="1367">
          <cell r="S1367" t="str">
            <v>ADMINISTRATIVA ADICIONAIS DIVERSOS</v>
          </cell>
        </row>
        <row r="1368">
          <cell r="S1368" t="str">
            <v>ADMINISTRATIVA ADICIONAIS DIVERSOS</v>
          </cell>
        </row>
        <row r="1369">
          <cell r="S1369" t="str">
            <v>CASOS ESPECIAIS ADICIONAIS DIVERSOS</v>
          </cell>
        </row>
        <row r="1370">
          <cell r="S1370" t="str">
            <v>CASOS ESPECIAIS ADICIONAIS DIVERSOS</v>
          </cell>
        </row>
        <row r="1371">
          <cell r="S1371" t="str">
            <v>ADMINISTRATIVA ADICIONAIS DIVERSOS</v>
          </cell>
        </row>
        <row r="1372">
          <cell r="S1372" t="str">
            <v>PRESIDÊNCIA REMUNERAÇÃO BASE</v>
          </cell>
        </row>
        <row r="1373">
          <cell r="S1373" t="str">
            <v>ADMINISTRATIVA REMUNERAÇÃO BASE</v>
          </cell>
        </row>
        <row r="1374">
          <cell r="S1374" t="str">
            <v>ADMINISTRATIVA REMUNERAÇÃO BASE</v>
          </cell>
        </row>
        <row r="1375">
          <cell r="S1375" t="str">
            <v>ADMINISTRATIVA REMUNERAÇÃO BASE</v>
          </cell>
        </row>
        <row r="1376">
          <cell r="S1376" t="str">
            <v>PRESIDÊNCIA REMUNERAÇÃO BASE</v>
          </cell>
        </row>
        <row r="1377">
          <cell r="S1377" t="str">
            <v>FINANCEIRA REMUNERAÇÃO BASE</v>
          </cell>
        </row>
        <row r="1378">
          <cell r="S1378" t="str">
            <v>FINANCEIRA REMUNERAÇÃO BASE</v>
          </cell>
        </row>
        <row r="1379">
          <cell r="S1379" t="str">
            <v>FINANCEIRA REMUNERAÇÃO BASE</v>
          </cell>
        </row>
        <row r="1380">
          <cell r="S1380" t="str">
            <v>FINANCEIRA REMUNERAÇÃO BASE</v>
          </cell>
        </row>
        <row r="1381">
          <cell r="S1381" t="str">
            <v>ADMINISTRATIVA REMUNERAÇÃO BASE</v>
          </cell>
        </row>
        <row r="1382">
          <cell r="S1382" t="str">
            <v>ADMINISTRATIVA REMUNERAÇÃO BASE</v>
          </cell>
        </row>
        <row r="1383">
          <cell r="S1383" t="str">
            <v>ADMINISTRATIVA REMUNERAÇÃO BASE</v>
          </cell>
        </row>
        <row r="1384">
          <cell r="S1384" t="str">
            <v>ADMINISTRATIVA REMUNERAÇÃO BASE</v>
          </cell>
        </row>
        <row r="1385">
          <cell r="S1385" t="str">
            <v>PRESIDÊNCIA REMUNERAÇÃO BASE</v>
          </cell>
        </row>
        <row r="1386">
          <cell r="S1386" t="str">
            <v>PRESIDÊNCIA REMUNERAÇÃO BASE</v>
          </cell>
        </row>
        <row r="1387">
          <cell r="S1387" t="str">
            <v>PRESIDÊNCIA REMUNERAÇÃO BASE</v>
          </cell>
        </row>
        <row r="1388">
          <cell r="S1388" t="str">
            <v>PRESIDÊNCIA REMUNERAÇÃO BASE</v>
          </cell>
        </row>
        <row r="1389">
          <cell r="S1389" t="str">
            <v>PRESIDÊNCIA REMUNERAÇÃO BASE</v>
          </cell>
        </row>
        <row r="1390">
          <cell r="S1390" t="str">
            <v>FINANCEIRA REMUNERAÇÃO BASE</v>
          </cell>
        </row>
        <row r="1391">
          <cell r="S1391" t="str">
            <v>FINANCEIRA REMUNERAÇÃO BASE</v>
          </cell>
        </row>
        <row r="1392">
          <cell r="S1392" t="str">
            <v>FINANCEIRA REMUNERAÇÃO BASE</v>
          </cell>
        </row>
        <row r="1393">
          <cell r="S1393" t="str">
            <v>FINANCEIRA REMUNERAÇÃO BASE</v>
          </cell>
        </row>
        <row r="1394">
          <cell r="S1394" t="str">
            <v>FINANCEIRA REMUNERAÇÃO BASE</v>
          </cell>
        </row>
        <row r="1395">
          <cell r="S1395" t="str">
            <v>FINANCEIRA REMUNERAÇÃO BASE</v>
          </cell>
        </row>
        <row r="1396">
          <cell r="S1396" t="str">
            <v>FINANCEIRA REMUNERAÇÃO BASE</v>
          </cell>
        </row>
        <row r="1397">
          <cell r="S1397" t="str">
            <v>FINANCEIRA REMUNERAÇÃO BASE</v>
          </cell>
        </row>
        <row r="1398">
          <cell r="S1398" t="str">
            <v>ADMINISTRATIVA REMUNERAÇÃO BASE</v>
          </cell>
        </row>
        <row r="1399">
          <cell r="S1399" t="str">
            <v>ADMINISTRATIVA REMUNERAÇÃO BASE</v>
          </cell>
        </row>
        <row r="1400">
          <cell r="S1400" t="str">
            <v>ADMINISTRATIVA REMUNERAÇÃO BASE</v>
          </cell>
        </row>
        <row r="1401">
          <cell r="S1401" t="str">
            <v>ADMINISTRATIVA REMUNERAÇÃO BASE</v>
          </cell>
        </row>
        <row r="1402">
          <cell r="S1402" t="str">
            <v>ADMINISTRATIVA REMUNERAÇÃO BASE</v>
          </cell>
        </row>
        <row r="1403">
          <cell r="S1403" t="str">
            <v>ADMINISTRATIVA REMUNERAÇÃO BASE</v>
          </cell>
        </row>
        <row r="1404">
          <cell r="S1404" t="str">
            <v>ADMINISTRATIVA REMUNERAÇÃO BASE</v>
          </cell>
        </row>
        <row r="1405">
          <cell r="S1405" t="str">
            <v>ADMINISTRATIVA REMUNERAÇÃO BASE</v>
          </cell>
        </row>
        <row r="1406">
          <cell r="S1406" t="str">
            <v>ADMINISTRATIVA REMUNERAÇÃO BASE</v>
          </cell>
        </row>
        <row r="1407">
          <cell r="S1407" t="str">
            <v>ADMINISTRATIVA REMUNERAÇÃO BASE</v>
          </cell>
        </row>
        <row r="1408">
          <cell r="S1408" t="str">
            <v>CASOS ESPECIAIS REMUNERAÇÃO BASE</v>
          </cell>
        </row>
        <row r="1409">
          <cell r="S1409" t="str">
            <v>CASOS ESPECIAIS REMUNERAÇÃO BASE</v>
          </cell>
        </row>
        <row r="1410">
          <cell r="S1410" t="str">
            <v>ADMINISTRATIVA REMUNERAÇÃO BASE</v>
          </cell>
        </row>
        <row r="1411">
          <cell r="S1411" t="str">
            <v>ADMINISTRATIVA REMUNERAÇÃO BASE</v>
          </cell>
        </row>
        <row r="1412">
          <cell r="S1412" t="str">
            <v>ADMINISTRATIVA REMUNERAÇÃO BASE</v>
          </cell>
        </row>
        <row r="1413">
          <cell r="S1413" t="str">
            <v>ADMINISTRATIVA REMUNERAÇÃO BASE</v>
          </cell>
        </row>
        <row r="1414">
          <cell r="S1414" t="str">
            <v>CASOS ESPECIAIS REMUNERAÇÃO BASE</v>
          </cell>
        </row>
        <row r="1415">
          <cell r="S1415" t="str">
            <v>PRESIDÊNCIA REMUNERAÇÃO BASE</v>
          </cell>
        </row>
        <row r="1416">
          <cell r="S1416" t="str">
            <v>PRESIDÊNCIA REMUNERAÇÃO BASE</v>
          </cell>
        </row>
        <row r="1417">
          <cell r="S1417" t="str">
            <v>PRESIDÊNCIA REMUNERAÇÃO BASE</v>
          </cell>
        </row>
        <row r="1418">
          <cell r="S1418" t="str">
            <v>PRESIDÊNCIA REMUNERAÇÃO BASE</v>
          </cell>
        </row>
        <row r="1419">
          <cell r="S1419" t="str">
            <v>PRESIDÊNCIA REMUNERAÇÃO BASE</v>
          </cell>
        </row>
        <row r="1420">
          <cell r="S1420" t="str">
            <v>PRESIDÊNCIA REMUNERAÇÃO BASE</v>
          </cell>
        </row>
        <row r="1421">
          <cell r="S1421" t="str">
            <v>FINANCEIRA REMUNERAÇÃO BASE</v>
          </cell>
        </row>
        <row r="1422">
          <cell r="S1422" t="str">
            <v>FINANCEIRA REMUNERAÇÃO BASE</v>
          </cell>
        </row>
        <row r="1423">
          <cell r="S1423" t="str">
            <v>FINANCEIRA REMUNERAÇÃO BASE</v>
          </cell>
        </row>
        <row r="1424">
          <cell r="S1424" t="str">
            <v>FINANCEIRA REMUNERAÇÃO BASE</v>
          </cell>
        </row>
        <row r="1425">
          <cell r="S1425" t="str">
            <v>FINANCEIRA REMUNERAÇÃO BASE</v>
          </cell>
        </row>
        <row r="1426">
          <cell r="S1426" t="str">
            <v>FINANCEIRA REMUNERAÇÃO BASE</v>
          </cell>
        </row>
        <row r="1427">
          <cell r="S1427" t="str">
            <v>FINANCEIRA REMUNERAÇÃO BASE</v>
          </cell>
        </row>
        <row r="1428">
          <cell r="S1428" t="str">
            <v>ADMINISTRATIVA REMUNERAÇÃO BASE</v>
          </cell>
        </row>
        <row r="1429">
          <cell r="S1429" t="str">
            <v>ADMINISTRATIVA REMUNERAÇÃO BASE</v>
          </cell>
        </row>
        <row r="1430">
          <cell r="S1430" t="str">
            <v>ADMINISTRATIVA REMUNERAÇÃO BASE</v>
          </cell>
        </row>
        <row r="1431">
          <cell r="S1431" t="str">
            <v>ADMINISTRATIVA REMUNERAÇÃO BASE</v>
          </cell>
        </row>
        <row r="1432">
          <cell r="S1432" t="str">
            <v>ADMINISTRATIVA REMUNERAÇÃO BASE</v>
          </cell>
        </row>
        <row r="1433">
          <cell r="S1433" t="str">
            <v>ADMINISTRATIVA REMUNERAÇÃO BASE</v>
          </cell>
        </row>
        <row r="1434">
          <cell r="S1434" t="str">
            <v>ADMINISTRATIVA REMUNERAÇÃO BASE</v>
          </cell>
        </row>
        <row r="1435">
          <cell r="S1435" t="str">
            <v>CASOS ESPECIAIS REMUNERAÇÃO BASE</v>
          </cell>
        </row>
        <row r="1436">
          <cell r="S1436" t="str">
            <v>CASOS ESPECIAIS REMUNERAÇÃO BASE</v>
          </cell>
        </row>
        <row r="1437">
          <cell r="S1437" t="str">
            <v>OPERAÇÕES ADICIONAIS FIXOS</v>
          </cell>
        </row>
        <row r="1438">
          <cell r="S1438" t="str">
            <v>PRESIDÊNCIA ADICIONAIS FIXOS</v>
          </cell>
        </row>
        <row r="1439">
          <cell r="S1439" t="str">
            <v>PRESIDÊNCIA ADICIONAIS FIXOS</v>
          </cell>
        </row>
        <row r="1440">
          <cell r="S1440" t="str">
            <v>PRESIDÊNCIA ADICIONAIS FIXOS</v>
          </cell>
        </row>
        <row r="1441">
          <cell r="S1441" t="str">
            <v>OPERAÇÕES ADICIONAIS FIXOS</v>
          </cell>
        </row>
        <row r="1442">
          <cell r="S1442" t="str">
            <v>OPERAÇÕES ADICIONAIS FIXOS</v>
          </cell>
        </row>
        <row r="1443">
          <cell r="S1443" t="str">
            <v>OPERAÇÕES ADICIONAIS FIXOS</v>
          </cell>
        </row>
        <row r="1444">
          <cell r="S1444" t="str">
            <v>ADMINISTRATIVA ADICIONAIS FIXOS</v>
          </cell>
        </row>
        <row r="1445">
          <cell r="S1445" t="str">
            <v>ADMINISTRATIVA ADICIONAIS FIXOS</v>
          </cell>
        </row>
        <row r="1446">
          <cell r="S1446" t="str">
            <v>ADMINISTRATIVA ADICIONAIS FIXOS</v>
          </cell>
        </row>
        <row r="1447">
          <cell r="S1447" t="str">
            <v>ADMINISTRATIVA ADICIONAIS FIXOS</v>
          </cell>
        </row>
        <row r="1448">
          <cell r="S1448" t="str">
            <v>PRESIDÊNCIA ADICIONAIS DIVERSOS</v>
          </cell>
        </row>
        <row r="1449">
          <cell r="S1449" t="str">
            <v>PRESIDÊNCIA ADICIONAIS DIVERSOS</v>
          </cell>
        </row>
        <row r="1450">
          <cell r="S1450" t="str">
            <v>PRESIDÊNCIA ADICIONAIS DIVERSOS</v>
          </cell>
        </row>
        <row r="1451">
          <cell r="S1451" t="str">
            <v>PRESIDÊNCIA ADICIONAIS DIVERSOS</v>
          </cell>
        </row>
        <row r="1452">
          <cell r="S1452" t="str">
            <v>PRESIDÊNCIA ADICIONAIS DIVERSOS</v>
          </cell>
        </row>
        <row r="1453">
          <cell r="S1453" t="str">
            <v>PRESIDÊNCIA ADICIONAIS DIVERSOS</v>
          </cell>
        </row>
        <row r="1454">
          <cell r="S1454" t="str">
            <v>FINANCEIRA ADICIONAIS DIVERSOS</v>
          </cell>
        </row>
        <row r="1455">
          <cell r="S1455" t="str">
            <v>FINANCEIRA ADICIONAIS DIVERSOS</v>
          </cell>
        </row>
        <row r="1456">
          <cell r="S1456" t="str">
            <v>FINANCEIRA ADICIONAIS DIVERSOS</v>
          </cell>
        </row>
        <row r="1457">
          <cell r="S1457" t="str">
            <v>FINANCEIRA ADICIONAIS DIVERSOS</v>
          </cell>
        </row>
        <row r="1458">
          <cell r="S1458" t="str">
            <v>FINANCEIRA ADICIONAIS DIVERSOS</v>
          </cell>
        </row>
        <row r="1459">
          <cell r="S1459" t="str">
            <v>ADMINISTRATIVA ADICIONAIS DIVERSOS</v>
          </cell>
        </row>
        <row r="1460">
          <cell r="S1460" t="str">
            <v>ADMINISTRATIVA ADICIONAIS DIVERSOS</v>
          </cell>
        </row>
        <row r="1461">
          <cell r="S1461" t="str">
            <v>ADMINISTRATIVA ADICIONAIS DIVERSOS</v>
          </cell>
        </row>
        <row r="1462">
          <cell r="S1462" t="str">
            <v>ADMINISTRATIVA ADICIONAIS DIVERSOS</v>
          </cell>
        </row>
        <row r="1463">
          <cell r="S1463" t="str">
            <v>ADMINISTRATIVA ADICIONAIS DIVERSOS</v>
          </cell>
        </row>
        <row r="1464">
          <cell r="S1464" t="str">
            <v>PRESIDÊNCIA REMUNERAÇÃO BASE</v>
          </cell>
        </row>
        <row r="1465">
          <cell r="S1465" t="str">
            <v>PRESIDÊNCIA REMUNERAÇÃO BASE</v>
          </cell>
        </row>
        <row r="1466">
          <cell r="S1466" t="str">
            <v>PRESIDÊNCIA REMUNERAÇÃO BASE</v>
          </cell>
        </row>
        <row r="1467">
          <cell r="S1467" t="str">
            <v>PRESIDÊNCIA REMUNERAÇÃO BASE</v>
          </cell>
        </row>
        <row r="1468">
          <cell r="S1468" t="str">
            <v>PRESIDÊNCIA REMUNERAÇÃO BASE</v>
          </cell>
        </row>
        <row r="1469">
          <cell r="S1469" t="str">
            <v>PRESIDÊNCIA REMUNERAÇÃO BASE</v>
          </cell>
        </row>
        <row r="1470">
          <cell r="S1470" t="str">
            <v>FINANCEIRA REMUNERAÇÃO BASE</v>
          </cell>
        </row>
        <row r="1471">
          <cell r="S1471" t="str">
            <v>FINANCEIRA REMUNERAÇÃO BASE</v>
          </cell>
        </row>
        <row r="1472">
          <cell r="S1472" t="str">
            <v>FINANCEIRA REMUNERAÇÃO BASE</v>
          </cell>
        </row>
        <row r="1473">
          <cell r="S1473" t="str">
            <v>FINANCEIRA REMUNERAÇÃO BASE</v>
          </cell>
        </row>
        <row r="1474">
          <cell r="S1474" t="str">
            <v>FINANCEIRA REMUNERAÇÃO BASE</v>
          </cell>
        </row>
        <row r="1475">
          <cell r="S1475" t="str">
            <v>ADMINISTRATIVA REMUNERAÇÃO BASE</v>
          </cell>
        </row>
        <row r="1476">
          <cell r="S1476" t="str">
            <v>ADMINISTRATIVA REMUNERAÇÃO BASE</v>
          </cell>
        </row>
        <row r="1477">
          <cell r="S1477" t="str">
            <v>ADMINISTRATIVA REMUNERAÇÃO BASE</v>
          </cell>
        </row>
        <row r="1478">
          <cell r="S1478" t="str">
            <v>ADMINISTRATIVA REMUNERAÇÃO BASE</v>
          </cell>
        </row>
        <row r="1479">
          <cell r="S1479" t="str">
            <v>ADMINISTRATIVA REMUNERAÇÃO BASE</v>
          </cell>
        </row>
        <row r="1480">
          <cell r="S1480" t="str">
            <v>CASOS ESPECIAIS REMUNERAÇÃO BASE</v>
          </cell>
        </row>
        <row r="1481">
          <cell r="S1481" t="str">
            <v>CASOS ESPECIAIS REMUNERAÇÃO BASE</v>
          </cell>
        </row>
        <row r="1482">
          <cell r="S1482" t="str">
            <v>PRESIDÊNCIA REMUNERAÇÃO BASE</v>
          </cell>
        </row>
        <row r="1483">
          <cell r="S1483" t="str">
            <v>ADMINISTRATIVA REMUNERAÇÃO BASE</v>
          </cell>
        </row>
        <row r="1484">
          <cell r="S1484" t="str">
            <v>ADMINISTRATIVA REMUNERAÇÃO BASE</v>
          </cell>
        </row>
        <row r="1485">
          <cell r="S1485" t="str">
            <v>ADMINISTRATIVA REMUNERAÇÃO BASE</v>
          </cell>
        </row>
        <row r="1486">
          <cell r="S1486" t="str">
            <v>FINANCEIRA REMUNERAÇÃO BASE</v>
          </cell>
        </row>
        <row r="1487">
          <cell r="S1487" t="str">
            <v>PRESIDÊNCIA REMUNERAÇÃO BASE</v>
          </cell>
        </row>
        <row r="1488">
          <cell r="S1488" t="str">
            <v>PRESIDÊNCIA REMUNERAÇÃO BASE</v>
          </cell>
        </row>
        <row r="1489">
          <cell r="S1489" t="str">
            <v>GESTÃO REMUNERAÇÃO BASE</v>
          </cell>
        </row>
        <row r="1490">
          <cell r="S1490" t="str">
            <v>FINANCEIRA REMUNERAÇÃO BASE</v>
          </cell>
        </row>
        <row r="1491">
          <cell r="S1491" t="str">
            <v>ADMINISTRATIVA REMUNERAÇÃO BASE</v>
          </cell>
        </row>
        <row r="1492">
          <cell r="S1492" t="str">
            <v>ADMINISTRATIVA REMUNERAÇÃO BASE</v>
          </cell>
        </row>
        <row r="1493">
          <cell r="S1493" t="str">
            <v>CASOS ESPECIAIS REMUNERAÇÃO BASE</v>
          </cell>
        </row>
        <row r="1494">
          <cell r="S1494" t="str">
            <v>CASOS ESPECIAIS REMUNERAÇÃO BASE</v>
          </cell>
        </row>
        <row r="1495">
          <cell r="S1495" t="str">
            <v>PRESIDÊNCIA FÉRIAS, ABONO FÉRIAS E FÉRIAS INDENIZADAS</v>
          </cell>
        </row>
        <row r="1496">
          <cell r="S1496" t="str">
            <v>PRESIDÊNCIA FÉRIAS, ABONO FÉRIAS E FÉRIAS INDENIZADAS</v>
          </cell>
        </row>
        <row r="1497">
          <cell r="S1497" t="str">
            <v>PRESIDÊNCIA FÉRIAS, ABONO FÉRIAS E FÉRIAS INDENIZADAS</v>
          </cell>
        </row>
        <row r="1498">
          <cell r="S1498" t="str">
            <v>PRESIDÊNCIA FÉRIAS, ABONO FÉRIAS E FÉRIAS INDENIZADAS</v>
          </cell>
        </row>
        <row r="1499">
          <cell r="S1499" t="str">
            <v>PRESIDÊNCIA FÉRIAS, ABONO FÉRIAS E FÉRIAS INDENIZADAS</v>
          </cell>
        </row>
        <row r="1500">
          <cell r="S1500" t="str">
            <v>PRESIDÊNCIA FÉRIAS, ABONO FÉRIAS E FÉRIAS INDENIZADAS</v>
          </cell>
        </row>
        <row r="1501">
          <cell r="S1501" t="str">
            <v>FINANCEIRA FÉRIAS, ABONO FÉRIAS E FÉRIAS INDENIZADAS</v>
          </cell>
        </row>
        <row r="1502">
          <cell r="S1502" t="str">
            <v>FINANCEIRA FÉRIAS, ABONO FÉRIAS E FÉRIAS INDENIZADAS</v>
          </cell>
        </row>
        <row r="1503">
          <cell r="S1503" t="str">
            <v>FINANCEIRA FÉRIAS, ABONO FÉRIAS E FÉRIAS INDENIZADAS</v>
          </cell>
        </row>
        <row r="1504">
          <cell r="S1504" t="str">
            <v>FINANCEIRA FÉRIAS, ABONO FÉRIAS E FÉRIAS INDENIZADAS</v>
          </cell>
        </row>
        <row r="1505">
          <cell r="S1505" t="str">
            <v>FINANCEIRA FÉRIAS, ABONO FÉRIAS E FÉRIAS INDENIZADAS</v>
          </cell>
        </row>
        <row r="1506">
          <cell r="S1506" t="str">
            <v>ADMINISTRATIVA FÉRIAS, ABONO FÉRIAS E FÉRIAS INDENIZADAS</v>
          </cell>
        </row>
        <row r="1507">
          <cell r="S1507" t="str">
            <v>ADMINISTRATIVA FÉRIAS, ABONO FÉRIAS E FÉRIAS INDENIZADAS</v>
          </cell>
        </row>
        <row r="1508">
          <cell r="S1508" t="str">
            <v>ADMINISTRATIVA FÉRIAS, ABONO FÉRIAS E FÉRIAS INDENIZADAS</v>
          </cell>
        </row>
        <row r="1509">
          <cell r="S1509" t="str">
            <v>ADMINISTRATIVA FÉRIAS, ABONO FÉRIAS E FÉRIAS INDENIZADAS</v>
          </cell>
        </row>
        <row r="1510">
          <cell r="S1510" t="str">
            <v>ADMINISTRATIVA FÉRIAS, ABONO FÉRIAS E FÉRIAS INDENIZADAS</v>
          </cell>
        </row>
        <row r="1511">
          <cell r="S1511" t="str">
            <v>CASOS ESPECIAIS FÉRIAS, ABONO FÉRIAS E FÉRIAS INDENIZADAS</v>
          </cell>
        </row>
        <row r="1512">
          <cell r="S1512" t="str">
            <v>CASOS ESPECIAIS FÉRIAS, ABONO FÉRIAS E FÉRIAS INDENIZADAS</v>
          </cell>
        </row>
        <row r="1513">
          <cell r="S1513" t="str">
            <v>PRESIDÊNCIA GRATIFICAÇÃO DE FÉRIAS</v>
          </cell>
        </row>
        <row r="1514">
          <cell r="S1514" t="str">
            <v>PRESIDÊNCIA GRATIFICAÇÃO DE FÉRIAS</v>
          </cell>
        </row>
        <row r="1515">
          <cell r="S1515" t="str">
            <v>PRESIDÊNCIA GRATIFICAÇÃO DE FÉRIAS</v>
          </cell>
        </row>
        <row r="1516">
          <cell r="S1516" t="str">
            <v>PRESIDÊNCIA GRATIFICAÇÃO DE FÉRIAS</v>
          </cell>
        </row>
        <row r="1517">
          <cell r="S1517" t="str">
            <v>PRESIDÊNCIA GRATIFICAÇÃO DE FÉRIAS</v>
          </cell>
        </row>
        <row r="1518">
          <cell r="S1518" t="str">
            <v>PRESIDÊNCIA GRATIFICAÇÃO DE FÉRIAS</v>
          </cell>
        </row>
        <row r="1519">
          <cell r="S1519" t="str">
            <v>FINANCEIRA GRATIFICAÇÃO DE FÉRIAS</v>
          </cell>
        </row>
        <row r="1520">
          <cell r="S1520" t="str">
            <v>FINANCEIRA GRATIFICAÇÃO DE FÉRIAS</v>
          </cell>
        </row>
        <row r="1521">
          <cell r="S1521" t="str">
            <v>FINANCEIRA GRATIFICAÇÃO DE FÉRIAS</v>
          </cell>
        </row>
        <row r="1522">
          <cell r="S1522" t="str">
            <v>FINANCEIRA GRATIFICAÇÃO DE FÉRIAS</v>
          </cell>
        </row>
        <row r="1523">
          <cell r="S1523" t="str">
            <v>FINANCEIRA GRATIFICAÇÃO DE FÉRIAS</v>
          </cell>
        </row>
        <row r="1524">
          <cell r="S1524" t="str">
            <v>ADMINISTRATIVA GRATIFICAÇÃO DE FÉRIAS</v>
          </cell>
        </row>
        <row r="1525">
          <cell r="S1525" t="str">
            <v>ADMINISTRATIVA GRATIFICAÇÃO DE FÉRIAS</v>
          </cell>
        </row>
        <row r="1526">
          <cell r="S1526" t="str">
            <v>ADMINISTRATIVA GRATIFICAÇÃO DE FÉRIAS</v>
          </cell>
        </row>
        <row r="1527">
          <cell r="S1527" t="str">
            <v>ADMINISTRATIVA GRATIFICAÇÃO DE FÉRIAS</v>
          </cell>
        </row>
        <row r="1528">
          <cell r="S1528" t="str">
            <v>ADMINISTRATIVA GRATIFICAÇÃO DE FÉRIAS</v>
          </cell>
        </row>
        <row r="1529">
          <cell r="S1529" t="str">
            <v>CASOS ESPECIAIS GRATIFICAÇÃO DE FÉRIAS</v>
          </cell>
        </row>
        <row r="1530">
          <cell r="S1530" t="str">
            <v>CASOS ESPECIAIS GRATIFICAÇÃO DE FÉRIAS</v>
          </cell>
        </row>
        <row r="1531">
          <cell r="S1531" t="str">
            <v>PRESIDÊNCIA 13º SALÁRIO</v>
          </cell>
        </row>
        <row r="1532">
          <cell r="S1532" t="str">
            <v>PRESIDÊNCIA 13º SALÁRIO</v>
          </cell>
        </row>
        <row r="1533">
          <cell r="S1533" t="str">
            <v>PRESIDÊNCIA 13º SALÁRIO</v>
          </cell>
        </row>
        <row r="1534">
          <cell r="S1534" t="str">
            <v>PRESIDÊNCIA 13º SALÁRIO</v>
          </cell>
        </row>
        <row r="1535">
          <cell r="S1535" t="str">
            <v>PRESIDÊNCIA 13º SALÁRIO</v>
          </cell>
        </row>
        <row r="1536">
          <cell r="S1536" t="str">
            <v>PRESIDÊNCIA 13º SALÁRIO</v>
          </cell>
        </row>
        <row r="1537">
          <cell r="S1537" t="str">
            <v>FINANCEIRA 13º SALÁRIO</v>
          </cell>
        </row>
        <row r="1538">
          <cell r="S1538" t="str">
            <v>FINANCEIRA 13º SALÁRIO</v>
          </cell>
        </row>
        <row r="1539">
          <cell r="S1539" t="str">
            <v>FINANCEIRA 13º SALÁRIO</v>
          </cell>
        </row>
        <row r="1540">
          <cell r="S1540" t="str">
            <v>FINANCEIRA 13º SALÁRIO</v>
          </cell>
        </row>
        <row r="1541">
          <cell r="S1541" t="str">
            <v>FINANCEIRA 13º SALÁRIO</v>
          </cell>
        </row>
        <row r="1542">
          <cell r="S1542" t="str">
            <v>FINANCEIRA 13º SALÁRIO</v>
          </cell>
        </row>
        <row r="1543">
          <cell r="S1543" t="str">
            <v>FINANCEIRA 13º SALÁRIO</v>
          </cell>
        </row>
        <row r="1544">
          <cell r="S1544" t="str">
            <v>ADMINISTRATIVA 13º SALÁRIO</v>
          </cell>
        </row>
        <row r="1545">
          <cell r="S1545" t="str">
            <v>ADMINISTRATIVA 13º SALÁRIO</v>
          </cell>
        </row>
        <row r="1546">
          <cell r="S1546" t="str">
            <v>ADMINISTRATIVA 13º SALÁRIO</v>
          </cell>
        </row>
        <row r="1547">
          <cell r="S1547" t="str">
            <v>ADMINISTRATIVA 13º SALÁRIO</v>
          </cell>
        </row>
        <row r="1548">
          <cell r="S1548" t="str">
            <v>ADMINISTRATIVA 13º SALÁRIO</v>
          </cell>
        </row>
        <row r="1549">
          <cell r="S1549" t="str">
            <v>ADMINISTRATIVA 13º SALÁRIO</v>
          </cell>
        </row>
        <row r="1550">
          <cell r="S1550" t="str">
            <v>ADMINISTRATIVA 13º SALÁRIO</v>
          </cell>
        </row>
        <row r="1551">
          <cell r="S1551" t="str">
            <v>ADMINISTRATIVA 13º SALÁRIO</v>
          </cell>
        </row>
        <row r="1552">
          <cell r="S1552" t="str">
            <v>ADMINISTRATIVA 13º SALÁRIO</v>
          </cell>
        </row>
        <row r="1553">
          <cell r="S1553" t="str">
            <v>ADMINISTRATIVA 13º SALÁRIO</v>
          </cell>
        </row>
        <row r="1554">
          <cell r="S1554" t="str">
            <v>CASOS ESPECIAIS 13º SALÁRIO</v>
          </cell>
        </row>
        <row r="1555">
          <cell r="S1555" t="str">
            <v>CASOS ESPECIAIS 13º SALÁRIO</v>
          </cell>
        </row>
        <row r="1556">
          <cell r="S1556" t="str">
            <v>CASOS ESPECIAIS 13º SALÁRIO</v>
          </cell>
        </row>
        <row r="1557">
          <cell r="S1557" t="str">
            <v>PRESIDÊNCIA INSS SOBRE 13º SALÁRIO E FÉRIAS</v>
          </cell>
        </row>
        <row r="1558">
          <cell r="S1558" t="str">
            <v>PRESIDÊNCIA INSS SOBRE 13º SALÁRIO E FÉRIAS</v>
          </cell>
        </row>
        <row r="1559">
          <cell r="S1559" t="str">
            <v>PRESIDÊNCIA INSS SOBRE 13º SALÁRIO E FÉRIAS</v>
          </cell>
        </row>
        <row r="1560">
          <cell r="S1560" t="str">
            <v>PRESIDÊNCIA INSS SOBRE 13º SALÁRIO E FÉRIAS</v>
          </cell>
        </row>
        <row r="1561">
          <cell r="S1561" t="str">
            <v>PRESIDÊNCIA INSS SOBRE 13º SALÁRIO E FÉRIAS</v>
          </cell>
        </row>
        <row r="1562">
          <cell r="S1562" t="str">
            <v>PRESIDÊNCIA INSS SOBRE 13º SALÁRIO E FÉRIAS</v>
          </cell>
        </row>
        <row r="1563">
          <cell r="S1563" t="str">
            <v>FINANCEIRA INSS SOBRE 13º SALÁRIO E FÉRIAS</v>
          </cell>
        </row>
        <row r="1564">
          <cell r="S1564" t="str">
            <v>FINANCEIRA INSS SOBRE 13º SALÁRIO E FÉRIAS</v>
          </cell>
        </row>
        <row r="1565">
          <cell r="S1565" t="str">
            <v>FINANCEIRA INSS SOBRE 13º SALÁRIO E FÉRIAS</v>
          </cell>
        </row>
        <row r="1566">
          <cell r="S1566" t="str">
            <v>FINANCEIRA INSS SOBRE 13º SALÁRIO E FÉRIAS</v>
          </cell>
        </row>
        <row r="1567">
          <cell r="S1567" t="str">
            <v>FINANCEIRA INSS SOBRE 13º SALÁRIO E FÉRIAS</v>
          </cell>
        </row>
        <row r="1568">
          <cell r="S1568" t="str">
            <v>ADMINISTRATIVA INSS SOBRE 13º SALÁRIO E FÉRIAS</v>
          </cell>
        </row>
        <row r="1569">
          <cell r="S1569" t="str">
            <v>ADMINISTRATIVA INSS SOBRE 13º SALÁRIO E FÉRIAS</v>
          </cell>
        </row>
        <row r="1570">
          <cell r="S1570" t="str">
            <v>ADMINISTRATIVA INSS SOBRE 13º SALÁRIO E FÉRIAS</v>
          </cell>
        </row>
        <row r="1571">
          <cell r="S1571" t="str">
            <v>ADMINISTRATIVA INSS SOBRE 13º SALÁRIO E FÉRIAS</v>
          </cell>
        </row>
        <row r="1572">
          <cell r="S1572" t="str">
            <v>ADMINISTRATIVA INSS SOBRE 13º SALÁRIO E FÉRIAS</v>
          </cell>
        </row>
        <row r="1573">
          <cell r="S1573" t="str">
            <v>CASOS ESPECIAIS INSS SOBRE 13º SALÁRIO E FÉRIAS</v>
          </cell>
        </row>
        <row r="1574">
          <cell r="S1574" t="str">
            <v>CASOS ESPECIAIS INSS SOBRE 13º SALÁRIO E FÉRIAS</v>
          </cell>
        </row>
        <row r="1575">
          <cell r="S1575" t="str">
            <v>PRESIDÊNCIA FGTS SOBRE 13º SALÁRIO E FÉRIAS</v>
          </cell>
        </row>
        <row r="1576">
          <cell r="S1576" t="str">
            <v>PRESIDÊNCIA FGTS SOBRE 13º SALÁRIO E FÉRIAS</v>
          </cell>
        </row>
        <row r="1577">
          <cell r="S1577" t="str">
            <v>PRESIDÊNCIA FGTS SOBRE 13º SALÁRIO E FÉRIAS</v>
          </cell>
        </row>
        <row r="1578">
          <cell r="S1578" t="str">
            <v>PRESIDÊNCIA FGTS SOBRE 13º SALÁRIO E FÉRIAS</v>
          </cell>
        </row>
        <row r="1579">
          <cell r="S1579" t="str">
            <v>PRESIDÊNCIA FGTS SOBRE 13º SALÁRIO E FÉRIAS</v>
          </cell>
        </row>
        <row r="1580">
          <cell r="S1580" t="str">
            <v>PRESIDÊNCIA FGTS SOBRE 13º SALÁRIO E FÉRIAS</v>
          </cell>
        </row>
        <row r="1581">
          <cell r="S1581" t="str">
            <v>FINANCEIRA FGTS SOBRE 13º SALÁRIO E FÉRIAS</v>
          </cell>
        </row>
        <row r="1582">
          <cell r="S1582" t="str">
            <v>FINANCEIRA FGTS SOBRE 13º SALÁRIO E FÉRIAS</v>
          </cell>
        </row>
        <row r="1583">
          <cell r="S1583" t="str">
            <v>FINANCEIRA FGTS SOBRE 13º SALÁRIO E FÉRIAS</v>
          </cell>
        </row>
        <row r="1584">
          <cell r="S1584" t="str">
            <v>FINANCEIRA FGTS SOBRE 13º SALÁRIO E FÉRIAS</v>
          </cell>
        </row>
        <row r="1585">
          <cell r="S1585" t="str">
            <v>FINANCEIRA FGTS SOBRE 13º SALÁRIO E FÉRIAS</v>
          </cell>
        </row>
        <row r="1586">
          <cell r="S1586" t="str">
            <v>ADMINISTRATIVA FGTS SOBRE 13º SALÁRIO E FÉRIAS</v>
          </cell>
        </row>
        <row r="1587">
          <cell r="S1587" t="str">
            <v>ADMINISTRATIVA FGTS SOBRE 13º SALÁRIO E FÉRIAS</v>
          </cell>
        </row>
        <row r="1588">
          <cell r="S1588" t="str">
            <v>ADMINISTRATIVA FGTS SOBRE 13º SALÁRIO E FÉRIAS</v>
          </cell>
        </row>
        <row r="1589">
          <cell r="S1589" t="str">
            <v>ADMINISTRATIVA FGTS SOBRE 13º SALÁRIO E FÉRIAS</v>
          </cell>
        </row>
        <row r="1590">
          <cell r="S1590" t="str">
            <v>ADMINISTRATIVA FGTS SOBRE 13º SALÁRIO E FÉRIAS</v>
          </cell>
        </row>
        <row r="1591">
          <cell r="S1591" t="str">
            <v>CASOS ESPECIAIS FGTS SOBRE 13º SALÁRIO E FÉRIAS</v>
          </cell>
        </row>
        <row r="1592">
          <cell r="S1592" t="str">
            <v>CASOS ESPECIAIS FGTS SOBRE 13º SALÁRIO E FÉRIAS</v>
          </cell>
        </row>
        <row r="1593">
          <cell r="S1593" t="str">
            <v>PRESIDÊNCIA INSS SOBRE 13º SALÁRIO E FÉRIAS</v>
          </cell>
        </row>
        <row r="1594">
          <cell r="S1594" t="str">
            <v>PRESIDÊNCIA INSS SOBRE 13º SALÁRIO E FÉRIAS</v>
          </cell>
        </row>
        <row r="1595">
          <cell r="S1595" t="str">
            <v>PRESIDÊNCIA INSS SOBRE 13º SALÁRIO E FÉRIAS</v>
          </cell>
        </row>
        <row r="1596">
          <cell r="S1596" t="str">
            <v>PRESIDÊNCIA INSS SOBRE 13º SALÁRIO E FÉRIAS</v>
          </cell>
        </row>
        <row r="1597">
          <cell r="S1597" t="str">
            <v>PRESIDÊNCIA INSS SOBRE 13º SALÁRIO E FÉRIAS</v>
          </cell>
        </row>
        <row r="1598">
          <cell r="S1598" t="str">
            <v>PRESIDÊNCIA INSS SOBRE 13º SALÁRIO E FÉRIAS</v>
          </cell>
        </row>
        <row r="1599">
          <cell r="S1599" t="str">
            <v>FINANCEIRA INSS SOBRE 13º SALÁRIO E FÉRIAS</v>
          </cell>
        </row>
        <row r="1600">
          <cell r="S1600" t="str">
            <v>FINANCEIRA INSS SOBRE 13º SALÁRIO E FÉRIAS</v>
          </cell>
        </row>
        <row r="1601">
          <cell r="S1601" t="str">
            <v>FINANCEIRA INSS SOBRE 13º SALÁRIO E FÉRIAS</v>
          </cell>
        </row>
        <row r="1602">
          <cell r="S1602" t="str">
            <v>FINANCEIRA INSS SOBRE 13º SALÁRIO E FÉRIAS</v>
          </cell>
        </row>
        <row r="1603">
          <cell r="S1603" t="str">
            <v>FINANCEIRA INSS SOBRE 13º SALÁRIO E FÉRIAS</v>
          </cell>
        </row>
        <row r="1604">
          <cell r="S1604" t="str">
            <v>FINANCEIRA INSS SOBRE 13º SALÁRIO E FÉRIAS</v>
          </cell>
        </row>
        <row r="1605">
          <cell r="S1605" t="str">
            <v>FINANCEIRA INSS SOBRE 13º SALÁRIO E FÉRIAS</v>
          </cell>
        </row>
        <row r="1606">
          <cell r="S1606" t="str">
            <v>ADMINISTRATIVA INSS SOBRE 13º SALÁRIO E FÉRIAS</v>
          </cell>
        </row>
        <row r="1607">
          <cell r="S1607" t="str">
            <v>ADMINISTRATIVA INSS SOBRE 13º SALÁRIO E FÉRIAS</v>
          </cell>
        </row>
        <row r="1608">
          <cell r="S1608" t="str">
            <v>ADMINISTRATIVA INSS SOBRE 13º SALÁRIO E FÉRIAS</v>
          </cell>
        </row>
        <row r="1609">
          <cell r="S1609" t="str">
            <v>ADMINISTRATIVA INSS SOBRE 13º SALÁRIO E FÉRIAS</v>
          </cell>
        </row>
        <row r="1610">
          <cell r="S1610" t="str">
            <v>ADMINISTRATIVA INSS SOBRE 13º SALÁRIO E FÉRIAS</v>
          </cell>
        </row>
        <row r="1611">
          <cell r="S1611" t="str">
            <v>ADMINISTRATIVA INSS SOBRE 13º SALÁRIO E FÉRIAS</v>
          </cell>
        </row>
        <row r="1612">
          <cell r="S1612" t="str">
            <v>ADMINISTRATIVA INSS SOBRE 13º SALÁRIO E FÉRIAS</v>
          </cell>
        </row>
        <row r="1613">
          <cell r="S1613" t="str">
            <v>ADMINISTRATIVA INSS SOBRE 13º SALÁRIO E FÉRIAS</v>
          </cell>
        </row>
        <row r="1614">
          <cell r="S1614" t="str">
            <v>ADMINISTRATIVA INSS SOBRE 13º SALÁRIO E FÉRIAS</v>
          </cell>
        </row>
        <row r="1615">
          <cell r="S1615" t="str">
            <v>ADMINISTRATIVA INSS SOBRE 13º SALÁRIO E FÉRIAS</v>
          </cell>
        </row>
        <row r="1616">
          <cell r="S1616" t="str">
            <v>CASOS ESPECIAIS INSS SOBRE 13º SALÁRIO E FÉRIAS</v>
          </cell>
        </row>
        <row r="1617">
          <cell r="S1617" t="str">
            <v>CASOS ESPECIAIS INSS SOBRE 13º SALÁRIO E FÉRIAS</v>
          </cell>
        </row>
        <row r="1618">
          <cell r="S1618" t="str">
            <v>CASOS ESPECIAIS INSS SOBRE 13º SALÁRIO E FÉRIAS</v>
          </cell>
        </row>
        <row r="1619">
          <cell r="S1619" t="str">
            <v>PRESIDÊNCIA FGTS SOBRE 13º SALÁRIO E FÉRIAS</v>
          </cell>
        </row>
        <row r="1620">
          <cell r="S1620" t="str">
            <v>PRESIDÊNCIA FGTS SOBRE 13º SALÁRIO E FÉRIAS</v>
          </cell>
        </row>
        <row r="1621">
          <cell r="S1621" t="str">
            <v>PRESIDÊNCIA FGTS SOBRE 13º SALÁRIO E FÉRIAS</v>
          </cell>
        </row>
        <row r="1622">
          <cell r="S1622" t="str">
            <v>PRESIDÊNCIA FGTS SOBRE 13º SALÁRIO E FÉRIAS</v>
          </cell>
        </row>
        <row r="1623">
          <cell r="S1623" t="str">
            <v>PRESIDÊNCIA FGTS SOBRE 13º SALÁRIO E FÉRIAS</v>
          </cell>
        </row>
        <row r="1624">
          <cell r="S1624" t="str">
            <v>PRESIDÊNCIA FGTS SOBRE 13º SALÁRIO E FÉRIAS</v>
          </cell>
        </row>
        <row r="1625">
          <cell r="S1625" t="str">
            <v>FINANCEIRA FGTS SOBRE 13º SALÁRIO E FÉRIAS</v>
          </cell>
        </row>
        <row r="1626">
          <cell r="S1626" t="str">
            <v>FINANCEIRA FGTS SOBRE 13º SALÁRIO E FÉRIAS</v>
          </cell>
        </row>
        <row r="1627">
          <cell r="S1627" t="str">
            <v>FINANCEIRA FGTS SOBRE 13º SALÁRIO E FÉRIAS</v>
          </cell>
        </row>
        <row r="1628">
          <cell r="S1628" t="str">
            <v>FINANCEIRA FGTS SOBRE 13º SALÁRIO E FÉRIAS</v>
          </cell>
        </row>
        <row r="1629">
          <cell r="S1629" t="str">
            <v>FINANCEIRA FGTS SOBRE 13º SALÁRIO E FÉRIAS</v>
          </cell>
        </row>
        <row r="1630">
          <cell r="S1630" t="str">
            <v>FINANCEIRA FGTS SOBRE 13º SALÁRIO E FÉRIAS</v>
          </cell>
        </row>
        <row r="1631">
          <cell r="S1631" t="str">
            <v>FINANCEIRA FGTS SOBRE 13º SALÁRIO E FÉRIAS</v>
          </cell>
        </row>
        <row r="1632">
          <cell r="S1632" t="str">
            <v>ADMINISTRATIVA FGTS SOBRE 13º SALÁRIO E FÉRIAS</v>
          </cell>
        </row>
        <row r="1633">
          <cell r="S1633" t="str">
            <v>ADMINISTRATIVA FGTS SOBRE 13º SALÁRIO E FÉRIAS</v>
          </cell>
        </row>
        <row r="1634">
          <cell r="S1634" t="str">
            <v>ADMINISTRATIVA FGTS SOBRE 13º SALÁRIO E FÉRIAS</v>
          </cell>
        </row>
        <row r="1635">
          <cell r="S1635" t="str">
            <v>ADMINISTRATIVA FGTS SOBRE 13º SALÁRIO E FÉRIAS</v>
          </cell>
        </row>
        <row r="1636">
          <cell r="S1636" t="str">
            <v>ADMINISTRATIVA FGTS SOBRE 13º SALÁRIO E FÉRIAS</v>
          </cell>
        </row>
        <row r="1637">
          <cell r="S1637" t="str">
            <v>ADMINISTRATIVA FGTS SOBRE 13º SALÁRIO E FÉRIAS</v>
          </cell>
        </row>
        <row r="1638">
          <cell r="S1638" t="str">
            <v>ADMINISTRATIVA FGTS SOBRE 13º SALÁRIO E FÉRIAS</v>
          </cell>
        </row>
        <row r="1639">
          <cell r="S1639" t="str">
            <v>ADMINISTRATIVA FGTS SOBRE 13º SALÁRIO E FÉRIAS</v>
          </cell>
        </row>
        <row r="1640">
          <cell r="S1640" t="str">
            <v>ADMINISTRATIVA FGTS SOBRE 13º SALÁRIO E FÉRIAS</v>
          </cell>
        </row>
        <row r="1641">
          <cell r="S1641" t="str">
            <v>ADMINISTRATIVA FGTS SOBRE 13º SALÁRIO E FÉRIAS</v>
          </cell>
        </row>
        <row r="1642">
          <cell r="S1642" t="str">
            <v>CASOS ESPECIAIS FGTS SOBRE 13º SALÁRIO E FÉRIAS</v>
          </cell>
        </row>
        <row r="1643">
          <cell r="S1643" t="str">
            <v>CASOS ESPECIAIS FGTS SOBRE 13º SALÁRIO E FÉRIAS</v>
          </cell>
        </row>
        <row r="1644">
          <cell r="S1644" t="str">
            <v>CASOS ESPECIAIS FGTS SOBRE 13º SALÁRIO E FÉRIAS</v>
          </cell>
        </row>
        <row r="1645">
          <cell r="S1645" t="str">
            <v>PRESIDÊNCIA PSAP SOBRE 13º SALÁRIO E FÉRIAS</v>
          </cell>
        </row>
        <row r="1646">
          <cell r="S1646" t="str">
            <v>PRESIDÊNCIA PSAP SOBRE 13º SALÁRIO E FÉRIAS</v>
          </cell>
        </row>
        <row r="1647">
          <cell r="S1647" t="str">
            <v>PRESIDÊNCIA PSAP SOBRE 13º SALÁRIO E FÉRIAS</v>
          </cell>
        </row>
        <row r="1648">
          <cell r="S1648" t="str">
            <v>PRESIDÊNCIA PSAP SOBRE 13º SALÁRIO E FÉRIAS</v>
          </cell>
        </row>
        <row r="1649">
          <cell r="S1649" t="str">
            <v>PRESIDÊNCIA PSAP SOBRE 13º SALÁRIO E FÉRIAS</v>
          </cell>
        </row>
        <row r="1650">
          <cell r="S1650" t="str">
            <v>PRESIDÊNCIA PSAP SOBRE 13º SALÁRIO E FÉRIAS</v>
          </cell>
        </row>
        <row r="1651">
          <cell r="S1651" t="str">
            <v>FINANCEIRA PSAP SOBRE 13º SALÁRIO E FÉRIAS</v>
          </cell>
        </row>
        <row r="1652">
          <cell r="S1652" t="str">
            <v>FINANCEIRA PSAP SOBRE 13º SALÁRIO E FÉRIAS</v>
          </cell>
        </row>
        <row r="1653">
          <cell r="S1653" t="str">
            <v>FINANCEIRA PSAP SOBRE 13º SALÁRIO E FÉRIAS</v>
          </cell>
        </row>
        <row r="1654">
          <cell r="S1654" t="str">
            <v>FINANCEIRA PSAP SOBRE 13º SALÁRIO E FÉRIAS</v>
          </cell>
        </row>
        <row r="1655">
          <cell r="S1655" t="str">
            <v>FINANCEIRA PSAP SOBRE 13º SALÁRIO E FÉRIAS</v>
          </cell>
        </row>
        <row r="1656">
          <cell r="S1656" t="str">
            <v>ADMINISTRATIVA PSAP SOBRE 13º SALÁRIO E FÉRIAS</v>
          </cell>
        </row>
        <row r="1657">
          <cell r="S1657" t="str">
            <v>ADMINISTRATIVA PSAP SOBRE 13º SALÁRIO E FÉRIAS</v>
          </cell>
        </row>
        <row r="1658">
          <cell r="S1658" t="str">
            <v>ADMINISTRATIVA PSAP SOBRE 13º SALÁRIO E FÉRIAS</v>
          </cell>
        </row>
        <row r="1659">
          <cell r="S1659" t="str">
            <v>ADMINISTRATIVA PSAP SOBRE 13º SALÁRIO E FÉRIAS</v>
          </cell>
        </row>
        <row r="1660">
          <cell r="S1660" t="str">
            <v>ADMINISTRATIVA PSAP SOBRE 13º SALÁRIO E FÉRIAS</v>
          </cell>
        </row>
        <row r="1661">
          <cell r="S1661" t="str">
            <v>CASOS ESPECIAIS PSAP SOBRE 13º SALÁRIO E FÉRIAS</v>
          </cell>
        </row>
        <row r="1662">
          <cell r="S1662" t="str">
            <v>CASOS ESPECIAIS PSAP SOBRE 13º SALÁRIO E FÉRIAS</v>
          </cell>
        </row>
        <row r="1663">
          <cell r="S1663" t="str">
            <v>PRESIDÊNCIA PSAP SOBRE 13º SALÁRIO E FÉRIAS</v>
          </cell>
        </row>
        <row r="1664">
          <cell r="S1664" t="str">
            <v>PRESIDÊNCIA PSAP SOBRE 13º SALÁRIO E FÉRIAS</v>
          </cell>
        </row>
        <row r="1665">
          <cell r="S1665" t="str">
            <v>PRESIDÊNCIA PSAP SOBRE 13º SALÁRIO E FÉRIAS</v>
          </cell>
        </row>
        <row r="1666">
          <cell r="S1666" t="str">
            <v>PRESIDÊNCIA PSAP SOBRE 13º SALÁRIO E FÉRIAS</v>
          </cell>
        </row>
        <row r="1667">
          <cell r="S1667" t="str">
            <v>PRESIDÊNCIA PSAP SOBRE 13º SALÁRIO E FÉRIAS</v>
          </cell>
        </row>
        <row r="1668">
          <cell r="S1668" t="str">
            <v>PRESIDÊNCIA PSAP SOBRE 13º SALÁRIO E FÉRIAS</v>
          </cell>
        </row>
        <row r="1669">
          <cell r="S1669" t="str">
            <v>FINANCEIRA PSAP SOBRE 13º SALÁRIO E FÉRIAS</v>
          </cell>
        </row>
        <row r="1670">
          <cell r="S1670" t="str">
            <v>FINANCEIRA PSAP SOBRE 13º SALÁRIO E FÉRIAS</v>
          </cell>
        </row>
        <row r="1671">
          <cell r="S1671" t="str">
            <v>FINANCEIRA PSAP SOBRE 13º SALÁRIO E FÉRIAS</v>
          </cell>
        </row>
        <row r="1672">
          <cell r="S1672" t="str">
            <v>FINANCEIRA PSAP SOBRE 13º SALÁRIO E FÉRIAS</v>
          </cell>
        </row>
        <row r="1673">
          <cell r="S1673" t="str">
            <v>FINANCEIRA PSAP SOBRE 13º SALÁRIO E FÉRIAS</v>
          </cell>
        </row>
        <row r="1674">
          <cell r="S1674" t="str">
            <v>ADMINISTRATIVA PSAP SOBRE 13º SALÁRIO E FÉRIAS</v>
          </cell>
        </row>
        <row r="1675">
          <cell r="S1675" t="str">
            <v>ADMINISTRATIVA PSAP SOBRE 13º SALÁRIO E FÉRIAS</v>
          </cell>
        </row>
        <row r="1676">
          <cell r="S1676" t="str">
            <v>ADMINISTRATIVA PSAP SOBRE 13º SALÁRIO E FÉRIAS</v>
          </cell>
        </row>
        <row r="1677">
          <cell r="S1677" t="str">
            <v>ADMINISTRATIVA PSAP SOBRE 13º SALÁRIO E FÉRIAS</v>
          </cell>
        </row>
        <row r="1678">
          <cell r="S1678" t="str">
            <v>ADMINISTRATIVA PSAP SOBRE 13º SALÁRIO E FÉRIAS</v>
          </cell>
        </row>
        <row r="1679">
          <cell r="S1679" t="str">
            <v>CASOS ESPECIAIS PSAP SOBRE 13º SALÁRIO E FÉRIAS</v>
          </cell>
        </row>
        <row r="1680">
          <cell r="S1680" t="str">
            <v>CASOS ESPECIAIS PSAP SOBRE 13º SALÁRIO E FÉRIAS</v>
          </cell>
        </row>
        <row r="1681">
          <cell r="S1681" t="str">
            <v>PRESIDÊNCIA INSS</v>
          </cell>
        </row>
        <row r="1682">
          <cell r="S1682" t="str">
            <v>PRESIDÊNCIA INSS</v>
          </cell>
        </row>
        <row r="1683">
          <cell r="S1683" t="str">
            <v>PRESIDÊNCIA INSS</v>
          </cell>
        </row>
        <row r="1684">
          <cell r="S1684" t="str">
            <v>PRESIDÊNCIA INSS</v>
          </cell>
        </row>
        <row r="1685">
          <cell r="S1685" t="str">
            <v>PRESIDÊNCIA INSS</v>
          </cell>
        </row>
        <row r="1686">
          <cell r="S1686" t="str">
            <v>PRESIDÊNCIA INSS</v>
          </cell>
        </row>
        <row r="1687">
          <cell r="S1687" t="str">
            <v>PRESIDÊNCIA INSS</v>
          </cell>
        </row>
        <row r="1688">
          <cell r="S1688" t="str">
            <v>GESTÃO INSS</v>
          </cell>
        </row>
        <row r="1689">
          <cell r="S1689" t="str">
            <v>FINANCEIRA INSS</v>
          </cell>
        </row>
        <row r="1690">
          <cell r="S1690" t="str">
            <v>FINANCEIRA INSS</v>
          </cell>
        </row>
        <row r="1691">
          <cell r="S1691" t="str">
            <v>FINANCEIRA INSS</v>
          </cell>
        </row>
        <row r="1692">
          <cell r="S1692" t="str">
            <v>FINANCEIRA INSS</v>
          </cell>
        </row>
        <row r="1693">
          <cell r="S1693" t="str">
            <v>FINANCEIRA INSS</v>
          </cell>
        </row>
        <row r="1694">
          <cell r="S1694" t="str">
            <v>FINANCEIRA INSS</v>
          </cell>
        </row>
        <row r="1695">
          <cell r="S1695" t="str">
            <v>FINANCEIRA INSS</v>
          </cell>
        </row>
        <row r="1696">
          <cell r="S1696" t="str">
            <v>FINANCEIRA INSS</v>
          </cell>
        </row>
        <row r="1697">
          <cell r="S1697" t="str">
            <v>FINANCEIRA INSS</v>
          </cell>
        </row>
        <row r="1698">
          <cell r="S1698" t="str">
            <v>FINANCEIRA INSS</v>
          </cell>
        </row>
        <row r="1699">
          <cell r="S1699" t="str">
            <v>ADMINISTRATIVA INSS</v>
          </cell>
        </row>
        <row r="1700">
          <cell r="S1700" t="str">
            <v>ADMINISTRATIVA INSS</v>
          </cell>
        </row>
        <row r="1701">
          <cell r="S1701" t="str">
            <v>ADMINISTRATIVA INSS</v>
          </cell>
        </row>
        <row r="1702">
          <cell r="S1702" t="str">
            <v>ADMINISTRATIVA INSS</v>
          </cell>
        </row>
        <row r="1703">
          <cell r="S1703" t="str">
            <v>ADMINISTRATIVA INSS</v>
          </cell>
        </row>
        <row r="1704">
          <cell r="S1704" t="str">
            <v>ADMINISTRATIVA INSS</v>
          </cell>
        </row>
        <row r="1705">
          <cell r="S1705" t="str">
            <v>ADMINISTRATIVA INSS</v>
          </cell>
        </row>
        <row r="1706">
          <cell r="S1706" t="str">
            <v>ADMINISTRATIVA INSS</v>
          </cell>
        </row>
        <row r="1707">
          <cell r="S1707" t="str">
            <v>ADMINISTRATIVA INSS</v>
          </cell>
        </row>
        <row r="1708">
          <cell r="S1708" t="str">
            <v>ADMINISTRATIVA INSS</v>
          </cell>
        </row>
        <row r="1709">
          <cell r="S1709" t="str">
            <v>ADMINISTRATIVA INSS</v>
          </cell>
        </row>
        <row r="1710">
          <cell r="S1710" t="str">
            <v>CASOS ESPECIAIS INSS</v>
          </cell>
        </row>
        <row r="1711">
          <cell r="S1711" t="str">
            <v>CASOS ESPECIAIS INSS</v>
          </cell>
        </row>
        <row r="1712">
          <cell r="S1712" t="str">
            <v>CASOS ESPECIAIS INSS</v>
          </cell>
        </row>
        <row r="1713">
          <cell r="S1713" t="str">
            <v>CASOS ESPECIAIS INSS</v>
          </cell>
        </row>
        <row r="1714">
          <cell r="S1714" t="str">
            <v>PRESIDÊNCIA SENAI - SESI - SEBRAE</v>
          </cell>
        </row>
        <row r="1715">
          <cell r="S1715" t="str">
            <v>PRESIDÊNCIA SENAI - SESI - SEBRAE</v>
          </cell>
        </row>
        <row r="1716">
          <cell r="S1716" t="str">
            <v>PRESIDÊNCIA SENAI - SESI - SEBRAE</v>
          </cell>
        </row>
        <row r="1717">
          <cell r="S1717" t="str">
            <v>PRESIDÊNCIA SENAI - SESI - SEBRAE</v>
          </cell>
        </row>
        <row r="1718">
          <cell r="S1718" t="str">
            <v>PRESIDÊNCIA SENAI - SESI - SEBRAE</v>
          </cell>
        </row>
        <row r="1719">
          <cell r="S1719" t="str">
            <v>PRESIDÊNCIA SENAI - SESI - SEBRAE</v>
          </cell>
        </row>
        <row r="1720">
          <cell r="S1720" t="str">
            <v>PRESIDÊNCIA SENAI - SESI - SEBRAE</v>
          </cell>
        </row>
        <row r="1721">
          <cell r="S1721" t="str">
            <v>FINANCEIRA SENAI - SESI - SEBRAE</v>
          </cell>
        </row>
        <row r="1722">
          <cell r="S1722" t="str">
            <v>FINANCEIRA SENAI - SESI - SEBRAE</v>
          </cell>
        </row>
        <row r="1723">
          <cell r="S1723" t="str">
            <v>FINANCEIRA SENAI - SESI - SEBRAE</v>
          </cell>
        </row>
        <row r="1724">
          <cell r="S1724" t="str">
            <v>FINANCEIRA SENAI - SESI - SEBRAE</v>
          </cell>
        </row>
        <row r="1725">
          <cell r="S1725" t="str">
            <v>FINANCEIRA SENAI - SESI - SEBRAE</v>
          </cell>
        </row>
        <row r="1726">
          <cell r="S1726" t="str">
            <v>FINANCEIRA SENAI - SESI - SEBRAE</v>
          </cell>
        </row>
        <row r="1727">
          <cell r="S1727" t="str">
            <v>FINANCEIRA SENAI - SESI - SEBRAE</v>
          </cell>
        </row>
        <row r="1728">
          <cell r="S1728" t="str">
            <v>FINANCEIRA SENAI - SESI - SEBRAE</v>
          </cell>
        </row>
        <row r="1729">
          <cell r="S1729" t="str">
            <v>FINANCEIRA SENAI - SESI - SEBRAE</v>
          </cell>
        </row>
        <row r="1730">
          <cell r="S1730" t="str">
            <v>FINANCEIRA SENAI - SESI - SEBRAE</v>
          </cell>
        </row>
        <row r="1731">
          <cell r="S1731" t="str">
            <v>ADMINISTRATIVA SENAI - SESI - SEBRAE</v>
          </cell>
        </row>
        <row r="1732">
          <cell r="S1732" t="str">
            <v>ADMINISTRATIVA SENAI - SESI - SEBRAE</v>
          </cell>
        </row>
        <row r="1733">
          <cell r="S1733" t="str">
            <v>ADMINISTRATIVA SENAI - SESI - SEBRAE</v>
          </cell>
        </row>
        <row r="1734">
          <cell r="S1734" t="str">
            <v>ADMINISTRATIVA SENAI - SESI - SEBRAE</v>
          </cell>
        </row>
        <row r="1735">
          <cell r="S1735" t="str">
            <v>ADMINISTRATIVA SENAI - SESI - SEBRAE</v>
          </cell>
        </row>
        <row r="1736">
          <cell r="S1736" t="str">
            <v>ADMINISTRATIVA SENAI - SESI - SEBRAE</v>
          </cell>
        </row>
        <row r="1737">
          <cell r="S1737" t="str">
            <v>ADMINISTRATIVA SENAI - SESI - SEBRAE</v>
          </cell>
        </row>
        <row r="1738">
          <cell r="S1738" t="str">
            <v>ADMINISTRATIVA SENAI - SESI - SEBRAE</v>
          </cell>
        </row>
        <row r="1739">
          <cell r="S1739" t="str">
            <v>ADMINISTRATIVA SENAI - SESI - SEBRAE</v>
          </cell>
        </row>
        <row r="1740">
          <cell r="S1740" t="str">
            <v>ADMINISTRATIVA SENAI - SESI - SEBRAE</v>
          </cell>
        </row>
        <row r="1741">
          <cell r="S1741" t="str">
            <v>ADMINISTRATIVA SENAI - SESI - SEBRAE</v>
          </cell>
        </row>
        <row r="1742">
          <cell r="S1742" t="str">
            <v>CASOS ESPECIAIS SENAI - SESI - SEBRAE</v>
          </cell>
        </row>
        <row r="1743">
          <cell r="S1743" t="str">
            <v>CASOS ESPECIAIS SENAI - SESI - SEBRAE</v>
          </cell>
        </row>
        <row r="1744">
          <cell r="S1744" t="str">
            <v>CASOS ESPECIAIS SENAI - SESI - SEBRAE</v>
          </cell>
        </row>
        <row r="1745">
          <cell r="S1745" t="str">
            <v>PRESIDÊNCIA SENAI - SESI - SEBRAE</v>
          </cell>
        </row>
        <row r="1746">
          <cell r="S1746" t="str">
            <v>PRESIDÊNCIA SENAI - SESI - SEBRAE</v>
          </cell>
        </row>
        <row r="1747">
          <cell r="S1747" t="str">
            <v>PRESIDÊNCIA SENAI - SESI - SEBRAE</v>
          </cell>
        </row>
        <row r="1748">
          <cell r="S1748" t="str">
            <v>PRESIDÊNCIA SENAI - SESI - SEBRAE</v>
          </cell>
        </row>
        <row r="1749">
          <cell r="S1749" t="str">
            <v>PRESIDÊNCIA SENAI - SESI - SEBRAE</v>
          </cell>
        </row>
        <row r="1750">
          <cell r="S1750" t="str">
            <v>PRESIDÊNCIA SENAI - SESI - SEBRAE</v>
          </cell>
        </row>
        <row r="1751">
          <cell r="S1751" t="str">
            <v>PRESIDÊNCIA SENAI - SESI - SEBRAE</v>
          </cell>
        </row>
        <row r="1752">
          <cell r="S1752" t="str">
            <v>FINANCEIRA SENAI - SESI - SEBRAE</v>
          </cell>
        </row>
        <row r="1753">
          <cell r="S1753" t="str">
            <v>FINANCEIRA SENAI - SESI - SEBRAE</v>
          </cell>
        </row>
        <row r="1754">
          <cell r="S1754" t="str">
            <v>FINANCEIRA SENAI - SESI - SEBRAE</v>
          </cell>
        </row>
        <row r="1755">
          <cell r="S1755" t="str">
            <v>FINANCEIRA SENAI - SESI - SEBRAE</v>
          </cell>
        </row>
        <row r="1756">
          <cell r="S1756" t="str">
            <v>FINANCEIRA SENAI - SESI - SEBRAE</v>
          </cell>
        </row>
        <row r="1757">
          <cell r="S1757" t="str">
            <v>FINANCEIRA SENAI - SESI - SEBRAE</v>
          </cell>
        </row>
        <row r="1758">
          <cell r="S1758" t="str">
            <v>FINANCEIRA SENAI - SESI - SEBRAE</v>
          </cell>
        </row>
        <row r="1759">
          <cell r="S1759" t="str">
            <v>FINANCEIRA SENAI - SESI - SEBRAE</v>
          </cell>
        </row>
        <row r="1760">
          <cell r="S1760" t="str">
            <v>FINANCEIRA SENAI - SESI - SEBRAE</v>
          </cell>
        </row>
        <row r="1761">
          <cell r="S1761" t="str">
            <v>FINANCEIRA SENAI - SESI - SEBRAE</v>
          </cell>
        </row>
        <row r="1762">
          <cell r="S1762" t="str">
            <v>ADMINISTRATIVA SENAI - SESI - SEBRAE</v>
          </cell>
        </row>
        <row r="1763">
          <cell r="S1763" t="str">
            <v>ADMINISTRATIVA SENAI - SESI - SEBRAE</v>
          </cell>
        </row>
        <row r="1764">
          <cell r="S1764" t="str">
            <v>ADMINISTRATIVA SENAI - SESI - SEBRAE</v>
          </cell>
        </row>
        <row r="1765">
          <cell r="S1765" t="str">
            <v>ADMINISTRATIVA SENAI - SESI - SEBRAE</v>
          </cell>
        </row>
        <row r="1766">
          <cell r="S1766" t="str">
            <v>ADMINISTRATIVA SENAI - SESI - SEBRAE</v>
          </cell>
        </row>
        <row r="1767">
          <cell r="S1767" t="str">
            <v>ADMINISTRATIVA SENAI - SESI - SEBRAE</v>
          </cell>
        </row>
        <row r="1768">
          <cell r="S1768" t="str">
            <v>ADMINISTRATIVA SENAI - SESI - SEBRAE</v>
          </cell>
        </row>
        <row r="1769">
          <cell r="S1769" t="str">
            <v>ADMINISTRATIVA SENAI - SESI - SEBRAE</v>
          </cell>
        </row>
        <row r="1770">
          <cell r="S1770" t="str">
            <v>ADMINISTRATIVA SENAI - SESI - SEBRAE</v>
          </cell>
        </row>
        <row r="1771">
          <cell r="S1771" t="str">
            <v>ADMINISTRATIVA SENAI - SESI - SEBRAE</v>
          </cell>
        </row>
        <row r="1772">
          <cell r="S1772" t="str">
            <v>ADMINISTRATIVA SENAI - SESI - SEBRAE</v>
          </cell>
        </row>
        <row r="1773">
          <cell r="S1773" t="str">
            <v>CASOS ESPECIAIS SENAI - SESI - SEBRAE</v>
          </cell>
        </row>
        <row r="1774">
          <cell r="S1774" t="str">
            <v>CASOS ESPECIAIS SENAI - SESI - SEBRAE</v>
          </cell>
        </row>
        <row r="1775">
          <cell r="S1775" t="str">
            <v>CASOS ESPECIAIS SENAI - SESI - SEBRAE</v>
          </cell>
        </row>
        <row r="1776">
          <cell r="S1776" t="str">
            <v>PRESIDÊNCIA INCRA E FUNDO AEROVIÁRIO</v>
          </cell>
        </row>
        <row r="1777">
          <cell r="S1777" t="str">
            <v>PRESIDÊNCIA INCRA E FUNDO AEROVIÁRIO</v>
          </cell>
        </row>
        <row r="1778">
          <cell r="S1778" t="str">
            <v>PRESIDÊNCIA INCRA E FUNDO AEROVIÁRIO</v>
          </cell>
        </row>
        <row r="1779">
          <cell r="S1779" t="str">
            <v>PRESIDÊNCIA INCRA E FUNDO AEROVIÁRIO</v>
          </cell>
        </row>
        <row r="1780">
          <cell r="S1780" t="str">
            <v>PRESIDÊNCIA INCRA E FUNDO AEROVIÁRIO</v>
          </cell>
        </row>
        <row r="1781">
          <cell r="S1781" t="str">
            <v>PRESIDÊNCIA INCRA E FUNDO AEROVIÁRIO</v>
          </cell>
        </row>
        <row r="1782">
          <cell r="S1782" t="str">
            <v>PRESIDÊNCIA INCRA E FUNDO AEROVIÁRIO</v>
          </cell>
        </row>
        <row r="1783">
          <cell r="S1783" t="str">
            <v>FINANCEIRA INCRA E FUNDO AEROVIÁRIO</v>
          </cell>
        </row>
        <row r="1784">
          <cell r="S1784" t="str">
            <v>FINANCEIRA INCRA E FUNDO AEROVIÁRIO</v>
          </cell>
        </row>
        <row r="1785">
          <cell r="S1785" t="str">
            <v>FINANCEIRA INCRA E FUNDO AEROVIÁRIO</v>
          </cell>
        </row>
        <row r="1786">
          <cell r="S1786" t="str">
            <v>FINANCEIRA INCRA E FUNDO AEROVIÁRIO</v>
          </cell>
        </row>
        <row r="1787">
          <cell r="S1787" t="str">
            <v>FINANCEIRA INCRA E FUNDO AEROVIÁRIO</v>
          </cell>
        </row>
        <row r="1788">
          <cell r="S1788" t="str">
            <v>FINANCEIRA INCRA E FUNDO AEROVIÁRIO</v>
          </cell>
        </row>
        <row r="1789">
          <cell r="S1789" t="str">
            <v>FINANCEIRA INCRA E FUNDO AEROVIÁRIO</v>
          </cell>
        </row>
        <row r="1790">
          <cell r="S1790" t="str">
            <v>FINANCEIRA INCRA E FUNDO AEROVIÁRIO</v>
          </cell>
        </row>
        <row r="1791">
          <cell r="S1791" t="str">
            <v>FINANCEIRA INCRA E FUNDO AEROVIÁRIO</v>
          </cell>
        </row>
        <row r="1792">
          <cell r="S1792" t="str">
            <v>FINANCEIRA INCRA E FUNDO AEROVIÁRIO</v>
          </cell>
        </row>
        <row r="1793">
          <cell r="S1793" t="str">
            <v>ADMINISTRATIVA INCRA E FUNDO AEROVIÁRIO</v>
          </cell>
        </row>
        <row r="1794">
          <cell r="S1794" t="str">
            <v>ADMINISTRATIVA INCRA E FUNDO AEROVIÁRIO</v>
          </cell>
        </row>
        <row r="1795">
          <cell r="S1795" t="str">
            <v>ADMINISTRATIVA INCRA E FUNDO AEROVIÁRIO</v>
          </cell>
        </row>
        <row r="1796">
          <cell r="S1796" t="str">
            <v>ADMINISTRATIVA INCRA E FUNDO AEROVIÁRIO</v>
          </cell>
        </row>
        <row r="1797">
          <cell r="S1797" t="str">
            <v>ADMINISTRATIVA INCRA E FUNDO AEROVIÁRIO</v>
          </cell>
        </row>
        <row r="1798">
          <cell r="S1798" t="str">
            <v>ADMINISTRATIVA INCRA E FUNDO AEROVIÁRIO</v>
          </cell>
        </row>
        <row r="1799">
          <cell r="S1799" t="str">
            <v>ADMINISTRATIVA INCRA E FUNDO AEROVIÁRIO</v>
          </cell>
        </row>
        <row r="1800">
          <cell r="S1800" t="str">
            <v>ADMINISTRATIVA INCRA E FUNDO AEROVIÁRIO</v>
          </cell>
        </row>
        <row r="1801">
          <cell r="S1801" t="str">
            <v>ADMINISTRATIVA INCRA E FUNDO AEROVIÁRIO</v>
          </cell>
        </row>
        <row r="1802">
          <cell r="S1802" t="str">
            <v>ADMINISTRATIVA INCRA E FUNDO AEROVIÁRIO</v>
          </cell>
        </row>
        <row r="1803">
          <cell r="S1803" t="str">
            <v>ADMINISTRATIVA INCRA E FUNDO AEROVIÁRIO</v>
          </cell>
        </row>
        <row r="1804">
          <cell r="S1804" t="str">
            <v>CASOS ESPECIAIS INCRA E FUNDO AEROVIÁRIO</v>
          </cell>
        </row>
        <row r="1805">
          <cell r="S1805" t="str">
            <v>CASOS ESPECIAIS INCRA E FUNDO AEROVIÁRIO</v>
          </cell>
        </row>
        <row r="1806">
          <cell r="S1806" t="str">
            <v>CASOS ESPECIAIS INCRA E FUNDO AEROVIÁRIO</v>
          </cell>
        </row>
        <row r="1807">
          <cell r="S1807" t="str">
            <v>PRESIDÊNCIA SALÁRIO EDUCAÇÃO</v>
          </cell>
        </row>
        <row r="1808">
          <cell r="S1808" t="str">
            <v>PRESIDÊNCIA SALÁRIO EDUCAÇÃO</v>
          </cell>
        </row>
        <row r="1809">
          <cell r="S1809" t="str">
            <v>PRESIDÊNCIA SALÁRIO EDUCAÇÃO</v>
          </cell>
        </row>
        <row r="1810">
          <cell r="S1810" t="str">
            <v>PRESIDÊNCIA SALÁRIO EDUCAÇÃO</v>
          </cell>
        </row>
        <row r="1811">
          <cell r="S1811" t="str">
            <v>PRESIDÊNCIA SALÁRIO EDUCAÇÃO</v>
          </cell>
        </row>
        <row r="1812">
          <cell r="S1812" t="str">
            <v>PRESIDÊNCIA SALÁRIO EDUCAÇÃO</v>
          </cell>
        </row>
        <row r="1813">
          <cell r="S1813" t="str">
            <v>PRESIDÊNCIA SALÁRIO EDUCAÇÃO</v>
          </cell>
        </row>
        <row r="1814">
          <cell r="S1814" t="str">
            <v>FINANCEIRA SALÁRIO EDUCAÇÃO</v>
          </cell>
        </row>
        <row r="1815">
          <cell r="S1815" t="str">
            <v>FINANCEIRA SALÁRIO EDUCAÇÃO</v>
          </cell>
        </row>
        <row r="1816">
          <cell r="S1816" t="str">
            <v>FINANCEIRA SALÁRIO EDUCAÇÃO</v>
          </cell>
        </row>
        <row r="1817">
          <cell r="S1817" t="str">
            <v>FINANCEIRA SALÁRIO EDUCAÇÃO</v>
          </cell>
        </row>
        <row r="1818">
          <cell r="S1818" t="str">
            <v>FINANCEIRA SALÁRIO EDUCAÇÃO</v>
          </cell>
        </row>
        <row r="1819">
          <cell r="S1819" t="str">
            <v>FINANCEIRA SALÁRIO EDUCAÇÃO</v>
          </cell>
        </row>
        <row r="1820">
          <cell r="S1820" t="str">
            <v>FINANCEIRA SALÁRIO EDUCAÇÃO</v>
          </cell>
        </row>
        <row r="1821">
          <cell r="S1821" t="str">
            <v>FINANCEIRA SALÁRIO EDUCAÇÃO</v>
          </cell>
        </row>
        <row r="1822">
          <cell r="S1822" t="str">
            <v>FINANCEIRA SALÁRIO EDUCAÇÃO</v>
          </cell>
        </row>
        <row r="1823">
          <cell r="S1823" t="str">
            <v>FINANCEIRA SALÁRIO EDUCAÇÃO</v>
          </cell>
        </row>
        <row r="1824">
          <cell r="S1824" t="str">
            <v>ADMINISTRATIVA SALÁRIO EDUCAÇÃO</v>
          </cell>
        </row>
        <row r="1825">
          <cell r="S1825" t="str">
            <v>ADMINISTRATIVA SALÁRIO EDUCAÇÃO</v>
          </cell>
        </row>
        <row r="1826">
          <cell r="S1826" t="str">
            <v>ADMINISTRATIVA SALÁRIO EDUCAÇÃO</v>
          </cell>
        </row>
        <row r="1827">
          <cell r="S1827" t="str">
            <v>ADMINISTRATIVA SALÁRIO EDUCAÇÃO</v>
          </cell>
        </row>
        <row r="1828">
          <cell r="S1828" t="str">
            <v>ADMINISTRATIVA SALÁRIO EDUCAÇÃO</v>
          </cell>
        </row>
        <row r="1829">
          <cell r="S1829" t="str">
            <v>ADMINISTRATIVA SALÁRIO EDUCAÇÃO</v>
          </cell>
        </row>
        <row r="1830">
          <cell r="S1830" t="str">
            <v>ADMINISTRATIVA SALÁRIO EDUCAÇÃO</v>
          </cell>
        </row>
        <row r="1831">
          <cell r="S1831" t="str">
            <v>ADMINISTRATIVA SALÁRIO EDUCAÇÃO</v>
          </cell>
        </row>
        <row r="1832">
          <cell r="S1832" t="str">
            <v>ADMINISTRATIVA SALÁRIO EDUCAÇÃO</v>
          </cell>
        </row>
        <row r="1833">
          <cell r="S1833" t="str">
            <v>ADMINISTRATIVA SALÁRIO EDUCAÇÃO</v>
          </cell>
        </row>
        <row r="1834">
          <cell r="S1834" t="str">
            <v>ADMINISTRATIVA SALÁRIO EDUCAÇÃO</v>
          </cell>
        </row>
        <row r="1835">
          <cell r="S1835" t="str">
            <v>CASOS ESPECIAIS SALÁRIO EDUCAÇÃO</v>
          </cell>
        </row>
        <row r="1836">
          <cell r="S1836" t="str">
            <v>CASOS ESPECIAIS SALÁRIO EDUCAÇÃO</v>
          </cell>
        </row>
        <row r="1837">
          <cell r="S1837" t="str">
            <v>CASOS ESPECIAIS SALÁRIO EDUCAÇÃO</v>
          </cell>
        </row>
        <row r="1838">
          <cell r="S1838" t="str">
            <v>PRESIDÊNCIA ACIDENTE DE TRABALHO</v>
          </cell>
        </row>
        <row r="1839">
          <cell r="S1839" t="str">
            <v>PRESIDÊNCIA ACIDENTE DE TRABALHO</v>
          </cell>
        </row>
        <row r="1840">
          <cell r="S1840" t="str">
            <v>PRESIDÊNCIA ACIDENTE DE TRABALHO</v>
          </cell>
        </row>
        <row r="1841">
          <cell r="S1841" t="str">
            <v>PRESIDÊNCIA ACIDENTE DE TRABALHO</v>
          </cell>
        </row>
        <row r="1842">
          <cell r="S1842" t="str">
            <v>PRESIDÊNCIA ACIDENTE DE TRABALHO</v>
          </cell>
        </row>
        <row r="1843">
          <cell r="S1843" t="str">
            <v>PRESIDÊNCIA ACIDENTE DE TRABALHO</v>
          </cell>
        </row>
        <row r="1844">
          <cell r="S1844" t="str">
            <v>PRESIDÊNCIA ACIDENTE DE TRABALHO</v>
          </cell>
        </row>
        <row r="1845">
          <cell r="S1845" t="str">
            <v>FINANCEIRA ACIDENTE DE TRABALHO</v>
          </cell>
        </row>
        <row r="1846">
          <cell r="S1846" t="str">
            <v>FINANCEIRA ACIDENTE DE TRABALHO</v>
          </cell>
        </row>
        <row r="1847">
          <cell r="S1847" t="str">
            <v>FINANCEIRA ACIDENTE DE TRABALHO</v>
          </cell>
        </row>
        <row r="1848">
          <cell r="S1848" t="str">
            <v>FINANCEIRA ACIDENTE DE TRABALHO</v>
          </cell>
        </row>
        <row r="1849">
          <cell r="S1849" t="str">
            <v>FINANCEIRA ACIDENTE DE TRABALHO</v>
          </cell>
        </row>
        <row r="1850">
          <cell r="S1850" t="str">
            <v>FINANCEIRA ACIDENTE DE TRABALHO</v>
          </cell>
        </row>
        <row r="1851">
          <cell r="S1851" t="str">
            <v>FINANCEIRA ACIDENTE DE TRABALHO</v>
          </cell>
        </row>
        <row r="1852">
          <cell r="S1852" t="str">
            <v>FINANCEIRA ACIDENTE DE TRABALHO</v>
          </cell>
        </row>
        <row r="1853">
          <cell r="S1853" t="str">
            <v>FINANCEIRA ACIDENTE DE TRABALHO</v>
          </cell>
        </row>
        <row r="1854">
          <cell r="S1854" t="str">
            <v>FINANCEIRA ACIDENTE DE TRABALHO</v>
          </cell>
        </row>
        <row r="1855">
          <cell r="S1855" t="str">
            <v>ADMINISTRATIVA ACIDENTE DE TRABALHO</v>
          </cell>
        </row>
        <row r="1856">
          <cell r="S1856" t="str">
            <v>ADMINISTRATIVA ACIDENTE DE TRABALHO</v>
          </cell>
        </row>
        <row r="1857">
          <cell r="S1857" t="str">
            <v>ADMINISTRATIVA ACIDENTE DE TRABALHO</v>
          </cell>
        </row>
        <row r="1858">
          <cell r="S1858" t="str">
            <v>ADMINISTRATIVA ACIDENTE DE TRABALHO</v>
          </cell>
        </row>
        <row r="1859">
          <cell r="S1859" t="str">
            <v>ADMINISTRATIVA ACIDENTE DE TRABALHO</v>
          </cell>
        </row>
        <row r="1860">
          <cell r="S1860" t="str">
            <v>ADMINISTRATIVA ACIDENTE DE TRABALHO</v>
          </cell>
        </row>
        <row r="1861">
          <cell r="S1861" t="str">
            <v>ADMINISTRATIVA ACIDENTE DE TRABALHO</v>
          </cell>
        </row>
        <row r="1862">
          <cell r="S1862" t="str">
            <v>ADMINISTRATIVA ACIDENTE DE TRABALHO</v>
          </cell>
        </row>
        <row r="1863">
          <cell r="S1863" t="str">
            <v>ADMINISTRATIVA ACIDENTE DE TRABALHO</v>
          </cell>
        </row>
        <row r="1864">
          <cell r="S1864" t="str">
            <v>ADMINISTRATIVA ACIDENTE DE TRABALHO</v>
          </cell>
        </row>
        <row r="1865">
          <cell r="S1865" t="str">
            <v>ADMINISTRATIVA ACIDENTE DE TRABALHO</v>
          </cell>
        </row>
        <row r="1866">
          <cell r="S1866" t="str">
            <v>CASOS ESPECIAIS ACIDENTE DE TRABALHO</v>
          </cell>
        </row>
        <row r="1867">
          <cell r="S1867" t="str">
            <v>CASOS ESPECIAIS ACIDENTE DE TRABALHO</v>
          </cell>
        </row>
        <row r="1868">
          <cell r="S1868" t="str">
            <v>CASOS ESPECIAIS ACIDENTE DE TRABALHO</v>
          </cell>
        </row>
        <row r="1869">
          <cell r="S1869" t="str">
            <v>PRESIDÊNCIA FGTS</v>
          </cell>
        </row>
        <row r="1870">
          <cell r="S1870" t="str">
            <v>PRESIDÊNCIA FGTS</v>
          </cell>
        </row>
        <row r="1871">
          <cell r="S1871" t="str">
            <v>PRESIDÊNCIA FGTS</v>
          </cell>
        </row>
        <row r="1872">
          <cell r="S1872" t="str">
            <v>PRESIDÊNCIA FGTS</v>
          </cell>
        </row>
        <row r="1873">
          <cell r="S1873" t="str">
            <v>PRESIDÊNCIA FGTS</v>
          </cell>
        </row>
        <row r="1874">
          <cell r="S1874" t="str">
            <v>PRESIDÊNCIA FGTS</v>
          </cell>
        </row>
        <row r="1875">
          <cell r="S1875" t="str">
            <v>PRESIDÊNCIA FGTS</v>
          </cell>
        </row>
        <row r="1876">
          <cell r="S1876" t="str">
            <v>GESTÃO FGTS</v>
          </cell>
        </row>
        <row r="1877">
          <cell r="S1877" t="str">
            <v>FINANCEIRA FGTS</v>
          </cell>
        </row>
        <row r="1878">
          <cell r="S1878" t="str">
            <v>FINANCEIRA FGTS</v>
          </cell>
        </row>
        <row r="1879">
          <cell r="S1879" t="str">
            <v>FINANCEIRA FGTS</v>
          </cell>
        </row>
        <row r="1880">
          <cell r="S1880" t="str">
            <v>FINANCEIRA FGTS</v>
          </cell>
        </row>
        <row r="1881">
          <cell r="S1881" t="str">
            <v>FINANCEIRA FGTS</v>
          </cell>
        </row>
        <row r="1882">
          <cell r="S1882" t="str">
            <v>ADMINISTRATIVA FGTS</v>
          </cell>
        </row>
        <row r="1883">
          <cell r="S1883" t="str">
            <v>ADMINISTRATIVA FGTS</v>
          </cell>
        </row>
        <row r="1884">
          <cell r="S1884" t="str">
            <v>ADMINISTRATIVA FGTS</v>
          </cell>
        </row>
        <row r="1885">
          <cell r="S1885" t="str">
            <v>ADMINISTRATIVA FGTS</v>
          </cell>
        </row>
        <row r="1886">
          <cell r="S1886" t="str">
            <v>ADMINISTRATIVA FGTS</v>
          </cell>
        </row>
        <row r="1887">
          <cell r="S1887" t="str">
            <v>CASOS ESPECIAIS FGTS</v>
          </cell>
        </row>
        <row r="1888">
          <cell r="S1888" t="str">
            <v>CASOS ESPECIAIS FGTS</v>
          </cell>
        </row>
        <row r="1889">
          <cell r="S1889" t="str">
            <v>PRESIDÊNCIA PLANO SUPLEMENTAÇÃO DE APOSENTADORIA  -  PSAP</v>
          </cell>
        </row>
        <row r="1890">
          <cell r="S1890" t="str">
            <v>PRESIDÊNCIA PLANO SUPLEMENTAÇÃO DE APOSENTADORIA  -  PSAP</v>
          </cell>
        </row>
        <row r="1891">
          <cell r="S1891" t="str">
            <v>PRESIDÊNCIA PLANO SUPLEMENTAÇÃO DE APOSENTADORIA  -  PSAP</v>
          </cell>
        </row>
        <row r="1892">
          <cell r="S1892" t="str">
            <v>PRESIDÊNCIA PLANO SUPLEMENTAÇÃO DE APOSENTADORIA  -  PSAP</v>
          </cell>
        </row>
        <row r="1893">
          <cell r="S1893" t="str">
            <v>PRESIDÊNCIA PLANO SUPLEMENTAÇÃO DE APOSENTADORIA  -  PSAP</v>
          </cell>
        </row>
        <row r="1894">
          <cell r="S1894" t="str">
            <v>PRESIDÊNCIA PLANO SUPLEMENTAÇÃO DE APOSENTADORIA  -  PSAP</v>
          </cell>
        </row>
        <row r="1895">
          <cell r="S1895" t="str">
            <v>FINANCEIRA PLANO SUPLEMENTAÇÃO DE APOSENTADORIA  -  PSAP</v>
          </cell>
        </row>
        <row r="1896">
          <cell r="S1896" t="str">
            <v>FINANCEIRA PLANO SUPLEMENTAÇÃO DE APOSENTADORIA  -  PSAP</v>
          </cell>
        </row>
        <row r="1897">
          <cell r="S1897" t="str">
            <v>FINANCEIRA PLANO SUPLEMENTAÇÃO DE APOSENTADORIA  -  PSAP</v>
          </cell>
        </row>
        <row r="1898">
          <cell r="S1898" t="str">
            <v>FINANCEIRA PLANO SUPLEMENTAÇÃO DE APOSENTADORIA  -  PSAP</v>
          </cell>
        </row>
        <row r="1899">
          <cell r="S1899" t="str">
            <v>ADMINISTRATIVA PLANO SUPLEMENTAÇÃO DE APOSENTADORIA  -  PSAP</v>
          </cell>
        </row>
        <row r="1900">
          <cell r="S1900" t="str">
            <v>ADMINISTRATIVA PLANO SUPLEMENTAÇÃO DE APOSENTADORIA  -  PSAP</v>
          </cell>
        </row>
        <row r="1901">
          <cell r="S1901" t="str">
            <v>ADMINISTRATIVA PLANO SUPLEMENTAÇÃO DE APOSENTADORIA  -  PSAP</v>
          </cell>
        </row>
        <row r="1902">
          <cell r="S1902" t="str">
            <v>ADMINISTRATIVA PLANO SUPLEMENTAÇÃO DE APOSENTADORIA  -  PSAP</v>
          </cell>
        </row>
        <row r="1903">
          <cell r="S1903" t="str">
            <v>ADMINISTRATIVA PLANO SUPLEMENTAÇÃO DE APOSENTADORIA  -  PSAP</v>
          </cell>
        </row>
        <row r="1904">
          <cell r="S1904" t="str">
            <v>CASOS ESPECIAIS PLANO SUPLEMENTAÇÃO DE APOSENTADORIA  -  PSAP</v>
          </cell>
        </row>
        <row r="1905">
          <cell r="S1905" t="str">
            <v>CASOS ESPECIAIS PLANO SUPLEMENTAÇÃO DE APOSENTADORIA  -  PSAP</v>
          </cell>
        </row>
        <row r="1906">
          <cell r="S1906" t="str">
            <v>PRESIDÊNCIA PLANO SUPLEMENTAÇÃO DE APOSENTADORIA  -  PSAP</v>
          </cell>
        </row>
        <row r="1907">
          <cell r="S1907" t="str">
            <v>PRESIDÊNCIA PLANO SUPLEMENTAÇÃO DE APOSENTADORIA  -  PSAP</v>
          </cell>
        </row>
        <row r="1908">
          <cell r="S1908" t="str">
            <v>PRESIDÊNCIA PLANO SUPLEMENTAÇÃO DE APOSENTADORIA  -  PSAP</v>
          </cell>
        </row>
        <row r="1909">
          <cell r="S1909" t="str">
            <v>PRESIDÊNCIA PLANO SUPLEMENTAÇÃO DE APOSENTADORIA  -  PSAP</v>
          </cell>
        </row>
        <row r="1910">
          <cell r="S1910" t="str">
            <v>PRESIDÊNCIA PLANO SUPLEMENTAÇÃO DE APOSENTADORIA  -  PSAP</v>
          </cell>
        </row>
        <row r="1911">
          <cell r="S1911" t="str">
            <v>PRESIDÊNCIA PLANO SUPLEMENTAÇÃO DE APOSENTADORIA  -  PSAP</v>
          </cell>
        </row>
        <row r="1912">
          <cell r="S1912" t="str">
            <v>PRESIDÊNCIA PLANO SUPLEMENTAÇÃO DE APOSENTADORIA  -  PSAP</v>
          </cell>
        </row>
        <row r="1913">
          <cell r="S1913" t="str">
            <v>FINANCEIRA PLANO SUPLEMENTAÇÃO DE APOSENTADORIA  -  PSAP</v>
          </cell>
        </row>
        <row r="1914">
          <cell r="S1914" t="str">
            <v>FINANCEIRA PLANO SUPLEMENTAÇÃO DE APOSENTADORIA  -  PSAP</v>
          </cell>
        </row>
        <row r="1915">
          <cell r="S1915" t="str">
            <v>FINANCEIRA PLANO SUPLEMENTAÇÃO DE APOSENTADORIA  -  PSAP</v>
          </cell>
        </row>
        <row r="1916">
          <cell r="S1916" t="str">
            <v>FINANCEIRA PLANO SUPLEMENTAÇÃO DE APOSENTADORIA  -  PSAP</v>
          </cell>
        </row>
        <row r="1917">
          <cell r="S1917" t="str">
            <v>FINANCEIRA PLANO SUPLEMENTAÇÃO DE APOSENTADORIA  -  PSAP</v>
          </cell>
        </row>
        <row r="1918">
          <cell r="S1918" t="str">
            <v>ADMINISTRATIVA PLANO SUPLEMENTAÇÃO DE APOSENTADORIA  -  PSAP</v>
          </cell>
        </row>
        <row r="1919">
          <cell r="S1919" t="str">
            <v>ADMINISTRATIVA PLANO SUPLEMENTAÇÃO DE APOSENTADORIA  -  PSAP</v>
          </cell>
        </row>
        <row r="1920">
          <cell r="S1920" t="str">
            <v>ADMINISTRATIVA PLANO SUPLEMENTAÇÃO DE APOSENTADORIA  -  PSAP</v>
          </cell>
        </row>
        <row r="1921">
          <cell r="S1921" t="str">
            <v>ADMINISTRATIVA PLANO SUPLEMENTAÇÃO DE APOSENTADORIA  -  PSAP</v>
          </cell>
        </row>
        <row r="1922">
          <cell r="S1922" t="str">
            <v>ADMINISTRATIVA PLANO SUPLEMENTAÇÃO DE APOSENTADORIA  -  PSAP</v>
          </cell>
        </row>
        <row r="1923">
          <cell r="S1923" t="str">
            <v>CASOS ESPECIAIS PLANO SUPLEMENTAÇÃO DE APOSENTADORIA  -  PSAP</v>
          </cell>
        </row>
        <row r="1924">
          <cell r="S1924" t="str">
            <v>CASOS ESPECIAIS PLANO SUPLEMENTAÇÃO DE APOSENTADORIA  -  PSAP</v>
          </cell>
        </row>
        <row r="1925">
          <cell r="S1925" t="str">
            <v>PRESIDÊNCIA PLANO SUPLEMENTAÇÃO DE APOSENTADORIA  -  PSAP</v>
          </cell>
        </row>
        <row r="1926">
          <cell r="S1926" t="str">
            <v>PRESIDÊNCIA PLANO SUPLEMENTAÇÃO DE APOSENTADORIA  -  PSAP</v>
          </cell>
        </row>
        <row r="1927">
          <cell r="S1927" t="str">
            <v>PRESIDÊNCIA PLANO SUPLEMENTAÇÃO DE APOSENTADORIA  -  PSAP</v>
          </cell>
        </row>
        <row r="1928">
          <cell r="S1928" t="str">
            <v>PRESIDÊNCIA PLANO SUPLEMENTAÇÃO DE APOSENTADORIA  -  PSAP</v>
          </cell>
        </row>
        <row r="1929">
          <cell r="S1929" t="str">
            <v>PRESIDÊNCIA PLANO SUPLEMENTAÇÃO DE APOSENTADORIA  -  PSAP</v>
          </cell>
        </row>
        <row r="1930">
          <cell r="S1930" t="str">
            <v>PRESIDÊNCIA PLANO SUPLEMENTAÇÃO DE APOSENTADORIA  -  PSAP</v>
          </cell>
        </row>
        <row r="1931">
          <cell r="S1931" t="str">
            <v>FINANCEIRA PLANO SUPLEMENTAÇÃO DE APOSENTADORIA  -  PSAP</v>
          </cell>
        </row>
        <row r="1932">
          <cell r="S1932" t="str">
            <v>FINANCEIRA PLANO SUPLEMENTAÇÃO DE APOSENTADORIA  -  PSAP</v>
          </cell>
        </row>
        <row r="1933">
          <cell r="S1933" t="str">
            <v>FINANCEIRA PLANO SUPLEMENTAÇÃO DE APOSENTADORIA  -  PSAP</v>
          </cell>
        </row>
        <row r="1934">
          <cell r="S1934" t="str">
            <v>FINANCEIRA PLANO SUPLEMENTAÇÃO DE APOSENTADORIA  -  PSAP</v>
          </cell>
        </row>
        <row r="1935">
          <cell r="S1935" t="str">
            <v>FINANCEIRA PLANO SUPLEMENTAÇÃO DE APOSENTADORIA  -  PSAP</v>
          </cell>
        </row>
        <row r="1936">
          <cell r="S1936" t="str">
            <v>ADMINISTRATIVA PLANO SUPLEMENTAÇÃO DE APOSENTADORIA  -  PSAP</v>
          </cell>
        </row>
        <row r="1937">
          <cell r="S1937" t="str">
            <v>ADMINISTRATIVA PLANO SUPLEMENTAÇÃO DE APOSENTADORIA  -  PSAP</v>
          </cell>
        </row>
        <row r="1938">
          <cell r="S1938" t="str">
            <v>ADMINISTRATIVA PLANO SUPLEMENTAÇÃO DE APOSENTADORIA  -  PSAP</v>
          </cell>
        </row>
        <row r="1939">
          <cell r="S1939" t="str">
            <v>ADMINISTRATIVA PLANO SUPLEMENTAÇÃO DE APOSENTADORIA  -  PSAP</v>
          </cell>
        </row>
        <row r="1940">
          <cell r="S1940" t="str">
            <v>ADMINISTRATIVA PLANO SUPLEMENTAÇÃO DE APOSENTADORIA  -  PSAP</v>
          </cell>
        </row>
        <row r="1941">
          <cell r="S1941" t="str">
            <v>CASOS ESPECIAIS PLANO SUPLEMENTAÇÃO DE APOSENTADORIA  -  PSAP</v>
          </cell>
        </row>
        <row r="1942">
          <cell r="S1942" t="str">
            <v>CASOS ESPECIAIS PLANO SUPLEMENTAÇÃO DE APOSENTADORIA  -  PSAP</v>
          </cell>
        </row>
        <row r="1943">
          <cell r="S1943" t="str">
            <v>PRESIDÊNCIA DESPESAS E TAXAS ADMINISTRATIVAS FUND. CESP</v>
          </cell>
        </row>
        <row r="1944">
          <cell r="S1944" t="str">
            <v>PRESIDÊNCIA ASSISTÊNCIA MÉDICA FUND. CESP</v>
          </cell>
        </row>
        <row r="1945">
          <cell r="S1945" t="str">
            <v>PRESIDÊNCIA ASSISTÊNCIA ODONTOLÓGICA FUND. CESP</v>
          </cell>
        </row>
        <row r="1946">
          <cell r="S1946" t="str">
            <v>PRESIDÊNCIA AUXÍLIO ALIMENTAÇÃO E LANCHE MATINAL</v>
          </cell>
        </row>
        <row r="1947">
          <cell r="S1947" t="str">
            <v>PRESIDÊNCIA AUXÍLIO ALIMENTAÇÃO E LANCHE MATINAL</v>
          </cell>
        </row>
        <row r="1948">
          <cell r="S1948" t="str">
            <v>PRESIDÊNCIA AUXÍLIO ALIMENTAÇÃO E LANCHE MATINAL</v>
          </cell>
        </row>
        <row r="1949">
          <cell r="S1949" t="str">
            <v>PRESIDÊNCIA AUXÍLIO ALIMENTAÇÃO E LANCHE MATINAL</v>
          </cell>
        </row>
        <row r="1950">
          <cell r="S1950" t="str">
            <v>PRESIDÊNCIA AUXÍLIO ALIMENTAÇÃO E LANCHE MATINAL</v>
          </cell>
        </row>
        <row r="1951">
          <cell r="S1951" t="str">
            <v>PRESIDÊNCIA AUXÍLIO ALIMENTAÇÃO E LANCHE MATINAL</v>
          </cell>
        </row>
        <row r="1952">
          <cell r="S1952" t="str">
            <v>PRESIDÊNCIA AUXÍLIO ALIMENTAÇÃO E LANCHE MATINAL</v>
          </cell>
        </row>
        <row r="1953">
          <cell r="S1953" t="str">
            <v>PRESIDÊNCIA AUXÍLIO ALIMENTAÇÃO E LANCHE MATINAL</v>
          </cell>
        </row>
        <row r="1954">
          <cell r="S1954" t="str">
            <v>PRESIDÊNCIA AUXÍLIO ALIMENTAÇÃO E LANCHE MATINAL</v>
          </cell>
        </row>
        <row r="1955">
          <cell r="S1955" t="str">
            <v>PRESIDÊNCIA AUXÍLIO ALIMENTAÇÃO E LANCHE MATINAL</v>
          </cell>
        </row>
        <row r="1956">
          <cell r="S1956" t="str">
            <v>PRESIDÊNCIA AUXÍLIO ALIMENTAÇÃO E LANCHE MATINAL</v>
          </cell>
        </row>
        <row r="1957">
          <cell r="S1957" t="str">
            <v>PRESIDÊNCIA AUXÍLIO ALIMENTAÇÃO E LANCHE MATINAL</v>
          </cell>
        </row>
        <row r="1958">
          <cell r="S1958" t="str">
            <v>PRESIDÊNCIA AUXÍLIO ALIMENTAÇÃO E LANCHE MATINAL</v>
          </cell>
        </row>
        <row r="1959">
          <cell r="S1959" t="str">
            <v>PRESIDÊNCIA AUXÍLIO ALIMENTAÇÃO E LANCHE MATINAL</v>
          </cell>
        </row>
        <row r="1960">
          <cell r="S1960" t="str">
            <v>PRESIDÊNCIA AUXÍLIO ALIMENTAÇÃO E LANCHE MATINAL</v>
          </cell>
        </row>
        <row r="1961">
          <cell r="S1961" t="str">
            <v>PRESIDÊNCIA AUXÍLIO ALIMENTAÇÃO E LANCHE MATINAL</v>
          </cell>
        </row>
        <row r="1962">
          <cell r="S1962" t="str">
            <v>PRESIDÊNCIA AUXÍLIO ALIMENTAÇÃO E LANCHE MATINAL</v>
          </cell>
        </row>
        <row r="1963">
          <cell r="S1963" t="str">
            <v>PRESIDÊNCIA AUXÍLIO ALIMENTAÇÃO E LANCHE MATINAL</v>
          </cell>
        </row>
        <row r="1964">
          <cell r="S1964" t="str">
            <v>PRESIDÊNCIA AUXÍLIO ALIMENTAÇÃO E LANCHE MATINAL</v>
          </cell>
        </row>
        <row r="1965">
          <cell r="S1965" t="str">
            <v>PRESIDÊNCIA AUXÍLIO ALIMENTAÇÃO E LANCHE MATINAL</v>
          </cell>
        </row>
        <row r="1966">
          <cell r="S1966" t="str">
            <v>GESTÃO AUXÍLIO ALIMENTAÇÃO E LANCHE MATINAL</v>
          </cell>
        </row>
        <row r="1967">
          <cell r="S1967" t="str">
            <v>FINANCEIRA AUXÍLIO ALIMENTAÇÃO E LANCHE MATINAL</v>
          </cell>
        </row>
        <row r="1968">
          <cell r="S1968" t="str">
            <v>FINANCEIRA AUXÍLIO ALIMENTAÇÃO E LANCHE MATINAL</v>
          </cell>
        </row>
        <row r="1969">
          <cell r="S1969" t="str">
            <v>FINANCEIRA AUXÍLIO ALIMENTAÇÃO E LANCHE MATINAL</v>
          </cell>
        </row>
        <row r="1970">
          <cell r="S1970" t="str">
            <v>FINANCEIRA AUXÍLIO ALIMENTAÇÃO E LANCHE MATINAL</v>
          </cell>
        </row>
        <row r="1971">
          <cell r="S1971" t="str">
            <v>FINANCEIRA AUXÍLIO ALIMENTAÇÃO E LANCHE MATINAL</v>
          </cell>
        </row>
        <row r="1972">
          <cell r="S1972" t="str">
            <v>FINANCEIRA AUXÍLIO ALIMENTAÇÃO E LANCHE MATINAL</v>
          </cell>
        </row>
        <row r="1973">
          <cell r="S1973" t="str">
            <v>FINANCEIRA AUXÍLIO ALIMENTAÇÃO E LANCHE MATINAL</v>
          </cell>
        </row>
        <row r="1974">
          <cell r="S1974" t="str">
            <v>FINANCEIRA AUXÍLIO ALIMENTAÇÃO E LANCHE MATINAL</v>
          </cell>
        </row>
        <row r="1975">
          <cell r="S1975" t="str">
            <v>FINANCEIRA AUXÍLIO ALIMENTAÇÃO E LANCHE MATINAL</v>
          </cell>
        </row>
        <row r="1976">
          <cell r="S1976" t="str">
            <v>FINANCEIRA AUXÍLIO ALIMENTAÇÃO E LANCHE MATINAL</v>
          </cell>
        </row>
        <row r="1977">
          <cell r="S1977" t="str">
            <v>FINANCEIRA AUXÍLIO ALIMENTAÇÃO E LANCHE MATINAL</v>
          </cell>
        </row>
        <row r="1978">
          <cell r="S1978" t="str">
            <v>FINANCEIRA AUXÍLIO ALIMENTAÇÃO E LANCHE MATINAL</v>
          </cell>
        </row>
        <row r="1979">
          <cell r="S1979" t="str">
            <v>FINANCEIRA AUXÍLIO ALIMENTAÇÃO E LANCHE MATINAL</v>
          </cell>
        </row>
        <row r="1980">
          <cell r="S1980" t="str">
            <v>FINANCEIRA AUXÍLIO ALIMENTAÇÃO E LANCHE MATINAL</v>
          </cell>
        </row>
        <row r="1981">
          <cell r="S1981" t="str">
            <v>FINANCEIRA AUXÍLIO ALIMENTAÇÃO E LANCHE MATINAL</v>
          </cell>
        </row>
        <row r="1982">
          <cell r="S1982" t="str">
            <v>FINANCEIRA AUXÍLIO ALIMENTAÇÃO E LANCHE MATINAL</v>
          </cell>
        </row>
        <row r="1983">
          <cell r="S1983" t="str">
            <v>FINANCEIRA AUXÍLIO ALIMENTAÇÃO E LANCHE MATINAL</v>
          </cell>
        </row>
        <row r="1984">
          <cell r="S1984" t="str">
            <v>FINANCEIRA AUXÍLIO ALIMENTAÇÃO E LANCHE MATINAL</v>
          </cell>
        </row>
        <row r="1985">
          <cell r="S1985" t="str">
            <v>FINANCEIRA AUXÍLIO ALIMENTAÇÃO E LANCHE MATINAL</v>
          </cell>
        </row>
        <row r="1986">
          <cell r="S1986" t="str">
            <v>FINANCEIRA AUXÍLIO ALIMENTAÇÃO E LANCHE MATINAL</v>
          </cell>
        </row>
        <row r="1987">
          <cell r="S1987" t="str">
            <v>ADMINISTRATIVA AUXÍLIO ALIMENTAÇÃO E LANCHE MATINAL</v>
          </cell>
        </row>
        <row r="1988">
          <cell r="S1988" t="str">
            <v>ADMINISTRATIVA AUXÍLIO ALIMENTAÇÃO E LANCHE MATINAL</v>
          </cell>
        </row>
        <row r="1989">
          <cell r="S1989" t="str">
            <v>ADMINISTRATIVA AUXÍLIO ALIMENTAÇÃO E LANCHE MATINAL</v>
          </cell>
        </row>
        <row r="1990">
          <cell r="S1990" t="str">
            <v>ADMINISTRATIVA AUXÍLIO ALIMENTAÇÃO E LANCHE MATINAL</v>
          </cell>
        </row>
        <row r="1991">
          <cell r="S1991" t="str">
            <v>ADMINISTRATIVA AUXÍLIO ALIMENTAÇÃO E LANCHE MATINAL</v>
          </cell>
        </row>
        <row r="1992">
          <cell r="S1992" t="str">
            <v>ADMINISTRATIVA AUXÍLIO ALIMENTAÇÃO E LANCHE MATINAL</v>
          </cell>
        </row>
        <row r="1993">
          <cell r="S1993" t="str">
            <v>ADMINISTRATIVA AUXÍLIO ALIMENTAÇÃO E LANCHE MATINAL</v>
          </cell>
        </row>
        <row r="1994">
          <cell r="S1994" t="str">
            <v>ADMINISTRATIVA AUXÍLIO ALIMENTAÇÃO E LANCHE MATINAL</v>
          </cell>
        </row>
        <row r="1995">
          <cell r="S1995" t="str">
            <v>ADMINISTRATIVA AUXÍLIO ALIMENTAÇÃO E LANCHE MATINAL</v>
          </cell>
        </row>
        <row r="1996">
          <cell r="S1996" t="str">
            <v>ADMINISTRATIVA AUXÍLIO ALIMENTAÇÃO E LANCHE MATINAL</v>
          </cell>
        </row>
        <row r="1997">
          <cell r="S1997" t="str">
            <v>ADMINISTRATIVA AUXÍLIO ALIMENTAÇÃO E LANCHE MATINAL</v>
          </cell>
        </row>
        <row r="1998">
          <cell r="S1998" t="str">
            <v>ADMINISTRATIVA AUXÍLIO ALIMENTAÇÃO E LANCHE MATINAL</v>
          </cell>
        </row>
        <row r="1999">
          <cell r="S1999" t="str">
            <v>ADMINISTRATIVA AUXÍLIO ALIMENTAÇÃO E LANCHE MATINAL</v>
          </cell>
        </row>
        <row r="2000">
          <cell r="S2000" t="str">
            <v>ADMINISTRATIVA AUXÍLIO ALIMENTAÇÃO E LANCHE MATINAL</v>
          </cell>
        </row>
        <row r="2001">
          <cell r="S2001" t="str">
            <v>ADMINISTRATIVA AUXÍLIO ALIMENTAÇÃO E LANCHE MATINAL</v>
          </cell>
        </row>
        <row r="2002">
          <cell r="S2002" t="str">
            <v>ADMINISTRATIVA AUXÍLIO ALIMENTAÇÃO E LANCHE MATINAL</v>
          </cell>
        </row>
        <row r="2003">
          <cell r="S2003" t="str">
            <v>ADMINISTRATIVA AUXÍLIO ALIMENTAÇÃO E LANCHE MATINAL</v>
          </cell>
        </row>
        <row r="2004">
          <cell r="S2004" t="str">
            <v>ADMINISTRATIVA AUXÍLIO ALIMENTAÇÃO E LANCHE MATINAL</v>
          </cell>
        </row>
        <row r="2005">
          <cell r="S2005" t="str">
            <v>ADMINISTRATIVA AUXÍLIO ALIMENTAÇÃO E LANCHE MATINAL</v>
          </cell>
        </row>
        <row r="2006">
          <cell r="S2006" t="str">
            <v>ADMINISTRATIVA AUXÍLIO ALIMENTAÇÃO E LANCHE MATINAL</v>
          </cell>
        </row>
        <row r="2007">
          <cell r="S2007" t="str">
            <v>ADMINISTRATIVA AUXÍLIO ALIMENTAÇÃO E LANCHE MATINAL</v>
          </cell>
        </row>
        <row r="2008">
          <cell r="S2008" t="str">
            <v>ADMINISTRATIVA AUXÍLIO ALIMENTAÇÃO E LANCHE MATINAL</v>
          </cell>
        </row>
        <row r="2009">
          <cell r="S2009" t="str">
            <v>ADMINISTRATIVA AUXÍLIO ALIMENTAÇÃO E LANCHE MATINAL</v>
          </cell>
        </row>
        <row r="2010">
          <cell r="S2010" t="str">
            <v>CASOS ESPECIAIS AUXÍLIO ALIMENTAÇÃO E LANCHE MATINAL</v>
          </cell>
        </row>
        <row r="2011">
          <cell r="S2011" t="str">
            <v>CASOS ESPECIAIS AUXÍLIO ALIMENTAÇÃO E LANCHE MATINAL</v>
          </cell>
        </row>
        <row r="2012">
          <cell r="S2012" t="str">
            <v>CASOS ESPECIAIS AUXÍLIO ALIMENTAÇÃO E LANCHE MATINAL</v>
          </cell>
        </row>
        <row r="2013">
          <cell r="S2013" t="str">
            <v>CASOS ESPECIAIS AUXÍLIO ALIMENTAÇÃO E LANCHE MATINAL</v>
          </cell>
        </row>
        <row r="2014">
          <cell r="S2014" t="str">
            <v>CASOS ESPECIAIS AUXÍLIO ALIMENTAÇÃO E LANCHE MATINAL</v>
          </cell>
        </row>
        <row r="2015">
          <cell r="S2015" t="str">
            <v>CASOS ESPECIAIS AUXÍLIO ALIMENTAÇÃO E LANCHE MATINAL</v>
          </cell>
        </row>
        <row r="2016">
          <cell r="S2016" t="str">
            <v>CASOS ESPECIAIS AUXÍLIO ALIMENTAÇÃO E LANCHE MATINAL</v>
          </cell>
        </row>
        <row r="2017">
          <cell r="S2017" t="str">
            <v>CASOS ESPECIAIS AUXÍLIO ALIMENTAÇÃO E LANCHE MATINAL</v>
          </cell>
        </row>
        <row r="2018">
          <cell r="S2018" t="str">
            <v>CASOS ESPECIAIS AUXÍLIO ALIMENTAÇÃO E LANCHE MATINAL</v>
          </cell>
        </row>
        <row r="2019">
          <cell r="S2019" t="str">
            <v>PRESIDÊNCIA CESTA BÁSICA</v>
          </cell>
        </row>
        <row r="2020">
          <cell r="S2020" t="str">
            <v>PRESIDÊNCIA CESTA BÁSICA</v>
          </cell>
        </row>
        <row r="2021">
          <cell r="S2021" t="str">
            <v>PRESIDÊNCIA CESTA BÁSICA</v>
          </cell>
        </row>
        <row r="2022">
          <cell r="S2022" t="str">
            <v>PRESIDÊNCIA CESTA BÁSICA</v>
          </cell>
        </row>
        <row r="2023">
          <cell r="S2023" t="str">
            <v>PRESIDÊNCIA CESTA BÁSICA</v>
          </cell>
        </row>
        <row r="2024">
          <cell r="S2024" t="str">
            <v>PRESIDÊNCIA CESTA BÁSICA</v>
          </cell>
        </row>
        <row r="2025">
          <cell r="S2025" t="str">
            <v>PRESIDÊNCIA CESTA BÁSICA</v>
          </cell>
        </row>
        <row r="2026">
          <cell r="S2026" t="str">
            <v>PRESIDÊNCIA CESTA BÁSICA</v>
          </cell>
        </row>
        <row r="2027">
          <cell r="S2027" t="str">
            <v>PRESIDÊNCIA CESTA BÁSICA</v>
          </cell>
        </row>
        <row r="2028">
          <cell r="S2028" t="str">
            <v>PRESIDÊNCIA CESTA BÁSICA</v>
          </cell>
        </row>
        <row r="2029">
          <cell r="S2029" t="str">
            <v>PRESIDÊNCIA CESTA BÁSICA</v>
          </cell>
        </row>
        <row r="2030">
          <cell r="S2030" t="str">
            <v>PRESIDÊNCIA CESTA BÁSICA</v>
          </cell>
        </row>
        <row r="2031">
          <cell r="S2031" t="str">
            <v>PRESIDÊNCIA CESTA BÁSICA</v>
          </cell>
        </row>
        <row r="2032">
          <cell r="S2032" t="str">
            <v>FINANCEIRA CESTA BÁSICA</v>
          </cell>
        </row>
        <row r="2033">
          <cell r="S2033" t="str">
            <v>FINANCEIRA CESTA BÁSICA</v>
          </cell>
        </row>
        <row r="2034">
          <cell r="S2034" t="str">
            <v>FINANCEIRA CESTA BÁSICA</v>
          </cell>
        </row>
        <row r="2035">
          <cell r="S2035" t="str">
            <v>FINANCEIRA CESTA BÁSICA</v>
          </cell>
        </row>
        <row r="2036">
          <cell r="S2036" t="str">
            <v>FINANCEIRA CESTA BÁSICA</v>
          </cell>
        </row>
        <row r="2037">
          <cell r="S2037" t="str">
            <v>FINANCEIRA CESTA BÁSICA</v>
          </cell>
        </row>
        <row r="2038">
          <cell r="S2038" t="str">
            <v>FINANCEIRA CESTA BÁSICA</v>
          </cell>
        </row>
        <row r="2039">
          <cell r="S2039" t="str">
            <v>FINANCEIRA CESTA BÁSICA</v>
          </cell>
        </row>
        <row r="2040">
          <cell r="S2040" t="str">
            <v>FINANCEIRA CESTA BÁSICA</v>
          </cell>
        </row>
        <row r="2041">
          <cell r="S2041" t="str">
            <v>FINANCEIRA CESTA BÁSICA</v>
          </cell>
        </row>
        <row r="2042">
          <cell r="S2042" t="str">
            <v>ADMINISTRATIVA CESTA BÁSICA</v>
          </cell>
        </row>
        <row r="2043">
          <cell r="S2043" t="str">
            <v>ADMINISTRATIVA CESTA BÁSICA</v>
          </cell>
        </row>
        <row r="2044">
          <cell r="S2044" t="str">
            <v>ADMINISTRATIVA CESTA BÁSICA</v>
          </cell>
        </row>
        <row r="2045">
          <cell r="S2045" t="str">
            <v>ADMINISTRATIVA CESTA BÁSICA</v>
          </cell>
        </row>
        <row r="2046">
          <cell r="S2046" t="str">
            <v>ADMINISTRATIVA CESTA BÁSICA</v>
          </cell>
        </row>
        <row r="2047">
          <cell r="S2047" t="str">
            <v>ADMINISTRATIVA CESTA BÁSICA</v>
          </cell>
        </row>
        <row r="2048">
          <cell r="S2048" t="str">
            <v>ADMINISTRATIVA CESTA BÁSICA</v>
          </cell>
        </row>
        <row r="2049">
          <cell r="S2049" t="str">
            <v>ADMINISTRATIVA CESTA BÁSICA</v>
          </cell>
        </row>
        <row r="2050">
          <cell r="S2050" t="str">
            <v>ADMINISTRATIVA CESTA BÁSICA</v>
          </cell>
        </row>
        <row r="2051">
          <cell r="S2051" t="str">
            <v>ADMINISTRATIVA CESTA BÁSICA</v>
          </cell>
        </row>
        <row r="2052">
          <cell r="S2052" t="str">
            <v>ADMINISTRATIVA CESTA BÁSICA</v>
          </cell>
        </row>
        <row r="2053">
          <cell r="S2053" t="str">
            <v>ADMINISTRATIVA CESTA BÁSICA</v>
          </cell>
        </row>
        <row r="2054">
          <cell r="S2054" t="str">
            <v>CASOS ESPECIAIS CESTA BÁSICA</v>
          </cell>
        </row>
        <row r="2055">
          <cell r="S2055" t="str">
            <v>CASOS ESPECIAIS CESTA BÁSICA</v>
          </cell>
        </row>
        <row r="2056">
          <cell r="S2056" t="str">
            <v>CASOS ESPECIAIS CESTA BÁSICA</v>
          </cell>
        </row>
        <row r="2057">
          <cell r="S2057" t="str">
            <v>CASOS ESPECIAIS CESTA BÁSICA</v>
          </cell>
        </row>
        <row r="2058">
          <cell r="S2058" t="str">
            <v>CASOS ESPECIAIS CESTA BÁSICA</v>
          </cell>
        </row>
        <row r="2059">
          <cell r="S2059" t="str">
            <v>CASOS ESPECIAIS CESTA BÁSICA</v>
          </cell>
        </row>
        <row r="2060">
          <cell r="S2060" t="str">
            <v>PRESIDÊNCIA VALE TRANSPORTE</v>
          </cell>
        </row>
        <row r="2061">
          <cell r="S2061" t="str">
            <v>PRESIDÊNCIA VALE TRANSPORTE</v>
          </cell>
        </row>
        <row r="2062">
          <cell r="S2062" t="str">
            <v>PRESIDÊNCIA VALE TRANSPORTE</v>
          </cell>
        </row>
        <row r="2063">
          <cell r="S2063" t="str">
            <v>PRESIDÊNCIA VALE TRANSPORTE</v>
          </cell>
        </row>
        <row r="2064">
          <cell r="S2064" t="str">
            <v>PRESIDÊNCIA VALE TRANSPORTE</v>
          </cell>
        </row>
        <row r="2065">
          <cell r="S2065" t="str">
            <v>PRESIDÊNCIA VALE TRANSPORTE</v>
          </cell>
        </row>
        <row r="2066">
          <cell r="S2066" t="str">
            <v>PRESIDÊNCIA VALE TRANSPORTE</v>
          </cell>
        </row>
        <row r="2067">
          <cell r="S2067" t="str">
            <v>PRESIDÊNCIA VALE TRANSPORTE</v>
          </cell>
        </row>
        <row r="2068">
          <cell r="S2068" t="str">
            <v>PRESIDÊNCIA VALE TRANSPORTE</v>
          </cell>
        </row>
        <row r="2069">
          <cell r="S2069" t="str">
            <v>PRESIDÊNCIA VALE TRANSPORTE</v>
          </cell>
        </row>
        <row r="2070">
          <cell r="S2070" t="str">
            <v>PRESIDÊNCIA VALE TRANSPORTE</v>
          </cell>
        </row>
        <row r="2071">
          <cell r="S2071" t="str">
            <v>PRESIDÊNCIA VALE TRANSPORTE</v>
          </cell>
        </row>
        <row r="2072">
          <cell r="S2072" t="str">
            <v>PRESIDÊNCIA VALE TRANSPORTE</v>
          </cell>
        </row>
        <row r="2073">
          <cell r="S2073" t="str">
            <v>PRESIDÊNCIA VALE TRANSPORTE</v>
          </cell>
        </row>
        <row r="2074">
          <cell r="S2074" t="str">
            <v>PRESIDÊNCIA VALE TRANSPORTE</v>
          </cell>
        </row>
        <row r="2075">
          <cell r="S2075" t="str">
            <v>PRESIDÊNCIA VALE TRANSPORTE</v>
          </cell>
        </row>
        <row r="2076">
          <cell r="S2076" t="str">
            <v>PRESIDÊNCIA VALE TRANSPORTE</v>
          </cell>
        </row>
        <row r="2077">
          <cell r="S2077" t="str">
            <v>PRESIDÊNCIA VALE TRANSPORTE</v>
          </cell>
        </row>
        <row r="2078">
          <cell r="S2078" t="str">
            <v>FINANCEIRA VALE TRANSPORTE</v>
          </cell>
        </row>
        <row r="2079">
          <cell r="S2079" t="str">
            <v>FINANCEIRA VALE TRANSPORTE</v>
          </cell>
        </row>
        <row r="2080">
          <cell r="S2080" t="str">
            <v>FINANCEIRA VALE TRANSPORTE</v>
          </cell>
        </row>
        <row r="2081">
          <cell r="S2081" t="str">
            <v>FINANCEIRA VALE TRANSPORTE</v>
          </cell>
        </row>
        <row r="2082">
          <cell r="S2082" t="str">
            <v>FINANCEIRA VALE TRANSPORTE</v>
          </cell>
        </row>
        <row r="2083">
          <cell r="S2083" t="str">
            <v>FINANCEIRA VALE TRANSPORTE</v>
          </cell>
        </row>
        <row r="2084">
          <cell r="S2084" t="str">
            <v>FINANCEIRA VALE TRANSPORTE</v>
          </cell>
        </row>
        <row r="2085">
          <cell r="S2085" t="str">
            <v>FINANCEIRA VALE TRANSPORTE</v>
          </cell>
        </row>
        <row r="2086">
          <cell r="S2086" t="str">
            <v>FINANCEIRA VALE TRANSPORTE</v>
          </cell>
        </row>
        <row r="2087">
          <cell r="S2087" t="str">
            <v>FINANCEIRA VALE TRANSPORTE</v>
          </cell>
        </row>
        <row r="2088">
          <cell r="S2088" t="str">
            <v>FINANCEIRA VALE TRANSPORTE</v>
          </cell>
        </row>
        <row r="2089">
          <cell r="S2089" t="str">
            <v>FINANCEIRA VALE TRANSPORTE</v>
          </cell>
        </row>
        <row r="2090">
          <cell r="S2090" t="str">
            <v>FINANCEIRA VALE TRANSPORTE</v>
          </cell>
        </row>
        <row r="2091">
          <cell r="S2091" t="str">
            <v>ADMINISTRATIVA VALE TRANSPORTE</v>
          </cell>
        </row>
        <row r="2092">
          <cell r="S2092" t="str">
            <v>ADMINISTRATIVA VALE TRANSPORTE</v>
          </cell>
        </row>
        <row r="2093">
          <cell r="S2093" t="str">
            <v>ADMINISTRATIVA VALE TRANSPORTE</v>
          </cell>
        </row>
        <row r="2094">
          <cell r="S2094" t="str">
            <v>ADMINISTRATIVA VALE TRANSPORTE</v>
          </cell>
        </row>
        <row r="2095">
          <cell r="S2095" t="str">
            <v>ADMINISTRATIVA VALE TRANSPORTE</v>
          </cell>
        </row>
        <row r="2096">
          <cell r="S2096" t="str">
            <v>ADMINISTRATIVA VALE TRANSPORTE</v>
          </cell>
        </row>
        <row r="2097">
          <cell r="S2097" t="str">
            <v>ADMINISTRATIVA VALE TRANSPORTE</v>
          </cell>
        </row>
        <row r="2098">
          <cell r="S2098" t="str">
            <v>ADMINISTRATIVA VALE TRANSPORTE</v>
          </cell>
        </row>
        <row r="2099">
          <cell r="S2099" t="str">
            <v>ADMINISTRATIVA VALE TRANSPORTE</v>
          </cell>
        </row>
        <row r="2100">
          <cell r="S2100" t="str">
            <v>ADMINISTRATIVA VALE TRANSPORTE</v>
          </cell>
        </row>
        <row r="2101">
          <cell r="S2101" t="str">
            <v>ADMINISTRATIVA VALE TRANSPORTE</v>
          </cell>
        </row>
        <row r="2102">
          <cell r="S2102" t="str">
            <v>ADMINISTRATIVA VALE TRANSPORTE</v>
          </cell>
        </row>
        <row r="2103">
          <cell r="S2103" t="str">
            <v>ADMINISTRATIVA VALE TRANSPORTE</v>
          </cell>
        </row>
        <row r="2104">
          <cell r="S2104" t="str">
            <v>ADMINISTRATIVA VALE TRANSPORTE</v>
          </cell>
        </row>
        <row r="2105">
          <cell r="S2105" t="str">
            <v>ADMINISTRATIVA VALE TRANSPORTE</v>
          </cell>
        </row>
        <row r="2106">
          <cell r="S2106" t="str">
            <v>ADMINISTRATIVA VALE TRANSPORTE</v>
          </cell>
        </row>
        <row r="2107">
          <cell r="S2107" t="str">
            <v>ADMINISTRATIVA VALE TRANSPORTE</v>
          </cell>
        </row>
        <row r="2108">
          <cell r="S2108" t="str">
            <v>ADMINISTRATIVA VALE TRANSPORTE</v>
          </cell>
        </row>
        <row r="2109">
          <cell r="S2109" t="str">
            <v>CASOS ESPECIAIS VALE TRANSPORTE</v>
          </cell>
        </row>
        <row r="2110">
          <cell r="S2110" t="str">
            <v>CASOS ESPECIAIS VALE TRANSPORTE</v>
          </cell>
        </row>
        <row r="2111">
          <cell r="S2111" t="str">
            <v>CASOS ESPECIAIS VALE TRANSPORTE</v>
          </cell>
        </row>
        <row r="2112">
          <cell r="S2112" t="str">
            <v>CASOS ESPECIAIS VALE TRANSPORTE</v>
          </cell>
        </row>
        <row r="2113">
          <cell r="S2113" t="str">
            <v>CASOS ESPECIAIS VALE TRANSPORTE</v>
          </cell>
        </row>
        <row r="2114">
          <cell r="S2114" t="str">
            <v>CASOS ESPECIAIS VALE TRANSPORTE</v>
          </cell>
        </row>
        <row r="2115">
          <cell r="S2115" t="str">
            <v>PRESIDÊNCIA CRECHE</v>
          </cell>
        </row>
        <row r="2116">
          <cell r="S2116" t="str">
            <v>FINANCEIRA CRECHE</v>
          </cell>
        </row>
        <row r="2117">
          <cell r="S2117" t="str">
            <v>FINANCEIRA CRECHE</v>
          </cell>
        </row>
        <row r="2118">
          <cell r="S2118" t="str">
            <v>ADMINISTRATIVA CRECHE</v>
          </cell>
        </row>
        <row r="2119">
          <cell r="S2119" t="str">
            <v>ADMINISTRATIVA CRECHE</v>
          </cell>
        </row>
        <row r="2120">
          <cell r="S2120" t="str">
            <v>ADMINISTRATIVA CRECHE</v>
          </cell>
        </row>
        <row r="2121">
          <cell r="S2121" t="str">
            <v>ADMINISTRATIVA CRECHE</v>
          </cell>
        </row>
        <row r="2122">
          <cell r="S2122" t="str">
            <v>ADMINISTRATIVA CRECHE</v>
          </cell>
        </row>
        <row r="2123">
          <cell r="S2123" t="str">
            <v>ADMINISTRATIVA CRECHE</v>
          </cell>
        </row>
        <row r="2124">
          <cell r="S2124" t="str">
            <v>ADMINISTRATIVA CRECHE</v>
          </cell>
        </row>
        <row r="2125">
          <cell r="S2125" t="str">
            <v>ADMINISTRATIVA CRECHE</v>
          </cell>
        </row>
        <row r="2126">
          <cell r="S2126" t="str">
            <v>ADMINISTRATIVA CRECHE</v>
          </cell>
        </row>
        <row r="2127">
          <cell r="S2127" t="str">
            <v>PRESIDÊNCIA PRESTAÇÃO DE CONTAS - F. CESP - OUTRAS</v>
          </cell>
        </row>
        <row r="2128">
          <cell r="S2128" t="str">
            <v>PRESIDÊNCIA (-) RECUPERAÇÃO AMH - PARTE EMPREGADO</v>
          </cell>
        </row>
        <row r="2129">
          <cell r="S2129" t="str">
            <v>PRESIDÊNCIA (-) RECUPERAÇÃO AMH - PARTE EMPREGADO</v>
          </cell>
        </row>
        <row r="2130">
          <cell r="S2130" t="str">
            <v>PRESIDÊNCIA (-) RECUPERAÇÃO AMH - PARTE EMPREGADO</v>
          </cell>
        </row>
        <row r="2131">
          <cell r="S2131" t="str">
            <v>PRESIDÊNCIA (-) RECUPERAÇÃO AMH - PARTE EMPREGADO</v>
          </cell>
        </row>
        <row r="2132">
          <cell r="S2132" t="str">
            <v>PRESIDÊNCIA (-) RECUPERAÇÃO AMH - PARTE EMPREGADO</v>
          </cell>
        </row>
        <row r="2133">
          <cell r="S2133" t="str">
            <v>PRESIDÊNCIA (-) RECUPERAÇÃO AMH - PARTE EMPREGADO</v>
          </cell>
        </row>
        <row r="2134">
          <cell r="S2134" t="str">
            <v>FINANCEIRA (-) RECUPERAÇÃO AMH - PARTE EMPREGADO</v>
          </cell>
        </row>
        <row r="2135">
          <cell r="S2135" t="str">
            <v>FINANCEIRA (-) RECUPERAÇÃO AMH - PARTE EMPREGADO</v>
          </cell>
        </row>
        <row r="2136">
          <cell r="S2136" t="str">
            <v>FINANCEIRA (-) RECUPERAÇÃO AMH - PARTE EMPREGADO</v>
          </cell>
        </row>
        <row r="2137">
          <cell r="S2137" t="str">
            <v>FINANCEIRA (-) RECUPERAÇÃO AMH - PARTE EMPREGADO</v>
          </cell>
        </row>
        <row r="2138">
          <cell r="S2138" t="str">
            <v>FINANCEIRA (-) RECUPERAÇÃO AMH - PARTE EMPREGADO</v>
          </cell>
        </row>
        <row r="2139">
          <cell r="S2139" t="str">
            <v>ADMINISTRATIVA (-) RECUPERAÇÃO AMH - PARTE EMPREGADO</v>
          </cell>
        </row>
        <row r="2140">
          <cell r="S2140" t="str">
            <v>ADMINISTRATIVA (-) RECUPERAÇÃO AMH - PARTE EMPREGADO</v>
          </cell>
        </row>
        <row r="2141">
          <cell r="S2141" t="str">
            <v>ADMINISTRATIVA (-) RECUPERAÇÃO AMH - PARTE EMPREGADO</v>
          </cell>
        </row>
        <row r="2142">
          <cell r="S2142" t="str">
            <v>ADMINISTRATIVA (-) RECUPERAÇÃO AMH - PARTE EMPREGADO</v>
          </cell>
        </row>
        <row r="2143">
          <cell r="S2143" t="str">
            <v>ADMINISTRATIVA (-) RECUPERAÇÃO AMH - PARTE EMPREGADO</v>
          </cell>
        </row>
        <row r="2144">
          <cell r="S2144" t="str">
            <v>CASOS ESPECIAIS (-) RECUPERAÇÃO AMH - PARTE EMPREGADO</v>
          </cell>
        </row>
        <row r="2145">
          <cell r="S2145" t="str">
            <v>CASOS ESPECIAIS (-) RECUPERAÇÃO AMH - PARTE EMPREGADO</v>
          </cell>
        </row>
        <row r="2146">
          <cell r="S2146" t="str">
            <v>PRESIDÊNCIA PLANO DE DEMISSÃO VOLUNTÁRIA</v>
          </cell>
        </row>
        <row r="2147">
          <cell r="S2147" t="str">
            <v>PRESIDÊNCIA PLANO DE DEMISSÃO VOLUNTÁRIA</v>
          </cell>
        </row>
        <row r="2148">
          <cell r="S2148" t="str">
            <v>PRESIDÊNCIA PLANO DE DEMISSÃO VOLUNTÁRIA</v>
          </cell>
        </row>
        <row r="2149">
          <cell r="S2149" t="str">
            <v>PRESIDÊNCIA PLANO DE DEMISSÃO VOLUNTÁRIA</v>
          </cell>
        </row>
        <row r="2150">
          <cell r="S2150" t="str">
            <v>PRESIDÊNCIA PLANO DE DEMISSÃO VOLUNTÁRIA</v>
          </cell>
        </row>
        <row r="2151">
          <cell r="S2151" t="str">
            <v>PRESIDÊNCIA PLANO DE DEMISSÃO VOLUNTÁRIA</v>
          </cell>
        </row>
        <row r="2152">
          <cell r="S2152" t="str">
            <v>PRESIDÊNCIA PLANO DE DEMISSÃO VOLUNTÁRIA</v>
          </cell>
        </row>
        <row r="2153">
          <cell r="S2153" t="str">
            <v>FINANCEIRA PLANO DE DEMISSÃO VOLUNTÁRIA</v>
          </cell>
        </row>
        <row r="2154">
          <cell r="S2154" t="str">
            <v>FINANCEIRA PLANO DE DEMISSÃO VOLUNTÁRIA</v>
          </cell>
        </row>
        <row r="2155">
          <cell r="S2155" t="str">
            <v>FINANCEIRA PLANO DE DEMISSÃO VOLUNTÁRIA</v>
          </cell>
        </row>
        <row r="2156">
          <cell r="S2156" t="str">
            <v>FINANCEIRA PLANO DE DEMISSÃO VOLUNTÁRIA</v>
          </cell>
        </row>
        <row r="2157">
          <cell r="S2157" t="str">
            <v>FINANCEIRA PLANO DE DEMISSÃO VOLUNTÁRIA</v>
          </cell>
        </row>
        <row r="2158">
          <cell r="S2158" t="str">
            <v>FINANCEIRA PLANO DE DEMISSÃO VOLUNTÁRIA</v>
          </cell>
        </row>
        <row r="2159">
          <cell r="S2159" t="str">
            <v>FINANCEIRA PLANO DE DEMISSÃO VOLUNTÁRIA</v>
          </cell>
        </row>
        <row r="2160">
          <cell r="S2160" t="str">
            <v>FINANCEIRA PLANO DE DEMISSÃO VOLUNTÁRIA</v>
          </cell>
        </row>
        <row r="2161">
          <cell r="S2161" t="str">
            <v>FINANCEIRA PLANO DE DEMISSÃO VOLUNTÁRIA</v>
          </cell>
        </row>
        <row r="2162">
          <cell r="S2162" t="str">
            <v>FINANCEIRA PLANO DE DEMISSÃO VOLUNTÁRIA</v>
          </cell>
        </row>
        <row r="2163">
          <cell r="S2163" t="str">
            <v>ADMINISTRATIVA PLANO DE DEMISSÃO VOLUNTÁRIA</v>
          </cell>
        </row>
        <row r="2164">
          <cell r="S2164" t="str">
            <v>ADMINISTRATIVA PLANO DE DEMISSÃO VOLUNTÁRIA</v>
          </cell>
        </row>
        <row r="2165">
          <cell r="S2165" t="str">
            <v>ADMINISTRATIVA PLANO DE DEMISSÃO VOLUNTÁRIA</v>
          </cell>
        </row>
        <row r="2166">
          <cell r="S2166" t="str">
            <v>ADMINISTRATIVA PLANO DE DEMISSÃO VOLUNTÁRIA</v>
          </cell>
        </row>
        <row r="2167">
          <cell r="S2167" t="str">
            <v>ADMINISTRATIVA PLANO DE DEMISSÃO VOLUNTÁRIA</v>
          </cell>
        </row>
        <row r="2168">
          <cell r="S2168" t="str">
            <v>ADMINISTRATIVA PLANO DE DEMISSÃO VOLUNTÁRIA</v>
          </cell>
        </row>
        <row r="2169">
          <cell r="S2169" t="str">
            <v>ADMINISTRATIVA PLANO DE DEMISSÃO VOLUNTÁRIA</v>
          </cell>
        </row>
        <row r="2170">
          <cell r="S2170" t="str">
            <v>ADMINISTRATIVA PLANO DE DEMISSÃO VOLUNTÁRIA</v>
          </cell>
        </row>
        <row r="2171">
          <cell r="S2171" t="str">
            <v>ADMINISTRATIVA PLANO DE DEMISSÃO VOLUNTÁRIA</v>
          </cell>
        </row>
        <row r="2172">
          <cell r="S2172" t="str">
            <v>ADMINISTRATIVA PLANO DE DEMISSÃO VOLUNTÁRIA</v>
          </cell>
        </row>
        <row r="2173">
          <cell r="S2173" t="str">
            <v>ADMINISTRATIVA PLANO DE DEMISSÃO VOLUNTÁRIA</v>
          </cell>
        </row>
        <row r="2174">
          <cell r="S2174" t="str">
            <v>CASOS ESPECIAIS PLANO DE DEMISSÃO VOLUNTÁRIA</v>
          </cell>
        </row>
        <row r="2175">
          <cell r="S2175" t="str">
            <v>CASOS ESPECIAIS PLANO DE DEMISSÃO VOLUNTÁRIA</v>
          </cell>
        </row>
        <row r="2176">
          <cell r="S2176" t="str">
            <v>PRESIDÊNCIA INDENIZAÇÃO 40% FGTS - POP E AVISO PRÉVIO</v>
          </cell>
        </row>
        <row r="2177">
          <cell r="S2177" t="str">
            <v>PRESIDÊNCIA INDENIZAÇÃO 40% FGTS - POP E AVISO PRÉVIO</v>
          </cell>
        </row>
        <row r="2178">
          <cell r="S2178" t="str">
            <v>PRESIDÊNCIA INDENIZAÇÃO 40% FGTS - POP E AVISO PRÉVIO</v>
          </cell>
        </row>
        <row r="2179">
          <cell r="S2179" t="str">
            <v>PRESIDÊNCIA INDENIZAÇÃO 40% FGTS - POP E AVISO PRÉVIO</v>
          </cell>
        </row>
        <row r="2180">
          <cell r="S2180" t="str">
            <v>PRESIDÊNCIA INDENIZAÇÃO 40% FGTS - POP E AVISO PRÉVIO</v>
          </cell>
        </row>
        <row r="2181">
          <cell r="S2181" t="str">
            <v>PRESIDÊNCIA INDENIZAÇÃO 40% FGTS - POP E AVISO PRÉVIO</v>
          </cell>
        </row>
        <row r="2182">
          <cell r="S2182" t="str">
            <v>PRESIDÊNCIA INDENIZAÇÃO 40% FGTS - POP E AVISO PRÉVIO</v>
          </cell>
        </row>
        <row r="2183">
          <cell r="S2183" t="str">
            <v>PRESIDÊNCIA INDENIZAÇÃO 40% FGTS - POP E AVISO PRÉVIO</v>
          </cell>
        </row>
        <row r="2184">
          <cell r="S2184" t="str">
            <v>FINANCEIRA INDENIZAÇÃO 40% FGTS - POP E AVISO PRÉVIO</v>
          </cell>
        </row>
        <row r="2185">
          <cell r="S2185" t="str">
            <v>FINANCEIRA INDENIZAÇÃO 40% FGTS - POP E AVISO PRÉVIO</v>
          </cell>
        </row>
        <row r="2186">
          <cell r="S2186" t="str">
            <v>FINANCEIRA INDENIZAÇÃO 40% FGTS - POP E AVISO PRÉVIO</v>
          </cell>
        </row>
        <row r="2187">
          <cell r="S2187" t="str">
            <v>FINANCEIRA INDENIZAÇÃO 40% FGTS - POP E AVISO PRÉVIO</v>
          </cell>
        </row>
        <row r="2188">
          <cell r="S2188" t="str">
            <v>FINANCEIRA INDENIZAÇÃO 40% FGTS - POP E AVISO PRÉVIO</v>
          </cell>
        </row>
        <row r="2189">
          <cell r="S2189" t="str">
            <v>FINANCEIRA INDENIZAÇÃO 40% FGTS - POP E AVISO PRÉVIO</v>
          </cell>
        </row>
        <row r="2190">
          <cell r="S2190" t="str">
            <v>FINANCEIRA INDENIZAÇÃO 40% FGTS - POP E AVISO PRÉVIO</v>
          </cell>
        </row>
        <row r="2191">
          <cell r="S2191" t="str">
            <v>FINANCEIRA INDENIZAÇÃO 40% FGTS - POP E AVISO PRÉVIO</v>
          </cell>
        </row>
        <row r="2192">
          <cell r="S2192" t="str">
            <v>FINANCEIRA INDENIZAÇÃO 40% FGTS - POP E AVISO PRÉVIO</v>
          </cell>
        </row>
        <row r="2193">
          <cell r="S2193" t="str">
            <v>FINANCEIRA INDENIZAÇÃO 40% FGTS - POP E AVISO PRÉVIO</v>
          </cell>
        </row>
        <row r="2194">
          <cell r="S2194" t="str">
            <v>ADMINISTRATIVA INDENIZAÇÃO 40% FGTS - POP E AVISO PRÉVIO</v>
          </cell>
        </row>
        <row r="2195">
          <cell r="S2195" t="str">
            <v>ADMINISTRATIVA INDENIZAÇÃO 40% FGTS - POP E AVISO PRÉVIO</v>
          </cell>
        </row>
        <row r="2196">
          <cell r="S2196" t="str">
            <v>ADMINISTRATIVA INDENIZAÇÃO 40% FGTS - POP E AVISO PRÉVIO</v>
          </cell>
        </row>
        <row r="2197">
          <cell r="S2197" t="str">
            <v>ADMINISTRATIVA INDENIZAÇÃO 40% FGTS - POP E AVISO PRÉVIO</v>
          </cell>
        </row>
        <row r="2198">
          <cell r="S2198" t="str">
            <v>ADMINISTRATIVA INDENIZAÇÃO 40% FGTS - POP E AVISO PRÉVIO</v>
          </cell>
        </row>
        <row r="2199">
          <cell r="S2199" t="str">
            <v>ADMINISTRATIVA INDENIZAÇÃO 40% FGTS - POP E AVISO PRÉVIO</v>
          </cell>
        </row>
        <row r="2200">
          <cell r="S2200" t="str">
            <v>ADMINISTRATIVA INDENIZAÇÃO 40% FGTS - POP E AVISO PRÉVIO</v>
          </cell>
        </row>
        <row r="2201">
          <cell r="S2201" t="str">
            <v>ADMINISTRATIVA INDENIZAÇÃO 40% FGTS - POP E AVISO PRÉVIO</v>
          </cell>
        </row>
        <row r="2202">
          <cell r="S2202" t="str">
            <v>ADMINISTRATIVA INDENIZAÇÃO 40% FGTS - POP E AVISO PRÉVIO</v>
          </cell>
        </row>
        <row r="2203">
          <cell r="S2203" t="str">
            <v>ADMINISTRATIVA INDENIZAÇÃO 40% FGTS - POP E AVISO PRÉVIO</v>
          </cell>
        </row>
        <row r="2204">
          <cell r="S2204" t="str">
            <v>ADMINISTRATIVA INDENIZAÇÃO 40% FGTS - POP E AVISO PRÉVIO</v>
          </cell>
        </row>
        <row r="2205">
          <cell r="S2205" t="str">
            <v>ADMINISTRATIVA INDENIZAÇÃO 40% FGTS - POP E AVISO PRÉVIO</v>
          </cell>
        </row>
        <row r="2206">
          <cell r="S2206" t="str">
            <v>CASOS ESPECIAIS INDENIZAÇÃO 40% FGTS - POP E AVISO PRÉVIO</v>
          </cell>
        </row>
        <row r="2207">
          <cell r="S2207" t="str">
            <v>CASOS ESPECIAIS INDENIZAÇÃO 40% FGTS - POP E AVISO PRÉVIO</v>
          </cell>
        </row>
        <row r="2208">
          <cell r="S2208" t="str">
            <v>PRESIDÊNCIA INDENIZAÇÃO 40% FGTS - POP E AVISO PRÉVIO</v>
          </cell>
        </row>
        <row r="2209">
          <cell r="S2209" t="str">
            <v>PRESIDÊNCIA INDENIZAÇÃO 40% FGTS - POP E AVISO PRÉVIO</v>
          </cell>
        </row>
        <row r="2210">
          <cell r="S2210" t="str">
            <v>PRESIDÊNCIA INDENIZAÇÃO 40% FGTS - POP E AVISO PRÉVIO</v>
          </cell>
        </row>
        <row r="2211">
          <cell r="S2211" t="str">
            <v>PRESIDÊNCIA INDENIZAÇÃO 40% FGTS - POP E AVISO PRÉVIO</v>
          </cell>
        </row>
        <row r="2212">
          <cell r="S2212" t="str">
            <v>PRESIDÊNCIA INDENIZAÇÃO 40% FGTS - POP E AVISO PRÉVIO</v>
          </cell>
        </row>
        <row r="2213">
          <cell r="S2213" t="str">
            <v>PRESIDÊNCIA INDENIZAÇÃO 40% FGTS - POP E AVISO PRÉVIO</v>
          </cell>
        </row>
        <row r="2214">
          <cell r="S2214" t="str">
            <v>PRESIDÊNCIA INDENIZAÇÃO 40% FGTS - POP E AVISO PRÉVIO</v>
          </cell>
        </row>
        <row r="2215">
          <cell r="S2215" t="str">
            <v>FINANCEIRA INDENIZAÇÃO 40% FGTS - POP E AVISO PRÉVIO</v>
          </cell>
        </row>
        <row r="2216">
          <cell r="S2216" t="str">
            <v>FINANCEIRA INDENIZAÇÃO 40% FGTS - POP E AVISO PRÉVIO</v>
          </cell>
        </row>
        <row r="2217">
          <cell r="S2217" t="str">
            <v>FINANCEIRA INDENIZAÇÃO 40% FGTS - POP E AVISO PRÉVIO</v>
          </cell>
        </row>
        <row r="2218">
          <cell r="S2218" t="str">
            <v>FINANCEIRA INDENIZAÇÃO 40% FGTS - POP E AVISO PRÉVIO</v>
          </cell>
        </row>
        <row r="2219">
          <cell r="S2219" t="str">
            <v>FINANCEIRA INDENIZAÇÃO 40% FGTS - POP E AVISO PRÉVIO</v>
          </cell>
        </row>
        <row r="2220">
          <cell r="S2220" t="str">
            <v>FINANCEIRA INDENIZAÇÃO 40% FGTS - POP E AVISO PRÉVIO</v>
          </cell>
        </row>
        <row r="2221">
          <cell r="S2221" t="str">
            <v>FINANCEIRA INDENIZAÇÃO 40% FGTS - POP E AVISO PRÉVIO</v>
          </cell>
        </row>
        <row r="2222">
          <cell r="S2222" t="str">
            <v>FINANCEIRA INDENIZAÇÃO 40% FGTS - POP E AVISO PRÉVIO</v>
          </cell>
        </row>
        <row r="2223">
          <cell r="S2223" t="str">
            <v>FINANCEIRA INDENIZAÇÃO 40% FGTS - POP E AVISO PRÉVIO</v>
          </cell>
        </row>
        <row r="2224">
          <cell r="S2224" t="str">
            <v>FINANCEIRA INDENIZAÇÃO 40% FGTS - POP E AVISO PRÉVIO</v>
          </cell>
        </row>
        <row r="2225">
          <cell r="S2225" t="str">
            <v>ADMINISTRATIVA INDENIZAÇÃO 40% FGTS - POP E AVISO PRÉVIO</v>
          </cell>
        </row>
        <row r="2226">
          <cell r="S2226" t="str">
            <v>ADMINISTRATIVA INDENIZAÇÃO 40% FGTS - POP E AVISO PRÉVIO</v>
          </cell>
        </row>
        <row r="2227">
          <cell r="S2227" t="str">
            <v>ADMINISTRATIVA INDENIZAÇÃO 40% FGTS - POP E AVISO PRÉVIO</v>
          </cell>
        </row>
        <row r="2228">
          <cell r="S2228" t="str">
            <v>ADMINISTRATIVA INDENIZAÇÃO 40% FGTS - POP E AVISO PRÉVIO</v>
          </cell>
        </row>
        <row r="2229">
          <cell r="S2229" t="str">
            <v>ADMINISTRATIVA INDENIZAÇÃO 40% FGTS - POP E AVISO PRÉVIO</v>
          </cell>
        </row>
        <row r="2230">
          <cell r="S2230" t="str">
            <v>ADMINISTRATIVA INDENIZAÇÃO 40% FGTS - POP E AVISO PRÉVIO</v>
          </cell>
        </row>
        <row r="2231">
          <cell r="S2231" t="str">
            <v>ADMINISTRATIVA INDENIZAÇÃO 40% FGTS - POP E AVISO PRÉVIO</v>
          </cell>
        </row>
        <row r="2232">
          <cell r="S2232" t="str">
            <v>ADMINISTRATIVA INDENIZAÇÃO 40% FGTS - POP E AVISO PRÉVIO</v>
          </cell>
        </row>
        <row r="2233">
          <cell r="S2233" t="str">
            <v>ADMINISTRATIVA INDENIZAÇÃO 40% FGTS - POP E AVISO PRÉVIO</v>
          </cell>
        </row>
        <row r="2234">
          <cell r="S2234" t="str">
            <v>ADMINISTRATIVA INDENIZAÇÃO 40% FGTS - POP E AVISO PRÉVIO</v>
          </cell>
        </row>
        <row r="2235">
          <cell r="S2235" t="str">
            <v>ADMINISTRATIVA INDENIZAÇÃO 40% FGTS - POP E AVISO PRÉVIO</v>
          </cell>
        </row>
        <row r="2236">
          <cell r="S2236" t="str">
            <v>CASOS ESPECIAIS INDENIZAÇÃO 40% FGTS - POP E AVISO PRÉVIO</v>
          </cell>
        </row>
        <row r="2237">
          <cell r="S2237" t="str">
            <v>CASOS ESPECIAIS INDENIZAÇÃO 40% FGTS - POP E AVISO PRÉVIO</v>
          </cell>
        </row>
        <row r="2238">
          <cell r="S2238" t="str">
            <v>ADMINISTRATIVA REMUNERAÇÃO BASE</v>
          </cell>
        </row>
        <row r="2239">
          <cell r="S2239" t="str">
            <v>PRESIDÊNCIA (-) RECUP. DESPESAS TELEFONE</v>
          </cell>
        </row>
        <row r="2240">
          <cell r="S2240" t="str">
            <v>PRESIDÊNCIA (-) RECUP. DESPESAS TELEFONE</v>
          </cell>
        </row>
        <row r="2241">
          <cell r="S2241" t="str">
            <v>PRESIDÊNCIA (-) RECUP. DESPESAS TELEFONE</v>
          </cell>
        </row>
        <row r="2242">
          <cell r="S2242" t="str">
            <v>PRESIDÊNCIA (-) RECUP. DESPESAS TELEFONE</v>
          </cell>
        </row>
        <row r="2243">
          <cell r="S2243" t="str">
            <v>FINANCEIRA (-) RECUP. DESPESAS TELEFONE</v>
          </cell>
        </row>
        <row r="2244">
          <cell r="S2244" t="str">
            <v>FINANCEIRA (-) RECUP. DESPESAS TELEFONE</v>
          </cell>
        </row>
        <row r="2245">
          <cell r="S2245" t="str">
            <v>FINANCEIRA (-) RECUP. DESPESAS TELEFONE</v>
          </cell>
        </row>
        <row r="2246">
          <cell r="S2246" t="str">
            <v>ADMINISTRATIVA (-) RECUP. DESPESAS TELEFONE</v>
          </cell>
        </row>
        <row r="2247">
          <cell r="S2247" t="str">
            <v>ADMINISTRATIVA (-) RECUP. DESPESAS TELEFONE</v>
          </cell>
        </row>
        <row r="2248">
          <cell r="S2248" t="str">
            <v>ADMINISTRATIVA (-) RECUP. DESPESAS TELEFONE</v>
          </cell>
        </row>
        <row r="2249">
          <cell r="S2249" t="str">
            <v>ADMINISTRATIVA (-) RECUP. DESPESAS TELEFONE</v>
          </cell>
        </row>
        <row r="2250">
          <cell r="S2250" t="str">
            <v>PRESIDÊNCIA AUXÍLIO ALIMENTAÇÃO E LANCHE MATINAL</v>
          </cell>
        </row>
        <row r="2251">
          <cell r="S2251" t="str">
            <v>PRESIDÊNCIA CESTA BÁSICA</v>
          </cell>
        </row>
        <row r="2252">
          <cell r="S2252" t="str">
            <v>PRESIDÊNCIA VALE TRANSPORTE</v>
          </cell>
        </row>
        <row r="2253">
          <cell r="S2253" t="str">
            <v>ADMINISTRATIVA REMUNERAÇÃO BASE</v>
          </cell>
        </row>
        <row r="2254">
          <cell r="S2254" t="str">
            <v>ADMINISTRATIVA REMUNERAÇÃO BASE</v>
          </cell>
        </row>
        <row r="2255">
          <cell r="S2255" t="str">
            <v>FINANCEIRA PROVISÃO PSAP - EXCESSO BSPS</v>
          </cell>
        </row>
        <row r="2256">
          <cell r="S2256" t="str">
            <v>FINANCEIRA PARTICIPAÇÃO LUCROS E RESULTADOS - PLR</v>
          </cell>
        </row>
        <row r="2257">
          <cell r="S2257" t="str">
            <v>FINANCEIRA PARTICIPAÇÃO LUCROS E RESULTADOS - PLR</v>
          </cell>
        </row>
        <row r="2258">
          <cell r="S2258" t="str">
            <v>FINANCEIRA PARTICIPAÇÃO LUCROS E RESULTADOS - PLR</v>
          </cell>
        </row>
        <row r="2259">
          <cell r="S2259" t="str">
            <v>FINANCEIRA (-) REVERSÃO PLANO DEMISSÃO VOLUNTÁRIA</v>
          </cell>
        </row>
        <row r="2260">
          <cell r="S2260" t="str">
            <v>FINANCEIRA (-) REVERSAO AVISO PREV/REQ PROFISSIONAL</v>
          </cell>
        </row>
        <row r="2261">
          <cell r="S2261" t="str">
            <v>FINANCEIRA (-) REVERSÃO INDENIZAÇÃO 40% FGTS SAIDA INCENTIVADA</v>
          </cell>
        </row>
        <row r="2262">
          <cell r="S2262" t="str">
            <v>FINANCEIRA (-) REVERSAO AMH - PDV 2006</v>
          </cell>
        </row>
        <row r="2263">
          <cell r="S2263" t="str">
            <v>FINANCEIRA PROVISÃO PSAP - EXCESSO BSPS</v>
          </cell>
        </row>
        <row r="2264">
          <cell r="S2264" t="str">
            <v>OPERAÇÕES APROPRIAÇÃO MÃO-DE-OBRA</v>
          </cell>
        </row>
        <row r="2265">
          <cell r="S2265" t="str">
            <v>OPERAÇÕES APROPRIAÇÃO MÃO-DE-OBRA</v>
          </cell>
        </row>
        <row r="2266">
          <cell r="S2266" t="str">
            <v>OPERAÇÕES APROPRIAÇÃO MÃO-DE-OBRA</v>
          </cell>
        </row>
        <row r="2267">
          <cell r="S2267" t="str">
            <v>OPERAÇÕES APROPRIAÇÃO MÃO-DE-OBRA</v>
          </cell>
        </row>
        <row r="2268">
          <cell r="S2268" t="str">
            <v>OPERAÇÕES APROPRIAÇÃO MÃO-DE-OBRA</v>
          </cell>
        </row>
        <row r="2269">
          <cell r="S2269" t="str">
            <v>OPERAÇÕES APROPRIAÇÃO MÃO-DE-OBRA</v>
          </cell>
        </row>
        <row r="2270">
          <cell r="S2270" t="str">
            <v>OPERAÇÕES APROPRIAÇÃO MÃO-DE-OBRA</v>
          </cell>
        </row>
        <row r="2271">
          <cell r="S2271" t="str">
            <v>OPERAÇÕES APROPRIAÇÃO MÃO-DE-OBRA</v>
          </cell>
        </row>
        <row r="2272">
          <cell r="S2272" t="str">
            <v>OPERAÇÕES APROPRIAÇÃO MÃO-DE-OBRA</v>
          </cell>
        </row>
        <row r="2273">
          <cell r="S2273" t="str">
            <v>OPERAÇÕES APROPRIAÇÃO MÃO-DE-OBRA</v>
          </cell>
        </row>
        <row r="2274">
          <cell r="S2274" t="str">
            <v>OPERAÇÕES APROPRIAÇÃO MÃO-DE-OBRA</v>
          </cell>
        </row>
        <row r="2275">
          <cell r="S2275" t="str">
            <v>OPERAÇÕES APROPRIAÇÃO MÃO-DE-OBRA</v>
          </cell>
        </row>
        <row r="2276">
          <cell r="S2276" t="str">
            <v>OPERAÇÕES APROPRIAÇÃO MÃO-DE-OBRA</v>
          </cell>
        </row>
        <row r="2277">
          <cell r="S2277" t="str">
            <v>OPERAÇÕES APROPRIAÇÃO MÃO-DE-OBRA</v>
          </cell>
        </row>
        <row r="2278">
          <cell r="S2278" t="str">
            <v>OPERAÇÕES APROPRIAÇÃO MÃO-DE-OBRA</v>
          </cell>
        </row>
        <row r="2279">
          <cell r="S2279" t="str">
            <v>OPERAÇÕES APROPRIAÇÃO MÃO-DE-OBRA</v>
          </cell>
        </row>
        <row r="2280">
          <cell r="S2280" t="str">
            <v>OPERAÇÕES APROPRIAÇÃO MÃO-DE-OBRA</v>
          </cell>
        </row>
        <row r="2281">
          <cell r="S2281" t="str">
            <v>OPERAÇÕES APROPRIAÇÃO MÃO-DE-OBRA</v>
          </cell>
        </row>
        <row r="2282">
          <cell r="S2282" t="str">
            <v>OPERAÇÕES APROPRIAÇÃO MÃO-DE-OBRA</v>
          </cell>
        </row>
        <row r="2283">
          <cell r="S2283" t="str">
            <v>OPERAÇÕES APROPRIAÇÃO MÃO-DE-OBRA</v>
          </cell>
        </row>
        <row r="2284">
          <cell r="S2284" t="str">
            <v>OPERAÇÕES APROPRIAÇÃO MÃO-DE-OBRA</v>
          </cell>
        </row>
        <row r="2285">
          <cell r="S2285" t="str">
            <v>OPERAÇÕES APROPRIAÇÃO MÃO-DE-OBRA</v>
          </cell>
        </row>
        <row r="2286">
          <cell r="S2286" t="str">
            <v>OPERAÇÕES APROPRIAÇÃO MÃO-DE-OBRA</v>
          </cell>
        </row>
        <row r="2287">
          <cell r="S2287" t="str">
            <v>OPERAÇÕES APROPRIAÇÃO MÃO-DE-OBRA</v>
          </cell>
        </row>
        <row r="2288">
          <cell r="S2288" t="str">
            <v>OPERAÇÕES APROPRIAÇÃO MÃO-DE-OBRA</v>
          </cell>
        </row>
        <row r="2289">
          <cell r="S2289" t="str">
            <v>OPERAÇÕES APROPRIAÇÃO MÃO-DE-OBRA</v>
          </cell>
        </row>
        <row r="2290">
          <cell r="S2290" t="str">
            <v>OPERAÇÕES APROPRIAÇÃO MÃO-DE-OBRA</v>
          </cell>
        </row>
        <row r="2291">
          <cell r="S2291" t="str">
            <v>OPERAÇÕES APROPRIAÇÃO MÃO-DE-OBRA</v>
          </cell>
        </row>
        <row r="2292">
          <cell r="S2292" t="str">
            <v>OPERAÇÕES APROPRIAÇÃO MÃO-DE-OBRA</v>
          </cell>
        </row>
        <row r="2293">
          <cell r="S2293" t="str">
            <v>OPERAÇÕES APROPRIAÇÃO MÃO-DE-OBRA</v>
          </cell>
        </row>
        <row r="2294">
          <cell r="S2294" t="str">
            <v>OPERAÇÕES APROPRIAÇÃO MÃO-DE-OBRA</v>
          </cell>
        </row>
        <row r="2295">
          <cell r="S2295" t="str">
            <v>OPERAÇÕES APROPRIAÇÃO MÃO-DE-OBRA</v>
          </cell>
        </row>
        <row r="2296">
          <cell r="S2296" t="str">
            <v>OPERAÇÕES APROPRIAÇÃO MÃO-DE-OBRA</v>
          </cell>
        </row>
        <row r="2297">
          <cell r="S2297" t="str">
            <v>OPERAÇÕES APROPRIAÇÃO MÃO-DE-OBRA</v>
          </cell>
        </row>
        <row r="2298">
          <cell r="S2298" t="str">
            <v>OPERAÇÕES APROPRIAÇÃO MÃO-DE-OBRA</v>
          </cell>
        </row>
        <row r="2299">
          <cell r="S2299" t="str">
            <v>OPERAÇÕES APROPRIAÇÃO MÃO-DE-OBRA</v>
          </cell>
        </row>
        <row r="2300">
          <cell r="S2300" t="str">
            <v>OPERAÇÕES APROPRIAÇÃO MÃO-DE-OBRA</v>
          </cell>
        </row>
        <row r="2301">
          <cell r="S2301" t="str">
            <v>OPERAÇÕES APROPRIAÇÃO MÃO-DE-OBRA</v>
          </cell>
        </row>
        <row r="2302">
          <cell r="S2302" t="str">
            <v>OPERAÇÕES APROPRIAÇÃO MÃO-DE-OBRA</v>
          </cell>
        </row>
        <row r="2303">
          <cell r="S2303" t="str">
            <v>OPERAÇÕES APROPRIAÇÃO MÃO-DE-OBRA</v>
          </cell>
        </row>
        <row r="2304">
          <cell r="S2304" t="str">
            <v>OPERAÇÕES APROPRIAÇÃO MÃO-DE-OBRA</v>
          </cell>
        </row>
        <row r="2305">
          <cell r="S2305" t="str">
            <v>OPERAÇÕES APROPRIAÇÃO MÃO-DE-OBRA</v>
          </cell>
        </row>
        <row r="2306">
          <cell r="S2306" t="str">
            <v>OPERAÇÕES APROPRIAÇÃO MÃO-DE-OBRA</v>
          </cell>
        </row>
        <row r="2307">
          <cell r="S2307" t="str">
            <v>OPERAÇÕES APROPRIAÇÃO MÃO-DE-OBRA</v>
          </cell>
        </row>
        <row r="2308">
          <cell r="S2308" t="str">
            <v>OPERAÇÕES APROPRIAÇÃO MÃO-DE-OBRA</v>
          </cell>
        </row>
        <row r="2309">
          <cell r="S2309" t="str">
            <v>OPERAÇÕES APROPRIAÇÃO MÃO-DE-OBRA</v>
          </cell>
        </row>
        <row r="2310">
          <cell r="S2310" t="str">
            <v>OPERAÇÕES APROPRIAÇÃO MÃO-DE-OBRA</v>
          </cell>
        </row>
        <row r="2311">
          <cell r="S2311" t="str">
            <v>OPERAÇÕES APROPRIAÇÃO MÃO-DE-OBRA</v>
          </cell>
        </row>
        <row r="2312">
          <cell r="S2312" t="str">
            <v>OPERAÇÕES APROPRIAÇÃO MÃO-DE-OBRA</v>
          </cell>
        </row>
        <row r="2313">
          <cell r="S2313" t="str">
            <v>OPERAÇÕES APROPRIAÇÃO MÃO-DE-OBRA</v>
          </cell>
        </row>
        <row r="2314">
          <cell r="S2314" t="str">
            <v>OPERAÇÕES APROPRIAÇÃO MÃO-DE-OBRA</v>
          </cell>
        </row>
        <row r="2315">
          <cell r="S2315" t="str">
            <v>OPERAÇÕES APROPRIAÇÃO MÃO-DE-OBRA</v>
          </cell>
        </row>
        <row r="2316">
          <cell r="S2316" t="str">
            <v>OPERAÇÕES APROPRIAÇÃO MÃO-DE-OBRA</v>
          </cell>
        </row>
        <row r="2317">
          <cell r="S2317" t="str">
            <v>OPERAÇÕES APROPRIAÇÃO MÃO-DE-OBRA</v>
          </cell>
        </row>
        <row r="2318">
          <cell r="S2318" t="str">
            <v>OPERAÇÕES APROPRIAÇÃO MÃO-DE-OBRA</v>
          </cell>
        </row>
        <row r="2319">
          <cell r="S2319" t="str">
            <v>OPERAÇÕES APROPRIAÇÃO MÃO-DE-OBRA</v>
          </cell>
        </row>
        <row r="2320">
          <cell r="S2320" t="str">
            <v>OPERAÇÕES APROPRIAÇÃO MÃO-DE-OBRA</v>
          </cell>
        </row>
        <row r="2321">
          <cell r="S2321" t="str">
            <v>OPERAÇÕES APROPRIAÇÃO MÃO-DE-OBRA</v>
          </cell>
        </row>
        <row r="2322">
          <cell r="S2322" t="str">
            <v>OPERAÇÕES APROPRIAÇÃO MÃO-DE-OBRA</v>
          </cell>
        </row>
        <row r="2323">
          <cell r="S2323" t="str">
            <v>OPERAÇÕES APROPRIAÇÃO MÃO-DE-OBRA</v>
          </cell>
        </row>
        <row r="2324">
          <cell r="S2324" t="str">
            <v>OPERAÇÕES APROPRIAÇÃO MÃO-DE-OBRA</v>
          </cell>
        </row>
        <row r="2325">
          <cell r="S2325" t="str">
            <v>OPERAÇÕES APROPRIAÇÃO MÃO-DE-OBRA</v>
          </cell>
        </row>
        <row r="2326">
          <cell r="S2326" t="str">
            <v>OPERAÇÕES APROPRIAÇÃO MÃO-DE-OBRA</v>
          </cell>
        </row>
        <row r="2327">
          <cell r="S2327" t="str">
            <v>OPERAÇÕES APROPRIAÇÃO MÃO-DE-OBRA</v>
          </cell>
        </row>
        <row r="2328">
          <cell r="S2328" t="str">
            <v>OPERAÇÕES APROPRIAÇÃO MÃO-DE-OBRA</v>
          </cell>
        </row>
        <row r="2329">
          <cell r="S2329" t="str">
            <v>OPERAÇÕES APROPRIAÇÃO MÃO-DE-OBRA</v>
          </cell>
        </row>
        <row r="2330">
          <cell r="S2330" t="str">
            <v>OPERAÇÕES APROPRIAÇÃO MÃO-DE-OBRA</v>
          </cell>
        </row>
        <row r="2331">
          <cell r="S2331" t="str">
            <v>OPERAÇÕES APROPRIAÇÃO MÃO-DE-OBRA</v>
          </cell>
        </row>
        <row r="2332">
          <cell r="S2332" t="str">
            <v>OPERAÇÕES APROPRIAÇÃO MÃO-DE-OBRA</v>
          </cell>
        </row>
        <row r="2333">
          <cell r="S2333" t="str">
            <v>OPERAÇÕES APROPRIAÇÃO MÃO-DE-OBRA</v>
          </cell>
        </row>
        <row r="2334">
          <cell r="S2334" t="str">
            <v>OPERAÇÕES APROPRIAÇÃO MÃO-DE-OBRA</v>
          </cell>
        </row>
        <row r="2335">
          <cell r="S2335" t="str">
            <v>OPERAÇÕES APROPRIAÇÃO MÃO-DE-OBRA</v>
          </cell>
        </row>
        <row r="2336">
          <cell r="S2336" t="str">
            <v>OPERAÇÕES APROPRIAÇÃO MÃO-DE-OBRA</v>
          </cell>
        </row>
        <row r="2337">
          <cell r="S2337" t="str">
            <v>OPERAÇÕES APROPRIAÇÃO MÃO-DE-OBRA</v>
          </cell>
        </row>
        <row r="2338">
          <cell r="S2338" t="str">
            <v>OPERAÇÕES APROPRIAÇÃO MÃO-DE-OBRA</v>
          </cell>
        </row>
        <row r="2339">
          <cell r="S2339" t="str">
            <v>OPERAÇÕES APROPRIAÇÃO MÃO-DE-OBRA</v>
          </cell>
        </row>
        <row r="2340">
          <cell r="S2340" t="str">
            <v>OPERAÇÕES APROPRIAÇÃO MÃO-DE-OBRA</v>
          </cell>
        </row>
        <row r="2341">
          <cell r="S2341" t="str">
            <v>OPERAÇÕES APROPRIAÇÃO MÃO-DE-OBRA</v>
          </cell>
        </row>
        <row r="2342">
          <cell r="S2342" t="str">
            <v>OPERAÇÕES APROPRIAÇÃO MÃO-DE-OBRA</v>
          </cell>
        </row>
        <row r="2343">
          <cell r="S2343" t="str">
            <v>OPERAÇÕES APROPRIAÇÃO MÃO-DE-OBRA</v>
          </cell>
        </row>
        <row r="2344">
          <cell r="S2344" t="str">
            <v>OPERAÇÕES APROPRIAÇÃO MÃO-DE-OBRA</v>
          </cell>
        </row>
        <row r="2345">
          <cell r="S2345" t="str">
            <v>OPERAÇÕES APROPRIAÇÃO MÃO-DE-OBRA</v>
          </cell>
        </row>
        <row r="2346">
          <cell r="S2346" t="str">
            <v>OPERAÇÕES APROPRIAÇÃO MÃO-DE-OBRA</v>
          </cell>
        </row>
        <row r="2347">
          <cell r="S2347" t="str">
            <v>OPERAÇÕES APROPRIAÇÃO MÃO-DE-OBRA</v>
          </cell>
        </row>
        <row r="2348">
          <cell r="S2348" t="str">
            <v>OPERAÇÕES APROPRIAÇÃO MÃO-DE-OBRA</v>
          </cell>
        </row>
        <row r="2349">
          <cell r="S2349" t="str">
            <v>OPERAÇÕES APROPRIAÇÃO MÃO-DE-OBRA</v>
          </cell>
        </row>
        <row r="2350">
          <cell r="S2350" t="str">
            <v>OPERAÇÕES APROPRIAÇÃO MÃO-DE-OBRA</v>
          </cell>
        </row>
        <row r="2351">
          <cell r="S2351" t="str">
            <v>OPERAÇÕES APROPRIAÇÃO MÃO-DE-OBRA</v>
          </cell>
        </row>
        <row r="2352">
          <cell r="S2352" t="str">
            <v>OPERAÇÕES APROPRIAÇÃO MÃO-DE-OBRA</v>
          </cell>
        </row>
        <row r="2353">
          <cell r="S2353" t="str">
            <v>OPERAÇÕES APROPRIAÇÃO MÃO-DE-OBRA</v>
          </cell>
        </row>
        <row r="2354">
          <cell r="S2354" t="str">
            <v>OPERAÇÕES APROPRIAÇÃO MÃO-DE-OBRA</v>
          </cell>
        </row>
        <row r="2355">
          <cell r="S2355" t="str">
            <v>OPERAÇÕES APROPRIAÇÃO MÃO-DE-OBRA</v>
          </cell>
        </row>
        <row r="2356">
          <cell r="S2356" t="str">
            <v>OPERAÇÕES APROPRIAÇÃO MÃO-DE-OBRA</v>
          </cell>
        </row>
        <row r="2357">
          <cell r="S2357" t="str">
            <v>OPERAÇÕES APROPRIAÇÃO MÃO-DE-OBRA</v>
          </cell>
        </row>
        <row r="2358">
          <cell r="S2358" t="str">
            <v>OPERAÇÕES APROPRIAÇÃO MÃO-DE-OBRA</v>
          </cell>
        </row>
        <row r="2359">
          <cell r="S2359" t="str">
            <v>OPERAÇÕES APROPRIAÇÃO MÃO-DE-OBRA</v>
          </cell>
        </row>
        <row r="2360">
          <cell r="S2360" t="str">
            <v>OPERAÇÕES APROPRIAÇÃO MÃO-DE-OBRA</v>
          </cell>
        </row>
        <row r="2361">
          <cell r="S2361" t="str">
            <v>OPERAÇÕES APROPRIAÇÃO MÃO-DE-OBRA</v>
          </cell>
        </row>
        <row r="2362">
          <cell r="S2362" t="str">
            <v>OPERAÇÕES APROPRIAÇÃO MÃO-DE-OBRA</v>
          </cell>
        </row>
        <row r="2363">
          <cell r="S2363" t="str">
            <v>OPERAÇÕES APROPRIAÇÃO MÃO-DE-OBRA</v>
          </cell>
        </row>
        <row r="2364">
          <cell r="S2364" t="str">
            <v>OPERAÇÕES APROPRIAÇÃO MÃO-DE-OBRA</v>
          </cell>
        </row>
        <row r="2365">
          <cell r="S2365" t="str">
            <v>OPERAÇÕES APROPRIAÇÃO MÃO-DE-OBRA</v>
          </cell>
        </row>
        <row r="2366">
          <cell r="S2366" t="str">
            <v>OPERAÇÕES APROPRIAÇÃO MÃO-DE-OBRA</v>
          </cell>
        </row>
        <row r="2367">
          <cell r="S2367" t="str">
            <v>OPERAÇÕES APROPRIAÇÃO MÃO-DE-OBRA</v>
          </cell>
        </row>
        <row r="2368">
          <cell r="S2368" t="str">
            <v>OPERAÇÕES APROPRIAÇÃO MÃO-DE-OBRA</v>
          </cell>
        </row>
        <row r="2369">
          <cell r="S2369" t="str">
            <v>OPERAÇÕES APROPRIAÇÃO MÃO-DE-OBRA</v>
          </cell>
        </row>
        <row r="2370">
          <cell r="S2370" t="str">
            <v>OPERAÇÕES APROPRIAÇÃO MÃO-DE-OBRA</v>
          </cell>
        </row>
        <row r="2371">
          <cell r="S2371" t="str">
            <v>OPERAÇÕES APROPRIAÇÃO MÃO-DE-OBRA</v>
          </cell>
        </row>
        <row r="2372">
          <cell r="S2372" t="str">
            <v>OPERAÇÕES APROPRIAÇÃO MÃO-DE-OBRA</v>
          </cell>
        </row>
        <row r="2373">
          <cell r="S2373" t="str">
            <v>OPERAÇÕES APROPRIAÇÃO MÃO-DE-OBRA</v>
          </cell>
        </row>
        <row r="2374">
          <cell r="S2374" t="str">
            <v>OPERAÇÕES APROPRIAÇÃO MÃO-DE-OBRA</v>
          </cell>
        </row>
        <row r="2375">
          <cell r="S2375" t="str">
            <v>OPERAÇÕES APROPRIAÇÃO MÃO-DE-OBRA</v>
          </cell>
        </row>
        <row r="2376">
          <cell r="S2376" t="str">
            <v>OPERAÇÕES APROPRIAÇÃO MÃO-DE-OBRA</v>
          </cell>
        </row>
        <row r="2377">
          <cell r="S2377" t="str">
            <v>OPERAÇÕES APROPRIAÇÃO MÃO-DE-OBRA</v>
          </cell>
        </row>
        <row r="2378">
          <cell r="S2378" t="str">
            <v>OPERAÇÕES APROPRIAÇÃO MÃO-DE-OBRA</v>
          </cell>
        </row>
        <row r="2379">
          <cell r="S2379" t="str">
            <v>OPERAÇÕES APROPRIAÇÃO MÃO-DE-OBRA</v>
          </cell>
        </row>
        <row r="2380">
          <cell r="S2380" t="str">
            <v>OPERAÇÕES APROPRIAÇÃO MÃO-DE-OBRA</v>
          </cell>
        </row>
        <row r="2381">
          <cell r="S2381" t="str">
            <v>OPERAÇÕES APROPRIAÇÃO MÃO-DE-OBRA</v>
          </cell>
        </row>
        <row r="2382">
          <cell r="S2382" t="str">
            <v>OPERAÇÕES APROPRIAÇÃO MÃO-DE-OBRA</v>
          </cell>
        </row>
        <row r="2383">
          <cell r="S2383" t="str">
            <v>OPERAÇÕES APROPRIAÇÃO MÃO-DE-OBRA</v>
          </cell>
        </row>
        <row r="2384">
          <cell r="S2384" t="str">
            <v>OPERAÇÕES APROPRIAÇÃO MÃO-DE-OBRA</v>
          </cell>
        </row>
        <row r="2385">
          <cell r="S2385" t="str">
            <v>OPERAÇÕES APROPRIAÇÃO MÃO-DE-OBRA</v>
          </cell>
        </row>
        <row r="2386">
          <cell r="S2386" t="str">
            <v>OPERAÇÕES APROPRIAÇÃO MÃO-DE-OBRA</v>
          </cell>
        </row>
        <row r="2387">
          <cell r="S2387" t="str">
            <v>OPERAÇÕES APROPRIAÇÃO MÃO-DE-OBRA</v>
          </cell>
        </row>
        <row r="2388">
          <cell r="S2388" t="str">
            <v>OPERAÇÕES APROPRIAÇÃO MÃO-DE-OBRA</v>
          </cell>
        </row>
        <row r="2389">
          <cell r="S2389" t="str">
            <v>OPERAÇÕES APROPRIAÇÃO MÃO-DE-OBRA</v>
          </cell>
        </row>
        <row r="2390">
          <cell r="S2390" t="str">
            <v>OPERAÇÕES APROPRIAÇÃO MÃO-DE-OBRA</v>
          </cell>
        </row>
        <row r="2391">
          <cell r="S2391" t="str">
            <v>OPERAÇÕES APROPRIAÇÃO MÃO-DE-OBRA</v>
          </cell>
        </row>
        <row r="2392">
          <cell r="S2392" t="str">
            <v>OPERAÇÕES APROPRIAÇÃO MÃO-DE-OBRA</v>
          </cell>
        </row>
        <row r="2393">
          <cell r="S2393" t="str">
            <v>OPERAÇÕES APROPRIAÇÃO MÃO-DE-OBRA</v>
          </cell>
        </row>
        <row r="2394">
          <cell r="S2394" t="str">
            <v>OPERAÇÕES APROPRIAÇÃO MÃO-DE-OBRA</v>
          </cell>
        </row>
        <row r="2395">
          <cell r="S2395" t="str">
            <v>OPERAÇÕES APROPRIAÇÃO MÃO-DE-OBRA</v>
          </cell>
        </row>
        <row r="2396">
          <cell r="S2396" t="str">
            <v>OPERAÇÕES APROPRIAÇÃO MÃO-DE-OBRA</v>
          </cell>
        </row>
        <row r="2397">
          <cell r="S2397" t="str">
            <v>OPERAÇÕES APROPRIAÇÃO MÃO-DE-OBRA</v>
          </cell>
        </row>
        <row r="2398">
          <cell r="S2398" t="str">
            <v>OPERAÇÕES APROPRIAÇÃO MÃO-DE-OBRA</v>
          </cell>
        </row>
        <row r="2399">
          <cell r="S2399" t="str">
            <v>OPERAÇÕES APROPRIAÇÃO MÃO-DE-OBRA</v>
          </cell>
        </row>
        <row r="2400">
          <cell r="S2400" t="str">
            <v>OPERAÇÕES APROPRIAÇÃO MÃO-DE-OBRA</v>
          </cell>
        </row>
        <row r="2401">
          <cell r="S2401" t="str">
            <v>OPERAÇÕES APROPRIAÇÃO MÃO-DE-OBRA</v>
          </cell>
        </row>
        <row r="2402">
          <cell r="S2402" t="str">
            <v>OPERAÇÕES APROPRIAÇÃO MÃO-DE-OBRA</v>
          </cell>
        </row>
        <row r="2403">
          <cell r="S2403" t="str">
            <v>OPERAÇÕES APROPRIAÇÃO MÃO-DE-OBRA</v>
          </cell>
        </row>
        <row r="2404">
          <cell r="S2404" t="str">
            <v>OPERAÇÕES APROPRIAÇÃO MÃO-DE-OBRA</v>
          </cell>
        </row>
        <row r="2405">
          <cell r="S2405" t="str">
            <v>OPERAÇÕES APROPRIAÇÃO MÃO-DE-OBRA</v>
          </cell>
        </row>
        <row r="2406">
          <cell r="S2406" t="str">
            <v>OPERAÇÕES APROPRIAÇÃO MÃO-DE-OBRA</v>
          </cell>
        </row>
        <row r="2407">
          <cell r="S2407" t="str">
            <v>OPERAÇÕES APROPRIAÇÃO MÃO-DE-OBRA</v>
          </cell>
        </row>
        <row r="2408">
          <cell r="S2408" t="str">
            <v>OPERAÇÕES APROPRIAÇÃO MÃO-DE-OBRA</v>
          </cell>
        </row>
        <row r="2409">
          <cell r="S2409" t="str">
            <v>OPERAÇÕES APROPRIAÇÃO MÃO-DE-OBRA</v>
          </cell>
        </row>
        <row r="2410">
          <cell r="S2410" t="str">
            <v>OPERAÇÕES APROPRIAÇÃO MÃO-DE-OBRA</v>
          </cell>
        </row>
        <row r="2411">
          <cell r="S2411" t="str">
            <v>OPERAÇÕES APROPRIAÇÃO MÃO-DE-OBRA</v>
          </cell>
        </row>
        <row r="2412">
          <cell r="S2412" t="str">
            <v>OPERAÇÕES APROPRIAÇÃO MÃO-DE-OBRA</v>
          </cell>
        </row>
        <row r="2413">
          <cell r="S2413" t="str">
            <v>OPERAÇÕES APROPRIAÇÃO MÃO-DE-OBRA</v>
          </cell>
        </row>
        <row r="2414">
          <cell r="S2414" t="str">
            <v>OPERAÇÕES APROPRIAÇÃO MÃO-DE-OBRA</v>
          </cell>
        </row>
        <row r="2415">
          <cell r="S2415" t="str">
            <v>OPERAÇÕES APROPRIAÇÃO MÃO-DE-OBRA</v>
          </cell>
        </row>
        <row r="2416">
          <cell r="S2416" t="str">
            <v>OPERAÇÕES APROPRIAÇÃO MÃO-DE-OBRA</v>
          </cell>
        </row>
        <row r="2417">
          <cell r="S2417" t="str">
            <v>OPERAÇÕES APROPRIAÇÃO MÃO-DE-OBRA</v>
          </cell>
        </row>
        <row r="2418">
          <cell r="S2418" t="str">
            <v>OPERAÇÕES APROPRIAÇÃO MÃO-DE-OBRA</v>
          </cell>
        </row>
        <row r="2419">
          <cell r="S2419" t="str">
            <v>OPERAÇÕES APROPRIAÇÃO MÃO-DE-OBRA</v>
          </cell>
        </row>
        <row r="2420">
          <cell r="S2420" t="str">
            <v>OPERAÇÕES APROPRIAÇÃO MÃO-DE-OBRA</v>
          </cell>
        </row>
        <row r="2421">
          <cell r="S2421" t="str">
            <v>OPERAÇÕES APROPRIAÇÃO MÃO-DE-OBRA</v>
          </cell>
        </row>
        <row r="2422">
          <cell r="S2422" t="str">
            <v>OPERAÇÕES APROPRIAÇÃO MÃO-DE-OBRA</v>
          </cell>
        </row>
        <row r="2423">
          <cell r="S2423" t="str">
            <v>OPERAÇÕES APROPRIAÇÃO MÃO-DE-OBRA</v>
          </cell>
        </row>
        <row r="2424">
          <cell r="S2424" t="str">
            <v>OPERAÇÕES APROPRIAÇÃO MÃO-DE-OBRA</v>
          </cell>
        </row>
        <row r="2425">
          <cell r="S2425" t="str">
            <v>OPERAÇÕES APROPRIAÇÃO MÃO-DE-OBRA</v>
          </cell>
        </row>
        <row r="2426">
          <cell r="S2426" t="str">
            <v>OPERAÇÕES APROPRIAÇÃO MÃO-DE-OBRA</v>
          </cell>
        </row>
        <row r="2427">
          <cell r="S2427" t="str">
            <v>OPERAÇÕES APROPRIAÇÃO MÃO-DE-OBRA</v>
          </cell>
        </row>
        <row r="2428">
          <cell r="S2428" t="str">
            <v>OPERAÇÕES APROPRIAÇÃO MÃO-DE-OBRA</v>
          </cell>
        </row>
        <row r="2429">
          <cell r="S2429" t="str">
            <v>OPERAÇÕES APROPRIAÇÃO MÃO-DE-OBRA</v>
          </cell>
        </row>
        <row r="2430">
          <cell r="S2430" t="str">
            <v>OPERAÇÕES APROPRIAÇÃO MÃO-DE-OBRA</v>
          </cell>
        </row>
        <row r="2431">
          <cell r="S2431" t="str">
            <v>OPERAÇÕES APROPRIAÇÃO MÃO-DE-OBRA</v>
          </cell>
        </row>
        <row r="2432">
          <cell r="S2432" t="str">
            <v>OPERAÇÕES APROPRIAÇÃO MÃO-DE-OBRA</v>
          </cell>
        </row>
        <row r="2433">
          <cell r="S2433" t="str">
            <v>OPERAÇÕES APROPRIAÇÃO MÃO-DE-OBRA</v>
          </cell>
        </row>
        <row r="2434">
          <cell r="S2434" t="str">
            <v>OPERAÇÕES APROPRIAÇÃO MÃO-DE-OBRA</v>
          </cell>
        </row>
        <row r="2435">
          <cell r="S2435" t="str">
            <v>OPERAÇÕES APROPRIAÇÃO MÃO-DE-OBRA</v>
          </cell>
        </row>
        <row r="2436">
          <cell r="S2436" t="str">
            <v>OPERAÇÕES APROPRIAÇÃO MÃO-DE-OBRA</v>
          </cell>
        </row>
        <row r="2437">
          <cell r="S2437" t="str">
            <v>OPERAÇÕES APROPRIAÇÃO MÃO-DE-OBRA</v>
          </cell>
        </row>
        <row r="2438">
          <cell r="S2438" t="str">
            <v>OPERAÇÕES APROPRIAÇÃO MÃO-DE-OBRA</v>
          </cell>
        </row>
        <row r="2439">
          <cell r="S2439" t="str">
            <v>OPERAÇÕES APROPRIAÇÃO MÃO-DE-OBRA</v>
          </cell>
        </row>
        <row r="2440">
          <cell r="S2440" t="str">
            <v>OPERAÇÕES APROPRIAÇÃO MÃO-DE-OBRA</v>
          </cell>
        </row>
        <row r="2441">
          <cell r="S2441" t="str">
            <v>OPERAÇÕES APROPRIAÇÃO MÃO-DE-OBRA</v>
          </cell>
        </row>
        <row r="2442">
          <cell r="S2442" t="str">
            <v>OPERAÇÕES APROPRIAÇÃO MÃO-DE-OBRA</v>
          </cell>
        </row>
        <row r="2443">
          <cell r="S2443" t="str">
            <v>OPERAÇÕES APROPRIAÇÃO MÃO-DE-OBRA</v>
          </cell>
        </row>
        <row r="2444">
          <cell r="S2444" t="str">
            <v>OPERAÇÕES APROPRIAÇÃO MÃO-DE-OBRA</v>
          </cell>
        </row>
        <row r="2445">
          <cell r="S2445" t="str">
            <v>OPERAÇÕES APROPRIAÇÃO MÃO-DE-OBRA</v>
          </cell>
        </row>
        <row r="2446">
          <cell r="S2446" t="str">
            <v>OPERAÇÕES APROPRIAÇÃO MÃO-DE-OBRA</v>
          </cell>
        </row>
        <row r="2447">
          <cell r="S2447" t="str">
            <v>OPERAÇÕES APROPRIAÇÃO MÃO-DE-OBRA</v>
          </cell>
        </row>
        <row r="2448">
          <cell r="S2448" t="str">
            <v>OPERAÇÕES APROPRIAÇÃO MÃO-DE-OBRA</v>
          </cell>
        </row>
        <row r="2449">
          <cell r="S2449" t="str">
            <v>OPERAÇÕES APROPRIAÇÃO MÃO-DE-OBRA</v>
          </cell>
        </row>
        <row r="2450">
          <cell r="S2450" t="str">
            <v>OPERAÇÕES APROPRIAÇÃO MÃO-DE-OBRA</v>
          </cell>
        </row>
        <row r="2451">
          <cell r="S2451" t="str">
            <v>OPERAÇÕES APROPRIAÇÃO MÃO-DE-OBRA</v>
          </cell>
        </row>
        <row r="2452">
          <cell r="S2452" t="str">
            <v>OPERAÇÕES APROPRIAÇÃO MÃO-DE-OBRA</v>
          </cell>
        </row>
        <row r="2453">
          <cell r="S2453" t="str">
            <v>OPERAÇÕES APROPRIAÇÃO MÃO-DE-OBRA</v>
          </cell>
        </row>
        <row r="2454">
          <cell r="S2454" t="str">
            <v>OPERAÇÕES APROPRIAÇÃO MÃO-DE-OBRA</v>
          </cell>
        </row>
        <row r="2455">
          <cell r="S2455" t="str">
            <v>OPERAÇÕES APROPRIAÇÃO MÃO-DE-OBRA</v>
          </cell>
        </row>
        <row r="2456">
          <cell r="S2456" t="str">
            <v>OPERAÇÕES APROPRIAÇÃO MÃO-DE-OBRA</v>
          </cell>
        </row>
        <row r="2457">
          <cell r="S2457" t="str">
            <v>OPERAÇÕES APROPRIAÇÃO MÃO-DE-OBRA</v>
          </cell>
        </row>
        <row r="2458">
          <cell r="S2458" t="str">
            <v>OPERAÇÕES APROPRIAÇÃO MÃO-DE-OBRA</v>
          </cell>
        </row>
        <row r="2459">
          <cell r="S2459" t="str">
            <v>OPERAÇÕES APROPRIAÇÃO MÃO-DE-OBRA</v>
          </cell>
        </row>
        <row r="2460">
          <cell r="S2460" t="str">
            <v>OPERAÇÕES APROPRIAÇÃO MÃO-DE-OBRA</v>
          </cell>
        </row>
        <row r="2461">
          <cell r="S2461" t="str">
            <v>OPERAÇÕES APROPRIAÇÃO MÃO-DE-OBRA</v>
          </cell>
        </row>
        <row r="2462">
          <cell r="S2462" t="str">
            <v>OPERAÇÕES APROPRIAÇÃO MÃO-DE-OBRA</v>
          </cell>
        </row>
        <row r="2463">
          <cell r="S2463" t="str">
            <v>OPERAÇÕES APROPRIAÇÃO MÃO-DE-OBRA</v>
          </cell>
        </row>
        <row r="2464">
          <cell r="S2464" t="str">
            <v>OPERAÇÕES APROPRIAÇÃO MÃO-DE-OBRA</v>
          </cell>
        </row>
        <row r="2465">
          <cell r="S2465" t="str">
            <v>OPERAÇÕES APROPRIAÇÃO MÃO-DE-OBRA</v>
          </cell>
        </row>
        <row r="2466">
          <cell r="S2466" t="str">
            <v>OPERAÇÕES APROPRIAÇÃO MÃO-DE-OBRA</v>
          </cell>
        </row>
        <row r="2467">
          <cell r="S2467" t="str">
            <v>OPERAÇÕES APROPRIAÇÃO MÃO-DE-OBRA</v>
          </cell>
        </row>
        <row r="2468">
          <cell r="S2468" t="str">
            <v>OPERAÇÕES APROPRIAÇÃO MÃO-DE-OBRA</v>
          </cell>
        </row>
        <row r="2469">
          <cell r="S2469" t="str">
            <v>OPERAÇÕES APROPRIAÇÃO MÃO-DE-OBRA</v>
          </cell>
        </row>
        <row r="2470">
          <cell r="S2470" t="str">
            <v>OPERAÇÕES APROPRIAÇÃO MÃO-DE-OBRA</v>
          </cell>
        </row>
        <row r="2471">
          <cell r="S2471" t="str">
            <v>OPERAÇÕES APROPRIAÇÃO MÃO-DE-OBRA</v>
          </cell>
        </row>
        <row r="2472">
          <cell r="S2472" t="str">
            <v>OPERAÇÕES APROPRIAÇÃO MÃO-DE-OBRA</v>
          </cell>
        </row>
        <row r="2473">
          <cell r="S2473" t="str">
            <v>OPERAÇÕES APROPRIAÇÃO MÃO-DE-OBRA</v>
          </cell>
        </row>
        <row r="2474">
          <cell r="S2474" t="str">
            <v>OPERAÇÕES APROPRIAÇÃO MÃO-DE-OBRA</v>
          </cell>
        </row>
        <row r="2475">
          <cell r="S2475" t="str">
            <v>OPERAÇÕES APROPRIAÇÃO MÃO-DE-OBRA</v>
          </cell>
        </row>
        <row r="2476">
          <cell r="S2476" t="str">
            <v>OPERAÇÕES APROPRIAÇÃO MÃO-DE-OBRA</v>
          </cell>
        </row>
        <row r="2477">
          <cell r="S2477" t="str">
            <v>OPERAÇÕES APROPRIAÇÃO MÃO-DE-OBRA</v>
          </cell>
        </row>
        <row r="2478">
          <cell r="S2478" t="str">
            <v>OPERAÇÕES APROPRIAÇÃO MÃO-DE-OBRA</v>
          </cell>
        </row>
        <row r="2479">
          <cell r="S2479" t="str">
            <v>OPERAÇÕES APROPRIAÇÃO MÃO-DE-OBRA</v>
          </cell>
        </row>
        <row r="2480">
          <cell r="S2480" t="str">
            <v>OPERAÇÕES APROPRIAÇÃO MÃO-DE-OBRA</v>
          </cell>
        </row>
        <row r="2481">
          <cell r="S2481" t="str">
            <v>OPERAÇÕES APROPRIAÇÃO MÃO-DE-OBRA</v>
          </cell>
        </row>
        <row r="2482">
          <cell r="S2482" t="str">
            <v>OPERAÇÕES APROPRIAÇÃO MÃO-DE-OBRA</v>
          </cell>
        </row>
        <row r="2483">
          <cell r="S2483" t="str">
            <v>OPERAÇÕES APROPRIAÇÃO MÃO-DE-OBRA</v>
          </cell>
        </row>
        <row r="2484">
          <cell r="S2484" t="str">
            <v>OPERAÇÕES APROPRIAÇÃO MÃO-DE-OBRA</v>
          </cell>
        </row>
        <row r="2485">
          <cell r="S2485" t="str">
            <v>OPERAÇÕES APROPRIAÇÃO MÃO-DE-OBRA</v>
          </cell>
        </row>
        <row r="2486">
          <cell r="S2486" t="str">
            <v>OPERAÇÕES APROPRIAÇÃO MÃO-DE-OBRA</v>
          </cell>
        </row>
        <row r="2487">
          <cell r="S2487" t="str">
            <v>OPERAÇÕES APROPRIAÇÃO MÃO-DE-OBRA</v>
          </cell>
        </row>
        <row r="2488">
          <cell r="S2488" t="str">
            <v>OPERAÇÕES APROPRIAÇÃO MÃO-DE-OBRA</v>
          </cell>
        </row>
        <row r="2489">
          <cell r="S2489" t="str">
            <v>OPERAÇÕES APROPRIAÇÃO MÃO-DE-OBRA</v>
          </cell>
        </row>
        <row r="2490">
          <cell r="S2490" t="str">
            <v>OPERAÇÕES APROPRIAÇÃO MÃO-DE-OBRA</v>
          </cell>
        </row>
        <row r="2491">
          <cell r="S2491" t="str">
            <v>OPERAÇÕES APROPRIAÇÃO MÃO-DE-OBRA</v>
          </cell>
        </row>
        <row r="2492">
          <cell r="S2492" t="str">
            <v>OPERAÇÕES APROPRIAÇÃO MÃO-DE-OBRA</v>
          </cell>
        </row>
        <row r="2493">
          <cell r="S2493" t="str">
            <v>OPERAÇÕES APROPRIAÇÃO MÃO-DE-OBRA</v>
          </cell>
        </row>
        <row r="2494">
          <cell r="S2494" t="str">
            <v>OPERAÇÕES APROPRIAÇÃO MÃO-DE-OBRA</v>
          </cell>
        </row>
        <row r="2495">
          <cell r="S2495" t="str">
            <v>OPERAÇÕES APROPRIAÇÃO MÃO-DE-OBRA</v>
          </cell>
        </row>
        <row r="2496">
          <cell r="S2496" t="str">
            <v>OPERAÇÕES APROPRIAÇÃO MÃO-DE-OBRA</v>
          </cell>
        </row>
        <row r="2497">
          <cell r="S2497" t="str">
            <v>OPERAÇÕES APROPRIAÇÃO MÃO-DE-OBRA</v>
          </cell>
        </row>
        <row r="2498">
          <cell r="S2498" t="str">
            <v>OPERAÇÕES APROPRIAÇÃO MÃO-DE-OBRA</v>
          </cell>
        </row>
        <row r="2499">
          <cell r="S2499" t="str">
            <v>OPERAÇÕES APROPRIAÇÃO MÃO-DE-OBRA</v>
          </cell>
        </row>
        <row r="2500">
          <cell r="S2500" t="str">
            <v>OPERAÇÕES APROPRIAÇÃO MÃO-DE-OBRA</v>
          </cell>
        </row>
        <row r="2501">
          <cell r="S2501" t="str">
            <v>OPERAÇÕES APROPRIAÇÃO MÃO-DE-OBRA</v>
          </cell>
        </row>
        <row r="2502">
          <cell r="S2502" t="str">
            <v>OPERAÇÕES APROPRIAÇÃO MÃO-DE-OBRA</v>
          </cell>
        </row>
        <row r="2503">
          <cell r="S2503" t="str">
            <v>OPERAÇÕES APROPRIAÇÃO MÃO-DE-OBRA</v>
          </cell>
        </row>
        <row r="2504">
          <cell r="S2504" t="str">
            <v>OPERAÇÕES APROPRIAÇÃO MÃO-DE-OBRA</v>
          </cell>
        </row>
        <row r="2505">
          <cell r="S2505" t="str">
            <v>OPERAÇÕES APROPRIAÇÃO MÃO-DE-OBRA</v>
          </cell>
        </row>
        <row r="2506">
          <cell r="S2506" t="str">
            <v>OPERAÇÕES APROPRIAÇÃO MÃO-DE-OBRA</v>
          </cell>
        </row>
        <row r="2507">
          <cell r="S2507" t="str">
            <v>OPERAÇÕES APROPRIAÇÃO MÃO-DE-OBRA</v>
          </cell>
        </row>
        <row r="2508">
          <cell r="S2508" t="str">
            <v>OPERAÇÕES APROPRIAÇÃO MÃO-DE-OBRA</v>
          </cell>
        </row>
        <row r="2509">
          <cell r="S2509" t="str">
            <v>OPERAÇÕES APROPRIAÇÃO MÃO-DE-OBRA</v>
          </cell>
        </row>
        <row r="2510">
          <cell r="S2510" t="str">
            <v>OPERAÇÕES APROPRIAÇÃO MÃO-DE-OBRA</v>
          </cell>
        </row>
        <row r="2511">
          <cell r="S2511" t="str">
            <v>OPERAÇÕES APROPRIAÇÃO MÃO-DE-OBRA</v>
          </cell>
        </row>
        <row r="2512">
          <cell r="S2512" t="str">
            <v>OPERAÇÕES APROPRIAÇÃO MÃO-DE-OBRA</v>
          </cell>
        </row>
        <row r="2513">
          <cell r="S2513" t="str">
            <v>OPERAÇÕES APROPRIAÇÃO MÃO-DE-OBRA</v>
          </cell>
        </row>
        <row r="2514">
          <cell r="S2514" t="str">
            <v>OPERAÇÕES APROPRIAÇÃO MÃO-DE-OBRA</v>
          </cell>
        </row>
        <row r="2515">
          <cell r="S2515" t="str">
            <v>OPERAÇÕES APROPRIAÇÃO MÃO-DE-OBRA</v>
          </cell>
        </row>
        <row r="2516">
          <cell r="S2516" t="str">
            <v>OPERAÇÕES APROPRIAÇÃO MÃO-DE-OBRA</v>
          </cell>
        </row>
        <row r="2517">
          <cell r="S2517" t="str">
            <v>OPERAÇÕES APROPRIAÇÃO MÃO-DE-OBRA</v>
          </cell>
        </row>
        <row r="2518">
          <cell r="S2518" t="str">
            <v>OPERAÇÕES APROPRIAÇÃO MÃO-DE-OBRA</v>
          </cell>
        </row>
        <row r="2519">
          <cell r="S2519" t="str">
            <v>OPERAÇÕES APROPRIAÇÃO MÃO-DE-OBRA</v>
          </cell>
        </row>
        <row r="2520">
          <cell r="S2520" t="str">
            <v>OPERAÇÕES APROPRIAÇÃO MÃO-DE-OBRA</v>
          </cell>
        </row>
        <row r="2521">
          <cell r="S2521" t="str">
            <v>OPERAÇÕES APROPRIAÇÃO MÃO-DE-OBRA</v>
          </cell>
        </row>
        <row r="2522">
          <cell r="S2522" t="str">
            <v>OPERAÇÕES APROPRIAÇÃO MÃO-DE-OBRA</v>
          </cell>
        </row>
        <row r="2523">
          <cell r="S2523" t="str">
            <v>OPERAÇÕES APROPRIAÇÃO MÃO-DE-OBRA</v>
          </cell>
        </row>
        <row r="2524">
          <cell r="S2524" t="str">
            <v>OPERAÇÕES APROPRIAÇÃO MÃO-DE-OBRA</v>
          </cell>
        </row>
        <row r="2525">
          <cell r="S2525" t="str">
            <v>OPERAÇÕES APROPRIAÇÃO MÃO-DE-OBRA</v>
          </cell>
        </row>
        <row r="2526">
          <cell r="S2526" t="str">
            <v>OPERAÇÕES APROPRIAÇÃO MÃO-DE-OBRA</v>
          </cell>
        </row>
        <row r="2527">
          <cell r="S2527" t="str">
            <v>OPERAÇÕES APROPRIAÇÃO MÃO-DE-OBRA</v>
          </cell>
        </row>
        <row r="2528">
          <cell r="S2528" t="str">
            <v>OPERAÇÕES APROPRIAÇÃO MÃO-DE-OBRA</v>
          </cell>
        </row>
        <row r="2529">
          <cell r="S2529" t="str">
            <v>OPERAÇÕES APROPRIAÇÃO MÃO-DE-OBRA</v>
          </cell>
        </row>
        <row r="2530">
          <cell r="S2530" t="str">
            <v>OPERAÇÕES APROPRIAÇÃO MÃO-DE-OBRA</v>
          </cell>
        </row>
        <row r="2531">
          <cell r="S2531" t="str">
            <v>OPERAÇÕES APROPRIAÇÃO MÃO-DE-OBRA</v>
          </cell>
        </row>
        <row r="2532">
          <cell r="S2532" t="str">
            <v>OPERAÇÕES APROPRIAÇÃO MÃO-DE-OBRA</v>
          </cell>
        </row>
        <row r="2533">
          <cell r="S2533" t="str">
            <v>OPERAÇÕES APROPRIAÇÃO MÃO-DE-OBRA</v>
          </cell>
        </row>
        <row r="2534">
          <cell r="S2534" t="str">
            <v>OPERAÇÕES APROPRIAÇÃO MÃO-DE-OBRA</v>
          </cell>
        </row>
        <row r="2535">
          <cell r="S2535" t="str">
            <v>OPERAÇÕES APROPRIAÇÃO MÃO-DE-OBRA</v>
          </cell>
        </row>
        <row r="2536">
          <cell r="S2536" t="str">
            <v>OPERAÇÕES APROPRIAÇÃO MÃO-DE-OBRA</v>
          </cell>
        </row>
        <row r="2537">
          <cell r="S2537" t="str">
            <v>OPERAÇÕES APROPRIAÇÃO MÃO-DE-OBRA</v>
          </cell>
        </row>
        <row r="2538">
          <cell r="S2538" t="str">
            <v>OPERAÇÕES APROPRIAÇÃO MÃO-DE-OBRA</v>
          </cell>
        </row>
        <row r="2539">
          <cell r="S2539" t="str">
            <v>OPERAÇÕES APROPRIAÇÃO MÃO-DE-OBRA</v>
          </cell>
        </row>
        <row r="2540">
          <cell r="S2540" t="str">
            <v>OPERAÇÕES APROPRIAÇÃO MÃO-DE-OBRA</v>
          </cell>
        </row>
        <row r="2541">
          <cell r="S2541" t="str">
            <v>OPERAÇÕES APROPRIAÇÃO MÃO-DE-OBRA</v>
          </cell>
        </row>
        <row r="2542">
          <cell r="S2542" t="str">
            <v>OPERAÇÕES APROPRIAÇÃO MÃO-DE-OBRA</v>
          </cell>
        </row>
        <row r="2543">
          <cell r="S2543" t="str">
            <v>OPERAÇÕES APROPRIAÇÃO MÃO-DE-OBRA</v>
          </cell>
        </row>
        <row r="2544">
          <cell r="S2544" t="str">
            <v>OPERAÇÕES APROPRIAÇÃO MÃO-DE-OBRA</v>
          </cell>
        </row>
        <row r="2545">
          <cell r="S2545" t="str">
            <v>OPERAÇÕES APROPRIAÇÃO MÃO-DE-OBRA</v>
          </cell>
        </row>
        <row r="2546">
          <cell r="S2546" t="str">
            <v>OPERAÇÕES APROPRIAÇÃO MÃO-DE-OBRA</v>
          </cell>
        </row>
        <row r="2547">
          <cell r="S2547" t="str">
            <v>OPERAÇÕES APROPRIAÇÃO MÃO-DE-OBRA</v>
          </cell>
        </row>
        <row r="2548">
          <cell r="S2548" t="str">
            <v>OPERAÇÕES APROPRIAÇÃO MÃO-DE-OBRA</v>
          </cell>
        </row>
        <row r="2549">
          <cell r="S2549" t="str">
            <v>OPERAÇÕES APROPRIAÇÃO MÃO-DE-OBRA</v>
          </cell>
        </row>
        <row r="2550">
          <cell r="S2550" t="str">
            <v>OPERAÇÕES APROPRIAÇÃO MÃO-DE-OBRA</v>
          </cell>
        </row>
        <row r="2551">
          <cell r="S2551" t="str">
            <v>OPERAÇÕES APROPRIAÇÃO MÃO-DE-OBRA</v>
          </cell>
        </row>
        <row r="2552">
          <cell r="S2552" t="str">
            <v>OPERAÇÕES APROPRIAÇÃO MÃO-DE-OBRA</v>
          </cell>
        </row>
        <row r="2553">
          <cell r="S2553" t="str">
            <v>OPERAÇÕES APROPRIAÇÃO MÃO-DE-OBRA</v>
          </cell>
        </row>
        <row r="2554">
          <cell r="S2554" t="str">
            <v>OPERAÇÕES APROPRIAÇÃO MÃO-DE-OBRA</v>
          </cell>
        </row>
        <row r="2555">
          <cell r="S2555" t="str">
            <v>OPERAÇÕES APROPRIAÇÃO MÃO-DE-OBRA</v>
          </cell>
        </row>
        <row r="2556">
          <cell r="S2556" t="str">
            <v>OPERAÇÕES APROPRIAÇÃO MÃO-DE-OBRA</v>
          </cell>
        </row>
        <row r="2557">
          <cell r="S2557" t="str">
            <v>OPERAÇÕES APROPRIAÇÃO MÃO-DE-OBRA</v>
          </cell>
        </row>
        <row r="2558">
          <cell r="S2558" t="str">
            <v>OPERAÇÕES APROPRIAÇÃO MÃO-DE-OBRA</v>
          </cell>
        </row>
        <row r="2559">
          <cell r="S2559" t="str">
            <v>OPERAÇÕES APROPRIAÇÃO MÃO-DE-OBRA</v>
          </cell>
        </row>
        <row r="2560">
          <cell r="S2560" t="str">
            <v>OPERAÇÕES APROPRIAÇÃO MÃO-DE-OBRA</v>
          </cell>
        </row>
        <row r="2561">
          <cell r="S2561" t="str">
            <v>OPERAÇÕES APROPRIAÇÃO MÃO-DE-OBRA</v>
          </cell>
        </row>
        <row r="2562">
          <cell r="S2562" t="str">
            <v>OPERAÇÕES APROPRIAÇÃO MÃO-DE-OBRA</v>
          </cell>
        </row>
        <row r="2563">
          <cell r="S2563" t="str">
            <v>OPERAÇÕES APROPRIAÇÃO MÃO-DE-OBRA</v>
          </cell>
        </row>
        <row r="2564">
          <cell r="S2564" t="str">
            <v>OPERAÇÕES APROPRIAÇÃO MÃO-DE-OBRA</v>
          </cell>
        </row>
        <row r="2565">
          <cell r="S2565" t="str">
            <v>OPERAÇÕES APROPRIAÇÃO MÃO-DE-OBRA</v>
          </cell>
        </row>
        <row r="2566">
          <cell r="S2566" t="str">
            <v>OPERAÇÕES APROPRIAÇÃO MÃO-DE-OBRA</v>
          </cell>
        </row>
        <row r="2567">
          <cell r="S2567" t="str">
            <v>OPERAÇÕES APROPRIAÇÃO MÃO-DE-OBRA</v>
          </cell>
        </row>
        <row r="2568">
          <cell r="S2568" t="str">
            <v>OPERAÇÕES APROPRIAÇÃO MÃO-DE-OBRA</v>
          </cell>
        </row>
        <row r="2569">
          <cell r="S2569" t="str">
            <v>OPERAÇÕES APROPRIAÇÃO MÃO-DE-OBRA</v>
          </cell>
        </row>
        <row r="2570">
          <cell r="S2570" t="str">
            <v>OPERAÇÕES APROPRIAÇÃO MÃO-DE-OBRA</v>
          </cell>
        </row>
        <row r="2571">
          <cell r="S2571" t="str">
            <v>OPERAÇÕES APROPRIAÇÃO MÃO-DE-OBRA</v>
          </cell>
        </row>
        <row r="2572">
          <cell r="S2572" t="str">
            <v>OPERAÇÕES APROPRIAÇÃO MÃO-DE-OBRA</v>
          </cell>
        </row>
        <row r="2573">
          <cell r="S2573" t="str">
            <v>OPERAÇÕES APROPRIAÇÃO MÃO-DE-OBRA</v>
          </cell>
        </row>
        <row r="2574">
          <cell r="S2574" t="str">
            <v>OPERAÇÕES APROPRIAÇÃO MÃO-DE-OBRA</v>
          </cell>
        </row>
        <row r="2575">
          <cell r="S2575" t="str">
            <v>OPERAÇÕES APROPRIAÇÃO MÃO-DE-OBRA</v>
          </cell>
        </row>
        <row r="2576">
          <cell r="S2576" t="str">
            <v>OPERAÇÕES APROPRIAÇÃO MÃO-DE-OBRA</v>
          </cell>
        </row>
        <row r="2577">
          <cell r="S2577" t="str">
            <v>OPERAÇÕES APROPRIAÇÃO MÃO-DE-OBRA</v>
          </cell>
        </row>
        <row r="2578">
          <cell r="S2578" t="str">
            <v>OPERAÇÕES APROPRIAÇÃO MÃO-DE-OBRA</v>
          </cell>
        </row>
        <row r="2579">
          <cell r="S2579" t="str">
            <v>OPERAÇÕES APROPRIAÇÃO MÃO-DE-OBRA</v>
          </cell>
        </row>
        <row r="2580">
          <cell r="S2580" t="str">
            <v>OPERAÇÕES APROPRIAÇÃO MÃO-DE-OBRA</v>
          </cell>
        </row>
        <row r="2581">
          <cell r="S2581" t="str">
            <v>OPERAÇÕES APROPRIAÇÃO MÃO-DE-OBRA</v>
          </cell>
        </row>
        <row r="2582">
          <cell r="S2582" t="str">
            <v>OPERAÇÕES APROPRIAÇÃO MÃO-DE-OBRA</v>
          </cell>
        </row>
        <row r="2583">
          <cell r="S2583" t="str">
            <v>OPERAÇÕES APROPRIAÇÃO MÃO-DE-OBRA</v>
          </cell>
        </row>
        <row r="2584">
          <cell r="S2584" t="str">
            <v>OPERAÇÕES APROPRIAÇÃO MÃO-DE-OBRA</v>
          </cell>
        </row>
        <row r="2585">
          <cell r="S2585" t="str">
            <v>OPERAÇÕES APROPRIAÇÃO MÃO-DE-OBRA</v>
          </cell>
        </row>
        <row r="2586">
          <cell r="S2586" t="str">
            <v>OPERAÇÕES APROPRIAÇÃO MÃO-DE-OBRA</v>
          </cell>
        </row>
        <row r="2587">
          <cell r="S2587" t="str">
            <v>OPERAÇÕES APROPRIAÇÃO MÃO-DE-OBRA</v>
          </cell>
        </row>
        <row r="2588">
          <cell r="S2588" t="str">
            <v>OPERAÇÕES APROPRIAÇÃO MÃO-DE-OBRA</v>
          </cell>
        </row>
        <row r="2589">
          <cell r="S2589" t="str">
            <v>OPERAÇÕES APROPRIAÇÃO MÃO-DE-OBRA</v>
          </cell>
        </row>
        <row r="2590">
          <cell r="S2590" t="str">
            <v>OPERAÇÕES APROPRIAÇÃO MÃO-DE-OBRA</v>
          </cell>
        </row>
        <row r="2591">
          <cell r="S2591" t="str">
            <v>OPERAÇÕES APROPRIAÇÃO MÃO-DE-OBRA</v>
          </cell>
        </row>
        <row r="2592">
          <cell r="S2592" t="str">
            <v>OPERAÇÕES APROPRIAÇÃO MÃO-DE-OBRA</v>
          </cell>
        </row>
        <row r="2593">
          <cell r="S2593" t="str">
            <v>OPERAÇÕES APROPRIAÇÃO MÃO-DE-OBRA</v>
          </cell>
        </row>
        <row r="2594">
          <cell r="S2594" t="str">
            <v>OPERAÇÕES APROPRIAÇÃO MÃO-DE-OBRA</v>
          </cell>
        </row>
        <row r="2595">
          <cell r="S2595" t="str">
            <v>OPERAÇÕES APROPRIAÇÃO MÃO-DE-OBRA</v>
          </cell>
        </row>
        <row r="2596">
          <cell r="S2596" t="str">
            <v>OPERAÇÕES APROPRIAÇÃO MÃO-DE-OBRA</v>
          </cell>
        </row>
        <row r="2597">
          <cell r="S2597" t="str">
            <v>OPERAÇÕES APROPRIAÇÃO MÃO-DE-OBRA</v>
          </cell>
        </row>
        <row r="2598">
          <cell r="S2598" t="str">
            <v>OPERAÇÕES APROPRIAÇÃO MÃO-DE-OBRA</v>
          </cell>
        </row>
        <row r="2599">
          <cell r="S2599" t="str">
            <v>OPERAÇÕES APROPRIAÇÃO MÃO-DE-OBRA</v>
          </cell>
        </row>
        <row r="2600">
          <cell r="S2600" t="str">
            <v>OPERAÇÕES APROPRIAÇÃO MÃO-DE-OBRA</v>
          </cell>
        </row>
        <row r="2601">
          <cell r="S2601" t="str">
            <v>OPERAÇÕES APROPRIAÇÃO MÃO-DE-OBRA</v>
          </cell>
        </row>
        <row r="2602">
          <cell r="S2602" t="str">
            <v>OPERAÇÕES APROPRIAÇÃO MÃO-DE-OBRA</v>
          </cell>
        </row>
        <row r="2603">
          <cell r="S2603" t="str">
            <v>OPERAÇÕES APROPRIAÇÃO MÃO-DE-OBRA</v>
          </cell>
        </row>
        <row r="2604">
          <cell r="S2604" t="str">
            <v>OPERAÇÕES APROPRIAÇÃO MÃO-DE-OBRA</v>
          </cell>
        </row>
        <row r="2605">
          <cell r="S2605" t="str">
            <v>OPERAÇÕES APROPRIAÇÃO MÃO-DE-OBRA</v>
          </cell>
        </row>
        <row r="2606">
          <cell r="S2606" t="str">
            <v>OPERAÇÕES APROPRIAÇÃO MÃO-DE-OBRA</v>
          </cell>
        </row>
        <row r="2607">
          <cell r="S2607" t="str">
            <v>OPERAÇÕES APROPRIAÇÃO MÃO-DE-OBRA</v>
          </cell>
        </row>
        <row r="2608">
          <cell r="S2608" t="str">
            <v>OPERAÇÕES APROPRIAÇÃO MÃO-DE-OBRA</v>
          </cell>
        </row>
        <row r="2609">
          <cell r="S2609" t="str">
            <v>OPERAÇÕES APROPRIAÇÃO MÃO-DE-OBRA</v>
          </cell>
        </row>
        <row r="2610">
          <cell r="S2610" t="str">
            <v>OPERAÇÕES APROPRIAÇÃO MÃO-DE-OBRA</v>
          </cell>
        </row>
        <row r="2611">
          <cell r="S2611" t="str">
            <v>OPERAÇÕES APROPRIAÇÃO MÃO-DE-OBRA</v>
          </cell>
        </row>
        <row r="2612">
          <cell r="S2612" t="str">
            <v>OPERAÇÕES APROPRIAÇÃO MÃO-DE-OBRA</v>
          </cell>
        </row>
        <row r="2613">
          <cell r="S2613" t="str">
            <v>OPERAÇÕES APROPRIAÇÃO MÃO-DE-OBRA</v>
          </cell>
        </row>
        <row r="2614">
          <cell r="S2614" t="str">
            <v>OPERAÇÕES APROPRIAÇÃO MÃO-DE-OBRA</v>
          </cell>
        </row>
        <row r="2615">
          <cell r="S2615" t="str">
            <v>OPERAÇÕES APROPRIAÇÃO MÃO-DE-OBRA</v>
          </cell>
        </row>
        <row r="2616">
          <cell r="S2616" t="str">
            <v>OPERAÇÕES APROPRIAÇÃO MÃO-DE-OBRA</v>
          </cell>
        </row>
        <row r="2617">
          <cell r="S2617" t="str">
            <v>OPERAÇÕES APROPRIAÇÃO MÃO-DE-OBRA</v>
          </cell>
        </row>
        <row r="2618">
          <cell r="S2618" t="str">
            <v>OPERAÇÕES APROPRIAÇÃO MÃO-DE-OBRA</v>
          </cell>
        </row>
        <row r="2619">
          <cell r="S2619" t="str">
            <v>OPERAÇÕES APROPRIAÇÃO MÃO-DE-OBRA</v>
          </cell>
        </row>
        <row r="2620">
          <cell r="S2620" t="str">
            <v>OPERAÇÕES APROPRIAÇÃO MÃO-DE-OBRA</v>
          </cell>
        </row>
        <row r="2621">
          <cell r="S2621" t="str">
            <v>OPERAÇÕES APROPRIAÇÃO MÃO-DE-OBRA</v>
          </cell>
        </row>
        <row r="2622">
          <cell r="S2622" t="str">
            <v>OPERAÇÕES APROPRIAÇÃO MÃO-DE-OBRA</v>
          </cell>
        </row>
        <row r="2623">
          <cell r="S2623" t="str">
            <v>OPERAÇÕES APROPRIAÇÃO MÃO-DE-OBRA</v>
          </cell>
        </row>
        <row r="2624">
          <cell r="S2624" t="str">
            <v>OPERAÇÕES APROPRIAÇÃO MÃO-DE-OBRA</v>
          </cell>
        </row>
        <row r="2625">
          <cell r="S2625" t="str">
            <v>OPERAÇÕES APROPRIAÇÃO MÃO-DE-OBRA</v>
          </cell>
        </row>
        <row r="2626">
          <cell r="S2626" t="str">
            <v>OPERAÇÕES APROPRIAÇÃO MÃO-DE-OBRA</v>
          </cell>
        </row>
        <row r="2627">
          <cell r="S2627" t="str">
            <v>OPERAÇÕES APROPRIAÇÃO MÃO-DE-OBRA</v>
          </cell>
        </row>
        <row r="2628">
          <cell r="S2628" t="str">
            <v>OPERAÇÕES APROPRIAÇÃO MÃO-DE-OBRA</v>
          </cell>
        </row>
        <row r="2629">
          <cell r="S2629" t="str">
            <v>OPERAÇÕES APROPRIAÇÃO MÃO-DE-OBRA</v>
          </cell>
        </row>
        <row r="2630">
          <cell r="S2630" t="str">
            <v>OPERAÇÕES APROPRIAÇÃO MÃO-DE-OBRA</v>
          </cell>
        </row>
        <row r="2631">
          <cell r="S2631" t="str">
            <v>OPERAÇÕES APROPRIAÇÃO MÃO-DE-OBRA</v>
          </cell>
        </row>
        <row r="2632">
          <cell r="S2632" t="str">
            <v>OPERAÇÕES APROPRIAÇÃO MÃO-DE-OBRA</v>
          </cell>
        </row>
        <row r="2633">
          <cell r="S2633" t="str">
            <v>OPERAÇÕES APROPRIAÇÃO MÃO-DE-OBRA</v>
          </cell>
        </row>
        <row r="2634">
          <cell r="S2634" t="str">
            <v>OPERAÇÕES APROPRIAÇÃO MÃO-DE-OBRA</v>
          </cell>
        </row>
        <row r="2635">
          <cell r="S2635" t="str">
            <v>OPERAÇÕES APROPRIAÇÃO MÃO-DE-OBRA</v>
          </cell>
        </row>
        <row r="2636">
          <cell r="S2636" t="str">
            <v>OPERAÇÕES APROPRIAÇÃO MÃO-DE-OBRA</v>
          </cell>
        </row>
        <row r="2637">
          <cell r="S2637" t="str">
            <v>OPERAÇÕES APROPRIAÇÃO MÃO-DE-OBRA</v>
          </cell>
        </row>
        <row r="2638">
          <cell r="S2638" t="str">
            <v>OPERAÇÕES APROPRIAÇÃO MÃO-DE-OBRA</v>
          </cell>
        </row>
        <row r="2639">
          <cell r="S2639" t="str">
            <v>OPERAÇÕES APROPRIAÇÃO MÃO-DE-OBRA</v>
          </cell>
        </row>
        <row r="2640">
          <cell r="S2640" t="str">
            <v>OPERAÇÕES APROPRIAÇÃO MÃO-DE-OBRA</v>
          </cell>
        </row>
        <row r="2641">
          <cell r="S2641" t="str">
            <v>OPERAÇÕES APROPRIAÇÃO MÃO-DE-OBRA</v>
          </cell>
        </row>
        <row r="2642">
          <cell r="S2642" t="str">
            <v>OPERAÇÕES APROPRIAÇÃO MÃO-DE-OBRA</v>
          </cell>
        </row>
        <row r="2643">
          <cell r="S2643" t="str">
            <v>OPERAÇÕES APROPRIAÇÃO MÃO-DE-OBRA</v>
          </cell>
        </row>
        <row r="2644">
          <cell r="S2644" t="str">
            <v>OPERAÇÕES APROPRIAÇÃO MÃO-DE-OBRA</v>
          </cell>
        </row>
        <row r="2645">
          <cell r="S2645" t="str">
            <v>OPERAÇÕES APROPRIAÇÃO MÃO-DE-OBRA</v>
          </cell>
        </row>
        <row r="2646">
          <cell r="S2646" t="str">
            <v>OPERAÇÕES APROPRIAÇÃO MÃO-DE-OBRA</v>
          </cell>
        </row>
        <row r="2647">
          <cell r="S2647" t="str">
            <v>OPERAÇÕES APROPRIAÇÃO MÃO-DE-OBRA</v>
          </cell>
        </row>
        <row r="2648">
          <cell r="S2648" t="str">
            <v>OPERAÇÕES APROPRIAÇÃO MÃO-DE-OBRA</v>
          </cell>
        </row>
        <row r="2649">
          <cell r="S2649" t="str">
            <v>OPERAÇÕES APROPRIAÇÃO MÃO-DE-OBRA</v>
          </cell>
        </row>
        <row r="2650">
          <cell r="S2650" t="str">
            <v>OPERAÇÕES APROPRIAÇÃO MÃO-DE-OBRA</v>
          </cell>
        </row>
        <row r="2651">
          <cell r="S2651" t="str">
            <v>OPERAÇÕES APROPRIAÇÃO MÃO-DE-OBRA</v>
          </cell>
        </row>
        <row r="2652">
          <cell r="S2652" t="str">
            <v>OPERAÇÕES APROPRIAÇÃO MÃO-DE-OBRA</v>
          </cell>
        </row>
        <row r="2653">
          <cell r="S2653" t="str">
            <v>OPERAÇÕES APROPRIAÇÃO MÃO-DE-OBRA</v>
          </cell>
        </row>
        <row r="2654">
          <cell r="S2654" t="str">
            <v>OPERAÇÕES APROPRIAÇÃO MÃO-DE-OBRA</v>
          </cell>
        </row>
        <row r="2655">
          <cell r="S2655" t="str">
            <v>OPERAÇÕES APROPRIAÇÃO MÃO-DE-OBRA</v>
          </cell>
        </row>
        <row r="2656">
          <cell r="S2656" t="str">
            <v>OPERAÇÕES APROPRIAÇÃO MÃO-DE-OBRA</v>
          </cell>
        </row>
        <row r="2657">
          <cell r="S2657" t="str">
            <v>OPERAÇÕES APROPRIAÇÃO MÃO-DE-OBRA</v>
          </cell>
        </row>
        <row r="2658">
          <cell r="S2658" t="str">
            <v>OPERAÇÕES APROPRIAÇÃO MÃO-DE-OBRA</v>
          </cell>
        </row>
        <row r="2659">
          <cell r="S2659" t="str">
            <v>OPERAÇÕES APROPRIAÇÃO MÃO-DE-OBRA</v>
          </cell>
        </row>
        <row r="2660">
          <cell r="S2660" t="str">
            <v>OPERAÇÕES APROPRIAÇÃO MÃO-DE-OBRA</v>
          </cell>
        </row>
        <row r="2661">
          <cell r="S2661" t="str">
            <v>OPERAÇÕES APROPRIAÇÃO MÃO-DE-OBRA</v>
          </cell>
        </row>
        <row r="2662">
          <cell r="S2662" t="str">
            <v>OPERAÇÕES APROPRIAÇÃO MÃO-DE-OBRA</v>
          </cell>
        </row>
        <row r="2663">
          <cell r="S2663" t="str">
            <v>OPERAÇÕES APROPRIAÇÃO MÃO-DE-OBRA</v>
          </cell>
        </row>
        <row r="2664">
          <cell r="S2664" t="str">
            <v>OPERAÇÕES APROPRIAÇÃO MÃO-DE-OBRA</v>
          </cell>
        </row>
        <row r="2665">
          <cell r="S2665" t="str">
            <v>OPERAÇÕES APROPRIAÇÃO MÃO-DE-OBRA</v>
          </cell>
        </row>
        <row r="2666">
          <cell r="S2666" t="str">
            <v>OPERAÇÕES APROPRIAÇÃO MÃO-DE-OBRA</v>
          </cell>
        </row>
        <row r="2667">
          <cell r="S2667" t="str">
            <v>OPERAÇÕES APROPRIAÇÃO MÃO-DE-OBRA</v>
          </cell>
        </row>
        <row r="2668">
          <cell r="S2668" t="str">
            <v>OPERAÇÕES APROPRIAÇÃO MÃO-DE-OBRA</v>
          </cell>
        </row>
        <row r="2669">
          <cell r="S2669" t="str">
            <v>OPERAÇÕES APROPRIAÇÃO MÃO-DE-OBRA</v>
          </cell>
        </row>
        <row r="2670">
          <cell r="S2670" t="str">
            <v>OPERAÇÕES APROPRIAÇÃO MÃO-DE-OBRA</v>
          </cell>
        </row>
        <row r="2671">
          <cell r="S2671" t="str">
            <v>OPERAÇÕES APROPRIAÇÃO MÃO-DE-OBRA</v>
          </cell>
        </row>
        <row r="2672">
          <cell r="S2672" t="str">
            <v>OPERAÇÕES APROPRIAÇÃO MÃO-DE-OBRA</v>
          </cell>
        </row>
        <row r="2673">
          <cell r="S2673" t="str">
            <v>OPERAÇÕES APROPRIAÇÃO MÃO-DE-OBRA</v>
          </cell>
        </row>
        <row r="2674">
          <cell r="S2674" t="str">
            <v>OPERAÇÕES APROPRIAÇÃO MÃO-DE-OBRA</v>
          </cell>
        </row>
        <row r="2675">
          <cell r="S2675" t="str">
            <v>OPERAÇÕES APROPRIAÇÃO MÃO-DE-OBRA</v>
          </cell>
        </row>
        <row r="2676">
          <cell r="S2676" t="str">
            <v>OPERAÇÕES APROPRIAÇÃO MÃO-DE-OBRA</v>
          </cell>
        </row>
        <row r="2677">
          <cell r="S2677" t="str">
            <v>OPERAÇÕES APROPRIAÇÃO MÃO-DE-OBRA</v>
          </cell>
        </row>
        <row r="2678">
          <cell r="S2678" t="str">
            <v>OPERAÇÕES APROPRIAÇÃO MÃO-DE-OBRA</v>
          </cell>
        </row>
        <row r="2679">
          <cell r="S2679" t="str">
            <v>OPERAÇÕES APROPRIAÇÃO MÃO-DE-OBRA</v>
          </cell>
        </row>
        <row r="2680">
          <cell r="S2680" t="str">
            <v>OPERAÇÕES APROPRIAÇÃO MÃO-DE-OBRA</v>
          </cell>
        </row>
        <row r="2681">
          <cell r="S2681" t="str">
            <v>OPERAÇÕES APROPRIAÇÃO MÃO-DE-OBRA</v>
          </cell>
        </row>
        <row r="2682">
          <cell r="S2682" t="str">
            <v>OPERAÇÕES APROPRIAÇÃO MÃO-DE-OBRA</v>
          </cell>
        </row>
        <row r="2683">
          <cell r="S2683" t="str">
            <v>OPERAÇÕES APROPRIAÇÃO MÃO-DE-OBRA</v>
          </cell>
        </row>
        <row r="2684">
          <cell r="S2684" t="str">
            <v>OPERAÇÕES APROPRIAÇÃO MÃO-DE-OBRA</v>
          </cell>
        </row>
        <row r="2685">
          <cell r="S2685" t="str">
            <v>OPERAÇÕES APROPRIAÇÃO MÃO-DE-OBRA</v>
          </cell>
        </row>
        <row r="2686">
          <cell r="S2686" t="str">
            <v>OPERAÇÕES APROPRIAÇÃO MÃO-DE-OBRA</v>
          </cell>
        </row>
        <row r="2687">
          <cell r="S2687" t="str">
            <v>OPERAÇÕES APROPRIAÇÃO MÃO-DE-OBRA</v>
          </cell>
        </row>
        <row r="2688">
          <cell r="S2688" t="str">
            <v>OPERAÇÕES APROPRIAÇÃO MÃO-DE-OBRA</v>
          </cell>
        </row>
        <row r="2689">
          <cell r="S2689" t="str">
            <v>OPERAÇÕES APROPRIAÇÃO MÃO-DE-OBRA</v>
          </cell>
        </row>
        <row r="2690">
          <cell r="S2690" t="str">
            <v>OPERAÇÕES APROPRIAÇÃO MÃO-DE-OBRA</v>
          </cell>
        </row>
        <row r="2691">
          <cell r="S2691" t="str">
            <v>OPERAÇÕES APROPRIAÇÃO MÃO-DE-OBRA</v>
          </cell>
        </row>
        <row r="2692">
          <cell r="S2692" t="str">
            <v>OPERAÇÕES APROPRIAÇÃO MÃO-DE-OBRA</v>
          </cell>
        </row>
        <row r="2693">
          <cell r="S2693" t="str">
            <v>OPERAÇÕES APROPRIAÇÃO MÃO-DE-OBRA</v>
          </cell>
        </row>
        <row r="2694">
          <cell r="S2694" t="str">
            <v>OPERAÇÕES APROPRIAÇÃO MÃO-DE-OBRA</v>
          </cell>
        </row>
        <row r="2695">
          <cell r="S2695" t="str">
            <v>OPERAÇÕES APROPRIAÇÃO MÃO-DE-OBRA</v>
          </cell>
        </row>
        <row r="2696">
          <cell r="S2696" t="str">
            <v>OPERAÇÕES APROPRIAÇÃO MÃO-DE-OBRA</v>
          </cell>
        </row>
        <row r="2697">
          <cell r="S2697" t="str">
            <v>OPERAÇÕES APROPRIAÇÃO MÃO-DE-OBRA</v>
          </cell>
        </row>
        <row r="2698">
          <cell r="S2698" t="str">
            <v>OPERAÇÕES APROPRIAÇÃO MÃO-DE-OBRA</v>
          </cell>
        </row>
        <row r="2699">
          <cell r="S2699" t="str">
            <v>OPERAÇÕES APROPRIAÇÃO MÃO-DE-OBRA</v>
          </cell>
        </row>
        <row r="2700">
          <cell r="S2700" t="str">
            <v>OPERAÇÕES APROPRIAÇÃO MÃO-DE-OBRA</v>
          </cell>
        </row>
        <row r="2701">
          <cell r="S2701" t="str">
            <v>OPERAÇÕES APROPRIAÇÃO MÃO-DE-OBRA</v>
          </cell>
        </row>
        <row r="2702">
          <cell r="S2702" t="str">
            <v>OPERAÇÕES APROPRIAÇÃO MÃO-DE-OBRA</v>
          </cell>
        </row>
        <row r="2703">
          <cell r="S2703" t="str">
            <v>OPERAÇÕES APROPRIAÇÃO MÃO-DE-OBRA</v>
          </cell>
        </row>
        <row r="2704">
          <cell r="S2704" t="str">
            <v>OPERAÇÕES APROPRIAÇÃO MÃO-DE-OBRA</v>
          </cell>
        </row>
        <row r="2705">
          <cell r="S2705" t="str">
            <v>OPERAÇÕES APROPRIAÇÃO MÃO-DE-OBRA</v>
          </cell>
        </row>
        <row r="2706">
          <cell r="S2706" t="str">
            <v>OPERAÇÕES APROPRIAÇÃO MÃO-DE-OBRA</v>
          </cell>
        </row>
        <row r="2707">
          <cell r="S2707" t="str">
            <v>OPERAÇÕES APROPRIAÇÃO MÃO-DE-OBRA</v>
          </cell>
        </row>
        <row r="2708">
          <cell r="S2708" t="str">
            <v>OPERAÇÕES APROPRIAÇÃO MÃO-DE-OBRA</v>
          </cell>
        </row>
        <row r="2709">
          <cell r="S2709" t="str">
            <v>OPERAÇÕES APROPRIAÇÃO MÃO-DE-OBRA</v>
          </cell>
        </row>
        <row r="2710">
          <cell r="S2710" t="str">
            <v>OPERAÇÕES APROPRIAÇÃO MÃO-DE-OBRA</v>
          </cell>
        </row>
        <row r="2711">
          <cell r="S2711" t="str">
            <v>OPERAÇÕES APROPRIAÇÃO MÃO-DE-OBRA</v>
          </cell>
        </row>
        <row r="2712">
          <cell r="S2712" t="str">
            <v>OPERAÇÕES APROPRIAÇÃO MÃO-DE-OBRA</v>
          </cell>
        </row>
        <row r="2713">
          <cell r="S2713" t="str">
            <v>OPERAÇÕES APROPRIAÇÃO MÃO-DE-OBRA</v>
          </cell>
        </row>
        <row r="2714">
          <cell r="S2714" t="str">
            <v>OPERAÇÕES APROPRIAÇÃO MÃO-DE-OBRA</v>
          </cell>
        </row>
        <row r="2715">
          <cell r="S2715" t="str">
            <v>OPERAÇÕES APROPRIAÇÃO MÃO-DE-OBRA</v>
          </cell>
        </row>
        <row r="2716">
          <cell r="S2716" t="str">
            <v>OPERAÇÕES APROPRIAÇÃO MÃO-DE-OBRA</v>
          </cell>
        </row>
        <row r="2717">
          <cell r="S2717" t="str">
            <v>OPERAÇÕES APROPRIAÇÃO MÃO-DE-OBRA</v>
          </cell>
        </row>
        <row r="2718">
          <cell r="S2718" t="str">
            <v>OPERAÇÕES APROPRIAÇÃO MÃO-DE-OBRA</v>
          </cell>
        </row>
        <row r="2719">
          <cell r="S2719" t="str">
            <v>OPERAÇÕES APROPRIAÇÃO MÃO-DE-OBRA</v>
          </cell>
        </row>
        <row r="2720">
          <cell r="S2720" t="str">
            <v>OPERAÇÕES APROPRIAÇÃO MÃO-DE-OBRA</v>
          </cell>
        </row>
        <row r="2721">
          <cell r="S2721" t="str">
            <v>OPERAÇÕES APROPRIAÇÃO MÃO-DE-OBRA</v>
          </cell>
        </row>
        <row r="2722">
          <cell r="S2722" t="str">
            <v>OPERAÇÕES APROPRIAÇÃO MÃO-DE-OBRA</v>
          </cell>
        </row>
        <row r="2723">
          <cell r="S2723" t="str">
            <v>OPERAÇÕES APROPRIAÇÃO MÃO-DE-OBRA</v>
          </cell>
        </row>
        <row r="2724">
          <cell r="S2724" t="str">
            <v>OPERAÇÕES APROPRIAÇÃO MÃO-DE-OBRA</v>
          </cell>
        </row>
        <row r="2725">
          <cell r="S2725" t="str">
            <v>OPERAÇÕES APROPRIAÇÃO MÃO-DE-OBRA</v>
          </cell>
        </row>
        <row r="2726">
          <cell r="S2726" t="str">
            <v>OPERAÇÕES APROPRIAÇÃO MÃO-DE-OBRA</v>
          </cell>
        </row>
        <row r="2727">
          <cell r="S2727" t="str">
            <v>OPERAÇÕES APROPRIAÇÃO MÃO-DE-OBRA</v>
          </cell>
        </row>
        <row r="2728">
          <cell r="S2728" t="str">
            <v>OPERAÇÕES APROPRIAÇÃO MÃO-DE-OBRA</v>
          </cell>
        </row>
        <row r="2729">
          <cell r="S2729" t="str">
            <v>OPERAÇÕES APROPRIAÇÃO MÃO-DE-OBRA</v>
          </cell>
        </row>
        <row r="2730">
          <cell r="S2730" t="str">
            <v>OPERAÇÕES APROPRIAÇÃO MÃO-DE-OBRA</v>
          </cell>
        </row>
        <row r="2731">
          <cell r="S2731" t="str">
            <v>OPERAÇÕES APROPRIAÇÃO MÃO-DE-OBRA</v>
          </cell>
        </row>
        <row r="2732">
          <cell r="S2732" t="str">
            <v>OPERAÇÕES APROPRIAÇÃO MÃO-DE-OBRA</v>
          </cell>
        </row>
        <row r="2733">
          <cell r="S2733" t="str">
            <v>OPERAÇÕES APROPRIAÇÃO MÃO-DE-OBRA</v>
          </cell>
        </row>
        <row r="2734">
          <cell r="S2734" t="str">
            <v>OPERAÇÕES APROPRIAÇÃO MÃO-DE-OBRA</v>
          </cell>
        </row>
        <row r="2735">
          <cell r="S2735" t="str">
            <v>OPERAÇÕES APROPRIAÇÃO MÃO-DE-OBRA</v>
          </cell>
        </row>
        <row r="2736">
          <cell r="S2736" t="str">
            <v>OPERAÇÕES APROPRIAÇÃO MÃO-DE-OBRA</v>
          </cell>
        </row>
        <row r="2737">
          <cell r="S2737" t="str">
            <v>OPERAÇÕES APROPRIAÇÃO MÃO-DE-OBRA</v>
          </cell>
        </row>
        <row r="2738">
          <cell r="S2738" t="str">
            <v>OPERAÇÕES APROPRIAÇÃO MÃO-DE-OBRA</v>
          </cell>
        </row>
        <row r="2739">
          <cell r="S2739" t="str">
            <v>OPERAÇÕES APROPRIAÇÃO MÃO-DE-OBRA</v>
          </cell>
        </row>
        <row r="2740">
          <cell r="S2740" t="str">
            <v>OPERAÇÕES APROPRIAÇÃO MÃO-DE-OBRA</v>
          </cell>
        </row>
        <row r="2741">
          <cell r="S2741" t="str">
            <v>OPERAÇÕES APROPRIAÇÃO MÃO-DE-OBRA</v>
          </cell>
        </row>
        <row r="2742">
          <cell r="S2742" t="str">
            <v>OPERAÇÕES APROPRIAÇÃO MÃO-DE-OBRA</v>
          </cell>
        </row>
        <row r="2743">
          <cell r="S2743" t="str">
            <v>OPERAÇÕES APROPRIAÇÃO MÃO-DE-OBRA</v>
          </cell>
        </row>
        <row r="2744">
          <cell r="S2744" t="str">
            <v>OPERAÇÕES APROPRIAÇÃO MÃO-DE-OBRA</v>
          </cell>
        </row>
        <row r="2745">
          <cell r="S2745" t="str">
            <v>OPERAÇÕES APROPRIAÇÃO MÃO-DE-OBRA</v>
          </cell>
        </row>
        <row r="2746">
          <cell r="S2746" t="str">
            <v>OPERAÇÕES APROPRIAÇÃO MÃO-DE-OBRA</v>
          </cell>
        </row>
        <row r="2747">
          <cell r="S2747" t="str">
            <v>OPERAÇÕES APROPRIAÇÃO MÃO-DE-OBRA</v>
          </cell>
        </row>
        <row r="2748">
          <cell r="S2748" t="str">
            <v>OPERAÇÕES APROPRIAÇÃO MÃO-DE-OBRA</v>
          </cell>
        </row>
        <row r="2749">
          <cell r="S2749" t="str">
            <v>OPERAÇÕES APROPRIAÇÃO MÃO-DE-OBRA</v>
          </cell>
        </row>
        <row r="2750">
          <cell r="S2750" t="str">
            <v>OPERAÇÕES APROPRIAÇÃO MÃO-DE-OBRA</v>
          </cell>
        </row>
        <row r="2751">
          <cell r="S2751" t="str">
            <v>OPERAÇÕES APROPRIAÇÃO MÃO-DE-OBRA</v>
          </cell>
        </row>
        <row r="2752">
          <cell r="S2752" t="str">
            <v>OPERAÇÕES APROPRIAÇÃO MÃO-DE-OBRA</v>
          </cell>
        </row>
        <row r="2753">
          <cell r="S2753" t="str">
            <v>OPERAÇÕES APROPRIAÇÃO MÃO-DE-OBRA</v>
          </cell>
        </row>
        <row r="2754">
          <cell r="S2754" t="str">
            <v>OPERAÇÕES APROPRIAÇÃO MÃO-DE-OBRA</v>
          </cell>
        </row>
        <row r="2755">
          <cell r="S2755" t="str">
            <v>OPERAÇÕES APROPRIAÇÃO MÃO-DE-OBRA</v>
          </cell>
        </row>
        <row r="2756">
          <cell r="S2756" t="str">
            <v>OPERAÇÕES APROPRIAÇÃO MÃO-DE-OBRA</v>
          </cell>
        </row>
        <row r="2757">
          <cell r="S2757" t="str">
            <v>OPERAÇÕES APROPRIAÇÃO MÃO-DE-OBRA</v>
          </cell>
        </row>
        <row r="2758">
          <cell r="S2758" t="str">
            <v>OPERAÇÕES APROPRIAÇÃO MÃO-DE-OBRA</v>
          </cell>
        </row>
        <row r="2759">
          <cell r="S2759" t="str">
            <v>OPERAÇÕES APROPRIAÇÃO MÃO-DE-OBRA</v>
          </cell>
        </row>
        <row r="2760">
          <cell r="S2760" t="str">
            <v>OPERAÇÕES APROPRIAÇÃO MÃO-DE-OBRA</v>
          </cell>
        </row>
        <row r="2761">
          <cell r="S2761" t="str">
            <v>OPERAÇÕES APROPRIAÇÃO MÃO-DE-OBRA</v>
          </cell>
        </row>
        <row r="2762">
          <cell r="S2762" t="str">
            <v>OPERAÇÕES APROPRIAÇÃO MÃO-DE-OBRA</v>
          </cell>
        </row>
        <row r="2763">
          <cell r="S2763" t="str">
            <v>OPERAÇÕES APROPRIAÇÃO MÃO-DE-OBRA</v>
          </cell>
        </row>
        <row r="2764">
          <cell r="S2764" t="str">
            <v>OPERAÇÕES APROPRIAÇÃO MÃO-DE-OBRA</v>
          </cell>
        </row>
        <row r="2765">
          <cell r="S2765" t="str">
            <v>OPERAÇÕES APROPRIAÇÃO MÃO-DE-OBRA</v>
          </cell>
        </row>
        <row r="2766">
          <cell r="S2766" t="str">
            <v>OPERAÇÕES APROPRIAÇÃO MÃO-DE-OBRA</v>
          </cell>
        </row>
        <row r="2767">
          <cell r="S2767" t="str">
            <v>OPERAÇÕES APROPRIAÇÃO MÃO-DE-OBRA</v>
          </cell>
        </row>
        <row r="2768">
          <cell r="S2768" t="str">
            <v>OPERAÇÕES APROPRIAÇÃO MÃO-DE-OBRA</v>
          </cell>
        </row>
        <row r="2769">
          <cell r="S2769" t="str">
            <v>OPERAÇÕES APROPRIAÇÃO MÃO-DE-OBRA</v>
          </cell>
        </row>
        <row r="2770">
          <cell r="S2770" t="str">
            <v>OPERAÇÕES APROPRIAÇÃO MÃO-DE-OBRA</v>
          </cell>
        </row>
        <row r="2771">
          <cell r="S2771" t="str">
            <v>OPERAÇÕES APROPRIAÇÃO MÃO-DE-OBRA</v>
          </cell>
        </row>
        <row r="2772">
          <cell r="S2772" t="str">
            <v>OPERAÇÕES APROPRIAÇÃO MÃO-DE-OBRA</v>
          </cell>
        </row>
        <row r="2773">
          <cell r="S2773" t="str">
            <v>OPERAÇÕES APROPRIAÇÃO MÃO-DE-OBRA</v>
          </cell>
        </row>
        <row r="2774">
          <cell r="S2774" t="str">
            <v>OPERAÇÕES APROPRIAÇÃO MÃO-DE-OBRA</v>
          </cell>
        </row>
        <row r="2775">
          <cell r="S2775" t="str">
            <v>OPERAÇÕES APROPRIAÇÃO MÃO-DE-OBRA</v>
          </cell>
        </row>
        <row r="2776">
          <cell r="S2776" t="str">
            <v>OPERAÇÕES APROPRIAÇÃO MÃO-DE-OBRA</v>
          </cell>
        </row>
        <row r="2777">
          <cell r="S2777" t="str">
            <v>OPERAÇÕES APROPRIAÇÃO MÃO-DE-OBRA</v>
          </cell>
        </row>
        <row r="2778">
          <cell r="S2778" t="str">
            <v>OPERAÇÕES APROPRIAÇÃO MÃO-DE-OBRA</v>
          </cell>
        </row>
        <row r="2779">
          <cell r="S2779" t="str">
            <v>OPERAÇÕES APROPRIAÇÃO MÃO-DE-OBRA</v>
          </cell>
        </row>
        <row r="2780">
          <cell r="S2780" t="str">
            <v>OPERAÇÕES APROPRIAÇÃO MÃO-DE-OBRA</v>
          </cell>
        </row>
        <row r="2781">
          <cell r="S2781" t="str">
            <v>OPERAÇÕES APROPRIAÇÃO MÃO-DE-OBRA</v>
          </cell>
        </row>
        <row r="2782">
          <cell r="S2782" t="str">
            <v>OPERAÇÕES APROPRIAÇÃO MÃO-DE-OBRA</v>
          </cell>
        </row>
        <row r="2783">
          <cell r="S2783" t="str">
            <v>OPERAÇÕES APROPRIAÇÃO MÃO-DE-OBRA</v>
          </cell>
        </row>
        <row r="2784">
          <cell r="S2784" t="str">
            <v>OPERAÇÕES APROPRIAÇÃO MÃO-DE-OBRA</v>
          </cell>
        </row>
        <row r="2785">
          <cell r="S2785" t="str">
            <v>OPERAÇÕES APROPRIAÇÃO MÃO-DE-OBRA</v>
          </cell>
        </row>
        <row r="2786">
          <cell r="S2786" t="str">
            <v>OPERAÇÕES APROPRIAÇÃO MÃO-DE-OBRA</v>
          </cell>
        </row>
        <row r="2787">
          <cell r="S2787" t="str">
            <v>OPERAÇÕES APROPRIAÇÃO MÃO-DE-OBRA</v>
          </cell>
        </row>
        <row r="2788">
          <cell r="S2788" t="str">
            <v>OPERAÇÕES APROPRIAÇÃO MÃO-DE-OBRA</v>
          </cell>
        </row>
        <row r="2789">
          <cell r="S2789" t="str">
            <v>OPERAÇÕES APROPRIAÇÃO MÃO-DE-OBRA</v>
          </cell>
        </row>
        <row r="2790">
          <cell r="S2790" t="str">
            <v>OPERAÇÕES APROPRIAÇÃO MÃO-DE-OBRA</v>
          </cell>
        </row>
        <row r="2791">
          <cell r="S2791" t="str">
            <v>OPERAÇÕES APROPRIAÇÃO MÃO-DE-OBRA</v>
          </cell>
        </row>
        <row r="2792">
          <cell r="S2792" t="str">
            <v>OPERAÇÕES APROPRIAÇÃO MÃO-DE-OBRA</v>
          </cell>
        </row>
        <row r="2793">
          <cell r="S2793" t="str">
            <v>OPERAÇÕES APROPRIAÇÃO MÃO-DE-OBRA</v>
          </cell>
        </row>
        <row r="2794">
          <cell r="S2794" t="str">
            <v>OPERAÇÕES APROPRIAÇÃO MÃO-DE-OBRA</v>
          </cell>
        </row>
        <row r="2795">
          <cell r="S2795" t="str">
            <v>OPERAÇÕES APROPRIAÇÃO MÃO-DE-OBRA</v>
          </cell>
        </row>
        <row r="2796">
          <cell r="S2796" t="str">
            <v>OPERAÇÕES APROPRIAÇÃO MÃO-DE-OBRA</v>
          </cell>
        </row>
        <row r="2797">
          <cell r="S2797" t="str">
            <v>OPERAÇÕES APROPRIAÇÃO MÃO-DE-OBRA</v>
          </cell>
        </row>
        <row r="2798">
          <cell r="S2798" t="str">
            <v>OPERAÇÕES APROPRIAÇÃO MÃO-DE-OBRA</v>
          </cell>
        </row>
        <row r="2799">
          <cell r="S2799" t="str">
            <v>OPERAÇÕES APROPRIAÇÃO MÃO-DE-OBRA</v>
          </cell>
        </row>
        <row r="2800">
          <cell r="S2800" t="str">
            <v>OPERAÇÕES APROPRIAÇÃO MÃO-DE-OBRA</v>
          </cell>
        </row>
        <row r="2801">
          <cell r="S2801" t="str">
            <v>OPERAÇÕES APROPRIAÇÃO MÃO-DE-OBRA</v>
          </cell>
        </row>
        <row r="2802">
          <cell r="S2802" t="str">
            <v>OPERAÇÕES APROPRIAÇÃO MÃO-DE-OBRA</v>
          </cell>
        </row>
        <row r="2803">
          <cell r="S2803" t="str">
            <v>OPERAÇÕES APROPRIAÇÃO MÃO-DE-OBRA</v>
          </cell>
        </row>
        <row r="2804">
          <cell r="S2804" t="str">
            <v>OPERAÇÕES APROPRIAÇÃO MÃO-DE-OBRA</v>
          </cell>
        </row>
        <row r="2805">
          <cell r="S2805" t="str">
            <v>OPERAÇÕES APROPRIAÇÃO MÃO-DE-OBRA</v>
          </cell>
        </row>
        <row r="2806">
          <cell r="S2806" t="str">
            <v>OPERAÇÕES APROPRIAÇÃO MÃO-DE-OBRA</v>
          </cell>
        </row>
        <row r="2807">
          <cell r="S2807" t="str">
            <v>OPERAÇÕES APROPRIAÇÃO MÃO-DE-OBRA</v>
          </cell>
        </row>
        <row r="2808">
          <cell r="S2808" t="str">
            <v>OPERAÇÕES APROPRIAÇÃO MÃO-DE-OBRA</v>
          </cell>
        </row>
        <row r="2809">
          <cell r="S2809" t="str">
            <v>OPERAÇÕES APROPRIAÇÃO MÃO-DE-OBRA</v>
          </cell>
        </row>
        <row r="2810">
          <cell r="S2810" t="str">
            <v>OPERAÇÕES APROPRIAÇÃO MÃO-DE-OBRA</v>
          </cell>
        </row>
        <row r="2811">
          <cell r="S2811" t="str">
            <v>OPERAÇÕES APROPRIAÇÃO MÃO-DE-OBRA</v>
          </cell>
        </row>
        <row r="2812">
          <cell r="S2812" t="str">
            <v>OPERAÇÕES APROPRIAÇÃO MÃO-DE-OBRA</v>
          </cell>
        </row>
        <row r="2813">
          <cell r="S2813" t="str">
            <v>OPERAÇÕES APROPRIAÇÃO MÃO-DE-OBRA</v>
          </cell>
        </row>
        <row r="2814">
          <cell r="S2814" t="str">
            <v>OPERAÇÕES APROPRIAÇÃO MÃO-DE-OBRA</v>
          </cell>
        </row>
        <row r="2815">
          <cell r="S2815" t="str">
            <v>OPERAÇÕES APROPRIAÇÃO MÃO-DE-OBRA</v>
          </cell>
        </row>
        <row r="2816">
          <cell r="S2816" t="str">
            <v>OPERAÇÕES APROPRIAÇÃO MÃO-DE-OBRA</v>
          </cell>
        </row>
        <row r="2817">
          <cell r="S2817" t="str">
            <v>OPERAÇÕES APROPRIAÇÃO MÃO-DE-OBRA</v>
          </cell>
        </row>
        <row r="2818">
          <cell r="S2818" t="str">
            <v>OPERAÇÕES APROPRIAÇÃO MÃO-DE-OBRA</v>
          </cell>
        </row>
        <row r="2819">
          <cell r="S2819" t="str">
            <v>OPERAÇÕES APROPRIAÇÃO MÃO-DE-OBRA</v>
          </cell>
        </row>
        <row r="2820">
          <cell r="S2820" t="str">
            <v>OPERAÇÕES APROPRIAÇÃO MÃO-DE-OBRA</v>
          </cell>
        </row>
        <row r="2821">
          <cell r="S2821" t="str">
            <v>OPERAÇÕES APROPRIAÇÃO MÃO-DE-OBRA</v>
          </cell>
        </row>
        <row r="2822">
          <cell r="S2822" t="str">
            <v>OPERAÇÕES APROPRIAÇÃO MÃO-DE-OBRA</v>
          </cell>
        </row>
        <row r="2823">
          <cell r="S2823" t="str">
            <v>OPERAÇÕES APROPRIAÇÃO MÃO-DE-OBRA</v>
          </cell>
        </row>
        <row r="2824">
          <cell r="S2824" t="str">
            <v>OPERAÇÕES APROPRIAÇÃO MÃO-DE-OBRA</v>
          </cell>
        </row>
        <row r="2825">
          <cell r="S2825" t="str">
            <v>OPERAÇÕES APROPRIAÇÃO MÃO-DE-OBRA</v>
          </cell>
        </row>
        <row r="2826">
          <cell r="S2826" t="str">
            <v>OPERAÇÕES APROPRIAÇÃO MÃO-DE-OBRA</v>
          </cell>
        </row>
        <row r="2827">
          <cell r="S2827" t="str">
            <v>OPERAÇÕES APROPRIAÇÃO MÃO-DE-OBRA</v>
          </cell>
        </row>
        <row r="2828">
          <cell r="S2828" t="str">
            <v>OPERAÇÕES APROPRIAÇÃO MÃO-DE-OBRA</v>
          </cell>
        </row>
        <row r="2829">
          <cell r="S2829" t="str">
            <v>OPERAÇÕES APROPRIAÇÃO MÃO-DE-OBRA</v>
          </cell>
        </row>
        <row r="2830">
          <cell r="S2830" t="str">
            <v>OPERAÇÕES APROPRIAÇÃO MÃO-DE-OBRA</v>
          </cell>
        </row>
        <row r="2831">
          <cell r="S2831" t="str">
            <v>OPERAÇÕES APROPRIAÇÃO MÃO-DE-OBRA</v>
          </cell>
        </row>
        <row r="2832">
          <cell r="S2832" t="str">
            <v>OPERAÇÕES APROPRIAÇÃO MÃO-DE-OBRA</v>
          </cell>
        </row>
        <row r="2833">
          <cell r="S2833" t="str">
            <v>OPERAÇÕES APROPRIAÇÃO MÃO-DE-OBRA</v>
          </cell>
        </row>
        <row r="2834">
          <cell r="S2834" t="str">
            <v>OPERAÇÕES APROPRIAÇÃO MÃO-DE-OBRA</v>
          </cell>
        </row>
        <row r="2835">
          <cell r="S2835" t="str">
            <v>OPERAÇÕES APROPRIAÇÃO MÃO-DE-OBRA</v>
          </cell>
        </row>
        <row r="2836">
          <cell r="S2836" t="str">
            <v>OPERAÇÕES APROPRIAÇÃO MÃO-DE-OBRA</v>
          </cell>
        </row>
        <row r="2837">
          <cell r="S2837" t="str">
            <v>OPERAÇÕES APROPRIAÇÃO MÃO-DE-OBRA</v>
          </cell>
        </row>
        <row r="2838">
          <cell r="S2838" t="str">
            <v>OPERAÇÕES APROPRIAÇÃO MÃO-DE-OBRA</v>
          </cell>
        </row>
        <row r="2839">
          <cell r="S2839" t="str">
            <v>OPERAÇÕES APROPRIAÇÃO MÃO-DE-OBRA</v>
          </cell>
        </row>
        <row r="2840">
          <cell r="S2840" t="str">
            <v>OPERAÇÕES APROPRIAÇÃO MÃO-DE-OBRA</v>
          </cell>
        </row>
        <row r="2841">
          <cell r="S2841" t="str">
            <v>OPERAÇÕES APROPRIAÇÃO MÃO-DE-OBRA</v>
          </cell>
        </row>
        <row r="2842">
          <cell r="S2842" t="str">
            <v>OPERAÇÕES APROPRIAÇÃO MÃO-DE-OBRA</v>
          </cell>
        </row>
        <row r="2843">
          <cell r="S2843" t="str">
            <v>OPERAÇÕES APROPRIAÇÃO MÃO-DE-OBRA</v>
          </cell>
        </row>
        <row r="2844">
          <cell r="S2844" t="str">
            <v>OPERAÇÕES APROPRIAÇÃO MÃO-DE-OBRA</v>
          </cell>
        </row>
        <row r="2845">
          <cell r="S2845" t="str">
            <v>OPERAÇÕES APROPRIAÇÃO MÃO-DE-OBRA</v>
          </cell>
        </row>
        <row r="2846">
          <cell r="S2846" t="str">
            <v>OPERAÇÕES APROPRIAÇÃO MÃO-DE-OBRA</v>
          </cell>
        </row>
        <row r="2847">
          <cell r="S2847" t="str">
            <v>OPERAÇÕES APROPRIAÇÃO MÃO-DE-OBRA</v>
          </cell>
        </row>
        <row r="2848">
          <cell r="S2848" t="str">
            <v>OPERAÇÕES APROPRIAÇÃO MÃO-DE-OBRA</v>
          </cell>
        </row>
        <row r="2849">
          <cell r="S2849" t="str">
            <v>OPERAÇÕES APROPRIAÇÃO MÃO-DE-OBRA</v>
          </cell>
        </row>
        <row r="2850">
          <cell r="S2850" t="str">
            <v>OPERAÇÕES APROPRIAÇÃO MÃO-DE-OBRA</v>
          </cell>
        </row>
        <row r="2851">
          <cell r="S2851" t="str">
            <v>OPERAÇÕES APROPRIAÇÃO MÃO-DE-OBRA</v>
          </cell>
        </row>
        <row r="2852">
          <cell r="S2852" t="str">
            <v>OPERAÇÕES APROPRIAÇÃO MÃO-DE-OBRA</v>
          </cell>
        </row>
        <row r="2853">
          <cell r="S2853" t="str">
            <v>OPERAÇÕES APROPRIAÇÃO MÃO-DE-OBRA</v>
          </cell>
        </row>
        <row r="2854">
          <cell r="S2854" t="str">
            <v>OPERAÇÕES APROPRIAÇÃO MÃO-DE-OBRA</v>
          </cell>
        </row>
        <row r="2855">
          <cell r="S2855" t="str">
            <v>OPERAÇÕES APROPRIAÇÃO MÃO-DE-OBRA</v>
          </cell>
        </row>
        <row r="2856">
          <cell r="S2856" t="str">
            <v>OPERAÇÕES APROPRIAÇÃO MÃO-DE-OBRA</v>
          </cell>
        </row>
        <row r="2857">
          <cell r="S2857" t="str">
            <v>OPERAÇÕES APROPRIAÇÃO MÃO-DE-OBRA</v>
          </cell>
        </row>
        <row r="2858">
          <cell r="S2858" t="str">
            <v>OPERAÇÕES APROPRIAÇÃO MÃO-DE-OBRA</v>
          </cell>
        </row>
        <row r="2859">
          <cell r="S2859" t="str">
            <v>OPERAÇÕES APROPRIAÇÃO MÃO-DE-OBRA</v>
          </cell>
        </row>
        <row r="2860">
          <cell r="S2860" t="str">
            <v>OPERAÇÕES APROPRIAÇÃO MÃO-DE-OBRA</v>
          </cell>
        </row>
        <row r="2861">
          <cell r="S2861" t="str">
            <v>OPERAÇÕES APROPRIAÇÃO MÃO-DE-OBRA</v>
          </cell>
        </row>
        <row r="2862">
          <cell r="S2862" t="str">
            <v>OPERAÇÕES APROPRIAÇÃO MÃO-DE-OBRA</v>
          </cell>
        </row>
        <row r="2863">
          <cell r="S2863" t="str">
            <v>OPERAÇÕES APROPRIAÇÃO MÃO-DE-OBRA</v>
          </cell>
        </row>
        <row r="2864">
          <cell r="S2864" t="str">
            <v>OPERAÇÕES APROPRIAÇÃO MÃO-DE-OBRA</v>
          </cell>
        </row>
        <row r="2865">
          <cell r="S2865" t="str">
            <v>OPERAÇÕES APROPRIAÇÃO MÃO-DE-OBRA</v>
          </cell>
        </row>
        <row r="2866">
          <cell r="S2866" t="str">
            <v>OPERAÇÕES APROPRIAÇÃO MÃO-DE-OBRA</v>
          </cell>
        </row>
        <row r="2867">
          <cell r="S2867" t="str">
            <v>OPERAÇÕES APROPRIAÇÃO MÃO-DE-OBRA</v>
          </cell>
        </row>
        <row r="2868">
          <cell r="S2868" t="str">
            <v>OPERAÇÕES APROPRIAÇÃO MÃO-DE-OBRA</v>
          </cell>
        </row>
        <row r="2869">
          <cell r="S2869" t="str">
            <v>OPERAÇÕES APROPRIAÇÃO MÃO-DE-OBRA</v>
          </cell>
        </row>
        <row r="2870">
          <cell r="S2870" t="str">
            <v>OPERAÇÕES APROPRIAÇÃO MÃO-DE-OBRA</v>
          </cell>
        </row>
        <row r="2871">
          <cell r="S2871" t="str">
            <v>OPERAÇÕES APROPRIAÇÃO MÃO-DE-OBRA</v>
          </cell>
        </row>
        <row r="2872">
          <cell r="S2872" t="str">
            <v>OPERAÇÕES APROPRIAÇÃO MÃO-DE-OBRA</v>
          </cell>
        </row>
        <row r="2873">
          <cell r="S2873" t="str">
            <v>OPERAÇÕES APROPRIAÇÃO MÃO-DE-OBRA</v>
          </cell>
        </row>
        <row r="2874">
          <cell r="S2874" t="str">
            <v>OPERAÇÕES APROPRIAÇÃO MÃO-DE-OBRA</v>
          </cell>
        </row>
        <row r="2875">
          <cell r="S2875" t="str">
            <v>OPERAÇÕES APROPRIAÇÃO MÃO-DE-OBRA</v>
          </cell>
        </row>
        <row r="2876">
          <cell r="S2876" t="str">
            <v>OPERAÇÕES APROPRIAÇÃO MÃO-DE-OBRA</v>
          </cell>
        </row>
        <row r="2877">
          <cell r="S2877" t="str">
            <v>OPERAÇÕES APROPRIAÇÃO MÃO-DE-OBRA</v>
          </cell>
        </row>
        <row r="2878">
          <cell r="S2878" t="str">
            <v>OPERAÇÕES APROPRIAÇÃO MÃO-DE-OBRA</v>
          </cell>
        </row>
        <row r="2879">
          <cell r="S2879" t="str">
            <v>OPERAÇÕES APROPRIAÇÃO MÃO-DE-OBRA</v>
          </cell>
        </row>
        <row r="2880">
          <cell r="S2880" t="str">
            <v>OPERAÇÕES APROPRIAÇÃO MÃO-DE-OBRA</v>
          </cell>
        </row>
        <row r="2881">
          <cell r="S2881" t="str">
            <v>OPERAÇÕES APROPRIAÇÃO MÃO-DE-OBRA</v>
          </cell>
        </row>
        <row r="2882">
          <cell r="S2882" t="str">
            <v>OPERAÇÕES APROPRIAÇÃO MÃO-DE-OBRA</v>
          </cell>
        </row>
        <row r="2883">
          <cell r="S2883" t="str">
            <v>OPERAÇÕES APROPRIAÇÃO MÃO-DE-OBRA</v>
          </cell>
        </row>
        <row r="2884">
          <cell r="S2884" t="str">
            <v>OPERAÇÕES APROPRIAÇÃO MÃO-DE-OBRA</v>
          </cell>
        </row>
        <row r="2885">
          <cell r="S2885" t="str">
            <v>OPERAÇÕES APROPRIAÇÃO MÃO-DE-OBRA</v>
          </cell>
        </row>
        <row r="2886">
          <cell r="S2886" t="str">
            <v>OPERAÇÕES APROPRIAÇÃO MÃO-DE-OBRA</v>
          </cell>
        </row>
        <row r="2887">
          <cell r="S2887" t="str">
            <v>OPERAÇÕES APROPRIAÇÃO MÃO-DE-OBRA</v>
          </cell>
        </row>
        <row r="2888">
          <cell r="S2888" t="str">
            <v>OPERAÇÕES APROPRIAÇÃO MÃO-DE-OBRA</v>
          </cell>
        </row>
        <row r="2889">
          <cell r="S2889" t="str">
            <v>OPERAÇÕES APROPRIAÇÃO MÃO-DE-OBRA</v>
          </cell>
        </row>
        <row r="2890">
          <cell r="S2890" t="str">
            <v>OPERAÇÕES APROPRIAÇÃO MÃO-DE-OBRA</v>
          </cell>
        </row>
        <row r="2891">
          <cell r="S2891" t="str">
            <v>OPERAÇÕES APROPRIAÇÃO MÃO-DE-OBRA</v>
          </cell>
        </row>
        <row r="2892">
          <cell r="S2892" t="str">
            <v>OPERAÇÕES APROPRIAÇÃO MÃO-DE-OBRA</v>
          </cell>
        </row>
        <row r="2893">
          <cell r="S2893" t="str">
            <v>OPERAÇÕES APROPRIAÇÃO MÃO-DE-OBRA</v>
          </cell>
        </row>
        <row r="2894">
          <cell r="S2894" t="str">
            <v>OPERAÇÕES APROPRIAÇÃO MÃO-DE-OBRA</v>
          </cell>
        </row>
        <row r="2895">
          <cell r="S2895" t="str">
            <v>OPERAÇÕES APROPRIAÇÃO MÃO-DE-OBRA</v>
          </cell>
        </row>
        <row r="2896">
          <cell r="S2896" t="str">
            <v>OPERAÇÕES APROPRIAÇÃO MÃO-DE-OBRA</v>
          </cell>
        </row>
        <row r="2897">
          <cell r="S2897" t="str">
            <v>OPERAÇÕES APROPRIAÇÃO MÃO-DE-OBRA</v>
          </cell>
        </row>
        <row r="2898">
          <cell r="S2898" t="str">
            <v>OPERAÇÕES APROPRIAÇÃO MÃO-DE-OBRA</v>
          </cell>
        </row>
        <row r="2899">
          <cell r="S2899" t="str">
            <v>OPERAÇÕES APROPRIAÇÃO MÃO-DE-OBRA</v>
          </cell>
        </row>
        <row r="2900">
          <cell r="S2900" t="str">
            <v>OPERAÇÕES APROPRIAÇÃO MÃO-DE-OBRA</v>
          </cell>
        </row>
        <row r="2901">
          <cell r="S2901" t="str">
            <v>OPERAÇÕES APROPRIAÇÃO MÃO-DE-OBRA</v>
          </cell>
        </row>
        <row r="2902">
          <cell r="S2902" t="str">
            <v>OPERAÇÕES APROPRIAÇÃO MÃO-DE-OBRA</v>
          </cell>
        </row>
        <row r="2903">
          <cell r="S2903" t="str">
            <v>OPERAÇÕES APROPRIAÇÃO MÃO-DE-OBRA</v>
          </cell>
        </row>
        <row r="2904">
          <cell r="S2904" t="str">
            <v>OPERAÇÕES APROPRIAÇÃO MÃO-DE-OBRA</v>
          </cell>
        </row>
        <row r="2905">
          <cell r="S2905" t="str">
            <v>OPERAÇÕES APROPRIAÇÃO MÃO-DE-OBRA</v>
          </cell>
        </row>
        <row r="2906">
          <cell r="S2906" t="str">
            <v>OPERAÇÕES APROPRIAÇÃO MÃO-DE-OBRA</v>
          </cell>
        </row>
        <row r="2907">
          <cell r="S2907" t="str">
            <v>OPERAÇÕES APROPRIAÇÃO MÃO-DE-OBRA</v>
          </cell>
        </row>
        <row r="2908">
          <cell r="S2908" t="str">
            <v>OPERAÇÕES APROPRIAÇÃO MÃO-DE-OBRA</v>
          </cell>
        </row>
        <row r="2909">
          <cell r="S2909" t="str">
            <v>OPERAÇÕES APROPRIAÇÃO MÃO-DE-OBRA</v>
          </cell>
        </row>
        <row r="2910">
          <cell r="S2910" t="str">
            <v>OPERAÇÕES APROPRIAÇÃO MÃO-DE-OBRA</v>
          </cell>
        </row>
        <row r="2911">
          <cell r="S2911" t="str">
            <v>OPERAÇÕES APROPRIAÇÃO MÃO-DE-OBRA</v>
          </cell>
        </row>
        <row r="2912">
          <cell r="S2912" t="str">
            <v>OPERAÇÕES APROPRIAÇÃO MÃO-DE-OBRA</v>
          </cell>
        </row>
        <row r="2913">
          <cell r="S2913" t="str">
            <v>OPERAÇÕES APROPRIAÇÃO MÃO-DE-OBRA</v>
          </cell>
        </row>
        <row r="2914">
          <cell r="S2914" t="str">
            <v>OPERAÇÕES APROPRIAÇÃO MÃO-DE-OBRA</v>
          </cell>
        </row>
        <row r="2915">
          <cell r="S2915" t="str">
            <v>OPERAÇÕES APROPRIAÇÃO MÃO-DE-OBRA</v>
          </cell>
        </row>
        <row r="2916">
          <cell r="S2916" t="str">
            <v>OPERAÇÕES APROPRIAÇÃO MÃO-DE-OBRA</v>
          </cell>
        </row>
        <row r="2917">
          <cell r="S2917" t="str">
            <v>OPERAÇÕES APROPRIAÇÃO MÃO-DE-OBRA</v>
          </cell>
        </row>
        <row r="2918">
          <cell r="S2918" t="str">
            <v>OPERAÇÕES APROPRIAÇÃO MÃO-DE-OBRA</v>
          </cell>
        </row>
        <row r="2919">
          <cell r="S2919" t="str">
            <v>OPERAÇÕES APROPRIAÇÃO MÃO-DE-OBRA</v>
          </cell>
        </row>
        <row r="2920">
          <cell r="S2920" t="str">
            <v>OPERAÇÕES APROPRIAÇÃO MÃO-DE-OBRA</v>
          </cell>
        </row>
        <row r="2921">
          <cell r="S2921" t="str">
            <v>OPERAÇÕES APROPRIAÇÃO MÃO-DE-OBRA</v>
          </cell>
        </row>
        <row r="2922">
          <cell r="S2922" t="str">
            <v>OPERAÇÕES APROPRIAÇÃO MÃO-DE-OBRA</v>
          </cell>
        </row>
        <row r="2923">
          <cell r="S2923" t="str">
            <v>OPERAÇÕES APROPRIAÇÃO MÃO-DE-OBRA</v>
          </cell>
        </row>
        <row r="2924">
          <cell r="S2924" t="str">
            <v>OPERAÇÕES APROPRIAÇÃO MÃO-DE-OBRA</v>
          </cell>
        </row>
        <row r="2925">
          <cell r="S2925" t="str">
            <v>OPERAÇÕES APROPRIAÇÃO MÃO-DE-OBRA</v>
          </cell>
        </row>
        <row r="2926">
          <cell r="S2926" t="str">
            <v>OPERAÇÕES APROPRIAÇÃO MÃO-DE-OBRA</v>
          </cell>
        </row>
        <row r="2927">
          <cell r="S2927" t="str">
            <v>OPERAÇÕES APROPRIAÇÃO MÃO-DE-OBRA</v>
          </cell>
        </row>
        <row r="2928">
          <cell r="S2928" t="str">
            <v>OPERAÇÕES APROPRIAÇÃO MÃO-DE-OBRA</v>
          </cell>
        </row>
        <row r="2929">
          <cell r="S2929" t="str">
            <v>OPERAÇÕES APROPRIAÇÃO MÃO-DE-OBRA</v>
          </cell>
        </row>
        <row r="2930">
          <cell r="S2930" t="str">
            <v>OPERAÇÕES APROPRIAÇÃO MÃO-DE-OBRA</v>
          </cell>
        </row>
        <row r="2931">
          <cell r="S2931" t="str">
            <v>OPERAÇÕES APROPRIAÇÃO MÃO-DE-OBRA</v>
          </cell>
        </row>
        <row r="2932">
          <cell r="S2932" t="str">
            <v>OPERAÇÕES APROPRIAÇÃO MÃO-DE-OBRA</v>
          </cell>
        </row>
        <row r="2933">
          <cell r="S2933" t="str">
            <v>OPERAÇÕES APROPRIAÇÃO MÃO-DE-OBRA</v>
          </cell>
        </row>
        <row r="2934">
          <cell r="S2934" t="str">
            <v>OPERAÇÕES APROPRIAÇÃO MÃO-DE-OBRA</v>
          </cell>
        </row>
        <row r="2935">
          <cell r="S2935" t="str">
            <v>OPERAÇÕES APROPRIAÇÃO MÃO-DE-OBRA</v>
          </cell>
        </row>
        <row r="2936">
          <cell r="S2936" t="str">
            <v>OPERAÇÕES APROPRIAÇÃO MÃO-DE-OBRA</v>
          </cell>
        </row>
        <row r="2937">
          <cell r="S2937" t="str">
            <v>OPERAÇÕES APROPRIAÇÃO MÃO-DE-OBRA</v>
          </cell>
        </row>
        <row r="2938">
          <cell r="S2938" t="str">
            <v>OPERAÇÕES APROPRIAÇÃO MÃO-DE-OBRA</v>
          </cell>
        </row>
        <row r="2939">
          <cell r="S2939" t="str">
            <v>OPERAÇÕES APROPRIAÇÃO MÃO-DE-OBRA</v>
          </cell>
        </row>
        <row r="2940">
          <cell r="S2940" t="str">
            <v>OPERAÇÕES APROPRIAÇÃO MÃO-DE-OBRA</v>
          </cell>
        </row>
        <row r="2941">
          <cell r="S2941" t="str">
            <v>OPERAÇÕES APROPRIAÇÃO MÃO-DE-OBRA</v>
          </cell>
        </row>
        <row r="2942">
          <cell r="S2942" t="str">
            <v>OPERAÇÕES APROPRIAÇÃO MÃO-DE-OBRA</v>
          </cell>
        </row>
        <row r="2943">
          <cell r="S2943" t="str">
            <v>OPERAÇÕES APROPRIAÇÃO MÃO-DE-OBRA</v>
          </cell>
        </row>
        <row r="2944">
          <cell r="S2944" t="str">
            <v>OPERAÇÕES APROPRIAÇÃO MÃO-DE-OBRA</v>
          </cell>
        </row>
        <row r="2945">
          <cell r="S2945" t="str">
            <v>OPERAÇÕES APROPRIAÇÃO MÃO-DE-OBRA</v>
          </cell>
        </row>
        <row r="2946">
          <cell r="S2946" t="str">
            <v>OPERAÇÕES APROPRIAÇÃO MÃO-DE-OBRA</v>
          </cell>
        </row>
        <row r="2947">
          <cell r="S2947" t="str">
            <v>OPERAÇÕES APROPRIAÇÃO MÃO-DE-OBRA</v>
          </cell>
        </row>
        <row r="2948">
          <cell r="S2948" t="str">
            <v>OPERAÇÕES APROPRIAÇÃO MÃO-DE-OBRA</v>
          </cell>
        </row>
        <row r="2949">
          <cell r="S2949" t="str">
            <v>OPERAÇÕES APROPRIAÇÃO MÃO-DE-OBRA</v>
          </cell>
        </row>
        <row r="2950">
          <cell r="S2950" t="str">
            <v>OPERAÇÕES APROPRIAÇÃO MÃO-DE-OBRA</v>
          </cell>
        </row>
        <row r="2951">
          <cell r="S2951" t="str">
            <v>OPERAÇÕES APROPRIAÇÃO MÃO-DE-OBRA</v>
          </cell>
        </row>
        <row r="2952">
          <cell r="S2952" t="str">
            <v>OPERAÇÕES APROPRIAÇÃO MÃO-DE-OBRA</v>
          </cell>
        </row>
        <row r="2953">
          <cell r="S2953" t="str">
            <v>OPERAÇÕES APROPRIAÇÃO MÃO-DE-OBRA</v>
          </cell>
        </row>
        <row r="2954">
          <cell r="S2954" t="str">
            <v>OPERAÇÕES APROPRIAÇÃO MÃO-DE-OBRA</v>
          </cell>
        </row>
        <row r="2955">
          <cell r="S2955" t="str">
            <v>OPERAÇÕES APROPRIAÇÃO MÃO-DE-OBRA</v>
          </cell>
        </row>
        <row r="2956">
          <cell r="S2956" t="str">
            <v>OPERAÇÕES APROPRIAÇÃO MÃO-DE-OBRA</v>
          </cell>
        </row>
        <row r="2957">
          <cell r="S2957" t="str">
            <v>OPERAÇÕES APROPRIAÇÃO MÃO-DE-OBRA</v>
          </cell>
        </row>
        <row r="2958">
          <cell r="S2958" t="str">
            <v>OPERAÇÕES APROPRIAÇÃO MÃO-DE-OBRA</v>
          </cell>
        </row>
        <row r="2959">
          <cell r="S2959" t="str">
            <v>OPERAÇÕES APROPRIAÇÃO MÃO-DE-OBRA</v>
          </cell>
        </row>
        <row r="2960">
          <cell r="S2960" t="str">
            <v>OPERAÇÕES APROPRIAÇÃO MÃO-DE-OBRA</v>
          </cell>
        </row>
        <row r="2961">
          <cell r="S2961" t="str">
            <v>OPERAÇÕES APROPRIAÇÃO MÃO-DE-OBRA</v>
          </cell>
        </row>
        <row r="2962">
          <cell r="S2962" t="str">
            <v>OPERAÇÕES APROPRIAÇÃO MÃO-DE-OBRA</v>
          </cell>
        </row>
        <row r="2963">
          <cell r="S2963" t="str">
            <v>OPERAÇÕES APROPRIAÇÃO MÃO-DE-OBRA</v>
          </cell>
        </row>
        <row r="2964">
          <cell r="S2964" t="str">
            <v>OPERAÇÕES APROPRIAÇÃO MÃO-DE-OBRA</v>
          </cell>
        </row>
        <row r="2965">
          <cell r="S2965" t="str">
            <v>OPERAÇÕES APROPRIAÇÃO MÃO-DE-OBRA</v>
          </cell>
        </row>
        <row r="2966">
          <cell r="S2966" t="str">
            <v>OPERAÇÕES APROPRIAÇÃO MÃO-DE-OBRA</v>
          </cell>
        </row>
        <row r="2967">
          <cell r="S2967" t="str">
            <v>OPERAÇÕES APROPRIAÇÃO MÃO-DE-OBRA</v>
          </cell>
        </row>
        <row r="2968">
          <cell r="S2968" t="str">
            <v>OPERAÇÕES APROPRIAÇÃO MÃO-DE-OBRA</v>
          </cell>
        </row>
        <row r="2969">
          <cell r="S2969" t="str">
            <v>OPERAÇÕES APROPRIAÇÃO MÃO-DE-OBRA</v>
          </cell>
        </row>
        <row r="2970">
          <cell r="S2970" t="str">
            <v>OPERAÇÕES APROPRIAÇÃO MÃO-DE-OBRA</v>
          </cell>
        </row>
        <row r="2971">
          <cell r="S2971" t="str">
            <v>OPERAÇÕES APROPRIAÇÃO MÃO-DE-OBRA</v>
          </cell>
        </row>
        <row r="2972">
          <cell r="S2972" t="str">
            <v>OPERAÇÕES APROPRIAÇÃO MÃO-DE-OBRA</v>
          </cell>
        </row>
        <row r="2973">
          <cell r="S2973" t="str">
            <v>OPERAÇÕES APROPRIAÇÃO MÃO-DE-OBRA</v>
          </cell>
        </row>
        <row r="2974">
          <cell r="S2974" t="str">
            <v>OPERAÇÕES APROPRIAÇÃO MÃO-DE-OBRA</v>
          </cell>
        </row>
        <row r="2975">
          <cell r="S2975" t="str">
            <v>OPERAÇÕES APROPRIAÇÃO MÃO-DE-OBRA</v>
          </cell>
        </row>
        <row r="2976">
          <cell r="S2976" t="str">
            <v>OPERAÇÕES APROPRIAÇÃO MÃO-DE-OBRA</v>
          </cell>
        </row>
        <row r="2977">
          <cell r="S2977" t="str">
            <v>OPERAÇÕES APROPRIAÇÃO MÃO-DE-OBRA</v>
          </cell>
        </row>
        <row r="2978">
          <cell r="S2978" t="str">
            <v>OPERAÇÕES APROPRIAÇÃO MÃO-DE-OBRA</v>
          </cell>
        </row>
        <row r="2979">
          <cell r="S2979" t="str">
            <v>OPERAÇÕES APROPRIAÇÃO MÃO-DE-OBRA</v>
          </cell>
        </row>
        <row r="2980">
          <cell r="S2980" t="str">
            <v>OPERAÇÕES APROPRIAÇÃO MÃO-DE-OBRA</v>
          </cell>
        </row>
        <row r="2981">
          <cell r="S2981" t="str">
            <v>OPERAÇÕES APROPRIAÇÃO MÃO-DE-OBRA</v>
          </cell>
        </row>
        <row r="2982">
          <cell r="S2982" t="str">
            <v>OPERAÇÕES APROPRIAÇÃO MÃO-DE-OBRA</v>
          </cell>
        </row>
        <row r="2983">
          <cell r="S2983" t="str">
            <v>OPERAÇÕES APROPRIAÇÃO MÃO-DE-OBRA</v>
          </cell>
        </row>
        <row r="2984">
          <cell r="S2984" t="str">
            <v>OPERAÇÕES APROPRIAÇÃO MÃO-DE-OBRA</v>
          </cell>
        </row>
        <row r="2985">
          <cell r="S2985" t="str">
            <v>OPERAÇÕES APROPRIAÇÃO MÃO-DE-OBRA</v>
          </cell>
        </row>
        <row r="2986">
          <cell r="S2986" t="str">
            <v>OPERAÇÕES APROPRIAÇÃO MÃO-DE-OBRA</v>
          </cell>
        </row>
        <row r="2987">
          <cell r="S2987" t="str">
            <v>OPERAÇÕES APROPRIAÇÃO MÃO-DE-OBRA</v>
          </cell>
        </row>
        <row r="2988">
          <cell r="S2988" t="str">
            <v>OPERAÇÕES APROPRIAÇÃO MÃO-DE-OBRA</v>
          </cell>
        </row>
        <row r="2989">
          <cell r="S2989" t="str">
            <v>OPERAÇÕES APROPRIAÇÃO MÃO-DE-OBRA</v>
          </cell>
        </row>
        <row r="2990">
          <cell r="S2990" t="str">
            <v>OPERAÇÕES APROPRIAÇÃO MÃO-DE-OBRA</v>
          </cell>
        </row>
        <row r="2991">
          <cell r="S2991" t="str">
            <v>OPERAÇÕES APROPRIAÇÃO MÃO-DE-OBRA</v>
          </cell>
        </row>
        <row r="2992">
          <cell r="S2992" t="str">
            <v>OPERAÇÕES APROPRIAÇÃO MÃO-DE-OBRA</v>
          </cell>
        </row>
        <row r="2993">
          <cell r="S2993" t="str">
            <v>OPERAÇÕES APROPRIAÇÃO MÃO-DE-OBRA</v>
          </cell>
        </row>
        <row r="2994">
          <cell r="S2994" t="str">
            <v>OPERAÇÕES APROPRIAÇÃO MÃO-DE-OBRA</v>
          </cell>
        </row>
        <row r="2995">
          <cell r="S2995" t="str">
            <v>OPERAÇÕES APROPRIAÇÃO MÃO-DE-OBRA</v>
          </cell>
        </row>
        <row r="2996">
          <cell r="S2996" t="str">
            <v>OPERAÇÕES APROPRIAÇÃO MÃO-DE-OBRA</v>
          </cell>
        </row>
        <row r="2997">
          <cell r="S2997" t="str">
            <v>OPERAÇÕES APROPRIAÇÃO MÃO-DE-OBRA</v>
          </cell>
        </row>
        <row r="2998">
          <cell r="S2998" t="str">
            <v>OPERAÇÕES APROPRIAÇÃO MÃO-DE-OBRA</v>
          </cell>
        </row>
        <row r="2999">
          <cell r="S2999" t="str">
            <v>OPERAÇÕES APROPRIAÇÃO MÃO-DE-OBRA</v>
          </cell>
        </row>
        <row r="3000">
          <cell r="S3000" t="str">
            <v>OPERAÇÕES APROPRIAÇÃO MÃO-DE-OBRA</v>
          </cell>
        </row>
        <row r="3001">
          <cell r="S3001" t="str">
            <v>OPERAÇÕES APROPRIAÇÃO MÃO-DE-OBRA</v>
          </cell>
        </row>
        <row r="3002">
          <cell r="S3002" t="str">
            <v>OPERAÇÕES APROPRIAÇÃO MÃO-DE-OBRA</v>
          </cell>
        </row>
        <row r="3003">
          <cell r="S3003" t="str">
            <v>OPERAÇÕES APROPRIAÇÃO MÃO-DE-OBRA</v>
          </cell>
        </row>
        <row r="3004">
          <cell r="S3004" t="str">
            <v>OPERAÇÕES APROPRIAÇÃO MÃO-DE-OBRA</v>
          </cell>
        </row>
        <row r="3005">
          <cell r="S3005" t="str">
            <v>OPERAÇÕES APROPRIAÇÃO MÃO-DE-OBRA</v>
          </cell>
        </row>
        <row r="3006">
          <cell r="S3006" t="str">
            <v>OPERAÇÕES APROPRIAÇÃO MÃO-DE-OBRA</v>
          </cell>
        </row>
        <row r="3007">
          <cell r="S3007" t="str">
            <v>OPERAÇÕES APROPRIAÇÃO MÃO-DE-OBRA</v>
          </cell>
        </row>
        <row r="3008">
          <cell r="S3008" t="str">
            <v>OPERAÇÕES APROPRIAÇÃO MÃO-DE-OBRA</v>
          </cell>
        </row>
        <row r="3009">
          <cell r="S3009" t="str">
            <v>OPERAÇÕES APROPRIAÇÃO MÃO-DE-OBRA</v>
          </cell>
        </row>
        <row r="3010">
          <cell r="S3010" t="str">
            <v>OPERAÇÕES APROPRIAÇÃO MÃO-DE-OBRA</v>
          </cell>
        </row>
        <row r="3011">
          <cell r="S3011" t="str">
            <v>OPERAÇÕES APROPRIAÇÃO MÃO-DE-OBRA</v>
          </cell>
        </row>
        <row r="3012">
          <cell r="S3012" t="str">
            <v>OPERAÇÕES APROPRIAÇÃO MÃO-DE-OBRA</v>
          </cell>
        </row>
        <row r="3013">
          <cell r="S3013" t="str">
            <v>OPERAÇÕES APROPRIAÇÃO MÃO-DE-OBRA</v>
          </cell>
        </row>
        <row r="3014">
          <cell r="S3014" t="str">
            <v>OPERAÇÕES APROPRIAÇÃO MÃO-DE-OBRA</v>
          </cell>
        </row>
        <row r="3015">
          <cell r="S3015" t="str">
            <v>OPERAÇÕES APROPRIAÇÃO MÃO-DE-OBRA</v>
          </cell>
        </row>
        <row r="3016">
          <cell r="S3016" t="str">
            <v>OPERAÇÕES APROPRIAÇÃO MÃO-DE-OBRA</v>
          </cell>
        </row>
        <row r="3017">
          <cell r="S3017" t="str">
            <v>OPERAÇÕES APROPRIAÇÃO MÃO-DE-OBRA</v>
          </cell>
        </row>
        <row r="3018">
          <cell r="S3018" t="str">
            <v>OPERAÇÕES APROPRIAÇÃO MÃO-DE-OBRA</v>
          </cell>
        </row>
        <row r="3019">
          <cell r="S3019" t="str">
            <v>OPERAÇÕES APROPRIAÇÃO MÃO-DE-OBRA</v>
          </cell>
        </row>
        <row r="3020">
          <cell r="S3020" t="str">
            <v>OPERAÇÕES APROPRIAÇÃO MÃO-DE-OBRA</v>
          </cell>
        </row>
        <row r="3021">
          <cell r="S3021" t="str">
            <v>OPERAÇÕES APROPRIAÇÃO MÃO-DE-OBRA</v>
          </cell>
        </row>
        <row r="3022">
          <cell r="S3022" t="str">
            <v>OPERAÇÕES APROPRIAÇÃO MÃO-DE-OBRA</v>
          </cell>
        </row>
        <row r="3023">
          <cell r="S3023" t="str">
            <v>OPERAÇÕES APROPRIAÇÃO MÃO-DE-OBRA</v>
          </cell>
        </row>
        <row r="3024">
          <cell r="S3024" t="str">
            <v>OPERAÇÕES APROPRIAÇÃO MÃO-DE-OBRA</v>
          </cell>
        </row>
        <row r="3025">
          <cell r="S3025" t="str">
            <v>OPERAÇÕES APROPRIAÇÃO MÃO-DE-OBRA</v>
          </cell>
        </row>
        <row r="3026">
          <cell r="S3026" t="str">
            <v>OPERAÇÕES APROPRIAÇÃO MÃO-DE-OBRA</v>
          </cell>
        </row>
        <row r="3027">
          <cell r="S3027" t="str">
            <v>OPERAÇÕES APROPRIAÇÃO MÃO-DE-OBRA</v>
          </cell>
        </row>
        <row r="3028">
          <cell r="S3028" t="str">
            <v>OPERAÇÕES APROPRIAÇÃO MÃO-DE-OBRA</v>
          </cell>
        </row>
        <row r="3029">
          <cell r="S3029" t="str">
            <v>OPERAÇÕES APROPRIAÇÃO MÃO-DE-OBRA</v>
          </cell>
        </row>
        <row r="3030">
          <cell r="S3030" t="str">
            <v>OPERAÇÕES APROPRIAÇÃO MÃO-DE-OBRA</v>
          </cell>
        </row>
        <row r="3031">
          <cell r="S3031" t="str">
            <v>OPERAÇÕES APROPRIAÇÃO MÃO-DE-OBRA</v>
          </cell>
        </row>
        <row r="3032">
          <cell r="S3032" t="str">
            <v>OPERAÇÕES APROPRIAÇÃO MÃO-DE-OBRA</v>
          </cell>
        </row>
        <row r="3033">
          <cell r="S3033" t="str">
            <v>OPERAÇÕES APROPRIAÇÃO MÃO-DE-OBRA</v>
          </cell>
        </row>
        <row r="3034">
          <cell r="S3034" t="str">
            <v>OPERAÇÕES APROPRIAÇÃO MÃO-DE-OBRA</v>
          </cell>
        </row>
        <row r="3035">
          <cell r="S3035" t="str">
            <v>OPERAÇÕES APROPRIAÇÃO MÃO-DE-OBRA</v>
          </cell>
        </row>
        <row r="3036">
          <cell r="S3036" t="str">
            <v>OPERAÇÕES APROPRIAÇÃO MÃO-DE-OBRA</v>
          </cell>
        </row>
        <row r="3037">
          <cell r="S3037" t="str">
            <v>OPERAÇÕES APROPRIAÇÃO MÃO-DE-OBRA</v>
          </cell>
        </row>
        <row r="3038">
          <cell r="S3038" t="str">
            <v>OPERAÇÕES APROPRIAÇÃO MÃO-DE-OBRA</v>
          </cell>
        </row>
        <row r="3039">
          <cell r="S3039" t="str">
            <v>OPERAÇÕES APROPRIAÇÃO MÃO-DE-OBRA</v>
          </cell>
        </row>
        <row r="3040">
          <cell r="S3040" t="str">
            <v>OPERAÇÕES APROPRIAÇÃO MÃO-DE-OBRA</v>
          </cell>
        </row>
        <row r="3041">
          <cell r="S3041" t="str">
            <v>OPERAÇÕES APROPRIAÇÃO MÃO-DE-OBRA</v>
          </cell>
        </row>
        <row r="3042">
          <cell r="S3042" t="str">
            <v>OPERAÇÕES APROPRIAÇÃO MÃO-DE-OBRA</v>
          </cell>
        </row>
        <row r="3043">
          <cell r="S3043" t="str">
            <v>OPERAÇÕES APROPRIAÇÃO MÃO-DE-OBRA</v>
          </cell>
        </row>
        <row r="3044">
          <cell r="S3044" t="str">
            <v>OPERAÇÕES APROPRIAÇÃO MÃO-DE-OBRA</v>
          </cell>
        </row>
        <row r="3045">
          <cell r="S3045" t="str">
            <v>OPERAÇÕES APROPRIAÇÃO MÃO-DE-OBRA</v>
          </cell>
        </row>
        <row r="3046">
          <cell r="S3046" t="str">
            <v>OPERAÇÕES APROPRIAÇÃO MÃO-DE-OBRA</v>
          </cell>
        </row>
        <row r="3047">
          <cell r="S3047" t="str">
            <v>OPERAÇÕES APROPRIAÇÃO MÃO-DE-OBRA</v>
          </cell>
        </row>
        <row r="3048">
          <cell r="S3048" t="str">
            <v>OPERAÇÕES APROPRIAÇÃO MÃO-DE-OBRA</v>
          </cell>
        </row>
        <row r="3049">
          <cell r="S3049" t="str">
            <v>OPERAÇÕES APROPRIAÇÃO MÃO-DE-OBRA</v>
          </cell>
        </row>
        <row r="3050">
          <cell r="S3050" t="str">
            <v>OPERAÇÕES APROPRIAÇÃO MÃO-DE-OBRA</v>
          </cell>
        </row>
        <row r="3051">
          <cell r="S3051" t="str">
            <v>OPERAÇÕES APROPRIAÇÃO MÃO-DE-OBRA</v>
          </cell>
        </row>
        <row r="3052">
          <cell r="S3052" t="str">
            <v>OPERAÇÕES APROPRIAÇÃO MÃO-DE-OBRA</v>
          </cell>
        </row>
        <row r="3053">
          <cell r="S3053" t="str">
            <v>OPERAÇÕES APROPRIAÇÃO MÃO-DE-OBRA</v>
          </cell>
        </row>
        <row r="3054">
          <cell r="S3054" t="str">
            <v>OPERAÇÕES APROPRIAÇÃO MÃO-DE-OBRA</v>
          </cell>
        </row>
        <row r="3055">
          <cell r="S3055" t="str">
            <v>OPERAÇÕES APROPRIAÇÃO MÃO-DE-OBRA</v>
          </cell>
        </row>
        <row r="3056">
          <cell r="S3056" t="str">
            <v>OPERAÇÕES APROPRIAÇÃO MÃO-DE-OBRA</v>
          </cell>
        </row>
        <row r="3057">
          <cell r="S3057" t="str">
            <v>OPERAÇÕES APROPRIAÇÃO MÃO-DE-OBRA</v>
          </cell>
        </row>
        <row r="3058">
          <cell r="S3058" t="str">
            <v>OPERAÇÕES APROPRIAÇÃO MÃO-DE-OBRA</v>
          </cell>
        </row>
        <row r="3059">
          <cell r="S3059" t="str">
            <v>OPERAÇÕES APROPRIAÇÃO MÃO-DE-OBRA</v>
          </cell>
        </row>
        <row r="3060">
          <cell r="S3060" t="str">
            <v>OPERAÇÕES APROPRIAÇÃO MÃO-DE-OBRA</v>
          </cell>
        </row>
        <row r="3061">
          <cell r="S3061" t="str">
            <v>OPERAÇÕES APROPRIAÇÃO MÃO-DE-OBRA</v>
          </cell>
        </row>
        <row r="3062">
          <cell r="S3062" t="str">
            <v>OPERAÇÕES APROPRIAÇÃO MÃO-DE-OBRA</v>
          </cell>
        </row>
        <row r="3063">
          <cell r="S3063" t="str">
            <v>OPERAÇÕES APROPRIAÇÃO MÃO-DE-OBRA</v>
          </cell>
        </row>
        <row r="3064">
          <cell r="S3064" t="str">
            <v>OPERAÇÕES APROPRIAÇÃO MÃO-DE-OBRA</v>
          </cell>
        </row>
        <row r="3065">
          <cell r="S3065" t="str">
            <v>OPERAÇÕES APROPRIAÇÃO MÃO-DE-OBRA</v>
          </cell>
        </row>
        <row r="3066">
          <cell r="S3066" t="str">
            <v>OPERAÇÕES APROPRIAÇÃO MÃO-DE-OBRA</v>
          </cell>
        </row>
        <row r="3067">
          <cell r="S3067" t="str">
            <v>OPERAÇÕES APROPRIAÇÃO MÃO-DE-OBRA</v>
          </cell>
        </row>
        <row r="3068">
          <cell r="S3068" t="str">
            <v>OPERAÇÕES APROPRIAÇÃO MÃO-DE-OBRA</v>
          </cell>
        </row>
        <row r="3069">
          <cell r="S3069" t="str">
            <v>OPERAÇÕES APROPRIAÇÃO MÃO-DE-OBRA</v>
          </cell>
        </row>
        <row r="3070">
          <cell r="S3070" t="str">
            <v>OPERAÇÕES APROPRIAÇÃO MÃO-DE-OBRA</v>
          </cell>
        </row>
        <row r="3071">
          <cell r="S3071" t="str">
            <v>OPERAÇÕES APROPRIAÇÃO MÃO-DE-OBRA</v>
          </cell>
        </row>
        <row r="3072">
          <cell r="S3072" t="str">
            <v>OPERAÇÕES APROPRIAÇÃO MÃO-DE-OBRA</v>
          </cell>
        </row>
        <row r="3073">
          <cell r="S3073" t="str">
            <v>OPERAÇÕES APROPRIAÇÃO MÃO-DE-OBRA</v>
          </cell>
        </row>
        <row r="3074">
          <cell r="S3074" t="str">
            <v>OPERAÇÕES APROPRIAÇÃO MÃO-DE-OBRA</v>
          </cell>
        </row>
        <row r="3075">
          <cell r="S3075" t="str">
            <v>OPERAÇÕES APROPRIAÇÃO MÃO-DE-OBRA</v>
          </cell>
        </row>
        <row r="3076">
          <cell r="S3076" t="str">
            <v>OPERAÇÕES APROPRIAÇÃO MÃO-DE-OBRA</v>
          </cell>
        </row>
        <row r="3077">
          <cell r="S3077" t="str">
            <v>OPERAÇÕES APROPRIAÇÃO MÃO-DE-OBRA</v>
          </cell>
        </row>
        <row r="3078">
          <cell r="S3078" t="str">
            <v>OPERAÇÕES APROPRIAÇÃO MÃO-DE-OBRA</v>
          </cell>
        </row>
        <row r="3079">
          <cell r="S3079" t="str">
            <v>OPERAÇÕES APROPRIAÇÃO MÃO-DE-OBRA</v>
          </cell>
        </row>
        <row r="3080">
          <cell r="S3080" t="str">
            <v>OPERAÇÕES APROPRIAÇÃO MÃO-DE-OBRA</v>
          </cell>
        </row>
        <row r="3081">
          <cell r="S3081" t="str">
            <v>OPERAÇÕES APROPRIAÇÃO MÃO-DE-OBRA</v>
          </cell>
        </row>
        <row r="3082">
          <cell r="S3082" t="str">
            <v>OPERAÇÕES APROPRIAÇÃO MÃO-DE-OBRA</v>
          </cell>
        </row>
        <row r="3083">
          <cell r="S3083" t="str">
            <v>OPERAÇÕES APROPRIAÇÃO MÃO-DE-OBRA</v>
          </cell>
        </row>
        <row r="3084">
          <cell r="S3084" t="str">
            <v>OPERAÇÕES APROPRIAÇÃO MÃO-DE-OBRA</v>
          </cell>
        </row>
        <row r="3085">
          <cell r="S3085" t="str">
            <v>OPERAÇÕES APROPRIAÇÃO MÃO-DE-OBRA</v>
          </cell>
        </row>
        <row r="3086">
          <cell r="S3086" t="str">
            <v>OPERAÇÕES APROPRIAÇÃO MÃO-DE-OBRA</v>
          </cell>
        </row>
        <row r="3087">
          <cell r="S3087" t="str">
            <v>OPERAÇÕES APROPRIAÇÃO MÃO-DE-OBRA</v>
          </cell>
        </row>
        <row r="3088">
          <cell r="S3088" t="str">
            <v>OPERAÇÕES APROPRIAÇÃO MÃO-DE-OBRA</v>
          </cell>
        </row>
        <row r="3089">
          <cell r="S3089" t="str">
            <v>OPERAÇÕES APROPRIAÇÃO MÃO-DE-OBRA</v>
          </cell>
        </row>
        <row r="3090">
          <cell r="S3090" t="str">
            <v>OPERAÇÕES APROPRIAÇÃO MÃO-DE-OBRA</v>
          </cell>
        </row>
        <row r="3091">
          <cell r="S3091" t="str">
            <v>OPERAÇÕES APROPRIAÇÃO MÃO-DE-OBRA</v>
          </cell>
        </row>
        <row r="3092">
          <cell r="S3092" t="str">
            <v>OPERAÇÕES APROPRIAÇÃO MÃO-DE-OBRA</v>
          </cell>
        </row>
        <row r="3093">
          <cell r="S3093" t="str">
            <v>OPERAÇÕES APROPRIAÇÃO MÃO-DE-OBRA</v>
          </cell>
        </row>
        <row r="3094">
          <cell r="S3094" t="str">
            <v>OPERAÇÕES APROPRIAÇÃO MÃO-DE-OBRA</v>
          </cell>
        </row>
        <row r="3095">
          <cell r="S3095" t="str">
            <v>OPERAÇÕES APROPRIAÇÃO MÃO-DE-OBRA</v>
          </cell>
        </row>
        <row r="3096">
          <cell r="S3096" t="str">
            <v>OPERAÇÕES APROPRIAÇÃO MÃO-DE-OBRA</v>
          </cell>
        </row>
        <row r="3097">
          <cell r="S3097" t="str">
            <v>OPERAÇÕES APROPRIAÇÃO MÃO-DE-OBRA</v>
          </cell>
        </row>
        <row r="3098">
          <cell r="S3098" t="str">
            <v>OPERAÇÕES APROPRIAÇÃO MÃO-DE-OBRA</v>
          </cell>
        </row>
        <row r="3099">
          <cell r="S3099" t="str">
            <v>OPERAÇÕES APROPRIAÇÃO MÃO-DE-OBRA</v>
          </cell>
        </row>
        <row r="3100">
          <cell r="S3100" t="str">
            <v>OPERAÇÕES APROPRIAÇÃO MÃO-DE-OBRA</v>
          </cell>
        </row>
        <row r="3101">
          <cell r="S3101" t="str">
            <v>OPERAÇÕES APROPRIAÇÃO MÃO-DE-OBRA</v>
          </cell>
        </row>
        <row r="3102">
          <cell r="S3102" t="str">
            <v>OPERAÇÕES APROPRIAÇÃO MÃO-DE-OBRA</v>
          </cell>
        </row>
        <row r="3103">
          <cell r="S3103" t="str">
            <v>OPERAÇÕES APROPRIAÇÃO MÃO-DE-OBRA</v>
          </cell>
        </row>
        <row r="3104">
          <cell r="S3104" t="str">
            <v>OPERAÇÕES APROPRIAÇÃO MÃO-DE-OBRA</v>
          </cell>
        </row>
        <row r="3105">
          <cell r="S3105" t="str">
            <v>OPERAÇÕES APROPRIAÇÃO MÃO-DE-OBRA</v>
          </cell>
        </row>
        <row r="3106">
          <cell r="S3106" t="str">
            <v>OPERAÇÕES APROPRIAÇÃO MÃO-DE-OBRA</v>
          </cell>
        </row>
        <row r="3107">
          <cell r="S3107" t="str">
            <v>OPERAÇÕES APROPRIAÇÃO MÃO-DE-OBRA</v>
          </cell>
        </row>
        <row r="3108">
          <cell r="S3108" t="str">
            <v>OPERAÇÕES APROPRIAÇÃO MÃO-DE-OBRA</v>
          </cell>
        </row>
        <row r="3109">
          <cell r="S3109" t="str">
            <v>OPERAÇÕES APROPRIAÇÃO MÃO-DE-OBRA</v>
          </cell>
        </row>
        <row r="3110">
          <cell r="S3110" t="str">
            <v>OPERAÇÕES APROPRIAÇÃO MÃO-DE-OBRA</v>
          </cell>
        </row>
        <row r="3111">
          <cell r="S3111" t="str">
            <v>OPERAÇÕES APROPRIAÇÃO MÃO-DE-OBRA</v>
          </cell>
        </row>
        <row r="3112">
          <cell r="S3112" t="str">
            <v>OPERAÇÕES APROPRIAÇÃO MÃO-DE-OBRA</v>
          </cell>
        </row>
        <row r="3113">
          <cell r="S3113" t="str">
            <v>OPERAÇÕES APROPRIAÇÃO MÃO-DE-OBRA</v>
          </cell>
        </row>
        <row r="3114">
          <cell r="S3114" t="str">
            <v>OPERAÇÕES APROPRIAÇÃO MÃO-DE-OBRA</v>
          </cell>
        </row>
        <row r="3115">
          <cell r="S3115" t="str">
            <v>OPERAÇÕES APROPRIAÇÃO MÃO-DE-OBRA</v>
          </cell>
        </row>
        <row r="3116">
          <cell r="S3116" t="str">
            <v>OPERAÇÕES APROPRIAÇÃO MÃO-DE-OBRA</v>
          </cell>
        </row>
        <row r="3117">
          <cell r="S3117" t="str">
            <v>OPERAÇÕES APROPRIAÇÃO MÃO-DE-OBRA</v>
          </cell>
        </row>
        <row r="3118">
          <cell r="S3118" t="str">
            <v>OPERAÇÕES APROPRIAÇÃO MÃO-DE-OBRA</v>
          </cell>
        </row>
        <row r="3119">
          <cell r="S3119" t="str">
            <v>OPERAÇÕES APROPRIAÇÃO MÃO-DE-OBRA</v>
          </cell>
        </row>
        <row r="3120">
          <cell r="S3120" t="str">
            <v>OPERAÇÕES APROPRIAÇÃO MÃO-DE-OBRA</v>
          </cell>
        </row>
        <row r="3121">
          <cell r="S3121" t="str">
            <v>OPERAÇÕES APROPRIAÇÃO MÃO-DE-OBRA</v>
          </cell>
        </row>
        <row r="3122">
          <cell r="S3122" t="str">
            <v>OPERAÇÕES APROPRIAÇÃO MÃO-DE-OBRA</v>
          </cell>
        </row>
        <row r="3123">
          <cell r="S3123" t="str">
            <v>OPERAÇÕES APROPRIAÇÃO MÃO-DE-OBRA</v>
          </cell>
        </row>
        <row r="3124">
          <cell r="S3124" t="str">
            <v>OPERAÇÕES APROPRIAÇÃO MÃO-DE-OBRA</v>
          </cell>
        </row>
        <row r="3125">
          <cell r="S3125" t="str">
            <v>OPERAÇÕES APROPRIAÇÃO MÃO-DE-OBRA</v>
          </cell>
        </row>
        <row r="3126">
          <cell r="S3126" t="str">
            <v>OPERAÇÕES APROPRIAÇÃO MÃO-DE-OBRA</v>
          </cell>
        </row>
        <row r="3127">
          <cell r="S3127" t="str">
            <v>OPERAÇÕES APROPRIAÇÃO MÃO-DE-OBRA</v>
          </cell>
        </row>
        <row r="3128">
          <cell r="S3128" t="str">
            <v>OPERAÇÕES APROPRIAÇÃO MÃO-DE-OBRA</v>
          </cell>
        </row>
        <row r="3129">
          <cell r="S3129" t="str">
            <v>OPERAÇÕES APROPRIAÇÃO MÃO-DE-OBRA</v>
          </cell>
        </row>
        <row r="3130">
          <cell r="S3130" t="str">
            <v>OPERAÇÕES APROPRIAÇÃO MÃO-DE-OBRA</v>
          </cell>
        </row>
        <row r="3131">
          <cell r="S3131" t="str">
            <v>OPERAÇÕES APROPRIAÇÃO MÃO-DE-OBRA</v>
          </cell>
        </row>
        <row r="3132">
          <cell r="S3132" t="str">
            <v>OPERAÇÕES APROPRIAÇÃO MÃO-DE-OBRA</v>
          </cell>
        </row>
        <row r="3133">
          <cell r="S3133" t="str">
            <v>OPERAÇÕES APROPRIAÇÃO MÃO-DE-OBRA</v>
          </cell>
        </row>
        <row r="3134">
          <cell r="S3134" t="str">
            <v>OPERAÇÕES APROPRIAÇÃO MÃO-DE-OBRA</v>
          </cell>
        </row>
        <row r="3135">
          <cell r="S3135" t="str">
            <v>OPERAÇÕES APROPRIAÇÃO MÃO-DE-OBRA</v>
          </cell>
        </row>
        <row r="3136">
          <cell r="S3136" t="str">
            <v>OPERAÇÕES APROPRIAÇÃO MÃO-DE-OBRA</v>
          </cell>
        </row>
        <row r="3137">
          <cell r="S3137" t="str">
            <v>OPERAÇÕES APROPRIAÇÃO MÃO-DE-OBRA</v>
          </cell>
        </row>
        <row r="3138">
          <cell r="S3138" t="str">
            <v>OPERAÇÕES APROPRIAÇÃO MÃO-DE-OBRA</v>
          </cell>
        </row>
        <row r="3139">
          <cell r="S3139" t="str">
            <v>OPERAÇÕES APROPRIAÇÃO MÃO-DE-OBRA</v>
          </cell>
        </row>
        <row r="3140">
          <cell r="S3140" t="str">
            <v>OPERAÇÕES APROPRIAÇÃO MÃO-DE-OBRA</v>
          </cell>
        </row>
        <row r="3141">
          <cell r="S3141" t="str">
            <v>OPERAÇÕES APROPRIAÇÃO MÃO-DE-OBRA</v>
          </cell>
        </row>
        <row r="3142">
          <cell r="S3142" t="str">
            <v>OPERAÇÕES APROPRIAÇÃO MÃO-DE-OBRA</v>
          </cell>
        </row>
        <row r="3143">
          <cell r="S3143" t="str">
            <v>OPERAÇÕES APROPRIAÇÃO MÃO-DE-OBRA</v>
          </cell>
        </row>
        <row r="3144">
          <cell r="S3144" t="str">
            <v>OPERAÇÕES APROPRIAÇÃO MÃO-DE-OBRA</v>
          </cell>
        </row>
        <row r="3145">
          <cell r="S3145" t="str">
            <v>OPERAÇÕES APROPRIAÇÃO MÃO-DE-OBRA</v>
          </cell>
        </row>
        <row r="3146">
          <cell r="S3146" t="str">
            <v>OPERAÇÕES APROPRIAÇÃO MÃO-DE-OBRA</v>
          </cell>
        </row>
        <row r="3147">
          <cell r="S3147" t="str">
            <v>OPERAÇÕES APROPRIAÇÃO MÃO-DE-OBRA</v>
          </cell>
        </row>
        <row r="3148">
          <cell r="S3148" t="str">
            <v>OPERAÇÕES APROPRIAÇÃO MÃO-DE-OBRA</v>
          </cell>
        </row>
        <row r="3149">
          <cell r="S3149" t="str">
            <v>OPERAÇÕES APROPRIAÇÃO MÃO-DE-OBRA</v>
          </cell>
        </row>
        <row r="3150">
          <cell r="S3150" t="str">
            <v>OPERAÇÕES APROPRIAÇÃO MÃO-DE-OBRA</v>
          </cell>
        </row>
        <row r="3151">
          <cell r="S3151" t="str">
            <v>OPERAÇÕES APROPRIAÇÃO MÃO-DE-OBRA</v>
          </cell>
        </row>
        <row r="3152">
          <cell r="S3152" t="str">
            <v>OPERAÇÕES APROPRIAÇÃO MÃO-DE-OBRA</v>
          </cell>
        </row>
        <row r="3153">
          <cell r="S3153" t="str">
            <v>OPERAÇÕES APROPRIAÇÃO MÃO-DE-OBRA</v>
          </cell>
        </row>
        <row r="3154">
          <cell r="S3154" t="str">
            <v>OPERAÇÕES APROPRIAÇÃO MÃO-DE-OBRA</v>
          </cell>
        </row>
        <row r="3155">
          <cell r="S3155" t="str">
            <v>OPERAÇÕES APROPRIAÇÃO MÃO-DE-OBRA</v>
          </cell>
        </row>
        <row r="3156">
          <cell r="S3156" t="str">
            <v>OPERAÇÕES APROPRIAÇÃO MÃO-DE-OBRA</v>
          </cell>
        </row>
        <row r="3157">
          <cell r="S3157" t="str">
            <v>OPERAÇÕES APROPRIAÇÃO MÃO-DE-OBRA</v>
          </cell>
        </row>
        <row r="3158">
          <cell r="S3158" t="str">
            <v>OPERAÇÕES APROPRIAÇÃO MÃO-DE-OBRA</v>
          </cell>
        </row>
        <row r="3159">
          <cell r="S3159" t="str">
            <v>OPERAÇÕES APROPRIAÇÃO MÃO-DE-OBRA</v>
          </cell>
        </row>
        <row r="3160">
          <cell r="S3160" t="str">
            <v>OPERAÇÕES APROPRIAÇÃO MÃO-DE-OBRA</v>
          </cell>
        </row>
        <row r="3161">
          <cell r="S3161" t="str">
            <v>OPERAÇÕES APROPRIAÇÃO MÃO-DE-OBRA</v>
          </cell>
        </row>
        <row r="3162">
          <cell r="S3162" t="str">
            <v>OPERAÇÕES APROPRIAÇÃO MÃO-DE-OBRA</v>
          </cell>
        </row>
        <row r="3163">
          <cell r="S3163" t="str">
            <v>OPERAÇÕES APROPRIAÇÃO MÃO-DE-OBRA</v>
          </cell>
        </row>
        <row r="3164">
          <cell r="S3164" t="str">
            <v>OPERAÇÕES APROPRIAÇÃO MÃO-DE-OBRA</v>
          </cell>
        </row>
        <row r="3165">
          <cell r="S3165" t="str">
            <v>OPERAÇÕES APROPRIAÇÃO MÃO-DE-OBRA</v>
          </cell>
        </row>
        <row r="3166">
          <cell r="S3166" t="str">
            <v>OPERAÇÕES APROPRIAÇÃO MÃO-DE-OBRA</v>
          </cell>
        </row>
        <row r="3167">
          <cell r="S3167" t="str">
            <v>OPERAÇÕES APROPRIAÇÃO MÃO-DE-OBRA</v>
          </cell>
        </row>
        <row r="3168">
          <cell r="S3168" t="str">
            <v>OPERAÇÕES APROPRIAÇÃO MÃO-DE-OBRA</v>
          </cell>
        </row>
        <row r="3169">
          <cell r="S3169" t="str">
            <v>OPERAÇÕES APROPRIAÇÃO MÃO-DE-OBRA</v>
          </cell>
        </row>
        <row r="3170">
          <cell r="S3170" t="str">
            <v>OPERAÇÕES APROPRIAÇÃO MÃO-DE-OBRA</v>
          </cell>
        </row>
        <row r="3171">
          <cell r="S3171" t="str">
            <v>OPERAÇÕES APROPRIAÇÃO MÃO-DE-OBRA</v>
          </cell>
        </row>
        <row r="3172">
          <cell r="S3172" t="str">
            <v>OPERAÇÕES APROPRIAÇÃO MÃO-DE-OBRA</v>
          </cell>
        </row>
        <row r="3173">
          <cell r="S3173" t="str">
            <v>OPERAÇÕES APROPRIAÇÃO MÃO-DE-OBRA</v>
          </cell>
        </row>
        <row r="3174">
          <cell r="S3174" t="str">
            <v>OPERAÇÕES APROPRIAÇÃO MÃO-DE-OBRA</v>
          </cell>
        </row>
        <row r="3175">
          <cell r="S3175" t="str">
            <v>OPERAÇÕES APROPRIAÇÃO MÃO-DE-OBRA</v>
          </cell>
        </row>
        <row r="3176">
          <cell r="S3176" t="str">
            <v>OPERAÇÕES APROPRIAÇÃO MÃO-DE-OBRA</v>
          </cell>
        </row>
        <row r="3177">
          <cell r="S3177" t="str">
            <v>OPERAÇÕES APROPRIAÇÃO MÃO-DE-OBRA</v>
          </cell>
        </row>
        <row r="3178">
          <cell r="S3178" t="str">
            <v>OPERAÇÕES APROPRIAÇÃO MÃO-DE-OBRA</v>
          </cell>
        </row>
        <row r="3179">
          <cell r="S3179" t="str">
            <v>OPERAÇÕES APROPRIAÇÃO MÃO-DE-OBRA</v>
          </cell>
        </row>
        <row r="3180">
          <cell r="S3180" t="str">
            <v>OPERAÇÕES APROPRIAÇÃO MÃO-DE-OBRA</v>
          </cell>
        </row>
        <row r="3181">
          <cell r="S3181" t="str">
            <v>OPERAÇÕES APROPRIAÇÃO MÃO-DE-OBRA</v>
          </cell>
        </row>
        <row r="3182">
          <cell r="S3182" t="str">
            <v>OPERAÇÕES APROPRIAÇÃO MÃO-DE-OBRA</v>
          </cell>
        </row>
        <row r="3183">
          <cell r="S3183" t="str">
            <v>OPERAÇÕES APROPRIAÇÃO MÃO-DE-OBRA</v>
          </cell>
        </row>
        <row r="3184">
          <cell r="S3184" t="str">
            <v>OPERAÇÕES APROPRIAÇÃO MÃO-DE-OBRA</v>
          </cell>
        </row>
        <row r="3185">
          <cell r="S3185" t="str">
            <v>OPERAÇÕES APROPRIAÇÃO MÃO-DE-OBRA</v>
          </cell>
        </row>
        <row r="3186">
          <cell r="S3186" t="str">
            <v>OPERAÇÕES APROPRIAÇÃO MÃO-DE-OBRA</v>
          </cell>
        </row>
        <row r="3187">
          <cell r="S3187" t="str">
            <v>OPERAÇÕES APROPRIAÇÃO MÃO-DE-OBRA</v>
          </cell>
        </row>
        <row r="3188">
          <cell r="S3188" t="str">
            <v>OPERAÇÕES APROPRIAÇÃO MÃO-DE-OBRA</v>
          </cell>
        </row>
        <row r="3189">
          <cell r="S3189" t="str">
            <v>OPERAÇÕES APROPRIAÇÃO MÃO-DE-OBRA</v>
          </cell>
        </row>
        <row r="3190">
          <cell r="S3190" t="str">
            <v>OPERAÇÕES APROPRIAÇÃO MÃO-DE-OBRA</v>
          </cell>
        </row>
        <row r="3191">
          <cell r="S3191" t="str">
            <v>OPERAÇÕES APROPRIAÇÃO MÃO-DE-OBRA</v>
          </cell>
        </row>
        <row r="3192">
          <cell r="S3192" t="str">
            <v>OPERAÇÕES APROPRIAÇÃO MÃO-DE-OBRA</v>
          </cell>
        </row>
        <row r="3193">
          <cell r="S3193" t="str">
            <v>OPERAÇÕES APROPRIAÇÃO MÃO-DE-OBRA</v>
          </cell>
        </row>
        <row r="3194">
          <cell r="S3194" t="str">
            <v>OPERAÇÕES APROPRIAÇÃO MÃO-DE-OBRA</v>
          </cell>
        </row>
        <row r="3195">
          <cell r="S3195" t="str">
            <v>OPERAÇÕES APROPRIAÇÃO MÃO-DE-OBRA</v>
          </cell>
        </row>
        <row r="3196">
          <cell r="S3196" t="str">
            <v>OPERAÇÕES APROPRIAÇÃO MÃO-DE-OBRA</v>
          </cell>
        </row>
        <row r="3197">
          <cell r="S3197" t="str">
            <v>OPERAÇÕES APROPRIAÇÃO MÃO-DE-OBRA</v>
          </cell>
        </row>
        <row r="3198">
          <cell r="S3198" t="str">
            <v>OPERAÇÕES APROPRIAÇÃO MÃO-DE-OBRA</v>
          </cell>
        </row>
        <row r="3199">
          <cell r="S3199" t="str">
            <v>OPERAÇÕES APROPRIAÇÃO MÃO-DE-OBRA</v>
          </cell>
        </row>
        <row r="3200">
          <cell r="S3200" t="str">
            <v>OPERAÇÕES APROPRIAÇÃO MÃO-DE-OBRA</v>
          </cell>
        </row>
        <row r="3201">
          <cell r="S3201" t="str">
            <v>OPERAÇÕES APROPRIAÇÃO MÃO-DE-OBRA</v>
          </cell>
        </row>
        <row r="3202">
          <cell r="S3202" t="str">
            <v>OPERAÇÕES APROPRIAÇÃO MÃO-DE-OBRA</v>
          </cell>
        </row>
        <row r="3203">
          <cell r="S3203" t="str">
            <v>OPERAÇÕES APROPRIAÇÃO MÃO-DE-OBRA</v>
          </cell>
        </row>
        <row r="3204">
          <cell r="S3204" t="str">
            <v>OPERAÇÕES APROPRIAÇÃO MÃO-DE-OBRA</v>
          </cell>
        </row>
        <row r="3205">
          <cell r="S3205" t="str">
            <v>OPERAÇÕES APROPRIAÇÃO MÃO-DE-OBRA</v>
          </cell>
        </row>
        <row r="3206">
          <cell r="S3206" t="str">
            <v>OPERAÇÕES APROPRIAÇÃO MÃO-DE-OBRA</v>
          </cell>
        </row>
        <row r="3207">
          <cell r="S3207" t="str">
            <v>OPERAÇÕES APROPRIAÇÃO MÃO-DE-OBRA</v>
          </cell>
        </row>
        <row r="3208">
          <cell r="S3208" t="str">
            <v>OPERAÇÕES APROPRIAÇÃO MÃO-DE-OBRA</v>
          </cell>
        </row>
        <row r="3209">
          <cell r="S3209" t="str">
            <v>OPERAÇÕES APROPRIAÇÃO MÃO-DE-OBRA</v>
          </cell>
        </row>
        <row r="3210">
          <cell r="S3210" t="str">
            <v>OPERAÇÕES APROPRIAÇÃO MÃO-DE-OBRA</v>
          </cell>
        </row>
        <row r="3211">
          <cell r="S3211" t="str">
            <v>OPERAÇÕES APROPRIAÇÃO MÃO-DE-OBRA</v>
          </cell>
        </row>
        <row r="3212">
          <cell r="S3212" t="str">
            <v>OPERAÇÕES APROPRIAÇÃO MÃO-DE-OBRA</v>
          </cell>
        </row>
        <row r="3213">
          <cell r="S3213" t="str">
            <v>OPERAÇÕES APROPRIAÇÃO MÃO-DE-OBRA</v>
          </cell>
        </row>
        <row r="3214">
          <cell r="S3214" t="str">
            <v>OPERAÇÕES APROPRIAÇÃO MÃO-DE-OBRA</v>
          </cell>
        </row>
        <row r="3215">
          <cell r="S3215" t="str">
            <v>OPERAÇÕES APROPRIAÇÃO MÃO-DE-OBRA</v>
          </cell>
        </row>
        <row r="3216">
          <cell r="S3216" t="str">
            <v>OPERAÇÕES APROPRIAÇÃO MÃO-DE-OBRA</v>
          </cell>
        </row>
        <row r="3217">
          <cell r="S3217" t="str">
            <v>OPERAÇÕES APROPRIAÇÃO MÃO-DE-OBRA</v>
          </cell>
        </row>
        <row r="3218">
          <cell r="S3218" t="str">
            <v>OPERAÇÕES APROPRIAÇÃO MÃO-DE-OBRA</v>
          </cell>
        </row>
        <row r="3219">
          <cell r="S3219" t="str">
            <v>OPERAÇÕES APROPRIAÇÃO MÃO-DE-OBRA</v>
          </cell>
        </row>
        <row r="3220">
          <cell r="S3220" t="str">
            <v>OPERAÇÕES APROPRIAÇÃO MÃO-DE-OBRA</v>
          </cell>
        </row>
        <row r="3221">
          <cell r="S3221" t="str">
            <v>OPERAÇÕES APROPRIAÇÃO MÃO-DE-OBRA</v>
          </cell>
        </row>
        <row r="3222">
          <cell r="S3222" t="str">
            <v>OPERAÇÕES APROPRIAÇÃO MÃO-DE-OBRA</v>
          </cell>
        </row>
        <row r="3223">
          <cell r="S3223" t="str">
            <v>OPERAÇÕES APROPRIAÇÃO MÃO-DE-OBRA</v>
          </cell>
        </row>
        <row r="3224">
          <cell r="S3224" t="str">
            <v>OPERAÇÕES APROPRIAÇÃO MÃO-DE-OBRA</v>
          </cell>
        </row>
        <row r="3225">
          <cell r="S3225" t="str">
            <v>OPERAÇÕES APROPRIAÇÃO MÃO-DE-OBRA</v>
          </cell>
        </row>
        <row r="3226">
          <cell r="S3226" t="str">
            <v>OPERAÇÕES APROPRIAÇÃO MÃO-DE-OBRA</v>
          </cell>
        </row>
        <row r="3227">
          <cell r="S3227" t="str">
            <v>OPERAÇÕES APROPRIAÇÃO MÃO-DE-OBRA</v>
          </cell>
        </row>
        <row r="3228">
          <cell r="S3228" t="str">
            <v>OPERAÇÕES APROPRIAÇÃO MÃO-DE-OBRA</v>
          </cell>
        </row>
        <row r="3229">
          <cell r="S3229" t="str">
            <v>OPERAÇÕES APROPRIAÇÃO MÃO-DE-OBRA</v>
          </cell>
        </row>
        <row r="3230">
          <cell r="S3230" t="str">
            <v>OPERAÇÕES APROPRIAÇÃO MÃO-DE-OBRA</v>
          </cell>
        </row>
        <row r="3231">
          <cell r="S3231" t="str">
            <v>OPERAÇÕES APROPRIAÇÃO MÃO-DE-OBRA</v>
          </cell>
        </row>
        <row r="3232">
          <cell r="S3232" t="str">
            <v>OPERAÇÕES APROPRIAÇÃO MÃO-DE-OBRA</v>
          </cell>
        </row>
        <row r="3233">
          <cell r="S3233" t="str">
            <v>OPERAÇÕES APROPRIAÇÃO MÃO-DE-OBRA</v>
          </cell>
        </row>
        <row r="3234">
          <cell r="S3234" t="str">
            <v>OPERAÇÕES APROPRIAÇÃO MÃO-DE-OBRA</v>
          </cell>
        </row>
        <row r="3235">
          <cell r="S3235" t="str">
            <v>OPERAÇÕES APROPRIAÇÃO MÃO-DE-OBRA</v>
          </cell>
        </row>
        <row r="3236">
          <cell r="S3236" t="str">
            <v>OPERAÇÕES APROPRIAÇÃO MÃO-DE-OBRA</v>
          </cell>
        </row>
        <row r="3237">
          <cell r="S3237" t="str">
            <v>OPERAÇÕES APROPRIAÇÃO MÃO-DE-OBRA</v>
          </cell>
        </row>
        <row r="3238">
          <cell r="S3238" t="str">
            <v>OPERAÇÕES APROPRIAÇÃO MÃO-DE-OBRA</v>
          </cell>
        </row>
        <row r="3239">
          <cell r="S3239" t="str">
            <v>OPERAÇÕES APROPRIAÇÃO MÃO-DE-OBRA</v>
          </cell>
        </row>
        <row r="3240">
          <cell r="S3240" t="str">
            <v>OPERAÇÕES APROPRIAÇÃO MÃO-DE-OBRA</v>
          </cell>
        </row>
        <row r="3241">
          <cell r="S3241" t="str">
            <v>OPERAÇÕES APROPRIAÇÃO MÃO-DE-OBRA</v>
          </cell>
        </row>
        <row r="3242">
          <cell r="S3242" t="str">
            <v>OPERAÇÕES APROPRIAÇÃO MÃO-DE-OBRA</v>
          </cell>
        </row>
        <row r="3243">
          <cell r="S3243" t="str">
            <v>OPERAÇÕES APROPRIAÇÃO MÃO-DE-OBRA</v>
          </cell>
        </row>
        <row r="3244">
          <cell r="S3244" t="str">
            <v>OPERAÇÕES APROPRIAÇÃO MÃO-DE-OBRA</v>
          </cell>
        </row>
        <row r="3245">
          <cell r="S3245" t="str">
            <v>OPERAÇÕES APROPRIAÇÃO MÃO-DE-OBRA</v>
          </cell>
        </row>
        <row r="3246">
          <cell r="S3246" t="str">
            <v>OPERAÇÕES APROPRIAÇÃO MÃO-DE-OBRA</v>
          </cell>
        </row>
        <row r="3247">
          <cell r="S3247" t="str">
            <v>OPERAÇÕES APROPRIAÇÃO MÃO-DE-OBRA</v>
          </cell>
        </row>
        <row r="3248">
          <cell r="S3248" t="str">
            <v>OPERAÇÕES APROPRIAÇÃO MÃO-DE-OBRA</v>
          </cell>
        </row>
        <row r="3249">
          <cell r="S3249" t="str">
            <v>OPERAÇÕES APROPRIAÇÃO MÃO-DE-OBRA</v>
          </cell>
        </row>
        <row r="3250">
          <cell r="S3250" t="str">
            <v>OPERAÇÕES APROPRIAÇÃO MÃO-DE-OBRA</v>
          </cell>
        </row>
        <row r="3251">
          <cell r="S3251" t="str">
            <v>OPERAÇÕES APROPRIAÇÃO MÃO-DE-OBRA</v>
          </cell>
        </row>
        <row r="3252">
          <cell r="S3252" t="str">
            <v>OPERAÇÕES APROPRIAÇÃO MÃO-DE-OBRA</v>
          </cell>
        </row>
        <row r="3253">
          <cell r="S3253" t="str">
            <v>OPERAÇÕES APROPRIAÇÃO MÃO-DE-OBRA</v>
          </cell>
        </row>
        <row r="3254">
          <cell r="S3254" t="str">
            <v>OPERAÇÕES APROPRIAÇÃO MÃO-DE-OBRA</v>
          </cell>
        </row>
        <row r="3255">
          <cell r="S3255" t="str">
            <v>OPERAÇÕES APROPRIAÇÃO MÃO-DE-OBRA</v>
          </cell>
        </row>
        <row r="3256">
          <cell r="S3256" t="str">
            <v>OPERAÇÕES APROPRIAÇÃO MÃO-DE-OBRA</v>
          </cell>
        </row>
        <row r="3257">
          <cell r="S3257" t="str">
            <v>OPERAÇÕES APROPRIAÇÃO MÃO-DE-OBRA</v>
          </cell>
        </row>
        <row r="3258">
          <cell r="S3258" t="str">
            <v>OPERAÇÕES APROPRIAÇÃO MÃO-DE-OBRA</v>
          </cell>
        </row>
        <row r="3259">
          <cell r="S3259" t="str">
            <v>OPERAÇÕES APROPRIAÇÃO MÃO-DE-OBRA</v>
          </cell>
        </row>
        <row r="3260">
          <cell r="S3260" t="str">
            <v>OPERAÇÕES APROPRIAÇÃO MÃO-DE-OBRA</v>
          </cell>
        </row>
        <row r="3261">
          <cell r="S3261" t="str">
            <v>OPERAÇÕES APROPRIAÇÃO MÃO-DE-OBRA</v>
          </cell>
        </row>
        <row r="3262">
          <cell r="S3262" t="str">
            <v>OPERAÇÕES APROPRIAÇÃO MÃO-DE-OBRA</v>
          </cell>
        </row>
        <row r="3263">
          <cell r="S3263" t="str">
            <v>OPERAÇÕES APROPRIAÇÃO MÃO-DE-OBRA</v>
          </cell>
        </row>
        <row r="3264">
          <cell r="S3264" t="str">
            <v>OPERAÇÕES APROPRIAÇÃO MÃO-DE-OBRA</v>
          </cell>
        </row>
        <row r="3265">
          <cell r="S3265" t="str">
            <v>OPERAÇÕES APROPRIAÇÃO MÃO-DE-OBRA</v>
          </cell>
        </row>
        <row r="3266">
          <cell r="S3266" t="str">
            <v>OPERAÇÕES APROPRIAÇÃO MÃO-DE-OBRA</v>
          </cell>
        </row>
        <row r="3267">
          <cell r="S3267" t="str">
            <v>OPERAÇÕES APROPRIAÇÃO MÃO-DE-OBRA</v>
          </cell>
        </row>
        <row r="3268">
          <cell r="S3268" t="str">
            <v>OPERAÇÕES APROPRIAÇÃO MÃO-DE-OBRA</v>
          </cell>
        </row>
        <row r="3269">
          <cell r="S3269" t="str">
            <v>OPERAÇÕES APROPRIAÇÃO MÃO-DE-OBRA</v>
          </cell>
        </row>
        <row r="3270">
          <cell r="S3270" t="str">
            <v>OPERAÇÕES APROPRIAÇÃO MÃO-DE-OBRA</v>
          </cell>
        </row>
        <row r="3271">
          <cell r="S3271" t="str">
            <v>OPERAÇÕES APROPRIAÇÃO MÃO-DE-OBRA</v>
          </cell>
        </row>
        <row r="3272">
          <cell r="S3272" t="str">
            <v>OPERAÇÕES APROPRIAÇÃO MÃO-DE-OBRA</v>
          </cell>
        </row>
        <row r="3273">
          <cell r="S3273" t="str">
            <v>OPERAÇÕES APROPRIAÇÃO MÃO-DE-OBRA</v>
          </cell>
        </row>
        <row r="3274">
          <cell r="S3274" t="str">
            <v>OPERAÇÕES APROPRIAÇÃO MÃO-DE-OBRA</v>
          </cell>
        </row>
        <row r="3275">
          <cell r="S3275" t="str">
            <v>OPERAÇÕES APROPRIAÇÃO MÃO-DE-OBRA</v>
          </cell>
        </row>
        <row r="3276">
          <cell r="S3276" t="str">
            <v>OPERAÇÕES APROPRIAÇÃO MÃO-DE-OBRA</v>
          </cell>
        </row>
        <row r="3277">
          <cell r="S3277" t="str">
            <v>OPERAÇÕES APROPRIAÇÃO MÃO-DE-OBRA</v>
          </cell>
        </row>
        <row r="3278">
          <cell r="S3278" t="str">
            <v>OPERAÇÕES APROPRIAÇÃO MÃO-DE-OBRA</v>
          </cell>
        </row>
        <row r="3279">
          <cell r="S3279" t="str">
            <v>OPERAÇÕES APROPRIAÇÃO MÃO-DE-OBRA</v>
          </cell>
        </row>
        <row r="3280">
          <cell r="S3280" t="str">
            <v>OPERAÇÕES APROPRIAÇÃO MÃO-DE-OBRA</v>
          </cell>
        </row>
        <row r="3281">
          <cell r="S3281" t="str">
            <v>OPERAÇÕES APROPRIAÇÃO MÃO-DE-OBRA</v>
          </cell>
        </row>
        <row r="3282">
          <cell r="S3282" t="str">
            <v>OPERAÇÕES APROPRIAÇÃO MÃO-DE-OBRA</v>
          </cell>
        </row>
        <row r="3283">
          <cell r="S3283" t="str">
            <v>OPERAÇÕES APROPRIAÇÃO MÃO-DE-OBRA</v>
          </cell>
        </row>
        <row r="3284">
          <cell r="S3284" t="str">
            <v>OPERAÇÕES APROPRIAÇÃO MÃO-DE-OBRA</v>
          </cell>
        </row>
        <row r="3285">
          <cell r="S3285" t="str">
            <v>OPERAÇÕES APROPRIAÇÃO MÃO-DE-OBRA</v>
          </cell>
        </row>
        <row r="3286">
          <cell r="S3286" t="str">
            <v>OPERAÇÕES APROPRIAÇÃO MÃO-DE-OBRA</v>
          </cell>
        </row>
        <row r="3287">
          <cell r="S3287" t="str">
            <v>OPERAÇÕES APROPRIAÇÃO MÃO-DE-OBRA</v>
          </cell>
        </row>
        <row r="3288">
          <cell r="S3288" t="str">
            <v>OPERAÇÕES APROPRIAÇÃO MÃO-DE-OBRA</v>
          </cell>
        </row>
        <row r="3289">
          <cell r="S3289" t="str">
            <v>OPERAÇÕES APROPRIAÇÃO MÃO-DE-OBRA</v>
          </cell>
        </row>
        <row r="3290">
          <cell r="S3290" t="str">
            <v>OPERAÇÕES APROPRIAÇÃO MÃO-DE-OBRA</v>
          </cell>
        </row>
        <row r="3291">
          <cell r="S3291" t="str">
            <v>OPERAÇÕES APROPRIAÇÃO MÃO-DE-OBRA</v>
          </cell>
        </row>
        <row r="3292">
          <cell r="S3292" t="str">
            <v>OPERAÇÕES APROPRIAÇÃO MÃO-DE-OBRA</v>
          </cell>
        </row>
        <row r="3293">
          <cell r="S3293" t="str">
            <v>OPERAÇÕES APROPRIAÇÃO MÃO-DE-OBRA</v>
          </cell>
        </row>
        <row r="3294">
          <cell r="S3294" t="str">
            <v>OPERAÇÕES APROPRIAÇÃO MÃO-DE-OBRA</v>
          </cell>
        </row>
        <row r="3295">
          <cell r="S3295" t="str">
            <v>OPERAÇÕES APROPRIAÇÃO MÃO-DE-OBRA</v>
          </cell>
        </row>
        <row r="3296">
          <cell r="S3296" t="str">
            <v>OPERAÇÕES APROPRIAÇÃO MÃO-DE-OBRA</v>
          </cell>
        </row>
        <row r="3297">
          <cell r="S3297" t="str">
            <v>OPERAÇÕES APROPRIAÇÃO MÃO-DE-OBRA</v>
          </cell>
        </row>
        <row r="3298">
          <cell r="S3298" t="str">
            <v>OPERAÇÕES APROPRIAÇÃO MÃO-DE-OBRA</v>
          </cell>
        </row>
        <row r="3299">
          <cell r="S3299" t="str">
            <v>OPERAÇÕES APROPRIAÇÃO MÃO-DE-OBRA</v>
          </cell>
        </row>
        <row r="3300">
          <cell r="S3300" t="str">
            <v>OPERAÇÕES APROPRIAÇÃO MÃO-DE-OBRA</v>
          </cell>
        </row>
        <row r="3301">
          <cell r="S3301" t="str">
            <v>OPERAÇÕES APROPRIAÇÃO MÃO-DE-OBRA</v>
          </cell>
        </row>
        <row r="3302">
          <cell r="S3302" t="str">
            <v>OPERAÇÕES APROPRIAÇÃO MÃO-DE-OBRA</v>
          </cell>
        </row>
        <row r="3303">
          <cell r="S3303" t="str">
            <v>OPERAÇÕES APROPRIAÇÃO MÃO-DE-OBRA</v>
          </cell>
        </row>
        <row r="3304">
          <cell r="S3304" t="str">
            <v>OPERAÇÕES APROPRIAÇÃO MÃO-DE-OBRA</v>
          </cell>
        </row>
        <row r="3305">
          <cell r="S3305" t="str">
            <v>OPERAÇÕES APROPRIAÇÃO MÃO-DE-OBRA</v>
          </cell>
        </row>
        <row r="3306">
          <cell r="S3306" t="str">
            <v>OPERAÇÕES APROPRIAÇÃO MÃO-DE-OBRA</v>
          </cell>
        </row>
        <row r="3307">
          <cell r="S3307" t="str">
            <v>OPERAÇÕES APROPRIAÇÃO MÃO-DE-OBRA</v>
          </cell>
        </row>
        <row r="3308">
          <cell r="S3308" t="str">
            <v>OPERAÇÕES APROPRIAÇÃO MÃO-DE-OBRA</v>
          </cell>
        </row>
        <row r="3309">
          <cell r="S3309" t="str">
            <v>OPERAÇÕES APROPRIAÇÃO MÃO-DE-OBRA</v>
          </cell>
        </row>
        <row r="3310">
          <cell r="S3310" t="str">
            <v>OPERAÇÕES APROPRIAÇÃO MÃO-DE-OBRA</v>
          </cell>
        </row>
        <row r="3311">
          <cell r="S3311" t="str">
            <v>OPERAÇÕES APROPRIAÇÃO MÃO-DE-OBRA</v>
          </cell>
        </row>
        <row r="3312">
          <cell r="S3312" t="str">
            <v>OPERAÇÕES APROPRIAÇÃO MÃO-DE-OBRA</v>
          </cell>
        </row>
        <row r="3313">
          <cell r="S3313" t="str">
            <v>OPERAÇÕES APROPRIAÇÃO MÃO-DE-OBRA</v>
          </cell>
        </row>
        <row r="3314">
          <cell r="S3314" t="str">
            <v>OPERAÇÕES APROPRIAÇÃO MÃO-DE-OBRA</v>
          </cell>
        </row>
        <row r="3315">
          <cell r="S3315" t="str">
            <v>OPERAÇÕES APROPRIAÇÃO MÃO-DE-OBRA</v>
          </cell>
        </row>
        <row r="3316">
          <cell r="S3316" t="str">
            <v>OPERAÇÕES APROPRIAÇÃO MÃO-DE-OBRA</v>
          </cell>
        </row>
        <row r="3317">
          <cell r="S3317" t="str">
            <v>OPERAÇÕES APROPRIAÇÃO MÃO-DE-OBRA</v>
          </cell>
        </row>
        <row r="3318">
          <cell r="S3318" t="str">
            <v>OPERAÇÕES APROPRIAÇÃO MÃO-DE-OBRA</v>
          </cell>
        </row>
        <row r="3319">
          <cell r="S3319" t="str">
            <v>OPERAÇÕES APROPRIAÇÃO MÃO-DE-OBRA</v>
          </cell>
        </row>
        <row r="3320">
          <cell r="S3320" t="str">
            <v>OPERAÇÕES APROPRIAÇÃO MÃO-DE-OBRA</v>
          </cell>
        </row>
        <row r="3321">
          <cell r="S3321" t="str">
            <v>OPERAÇÕES APROPRIAÇÃO MÃO-DE-OBRA</v>
          </cell>
        </row>
        <row r="3322">
          <cell r="S3322" t="str">
            <v>OPERAÇÕES APROPRIAÇÃO MÃO-DE-OBRA</v>
          </cell>
        </row>
        <row r="3323">
          <cell r="S3323" t="str">
            <v>OPERAÇÕES APROPRIAÇÃO MÃO-DE-OBRA</v>
          </cell>
        </row>
        <row r="3324">
          <cell r="S3324" t="str">
            <v>OPERAÇÕES APROPRIAÇÃO MÃO-DE-OBRA</v>
          </cell>
        </row>
        <row r="3325">
          <cell r="S3325" t="str">
            <v>OPERAÇÕES APROPRIAÇÃO MÃO-DE-OBRA</v>
          </cell>
        </row>
        <row r="3326">
          <cell r="S3326" t="str">
            <v>OPERAÇÕES APROPRIAÇÃO MÃO-DE-OBRA</v>
          </cell>
        </row>
        <row r="3327">
          <cell r="S3327" t="str">
            <v>OPERAÇÕES APROPRIAÇÃO MÃO-DE-OBRA</v>
          </cell>
        </row>
        <row r="3328">
          <cell r="S3328" t="str">
            <v>OPERAÇÕES APROPRIAÇÃO MÃO-DE-OBRA</v>
          </cell>
        </row>
        <row r="3329">
          <cell r="S3329" t="str">
            <v>OPERAÇÕES APROPRIAÇÃO MÃO-DE-OBRA</v>
          </cell>
        </row>
        <row r="3330">
          <cell r="S3330" t="str">
            <v>OPERAÇÕES APROPRIAÇÃO MÃO-DE-OBRA</v>
          </cell>
        </row>
        <row r="3331">
          <cell r="S3331" t="str">
            <v>OPERAÇÕES APROPRIAÇÃO MÃO-DE-OBRA</v>
          </cell>
        </row>
        <row r="3332">
          <cell r="S3332" t="str">
            <v>OPERAÇÕES APROPRIAÇÃO MÃO-DE-OBRA</v>
          </cell>
        </row>
        <row r="3333">
          <cell r="S3333" t="str">
            <v>OPERAÇÕES APROPRIAÇÃO MÃO-DE-OBRA</v>
          </cell>
        </row>
        <row r="3334">
          <cell r="S3334" t="str">
            <v>OPERAÇÕES APROPRIAÇÃO MÃO-DE-OBRA</v>
          </cell>
        </row>
        <row r="3335">
          <cell r="S3335" t="str">
            <v>OPERAÇÕES APROPRIAÇÃO MÃO-DE-OBRA</v>
          </cell>
        </row>
        <row r="3336">
          <cell r="S3336" t="str">
            <v>OPERAÇÕES APROPRIAÇÃO MÃO-DE-OBRA</v>
          </cell>
        </row>
        <row r="3337">
          <cell r="S3337" t="str">
            <v>OPERAÇÕES APROPRIAÇÃO MÃO-DE-OBRA</v>
          </cell>
        </row>
        <row r="3338">
          <cell r="S3338" t="str">
            <v>OPERAÇÕES APROPRIAÇÃO MÃO-DE-OBRA</v>
          </cell>
        </row>
        <row r="3339">
          <cell r="S3339" t="str">
            <v>OPERAÇÕES APROPRIAÇÃO MÃO-DE-OBRA</v>
          </cell>
        </row>
        <row r="3340">
          <cell r="S3340" t="str">
            <v>OPERAÇÕES APROPRIAÇÃO MÃO-DE-OBRA</v>
          </cell>
        </row>
        <row r="3341">
          <cell r="S3341" t="str">
            <v>OPERAÇÕES APROPRIAÇÃO MÃO-DE-OBRA</v>
          </cell>
        </row>
        <row r="3342">
          <cell r="S3342" t="str">
            <v>OPERAÇÕES APROPRIAÇÃO MÃO-DE-OBRA</v>
          </cell>
        </row>
        <row r="3343">
          <cell r="S3343" t="str">
            <v>OPERAÇÕES APROPRIAÇÃO MÃO-DE-OBRA</v>
          </cell>
        </row>
        <row r="3344">
          <cell r="S3344" t="str">
            <v>OPERAÇÕES APROPRIAÇÃO MÃO-DE-OBRA</v>
          </cell>
        </row>
        <row r="3345">
          <cell r="S3345" t="str">
            <v>OPERAÇÕES APROPRIAÇÃO MÃO-DE-OBRA</v>
          </cell>
        </row>
        <row r="3346">
          <cell r="S3346" t="str">
            <v>OPERAÇÕES APROPRIAÇÃO MÃO-DE-OBRA</v>
          </cell>
        </row>
        <row r="3347">
          <cell r="S3347" t="str">
            <v>OPERAÇÕES APROPRIAÇÃO MÃO-DE-OBRA</v>
          </cell>
        </row>
        <row r="3348">
          <cell r="S3348" t="str">
            <v>OPERAÇÕES APROPRIAÇÃO MÃO-DE-OBRA</v>
          </cell>
        </row>
        <row r="3349">
          <cell r="S3349" t="str">
            <v>OPERAÇÕES APROPRIAÇÃO MÃO-DE-OBRA</v>
          </cell>
        </row>
        <row r="3350">
          <cell r="S3350" t="str">
            <v>OPERAÇÕES APROPRIAÇÃO MÃO-DE-OBRA</v>
          </cell>
        </row>
        <row r="3351">
          <cell r="S3351" t="str">
            <v>OPERAÇÕES APROPRIAÇÃO MÃO-DE-OBRA</v>
          </cell>
        </row>
        <row r="3352">
          <cell r="S3352" t="str">
            <v>OPERAÇÕES APROPRIAÇÃO MÃO-DE-OBRA</v>
          </cell>
        </row>
        <row r="3353">
          <cell r="S3353" t="str">
            <v>OPERAÇÕES APROPRIAÇÃO MÃO-DE-OBRA</v>
          </cell>
        </row>
        <row r="3354">
          <cell r="S3354" t="str">
            <v>OPERAÇÕES APROPRIAÇÃO MÃO-DE-OBRA</v>
          </cell>
        </row>
        <row r="3355">
          <cell r="S3355" t="str">
            <v>OPERAÇÕES APROPRIAÇÃO MÃO-DE-OBRA</v>
          </cell>
        </row>
        <row r="3356">
          <cell r="S3356" t="str">
            <v>OPERAÇÕES APROPRIAÇÃO MÃO-DE-OBRA</v>
          </cell>
        </row>
        <row r="3357">
          <cell r="S3357" t="str">
            <v>OPERAÇÕES APROPRIAÇÃO MÃO-DE-OBRA</v>
          </cell>
        </row>
        <row r="3358">
          <cell r="S3358" t="str">
            <v>OPERAÇÕES APROPRIAÇÃO MÃO-DE-OBRA</v>
          </cell>
        </row>
        <row r="3359">
          <cell r="S3359" t="str">
            <v>OPERAÇÕES APROPRIAÇÃO MÃO-DE-OBRA</v>
          </cell>
        </row>
        <row r="3360">
          <cell r="S3360" t="str">
            <v>OPERAÇÕES APROPRIAÇÃO MÃO-DE-OBRA</v>
          </cell>
        </row>
        <row r="3361">
          <cell r="S3361" t="str">
            <v>OPERAÇÕES APROPRIAÇÃO MÃO-DE-OBRA</v>
          </cell>
        </row>
        <row r="3362">
          <cell r="S3362" t="str">
            <v>OPERAÇÕES APROPRIAÇÃO MÃO-DE-OBRA</v>
          </cell>
        </row>
        <row r="3363">
          <cell r="S3363" t="str">
            <v>OPERAÇÕES APROPRIAÇÃO MÃO-DE-OBRA</v>
          </cell>
        </row>
        <row r="3364">
          <cell r="S3364" t="str">
            <v>OPERAÇÕES APROPRIAÇÃO MÃO-DE-OBRA</v>
          </cell>
        </row>
        <row r="3365">
          <cell r="S3365" t="str">
            <v>OPERAÇÕES APROPRIAÇÃO MÃO-DE-OBRA</v>
          </cell>
        </row>
        <row r="3366">
          <cell r="S3366" t="str">
            <v>OPERAÇÕES APROPRIAÇÃO MÃO-DE-OBRA</v>
          </cell>
        </row>
        <row r="3367">
          <cell r="S3367" t="str">
            <v>OPERAÇÕES APROPRIAÇÃO MÃO-DE-OBRA</v>
          </cell>
        </row>
        <row r="3368">
          <cell r="S3368" t="str">
            <v>OPERAÇÕES APROPRIAÇÃO MÃO-DE-OBRA</v>
          </cell>
        </row>
        <row r="3369">
          <cell r="S3369" t="str">
            <v>OPERAÇÕES APROPRIAÇÃO MÃO-DE-OBRA</v>
          </cell>
        </row>
        <row r="3370">
          <cell r="S3370" t="str">
            <v>OPERAÇÕES APROPRIAÇÃO MÃO-DE-OBRA</v>
          </cell>
        </row>
        <row r="3371">
          <cell r="S3371" t="str">
            <v>OPERAÇÕES APROPRIAÇÃO MÃO-DE-OBRA</v>
          </cell>
        </row>
        <row r="3372">
          <cell r="S3372" t="str">
            <v>OPERAÇÕES APROPRIAÇÃO MÃO-DE-OBRA</v>
          </cell>
        </row>
        <row r="3373">
          <cell r="S3373" t="str">
            <v>OPERAÇÕES APROPRIAÇÃO MÃO-DE-OBRA</v>
          </cell>
        </row>
        <row r="3374">
          <cell r="S3374" t="str">
            <v>OPERAÇÕES APROPRIAÇÃO MÃO-DE-OBRA</v>
          </cell>
        </row>
        <row r="3375">
          <cell r="S3375" t="str">
            <v>OPERAÇÕES APROPRIAÇÃO MÃO-DE-OBRA</v>
          </cell>
        </row>
        <row r="3376">
          <cell r="S3376" t="str">
            <v>OPERAÇÕES APROPRIAÇÃO MÃO-DE-OBRA</v>
          </cell>
        </row>
        <row r="3377">
          <cell r="S3377" t="str">
            <v>OPERAÇÕES APROPRIAÇÃO MÃO-DE-OBRA</v>
          </cell>
        </row>
        <row r="3378">
          <cell r="S3378" t="str">
            <v>OPERAÇÕES APROPRIAÇÃO MÃO-DE-OBRA</v>
          </cell>
        </row>
        <row r="3379">
          <cell r="S3379" t="str">
            <v>OPERAÇÕES APROPRIAÇÃO MÃO-DE-OBRA</v>
          </cell>
        </row>
        <row r="3380">
          <cell r="S3380" t="str">
            <v>OPERAÇÕES APROPRIAÇÃO MÃO-DE-OBRA</v>
          </cell>
        </row>
        <row r="3381">
          <cell r="S3381" t="str">
            <v>OPERAÇÕES APROPRIAÇÃO MÃO-DE-OBRA</v>
          </cell>
        </row>
        <row r="3382">
          <cell r="S3382" t="str">
            <v>OPERAÇÕES APROPRIAÇÃO MÃO-DE-OBRA</v>
          </cell>
        </row>
        <row r="3383">
          <cell r="S3383" t="str">
            <v>OPERAÇÕES APROPRIAÇÃO MÃO-DE-OBRA</v>
          </cell>
        </row>
        <row r="3384">
          <cell r="S3384" t="str">
            <v>OPERAÇÕES APROPRIAÇÃO MÃO-DE-OBRA</v>
          </cell>
        </row>
        <row r="3385">
          <cell r="S3385" t="str">
            <v>OPERAÇÕES APROPRIAÇÃO MÃO-DE-OBRA</v>
          </cell>
        </row>
        <row r="3386">
          <cell r="S3386" t="str">
            <v>OPERAÇÕES APROPRIAÇÃO MÃO-DE-OBRA</v>
          </cell>
        </row>
        <row r="3387">
          <cell r="S3387" t="str">
            <v>OPERAÇÕES APROPRIAÇÃO MÃO-DE-OBRA</v>
          </cell>
        </row>
        <row r="3388">
          <cell r="S3388" t="str">
            <v>OPERAÇÕES APROPRIAÇÃO MÃO-DE-OBRA</v>
          </cell>
        </row>
        <row r="3389">
          <cell r="S3389" t="str">
            <v>OPERAÇÕES APROPRIAÇÃO MÃO-DE-OBRA</v>
          </cell>
        </row>
        <row r="3390">
          <cell r="S3390" t="str">
            <v>OPERAÇÕES APROPRIAÇÃO MÃO-DE-OBRA</v>
          </cell>
        </row>
        <row r="3391">
          <cell r="S3391" t="str">
            <v>OPERAÇÕES APROPRIAÇÃO MÃO-DE-OBRA</v>
          </cell>
        </row>
        <row r="3392">
          <cell r="S3392" t="str">
            <v>OPERAÇÕES APROPRIAÇÃO MÃO-DE-OBRA</v>
          </cell>
        </row>
        <row r="3393">
          <cell r="S3393" t="str">
            <v>OPERAÇÕES APROPRIAÇÃO MÃO-DE-OBRA</v>
          </cell>
        </row>
        <row r="3394">
          <cell r="S3394" t="str">
            <v>OPERAÇÕES APROPRIAÇÃO MÃO-DE-OBRA</v>
          </cell>
        </row>
        <row r="3395">
          <cell r="S3395" t="str">
            <v>OPERAÇÕES APROPRIAÇÃO MÃO-DE-OBRA</v>
          </cell>
        </row>
        <row r="3396">
          <cell r="S3396" t="str">
            <v>OPERAÇÕES APROPRIAÇÃO MÃO-DE-OBRA</v>
          </cell>
        </row>
        <row r="3397">
          <cell r="S3397" t="str">
            <v>OPERAÇÕES APROPRIAÇÃO MÃO-DE-OBRA</v>
          </cell>
        </row>
        <row r="3398">
          <cell r="S3398" t="str">
            <v>OPERAÇÕES APROPRIAÇÃO MÃO-DE-OBRA</v>
          </cell>
        </row>
        <row r="3399">
          <cell r="S3399" t="str">
            <v>OPERAÇÕES APROPRIAÇÃO MÃO-DE-OBRA</v>
          </cell>
        </row>
        <row r="3400">
          <cell r="S3400" t="str">
            <v>OPERAÇÕES APROPRIAÇÃO MÃO-DE-OBRA</v>
          </cell>
        </row>
        <row r="3401">
          <cell r="S3401" t="str">
            <v>OPERAÇÕES APROPRIAÇÃO MÃO-DE-OBRA</v>
          </cell>
        </row>
        <row r="3402">
          <cell r="S3402" t="str">
            <v>OPERAÇÕES APROPRIAÇÃO MÃO-DE-OBRA</v>
          </cell>
        </row>
        <row r="3403">
          <cell r="S3403" t="str">
            <v>OPERAÇÕES APROPRIAÇÃO MÃO-DE-OBRA</v>
          </cell>
        </row>
        <row r="3404">
          <cell r="S3404" t="str">
            <v>OPERAÇÕES APROPRIAÇÃO MÃO-DE-OBRA</v>
          </cell>
        </row>
        <row r="3405">
          <cell r="S3405" t="str">
            <v>OPERAÇÕES APROPRIAÇÃO MÃO-DE-OBRA</v>
          </cell>
        </row>
        <row r="3406">
          <cell r="S3406" t="str">
            <v>OPERAÇÕES APROPRIAÇÃO MÃO-DE-OBRA</v>
          </cell>
        </row>
        <row r="3407">
          <cell r="S3407" t="str">
            <v>OPERAÇÕES APROPRIAÇÃO MÃO-DE-OBRA</v>
          </cell>
        </row>
        <row r="3408">
          <cell r="S3408" t="str">
            <v>OPERAÇÕES APROPRIAÇÃO MÃO-DE-OBRA</v>
          </cell>
        </row>
        <row r="3409">
          <cell r="S3409" t="str">
            <v>OPERAÇÕES APROPRIAÇÃO MÃO-DE-OBRA</v>
          </cell>
        </row>
        <row r="3410">
          <cell r="S3410" t="str">
            <v>OPERAÇÕES APROPRIAÇÃO MÃO-DE-OBRA</v>
          </cell>
        </row>
        <row r="3411">
          <cell r="S3411" t="str">
            <v>OPERAÇÕES APROPRIAÇÃO MÃO-DE-OBRA</v>
          </cell>
        </row>
        <row r="3412">
          <cell r="S3412" t="str">
            <v>OPERAÇÕES APROPRIAÇÃO MÃO-DE-OBRA</v>
          </cell>
        </row>
        <row r="3413">
          <cell r="S3413" t="str">
            <v>OPERAÇÕES APROPRIAÇÃO MÃO-DE-OBRA</v>
          </cell>
        </row>
        <row r="3414">
          <cell r="S3414" t="str">
            <v>OPERAÇÕES APROPRIAÇÃO MÃO-DE-OBRA</v>
          </cell>
        </row>
        <row r="3415">
          <cell r="S3415" t="str">
            <v>OPERAÇÕES APROPRIAÇÃO MÃO-DE-OBRA</v>
          </cell>
        </row>
        <row r="3416">
          <cell r="S3416" t="str">
            <v>OPERAÇÕES APROPRIAÇÃO MÃO-DE-OBRA</v>
          </cell>
        </row>
        <row r="3417">
          <cell r="S3417" t="str">
            <v>OPERAÇÕES APROPRIAÇÃO MÃO-DE-OBRA</v>
          </cell>
        </row>
        <row r="3418">
          <cell r="S3418" t="str">
            <v>OPERAÇÕES APROPRIAÇÃO MÃO-DE-OBRA</v>
          </cell>
        </row>
        <row r="3419">
          <cell r="S3419" t="str">
            <v>OPERAÇÕES APROPRIAÇÃO MÃO-DE-OBRA</v>
          </cell>
        </row>
        <row r="3420">
          <cell r="S3420" t="str">
            <v>OPERAÇÕES APROPRIAÇÃO MÃO-DE-OBRA</v>
          </cell>
        </row>
        <row r="3421">
          <cell r="S3421" t="str">
            <v>OPERAÇÕES APROPRIAÇÃO MÃO-DE-OBRA</v>
          </cell>
        </row>
        <row r="3422">
          <cell r="S3422" t="str">
            <v>OPERAÇÕES APROPRIAÇÃO MÃO-DE-OBRA</v>
          </cell>
        </row>
        <row r="3423">
          <cell r="S3423" t="str">
            <v>OPERAÇÕES APROPRIAÇÃO MÃO-DE-OBRA</v>
          </cell>
        </row>
        <row r="3424">
          <cell r="S3424" t="str">
            <v>OPERAÇÕES APROPRIAÇÃO MÃO-DE-OBRA</v>
          </cell>
        </row>
        <row r="3425">
          <cell r="S3425" t="str">
            <v>OPERAÇÕES APROPRIAÇÃO MÃO-DE-OBRA</v>
          </cell>
        </row>
        <row r="3426">
          <cell r="S3426" t="str">
            <v>OPERAÇÕES APROPRIAÇÃO MÃO-DE-OBRA</v>
          </cell>
        </row>
        <row r="3427">
          <cell r="S3427" t="str">
            <v>OPERAÇÕES APROPRIAÇÃO MÃO-DE-OBRA</v>
          </cell>
        </row>
        <row r="3428">
          <cell r="S3428" t="str">
            <v>OPERAÇÕES APROPRIAÇÃO MÃO-DE-OBRA</v>
          </cell>
        </row>
        <row r="3429">
          <cell r="S3429" t="str">
            <v>OPERAÇÕES APROPRIAÇÃO MÃO-DE-OBRA</v>
          </cell>
        </row>
        <row r="3430">
          <cell r="S3430" t="str">
            <v>OPERAÇÕES APROPRIAÇÃO MÃO-DE-OBRA</v>
          </cell>
        </row>
        <row r="3431">
          <cell r="S3431" t="str">
            <v>OPERAÇÕES APROPRIAÇÃO MÃO-DE-OBRA</v>
          </cell>
        </row>
        <row r="3432">
          <cell r="S3432" t="str">
            <v>OPERAÇÕES APROPRIAÇÃO MÃO-DE-OBRA</v>
          </cell>
        </row>
        <row r="3433">
          <cell r="S3433" t="str">
            <v>OPERAÇÕES APROPRIAÇÃO MÃO-DE-OBRA</v>
          </cell>
        </row>
        <row r="3434">
          <cell r="S3434" t="str">
            <v>OPERAÇÕES APROPRIAÇÃO MÃO-DE-OBRA</v>
          </cell>
        </row>
        <row r="3435">
          <cell r="S3435" t="str">
            <v>OPERAÇÕES APROPRIAÇÃO MÃO-DE-OBRA</v>
          </cell>
        </row>
        <row r="3436">
          <cell r="S3436" t="str">
            <v>OPERAÇÕES APROPRIAÇÃO MÃO-DE-OBRA</v>
          </cell>
        </row>
        <row r="3437">
          <cell r="S3437" t="str">
            <v>OPERAÇÕES APROPRIAÇÃO MÃO-DE-OBRA</v>
          </cell>
        </row>
        <row r="3438">
          <cell r="S3438" t="str">
            <v>OPERAÇÕES APROPRIAÇÃO MÃO-DE-OBRA</v>
          </cell>
        </row>
        <row r="3439">
          <cell r="S3439" t="str">
            <v>OPERAÇÕES APROPRIAÇÃO MÃO-DE-OBRA</v>
          </cell>
        </row>
        <row r="3440">
          <cell r="S3440" t="str">
            <v>OPERAÇÕES APROPRIAÇÃO MÃO-DE-OBRA</v>
          </cell>
        </row>
        <row r="3441">
          <cell r="S3441" t="str">
            <v>OPERAÇÕES APROPRIAÇÃO MÃO-DE-OBRA</v>
          </cell>
        </row>
        <row r="3442">
          <cell r="S3442" t="str">
            <v>OPERAÇÕES APROPRIAÇÃO MÃO-DE-OBRA</v>
          </cell>
        </row>
        <row r="3443">
          <cell r="S3443" t="str">
            <v>OPERAÇÕES APROPRIAÇÃO MÃO-DE-OBRA</v>
          </cell>
        </row>
        <row r="3444">
          <cell r="S3444" t="str">
            <v>OPERAÇÕES APROPRIAÇÃO MÃO-DE-OBRA</v>
          </cell>
        </row>
        <row r="3445">
          <cell r="S3445" t="str">
            <v>OPERAÇÕES APROPRIAÇÃO MÃO-DE-OBRA</v>
          </cell>
        </row>
        <row r="3446">
          <cell r="S3446" t="str">
            <v>OPERAÇÕES APROPRIAÇÃO MÃO-DE-OBRA</v>
          </cell>
        </row>
        <row r="3447">
          <cell r="S3447" t="str">
            <v>OPERAÇÕES APROPRIAÇÃO MÃO-DE-OBRA</v>
          </cell>
        </row>
        <row r="3448">
          <cell r="S3448" t="str">
            <v>OPERAÇÕES APROPRIAÇÃO MÃO-DE-OBRA</v>
          </cell>
        </row>
        <row r="3449">
          <cell r="S3449" t="str">
            <v>OPERAÇÕES APROPRIAÇÃO MÃO-DE-OBRA</v>
          </cell>
        </row>
        <row r="3450">
          <cell r="S3450" t="str">
            <v>OPERAÇÕES APROPRIAÇÃO MÃO-DE-OBRA</v>
          </cell>
        </row>
        <row r="3451">
          <cell r="S3451" t="str">
            <v>OPERAÇÕES APROPRIAÇÃO MÃO-DE-OBRA</v>
          </cell>
        </row>
        <row r="3452">
          <cell r="S3452" t="str">
            <v>OPERAÇÕES APROPRIAÇÃO MÃO-DE-OBRA</v>
          </cell>
        </row>
        <row r="3453">
          <cell r="S3453" t="str">
            <v>OPERAÇÕES APROPRIAÇÃO MÃO-DE-OBRA</v>
          </cell>
        </row>
        <row r="3454">
          <cell r="S3454" t="str">
            <v>OPERAÇÕES APROPRIAÇÃO MÃO-DE-OBRA</v>
          </cell>
        </row>
        <row r="3455">
          <cell r="S3455" t="str">
            <v>OPERAÇÕES APROPRIAÇÃO MÃO-DE-OBRA</v>
          </cell>
        </row>
        <row r="3456">
          <cell r="S3456" t="str">
            <v>OPERAÇÕES APROPRIAÇÃO MÃO-DE-OBRA</v>
          </cell>
        </row>
        <row r="3457">
          <cell r="S3457" t="str">
            <v>OPERAÇÕES APROPRIAÇÃO MÃO-DE-OBRA</v>
          </cell>
        </row>
        <row r="3458">
          <cell r="S3458" t="str">
            <v>OPERAÇÕES APROPRIAÇÃO MÃO-DE-OBRA</v>
          </cell>
        </row>
        <row r="3459">
          <cell r="S3459" t="str">
            <v>OPERAÇÕES APROPRIAÇÃO MÃO-DE-OBRA</v>
          </cell>
        </row>
        <row r="3460">
          <cell r="S3460" t="str">
            <v>OPERAÇÕES APROPRIAÇÃO MÃO-DE-OBRA</v>
          </cell>
        </row>
        <row r="3461">
          <cell r="S3461" t="str">
            <v>OPERAÇÕES APROPRIAÇÃO MÃO-DE-OBRA</v>
          </cell>
        </row>
        <row r="3462">
          <cell r="S3462" t="str">
            <v>OPERAÇÕES APROPRIAÇÃO MÃO-DE-OBRA</v>
          </cell>
        </row>
        <row r="3463">
          <cell r="S3463" t="str">
            <v>OPERAÇÕES APROPRIAÇÃO MÃO-DE-OBRA</v>
          </cell>
        </row>
        <row r="3464">
          <cell r="S3464" t="str">
            <v>OPERAÇÕES APROPRIAÇÃO MÃO-DE-OBRA</v>
          </cell>
        </row>
        <row r="3465">
          <cell r="S3465" t="str">
            <v>OPERAÇÕES APROPRIAÇÃO MÃO-DE-OBRA</v>
          </cell>
        </row>
        <row r="3466">
          <cell r="S3466" t="str">
            <v>OPERAÇÕES APROPRIAÇÃO MÃO-DE-OBRA</v>
          </cell>
        </row>
        <row r="3467">
          <cell r="S3467" t="str">
            <v>OPERAÇÕES APROPRIAÇÃO MÃO-DE-OBRA</v>
          </cell>
        </row>
        <row r="3468">
          <cell r="S3468" t="str">
            <v>OPERAÇÕES APROPRIAÇÃO MÃO-DE-OBRA</v>
          </cell>
        </row>
        <row r="3469">
          <cell r="S3469" t="str">
            <v>OPERAÇÕES APROPRIAÇÃO MÃO-DE-OBRA</v>
          </cell>
        </row>
        <row r="3470">
          <cell r="S3470" t="str">
            <v>OPERAÇÕES APROPRIAÇÃO MÃO-DE-OBRA</v>
          </cell>
        </row>
        <row r="3471">
          <cell r="S3471" t="str">
            <v>OPERAÇÕES APROPRIAÇÃO MÃO-DE-OBRA</v>
          </cell>
        </row>
        <row r="3472">
          <cell r="S3472" t="str">
            <v>OPERAÇÕES APROPRIAÇÃO MÃO-DE-OBRA</v>
          </cell>
        </row>
        <row r="3473">
          <cell r="S3473" t="str">
            <v>OPERAÇÕES APROPRIAÇÃO MÃO-DE-OBRA</v>
          </cell>
        </row>
        <row r="3474">
          <cell r="S3474" t="str">
            <v>OPERAÇÕES APROPRIAÇÃO MÃO-DE-OBRA</v>
          </cell>
        </row>
        <row r="3475">
          <cell r="S3475" t="str">
            <v>OPERAÇÕES APROPRIAÇÃO MÃO-DE-OBRA</v>
          </cell>
        </row>
        <row r="3476">
          <cell r="S3476" t="str">
            <v>OPERAÇÕES APROPRIAÇÃO MÃO-DE-OBRA</v>
          </cell>
        </row>
        <row r="3477">
          <cell r="S3477" t="str">
            <v>OPERAÇÕES APROPRIAÇÃO MÃO-DE-OBRA</v>
          </cell>
        </row>
        <row r="3478">
          <cell r="S3478" t="str">
            <v>OPERAÇÕES APROPRIAÇÃO MÃO-DE-OBRA</v>
          </cell>
        </row>
        <row r="3479">
          <cell r="S3479" t="str">
            <v>OPERAÇÕES APROPRIAÇÃO MÃO-DE-OBRA</v>
          </cell>
        </row>
        <row r="3480">
          <cell r="S3480" t="str">
            <v>OPERAÇÕES APROPRIAÇÃO MÃO-DE-OBRA</v>
          </cell>
        </row>
        <row r="3481">
          <cell r="S3481" t="str">
            <v>OPERAÇÕES APROPRIAÇÃO MÃO-DE-OBRA</v>
          </cell>
        </row>
        <row r="3482">
          <cell r="S3482" t="str">
            <v>OPERAÇÕES APROPRIAÇÃO MÃO-DE-OBRA</v>
          </cell>
        </row>
        <row r="3483">
          <cell r="S3483" t="str">
            <v>OPERAÇÕES APROPRIAÇÃO MÃO-DE-OBRA</v>
          </cell>
        </row>
        <row r="3484">
          <cell r="S3484" t="str">
            <v>OPERAÇÕES APROPRIAÇÃO MÃO-DE-OBRA</v>
          </cell>
        </row>
        <row r="3485">
          <cell r="S3485" t="str">
            <v>OPERAÇÕES APROPRIAÇÃO MÃO-DE-OBRA</v>
          </cell>
        </row>
        <row r="3486">
          <cell r="S3486" t="str">
            <v>OPERAÇÕES APROPRIAÇÃO MÃO-DE-OBRA</v>
          </cell>
        </row>
        <row r="3487">
          <cell r="S3487" t="str">
            <v>OPERAÇÕES APROPRIAÇÃO MÃO-DE-OBRA</v>
          </cell>
        </row>
        <row r="3488">
          <cell r="S3488" t="str">
            <v>OPERAÇÕES APROPRIAÇÃO MÃO-DE-OBRA</v>
          </cell>
        </row>
        <row r="3489">
          <cell r="S3489" t="str">
            <v>OPERAÇÕES APROPRIAÇÃO MÃO-DE-OBRA</v>
          </cell>
        </row>
        <row r="3490">
          <cell r="S3490" t="str">
            <v>OPERAÇÕES APROPRIAÇÃO MÃO-DE-OBRA</v>
          </cell>
        </row>
        <row r="3491">
          <cell r="S3491" t="str">
            <v>OPERAÇÕES APROPRIAÇÃO MÃO-DE-OBRA</v>
          </cell>
        </row>
        <row r="3492">
          <cell r="S3492" t="str">
            <v>OPERAÇÕES APROPRIAÇÃO MÃO-DE-OBRA</v>
          </cell>
        </row>
        <row r="3493">
          <cell r="S3493" t="str">
            <v>OPERAÇÕES APROPRIAÇÃO MÃO-DE-OBRA</v>
          </cell>
        </row>
        <row r="3494">
          <cell r="S3494" t="str">
            <v>OPERAÇÕES APROPRIAÇÃO MÃO-DE-OBRA</v>
          </cell>
        </row>
        <row r="3495">
          <cell r="S3495" t="str">
            <v>OPERAÇÕES APROPRIAÇÃO MÃO-DE-OBRA</v>
          </cell>
        </row>
        <row r="3496">
          <cell r="S3496" t="str">
            <v>OPERAÇÕES APROPRIAÇÃO MÃO-DE-OBRA</v>
          </cell>
        </row>
        <row r="3497">
          <cell r="S3497" t="str">
            <v>OPERAÇÕES APROPRIAÇÃO MÃO-DE-OBRA</v>
          </cell>
        </row>
        <row r="3498">
          <cell r="S3498" t="str">
            <v>OPERAÇÕES APROPRIAÇÃO MÃO-DE-OBRA</v>
          </cell>
        </row>
        <row r="3499">
          <cell r="S3499" t="str">
            <v>OPERAÇÕES APROPRIAÇÃO MÃO-DE-OBRA</v>
          </cell>
        </row>
        <row r="3500">
          <cell r="S3500" t="str">
            <v>OPERAÇÕES APROPRIAÇÃO MÃO-DE-OBRA</v>
          </cell>
        </row>
        <row r="3501">
          <cell r="S3501" t="str">
            <v>OPERAÇÕES APROPRIAÇÃO MÃO-DE-OBRA</v>
          </cell>
        </row>
        <row r="3502">
          <cell r="S3502" t="str">
            <v>OPERAÇÕES APROPRIAÇÃO MÃO-DE-OBRA</v>
          </cell>
        </row>
        <row r="3503">
          <cell r="S3503" t="str">
            <v>OPERAÇÕES APROPRIAÇÃO MÃO-DE-OBRA</v>
          </cell>
        </row>
        <row r="3504">
          <cell r="S3504" t="str">
            <v>OPERAÇÕES APROPRIAÇÃO MÃO-DE-OBRA</v>
          </cell>
        </row>
        <row r="3505">
          <cell r="S3505" t="str">
            <v>OPERAÇÕES APROPRIAÇÃO MÃO-DE-OBRA</v>
          </cell>
        </row>
        <row r="3506">
          <cell r="S3506" t="str">
            <v>OPERAÇÕES APROPRIAÇÃO MÃO-DE-OBRA</v>
          </cell>
        </row>
        <row r="3507">
          <cell r="S3507" t="str">
            <v>OPERAÇÕES APROPRIAÇÃO MÃO-DE-OBRA</v>
          </cell>
        </row>
        <row r="3508">
          <cell r="S3508" t="str">
            <v>OPERAÇÕES APROPRIAÇÃO MÃO-DE-OBRA</v>
          </cell>
        </row>
        <row r="3509">
          <cell r="S3509" t="str">
            <v>OPERAÇÕES APROPRIAÇÃO MÃO-DE-OBRA</v>
          </cell>
        </row>
        <row r="3510">
          <cell r="S3510" t="str">
            <v>OPERAÇÕES APROPRIAÇÃO MÃO-DE-OBRA</v>
          </cell>
        </row>
        <row r="3511">
          <cell r="S3511" t="str">
            <v>OPERAÇÕES APROPRIAÇÃO MÃO-DE-OBRA</v>
          </cell>
        </row>
        <row r="3512">
          <cell r="S3512" t="str">
            <v>OPERAÇÕES APROPRIAÇÃO MÃO-DE-OBRA</v>
          </cell>
        </row>
        <row r="3513">
          <cell r="S3513" t="str">
            <v>OPERAÇÕES APROPRIAÇÃO MÃO-DE-OBRA</v>
          </cell>
        </row>
        <row r="3514">
          <cell r="S3514" t="str">
            <v>OPERAÇÕES APROPRIAÇÃO MÃO-DE-OBRA</v>
          </cell>
        </row>
        <row r="3515">
          <cell r="S3515" t="str">
            <v>OPERAÇÕES APROPRIAÇÃO MÃO-DE-OBRA</v>
          </cell>
        </row>
        <row r="3516">
          <cell r="S3516" t="str">
            <v>OPERAÇÕES APROPRIAÇÃO MÃO-DE-OBRA</v>
          </cell>
        </row>
        <row r="3517">
          <cell r="S3517" t="str">
            <v>OPERAÇÕES APROPRIAÇÃO MÃO-DE-OBRA</v>
          </cell>
        </row>
        <row r="3518">
          <cell r="S3518" t="str">
            <v>OPERAÇÕES APROPRIAÇÃO MÃO-DE-OBRA</v>
          </cell>
        </row>
        <row r="3519">
          <cell r="S3519" t="str">
            <v>OPERAÇÕES APROPRIAÇÃO MÃO-DE-OBRA</v>
          </cell>
        </row>
        <row r="3520">
          <cell r="S3520" t="str">
            <v>OPERAÇÕES APROPRIAÇÃO MÃO-DE-OBRA</v>
          </cell>
        </row>
        <row r="3521">
          <cell r="S3521" t="str">
            <v>OPERAÇÕES APROPRIAÇÃO MÃO-DE-OBRA</v>
          </cell>
        </row>
        <row r="3522">
          <cell r="S3522" t="str">
            <v>OPERAÇÕES APROPRIAÇÃO MÃO-DE-OBRA</v>
          </cell>
        </row>
        <row r="3523">
          <cell r="S3523" t="str">
            <v>OPERAÇÕES APROPRIAÇÃO MÃO-DE-OBRA</v>
          </cell>
        </row>
        <row r="3524">
          <cell r="S3524" t="str">
            <v>OPERAÇÕES APROPRIAÇÃO MÃO-DE-OBRA</v>
          </cell>
        </row>
        <row r="3525">
          <cell r="S3525" t="str">
            <v>OPERAÇÕES APROPRIAÇÃO MÃO-DE-OBRA</v>
          </cell>
        </row>
        <row r="3526">
          <cell r="S3526" t="str">
            <v>OPERAÇÕES APROPRIAÇÃO MÃO-DE-OBRA</v>
          </cell>
        </row>
        <row r="3527">
          <cell r="S3527" t="str">
            <v>OPERAÇÕES APROPRIAÇÃO MÃO-DE-OBRA</v>
          </cell>
        </row>
        <row r="3528">
          <cell r="S3528" t="str">
            <v>OPERAÇÕES APROPRIAÇÃO MÃO-DE-OBRA</v>
          </cell>
        </row>
        <row r="3529">
          <cell r="S3529" t="str">
            <v>OPERAÇÕES APROPRIAÇÃO MÃO-DE-OBRA</v>
          </cell>
        </row>
        <row r="3530">
          <cell r="S3530" t="str">
            <v>OPERAÇÕES APROPRIAÇÃO MÃO-DE-OBRA</v>
          </cell>
        </row>
        <row r="3531">
          <cell r="S3531" t="str">
            <v>OPERAÇÕES APROPRIAÇÃO MÃO-DE-OBRA</v>
          </cell>
        </row>
        <row r="3532">
          <cell r="S3532" t="str">
            <v>OPERAÇÕES APROPRIAÇÃO MÃO-DE-OBRA</v>
          </cell>
        </row>
        <row r="3533">
          <cell r="S3533" t="str">
            <v>OPERAÇÕES APROPRIAÇÃO MÃO-DE-OBRA</v>
          </cell>
        </row>
        <row r="3534">
          <cell r="S3534" t="str">
            <v>OPERAÇÕES APROPRIAÇÃO MÃO-DE-OBRA</v>
          </cell>
        </row>
        <row r="3535">
          <cell r="S3535" t="str">
            <v>OPERAÇÕES APROPRIAÇÃO MÃO-DE-OBRA</v>
          </cell>
        </row>
        <row r="3536">
          <cell r="S3536" t="str">
            <v>OPERAÇÕES APROPRIAÇÃO MÃO-DE-OBRA</v>
          </cell>
        </row>
        <row r="3537">
          <cell r="S3537" t="str">
            <v>OPERAÇÕES APROPRIAÇÃO MÃO-DE-OBRA</v>
          </cell>
        </row>
        <row r="3538">
          <cell r="S3538" t="str">
            <v>OPERAÇÕES APROPRIAÇÃO MÃO-DE-OBRA</v>
          </cell>
        </row>
        <row r="3539">
          <cell r="S3539" t="str">
            <v>OPERAÇÕES APROPRIAÇÃO MÃO-DE-OBRA</v>
          </cell>
        </row>
        <row r="3540">
          <cell r="S3540" t="str">
            <v>OPERAÇÕES APROPRIAÇÃO MÃO-DE-OBRA</v>
          </cell>
        </row>
        <row r="3541">
          <cell r="S3541" t="str">
            <v>OPERAÇÕES APROPRIAÇÃO MÃO-DE-OBRA</v>
          </cell>
        </row>
        <row r="3542">
          <cell r="S3542" t="str">
            <v>OPERAÇÕES APROPRIAÇÃO MÃO-DE-OBRA</v>
          </cell>
        </row>
        <row r="3543">
          <cell r="S3543" t="str">
            <v>OPERAÇÕES APROPRIAÇÃO MÃO-DE-OBRA</v>
          </cell>
        </row>
        <row r="3544">
          <cell r="S3544" t="str">
            <v>OPERAÇÕES APROPRIAÇÃO MÃO-DE-OBRA</v>
          </cell>
        </row>
        <row r="3545">
          <cell r="S3545" t="str">
            <v>OPERAÇÕES APROPRIAÇÃO MÃO-DE-OBRA</v>
          </cell>
        </row>
        <row r="3546">
          <cell r="S3546" t="str">
            <v>OPERAÇÕES APROPRIAÇÃO MÃO-DE-OBRA</v>
          </cell>
        </row>
        <row r="3547">
          <cell r="S3547" t="str">
            <v>OPERAÇÕES APROPRIAÇÃO MÃO-DE-OBRA</v>
          </cell>
        </row>
        <row r="3548">
          <cell r="S3548" t="str">
            <v>OPERAÇÕES APROPRIAÇÃO MÃO-DE-OBRA</v>
          </cell>
        </row>
        <row r="3549">
          <cell r="S3549" t="str">
            <v>OPERAÇÕES APROPRIAÇÃO MÃO-DE-OBRA</v>
          </cell>
        </row>
        <row r="3550">
          <cell r="S3550" t="str">
            <v>OPERAÇÕES APROPRIAÇÃO MÃO-DE-OBRA</v>
          </cell>
        </row>
        <row r="3551">
          <cell r="S3551" t="str">
            <v>OPERAÇÕES APROPRIAÇÃO MÃO-DE-OBRA</v>
          </cell>
        </row>
        <row r="3552">
          <cell r="S3552" t="str">
            <v>OPERAÇÕES APROPRIAÇÃO MÃO-DE-OBRA</v>
          </cell>
        </row>
        <row r="3553">
          <cell r="S3553" t="str">
            <v>OPERAÇÕES APROPRIAÇÃO MÃO-DE-OBRA</v>
          </cell>
        </row>
        <row r="3554">
          <cell r="S3554" t="str">
            <v>OPERAÇÕES APROPRIAÇÃO MÃO-DE-OBRA</v>
          </cell>
        </row>
        <row r="3555">
          <cell r="S3555" t="str">
            <v>OPERAÇÕES APROPRIAÇÃO MÃO-DE-OBRA</v>
          </cell>
        </row>
        <row r="3556">
          <cell r="S3556" t="str">
            <v>OPERAÇÕES APROPRIAÇÃO MÃO-DE-OBRA</v>
          </cell>
        </row>
        <row r="3557">
          <cell r="S3557" t="str">
            <v>OPERAÇÕES APROPRIAÇÃO MÃO-DE-OBRA</v>
          </cell>
        </row>
        <row r="3558">
          <cell r="S3558" t="str">
            <v>OPERAÇÕES APROPRIAÇÃO MÃO-DE-OBRA</v>
          </cell>
        </row>
        <row r="3559">
          <cell r="S3559" t="str">
            <v>OPERAÇÕES APROPRIAÇÃO MÃO-DE-OBRA</v>
          </cell>
        </row>
        <row r="3560">
          <cell r="S3560" t="str">
            <v>OPERAÇÕES APROPRIAÇÃO MÃO-DE-OBRA</v>
          </cell>
        </row>
        <row r="3561">
          <cell r="S3561" t="str">
            <v>OPERAÇÕES APROPRIAÇÃO MÃO-DE-OBRA</v>
          </cell>
        </row>
        <row r="3562">
          <cell r="S3562" t="str">
            <v>OPERAÇÕES APROPRIAÇÃO MÃO-DE-OBRA</v>
          </cell>
        </row>
        <row r="3563">
          <cell r="S3563" t="str">
            <v>OPERAÇÕES APROPRIAÇÃO MÃO-DE-OBRA</v>
          </cell>
        </row>
        <row r="3564">
          <cell r="S3564" t="str">
            <v>OPERAÇÕES APROPRIAÇÃO MÃO-DE-OBRA</v>
          </cell>
        </row>
        <row r="3565">
          <cell r="S3565" t="str">
            <v>OPERAÇÕES APROPRIAÇÃO MÃO-DE-OBRA</v>
          </cell>
        </row>
        <row r="3566">
          <cell r="S3566" t="str">
            <v>OPERAÇÕES APROPRIAÇÃO MÃO-DE-OBRA</v>
          </cell>
        </row>
        <row r="3567">
          <cell r="S3567" t="str">
            <v>OPERAÇÕES APROPRIAÇÃO MÃO-DE-OBRA</v>
          </cell>
        </row>
        <row r="3568">
          <cell r="S3568" t="str">
            <v>OPERAÇÕES APROPRIAÇÃO MÃO-DE-OBRA</v>
          </cell>
        </row>
        <row r="3569">
          <cell r="S3569" t="str">
            <v>OPERAÇÕES APROPRIAÇÃO MÃO-DE-OBRA</v>
          </cell>
        </row>
        <row r="3570">
          <cell r="S3570" t="str">
            <v>OPERAÇÕES APROPRIAÇÃO MÃO-DE-OBRA</v>
          </cell>
        </row>
        <row r="3571">
          <cell r="S3571" t="str">
            <v>OPERAÇÕES APROPRIAÇÃO MÃO-DE-OBRA</v>
          </cell>
        </row>
        <row r="3572">
          <cell r="S3572" t="str">
            <v>OPERAÇÕES APROPRIAÇÃO MÃO-DE-OBRA</v>
          </cell>
        </row>
        <row r="3573">
          <cell r="S3573" t="str">
            <v>OPERAÇÕES APROPRIAÇÃO MÃO-DE-OBRA</v>
          </cell>
        </row>
        <row r="3574">
          <cell r="S3574" t="str">
            <v>OPERAÇÕES APROPRIAÇÃO MÃO-DE-OBRA</v>
          </cell>
        </row>
        <row r="3575">
          <cell r="S3575" t="str">
            <v>OPERAÇÕES APROPRIAÇÃO MÃO-DE-OBRA</v>
          </cell>
        </row>
        <row r="3576">
          <cell r="S3576" t="str">
            <v>OPERAÇÕES APROPRIAÇÃO MÃO-DE-OBRA</v>
          </cell>
        </row>
        <row r="3577">
          <cell r="S3577" t="str">
            <v>OPERAÇÕES APROPRIAÇÃO MÃO-DE-OBRA</v>
          </cell>
        </row>
        <row r="3578">
          <cell r="S3578" t="str">
            <v>OPERAÇÕES APROPRIAÇÃO MÃO-DE-OBRA</v>
          </cell>
        </row>
        <row r="3579">
          <cell r="S3579" t="str">
            <v>OPERAÇÕES APROPRIAÇÃO MÃO-DE-OBRA</v>
          </cell>
        </row>
        <row r="3580">
          <cell r="S3580" t="str">
            <v>OPERAÇÕES APROPRIAÇÃO MÃO-DE-OBRA</v>
          </cell>
        </row>
        <row r="3581">
          <cell r="S3581" t="str">
            <v>OPERAÇÕES APROPRIAÇÃO MÃO-DE-OBRA</v>
          </cell>
        </row>
        <row r="3582">
          <cell r="S3582" t="str">
            <v>OPERAÇÕES APROPRIAÇÃO MÃO-DE-OBRA</v>
          </cell>
        </row>
        <row r="3583">
          <cell r="S3583" t="str">
            <v>OPERAÇÕES APROPRIAÇÃO MÃO-DE-OBRA</v>
          </cell>
        </row>
        <row r="3584">
          <cell r="S3584" t="str">
            <v>OPERAÇÕES APROPRIAÇÃO MÃO-DE-OBRA</v>
          </cell>
        </row>
        <row r="3585">
          <cell r="S3585" t="str">
            <v>OPERAÇÕES APROPRIAÇÃO MÃO-DE-OBRA</v>
          </cell>
        </row>
        <row r="3586">
          <cell r="S3586" t="str">
            <v>OPERAÇÕES APROPRIAÇÃO MÃO-DE-OBRA</v>
          </cell>
        </row>
        <row r="3587">
          <cell r="S3587" t="str">
            <v>OPERAÇÕES APROPRIAÇÃO MÃO-DE-OBRA</v>
          </cell>
        </row>
        <row r="3588">
          <cell r="S3588" t="str">
            <v>OPERAÇÕES APROPRIAÇÃO MÃO-DE-OBRA</v>
          </cell>
        </row>
        <row r="3589">
          <cell r="S3589" t="str">
            <v>OPERAÇÕES APROPRIAÇÃO MÃO-DE-OBRA</v>
          </cell>
        </row>
        <row r="3590">
          <cell r="S3590" t="str">
            <v>OPERAÇÕES APROPRIAÇÃO MÃO-DE-OBRA</v>
          </cell>
        </row>
        <row r="3591">
          <cell r="S3591" t="str">
            <v>OPERAÇÕES APROPRIAÇÃO MÃO-DE-OBRA</v>
          </cell>
        </row>
        <row r="3592">
          <cell r="S3592" t="str">
            <v>OPERAÇÕES APROPRIAÇÃO MÃO-DE-OBRA</v>
          </cell>
        </row>
        <row r="3593">
          <cell r="S3593" t="str">
            <v>OPERAÇÕES APROPRIAÇÃO MÃO-DE-OBRA</v>
          </cell>
        </row>
        <row r="3594">
          <cell r="S3594" t="str">
            <v>OPERAÇÕES APROPRIAÇÃO MÃO-DE-OBRA</v>
          </cell>
        </row>
        <row r="3595">
          <cell r="S3595" t="str">
            <v>OPERAÇÕES APROPRIAÇÃO MÃO-DE-OBRA</v>
          </cell>
        </row>
        <row r="3596">
          <cell r="S3596" t="str">
            <v>OPERAÇÕES APROPRIAÇÃO MÃO-DE-OBRA</v>
          </cell>
        </row>
        <row r="3597">
          <cell r="S3597" t="str">
            <v>OPERAÇÕES APROPRIAÇÃO MÃO-DE-OBRA</v>
          </cell>
        </row>
        <row r="3598">
          <cell r="S3598" t="str">
            <v>OPERAÇÕES APROPRIAÇÃO MÃO-DE-OBRA</v>
          </cell>
        </row>
        <row r="3599">
          <cell r="S3599" t="str">
            <v>OPERAÇÕES APROPRIAÇÃO MÃO-DE-OBRA</v>
          </cell>
        </row>
        <row r="3600">
          <cell r="S3600" t="str">
            <v>OPERAÇÕES APROPRIAÇÃO MÃO-DE-OBRA</v>
          </cell>
        </row>
        <row r="3601">
          <cell r="S3601" t="str">
            <v>OPERAÇÕES APROPRIAÇÃO MÃO-DE-OBRA</v>
          </cell>
        </row>
        <row r="3602">
          <cell r="S3602" t="str">
            <v>OPERAÇÕES APROPRIAÇÃO MÃO-DE-OBRA</v>
          </cell>
        </row>
        <row r="3603">
          <cell r="S3603" t="str">
            <v>OPERAÇÕES APROPRIAÇÃO MÃO-DE-OBRA</v>
          </cell>
        </row>
        <row r="3604">
          <cell r="S3604" t="str">
            <v>OPERAÇÕES APROPRIAÇÃO MÃO-DE-OBRA</v>
          </cell>
        </row>
        <row r="3605">
          <cell r="S3605" t="str">
            <v>OPERAÇÕES APROPRIAÇÃO MÃO-DE-OBRA</v>
          </cell>
        </row>
        <row r="3606">
          <cell r="S3606" t="str">
            <v>OPERAÇÕES APROPRIAÇÃO MÃO-DE-OBRA</v>
          </cell>
        </row>
        <row r="3607">
          <cell r="S3607" t="str">
            <v>OPERAÇÕES APROPRIAÇÃO MÃO-DE-OBRA</v>
          </cell>
        </row>
        <row r="3608">
          <cell r="S3608" t="str">
            <v>OPERAÇÕES APROPRIAÇÃO MÃO-DE-OBRA</v>
          </cell>
        </row>
        <row r="3609">
          <cell r="S3609" t="str">
            <v>OPERAÇÕES APROPRIAÇÃO MÃO-DE-OBRA</v>
          </cell>
        </row>
        <row r="3610">
          <cell r="S3610" t="str">
            <v>OPERAÇÕES APROPRIAÇÃO MÃO-DE-OBRA</v>
          </cell>
        </row>
        <row r="3611">
          <cell r="S3611" t="str">
            <v>OPERAÇÕES APROPRIAÇÃO MÃO-DE-OBRA</v>
          </cell>
        </row>
        <row r="3612">
          <cell r="S3612" t="str">
            <v>OPERAÇÕES APROPRIAÇÃO MÃO-DE-OBRA</v>
          </cell>
        </row>
        <row r="3613">
          <cell r="S3613" t="str">
            <v>OPERAÇÕES APROPRIAÇÃO MÃO-DE-OBRA</v>
          </cell>
        </row>
        <row r="3614">
          <cell r="S3614" t="str">
            <v>OPERAÇÕES APROPRIAÇÃO MÃO-DE-OBRA</v>
          </cell>
        </row>
        <row r="3615">
          <cell r="S3615" t="str">
            <v>OPERAÇÕES APROPRIAÇÃO MÃO-DE-OBRA</v>
          </cell>
        </row>
        <row r="3616">
          <cell r="S3616" t="str">
            <v>OPERAÇÕES APROPRIAÇÃO MÃO-DE-OBRA</v>
          </cell>
        </row>
        <row r="3617">
          <cell r="S3617" t="str">
            <v>OPERAÇÕES APROPRIAÇÃO MÃO-DE-OBRA</v>
          </cell>
        </row>
        <row r="3618">
          <cell r="S3618" t="str">
            <v>OPERAÇÕES APROPRIAÇÃO MÃO-DE-OBRA</v>
          </cell>
        </row>
        <row r="3619">
          <cell r="S3619" t="str">
            <v>OPERAÇÕES APROPRIAÇÃO MÃO-DE-OBRA</v>
          </cell>
        </row>
        <row r="3620">
          <cell r="S3620" t="str">
            <v>OPERAÇÕES APROPRIAÇÃO MÃO-DE-OBRA</v>
          </cell>
        </row>
        <row r="3621">
          <cell r="S3621" t="str">
            <v>OPERAÇÕES APROPRIAÇÃO MÃO-DE-OBRA</v>
          </cell>
        </row>
        <row r="3622">
          <cell r="S3622" t="str">
            <v>OPERAÇÕES APROPRIAÇÃO MÃO-DE-OBRA</v>
          </cell>
        </row>
        <row r="3623">
          <cell r="S3623" t="str">
            <v>OPERAÇÕES APROPRIAÇÃO MÃO-DE-OBRA</v>
          </cell>
        </row>
        <row r="3624">
          <cell r="S3624" t="str">
            <v>OPERAÇÕES APROPRIAÇÃO MÃO-DE-OBRA</v>
          </cell>
        </row>
        <row r="3625">
          <cell r="S3625" t="str">
            <v>OPERAÇÕES APROPRIAÇÃO MÃO-DE-OBRA</v>
          </cell>
        </row>
        <row r="3626">
          <cell r="S3626" t="str">
            <v>OPERAÇÕES APROPRIAÇÃO MÃO-DE-OBRA</v>
          </cell>
        </row>
        <row r="3627">
          <cell r="S3627" t="str">
            <v>OPERAÇÕES APROPRIAÇÃO MÃO-DE-OBRA</v>
          </cell>
        </row>
        <row r="3628">
          <cell r="S3628" t="str">
            <v>OPERAÇÕES APROPRIAÇÃO MÃO-DE-OBRA</v>
          </cell>
        </row>
        <row r="3629">
          <cell r="S3629" t="str">
            <v>OPERAÇÕES APROPRIAÇÃO MÃO-DE-OBRA</v>
          </cell>
        </row>
        <row r="3630">
          <cell r="S3630" t="str">
            <v>OPERAÇÕES APROPRIAÇÃO MÃO-DE-OBRA</v>
          </cell>
        </row>
        <row r="3631">
          <cell r="S3631" t="str">
            <v>OPERAÇÕES APROPRIAÇÃO MÃO-DE-OBRA</v>
          </cell>
        </row>
        <row r="3632">
          <cell r="S3632" t="str">
            <v>OPERAÇÕES APROPRIAÇÃO MÃO-DE-OBRA</v>
          </cell>
        </row>
        <row r="3633">
          <cell r="S3633" t="str">
            <v>OPERAÇÕES APROPRIAÇÃO MÃO-DE-OBRA</v>
          </cell>
        </row>
        <row r="3634">
          <cell r="S3634" t="str">
            <v>OPERAÇÕES APROPRIAÇÃO MÃO-DE-OBRA</v>
          </cell>
        </row>
        <row r="3635">
          <cell r="S3635" t="str">
            <v>OPERAÇÕES APROPRIAÇÃO MÃO-DE-OBRA</v>
          </cell>
        </row>
        <row r="3636">
          <cell r="S3636" t="str">
            <v>OPERAÇÕES APROPRIAÇÃO MÃO-DE-OBRA</v>
          </cell>
        </row>
        <row r="3637">
          <cell r="S3637" t="str">
            <v>OPERAÇÕES APROPRIAÇÃO MÃO-DE-OBRA</v>
          </cell>
        </row>
        <row r="3638">
          <cell r="S3638" t="str">
            <v>OPERAÇÕES APROPRIAÇÃO MÃO-DE-OBRA</v>
          </cell>
        </row>
        <row r="3639">
          <cell r="S3639" t="str">
            <v>OPERAÇÕES APROPRIAÇÃO MÃO-DE-OBRA</v>
          </cell>
        </row>
        <row r="3640">
          <cell r="S3640" t="str">
            <v>OPERAÇÕES APROPRIAÇÃO MÃO-DE-OBRA</v>
          </cell>
        </row>
        <row r="3641">
          <cell r="S3641" t="str">
            <v>OPERAÇÕES APROPRIAÇÃO MÃO-DE-OBRA</v>
          </cell>
        </row>
        <row r="3642">
          <cell r="S3642" t="str">
            <v>OPERAÇÕES APROPRIAÇÃO MÃO-DE-OBRA</v>
          </cell>
        </row>
        <row r="3643">
          <cell r="S3643" t="str">
            <v>OPERAÇÕES APROPRIAÇÃO MÃO-DE-OBRA</v>
          </cell>
        </row>
        <row r="3644">
          <cell r="S3644" t="str">
            <v>OPERAÇÕES APROPRIAÇÃO MÃO-DE-OBRA</v>
          </cell>
        </row>
        <row r="3645">
          <cell r="S3645" t="str">
            <v>OPERAÇÕES APROPRIAÇÃO MÃO-DE-OBRA</v>
          </cell>
        </row>
        <row r="3646">
          <cell r="S3646" t="str">
            <v>OPERAÇÕES APROPRIAÇÃO MÃO-DE-OBRA</v>
          </cell>
        </row>
        <row r="3647">
          <cell r="S3647" t="str">
            <v>OPERAÇÕES APROPRIAÇÃO MÃO-DE-OBRA</v>
          </cell>
        </row>
        <row r="3648">
          <cell r="S3648" t="str">
            <v>OPERAÇÕES APROPRIAÇÃO MÃO-DE-OBRA</v>
          </cell>
        </row>
        <row r="3649">
          <cell r="S3649" t="str">
            <v>OPERAÇÕES APROPRIAÇÃO MÃO-DE-OBRA</v>
          </cell>
        </row>
        <row r="3650">
          <cell r="S3650" t="str">
            <v>OPERAÇÕES APROPRIAÇÃO MÃO-DE-OBRA</v>
          </cell>
        </row>
        <row r="3651">
          <cell r="S3651" t="str">
            <v>OPERAÇÕES APROPRIAÇÃO MÃO-DE-OBRA</v>
          </cell>
        </row>
        <row r="3652">
          <cell r="S3652" t="str">
            <v>OPERAÇÕES APROPRIAÇÃO MÃO-DE-OBRA</v>
          </cell>
        </row>
        <row r="3653">
          <cell r="S3653" t="str">
            <v>OPERAÇÕES APROPRIAÇÃO MÃO-DE-OBRA</v>
          </cell>
        </row>
        <row r="3654">
          <cell r="S3654" t="str">
            <v>OPERAÇÕES APROPRIAÇÃO MÃO-DE-OBRA</v>
          </cell>
        </row>
        <row r="3655">
          <cell r="S3655" t="str">
            <v>OPERAÇÕES APROPRIAÇÃO MÃO-DE-OBRA</v>
          </cell>
        </row>
        <row r="3656">
          <cell r="S3656" t="str">
            <v>OPERAÇÕES APROPRIAÇÃO MÃO-DE-OBRA</v>
          </cell>
        </row>
        <row r="3657">
          <cell r="S3657" t="str">
            <v>OPERAÇÕES APROPRIAÇÃO MÃO-DE-OBRA</v>
          </cell>
        </row>
        <row r="3658">
          <cell r="S3658" t="str">
            <v>OPERAÇÕES APROPRIAÇÃO MÃO-DE-OBRA</v>
          </cell>
        </row>
        <row r="3659">
          <cell r="S3659" t="str">
            <v>OPERAÇÕES APROPRIAÇÃO MÃO-DE-OBRA</v>
          </cell>
        </row>
        <row r="3660">
          <cell r="S3660" t="str">
            <v>OPERAÇÕES APROPRIAÇÃO MÃO-DE-OBRA</v>
          </cell>
        </row>
        <row r="3661">
          <cell r="S3661" t="str">
            <v>OPERAÇÕES APROPRIAÇÃO MÃO-DE-OBRA</v>
          </cell>
        </row>
        <row r="3662">
          <cell r="S3662" t="str">
            <v>OPERAÇÕES APROPRIAÇÃO MÃO-DE-OBRA</v>
          </cell>
        </row>
        <row r="3663">
          <cell r="S3663" t="str">
            <v>OPERAÇÕES APROPRIAÇÃO MÃO-DE-OBRA</v>
          </cell>
        </row>
        <row r="3664">
          <cell r="S3664" t="str">
            <v>OPERAÇÕES APROPRIAÇÃO MÃO-DE-OBRA</v>
          </cell>
        </row>
        <row r="3665">
          <cell r="S3665" t="str">
            <v>OPERAÇÕES APROPRIAÇÃO MÃO-DE-OBRA</v>
          </cell>
        </row>
        <row r="3666">
          <cell r="S3666" t="str">
            <v>OPERAÇÕES APROPRIAÇÃO MÃO-DE-OBRA</v>
          </cell>
        </row>
        <row r="3667">
          <cell r="S3667" t="str">
            <v>OPERAÇÕES APROPRIAÇÃO MÃO-DE-OBRA</v>
          </cell>
        </row>
        <row r="3668">
          <cell r="S3668" t="str">
            <v>OPERAÇÕES APROPRIAÇÃO MÃO-DE-OBRA</v>
          </cell>
        </row>
        <row r="3669">
          <cell r="S3669" t="str">
            <v>OPERAÇÕES APROPRIAÇÃO MÃO-DE-OBRA</v>
          </cell>
        </row>
        <row r="3670">
          <cell r="S3670" t="str">
            <v>OPERAÇÕES APROPRIAÇÃO MÃO-DE-OBRA</v>
          </cell>
        </row>
        <row r="3671">
          <cell r="S3671" t="str">
            <v>OPERAÇÕES APROPRIAÇÃO MÃO-DE-OBRA</v>
          </cell>
        </row>
        <row r="3672">
          <cell r="S3672" t="str">
            <v>OPERAÇÕES APROPRIAÇÃO MÃO-DE-OBRA</v>
          </cell>
        </row>
        <row r="3673">
          <cell r="S3673" t="str">
            <v>OPERAÇÕES APROPRIAÇÃO MÃO-DE-OBRA</v>
          </cell>
        </row>
        <row r="3674">
          <cell r="S3674" t="str">
            <v>OPERAÇÕES APROPRIAÇÃO MÃO-DE-OBRA</v>
          </cell>
        </row>
        <row r="3675">
          <cell r="S3675" t="str">
            <v>OPERAÇÕES APROPRIAÇÃO MÃO-DE-OBRA</v>
          </cell>
        </row>
        <row r="3676">
          <cell r="S3676" t="str">
            <v>OPERAÇÕES APROPRIAÇÃO MÃO-DE-OBRA</v>
          </cell>
        </row>
        <row r="3677">
          <cell r="S3677" t="str">
            <v>OPERAÇÕES APROPRIAÇÃO MÃO-DE-OBRA</v>
          </cell>
        </row>
        <row r="3678">
          <cell r="S3678" t="str">
            <v>OPERAÇÕES APROPRIAÇÃO MÃO-DE-OBRA</v>
          </cell>
        </row>
        <row r="3679">
          <cell r="S3679" t="str">
            <v>OPERAÇÕES APROPRIAÇÃO MÃO-DE-OBRA</v>
          </cell>
        </row>
        <row r="3680">
          <cell r="S3680" t="str">
            <v>OPERAÇÕES APROPRIAÇÃO MÃO-DE-OBRA</v>
          </cell>
        </row>
        <row r="3681">
          <cell r="S3681" t="str">
            <v>OPERAÇÕES APROPRIAÇÃO MÃO-DE-OBRA</v>
          </cell>
        </row>
        <row r="3682">
          <cell r="S3682" t="str">
            <v>OPERAÇÕES APROPRIAÇÃO MÃO-DE-OBRA</v>
          </cell>
        </row>
        <row r="3683">
          <cell r="S3683" t="str">
            <v>OPERAÇÕES APROPRIAÇÃO MÃO-DE-OBRA</v>
          </cell>
        </row>
        <row r="3684">
          <cell r="S3684" t="str">
            <v>OPERAÇÕES APROPRIAÇÃO MÃO-DE-OBRA</v>
          </cell>
        </row>
        <row r="3685">
          <cell r="S3685" t="str">
            <v>OPERAÇÕES APROPRIAÇÃO MÃO-DE-OBRA</v>
          </cell>
        </row>
        <row r="3686">
          <cell r="S3686" t="str">
            <v>OPERAÇÕES APROPRIAÇÃO MÃO-DE-OBRA</v>
          </cell>
        </row>
        <row r="3687">
          <cell r="S3687" t="str">
            <v>OPERAÇÕES APROPRIAÇÃO MÃO-DE-OBRA</v>
          </cell>
        </row>
        <row r="3688">
          <cell r="S3688" t="str">
            <v>OPERAÇÕES APROPRIAÇÃO MÃO-DE-OBRA</v>
          </cell>
        </row>
        <row r="3689">
          <cell r="S3689" t="str">
            <v>OPERAÇÕES APROPRIAÇÃO MÃO-DE-OBRA</v>
          </cell>
        </row>
        <row r="3690">
          <cell r="S3690" t="str">
            <v>OPERAÇÕES APROPRIAÇÃO MÃO-DE-OBRA</v>
          </cell>
        </row>
        <row r="3691">
          <cell r="S3691" t="str">
            <v>OPERAÇÕES APROPRIAÇÃO MÃO-DE-OBRA</v>
          </cell>
        </row>
        <row r="3692">
          <cell r="S3692" t="str">
            <v>OPERAÇÕES APROPRIAÇÃO MÃO-DE-OBRA</v>
          </cell>
        </row>
        <row r="3693">
          <cell r="S3693" t="str">
            <v>OPERAÇÕES APROPRIAÇÃO MÃO-DE-OBRA</v>
          </cell>
        </row>
        <row r="3694">
          <cell r="S3694" t="str">
            <v>OPERAÇÕES APROPRIAÇÃO MÃO-DE-OBRA</v>
          </cell>
        </row>
        <row r="3695">
          <cell r="S3695" t="str">
            <v>OPERAÇÕES APROPRIAÇÃO MÃO-DE-OBRA</v>
          </cell>
        </row>
        <row r="3696">
          <cell r="S3696" t="str">
            <v>OPERAÇÕES APROPRIAÇÃO MÃO-DE-OBRA</v>
          </cell>
        </row>
        <row r="3697">
          <cell r="S3697" t="str">
            <v>OPERAÇÕES APROPRIAÇÃO MÃO-DE-OBRA</v>
          </cell>
        </row>
        <row r="3698">
          <cell r="S3698" t="str">
            <v>OPERAÇÕES APROPRIAÇÃO MÃO-DE-OBRA</v>
          </cell>
        </row>
        <row r="3699">
          <cell r="S3699" t="str">
            <v>OPERAÇÕES APROPRIAÇÃO MÃO-DE-OBRA</v>
          </cell>
        </row>
        <row r="3700">
          <cell r="S3700" t="str">
            <v>OPERAÇÕES APROPRIAÇÃO MÃO-DE-OBRA</v>
          </cell>
        </row>
        <row r="3701">
          <cell r="S3701" t="str">
            <v>OPERAÇÕES APROPRIAÇÃO MÃO-DE-OBRA</v>
          </cell>
        </row>
        <row r="3702">
          <cell r="S3702" t="str">
            <v>OPERAÇÕES APROPRIAÇÃO MÃO-DE-OBRA</v>
          </cell>
        </row>
        <row r="3703">
          <cell r="S3703" t="str">
            <v>OPERAÇÕES APROPRIAÇÃO MÃO-DE-OBRA</v>
          </cell>
        </row>
        <row r="3704">
          <cell r="S3704" t="str">
            <v>OPERAÇÕES APROPRIAÇÃO MÃO-DE-OBRA</v>
          </cell>
        </row>
        <row r="3705">
          <cell r="S3705" t="str">
            <v>OPERAÇÕES APROPRIAÇÃO MÃO-DE-OBRA</v>
          </cell>
        </row>
        <row r="3706">
          <cell r="S3706" t="str">
            <v>OPERAÇÕES APROPRIAÇÃO MÃO-DE-OBRA</v>
          </cell>
        </row>
        <row r="3707">
          <cell r="S3707" t="str">
            <v>OPERAÇÕES APROPRIAÇÃO MÃO-DE-OBRA</v>
          </cell>
        </row>
        <row r="3708">
          <cell r="S3708" t="str">
            <v>OPERAÇÕES APROPRIAÇÃO MÃO-DE-OBRA</v>
          </cell>
        </row>
        <row r="3709">
          <cell r="S3709" t="str">
            <v>OPERAÇÕES APROPRIAÇÃO MÃO-DE-OBRA</v>
          </cell>
        </row>
        <row r="3710">
          <cell r="S3710" t="str">
            <v>OPERAÇÕES APROPRIAÇÃO MÃO-DE-OBRA</v>
          </cell>
        </row>
        <row r="3711">
          <cell r="S3711" t="str">
            <v>OPERAÇÕES APROPRIAÇÃO MÃO-DE-OBRA</v>
          </cell>
        </row>
        <row r="3712">
          <cell r="S3712" t="str">
            <v>OPERAÇÕES APROPRIAÇÃO MÃO-DE-OBRA</v>
          </cell>
        </row>
        <row r="3713">
          <cell r="S3713" t="str">
            <v>OPERAÇÕES APROPRIAÇÃO MÃO-DE-OBRA</v>
          </cell>
        </row>
        <row r="3714">
          <cell r="S3714" t="str">
            <v>OPERAÇÕES APROPRIAÇÃO MÃO-DE-OBRA</v>
          </cell>
        </row>
        <row r="3715">
          <cell r="S3715" t="str">
            <v>OPERAÇÕES APROPRIAÇÃO MÃO-DE-OBRA</v>
          </cell>
        </row>
        <row r="3716">
          <cell r="S3716" t="str">
            <v>OPERAÇÕES APROPRIAÇÃO MÃO-DE-OBRA</v>
          </cell>
        </row>
        <row r="3717">
          <cell r="S3717" t="str">
            <v>OPERAÇÕES APROPRIAÇÃO MÃO-DE-OBRA</v>
          </cell>
        </row>
        <row r="3718">
          <cell r="S3718" t="str">
            <v>OPERAÇÕES APROPRIAÇÃO MÃO-DE-OBRA</v>
          </cell>
        </row>
        <row r="3719">
          <cell r="S3719" t="str">
            <v>OPERAÇÕES APROPRIAÇÃO MÃO-DE-OBRA</v>
          </cell>
        </row>
        <row r="3720">
          <cell r="S3720" t="str">
            <v>OPERAÇÕES APROPRIAÇÃO MÃO-DE-OBRA</v>
          </cell>
        </row>
        <row r="3721">
          <cell r="S3721" t="str">
            <v>OPERAÇÕES APROPRIAÇÃO MÃO-DE-OBRA</v>
          </cell>
        </row>
        <row r="3722">
          <cell r="S3722" t="str">
            <v>OPERAÇÕES APROPRIAÇÃO MÃO-DE-OBRA</v>
          </cell>
        </row>
        <row r="3723">
          <cell r="S3723" t="str">
            <v>OPERAÇÕES APROPRIAÇÃO MÃO-DE-OBRA</v>
          </cell>
        </row>
        <row r="3724">
          <cell r="S3724" t="str">
            <v>OPERAÇÕES APROPRIAÇÃO MÃO-DE-OBRA</v>
          </cell>
        </row>
        <row r="3725">
          <cell r="S3725" t="str">
            <v>OPERAÇÕES APROPRIAÇÃO MÃO-DE-OBRA</v>
          </cell>
        </row>
        <row r="3726">
          <cell r="S3726" t="str">
            <v>OPERAÇÕES APROPRIAÇÃO MÃO-DE-OBRA</v>
          </cell>
        </row>
        <row r="3727">
          <cell r="S3727" t="str">
            <v>OPERAÇÕES APROPRIAÇÃO MÃO-DE-OBRA</v>
          </cell>
        </row>
        <row r="3728">
          <cell r="S3728" t="str">
            <v>OPERAÇÕES APROPRIAÇÃO MÃO-DE-OBRA</v>
          </cell>
        </row>
        <row r="3729">
          <cell r="S3729" t="str">
            <v>OPERAÇÕES APROPRIAÇÃO MÃO-DE-OBRA</v>
          </cell>
        </row>
        <row r="3730">
          <cell r="S3730" t="str">
            <v>OPERAÇÕES APROPRIAÇÃO MÃO-DE-OBRA</v>
          </cell>
        </row>
        <row r="3731">
          <cell r="S3731" t="str">
            <v>OPERAÇÕES APROPRIAÇÃO MÃO-DE-OBRA</v>
          </cell>
        </row>
        <row r="3732">
          <cell r="S3732" t="str">
            <v>OPERAÇÕES APROPRIAÇÃO MÃO-DE-OBRA</v>
          </cell>
        </row>
        <row r="3733">
          <cell r="S3733" t="str">
            <v>OPERAÇÕES APROPRIAÇÃO MÃO-DE-OBRA</v>
          </cell>
        </row>
        <row r="3734">
          <cell r="S3734" t="str">
            <v>OPERAÇÕES APROPRIAÇÃO MÃO-DE-OBRA</v>
          </cell>
        </row>
        <row r="3735">
          <cell r="S3735" t="str">
            <v>OPERAÇÕES APROPRIAÇÃO MÃO-DE-OBRA</v>
          </cell>
        </row>
        <row r="3736">
          <cell r="S3736" t="str">
            <v>OPERAÇÕES APROPRIAÇÃO MÃO-DE-OBRA</v>
          </cell>
        </row>
        <row r="3737">
          <cell r="S3737" t="str">
            <v>OPERAÇÕES APROPRIAÇÃO MÃO-DE-OBRA</v>
          </cell>
        </row>
        <row r="3738">
          <cell r="S3738" t="str">
            <v>OPERAÇÕES APROPRIAÇÃO MÃO-DE-OBRA</v>
          </cell>
        </row>
        <row r="3739">
          <cell r="S3739" t="str">
            <v>OPERAÇÕES APROPRIAÇÃO MÃO-DE-OBRA</v>
          </cell>
        </row>
        <row r="3740">
          <cell r="S3740" t="str">
            <v>OPERAÇÕES APROPRIAÇÃO MÃO-DE-OBRA</v>
          </cell>
        </row>
        <row r="3741">
          <cell r="S3741" t="str">
            <v>OPERAÇÕES APROPRIAÇÃO MÃO-DE-OBRA</v>
          </cell>
        </row>
        <row r="3742">
          <cell r="S3742" t="str">
            <v>OPERAÇÕES APROPRIAÇÃO MÃO-DE-OBRA</v>
          </cell>
        </row>
        <row r="3743">
          <cell r="S3743" t="str">
            <v>OPERAÇÕES APROPRIAÇÃO MÃO-DE-OBRA</v>
          </cell>
        </row>
        <row r="3744">
          <cell r="S3744" t="str">
            <v>OPERAÇÕES APROPRIAÇÃO MÃO-DE-OBRA</v>
          </cell>
        </row>
        <row r="3745">
          <cell r="S3745" t="str">
            <v>OPERAÇÕES APROPRIAÇÃO MÃO-DE-OBRA</v>
          </cell>
        </row>
        <row r="3746">
          <cell r="S3746" t="str">
            <v>OPERAÇÕES APROPRIAÇÃO MÃO-DE-OBRA</v>
          </cell>
        </row>
        <row r="3747">
          <cell r="S3747" t="str">
            <v>OPERAÇÕES APROPRIAÇÃO MÃO-DE-OBRA</v>
          </cell>
        </row>
        <row r="3748">
          <cell r="S3748" t="str">
            <v>OPERAÇÕES APROPRIAÇÃO MÃO-DE-OBRA</v>
          </cell>
        </row>
        <row r="3749">
          <cell r="S3749" t="str">
            <v>OPERAÇÕES APROPRIAÇÃO MÃO-DE-OBRA</v>
          </cell>
        </row>
        <row r="3750">
          <cell r="S3750" t="str">
            <v>OPERAÇÕES APROPRIAÇÃO MÃO-DE-OBRA</v>
          </cell>
        </row>
        <row r="3751">
          <cell r="S3751" t="str">
            <v>OPERAÇÕES APROPRIAÇÃO MÃO-DE-OBRA</v>
          </cell>
        </row>
        <row r="3752">
          <cell r="S3752" t="str">
            <v>OPERAÇÕES APROPRIAÇÃO MÃO-DE-OBRA</v>
          </cell>
        </row>
        <row r="3753">
          <cell r="S3753" t="str">
            <v>OPERAÇÕES APROPRIAÇÃO MÃO-DE-OBRA</v>
          </cell>
        </row>
        <row r="3754">
          <cell r="S3754" t="str">
            <v>OPERAÇÕES APROPRIAÇÃO MÃO-DE-OBRA</v>
          </cell>
        </row>
        <row r="3755">
          <cell r="S3755" t="str">
            <v>OPERAÇÕES APROPRIAÇÃO MÃO-DE-OBRA</v>
          </cell>
        </row>
        <row r="3756">
          <cell r="S3756" t="str">
            <v>OPERAÇÕES APROPRIAÇÃO MÃO-DE-OBRA</v>
          </cell>
        </row>
        <row r="3757">
          <cell r="S3757" t="str">
            <v>OPERAÇÕES APROPRIAÇÃO MÃO-DE-OBRA</v>
          </cell>
        </row>
        <row r="3758">
          <cell r="S3758" t="str">
            <v>OPERAÇÕES APROPRIAÇÃO MÃO-DE-OBRA</v>
          </cell>
        </row>
        <row r="3759">
          <cell r="S3759" t="str">
            <v>OPERAÇÕES APROPRIAÇÃO MÃO-DE-OBRA</v>
          </cell>
        </row>
        <row r="3760">
          <cell r="S3760" t="str">
            <v>OPERAÇÕES APROPRIAÇÃO MÃO-DE-OBRA</v>
          </cell>
        </row>
        <row r="3761">
          <cell r="S3761" t="str">
            <v>OPERAÇÕES APROPRIAÇÃO MÃO-DE-OBRA</v>
          </cell>
        </row>
        <row r="3762">
          <cell r="S3762" t="str">
            <v>OPERAÇÕES APROPRIAÇÃO MÃO-DE-OBRA</v>
          </cell>
        </row>
        <row r="3763">
          <cell r="S3763" t="str">
            <v>OPERAÇÕES APROPRIAÇÃO MÃO-DE-OBRA</v>
          </cell>
        </row>
        <row r="3764">
          <cell r="S3764" t="str">
            <v>OPERAÇÕES APROPRIAÇÃO MÃO-DE-OBRA</v>
          </cell>
        </row>
        <row r="3765">
          <cell r="S3765" t="str">
            <v>OPERAÇÕES APROPRIAÇÃO MÃO-DE-OBRA</v>
          </cell>
        </row>
        <row r="3766">
          <cell r="S3766" t="str">
            <v>OPERAÇÕES APROPRIAÇÃO MÃO-DE-OBRA</v>
          </cell>
        </row>
        <row r="3767">
          <cell r="S3767" t="str">
            <v>OPERAÇÕES APROPRIAÇÃO MÃO-DE-OBRA</v>
          </cell>
        </row>
        <row r="3768">
          <cell r="S3768" t="str">
            <v>OPERAÇÕES APROPRIAÇÃO MÃO-DE-OBRA</v>
          </cell>
        </row>
        <row r="3769">
          <cell r="S3769" t="str">
            <v>OPERAÇÕES APROPRIAÇÃO MÃO-DE-OBRA</v>
          </cell>
        </row>
        <row r="3770">
          <cell r="S3770" t="str">
            <v>OPERAÇÕES APROPRIAÇÃO MÃO-DE-OBRA</v>
          </cell>
        </row>
        <row r="3771">
          <cell r="S3771" t="str">
            <v>OPERAÇÕES APROPRIAÇÃO MÃO-DE-OBRA</v>
          </cell>
        </row>
        <row r="3772">
          <cell r="S3772" t="str">
            <v>OPERAÇÕES APROPRIAÇÃO MÃO-DE-OBRA</v>
          </cell>
        </row>
        <row r="3773">
          <cell r="S3773" t="str">
            <v>OPERAÇÕES APROPRIAÇÃO MÃO-DE-OBRA</v>
          </cell>
        </row>
        <row r="3774">
          <cell r="S3774" t="str">
            <v>OPERAÇÕES APROPRIAÇÃO MÃO-DE-OBRA</v>
          </cell>
        </row>
        <row r="3775">
          <cell r="S3775" t="str">
            <v>OPERAÇÕES APROPRIAÇÃO MÃO-DE-OBRA</v>
          </cell>
        </row>
        <row r="3776">
          <cell r="S3776" t="str">
            <v>OPERAÇÕES APROPRIAÇÃO MÃO-DE-OBRA</v>
          </cell>
        </row>
        <row r="3777">
          <cell r="S3777" t="str">
            <v>OPERAÇÕES APROPRIAÇÃO MÃO-DE-OBRA</v>
          </cell>
        </row>
        <row r="3778">
          <cell r="S3778" t="str">
            <v>OPERAÇÕES APROPRIAÇÃO MÃO-DE-OBRA</v>
          </cell>
        </row>
        <row r="3779">
          <cell r="S3779" t="str">
            <v>OPERAÇÕES APROPRIAÇÃO MÃO-DE-OBRA</v>
          </cell>
        </row>
        <row r="3780">
          <cell r="S3780" t="str">
            <v>OPERAÇÕES APROPRIAÇÃO MÃO-DE-OBRA</v>
          </cell>
        </row>
        <row r="3781">
          <cell r="S3781" t="str">
            <v>OPERAÇÕES APROPRIAÇÃO MÃO-DE-OBRA</v>
          </cell>
        </row>
        <row r="3782">
          <cell r="S3782" t="str">
            <v>OPERAÇÕES APROPRIAÇÃO MÃO-DE-OBRA</v>
          </cell>
        </row>
        <row r="3783">
          <cell r="S3783" t="str">
            <v>OPERAÇÕES APROPRIAÇÃO MÃO-DE-OBRA</v>
          </cell>
        </row>
        <row r="3784">
          <cell r="S3784" t="str">
            <v>OPERAÇÕES APROPRIAÇÃO MÃO-DE-OBRA</v>
          </cell>
        </row>
        <row r="3785">
          <cell r="S3785" t="str">
            <v>OPERAÇÕES APROPRIAÇÃO MÃO-DE-OBRA</v>
          </cell>
        </row>
        <row r="3786">
          <cell r="S3786" t="str">
            <v>OPERAÇÕES APROPRIAÇÃO MÃO-DE-OBRA</v>
          </cell>
        </row>
        <row r="3787">
          <cell r="S3787" t="str">
            <v>OPERAÇÕES APROPRIAÇÃO MÃO-DE-OBRA</v>
          </cell>
        </row>
        <row r="3788">
          <cell r="S3788" t="str">
            <v>OPERAÇÕES APROPRIAÇÃO MÃO-DE-OBRA</v>
          </cell>
        </row>
        <row r="3789">
          <cell r="S3789" t="str">
            <v>OPERAÇÕES APROPRIAÇÃO MÃO-DE-OBRA</v>
          </cell>
        </row>
        <row r="3790">
          <cell r="S3790" t="str">
            <v>OPERAÇÕES APROPRIAÇÃO MÃO-DE-OBRA</v>
          </cell>
        </row>
        <row r="3791">
          <cell r="S3791" t="str">
            <v>OPERAÇÕES APROPRIAÇÃO MÃO-DE-OBRA</v>
          </cell>
        </row>
        <row r="3792">
          <cell r="S3792" t="str">
            <v>OPERAÇÕES APROPRIAÇÃO MÃO-DE-OBRA</v>
          </cell>
        </row>
        <row r="3793">
          <cell r="S3793" t="str">
            <v>OPERAÇÕES APROPRIAÇÃO MÃO-DE-OBRA</v>
          </cell>
        </row>
        <row r="3794">
          <cell r="S3794" t="str">
            <v>OPERAÇÕES APROPRIAÇÃO MÃO-DE-OBRA</v>
          </cell>
        </row>
        <row r="3795">
          <cell r="S3795" t="str">
            <v>OPERAÇÕES APROPRIAÇÃO MÃO-DE-OBRA</v>
          </cell>
        </row>
        <row r="3796">
          <cell r="S3796" t="str">
            <v>OPERAÇÕES APROPRIAÇÃO MÃO-DE-OBRA</v>
          </cell>
        </row>
        <row r="3797">
          <cell r="S3797" t="str">
            <v>OPERAÇÕES APROPRIAÇÃO MÃO-DE-OBRA</v>
          </cell>
        </row>
        <row r="3798">
          <cell r="S3798" t="str">
            <v>OPERAÇÕES APROPRIAÇÃO MÃO-DE-OBRA</v>
          </cell>
        </row>
        <row r="3799">
          <cell r="S3799" t="str">
            <v>OPERAÇÕES APROPRIAÇÃO MÃO-DE-OBRA</v>
          </cell>
        </row>
        <row r="3800">
          <cell r="S3800" t="str">
            <v>OPERAÇÕES APROPRIAÇÃO MÃO-DE-OBRA</v>
          </cell>
        </row>
        <row r="3801">
          <cell r="S3801" t="str">
            <v>OPERAÇÕES APROPRIAÇÃO MÃO-DE-OBRA</v>
          </cell>
        </row>
        <row r="3802">
          <cell r="S3802" t="str">
            <v>OPERAÇÕES APROPRIAÇÃO MÃO-DE-OBRA</v>
          </cell>
        </row>
        <row r="3803">
          <cell r="S3803" t="str">
            <v>OPERAÇÕES APROPRIAÇÃO MÃO-DE-OBRA</v>
          </cell>
        </row>
        <row r="3804">
          <cell r="S3804" t="str">
            <v>OPERAÇÕES APROPRIAÇÃO MÃO-DE-OBRA</v>
          </cell>
        </row>
        <row r="3805">
          <cell r="S3805" t="str">
            <v>OPERAÇÕES APROPRIAÇÃO MÃO-DE-OBRA</v>
          </cell>
        </row>
        <row r="3806">
          <cell r="S3806" t="str">
            <v>OPERAÇÕES APROPRIAÇÃO MÃO-DE-OBRA</v>
          </cell>
        </row>
        <row r="3807">
          <cell r="S3807" t="str">
            <v>OPERAÇÕES APROPRIAÇÃO MÃO-DE-OBRA</v>
          </cell>
        </row>
        <row r="3808">
          <cell r="S3808" t="str">
            <v>OPERAÇÕES APROPRIAÇÃO MÃO-DE-OBRA</v>
          </cell>
        </row>
        <row r="3809">
          <cell r="S3809" t="str">
            <v>OPERAÇÕES APROPRIAÇÃO MÃO-DE-OBRA</v>
          </cell>
        </row>
        <row r="3810">
          <cell r="S3810" t="str">
            <v>OPERAÇÕES APROPRIAÇÃO MÃO-DE-OBRA</v>
          </cell>
        </row>
        <row r="3811">
          <cell r="S3811" t="str">
            <v>OPERAÇÕES APROPRIAÇÃO MÃO-DE-OBRA</v>
          </cell>
        </row>
        <row r="3812">
          <cell r="S3812" t="str">
            <v>OPERAÇÕES APROPRIAÇÃO MÃO-DE-OBRA</v>
          </cell>
        </row>
        <row r="3813">
          <cell r="S3813" t="str">
            <v>OPERAÇÕES APROPRIAÇÃO MÃO-DE-OBRA</v>
          </cell>
        </row>
        <row r="3814">
          <cell r="S3814" t="str">
            <v>OPERAÇÕES APROPRIAÇÃO MÃO-DE-OBRA</v>
          </cell>
        </row>
        <row r="3815">
          <cell r="S3815" t="str">
            <v>OPERAÇÕES APROPRIAÇÃO MÃO-DE-OBRA</v>
          </cell>
        </row>
        <row r="3816">
          <cell r="S3816" t="str">
            <v>OPERAÇÕES APROPRIAÇÃO MÃO-DE-OBRA</v>
          </cell>
        </row>
        <row r="3817">
          <cell r="S3817" t="str">
            <v>OPERAÇÕES APROPRIAÇÃO MÃO-DE-OBRA</v>
          </cell>
        </row>
        <row r="3818">
          <cell r="S3818" t="str">
            <v>OPERAÇÕES APROPRIAÇÃO MÃO-DE-OBRA</v>
          </cell>
        </row>
        <row r="3819">
          <cell r="S3819" t="str">
            <v>OPERAÇÕES APROPRIAÇÃO MÃO-DE-OBRA</v>
          </cell>
        </row>
        <row r="3820">
          <cell r="S3820" t="str">
            <v>OPERAÇÕES APROPRIAÇÃO MÃO-DE-OBRA</v>
          </cell>
        </row>
        <row r="3821">
          <cell r="S3821" t="str">
            <v>OPERAÇÕES APROPRIAÇÃO MÃO-DE-OBRA</v>
          </cell>
        </row>
        <row r="3822">
          <cell r="S3822" t="str">
            <v>OPERAÇÕES APROPRIAÇÃO MÃO-DE-OBRA</v>
          </cell>
        </row>
        <row r="3823">
          <cell r="S3823" t="str">
            <v>OPERAÇÕES APROPRIAÇÃO MÃO-DE-OBRA</v>
          </cell>
        </row>
        <row r="3824">
          <cell r="S3824" t="str">
            <v>OPERAÇÕES APROPRIAÇÃO MÃO-DE-OBRA</v>
          </cell>
        </row>
        <row r="3825">
          <cell r="S3825" t="str">
            <v>OPERAÇÕES APROPRIAÇÃO MÃO-DE-OBRA</v>
          </cell>
        </row>
        <row r="3826">
          <cell r="S3826" t="str">
            <v>OPERAÇÕES APROPRIAÇÃO MÃO-DE-OBRA</v>
          </cell>
        </row>
        <row r="3827">
          <cell r="S3827" t="str">
            <v>OPERAÇÕES APROPRIAÇÃO MÃO-DE-OBRA</v>
          </cell>
        </row>
        <row r="3828">
          <cell r="S3828" t="str">
            <v>OPERAÇÕES APROPRIAÇÃO MÃO-DE-OBRA</v>
          </cell>
        </row>
        <row r="3829">
          <cell r="S3829" t="str">
            <v>OPERAÇÕES APROPRIAÇÃO MÃO-DE-OBRA</v>
          </cell>
        </row>
        <row r="3830">
          <cell r="S3830" t="str">
            <v>OPERAÇÕES APROPRIAÇÃO MÃO-DE-OBRA</v>
          </cell>
        </row>
        <row r="3831">
          <cell r="S3831" t="str">
            <v>OPERAÇÕES APROPRIAÇÃO MÃO-DE-OBRA</v>
          </cell>
        </row>
        <row r="3832">
          <cell r="S3832" t="str">
            <v>OPERAÇÕES APROPRIAÇÃO MÃO-DE-OBRA</v>
          </cell>
        </row>
        <row r="3833">
          <cell r="S3833" t="str">
            <v>OPERAÇÕES APROPRIAÇÃO MÃO-DE-OBRA</v>
          </cell>
        </row>
        <row r="3834">
          <cell r="S3834" t="str">
            <v>OPERAÇÕES APROPRIAÇÃO MÃO-DE-OBRA</v>
          </cell>
        </row>
        <row r="3835">
          <cell r="S3835" t="str">
            <v>OPERAÇÕES APROPRIAÇÃO MÃO-DE-OBRA</v>
          </cell>
        </row>
        <row r="3836">
          <cell r="S3836" t="str">
            <v>OPERAÇÕES APROPRIAÇÃO MÃO-DE-OBRA</v>
          </cell>
        </row>
        <row r="3837">
          <cell r="S3837" t="str">
            <v>OPERAÇÕES APROPRIAÇÃO MÃO-DE-OBRA</v>
          </cell>
        </row>
        <row r="3838">
          <cell r="S3838" t="str">
            <v>OPERAÇÕES APROPRIAÇÃO MÃO-DE-OBRA</v>
          </cell>
        </row>
        <row r="3839">
          <cell r="S3839" t="str">
            <v>OPERAÇÕES APROPRIAÇÃO MÃO-DE-OBRA</v>
          </cell>
        </row>
        <row r="3840">
          <cell r="S3840" t="str">
            <v>OPERAÇÕES APROPRIAÇÃO MÃO-DE-OBRA</v>
          </cell>
        </row>
        <row r="3841">
          <cell r="S3841" t="str">
            <v>OPERAÇÕES APROPRIAÇÃO MÃO-DE-OBRA</v>
          </cell>
        </row>
        <row r="3842">
          <cell r="S3842" t="str">
            <v>OPERAÇÕES APROPRIAÇÃO MÃO-DE-OBRA</v>
          </cell>
        </row>
        <row r="3843">
          <cell r="S3843" t="str">
            <v>OPERAÇÕES APROPRIAÇÃO MÃO-DE-OBRA</v>
          </cell>
        </row>
        <row r="3844">
          <cell r="S3844" t="str">
            <v>OPERAÇÕES APROPRIAÇÃO MÃO-DE-OBRA</v>
          </cell>
        </row>
        <row r="3845">
          <cell r="S3845" t="str">
            <v>OPERAÇÕES APROPRIAÇÃO MÃO-DE-OBRA</v>
          </cell>
        </row>
        <row r="3846">
          <cell r="S3846" t="str">
            <v>OPERAÇÕES APROPRIAÇÃO MÃO-DE-OBRA</v>
          </cell>
        </row>
        <row r="3847">
          <cell r="S3847" t="str">
            <v>OPERAÇÕES APROPRIAÇÃO MÃO-DE-OBRA</v>
          </cell>
        </row>
        <row r="3848">
          <cell r="S3848" t="str">
            <v>OPERAÇÕES APROPRIAÇÃO MÃO-DE-OBRA</v>
          </cell>
        </row>
        <row r="3849">
          <cell r="S3849" t="str">
            <v>OPERAÇÕES APROPRIAÇÃO MÃO-DE-OBRA</v>
          </cell>
        </row>
        <row r="3850">
          <cell r="S3850" t="str">
            <v>OPERAÇÕES APROPRIAÇÃO MÃO-DE-OBRA</v>
          </cell>
        </row>
        <row r="3851">
          <cell r="S3851" t="str">
            <v>OPERAÇÕES APROPRIAÇÃO MÃO-DE-OBRA</v>
          </cell>
        </row>
        <row r="3852">
          <cell r="S3852" t="str">
            <v>OPERAÇÕES APROPRIAÇÃO MÃO-DE-OBRA</v>
          </cell>
        </row>
        <row r="3853">
          <cell r="S3853" t="str">
            <v>OPERAÇÕES APROPRIAÇÃO MÃO-DE-OBRA</v>
          </cell>
        </row>
        <row r="3854">
          <cell r="S3854" t="str">
            <v>OPERAÇÕES APROPRIAÇÃO MÃO-DE-OBRA</v>
          </cell>
        </row>
        <row r="3855">
          <cell r="S3855" t="str">
            <v>OPERAÇÕES APROPRIAÇÃO MÃO-DE-OBRA</v>
          </cell>
        </row>
        <row r="3856">
          <cell r="S3856" t="str">
            <v>OPERAÇÕES APROPRIAÇÃO MÃO-DE-OBRA</v>
          </cell>
        </row>
        <row r="3857">
          <cell r="S3857" t="str">
            <v>OPERAÇÕES APROPRIAÇÃO MÃO-DE-OBRA</v>
          </cell>
        </row>
        <row r="3858">
          <cell r="S3858" t="str">
            <v>OPERAÇÕES APROPRIAÇÃO MÃO-DE-OBRA</v>
          </cell>
        </row>
        <row r="3859">
          <cell r="S3859" t="str">
            <v>OPERAÇÕES APROPRIAÇÃO MÃO-DE-OBRA</v>
          </cell>
        </row>
        <row r="3860">
          <cell r="S3860" t="str">
            <v>OPERAÇÕES APROPRIAÇÃO MÃO-DE-OBRA</v>
          </cell>
        </row>
        <row r="3861">
          <cell r="S3861" t="str">
            <v>OPERAÇÕES APROPRIAÇÃO MÃO-DE-OBRA</v>
          </cell>
        </row>
        <row r="3862">
          <cell r="S3862" t="str">
            <v>OPERAÇÕES APROPRIAÇÃO MÃO-DE-OBRA</v>
          </cell>
        </row>
        <row r="3863">
          <cell r="S3863" t="str">
            <v>OPERAÇÕES APROPRIAÇÃO MÃO-DE-OBRA</v>
          </cell>
        </row>
        <row r="3864">
          <cell r="S3864" t="str">
            <v>OPERAÇÕES APROPRIAÇÃO MÃO-DE-OBRA</v>
          </cell>
        </row>
        <row r="3865">
          <cell r="S3865" t="str">
            <v>OPERAÇÕES APROPRIAÇÃO MÃO-DE-OBRA</v>
          </cell>
        </row>
        <row r="3866">
          <cell r="S3866" t="str">
            <v>OPERAÇÕES APROPRIAÇÃO MÃO-DE-OBRA</v>
          </cell>
        </row>
        <row r="3867">
          <cell r="S3867" t="str">
            <v>OPERAÇÕES APROPRIAÇÃO MÃO-DE-OBRA</v>
          </cell>
        </row>
        <row r="3868">
          <cell r="S3868" t="str">
            <v>OPERAÇÕES APROPRIAÇÃO MÃO-DE-OBRA</v>
          </cell>
        </row>
        <row r="3869">
          <cell r="S3869" t="str">
            <v>OPERAÇÕES APROPRIAÇÃO MÃO-DE-OBRA</v>
          </cell>
        </row>
        <row r="3870">
          <cell r="S3870" t="str">
            <v>OPERAÇÕES APROPRIAÇÃO MÃO-DE-OBRA</v>
          </cell>
        </row>
        <row r="3871">
          <cell r="S3871" t="str">
            <v>OPERAÇÕES APROPRIAÇÃO MÃO-DE-OBRA</v>
          </cell>
        </row>
        <row r="3872">
          <cell r="S3872" t="str">
            <v>OPERAÇÕES APROPRIAÇÃO MÃO-DE-OBRA</v>
          </cell>
        </row>
        <row r="3873">
          <cell r="S3873" t="str">
            <v>OPERAÇÕES APROPRIAÇÃO MÃO-DE-OBRA</v>
          </cell>
        </row>
        <row r="3874">
          <cell r="S3874" t="str">
            <v>OPERAÇÕES APROPRIAÇÃO MÃO-DE-OBRA</v>
          </cell>
        </row>
        <row r="3875">
          <cell r="S3875" t="str">
            <v>OPERAÇÕES APROPRIAÇÃO MÃO-DE-OBRA</v>
          </cell>
        </row>
        <row r="3876">
          <cell r="S3876" t="str">
            <v>OPERAÇÕES APROPRIAÇÃO MÃO-DE-OBRA</v>
          </cell>
        </row>
        <row r="3877">
          <cell r="S3877" t="str">
            <v>OPERAÇÕES APROPRIAÇÃO MÃO-DE-OBRA</v>
          </cell>
        </row>
        <row r="3878">
          <cell r="S3878" t="str">
            <v>OPERAÇÕES APROPRIAÇÃO MÃO-DE-OBRA</v>
          </cell>
        </row>
        <row r="3879">
          <cell r="S3879" t="str">
            <v>OPERAÇÕES APROPRIAÇÃO MÃO-DE-OBRA</v>
          </cell>
        </row>
        <row r="3880">
          <cell r="S3880" t="str">
            <v>OPERAÇÕES APROPRIAÇÃO MÃO-DE-OBRA</v>
          </cell>
        </row>
        <row r="3881">
          <cell r="S3881" t="str">
            <v>OPERAÇÕES APROPRIAÇÃO MÃO-DE-OBRA</v>
          </cell>
        </row>
        <row r="3882">
          <cell r="S3882" t="str">
            <v>OPERAÇÕES APROPRIAÇÃO MÃO-DE-OBRA</v>
          </cell>
        </row>
        <row r="3883">
          <cell r="S3883" t="str">
            <v>OPERAÇÕES APROPRIAÇÃO MÃO-DE-OBRA</v>
          </cell>
        </row>
        <row r="3884">
          <cell r="S3884" t="str">
            <v>OPERAÇÕES APROPRIAÇÃO MÃO-DE-OBRA</v>
          </cell>
        </row>
        <row r="3885">
          <cell r="S3885" t="str">
            <v>OPERAÇÕES APROPRIAÇÃO MÃO-DE-OBRA</v>
          </cell>
        </row>
        <row r="3886">
          <cell r="S3886" t="str">
            <v>OPERAÇÕES APROPRIAÇÃO MÃO-DE-OBRA</v>
          </cell>
        </row>
        <row r="3887">
          <cell r="S3887" t="str">
            <v>OPERAÇÕES APROPRIAÇÃO MÃO-DE-OBRA</v>
          </cell>
        </row>
        <row r="3888">
          <cell r="S3888" t="str">
            <v>OPERAÇÕES APROPRIAÇÃO MÃO-DE-OBRA</v>
          </cell>
        </row>
        <row r="3889">
          <cell r="S3889" t="str">
            <v>OPERAÇÕES APROPRIAÇÃO MÃO-DE-OBRA</v>
          </cell>
        </row>
        <row r="3890">
          <cell r="S3890" t="str">
            <v>OPERAÇÕES APROPRIAÇÃO MÃO-DE-OBRA</v>
          </cell>
        </row>
        <row r="3891">
          <cell r="S3891" t="str">
            <v>OPERAÇÕES APROPRIAÇÃO MÃO-DE-OBRA</v>
          </cell>
        </row>
        <row r="3892">
          <cell r="S3892" t="str">
            <v>OPERAÇÕES APROPRIAÇÃO MÃO-DE-OBRA</v>
          </cell>
        </row>
        <row r="3893">
          <cell r="S3893" t="str">
            <v>OPERAÇÕES APROPRIAÇÃO MÃO-DE-OBRA</v>
          </cell>
        </row>
        <row r="3894">
          <cell r="S3894" t="str">
            <v>OPERAÇÕES APROPRIAÇÃO MÃO-DE-OBRA</v>
          </cell>
        </row>
        <row r="3895">
          <cell r="S3895" t="str">
            <v>OPERAÇÕES APROPRIAÇÃO MÃO-DE-OBRA</v>
          </cell>
        </row>
        <row r="3896">
          <cell r="S3896" t="str">
            <v>OPERAÇÕES APROPRIAÇÃO MÃO-DE-OBRA</v>
          </cell>
        </row>
        <row r="3897">
          <cell r="S3897" t="str">
            <v>OPERAÇÕES APROPRIAÇÃO MÃO-DE-OBRA</v>
          </cell>
        </row>
        <row r="3898">
          <cell r="S3898" t="str">
            <v>OPERAÇÕES APROPRIAÇÃO MÃO-DE-OBRA</v>
          </cell>
        </row>
        <row r="3899">
          <cell r="S3899" t="str">
            <v>OPERAÇÕES APROPRIAÇÃO MÃO-DE-OBRA</v>
          </cell>
        </row>
        <row r="3900">
          <cell r="S3900" t="str">
            <v>OPERAÇÕES APROPRIAÇÃO MÃO-DE-OBRA</v>
          </cell>
        </row>
        <row r="3901">
          <cell r="S3901" t="str">
            <v>OPERAÇÕES APROPRIAÇÃO MÃO-DE-OBRA</v>
          </cell>
        </row>
        <row r="3902">
          <cell r="S3902" t="str">
            <v>OPERAÇÕES APROPRIAÇÃO MÃO-DE-OBRA</v>
          </cell>
        </row>
        <row r="3903">
          <cell r="S3903" t="str">
            <v>OPERAÇÕES APROPRIAÇÃO MÃO-DE-OBRA</v>
          </cell>
        </row>
        <row r="3904">
          <cell r="S3904" t="str">
            <v>OPERAÇÕES APROPRIAÇÃO MÃO-DE-OBRA</v>
          </cell>
        </row>
        <row r="3905">
          <cell r="S3905" t="str">
            <v>OPERAÇÕES APROPRIAÇÃO MÃO-DE-OBRA</v>
          </cell>
        </row>
        <row r="3906">
          <cell r="S3906" t="str">
            <v>OPERAÇÕES APROPRIAÇÃO MÃO-DE-OBRA</v>
          </cell>
        </row>
        <row r="3907">
          <cell r="S3907" t="str">
            <v>OPERAÇÕES APROPRIAÇÃO MÃO-DE-OBRA</v>
          </cell>
        </row>
        <row r="3908">
          <cell r="S3908" t="str">
            <v>OPERAÇÕES APROPRIAÇÃO MÃO-DE-OBRA</v>
          </cell>
        </row>
        <row r="3909">
          <cell r="S3909" t="str">
            <v>OPERAÇÕES APROPRIAÇÃO MÃO-DE-OBRA</v>
          </cell>
        </row>
        <row r="3910">
          <cell r="S3910" t="str">
            <v>OPERAÇÕES APROPRIAÇÃO MÃO-DE-OBRA</v>
          </cell>
        </row>
        <row r="3911">
          <cell r="S3911" t="str">
            <v>OPERAÇÕES APROPRIAÇÃO MÃO-DE-OBRA</v>
          </cell>
        </row>
        <row r="3912">
          <cell r="S3912" t="str">
            <v>OPERAÇÕES APROPRIAÇÃO MÃO-DE-OBRA</v>
          </cell>
        </row>
        <row r="3913">
          <cell r="S3913" t="str">
            <v>OPERAÇÕES APROPRIAÇÃO MÃO-DE-OBRA</v>
          </cell>
        </row>
        <row r="3914">
          <cell r="S3914" t="str">
            <v>OPERAÇÕES APROPRIAÇÃO MÃO-DE-OBRA</v>
          </cell>
        </row>
        <row r="3915">
          <cell r="S3915" t="str">
            <v>OPERAÇÕES APROPRIAÇÃO MÃO-DE-OBRA</v>
          </cell>
        </row>
        <row r="3916">
          <cell r="S3916" t="str">
            <v>OPERAÇÕES APROPRIAÇÃO MÃO-DE-OBRA</v>
          </cell>
        </row>
        <row r="3917">
          <cell r="S3917" t="str">
            <v>OPERAÇÕES APROPRIAÇÃO MÃO-DE-OBRA</v>
          </cell>
        </row>
        <row r="3918">
          <cell r="S3918" t="str">
            <v>OPERAÇÕES APROPRIAÇÃO MÃO-DE-OBRA</v>
          </cell>
        </row>
        <row r="3919">
          <cell r="S3919" t="str">
            <v>OPERAÇÕES APROPRIAÇÃO MÃO-DE-OBRA</v>
          </cell>
        </row>
        <row r="3920">
          <cell r="S3920" t="str">
            <v>OPERAÇÕES APROPRIAÇÃO MÃO-DE-OBRA</v>
          </cell>
        </row>
        <row r="3921">
          <cell r="S3921" t="str">
            <v>OPERAÇÕES APROPRIAÇÃO MÃO-DE-OBRA</v>
          </cell>
        </row>
        <row r="3922">
          <cell r="S3922" t="str">
            <v>OPERAÇÕES APROPRIAÇÃO MÃO-DE-OBRA</v>
          </cell>
        </row>
        <row r="3923">
          <cell r="S3923" t="str">
            <v>OPERAÇÕES APROPRIAÇÃO MÃO-DE-OBRA</v>
          </cell>
        </row>
        <row r="3924">
          <cell r="S3924" t="str">
            <v>OPERAÇÕES APROPRIAÇÃO MÃO-DE-OBRA</v>
          </cell>
        </row>
        <row r="3925">
          <cell r="S3925" t="str">
            <v>OPERAÇÕES APROPRIAÇÃO MÃO-DE-OBRA</v>
          </cell>
        </row>
        <row r="3926">
          <cell r="S3926" t="str">
            <v>OPERAÇÕES APROPRIAÇÃO MÃO-DE-OBRA</v>
          </cell>
        </row>
        <row r="3927">
          <cell r="S3927" t="str">
            <v>OPERAÇÕES APROPRIAÇÃO MÃO-DE-OBRA</v>
          </cell>
        </row>
        <row r="3928">
          <cell r="S3928" t="str">
            <v>OPERAÇÕES APROPRIAÇÃO MÃO-DE-OBRA</v>
          </cell>
        </row>
        <row r="3929">
          <cell r="S3929" t="str">
            <v>OPERAÇÕES APROPRIAÇÃO MÃO-DE-OBRA</v>
          </cell>
        </row>
        <row r="3930">
          <cell r="S3930" t="str">
            <v>OPERAÇÕES APROPRIAÇÃO MÃO-DE-OBRA</v>
          </cell>
        </row>
        <row r="3931">
          <cell r="S3931" t="str">
            <v>OPERAÇÕES APROPRIAÇÃO MÃO-DE-OBRA</v>
          </cell>
        </row>
        <row r="3932">
          <cell r="S3932" t="str">
            <v>OPERAÇÕES APROPRIAÇÃO MÃO-DE-OBRA</v>
          </cell>
        </row>
        <row r="3933">
          <cell r="S3933" t="str">
            <v>OPERAÇÕES APROPRIAÇÃO MÃO-DE-OBRA</v>
          </cell>
        </row>
        <row r="3934">
          <cell r="S3934" t="str">
            <v>OPERAÇÕES APROPRIAÇÃO MÃO-DE-OBRA</v>
          </cell>
        </row>
        <row r="3935">
          <cell r="S3935" t="str">
            <v>OPERAÇÕES APROPRIAÇÃO MÃO-DE-OBRA</v>
          </cell>
        </row>
        <row r="3936">
          <cell r="S3936" t="str">
            <v>OPERAÇÕES APROPRIAÇÃO MÃO-DE-OBRA</v>
          </cell>
        </row>
        <row r="3937">
          <cell r="S3937" t="str">
            <v>OPERAÇÕES APROPRIAÇÃO MÃO-DE-OBRA</v>
          </cell>
        </row>
        <row r="3938">
          <cell r="S3938" t="str">
            <v>OPERAÇÕES APROPRIAÇÃO MÃO-DE-OBRA</v>
          </cell>
        </row>
        <row r="3939">
          <cell r="S3939" t="str">
            <v>OPERAÇÕES APROPRIAÇÃO MÃO-DE-OBRA</v>
          </cell>
        </row>
        <row r="3940">
          <cell r="S3940" t="str">
            <v>OPERAÇÕES APROPRIAÇÃO MÃO-DE-OBRA</v>
          </cell>
        </row>
        <row r="3941">
          <cell r="S3941" t="str">
            <v>OPERAÇÕES APROPRIAÇÃO MÃO-DE-OBRA</v>
          </cell>
        </row>
        <row r="3942">
          <cell r="S3942" t="str">
            <v>OPERAÇÕES APROPRIAÇÃO MÃO-DE-OBRA</v>
          </cell>
        </row>
        <row r="3943">
          <cell r="S3943" t="str">
            <v>OPERAÇÕES APROPRIAÇÃO MÃO-DE-OBRA</v>
          </cell>
        </row>
        <row r="3944">
          <cell r="S3944" t="str">
            <v>OPERAÇÕES APROPRIAÇÃO MÃO-DE-OBRA</v>
          </cell>
        </row>
        <row r="3945">
          <cell r="S3945" t="str">
            <v>OPERAÇÕES APROPRIAÇÃO MÃO-DE-OBRA</v>
          </cell>
        </row>
        <row r="3946">
          <cell r="S3946" t="str">
            <v>OPERAÇÕES APROPRIAÇÃO MÃO-DE-OBRA</v>
          </cell>
        </row>
        <row r="3947">
          <cell r="S3947" t="str">
            <v>OPERAÇÕES APROPRIAÇÃO MÃO-DE-OBRA</v>
          </cell>
        </row>
        <row r="3948">
          <cell r="S3948" t="str">
            <v>OPERAÇÕES APROPRIAÇÃO MÃO-DE-OBRA</v>
          </cell>
        </row>
        <row r="3949">
          <cell r="S3949" t="str">
            <v>OPERAÇÕES APROPRIAÇÃO MÃO-DE-OBRA</v>
          </cell>
        </row>
        <row r="3950">
          <cell r="S3950" t="str">
            <v>OPERAÇÕES APROPRIAÇÃO MÃO-DE-OBRA</v>
          </cell>
        </row>
        <row r="3951">
          <cell r="S3951" t="str">
            <v>OPERAÇÕES APROPRIAÇÃO MÃO-DE-OBRA</v>
          </cell>
        </row>
        <row r="3952">
          <cell r="S3952" t="str">
            <v>OPERAÇÕES APROPRIAÇÃO MÃO-DE-OBRA</v>
          </cell>
        </row>
        <row r="3953">
          <cell r="S3953" t="str">
            <v>OPERAÇÕES APROPRIAÇÃO MÃO-DE-OBRA</v>
          </cell>
        </row>
        <row r="3954">
          <cell r="S3954" t="str">
            <v>OPERAÇÕES APROPRIAÇÃO MÃO-DE-OBRA</v>
          </cell>
        </row>
        <row r="3955">
          <cell r="S3955" t="str">
            <v>OPERAÇÕES APROPRIAÇÃO MÃO-DE-OBRA</v>
          </cell>
        </row>
        <row r="3956">
          <cell r="S3956" t="str">
            <v>OPERAÇÕES APROPRIAÇÃO MÃO-DE-OBRA</v>
          </cell>
        </row>
        <row r="3957">
          <cell r="S3957" t="str">
            <v>OPERAÇÕES APROPRIAÇÃO MÃO-DE-OBRA</v>
          </cell>
        </row>
        <row r="3958">
          <cell r="S3958" t="str">
            <v>OPERAÇÕES APROPRIAÇÃO MÃO-DE-OBRA</v>
          </cell>
        </row>
        <row r="3959">
          <cell r="S3959" t="str">
            <v>OPERAÇÕES APROPRIAÇÃO MÃO-DE-OBRA</v>
          </cell>
        </row>
        <row r="3960">
          <cell r="S3960" t="str">
            <v>OPERAÇÕES APROPRIAÇÃO MÃO-DE-OBRA</v>
          </cell>
        </row>
        <row r="3961">
          <cell r="S3961" t="str">
            <v>OPERAÇÕES APROPRIAÇÃO MÃO-DE-OBRA</v>
          </cell>
        </row>
        <row r="3962">
          <cell r="S3962" t="str">
            <v>OPERAÇÕES APROPRIAÇÃO MÃO-DE-OBRA</v>
          </cell>
        </row>
        <row r="3963">
          <cell r="S3963" t="str">
            <v>OPERAÇÕES APROPRIAÇÃO MÃO-DE-OBRA</v>
          </cell>
        </row>
        <row r="3964">
          <cell r="S3964" t="str">
            <v>OPERAÇÕES APROPRIAÇÃO MÃO-DE-OBRA</v>
          </cell>
        </row>
        <row r="3965">
          <cell r="S3965" t="str">
            <v>OPERAÇÕES APROPRIAÇÃO MÃO-DE-OBRA</v>
          </cell>
        </row>
        <row r="3966">
          <cell r="S3966" t="str">
            <v>OPERAÇÕES APROPRIAÇÃO MÃO-DE-OBRA</v>
          </cell>
        </row>
        <row r="3967">
          <cell r="S3967" t="str">
            <v>OPERAÇÕES APROPRIAÇÃO MÃO-DE-OBRA</v>
          </cell>
        </row>
        <row r="3968">
          <cell r="S3968" t="str">
            <v>OPERAÇÕES APROPRIAÇÃO MÃO-DE-OBRA</v>
          </cell>
        </row>
        <row r="3969">
          <cell r="S3969" t="str">
            <v>OPERAÇÕES APROPRIAÇÃO MÃO-DE-OBRA</v>
          </cell>
        </row>
        <row r="3970">
          <cell r="S3970" t="str">
            <v>OPERAÇÕES APROPRIAÇÃO MÃO-DE-OBRA</v>
          </cell>
        </row>
        <row r="3971">
          <cell r="S3971" t="str">
            <v>OPERAÇÕES APROPRIAÇÃO MÃO-DE-OBRA</v>
          </cell>
        </row>
        <row r="3972">
          <cell r="S3972" t="str">
            <v>OPERAÇÕES APROPRIAÇÃO MÃO-DE-OBRA</v>
          </cell>
        </row>
        <row r="3973">
          <cell r="S3973" t="str">
            <v>OPERAÇÕES APROPRIAÇÃO MÃO-DE-OBRA</v>
          </cell>
        </row>
        <row r="3974">
          <cell r="S3974" t="str">
            <v>OPERAÇÕES APROPRIAÇÃO MÃO-DE-OBRA</v>
          </cell>
        </row>
        <row r="3975">
          <cell r="S3975" t="str">
            <v>OPERAÇÕES APROPRIAÇÃO MÃO-DE-OBRA</v>
          </cell>
        </row>
        <row r="3976">
          <cell r="S3976" t="str">
            <v>OPERAÇÕES APROPRIAÇÃO MÃO-DE-OBRA</v>
          </cell>
        </row>
        <row r="3977">
          <cell r="S3977" t="str">
            <v>OPERAÇÕES APROPRIAÇÃO MÃO-DE-OBRA</v>
          </cell>
        </row>
        <row r="3978">
          <cell r="S3978" t="str">
            <v>OPERAÇÕES APROPRIAÇÃO MÃO-DE-OBRA</v>
          </cell>
        </row>
        <row r="3979">
          <cell r="S3979" t="str">
            <v>OPERAÇÕES APROPRIAÇÃO MÃO-DE-OBRA</v>
          </cell>
        </row>
        <row r="3980">
          <cell r="S3980" t="str">
            <v>OPERAÇÕES APROPRIAÇÃO MÃO-DE-OBRA</v>
          </cell>
        </row>
        <row r="3981">
          <cell r="S3981" t="str">
            <v>OPERAÇÕES APROPRIAÇÃO MÃO-DE-OBRA</v>
          </cell>
        </row>
        <row r="3982">
          <cell r="S3982" t="str">
            <v>OPERAÇÕES APROPRIAÇÃO MÃO-DE-OBRA</v>
          </cell>
        </row>
        <row r="3983">
          <cell r="S3983" t="str">
            <v>OPERAÇÕES APROPRIAÇÃO MÃO-DE-OBRA</v>
          </cell>
        </row>
        <row r="3984">
          <cell r="S3984" t="str">
            <v>OPERAÇÕES APROPRIAÇÃO MÃO-DE-OBRA</v>
          </cell>
        </row>
        <row r="3985">
          <cell r="S3985" t="str">
            <v>OPERAÇÕES APROPRIAÇÃO MÃO-DE-OBRA</v>
          </cell>
        </row>
        <row r="3986">
          <cell r="S3986" t="str">
            <v>OPERAÇÕES APROPRIAÇÃO MÃO-DE-OBRA</v>
          </cell>
        </row>
        <row r="3987">
          <cell r="S3987" t="str">
            <v>OPERAÇÕES APROPRIAÇÃO MÃO-DE-OBRA</v>
          </cell>
        </row>
        <row r="3988">
          <cell r="S3988" t="str">
            <v>OPERAÇÕES APROPRIAÇÃO MÃO-DE-OBRA</v>
          </cell>
        </row>
        <row r="3989">
          <cell r="S3989" t="str">
            <v>OPERAÇÕES APROPRIAÇÃO MÃO-DE-OBRA</v>
          </cell>
        </row>
        <row r="3990">
          <cell r="S3990" t="str">
            <v>OPERAÇÕES APROPRIAÇÃO MÃO-DE-OBRA</v>
          </cell>
        </row>
        <row r="3991">
          <cell r="S3991" t="str">
            <v>OPERAÇÕES APROPRIAÇÃO MÃO-DE-OBRA</v>
          </cell>
        </row>
        <row r="3992">
          <cell r="S3992" t="str">
            <v>OPERAÇÕES APROPRIAÇÃO MÃO-DE-OBRA</v>
          </cell>
        </row>
        <row r="3993">
          <cell r="S3993" t="str">
            <v>OPERAÇÕES APROPRIAÇÃO MÃO-DE-OBRA</v>
          </cell>
        </row>
        <row r="3994">
          <cell r="S3994" t="str">
            <v>OPERAÇÕES APROPRIAÇÃO MÃO-DE-OBRA</v>
          </cell>
        </row>
        <row r="3995">
          <cell r="S3995" t="str">
            <v>OPERAÇÕES APROPRIAÇÃO MÃO-DE-OBRA</v>
          </cell>
        </row>
        <row r="3996">
          <cell r="S3996" t="str">
            <v>OPERAÇÕES APROPRIAÇÃO MÃO-DE-OBRA</v>
          </cell>
        </row>
        <row r="3997">
          <cell r="S3997" t="str">
            <v>OPERAÇÕES APROPRIAÇÃO MÃO-DE-OBRA</v>
          </cell>
        </row>
        <row r="3998">
          <cell r="S3998" t="str">
            <v>OPERAÇÕES APROPRIAÇÃO MÃO-DE-OBRA</v>
          </cell>
        </row>
        <row r="3999">
          <cell r="S3999" t="str">
            <v>OPERAÇÕES APROPRIAÇÃO MÃO-DE-OBRA</v>
          </cell>
        </row>
        <row r="4000">
          <cell r="S4000" t="str">
            <v>OPERAÇÕES APROPRIAÇÃO MÃO-DE-OBRA</v>
          </cell>
        </row>
        <row r="4001">
          <cell r="S4001" t="str">
            <v>OPERAÇÕES APROPRIAÇÃO MÃO-DE-OBRA</v>
          </cell>
        </row>
        <row r="4002">
          <cell r="S4002" t="str">
            <v>OPERAÇÕES APROPRIAÇÃO MÃO-DE-OBRA</v>
          </cell>
        </row>
        <row r="4003">
          <cell r="S4003" t="str">
            <v>OPERAÇÕES APROPRIAÇÃO MÃO-DE-OBRA</v>
          </cell>
        </row>
        <row r="4004">
          <cell r="S4004" t="str">
            <v>OPERAÇÕES APROPRIAÇÃO MÃO-DE-OBRA</v>
          </cell>
        </row>
        <row r="4005">
          <cell r="S4005" t="str">
            <v>OPERAÇÕES APROPRIAÇÃO MÃO-DE-OBRA</v>
          </cell>
        </row>
        <row r="4006">
          <cell r="S4006" t="str">
            <v>OPERAÇÕES APROPRIAÇÃO MÃO-DE-OBRA</v>
          </cell>
        </row>
        <row r="4007">
          <cell r="S4007" t="str">
            <v>OPERAÇÕES APROPRIAÇÃO MÃO-DE-OBRA</v>
          </cell>
        </row>
        <row r="4008">
          <cell r="S4008" t="str">
            <v>OPERAÇÕES APROPRIAÇÃO MÃO-DE-OBRA</v>
          </cell>
        </row>
        <row r="4009">
          <cell r="S4009" t="str">
            <v>OPERAÇÕES APROPRIAÇÃO MÃO-DE-OBRA</v>
          </cell>
        </row>
        <row r="4010">
          <cell r="S4010" t="str">
            <v>OPERAÇÕES APROPRIAÇÃO MÃO-DE-OBRA</v>
          </cell>
        </row>
        <row r="4011">
          <cell r="S4011" t="str">
            <v>OPERAÇÕES APROPRIAÇÃO MÃO-DE-OBRA</v>
          </cell>
        </row>
        <row r="4012">
          <cell r="S4012" t="str">
            <v>OPERAÇÕES APROPRIAÇÃO MÃO-DE-OBRA</v>
          </cell>
        </row>
        <row r="4013">
          <cell r="S4013" t="str">
            <v>OPERAÇÕES APROPRIAÇÃO MÃO-DE-OBRA</v>
          </cell>
        </row>
        <row r="4014">
          <cell r="S4014" t="str">
            <v>OPERAÇÕES APROPRIAÇÃO MÃO-DE-OBRA</v>
          </cell>
        </row>
        <row r="4015">
          <cell r="S4015" t="str">
            <v>OPERAÇÕES APROPRIAÇÃO MÃO-DE-OBRA</v>
          </cell>
        </row>
        <row r="4016">
          <cell r="S4016" t="str">
            <v>OPERAÇÕES APROPRIAÇÃO MÃO-DE-OBRA</v>
          </cell>
        </row>
        <row r="4017">
          <cell r="S4017" t="str">
            <v>OPERAÇÕES APROPRIAÇÃO MÃO-DE-OBRA</v>
          </cell>
        </row>
        <row r="4018">
          <cell r="S4018" t="str">
            <v>OPERAÇÕES APROPRIAÇÃO MÃO-DE-OBRA</v>
          </cell>
        </row>
        <row r="4019">
          <cell r="S4019" t="str">
            <v>OPERAÇÕES APROPRIAÇÃO MÃO-DE-OBRA</v>
          </cell>
        </row>
        <row r="4020">
          <cell r="S4020" t="str">
            <v>OPERAÇÕES APROPRIAÇÃO MÃO-DE-OBRA</v>
          </cell>
        </row>
        <row r="4021">
          <cell r="S4021" t="str">
            <v>OPERAÇÕES APROPRIAÇÃO MÃO-DE-OBRA</v>
          </cell>
        </row>
        <row r="4022">
          <cell r="S4022" t="str">
            <v>OPERAÇÕES APROPRIAÇÃO MÃO-DE-OBRA</v>
          </cell>
        </row>
        <row r="4023">
          <cell r="S4023" t="str">
            <v>OPERAÇÕES APROPRIAÇÃO MÃO-DE-OBRA</v>
          </cell>
        </row>
        <row r="4024">
          <cell r="S4024" t="str">
            <v>OPERAÇÕES APROPRIAÇÃO MÃO-DE-OBRA</v>
          </cell>
        </row>
        <row r="4025">
          <cell r="S4025" t="str">
            <v>OPERAÇÕES APROPRIAÇÃO MÃO-DE-OBRA</v>
          </cell>
        </row>
        <row r="4026">
          <cell r="S4026" t="str">
            <v>OPERAÇÕES APROPRIAÇÃO MÃO-DE-OBRA</v>
          </cell>
        </row>
        <row r="4027">
          <cell r="S4027" t="str">
            <v>OPERAÇÕES APROPRIAÇÃO MÃO-DE-OBRA</v>
          </cell>
        </row>
        <row r="4028">
          <cell r="S4028" t="str">
            <v>OPERAÇÕES APROPRIAÇÃO MÃO-DE-OBRA</v>
          </cell>
        </row>
        <row r="4029">
          <cell r="S4029" t="str">
            <v>OPERAÇÕES APROPRIAÇÃO MÃO-DE-OBRA</v>
          </cell>
        </row>
        <row r="4030">
          <cell r="S4030" t="str">
            <v>OPERAÇÕES APROPRIAÇÃO MÃO-DE-OBRA</v>
          </cell>
        </row>
        <row r="4031">
          <cell r="S4031" t="str">
            <v>OPERAÇÕES APROPRIAÇÃO MÃO-DE-OBRA</v>
          </cell>
        </row>
        <row r="4032">
          <cell r="S4032" t="str">
            <v>OPERAÇÕES APROPRIAÇÃO MÃO-DE-OBRA</v>
          </cell>
        </row>
        <row r="4033">
          <cell r="S4033" t="str">
            <v>OPERAÇÕES APROPRIAÇÃO MÃO-DE-OBRA</v>
          </cell>
        </row>
        <row r="4034">
          <cell r="S4034" t="str">
            <v>OPERAÇÕES APROPRIAÇÃO MÃO-DE-OBRA</v>
          </cell>
        </row>
        <row r="4035">
          <cell r="S4035" t="str">
            <v>OPERAÇÕES APROPRIAÇÃO MÃO-DE-OBRA</v>
          </cell>
        </row>
        <row r="4036">
          <cell r="S4036" t="str">
            <v>OPERAÇÕES APROPRIAÇÃO MÃO-DE-OBRA</v>
          </cell>
        </row>
        <row r="4037">
          <cell r="S4037" t="str">
            <v>OPERAÇÕES APROPRIAÇÃO MÃO-DE-OBRA</v>
          </cell>
        </row>
        <row r="4038">
          <cell r="S4038" t="str">
            <v>OPERAÇÕES APROPRIAÇÃO MÃO-DE-OBRA</v>
          </cell>
        </row>
        <row r="4039">
          <cell r="S4039" t="str">
            <v>OPERAÇÕES APROPRIAÇÃO MÃO-DE-OBRA</v>
          </cell>
        </row>
        <row r="4040">
          <cell r="S4040" t="str">
            <v>OPERAÇÕES APROPRIAÇÃO MÃO-DE-OBRA</v>
          </cell>
        </row>
        <row r="4041">
          <cell r="S4041" t="str">
            <v>OPERAÇÕES APROPRIAÇÃO MÃO-DE-OBRA</v>
          </cell>
        </row>
        <row r="4042">
          <cell r="S4042" t="str">
            <v>OPERAÇÕES APROPRIAÇÃO MÃO-DE-OBRA</v>
          </cell>
        </row>
        <row r="4043">
          <cell r="S4043" t="str">
            <v>OPERAÇÕES APROPRIAÇÃO MÃO-DE-OBRA</v>
          </cell>
        </row>
        <row r="4044">
          <cell r="S4044" t="str">
            <v>OPERAÇÕES APROPRIAÇÃO MÃO-DE-OBRA</v>
          </cell>
        </row>
        <row r="4045">
          <cell r="S4045" t="str">
            <v>OPERAÇÕES APROPRIAÇÃO MÃO-DE-OBRA</v>
          </cell>
        </row>
        <row r="4046">
          <cell r="S4046" t="str">
            <v>OPERAÇÕES APROPRIAÇÃO MÃO-DE-OBRA</v>
          </cell>
        </row>
        <row r="4047">
          <cell r="S4047" t="str">
            <v>OPERAÇÕES APROPRIAÇÃO MÃO-DE-OBRA</v>
          </cell>
        </row>
        <row r="4048">
          <cell r="S4048" t="str">
            <v>OPERAÇÕES APROPRIAÇÃO MÃO-DE-OBRA</v>
          </cell>
        </row>
        <row r="4049">
          <cell r="S4049" t="str">
            <v>OPERAÇÕES APROPRIAÇÃO MÃO-DE-OBRA</v>
          </cell>
        </row>
        <row r="4050">
          <cell r="S4050" t="str">
            <v>OPERAÇÕES APROPRIAÇÃO MÃO-DE-OBRA</v>
          </cell>
        </row>
        <row r="4051">
          <cell r="S4051" t="str">
            <v>OPERAÇÕES APROPRIAÇÃO MÃO-DE-OBRA</v>
          </cell>
        </row>
        <row r="4052">
          <cell r="S4052" t="str">
            <v>OPERAÇÕES APROPRIAÇÃO MÃO-DE-OBRA</v>
          </cell>
        </row>
        <row r="4053">
          <cell r="S4053" t="str">
            <v>OPERAÇÕES APROPRIAÇÃO MÃO-DE-OBRA</v>
          </cell>
        </row>
        <row r="4054">
          <cell r="S4054" t="str">
            <v>OPERAÇÕES APROPRIAÇÃO MÃO-DE-OBRA</v>
          </cell>
        </row>
        <row r="4055">
          <cell r="S4055" t="str">
            <v>OPERAÇÕES APROPRIAÇÃO MÃO-DE-OBRA</v>
          </cell>
        </row>
        <row r="4056">
          <cell r="S4056" t="str">
            <v>OPERAÇÕES APROPRIAÇÃO MÃO-DE-OBRA</v>
          </cell>
        </row>
        <row r="4057">
          <cell r="S4057" t="str">
            <v>OPERAÇÕES APROPRIAÇÃO MÃO-DE-OBRA</v>
          </cell>
        </row>
        <row r="4058">
          <cell r="S4058" t="str">
            <v>OPERAÇÕES APROPRIAÇÃO MÃO-DE-OBRA</v>
          </cell>
        </row>
        <row r="4059">
          <cell r="S4059" t="str">
            <v>OPERAÇÕES APROPRIAÇÃO MÃO-DE-OBRA</v>
          </cell>
        </row>
        <row r="4060">
          <cell r="S4060" t="str">
            <v>OPERAÇÕES APROPRIAÇÃO MÃO-DE-OBRA</v>
          </cell>
        </row>
        <row r="4061">
          <cell r="S4061" t="str">
            <v>OPERAÇÕES APROPRIAÇÃO MÃO-DE-OBRA</v>
          </cell>
        </row>
        <row r="4062">
          <cell r="S4062" t="str">
            <v>OPERAÇÕES APROPRIAÇÃO MÃO-DE-OBRA</v>
          </cell>
        </row>
        <row r="4063">
          <cell r="S4063" t="str">
            <v>OPERAÇÕES APROPRIAÇÃO MÃO-DE-OBRA</v>
          </cell>
        </row>
        <row r="4064">
          <cell r="S4064" t="str">
            <v>OPERAÇÕES APROPRIAÇÃO MÃO-DE-OBRA</v>
          </cell>
        </row>
        <row r="4065">
          <cell r="S4065" t="str">
            <v>OPERAÇÕES APROPRIAÇÃO MÃO-DE-OBRA</v>
          </cell>
        </row>
        <row r="4066">
          <cell r="S4066" t="str">
            <v>OPERAÇÕES APROPRIAÇÃO MÃO-DE-OBRA</v>
          </cell>
        </row>
        <row r="4067">
          <cell r="S4067" t="str">
            <v>OPERAÇÕES APROPRIAÇÃO MÃO-DE-OBRA</v>
          </cell>
        </row>
        <row r="4068">
          <cell r="S4068" t="str">
            <v>OPERAÇÕES APROPRIAÇÃO MÃO-DE-OBRA</v>
          </cell>
        </row>
        <row r="4069">
          <cell r="S4069" t="str">
            <v>OPERAÇÕES APROPRIAÇÃO MÃO-DE-OBRA</v>
          </cell>
        </row>
        <row r="4070">
          <cell r="S4070" t="str">
            <v>OPERAÇÕES APROPRIAÇÃO MÃO-DE-OBRA</v>
          </cell>
        </row>
        <row r="4071">
          <cell r="S4071" t="str">
            <v>OPERAÇÕES APROPRIAÇÃO MÃO-DE-OBRA</v>
          </cell>
        </row>
        <row r="4072">
          <cell r="S4072" t="str">
            <v>OPERAÇÕES APROPRIAÇÃO MÃO-DE-OBRA</v>
          </cell>
        </row>
        <row r="4073">
          <cell r="S4073" t="str">
            <v>OPERAÇÕES APROPRIAÇÃO MÃO-DE-OBRA</v>
          </cell>
        </row>
        <row r="4074">
          <cell r="S4074" t="str">
            <v>OPERAÇÕES APROPRIAÇÃO MÃO-DE-OBRA</v>
          </cell>
        </row>
        <row r="4075">
          <cell r="S4075" t="str">
            <v>OPERAÇÕES APROPRIAÇÃO MÃO-DE-OBRA</v>
          </cell>
        </row>
        <row r="4076">
          <cell r="S4076" t="str">
            <v>OPERAÇÕES APROPRIAÇÃO MÃO-DE-OBRA</v>
          </cell>
        </row>
        <row r="4077">
          <cell r="S4077" t="str">
            <v>OPERAÇÕES APROPRIAÇÃO MÃO-DE-OBRA</v>
          </cell>
        </row>
        <row r="4078">
          <cell r="S4078" t="str">
            <v>OPERAÇÕES APROPRIAÇÃO MÃO-DE-OBRA</v>
          </cell>
        </row>
        <row r="4079">
          <cell r="S4079" t="str">
            <v>OPERAÇÕES APROPRIAÇÃO MÃO-DE-OBRA</v>
          </cell>
        </row>
        <row r="4080">
          <cell r="S4080" t="str">
            <v>OPERAÇÕES APROPRIAÇÃO MÃO-DE-OBRA</v>
          </cell>
        </row>
        <row r="4081">
          <cell r="S4081" t="str">
            <v>OPERAÇÕES APROPRIAÇÃO MÃO-DE-OBRA</v>
          </cell>
        </row>
        <row r="4082">
          <cell r="S4082" t="str">
            <v>OPERAÇÕES APROPRIAÇÃO MÃO-DE-OBRA</v>
          </cell>
        </row>
        <row r="4083">
          <cell r="S4083" t="str">
            <v>OPERAÇÕES APROPRIAÇÃO MÃO-DE-OBRA</v>
          </cell>
        </row>
        <row r="4084">
          <cell r="S4084" t="str">
            <v>OPERAÇÕES APROPRIAÇÃO MÃO-DE-OBRA</v>
          </cell>
        </row>
        <row r="4085">
          <cell r="S4085" t="str">
            <v>OPERAÇÕES APROPRIAÇÃO MÃO-DE-OBRA</v>
          </cell>
        </row>
        <row r="4086">
          <cell r="S4086" t="str">
            <v>OPERAÇÕES APROPRIAÇÃO MÃO-DE-OBRA</v>
          </cell>
        </row>
        <row r="4087">
          <cell r="S4087" t="str">
            <v>OPERAÇÕES APROPRIAÇÃO MÃO-DE-OBRA</v>
          </cell>
        </row>
        <row r="4088">
          <cell r="S4088" t="str">
            <v>OPERAÇÕES APROPRIAÇÃO MÃO-DE-OBRA</v>
          </cell>
        </row>
        <row r="4089">
          <cell r="S4089" t="str">
            <v>OPERAÇÕES APROPRIAÇÃO MÃO-DE-OBRA</v>
          </cell>
        </row>
        <row r="4090">
          <cell r="S4090" t="str">
            <v>OPERAÇÕES APROPRIAÇÃO MÃO-DE-OBRA</v>
          </cell>
        </row>
        <row r="4091">
          <cell r="S4091" t="str">
            <v>OPERAÇÕES APROPRIAÇÃO MÃO-DE-OBRA</v>
          </cell>
        </row>
        <row r="4092">
          <cell r="S4092" t="str">
            <v>OPERAÇÕES APROPRIAÇÃO MÃO-DE-OBRA</v>
          </cell>
        </row>
        <row r="4093">
          <cell r="S4093" t="str">
            <v>OPERAÇÕES APROPRIAÇÃO MÃO-DE-OBRA</v>
          </cell>
        </row>
        <row r="4094">
          <cell r="S4094" t="str">
            <v>OPERAÇÕES APROPRIAÇÃO MÃO-DE-OBRA</v>
          </cell>
        </row>
        <row r="4095">
          <cell r="S4095" t="str">
            <v>OPERAÇÕES APROPRIAÇÃO MÃO-DE-OBRA</v>
          </cell>
        </row>
        <row r="4096">
          <cell r="S4096" t="str">
            <v>OPERAÇÕES APROPRIAÇÃO MÃO-DE-OBRA</v>
          </cell>
        </row>
        <row r="4097">
          <cell r="S4097" t="str">
            <v>OPERAÇÕES APROPRIAÇÃO MÃO-DE-OBRA</v>
          </cell>
        </row>
        <row r="4098">
          <cell r="S4098" t="str">
            <v>OPERAÇÕES APROPRIAÇÃO MÃO-DE-OBRA</v>
          </cell>
        </row>
        <row r="4099">
          <cell r="S4099" t="str">
            <v>OPERAÇÕES APROPRIAÇÃO MÃO-DE-OBRA</v>
          </cell>
        </row>
        <row r="4100">
          <cell r="S4100" t="str">
            <v>OPERAÇÕES APROPRIAÇÃO MÃO-DE-OBRA</v>
          </cell>
        </row>
        <row r="4101">
          <cell r="S4101" t="str">
            <v>OPERAÇÕES APROPRIAÇÃO MÃO-DE-OBRA</v>
          </cell>
        </row>
        <row r="4102">
          <cell r="S4102" t="str">
            <v>OPERAÇÕES APROPRIAÇÃO MÃO-DE-OBRA</v>
          </cell>
        </row>
        <row r="4103">
          <cell r="S4103" t="str">
            <v>OPERAÇÕES APROPRIAÇÃO MÃO-DE-OBRA</v>
          </cell>
        </row>
        <row r="4104">
          <cell r="S4104" t="str">
            <v>OPERAÇÕES APROPRIAÇÃO MÃO-DE-OBRA</v>
          </cell>
        </row>
        <row r="4105">
          <cell r="S4105" t="str">
            <v>OPERAÇÕES APROPRIAÇÃO MÃO-DE-OBRA</v>
          </cell>
        </row>
        <row r="4106">
          <cell r="S4106" t="str">
            <v>OPERAÇÕES APROPRIAÇÃO MÃO-DE-OBRA</v>
          </cell>
        </row>
        <row r="4107">
          <cell r="S4107" t="str">
            <v>OPERAÇÕES APROPRIAÇÃO MÃO-DE-OBRA</v>
          </cell>
        </row>
        <row r="4108">
          <cell r="S4108" t="str">
            <v>OPERAÇÕES APROPRIAÇÃO MÃO-DE-OBRA</v>
          </cell>
        </row>
        <row r="4109">
          <cell r="S4109" t="str">
            <v>OPERAÇÕES APROPRIAÇÃO MÃO-DE-OBRA</v>
          </cell>
        </row>
        <row r="4110">
          <cell r="S4110" t="str">
            <v>OPERAÇÕES APROPRIAÇÃO MÃO-DE-OBRA</v>
          </cell>
        </row>
        <row r="4111">
          <cell r="S4111" t="str">
            <v>OPERAÇÕES APROPRIAÇÃO MÃO-DE-OBRA</v>
          </cell>
        </row>
        <row r="4112">
          <cell r="S4112" t="str">
            <v>OPERAÇÕES APROPRIAÇÃO MÃO-DE-OBRA</v>
          </cell>
        </row>
        <row r="4113">
          <cell r="S4113" t="str">
            <v>OPERAÇÕES APROPRIAÇÃO MÃO-DE-OBRA</v>
          </cell>
        </row>
        <row r="4114">
          <cell r="S4114" t="str">
            <v>OPERAÇÕES APROPRIAÇÃO MÃO-DE-OBRA</v>
          </cell>
        </row>
        <row r="4115">
          <cell r="S4115" t="str">
            <v>OPERAÇÕES APROPRIAÇÃO MÃO-DE-OBRA</v>
          </cell>
        </row>
        <row r="4116">
          <cell r="S4116" t="str">
            <v>OPERAÇÕES APROPRIAÇÃO MÃO-DE-OBRA</v>
          </cell>
        </row>
        <row r="4117">
          <cell r="S4117" t="str">
            <v>OPERAÇÕES APROPRIAÇÃO MÃO-DE-OBRA</v>
          </cell>
        </row>
        <row r="4118">
          <cell r="S4118" t="str">
            <v>OPERAÇÕES APROPRIAÇÃO MÃO-DE-OBRA</v>
          </cell>
        </row>
        <row r="4119">
          <cell r="S4119" t="str">
            <v>OPERAÇÕES APROPRIAÇÃO MÃO-DE-OBRA</v>
          </cell>
        </row>
        <row r="4120">
          <cell r="S4120" t="str">
            <v>OPERAÇÕES APROPRIAÇÃO MÃO-DE-OBRA</v>
          </cell>
        </row>
        <row r="4121">
          <cell r="S4121" t="str">
            <v>OPERAÇÕES APROPRIAÇÃO MÃO-DE-OBRA</v>
          </cell>
        </row>
        <row r="4122">
          <cell r="S4122" t="str">
            <v>OPERAÇÕES APROPRIAÇÃO MÃO-DE-OBRA</v>
          </cell>
        </row>
        <row r="4123">
          <cell r="S4123" t="str">
            <v>OPERAÇÕES APROPRIAÇÃO MÃO-DE-OBRA</v>
          </cell>
        </row>
        <row r="4124">
          <cell r="S4124" t="str">
            <v>OPERAÇÕES APROPRIAÇÃO MÃO-DE-OBRA</v>
          </cell>
        </row>
        <row r="4125">
          <cell r="S4125" t="str">
            <v>OPERAÇÕES APROPRIAÇÃO MÃO-DE-OBRA</v>
          </cell>
        </row>
        <row r="4126">
          <cell r="S4126" t="str">
            <v>OPERAÇÕES APROPRIAÇÃO MÃO-DE-OBRA</v>
          </cell>
        </row>
        <row r="4127">
          <cell r="S4127" t="str">
            <v>OPERAÇÕES APROPRIAÇÃO MÃO-DE-OBRA</v>
          </cell>
        </row>
        <row r="4128">
          <cell r="S4128" t="str">
            <v>OPERAÇÕES APROPRIAÇÃO MÃO-DE-OBRA</v>
          </cell>
        </row>
        <row r="4129">
          <cell r="S4129" t="str">
            <v>OPERAÇÕES APROPRIAÇÃO MÃO-DE-OBRA</v>
          </cell>
        </row>
        <row r="4130">
          <cell r="S4130" t="str">
            <v>OPERAÇÕES APROPRIAÇÃO MÃO-DE-OBRA</v>
          </cell>
        </row>
        <row r="4131">
          <cell r="S4131" t="str">
            <v>OPERAÇÕES APROPRIAÇÃO MÃO-DE-OBRA</v>
          </cell>
        </row>
        <row r="4132">
          <cell r="S4132" t="str">
            <v>OPERAÇÕES APROPRIAÇÃO MÃO-DE-OBRA</v>
          </cell>
        </row>
        <row r="4133">
          <cell r="S4133" t="str">
            <v>OPERAÇÕES APROPRIAÇÃO MÃO-DE-OBRA</v>
          </cell>
        </row>
        <row r="4134">
          <cell r="S4134" t="str">
            <v>OPERAÇÕES APROPRIAÇÃO MÃO-DE-OBRA</v>
          </cell>
        </row>
        <row r="4135">
          <cell r="S4135" t="str">
            <v>OPERAÇÕES APROPRIAÇÃO MÃO-DE-OBRA</v>
          </cell>
        </row>
        <row r="4136">
          <cell r="S4136" t="str">
            <v>OPERAÇÕES APROPRIAÇÃO MÃO-DE-OBRA</v>
          </cell>
        </row>
        <row r="4137">
          <cell r="S4137" t="str">
            <v>OPERAÇÕES APROPRIAÇÃO MÃO-DE-OBRA</v>
          </cell>
        </row>
        <row r="4138">
          <cell r="S4138" t="str">
            <v>OPERAÇÕES APROPRIAÇÃO MÃO-DE-OBRA</v>
          </cell>
        </row>
        <row r="4139">
          <cell r="S4139" t="str">
            <v>OPERAÇÕES APROPRIAÇÃO MÃO-DE-OBRA</v>
          </cell>
        </row>
        <row r="4140">
          <cell r="S4140" t="str">
            <v>OPERAÇÕES APROPRIAÇÃO MÃO-DE-OBRA</v>
          </cell>
        </row>
        <row r="4141">
          <cell r="S4141" t="str">
            <v>OPERAÇÕES APROPRIAÇÃO MÃO-DE-OBRA</v>
          </cell>
        </row>
        <row r="4142">
          <cell r="S4142" t="str">
            <v>OPERAÇÕES APROPRIAÇÃO MÃO-DE-OBRA</v>
          </cell>
        </row>
        <row r="4143">
          <cell r="S4143" t="str">
            <v>OPERAÇÕES APROPRIAÇÃO MÃO-DE-OBRA</v>
          </cell>
        </row>
        <row r="4144">
          <cell r="S4144" t="str">
            <v>OPERAÇÕES APROPRIAÇÃO MÃO-DE-OBRA</v>
          </cell>
        </row>
        <row r="4145">
          <cell r="S4145" t="str">
            <v>OPERAÇÕES APROPRIAÇÃO MÃO-DE-OBRA</v>
          </cell>
        </row>
        <row r="4146">
          <cell r="S4146" t="str">
            <v>OPERAÇÕES APROPRIAÇÃO MÃO-DE-OBRA</v>
          </cell>
        </row>
        <row r="4147">
          <cell r="S4147" t="str">
            <v>OPERAÇÕES APROPRIAÇÃO MÃO-DE-OBRA</v>
          </cell>
        </row>
        <row r="4148">
          <cell r="S4148" t="str">
            <v>OPERAÇÕES APROPRIAÇÃO MÃO-DE-OBRA</v>
          </cell>
        </row>
        <row r="4149">
          <cell r="S4149" t="str">
            <v>OPERAÇÕES APROPRIAÇÃO MÃO-DE-OBRA</v>
          </cell>
        </row>
        <row r="4150">
          <cell r="S4150" t="str">
            <v>OPERAÇÕES APROPRIAÇÃO MÃO-DE-OBRA</v>
          </cell>
        </row>
        <row r="4151">
          <cell r="S4151" t="str">
            <v>OPERAÇÕES APROPRIAÇÃO MÃO-DE-OBRA</v>
          </cell>
        </row>
        <row r="4152">
          <cell r="S4152" t="str">
            <v>OPERAÇÕES APROPRIAÇÃO MÃO-DE-OBRA</v>
          </cell>
        </row>
        <row r="4153">
          <cell r="S4153" t="str">
            <v>OPERAÇÕES APROPRIAÇÃO MÃO-DE-OBRA</v>
          </cell>
        </row>
        <row r="4154">
          <cell r="S4154" t="str">
            <v>OPERAÇÕES APROPRIAÇÃO MÃO-DE-OBRA</v>
          </cell>
        </row>
        <row r="4155">
          <cell r="S4155" t="str">
            <v>OPERAÇÕES APROPRIAÇÃO MÃO-DE-OBRA</v>
          </cell>
        </row>
        <row r="4156">
          <cell r="S4156" t="str">
            <v>OPERAÇÕES APROPRIAÇÃO MÃO-DE-OBRA</v>
          </cell>
        </row>
        <row r="4157">
          <cell r="S4157" t="str">
            <v>OPERAÇÕES APROPRIAÇÃO MÃO-DE-OBRA</v>
          </cell>
        </row>
        <row r="4158">
          <cell r="S4158" t="str">
            <v>OPERAÇÕES APROPRIAÇÃO MÃO-DE-OBRA</v>
          </cell>
        </row>
        <row r="4159">
          <cell r="S4159" t="str">
            <v>OPERAÇÕES APROPRIAÇÃO MÃO-DE-OBRA</v>
          </cell>
        </row>
        <row r="4160">
          <cell r="S4160" t="str">
            <v>OPERAÇÕES APROPRIAÇÃO MÃO-DE-OBRA</v>
          </cell>
        </row>
        <row r="4161">
          <cell r="S4161" t="str">
            <v>OPERAÇÕES APROPRIAÇÃO MÃO-DE-OBRA</v>
          </cell>
        </row>
        <row r="4162">
          <cell r="S4162" t="str">
            <v>OPERAÇÕES APROPRIAÇÃO MÃO-DE-OBRA</v>
          </cell>
        </row>
        <row r="4163">
          <cell r="S4163" t="str">
            <v>OPERAÇÕES APROPRIAÇÃO MÃO-DE-OBRA</v>
          </cell>
        </row>
        <row r="4164">
          <cell r="S4164" t="str">
            <v>OPERAÇÕES APROPRIAÇÃO MÃO-DE-OBRA</v>
          </cell>
        </row>
        <row r="4165">
          <cell r="S4165" t="str">
            <v>OPERAÇÕES APROPRIAÇÃO MÃO-DE-OBRA</v>
          </cell>
        </row>
        <row r="4166">
          <cell r="S4166" t="str">
            <v>OPERAÇÕES APROPRIAÇÃO MÃO-DE-OBRA</v>
          </cell>
        </row>
        <row r="4167">
          <cell r="S4167" t="str">
            <v>OPERAÇÕES APROPRIAÇÃO MÃO-DE-OBRA</v>
          </cell>
        </row>
        <row r="4168">
          <cell r="S4168" t="str">
            <v>OPERAÇÕES APROPRIAÇÃO MÃO-DE-OBRA</v>
          </cell>
        </row>
        <row r="4169">
          <cell r="S4169" t="str">
            <v>OPERAÇÕES APROPRIAÇÃO MÃO-DE-OBRA</v>
          </cell>
        </row>
        <row r="4170">
          <cell r="S4170" t="str">
            <v>OPERAÇÕES APROPRIAÇÃO MÃO-DE-OBRA</v>
          </cell>
        </row>
        <row r="4171">
          <cell r="S4171" t="str">
            <v>OPERAÇÕES APROPRIAÇÃO MÃO-DE-OBRA</v>
          </cell>
        </row>
        <row r="4172">
          <cell r="S4172" t="str">
            <v>OPERAÇÕES APROPRIAÇÃO MÃO-DE-OBRA</v>
          </cell>
        </row>
        <row r="4173">
          <cell r="S4173" t="str">
            <v>OPERAÇÕES APROPRIAÇÃO MÃO-DE-OBRA</v>
          </cell>
        </row>
        <row r="4174">
          <cell r="S4174" t="str">
            <v>OPERAÇÕES APROPRIAÇÃO MÃO-DE-OBRA</v>
          </cell>
        </row>
        <row r="4175">
          <cell r="S4175" t="str">
            <v>OPERAÇÕES APROPRIAÇÃO MÃO-DE-OBRA</v>
          </cell>
        </row>
        <row r="4176">
          <cell r="S4176" t="str">
            <v>OPERAÇÕES APROPRIAÇÃO MÃO-DE-OBRA</v>
          </cell>
        </row>
        <row r="4177">
          <cell r="S4177" t="str">
            <v>OPERAÇÕES APROPRIAÇÃO MÃO-DE-OBRA</v>
          </cell>
        </row>
        <row r="4178">
          <cell r="S4178" t="str">
            <v>OPERAÇÕES APROPRIAÇÃO MÃO-DE-OBRA</v>
          </cell>
        </row>
        <row r="4179">
          <cell r="S4179" t="str">
            <v>OPERAÇÕES APROPRIAÇÃO MÃO-DE-OBRA</v>
          </cell>
        </row>
        <row r="4180">
          <cell r="S4180" t="str">
            <v>OPERAÇÕES APROPRIAÇÃO MÃO-DE-OBRA</v>
          </cell>
        </row>
        <row r="4181">
          <cell r="S4181" t="str">
            <v>OPERAÇÕES APROPRIAÇÃO MÃO-DE-OBRA</v>
          </cell>
        </row>
        <row r="4182">
          <cell r="S4182" t="str">
            <v>OPERAÇÕES APROPRIAÇÃO MÃO-DE-OBRA</v>
          </cell>
        </row>
        <row r="4183">
          <cell r="S4183" t="str">
            <v>OPERAÇÕES APROPRIAÇÃO MÃO-DE-OBRA</v>
          </cell>
        </row>
        <row r="4184">
          <cell r="S4184" t="str">
            <v>OPERAÇÕES APROPRIAÇÃO MÃO-DE-OBRA</v>
          </cell>
        </row>
        <row r="4185">
          <cell r="S4185" t="str">
            <v>OPERAÇÕES APROPRIAÇÃO MÃO-DE-OBRA</v>
          </cell>
        </row>
        <row r="4186">
          <cell r="S4186" t="str">
            <v>OPERAÇÕES APROPRIAÇÃO MÃO-DE-OBRA</v>
          </cell>
        </row>
        <row r="4187">
          <cell r="S4187" t="str">
            <v>OPERAÇÕES APROPRIAÇÃO MÃO-DE-OBRA</v>
          </cell>
        </row>
        <row r="4188">
          <cell r="S4188" t="str">
            <v>OPERAÇÕES APROPRIAÇÃO MÃO-DE-OBRA</v>
          </cell>
        </row>
        <row r="4189">
          <cell r="S4189" t="str">
            <v>OPERAÇÕES APROPRIAÇÃO MÃO-DE-OBRA</v>
          </cell>
        </row>
        <row r="4190">
          <cell r="S4190" t="str">
            <v>OPERAÇÕES APROPRIAÇÃO MÃO-DE-OBRA</v>
          </cell>
        </row>
        <row r="4191">
          <cell r="S4191" t="str">
            <v>OPERAÇÕES APROPRIAÇÃO MÃO-DE-OBRA</v>
          </cell>
        </row>
        <row r="4192">
          <cell r="S4192" t="str">
            <v>OPERAÇÕES APROPRIAÇÃO MÃO-DE-OBRA</v>
          </cell>
        </row>
        <row r="4193">
          <cell r="S4193" t="str">
            <v>OPERAÇÕES APROPRIAÇÃO MÃO-DE-OBRA</v>
          </cell>
        </row>
        <row r="4194">
          <cell r="S4194" t="str">
            <v>OPERAÇÕES APROPRIAÇÃO MÃO-DE-OBRA</v>
          </cell>
        </row>
        <row r="4195">
          <cell r="S4195" t="str">
            <v>OPERAÇÕES APROPRIAÇÃO MÃO-DE-OBRA</v>
          </cell>
        </row>
        <row r="4196">
          <cell r="S4196" t="str">
            <v>OPERAÇÕES APROPRIAÇÃO MÃO-DE-OBRA</v>
          </cell>
        </row>
        <row r="4197">
          <cell r="S4197" t="str">
            <v>OPERAÇÕES APROPRIAÇÃO MÃO-DE-OBRA</v>
          </cell>
        </row>
        <row r="4198">
          <cell r="S4198" t="str">
            <v>OPERAÇÕES APROPRIAÇÃO MÃO-DE-OBRA</v>
          </cell>
        </row>
        <row r="4199">
          <cell r="S4199" t="str">
            <v>OPERAÇÕES APROPRIAÇÃO MÃO-DE-OBRA</v>
          </cell>
        </row>
        <row r="4200">
          <cell r="S4200" t="str">
            <v>OPERAÇÕES APROPRIAÇÃO MÃO-DE-OBRA</v>
          </cell>
        </row>
        <row r="4201">
          <cell r="S4201" t="str">
            <v>OPERAÇÕES APROPRIAÇÃO MÃO-DE-OBRA</v>
          </cell>
        </row>
        <row r="4202">
          <cell r="S4202" t="str">
            <v>OPERAÇÕES APROPRIAÇÃO MÃO-DE-OBRA</v>
          </cell>
        </row>
        <row r="4203">
          <cell r="S4203" t="str">
            <v>OPERAÇÕES APROPRIAÇÃO MÃO-DE-OBRA</v>
          </cell>
        </row>
        <row r="4204">
          <cell r="S4204" t="str">
            <v>OPERAÇÕES APROPRIAÇÃO MÃO-DE-OBRA</v>
          </cell>
        </row>
        <row r="4205">
          <cell r="S4205" t="str">
            <v>OPERAÇÕES APROPRIAÇÃO MÃO-DE-OBRA</v>
          </cell>
        </row>
        <row r="4206">
          <cell r="S4206" t="str">
            <v>OPERAÇÕES APROPRIAÇÃO MÃO-DE-OBRA</v>
          </cell>
        </row>
        <row r="4207">
          <cell r="S4207" t="str">
            <v>OPERAÇÕES APROPRIAÇÃO MÃO-DE-OBRA</v>
          </cell>
        </row>
        <row r="4208">
          <cell r="S4208" t="str">
            <v>OPERAÇÕES APROPRIAÇÃO MÃO-DE-OBRA</v>
          </cell>
        </row>
        <row r="4209">
          <cell r="S4209" t="str">
            <v>OPERAÇÕES APROPRIAÇÃO MÃO-DE-OBRA</v>
          </cell>
        </row>
        <row r="4210">
          <cell r="S4210" t="str">
            <v>OPERAÇÕES APROPRIAÇÃO MÃO-DE-OBRA</v>
          </cell>
        </row>
        <row r="4211">
          <cell r="S4211" t="str">
            <v>OPERAÇÕES APROPRIAÇÃO MÃO-DE-OBRA</v>
          </cell>
        </row>
        <row r="4212">
          <cell r="S4212" t="str">
            <v>OPERAÇÕES APROPRIAÇÃO MÃO-DE-OBRA</v>
          </cell>
        </row>
        <row r="4213">
          <cell r="S4213" t="str">
            <v>OPERAÇÕES APROPRIAÇÃO MÃO-DE-OBRA</v>
          </cell>
        </row>
        <row r="4214">
          <cell r="S4214" t="str">
            <v>OPERAÇÕES APROPRIAÇÃO MÃO-DE-OBRA</v>
          </cell>
        </row>
        <row r="4215">
          <cell r="S4215" t="str">
            <v>OPERAÇÕES APROPRIAÇÃO MÃO-DE-OBRA</v>
          </cell>
        </row>
        <row r="4216">
          <cell r="S4216" t="str">
            <v>OPERAÇÕES APROPRIAÇÃO MÃO-DE-OBRA</v>
          </cell>
        </row>
        <row r="4217">
          <cell r="S4217" t="str">
            <v>OPERAÇÕES APROPRIAÇÃO MÃO-DE-OBRA</v>
          </cell>
        </row>
        <row r="4218">
          <cell r="S4218" t="str">
            <v>OPERAÇÕES APROPRIAÇÃO MÃO-DE-OBRA</v>
          </cell>
        </row>
        <row r="4219">
          <cell r="S4219" t="str">
            <v>OPERAÇÕES APROPRIAÇÃO MÃO-DE-OBRA</v>
          </cell>
        </row>
        <row r="4220">
          <cell r="S4220" t="str">
            <v>OPERAÇÕES APROPRIAÇÃO MÃO-DE-OBRA</v>
          </cell>
        </row>
        <row r="4221">
          <cell r="S4221" t="str">
            <v>OPERAÇÕES APROPRIAÇÃO MÃO-DE-OBRA</v>
          </cell>
        </row>
        <row r="4222">
          <cell r="S4222" t="str">
            <v>OPERAÇÕES APROPRIAÇÃO MÃO-DE-OBRA</v>
          </cell>
        </row>
        <row r="4223">
          <cell r="S4223" t="str">
            <v>OPERAÇÕES APROPRIAÇÃO MÃO-DE-OBRA</v>
          </cell>
        </row>
        <row r="4224">
          <cell r="S4224" t="str">
            <v>OPERAÇÕES APROPRIAÇÃO MÃO-DE-OBRA</v>
          </cell>
        </row>
        <row r="4225">
          <cell r="S4225" t="str">
            <v>OPERAÇÕES APROPRIAÇÃO MÃO-DE-OBRA</v>
          </cell>
        </row>
        <row r="4226">
          <cell r="S4226" t="str">
            <v>OPERAÇÕES APROPRIAÇÃO MÃO-DE-OBRA</v>
          </cell>
        </row>
        <row r="4227">
          <cell r="S4227" t="str">
            <v>OPERAÇÕES APROPRIAÇÃO MÃO-DE-OBRA</v>
          </cell>
        </row>
        <row r="4228">
          <cell r="S4228" t="str">
            <v>OPERAÇÕES APROPRIAÇÃO MÃO-DE-OBRA</v>
          </cell>
        </row>
        <row r="4229">
          <cell r="S4229" t="str">
            <v>OPERAÇÕES APROPRIAÇÃO MÃO-DE-OBRA</v>
          </cell>
        </row>
        <row r="4230">
          <cell r="S4230" t="str">
            <v>OPERAÇÕES APROPRIAÇÃO MÃO-DE-OBRA</v>
          </cell>
        </row>
        <row r="4231">
          <cell r="S4231" t="str">
            <v>OPERAÇÕES APROPRIAÇÃO MÃO-DE-OBRA</v>
          </cell>
        </row>
        <row r="4232">
          <cell r="S4232" t="str">
            <v>OPERAÇÕES APROPRIAÇÃO MÃO-DE-OBRA</v>
          </cell>
        </row>
        <row r="4233">
          <cell r="S4233" t="str">
            <v>OPERAÇÕES APROPRIAÇÃO MÃO-DE-OBRA</v>
          </cell>
        </row>
        <row r="4234">
          <cell r="S4234" t="str">
            <v>OPERAÇÕES APROPRIAÇÃO MÃO-DE-OBRA</v>
          </cell>
        </row>
        <row r="4235">
          <cell r="S4235" t="str">
            <v>OPERAÇÕES APROPRIAÇÃO MÃO-DE-OBRA</v>
          </cell>
        </row>
        <row r="4236">
          <cell r="S4236" t="str">
            <v>OPERAÇÕES APROPRIAÇÃO MÃO-DE-OBRA</v>
          </cell>
        </row>
        <row r="4237">
          <cell r="S4237" t="str">
            <v>OPERAÇÕES APROPRIAÇÃO MÃO-DE-OBRA</v>
          </cell>
        </row>
        <row r="4238">
          <cell r="S4238" t="str">
            <v>OPERAÇÕES APROPRIAÇÃO MÃO-DE-OBRA</v>
          </cell>
        </row>
        <row r="4239">
          <cell r="S4239" t="str">
            <v>OPERAÇÕES APROPRIAÇÃO MÃO-DE-OBRA</v>
          </cell>
        </row>
        <row r="4240">
          <cell r="S4240" t="str">
            <v>OPERAÇÕES APROPRIAÇÃO MÃO-DE-OBRA</v>
          </cell>
        </row>
        <row r="4241">
          <cell r="S4241" t="str">
            <v>OPERAÇÕES APROPRIAÇÃO MÃO-DE-OBRA</v>
          </cell>
        </row>
        <row r="4242">
          <cell r="S4242" t="str">
            <v>OPERAÇÕES APROPRIAÇÃO MÃO-DE-OBRA</v>
          </cell>
        </row>
        <row r="4243">
          <cell r="S4243" t="str">
            <v>OPERAÇÕES APROPRIAÇÃO MÃO-DE-OBRA</v>
          </cell>
        </row>
        <row r="4244">
          <cell r="S4244" t="str">
            <v>OPERAÇÕES APROPRIAÇÃO MÃO-DE-OBRA</v>
          </cell>
        </row>
        <row r="4245">
          <cell r="S4245" t="str">
            <v>OPERAÇÕES APROPRIAÇÃO MÃO-DE-OBRA</v>
          </cell>
        </row>
        <row r="4246">
          <cell r="S4246" t="str">
            <v>OPERAÇÕES APROPRIAÇÃO MÃO-DE-OBRA</v>
          </cell>
        </row>
        <row r="4247">
          <cell r="S4247" t="str">
            <v>OPERAÇÕES APROPRIAÇÃO MÃO-DE-OBRA</v>
          </cell>
        </row>
        <row r="4248">
          <cell r="S4248" t="str">
            <v>OPERAÇÕES APROPRIAÇÃO MÃO-DE-OBRA</v>
          </cell>
        </row>
        <row r="4249">
          <cell r="S4249" t="str">
            <v>OPERAÇÕES APROPRIAÇÃO MÃO-DE-OBRA</v>
          </cell>
        </row>
        <row r="4250">
          <cell r="S4250" t="str">
            <v>OPERAÇÕES APROPRIAÇÃO MÃO-DE-OBRA</v>
          </cell>
        </row>
        <row r="4251">
          <cell r="S4251" t="str">
            <v>OPERAÇÕES APROPRIAÇÃO MÃO-DE-OBRA</v>
          </cell>
        </row>
        <row r="4252">
          <cell r="S4252" t="str">
            <v>OPERAÇÕES APROPRIAÇÃO MÃO-DE-OBRA</v>
          </cell>
        </row>
        <row r="4253">
          <cell r="S4253" t="str">
            <v>OPERAÇÕES APROPRIAÇÃO MÃO-DE-OBRA</v>
          </cell>
        </row>
        <row r="4254">
          <cell r="S4254" t="str">
            <v>OPERAÇÕES APROPRIAÇÃO MÃO-DE-OBRA</v>
          </cell>
        </row>
        <row r="4255">
          <cell r="S4255" t="str">
            <v>OPERAÇÕES APROPRIAÇÃO MÃO-DE-OBRA</v>
          </cell>
        </row>
        <row r="4256">
          <cell r="S4256" t="str">
            <v>OPERAÇÕES APROPRIAÇÃO MÃO-DE-OBRA</v>
          </cell>
        </row>
        <row r="4257">
          <cell r="S4257" t="str">
            <v>OPERAÇÕES APROPRIAÇÃO MÃO-DE-OBRA</v>
          </cell>
        </row>
        <row r="4258">
          <cell r="S4258" t="str">
            <v>OPERAÇÕES APROPRIAÇÃO MÃO-DE-OBRA</v>
          </cell>
        </row>
        <row r="4259">
          <cell r="S4259" t="str">
            <v>OPERAÇÕES APROPRIAÇÃO MÃO-DE-OBRA</v>
          </cell>
        </row>
        <row r="4260">
          <cell r="S4260" t="str">
            <v>OPERAÇÕES APROPRIAÇÃO MÃO-DE-OBRA</v>
          </cell>
        </row>
        <row r="4261">
          <cell r="S4261" t="str">
            <v>OPERAÇÕES APROPRIAÇÃO MÃO-DE-OBRA</v>
          </cell>
        </row>
        <row r="4262">
          <cell r="S4262" t="str">
            <v>OPERAÇÕES APROPRIAÇÃO MÃO-DE-OBRA</v>
          </cell>
        </row>
        <row r="4263">
          <cell r="S4263" t="str">
            <v>OPERAÇÕES APROPRIAÇÃO MÃO-DE-OBRA</v>
          </cell>
        </row>
        <row r="4264">
          <cell r="S4264" t="str">
            <v>OPERAÇÕES APROPRIAÇÃO MÃO-DE-OBRA</v>
          </cell>
        </row>
        <row r="4265">
          <cell r="S4265" t="str">
            <v>OPERAÇÕES APROPRIAÇÃO MÃO-DE-OBRA</v>
          </cell>
        </row>
        <row r="4266">
          <cell r="S4266" t="str">
            <v>OPERAÇÕES APROPRIAÇÃO MÃO-DE-OBRA</v>
          </cell>
        </row>
        <row r="4267">
          <cell r="S4267" t="str">
            <v>OPERAÇÕES APROPRIAÇÃO MÃO-DE-OBRA</v>
          </cell>
        </row>
        <row r="4268">
          <cell r="S4268" t="str">
            <v>OPERAÇÕES APROPRIAÇÃO MÃO-DE-OBRA</v>
          </cell>
        </row>
        <row r="4269">
          <cell r="S4269" t="str">
            <v>OPERAÇÕES APROPRIAÇÃO MÃO-DE-OBRA</v>
          </cell>
        </row>
        <row r="4270">
          <cell r="S4270" t="str">
            <v>OPERAÇÕES APROPRIAÇÃO MÃO-DE-OBRA</v>
          </cell>
        </row>
        <row r="4271">
          <cell r="S4271" t="str">
            <v>OPERAÇÕES APROPRIAÇÃO MÃO-DE-OBRA</v>
          </cell>
        </row>
        <row r="4272">
          <cell r="S4272" t="str">
            <v>OPERAÇÕES APROPRIAÇÃO MÃO-DE-OBRA</v>
          </cell>
        </row>
        <row r="4273">
          <cell r="S4273" t="str">
            <v>OPERAÇÕES APROPRIAÇÃO MÃO-DE-OBRA</v>
          </cell>
        </row>
        <row r="4274">
          <cell r="S4274" t="str">
            <v>OPERAÇÕES APROPRIAÇÃO MÃO-DE-OBRA</v>
          </cell>
        </row>
        <row r="4275">
          <cell r="S4275" t="str">
            <v>OPERAÇÕES APROPRIAÇÃO MÃO-DE-OBRA</v>
          </cell>
        </row>
        <row r="4276">
          <cell r="S4276" t="str">
            <v>OPERAÇÕES APROPRIAÇÃO MÃO-DE-OBRA</v>
          </cell>
        </row>
        <row r="4277">
          <cell r="S4277" t="str">
            <v>OPERAÇÕES APROPRIAÇÃO MÃO-DE-OBRA</v>
          </cell>
        </row>
        <row r="4278">
          <cell r="S4278" t="str">
            <v>OPERAÇÕES APROPRIAÇÃO MÃO-DE-OBRA</v>
          </cell>
        </row>
        <row r="4279">
          <cell r="S4279" t="str">
            <v>OPERAÇÕES APROPRIAÇÃO MÃO-DE-OBRA</v>
          </cell>
        </row>
        <row r="4280">
          <cell r="S4280" t="str">
            <v>OPERAÇÕES APROPRIAÇÃO MÃO-DE-OBRA</v>
          </cell>
        </row>
        <row r="4281">
          <cell r="S4281" t="str">
            <v>OPERAÇÕES APROPRIAÇÃO MÃO-DE-OBRA</v>
          </cell>
        </row>
        <row r="4282">
          <cell r="S4282" t="str">
            <v>OPERAÇÕES APROPRIAÇÃO MÃO-DE-OBRA</v>
          </cell>
        </row>
        <row r="4283">
          <cell r="S4283" t="str">
            <v>OPERAÇÕES APROPRIAÇÃO MÃO-DE-OBRA</v>
          </cell>
        </row>
        <row r="4284">
          <cell r="S4284" t="str">
            <v>OPERAÇÕES APROPRIAÇÃO MÃO-DE-OBRA</v>
          </cell>
        </row>
        <row r="4285">
          <cell r="S4285" t="str">
            <v>OPERAÇÕES APROPRIAÇÃO MÃO-DE-OBRA</v>
          </cell>
        </row>
        <row r="4286">
          <cell r="S4286" t="str">
            <v>OPERAÇÕES APROPRIAÇÃO MÃO-DE-OBRA</v>
          </cell>
        </row>
        <row r="4287">
          <cell r="S4287" t="str">
            <v>OPERAÇÕES APROPRIAÇÃO MÃO-DE-OBRA</v>
          </cell>
        </row>
        <row r="4288">
          <cell r="S4288" t="str">
            <v>OPERAÇÕES APROPRIAÇÃO MÃO-DE-OBRA</v>
          </cell>
        </row>
        <row r="4289">
          <cell r="S4289" t="str">
            <v>OPERAÇÕES APROPRIAÇÃO MÃO-DE-OBRA</v>
          </cell>
        </row>
        <row r="4290">
          <cell r="S4290" t="str">
            <v>OPERAÇÕES APROPRIAÇÃO MÃO-DE-OBRA</v>
          </cell>
        </row>
        <row r="4291">
          <cell r="S4291" t="str">
            <v>OPERAÇÕES APROPRIAÇÃO MÃO-DE-OBRA</v>
          </cell>
        </row>
        <row r="4292">
          <cell r="S4292" t="str">
            <v>OPERAÇÕES APROPRIAÇÃO MÃO-DE-OBRA</v>
          </cell>
        </row>
        <row r="4293">
          <cell r="S4293" t="str">
            <v>OPERAÇÕES APROPRIAÇÃO MÃO-DE-OBRA</v>
          </cell>
        </row>
        <row r="4294">
          <cell r="S4294" t="str">
            <v>OPERAÇÕES APROPRIAÇÃO MÃO-DE-OBRA</v>
          </cell>
        </row>
        <row r="4295">
          <cell r="S4295" t="str">
            <v>OPERAÇÕES APROPRIAÇÃO MÃO-DE-OBRA</v>
          </cell>
        </row>
        <row r="4296">
          <cell r="S4296" t="str">
            <v>OPERAÇÕES APROPRIAÇÃO MÃO-DE-OBRA</v>
          </cell>
        </row>
        <row r="4297">
          <cell r="S4297" t="str">
            <v>OPERAÇÕES APROPRIAÇÃO MÃO-DE-OBRA</v>
          </cell>
        </row>
        <row r="4298">
          <cell r="S4298" t="str">
            <v>OPERAÇÕES APROPRIAÇÃO MÃO-DE-OBRA</v>
          </cell>
        </row>
        <row r="4299">
          <cell r="S4299" t="str">
            <v>OPERAÇÕES APROPRIAÇÃO MÃO-DE-OBRA</v>
          </cell>
        </row>
        <row r="4300">
          <cell r="S4300" t="str">
            <v>OPERAÇÕES APROPRIAÇÃO MÃO-DE-OBRA</v>
          </cell>
        </row>
        <row r="4301">
          <cell r="S4301" t="str">
            <v>OPERAÇÕES APROPRIAÇÃO MÃO-DE-OBRA</v>
          </cell>
        </row>
        <row r="4302">
          <cell r="S4302" t="str">
            <v>OPERAÇÕES APROPRIAÇÃO MÃO-DE-OBRA</v>
          </cell>
        </row>
        <row r="4303">
          <cell r="S4303" t="str">
            <v>OPERAÇÕES APROPRIAÇÃO MÃO-DE-OBRA</v>
          </cell>
        </row>
        <row r="4304">
          <cell r="S4304" t="str">
            <v>OPERAÇÕES APROPRIAÇÃO MÃO-DE-OBRA</v>
          </cell>
        </row>
        <row r="4305">
          <cell r="S4305" t="str">
            <v>OPERAÇÕES APROPRIAÇÃO MÃO-DE-OBRA</v>
          </cell>
        </row>
        <row r="4306">
          <cell r="S4306" t="str">
            <v>OPERAÇÕES APROPRIAÇÃO MÃO-DE-OBRA</v>
          </cell>
        </row>
        <row r="4307">
          <cell r="S4307" t="str">
            <v>OPERAÇÕES APROPRIAÇÃO MÃO-DE-OBRA</v>
          </cell>
        </row>
        <row r="4308">
          <cell r="S4308" t="str">
            <v>OPERAÇÕES APROPRIAÇÃO MÃO-DE-OBRA</v>
          </cell>
        </row>
        <row r="4309">
          <cell r="S4309" t="str">
            <v>OPERAÇÕES APROPRIAÇÃO MÃO-DE-OBRA</v>
          </cell>
        </row>
        <row r="4310">
          <cell r="S4310" t="str">
            <v>OPERAÇÕES APROPRIAÇÃO MÃO-DE-OBRA</v>
          </cell>
        </row>
        <row r="4311">
          <cell r="S4311" t="str">
            <v>OPERAÇÕES APROPRIAÇÃO MÃO-DE-OBRA</v>
          </cell>
        </row>
        <row r="4312">
          <cell r="S4312" t="str">
            <v>OPERAÇÕES APROPRIAÇÃO MÃO-DE-OBRA</v>
          </cell>
        </row>
        <row r="4313">
          <cell r="S4313" t="str">
            <v>OPERAÇÕES APROPRIAÇÃO MÃO-DE-OBRA</v>
          </cell>
        </row>
        <row r="4314">
          <cell r="S4314" t="str">
            <v>OPERAÇÕES APROPRIAÇÃO MÃO-DE-OBRA</v>
          </cell>
        </row>
        <row r="4315">
          <cell r="S4315" t="str">
            <v>OPERAÇÕES APROPRIAÇÃO MÃO-DE-OBRA</v>
          </cell>
        </row>
        <row r="4316">
          <cell r="S4316" t="str">
            <v>OPERAÇÕES APROPRIAÇÃO MÃO-DE-OBRA</v>
          </cell>
        </row>
        <row r="4317">
          <cell r="S4317" t="str">
            <v>OPERAÇÕES APROPRIAÇÃO MÃO-DE-OBRA</v>
          </cell>
        </row>
        <row r="4318">
          <cell r="S4318" t="str">
            <v>OPERAÇÕES APROPRIAÇÃO MÃO-DE-OBRA</v>
          </cell>
        </row>
        <row r="4319">
          <cell r="S4319" t="str">
            <v>OPERAÇÕES APROPRIAÇÃO MÃO-DE-OBRA</v>
          </cell>
        </row>
        <row r="4320">
          <cell r="S4320" t="str">
            <v>OPERAÇÕES APROPRIAÇÃO MÃO-DE-OBRA</v>
          </cell>
        </row>
        <row r="4321">
          <cell r="S4321" t="str">
            <v>OPERAÇÕES APROPRIAÇÃO MÃO-DE-OBRA</v>
          </cell>
        </row>
        <row r="4322">
          <cell r="S4322" t="str">
            <v>OPERAÇÕES APROPRIAÇÃO MÃO-DE-OBRA</v>
          </cell>
        </row>
        <row r="4323">
          <cell r="S4323" t="str">
            <v>OPERAÇÕES APROPRIAÇÃO MÃO-DE-OBRA</v>
          </cell>
        </row>
        <row r="4324">
          <cell r="S4324" t="str">
            <v>OPERAÇÕES APROPRIAÇÃO MÃO-DE-OBRA</v>
          </cell>
        </row>
        <row r="4325">
          <cell r="S4325" t="str">
            <v>OPERAÇÕES APROPRIAÇÃO MÃO-DE-OBRA</v>
          </cell>
        </row>
        <row r="4326">
          <cell r="S4326" t="str">
            <v>OPERAÇÕES APROPRIAÇÃO MÃO-DE-OBRA</v>
          </cell>
        </row>
        <row r="4327">
          <cell r="S4327" t="str">
            <v>OPERAÇÕES APROPRIAÇÃO MÃO-DE-OBRA</v>
          </cell>
        </row>
        <row r="4328">
          <cell r="S4328" t="str">
            <v>OPERAÇÕES APROPRIAÇÃO MÃO-DE-OBRA</v>
          </cell>
        </row>
        <row r="4329">
          <cell r="S4329" t="str">
            <v>OPERAÇÕES APROPRIAÇÃO MÃO-DE-OBRA</v>
          </cell>
        </row>
        <row r="4330">
          <cell r="S4330" t="str">
            <v>OPERAÇÕES APROPRIAÇÃO MÃO-DE-OBRA</v>
          </cell>
        </row>
        <row r="4331">
          <cell r="S4331" t="str">
            <v>OPERAÇÕES APROPRIAÇÃO MÃO-DE-OBRA</v>
          </cell>
        </row>
        <row r="4332">
          <cell r="S4332" t="str">
            <v>OPERAÇÕES APROPRIAÇÃO MÃO-DE-OBRA</v>
          </cell>
        </row>
        <row r="4333">
          <cell r="S4333" t="str">
            <v>OPERAÇÕES APROPRIAÇÃO MÃO-DE-OBRA</v>
          </cell>
        </row>
        <row r="4334">
          <cell r="S4334" t="str">
            <v>OPERAÇÕES APROPRIAÇÃO MÃO-DE-OBRA</v>
          </cell>
        </row>
        <row r="4335">
          <cell r="S4335" t="str">
            <v>OPERAÇÕES APROPRIAÇÃO MÃO-DE-OBRA</v>
          </cell>
        </row>
        <row r="4336">
          <cell r="S4336" t="str">
            <v>OPERAÇÕES APROPRIAÇÃO MÃO-DE-OBRA</v>
          </cell>
        </row>
        <row r="4337">
          <cell r="S4337" t="str">
            <v>OPERAÇÕES APROPRIAÇÃO MÃO-DE-OBRA</v>
          </cell>
        </row>
        <row r="4338">
          <cell r="S4338" t="str">
            <v>OPERAÇÕES APROPRIAÇÃO MÃO-DE-OBRA</v>
          </cell>
        </row>
        <row r="4339">
          <cell r="S4339" t="str">
            <v>OPERAÇÕES APROPRIAÇÃO MÃO-DE-OBRA</v>
          </cell>
        </row>
        <row r="4340">
          <cell r="S4340" t="str">
            <v>OPERAÇÕES APROPRIAÇÃO MÃO-DE-OBRA</v>
          </cell>
        </row>
        <row r="4341">
          <cell r="S4341" t="str">
            <v>OPERAÇÕES APROPRIAÇÃO MÃO-DE-OBRA</v>
          </cell>
        </row>
        <row r="4342">
          <cell r="S4342" t="str">
            <v>OPERAÇÕES APROPRIAÇÃO MÃO-DE-OBRA</v>
          </cell>
        </row>
        <row r="4343">
          <cell r="S4343" t="str">
            <v>OPERAÇÕES APROPRIAÇÃO MÃO-DE-OBRA</v>
          </cell>
        </row>
        <row r="4344">
          <cell r="S4344" t="str">
            <v>OPERAÇÕES APROPRIAÇÃO MÃO-DE-OBRA</v>
          </cell>
        </row>
        <row r="4345">
          <cell r="S4345" t="str">
            <v>OPERAÇÕES APROPRIAÇÃO MÃO-DE-OBRA</v>
          </cell>
        </row>
        <row r="4346">
          <cell r="S4346" t="str">
            <v>OPERAÇÕES APROPRIAÇÃO MÃO-DE-OBRA</v>
          </cell>
        </row>
        <row r="4347">
          <cell r="S4347" t="str">
            <v>OPERAÇÕES APROPRIAÇÃO MÃO-DE-OBRA</v>
          </cell>
        </row>
        <row r="4348">
          <cell r="S4348" t="str">
            <v>OPERAÇÕES APROPRIAÇÃO MÃO-DE-OBRA</v>
          </cell>
        </row>
        <row r="4349">
          <cell r="S4349" t="str">
            <v>OPERAÇÕES APROPRIAÇÃO MÃO-DE-OBRA</v>
          </cell>
        </row>
        <row r="4350">
          <cell r="S4350" t="str">
            <v>OPERAÇÕES APROPRIAÇÃO MÃO-DE-OBRA</v>
          </cell>
        </row>
        <row r="4351">
          <cell r="S4351" t="str">
            <v>OPERAÇÕES APROPRIAÇÃO MÃO-DE-OBRA</v>
          </cell>
        </row>
        <row r="4352">
          <cell r="S4352" t="str">
            <v>OPERAÇÕES APROPRIAÇÃO MÃO-DE-OBRA</v>
          </cell>
        </row>
        <row r="4353">
          <cell r="S4353" t="str">
            <v>OPERAÇÕES APROPRIAÇÃO MÃO-DE-OBRA</v>
          </cell>
        </row>
        <row r="4354">
          <cell r="S4354" t="str">
            <v>OPERAÇÕES APROPRIAÇÃO MÃO-DE-OBRA</v>
          </cell>
        </row>
        <row r="4355">
          <cell r="S4355" t="str">
            <v>OPERAÇÕES APROPRIAÇÃO MÃO-DE-OBRA</v>
          </cell>
        </row>
        <row r="4356">
          <cell r="S4356" t="str">
            <v>OPERAÇÕES APROPRIAÇÃO MÃO-DE-OBRA</v>
          </cell>
        </row>
        <row r="4357">
          <cell r="S4357" t="str">
            <v>OPERAÇÕES APROPRIAÇÃO MÃO-DE-OBRA</v>
          </cell>
        </row>
        <row r="4358">
          <cell r="S4358" t="str">
            <v>OPERAÇÕES APROPRIAÇÃO MÃO-DE-OBRA</v>
          </cell>
        </row>
        <row r="4359">
          <cell r="S4359" t="str">
            <v>OPERAÇÕES APROPRIAÇÃO MÃO-DE-OBRA</v>
          </cell>
        </row>
        <row r="4360">
          <cell r="S4360" t="str">
            <v>OPERAÇÕES APROPRIAÇÃO MÃO-DE-OBRA</v>
          </cell>
        </row>
        <row r="4361">
          <cell r="S4361" t="str">
            <v>OPERAÇÕES APROPRIAÇÃO MÃO-DE-OBRA</v>
          </cell>
        </row>
        <row r="4362">
          <cell r="S4362" t="str">
            <v>OPERAÇÕES APROPRIAÇÃO MÃO-DE-OBRA</v>
          </cell>
        </row>
        <row r="4363">
          <cell r="S4363" t="str">
            <v>OPERAÇÕES APROPRIAÇÃO MÃO-DE-OBRA</v>
          </cell>
        </row>
        <row r="4364">
          <cell r="S4364" t="str">
            <v>OPERAÇÕES APROPRIAÇÃO MÃO-DE-OBRA</v>
          </cell>
        </row>
        <row r="4365">
          <cell r="S4365" t="str">
            <v>OPERAÇÕES APROPRIAÇÃO MÃO-DE-OBRA</v>
          </cell>
        </row>
        <row r="4366">
          <cell r="S4366" t="str">
            <v>OPERAÇÕES APROPRIAÇÃO MÃO-DE-OBRA</v>
          </cell>
        </row>
        <row r="4367">
          <cell r="S4367" t="str">
            <v>OPERAÇÕES APROPRIAÇÃO MÃO-DE-OBRA</v>
          </cell>
        </row>
        <row r="4368">
          <cell r="S4368" t="str">
            <v>OPERAÇÕES APROPRIAÇÃO MÃO-DE-OBRA</v>
          </cell>
        </row>
        <row r="4369">
          <cell r="S4369" t="str">
            <v>OPERAÇÕES APROPRIAÇÃO MÃO-DE-OBRA</v>
          </cell>
        </row>
        <row r="4370">
          <cell r="S4370" t="str">
            <v>OPERAÇÕES APROPRIAÇÃO MÃO-DE-OBRA</v>
          </cell>
        </row>
        <row r="4371">
          <cell r="S4371" t="str">
            <v>OPERAÇÕES APROPRIAÇÃO MÃO-DE-OBRA</v>
          </cell>
        </row>
        <row r="4372">
          <cell r="S4372" t="str">
            <v>OPERAÇÕES APROPRIAÇÃO MÃO-DE-OBRA</v>
          </cell>
        </row>
        <row r="4373">
          <cell r="S4373" t="str">
            <v>OPERAÇÕES APROPRIAÇÃO MÃO-DE-OBRA</v>
          </cell>
        </row>
        <row r="4374">
          <cell r="S4374" t="str">
            <v>OPERAÇÕES APROPRIAÇÃO MÃO-DE-OBRA</v>
          </cell>
        </row>
        <row r="4375">
          <cell r="S4375" t="str">
            <v>OPERAÇÕES APROPRIAÇÃO MÃO-DE-OBRA</v>
          </cell>
        </row>
        <row r="4376">
          <cell r="S4376" t="str">
            <v>OPERAÇÕES APROPRIAÇÃO MÃO-DE-OBRA</v>
          </cell>
        </row>
        <row r="4377">
          <cell r="S4377" t="str">
            <v>OPERAÇÕES APROPRIAÇÃO MÃO-DE-OBRA</v>
          </cell>
        </row>
        <row r="4378">
          <cell r="S4378" t="str">
            <v>OPERAÇÕES APROPRIAÇÃO MÃO-DE-OBRA</v>
          </cell>
        </row>
        <row r="4379">
          <cell r="S4379" t="str">
            <v>OPERAÇÕES APROPRIAÇÃO MÃO-DE-OBRA</v>
          </cell>
        </row>
        <row r="4380">
          <cell r="S4380" t="str">
            <v>OPERAÇÕES APROPRIAÇÃO MÃO-DE-OBRA</v>
          </cell>
        </row>
        <row r="4381">
          <cell r="S4381" t="str">
            <v>OPERAÇÕES APROPRIAÇÃO MÃO-DE-OBRA</v>
          </cell>
        </row>
        <row r="4382">
          <cell r="S4382" t="str">
            <v>OPERAÇÕES APROPRIAÇÃO MÃO-DE-OBRA</v>
          </cell>
        </row>
        <row r="4383">
          <cell r="S4383" t="str">
            <v>OPERAÇÕES APROPRIAÇÃO MÃO-DE-OBRA</v>
          </cell>
        </row>
        <row r="4384">
          <cell r="S4384" t="str">
            <v>OPERAÇÕES APROPRIAÇÃO MÃO-DE-OBRA</v>
          </cell>
        </row>
        <row r="4385">
          <cell r="S4385" t="str">
            <v>OPERAÇÕES APROPRIAÇÃO MÃO-DE-OBRA</v>
          </cell>
        </row>
        <row r="4386">
          <cell r="S4386" t="str">
            <v>OPERAÇÕES APROPRIAÇÃO MÃO-DE-OBRA</v>
          </cell>
        </row>
        <row r="4387">
          <cell r="S4387" t="str">
            <v>OPERAÇÕES APROPRIAÇÃO MÃO-DE-OBRA</v>
          </cell>
        </row>
        <row r="4388">
          <cell r="S4388" t="str">
            <v>OPERAÇÕES APROPRIAÇÃO MÃO-DE-OBRA</v>
          </cell>
        </row>
        <row r="4389">
          <cell r="S4389" t="str">
            <v>OPERAÇÕES APROPRIAÇÃO MÃO-DE-OBRA</v>
          </cell>
        </row>
        <row r="4390">
          <cell r="S4390" t="str">
            <v>OPERAÇÕES APROPRIAÇÃO MÃO-DE-OBRA</v>
          </cell>
        </row>
        <row r="4391">
          <cell r="S4391" t="str">
            <v>OPERAÇÕES APROPRIAÇÃO MÃO-DE-OBRA</v>
          </cell>
        </row>
        <row r="4392">
          <cell r="S4392" t="str">
            <v>OPERAÇÕES APROPRIAÇÃO MÃO-DE-OBRA</v>
          </cell>
        </row>
        <row r="4393">
          <cell r="S4393" t="str">
            <v>OPERAÇÕES APROPRIAÇÃO MÃO-DE-OBRA</v>
          </cell>
        </row>
        <row r="4394">
          <cell r="S4394" t="str">
            <v>OPERAÇÕES APROPRIAÇÃO MÃO-DE-OBRA</v>
          </cell>
        </row>
        <row r="4395">
          <cell r="S4395" t="str">
            <v>OPERAÇÕES APROPRIAÇÃO MÃO-DE-OBRA</v>
          </cell>
        </row>
        <row r="4396">
          <cell r="S4396" t="str">
            <v>OPERAÇÕES APROPRIAÇÃO MÃO-DE-OBRA</v>
          </cell>
        </row>
        <row r="4397">
          <cell r="S4397" t="str">
            <v>OPERAÇÕES APROPRIAÇÃO MÃO-DE-OBRA</v>
          </cell>
        </row>
        <row r="4398">
          <cell r="S4398" t="str">
            <v>OPERAÇÕES APROPRIAÇÃO MÃO-DE-OBRA</v>
          </cell>
        </row>
        <row r="4399">
          <cell r="S4399" t="str">
            <v>OPERAÇÕES APROPRIAÇÃO MÃO-DE-OBRA</v>
          </cell>
        </row>
        <row r="4400">
          <cell r="S4400" t="str">
            <v>OPERAÇÕES APROPRIAÇÃO MÃO-DE-OBRA</v>
          </cell>
        </row>
        <row r="4401">
          <cell r="S4401" t="str">
            <v>OPERAÇÕES APROPRIAÇÃO MÃO-DE-OBRA</v>
          </cell>
        </row>
        <row r="4402">
          <cell r="S4402" t="str">
            <v>OPERAÇÕES APROPRIAÇÃO MÃO-DE-OBRA</v>
          </cell>
        </row>
        <row r="4403">
          <cell r="S4403" t="str">
            <v>OPERAÇÕES APROPRIAÇÃO MÃO-DE-OBRA</v>
          </cell>
        </row>
        <row r="4404">
          <cell r="S4404" t="str">
            <v>OPERAÇÕES APROPRIAÇÃO MÃO-DE-OBRA</v>
          </cell>
        </row>
        <row r="4405">
          <cell r="S4405" t="str">
            <v>OPERAÇÕES APROPRIAÇÃO MÃO-DE-OBRA</v>
          </cell>
        </row>
        <row r="4406">
          <cell r="S4406" t="str">
            <v>OPERAÇÕES APROPRIAÇÃO MÃO-DE-OBRA</v>
          </cell>
        </row>
        <row r="4407">
          <cell r="S4407" t="str">
            <v>OPERAÇÕES APROPRIAÇÃO MÃO-DE-OBRA</v>
          </cell>
        </row>
        <row r="4408">
          <cell r="S4408" t="str">
            <v>OPERAÇÕES APROPRIAÇÃO MÃO-DE-OBRA</v>
          </cell>
        </row>
        <row r="4409">
          <cell r="S4409" t="str">
            <v>OPERAÇÕES APROPRIAÇÃO MÃO-DE-OBRA</v>
          </cell>
        </row>
        <row r="4410">
          <cell r="S4410" t="str">
            <v>OPERAÇÕES APROPRIAÇÃO MÃO-DE-OBRA</v>
          </cell>
        </row>
        <row r="4411">
          <cell r="S4411" t="str">
            <v>OPERAÇÕES APROPRIAÇÃO MÃO-DE-OBRA</v>
          </cell>
        </row>
        <row r="4412">
          <cell r="S4412" t="str">
            <v>OPERAÇÕES APROPRIAÇÃO MÃO-DE-OBRA</v>
          </cell>
        </row>
        <row r="4413">
          <cell r="S4413" t="str">
            <v>OPERAÇÕES APROPRIAÇÃO MÃO-DE-OBRA</v>
          </cell>
        </row>
        <row r="4414">
          <cell r="S4414" t="str">
            <v>OPERAÇÕES APROPRIAÇÃO MÃO-DE-OBRA</v>
          </cell>
        </row>
        <row r="4415">
          <cell r="S4415" t="str">
            <v>OPERAÇÕES APROPRIAÇÃO MÃO-DE-OBRA</v>
          </cell>
        </row>
        <row r="4416">
          <cell r="S4416" t="str">
            <v>OPERAÇÕES APROPRIAÇÃO MÃO-DE-OBRA</v>
          </cell>
        </row>
        <row r="4417">
          <cell r="S4417" t="str">
            <v>OPERAÇÕES APROPRIAÇÃO MÃO-DE-OBRA</v>
          </cell>
        </row>
        <row r="4418">
          <cell r="S4418" t="str">
            <v>OPERAÇÕES APROPRIAÇÃO MÃO-DE-OBRA</v>
          </cell>
        </row>
        <row r="4419">
          <cell r="S4419" t="str">
            <v>OPERAÇÕES APROPRIAÇÃO MÃO-DE-OBRA</v>
          </cell>
        </row>
        <row r="4420">
          <cell r="S4420" t="str">
            <v>OPERAÇÕES APROPRIAÇÃO MÃO-DE-OBRA</v>
          </cell>
        </row>
        <row r="4421">
          <cell r="S4421" t="str">
            <v>OPERAÇÕES APROPRIAÇÃO MÃO-DE-OBRA</v>
          </cell>
        </row>
        <row r="4422">
          <cell r="S4422" t="str">
            <v>OPERAÇÕES APROPRIAÇÃO MÃO-DE-OBRA</v>
          </cell>
        </row>
        <row r="4423">
          <cell r="S4423" t="str">
            <v>OPERAÇÕES APROPRIAÇÃO MÃO-DE-OBRA</v>
          </cell>
        </row>
        <row r="4424">
          <cell r="S4424" t="str">
            <v>OPERAÇÕES APROPRIAÇÃO MÃO-DE-OBRA</v>
          </cell>
        </row>
        <row r="4425">
          <cell r="S4425" t="str">
            <v>OPERAÇÕES APROPRIAÇÃO MÃO-DE-OBRA</v>
          </cell>
        </row>
        <row r="4426">
          <cell r="S4426" t="str">
            <v>OPERAÇÕES APROPRIAÇÃO MÃO-DE-OBRA</v>
          </cell>
        </row>
        <row r="4427">
          <cell r="S4427" t="str">
            <v>OPERAÇÕES APROPRIAÇÃO MÃO-DE-OBRA</v>
          </cell>
        </row>
        <row r="4428">
          <cell r="S4428" t="str">
            <v>OPERAÇÕES APROPRIAÇÃO MÃO-DE-OBRA</v>
          </cell>
        </row>
        <row r="4429">
          <cell r="S4429" t="str">
            <v>OPERAÇÕES APROPRIAÇÃO MÃO-DE-OBRA</v>
          </cell>
        </row>
        <row r="4430">
          <cell r="S4430" t="str">
            <v>OPERAÇÕES APROPRIAÇÃO MÃO-DE-OBRA</v>
          </cell>
        </row>
        <row r="4431">
          <cell r="S4431" t="str">
            <v>OPERAÇÕES APROPRIAÇÃO MÃO-DE-OBRA</v>
          </cell>
        </row>
        <row r="4432">
          <cell r="S4432" t="str">
            <v>OPERAÇÕES APROPRIAÇÃO MÃO-DE-OBRA</v>
          </cell>
        </row>
        <row r="4433">
          <cell r="S4433" t="str">
            <v>OPERAÇÕES APROPRIAÇÃO MÃO-DE-OBRA</v>
          </cell>
        </row>
        <row r="4434">
          <cell r="S4434" t="str">
            <v>OPERAÇÕES APROPRIAÇÃO MÃO-DE-OBRA</v>
          </cell>
        </row>
        <row r="4435">
          <cell r="S4435" t="str">
            <v>OPERAÇÕES APROPRIAÇÃO MÃO-DE-OBRA</v>
          </cell>
        </row>
        <row r="4436">
          <cell r="S4436" t="str">
            <v>OPERAÇÕES APROPRIAÇÃO MÃO-DE-OBRA</v>
          </cell>
        </row>
        <row r="4437">
          <cell r="S4437" t="str">
            <v>OPERAÇÕES APROPRIAÇÃO MÃO-DE-OBRA</v>
          </cell>
        </row>
        <row r="4438">
          <cell r="S4438" t="str">
            <v>OPERAÇÕES APROPRIAÇÃO MÃO-DE-OBRA</v>
          </cell>
        </row>
        <row r="4439">
          <cell r="S4439" t="str">
            <v>OPERAÇÕES APROPRIAÇÃO MÃO-DE-OBRA</v>
          </cell>
        </row>
        <row r="4440">
          <cell r="S4440" t="str">
            <v>OPERAÇÕES APROPRIAÇÃO MÃO-DE-OBRA</v>
          </cell>
        </row>
        <row r="4441">
          <cell r="S4441" t="str">
            <v>OPERAÇÕES APROPRIAÇÃO MÃO-DE-OBRA</v>
          </cell>
        </row>
        <row r="4442">
          <cell r="S4442" t="str">
            <v>OPERAÇÕES APROPRIAÇÃO MÃO-DE-OBRA</v>
          </cell>
        </row>
        <row r="4443">
          <cell r="S4443" t="str">
            <v>OPERAÇÕES APROPRIAÇÃO MÃO-DE-OBRA</v>
          </cell>
        </row>
        <row r="4444">
          <cell r="S4444" t="str">
            <v>OPERAÇÕES APROPRIAÇÃO MÃO-DE-OBRA</v>
          </cell>
        </row>
        <row r="4445">
          <cell r="S4445" t="str">
            <v>OPERAÇÕES APROPRIAÇÃO MÃO-DE-OBRA</v>
          </cell>
        </row>
        <row r="4446">
          <cell r="S4446" t="str">
            <v>OPERAÇÕES APROPRIAÇÃO MÃO-DE-OBRA</v>
          </cell>
        </row>
        <row r="4447">
          <cell r="S4447" t="str">
            <v>OPERAÇÕES APROPRIAÇÃO MÃO-DE-OBRA</v>
          </cell>
        </row>
        <row r="4448">
          <cell r="S4448" t="str">
            <v>OPERAÇÕES APROPRIAÇÃO MÃO-DE-OBRA</v>
          </cell>
        </row>
        <row r="4449">
          <cell r="S4449" t="str">
            <v>OPERAÇÕES APROPRIAÇÃO MÃO-DE-OBRA</v>
          </cell>
        </row>
        <row r="4450">
          <cell r="S4450" t="str">
            <v>OPERAÇÕES APROPRIAÇÃO MÃO-DE-OBRA</v>
          </cell>
        </row>
        <row r="4451">
          <cell r="S4451" t="str">
            <v>OPERAÇÕES APROPRIAÇÃO MÃO-DE-OBRA</v>
          </cell>
        </row>
        <row r="4452">
          <cell r="S4452" t="str">
            <v>OPERAÇÕES APROPRIAÇÃO MÃO-DE-OBRA</v>
          </cell>
        </row>
        <row r="4453">
          <cell r="S4453" t="str">
            <v>OPERAÇÕES APROPRIAÇÃO MÃO-DE-OBRA</v>
          </cell>
        </row>
        <row r="4454">
          <cell r="S4454" t="str">
            <v>OPERAÇÕES APROPRIAÇÃO MÃO-DE-OBRA</v>
          </cell>
        </row>
        <row r="4455">
          <cell r="S4455" t="str">
            <v>OPERAÇÕES APROPRIAÇÃO MÃO-DE-OBRA</v>
          </cell>
        </row>
        <row r="4456">
          <cell r="S4456" t="str">
            <v>OPERAÇÕES APROPRIAÇÃO MÃO-DE-OBRA</v>
          </cell>
        </row>
        <row r="4457">
          <cell r="S4457" t="str">
            <v>OPERAÇÕES APROPRIAÇÃO MÃO-DE-OBRA</v>
          </cell>
        </row>
        <row r="4458">
          <cell r="S4458" t="str">
            <v>OPERAÇÕES APROPRIAÇÃO MÃO-DE-OBRA</v>
          </cell>
        </row>
        <row r="4459">
          <cell r="S4459" t="str">
            <v>OPERAÇÕES APROPRIAÇÃO MÃO-DE-OBRA</v>
          </cell>
        </row>
        <row r="4460">
          <cell r="S4460" t="str">
            <v>OPERAÇÕES APROPRIAÇÃO MÃO-DE-OBRA</v>
          </cell>
        </row>
        <row r="4461">
          <cell r="S4461" t="str">
            <v>OPERAÇÕES APROPRIAÇÃO MÃO-DE-OBRA</v>
          </cell>
        </row>
        <row r="4462">
          <cell r="S4462" t="str">
            <v>OPERAÇÕES APROPRIAÇÃO MÃO-DE-OBRA</v>
          </cell>
        </row>
        <row r="4463">
          <cell r="S4463" t="str">
            <v>OPERAÇÕES APROPRIAÇÃO MÃO-DE-OBRA</v>
          </cell>
        </row>
        <row r="4464">
          <cell r="S4464" t="str">
            <v>OPERAÇÕES APROPRIAÇÃO MÃO-DE-OBRA</v>
          </cell>
        </row>
        <row r="4465">
          <cell r="S4465" t="str">
            <v>OPERAÇÕES APROPRIAÇÃO MÃO-DE-OBRA</v>
          </cell>
        </row>
        <row r="4466">
          <cell r="S4466" t="str">
            <v>OPERAÇÕES APROPRIAÇÃO MÃO-DE-OBRA</v>
          </cell>
        </row>
        <row r="4467">
          <cell r="S4467" t="str">
            <v>OPERAÇÕES APROPRIAÇÃO MÃO-DE-OBRA</v>
          </cell>
        </row>
        <row r="4468">
          <cell r="S4468" t="str">
            <v>OPERAÇÕES APROPRIAÇÃO MÃO-DE-OBRA</v>
          </cell>
        </row>
        <row r="4469">
          <cell r="S4469" t="str">
            <v>OPERAÇÕES APROPRIAÇÃO MÃO-DE-OBRA</v>
          </cell>
        </row>
        <row r="4470">
          <cell r="S4470" t="str">
            <v>OPERAÇÕES APROPRIAÇÃO MÃO-DE-OBRA</v>
          </cell>
        </row>
        <row r="4471">
          <cell r="S4471" t="str">
            <v>OPERAÇÕES APROPRIAÇÃO MÃO-DE-OBRA</v>
          </cell>
        </row>
        <row r="4472">
          <cell r="S4472" t="str">
            <v>OPERAÇÕES APROPRIAÇÃO MÃO-DE-OBRA</v>
          </cell>
        </row>
        <row r="4473">
          <cell r="S4473" t="str">
            <v>OPERAÇÕES APROPRIAÇÃO MÃO-DE-OBRA</v>
          </cell>
        </row>
        <row r="4474">
          <cell r="S4474" t="str">
            <v>OPERAÇÕES APROPRIAÇÃO MÃO-DE-OBRA</v>
          </cell>
        </row>
        <row r="4475">
          <cell r="S4475" t="str">
            <v>OPERAÇÕES APROPRIAÇÃO MÃO-DE-OBRA</v>
          </cell>
        </row>
        <row r="4476">
          <cell r="S4476" t="str">
            <v>OPERAÇÕES APROPRIAÇÃO MÃO-DE-OBRA</v>
          </cell>
        </row>
        <row r="4477">
          <cell r="S4477" t="str">
            <v>OPERAÇÕES APROPRIAÇÃO MÃO-DE-OBRA</v>
          </cell>
        </row>
        <row r="4478">
          <cell r="S4478" t="str">
            <v>OPERAÇÕES APROPRIAÇÃO MÃO-DE-OBRA</v>
          </cell>
        </row>
        <row r="4479">
          <cell r="S4479" t="str">
            <v>OPERAÇÕES APROPRIAÇÃO MÃO-DE-OBRA</v>
          </cell>
        </row>
        <row r="4480">
          <cell r="S4480" t="str">
            <v>OPERAÇÕES APROPRIAÇÃO MÃO-DE-OBRA</v>
          </cell>
        </row>
        <row r="4481">
          <cell r="S4481" t="str">
            <v>OPERAÇÕES APROPRIAÇÃO MÃO-DE-OBRA</v>
          </cell>
        </row>
        <row r="4482">
          <cell r="S4482" t="str">
            <v>OPERAÇÕES APROPRIAÇÃO MÃO-DE-OBRA</v>
          </cell>
        </row>
        <row r="4483">
          <cell r="S4483" t="str">
            <v>OPERAÇÕES APROPRIAÇÃO MÃO-DE-OBRA</v>
          </cell>
        </row>
        <row r="4484">
          <cell r="S4484" t="str">
            <v>OPERAÇÕES APROPRIAÇÃO MÃO-DE-OBRA</v>
          </cell>
        </row>
        <row r="4485">
          <cell r="S4485" t="str">
            <v>OPERAÇÕES APROPRIAÇÃO MÃO-DE-OBRA</v>
          </cell>
        </row>
        <row r="4486">
          <cell r="S4486" t="str">
            <v>OPERAÇÕES APROPRIAÇÃO MÃO-DE-OBRA</v>
          </cell>
        </row>
        <row r="4487">
          <cell r="S4487" t="str">
            <v>OPERAÇÕES APROPRIAÇÃO MÃO-DE-OBRA</v>
          </cell>
        </row>
        <row r="4488">
          <cell r="S4488" t="str">
            <v>OPERAÇÕES APROPRIAÇÃO MÃO-DE-OBRA</v>
          </cell>
        </row>
        <row r="4489">
          <cell r="S4489" t="str">
            <v>OPERAÇÕES APROPRIAÇÃO MÃO-DE-OBRA</v>
          </cell>
        </row>
        <row r="4490">
          <cell r="S4490" t="str">
            <v>OPERAÇÕES APROPRIAÇÃO MÃO-DE-OBRA</v>
          </cell>
        </row>
        <row r="4491">
          <cell r="S4491" t="str">
            <v>OPERAÇÕES APROPRIAÇÃO MÃO-DE-OBRA</v>
          </cell>
        </row>
        <row r="4492">
          <cell r="S4492" t="str">
            <v>OPERAÇÕES APROPRIAÇÃO MÃO-DE-OBRA</v>
          </cell>
        </row>
        <row r="4493">
          <cell r="S4493" t="str">
            <v>OPERAÇÕES APROPRIAÇÃO MÃO-DE-OBRA</v>
          </cell>
        </row>
        <row r="4494">
          <cell r="S4494" t="str">
            <v>OPERAÇÕES APROPRIAÇÃO MÃO-DE-OBRA</v>
          </cell>
        </row>
        <row r="4495">
          <cell r="S4495" t="str">
            <v>OPERAÇÕES APROPRIAÇÃO MÃO-DE-OBRA</v>
          </cell>
        </row>
        <row r="4496">
          <cell r="S4496" t="str">
            <v>OPERAÇÕES APROPRIAÇÃO MÃO-DE-OBRA</v>
          </cell>
        </row>
        <row r="4497">
          <cell r="S4497" t="str">
            <v>OPERAÇÕES APROPRIAÇÃO MÃO-DE-OBRA</v>
          </cell>
        </row>
        <row r="4498">
          <cell r="S4498" t="str">
            <v>OPERAÇÕES APROPRIAÇÃO MÃO-DE-OBRA</v>
          </cell>
        </row>
        <row r="4499">
          <cell r="S4499" t="str">
            <v>OPERAÇÕES APROPRIAÇÃO MÃO-DE-OBRA</v>
          </cell>
        </row>
        <row r="4500">
          <cell r="S4500" t="str">
            <v>OPERAÇÕES APROPRIAÇÃO MÃO-DE-OBRA</v>
          </cell>
        </row>
        <row r="4501">
          <cell r="S4501" t="str">
            <v>OPERAÇÕES APROPRIAÇÃO MÃO-DE-OBRA</v>
          </cell>
        </row>
        <row r="4502">
          <cell r="S4502" t="str">
            <v>OPERAÇÕES APROPRIAÇÃO MÃO-DE-OBRA</v>
          </cell>
        </row>
        <row r="4503">
          <cell r="S4503" t="str">
            <v>OPERAÇÕES APROPRIAÇÃO MÃO-DE-OBRA</v>
          </cell>
        </row>
        <row r="4504">
          <cell r="S4504" t="str">
            <v>OPERAÇÕES APROPRIAÇÃO MÃO-DE-OBRA</v>
          </cell>
        </row>
        <row r="4505">
          <cell r="S4505" t="str">
            <v>OPERAÇÕES APROPRIAÇÃO MÃO-DE-OBRA</v>
          </cell>
        </row>
        <row r="4506">
          <cell r="S4506" t="str">
            <v>OPERAÇÕES APROPRIAÇÃO MÃO-DE-OBRA</v>
          </cell>
        </row>
        <row r="4507">
          <cell r="S4507" t="str">
            <v>OPERAÇÕES APROPRIAÇÃO MÃO-DE-OBRA</v>
          </cell>
        </row>
        <row r="4508">
          <cell r="S4508" t="str">
            <v>OPERAÇÕES APROPRIAÇÃO MÃO-DE-OBRA</v>
          </cell>
        </row>
        <row r="4509">
          <cell r="S4509" t="str">
            <v>OPERAÇÕES APROPRIAÇÃO MÃO-DE-OBRA</v>
          </cell>
        </row>
        <row r="4510">
          <cell r="S4510" t="str">
            <v>OPERAÇÕES APROPRIAÇÃO MÃO-DE-OBRA</v>
          </cell>
        </row>
        <row r="4511">
          <cell r="S4511" t="str">
            <v>OPERAÇÕES APROPRIAÇÃO MÃO-DE-OBRA</v>
          </cell>
        </row>
        <row r="4512">
          <cell r="S4512" t="str">
            <v>OPERAÇÕES APROPRIAÇÃO MÃO-DE-OBRA</v>
          </cell>
        </row>
        <row r="4513">
          <cell r="S4513" t="str">
            <v>OPERAÇÕES APROPRIAÇÃO MÃO-DE-OBRA</v>
          </cell>
        </row>
        <row r="4514">
          <cell r="S4514" t="str">
            <v>OPERAÇÕES APROPRIAÇÃO MÃO-DE-OBRA</v>
          </cell>
        </row>
        <row r="4515">
          <cell r="S4515" t="str">
            <v>OPERAÇÕES APROPRIAÇÃO MÃO-DE-OBRA</v>
          </cell>
        </row>
        <row r="4516">
          <cell r="S4516" t="str">
            <v>OPERAÇÕES APROPRIAÇÃO MÃO-DE-OBRA</v>
          </cell>
        </row>
        <row r="4517">
          <cell r="S4517" t="str">
            <v>OPERAÇÕES APROPRIAÇÃO MÃO-DE-OBRA</v>
          </cell>
        </row>
        <row r="4518">
          <cell r="S4518" t="str">
            <v>OPERAÇÕES APROPRIAÇÃO MÃO-DE-OBRA</v>
          </cell>
        </row>
        <row r="4519">
          <cell r="S4519" t="str">
            <v>OPERAÇÕES APROPRIAÇÃO MÃO-DE-OBRA</v>
          </cell>
        </row>
        <row r="4520">
          <cell r="S4520" t="str">
            <v>OPERAÇÕES APROPRIAÇÃO MÃO-DE-OBRA</v>
          </cell>
        </row>
        <row r="4521">
          <cell r="S4521" t="str">
            <v>OPERAÇÕES APROPRIAÇÃO MÃO-DE-OBRA</v>
          </cell>
        </row>
        <row r="4522">
          <cell r="S4522" t="str">
            <v>OPERAÇÕES APROPRIAÇÃO MÃO-DE-OBRA</v>
          </cell>
        </row>
        <row r="4523">
          <cell r="S4523" t="str">
            <v>OPERAÇÕES APROPRIAÇÃO MÃO-DE-OBRA</v>
          </cell>
        </row>
        <row r="4524">
          <cell r="S4524" t="str">
            <v>OPERAÇÕES APROPRIAÇÃO MÃO-DE-OBRA</v>
          </cell>
        </row>
        <row r="4525">
          <cell r="S4525" t="str">
            <v>OPERAÇÕES APROPRIAÇÃO MÃO-DE-OBRA</v>
          </cell>
        </row>
        <row r="4526">
          <cell r="S4526" t="str">
            <v>OPERAÇÕES APROPRIAÇÃO MÃO-DE-OBRA</v>
          </cell>
        </row>
        <row r="4527">
          <cell r="S4527" t="str">
            <v>OPERAÇÕES APROPRIAÇÃO MÃO-DE-OBRA</v>
          </cell>
        </row>
        <row r="4528">
          <cell r="S4528" t="str">
            <v>OPERAÇÕES APROPRIAÇÃO MÃO-DE-OBRA</v>
          </cell>
        </row>
        <row r="4529">
          <cell r="S4529" t="str">
            <v>OPERAÇÕES APROPRIAÇÃO MÃO-DE-OBRA</v>
          </cell>
        </row>
        <row r="4530">
          <cell r="S4530" t="str">
            <v>OPERAÇÕES APROPRIAÇÃO MÃO-DE-OBRA</v>
          </cell>
        </row>
        <row r="4531">
          <cell r="S4531" t="str">
            <v>OPERAÇÕES APROPRIAÇÃO MÃO-DE-OBRA</v>
          </cell>
        </row>
        <row r="4532">
          <cell r="S4532" t="str">
            <v>OPERAÇÕES APROPRIAÇÃO MÃO-DE-OBRA</v>
          </cell>
        </row>
        <row r="4533">
          <cell r="S4533" t="str">
            <v>OPERAÇÕES APROPRIAÇÃO MÃO-DE-OBRA</v>
          </cell>
        </row>
        <row r="4534">
          <cell r="S4534" t="str">
            <v>OPERAÇÕES APROPRIAÇÃO MÃO-DE-OBRA</v>
          </cell>
        </row>
        <row r="4535">
          <cell r="S4535" t="str">
            <v>OPERAÇÕES APROPRIAÇÃO MÃO-DE-OBRA</v>
          </cell>
        </row>
        <row r="4536">
          <cell r="S4536" t="str">
            <v>OPERAÇÕES APROPRIAÇÃO MÃO-DE-OBRA</v>
          </cell>
        </row>
        <row r="4537">
          <cell r="S4537" t="str">
            <v>OPERAÇÕES APROPRIAÇÃO MÃO-DE-OBRA</v>
          </cell>
        </row>
        <row r="4538">
          <cell r="S4538" t="str">
            <v>OPERAÇÕES APROPRIAÇÃO MÃO-DE-OBRA</v>
          </cell>
        </row>
        <row r="4539">
          <cell r="S4539" t="str">
            <v>OPERAÇÕES APROPRIAÇÃO MÃO-DE-OBRA</v>
          </cell>
        </row>
        <row r="4540">
          <cell r="S4540" t="str">
            <v>OPERAÇÕES APROPRIAÇÃO MÃO-DE-OBRA</v>
          </cell>
        </row>
        <row r="4541">
          <cell r="S4541" t="str">
            <v>OPERAÇÕES APROPRIAÇÃO MÃO-DE-OBRA</v>
          </cell>
        </row>
        <row r="4542">
          <cell r="S4542" t="str">
            <v>OPERAÇÕES APROPRIAÇÃO MÃO-DE-OBRA</v>
          </cell>
        </row>
        <row r="4543">
          <cell r="S4543" t="str">
            <v>OPERAÇÕES APROPRIAÇÃO MÃO-DE-OBRA</v>
          </cell>
        </row>
        <row r="4544">
          <cell r="S4544" t="str">
            <v>OPERAÇÕES APROPRIAÇÃO MÃO-DE-OBRA</v>
          </cell>
        </row>
        <row r="4545">
          <cell r="S4545" t="str">
            <v>OPERAÇÕES APROPRIAÇÃO MÃO-DE-OBRA</v>
          </cell>
        </row>
        <row r="4546">
          <cell r="S4546" t="str">
            <v>OPERAÇÕES APROPRIAÇÃO MÃO-DE-OBRA</v>
          </cell>
        </row>
        <row r="4547">
          <cell r="S4547" t="str">
            <v>OPERAÇÕES APROPRIAÇÃO MÃO-DE-OBRA</v>
          </cell>
        </row>
        <row r="4548">
          <cell r="S4548" t="str">
            <v>OPERAÇÕES APROPRIAÇÃO MÃO-DE-OBRA</v>
          </cell>
        </row>
        <row r="4549">
          <cell r="S4549" t="str">
            <v>OPERAÇÕES APROPRIAÇÃO MÃO-DE-OBRA</v>
          </cell>
        </row>
        <row r="4550">
          <cell r="S4550" t="str">
            <v>OPERAÇÕES APROPRIAÇÃO MÃO-DE-OBRA</v>
          </cell>
        </row>
        <row r="4551">
          <cell r="S4551" t="str">
            <v>OPERAÇÕES APROPRIAÇÃO MÃO-DE-OBRA</v>
          </cell>
        </row>
        <row r="4552">
          <cell r="S4552" t="str">
            <v>OPERAÇÕES APROPRIAÇÃO MÃO-DE-OBRA</v>
          </cell>
        </row>
        <row r="4553">
          <cell r="S4553" t="str">
            <v>OPERAÇÕES APROPRIAÇÃO MÃO-DE-OBRA</v>
          </cell>
        </row>
        <row r="4554">
          <cell r="S4554" t="str">
            <v>OPERAÇÕES APROPRIAÇÃO MÃO-DE-OBRA</v>
          </cell>
        </row>
        <row r="4555">
          <cell r="S4555" t="str">
            <v>OPERAÇÕES APROPRIAÇÃO MÃO-DE-OBRA</v>
          </cell>
        </row>
        <row r="4556">
          <cell r="S4556" t="str">
            <v>OPERAÇÕES APROPRIAÇÃO MÃO-DE-OBRA</v>
          </cell>
        </row>
        <row r="4557">
          <cell r="S4557" t="str">
            <v>OPERAÇÕES APROPRIAÇÃO MÃO-DE-OBRA</v>
          </cell>
        </row>
        <row r="4558">
          <cell r="S4558" t="str">
            <v>OPERAÇÕES APROPRIAÇÃO MÃO-DE-OBRA</v>
          </cell>
        </row>
        <row r="4559">
          <cell r="S4559" t="str">
            <v>OPERAÇÕES APROPRIAÇÃO MÃO-DE-OBRA</v>
          </cell>
        </row>
        <row r="4560">
          <cell r="S4560" t="str">
            <v>OPERAÇÕES APROPRIAÇÃO MÃO-DE-OBRA</v>
          </cell>
        </row>
        <row r="4561">
          <cell r="S4561" t="str">
            <v>OPERAÇÕES APROPRIAÇÃO MÃO-DE-OBRA</v>
          </cell>
        </row>
        <row r="4562">
          <cell r="S4562" t="str">
            <v>OPERAÇÕES APROPRIAÇÃO MÃO-DE-OBRA</v>
          </cell>
        </row>
        <row r="4563">
          <cell r="S4563" t="str">
            <v>OPERAÇÕES APROPRIAÇÃO MÃO-DE-OBRA</v>
          </cell>
        </row>
        <row r="4564">
          <cell r="S4564" t="str">
            <v>OPERAÇÕES APROPRIAÇÃO MÃO-DE-OBRA</v>
          </cell>
        </row>
        <row r="4565">
          <cell r="S4565" t="str">
            <v>OPERAÇÕES APROPRIAÇÃO MÃO-DE-OBRA</v>
          </cell>
        </row>
        <row r="4566">
          <cell r="S4566" t="str">
            <v>OPERAÇÕES APROPRIAÇÃO MÃO-DE-OBRA</v>
          </cell>
        </row>
        <row r="4567">
          <cell r="S4567" t="str">
            <v>OPERAÇÕES APROPRIAÇÃO MÃO-DE-OBRA</v>
          </cell>
        </row>
        <row r="4568">
          <cell r="S4568" t="str">
            <v>OPERAÇÕES APROPRIAÇÃO MÃO-DE-OBRA</v>
          </cell>
        </row>
        <row r="4569">
          <cell r="S4569" t="str">
            <v>OPERAÇÕES APROPRIAÇÃO MÃO-DE-OBRA</v>
          </cell>
        </row>
        <row r="4570">
          <cell r="S4570" t="str">
            <v>OPERAÇÕES APROPRIAÇÃO MÃO-DE-OBRA</v>
          </cell>
        </row>
        <row r="4571">
          <cell r="S4571" t="str">
            <v>OPERAÇÕES APROPRIAÇÃO MÃO-DE-OBRA</v>
          </cell>
        </row>
        <row r="4572">
          <cell r="S4572" t="str">
            <v>OPERAÇÕES APROPRIAÇÃO MÃO-DE-OBRA</v>
          </cell>
        </row>
        <row r="4573">
          <cell r="S4573" t="str">
            <v>OPERAÇÕES APROPRIAÇÃO MÃO-DE-OBRA</v>
          </cell>
        </row>
        <row r="4574">
          <cell r="S4574" t="str">
            <v>OPERAÇÕES APROPRIAÇÃO MÃO-DE-OBRA</v>
          </cell>
        </row>
        <row r="4575">
          <cell r="S4575" t="str">
            <v>OPERAÇÕES APROPRIAÇÃO MÃO-DE-OBRA</v>
          </cell>
        </row>
        <row r="4576">
          <cell r="S4576" t="str">
            <v>OPERAÇÕES APROPRIAÇÃO MÃO-DE-OBRA</v>
          </cell>
        </row>
        <row r="4577">
          <cell r="S4577" t="str">
            <v>OPERAÇÕES APROPRIAÇÃO MÃO-DE-OBRA</v>
          </cell>
        </row>
        <row r="4578">
          <cell r="S4578" t="str">
            <v>OPERAÇÕES APROPRIAÇÃO MÃO-DE-OBRA</v>
          </cell>
        </row>
        <row r="4579">
          <cell r="S4579" t="str">
            <v>OPERAÇÕES APROPRIAÇÃO MÃO-DE-OBRA</v>
          </cell>
        </row>
        <row r="4580">
          <cell r="S4580" t="str">
            <v>OPERAÇÕES APROPRIAÇÃO MÃO-DE-OBRA</v>
          </cell>
        </row>
        <row r="4581">
          <cell r="S4581" t="str">
            <v>OPERAÇÕES APROPRIAÇÃO MÃO-DE-OBRA</v>
          </cell>
        </row>
        <row r="4582">
          <cell r="S4582" t="str">
            <v>OPERAÇÕES APROPRIAÇÃO MÃO-DE-OBRA</v>
          </cell>
        </row>
        <row r="4583">
          <cell r="S4583" t="str">
            <v>OPERAÇÕES APROPRIAÇÃO MÃO-DE-OBRA</v>
          </cell>
        </row>
        <row r="4584">
          <cell r="S4584" t="str">
            <v>OPERAÇÕES APROPRIAÇÃO MÃO-DE-OBRA</v>
          </cell>
        </row>
        <row r="4585">
          <cell r="S4585" t="str">
            <v>OPERAÇÕES APROPRIAÇÃO MÃO-DE-OBRA</v>
          </cell>
        </row>
        <row r="4586">
          <cell r="S4586" t="str">
            <v>OPERAÇÕES APROPRIAÇÃO MÃO-DE-OBRA</v>
          </cell>
        </row>
        <row r="4587">
          <cell r="S4587" t="str">
            <v>OPERAÇÕES APROPRIAÇÃO MÃO-DE-OBRA</v>
          </cell>
        </row>
        <row r="4588">
          <cell r="S4588" t="str">
            <v>OPERAÇÕES APROPRIAÇÃO MÃO-DE-OBRA</v>
          </cell>
        </row>
        <row r="4589">
          <cell r="S4589" t="str">
            <v>OPERAÇÕES APROPRIAÇÃO MÃO-DE-OBRA</v>
          </cell>
        </row>
        <row r="4590">
          <cell r="S4590" t="str">
            <v>OPERAÇÕES APROPRIAÇÃO MÃO-DE-OBRA</v>
          </cell>
        </row>
        <row r="4591">
          <cell r="S4591" t="str">
            <v>OPERAÇÕES APROPRIAÇÃO MÃO-DE-OBRA</v>
          </cell>
        </row>
        <row r="4592">
          <cell r="S4592" t="str">
            <v>OPERAÇÕES APROPRIAÇÃO MÃO-DE-OBRA</v>
          </cell>
        </row>
        <row r="4593">
          <cell r="S4593" t="str">
            <v>OPERAÇÕES APROPRIAÇÃO MÃO-DE-OBRA</v>
          </cell>
        </row>
        <row r="4594">
          <cell r="S4594" t="str">
            <v>OPERAÇÕES APROPRIAÇÃO MÃO-DE-OBRA</v>
          </cell>
        </row>
        <row r="4595">
          <cell r="S4595" t="str">
            <v>OPERAÇÕES APROPRIAÇÃO MÃO-DE-OBRA</v>
          </cell>
        </row>
        <row r="4596">
          <cell r="S4596" t="str">
            <v>OPERAÇÕES APROPRIAÇÃO MÃO-DE-OBRA</v>
          </cell>
        </row>
        <row r="4597">
          <cell r="S4597" t="str">
            <v>OPERAÇÕES APROPRIAÇÃO MÃO-DE-OBRA</v>
          </cell>
        </row>
        <row r="4598">
          <cell r="S4598" t="str">
            <v>OPERAÇÕES APROPRIAÇÃO MÃO-DE-OBRA</v>
          </cell>
        </row>
        <row r="4599">
          <cell r="S4599" t="str">
            <v>OPERAÇÕES APROPRIAÇÃO MÃO-DE-OBRA</v>
          </cell>
        </row>
        <row r="4600">
          <cell r="S4600" t="str">
            <v>OPERAÇÕES APROPRIAÇÃO MÃO-DE-OBRA</v>
          </cell>
        </row>
        <row r="4601">
          <cell r="S4601" t="str">
            <v>OPERAÇÕES APROPRIAÇÃO MÃO-DE-OBRA</v>
          </cell>
        </row>
        <row r="4602">
          <cell r="S4602" t="str">
            <v>OPERAÇÕES APROPRIAÇÃO MÃO-DE-OBRA</v>
          </cell>
        </row>
        <row r="4603">
          <cell r="S4603" t="str">
            <v>OPERAÇÕES APROPRIAÇÃO MÃO-DE-OBRA</v>
          </cell>
        </row>
        <row r="4604">
          <cell r="S4604" t="str">
            <v>OPERAÇÕES APROPRIAÇÃO MÃO-DE-OBRA</v>
          </cell>
        </row>
        <row r="4605">
          <cell r="S4605" t="str">
            <v>OPERAÇÕES APROPRIAÇÃO MÃO-DE-OBRA</v>
          </cell>
        </row>
        <row r="4606">
          <cell r="S4606" t="str">
            <v>OPERAÇÕES APROPRIAÇÃO MÃO-DE-OBRA</v>
          </cell>
        </row>
        <row r="4607">
          <cell r="S4607" t="str">
            <v>OPERAÇÕES APROPRIAÇÃO MÃO-DE-OBRA</v>
          </cell>
        </row>
        <row r="4608">
          <cell r="S4608" t="str">
            <v>OPERAÇÕES APROPRIAÇÃO MÃO-DE-OBRA</v>
          </cell>
        </row>
        <row r="4609">
          <cell r="S4609" t="str">
            <v>OPERAÇÕES APROPRIAÇÃO MÃO-DE-OBRA</v>
          </cell>
        </row>
        <row r="4610">
          <cell r="S4610" t="str">
            <v>OPERAÇÕES APROPRIAÇÃO MÃO-DE-OBRA</v>
          </cell>
        </row>
        <row r="4611">
          <cell r="S4611" t="str">
            <v>OPERAÇÕES APROPRIAÇÃO MÃO-DE-OBRA</v>
          </cell>
        </row>
        <row r="4612">
          <cell r="S4612" t="str">
            <v>OPERAÇÕES APROPRIAÇÃO MÃO-DE-OBRA</v>
          </cell>
        </row>
        <row r="4613">
          <cell r="S4613" t="str">
            <v>OPERAÇÕES APROPRIAÇÃO MÃO-DE-OBRA</v>
          </cell>
        </row>
        <row r="4614">
          <cell r="S4614" t="str">
            <v>OPERAÇÕES APROPRIAÇÃO MÃO-DE-OBRA</v>
          </cell>
        </row>
        <row r="4615">
          <cell r="S4615" t="str">
            <v>OPERAÇÕES APROPRIAÇÃO MÃO-DE-OBRA</v>
          </cell>
        </row>
        <row r="4616">
          <cell r="S4616" t="str">
            <v>OPERAÇÕES APROPRIAÇÃO MÃO-DE-OBRA</v>
          </cell>
        </row>
        <row r="4617">
          <cell r="S4617" t="str">
            <v>OPERAÇÕES APROPRIAÇÃO MÃO-DE-OBRA</v>
          </cell>
        </row>
        <row r="4618">
          <cell r="S4618" t="str">
            <v>OPERAÇÕES APROPRIAÇÃO MÃO-DE-OBRA</v>
          </cell>
        </row>
        <row r="4619">
          <cell r="S4619" t="str">
            <v>OPERAÇÕES APROPRIAÇÃO MÃO-DE-OBRA</v>
          </cell>
        </row>
        <row r="4620">
          <cell r="S4620" t="str">
            <v>OPERAÇÕES APROPRIAÇÃO MÃO-DE-OBRA</v>
          </cell>
        </row>
        <row r="4621">
          <cell r="S4621" t="str">
            <v>OPERAÇÕES APROPRIAÇÃO MÃO-DE-OBRA</v>
          </cell>
        </row>
        <row r="4622">
          <cell r="S4622" t="str">
            <v>OPERAÇÕES APROPRIAÇÃO MÃO-DE-OBRA</v>
          </cell>
        </row>
        <row r="4623">
          <cell r="S4623" t="str">
            <v>OPERAÇÕES APROPRIAÇÃO MÃO-DE-OBRA</v>
          </cell>
        </row>
        <row r="4624">
          <cell r="S4624" t="str">
            <v>OPERAÇÕES APROPRIAÇÃO MÃO-DE-OBRA</v>
          </cell>
        </row>
        <row r="4625">
          <cell r="S4625" t="str">
            <v>OPERAÇÕES APROPRIAÇÃO MÃO-DE-OBRA</v>
          </cell>
        </row>
        <row r="4626">
          <cell r="S4626" t="str">
            <v>OPERAÇÕES APROPRIAÇÃO MÃO-DE-OBRA</v>
          </cell>
        </row>
        <row r="4627">
          <cell r="S4627" t="str">
            <v>OPERAÇÕES APROPRIAÇÃO MÃO-DE-OBRA</v>
          </cell>
        </row>
        <row r="4628">
          <cell r="S4628" t="str">
            <v>OPERAÇÕES APROPRIAÇÃO MÃO-DE-OBRA</v>
          </cell>
        </row>
        <row r="4629">
          <cell r="S4629" t="str">
            <v>OPERAÇÕES APROPRIAÇÃO MÃO-DE-OBRA</v>
          </cell>
        </row>
        <row r="4630">
          <cell r="S4630" t="str">
            <v>OPERAÇÕES APROPRIAÇÃO MÃO-DE-OBRA</v>
          </cell>
        </row>
        <row r="4631">
          <cell r="S4631" t="str">
            <v>OPERAÇÕES APROPRIAÇÃO MÃO-DE-OBRA</v>
          </cell>
        </row>
        <row r="4632">
          <cell r="S4632" t="str">
            <v>OPERAÇÕES APROPRIAÇÃO MÃO-DE-OBRA</v>
          </cell>
        </row>
        <row r="4633">
          <cell r="S4633" t="str">
            <v>OPERAÇÕES APROPRIAÇÃO MÃO-DE-OBRA</v>
          </cell>
        </row>
        <row r="4634">
          <cell r="S4634" t="str">
            <v>OPERAÇÕES APROPRIAÇÃO MÃO-DE-OBRA</v>
          </cell>
        </row>
        <row r="4635">
          <cell r="S4635" t="str">
            <v>OPERAÇÕES APROPRIAÇÃO MÃO-DE-OBRA</v>
          </cell>
        </row>
        <row r="4636">
          <cell r="S4636" t="str">
            <v>OPERAÇÕES APROPRIAÇÃO MÃO-DE-OBRA</v>
          </cell>
        </row>
        <row r="4637">
          <cell r="S4637" t="str">
            <v>OPERAÇÕES APROPRIAÇÃO MÃO-DE-OBRA</v>
          </cell>
        </row>
        <row r="4638">
          <cell r="S4638" t="str">
            <v>OPERAÇÕES APROPRIAÇÃO MÃO-DE-OBRA</v>
          </cell>
        </row>
        <row r="4639">
          <cell r="S4639" t="str">
            <v>OPERAÇÕES APROPRIAÇÃO MÃO-DE-OBRA</v>
          </cell>
        </row>
        <row r="4640">
          <cell r="S4640" t="str">
            <v>OPERAÇÕES APROPRIAÇÃO MÃO-DE-OBRA</v>
          </cell>
        </row>
        <row r="4641">
          <cell r="S4641" t="str">
            <v>OPERAÇÕES APROPRIAÇÃO MÃO-DE-OBRA</v>
          </cell>
        </row>
        <row r="4642">
          <cell r="S4642" t="str">
            <v>OPERAÇÕES APROPRIAÇÃO MÃO-DE-OBRA</v>
          </cell>
        </row>
        <row r="4643">
          <cell r="S4643" t="str">
            <v>OPERAÇÕES APROPRIAÇÃO MÃO-DE-OBRA</v>
          </cell>
        </row>
        <row r="4644">
          <cell r="S4644" t="str">
            <v>OPERAÇÕES APROPRIAÇÃO MÃO-DE-OBRA</v>
          </cell>
        </row>
        <row r="4645">
          <cell r="S4645" t="str">
            <v>OPERAÇÕES APROPRIAÇÃO MÃO-DE-OBRA</v>
          </cell>
        </row>
        <row r="4646">
          <cell r="S4646" t="str">
            <v>OPERAÇÕES APROPRIAÇÃO MÃO-DE-OBRA</v>
          </cell>
        </row>
        <row r="4647">
          <cell r="S4647" t="str">
            <v>OPERAÇÕES APROPRIAÇÃO MÃO-DE-OBRA</v>
          </cell>
        </row>
        <row r="4648">
          <cell r="S4648" t="str">
            <v>OPERAÇÕES APROPRIAÇÃO MÃO-DE-OBRA</v>
          </cell>
        </row>
        <row r="4649">
          <cell r="S4649" t="str">
            <v>OPERAÇÕES APROPRIAÇÃO MÃO-DE-OBRA</v>
          </cell>
        </row>
        <row r="4650">
          <cell r="S4650" t="str">
            <v>OPERAÇÕES APROPRIAÇÃO MÃO-DE-OBRA</v>
          </cell>
        </row>
        <row r="4651">
          <cell r="S4651" t="str">
            <v>OPERAÇÕES APROPRIAÇÃO MÃO-DE-OBRA</v>
          </cell>
        </row>
        <row r="4652">
          <cell r="S4652" t="str">
            <v>OPERAÇÕES APROPRIAÇÃO MÃO-DE-OBRA</v>
          </cell>
        </row>
        <row r="4653">
          <cell r="S4653" t="str">
            <v>OPERAÇÕES APROPRIAÇÃO MÃO-DE-OBRA</v>
          </cell>
        </row>
        <row r="4654">
          <cell r="S4654" t="str">
            <v>OPERAÇÕES APROPRIAÇÃO MÃO-DE-OBRA</v>
          </cell>
        </row>
        <row r="4655">
          <cell r="S4655" t="str">
            <v>OPERAÇÕES APROPRIAÇÃO MÃO-DE-OBRA</v>
          </cell>
        </row>
        <row r="4656">
          <cell r="S4656" t="str">
            <v>OPERAÇÕES APROPRIAÇÃO MÃO-DE-OBRA</v>
          </cell>
        </row>
        <row r="4657">
          <cell r="S4657" t="str">
            <v>OPERAÇÕES APROPRIAÇÃO MÃO-DE-OBRA</v>
          </cell>
        </row>
        <row r="4658">
          <cell r="S4658" t="str">
            <v>OPERAÇÕES APROPRIAÇÃO MÃO-DE-OBRA</v>
          </cell>
        </row>
        <row r="4659">
          <cell r="S4659" t="str">
            <v>OPERAÇÕES APROPRIAÇÃO MÃO-DE-OBRA</v>
          </cell>
        </row>
        <row r="4660">
          <cell r="S4660" t="str">
            <v>OPERAÇÕES APROPRIAÇÃO MÃO-DE-OBRA</v>
          </cell>
        </row>
        <row r="4661">
          <cell r="S4661" t="str">
            <v>OPERAÇÕES APROPRIAÇÃO MÃO-DE-OBRA</v>
          </cell>
        </row>
        <row r="4662">
          <cell r="S4662" t="str">
            <v>OPERAÇÕES APROPRIAÇÃO MÃO-DE-OBRA</v>
          </cell>
        </row>
        <row r="4663">
          <cell r="S4663" t="str">
            <v>OPERAÇÕES APROPRIAÇÃO MÃO-DE-OBRA</v>
          </cell>
        </row>
        <row r="4664">
          <cell r="S4664" t="str">
            <v>OPERAÇÕES APROPRIAÇÃO MÃO-DE-OBRA</v>
          </cell>
        </row>
        <row r="4665">
          <cell r="S4665" t="str">
            <v>OPERAÇÕES APROPRIAÇÃO MÃO-DE-OBRA</v>
          </cell>
        </row>
        <row r="4666">
          <cell r="S4666" t="str">
            <v>OPERAÇÕES APROPRIAÇÃO MÃO-DE-OBRA</v>
          </cell>
        </row>
        <row r="4667">
          <cell r="S4667" t="str">
            <v>OPERAÇÕES APROPRIAÇÃO MÃO-DE-OBRA</v>
          </cell>
        </row>
        <row r="4668">
          <cell r="S4668" t="str">
            <v>OPERAÇÕES APROPRIAÇÃO MÃO-DE-OBRA</v>
          </cell>
        </row>
        <row r="4669">
          <cell r="S4669" t="str">
            <v>OPERAÇÕES APROPRIAÇÃO MÃO-DE-OBRA</v>
          </cell>
        </row>
        <row r="4670">
          <cell r="S4670" t="str">
            <v>OPERAÇÕES APROPRIAÇÃO MÃO-DE-OBRA</v>
          </cell>
        </row>
        <row r="4671">
          <cell r="S4671" t="str">
            <v>OPERAÇÕES APROPRIAÇÃO MÃO-DE-OBRA</v>
          </cell>
        </row>
        <row r="4672">
          <cell r="S4672" t="str">
            <v>OPERAÇÕES APROPRIAÇÃO MÃO-DE-OBRA</v>
          </cell>
        </row>
        <row r="4673">
          <cell r="S4673" t="str">
            <v>OPERAÇÕES APROPRIAÇÃO MÃO-DE-OBRA</v>
          </cell>
        </row>
        <row r="4674">
          <cell r="S4674" t="str">
            <v>OPERAÇÕES APROPRIAÇÃO MÃO-DE-OBRA</v>
          </cell>
        </row>
        <row r="4675">
          <cell r="S4675" t="str">
            <v>OPERAÇÕES APROPRIAÇÃO MÃO-DE-OBRA</v>
          </cell>
        </row>
        <row r="4676">
          <cell r="S4676" t="str">
            <v>OPERAÇÕES APROPRIAÇÃO MÃO-DE-OBRA</v>
          </cell>
        </row>
        <row r="4677">
          <cell r="S4677" t="str">
            <v>OPERAÇÕES APROPRIAÇÃO MÃO-DE-OBRA</v>
          </cell>
        </row>
        <row r="4678">
          <cell r="S4678" t="str">
            <v>OPERAÇÕES APROPRIAÇÃO MÃO-DE-OBRA</v>
          </cell>
        </row>
        <row r="4679">
          <cell r="S4679" t="str">
            <v>OPERAÇÕES APROPRIAÇÃO MÃO-DE-OBRA</v>
          </cell>
        </row>
        <row r="4680">
          <cell r="S4680" t="str">
            <v>OPERAÇÕES APROPRIAÇÃO MÃO-DE-OBRA</v>
          </cell>
        </row>
        <row r="4681">
          <cell r="S4681" t="str">
            <v>OPERAÇÕES APROPRIAÇÃO MÃO-DE-OBRA</v>
          </cell>
        </row>
        <row r="4682">
          <cell r="S4682" t="str">
            <v>OPERAÇÕES APROPRIAÇÃO MÃO-DE-OBRA</v>
          </cell>
        </row>
        <row r="4683">
          <cell r="S4683" t="str">
            <v>OPERAÇÕES APROPRIAÇÃO MÃO-DE-OBRA</v>
          </cell>
        </row>
        <row r="4684">
          <cell r="S4684" t="str">
            <v>OPERAÇÕES APROPRIAÇÃO MÃO-DE-OBRA</v>
          </cell>
        </row>
        <row r="4685">
          <cell r="S4685" t="str">
            <v>OPERAÇÕES APROPRIAÇÃO MÃO-DE-OBRA</v>
          </cell>
        </row>
        <row r="4686">
          <cell r="S4686" t="str">
            <v>OPERAÇÕES APROPRIAÇÃO MÃO-DE-OBRA</v>
          </cell>
        </row>
        <row r="4687">
          <cell r="S4687" t="str">
            <v>OPERAÇÕES APROPRIAÇÃO MÃO-DE-OBRA</v>
          </cell>
        </row>
        <row r="4688">
          <cell r="S4688" t="str">
            <v>OPERAÇÕES APROPRIAÇÃO MÃO-DE-OBRA</v>
          </cell>
        </row>
        <row r="4689">
          <cell r="S4689" t="str">
            <v>OPERAÇÕES APROPRIAÇÃO MÃO-DE-OBRA</v>
          </cell>
        </row>
        <row r="4690">
          <cell r="S4690" t="str">
            <v>OPERAÇÕES APROPRIAÇÃO MÃO-DE-OBRA</v>
          </cell>
        </row>
        <row r="4691">
          <cell r="S4691" t="str">
            <v>OPERAÇÕES APROPRIAÇÃO MÃO-DE-OBRA</v>
          </cell>
        </row>
        <row r="4692">
          <cell r="S4692" t="str">
            <v>OPERAÇÕES APROPRIAÇÃO MÃO-DE-OBRA</v>
          </cell>
        </row>
        <row r="4693">
          <cell r="S4693" t="str">
            <v>OPERAÇÕES APROPRIAÇÃO MÃO-DE-OBRA</v>
          </cell>
        </row>
        <row r="4694">
          <cell r="S4694" t="str">
            <v>OPERAÇÕES APROPRIAÇÃO MÃO-DE-OBRA</v>
          </cell>
        </row>
        <row r="4695">
          <cell r="S4695" t="str">
            <v>OPERAÇÕES APROPRIAÇÃO MÃO-DE-OBRA</v>
          </cell>
        </row>
        <row r="4696">
          <cell r="S4696" t="str">
            <v>OPERAÇÕES APROPRIAÇÃO MÃO-DE-OBRA</v>
          </cell>
        </row>
        <row r="4697">
          <cell r="S4697" t="str">
            <v>OPERAÇÕES APROPRIAÇÃO MÃO-DE-OBRA</v>
          </cell>
        </row>
        <row r="4698">
          <cell r="S4698" t="str">
            <v>OPERAÇÕES APROPRIAÇÃO MÃO-DE-OBRA</v>
          </cell>
        </row>
        <row r="4699">
          <cell r="S4699" t="str">
            <v>OPERAÇÕES APROPRIAÇÃO MÃO-DE-OBRA</v>
          </cell>
        </row>
        <row r="4700">
          <cell r="S4700" t="str">
            <v>OPERAÇÕES APROPRIAÇÃO MÃO-DE-OBRA</v>
          </cell>
        </row>
        <row r="4701">
          <cell r="S4701" t="str">
            <v>OPERAÇÕES APROPRIAÇÃO MÃO-DE-OBRA</v>
          </cell>
        </row>
        <row r="4702">
          <cell r="S4702" t="str">
            <v>OPERAÇÕES APROPRIAÇÃO MÃO-DE-OBRA</v>
          </cell>
        </row>
        <row r="4703">
          <cell r="S4703" t="str">
            <v>OPERAÇÕES APROPRIAÇÃO MÃO-DE-OBRA</v>
          </cell>
        </row>
        <row r="4704">
          <cell r="S4704" t="str">
            <v>OPERAÇÕES APROPRIAÇÃO MÃO-DE-OBRA</v>
          </cell>
        </row>
        <row r="4705">
          <cell r="S4705" t="str">
            <v>OPERAÇÕES APROPRIAÇÃO MÃO-DE-OBRA</v>
          </cell>
        </row>
        <row r="4706">
          <cell r="S4706" t="str">
            <v>OPERAÇÕES APROPRIAÇÃO MÃO-DE-OBRA</v>
          </cell>
        </row>
        <row r="4707">
          <cell r="S4707" t="str">
            <v>OPERAÇÕES APROPRIAÇÃO MÃO-DE-OBRA</v>
          </cell>
        </row>
        <row r="4708">
          <cell r="S4708" t="str">
            <v>OPERAÇÕES APROPRIAÇÃO MÃO-DE-OBRA</v>
          </cell>
        </row>
        <row r="4709">
          <cell r="S4709" t="str">
            <v>OPERAÇÕES APROPRIAÇÃO MÃO-DE-OBRA</v>
          </cell>
        </row>
        <row r="4710">
          <cell r="S4710" t="str">
            <v>OPERAÇÕES APROPRIAÇÃO MÃO-DE-OBRA</v>
          </cell>
        </row>
        <row r="4711">
          <cell r="S4711" t="str">
            <v>OPERAÇÕES APROPRIAÇÃO MÃO-DE-OBRA</v>
          </cell>
        </row>
        <row r="4712">
          <cell r="S4712" t="str">
            <v>OPERAÇÕES APROPRIAÇÃO MÃO-DE-OBRA</v>
          </cell>
        </row>
        <row r="4713">
          <cell r="S4713" t="str">
            <v>EMPREENDIMENTOS APROPRIAÇÃO MÃO-DE-OBRA</v>
          </cell>
        </row>
        <row r="4714">
          <cell r="S4714" t="str">
            <v>EMPREENDIMENTOS APROPRIAÇÃO MÃO-DE-OBRA</v>
          </cell>
        </row>
        <row r="4715">
          <cell r="S4715" t="str">
            <v>OPERAÇÕES APROPRIAÇÃO MÃO-DE-OBRA</v>
          </cell>
        </row>
        <row r="4716">
          <cell r="S4716" t="str">
            <v>OPERAÇÕES APROPRIAÇÃO MÃO-DE-OBRA</v>
          </cell>
        </row>
        <row r="4717">
          <cell r="S4717" t="str">
            <v>OPERAÇÕES APROPRIAÇÃO MÃO-DE-OBRA</v>
          </cell>
        </row>
        <row r="4718">
          <cell r="S4718" t="str">
            <v>OPERAÇÕES APROPRIAÇÃO MÃO-DE-OBRA</v>
          </cell>
        </row>
        <row r="4719">
          <cell r="S4719" t="str">
            <v>OPERAÇÕES APROPRIAÇÃO MÃO-DE-OBRA</v>
          </cell>
        </row>
        <row r="4720">
          <cell r="S4720" t="str">
            <v>OPERAÇÕES APROPRIAÇÃO MÃO-DE-OBRA</v>
          </cell>
        </row>
        <row r="4721">
          <cell r="S4721" t="str">
            <v>OPERAÇÕES APROPRIAÇÃO MÃO-DE-OBRA</v>
          </cell>
        </row>
        <row r="4722">
          <cell r="S4722" t="str">
            <v>OPERAÇÕES APROPRIAÇÃO MÃO-DE-OBRA</v>
          </cell>
        </row>
        <row r="4723">
          <cell r="S4723" t="str">
            <v>ADMINISTRATIVA APROPRIAÇÃO MÃO-DE-OBRA</v>
          </cell>
        </row>
        <row r="4724">
          <cell r="S4724" t="str">
            <v>CASOS ESPECIAIS APROPRIAÇÃO MÃO-DE-OBRA</v>
          </cell>
        </row>
        <row r="4725">
          <cell r="S4725" t="str">
            <v>ADMINISTRATIVA RECUPERAÇÃO DESPESAS</v>
          </cell>
        </row>
        <row r="4726">
          <cell r="S4726" t="str">
            <v>ADMINISTRATIVA RECUPERAÇÃO DESPESAS</v>
          </cell>
        </row>
        <row r="4727">
          <cell r="S4727" t="str">
            <v>CASOS ESPECIAIS RECUPERAÇÃO DESPESAS</v>
          </cell>
        </row>
        <row r="4728">
          <cell r="S4728" t="str">
            <v>OPERAÇÕES RATEIOS</v>
          </cell>
        </row>
        <row r="4729">
          <cell r="S4729" t="str">
            <v>OPERAÇÕES RATEIOS</v>
          </cell>
        </row>
        <row r="4730">
          <cell r="S4730" t="str">
            <v>OPERAÇÕES RATEIOS</v>
          </cell>
        </row>
        <row r="4731">
          <cell r="S4731" t="str">
            <v>OPERAÇÕES RATEIOS</v>
          </cell>
        </row>
        <row r="4732">
          <cell r="S4732" t="str">
            <v>OPERAÇÕES RATEIOS</v>
          </cell>
        </row>
        <row r="4733">
          <cell r="S4733" t="str">
            <v>OPERAÇÕES RATEIOS</v>
          </cell>
        </row>
        <row r="4734">
          <cell r="S4734" t="str">
            <v>OPERAÇÕES RATEIOS</v>
          </cell>
        </row>
        <row r="4735">
          <cell r="S4735" t="str">
            <v>OPERAÇÕES RATEIOS</v>
          </cell>
        </row>
        <row r="4736">
          <cell r="S4736" t="str">
            <v>OPERAÇÕES RATEIOS</v>
          </cell>
        </row>
        <row r="4737">
          <cell r="S4737" t="str">
            <v>OPERAÇÕES RATEIOS</v>
          </cell>
        </row>
        <row r="4738">
          <cell r="S4738" t="str">
            <v>OPERAÇÕES RATEIOS</v>
          </cell>
        </row>
        <row r="4739">
          <cell r="S4739" t="str">
            <v>OPERAÇÕES RATEIOS</v>
          </cell>
        </row>
        <row r="4740">
          <cell r="S4740" t="str">
            <v>OPERAÇÕES RATEIOS</v>
          </cell>
        </row>
        <row r="4741">
          <cell r="S4741" t="str">
            <v>OPERAÇÕES RATEIOS</v>
          </cell>
        </row>
        <row r="4742">
          <cell r="S4742" t="str">
            <v>OPERAÇÕES RATEIOS</v>
          </cell>
        </row>
        <row r="4743">
          <cell r="S4743" t="str">
            <v>OPERAÇÕES RATEIOS</v>
          </cell>
        </row>
        <row r="4744">
          <cell r="S4744" t="str">
            <v>OPERAÇÕES RATEIOS</v>
          </cell>
        </row>
        <row r="4745">
          <cell r="S4745" t="str">
            <v>OPERAÇÕES RATEIOS</v>
          </cell>
        </row>
        <row r="4746">
          <cell r="S4746" t="str">
            <v>OPERAÇÕES RATEIOS</v>
          </cell>
        </row>
        <row r="4747">
          <cell r="S4747" t="str">
            <v>OPERAÇÕES RATEIOS</v>
          </cell>
        </row>
        <row r="4748">
          <cell r="S4748" t="str">
            <v>OPERAÇÕES RATEIOS</v>
          </cell>
        </row>
        <row r="4749">
          <cell r="S4749" t="str">
            <v>OPERAÇÕES RATEIOS</v>
          </cell>
        </row>
        <row r="4750">
          <cell r="S4750" t="str">
            <v>OPERAÇÕES RATEIOS</v>
          </cell>
        </row>
        <row r="4751">
          <cell r="S4751" t="str">
            <v>OPERAÇÕES RATEIOS</v>
          </cell>
        </row>
        <row r="4752">
          <cell r="S4752" t="str">
            <v>OPERAÇÕES RATEIOS</v>
          </cell>
        </row>
        <row r="4753">
          <cell r="S4753" t="str">
            <v>OPERAÇÕES RATEIOS</v>
          </cell>
        </row>
        <row r="4754">
          <cell r="S4754" t="str">
            <v>OPERAÇÕES RATEIOS</v>
          </cell>
        </row>
        <row r="4755">
          <cell r="S4755" t="str">
            <v>OPERAÇÕES RATEIOS</v>
          </cell>
        </row>
        <row r="4756">
          <cell r="S4756" t="str">
            <v>OPERAÇÕES RATEIOS</v>
          </cell>
        </row>
        <row r="4757">
          <cell r="S4757" t="str">
            <v>OPERAÇÕES RATEIOS</v>
          </cell>
        </row>
        <row r="4758">
          <cell r="S4758" t="str">
            <v>OPERAÇÕES RATEIOS</v>
          </cell>
        </row>
        <row r="4759">
          <cell r="S4759" t="str">
            <v>OPERAÇÕES RATEIOS</v>
          </cell>
        </row>
        <row r="4760">
          <cell r="S4760" t="str">
            <v>OPERAÇÕES RATEIOS</v>
          </cell>
        </row>
        <row r="4761">
          <cell r="S4761" t="str">
            <v>OPERAÇÕES RATEIOS</v>
          </cell>
        </row>
        <row r="4762">
          <cell r="S4762" t="str">
            <v>OPERAÇÕES RATEIOS</v>
          </cell>
        </row>
        <row r="4763">
          <cell r="S4763" t="str">
            <v>OPERAÇÕES RATEIOS</v>
          </cell>
        </row>
        <row r="4764">
          <cell r="S4764" t="str">
            <v>OPERAÇÕES RATEIOS</v>
          </cell>
        </row>
        <row r="4765">
          <cell r="S4765" t="str">
            <v>OPERAÇÕES RATEIOS</v>
          </cell>
        </row>
        <row r="4766">
          <cell r="S4766" t="str">
            <v>OPERAÇÕES RATEIOS</v>
          </cell>
        </row>
        <row r="4767">
          <cell r="S4767" t="str">
            <v>OPERAÇÕES RATEIOS</v>
          </cell>
        </row>
        <row r="4768">
          <cell r="S4768" t="str">
            <v>OPERAÇÕES RATEIOS</v>
          </cell>
        </row>
        <row r="4769">
          <cell r="S4769" t="str">
            <v>OPERAÇÕES RATEIOS</v>
          </cell>
        </row>
        <row r="4770">
          <cell r="S4770" t="str">
            <v>OPERAÇÕES RATEIOS</v>
          </cell>
        </row>
        <row r="4771">
          <cell r="S4771" t="str">
            <v>OPERAÇÕES RATEIOS</v>
          </cell>
        </row>
        <row r="4772">
          <cell r="S4772" t="str">
            <v>OPERAÇÕES RATEIOS</v>
          </cell>
        </row>
        <row r="4773">
          <cell r="S4773" t="str">
            <v>OPERAÇÕES RATEIOS</v>
          </cell>
        </row>
        <row r="4774">
          <cell r="S4774" t="str">
            <v>OPERAÇÕES RATEIOS</v>
          </cell>
        </row>
        <row r="4775">
          <cell r="S4775" t="str">
            <v>OPERAÇÕES RATEIOS</v>
          </cell>
        </row>
        <row r="4776">
          <cell r="S4776" t="str">
            <v>OPERAÇÕES RATEIOS</v>
          </cell>
        </row>
        <row r="4777">
          <cell r="S4777" t="str">
            <v>OPERAÇÕES RATEIOS</v>
          </cell>
        </row>
        <row r="4778">
          <cell r="S4778" t="str">
            <v>OPERAÇÕES RATEIOS</v>
          </cell>
        </row>
        <row r="4779">
          <cell r="S4779" t="str">
            <v>OPERAÇÕES RATEIOS</v>
          </cell>
        </row>
        <row r="4780">
          <cell r="S4780" t="str">
            <v>OPERAÇÕES RATEIOS</v>
          </cell>
        </row>
        <row r="4781">
          <cell r="S4781" t="str">
            <v>OPERAÇÕES RATEIOS</v>
          </cell>
        </row>
        <row r="4782">
          <cell r="S4782" t="str">
            <v>OPERAÇÕES RATEIOS</v>
          </cell>
        </row>
        <row r="4783">
          <cell r="S4783" t="str">
            <v>OPERAÇÕES RATEIOS</v>
          </cell>
        </row>
        <row r="4784">
          <cell r="S4784" t="str">
            <v>OPERAÇÕES RATEIOS</v>
          </cell>
        </row>
        <row r="4785">
          <cell r="S4785" t="str">
            <v>OPERAÇÕES RATEIOS</v>
          </cell>
        </row>
        <row r="4786">
          <cell r="S4786" t="str">
            <v>OPERAÇÕES RATEIOS</v>
          </cell>
        </row>
        <row r="4787">
          <cell r="S4787" t="str">
            <v>OPERAÇÕES RATEIOS</v>
          </cell>
        </row>
        <row r="4788">
          <cell r="S4788" t="str">
            <v>OPERAÇÕES RATEIOS</v>
          </cell>
        </row>
        <row r="4789">
          <cell r="S4789" t="str">
            <v>OPERAÇÕES RATEIOS</v>
          </cell>
        </row>
        <row r="4790">
          <cell r="S4790" t="str">
            <v>OPERAÇÕES RATEIOS</v>
          </cell>
        </row>
        <row r="4791">
          <cell r="S4791" t="str">
            <v>OPERAÇÕES RATEIOS</v>
          </cell>
        </row>
        <row r="4792">
          <cell r="S4792" t="str">
            <v>OPERAÇÕES RATEIOS</v>
          </cell>
        </row>
        <row r="4793">
          <cell r="S4793" t="str">
            <v>OPERAÇÕES RATEIOS</v>
          </cell>
        </row>
        <row r="4794">
          <cell r="S4794" t="str">
            <v>OPERAÇÕES RATEIOS</v>
          </cell>
        </row>
        <row r="4795">
          <cell r="S4795" t="str">
            <v>OPERAÇÕES RATEIOS</v>
          </cell>
        </row>
        <row r="4796">
          <cell r="S4796" t="str">
            <v>OPERAÇÕES RATEIOS</v>
          </cell>
        </row>
        <row r="4797">
          <cell r="S4797" t="str">
            <v>OPERAÇÕES RATEIOS</v>
          </cell>
        </row>
        <row r="4798">
          <cell r="S4798" t="str">
            <v>OPERAÇÕES RATEIOS</v>
          </cell>
        </row>
        <row r="4799">
          <cell r="S4799" t="str">
            <v>OPERAÇÕES RATEIOS</v>
          </cell>
        </row>
        <row r="4800">
          <cell r="S4800" t="str">
            <v>OPERAÇÕES RATEIOS</v>
          </cell>
        </row>
        <row r="4801">
          <cell r="S4801" t="str">
            <v>OPERAÇÕES RATEIOS</v>
          </cell>
        </row>
        <row r="4802">
          <cell r="S4802" t="str">
            <v>OPERAÇÕES RATEIOS</v>
          </cell>
        </row>
        <row r="4803">
          <cell r="S4803" t="str">
            <v>OPERAÇÕES RATEIOS</v>
          </cell>
        </row>
        <row r="4804">
          <cell r="S4804" t="str">
            <v>OPERAÇÕES RATEIOS</v>
          </cell>
        </row>
        <row r="4805">
          <cell r="S4805" t="str">
            <v>OPERAÇÕES RATEIOS</v>
          </cell>
        </row>
        <row r="4806">
          <cell r="S4806" t="str">
            <v>OPERAÇÕES RATEIOS</v>
          </cell>
        </row>
        <row r="4807">
          <cell r="S4807" t="str">
            <v>OPERAÇÕES RATEIOS</v>
          </cell>
        </row>
        <row r="4808">
          <cell r="S4808" t="str">
            <v>OPERAÇÕES RATEIOS</v>
          </cell>
        </row>
        <row r="4809">
          <cell r="S4809" t="str">
            <v>OPERAÇÕES RATEIOS</v>
          </cell>
        </row>
        <row r="4810">
          <cell r="S4810" t="str">
            <v>OPERAÇÕES RATEIOS</v>
          </cell>
        </row>
        <row r="4811">
          <cell r="S4811" t="str">
            <v>OPERAÇÕES RATEIOS</v>
          </cell>
        </row>
        <row r="4812">
          <cell r="S4812" t="str">
            <v>OPERAÇÕES RATEIOS</v>
          </cell>
        </row>
        <row r="4813">
          <cell r="S4813" t="str">
            <v>OPERAÇÕES RATEIOS</v>
          </cell>
        </row>
        <row r="4814">
          <cell r="S4814" t="str">
            <v>OPERAÇÕES RATEIOS</v>
          </cell>
        </row>
        <row r="4815">
          <cell r="S4815" t="str">
            <v>OPERAÇÕES RATEIOS</v>
          </cell>
        </row>
        <row r="4816">
          <cell r="S4816" t="str">
            <v>OPERAÇÕES RATEIOS</v>
          </cell>
        </row>
        <row r="4817">
          <cell r="S4817" t="str">
            <v>OPERAÇÕES RATEIOS</v>
          </cell>
        </row>
        <row r="4818">
          <cell r="S4818" t="str">
            <v>OPERAÇÕES RATEIOS</v>
          </cell>
        </row>
        <row r="4819">
          <cell r="S4819" t="str">
            <v>OPERAÇÕES RATEIOS</v>
          </cell>
        </row>
        <row r="4820">
          <cell r="S4820" t="str">
            <v>OPERAÇÕES RATEIOS</v>
          </cell>
        </row>
        <row r="4821">
          <cell r="S4821" t="str">
            <v>OPERAÇÕES RATEIOS</v>
          </cell>
        </row>
        <row r="4822">
          <cell r="S4822" t="str">
            <v>OPERAÇÕES RATEIOS</v>
          </cell>
        </row>
        <row r="4823">
          <cell r="S4823" t="str">
            <v>OPERAÇÕES RATEIOS</v>
          </cell>
        </row>
        <row r="4824">
          <cell r="S4824" t="str">
            <v>OPERAÇÕES RATEIOS</v>
          </cell>
        </row>
        <row r="4825">
          <cell r="S4825" t="str">
            <v>OPERAÇÕES RATEIOS</v>
          </cell>
        </row>
        <row r="4826">
          <cell r="S4826" t="str">
            <v>OPERAÇÕES RATEIOS</v>
          </cell>
        </row>
        <row r="4827">
          <cell r="S4827" t="str">
            <v>OPERAÇÕES RATEIOS</v>
          </cell>
        </row>
        <row r="4828">
          <cell r="S4828" t="str">
            <v>OPERAÇÕES RATEIOS</v>
          </cell>
        </row>
        <row r="4829">
          <cell r="S4829" t="str">
            <v>OPERAÇÕES RATEIOS</v>
          </cell>
        </row>
        <row r="4830">
          <cell r="S4830" t="str">
            <v>OPERAÇÕES RATEIOS</v>
          </cell>
        </row>
        <row r="4831">
          <cell r="S4831" t="str">
            <v>OPERAÇÕES RATEIOS</v>
          </cell>
        </row>
        <row r="4832">
          <cell r="S4832" t="str">
            <v>OPERAÇÕES RATEIOS</v>
          </cell>
        </row>
        <row r="4833">
          <cell r="S4833" t="str">
            <v>OPERAÇÕES RATEIOS</v>
          </cell>
        </row>
        <row r="4834">
          <cell r="S4834" t="str">
            <v>OPERAÇÕES RATEIOS</v>
          </cell>
        </row>
        <row r="4835">
          <cell r="S4835" t="str">
            <v>OPERAÇÕES RATEIOS</v>
          </cell>
        </row>
        <row r="4836">
          <cell r="S4836" t="str">
            <v>OPERAÇÕES RATEIOS</v>
          </cell>
        </row>
        <row r="4837">
          <cell r="S4837" t="str">
            <v>OPERAÇÕES RATEIOS</v>
          </cell>
        </row>
        <row r="4838">
          <cell r="S4838" t="str">
            <v>OPERAÇÕES RATEIOS</v>
          </cell>
        </row>
        <row r="4839">
          <cell r="S4839" t="str">
            <v>OPERAÇÕES RATEIOS</v>
          </cell>
        </row>
        <row r="4840">
          <cell r="S4840" t="str">
            <v>OPERAÇÕES RATEIOS</v>
          </cell>
        </row>
        <row r="4841">
          <cell r="S4841" t="str">
            <v>OPERAÇÕES RATEIOS</v>
          </cell>
        </row>
        <row r="4842">
          <cell r="S4842" t="str">
            <v>OPERAÇÕES RATEIOS</v>
          </cell>
        </row>
        <row r="4843">
          <cell r="S4843" t="str">
            <v>OPERAÇÕES RATEIOS</v>
          </cell>
        </row>
        <row r="4844">
          <cell r="S4844" t="str">
            <v>OPERAÇÕES RATEIOS</v>
          </cell>
        </row>
        <row r="4845">
          <cell r="S4845" t="str">
            <v>OPERAÇÕES RATEIOS</v>
          </cell>
        </row>
        <row r="4846">
          <cell r="S4846" t="str">
            <v>OPERAÇÕES RATEIOS</v>
          </cell>
        </row>
        <row r="4847">
          <cell r="S4847" t="str">
            <v>OPERAÇÕES RATEIOS</v>
          </cell>
        </row>
        <row r="4848">
          <cell r="S4848" t="str">
            <v>OPERAÇÕES RATEIOS</v>
          </cell>
        </row>
        <row r="4849">
          <cell r="S4849" t="str">
            <v>OPERAÇÕES RATEIOS</v>
          </cell>
        </row>
        <row r="4850">
          <cell r="S4850" t="str">
            <v>OPERAÇÕES RATEIOS</v>
          </cell>
        </row>
        <row r="4851">
          <cell r="S4851" t="str">
            <v>OPERAÇÕES RATEIOS</v>
          </cell>
        </row>
        <row r="4852">
          <cell r="S4852" t="str">
            <v>OPERAÇÕES RATEIOS</v>
          </cell>
        </row>
        <row r="4853">
          <cell r="S4853" t="str">
            <v>OPERAÇÕES RATEIOS</v>
          </cell>
        </row>
        <row r="4854">
          <cell r="S4854" t="str">
            <v>OPERAÇÕES RATEIOS</v>
          </cell>
        </row>
        <row r="4855">
          <cell r="S4855" t="str">
            <v>OPERAÇÕES RATEIOS</v>
          </cell>
        </row>
        <row r="4856">
          <cell r="S4856" t="str">
            <v>OPERAÇÕES RATEIOS</v>
          </cell>
        </row>
        <row r="4857">
          <cell r="S4857" t="str">
            <v>OPERAÇÕES RATEIOS</v>
          </cell>
        </row>
        <row r="4858">
          <cell r="S4858" t="str">
            <v>OPERAÇÕES RATEIOS</v>
          </cell>
        </row>
        <row r="4859">
          <cell r="S4859" t="str">
            <v>OPERAÇÕES RATEIOS</v>
          </cell>
        </row>
        <row r="4860">
          <cell r="S4860" t="str">
            <v>OPERAÇÕES RATEIOS</v>
          </cell>
        </row>
        <row r="4861">
          <cell r="S4861" t="str">
            <v>OPERAÇÕES RATEIOS</v>
          </cell>
        </row>
        <row r="4862">
          <cell r="S4862" t="str">
            <v>OPERAÇÕES RATEIOS</v>
          </cell>
        </row>
        <row r="4863">
          <cell r="S4863" t="str">
            <v>OPERAÇÕES RATEIOS</v>
          </cell>
        </row>
        <row r="4864">
          <cell r="S4864" t="str">
            <v>OPERAÇÕES RATEIOS</v>
          </cell>
        </row>
        <row r="4865">
          <cell r="S4865" t="str">
            <v>OPERAÇÕES RATEIOS</v>
          </cell>
        </row>
        <row r="4866">
          <cell r="S4866" t="str">
            <v>OPERAÇÕES RATEIOS</v>
          </cell>
        </row>
        <row r="4867">
          <cell r="S4867" t="str">
            <v>OPERAÇÕES RATEIOS</v>
          </cell>
        </row>
        <row r="4868">
          <cell r="S4868" t="str">
            <v>OPERAÇÕES RATEIOS</v>
          </cell>
        </row>
        <row r="4869">
          <cell r="S4869" t="str">
            <v>OPERAÇÕES RATEIOS</v>
          </cell>
        </row>
        <row r="4870">
          <cell r="S4870" t="str">
            <v>OPERAÇÕES RATEIOS</v>
          </cell>
        </row>
        <row r="4871">
          <cell r="S4871" t="str">
            <v>OPERAÇÕES RATEIOS</v>
          </cell>
        </row>
        <row r="4872">
          <cell r="S4872" t="str">
            <v>OPERAÇÕES RATEIOS</v>
          </cell>
        </row>
        <row r="4873">
          <cell r="S4873" t="str">
            <v>OPERAÇÕES RATEIOS</v>
          </cell>
        </row>
        <row r="4874">
          <cell r="S4874" t="str">
            <v>OPERAÇÕES RATEIOS</v>
          </cell>
        </row>
        <row r="4875">
          <cell r="S4875" t="str">
            <v>OPERAÇÕES RATEIOS</v>
          </cell>
        </row>
        <row r="4876">
          <cell r="S4876" t="str">
            <v>OPERAÇÕES RATEIOS</v>
          </cell>
        </row>
        <row r="4877">
          <cell r="S4877" t="str">
            <v>OPERAÇÕES RATEIOS</v>
          </cell>
        </row>
        <row r="4878">
          <cell r="S4878" t="str">
            <v>OPERAÇÕES RATEIOS</v>
          </cell>
        </row>
        <row r="4879">
          <cell r="S4879" t="str">
            <v>OPERAÇÕES RATEIOS</v>
          </cell>
        </row>
        <row r="4880">
          <cell r="S4880" t="str">
            <v>OPERAÇÕES RATEIOS</v>
          </cell>
        </row>
        <row r="4881">
          <cell r="S4881" t="str">
            <v>OPERAÇÕES RATEIOS</v>
          </cell>
        </row>
        <row r="4882">
          <cell r="S4882" t="str">
            <v>OPERAÇÕES RATEIOS</v>
          </cell>
        </row>
        <row r="4883">
          <cell r="S4883" t="str">
            <v>OPERAÇÕES RATEIOS</v>
          </cell>
        </row>
        <row r="4884">
          <cell r="S4884" t="str">
            <v>OPERAÇÕES RATEIOS</v>
          </cell>
        </row>
        <row r="4885">
          <cell r="S4885" t="str">
            <v>OPERAÇÕES RATEIOS</v>
          </cell>
        </row>
        <row r="4886">
          <cell r="S4886" t="str">
            <v>OPERAÇÕES RATEIOS</v>
          </cell>
        </row>
        <row r="4887">
          <cell r="S4887" t="str">
            <v>OPERAÇÕES RATEIOS</v>
          </cell>
        </row>
        <row r="4888">
          <cell r="S4888" t="str">
            <v>OPERAÇÕES RATEIOS</v>
          </cell>
        </row>
        <row r="4889">
          <cell r="S4889" t="str">
            <v>OPERAÇÕES RATEIOS</v>
          </cell>
        </row>
        <row r="4890">
          <cell r="S4890" t="str">
            <v>OPERAÇÕES RATEIOS</v>
          </cell>
        </row>
        <row r="4891">
          <cell r="S4891" t="str">
            <v>OPERAÇÕES RATEIOS</v>
          </cell>
        </row>
        <row r="4892">
          <cell r="S4892" t="str">
            <v>OPERAÇÕES RATEIOS</v>
          </cell>
        </row>
        <row r="4893">
          <cell r="S4893" t="str">
            <v>OPERAÇÕES RATEIOS</v>
          </cell>
        </row>
        <row r="4894">
          <cell r="S4894" t="str">
            <v>OPERAÇÕES RATEIOS</v>
          </cell>
        </row>
        <row r="4895">
          <cell r="S4895" t="str">
            <v>OPERAÇÕES RATEIOS</v>
          </cell>
        </row>
        <row r="4896">
          <cell r="S4896" t="str">
            <v>OPERAÇÕES RATEIOS</v>
          </cell>
        </row>
        <row r="4897">
          <cell r="S4897" t="str">
            <v>OPERAÇÕES RATEIOS</v>
          </cell>
        </row>
        <row r="4898">
          <cell r="S4898" t="str">
            <v>OPERAÇÕES RATEIOS</v>
          </cell>
        </row>
        <row r="4899">
          <cell r="S4899" t="str">
            <v>OPERAÇÕES RATEIOS</v>
          </cell>
        </row>
        <row r="4900">
          <cell r="S4900" t="str">
            <v>OPERAÇÕES RATEIOS</v>
          </cell>
        </row>
        <row r="4901">
          <cell r="S4901" t="str">
            <v>OPERAÇÕES RATEIOS</v>
          </cell>
        </row>
        <row r="4902">
          <cell r="S4902" t="str">
            <v>OPERAÇÕES RATEIOS</v>
          </cell>
        </row>
        <row r="4903">
          <cell r="S4903" t="str">
            <v>OPERAÇÕES RATEIOS</v>
          </cell>
        </row>
        <row r="4904">
          <cell r="S4904" t="str">
            <v>OPERAÇÕES RATEIOS</v>
          </cell>
        </row>
        <row r="4905">
          <cell r="S4905" t="str">
            <v>OPERAÇÕES RATEIOS</v>
          </cell>
        </row>
        <row r="4906">
          <cell r="S4906" t="str">
            <v>OPERAÇÕES RATEIOS</v>
          </cell>
        </row>
        <row r="4907">
          <cell r="S4907" t="str">
            <v>OPERAÇÕES RATEIOS</v>
          </cell>
        </row>
        <row r="4908">
          <cell r="S4908" t="str">
            <v>OPERAÇÕES RATEIOS</v>
          </cell>
        </row>
        <row r="4909">
          <cell r="S4909" t="str">
            <v>OPERAÇÕES RATEIOS</v>
          </cell>
        </row>
        <row r="4910">
          <cell r="S4910" t="str">
            <v>OPERAÇÕES RATEIOS</v>
          </cell>
        </row>
        <row r="4911">
          <cell r="S4911" t="str">
            <v>OPERAÇÕES RATEIOS</v>
          </cell>
        </row>
        <row r="4912">
          <cell r="S4912" t="str">
            <v>OPERAÇÕES RATEIOS</v>
          </cell>
        </row>
        <row r="4913">
          <cell r="S4913" t="str">
            <v>OPERAÇÕES RATEIOS</v>
          </cell>
        </row>
        <row r="4914">
          <cell r="S4914" t="str">
            <v>OPERAÇÕES RATEIOS</v>
          </cell>
        </row>
        <row r="4915">
          <cell r="S4915" t="str">
            <v>OPERAÇÕES RATEIOS</v>
          </cell>
        </row>
        <row r="4916">
          <cell r="S4916" t="str">
            <v>OPERAÇÕES RATEIOS</v>
          </cell>
        </row>
        <row r="4917">
          <cell r="S4917" t="str">
            <v>OPERAÇÕES RATEIOS</v>
          </cell>
        </row>
        <row r="4918">
          <cell r="S4918" t="str">
            <v>OPERAÇÕES RATEIOS</v>
          </cell>
        </row>
        <row r="4919">
          <cell r="S4919" t="str">
            <v>OPERAÇÕES RATEIOS</v>
          </cell>
        </row>
        <row r="4920">
          <cell r="S4920" t="str">
            <v>OPERAÇÕES RATEIOS</v>
          </cell>
        </row>
        <row r="4921">
          <cell r="S4921" t="str">
            <v>OPERAÇÕES RATEIOS</v>
          </cell>
        </row>
        <row r="4922">
          <cell r="S4922" t="str">
            <v>OPERAÇÕES RATEIOS</v>
          </cell>
        </row>
        <row r="4923">
          <cell r="S4923" t="str">
            <v>OPERAÇÕES RATEIOS</v>
          </cell>
        </row>
        <row r="4924">
          <cell r="S4924" t="str">
            <v>OPERAÇÕES RATEIOS</v>
          </cell>
        </row>
        <row r="4925">
          <cell r="S4925" t="str">
            <v>OPERAÇÕES RATEIOS</v>
          </cell>
        </row>
        <row r="4926">
          <cell r="S4926" t="str">
            <v>OPERAÇÕES RATEIOS</v>
          </cell>
        </row>
        <row r="4927">
          <cell r="S4927" t="str">
            <v>OPERAÇÕES RATEIOS</v>
          </cell>
        </row>
        <row r="4928">
          <cell r="S4928" t="str">
            <v>OPERAÇÕES RATEIOS</v>
          </cell>
        </row>
        <row r="4929">
          <cell r="S4929" t="str">
            <v>OPERAÇÕES RATEIOS</v>
          </cell>
        </row>
        <row r="4930">
          <cell r="S4930" t="str">
            <v>OPERAÇÕES RATEIOS</v>
          </cell>
        </row>
        <row r="4931">
          <cell r="S4931" t="str">
            <v>OPERAÇÕES RATEIOS</v>
          </cell>
        </row>
        <row r="4932">
          <cell r="S4932" t="str">
            <v>OPERAÇÕES RATEIOS</v>
          </cell>
        </row>
        <row r="4933">
          <cell r="S4933" t="str">
            <v>OPERAÇÕES RATEIOS</v>
          </cell>
        </row>
        <row r="4934">
          <cell r="S4934" t="str">
            <v>OPERAÇÕES RATEIOS</v>
          </cell>
        </row>
        <row r="4935">
          <cell r="S4935" t="str">
            <v>OPERAÇÕES RATEIOS</v>
          </cell>
        </row>
        <row r="4936">
          <cell r="S4936" t="str">
            <v>OPERAÇÕES RATEIOS</v>
          </cell>
        </row>
        <row r="4937">
          <cell r="S4937" t="str">
            <v>OPERAÇÕES RATEIOS</v>
          </cell>
        </row>
        <row r="4938">
          <cell r="S4938" t="str">
            <v>OPERAÇÕES RATEIOS</v>
          </cell>
        </row>
        <row r="4939">
          <cell r="S4939" t="str">
            <v>OPERAÇÕES RATEIOS</v>
          </cell>
        </row>
        <row r="4940">
          <cell r="S4940" t="str">
            <v>OPERAÇÕES RATEIOS</v>
          </cell>
        </row>
        <row r="4941">
          <cell r="S4941" t="str">
            <v>OPERAÇÕES RATEIOS</v>
          </cell>
        </row>
        <row r="4942">
          <cell r="S4942" t="str">
            <v>OPERAÇÕES RATEIOS</v>
          </cell>
        </row>
        <row r="4943">
          <cell r="S4943" t="str">
            <v>OPERAÇÕES RATEIOS</v>
          </cell>
        </row>
        <row r="4944">
          <cell r="S4944" t="str">
            <v>OPERAÇÕES RATEIOS</v>
          </cell>
        </row>
        <row r="4945">
          <cell r="S4945" t="str">
            <v>OPERAÇÕES RATEIOS</v>
          </cell>
        </row>
        <row r="4946">
          <cell r="S4946" t="str">
            <v>OPERAÇÕES RATEIOS</v>
          </cell>
        </row>
        <row r="4947">
          <cell r="S4947" t="str">
            <v>OPERAÇÕES RATEIOS</v>
          </cell>
        </row>
        <row r="4948">
          <cell r="S4948" t="str">
            <v>OPERAÇÕES RATEIOS</v>
          </cell>
        </row>
        <row r="4949">
          <cell r="S4949" t="str">
            <v>OPERAÇÕES RATEIOS</v>
          </cell>
        </row>
        <row r="4950">
          <cell r="S4950" t="str">
            <v>OPERAÇÕES RATEIOS</v>
          </cell>
        </row>
        <row r="4951">
          <cell r="S4951" t="str">
            <v>OPERAÇÕES RATEIOS</v>
          </cell>
        </row>
        <row r="4952">
          <cell r="S4952" t="str">
            <v>OPERAÇÕES RATEIOS</v>
          </cell>
        </row>
        <row r="4953">
          <cell r="S4953" t="str">
            <v>OPERAÇÕES RATEIOS</v>
          </cell>
        </row>
        <row r="4954">
          <cell r="S4954" t="str">
            <v>OPERAÇÕES RATEIOS</v>
          </cell>
        </row>
        <row r="4955">
          <cell r="S4955" t="str">
            <v>OPERAÇÕES RATEIOS</v>
          </cell>
        </row>
        <row r="4956">
          <cell r="S4956" t="str">
            <v>OPERAÇÕES RATEIOS</v>
          </cell>
        </row>
        <row r="4957">
          <cell r="S4957" t="str">
            <v>OPERAÇÕES RATEIOS</v>
          </cell>
        </row>
        <row r="4958">
          <cell r="S4958" t="str">
            <v>OPERAÇÕES RATEIOS</v>
          </cell>
        </row>
        <row r="4959">
          <cell r="S4959" t="str">
            <v>OPERAÇÕES RATEIOS</v>
          </cell>
        </row>
        <row r="4960">
          <cell r="S4960" t="str">
            <v>OPERAÇÕES RATEIOS</v>
          </cell>
        </row>
        <row r="4961">
          <cell r="S4961" t="str">
            <v>OPERAÇÕES RATEIOS</v>
          </cell>
        </row>
        <row r="4962">
          <cell r="S4962" t="str">
            <v>OPERAÇÕES RATEIOS</v>
          </cell>
        </row>
        <row r="4963">
          <cell r="S4963" t="str">
            <v>OPERAÇÕES RATEIOS</v>
          </cell>
        </row>
        <row r="4964">
          <cell r="S4964" t="str">
            <v>OPERAÇÕES RATEIOS</v>
          </cell>
        </row>
        <row r="4965">
          <cell r="S4965" t="str">
            <v>OPERAÇÕES RATEIOS</v>
          </cell>
        </row>
        <row r="4966">
          <cell r="S4966" t="str">
            <v>OPERAÇÕES RATEIOS</v>
          </cell>
        </row>
        <row r="4967">
          <cell r="S4967" t="str">
            <v>OPERAÇÕES RATEIOS</v>
          </cell>
        </row>
        <row r="4968">
          <cell r="S4968" t="str">
            <v>OPERAÇÕES RATEIOS</v>
          </cell>
        </row>
        <row r="4969">
          <cell r="S4969" t="str">
            <v>OPERAÇÕES RATEIOS</v>
          </cell>
        </row>
        <row r="4970">
          <cell r="S4970" t="str">
            <v>OPERAÇÕES RATEIOS</v>
          </cell>
        </row>
        <row r="4971">
          <cell r="S4971" t="str">
            <v>OPERAÇÕES RATEIOS</v>
          </cell>
        </row>
        <row r="4972">
          <cell r="S4972" t="str">
            <v>OPERAÇÕES RATEIOS</v>
          </cell>
        </row>
        <row r="4973">
          <cell r="S4973" t="str">
            <v>OPERAÇÕES RATEIOS</v>
          </cell>
        </row>
        <row r="4974">
          <cell r="S4974" t="str">
            <v>OPERAÇÕES RATEIOS</v>
          </cell>
        </row>
        <row r="4975">
          <cell r="S4975" t="str">
            <v>OPERAÇÕES RATEIOS</v>
          </cell>
        </row>
        <row r="4976">
          <cell r="S4976" t="str">
            <v>OPERAÇÕES RATEIOS</v>
          </cell>
        </row>
        <row r="4977">
          <cell r="S4977" t="str">
            <v>OPERAÇÕES RATEIOS</v>
          </cell>
        </row>
        <row r="4978">
          <cell r="S4978" t="str">
            <v>OPERAÇÕES RATEIOS</v>
          </cell>
        </row>
        <row r="4979">
          <cell r="S4979" t="str">
            <v>OPERAÇÕES RATEIOS</v>
          </cell>
        </row>
        <row r="4980">
          <cell r="S4980" t="str">
            <v>OPERAÇÕES RATEIOS</v>
          </cell>
        </row>
        <row r="4981">
          <cell r="S4981" t="str">
            <v>OPERAÇÕES RATEIOS</v>
          </cell>
        </row>
        <row r="4982">
          <cell r="S4982" t="str">
            <v>OPERAÇÕES RATEIOS</v>
          </cell>
        </row>
        <row r="4983">
          <cell r="S4983" t="str">
            <v>OPERAÇÕES RATEIOS</v>
          </cell>
        </row>
        <row r="4984">
          <cell r="S4984" t="str">
            <v>OPERAÇÕES RATEIOS</v>
          </cell>
        </row>
        <row r="4985">
          <cell r="S4985" t="str">
            <v>OPERAÇÕES RATEIOS</v>
          </cell>
        </row>
        <row r="4986">
          <cell r="S4986" t="str">
            <v>OPERAÇÕES RATEIOS</v>
          </cell>
        </row>
        <row r="4987">
          <cell r="S4987" t="str">
            <v>OPERAÇÕES RATEIOS</v>
          </cell>
        </row>
        <row r="4988">
          <cell r="S4988" t="str">
            <v>OPERAÇÕES RATEIOS</v>
          </cell>
        </row>
        <row r="4989">
          <cell r="S4989" t="str">
            <v>OPERAÇÕES RATEIOS</v>
          </cell>
        </row>
        <row r="4990">
          <cell r="S4990" t="str">
            <v>OPERAÇÕES RATEIOS</v>
          </cell>
        </row>
        <row r="4991">
          <cell r="S4991" t="str">
            <v>OPERAÇÕES RATEIOS</v>
          </cell>
        </row>
        <row r="4992">
          <cell r="S4992" t="str">
            <v>OPERAÇÕES RATEIOS</v>
          </cell>
        </row>
        <row r="4993">
          <cell r="S4993" t="str">
            <v>OPERAÇÕES RATEIOS</v>
          </cell>
        </row>
        <row r="4994">
          <cell r="S4994" t="str">
            <v>OPERAÇÕES RATEIOS</v>
          </cell>
        </row>
        <row r="4995">
          <cell r="S4995" t="str">
            <v>OPERAÇÕES RATEIOS</v>
          </cell>
        </row>
        <row r="4996">
          <cell r="S4996" t="str">
            <v>OPERAÇÕES RATEIOS</v>
          </cell>
        </row>
        <row r="4997">
          <cell r="S4997" t="str">
            <v>OPERAÇÕES RATEIOS</v>
          </cell>
        </row>
        <row r="4998">
          <cell r="S4998" t="str">
            <v>OPERAÇÕES RATEIOS</v>
          </cell>
        </row>
        <row r="4999">
          <cell r="S4999" t="str">
            <v>OPERAÇÕES RATEIOS</v>
          </cell>
        </row>
        <row r="5000">
          <cell r="S5000" t="str">
            <v>OPERAÇÕES RATEIOS</v>
          </cell>
        </row>
        <row r="5001">
          <cell r="S5001" t="str">
            <v>OPERAÇÕES RATEIOS</v>
          </cell>
        </row>
        <row r="5002">
          <cell r="S5002" t="str">
            <v>OPERAÇÕES RATEIOS</v>
          </cell>
        </row>
        <row r="5003">
          <cell r="S5003" t="str">
            <v>OPERAÇÕES RATEIOS</v>
          </cell>
        </row>
        <row r="5004">
          <cell r="S5004" t="str">
            <v>OPERAÇÕES RATEIOS</v>
          </cell>
        </row>
        <row r="5005">
          <cell r="S5005" t="str">
            <v>OPERAÇÕES RATEIOS</v>
          </cell>
        </row>
        <row r="5006">
          <cell r="S5006" t="str">
            <v>OPERAÇÕES RATEIOS</v>
          </cell>
        </row>
        <row r="5007">
          <cell r="S5007" t="str">
            <v>OPERAÇÕES RATEIOS</v>
          </cell>
        </row>
        <row r="5008">
          <cell r="S5008" t="str">
            <v>OPERAÇÕES RATEIOS</v>
          </cell>
        </row>
        <row r="5009">
          <cell r="S5009" t="str">
            <v>OPERAÇÕES RATEIOS</v>
          </cell>
        </row>
        <row r="5010">
          <cell r="S5010" t="str">
            <v>OPERAÇÕES RATEIOS</v>
          </cell>
        </row>
        <row r="5011">
          <cell r="S5011" t="str">
            <v>OPERAÇÕES RATEIOS</v>
          </cell>
        </row>
        <row r="5012">
          <cell r="S5012" t="str">
            <v>OPERAÇÕES RATEIOS</v>
          </cell>
        </row>
        <row r="5013">
          <cell r="S5013" t="str">
            <v>OPERAÇÕES RATEIOS</v>
          </cell>
        </row>
        <row r="5014">
          <cell r="S5014" t="str">
            <v>OPERAÇÕES RATEIOS</v>
          </cell>
        </row>
        <row r="5015">
          <cell r="S5015" t="str">
            <v>OPERAÇÕES RATEIOS</v>
          </cell>
        </row>
        <row r="5016">
          <cell r="S5016" t="str">
            <v>OPERAÇÕES RATEIOS</v>
          </cell>
        </row>
        <row r="5017">
          <cell r="S5017" t="str">
            <v>OPERAÇÕES RATEIOS</v>
          </cell>
        </row>
        <row r="5018">
          <cell r="S5018" t="str">
            <v>OPERAÇÕES RATEIOS</v>
          </cell>
        </row>
        <row r="5019">
          <cell r="S5019" t="str">
            <v>OPERAÇÕES RATEIOS</v>
          </cell>
        </row>
        <row r="5020">
          <cell r="S5020" t="str">
            <v>OPERAÇÕES RATEIOS</v>
          </cell>
        </row>
        <row r="5021">
          <cell r="S5021" t="str">
            <v>OPERAÇÕES RATEIOS</v>
          </cell>
        </row>
        <row r="5022">
          <cell r="S5022" t="str">
            <v>OPERAÇÕES RATEIOS</v>
          </cell>
        </row>
        <row r="5023">
          <cell r="S5023" t="str">
            <v>OPERAÇÕES RATEIOS</v>
          </cell>
        </row>
        <row r="5024">
          <cell r="S5024" t="str">
            <v>OPERAÇÕES RATEIOS</v>
          </cell>
        </row>
        <row r="5025">
          <cell r="S5025" t="str">
            <v>OPERAÇÕES RATEIOS</v>
          </cell>
        </row>
        <row r="5026">
          <cell r="S5026" t="str">
            <v>OPERAÇÕES RATEIOS</v>
          </cell>
        </row>
        <row r="5027">
          <cell r="S5027" t="str">
            <v>OPERAÇÕES RATEIOS</v>
          </cell>
        </row>
        <row r="5028">
          <cell r="S5028" t="str">
            <v>OPERAÇÕES RATEIOS</v>
          </cell>
        </row>
        <row r="5029">
          <cell r="S5029" t="str">
            <v>OPERAÇÕES RATEIOS</v>
          </cell>
        </row>
        <row r="5030">
          <cell r="S5030" t="str">
            <v>OPERAÇÕES RATEIOS</v>
          </cell>
        </row>
        <row r="5031">
          <cell r="S5031" t="str">
            <v>OPERAÇÕES RATEIOS</v>
          </cell>
        </row>
        <row r="5032">
          <cell r="S5032" t="str">
            <v>OPERAÇÕES RATEIOS</v>
          </cell>
        </row>
        <row r="5033">
          <cell r="S5033" t="str">
            <v>OPERAÇÕES RATEIOS</v>
          </cell>
        </row>
        <row r="5034">
          <cell r="S5034" t="str">
            <v>OPERAÇÕES RATEIOS</v>
          </cell>
        </row>
        <row r="5035">
          <cell r="S5035" t="str">
            <v>OPERAÇÕES RATEIOS</v>
          </cell>
        </row>
        <row r="5036">
          <cell r="S5036" t="str">
            <v>OPERAÇÕES RATEIOS</v>
          </cell>
        </row>
        <row r="5037">
          <cell r="S5037" t="str">
            <v>OPERAÇÕES RATEIOS</v>
          </cell>
        </row>
        <row r="5038">
          <cell r="S5038" t="str">
            <v>OPERAÇÕES RATEIOS</v>
          </cell>
        </row>
        <row r="5039">
          <cell r="S5039" t="str">
            <v>OPERAÇÕES RATEIOS</v>
          </cell>
        </row>
        <row r="5040">
          <cell r="S5040" t="str">
            <v>OPERAÇÕES RATEIOS</v>
          </cell>
        </row>
        <row r="5041">
          <cell r="S5041" t="str">
            <v>OPERAÇÕES RATEIOS</v>
          </cell>
        </row>
        <row r="5042">
          <cell r="S5042" t="str">
            <v>OPERAÇÕES RATEIOS</v>
          </cell>
        </row>
        <row r="5043">
          <cell r="S5043" t="str">
            <v>OPERAÇÕES RATEIOS</v>
          </cell>
        </row>
        <row r="5044">
          <cell r="S5044" t="str">
            <v>OPERAÇÕES RATEIOS</v>
          </cell>
        </row>
        <row r="5045">
          <cell r="S5045" t="str">
            <v>OPERAÇÕES RATEIOS</v>
          </cell>
        </row>
        <row r="5046">
          <cell r="S5046" t="str">
            <v>OPERAÇÕES RATEIOS</v>
          </cell>
        </row>
        <row r="5047">
          <cell r="S5047" t="str">
            <v>OPERAÇÕES RATEIOS</v>
          </cell>
        </row>
        <row r="5048">
          <cell r="S5048" t="str">
            <v>OPERAÇÕES RATEIOS</v>
          </cell>
        </row>
        <row r="5049">
          <cell r="S5049" t="str">
            <v>OPERAÇÕES RATEIOS</v>
          </cell>
        </row>
        <row r="5050">
          <cell r="S5050" t="str">
            <v>OPERAÇÕES RATEIOS</v>
          </cell>
        </row>
        <row r="5051">
          <cell r="S5051" t="str">
            <v>OPERAÇÕES RATEIOS</v>
          </cell>
        </row>
        <row r="5052">
          <cell r="S5052" t="str">
            <v>OPERAÇÕES RATEIOS</v>
          </cell>
        </row>
        <row r="5053">
          <cell r="S5053" t="str">
            <v>OPERAÇÕES RATEIOS</v>
          </cell>
        </row>
        <row r="5054">
          <cell r="S5054" t="str">
            <v>OPERAÇÕES RATEIOS</v>
          </cell>
        </row>
        <row r="5055">
          <cell r="S5055" t="str">
            <v>OPERAÇÕES RATEIOS</v>
          </cell>
        </row>
        <row r="5056">
          <cell r="S5056" t="str">
            <v>OPERAÇÕES RATEIOS</v>
          </cell>
        </row>
        <row r="5057">
          <cell r="S5057" t="str">
            <v>OPERAÇÕES RATEIOS</v>
          </cell>
        </row>
        <row r="5058">
          <cell r="S5058" t="str">
            <v>OPERAÇÕES RATEIOS</v>
          </cell>
        </row>
        <row r="5059">
          <cell r="S5059" t="str">
            <v>OPERAÇÕES RATEIOS</v>
          </cell>
        </row>
        <row r="5060">
          <cell r="S5060" t="str">
            <v>OPERAÇÕES RATEIOS</v>
          </cell>
        </row>
        <row r="5061">
          <cell r="S5061" t="str">
            <v>OPERAÇÕES RATEIOS</v>
          </cell>
        </row>
        <row r="5062">
          <cell r="S5062" t="str">
            <v>OPERAÇÕES RATEIOS</v>
          </cell>
        </row>
        <row r="5063">
          <cell r="S5063" t="str">
            <v>OPERAÇÕES RATEIOS</v>
          </cell>
        </row>
        <row r="5064">
          <cell r="S5064" t="str">
            <v>OPERAÇÕES RATEIOS</v>
          </cell>
        </row>
        <row r="5065">
          <cell r="S5065" t="str">
            <v>OPERAÇÕES RATEIOS</v>
          </cell>
        </row>
        <row r="5066">
          <cell r="S5066" t="str">
            <v>OPERAÇÕES RATEIOS</v>
          </cell>
        </row>
        <row r="5067">
          <cell r="S5067" t="str">
            <v>OPERAÇÕES RATEIOS</v>
          </cell>
        </row>
        <row r="5068">
          <cell r="S5068" t="str">
            <v>OPERAÇÕES RATEIOS</v>
          </cell>
        </row>
        <row r="5069">
          <cell r="S5069" t="str">
            <v>OPERAÇÕES RATEIOS</v>
          </cell>
        </row>
        <row r="5070">
          <cell r="S5070" t="str">
            <v>OPERAÇÕES RATEIOS</v>
          </cell>
        </row>
        <row r="5071">
          <cell r="S5071" t="str">
            <v>OPERAÇÕES RATEIOS</v>
          </cell>
        </row>
        <row r="5072">
          <cell r="S5072" t="str">
            <v>OPERAÇÕES RATEIOS</v>
          </cell>
        </row>
        <row r="5073">
          <cell r="S5073" t="str">
            <v>OPERAÇÕES RATEIOS</v>
          </cell>
        </row>
        <row r="5074">
          <cell r="S5074" t="str">
            <v>OPERAÇÕES RATEIOS</v>
          </cell>
        </row>
        <row r="5075">
          <cell r="S5075" t="str">
            <v>OPERAÇÕES RATEIOS</v>
          </cell>
        </row>
        <row r="5076">
          <cell r="S5076" t="str">
            <v>OPERAÇÕES RATEIOS</v>
          </cell>
        </row>
        <row r="5077">
          <cell r="S5077" t="str">
            <v>OPERAÇÕES RATEIOS</v>
          </cell>
        </row>
        <row r="5078">
          <cell r="S5078" t="str">
            <v>OPERAÇÕES RATEIOS</v>
          </cell>
        </row>
        <row r="5079">
          <cell r="S5079" t="str">
            <v>OPERAÇÕES RATEIOS</v>
          </cell>
        </row>
        <row r="5080">
          <cell r="S5080" t="str">
            <v>OPERAÇÕES RATEIOS</v>
          </cell>
        </row>
        <row r="5081">
          <cell r="S5081" t="str">
            <v>OPERAÇÕES RATEIOS</v>
          </cell>
        </row>
        <row r="5082">
          <cell r="S5082" t="str">
            <v>OPERAÇÕES RATEIOS</v>
          </cell>
        </row>
        <row r="5083">
          <cell r="S5083" t="str">
            <v>OPERAÇÕES RATEIOS</v>
          </cell>
        </row>
        <row r="5084">
          <cell r="S5084" t="str">
            <v>OPERAÇÕES RATEIOS</v>
          </cell>
        </row>
        <row r="5085">
          <cell r="S5085" t="str">
            <v>OPERAÇÕES RATEIOS</v>
          </cell>
        </row>
        <row r="5086">
          <cell r="S5086" t="str">
            <v>OPERAÇÕES RATEIOS</v>
          </cell>
        </row>
        <row r="5087">
          <cell r="S5087" t="str">
            <v>OPERAÇÕES RATEIOS</v>
          </cell>
        </row>
        <row r="5088">
          <cell r="S5088" t="str">
            <v>OPERAÇÕES RATEIOS</v>
          </cell>
        </row>
        <row r="5089">
          <cell r="S5089" t="str">
            <v>OPERAÇÕES RATEIOS</v>
          </cell>
        </row>
        <row r="5090">
          <cell r="S5090" t="str">
            <v>OPERAÇÕES RATEIOS</v>
          </cell>
        </row>
        <row r="5091">
          <cell r="S5091" t="str">
            <v>OPERAÇÕES RATEIOS</v>
          </cell>
        </row>
        <row r="5092">
          <cell r="S5092" t="str">
            <v>OPERAÇÕES RATEIOS</v>
          </cell>
        </row>
        <row r="5093">
          <cell r="S5093" t="str">
            <v>OPERAÇÕES RATEIOS</v>
          </cell>
        </row>
        <row r="5094">
          <cell r="S5094" t="str">
            <v>OPERAÇÕES RATEIOS</v>
          </cell>
        </row>
        <row r="5095">
          <cell r="S5095" t="str">
            <v>OPERAÇÕES RATEIOS</v>
          </cell>
        </row>
        <row r="5096">
          <cell r="S5096" t="str">
            <v>OPERAÇÕES RATEIOS</v>
          </cell>
        </row>
        <row r="5097">
          <cell r="S5097" t="str">
            <v>OPERAÇÕES RATEIOS</v>
          </cell>
        </row>
        <row r="5098">
          <cell r="S5098" t="str">
            <v>OPERAÇÕES RATEIOS</v>
          </cell>
        </row>
        <row r="5099">
          <cell r="S5099" t="str">
            <v>OPERAÇÕES RATEIOS</v>
          </cell>
        </row>
        <row r="5100">
          <cell r="S5100" t="str">
            <v>OPERAÇÕES RATEIOS</v>
          </cell>
        </row>
        <row r="5101">
          <cell r="S5101" t="str">
            <v>OPERAÇÕES RATEIOS</v>
          </cell>
        </row>
        <row r="5102">
          <cell r="S5102" t="str">
            <v>OPERAÇÕES RATEIOS</v>
          </cell>
        </row>
        <row r="5103">
          <cell r="S5103" t="str">
            <v>OPERAÇÕES RATEIOS</v>
          </cell>
        </row>
        <row r="5104">
          <cell r="S5104" t="str">
            <v>OPERAÇÕES RATEIOS</v>
          </cell>
        </row>
        <row r="5105">
          <cell r="S5105" t="str">
            <v>OPERAÇÕES RATEIOS</v>
          </cell>
        </row>
        <row r="5106">
          <cell r="S5106" t="str">
            <v>OPERAÇÕES RATEIOS</v>
          </cell>
        </row>
        <row r="5107">
          <cell r="S5107" t="str">
            <v>OPERAÇÕES RATEIOS</v>
          </cell>
        </row>
        <row r="5108">
          <cell r="S5108" t="str">
            <v>OPERAÇÕES RATEIOS</v>
          </cell>
        </row>
        <row r="5109">
          <cell r="S5109" t="str">
            <v>OPERAÇÕES RATEIOS</v>
          </cell>
        </row>
        <row r="5110">
          <cell r="S5110" t="str">
            <v>OPERAÇÕES RATEIOS</v>
          </cell>
        </row>
        <row r="5111">
          <cell r="S5111" t="str">
            <v>OPERAÇÕES RATEIOS</v>
          </cell>
        </row>
        <row r="5112">
          <cell r="S5112" t="str">
            <v>OPERAÇÕES RATEIOS</v>
          </cell>
        </row>
        <row r="5113">
          <cell r="S5113" t="str">
            <v>OPERAÇÕES RATEIOS</v>
          </cell>
        </row>
        <row r="5114">
          <cell r="S5114" t="str">
            <v>OPERAÇÕES RATEIOS</v>
          </cell>
        </row>
        <row r="5115">
          <cell r="S5115" t="str">
            <v>OPERAÇÕES RATEIOS</v>
          </cell>
        </row>
        <row r="5116">
          <cell r="S5116" t="str">
            <v>OPERAÇÕES RATEIOS</v>
          </cell>
        </row>
        <row r="5117">
          <cell r="S5117" t="str">
            <v>OPERAÇÕES RATEIOS</v>
          </cell>
        </row>
        <row r="5118">
          <cell r="S5118" t="str">
            <v>OPERAÇÕES RATEIOS</v>
          </cell>
        </row>
        <row r="5119">
          <cell r="S5119" t="str">
            <v>OPERAÇÕES RATEIOS</v>
          </cell>
        </row>
        <row r="5120">
          <cell r="S5120" t="str">
            <v>OPERAÇÕES RATEIOS</v>
          </cell>
        </row>
        <row r="5121">
          <cell r="S5121" t="str">
            <v>OPERAÇÕES RATEIOS</v>
          </cell>
        </row>
        <row r="5122">
          <cell r="S5122" t="str">
            <v>OPERAÇÕES RATEIOS</v>
          </cell>
        </row>
        <row r="5123">
          <cell r="S5123" t="str">
            <v>OPERAÇÕES RATEIOS</v>
          </cell>
        </row>
        <row r="5124">
          <cell r="S5124" t="str">
            <v>OPERAÇÕES RATEIOS</v>
          </cell>
        </row>
        <row r="5125">
          <cell r="S5125" t="str">
            <v>OPERAÇÕES RATEIOS</v>
          </cell>
        </row>
        <row r="5126">
          <cell r="S5126" t="str">
            <v>OPERAÇÕES RATEIOS</v>
          </cell>
        </row>
        <row r="5127">
          <cell r="S5127" t="str">
            <v>OPERAÇÕES RATEIOS</v>
          </cell>
        </row>
        <row r="5128">
          <cell r="S5128" t="str">
            <v>OPERAÇÕES RATEIOS</v>
          </cell>
        </row>
        <row r="5129">
          <cell r="S5129" t="str">
            <v>OPERAÇÕES RATEIOS</v>
          </cell>
        </row>
        <row r="5130">
          <cell r="S5130" t="str">
            <v>OPERAÇÕES RATEIOS</v>
          </cell>
        </row>
        <row r="5131">
          <cell r="S5131" t="str">
            <v>OPERAÇÕES RATEIOS</v>
          </cell>
        </row>
        <row r="5132">
          <cell r="S5132" t="str">
            <v>OPERAÇÕES RATEIOS</v>
          </cell>
        </row>
        <row r="5133">
          <cell r="S5133" t="str">
            <v>OPERAÇÕES RATEIOS</v>
          </cell>
        </row>
        <row r="5134">
          <cell r="S5134" t="str">
            <v>OPERAÇÕES RATEIOS</v>
          </cell>
        </row>
        <row r="5135">
          <cell r="S5135" t="str">
            <v>OPERAÇÕES RATEIOS</v>
          </cell>
        </row>
        <row r="5136">
          <cell r="S5136" t="str">
            <v>OPERAÇÕES RATEIOS</v>
          </cell>
        </row>
        <row r="5137">
          <cell r="S5137" t="str">
            <v>OPERAÇÕES RATEIOS</v>
          </cell>
        </row>
        <row r="5138">
          <cell r="S5138" t="str">
            <v>OPERAÇÕES RATEIOS</v>
          </cell>
        </row>
        <row r="5139">
          <cell r="S5139" t="str">
            <v>OPERAÇÕES RATEIOS</v>
          </cell>
        </row>
        <row r="5140">
          <cell r="S5140" t="str">
            <v>OPERAÇÕES RATEIOS</v>
          </cell>
        </row>
        <row r="5141">
          <cell r="S5141" t="str">
            <v>OPERAÇÕES RATEIOS</v>
          </cell>
        </row>
        <row r="5142">
          <cell r="S5142" t="str">
            <v>OPERAÇÕES RATEIOS</v>
          </cell>
        </row>
        <row r="5143">
          <cell r="S5143" t="str">
            <v>OPERAÇÕES RATEIOS</v>
          </cell>
        </row>
        <row r="5144">
          <cell r="S5144" t="str">
            <v>OPERAÇÕES RATEIOS</v>
          </cell>
        </row>
        <row r="5145">
          <cell r="S5145" t="str">
            <v>OPERAÇÕES RATEIOS</v>
          </cell>
        </row>
        <row r="5146">
          <cell r="S5146" t="str">
            <v>OPERAÇÕES RATEIOS</v>
          </cell>
        </row>
        <row r="5147">
          <cell r="S5147" t="str">
            <v>OPERAÇÕES RATEIOS</v>
          </cell>
        </row>
        <row r="5148">
          <cell r="S5148" t="str">
            <v>OPERAÇÕES RATEIOS</v>
          </cell>
        </row>
        <row r="5149">
          <cell r="S5149" t="str">
            <v>OPERAÇÕES RATEIOS</v>
          </cell>
        </row>
        <row r="5150">
          <cell r="S5150" t="str">
            <v>OPERAÇÕES RATEIOS</v>
          </cell>
        </row>
        <row r="5151">
          <cell r="S5151" t="str">
            <v>OPERAÇÕES RATEIOS</v>
          </cell>
        </row>
        <row r="5152">
          <cell r="S5152" t="str">
            <v>OPERAÇÕES RATEIOS</v>
          </cell>
        </row>
        <row r="5153">
          <cell r="S5153" t="str">
            <v>OPERAÇÕES RATEIOS</v>
          </cell>
        </row>
        <row r="5154">
          <cell r="S5154" t="str">
            <v>OPERAÇÕES RATEIOS</v>
          </cell>
        </row>
        <row r="5155">
          <cell r="S5155" t="str">
            <v>OPERAÇÕES RATEIOS</v>
          </cell>
        </row>
        <row r="5156">
          <cell r="S5156" t="str">
            <v>OPERAÇÕES RATEIOS</v>
          </cell>
        </row>
        <row r="5157">
          <cell r="S5157" t="str">
            <v>OPERAÇÕES RATEIOS</v>
          </cell>
        </row>
        <row r="5158">
          <cell r="S5158" t="str">
            <v>OPERAÇÕES RATEIOS</v>
          </cell>
        </row>
        <row r="5159">
          <cell r="S5159" t="str">
            <v>OPERAÇÕES RATEIOS</v>
          </cell>
        </row>
        <row r="5160">
          <cell r="S5160" t="str">
            <v>OPERAÇÕES RATEIOS</v>
          </cell>
        </row>
        <row r="5161">
          <cell r="S5161" t="str">
            <v>OPERAÇÕES RATEIOS</v>
          </cell>
        </row>
        <row r="5162">
          <cell r="S5162" t="str">
            <v>OPERAÇÕES RATEIOS</v>
          </cell>
        </row>
        <row r="5163">
          <cell r="S5163" t="str">
            <v>OPERAÇÕES RATEIOS</v>
          </cell>
        </row>
        <row r="5164">
          <cell r="S5164" t="str">
            <v>OPERAÇÕES RATEIOS</v>
          </cell>
        </row>
        <row r="5165">
          <cell r="S5165" t="str">
            <v>OPERAÇÕES RATEIOS</v>
          </cell>
        </row>
        <row r="5166">
          <cell r="S5166" t="str">
            <v>OPERAÇÕES RATEIOS</v>
          </cell>
        </row>
        <row r="5167">
          <cell r="S5167" t="str">
            <v>OPERAÇÕES RATEIOS</v>
          </cell>
        </row>
        <row r="5168">
          <cell r="S5168" t="str">
            <v>OPERAÇÕES RATEIOS</v>
          </cell>
        </row>
        <row r="5169">
          <cell r="S5169" t="str">
            <v>OPERAÇÕES RATEIOS</v>
          </cell>
        </row>
        <row r="5170">
          <cell r="S5170" t="str">
            <v>OPERAÇÕES RATEIOS</v>
          </cell>
        </row>
        <row r="5171">
          <cell r="S5171" t="str">
            <v>OPERAÇÕES RATEIOS</v>
          </cell>
        </row>
        <row r="5172">
          <cell r="S5172" t="str">
            <v>OPERAÇÕES RATEIOS</v>
          </cell>
        </row>
        <row r="5173">
          <cell r="S5173" t="str">
            <v>OPERAÇÕES RATEIOS</v>
          </cell>
        </row>
        <row r="5174">
          <cell r="S5174" t="str">
            <v>OPERAÇÕES RATEIOS</v>
          </cell>
        </row>
        <row r="5175">
          <cell r="S5175" t="str">
            <v>OPERAÇÕES RATEIOS</v>
          </cell>
        </row>
        <row r="5176">
          <cell r="S5176" t="str">
            <v>OPERAÇÕES RATEIOS</v>
          </cell>
        </row>
        <row r="5177">
          <cell r="S5177" t="str">
            <v>OPERAÇÕES RATEIOS</v>
          </cell>
        </row>
        <row r="5178">
          <cell r="S5178" t="str">
            <v>OPERAÇÕES RATEIOS</v>
          </cell>
        </row>
        <row r="5179">
          <cell r="S5179" t="str">
            <v>OPERAÇÕES RATEIOS</v>
          </cell>
        </row>
        <row r="5180">
          <cell r="S5180" t="str">
            <v>OPERAÇÕES RATEIOS</v>
          </cell>
        </row>
        <row r="5181">
          <cell r="S5181" t="str">
            <v>OPERAÇÕES RATEIOS</v>
          </cell>
        </row>
        <row r="5182">
          <cell r="S5182" t="str">
            <v>OPERAÇÕES RATEIOS</v>
          </cell>
        </row>
        <row r="5183">
          <cell r="S5183" t="str">
            <v>OPERAÇÕES RATEIOS</v>
          </cell>
        </row>
        <row r="5184">
          <cell r="S5184" t="str">
            <v>OPERAÇÕES RATEIOS</v>
          </cell>
        </row>
        <row r="5185">
          <cell r="S5185" t="str">
            <v>OPERAÇÕES RATEIOS</v>
          </cell>
        </row>
        <row r="5186">
          <cell r="S5186" t="str">
            <v>OPERAÇÕES RATEIOS</v>
          </cell>
        </row>
        <row r="5187">
          <cell r="S5187" t="str">
            <v>OPERAÇÕES RATEIOS</v>
          </cell>
        </row>
        <row r="5188">
          <cell r="S5188" t="str">
            <v>OPERAÇÕES RATEIOS</v>
          </cell>
        </row>
        <row r="5189">
          <cell r="S5189" t="str">
            <v>OPERAÇÕES RATEIOS</v>
          </cell>
        </row>
        <row r="5190">
          <cell r="S5190" t="str">
            <v>OPERAÇÕES RATEIOS</v>
          </cell>
        </row>
        <row r="5191">
          <cell r="S5191" t="str">
            <v>OPERAÇÕES RATEIOS</v>
          </cell>
        </row>
        <row r="5192">
          <cell r="S5192" t="str">
            <v>OPERAÇÕES RATEIOS</v>
          </cell>
        </row>
        <row r="5193">
          <cell r="S5193" t="str">
            <v>OPERAÇÕES RATEIOS</v>
          </cell>
        </row>
        <row r="5194">
          <cell r="S5194" t="str">
            <v>OPERAÇÕES RATEIOS</v>
          </cell>
        </row>
        <row r="5195">
          <cell r="S5195" t="str">
            <v>OPERAÇÕES RATEIOS</v>
          </cell>
        </row>
        <row r="5196">
          <cell r="S5196" t="str">
            <v>OPERAÇÕES RATEIOS</v>
          </cell>
        </row>
        <row r="5197">
          <cell r="S5197" t="str">
            <v>OPERAÇÕES RATEIOS</v>
          </cell>
        </row>
        <row r="5198">
          <cell r="S5198" t="str">
            <v>OPERAÇÕES RATEIOS</v>
          </cell>
        </row>
        <row r="5199">
          <cell r="S5199" t="str">
            <v>OPERAÇÕES RATEIOS</v>
          </cell>
        </row>
        <row r="5200">
          <cell r="S5200" t="str">
            <v>OPERAÇÕES RATEIOS</v>
          </cell>
        </row>
        <row r="5201">
          <cell r="S5201" t="str">
            <v>OPERAÇÕES RATEIOS</v>
          </cell>
        </row>
        <row r="5202">
          <cell r="S5202" t="str">
            <v>OPERAÇÕES RATEIOS</v>
          </cell>
        </row>
        <row r="5203">
          <cell r="S5203" t="str">
            <v>OPERAÇÕES RATEIOS</v>
          </cell>
        </row>
        <row r="5204">
          <cell r="S5204" t="str">
            <v>OPERAÇÕES RATEIOS</v>
          </cell>
        </row>
        <row r="5205">
          <cell r="S5205" t="str">
            <v>OPERAÇÕES RATEIOS</v>
          </cell>
        </row>
        <row r="5206">
          <cell r="S5206" t="str">
            <v>OPERAÇÕES RATEIOS</v>
          </cell>
        </row>
        <row r="5207">
          <cell r="S5207" t="str">
            <v>OPERAÇÕES RATEIOS</v>
          </cell>
        </row>
        <row r="5208">
          <cell r="S5208" t="str">
            <v>OPERAÇÕES RATEIOS</v>
          </cell>
        </row>
        <row r="5209">
          <cell r="S5209" t="str">
            <v>OPERAÇÕES RATEIOS</v>
          </cell>
        </row>
        <row r="5210">
          <cell r="S5210" t="str">
            <v>OPERAÇÕES RATEIOS</v>
          </cell>
        </row>
        <row r="5211">
          <cell r="S5211" t="str">
            <v>OPERAÇÕES RATEIOS</v>
          </cell>
        </row>
        <row r="5212">
          <cell r="S5212" t="str">
            <v>OPERAÇÕES RATEIOS</v>
          </cell>
        </row>
        <row r="5213">
          <cell r="S5213" t="str">
            <v>OPERAÇÕES RATEIOS</v>
          </cell>
        </row>
        <row r="5214">
          <cell r="S5214" t="str">
            <v>OPERAÇÕES RATEIOS</v>
          </cell>
        </row>
        <row r="5215">
          <cell r="S5215" t="str">
            <v>OPERAÇÕES RATEIOS</v>
          </cell>
        </row>
        <row r="5216">
          <cell r="S5216" t="str">
            <v>OPERAÇÕES RATEIOS</v>
          </cell>
        </row>
        <row r="5217">
          <cell r="S5217" t="str">
            <v>OPERAÇÕES RATEIOS</v>
          </cell>
        </row>
        <row r="5218">
          <cell r="S5218" t="str">
            <v>OPERAÇÕES RATEIOS</v>
          </cell>
        </row>
        <row r="5219">
          <cell r="S5219" t="str">
            <v>OPERAÇÕES RATEIOS</v>
          </cell>
        </row>
        <row r="5220">
          <cell r="S5220" t="str">
            <v>OPERAÇÕES RATEIOS</v>
          </cell>
        </row>
        <row r="5221">
          <cell r="S5221" t="str">
            <v>OPERAÇÕES RATEIOS</v>
          </cell>
        </row>
        <row r="5222">
          <cell r="S5222" t="str">
            <v>OPERAÇÕES RATEIOS</v>
          </cell>
        </row>
        <row r="5223">
          <cell r="S5223" t="str">
            <v>OPERAÇÕES RATEIOS</v>
          </cell>
        </row>
        <row r="5224">
          <cell r="S5224" t="str">
            <v>OPERAÇÕES RATEIOS</v>
          </cell>
        </row>
        <row r="5225">
          <cell r="S5225" t="str">
            <v>OPERAÇÕES RATEIOS</v>
          </cell>
        </row>
        <row r="5226">
          <cell r="S5226" t="str">
            <v>OPERAÇÕES RATEIOS</v>
          </cell>
        </row>
        <row r="5227">
          <cell r="S5227" t="str">
            <v>OPERAÇÕES RATEIOS</v>
          </cell>
        </row>
        <row r="5228">
          <cell r="S5228" t="str">
            <v>OPERAÇÕES RATEIOS</v>
          </cell>
        </row>
        <row r="5229">
          <cell r="S5229" t="str">
            <v>OPERAÇÕES RATEIOS</v>
          </cell>
        </row>
        <row r="5230">
          <cell r="S5230" t="str">
            <v>OPERAÇÕES RATEIOS</v>
          </cell>
        </row>
        <row r="5231">
          <cell r="S5231" t="str">
            <v>OPERAÇÕES RATEIOS</v>
          </cell>
        </row>
        <row r="5232">
          <cell r="S5232" t="str">
            <v>OPERAÇÕES RATEIOS</v>
          </cell>
        </row>
        <row r="5233">
          <cell r="S5233" t="str">
            <v>OPERAÇÕES RATEIOS</v>
          </cell>
        </row>
        <row r="5234">
          <cell r="S5234" t="str">
            <v>OPERAÇÕES RATEIOS</v>
          </cell>
        </row>
        <row r="5235">
          <cell r="S5235" t="str">
            <v>OPERAÇÕES RATEIOS</v>
          </cell>
        </row>
        <row r="5236">
          <cell r="S5236" t="str">
            <v>OPERAÇÕES RATEIOS</v>
          </cell>
        </row>
        <row r="5237">
          <cell r="S5237" t="str">
            <v>OPERAÇÕES RATEIOS</v>
          </cell>
        </row>
        <row r="5238">
          <cell r="S5238" t="str">
            <v>OPERAÇÕES RATEIOS</v>
          </cell>
        </row>
        <row r="5239">
          <cell r="S5239" t="str">
            <v>OPERAÇÕES RATEIOS</v>
          </cell>
        </row>
        <row r="5240">
          <cell r="S5240" t="str">
            <v>OPERAÇÕES RATEIOS</v>
          </cell>
        </row>
        <row r="5241">
          <cell r="S5241" t="str">
            <v>OPERAÇÕES RATEIOS</v>
          </cell>
        </row>
        <row r="5242">
          <cell r="S5242" t="str">
            <v>OPERAÇÕES RATEIOS</v>
          </cell>
        </row>
        <row r="5243">
          <cell r="S5243" t="str">
            <v>OPERAÇÕES RATEIOS</v>
          </cell>
        </row>
        <row r="5244">
          <cell r="S5244" t="str">
            <v>OPERAÇÕES RATEIOS</v>
          </cell>
        </row>
        <row r="5245">
          <cell r="S5245" t="str">
            <v>OPERAÇÕES RATEIOS</v>
          </cell>
        </row>
        <row r="5246">
          <cell r="S5246" t="str">
            <v>OPERAÇÕES RATEIOS</v>
          </cell>
        </row>
        <row r="5247">
          <cell r="S5247" t="str">
            <v>OPERAÇÕES RATEIOS</v>
          </cell>
        </row>
        <row r="5248">
          <cell r="S5248" t="str">
            <v>OPERAÇÕES RATEIOS</v>
          </cell>
        </row>
        <row r="5249">
          <cell r="S5249" t="str">
            <v>OPERAÇÕES RATEIOS</v>
          </cell>
        </row>
        <row r="5250">
          <cell r="S5250" t="str">
            <v>OPERAÇÕES RATEIOS</v>
          </cell>
        </row>
        <row r="5251">
          <cell r="S5251" t="str">
            <v>OPERAÇÕES RATEIOS</v>
          </cell>
        </row>
        <row r="5252">
          <cell r="S5252" t="str">
            <v>OPERAÇÕES RATEIOS</v>
          </cell>
        </row>
        <row r="5253">
          <cell r="S5253" t="str">
            <v>OPERAÇÕES RATEIOS</v>
          </cell>
        </row>
        <row r="5254">
          <cell r="S5254" t="str">
            <v>OPERAÇÕES RATEIOS</v>
          </cell>
        </row>
        <row r="5255">
          <cell r="S5255" t="str">
            <v>OPERAÇÕES RATEIOS</v>
          </cell>
        </row>
        <row r="5256">
          <cell r="S5256" t="str">
            <v>OPERAÇÕES RATEIOS</v>
          </cell>
        </row>
        <row r="5257">
          <cell r="S5257" t="str">
            <v>OPERAÇÕES RATEIOS</v>
          </cell>
        </row>
        <row r="5258">
          <cell r="S5258" t="str">
            <v>OPERAÇÕES RATEIOS</v>
          </cell>
        </row>
        <row r="5259">
          <cell r="S5259" t="str">
            <v>OPERAÇÕES RATEIOS</v>
          </cell>
        </row>
        <row r="5260">
          <cell r="S5260" t="str">
            <v>OPERAÇÕES RATEIOS</v>
          </cell>
        </row>
        <row r="5261">
          <cell r="S5261" t="str">
            <v>OPERAÇÕES RATEIOS</v>
          </cell>
        </row>
        <row r="5262">
          <cell r="S5262" t="str">
            <v>OPERAÇÕES RATEIOS</v>
          </cell>
        </row>
        <row r="5263">
          <cell r="S5263" t="str">
            <v>OPERAÇÕES RATEIOS</v>
          </cell>
        </row>
        <row r="5264">
          <cell r="S5264" t="str">
            <v>OPERAÇÕES RATEIOS</v>
          </cell>
        </row>
        <row r="5265">
          <cell r="S5265" t="str">
            <v>OPERAÇÕES RATEIOS</v>
          </cell>
        </row>
        <row r="5266">
          <cell r="S5266" t="str">
            <v>OPERAÇÕES RATEIOS</v>
          </cell>
        </row>
        <row r="5267">
          <cell r="S5267" t="str">
            <v>OPERAÇÕES RATEIOS</v>
          </cell>
        </row>
        <row r="5268">
          <cell r="S5268" t="str">
            <v>OPERAÇÕES RATEIOS</v>
          </cell>
        </row>
        <row r="5269">
          <cell r="S5269" t="str">
            <v>OPERAÇÕES RATEIOS</v>
          </cell>
        </row>
        <row r="5270">
          <cell r="S5270" t="str">
            <v>OPERAÇÕES RATEIOS</v>
          </cell>
        </row>
        <row r="5271">
          <cell r="S5271" t="str">
            <v>OPERAÇÕES RATEIOS</v>
          </cell>
        </row>
        <row r="5272">
          <cell r="S5272" t="str">
            <v>OPERAÇÕES RATEIOS</v>
          </cell>
        </row>
        <row r="5273">
          <cell r="S5273" t="str">
            <v>OPERAÇÕES RATEIOS</v>
          </cell>
        </row>
        <row r="5274">
          <cell r="S5274" t="str">
            <v>OPERAÇÕES RATEIOS</v>
          </cell>
        </row>
        <row r="5275">
          <cell r="S5275" t="str">
            <v>OPERAÇÕES RATEIOS</v>
          </cell>
        </row>
        <row r="5276">
          <cell r="S5276" t="str">
            <v>OPERAÇÕES RATEIOS</v>
          </cell>
        </row>
        <row r="5277">
          <cell r="S5277" t="str">
            <v>OPERAÇÕES RATEIOS</v>
          </cell>
        </row>
        <row r="5278">
          <cell r="S5278" t="str">
            <v>OPERAÇÕES RATEIOS</v>
          </cell>
        </row>
        <row r="5279">
          <cell r="S5279" t="str">
            <v>OPERAÇÕES RATEIOS</v>
          </cell>
        </row>
        <row r="5280">
          <cell r="S5280" t="str">
            <v>OPERAÇÕES RATEIOS</v>
          </cell>
        </row>
        <row r="5281">
          <cell r="S5281" t="str">
            <v>OPERAÇÕES RATEIOS</v>
          </cell>
        </row>
        <row r="5282">
          <cell r="S5282" t="str">
            <v>OPERAÇÕES RATEIOS</v>
          </cell>
        </row>
        <row r="5283">
          <cell r="S5283" t="str">
            <v>OPERAÇÕES RATEIOS</v>
          </cell>
        </row>
        <row r="5284">
          <cell r="S5284" t="str">
            <v>OPERAÇÕES RATEIOS</v>
          </cell>
        </row>
        <row r="5285">
          <cell r="S5285" t="str">
            <v>OPERAÇÕES RATEIOS</v>
          </cell>
        </row>
        <row r="5286">
          <cell r="S5286" t="str">
            <v>OPERAÇÕES RATEIOS</v>
          </cell>
        </row>
        <row r="5287">
          <cell r="S5287" t="str">
            <v>OPERAÇÕES RATEIOS</v>
          </cell>
        </row>
        <row r="5288">
          <cell r="S5288" t="str">
            <v>OPERAÇÕES RATEIOS</v>
          </cell>
        </row>
        <row r="5289">
          <cell r="S5289" t="str">
            <v>OPERAÇÕES RATEIOS</v>
          </cell>
        </row>
        <row r="5290">
          <cell r="S5290" t="str">
            <v>OPERAÇÕES RATEIOS</v>
          </cell>
        </row>
        <row r="5291">
          <cell r="S5291" t="str">
            <v>OPERAÇÕES RATEIOS</v>
          </cell>
        </row>
        <row r="5292">
          <cell r="S5292" t="str">
            <v>OPERAÇÕES RATEIOS</v>
          </cell>
        </row>
        <row r="5293">
          <cell r="S5293" t="str">
            <v>OPERAÇÕES RATEIOS</v>
          </cell>
        </row>
        <row r="5294">
          <cell r="S5294" t="str">
            <v>OPERAÇÕES RATEIOS</v>
          </cell>
        </row>
        <row r="5295">
          <cell r="S5295" t="str">
            <v>OPERAÇÕES RATEIOS</v>
          </cell>
        </row>
        <row r="5296">
          <cell r="S5296" t="str">
            <v>OPERAÇÕES RATEIOS</v>
          </cell>
        </row>
        <row r="5297">
          <cell r="S5297" t="str">
            <v>OPERAÇÕES RATEIOS</v>
          </cell>
        </row>
        <row r="5298">
          <cell r="S5298" t="str">
            <v>OPERAÇÕES RATEIOS</v>
          </cell>
        </row>
        <row r="5299">
          <cell r="S5299" t="str">
            <v>OPERAÇÕES RATEIOS</v>
          </cell>
        </row>
        <row r="5300">
          <cell r="S5300" t="str">
            <v>OPERAÇÕES RATEIOS</v>
          </cell>
        </row>
        <row r="5301">
          <cell r="S5301" t="str">
            <v>OPERAÇÕES RATEIOS</v>
          </cell>
        </row>
        <row r="5302">
          <cell r="S5302" t="str">
            <v>OPERAÇÕES RATEIOS</v>
          </cell>
        </row>
        <row r="5303">
          <cell r="S5303" t="str">
            <v>OPERAÇÕES RATEIOS</v>
          </cell>
        </row>
        <row r="5304">
          <cell r="S5304" t="str">
            <v>OPERAÇÕES RATEIOS</v>
          </cell>
        </row>
        <row r="5305">
          <cell r="S5305" t="str">
            <v>OPERAÇÕES RATEIOS</v>
          </cell>
        </row>
        <row r="5306">
          <cell r="S5306" t="str">
            <v>OPERAÇÕES RATEIOS</v>
          </cell>
        </row>
        <row r="5307">
          <cell r="S5307" t="str">
            <v>OPERAÇÕES RATEIOS</v>
          </cell>
        </row>
        <row r="5308">
          <cell r="S5308" t="str">
            <v>OPERAÇÕES RATEIOS</v>
          </cell>
        </row>
        <row r="5309">
          <cell r="S5309" t="str">
            <v>OPERAÇÕES RATEIOS</v>
          </cell>
        </row>
        <row r="5310">
          <cell r="S5310" t="str">
            <v>OPERAÇÕES RATEIOS</v>
          </cell>
        </row>
        <row r="5311">
          <cell r="S5311" t="str">
            <v>OPERAÇÕES RATEIOS</v>
          </cell>
        </row>
        <row r="5312">
          <cell r="S5312" t="str">
            <v>OPERAÇÕES RATEIOS</v>
          </cell>
        </row>
        <row r="5313">
          <cell r="S5313" t="str">
            <v>OPERAÇÕES RATEIOS</v>
          </cell>
        </row>
        <row r="5314">
          <cell r="S5314" t="str">
            <v>OPERAÇÕES RATEIOS</v>
          </cell>
        </row>
        <row r="5315">
          <cell r="S5315" t="str">
            <v>OPERAÇÕES RATEIOS</v>
          </cell>
        </row>
        <row r="5316">
          <cell r="S5316" t="str">
            <v>OPERAÇÕES RATEIOS</v>
          </cell>
        </row>
        <row r="5317">
          <cell r="S5317" t="str">
            <v>OPERAÇÕES RATEIOS</v>
          </cell>
        </row>
        <row r="5318">
          <cell r="S5318" t="str">
            <v>OPERAÇÕES RATEIOS</v>
          </cell>
        </row>
        <row r="5319">
          <cell r="S5319" t="str">
            <v>OPERAÇÕES RATEIOS</v>
          </cell>
        </row>
        <row r="5320">
          <cell r="S5320" t="str">
            <v>OPERAÇÕES RATEIOS</v>
          </cell>
        </row>
        <row r="5321">
          <cell r="S5321" t="str">
            <v>OPERAÇÕES RATEIOS</v>
          </cell>
        </row>
        <row r="5322">
          <cell r="S5322" t="str">
            <v>OPERAÇÕES RATEIOS</v>
          </cell>
        </row>
        <row r="5323">
          <cell r="S5323" t="str">
            <v>OPERAÇÕES RATEIOS</v>
          </cell>
        </row>
        <row r="5324">
          <cell r="S5324" t="str">
            <v>OPERAÇÕES RATEIOS</v>
          </cell>
        </row>
        <row r="5325">
          <cell r="S5325" t="str">
            <v>OPERAÇÕES RATEIOS</v>
          </cell>
        </row>
        <row r="5326">
          <cell r="S5326" t="str">
            <v>OPERAÇÕES RATEIOS</v>
          </cell>
        </row>
        <row r="5327">
          <cell r="S5327" t="str">
            <v>OPERAÇÕES RATEIOS</v>
          </cell>
        </row>
        <row r="5328">
          <cell r="S5328" t="str">
            <v>OPERAÇÕES RATEIOS</v>
          </cell>
        </row>
        <row r="5329">
          <cell r="S5329" t="str">
            <v>OPERAÇÕES RATEIOS</v>
          </cell>
        </row>
        <row r="5330">
          <cell r="S5330" t="str">
            <v>OPERAÇÕES RATEIOS</v>
          </cell>
        </row>
        <row r="5331">
          <cell r="S5331" t="str">
            <v>OPERAÇÕES RATEIOS</v>
          </cell>
        </row>
        <row r="5332">
          <cell r="S5332" t="str">
            <v>OPERAÇÕES RATEIOS</v>
          </cell>
        </row>
        <row r="5333">
          <cell r="S5333" t="str">
            <v>OPERAÇÕES RATEIOS</v>
          </cell>
        </row>
        <row r="5334">
          <cell r="S5334" t="str">
            <v>OPERAÇÕES RATEIOS</v>
          </cell>
        </row>
        <row r="5335">
          <cell r="S5335" t="str">
            <v>OPERAÇÕES RATEIOS</v>
          </cell>
        </row>
        <row r="5336">
          <cell r="S5336" t="str">
            <v>OPERAÇÕES RATEIOS</v>
          </cell>
        </row>
        <row r="5337">
          <cell r="S5337" t="str">
            <v>OPERAÇÕES RATEIOS</v>
          </cell>
        </row>
        <row r="5338">
          <cell r="S5338" t="str">
            <v>OPERAÇÕES RATEIOS</v>
          </cell>
        </row>
        <row r="5339">
          <cell r="S5339" t="str">
            <v>OPERAÇÕES RATEIOS</v>
          </cell>
        </row>
        <row r="5340">
          <cell r="S5340" t="str">
            <v>OPERAÇÕES RATEIOS</v>
          </cell>
        </row>
        <row r="5341">
          <cell r="S5341" t="str">
            <v>OPERAÇÕES RATEIOS</v>
          </cell>
        </row>
        <row r="5342">
          <cell r="S5342" t="str">
            <v>OPERAÇÕES RATEIOS</v>
          </cell>
        </row>
        <row r="5343">
          <cell r="S5343" t="str">
            <v>OPERAÇÕES RATEIOS</v>
          </cell>
        </row>
        <row r="5344">
          <cell r="S5344" t="str">
            <v>OPERAÇÕES RATEIOS</v>
          </cell>
        </row>
        <row r="5345">
          <cell r="S5345" t="str">
            <v>OPERAÇÕES RATEIOS</v>
          </cell>
        </row>
        <row r="5346">
          <cell r="S5346" t="str">
            <v>OPERAÇÕES RATEIOS</v>
          </cell>
        </row>
        <row r="5347">
          <cell r="S5347" t="str">
            <v>OPERAÇÕES RATEIOS</v>
          </cell>
        </row>
        <row r="5348">
          <cell r="S5348" t="str">
            <v>OPERAÇÕES RATEIOS</v>
          </cell>
        </row>
        <row r="5349">
          <cell r="S5349" t="str">
            <v>OPERAÇÕES RATEIOS</v>
          </cell>
        </row>
        <row r="5350">
          <cell r="S5350" t="str">
            <v>OPERAÇÕES RATEIOS</v>
          </cell>
        </row>
        <row r="5351">
          <cell r="S5351" t="str">
            <v>OPERAÇÕES RATEIOS</v>
          </cell>
        </row>
        <row r="5352">
          <cell r="S5352" t="str">
            <v>OPERAÇÕES RATEIOS</v>
          </cell>
        </row>
        <row r="5353">
          <cell r="S5353" t="str">
            <v>OPERAÇÕES RATEIOS</v>
          </cell>
        </row>
        <row r="5354">
          <cell r="S5354" t="str">
            <v>OPERAÇÕES RATEIOS</v>
          </cell>
        </row>
        <row r="5355">
          <cell r="S5355" t="str">
            <v>OPERAÇÕES RATEIOS</v>
          </cell>
        </row>
        <row r="5356">
          <cell r="S5356" t="str">
            <v>OPERAÇÕES RATEIOS</v>
          </cell>
        </row>
        <row r="5357">
          <cell r="S5357" t="str">
            <v>OPERAÇÕES RATEIOS</v>
          </cell>
        </row>
        <row r="5358">
          <cell r="S5358" t="str">
            <v>OPERAÇÕES RATEIOS</v>
          </cell>
        </row>
        <row r="5359">
          <cell r="S5359" t="str">
            <v>OPERAÇÕES RATEIOS</v>
          </cell>
        </row>
        <row r="5360">
          <cell r="S5360" t="str">
            <v>OPERAÇÕES RATEIOS</v>
          </cell>
        </row>
        <row r="5361">
          <cell r="S5361" t="str">
            <v>OPERAÇÕES RATEIOS</v>
          </cell>
        </row>
        <row r="5362">
          <cell r="S5362" t="str">
            <v>OPERAÇÕES RATEIOS</v>
          </cell>
        </row>
        <row r="5363">
          <cell r="S5363" t="str">
            <v>OPERAÇÕES RATEIOS</v>
          </cell>
        </row>
        <row r="5364">
          <cell r="S5364" t="str">
            <v>OPERAÇÕES RATEIOS</v>
          </cell>
        </row>
        <row r="5365">
          <cell r="S5365" t="str">
            <v>OPERAÇÕES RATEIOS</v>
          </cell>
        </row>
        <row r="5366">
          <cell r="S5366" t="str">
            <v>OPERAÇÕES RATEIOS</v>
          </cell>
        </row>
        <row r="5367">
          <cell r="S5367" t="str">
            <v>OPERAÇÕES RATEIOS</v>
          </cell>
        </row>
        <row r="5368">
          <cell r="S5368" t="str">
            <v>OPERAÇÕES RATEIOS</v>
          </cell>
        </row>
        <row r="5369">
          <cell r="S5369" t="str">
            <v>OPERAÇÕES RATEIOS</v>
          </cell>
        </row>
        <row r="5370">
          <cell r="S5370" t="str">
            <v>OPERAÇÕES RATEIOS</v>
          </cell>
        </row>
        <row r="5371">
          <cell r="S5371" t="str">
            <v>OPERAÇÕES RATEIOS</v>
          </cell>
        </row>
        <row r="5372">
          <cell r="S5372" t="str">
            <v>OPERAÇÕES RATEIOS</v>
          </cell>
        </row>
        <row r="5373">
          <cell r="S5373" t="str">
            <v>OPERAÇÕES RATEIOS</v>
          </cell>
        </row>
        <row r="5374">
          <cell r="S5374" t="str">
            <v>OPERAÇÕES RATEIOS</v>
          </cell>
        </row>
        <row r="5375">
          <cell r="S5375" t="str">
            <v>OPERAÇÕES RATEIOS</v>
          </cell>
        </row>
        <row r="5376">
          <cell r="S5376" t="str">
            <v>OPERAÇÕES RATEIOS</v>
          </cell>
        </row>
        <row r="5377">
          <cell r="S5377" t="str">
            <v>OPERAÇÕES RATEIOS</v>
          </cell>
        </row>
        <row r="5378">
          <cell r="S5378" t="str">
            <v>OPERAÇÕES RATEIOS</v>
          </cell>
        </row>
        <row r="5379">
          <cell r="S5379" t="str">
            <v>OPERAÇÕES RATEIOS</v>
          </cell>
        </row>
        <row r="5380">
          <cell r="S5380" t="str">
            <v>OPERAÇÕES RATEIOS</v>
          </cell>
        </row>
        <row r="5381">
          <cell r="S5381" t="str">
            <v>OPERAÇÕES RATEIOS</v>
          </cell>
        </row>
        <row r="5382">
          <cell r="S5382" t="str">
            <v>OPERAÇÕES RATEIOS</v>
          </cell>
        </row>
        <row r="5383">
          <cell r="S5383" t="str">
            <v>OPERAÇÕES RATEIOS</v>
          </cell>
        </row>
        <row r="5384">
          <cell r="S5384" t="str">
            <v>OPERAÇÕES RATEIOS</v>
          </cell>
        </row>
        <row r="5385">
          <cell r="S5385" t="str">
            <v>OPERAÇÕES RATEIOS</v>
          </cell>
        </row>
        <row r="5386">
          <cell r="S5386" t="str">
            <v>OPERAÇÕES RATEIOS</v>
          </cell>
        </row>
        <row r="5387">
          <cell r="S5387" t="str">
            <v>OPERAÇÕES RATEIOS</v>
          </cell>
        </row>
        <row r="5388">
          <cell r="S5388" t="str">
            <v>OPERAÇÕES RATEIOS</v>
          </cell>
        </row>
        <row r="5389">
          <cell r="S5389" t="str">
            <v>OPERAÇÕES RATEIOS</v>
          </cell>
        </row>
        <row r="5390">
          <cell r="S5390" t="str">
            <v>OPERAÇÕES RATEIOS</v>
          </cell>
        </row>
        <row r="5391">
          <cell r="S5391" t="str">
            <v>OPERAÇÕES RATEIOS</v>
          </cell>
        </row>
        <row r="5392">
          <cell r="S5392" t="str">
            <v>OPERAÇÕES RATEIOS</v>
          </cell>
        </row>
        <row r="5393">
          <cell r="S5393" t="str">
            <v>OPERAÇÕES RATEIOS</v>
          </cell>
        </row>
        <row r="5394">
          <cell r="S5394" t="str">
            <v>OPERAÇÕES RATEIOS</v>
          </cell>
        </row>
        <row r="5395">
          <cell r="S5395" t="str">
            <v>OPERAÇÕES RATEIOS</v>
          </cell>
        </row>
        <row r="5396">
          <cell r="S5396" t="str">
            <v>OPERAÇÕES RATEIOS</v>
          </cell>
        </row>
        <row r="5397">
          <cell r="S5397" t="str">
            <v>OPERAÇÕES RATEIOS</v>
          </cell>
        </row>
        <row r="5398">
          <cell r="S5398" t="str">
            <v>OPERAÇÕES RATEIOS</v>
          </cell>
        </row>
        <row r="5399">
          <cell r="S5399" t="str">
            <v>OPERAÇÕES RATEIOS</v>
          </cell>
        </row>
        <row r="5400">
          <cell r="S5400" t="str">
            <v>OPERAÇÕES RATEIOS</v>
          </cell>
        </row>
        <row r="5401">
          <cell r="S5401" t="str">
            <v>OPERAÇÕES RATEIOS</v>
          </cell>
        </row>
        <row r="5402">
          <cell r="S5402" t="str">
            <v>OPERAÇÕES RATEIOS</v>
          </cell>
        </row>
        <row r="5403">
          <cell r="S5403" t="str">
            <v>OPERAÇÕES RATEIOS</v>
          </cell>
        </row>
        <row r="5404">
          <cell r="S5404" t="str">
            <v>OPERAÇÕES RATEIOS</v>
          </cell>
        </row>
        <row r="5405">
          <cell r="S5405" t="str">
            <v>OPERAÇÕES RATEIOS</v>
          </cell>
        </row>
        <row r="5406">
          <cell r="S5406" t="str">
            <v>OPERAÇÕES RATEIOS</v>
          </cell>
        </row>
        <row r="5407">
          <cell r="S5407" t="str">
            <v>OPERAÇÕES RATEIOS</v>
          </cell>
        </row>
        <row r="5408">
          <cell r="S5408" t="str">
            <v>OPERAÇÕES RATEIOS</v>
          </cell>
        </row>
        <row r="5409">
          <cell r="S5409" t="str">
            <v>OPERAÇÕES RATEIOS</v>
          </cell>
        </row>
        <row r="5410">
          <cell r="S5410" t="str">
            <v>OPERAÇÕES RATEIOS</v>
          </cell>
        </row>
        <row r="5411">
          <cell r="S5411" t="str">
            <v>OPERAÇÕES RATEIOS</v>
          </cell>
        </row>
        <row r="5412">
          <cell r="S5412" t="str">
            <v>OPERAÇÕES RATEIOS</v>
          </cell>
        </row>
        <row r="5413">
          <cell r="S5413" t="str">
            <v>OPERAÇÕES RATEIOS</v>
          </cell>
        </row>
        <row r="5414">
          <cell r="S5414" t="str">
            <v>OPERAÇÕES RATEIOS</v>
          </cell>
        </row>
        <row r="5415">
          <cell r="S5415" t="str">
            <v>OPERAÇÕES RATEIOS</v>
          </cell>
        </row>
        <row r="5416">
          <cell r="S5416" t="str">
            <v>OPERAÇÕES RATEIOS</v>
          </cell>
        </row>
        <row r="5417">
          <cell r="S5417" t="str">
            <v>OPERAÇÕES RATEIOS</v>
          </cell>
        </row>
        <row r="5418">
          <cell r="S5418" t="str">
            <v>OPERAÇÕES RATEIOS</v>
          </cell>
        </row>
        <row r="5419">
          <cell r="S5419" t="str">
            <v>OPERAÇÕES RATEIOS</v>
          </cell>
        </row>
        <row r="5420">
          <cell r="S5420" t="str">
            <v>OPERAÇÕES RATEIOS</v>
          </cell>
        </row>
        <row r="5421">
          <cell r="S5421" t="str">
            <v>OPERAÇÕES RATEIOS</v>
          </cell>
        </row>
        <row r="5422">
          <cell r="S5422" t="str">
            <v>OPERAÇÕES RATEIOS</v>
          </cell>
        </row>
        <row r="5423">
          <cell r="S5423" t="str">
            <v>OPERAÇÕES RATEIOS</v>
          </cell>
        </row>
        <row r="5424">
          <cell r="S5424" t="str">
            <v>OPERAÇÕES RATEIOS</v>
          </cell>
        </row>
        <row r="5425">
          <cell r="S5425" t="str">
            <v>OPERAÇÕES RATEIOS</v>
          </cell>
        </row>
        <row r="5426">
          <cell r="S5426" t="str">
            <v>OPERAÇÕES RATEIOS</v>
          </cell>
        </row>
        <row r="5427">
          <cell r="S5427" t="str">
            <v>OPERAÇÕES RATEIOS</v>
          </cell>
        </row>
        <row r="5428">
          <cell r="S5428" t="str">
            <v>OPERAÇÕES RATEIOS</v>
          </cell>
        </row>
        <row r="5429">
          <cell r="S5429" t="str">
            <v>OPERAÇÕES RATEIOS</v>
          </cell>
        </row>
        <row r="5430">
          <cell r="S5430" t="str">
            <v>OPERAÇÕES RATEIOS</v>
          </cell>
        </row>
        <row r="5431">
          <cell r="S5431" t="str">
            <v>OPERAÇÕES RATEIOS</v>
          </cell>
        </row>
        <row r="5432">
          <cell r="S5432" t="str">
            <v>OPERAÇÕES RATEIOS</v>
          </cell>
        </row>
        <row r="5433">
          <cell r="S5433" t="str">
            <v>OPERAÇÕES RATEIOS</v>
          </cell>
        </row>
        <row r="5434">
          <cell r="S5434" t="str">
            <v>OPERAÇÕES RATEIOS</v>
          </cell>
        </row>
        <row r="5435">
          <cell r="S5435" t="str">
            <v>OPERAÇÕES RATEIOS</v>
          </cell>
        </row>
        <row r="5436">
          <cell r="S5436" t="str">
            <v>OPERAÇÕES RATEIOS</v>
          </cell>
        </row>
        <row r="5437">
          <cell r="S5437" t="str">
            <v>OPERAÇÕES RATEIOS</v>
          </cell>
        </row>
        <row r="5438">
          <cell r="S5438" t="str">
            <v>OPERAÇÕES RATEIOS</v>
          </cell>
        </row>
        <row r="5439">
          <cell r="S5439" t="str">
            <v>OPERAÇÕES RATEIOS</v>
          </cell>
        </row>
        <row r="5440">
          <cell r="S5440" t="str">
            <v>OPERAÇÕES RATEIOS</v>
          </cell>
        </row>
        <row r="5441">
          <cell r="S5441" t="str">
            <v>OPERAÇÕES RATEIOS</v>
          </cell>
        </row>
        <row r="5442">
          <cell r="S5442" t="str">
            <v>OPERAÇÕES RATEIOS</v>
          </cell>
        </row>
        <row r="5443">
          <cell r="S5443" t="str">
            <v>OPERAÇÕES RATEIOS</v>
          </cell>
        </row>
        <row r="5444">
          <cell r="S5444" t="str">
            <v>OPERAÇÕES RATEIOS</v>
          </cell>
        </row>
        <row r="5445">
          <cell r="S5445" t="str">
            <v>OPERAÇÕES RATEIOS</v>
          </cell>
        </row>
        <row r="5446">
          <cell r="S5446" t="str">
            <v>OPERAÇÕES RATEIOS</v>
          </cell>
        </row>
        <row r="5447">
          <cell r="S5447" t="str">
            <v>OPERAÇÕES RATEIOS</v>
          </cell>
        </row>
        <row r="5448">
          <cell r="S5448" t="str">
            <v>OPERAÇÕES RATEIOS</v>
          </cell>
        </row>
        <row r="5449">
          <cell r="S5449" t="str">
            <v>OPERAÇÕES RATEIOS</v>
          </cell>
        </row>
        <row r="5450">
          <cell r="S5450" t="str">
            <v>OPERAÇÕES RATEIOS</v>
          </cell>
        </row>
        <row r="5451">
          <cell r="S5451" t="str">
            <v>OPERAÇÕES RATEIOS</v>
          </cell>
        </row>
        <row r="5452">
          <cell r="S5452" t="str">
            <v>OPERAÇÕES RATEIOS</v>
          </cell>
        </row>
        <row r="5453">
          <cell r="S5453" t="str">
            <v>OPERAÇÕES RATEIOS</v>
          </cell>
        </row>
        <row r="5454">
          <cell r="S5454" t="str">
            <v>OPERAÇÕES RATEIOS</v>
          </cell>
        </row>
        <row r="5455">
          <cell r="S5455" t="str">
            <v>OPERAÇÕES RATEIOS</v>
          </cell>
        </row>
        <row r="5456">
          <cell r="S5456" t="str">
            <v>OPERAÇÕES RATEIOS</v>
          </cell>
        </row>
        <row r="5457">
          <cell r="S5457" t="str">
            <v>OPERAÇÕES RATEIOS</v>
          </cell>
        </row>
        <row r="5458">
          <cell r="S5458" t="str">
            <v>OPERAÇÕES RATEIOS</v>
          </cell>
        </row>
        <row r="5459">
          <cell r="S5459" t="str">
            <v>OPERAÇÕES RATEIOS</v>
          </cell>
        </row>
        <row r="5460">
          <cell r="S5460" t="str">
            <v>OPERAÇÕES RATEIOS</v>
          </cell>
        </row>
        <row r="5461">
          <cell r="S5461" t="str">
            <v>OPERAÇÕES RATEIOS</v>
          </cell>
        </row>
        <row r="5462">
          <cell r="S5462" t="str">
            <v>OPERAÇÕES RATEIOS</v>
          </cell>
        </row>
        <row r="5463">
          <cell r="S5463" t="str">
            <v>OPERAÇÕES RATEIOS</v>
          </cell>
        </row>
        <row r="5464">
          <cell r="S5464" t="str">
            <v>OPERAÇÕES RATEIOS</v>
          </cell>
        </row>
        <row r="5465">
          <cell r="S5465" t="str">
            <v>OPERAÇÕES RATEIOS</v>
          </cell>
        </row>
        <row r="5466">
          <cell r="S5466" t="str">
            <v>OPERAÇÕES RATEIOS</v>
          </cell>
        </row>
        <row r="5467">
          <cell r="S5467" t="str">
            <v>OPERAÇÕES RATEIOS</v>
          </cell>
        </row>
        <row r="5468">
          <cell r="S5468" t="str">
            <v>OPERAÇÕES RATEIOS</v>
          </cell>
        </row>
        <row r="5469">
          <cell r="S5469" t="str">
            <v>OPERAÇÕES RATEIOS</v>
          </cell>
        </row>
        <row r="5470">
          <cell r="S5470" t="str">
            <v>OPERAÇÕES RATEIOS</v>
          </cell>
        </row>
        <row r="5471">
          <cell r="S5471" t="str">
            <v>OPERAÇÕES RATEIOS</v>
          </cell>
        </row>
        <row r="5472">
          <cell r="S5472" t="str">
            <v>OPERAÇÕES RATEIOS</v>
          </cell>
        </row>
        <row r="5473">
          <cell r="S5473" t="str">
            <v>OPERAÇÕES RATEIOS</v>
          </cell>
        </row>
        <row r="5474">
          <cell r="S5474" t="str">
            <v>OPERAÇÕES RATEIOS</v>
          </cell>
        </row>
        <row r="5475">
          <cell r="S5475" t="str">
            <v>OPERAÇÕES RATEIOS</v>
          </cell>
        </row>
        <row r="5476">
          <cell r="S5476" t="str">
            <v>OPERAÇÕES RATEIOS</v>
          </cell>
        </row>
        <row r="5477">
          <cell r="S5477" t="str">
            <v>OPERAÇÕES RATEIOS</v>
          </cell>
        </row>
        <row r="5478">
          <cell r="S5478" t="str">
            <v>OPERAÇÕES RATEIOS</v>
          </cell>
        </row>
        <row r="5479">
          <cell r="S5479" t="str">
            <v>OPERAÇÕES RATEIOS</v>
          </cell>
        </row>
        <row r="5480">
          <cell r="S5480" t="str">
            <v>OPERAÇÕES RATEIOS</v>
          </cell>
        </row>
        <row r="5481">
          <cell r="S5481" t="str">
            <v>OPERAÇÕES RATEIOS</v>
          </cell>
        </row>
        <row r="5482">
          <cell r="S5482" t="str">
            <v>OPERAÇÕES RATEIOS</v>
          </cell>
        </row>
        <row r="5483">
          <cell r="S5483" t="str">
            <v>OPERAÇÕES RATEIOS</v>
          </cell>
        </row>
        <row r="5484">
          <cell r="S5484" t="str">
            <v>OPERAÇÕES RATEIOS</v>
          </cell>
        </row>
        <row r="5485">
          <cell r="S5485" t="str">
            <v>OPERAÇÕES RATEIOS</v>
          </cell>
        </row>
        <row r="5486">
          <cell r="S5486" t="str">
            <v>OPERAÇÕES RATEIOS</v>
          </cell>
        </row>
        <row r="5487">
          <cell r="S5487" t="str">
            <v>OPERAÇÕES RATEIOS</v>
          </cell>
        </row>
        <row r="5488">
          <cell r="S5488" t="str">
            <v>OPERAÇÕES RATEIOS</v>
          </cell>
        </row>
        <row r="5489">
          <cell r="S5489" t="str">
            <v>OPERAÇÕES RATEIOS</v>
          </cell>
        </row>
        <row r="5490">
          <cell r="S5490" t="str">
            <v>OPERAÇÕES RATEIOS</v>
          </cell>
        </row>
        <row r="5491">
          <cell r="S5491" t="str">
            <v>OPERAÇÕES RATEIOS</v>
          </cell>
        </row>
        <row r="5492">
          <cell r="S5492" t="str">
            <v>OPERAÇÕES RATEIOS</v>
          </cell>
        </row>
        <row r="5493">
          <cell r="S5493" t="str">
            <v>OPERAÇÕES RATEIOS</v>
          </cell>
        </row>
        <row r="5494">
          <cell r="S5494" t="str">
            <v>OPERAÇÕES RATEIOS</v>
          </cell>
        </row>
        <row r="5495">
          <cell r="S5495" t="str">
            <v>OPERAÇÕES RATEIOS</v>
          </cell>
        </row>
        <row r="5496">
          <cell r="S5496" t="str">
            <v>OPERAÇÕES RATEIOS</v>
          </cell>
        </row>
        <row r="5497">
          <cell r="S5497" t="str">
            <v>OPERAÇÕES RATEIOS</v>
          </cell>
        </row>
        <row r="5498">
          <cell r="S5498" t="str">
            <v>OPERAÇÕES RATEIOS</v>
          </cell>
        </row>
        <row r="5499">
          <cell r="S5499" t="str">
            <v>OPERAÇÕES RATEIOS</v>
          </cell>
        </row>
        <row r="5500">
          <cell r="S5500" t="str">
            <v>OPERAÇÕES RATEIOS</v>
          </cell>
        </row>
        <row r="5501">
          <cell r="S5501" t="str">
            <v>OPERAÇÕES RATEIOS</v>
          </cell>
        </row>
        <row r="5502">
          <cell r="S5502" t="str">
            <v>OPERAÇÕES RATEIOS</v>
          </cell>
        </row>
        <row r="5503">
          <cell r="S5503" t="str">
            <v>OPERAÇÕES RATEIOS</v>
          </cell>
        </row>
        <row r="5504">
          <cell r="S5504" t="str">
            <v>OPERAÇÕES RATEIOS</v>
          </cell>
        </row>
        <row r="5505">
          <cell r="S5505" t="str">
            <v>OPERAÇÕES RATEIOS</v>
          </cell>
        </row>
        <row r="5506">
          <cell r="S5506" t="str">
            <v>OPERAÇÕES RATEIOS</v>
          </cell>
        </row>
        <row r="5507">
          <cell r="S5507" t="str">
            <v>OPERAÇÕES RATEIOS</v>
          </cell>
        </row>
        <row r="5508">
          <cell r="S5508" t="str">
            <v>OPERAÇÕES RATEIOS</v>
          </cell>
        </row>
        <row r="5509">
          <cell r="S5509" t="str">
            <v>OPERAÇÕES RATEIOS</v>
          </cell>
        </row>
        <row r="5510">
          <cell r="S5510" t="str">
            <v>OPERAÇÕES RATEIOS</v>
          </cell>
        </row>
        <row r="5511">
          <cell r="S5511" t="str">
            <v>OPERAÇÕES RATEIOS</v>
          </cell>
        </row>
        <row r="5512">
          <cell r="S5512" t="str">
            <v>OPERAÇÕES RATEIOS</v>
          </cell>
        </row>
        <row r="5513">
          <cell r="S5513" t="str">
            <v>OPERAÇÕES RATEIOS</v>
          </cell>
        </row>
        <row r="5514">
          <cell r="S5514" t="str">
            <v>OPERAÇÕES RATEIOS</v>
          </cell>
        </row>
        <row r="5515">
          <cell r="S5515" t="str">
            <v>OPERAÇÕES RATEIOS</v>
          </cell>
        </row>
        <row r="5516">
          <cell r="S5516" t="str">
            <v>OPERAÇÕES RATEIOS</v>
          </cell>
        </row>
        <row r="5517">
          <cell r="S5517" t="str">
            <v>OPERAÇÕES RATEIOS</v>
          </cell>
        </row>
        <row r="5518">
          <cell r="S5518" t="str">
            <v>OPERAÇÕES RATEIOS</v>
          </cell>
        </row>
        <row r="5519">
          <cell r="S5519" t="str">
            <v>OPERAÇÕES RATEIOS</v>
          </cell>
        </row>
        <row r="5520">
          <cell r="S5520" t="str">
            <v>OPERAÇÕES RATEIOS</v>
          </cell>
        </row>
        <row r="5521">
          <cell r="S5521" t="str">
            <v>OPERAÇÕES RATEIOS</v>
          </cell>
        </row>
        <row r="5522">
          <cell r="S5522" t="str">
            <v>OPERAÇÕES RATEIOS</v>
          </cell>
        </row>
        <row r="5523">
          <cell r="S5523" t="str">
            <v>OPERAÇÕES RATEIOS</v>
          </cell>
        </row>
        <row r="5524">
          <cell r="S5524" t="str">
            <v>OPERAÇÕES RATEIOS</v>
          </cell>
        </row>
        <row r="5525">
          <cell r="S5525" t="str">
            <v>OPERAÇÕES RATEIOS</v>
          </cell>
        </row>
        <row r="5526">
          <cell r="S5526" t="str">
            <v>OPERAÇÕES RATEIOS</v>
          </cell>
        </row>
        <row r="5527">
          <cell r="S5527" t="str">
            <v>OPERAÇÕES RATEIOS</v>
          </cell>
        </row>
        <row r="5528">
          <cell r="S5528" t="str">
            <v>OPERAÇÕES RATEIOS</v>
          </cell>
        </row>
        <row r="5529">
          <cell r="S5529" t="str">
            <v>OPERAÇÕES RATEIOS</v>
          </cell>
        </row>
        <row r="5530">
          <cell r="S5530" t="str">
            <v>OPERAÇÕES RATEIOS</v>
          </cell>
        </row>
        <row r="5531">
          <cell r="S5531" t="str">
            <v>OPERAÇÕES RATEIOS</v>
          </cell>
        </row>
        <row r="5532">
          <cell r="S5532" t="str">
            <v>OPERAÇÕES RATEIOS</v>
          </cell>
        </row>
        <row r="5533">
          <cell r="S5533" t="str">
            <v>OPERAÇÕES RATEIOS</v>
          </cell>
        </row>
        <row r="5534">
          <cell r="S5534" t="str">
            <v>OPERAÇÕES RATEIOS</v>
          </cell>
        </row>
        <row r="5535">
          <cell r="S5535" t="str">
            <v>OPERAÇÕES RATEIOS</v>
          </cell>
        </row>
        <row r="5536">
          <cell r="S5536" t="str">
            <v>OPERAÇÕES RATEIOS</v>
          </cell>
        </row>
        <row r="5537">
          <cell r="S5537" t="str">
            <v>OPERAÇÕES RATEIOS</v>
          </cell>
        </row>
        <row r="5538">
          <cell r="S5538" t="str">
            <v>OPERAÇÕES RATEIOS</v>
          </cell>
        </row>
        <row r="5539">
          <cell r="S5539" t="str">
            <v>OPERAÇÕES RATEIOS</v>
          </cell>
        </row>
        <row r="5540">
          <cell r="S5540" t="str">
            <v>OPERAÇÕES RATEIOS</v>
          </cell>
        </row>
        <row r="5541">
          <cell r="S5541" t="str">
            <v>OPERAÇÕES RATEIOS</v>
          </cell>
        </row>
        <row r="5542">
          <cell r="S5542" t="str">
            <v>OPERAÇÕES RATEIOS</v>
          </cell>
        </row>
        <row r="5543">
          <cell r="S5543" t="str">
            <v>OPERAÇÕES RATEIOS</v>
          </cell>
        </row>
        <row r="5544">
          <cell r="S5544" t="str">
            <v>OPERAÇÕES RATEIOS</v>
          </cell>
        </row>
        <row r="5545">
          <cell r="S5545" t="str">
            <v>OPERAÇÕES RATEIOS</v>
          </cell>
        </row>
        <row r="5546">
          <cell r="S5546" t="str">
            <v>OPERAÇÕES RATEIOS</v>
          </cell>
        </row>
        <row r="5547">
          <cell r="S5547" t="str">
            <v>OPERAÇÕES RATEIOS</v>
          </cell>
        </row>
        <row r="5548">
          <cell r="S5548" t="str">
            <v>OPERAÇÕES RATEIOS</v>
          </cell>
        </row>
        <row r="5549">
          <cell r="S5549" t="str">
            <v>OPERAÇÕES RATEIOS</v>
          </cell>
        </row>
        <row r="5550">
          <cell r="S5550" t="str">
            <v>OPERAÇÕES RATEIOS</v>
          </cell>
        </row>
        <row r="5551">
          <cell r="S5551" t="str">
            <v>OPERAÇÕES RATEIOS</v>
          </cell>
        </row>
        <row r="5552">
          <cell r="S5552" t="str">
            <v>OPERAÇÕES RATEIOS</v>
          </cell>
        </row>
        <row r="5553">
          <cell r="S5553" t="str">
            <v>OPERAÇÕES RATEIOS</v>
          </cell>
        </row>
        <row r="5554">
          <cell r="S5554" t="str">
            <v>OPERAÇÕES RATEIOS</v>
          </cell>
        </row>
        <row r="5555">
          <cell r="S5555" t="str">
            <v>OPERAÇÕES RATEIOS</v>
          </cell>
        </row>
        <row r="5556">
          <cell r="S5556" t="str">
            <v>OPERAÇÕES RATEIOS</v>
          </cell>
        </row>
        <row r="5557">
          <cell r="S5557" t="str">
            <v>OPERAÇÕES RATEIOS</v>
          </cell>
        </row>
        <row r="5558">
          <cell r="S5558" t="str">
            <v>OPERAÇÕES RATEIOS</v>
          </cell>
        </row>
        <row r="5559">
          <cell r="S5559" t="str">
            <v>OPERAÇÕES RATEIOS</v>
          </cell>
        </row>
        <row r="5560">
          <cell r="S5560" t="str">
            <v>OPERAÇÕES RATEIOS</v>
          </cell>
        </row>
        <row r="5561">
          <cell r="S5561" t="str">
            <v>OPERAÇÕES RATEIOS</v>
          </cell>
        </row>
        <row r="5562">
          <cell r="S5562" t="str">
            <v>OPERAÇÕES RATEIOS</v>
          </cell>
        </row>
        <row r="5563">
          <cell r="S5563" t="str">
            <v>OPERAÇÕES RATEIOS</v>
          </cell>
        </row>
        <row r="5564">
          <cell r="S5564" t="str">
            <v>OPERAÇÕES RATEIOS</v>
          </cell>
        </row>
        <row r="5565">
          <cell r="S5565" t="str">
            <v>OPERAÇÕES RATEIOS</v>
          </cell>
        </row>
        <row r="5566">
          <cell r="S5566" t="str">
            <v>OPERAÇÕES RATEIOS</v>
          </cell>
        </row>
        <row r="5567">
          <cell r="S5567" t="str">
            <v>OPERAÇÕES RATEIOS</v>
          </cell>
        </row>
        <row r="5568">
          <cell r="S5568" t="str">
            <v>OPERAÇÕES RATEIOS</v>
          </cell>
        </row>
        <row r="5569">
          <cell r="S5569" t="str">
            <v>OPERAÇÕES RATEIOS</v>
          </cell>
        </row>
        <row r="5570">
          <cell r="S5570" t="str">
            <v>OPERAÇÕES RATEIOS</v>
          </cell>
        </row>
        <row r="5571">
          <cell r="S5571" t="str">
            <v>OPERAÇÕES RATEIOS</v>
          </cell>
        </row>
        <row r="5572">
          <cell r="S5572" t="str">
            <v>OPERAÇÕES RATEIOS</v>
          </cell>
        </row>
        <row r="5573">
          <cell r="S5573" t="str">
            <v>OPERAÇÕES RATEIOS</v>
          </cell>
        </row>
        <row r="5574">
          <cell r="S5574" t="str">
            <v>OPERAÇÕES RATEIOS</v>
          </cell>
        </row>
        <row r="5575">
          <cell r="S5575" t="str">
            <v>OPERAÇÕES RATEIOS</v>
          </cell>
        </row>
        <row r="5576">
          <cell r="S5576" t="str">
            <v>OPERAÇÕES RATEIOS</v>
          </cell>
        </row>
        <row r="5577">
          <cell r="S5577" t="str">
            <v>OPERAÇÕES RATEIOS</v>
          </cell>
        </row>
        <row r="5578">
          <cell r="S5578" t="str">
            <v>OPERAÇÕES RATEIOS</v>
          </cell>
        </row>
        <row r="5579">
          <cell r="S5579" t="str">
            <v>OPERAÇÕES RATEIOS</v>
          </cell>
        </row>
        <row r="5580">
          <cell r="S5580" t="str">
            <v>OPERAÇÕES RATEIOS</v>
          </cell>
        </row>
        <row r="5581">
          <cell r="S5581" t="str">
            <v>OPERAÇÕES RATEIOS</v>
          </cell>
        </row>
        <row r="5582">
          <cell r="S5582" t="str">
            <v>OPERAÇÕES RATEIOS</v>
          </cell>
        </row>
        <row r="5583">
          <cell r="S5583" t="str">
            <v>OPERAÇÕES RATEIOS</v>
          </cell>
        </row>
        <row r="5584">
          <cell r="S5584" t="str">
            <v>OPERAÇÕES RATEIOS</v>
          </cell>
        </row>
        <row r="5585">
          <cell r="S5585" t="str">
            <v>OPERAÇÕES RATEIOS</v>
          </cell>
        </row>
        <row r="5586">
          <cell r="S5586" t="str">
            <v>OPERAÇÕES RATEIOS</v>
          </cell>
        </row>
        <row r="5587">
          <cell r="S5587" t="str">
            <v>OPERAÇÕES RATEIOS</v>
          </cell>
        </row>
        <row r="5588">
          <cell r="S5588" t="str">
            <v>OPERAÇÕES RATEIOS</v>
          </cell>
        </row>
        <row r="5589">
          <cell r="S5589" t="str">
            <v>OPERAÇÕES RATEIOS</v>
          </cell>
        </row>
        <row r="5590">
          <cell r="S5590" t="str">
            <v>OPERAÇÕES RATEIOS</v>
          </cell>
        </row>
        <row r="5591">
          <cell r="S5591" t="str">
            <v>OPERAÇÕES RATEIOS</v>
          </cell>
        </row>
        <row r="5592">
          <cell r="S5592" t="str">
            <v>OPERAÇÕES RATEIOS</v>
          </cell>
        </row>
        <row r="5593">
          <cell r="S5593" t="str">
            <v>OPERAÇÕES RATEIOS</v>
          </cell>
        </row>
        <row r="5594">
          <cell r="S5594" t="str">
            <v>OPERAÇÕES RATEIOS</v>
          </cell>
        </row>
        <row r="5595">
          <cell r="S5595" t="str">
            <v>OPERAÇÕES RATEIOS</v>
          </cell>
        </row>
        <row r="5596">
          <cell r="S5596" t="str">
            <v>OPERAÇÕES RATEIOS</v>
          </cell>
        </row>
        <row r="5597">
          <cell r="S5597" t="str">
            <v>OPERAÇÕES RATEIOS</v>
          </cell>
        </row>
        <row r="5598">
          <cell r="S5598" t="str">
            <v>OPERAÇÕES RATEIOS</v>
          </cell>
        </row>
        <row r="5599">
          <cell r="S5599" t="str">
            <v>OPERAÇÕES RATEIOS</v>
          </cell>
        </row>
        <row r="5600">
          <cell r="S5600" t="str">
            <v>OPERAÇÕES RATEIOS</v>
          </cell>
        </row>
        <row r="5601">
          <cell r="S5601" t="str">
            <v>OPERAÇÕES RATEIOS</v>
          </cell>
        </row>
        <row r="5602">
          <cell r="S5602" t="str">
            <v>OPERAÇÕES RATEIOS</v>
          </cell>
        </row>
        <row r="5603">
          <cell r="S5603" t="str">
            <v>OPERAÇÕES RATEIOS</v>
          </cell>
        </row>
        <row r="5604">
          <cell r="S5604" t="str">
            <v>OPERAÇÕES RATEIOS</v>
          </cell>
        </row>
        <row r="5605">
          <cell r="S5605" t="str">
            <v>OPERAÇÕES RATEIOS</v>
          </cell>
        </row>
        <row r="5606">
          <cell r="S5606" t="str">
            <v>OPERAÇÕES RATEIOS</v>
          </cell>
        </row>
        <row r="5607">
          <cell r="S5607" t="str">
            <v>OPERAÇÕES RATEIOS</v>
          </cell>
        </row>
        <row r="5608">
          <cell r="S5608" t="str">
            <v>OPERAÇÕES RATEIOS</v>
          </cell>
        </row>
        <row r="5609">
          <cell r="S5609" t="str">
            <v>OPERAÇÕES RATEIOS</v>
          </cell>
        </row>
        <row r="5610">
          <cell r="S5610" t="str">
            <v>OPERAÇÕES RATEIOS</v>
          </cell>
        </row>
        <row r="5611">
          <cell r="S5611" t="str">
            <v>OPERAÇÕES RATEIOS</v>
          </cell>
        </row>
        <row r="5612">
          <cell r="S5612" t="str">
            <v>OPERAÇÕES RATEIOS</v>
          </cell>
        </row>
        <row r="5613">
          <cell r="S5613" t="str">
            <v>OPERAÇÕES RATEIOS</v>
          </cell>
        </row>
        <row r="5614">
          <cell r="S5614" t="str">
            <v>OPERAÇÕES RATEIOS</v>
          </cell>
        </row>
        <row r="5615">
          <cell r="S5615" t="str">
            <v>OPERAÇÕES RATEIOS</v>
          </cell>
        </row>
        <row r="5616">
          <cell r="S5616" t="str">
            <v>OPERAÇÕES RATEIOS</v>
          </cell>
        </row>
        <row r="5617">
          <cell r="S5617" t="str">
            <v>OPERAÇÕES RATEIOS</v>
          </cell>
        </row>
        <row r="5618">
          <cell r="S5618" t="str">
            <v>OPERAÇÕES RATEIOS</v>
          </cell>
        </row>
        <row r="5619">
          <cell r="S5619" t="str">
            <v>OPERAÇÕES RATEIOS</v>
          </cell>
        </row>
        <row r="5620">
          <cell r="S5620" t="str">
            <v>OPERAÇÕES RATEIOS</v>
          </cell>
        </row>
        <row r="5621">
          <cell r="S5621" t="str">
            <v>OPERAÇÕES RATEIOS</v>
          </cell>
        </row>
        <row r="5622">
          <cell r="S5622" t="str">
            <v>OPERAÇÕES RATEIOS</v>
          </cell>
        </row>
        <row r="5623">
          <cell r="S5623" t="str">
            <v>OPERAÇÕES RATEIOS</v>
          </cell>
        </row>
        <row r="5624">
          <cell r="S5624" t="str">
            <v>OPERAÇÕES RATEIOS</v>
          </cell>
        </row>
        <row r="5625">
          <cell r="S5625" t="str">
            <v>OPERAÇÕES RATEIOS</v>
          </cell>
        </row>
        <row r="5626">
          <cell r="S5626" t="str">
            <v>OPERAÇÕES RATEIOS</v>
          </cell>
        </row>
        <row r="5627">
          <cell r="S5627" t="str">
            <v>OPERAÇÕES RATEIOS</v>
          </cell>
        </row>
        <row r="5628">
          <cell r="S5628" t="str">
            <v>OPERAÇÕES RATEIOS</v>
          </cell>
        </row>
        <row r="5629">
          <cell r="S5629" t="str">
            <v>OPERAÇÕES RATEIOS</v>
          </cell>
        </row>
        <row r="5630">
          <cell r="S5630" t="str">
            <v>OPERAÇÕES RATEIOS</v>
          </cell>
        </row>
        <row r="5631">
          <cell r="S5631" t="str">
            <v>OPERAÇÕES RATEIOS</v>
          </cell>
        </row>
        <row r="5632">
          <cell r="S5632" t="str">
            <v>OPERAÇÕES RATEIOS</v>
          </cell>
        </row>
        <row r="5633">
          <cell r="S5633" t="str">
            <v>OPERAÇÕES RATEIOS</v>
          </cell>
        </row>
        <row r="5634">
          <cell r="S5634" t="str">
            <v>OPERAÇÕES RATEIOS</v>
          </cell>
        </row>
        <row r="5635">
          <cell r="S5635" t="str">
            <v>OPERAÇÕES RATEIOS</v>
          </cell>
        </row>
        <row r="5636">
          <cell r="S5636" t="str">
            <v>OPERAÇÕES RATEIOS</v>
          </cell>
        </row>
        <row r="5637">
          <cell r="S5637" t="str">
            <v>OPERAÇÕES RATEIOS</v>
          </cell>
        </row>
        <row r="5638">
          <cell r="S5638" t="str">
            <v>OPERAÇÕES RATEIOS</v>
          </cell>
        </row>
        <row r="5639">
          <cell r="S5639" t="str">
            <v>OPERAÇÕES RATEIOS</v>
          </cell>
        </row>
        <row r="5640">
          <cell r="S5640" t="str">
            <v>OPERAÇÕES RATEIOS</v>
          </cell>
        </row>
        <row r="5641">
          <cell r="S5641" t="str">
            <v>OPERAÇÕES RATEIOS</v>
          </cell>
        </row>
        <row r="5642">
          <cell r="S5642" t="str">
            <v>OPERAÇÕES RATEIOS</v>
          </cell>
        </row>
        <row r="5643">
          <cell r="S5643" t="str">
            <v>OPERAÇÕES RATEIOS</v>
          </cell>
        </row>
        <row r="5644">
          <cell r="S5644" t="str">
            <v>OPERAÇÕES RATEIOS</v>
          </cell>
        </row>
        <row r="5645">
          <cell r="S5645" t="str">
            <v>OPERAÇÕES RATEIOS</v>
          </cell>
        </row>
        <row r="5646">
          <cell r="S5646" t="str">
            <v>OPERAÇÕES RATEIOS</v>
          </cell>
        </row>
        <row r="5647">
          <cell r="S5647" t="str">
            <v>OPERAÇÕES RATEIOS</v>
          </cell>
        </row>
        <row r="5648">
          <cell r="S5648" t="str">
            <v>OPERAÇÕES RATEIOS</v>
          </cell>
        </row>
        <row r="5649">
          <cell r="S5649" t="str">
            <v>OPERAÇÕES RATEIOS</v>
          </cell>
        </row>
        <row r="5650">
          <cell r="S5650" t="str">
            <v>OPERAÇÕES RATEIOS</v>
          </cell>
        </row>
        <row r="5651">
          <cell r="S5651" t="str">
            <v>OPERAÇÕES RATEIOS</v>
          </cell>
        </row>
        <row r="5652">
          <cell r="S5652" t="str">
            <v>OPERAÇÕES RATEIOS</v>
          </cell>
        </row>
        <row r="5653">
          <cell r="S5653" t="str">
            <v>OPERAÇÕES RATEIOS</v>
          </cell>
        </row>
        <row r="5654">
          <cell r="S5654" t="str">
            <v>OPERAÇÕES RATEIOS</v>
          </cell>
        </row>
        <row r="5655">
          <cell r="S5655" t="str">
            <v>OPERAÇÕES RATEIOS</v>
          </cell>
        </row>
        <row r="5656">
          <cell r="S5656" t="str">
            <v>OPERAÇÕES RATEIOS</v>
          </cell>
        </row>
        <row r="5657">
          <cell r="S5657" t="str">
            <v>OPERAÇÕES RATEIOS</v>
          </cell>
        </row>
        <row r="5658">
          <cell r="S5658" t="str">
            <v>OPERAÇÕES RATEIOS</v>
          </cell>
        </row>
        <row r="5659">
          <cell r="S5659" t="str">
            <v>OPERAÇÕES RATEIOS</v>
          </cell>
        </row>
        <row r="5660">
          <cell r="S5660" t="str">
            <v>OPERAÇÕES RATEIOS</v>
          </cell>
        </row>
        <row r="5661">
          <cell r="S5661" t="str">
            <v>OPERAÇÕES RATEIOS</v>
          </cell>
        </row>
        <row r="5662">
          <cell r="S5662" t="str">
            <v>OPERAÇÕES RATEIOS</v>
          </cell>
        </row>
        <row r="5663">
          <cell r="S5663" t="str">
            <v>OPERAÇÕES RATEIOS</v>
          </cell>
        </row>
        <row r="5664">
          <cell r="S5664" t="str">
            <v>OPERAÇÕES RATEIOS</v>
          </cell>
        </row>
        <row r="5665">
          <cell r="S5665" t="str">
            <v>OPERAÇÕES RATEIOS</v>
          </cell>
        </row>
        <row r="5666">
          <cell r="S5666" t="str">
            <v>OPERAÇÕES RATEIOS</v>
          </cell>
        </row>
        <row r="5667">
          <cell r="S5667" t="str">
            <v>OPERAÇÕES RATEIOS</v>
          </cell>
        </row>
        <row r="5668">
          <cell r="S5668" t="str">
            <v>OPERAÇÕES RATEIOS</v>
          </cell>
        </row>
        <row r="5669">
          <cell r="S5669" t="str">
            <v>OPERAÇÕES RATEIOS</v>
          </cell>
        </row>
        <row r="5670">
          <cell r="S5670" t="str">
            <v>OPERAÇÕES RATEIOS</v>
          </cell>
        </row>
        <row r="5671">
          <cell r="S5671" t="str">
            <v>OPERAÇÕES RATEIOS</v>
          </cell>
        </row>
        <row r="5672">
          <cell r="S5672" t="str">
            <v>OPERAÇÕES RATEIOS</v>
          </cell>
        </row>
        <row r="5673">
          <cell r="S5673" t="str">
            <v>OPERAÇÕES RATEIOS</v>
          </cell>
        </row>
        <row r="5674">
          <cell r="S5674" t="str">
            <v>OPERAÇÕES RATEIOS</v>
          </cell>
        </row>
        <row r="5675">
          <cell r="S5675" t="str">
            <v>OPERAÇÕES RATEIOS</v>
          </cell>
        </row>
        <row r="5676">
          <cell r="S5676" t="str">
            <v>OPERAÇÕES RATEIOS</v>
          </cell>
        </row>
        <row r="5677">
          <cell r="S5677" t="str">
            <v>OPERAÇÕES RATEIOS</v>
          </cell>
        </row>
        <row r="5678">
          <cell r="S5678" t="str">
            <v>OPERAÇÕES RATEIOS</v>
          </cell>
        </row>
        <row r="5679">
          <cell r="S5679" t="str">
            <v>OPERAÇÕES RATEIOS</v>
          </cell>
        </row>
        <row r="5680">
          <cell r="S5680" t="str">
            <v>OPERAÇÕES RATEIOS</v>
          </cell>
        </row>
        <row r="5681">
          <cell r="S5681" t="str">
            <v>OPERAÇÕES RATEIOS</v>
          </cell>
        </row>
        <row r="5682">
          <cell r="S5682" t="str">
            <v>OPERAÇÕES RATEIOS</v>
          </cell>
        </row>
        <row r="5683">
          <cell r="S5683" t="str">
            <v>OPERAÇÕES RATEIOS</v>
          </cell>
        </row>
        <row r="5684">
          <cell r="S5684" t="str">
            <v>OPERAÇÕES RATEIOS</v>
          </cell>
        </row>
        <row r="5685">
          <cell r="S5685" t="str">
            <v>OPERAÇÕES RATEIOS</v>
          </cell>
        </row>
        <row r="5686">
          <cell r="S5686" t="str">
            <v>OPERAÇÕES RATEIOS</v>
          </cell>
        </row>
        <row r="5687">
          <cell r="S5687" t="str">
            <v>OPERAÇÕES RATEIOS</v>
          </cell>
        </row>
        <row r="5688">
          <cell r="S5688" t="str">
            <v>OPERAÇÕES RATEIOS</v>
          </cell>
        </row>
        <row r="5689">
          <cell r="S5689" t="str">
            <v>OPERAÇÕES RATEIOS</v>
          </cell>
        </row>
        <row r="5690">
          <cell r="S5690" t="str">
            <v>OPERAÇÕES RATEIOS</v>
          </cell>
        </row>
        <row r="5691">
          <cell r="S5691" t="str">
            <v>OPERAÇÕES RATEIOS</v>
          </cell>
        </row>
        <row r="5692">
          <cell r="S5692" t="str">
            <v>OPERAÇÕES RATEIOS</v>
          </cell>
        </row>
        <row r="5693">
          <cell r="S5693" t="str">
            <v>OPERAÇÕES RATEIOS</v>
          </cell>
        </row>
        <row r="5694">
          <cell r="S5694" t="str">
            <v>OPERAÇÕES RATEIOS</v>
          </cell>
        </row>
        <row r="5695">
          <cell r="S5695" t="str">
            <v>OPERAÇÕES RATEIOS</v>
          </cell>
        </row>
        <row r="5696">
          <cell r="S5696" t="str">
            <v>OPERAÇÕES RATEIOS</v>
          </cell>
        </row>
        <row r="5697">
          <cell r="S5697" t="str">
            <v>OPERAÇÕES RATEIOS</v>
          </cell>
        </row>
        <row r="5698">
          <cell r="S5698" t="str">
            <v>OPERAÇÕES RATEIOS</v>
          </cell>
        </row>
        <row r="5699">
          <cell r="S5699" t="str">
            <v>OPERAÇÕES RATEIOS</v>
          </cell>
        </row>
        <row r="5700">
          <cell r="S5700" t="str">
            <v>OPERAÇÕES RATEIOS</v>
          </cell>
        </row>
        <row r="5701">
          <cell r="S5701" t="str">
            <v>OPERAÇÕES RATEIOS</v>
          </cell>
        </row>
        <row r="5702">
          <cell r="S5702" t="str">
            <v>OPERAÇÕES RATEIOS</v>
          </cell>
        </row>
        <row r="5703">
          <cell r="S5703" t="str">
            <v>OPERAÇÕES RATEIOS</v>
          </cell>
        </row>
        <row r="5704">
          <cell r="S5704" t="str">
            <v>OPERAÇÕES RATEIOS</v>
          </cell>
        </row>
        <row r="5705">
          <cell r="S5705" t="str">
            <v>OPERAÇÕES RATEIOS</v>
          </cell>
        </row>
        <row r="5706">
          <cell r="S5706" t="str">
            <v>OPERAÇÕES RATEIOS</v>
          </cell>
        </row>
        <row r="5707">
          <cell r="S5707" t="str">
            <v>OPERAÇÕES RATEIOS</v>
          </cell>
        </row>
        <row r="5708">
          <cell r="S5708" t="str">
            <v>OPERAÇÕES RATEIOS</v>
          </cell>
        </row>
        <row r="5709">
          <cell r="S5709" t="str">
            <v>OPERAÇÕES RATEIOS</v>
          </cell>
        </row>
        <row r="5710">
          <cell r="S5710" t="str">
            <v>OPERAÇÕES RATEIOS</v>
          </cell>
        </row>
        <row r="5711">
          <cell r="S5711" t="str">
            <v>OPERAÇÕES RATEIOS</v>
          </cell>
        </row>
        <row r="5712">
          <cell r="S5712" t="str">
            <v>OPERAÇÕES RATEIOS</v>
          </cell>
        </row>
        <row r="5713">
          <cell r="S5713" t="str">
            <v>OPERAÇÕES RATEIOS</v>
          </cell>
        </row>
        <row r="5714">
          <cell r="S5714" t="str">
            <v>OPERAÇÕES RATEIOS</v>
          </cell>
        </row>
        <row r="5715">
          <cell r="S5715" t="str">
            <v>OPERAÇÕES RATEIOS</v>
          </cell>
        </row>
        <row r="5716">
          <cell r="S5716" t="str">
            <v>OPERAÇÕES RATEIOS</v>
          </cell>
        </row>
        <row r="5717">
          <cell r="S5717" t="str">
            <v>OPERAÇÕES RATEIOS</v>
          </cell>
        </row>
        <row r="5718">
          <cell r="S5718" t="str">
            <v>OPERAÇÕES RATEIOS</v>
          </cell>
        </row>
        <row r="5719">
          <cell r="S5719" t="str">
            <v>OPERAÇÕES RATEIOS</v>
          </cell>
        </row>
        <row r="5720">
          <cell r="S5720" t="str">
            <v>OPERAÇÕES RATEIOS</v>
          </cell>
        </row>
        <row r="5721">
          <cell r="S5721" t="str">
            <v>OPERAÇÕES RATEIOS</v>
          </cell>
        </row>
        <row r="5722">
          <cell r="S5722" t="str">
            <v>OPERAÇÕES RATEIOS</v>
          </cell>
        </row>
        <row r="5723">
          <cell r="S5723" t="str">
            <v>OPERAÇÕES RATEIOS</v>
          </cell>
        </row>
        <row r="5724">
          <cell r="S5724" t="str">
            <v>OPERAÇÕES RATEIOS</v>
          </cell>
        </row>
        <row r="5725">
          <cell r="S5725" t="str">
            <v>OPERAÇÕES RATEIOS</v>
          </cell>
        </row>
        <row r="5726">
          <cell r="S5726" t="str">
            <v>OPERAÇÕES RATEIOS</v>
          </cell>
        </row>
        <row r="5727">
          <cell r="S5727" t="str">
            <v>OPERAÇÕES RATEIOS</v>
          </cell>
        </row>
        <row r="5728">
          <cell r="S5728" t="str">
            <v>OPERAÇÕES RATEIOS</v>
          </cell>
        </row>
        <row r="5729">
          <cell r="S5729" t="str">
            <v>OPERAÇÕES RATEIOS</v>
          </cell>
        </row>
        <row r="5730">
          <cell r="S5730" t="str">
            <v>OPERAÇÕES RATEIOS</v>
          </cell>
        </row>
        <row r="5731">
          <cell r="S5731" t="str">
            <v>OPERAÇÕES RATEIOS</v>
          </cell>
        </row>
        <row r="5732">
          <cell r="S5732" t="str">
            <v>OPERAÇÕES RATEIOS</v>
          </cell>
        </row>
        <row r="5733">
          <cell r="S5733" t="str">
            <v>OPERAÇÕES RATEIOS</v>
          </cell>
        </row>
        <row r="5734">
          <cell r="S5734" t="str">
            <v>OPERAÇÕES RATEIOS</v>
          </cell>
        </row>
        <row r="5735">
          <cell r="S5735" t="str">
            <v>OPERAÇÕES RATEIOS</v>
          </cell>
        </row>
        <row r="5736">
          <cell r="S5736" t="str">
            <v>OPERAÇÕES RATEIOS</v>
          </cell>
        </row>
        <row r="5737">
          <cell r="S5737" t="str">
            <v>OPERAÇÕES RATEIOS</v>
          </cell>
        </row>
        <row r="5738">
          <cell r="S5738" t="str">
            <v>OPERAÇÕES RATEIOS</v>
          </cell>
        </row>
        <row r="5739">
          <cell r="S5739" t="str">
            <v>OPERAÇÕES RATEIOS</v>
          </cell>
        </row>
        <row r="5740">
          <cell r="S5740" t="str">
            <v>OPERAÇÕES RATEIOS</v>
          </cell>
        </row>
        <row r="5741">
          <cell r="S5741" t="str">
            <v>OPERAÇÕES RATEIOS</v>
          </cell>
        </row>
        <row r="5742">
          <cell r="S5742" t="str">
            <v>OPERAÇÕES RATEIOS</v>
          </cell>
        </row>
        <row r="5743">
          <cell r="S5743" t="str">
            <v>OPERAÇÕES RATEIOS</v>
          </cell>
        </row>
        <row r="5744">
          <cell r="S5744" t="str">
            <v>OPERAÇÕES RATEIOS</v>
          </cell>
        </row>
        <row r="5745">
          <cell r="S5745" t="str">
            <v>OPERAÇÕES RATEIOS</v>
          </cell>
        </row>
        <row r="5746">
          <cell r="S5746" t="str">
            <v>OPERAÇÕES RATEIOS</v>
          </cell>
        </row>
        <row r="5747">
          <cell r="S5747" t="str">
            <v>OPERAÇÕES RATEIOS</v>
          </cell>
        </row>
        <row r="5748">
          <cell r="S5748" t="str">
            <v>OPERAÇÕES RATEIOS</v>
          </cell>
        </row>
        <row r="5749">
          <cell r="S5749" t="str">
            <v>OPERAÇÕES RATEIOS</v>
          </cell>
        </row>
        <row r="5750">
          <cell r="S5750" t="str">
            <v>OPERAÇÕES RATEIOS</v>
          </cell>
        </row>
        <row r="5751">
          <cell r="S5751" t="str">
            <v>OPERAÇÕES RATEIOS</v>
          </cell>
        </row>
        <row r="5752">
          <cell r="S5752" t="str">
            <v>OPERAÇÕES RATEIOS</v>
          </cell>
        </row>
        <row r="5753">
          <cell r="S5753" t="str">
            <v>OPERAÇÕES RATEIOS</v>
          </cell>
        </row>
        <row r="5754">
          <cell r="S5754" t="str">
            <v>OPERAÇÕES RATEIOS</v>
          </cell>
        </row>
        <row r="5755">
          <cell r="S5755" t="str">
            <v>OPERAÇÕES RATEIOS</v>
          </cell>
        </row>
        <row r="5756">
          <cell r="S5756" t="str">
            <v>OPERAÇÕES RATEIOS</v>
          </cell>
        </row>
        <row r="5757">
          <cell r="S5757" t="str">
            <v>OPERAÇÕES RATEIOS</v>
          </cell>
        </row>
        <row r="5758">
          <cell r="S5758" t="str">
            <v>OPERAÇÕES RATEIOS</v>
          </cell>
        </row>
        <row r="5759">
          <cell r="S5759" t="str">
            <v>OPERAÇÕES RATEIOS</v>
          </cell>
        </row>
        <row r="5760">
          <cell r="S5760" t="str">
            <v>OPERAÇÕES RATEIOS</v>
          </cell>
        </row>
        <row r="5761">
          <cell r="S5761" t="str">
            <v>OPERAÇÕES RATEIOS</v>
          </cell>
        </row>
        <row r="5762">
          <cell r="S5762" t="str">
            <v>OPERAÇÕES RATEIOS</v>
          </cell>
        </row>
        <row r="5763">
          <cell r="S5763" t="str">
            <v>OPERAÇÕES RATEIOS</v>
          </cell>
        </row>
        <row r="5764">
          <cell r="S5764" t="str">
            <v>OPERAÇÕES RATEIOS</v>
          </cell>
        </row>
        <row r="5765">
          <cell r="S5765" t="str">
            <v>OPERAÇÕES RATEIOS</v>
          </cell>
        </row>
        <row r="5766">
          <cell r="S5766" t="str">
            <v>OPERAÇÕES RATEIOS</v>
          </cell>
        </row>
        <row r="5767">
          <cell r="S5767" t="str">
            <v>OPERAÇÕES RATEIOS</v>
          </cell>
        </row>
        <row r="5768">
          <cell r="S5768" t="str">
            <v>OPERAÇÕES RATEIOS</v>
          </cell>
        </row>
        <row r="5769">
          <cell r="S5769" t="str">
            <v>OPERAÇÕES RATEIOS</v>
          </cell>
        </row>
        <row r="5770">
          <cell r="S5770" t="str">
            <v>OPERAÇÕES RATEIOS</v>
          </cell>
        </row>
        <row r="5771">
          <cell r="S5771" t="str">
            <v>OPERAÇÕES RATEIOS</v>
          </cell>
        </row>
        <row r="5772">
          <cell r="S5772" t="str">
            <v>OPERAÇÕES RATEIOS</v>
          </cell>
        </row>
        <row r="5773">
          <cell r="S5773" t="str">
            <v>OPERAÇÕES RATEIOS</v>
          </cell>
        </row>
        <row r="5774">
          <cell r="S5774" t="str">
            <v>OPERAÇÕES RATEIOS</v>
          </cell>
        </row>
        <row r="5775">
          <cell r="S5775" t="str">
            <v>OPERAÇÕES RATEIOS</v>
          </cell>
        </row>
        <row r="5776">
          <cell r="S5776" t="str">
            <v>OPERAÇÕES RATEIOS</v>
          </cell>
        </row>
        <row r="5777">
          <cell r="S5777" t="str">
            <v>OPERAÇÕES RATEIOS</v>
          </cell>
        </row>
        <row r="5778">
          <cell r="S5778" t="str">
            <v>OPERAÇÕES RATEIOS</v>
          </cell>
        </row>
        <row r="5779">
          <cell r="S5779" t="str">
            <v>OPERAÇÕES RATEIOS</v>
          </cell>
        </row>
        <row r="5780">
          <cell r="S5780" t="str">
            <v>OPERAÇÕES RATEIOS</v>
          </cell>
        </row>
        <row r="5781">
          <cell r="S5781" t="str">
            <v>OPERAÇÕES RATEIOS</v>
          </cell>
        </row>
        <row r="5782">
          <cell r="S5782" t="str">
            <v>OPERAÇÕES RATEIOS</v>
          </cell>
        </row>
        <row r="5783">
          <cell r="S5783" t="str">
            <v>OPERAÇÕES RATEIOS</v>
          </cell>
        </row>
        <row r="5784">
          <cell r="S5784" t="str">
            <v>OPERAÇÕES RATEIOS</v>
          </cell>
        </row>
        <row r="5785">
          <cell r="S5785" t="str">
            <v>OPERAÇÕES RATEIOS</v>
          </cell>
        </row>
        <row r="5786">
          <cell r="S5786" t="str">
            <v>OPERAÇÕES RATEIOS</v>
          </cell>
        </row>
        <row r="5787">
          <cell r="S5787" t="str">
            <v>OPERAÇÕES RATEIOS</v>
          </cell>
        </row>
        <row r="5788">
          <cell r="S5788" t="str">
            <v>OPERAÇÕES RATEIOS</v>
          </cell>
        </row>
        <row r="5789">
          <cell r="S5789" t="str">
            <v>OPERAÇÕES RATEIOS</v>
          </cell>
        </row>
        <row r="5790">
          <cell r="S5790" t="str">
            <v>OPERAÇÕES RATEIOS</v>
          </cell>
        </row>
        <row r="5791">
          <cell r="S5791" t="str">
            <v>OPERAÇÕES RATEIOS</v>
          </cell>
        </row>
        <row r="5792">
          <cell r="S5792" t="str">
            <v>OPERAÇÕES RATEIOS</v>
          </cell>
        </row>
        <row r="5793">
          <cell r="S5793" t="str">
            <v>OPERAÇÕES RATEIOS</v>
          </cell>
        </row>
        <row r="5794">
          <cell r="S5794" t="str">
            <v>OPERAÇÕES RATEIOS</v>
          </cell>
        </row>
        <row r="5795">
          <cell r="S5795" t="str">
            <v>OPERAÇÕES RATEIOS</v>
          </cell>
        </row>
        <row r="5796">
          <cell r="S5796" t="str">
            <v>OPERAÇÕES RATEIOS</v>
          </cell>
        </row>
        <row r="5797">
          <cell r="S5797" t="str">
            <v>OPERAÇÕES RATEIOS</v>
          </cell>
        </row>
        <row r="5798">
          <cell r="S5798" t="str">
            <v>OPERAÇÕES RATEIOS</v>
          </cell>
        </row>
        <row r="5799">
          <cell r="S5799" t="str">
            <v>OPERAÇÕES RATEIOS</v>
          </cell>
        </row>
        <row r="5800">
          <cell r="S5800" t="str">
            <v>OPERAÇÕES RATEIOS</v>
          </cell>
        </row>
        <row r="5801">
          <cell r="S5801" t="str">
            <v>OPERAÇÕES RATEIOS</v>
          </cell>
        </row>
        <row r="5802">
          <cell r="S5802" t="str">
            <v>OPERAÇÕES RATEIOS</v>
          </cell>
        </row>
        <row r="5803">
          <cell r="S5803" t="str">
            <v>OPERAÇÕES RATEIOS</v>
          </cell>
        </row>
        <row r="5804">
          <cell r="S5804" t="str">
            <v>OPERAÇÕES RATEIOS</v>
          </cell>
        </row>
        <row r="5805">
          <cell r="S5805" t="str">
            <v>OPERAÇÕES RATEIOS</v>
          </cell>
        </row>
        <row r="5806">
          <cell r="S5806" t="str">
            <v>OPERAÇÕES RATEIOS</v>
          </cell>
        </row>
        <row r="5807">
          <cell r="S5807" t="str">
            <v>OPERAÇÕES RATEIOS</v>
          </cell>
        </row>
        <row r="5808">
          <cell r="S5808" t="str">
            <v>OPERAÇÕES RATEIOS</v>
          </cell>
        </row>
        <row r="5809">
          <cell r="S5809" t="str">
            <v>OPERAÇÕES RATEIOS</v>
          </cell>
        </row>
        <row r="5810">
          <cell r="S5810" t="str">
            <v>OPERAÇÕES RATEIOS</v>
          </cell>
        </row>
        <row r="5811">
          <cell r="S5811" t="str">
            <v>OPERAÇÕES RATEIOS</v>
          </cell>
        </row>
        <row r="5812">
          <cell r="S5812" t="str">
            <v>OPERAÇÕES RATEIOS</v>
          </cell>
        </row>
        <row r="5813">
          <cell r="S5813" t="str">
            <v>OPERAÇÕES RATEIOS</v>
          </cell>
        </row>
        <row r="5814">
          <cell r="S5814" t="str">
            <v>OPERAÇÕES RATEIOS</v>
          </cell>
        </row>
        <row r="5815">
          <cell r="S5815" t="str">
            <v>OPERAÇÕES RATEIOS</v>
          </cell>
        </row>
        <row r="5816">
          <cell r="S5816" t="str">
            <v>OPERAÇÕES RATEIOS</v>
          </cell>
        </row>
        <row r="5817">
          <cell r="S5817" t="str">
            <v>OPERAÇÕES RATEIOS</v>
          </cell>
        </row>
        <row r="5818">
          <cell r="S5818" t="str">
            <v>OPERAÇÕES RATEIOS</v>
          </cell>
        </row>
        <row r="5819">
          <cell r="S5819" t="str">
            <v>OPERAÇÕES RATEIOS</v>
          </cell>
        </row>
        <row r="5820">
          <cell r="S5820" t="str">
            <v>OPERAÇÕES RATEIOS</v>
          </cell>
        </row>
        <row r="5821">
          <cell r="S5821" t="str">
            <v>OPERAÇÕES RATEIOS</v>
          </cell>
        </row>
        <row r="5822">
          <cell r="S5822" t="str">
            <v>OPERAÇÕES RATEIOS</v>
          </cell>
        </row>
        <row r="5823">
          <cell r="S5823" t="str">
            <v>OPERAÇÕES RATEIOS</v>
          </cell>
        </row>
        <row r="5824">
          <cell r="S5824" t="str">
            <v>OPERAÇÕES RATEIOS</v>
          </cell>
        </row>
        <row r="5825">
          <cell r="S5825" t="str">
            <v>OPERAÇÕES RATEIOS</v>
          </cell>
        </row>
        <row r="5826">
          <cell r="S5826" t="str">
            <v>OPERAÇÕES RATEIOS</v>
          </cell>
        </row>
        <row r="5827">
          <cell r="S5827" t="str">
            <v>OPERAÇÕES RATEIOS</v>
          </cell>
        </row>
        <row r="5828">
          <cell r="S5828" t="str">
            <v>OPERAÇÕES RATEIOS</v>
          </cell>
        </row>
        <row r="5829">
          <cell r="S5829" t="str">
            <v>OPERAÇÕES RATEIOS</v>
          </cell>
        </row>
        <row r="5830">
          <cell r="S5830" t="str">
            <v>OPERAÇÕES RATEIOS</v>
          </cell>
        </row>
        <row r="5831">
          <cell r="S5831" t="str">
            <v>OPERAÇÕES RATEIOS</v>
          </cell>
        </row>
        <row r="5832">
          <cell r="S5832" t="str">
            <v>OPERAÇÕES RATEIOS</v>
          </cell>
        </row>
        <row r="5833">
          <cell r="S5833" t="str">
            <v>OPERAÇÕES RATEIOS</v>
          </cell>
        </row>
        <row r="5834">
          <cell r="S5834" t="str">
            <v>OPERAÇÕES RATEIOS</v>
          </cell>
        </row>
        <row r="5835">
          <cell r="S5835" t="str">
            <v>OPERAÇÕES RATEIOS</v>
          </cell>
        </row>
        <row r="5836">
          <cell r="S5836" t="str">
            <v>OPERAÇÕES RATEIOS</v>
          </cell>
        </row>
        <row r="5837">
          <cell r="S5837" t="str">
            <v>OPERAÇÕES RATEIOS</v>
          </cell>
        </row>
        <row r="5838">
          <cell r="S5838" t="str">
            <v>OPERAÇÕES RATEIOS</v>
          </cell>
        </row>
        <row r="5839">
          <cell r="S5839" t="str">
            <v>OPERAÇÕES RATEIOS</v>
          </cell>
        </row>
        <row r="5840">
          <cell r="S5840" t="str">
            <v>OPERAÇÕES RATEIOS</v>
          </cell>
        </row>
        <row r="5841">
          <cell r="S5841" t="str">
            <v>OPERAÇÕES RATEIOS</v>
          </cell>
        </row>
        <row r="5842">
          <cell r="S5842" t="str">
            <v>OPERAÇÕES RATEIOS</v>
          </cell>
        </row>
        <row r="5843">
          <cell r="S5843" t="str">
            <v>OPERAÇÕES RATEIOS</v>
          </cell>
        </row>
        <row r="5844">
          <cell r="S5844" t="str">
            <v>OPERAÇÕES RATEIOS</v>
          </cell>
        </row>
        <row r="5845">
          <cell r="S5845" t="str">
            <v>OPERAÇÕES RATEIOS</v>
          </cell>
        </row>
        <row r="5846">
          <cell r="S5846" t="str">
            <v>OPERAÇÕES RATEIOS</v>
          </cell>
        </row>
        <row r="5847">
          <cell r="S5847" t="str">
            <v>OPERAÇÕES RATEIOS</v>
          </cell>
        </row>
        <row r="5848">
          <cell r="S5848" t="str">
            <v>OPERAÇÕES RATEIOS</v>
          </cell>
        </row>
        <row r="5849">
          <cell r="S5849" t="str">
            <v>OPERAÇÕES RATEIOS</v>
          </cell>
        </row>
        <row r="5850">
          <cell r="S5850" t="str">
            <v>OPERAÇÕES RATEIOS</v>
          </cell>
        </row>
        <row r="5851">
          <cell r="S5851" t="str">
            <v>OPERAÇÕES RATEIOS</v>
          </cell>
        </row>
        <row r="5852">
          <cell r="S5852" t="str">
            <v>OPERAÇÕES RATEIOS</v>
          </cell>
        </row>
        <row r="5853">
          <cell r="S5853" t="str">
            <v>OPERAÇÕES RATEIOS</v>
          </cell>
        </row>
        <row r="5854">
          <cell r="S5854" t="str">
            <v>OPERAÇÕES RATEIOS</v>
          </cell>
        </row>
        <row r="5855">
          <cell r="S5855" t="str">
            <v>OPERAÇÕES RATEIOS</v>
          </cell>
        </row>
        <row r="5856">
          <cell r="S5856" t="str">
            <v>OPERAÇÕES RATEIOS</v>
          </cell>
        </row>
        <row r="5857">
          <cell r="S5857" t="str">
            <v>OPERAÇÕES RATEIOS</v>
          </cell>
        </row>
        <row r="5858">
          <cell r="S5858" t="str">
            <v>OPERAÇÕES RATEIOS</v>
          </cell>
        </row>
        <row r="5859">
          <cell r="S5859" t="str">
            <v>OPERAÇÕES RATEIOS</v>
          </cell>
        </row>
        <row r="5860">
          <cell r="S5860" t="str">
            <v>OPERAÇÕES RATEIOS</v>
          </cell>
        </row>
        <row r="5861">
          <cell r="S5861" t="str">
            <v>OPERAÇÕES RATEIOS</v>
          </cell>
        </row>
        <row r="5862">
          <cell r="S5862" t="str">
            <v>OPERAÇÕES RATEIOS</v>
          </cell>
        </row>
        <row r="5863">
          <cell r="S5863" t="str">
            <v>OPERAÇÕES RATEIOS</v>
          </cell>
        </row>
        <row r="5864">
          <cell r="S5864" t="str">
            <v>OPERAÇÕES RATEIOS</v>
          </cell>
        </row>
        <row r="5865">
          <cell r="S5865" t="str">
            <v>OPERAÇÕES RATEIOS</v>
          </cell>
        </row>
        <row r="5866">
          <cell r="S5866" t="str">
            <v>OPERAÇÕES RATEIOS</v>
          </cell>
        </row>
        <row r="5867">
          <cell r="S5867" t="str">
            <v>OPERAÇÕES RATEIOS</v>
          </cell>
        </row>
        <row r="5868">
          <cell r="S5868" t="str">
            <v>OPERAÇÕES RATEIOS</v>
          </cell>
        </row>
        <row r="5869">
          <cell r="S5869" t="str">
            <v>OPERAÇÕES RATEIOS</v>
          </cell>
        </row>
        <row r="5870">
          <cell r="S5870" t="str">
            <v>OPERAÇÕES RATEIOS</v>
          </cell>
        </row>
        <row r="5871">
          <cell r="S5871" t="str">
            <v>OPERAÇÕES RATEIOS</v>
          </cell>
        </row>
        <row r="5872">
          <cell r="S5872" t="str">
            <v>OPERAÇÕES RATEIOS</v>
          </cell>
        </row>
        <row r="5873">
          <cell r="S5873" t="str">
            <v>OPERAÇÕES RATEIOS</v>
          </cell>
        </row>
        <row r="5874">
          <cell r="S5874" t="str">
            <v>OPERAÇÕES RATEIOS</v>
          </cell>
        </row>
        <row r="5875">
          <cell r="S5875" t="str">
            <v>OPERAÇÕES RATEIOS</v>
          </cell>
        </row>
        <row r="5876">
          <cell r="S5876" t="str">
            <v>OPERAÇÕES RATEIOS</v>
          </cell>
        </row>
        <row r="5877">
          <cell r="S5877" t="str">
            <v>OPERAÇÕES RATEIOS</v>
          </cell>
        </row>
        <row r="5878">
          <cell r="S5878" t="str">
            <v>OPERAÇÕES RATEIOS</v>
          </cell>
        </row>
        <row r="5879">
          <cell r="S5879" t="str">
            <v>OPERAÇÕES RATEIOS</v>
          </cell>
        </row>
        <row r="5880">
          <cell r="S5880" t="str">
            <v>OPERAÇÕES RATEIOS</v>
          </cell>
        </row>
        <row r="5881">
          <cell r="S5881" t="str">
            <v>OPERAÇÕES RATEIOS</v>
          </cell>
        </row>
        <row r="5882">
          <cell r="S5882" t="str">
            <v>OPERAÇÕES RATEIOS</v>
          </cell>
        </row>
        <row r="5883">
          <cell r="S5883" t="str">
            <v>OPERAÇÕES RATEIOS</v>
          </cell>
        </row>
        <row r="5884">
          <cell r="S5884" t="str">
            <v>OPERAÇÕES RATEIOS</v>
          </cell>
        </row>
        <row r="5885">
          <cell r="S5885" t="str">
            <v>OPERAÇÕES RATEIOS</v>
          </cell>
        </row>
        <row r="5886">
          <cell r="S5886" t="str">
            <v>OPERAÇÕES RATEIOS</v>
          </cell>
        </row>
        <row r="5887">
          <cell r="S5887" t="str">
            <v>OPERAÇÕES RATEIOS</v>
          </cell>
        </row>
        <row r="5888">
          <cell r="S5888" t="str">
            <v>OPERAÇÕES RATEIOS</v>
          </cell>
        </row>
        <row r="5889">
          <cell r="S5889" t="str">
            <v>OPERAÇÕES RATEIOS</v>
          </cell>
        </row>
        <row r="5890">
          <cell r="S5890" t="str">
            <v>OPERAÇÕES RATEIOS</v>
          </cell>
        </row>
        <row r="5891">
          <cell r="S5891" t="str">
            <v>OPERAÇÕES RATEIOS</v>
          </cell>
        </row>
        <row r="5892">
          <cell r="S5892" t="str">
            <v>OPERAÇÕES RATEIOS</v>
          </cell>
        </row>
        <row r="5893">
          <cell r="S5893" t="str">
            <v>OPERAÇÕES RATEIOS</v>
          </cell>
        </row>
        <row r="5894">
          <cell r="S5894" t="str">
            <v>OPERAÇÕES RATEIOS</v>
          </cell>
        </row>
        <row r="5895">
          <cell r="S5895" t="str">
            <v>OPERAÇÕES RATEIOS</v>
          </cell>
        </row>
        <row r="5896">
          <cell r="S5896" t="str">
            <v>OPERAÇÕES RATEIOS</v>
          </cell>
        </row>
        <row r="5897">
          <cell r="S5897" t="str">
            <v>OPERAÇÕES RATEIOS</v>
          </cell>
        </row>
        <row r="5898">
          <cell r="S5898" t="str">
            <v>OPERAÇÕES RATEIOS</v>
          </cell>
        </row>
        <row r="5899">
          <cell r="S5899" t="str">
            <v>OPERAÇÕES RATEIOS</v>
          </cell>
        </row>
        <row r="5900">
          <cell r="S5900" t="str">
            <v>OPERAÇÕES RATEIOS</v>
          </cell>
        </row>
        <row r="5901">
          <cell r="S5901" t="str">
            <v>OPERAÇÕES RATEIOS</v>
          </cell>
        </row>
        <row r="5902">
          <cell r="S5902" t="str">
            <v>OPERAÇÕES RATEIOS</v>
          </cell>
        </row>
        <row r="5903">
          <cell r="S5903" t="str">
            <v>OPERAÇÕES RATEIOS</v>
          </cell>
        </row>
        <row r="5904">
          <cell r="S5904" t="str">
            <v>OPERAÇÕES RATEIOS</v>
          </cell>
        </row>
        <row r="5905">
          <cell r="S5905" t="str">
            <v>OPERAÇÕES RATEIOS</v>
          </cell>
        </row>
        <row r="5906">
          <cell r="S5906" t="str">
            <v>OPERAÇÕES RATEIOS</v>
          </cell>
        </row>
        <row r="5907">
          <cell r="S5907" t="str">
            <v>OPERAÇÕES RATEIOS</v>
          </cell>
        </row>
        <row r="5908">
          <cell r="S5908" t="str">
            <v>OPERAÇÕES RATEIOS</v>
          </cell>
        </row>
        <row r="5909">
          <cell r="S5909" t="str">
            <v>OPERAÇÕES RATEIOS</v>
          </cell>
        </row>
        <row r="5910">
          <cell r="S5910" t="str">
            <v>OPERAÇÕES RATEIOS</v>
          </cell>
        </row>
        <row r="5911">
          <cell r="S5911" t="str">
            <v>OPERAÇÕES RATEIOS</v>
          </cell>
        </row>
        <row r="5912">
          <cell r="S5912" t="str">
            <v>OPERAÇÕES RATEIOS</v>
          </cell>
        </row>
        <row r="5913">
          <cell r="S5913" t="str">
            <v>OPERAÇÕES RATEIOS</v>
          </cell>
        </row>
        <row r="5914">
          <cell r="S5914" t="str">
            <v>OPERAÇÕES RATEIOS</v>
          </cell>
        </row>
        <row r="5915">
          <cell r="S5915" t="str">
            <v>OPERAÇÕES RATEIOS</v>
          </cell>
        </row>
        <row r="5916">
          <cell r="S5916" t="str">
            <v>OPERAÇÕES RATEIOS</v>
          </cell>
        </row>
        <row r="5917">
          <cell r="S5917" t="str">
            <v>OPERAÇÕES RATEIOS</v>
          </cell>
        </row>
        <row r="5918">
          <cell r="S5918" t="str">
            <v>OPERAÇÕES RATEIOS</v>
          </cell>
        </row>
        <row r="5919">
          <cell r="S5919" t="str">
            <v>OPERAÇÕES RATEIOS</v>
          </cell>
        </row>
        <row r="5920">
          <cell r="S5920" t="str">
            <v>OPERAÇÕES RATEIOS</v>
          </cell>
        </row>
        <row r="5921">
          <cell r="S5921" t="str">
            <v>OPERAÇÕES RATEIOS</v>
          </cell>
        </row>
        <row r="5922">
          <cell r="S5922" t="str">
            <v>OPERAÇÕES RATEIOS</v>
          </cell>
        </row>
        <row r="5923">
          <cell r="S5923" t="str">
            <v>OPERAÇÕES RATEIOS</v>
          </cell>
        </row>
        <row r="5924">
          <cell r="S5924" t="str">
            <v>OPERAÇÕES RATEIOS</v>
          </cell>
        </row>
        <row r="5925">
          <cell r="S5925" t="str">
            <v>OPERAÇÕES RATEIOS</v>
          </cell>
        </row>
        <row r="5926">
          <cell r="S5926" t="str">
            <v>OPERAÇÕES RATEIOS</v>
          </cell>
        </row>
        <row r="5927">
          <cell r="S5927" t="str">
            <v>OPERAÇÕES RATEIOS</v>
          </cell>
        </row>
        <row r="5928">
          <cell r="S5928" t="str">
            <v>OPERAÇÕES RATEIOS</v>
          </cell>
        </row>
        <row r="5929">
          <cell r="S5929" t="str">
            <v>OPERAÇÕES RATEIOS</v>
          </cell>
        </row>
        <row r="5930">
          <cell r="S5930" t="str">
            <v>OPERAÇÕES RATEIOS</v>
          </cell>
        </row>
        <row r="5931">
          <cell r="S5931" t="str">
            <v>OPERAÇÕES RATEIOS</v>
          </cell>
        </row>
        <row r="5932">
          <cell r="S5932" t="str">
            <v>OPERAÇÕES RATEIOS</v>
          </cell>
        </row>
        <row r="5933">
          <cell r="S5933" t="str">
            <v>OPERAÇÕES RATEIOS</v>
          </cell>
        </row>
        <row r="5934">
          <cell r="S5934" t="str">
            <v>OPERAÇÕES RATEIOS</v>
          </cell>
        </row>
        <row r="5935">
          <cell r="S5935" t="str">
            <v>OPERAÇÕES RATEIOS</v>
          </cell>
        </row>
        <row r="5936">
          <cell r="S5936" t="str">
            <v>OPERAÇÕES RATEIOS</v>
          </cell>
        </row>
        <row r="5937">
          <cell r="S5937" t="str">
            <v>OPERAÇÕES RATEIOS</v>
          </cell>
        </row>
        <row r="5938">
          <cell r="S5938" t="str">
            <v>OPERAÇÕES RATEIOS</v>
          </cell>
        </row>
        <row r="5939">
          <cell r="S5939" t="str">
            <v>OPERAÇÕES RATEIOS</v>
          </cell>
        </row>
        <row r="5940">
          <cell r="S5940" t="str">
            <v>OPERAÇÕES RATEIOS</v>
          </cell>
        </row>
        <row r="5941">
          <cell r="S5941" t="str">
            <v>OPERAÇÕES RATEIOS</v>
          </cell>
        </row>
        <row r="5942">
          <cell r="S5942" t="str">
            <v>OPERAÇÕES RATEIOS</v>
          </cell>
        </row>
        <row r="5943">
          <cell r="S5943" t="str">
            <v>OPERAÇÕES RATEIOS</v>
          </cell>
        </row>
        <row r="5944">
          <cell r="S5944" t="str">
            <v>OPERAÇÕES RATEIOS</v>
          </cell>
        </row>
        <row r="5945">
          <cell r="S5945" t="str">
            <v>OPERAÇÕES RATEIOS</v>
          </cell>
        </row>
        <row r="5946">
          <cell r="S5946" t="str">
            <v>OPERAÇÕES RATEIOS</v>
          </cell>
        </row>
        <row r="5947">
          <cell r="S5947" t="str">
            <v>OPERAÇÕES RATEIOS</v>
          </cell>
        </row>
        <row r="5948">
          <cell r="S5948" t="str">
            <v>OPERAÇÕES RATEIOS</v>
          </cell>
        </row>
        <row r="5949">
          <cell r="S5949" t="str">
            <v>OPERAÇÕES RATEIOS</v>
          </cell>
        </row>
        <row r="5950">
          <cell r="S5950" t="str">
            <v>OPERAÇÕES RATEIOS</v>
          </cell>
        </row>
        <row r="5951">
          <cell r="S5951" t="str">
            <v>OPERAÇÕES RATEIOS</v>
          </cell>
        </row>
        <row r="5952">
          <cell r="S5952" t="str">
            <v>OPERAÇÕES RATEIOS</v>
          </cell>
        </row>
        <row r="5953">
          <cell r="S5953" t="str">
            <v>OPERAÇÕES RATEIOS</v>
          </cell>
        </row>
        <row r="5954">
          <cell r="S5954" t="str">
            <v>OPERAÇÕES RATEIOS</v>
          </cell>
        </row>
        <row r="5955">
          <cell r="S5955" t="str">
            <v>OPERAÇÕES RATEIOS</v>
          </cell>
        </row>
        <row r="5956">
          <cell r="S5956" t="str">
            <v>OPERAÇÕES RATEIOS</v>
          </cell>
        </row>
        <row r="5957">
          <cell r="S5957" t="str">
            <v>OPERAÇÕES RATEIOS</v>
          </cell>
        </row>
        <row r="5958">
          <cell r="S5958" t="str">
            <v>OPERAÇÕES RATEIOS</v>
          </cell>
        </row>
        <row r="5959">
          <cell r="S5959" t="str">
            <v>OPERAÇÕES RATEIOS</v>
          </cell>
        </row>
        <row r="5960">
          <cell r="S5960" t="str">
            <v>OPERAÇÕES RATEIOS</v>
          </cell>
        </row>
        <row r="5961">
          <cell r="S5961" t="str">
            <v>OPERAÇÕES RATEIOS</v>
          </cell>
        </row>
        <row r="5962">
          <cell r="S5962" t="str">
            <v>OPERAÇÕES RATEIOS</v>
          </cell>
        </row>
        <row r="5963">
          <cell r="S5963" t="str">
            <v>OPERAÇÕES RATEIOS</v>
          </cell>
        </row>
        <row r="5964">
          <cell r="S5964" t="str">
            <v>OPERAÇÕES RATEIOS</v>
          </cell>
        </row>
        <row r="5965">
          <cell r="S5965" t="str">
            <v>OPERAÇÕES RATEIOS</v>
          </cell>
        </row>
        <row r="5966">
          <cell r="S5966" t="str">
            <v>OPERAÇÕES RATEIOS</v>
          </cell>
        </row>
        <row r="5967">
          <cell r="S5967" t="str">
            <v>OPERAÇÕES RATEIOS</v>
          </cell>
        </row>
        <row r="5968">
          <cell r="S5968" t="str">
            <v>OPERAÇÕES RATEIOS</v>
          </cell>
        </row>
        <row r="5969">
          <cell r="S5969" t="str">
            <v>OPERAÇÕES RATEIOS</v>
          </cell>
        </row>
        <row r="5970">
          <cell r="S5970" t="str">
            <v>OPERAÇÕES RATEIOS</v>
          </cell>
        </row>
        <row r="5971">
          <cell r="S5971" t="str">
            <v>OPERAÇÕES RATEIOS</v>
          </cell>
        </row>
        <row r="5972">
          <cell r="S5972" t="str">
            <v>OPERAÇÕES RATEIOS</v>
          </cell>
        </row>
        <row r="5973">
          <cell r="S5973" t="str">
            <v>OPERAÇÕES RATEIOS</v>
          </cell>
        </row>
        <row r="5974">
          <cell r="S5974" t="str">
            <v>OPERAÇÕES RATEIOS</v>
          </cell>
        </row>
        <row r="5975">
          <cell r="S5975" t="str">
            <v>OPERAÇÕES RATEIOS</v>
          </cell>
        </row>
        <row r="5976">
          <cell r="S5976" t="str">
            <v>OPERAÇÕES RATEIOS</v>
          </cell>
        </row>
        <row r="5977">
          <cell r="S5977" t="str">
            <v>OPERAÇÕES RATEIOS</v>
          </cell>
        </row>
        <row r="5978">
          <cell r="S5978" t="str">
            <v>OPERAÇÕES RATEIOS</v>
          </cell>
        </row>
        <row r="5979">
          <cell r="S5979" t="str">
            <v>OPERAÇÕES RATEIOS</v>
          </cell>
        </row>
        <row r="5980">
          <cell r="S5980" t="str">
            <v>OPERAÇÕES RATEIOS</v>
          </cell>
        </row>
        <row r="5981">
          <cell r="S5981" t="str">
            <v>OPERAÇÕES RATEIOS</v>
          </cell>
        </row>
        <row r="5982">
          <cell r="S5982" t="str">
            <v>OPERAÇÕES RATEIOS</v>
          </cell>
        </row>
        <row r="5983">
          <cell r="S5983" t="str">
            <v>OPERAÇÕES RATEIOS</v>
          </cell>
        </row>
        <row r="5984">
          <cell r="S5984" t="str">
            <v>OPERAÇÕES RATEIOS</v>
          </cell>
        </row>
        <row r="5985">
          <cell r="S5985" t="str">
            <v>OPERAÇÕES RATEIOS</v>
          </cell>
        </row>
        <row r="5986">
          <cell r="S5986" t="str">
            <v>OPERAÇÕES RATEIOS</v>
          </cell>
        </row>
        <row r="5987">
          <cell r="S5987" t="str">
            <v>OPERAÇÕES RATEIOS</v>
          </cell>
        </row>
        <row r="5988">
          <cell r="S5988" t="str">
            <v>OPERAÇÕES RATEIOS</v>
          </cell>
        </row>
        <row r="5989">
          <cell r="S5989" t="str">
            <v>OPERAÇÕES RATEIOS</v>
          </cell>
        </row>
        <row r="5990">
          <cell r="S5990" t="str">
            <v>OPERAÇÕES RATEIOS</v>
          </cell>
        </row>
        <row r="5991">
          <cell r="S5991" t="str">
            <v>OPERAÇÕES RATEIOS</v>
          </cell>
        </row>
        <row r="5992">
          <cell r="S5992" t="str">
            <v>OPERAÇÕES RATEIOS</v>
          </cell>
        </row>
        <row r="5993">
          <cell r="S5993" t="str">
            <v>OPERAÇÕES RATEIOS</v>
          </cell>
        </row>
        <row r="5994">
          <cell r="S5994" t="str">
            <v>OPERAÇÕES RATEIOS</v>
          </cell>
        </row>
        <row r="5995">
          <cell r="S5995" t="str">
            <v>OPERAÇÕES RATEIOS</v>
          </cell>
        </row>
        <row r="5996">
          <cell r="S5996" t="str">
            <v>OPERAÇÕES RATEIOS</v>
          </cell>
        </row>
        <row r="5997">
          <cell r="S5997" t="str">
            <v>OPERAÇÕES RATEIOS</v>
          </cell>
        </row>
        <row r="5998">
          <cell r="S5998" t="str">
            <v>OPERAÇÕES RATEIOS</v>
          </cell>
        </row>
        <row r="5999">
          <cell r="S5999" t="str">
            <v>OPERAÇÕES RATEIOS</v>
          </cell>
        </row>
        <row r="6000">
          <cell r="S6000" t="str">
            <v>OPERAÇÕES RATEIOS</v>
          </cell>
        </row>
        <row r="6001">
          <cell r="S6001" t="str">
            <v>OPERAÇÕES RATEIOS</v>
          </cell>
        </row>
        <row r="6002">
          <cell r="S6002" t="str">
            <v>OPERAÇÕES RATEIOS</v>
          </cell>
        </row>
        <row r="6003">
          <cell r="S6003" t="str">
            <v>OPERAÇÕES RATEIOS</v>
          </cell>
        </row>
        <row r="6004">
          <cell r="S6004" t="str">
            <v>OPERAÇÕES RATEIOS</v>
          </cell>
        </row>
        <row r="6005">
          <cell r="S6005" t="str">
            <v>OPERAÇÕES RATEIOS</v>
          </cell>
        </row>
        <row r="6006">
          <cell r="S6006" t="str">
            <v>OPERAÇÕES RATEIOS</v>
          </cell>
        </row>
        <row r="6007">
          <cell r="S6007" t="str">
            <v>OPERAÇÕES RATEIOS</v>
          </cell>
        </row>
        <row r="6008">
          <cell r="S6008" t="str">
            <v>OPERAÇÕES RATEIOS</v>
          </cell>
        </row>
        <row r="6009">
          <cell r="S6009" t="str">
            <v>OPERAÇÕES RATEIOS</v>
          </cell>
        </row>
        <row r="6010">
          <cell r="S6010" t="str">
            <v>OPERAÇÕES RATEIOS</v>
          </cell>
        </row>
        <row r="6011">
          <cell r="S6011" t="str">
            <v>OPERAÇÕES RATEIOS</v>
          </cell>
        </row>
        <row r="6012">
          <cell r="S6012" t="str">
            <v>OPERAÇÕES RATEIOS</v>
          </cell>
        </row>
        <row r="6013">
          <cell r="S6013" t="str">
            <v>OPERAÇÕES RATEIOS</v>
          </cell>
        </row>
        <row r="6014">
          <cell r="S6014" t="str">
            <v>OPERAÇÕES RATEIOS</v>
          </cell>
        </row>
        <row r="6015">
          <cell r="S6015" t="str">
            <v>OPERAÇÕES RATEIOS</v>
          </cell>
        </row>
        <row r="6016">
          <cell r="S6016" t="str">
            <v>OPERAÇÕES RATEIOS</v>
          </cell>
        </row>
        <row r="6017">
          <cell r="S6017" t="str">
            <v>OPERAÇÕES RATEIOS</v>
          </cell>
        </row>
        <row r="6018">
          <cell r="S6018" t="str">
            <v>OPERAÇÕES RATEIOS</v>
          </cell>
        </row>
        <row r="6019">
          <cell r="S6019" t="str">
            <v>OPERAÇÕES RATEIOS</v>
          </cell>
        </row>
        <row r="6020">
          <cell r="S6020" t="str">
            <v>OPERAÇÕES RATEIOS</v>
          </cell>
        </row>
        <row r="6021">
          <cell r="S6021" t="str">
            <v>OPERAÇÕES RATEIOS</v>
          </cell>
        </row>
        <row r="6022">
          <cell r="S6022" t="str">
            <v>OPERAÇÕES RATEIOS</v>
          </cell>
        </row>
        <row r="6023">
          <cell r="S6023" t="str">
            <v>OPERAÇÕES RATEIOS</v>
          </cell>
        </row>
        <row r="6024">
          <cell r="S6024" t="str">
            <v>OPERAÇÕES RATEIOS</v>
          </cell>
        </row>
        <row r="6025">
          <cell r="S6025" t="str">
            <v>OPERAÇÕES RATEIOS</v>
          </cell>
        </row>
        <row r="6026">
          <cell r="S6026" t="str">
            <v>OPERAÇÕES RATEIOS</v>
          </cell>
        </row>
        <row r="6027">
          <cell r="S6027" t="str">
            <v>OPERAÇÕES RATEIOS</v>
          </cell>
        </row>
        <row r="6028">
          <cell r="S6028" t="str">
            <v>OPERAÇÕES RATEIOS</v>
          </cell>
        </row>
        <row r="6029">
          <cell r="S6029" t="str">
            <v>OPERAÇÕES RATEIOS</v>
          </cell>
        </row>
        <row r="6030">
          <cell r="S6030" t="str">
            <v>OPERAÇÕES RATEIOS</v>
          </cell>
        </row>
        <row r="6031">
          <cell r="S6031" t="str">
            <v>OPERAÇÕES RATEIOS</v>
          </cell>
        </row>
        <row r="6032">
          <cell r="S6032" t="str">
            <v>OPERAÇÕES RATEIOS</v>
          </cell>
        </row>
        <row r="6033">
          <cell r="S6033" t="str">
            <v>OPERAÇÕES RATEIOS</v>
          </cell>
        </row>
        <row r="6034">
          <cell r="S6034" t="str">
            <v>OPERAÇÕES RATEIOS</v>
          </cell>
        </row>
        <row r="6035">
          <cell r="S6035" t="str">
            <v>OPERAÇÕES RATEIOS</v>
          </cell>
        </row>
        <row r="6036">
          <cell r="S6036" t="str">
            <v>OPERAÇÕES RATEIOS</v>
          </cell>
        </row>
        <row r="6037">
          <cell r="S6037" t="str">
            <v>OPERAÇÕES RATEIOS</v>
          </cell>
        </row>
        <row r="6038">
          <cell r="S6038" t="str">
            <v>OPERAÇÕES RATEIOS</v>
          </cell>
        </row>
        <row r="6039">
          <cell r="S6039" t="str">
            <v>OPERAÇÕES RATEIOS</v>
          </cell>
        </row>
        <row r="6040">
          <cell r="S6040" t="str">
            <v>OPERAÇÕES RATEIOS</v>
          </cell>
        </row>
        <row r="6041">
          <cell r="S6041" t="str">
            <v>OPERAÇÕES RATEIOS</v>
          </cell>
        </row>
        <row r="6042">
          <cell r="S6042" t="str">
            <v>OPERAÇÕES RATEIOS</v>
          </cell>
        </row>
        <row r="6043">
          <cell r="S6043" t="str">
            <v>OPERAÇÕES RATEIOS</v>
          </cell>
        </row>
        <row r="6044">
          <cell r="S6044" t="str">
            <v>OPERAÇÕES RATEIOS</v>
          </cell>
        </row>
        <row r="6045">
          <cell r="S6045" t="str">
            <v>OPERAÇÕES RATEIOS</v>
          </cell>
        </row>
        <row r="6046">
          <cell r="S6046" t="str">
            <v>OPERAÇÕES RATEIOS</v>
          </cell>
        </row>
        <row r="6047">
          <cell r="S6047" t="str">
            <v>OPERAÇÕES RATEIOS</v>
          </cell>
        </row>
        <row r="6048">
          <cell r="S6048" t="str">
            <v>OPERAÇÕES RATEIOS</v>
          </cell>
        </row>
        <row r="6049">
          <cell r="S6049" t="str">
            <v>OPERAÇÕES RATEIOS</v>
          </cell>
        </row>
        <row r="6050">
          <cell r="S6050" t="str">
            <v>OPERAÇÕES RATEIOS</v>
          </cell>
        </row>
        <row r="6051">
          <cell r="S6051" t="str">
            <v>OPERAÇÕES RATEIOS</v>
          </cell>
        </row>
        <row r="6052">
          <cell r="S6052" t="str">
            <v>OPERAÇÕES RATEIOS</v>
          </cell>
        </row>
        <row r="6053">
          <cell r="S6053" t="str">
            <v>OPERAÇÕES RATEIOS</v>
          </cell>
        </row>
        <row r="6054">
          <cell r="S6054" t="str">
            <v>OPERAÇÕES RATEIOS</v>
          </cell>
        </row>
        <row r="6055">
          <cell r="S6055" t="str">
            <v>OPERAÇÕES RATEIOS</v>
          </cell>
        </row>
        <row r="6056">
          <cell r="S6056" t="str">
            <v>OPERAÇÕES RATEIOS</v>
          </cell>
        </row>
        <row r="6057">
          <cell r="S6057" t="str">
            <v>OPERAÇÕES RATEIOS</v>
          </cell>
        </row>
        <row r="6058">
          <cell r="S6058" t="str">
            <v>OPERAÇÕES RATEIOS</v>
          </cell>
        </row>
        <row r="6059">
          <cell r="S6059" t="str">
            <v>OPERAÇÕES RATEIOS</v>
          </cell>
        </row>
        <row r="6060">
          <cell r="S6060" t="str">
            <v>OPERAÇÕES RATEIOS</v>
          </cell>
        </row>
        <row r="6061">
          <cell r="S6061" t="str">
            <v>OPERAÇÕES RATEIOS</v>
          </cell>
        </row>
        <row r="6062">
          <cell r="S6062" t="str">
            <v>OPERAÇÕES RATEIOS</v>
          </cell>
        </row>
        <row r="6063">
          <cell r="S6063" t="str">
            <v>OPERAÇÕES RATEIOS</v>
          </cell>
        </row>
        <row r="6064">
          <cell r="S6064" t="str">
            <v>OPERAÇÕES RATEIOS</v>
          </cell>
        </row>
        <row r="6065">
          <cell r="S6065" t="str">
            <v>OPERAÇÕES RATEIOS</v>
          </cell>
        </row>
        <row r="6066">
          <cell r="S6066" t="str">
            <v>OPERAÇÕES RATEIOS</v>
          </cell>
        </row>
        <row r="6067">
          <cell r="S6067" t="str">
            <v>OPERAÇÕES RATEIOS</v>
          </cell>
        </row>
        <row r="6068">
          <cell r="S6068" t="str">
            <v>OPERAÇÕES RATEIOS</v>
          </cell>
        </row>
        <row r="6069">
          <cell r="S6069" t="str">
            <v>OPERAÇÕES RATEIOS</v>
          </cell>
        </row>
        <row r="6070">
          <cell r="S6070" t="str">
            <v>OPERAÇÕES RATEIOS</v>
          </cell>
        </row>
        <row r="6071">
          <cell r="S6071" t="str">
            <v>OPERAÇÕES RATEIOS</v>
          </cell>
        </row>
        <row r="6072">
          <cell r="S6072" t="str">
            <v>OPERAÇÕES RATEIOS</v>
          </cell>
        </row>
        <row r="6073">
          <cell r="S6073" t="str">
            <v>OPERAÇÕES RATEIOS</v>
          </cell>
        </row>
        <row r="6074">
          <cell r="S6074" t="str">
            <v>OPERAÇÕES RATEIOS</v>
          </cell>
        </row>
        <row r="6075">
          <cell r="S6075" t="str">
            <v>OPERAÇÕES RATEIOS</v>
          </cell>
        </row>
        <row r="6076">
          <cell r="S6076" t="str">
            <v>OPERAÇÕES RATEIOS</v>
          </cell>
        </row>
        <row r="6077">
          <cell r="S6077" t="str">
            <v>OPERAÇÕES RATEIOS</v>
          </cell>
        </row>
        <row r="6078">
          <cell r="S6078" t="str">
            <v>OPERAÇÕES RATEIOS</v>
          </cell>
        </row>
        <row r="6079">
          <cell r="S6079" t="str">
            <v>OPERAÇÕES RATEIOS</v>
          </cell>
        </row>
        <row r="6080">
          <cell r="S6080" t="str">
            <v>OPERAÇÕES RATEIOS</v>
          </cell>
        </row>
        <row r="6081">
          <cell r="S6081" t="str">
            <v>OPERAÇÕES RATEIOS</v>
          </cell>
        </row>
        <row r="6082">
          <cell r="S6082" t="str">
            <v>OPERAÇÕES RATEIOS</v>
          </cell>
        </row>
        <row r="6083">
          <cell r="S6083" t="str">
            <v>OPERAÇÕES RATEIOS</v>
          </cell>
        </row>
        <row r="6084">
          <cell r="S6084" t="str">
            <v>OPERAÇÕES RATEIOS</v>
          </cell>
        </row>
        <row r="6085">
          <cell r="S6085" t="str">
            <v>OPERAÇÕES RATEIOS</v>
          </cell>
        </row>
        <row r="6086">
          <cell r="S6086" t="str">
            <v>OPERAÇÕES RATEIOS</v>
          </cell>
        </row>
        <row r="6087">
          <cell r="S6087" t="str">
            <v>OPERAÇÕES RATEIOS</v>
          </cell>
        </row>
        <row r="6088">
          <cell r="S6088" t="str">
            <v>OPERAÇÕES RATEIOS</v>
          </cell>
        </row>
        <row r="6089">
          <cell r="S6089" t="str">
            <v>OPERAÇÕES RATEIOS</v>
          </cell>
        </row>
        <row r="6090">
          <cell r="S6090" t="str">
            <v>OPERAÇÕES RATEIOS</v>
          </cell>
        </row>
        <row r="6091">
          <cell r="S6091" t="str">
            <v>OPERAÇÕES RATEIOS</v>
          </cell>
        </row>
        <row r="6092">
          <cell r="S6092" t="str">
            <v>OPERAÇÕES RATEIOS</v>
          </cell>
        </row>
        <row r="6093">
          <cell r="S6093" t="str">
            <v>OPERAÇÕES RATEIOS</v>
          </cell>
        </row>
        <row r="6094">
          <cell r="S6094" t="str">
            <v>OPERAÇÕES RATEIOS</v>
          </cell>
        </row>
        <row r="6095">
          <cell r="S6095" t="str">
            <v>OPERAÇÕES RATEIOS</v>
          </cell>
        </row>
        <row r="6096">
          <cell r="S6096" t="str">
            <v>OPERAÇÕES RATEIOS</v>
          </cell>
        </row>
        <row r="6097">
          <cell r="S6097" t="str">
            <v>OPERAÇÕES RATEIOS</v>
          </cell>
        </row>
        <row r="6098">
          <cell r="S6098" t="str">
            <v>OPERAÇÕES RATEIOS</v>
          </cell>
        </row>
        <row r="6099">
          <cell r="S6099" t="str">
            <v>OPERAÇÕES RATEIOS</v>
          </cell>
        </row>
        <row r="6100">
          <cell r="S6100" t="str">
            <v>OPERAÇÕES RATEIOS</v>
          </cell>
        </row>
        <row r="6101">
          <cell r="S6101" t="str">
            <v>OPERAÇÕES RATEIOS</v>
          </cell>
        </row>
        <row r="6102">
          <cell r="S6102" t="str">
            <v>OPERAÇÕES RATEIOS</v>
          </cell>
        </row>
        <row r="6103">
          <cell r="S6103" t="str">
            <v>OPERAÇÕES RATEIOS</v>
          </cell>
        </row>
        <row r="6104">
          <cell r="S6104" t="str">
            <v>OPERAÇÕES RATEIOS</v>
          </cell>
        </row>
        <row r="6105">
          <cell r="S6105" t="str">
            <v>OPERAÇÕES RATEIOS</v>
          </cell>
        </row>
        <row r="6106">
          <cell r="S6106" t="str">
            <v>OPERAÇÕES RATEIOS</v>
          </cell>
        </row>
        <row r="6107">
          <cell r="S6107" t="str">
            <v>OPERAÇÕES RATEIOS</v>
          </cell>
        </row>
        <row r="6108">
          <cell r="S6108" t="str">
            <v>OPERAÇÕES RATEIOS</v>
          </cell>
        </row>
        <row r="6109">
          <cell r="S6109" t="str">
            <v>OPERAÇÕES RATEIOS</v>
          </cell>
        </row>
        <row r="6110">
          <cell r="S6110" t="str">
            <v>OPERAÇÕES RATEIOS</v>
          </cell>
        </row>
        <row r="6111">
          <cell r="S6111" t="str">
            <v>OPERAÇÕES RATEIOS</v>
          </cell>
        </row>
        <row r="6112">
          <cell r="S6112" t="str">
            <v>OPERAÇÕES RATEIOS</v>
          </cell>
        </row>
        <row r="6113">
          <cell r="S6113" t="str">
            <v>OPERAÇÕES RATEIOS</v>
          </cell>
        </row>
        <row r="6114">
          <cell r="S6114" t="str">
            <v>OPERAÇÕES RATEIOS</v>
          </cell>
        </row>
        <row r="6115">
          <cell r="S6115" t="str">
            <v>OPERAÇÕES RATEIOS</v>
          </cell>
        </row>
        <row r="6116">
          <cell r="S6116" t="str">
            <v>OPERAÇÕES RATEIOS</v>
          </cell>
        </row>
        <row r="6117">
          <cell r="S6117" t="str">
            <v>OPERAÇÕES RATEIOS</v>
          </cell>
        </row>
        <row r="6118">
          <cell r="S6118" t="str">
            <v>OPERAÇÕES RATEIOS</v>
          </cell>
        </row>
        <row r="6119">
          <cell r="S6119" t="str">
            <v>OPERAÇÕES RATEIOS</v>
          </cell>
        </row>
        <row r="6120">
          <cell r="S6120" t="str">
            <v>OPERAÇÕES RATEIOS</v>
          </cell>
        </row>
        <row r="6121">
          <cell r="S6121" t="str">
            <v>OPERAÇÕES RATEIOS</v>
          </cell>
        </row>
        <row r="6122">
          <cell r="S6122" t="str">
            <v>OPERAÇÕES RATEIOS</v>
          </cell>
        </row>
        <row r="6123">
          <cell r="S6123" t="str">
            <v>OPERAÇÕES RATEIOS</v>
          </cell>
        </row>
        <row r="6124">
          <cell r="S6124" t="str">
            <v>OPERAÇÕES RATEIOS</v>
          </cell>
        </row>
        <row r="6125">
          <cell r="S6125" t="str">
            <v>OPERAÇÕES RATEIOS</v>
          </cell>
        </row>
        <row r="6126">
          <cell r="S6126" t="str">
            <v>OPERAÇÕES RATEIOS</v>
          </cell>
        </row>
        <row r="6127">
          <cell r="S6127" t="str">
            <v>OPERAÇÕES RATEIOS</v>
          </cell>
        </row>
        <row r="6128">
          <cell r="S6128" t="str">
            <v>OPERAÇÕES RATEIOS</v>
          </cell>
        </row>
        <row r="6129">
          <cell r="S6129" t="str">
            <v>OPERAÇÕES RATEIOS</v>
          </cell>
        </row>
        <row r="6130">
          <cell r="S6130" t="str">
            <v>OPERAÇÕES RATEIOS</v>
          </cell>
        </row>
        <row r="6131">
          <cell r="S6131" t="str">
            <v>OPERAÇÕES RATEIOS</v>
          </cell>
        </row>
        <row r="6132">
          <cell r="S6132" t="str">
            <v>OPERAÇÕES RATEIOS</v>
          </cell>
        </row>
        <row r="6133">
          <cell r="S6133" t="str">
            <v>OPERAÇÕES RATEIOS</v>
          </cell>
        </row>
        <row r="6134">
          <cell r="S6134" t="str">
            <v>OPERAÇÕES RATEIOS</v>
          </cell>
        </row>
        <row r="6135">
          <cell r="S6135" t="str">
            <v>OPERAÇÕES RATEIOS</v>
          </cell>
        </row>
        <row r="6136">
          <cell r="S6136" t="str">
            <v>OPERAÇÕES RATEIOS</v>
          </cell>
        </row>
        <row r="6137">
          <cell r="S6137" t="str">
            <v>OPERAÇÕES RATEIOS</v>
          </cell>
        </row>
        <row r="6138">
          <cell r="S6138" t="str">
            <v>OPERAÇÕES RATEIOS</v>
          </cell>
        </row>
        <row r="6139">
          <cell r="S6139" t="str">
            <v>OPERAÇÕES RATEIOS</v>
          </cell>
        </row>
        <row r="6140">
          <cell r="S6140" t="str">
            <v>OPERAÇÕES RATEIOS</v>
          </cell>
        </row>
        <row r="6141">
          <cell r="S6141" t="str">
            <v>OPERAÇÕES RATEIOS</v>
          </cell>
        </row>
        <row r="6142">
          <cell r="S6142" t="str">
            <v>OPERAÇÕES RATEIOS</v>
          </cell>
        </row>
        <row r="6143">
          <cell r="S6143" t="str">
            <v>OPERAÇÕES RATEIOS</v>
          </cell>
        </row>
        <row r="6144">
          <cell r="S6144" t="str">
            <v>OPERAÇÕES RATEIOS</v>
          </cell>
        </row>
        <row r="6145">
          <cell r="S6145" t="str">
            <v>OPERAÇÕES RATEIOS</v>
          </cell>
        </row>
        <row r="6146">
          <cell r="S6146" t="str">
            <v>OPERAÇÕES RATEIOS</v>
          </cell>
        </row>
        <row r="6147">
          <cell r="S6147" t="str">
            <v>OPERAÇÕES RATEIOS</v>
          </cell>
        </row>
        <row r="6148">
          <cell r="S6148" t="str">
            <v>OPERAÇÕES RATEIOS</v>
          </cell>
        </row>
        <row r="6149">
          <cell r="S6149" t="str">
            <v>OPERAÇÕES RATEIOS</v>
          </cell>
        </row>
        <row r="6150">
          <cell r="S6150" t="str">
            <v>OPERAÇÕES RATEIOS</v>
          </cell>
        </row>
        <row r="6151">
          <cell r="S6151" t="str">
            <v>OPERAÇÕES RATEIOS</v>
          </cell>
        </row>
        <row r="6152">
          <cell r="S6152" t="str">
            <v>OPERAÇÕES RATEIOS</v>
          </cell>
        </row>
        <row r="6153">
          <cell r="S6153" t="str">
            <v>OPERAÇÕES RATEIOS</v>
          </cell>
        </row>
        <row r="6154">
          <cell r="S6154" t="str">
            <v>OPERAÇÕES RATEIOS</v>
          </cell>
        </row>
        <row r="6155">
          <cell r="S6155" t="str">
            <v>OPERAÇÕES RATEIOS</v>
          </cell>
        </row>
        <row r="6156">
          <cell r="S6156" t="str">
            <v>OPERAÇÕES RATEIOS</v>
          </cell>
        </row>
        <row r="6157">
          <cell r="S6157" t="str">
            <v>OPERAÇÕES RATEIOS</v>
          </cell>
        </row>
        <row r="6158">
          <cell r="S6158" t="str">
            <v>OPERAÇÕES RATEIOS</v>
          </cell>
        </row>
        <row r="6159">
          <cell r="S6159" t="str">
            <v>OPERAÇÕES RATEIOS</v>
          </cell>
        </row>
        <row r="6160">
          <cell r="S6160" t="str">
            <v>OPERAÇÕES RATEIOS</v>
          </cell>
        </row>
        <row r="6161">
          <cell r="S6161" t="str">
            <v>OPERAÇÕES RATEIOS</v>
          </cell>
        </row>
        <row r="6162">
          <cell r="S6162" t="str">
            <v>OPERAÇÕES RATEIOS</v>
          </cell>
        </row>
        <row r="6163">
          <cell r="S6163" t="str">
            <v>OPERAÇÕES RATEIOS</v>
          </cell>
        </row>
        <row r="6164">
          <cell r="S6164" t="str">
            <v>OPERAÇÕES RATEIOS</v>
          </cell>
        </row>
        <row r="6165">
          <cell r="S6165" t="str">
            <v>OPERAÇÕES RATEIOS</v>
          </cell>
        </row>
        <row r="6166">
          <cell r="S6166" t="str">
            <v>OPERAÇÕES RATEIOS</v>
          </cell>
        </row>
        <row r="6167">
          <cell r="S6167" t="str">
            <v>OPERAÇÕES RATEIOS</v>
          </cell>
        </row>
        <row r="6168">
          <cell r="S6168" t="str">
            <v>OPERAÇÕES RATEIOS</v>
          </cell>
        </row>
        <row r="6169">
          <cell r="S6169" t="str">
            <v>OPERAÇÕES RATEIOS</v>
          </cell>
        </row>
        <row r="6170">
          <cell r="S6170" t="str">
            <v>OPERAÇÕES RATEIOS</v>
          </cell>
        </row>
        <row r="6171">
          <cell r="S6171" t="str">
            <v>OPERAÇÕES RATEIOS</v>
          </cell>
        </row>
        <row r="6172">
          <cell r="S6172" t="str">
            <v>OPERAÇÕES RATEIOS</v>
          </cell>
        </row>
        <row r="6173">
          <cell r="S6173" t="str">
            <v>OPERAÇÕES RATEIOS</v>
          </cell>
        </row>
        <row r="6174">
          <cell r="S6174" t="str">
            <v>OPERAÇÕES RATEIOS</v>
          </cell>
        </row>
        <row r="6175">
          <cell r="S6175" t="str">
            <v>OPERAÇÕES RATEIOS</v>
          </cell>
        </row>
        <row r="6176">
          <cell r="S6176" t="str">
            <v>OPERAÇÕES RATEIOS</v>
          </cell>
        </row>
        <row r="6177">
          <cell r="S6177" t="str">
            <v>OPERAÇÕES RATEIOS</v>
          </cell>
        </row>
        <row r="6178">
          <cell r="S6178" t="str">
            <v>OPERAÇÕES RATEIOS</v>
          </cell>
        </row>
        <row r="6179">
          <cell r="S6179" t="str">
            <v>OPERAÇÕES RATEIOS</v>
          </cell>
        </row>
        <row r="6180">
          <cell r="S6180" t="str">
            <v>OPERAÇÕES RATEIOS</v>
          </cell>
        </row>
        <row r="6181">
          <cell r="S6181" t="str">
            <v>OPERAÇÕES RATEIOS</v>
          </cell>
        </row>
        <row r="6182">
          <cell r="S6182" t="str">
            <v>OPERAÇÕES RATEIOS</v>
          </cell>
        </row>
        <row r="6183">
          <cell r="S6183" t="str">
            <v>OPERAÇÕES RATEIOS</v>
          </cell>
        </row>
        <row r="6184">
          <cell r="S6184" t="str">
            <v>OPERAÇÕES RATEIOS</v>
          </cell>
        </row>
        <row r="6185">
          <cell r="S6185" t="str">
            <v>OPERAÇÕES RATEIOS</v>
          </cell>
        </row>
        <row r="6186">
          <cell r="S6186" t="str">
            <v>OPERAÇÕES RATEIOS</v>
          </cell>
        </row>
        <row r="6187">
          <cell r="S6187" t="str">
            <v>OPERAÇÕES RATEIOS</v>
          </cell>
        </row>
        <row r="6188">
          <cell r="S6188" t="str">
            <v>OPERAÇÕES RATEIOS</v>
          </cell>
        </row>
        <row r="6189">
          <cell r="S6189" t="str">
            <v>OPERAÇÕES RATEIOS</v>
          </cell>
        </row>
        <row r="6190">
          <cell r="S6190" t="str">
            <v>OPERAÇÕES RATEIOS</v>
          </cell>
        </row>
        <row r="6191">
          <cell r="S6191" t="str">
            <v>OPERAÇÕES RATEIOS</v>
          </cell>
        </row>
        <row r="6192">
          <cell r="S6192" t="str">
            <v>OPERAÇÕES RATEIOS</v>
          </cell>
        </row>
        <row r="6193">
          <cell r="S6193" t="str">
            <v>OPERAÇÕES RATEIOS</v>
          </cell>
        </row>
        <row r="6194">
          <cell r="S6194" t="str">
            <v>OPERAÇÕES RATEIOS</v>
          </cell>
        </row>
        <row r="6195">
          <cell r="S6195" t="str">
            <v>OPERAÇÕES RATEIOS</v>
          </cell>
        </row>
        <row r="6196">
          <cell r="S6196" t="str">
            <v>OPERAÇÕES RATEIOS</v>
          </cell>
        </row>
        <row r="6197">
          <cell r="S6197" t="str">
            <v>OPERAÇÕES RATEIOS</v>
          </cell>
        </row>
        <row r="6198">
          <cell r="S6198" t="str">
            <v>OPERAÇÕES RATEIOS</v>
          </cell>
        </row>
        <row r="6199">
          <cell r="S6199" t="str">
            <v>OPERAÇÕES RATEIOS</v>
          </cell>
        </row>
        <row r="6200">
          <cell r="S6200" t="str">
            <v>OPERAÇÕES RATEIOS</v>
          </cell>
        </row>
        <row r="6201">
          <cell r="S6201" t="str">
            <v>OPERAÇÕES RATEIOS</v>
          </cell>
        </row>
        <row r="6202">
          <cell r="S6202" t="str">
            <v>OPERAÇÕES RATEIOS</v>
          </cell>
        </row>
        <row r="6203">
          <cell r="S6203" t="str">
            <v>OPERAÇÕES RATEIOS</v>
          </cell>
        </row>
        <row r="6204">
          <cell r="S6204" t="str">
            <v>OPERAÇÕES RATEIOS</v>
          </cell>
        </row>
        <row r="6205">
          <cell r="S6205" t="str">
            <v>OPERAÇÕES RATEIOS</v>
          </cell>
        </row>
        <row r="6206">
          <cell r="S6206" t="str">
            <v>OPERAÇÕES RATEIOS</v>
          </cell>
        </row>
        <row r="6207">
          <cell r="S6207" t="str">
            <v>OPERAÇÕES RATEIOS</v>
          </cell>
        </row>
        <row r="6208">
          <cell r="S6208" t="str">
            <v>OPERAÇÕES RATEIOS</v>
          </cell>
        </row>
        <row r="6209">
          <cell r="S6209" t="str">
            <v>OPERAÇÕES RATEIOS</v>
          </cell>
        </row>
        <row r="6210">
          <cell r="S6210" t="str">
            <v>OPERAÇÕES RATEIOS</v>
          </cell>
        </row>
        <row r="6211">
          <cell r="S6211" t="str">
            <v>OPERAÇÕES RATEIOS</v>
          </cell>
        </row>
        <row r="6212">
          <cell r="S6212" t="str">
            <v>OPERAÇÕES RATEIOS</v>
          </cell>
        </row>
        <row r="6213">
          <cell r="S6213" t="str">
            <v>OPERAÇÕES RATEIOS</v>
          </cell>
        </row>
        <row r="6214">
          <cell r="S6214" t="str">
            <v>OPERAÇÕES RATEIOS</v>
          </cell>
        </row>
        <row r="6215">
          <cell r="S6215" t="str">
            <v>OPERAÇÕES RATEIOS</v>
          </cell>
        </row>
        <row r="6216">
          <cell r="S6216" t="str">
            <v>OPERAÇÕES RATEIOS</v>
          </cell>
        </row>
        <row r="6217">
          <cell r="S6217" t="str">
            <v>OPERAÇÕES RATEIOS</v>
          </cell>
        </row>
        <row r="6218">
          <cell r="S6218" t="str">
            <v>OPERAÇÕES RATEIOS</v>
          </cell>
        </row>
        <row r="6219">
          <cell r="S6219" t="str">
            <v>OPERAÇÕES RATEIOS</v>
          </cell>
        </row>
        <row r="6220">
          <cell r="S6220" t="str">
            <v>OPERAÇÕES RATEIOS</v>
          </cell>
        </row>
        <row r="6221">
          <cell r="S6221" t="str">
            <v>OPERAÇÕES RATEIOS</v>
          </cell>
        </row>
        <row r="6222">
          <cell r="S6222" t="str">
            <v>OPERAÇÕES RATEIOS</v>
          </cell>
        </row>
        <row r="6223">
          <cell r="S6223" t="str">
            <v>OPERAÇÕES RATEIOS</v>
          </cell>
        </row>
        <row r="6224">
          <cell r="S6224" t="str">
            <v>OPERAÇÕES RATEIOS</v>
          </cell>
        </row>
        <row r="6225">
          <cell r="S6225" t="str">
            <v>OPERAÇÕES RATEIOS</v>
          </cell>
        </row>
        <row r="6226">
          <cell r="S6226" t="str">
            <v>OPERAÇÕES RATEIOS</v>
          </cell>
        </row>
        <row r="6227">
          <cell r="S6227" t="str">
            <v>OPERAÇÕES RATEIOS</v>
          </cell>
        </row>
        <row r="6228">
          <cell r="S6228" t="str">
            <v>OPERAÇÕES RATEIOS</v>
          </cell>
        </row>
        <row r="6229">
          <cell r="S6229" t="str">
            <v>OPERAÇÕES RATEIOS</v>
          </cell>
        </row>
        <row r="6230">
          <cell r="S6230" t="str">
            <v>OPERAÇÕES RATEIOS</v>
          </cell>
        </row>
        <row r="6231">
          <cell r="S6231" t="str">
            <v>OPERAÇÕES RATEIOS</v>
          </cell>
        </row>
        <row r="6232">
          <cell r="S6232" t="str">
            <v>OPERAÇÕES RATEIOS</v>
          </cell>
        </row>
        <row r="6233">
          <cell r="S6233" t="str">
            <v>OPERAÇÕES RATEIOS</v>
          </cell>
        </row>
        <row r="6234">
          <cell r="S6234" t="str">
            <v>OPERAÇÕES RATEIOS</v>
          </cell>
        </row>
        <row r="6235">
          <cell r="S6235" t="str">
            <v>OPERAÇÕES RATEIOS</v>
          </cell>
        </row>
        <row r="6236">
          <cell r="S6236" t="str">
            <v>OPERAÇÕES RATEIOS</v>
          </cell>
        </row>
        <row r="6237">
          <cell r="S6237" t="str">
            <v>OPERAÇÕES RATEIOS</v>
          </cell>
        </row>
        <row r="6238">
          <cell r="S6238" t="str">
            <v>OPERAÇÕES RATEIOS</v>
          </cell>
        </row>
        <row r="6239">
          <cell r="S6239" t="str">
            <v>OPERAÇÕES RATEIOS</v>
          </cell>
        </row>
        <row r="6240">
          <cell r="S6240" t="str">
            <v>OPERAÇÕES RATEIOS</v>
          </cell>
        </row>
        <row r="6241">
          <cell r="S6241" t="str">
            <v>OPERAÇÕES RATEIOS</v>
          </cell>
        </row>
        <row r="6242">
          <cell r="S6242" t="str">
            <v>OPERAÇÕES RATEIOS</v>
          </cell>
        </row>
        <row r="6243">
          <cell r="S6243" t="str">
            <v>OPERAÇÕES RATEIOS</v>
          </cell>
        </row>
        <row r="6244">
          <cell r="S6244" t="str">
            <v>OPERAÇÕES RATEIOS</v>
          </cell>
        </row>
        <row r="6245">
          <cell r="S6245" t="str">
            <v>OPERAÇÕES RATEIOS</v>
          </cell>
        </row>
        <row r="6246">
          <cell r="S6246" t="str">
            <v>OPERAÇÕES RATEIOS</v>
          </cell>
        </row>
        <row r="6247">
          <cell r="S6247" t="str">
            <v>OPERAÇÕES RATEIOS</v>
          </cell>
        </row>
        <row r="6248">
          <cell r="S6248" t="str">
            <v>OPERAÇÕES RATEIOS</v>
          </cell>
        </row>
        <row r="6249">
          <cell r="S6249" t="str">
            <v>OPERAÇÕES RATEIOS</v>
          </cell>
        </row>
        <row r="6250">
          <cell r="S6250" t="str">
            <v>OPERAÇÕES RATEIOS</v>
          </cell>
        </row>
        <row r="6251">
          <cell r="S6251" t="str">
            <v>OPERAÇÕES RATEIOS</v>
          </cell>
        </row>
        <row r="6252">
          <cell r="S6252" t="str">
            <v>OPERAÇÕES RATEIOS</v>
          </cell>
        </row>
        <row r="6253">
          <cell r="S6253" t="str">
            <v>OPERAÇÕES RATEIOS</v>
          </cell>
        </row>
        <row r="6254">
          <cell r="S6254" t="str">
            <v>OPERAÇÕES RATEIOS</v>
          </cell>
        </row>
        <row r="6255">
          <cell r="S6255" t="str">
            <v>OPERAÇÕES RATEIOS</v>
          </cell>
        </row>
        <row r="6256">
          <cell r="S6256" t="str">
            <v>OPERAÇÕES RATEIOS</v>
          </cell>
        </row>
        <row r="6257">
          <cell r="S6257" t="str">
            <v>OPERAÇÕES RATEIOS</v>
          </cell>
        </row>
        <row r="6258">
          <cell r="S6258" t="str">
            <v>OPERAÇÕES RATEIOS</v>
          </cell>
        </row>
        <row r="6259">
          <cell r="S6259" t="str">
            <v>OPERAÇÕES RATEIOS</v>
          </cell>
        </row>
        <row r="6260">
          <cell r="S6260" t="str">
            <v>OPERAÇÕES RATEIOS</v>
          </cell>
        </row>
        <row r="6261">
          <cell r="S6261" t="str">
            <v>OPERAÇÕES RATEIOS</v>
          </cell>
        </row>
        <row r="6262">
          <cell r="S6262" t="str">
            <v>OPERAÇÕES RATEIOS</v>
          </cell>
        </row>
        <row r="6263">
          <cell r="S6263" t="str">
            <v>OPERAÇÕES RATEIOS</v>
          </cell>
        </row>
        <row r="6264">
          <cell r="S6264" t="str">
            <v>OPERAÇÕES RATEIOS</v>
          </cell>
        </row>
        <row r="6265">
          <cell r="S6265" t="str">
            <v>OPERAÇÕES RATEIOS</v>
          </cell>
        </row>
        <row r="6266">
          <cell r="S6266" t="str">
            <v>OPERAÇÕES RATEIOS</v>
          </cell>
        </row>
        <row r="6267">
          <cell r="S6267" t="str">
            <v>OPERAÇÕES RATEIOS</v>
          </cell>
        </row>
        <row r="6268">
          <cell r="S6268" t="str">
            <v>OPERAÇÕES RATEIOS</v>
          </cell>
        </row>
        <row r="6269">
          <cell r="S6269" t="str">
            <v>OPERAÇÕES RATEIOS</v>
          </cell>
        </row>
        <row r="6270">
          <cell r="S6270" t="str">
            <v>OPERAÇÕES RATEIOS</v>
          </cell>
        </row>
        <row r="6271">
          <cell r="S6271" t="str">
            <v>OPERAÇÕES RATEIOS</v>
          </cell>
        </row>
        <row r="6272">
          <cell r="S6272" t="str">
            <v>OPERAÇÕES RATEIOS</v>
          </cell>
        </row>
        <row r="6273">
          <cell r="S6273" t="str">
            <v>OPERAÇÕES RATEIOS</v>
          </cell>
        </row>
        <row r="6274">
          <cell r="S6274" t="str">
            <v>OPERAÇÕES RATEIOS</v>
          </cell>
        </row>
        <row r="6275">
          <cell r="S6275" t="str">
            <v>OPERAÇÕES RATEIOS</v>
          </cell>
        </row>
        <row r="6276">
          <cell r="S6276" t="str">
            <v>OPERAÇÕES RATEIOS</v>
          </cell>
        </row>
        <row r="6277">
          <cell r="S6277" t="str">
            <v>OPERAÇÕES RATEIOS</v>
          </cell>
        </row>
        <row r="6278">
          <cell r="S6278" t="str">
            <v>OPERAÇÕES RATEIOS</v>
          </cell>
        </row>
        <row r="6279">
          <cell r="S6279" t="str">
            <v>OPERAÇÕES RATEIOS</v>
          </cell>
        </row>
        <row r="6280">
          <cell r="S6280" t="str">
            <v>OPERAÇÕES RATEIOS</v>
          </cell>
        </row>
        <row r="6281">
          <cell r="S6281" t="str">
            <v>OPERAÇÕES RATEIOS</v>
          </cell>
        </row>
        <row r="6282">
          <cell r="S6282" t="str">
            <v>OPERAÇÕES RATEIOS</v>
          </cell>
        </row>
        <row r="6283">
          <cell r="S6283" t="str">
            <v>OPERAÇÕES RATEIOS</v>
          </cell>
        </row>
        <row r="6284">
          <cell r="S6284" t="str">
            <v>OPERAÇÕES RATEIOS</v>
          </cell>
        </row>
        <row r="6285">
          <cell r="S6285" t="str">
            <v>OPERAÇÕES RATEIOS</v>
          </cell>
        </row>
        <row r="6286">
          <cell r="S6286" t="str">
            <v>OPERAÇÕES RATEIOS</v>
          </cell>
        </row>
        <row r="6287">
          <cell r="S6287" t="str">
            <v>OPERAÇÕES RATEIOS</v>
          </cell>
        </row>
        <row r="6288">
          <cell r="S6288" t="str">
            <v>OPERAÇÕES RATEIOS</v>
          </cell>
        </row>
        <row r="6289">
          <cell r="S6289" t="str">
            <v>OPERAÇÕES RATEIOS</v>
          </cell>
        </row>
        <row r="6290">
          <cell r="S6290" t="str">
            <v>OPERAÇÕES RATEIOS</v>
          </cell>
        </row>
        <row r="6291">
          <cell r="S6291" t="str">
            <v>OPERAÇÕES RATEIOS</v>
          </cell>
        </row>
        <row r="6292">
          <cell r="S6292" t="str">
            <v>OPERAÇÕES RATEIOS</v>
          </cell>
        </row>
        <row r="6293">
          <cell r="S6293" t="str">
            <v>OPERAÇÕES RATEIOS</v>
          </cell>
        </row>
        <row r="6294">
          <cell r="S6294" t="str">
            <v>OPERAÇÕES RATEIOS</v>
          </cell>
        </row>
        <row r="6295">
          <cell r="S6295" t="str">
            <v>OPERAÇÕES RATEIOS</v>
          </cell>
        </row>
        <row r="6296">
          <cell r="S6296" t="str">
            <v>OPERAÇÕES RATEIOS</v>
          </cell>
        </row>
        <row r="6297">
          <cell r="S6297" t="str">
            <v>OPERAÇÕES RATEIOS</v>
          </cell>
        </row>
        <row r="6298">
          <cell r="S6298" t="str">
            <v>OPERAÇÕES RATEIOS</v>
          </cell>
        </row>
        <row r="6299">
          <cell r="S6299" t="str">
            <v>OPERAÇÕES RATEIOS</v>
          </cell>
        </row>
        <row r="6300">
          <cell r="S6300" t="str">
            <v>OPERAÇÕES RATEIOS</v>
          </cell>
        </row>
        <row r="6301">
          <cell r="S6301" t="str">
            <v>OPERAÇÕES RATEIOS</v>
          </cell>
        </row>
        <row r="6302">
          <cell r="S6302" t="str">
            <v>OPERAÇÕES RATEIOS</v>
          </cell>
        </row>
        <row r="6303">
          <cell r="S6303" t="str">
            <v>OPERAÇÕES RATEIOS</v>
          </cell>
        </row>
        <row r="6304">
          <cell r="S6304" t="str">
            <v>OPERAÇÕES RATEIOS</v>
          </cell>
        </row>
        <row r="6305">
          <cell r="S6305" t="str">
            <v>OPERAÇÕES RATEIOS</v>
          </cell>
        </row>
        <row r="6306">
          <cell r="S6306" t="str">
            <v>OPERAÇÕES RATEIOS</v>
          </cell>
        </row>
        <row r="6307">
          <cell r="S6307" t="str">
            <v>OPERAÇÕES RATEIOS</v>
          </cell>
        </row>
        <row r="6308">
          <cell r="S6308" t="str">
            <v>OPERAÇÕES RATEIOS</v>
          </cell>
        </row>
        <row r="6309">
          <cell r="S6309" t="str">
            <v>OPERAÇÕES RATEIOS</v>
          </cell>
        </row>
        <row r="6310">
          <cell r="S6310" t="str">
            <v>OPERAÇÕES RATEIOS</v>
          </cell>
        </row>
        <row r="6311">
          <cell r="S6311" t="str">
            <v>OPERAÇÕES RATEIOS</v>
          </cell>
        </row>
        <row r="6312">
          <cell r="S6312" t="str">
            <v>OPERAÇÕES RATEIOS</v>
          </cell>
        </row>
        <row r="6313">
          <cell r="S6313" t="str">
            <v>OPERAÇÕES RATEIOS</v>
          </cell>
        </row>
        <row r="6314">
          <cell r="S6314" t="str">
            <v>OPERAÇÕES RATEIOS</v>
          </cell>
        </row>
        <row r="6315">
          <cell r="S6315" t="str">
            <v>OPERAÇÕES RATEIOS</v>
          </cell>
        </row>
        <row r="6316">
          <cell r="S6316" t="str">
            <v>OPERAÇÕES RATEIOS</v>
          </cell>
        </row>
        <row r="6317">
          <cell r="S6317" t="str">
            <v>OPERAÇÕES RATEIOS</v>
          </cell>
        </row>
        <row r="6318">
          <cell r="S6318" t="str">
            <v>OPERAÇÕES RATEIOS</v>
          </cell>
        </row>
        <row r="6319">
          <cell r="S6319" t="str">
            <v>OPERAÇÕES RATEIOS</v>
          </cell>
        </row>
        <row r="6320">
          <cell r="S6320" t="str">
            <v>OPERAÇÕES RATEIOS</v>
          </cell>
        </row>
        <row r="6321">
          <cell r="S6321" t="str">
            <v>OPERAÇÕES RATEIOS</v>
          </cell>
        </row>
        <row r="6322">
          <cell r="S6322" t="str">
            <v>OPERAÇÕES RATEIOS</v>
          </cell>
        </row>
        <row r="6323">
          <cell r="S6323" t="str">
            <v>OPERAÇÕES RATEIOS</v>
          </cell>
        </row>
        <row r="6324">
          <cell r="S6324" t="str">
            <v>OPERAÇÕES RATEIOS</v>
          </cell>
        </row>
        <row r="6325">
          <cell r="S6325" t="str">
            <v>OPERAÇÕES RATEIOS</v>
          </cell>
        </row>
        <row r="6326">
          <cell r="S6326" t="str">
            <v>OPERAÇÕES RATEIOS</v>
          </cell>
        </row>
        <row r="6327">
          <cell r="S6327" t="str">
            <v>OPERAÇÕES RATEIOS</v>
          </cell>
        </row>
        <row r="6328">
          <cell r="S6328" t="str">
            <v>OPERAÇÕES RATEIOS</v>
          </cell>
        </row>
        <row r="6329">
          <cell r="S6329" t="str">
            <v>OPERAÇÕES RATEIOS</v>
          </cell>
        </row>
        <row r="6330">
          <cell r="S6330" t="str">
            <v>OPERAÇÕES RATEIOS</v>
          </cell>
        </row>
        <row r="6331">
          <cell r="S6331" t="str">
            <v>OPERAÇÕES RATEIOS</v>
          </cell>
        </row>
        <row r="6332">
          <cell r="S6332" t="str">
            <v>OPERAÇÕES RATEIOS</v>
          </cell>
        </row>
        <row r="6333">
          <cell r="S6333" t="str">
            <v>OPERAÇÕES RATEIOS</v>
          </cell>
        </row>
        <row r="6334">
          <cell r="S6334" t="str">
            <v>OPERAÇÕES RATEIOS</v>
          </cell>
        </row>
        <row r="6335">
          <cell r="S6335" t="str">
            <v>OPERAÇÕES RATEIOS</v>
          </cell>
        </row>
        <row r="6336">
          <cell r="S6336" t="str">
            <v>OPERAÇÕES RATEIOS</v>
          </cell>
        </row>
        <row r="6337">
          <cell r="S6337" t="str">
            <v>OPERAÇÕES RATEIOS</v>
          </cell>
        </row>
        <row r="6338">
          <cell r="S6338" t="str">
            <v>OPERAÇÕES RATEIOS</v>
          </cell>
        </row>
        <row r="6339">
          <cell r="S6339" t="str">
            <v>OPERAÇÕES RATEIOS</v>
          </cell>
        </row>
        <row r="6340">
          <cell r="S6340" t="str">
            <v>OPERAÇÕES RATEIOS</v>
          </cell>
        </row>
        <row r="6341">
          <cell r="S6341" t="str">
            <v>OPERAÇÕES RATEIOS</v>
          </cell>
        </row>
        <row r="6342">
          <cell r="S6342" t="str">
            <v>OPERAÇÕES RATEIOS</v>
          </cell>
        </row>
        <row r="6343">
          <cell r="S6343" t="str">
            <v>OPERAÇÕES RATEIOS</v>
          </cell>
        </row>
        <row r="6344">
          <cell r="S6344" t="str">
            <v>OPERAÇÕES RATEIOS</v>
          </cell>
        </row>
        <row r="6345">
          <cell r="S6345" t="str">
            <v>OPERAÇÕES RATEIOS</v>
          </cell>
        </row>
        <row r="6346">
          <cell r="S6346" t="str">
            <v>OPERAÇÕES RATEIOS</v>
          </cell>
        </row>
        <row r="6347">
          <cell r="S6347" t="str">
            <v>OPERAÇÕES RATEIOS</v>
          </cell>
        </row>
        <row r="6348">
          <cell r="S6348" t="str">
            <v>OPERAÇÕES RATEIOS</v>
          </cell>
        </row>
        <row r="6349">
          <cell r="S6349" t="str">
            <v>OPERAÇÕES RATEIOS</v>
          </cell>
        </row>
        <row r="6350">
          <cell r="S6350" t="str">
            <v>OPERAÇÕES RATEIOS</v>
          </cell>
        </row>
        <row r="6351">
          <cell r="S6351" t="str">
            <v>OPERAÇÕES RATEIOS</v>
          </cell>
        </row>
        <row r="6352">
          <cell r="S6352" t="str">
            <v>OPERAÇÕES RATEIOS</v>
          </cell>
        </row>
        <row r="6353">
          <cell r="S6353" t="str">
            <v>OPERAÇÕES RATEIOS</v>
          </cell>
        </row>
        <row r="6354">
          <cell r="S6354" t="str">
            <v>OPERAÇÕES RATEIOS</v>
          </cell>
        </row>
        <row r="6355">
          <cell r="S6355" t="str">
            <v>OPERAÇÕES RATEIOS</v>
          </cell>
        </row>
        <row r="6356">
          <cell r="S6356" t="str">
            <v>OPERAÇÕES RATEIOS</v>
          </cell>
        </row>
        <row r="6357">
          <cell r="S6357" t="str">
            <v>OPERAÇÕES RATEIOS</v>
          </cell>
        </row>
        <row r="6358">
          <cell r="S6358" t="str">
            <v>OPERAÇÕES RATEIOS</v>
          </cell>
        </row>
        <row r="6359">
          <cell r="S6359" t="str">
            <v>OPERAÇÕES RATEIOS</v>
          </cell>
        </row>
        <row r="6360">
          <cell r="S6360" t="str">
            <v>OPERAÇÕES RATEIOS</v>
          </cell>
        </row>
        <row r="6361">
          <cell r="S6361" t="str">
            <v>OPERAÇÕES RATEIOS</v>
          </cell>
        </row>
        <row r="6362">
          <cell r="S6362" t="str">
            <v>OPERAÇÕES RATEIOS</v>
          </cell>
        </row>
        <row r="6363">
          <cell r="S6363" t="str">
            <v>OPERAÇÕES RATEIOS</v>
          </cell>
        </row>
        <row r="6364">
          <cell r="S6364" t="str">
            <v>OPERAÇÕES RATEIOS</v>
          </cell>
        </row>
        <row r="6365">
          <cell r="S6365" t="str">
            <v>OPERAÇÕES RATEIOS</v>
          </cell>
        </row>
        <row r="6366">
          <cell r="S6366" t="str">
            <v>OPERAÇÕES RATEIOS</v>
          </cell>
        </row>
        <row r="6367">
          <cell r="S6367" t="str">
            <v>OPERAÇÕES RATEIOS</v>
          </cell>
        </row>
        <row r="6368">
          <cell r="S6368" t="str">
            <v>OPERAÇÕES RATEIOS</v>
          </cell>
        </row>
        <row r="6369">
          <cell r="S6369" t="str">
            <v>OPERAÇÕES RATEIOS</v>
          </cell>
        </row>
        <row r="6370">
          <cell r="S6370" t="str">
            <v>OPERAÇÕES RATEIOS</v>
          </cell>
        </row>
        <row r="6371">
          <cell r="S6371" t="str">
            <v>OPERAÇÕES RATEIOS</v>
          </cell>
        </row>
        <row r="6372">
          <cell r="S6372" t="str">
            <v>OPERAÇÕES RATEIOS</v>
          </cell>
        </row>
        <row r="6373">
          <cell r="S6373" t="str">
            <v>OPERAÇÕES RATEIOS</v>
          </cell>
        </row>
        <row r="6374">
          <cell r="S6374" t="str">
            <v>OPERAÇÕES RATEIOS</v>
          </cell>
        </row>
        <row r="6375">
          <cell r="S6375" t="str">
            <v>OPERAÇÕES RATEIOS</v>
          </cell>
        </row>
        <row r="6376">
          <cell r="S6376" t="str">
            <v>OPERAÇÕES RATEIOS</v>
          </cell>
        </row>
        <row r="6377">
          <cell r="S6377" t="str">
            <v>OPERAÇÕES RATEIOS</v>
          </cell>
        </row>
        <row r="6378">
          <cell r="S6378" t="str">
            <v>OPERAÇÕES RATEIOS</v>
          </cell>
        </row>
        <row r="6379">
          <cell r="S6379" t="str">
            <v>OPERAÇÕES RATEIOS</v>
          </cell>
        </row>
        <row r="6380">
          <cell r="S6380" t="str">
            <v>OPERAÇÕES RATEIOS</v>
          </cell>
        </row>
        <row r="6381">
          <cell r="S6381" t="str">
            <v>OPERAÇÕES RATEIOS</v>
          </cell>
        </row>
        <row r="6382">
          <cell r="S6382" t="str">
            <v>OPERAÇÕES RATEIOS</v>
          </cell>
        </row>
        <row r="6383">
          <cell r="S6383" t="str">
            <v>OPERAÇÕES RATEIOS</v>
          </cell>
        </row>
        <row r="6384">
          <cell r="S6384" t="str">
            <v>OPERAÇÕES RATEIOS</v>
          </cell>
        </row>
        <row r="6385">
          <cell r="S6385" t="str">
            <v>OPERAÇÕES RATEIOS</v>
          </cell>
        </row>
        <row r="6386">
          <cell r="S6386" t="str">
            <v>OPERAÇÕES RATEIOS</v>
          </cell>
        </row>
        <row r="6387">
          <cell r="S6387" t="str">
            <v>OPERAÇÕES RATEIOS</v>
          </cell>
        </row>
        <row r="6388">
          <cell r="S6388" t="str">
            <v>OPERAÇÕES RATEIOS</v>
          </cell>
        </row>
        <row r="6389">
          <cell r="S6389" t="str">
            <v>OPERAÇÕES RATEIOS</v>
          </cell>
        </row>
        <row r="6390">
          <cell r="S6390" t="str">
            <v>OPERAÇÕES RATEIOS</v>
          </cell>
        </row>
        <row r="6391">
          <cell r="S6391" t="str">
            <v>OPERAÇÕES RATEIOS</v>
          </cell>
        </row>
        <row r="6392">
          <cell r="S6392" t="str">
            <v>OPERAÇÕES RATEIOS</v>
          </cell>
        </row>
        <row r="6393">
          <cell r="S6393" t="str">
            <v>OPERAÇÕES RATEIOS</v>
          </cell>
        </row>
        <row r="6394">
          <cell r="S6394" t="str">
            <v>OPERAÇÕES RATEIOS</v>
          </cell>
        </row>
        <row r="6395">
          <cell r="S6395" t="str">
            <v>OPERAÇÕES RATEIOS</v>
          </cell>
        </row>
        <row r="6396">
          <cell r="S6396" t="str">
            <v>OPERAÇÕES RATEIOS</v>
          </cell>
        </row>
        <row r="6397">
          <cell r="S6397" t="str">
            <v>OPERAÇÕES RATEIOS</v>
          </cell>
        </row>
        <row r="6398">
          <cell r="S6398" t="str">
            <v>OPERAÇÕES RATEIOS</v>
          </cell>
        </row>
        <row r="6399">
          <cell r="S6399" t="str">
            <v>OPERAÇÕES RATEIOS</v>
          </cell>
        </row>
        <row r="6400">
          <cell r="S6400" t="str">
            <v>OPERAÇÕES RATEIOS</v>
          </cell>
        </row>
        <row r="6401">
          <cell r="S6401" t="str">
            <v>OPERAÇÕES RATEIOS</v>
          </cell>
        </row>
        <row r="6402">
          <cell r="S6402" t="str">
            <v>OPERAÇÕES RATEIOS</v>
          </cell>
        </row>
        <row r="6403">
          <cell r="S6403" t="str">
            <v>OPERAÇÕES RATEIOS</v>
          </cell>
        </row>
        <row r="6404">
          <cell r="S6404" t="str">
            <v>OPERAÇÕES RATEIOS</v>
          </cell>
        </row>
        <row r="6405">
          <cell r="S6405" t="str">
            <v>OPERAÇÕES RATEIOS</v>
          </cell>
        </row>
        <row r="6406">
          <cell r="S6406" t="str">
            <v>OPERAÇÕES RATEIOS</v>
          </cell>
        </row>
        <row r="6407">
          <cell r="S6407" t="str">
            <v>OPERAÇÕES RATEIOS</v>
          </cell>
        </row>
        <row r="6408">
          <cell r="S6408" t="str">
            <v>OPERAÇÕES RATEIOS</v>
          </cell>
        </row>
        <row r="6409">
          <cell r="S6409" t="str">
            <v>OPERAÇÕES RATEIOS</v>
          </cell>
        </row>
        <row r="6410">
          <cell r="S6410" t="str">
            <v>OPERAÇÕES RATEIOS</v>
          </cell>
        </row>
        <row r="6411">
          <cell r="S6411" t="str">
            <v>OPERAÇÕES RATEIOS</v>
          </cell>
        </row>
        <row r="6412">
          <cell r="S6412" t="str">
            <v>OPERAÇÕES RATEIOS</v>
          </cell>
        </row>
        <row r="6413">
          <cell r="S6413" t="str">
            <v>OPERAÇÕES RATEIOS</v>
          </cell>
        </row>
        <row r="6414">
          <cell r="S6414" t="str">
            <v>OPERAÇÕES RATEIOS</v>
          </cell>
        </row>
        <row r="6415">
          <cell r="S6415" t="str">
            <v>OPERAÇÕES RATEIOS</v>
          </cell>
        </row>
        <row r="6416">
          <cell r="S6416" t="str">
            <v>OPERAÇÕES RATEIOS</v>
          </cell>
        </row>
        <row r="6417">
          <cell r="S6417" t="str">
            <v>OPERAÇÕES RATEIOS</v>
          </cell>
        </row>
        <row r="6418">
          <cell r="S6418" t="str">
            <v>OPERAÇÕES RATEIOS</v>
          </cell>
        </row>
        <row r="6419">
          <cell r="S6419" t="str">
            <v>OPERAÇÕES RATEIOS</v>
          </cell>
        </row>
        <row r="6420">
          <cell r="S6420" t="str">
            <v>OPERAÇÕES RATEIOS</v>
          </cell>
        </row>
        <row r="6421">
          <cell r="S6421" t="str">
            <v>OPERAÇÕES RATEIOS</v>
          </cell>
        </row>
        <row r="6422">
          <cell r="S6422" t="str">
            <v>OPERAÇÕES RATEIOS</v>
          </cell>
        </row>
        <row r="6423">
          <cell r="S6423" t="str">
            <v>OPERAÇÕES RATEIOS</v>
          </cell>
        </row>
        <row r="6424">
          <cell r="S6424" t="str">
            <v>OPERAÇÕES RATEIOS</v>
          </cell>
        </row>
        <row r="6425">
          <cell r="S6425" t="str">
            <v>OPERAÇÕES RATEIOS</v>
          </cell>
        </row>
        <row r="6426">
          <cell r="S6426" t="str">
            <v>OPERAÇÕES RATEIOS</v>
          </cell>
        </row>
        <row r="6427">
          <cell r="S6427" t="str">
            <v>OPERAÇÕES RATEIOS</v>
          </cell>
        </row>
        <row r="6428">
          <cell r="S6428" t="str">
            <v>OPERAÇÕES RATEIOS</v>
          </cell>
        </row>
        <row r="6429">
          <cell r="S6429" t="str">
            <v>OPERAÇÕES RATEIOS</v>
          </cell>
        </row>
        <row r="6430">
          <cell r="S6430" t="str">
            <v>OPERAÇÕES RATEIOS</v>
          </cell>
        </row>
        <row r="6431">
          <cell r="S6431" t="str">
            <v>OPERAÇÕES RATEIOS</v>
          </cell>
        </row>
        <row r="6432">
          <cell r="S6432" t="str">
            <v>OPERAÇÕES RATEIOS</v>
          </cell>
        </row>
        <row r="6433">
          <cell r="S6433" t="str">
            <v>OPERAÇÕES RATEIOS</v>
          </cell>
        </row>
        <row r="6434">
          <cell r="S6434" t="str">
            <v>OPERAÇÕES RATEIOS</v>
          </cell>
        </row>
        <row r="6435">
          <cell r="S6435" t="str">
            <v>OPERAÇÕES RATEIOS</v>
          </cell>
        </row>
        <row r="6436">
          <cell r="S6436" t="str">
            <v>OPERAÇÕES RATEIOS</v>
          </cell>
        </row>
        <row r="6437">
          <cell r="S6437" t="str">
            <v>OPERAÇÕES RATEIOS</v>
          </cell>
        </row>
        <row r="6438">
          <cell r="S6438" t="str">
            <v>OPERAÇÕES RATEIOS</v>
          </cell>
        </row>
        <row r="6439">
          <cell r="S6439" t="str">
            <v>OPERAÇÕES RATEIOS</v>
          </cell>
        </row>
        <row r="6440">
          <cell r="S6440" t="str">
            <v>OPERAÇÕES RATEIOS</v>
          </cell>
        </row>
        <row r="6441">
          <cell r="S6441" t="str">
            <v>OPERAÇÕES RATEIOS</v>
          </cell>
        </row>
        <row r="6442">
          <cell r="S6442" t="str">
            <v>OPERAÇÕES RATEIOS</v>
          </cell>
        </row>
        <row r="6443">
          <cell r="S6443" t="str">
            <v>OPERAÇÕES RATEIOS</v>
          </cell>
        </row>
        <row r="6444">
          <cell r="S6444" t="str">
            <v>OPERAÇÕES RATEIOS</v>
          </cell>
        </row>
        <row r="6445">
          <cell r="S6445" t="str">
            <v>OPERAÇÕES RATEIOS</v>
          </cell>
        </row>
        <row r="6446">
          <cell r="S6446" t="str">
            <v>OPERAÇÕES RATEIOS</v>
          </cell>
        </row>
        <row r="6447">
          <cell r="S6447" t="str">
            <v>OPERAÇÕES RATEIOS</v>
          </cell>
        </row>
        <row r="6448">
          <cell r="S6448" t="str">
            <v>OPERAÇÕES RATEIOS</v>
          </cell>
        </row>
        <row r="6449">
          <cell r="S6449" t="str">
            <v>OPERAÇÕES RATEIOS</v>
          </cell>
        </row>
        <row r="6450">
          <cell r="S6450" t="str">
            <v>OPERAÇÕES RATEIOS</v>
          </cell>
        </row>
        <row r="6451">
          <cell r="S6451" t="str">
            <v>OPERAÇÕES RATEIOS</v>
          </cell>
        </row>
        <row r="6452">
          <cell r="S6452" t="str">
            <v>OPERAÇÕES RATEIOS</v>
          </cell>
        </row>
        <row r="6453">
          <cell r="S6453" t="str">
            <v>OPERAÇÕES RATEIOS</v>
          </cell>
        </row>
        <row r="6454">
          <cell r="S6454" t="str">
            <v>OPERAÇÕES RATEIOS</v>
          </cell>
        </row>
        <row r="6455">
          <cell r="S6455" t="str">
            <v>OPERAÇÕES RATEIOS</v>
          </cell>
        </row>
        <row r="6456">
          <cell r="S6456" t="str">
            <v>OPERAÇÕES RATEIOS</v>
          </cell>
        </row>
        <row r="6457">
          <cell r="S6457" t="str">
            <v>OPERAÇÕES RATEIOS</v>
          </cell>
        </row>
        <row r="6458">
          <cell r="S6458" t="str">
            <v>OPERAÇÕES RATEIOS</v>
          </cell>
        </row>
        <row r="6459">
          <cell r="S6459" t="str">
            <v>OPERAÇÕES RATEIOS</v>
          </cell>
        </row>
        <row r="6460">
          <cell r="S6460" t="str">
            <v>OPERAÇÕES RATEIOS</v>
          </cell>
        </row>
        <row r="6461">
          <cell r="S6461" t="str">
            <v>OPERAÇÕES RATEIOS</v>
          </cell>
        </row>
        <row r="6462">
          <cell r="S6462" t="str">
            <v>OPERAÇÕES RATEIOS</v>
          </cell>
        </row>
        <row r="6463">
          <cell r="S6463" t="str">
            <v>OPERAÇÕES RATEIOS</v>
          </cell>
        </row>
        <row r="6464">
          <cell r="S6464" t="str">
            <v>OPERAÇÕES RATEIOS</v>
          </cell>
        </row>
        <row r="6465">
          <cell r="S6465" t="str">
            <v>OPERAÇÕES RATEIOS</v>
          </cell>
        </row>
        <row r="6466">
          <cell r="S6466" t="str">
            <v>OPERAÇÕES RATEIOS</v>
          </cell>
        </row>
        <row r="6467">
          <cell r="S6467" t="str">
            <v>OPERAÇÕES RATEIOS</v>
          </cell>
        </row>
        <row r="6468">
          <cell r="S6468" t="str">
            <v>OPERAÇÕES RATEIOS</v>
          </cell>
        </row>
        <row r="6469">
          <cell r="S6469" t="str">
            <v>OPERAÇÕES RATEIOS</v>
          </cell>
        </row>
        <row r="6470">
          <cell r="S6470" t="str">
            <v>OPERAÇÕES RATEIOS</v>
          </cell>
        </row>
        <row r="6471">
          <cell r="S6471" t="str">
            <v>OPERAÇÕES RATEIOS</v>
          </cell>
        </row>
        <row r="6472">
          <cell r="S6472" t="str">
            <v>OPERAÇÕES RATEIOS</v>
          </cell>
        </row>
        <row r="6473">
          <cell r="S6473" t="str">
            <v>OPERAÇÕES RATEIOS</v>
          </cell>
        </row>
        <row r="6474">
          <cell r="S6474" t="str">
            <v>OPERAÇÕES RATEIOS</v>
          </cell>
        </row>
        <row r="6475">
          <cell r="S6475" t="str">
            <v>OPERAÇÕES RATEIOS</v>
          </cell>
        </row>
        <row r="6476">
          <cell r="S6476" t="str">
            <v>OPERAÇÕES RATEIOS</v>
          </cell>
        </row>
        <row r="6477">
          <cell r="S6477" t="str">
            <v>OPERAÇÕES RATEIOS</v>
          </cell>
        </row>
        <row r="6478">
          <cell r="S6478" t="str">
            <v>OPERAÇÕES RATEIOS</v>
          </cell>
        </row>
        <row r="6479">
          <cell r="S6479" t="str">
            <v>OPERAÇÕES RATEIOS</v>
          </cell>
        </row>
        <row r="6480">
          <cell r="S6480" t="str">
            <v>OPERAÇÕES RATEIOS</v>
          </cell>
        </row>
        <row r="6481">
          <cell r="S6481" t="str">
            <v>OPERAÇÕES RATEIOS</v>
          </cell>
        </row>
        <row r="6482">
          <cell r="S6482" t="str">
            <v>OPERAÇÕES RATEIOS</v>
          </cell>
        </row>
        <row r="6483">
          <cell r="S6483" t="str">
            <v>OPERAÇÕES RATEIOS</v>
          </cell>
        </row>
        <row r="6484">
          <cell r="S6484" t="str">
            <v>OPERAÇÕES RATEIOS</v>
          </cell>
        </row>
        <row r="6485">
          <cell r="S6485" t="str">
            <v>OPERAÇÕES RATEIOS</v>
          </cell>
        </row>
        <row r="6486">
          <cell r="S6486" t="str">
            <v>OPERAÇÕES RATEIOS</v>
          </cell>
        </row>
        <row r="6487">
          <cell r="S6487" t="str">
            <v>OPERAÇÕES RATEIOS</v>
          </cell>
        </row>
        <row r="6488">
          <cell r="S6488" t="str">
            <v>OPERAÇÕES RATEIOS</v>
          </cell>
        </row>
        <row r="6489">
          <cell r="S6489" t="str">
            <v>OPERAÇÕES RATEIOS</v>
          </cell>
        </row>
        <row r="6490">
          <cell r="S6490" t="str">
            <v>OPERAÇÕES RATEIOS</v>
          </cell>
        </row>
        <row r="6491">
          <cell r="S6491" t="str">
            <v>OPERAÇÕES RATEIOS</v>
          </cell>
        </row>
        <row r="6492">
          <cell r="S6492" t="str">
            <v>OPERAÇÕES RATEIOS</v>
          </cell>
        </row>
        <row r="6493">
          <cell r="S6493" t="str">
            <v>OPERAÇÕES RATEIOS</v>
          </cell>
        </row>
        <row r="6494">
          <cell r="S6494" t="str">
            <v>OPERAÇÕES RATEIOS</v>
          </cell>
        </row>
        <row r="6495">
          <cell r="S6495" t="str">
            <v>OPERAÇÕES RATEIOS</v>
          </cell>
        </row>
        <row r="6496">
          <cell r="S6496" t="str">
            <v>OPERAÇÕES RATEIOS</v>
          </cell>
        </row>
        <row r="6497">
          <cell r="S6497" t="str">
            <v>OPERAÇÕES RATEIOS</v>
          </cell>
        </row>
        <row r="6498">
          <cell r="S6498" t="str">
            <v>OPERAÇÕES RATEIOS</v>
          </cell>
        </row>
        <row r="6499">
          <cell r="S6499" t="str">
            <v>OPERAÇÕES RATEIOS</v>
          </cell>
        </row>
        <row r="6500">
          <cell r="S6500" t="str">
            <v>OPERAÇÕES RATEIOS</v>
          </cell>
        </row>
        <row r="6501">
          <cell r="S6501" t="str">
            <v>OPERAÇÕES RATEIOS</v>
          </cell>
        </row>
        <row r="6502">
          <cell r="S6502" t="str">
            <v>OPERAÇÕES RATEIOS</v>
          </cell>
        </row>
        <row r="6503">
          <cell r="S6503" t="str">
            <v>OPERAÇÕES RATEIOS</v>
          </cell>
        </row>
        <row r="6504">
          <cell r="S6504" t="str">
            <v>OPERAÇÕES RATEIOS</v>
          </cell>
        </row>
        <row r="6505">
          <cell r="S6505" t="str">
            <v>OPERAÇÕES RATEIOS</v>
          </cell>
        </row>
        <row r="6506">
          <cell r="S6506" t="str">
            <v>OPERAÇÕES RATEIOS</v>
          </cell>
        </row>
        <row r="6507">
          <cell r="S6507" t="str">
            <v>OPERAÇÕES RATEIOS</v>
          </cell>
        </row>
        <row r="6508">
          <cell r="S6508" t="str">
            <v>OPERAÇÕES RATEIOS</v>
          </cell>
        </row>
        <row r="6509">
          <cell r="S6509" t="str">
            <v>OPERAÇÕES RATEIOS</v>
          </cell>
        </row>
        <row r="6510">
          <cell r="S6510" t="str">
            <v>OPERAÇÕES RATEIOS</v>
          </cell>
        </row>
        <row r="6511">
          <cell r="S6511" t="str">
            <v>OPERAÇÕES RATEIOS</v>
          </cell>
        </row>
        <row r="6512">
          <cell r="S6512" t="str">
            <v>OPERAÇÕES RATEIOS</v>
          </cell>
        </row>
        <row r="6513">
          <cell r="S6513" t="str">
            <v>OPERAÇÕES RATEIOS</v>
          </cell>
        </row>
        <row r="6514">
          <cell r="S6514" t="str">
            <v>OPERAÇÕES RATEIOS</v>
          </cell>
        </row>
        <row r="6515">
          <cell r="S6515" t="str">
            <v>OPERAÇÕES RATEIOS</v>
          </cell>
        </row>
        <row r="6516">
          <cell r="S6516" t="str">
            <v>OPERAÇÕES RATEIOS</v>
          </cell>
        </row>
        <row r="6517">
          <cell r="S6517" t="str">
            <v>OPERAÇÕES RATEIOS</v>
          </cell>
        </row>
        <row r="6518">
          <cell r="S6518" t="str">
            <v>OPERAÇÕES RATEIOS</v>
          </cell>
        </row>
        <row r="6519">
          <cell r="S6519" t="str">
            <v>OPERAÇÕES RATEIOS</v>
          </cell>
        </row>
        <row r="6520">
          <cell r="S6520" t="str">
            <v>OPERAÇÕES RATEIOS</v>
          </cell>
        </row>
        <row r="6521">
          <cell r="S6521" t="str">
            <v>OPERAÇÕES RATEIOS</v>
          </cell>
        </row>
        <row r="6522">
          <cell r="S6522" t="str">
            <v>OPERAÇÕES RATEIOS</v>
          </cell>
        </row>
        <row r="6523">
          <cell r="S6523" t="str">
            <v>OPERAÇÕES RATEIOS</v>
          </cell>
        </row>
        <row r="6524">
          <cell r="S6524" t="str">
            <v>OPERAÇÕES RATEIOS</v>
          </cell>
        </row>
        <row r="6525">
          <cell r="S6525" t="str">
            <v>OPERAÇÕES RATEIOS</v>
          </cell>
        </row>
        <row r="6526">
          <cell r="S6526" t="str">
            <v>OPERAÇÕES RATEIOS</v>
          </cell>
        </row>
        <row r="6527">
          <cell r="S6527" t="str">
            <v>OPERAÇÕES RATEIOS</v>
          </cell>
        </row>
        <row r="6528">
          <cell r="S6528" t="str">
            <v>OPERAÇÕES RATEIOS</v>
          </cell>
        </row>
        <row r="6529">
          <cell r="S6529" t="str">
            <v>OPERAÇÕES RATEIOS</v>
          </cell>
        </row>
        <row r="6530">
          <cell r="S6530" t="str">
            <v>OPERAÇÕES RATEIOS</v>
          </cell>
        </row>
        <row r="6531">
          <cell r="S6531" t="str">
            <v>OPERAÇÕES RATEIOS</v>
          </cell>
        </row>
        <row r="6532">
          <cell r="S6532" t="str">
            <v>OPERAÇÕES RATEIOS</v>
          </cell>
        </row>
        <row r="6533">
          <cell r="S6533" t="str">
            <v>OPERAÇÕES RATEIOS</v>
          </cell>
        </row>
        <row r="6534">
          <cell r="S6534" t="str">
            <v>OPERAÇÕES RATEIOS</v>
          </cell>
        </row>
        <row r="6535">
          <cell r="S6535" t="str">
            <v>OPERAÇÕES RATEIOS</v>
          </cell>
        </row>
        <row r="6536">
          <cell r="S6536" t="str">
            <v>OPERAÇÕES RATEIOS</v>
          </cell>
        </row>
        <row r="6537">
          <cell r="S6537" t="str">
            <v>OPERAÇÕES RATEIOS</v>
          </cell>
        </row>
        <row r="6538">
          <cell r="S6538" t="str">
            <v>OPERAÇÕES RATEIOS</v>
          </cell>
        </row>
        <row r="6539">
          <cell r="S6539" t="str">
            <v>OPERAÇÕES RATEIOS</v>
          </cell>
        </row>
        <row r="6540">
          <cell r="S6540" t="str">
            <v>OPERAÇÕES RATEIOS</v>
          </cell>
        </row>
        <row r="6541">
          <cell r="S6541" t="str">
            <v>OPERAÇÕES RATEIOS</v>
          </cell>
        </row>
        <row r="6542">
          <cell r="S6542" t="str">
            <v>OPERAÇÕES RATEIOS</v>
          </cell>
        </row>
        <row r="6543">
          <cell r="S6543" t="str">
            <v>OPERAÇÕES RATEIOS</v>
          </cell>
        </row>
        <row r="6544">
          <cell r="S6544" t="str">
            <v>OPERAÇÕES RATEIOS</v>
          </cell>
        </row>
        <row r="6545">
          <cell r="S6545" t="str">
            <v>OPERAÇÕES RATEIOS</v>
          </cell>
        </row>
        <row r="6546">
          <cell r="S6546" t="str">
            <v>OPERAÇÕES RATEIOS</v>
          </cell>
        </row>
        <row r="6547">
          <cell r="S6547" t="str">
            <v>OPERAÇÕES RATEIOS</v>
          </cell>
        </row>
        <row r="6548">
          <cell r="S6548" t="str">
            <v>OPERAÇÕES RATEIOS</v>
          </cell>
        </row>
        <row r="6549">
          <cell r="S6549" t="str">
            <v>OPERAÇÕES RATEIOS</v>
          </cell>
        </row>
        <row r="6550">
          <cell r="S6550" t="str">
            <v>OPERAÇÕES RATEIOS</v>
          </cell>
        </row>
        <row r="6551">
          <cell r="S6551" t="str">
            <v>OPERAÇÕES RATEIOS</v>
          </cell>
        </row>
        <row r="6552">
          <cell r="S6552" t="str">
            <v>OPERAÇÕES RATEIOS</v>
          </cell>
        </row>
        <row r="6553">
          <cell r="S6553" t="str">
            <v>OPERAÇÕES RATEIOS</v>
          </cell>
        </row>
        <row r="6554">
          <cell r="S6554" t="str">
            <v>OPERAÇÕES RATEIOS</v>
          </cell>
        </row>
        <row r="6555">
          <cell r="S6555" t="str">
            <v>OPERAÇÕES RATEIOS</v>
          </cell>
        </row>
        <row r="6556">
          <cell r="S6556" t="str">
            <v>OPERAÇÕES RATEIOS</v>
          </cell>
        </row>
        <row r="6557">
          <cell r="S6557" t="str">
            <v>OPERAÇÕES RATEIOS</v>
          </cell>
        </row>
        <row r="6558">
          <cell r="S6558" t="str">
            <v>OPERAÇÕES RATEIOS</v>
          </cell>
        </row>
        <row r="6559">
          <cell r="S6559" t="str">
            <v>OPERAÇÕES RATEIOS</v>
          </cell>
        </row>
        <row r="6560">
          <cell r="S6560" t="str">
            <v>OPERAÇÕES RATEIOS</v>
          </cell>
        </row>
        <row r="6561">
          <cell r="S6561" t="str">
            <v>OPERAÇÕES RATEIOS</v>
          </cell>
        </row>
        <row r="6562">
          <cell r="S6562" t="str">
            <v>OPERAÇÕES RATEIOS</v>
          </cell>
        </row>
        <row r="6563">
          <cell r="S6563" t="str">
            <v>OPERAÇÕES RATEIOS</v>
          </cell>
        </row>
        <row r="6564">
          <cell r="S6564" t="str">
            <v>OPERAÇÕES RATEIOS</v>
          </cell>
        </row>
        <row r="6565">
          <cell r="S6565" t="str">
            <v>OPERAÇÕES RATEIOS</v>
          </cell>
        </row>
        <row r="6566">
          <cell r="S6566" t="str">
            <v>OPERAÇÕES RATEIOS</v>
          </cell>
        </row>
        <row r="6567">
          <cell r="S6567" t="str">
            <v>OPERAÇÕES RATEIOS</v>
          </cell>
        </row>
        <row r="6568">
          <cell r="S6568" t="str">
            <v>OPERAÇÕES RATEIOS</v>
          </cell>
        </row>
        <row r="6569">
          <cell r="S6569" t="str">
            <v>OPERAÇÕES RATEIOS</v>
          </cell>
        </row>
        <row r="6570">
          <cell r="S6570" t="str">
            <v>OPERAÇÕES RATEIOS</v>
          </cell>
        </row>
        <row r="6571">
          <cell r="S6571" t="str">
            <v>OPERAÇÕES RATEIOS</v>
          </cell>
        </row>
        <row r="6572">
          <cell r="S6572" t="str">
            <v>OPERAÇÕES RATEIOS</v>
          </cell>
        </row>
        <row r="6573">
          <cell r="S6573" t="str">
            <v>OPERAÇÕES RATEIOS</v>
          </cell>
        </row>
        <row r="6574">
          <cell r="S6574" t="str">
            <v>OPERAÇÕES RATEIOS</v>
          </cell>
        </row>
        <row r="6575">
          <cell r="S6575" t="str">
            <v>OPERAÇÕES RATEIOS</v>
          </cell>
        </row>
        <row r="6576">
          <cell r="S6576" t="str">
            <v>OPERAÇÕES RATEIOS</v>
          </cell>
        </row>
        <row r="6577">
          <cell r="S6577" t="str">
            <v>OPERAÇÕES RATEIOS</v>
          </cell>
        </row>
        <row r="6578">
          <cell r="S6578" t="str">
            <v>OPERAÇÕES RATEIOS</v>
          </cell>
        </row>
        <row r="6579">
          <cell r="S6579" t="str">
            <v>OPERAÇÕES RATEIOS</v>
          </cell>
        </row>
        <row r="6580">
          <cell r="S6580" t="str">
            <v>OPERAÇÕES RATEIOS</v>
          </cell>
        </row>
        <row r="6581">
          <cell r="S6581" t="str">
            <v>OPERAÇÕES RATEIOS</v>
          </cell>
        </row>
        <row r="6582">
          <cell r="S6582" t="str">
            <v>OPERAÇÕES RATEIOS</v>
          </cell>
        </row>
        <row r="6583">
          <cell r="S6583" t="str">
            <v>OPERAÇÕES RATEIOS</v>
          </cell>
        </row>
        <row r="6584">
          <cell r="S6584" t="str">
            <v>OPERAÇÕES RATEIOS</v>
          </cell>
        </row>
        <row r="6585">
          <cell r="S6585" t="str">
            <v>OPERAÇÕES RATEIOS</v>
          </cell>
        </row>
        <row r="6586">
          <cell r="S6586" t="str">
            <v>OPERAÇÕES RATEIOS</v>
          </cell>
        </row>
        <row r="6587">
          <cell r="S6587" t="str">
            <v>OPERAÇÕES RATEIOS</v>
          </cell>
        </row>
        <row r="6588">
          <cell r="S6588" t="str">
            <v>OPERAÇÕES RATEIOS</v>
          </cell>
        </row>
        <row r="6589">
          <cell r="S6589" t="str">
            <v>OPERAÇÕES RATEIOS</v>
          </cell>
        </row>
        <row r="6590">
          <cell r="S6590" t="str">
            <v>OPERAÇÕES RATEIOS</v>
          </cell>
        </row>
        <row r="6591">
          <cell r="S6591" t="str">
            <v>OPERAÇÕES RATEIOS</v>
          </cell>
        </row>
        <row r="6592">
          <cell r="S6592" t="str">
            <v>OPERAÇÕES RATEIOS</v>
          </cell>
        </row>
        <row r="6593">
          <cell r="S6593" t="str">
            <v>OPERAÇÕES RATEIOS</v>
          </cell>
        </row>
        <row r="6594">
          <cell r="S6594" t="str">
            <v>OPERAÇÕES RATEIOS</v>
          </cell>
        </row>
        <row r="6595">
          <cell r="S6595" t="str">
            <v>OPERAÇÕES RATEIOS</v>
          </cell>
        </row>
        <row r="6596">
          <cell r="S6596" t="str">
            <v>OPERAÇÕES RATEIOS</v>
          </cell>
        </row>
        <row r="6597">
          <cell r="S6597" t="str">
            <v>OPERAÇÕES RATEIOS</v>
          </cell>
        </row>
        <row r="6598">
          <cell r="S6598" t="str">
            <v>OPERAÇÕES RATEIOS</v>
          </cell>
        </row>
        <row r="6599">
          <cell r="S6599" t="str">
            <v>OPERAÇÕES RATEIOS</v>
          </cell>
        </row>
        <row r="6600">
          <cell r="S6600" t="str">
            <v>OPERAÇÕES RATEIOS</v>
          </cell>
        </row>
        <row r="6601">
          <cell r="S6601" t="str">
            <v>OPERAÇÕES RATEIOS</v>
          </cell>
        </row>
        <row r="6602">
          <cell r="S6602" t="str">
            <v>OPERAÇÕES RATEIOS</v>
          </cell>
        </row>
        <row r="6603">
          <cell r="S6603" t="str">
            <v>OPERAÇÕES RATEIOS</v>
          </cell>
        </row>
        <row r="6604">
          <cell r="S6604" t="str">
            <v>OPERAÇÕES RATEIOS</v>
          </cell>
        </row>
        <row r="6605">
          <cell r="S6605" t="str">
            <v>OPERAÇÕES RATEIOS</v>
          </cell>
        </row>
        <row r="6606">
          <cell r="S6606" t="str">
            <v>OPERAÇÕES RATEIOS</v>
          </cell>
        </row>
        <row r="6607">
          <cell r="S6607" t="str">
            <v>OPERAÇÕES RATEIOS</v>
          </cell>
        </row>
        <row r="6608">
          <cell r="S6608" t="str">
            <v>OPERAÇÕES RATEIOS</v>
          </cell>
        </row>
        <row r="6609">
          <cell r="S6609" t="str">
            <v>OPERAÇÕES RATEIOS</v>
          </cell>
        </row>
        <row r="6610">
          <cell r="S6610" t="str">
            <v>OPERAÇÕES RATEIOS</v>
          </cell>
        </row>
        <row r="6611">
          <cell r="S6611" t="str">
            <v>OPERAÇÕES RATEIOS</v>
          </cell>
        </row>
        <row r="6612">
          <cell r="S6612" t="str">
            <v>OPERAÇÕES RATEIOS</v>
          </cell>
        </row>
        <row r="6613">
          <cell r="S6613" t="str">
            <v>OPERAÇÕES RATEIOS</v>
          </cell>
        </row>
        <row r="6614">
          <cell r="S6614" t="str">
            <v>OPERAÇÕES RATEIOS</v>
          </cell>
        </row>
        <row r="6615">
          <cell r="S6615" t="str">
            <v>OPERAÇÕES RATEIOS</v>
          </cell>
        </row>
        <row r="6616">
          <cell r="S6616" t="str">
            <v>OPERAÇÕES RATEIOS</v>
          </cell>
        </row>
        <row r="6617">
          <cell r="S6617" t="str">
            <v>OPERAÇÕES RATEIOS</v>
          </cell>
        </row>
        <row r="6618">
          <cell r="S6618" t="str">
            <v>OPERAÇÕES RATEIOS</v>
          </cell>
        </row>
        <row r="6619">
          <cell r="S6619" t="str">
            <v>OPERAÇÕES RATEIOS</v>
          </cell>
        </row>
        <row r="6620">
          <cell r="S6620" t="str">
            <v>OPERAÇÕES RATEIOS</v>
          </cell>
        </row>
        <row r="6621">
          <cell r="S6621" t="str">
            <v>OPERAÇÕES RATEIOS</v>
          </cell>
        </row>
        <row r="6622">
          <cell r="S6622" t="str">
            <v>OPERAÇÕES RATEIOS</v>
          </cell>
        </row>
        <row r="6623">
          <cell r="S6623" t="str">
            <v>OPERAÇÕES RATEIOS</v>
          </cell>
        </row>
        <row r="6624">
          <cell r="S6624" t="str">
            <v>OPERAÇÕES RATEIOS</v>
          </cell>
        </row>
        <row r="6625">
          <cell r="S6625" t="str">
            <v>OPERAÇÕES RATEIOS</v>
          </cell>
        </row>
        <row r="6626">
          <cell r="S6626" t="str">
            <v>OPERAÇÕES RATEIOS</v>
          </cell>
        </row>
        <row r="6627">
          <cell r="S6627" t="str">
            <v>OPERAÇÕES RATEIOS</v>
          </cell>
        </row>
        <row r="6628">
          <cell r="S6628" t="str">
            <v>OPERAÇÕES RATEIOS</v>
          </cell>
        </row>
        <row r="6629">
          <cell r="S6629" t="str">
            <v>OPERAÇÕES RATEIOS</v>
          </cell>
        </row>
        <row r="6630">
          <cell r="S6630" t="str">
            <v>OPERAÇÕES RATEIOS</v>
          </cell>
        </row>
        <row r="6631">
          <cell r="S6631" t="str">
            <v>OPERAÇÕES RATEIOS</v>
          </cell>
        </row>
        <row r="6632">
          <cell r="S6632" t="str">
            <v>OPERAÇÕES RATEIOS</v>
          </cell>
        </row>
        <row r="6633">
          <cell r="S6633" t="str">
            <v>OPERAÇÕES RATEIOS</v>
          </cell>
        </row>
        <row r="6634">
          <cell r="S6634" t="str">
            <v>OPERAÇÕES RATEIOS</v>
          </cell>
        </row>
        <row r="6635">
          <cell r="S6635" t="str">
            <v>OPERAÇÕES RATEIOS</v>
          </cell>
        </row>
        <row r="6636">
          <cell r="S6636" t="str">
            <v>OPERAÇÕES RATEIOS</v>
          </cell>
        </row>
        <row r="6637">
          <cell r="S6637" t="str">
            <v>OPERAÇÕES RATEIOS</v>
          </cell>
        </row>
        <row r="6638">
          <cell r="S6638" t="str">
            <v>OPERAÇÕES RATEIOS</v>
          </cell>
        </row>
        <row r="6639">
          <cell r="S6639" t="str">
            <v>OPERAÇÕES RATEIOS</v>
          </cell>
        </row>
        <row r="6640">
          <cell r="S6640" t="str">
            <v>OPERAÇÕES RATEIOS</v>
          </cell>
        </row>
        <row r="6641">
          <cell r="S6641" t="str">
            <v>OPERAÇÕES RATEIOS</v>
          </cell>
        </row>
        <row r="6642">
          <cell r="S6642" t="str">
            <v>OPERAÇÕES RATEIOS</v>
          </cell>
        </row>
        <row r="6643">
          <cell r="S6643" t="str">
            <v>OPERAÇÕES RATEIOS</v>
          </cell>
        </row>
        <row r="6644">
          <cell r="S6644" t="str">
            <v>OPERAÇÕES RATEIOS</v>
          </cell>
        </row>
        <row r="6645">
          <cell r="S6645" t="str">
            <v>OPERAÇÕES RATEIOS</v>
          </cell>
        </row>
        <row r="6646">
          <cell r="S6646" t="str">
            <v>OPERAÇÕES RATEIOS</v>
          </cell>
        </row>
        <row r="6647">
          <cell r="S6647" t="str">
            <v>OPERAÇÕES RATEIOS</v>
          </cell>
        </row>
        <row r="6648">
          <cell r="S6648" t="str">
            <v>OPERAÇÕES RATEIOS</v>
          </cell>
        </row>
        <row r="6649">
          <cell r="S6649" t="str">
            <v>OPERAÇÕES RATEIOS</v>
          </cell>
        </row>
        <row r="6650">
          <cell r="S6650" t="str">
            <v>OPERAÇÕES RATEIOS</v>
          </cell>
        </row>
        <row r="6651">
          <cell r="S6651" t="str">
            <v>OPERAÇÕES RATEIOS</v>
          </cell>
        </row>
        <row r="6652">
          <cell r="S6652" t="str">
            <v>OPERAÇÕES RATEIOS</v>
          </cell>
        </row>
        <row r="6653">
          <cell r="S6653" t="str">
            <v>OPERAÇÕES RATEIOS</v>
          </cell>
        </row>
        <row r="6654">
          <cell r="S6654" t="str">
            <v>OPERAÇÕES RATEIOS</v>
          </cell>
        </row>
        <row r="6655">
          <cell r="S6655" t="str">
            <v>OPERAÇÕES RATEIOS</v>
          </cell>
        </row>
        <row r="6656">
          <cell r="S6656" t="str">
            <v>OPERAÇÕES RATEIOS</v>
          </cell>
        </row>
        <row r="6657">
          <cell r="S6657" t="str">
            <v>OPERAÇÕES RATEIOS</v>
          </cell>
        </row>
        <row r="6658">
          <cell r="S6658" t="str">
            <v>OPERAÇÕES RATEIOS</v>
          </cell>
        </row>
        <row r="6659">
          <cell r="S6659" t="str">
            <v>OPERAÇÕES RATEIOS</v>
          </cell>
        </row>
        <row r="6660">
          <cell r="S6660" t="str">
            <v>OPERAÇÕES RATEIOS</v>
          </cell>
        </row>
        <row r="6661">
          <cell r="S6661" t="str">
            <v>OPERAÇÕES RATEIOS</v>
          </cell>
        </row>
        <row r="6662">
          <cell r="S6662" t="str">
            <v>OPERAÇÕES RATEIOS</v>
          </cell>
        </row>
        <row r="6663">
          <cell r="S6663" t="str">
            <v>OPERAÇÕES RATEIOS</v>
          </cell>
        </row>
        <row r="6664">
          <cell r="S6664" t="str">
            <v>OPERAÇÕES RATEIOS</v>
          </cell>
        </row>
        <row r="6665">
          <cell r="S6665" t="str">
            <v>OPERAÇÕES RATEIOS</v>
          </cell>
        </row>
        <row r="6666">
          <cell r="S6666" t="str">
            <v>OPERAÇÕES RATEIOS</v>
          </cell>
        </row>
        <row r="6667">
          <cell r="S6667" t="str">
            <v>OPERAÇÕES RATEIOS</v>
          </cell>
        </row>
        <row r="6668">
          <cell r="S6668" t="str">
            <v>OPERAÇÕES RATEIOS</v>
          </cell>
        </row>
        <row r="6669">
          <cell r="S6669" t="str">
            <v>OPERAÇÕES RATEIOS</v>
          </cell>
        </row>
        <row r="6670">
          <cell r="S6670" t="str">
            <v>OPERAÇÕES RATEIOS</v>
          </cell>
        </row>
        <row r="6671">
          <cell r="S6671" t="str">
            <v>OPERAÇÕES RATEIOS</v>
          </cell>
        </row>
        <row r="6672">
          <cell r="S6672" t="str">
            <v>OPERAÇÕES RATEIOS</v>
          </cell>
        </row>
        <row r="6673">
          <cell r="S6673" t="str">
            <v>OPERAÇÕES RATEIOS</v>
          </cell>
        </row>
        <row r="6674">
          <cell r="S6674" t="str">
            <v>OPERAÇÕES RATEIOS</v>
          </cell>
        </row>
        <row r="6675">
          <cell r="S6675" t="str">
            <v>OPERAÇÕES RATEIOS</v>
          </cell>
        </row>
        <row r="6676">
          <cell r="S6676" t="str">
            <v>OPERAÇÕES RATEIOS</v>
          </cell>
        </row>
        <row r="6677">
          <cell r="S6677" t="str">
            <v>OPERAÇÕES RATEIOS</v>
          </cell>
        </row>
        <row r="6678">
          <cell r="S6678" t="str">
            <v>OPERAÇÕES RATEIOS</v>
          </cell>
        </row>
        <row r="6679">
          <cell r="S6679" t="str">
            <v>OPERAÇÕES RATEIOS</v>
          </cell>
        </row>
        <row r="6680">
          <cell r="S6680" t="str">
            <v>OPERAÇÕES RATEIOS</v>
          </cell>
        </row>
        <row r="6681">
          <cell r="S6681" t="str">
            <v>OPERAÇÕES RATEIOS</v>
          </cell>
        </row>
        <row r="6682">
          <cell r="S6682" t="str">
            <v>OPERAÇÕES RATEIOS</v>
          </cell>
        </row>
        <row r="6683">
          <cell r="S6683" t="str">
            <v>OPERAÇÕES RATEIOS</v>
          </cell>
        </row>
        <row r="6684">
          <cell r="S6684" t="str">
            <v>OPERAÇÕES RATEIOS</v>
          </cell>
        </row>
        <row r="6685">
          <cell r="S6685" t="str">
            <v>OPERAÇÕES RATEIOS</v>
          </cell>
        </row>
        <row r="6686">
          <cell r="S6686" t="str">
            <v>OPERAÇÕES RATEIOS</v>
          </cell>
        </row>
        <row r="6687">
          <cell r="S6687" t="str">
            <v>OPERAÇÕES RATEIOS</v>
          </cell>
        </row>
        <row r="6688">
          <cell r="S6688" t="str">
            <v>OPERAÇÕES RATEIOS</v>
          </cell>
        </row>
        <row r="6689">
          <cell r="S6689" t="str">
            <v>OPERAÇÕES RATEIOS</v>
          </cell>
        </row>
        <row r="6690">
          <cell r="S6690" t="str">
            <v>OPERAÇÕES RATEIOS</v>
          </cell>
        </row>
        <row r="6691">
          <cell r="S6691" t="str">
            <v>OPERAÇÕES RATEIOS</v>
          </cell>
        </row>
        <row r="6692">
          <cell r="S6692" t="str">
            <v>OPERAÇÕES RATEIOS</v>
          </cell>
        </row>
        <row r="6693">
          <cell r="S6693" t="str">
            <v>OPERAÇÕES RATEIOS</v>
          </cell>
        </row>
        <row r="6694">
          <cell r="S6694" t="str">
            <v>OPERAÇÕES RATEIOS</v>
          </cell>
        </row>
        <row r="6695">
          <cell r="S6695" t="str">
            <v>OPERAÇÕES RATEIOS</v>
          </cell>
        </row>
        <row r="6696">
          <cell r="S6696" t="str">
            <v>OPERAÇÕES RATEIOS</v>
          </cell>
        </row>
        <row r="6697">
          <cell r="S6697" t="str">
            <v>OPERAÇÕES RATEIOS</v>
          </cell>
        </row>
        <row r="6698">
          <cell r="S6698" t="str">
            <v>OPERAÇÕES RATEIOS</v>
          </cell>
        </row>
        <row r="6699">
          <cell r="S6699" t="str">
            <v>OPERAÇÕES RATEIOS</v>
          </cell>
        </row>
        <row r="6700">
          <cell r="S6700" t="str">
            <v>OPERAÇÕES RATEIOS</v>
          </cell>
        </row>
        <row r="6701">
          <cell r="S6701" t="str">
            <v>OPERAÇÕES RATEIOS</v>
          </cell>
        </row>
        <row r="6702">
          <cell r="S6702" t="str">
            <v>OPERAÇÕES RATEIOS</v>
          </cell>
        </row>
        <row r="6703">
          <cell r="S6703" t="str">
            <v>OPERAÇÕES RATEIOS</v>
          </cell>
        </row>
        <row r="6704">
          <cell r="S6704" t="str">
            <v>OPERAÇÕES RATEIOS</v>
          </cell>
        </row>
        <row r="6705">
          <cell r="S6705" t="str">
            <v>OPERAÇÕES RATEIOS</v>
          </cell>
        </row>
        <row r="6706">
          <cell r="S6706" t="str">
            <v>OPERAÇÕES RATEIOS</v>
          </cell>
        </row>
        <row r="6707">
          <cell r="S6707" t="str">
            <v>OPERAÇÕES RATEIOS</v>
          </cell>
        </row>
        <row r="6708">
          <cell r="S6708" t="str">
            <v>OPERAÇÕES RATEIOS</v>
          </cell>
        </row>
        <row r="6709">
          <cell r="S6709" t="str">
            <v>OPERAÇÕES RATEIOS</v>
          </cell>
        </row>
        <row r="6710">
          <cell r="S6710" t="str">
            <v>OPERAÇÕES RATEIOS</v>
          </cell>
        </row>
        <row r="6711">
          <cell r="S6711" t="str">
            <v>OPERAÇÕES RATEIOS</v>
          </cell>
        </row>
        <row r="6712">
          <cell r="S6712" t="str">
            <v>OPERAÇÕES RATEIOS</v>
          </cell>
        </row>
        <row r="6713">
          <cell r="S6713" t="str">
            <v>OPERAÇÕES RATEIOS</v>
          </cell>
        </row>
        <row r="6714">
          <cell r="S6714" t="str">
            <v>OPERAÇÕES RATEIOS</v>
          </cell>
        </row>
        <row r="6715">
          <cell r="S6715" t="str">
            <v>OPERAÇÕES RATEIOS</v>
          </cell>
        </row>
        <row r="6716">
          <cell r="S6716" t="str">
            <v>OPERAÇÕES RATEIOS</v>
          </cell>
        </row>
        <row r="6717">
          <cell r="S6717" t="str">
            <v>OPERAÇÕES RATEIOS</v>
          </cell>
        </row>
        <row r="6718">
          <cell r="S6718" t="str">
            <v>OPERAÇÕES RATEIOS</v>
          </cell>
        </row>
        <row r="6719">
          <cell r="S6719" t="str">
            <v>OPERAÇÕES RATEIOS</v>
          </cell>
        </row>
        <row r="6720">
          <cell r="S6720" t="str">
            <v>OPERAÇÕES RATEIOS</v>
          </cell>
        </row>
        <row r="6721">
          <cell r="S6721" t="str">
            <v>OPERAÇÕES RATEIOS</v>
          </cell>
        </row>
        <row r="6722">
          <cell r="S6722" t="str">
            <v>OPERAÇÕES RATEIOS</v>
          </cell>
        </row>
        <row r="6723">
          <cell r="S6723" t="str">
            <v>OPERAÇÕES RATEIOS</v>
          </cell>
        </row>
        <row r="6724">
          <cell r="S6724" t="str">
            <v>OPERAÇÕES RATEIOS</v>
          </cell>
        </row>
        <row r="6725">
          <cell r="S6725" t="str">
            <v>OPERAÇÕES RATEIOS</v>
          </cell>
        </row>
        <row r="6726">
          <cell r="S6726" t="str">
            <v>OPERAÇÕES RATEIOS</v>
          </cell>
        </row>
        <row r="6727">
          <cell r="S6727" t="str">
            <v>OPERAÇÕES RATEIOS</v>
          </cell>
        </row>
        <row r="6728">
          <cell r="S6728" t="str">
            <v>OPERAÇÕES RATEIOS</v>
          </cell>
        </row>
        <row r="6729">
          <cell r="S6729" t="str">
            <v>OPERAÇÕES RATEIOS</v>
          </cell>
        </row>
        <row r="6730">
          <cell r="S6730" t="str">
            <v>OPERAÇÕES RATEIOS</v>
          </cell>
        </row>
        <row r="6731">
          <cell r="S6731" t="str">
            <v>OPERAÇÕES RATEIOS</v>
          </cell>
        </row>
        <row r="6732">
          <cell r="S6732" t="str">
            <v>OPERAÇÕES RATEIOS</v>
          </cell>
        </row>
        <row r="6733">
          <cell r="S6733" t="str">
            <v>OPERAÇÕES RATEIOS</v>
          </cell>
        </row>
        <row r="6734">
          <cell r="S6734" t="str">
            <v>OPERAÇÕES RATEIOS</v>
          </cell>
        </row>
        <row r="6735">
          <cell r="S6735" t="str">
            <v>OPERAÇÕES RATEIOS</v>
          </cell>
        </row>
        <row r="6736">
          <cell r="S6736" t="str">
            <v>OPERAÇÕES RATEIOS</v>
          </cell>
        </row>
        <row r="6737">
          <cell r="S6737" t="str">
            <v>OPERAÇÕES RATEIOS</v>
          </cell>
        </row>
        <row r="6738">
          <cell r="S6738" t="str">
            <v>OPERAÇÕES RATEIOS</v>
          </cell>
        </row>
        <row r="6739">
          <cell r="S6739" t="str">
            <v>OPERAÇÕES RATEIOS</v>
          </cell>
        </row>
        <row r="6740">
          <cell r="S6740" t="str">
            <v>OPERAÇÕES RATEIOS</v>
          </cell>
        </row>
        <row r="6741">
          <cell r="S6741" t="str">
            <v>OPERAÇÕES RATEIOS</v>
          </cell>
        </row>
        <row r="6742">
          <cell r="S6742" t="str">
            <v>OPERAÇÕES RATEIOS</v>
          </cell>
        </row>
        <row r="6743">
          <cell r="S6743" t="str">
            <v>OPERAÇÕES RATEIOS</v>
          </cell>
        </row>
        <row r="6744">
          <cell r="S6744" t="str">
            <v>OPERAÇÕES RATEIOS</v>
          </cell>
        </row>
        <row r="6745">
          <cell r="S6745" t="str">
            <v>OPERAÇÕES RATEIOS</v>
          </cell>
        </row>
        <row r="6746">
          <cell r="S6746" t="str">
            <v>OPERAÇÕES RATEIOS</v>
          </cell>
        </row>
        <row r="6747">
          <cell r="S6747" t="str">
            <v>OPERAÇÕES RATEIOS</v>
          </cell>
        </row>
        <row r="6748">
          <cell r="S6748" t="str">
            <v>OPERAÇÕES RATEIOS</v>
          </cell>
        </row>
        <row r="6749">
          <cell r="S6749" t="str">
            <v>OPERAÇÕES RATEIOS</v>
          </cell>
        </row>
        <row r="6750">
          <cell r="S6750" t="str">
            <v>OPERAÇÕES RATEIOS</v>
          </cell>
        </row>
        <row r="6751">
          <cell r="S6751" t="str">
            <v>OPERAÇÕES RATEIOS</v>
          </cell>
        </row>
        <row r="6752">
          <cell r="S6752" t="str">
            <v>OPERAÇÕES RATEIOS</v>
          </cell>
        </row>
        <row r="6753">
          <cell r="S6753" t="str">
            <v>OPERAÇÕES RATEIOS</v>
          </cell>
        </row>
        <row r="6754">
          <cell r="S6754" t="str">
            <v>OPERAÇÕES RATEIOS</v>
          </cell>
        </row>
        <row r="6755">
          <cell r="S6755" t="str">
            <v>OPERAÇÕES RATEIOS</v>
          </cell>
        </row>
        <row r="6756">
          <cell r="S6756" t="str">
            <v>OPERAÇÕES RATEIOS</v>
          </cell>
        </row>
        <row r="6757">
          <cell r="S6757" t="str">
            <v>OPERAÇÕES RATEIOS</v>
          </cell>
        </row>
        <row r="6758">
          <cell r="S6758" t="str">
            <v>OPERAÇÕES RATEIOS</v>
          </cell>
        </row>
        <row r="6759">
          <cell r="S6759" t="str">
            <v>OPERAÇÕES RATEIOS</v>
          </cell>
        </row>
        <row r="6760">
          <cell r="S6760" t="str">
            <v>OPERAÇÕES RATEIOS</v>
          </cell>
        </row>
        <row r="6761">
          <cell r="S6761" t="str">
            <v>OPERAÇÕES RATEIOS</v>
          </cell>
        </row>
        <row r="6762">
          <cell r="S6762" t="str">
            <v>OPERAÇÕES RATEIOS</v>
          </cell>
        </row>
        <row r="6763">
          <cell r="S6763" t="str">
            <v>OPERAÇÕES RATEIOS</v>
          </cell>
        </row>
        <row r="6764">
          <cell r="S6764" t="str">
            <v>OPERAÇÕES RATEIOS</v>
          </cell>
        </row>
        <row r="6765">
          <cell r="S6765" t="str">
            <v>OPERAÇÕES RATEIOS</v>
          </cell>
        </row>
        <row r="6766">
          <cell r="S6766" t="str">
            <v>OPERAÇÕES RATEIOS</v>
          </cell>
        </row>
        <row r="6767">
          <cell r="S6767" t="str">
            <v>OPERAÇÕES RATEIOS</v>
          </cell>
        </row>
        <row r="6768">
          <cell r="S6768" t="str">
            <v>OPERAÇÕES RATEIOS</v>
          </cell>
        </row>
        <row r="6769">
          <cell r="S6769" t="str">
            <v>OPERAÇÕES RATEIOS</v>
          </cell>
        </row>
        <row r="6770">
          <cell r="S6770" t="str">
            <v>OPERAÇÕES RATEIOS</v>
          </cell>
        </row>
        <row r="6771">
          <cell r="S6771" t="str">
            <v>OPERAÇÕES RATEIOS</v>
          </cell>
        </row>
        <row r="6772">
          <cell r="S6772" t="str">
            <v>OPERAÇÕES RATEIOS</v>
          </cell>
        </row>
        <row r="6773">
          <cell r="S6773" t="str">
            <v>OPERAÇÕES RATEIOS</v>
          </cell>
        </row>
        <row r="6774">
          <cell r="S6774" t="str">
            <v>OPERAÇÕES RATEIOS</v>
          </cell>
        </row>
        <row r="6775">
          <cell r="S6775" t="str">
            <v>OPERAÇÕES RATEIOS</v>
          </cell>
        </row>
        <row r="6776">
          <cell r="S6776" t="str">
            <v>OPERAÇÕES RATEIOS</v>
          </cell>
        </row>
        <row r="6777">
          <cell r="S6777" t="str">
            <v>OPERAÇÕES RATEIOS</v>
          </cell>
        </row>
        <row r="6778">
          <cell r="S6778" t="str">
            <v>OPERAÇÕES RATEIOS</v>
          </cell>
        </row>
        <row r="6779">
          <cell r="S6779" t="str">
            <v>OPERAÇÕES RATEIOS</v>
          </cell>
        </row>
        <row r="6780">
          <cell r="S6780" t="str">
            <v>OPERAÇÕES RATEIOS</v>
          </cell>
        </row>
        <row r="6781">
          <cell r="S6781" t="str">
            <v>OPERAÇÕES RATEIOS</v>
          </cell>
        </row>
        <row r="6782">
          <cell r="S6782" t="str">
            <v>OPERAÇÕES RATEIOS</v>
          </cell>
        </row>
        <row r="6783">
          <cell r="S6783" t="str">
            <v>OPERAÇÕES RATEIOS</v>
          </cell>
        </row>
        <row r="6784">
          <cell r="S6784" t="str">
            <v>OPERAÇÕES RATEIOS</v>
          </cell>
        </row>
        <row r="6785">
          <cell r="S6785" t="str">
            <v>OPERAÇÕES RATEIOS</v>
          </cell>
        </row>
        <row r="6786">
          <cell r="S6786" t="str">
            <v>OPERAÇÕES RATEIOS</v>
          </cell>
        </row>
        <row r="6787">
          <cell r="S6787" t="str">
            <v>OPERAÇÕES RATEIOS</v>
          </cell>
        </row>
        <row r="6788">
          <cell r="S6788" t="str">
            <v>OPERAÇÕES RATEIOS</v>
          </cell>
        </row>
        <row r="6789">
          <cell r="S6789" t="str">
            <v>OPERAÇÕES RATEIOS</v>
          </cell>
        </row>
        <row r="6790">
          <cell r="S6790" t="str">
            <v>OPERAÇÕES RATEIOS</v>
          </cell>
        </row>
        <row r="6791">
          <cell r="S6791" t="str">
            <v>OPERAÇÕES RATEIOS</v>
          </cell>
        </row>
        <row r="6792">
          <cell r="S6792" t="str">
            <v>OPERAÇÕES RATEIOS</v>
          </cell>
        </row>
        <row r="6793">
          <cell r="S6793" t="str">
            <v>OPERAÇÕES RATEIOS</v>
          </cell>
        </row>
        <row r="6794">
          <cell r="S6794" t="str">
            <v>OPERAÇÕES RATEIOS</v>
          </cell>
        </row>
        <row r="6795">
          <cell r="S6795" t="str">
            <v>OPERAÇÕES RATEIOS</v>
          </cell>
        </row>
        <row r="6796">
          <cell r="S6796" t="str">
            <v>OPERAÇÕES RATEIOS</v>
          </cell>
        </row>
        <row r="6797">
          <cell r="S6797" t="str">
            <v>OPERAÇÕES RATEIOS</v>
          </cell>
        </row>
        <row r="6798">
          <cell r="S6798" t="str">
            <v>OPERAÇÕES RATEIOS</v>
          </cell>
        </row>
        <row r="6799">
          <cell r="S6799" t="str">
            <v>OPERAÇÕES RATEIOS</v>
          </cell>
        </row>
        <row r="6800">
          <cell r="S6800" t="str">
            <v>OPERAÇÕES RATEIOS</v>
          </cell>
        </row>
        <row r="6801">
          <cell r="S6801" t="str">
            <v>OPERAÇÕES RATEIOS</v>
          </cell>
        </row>
        <row r="6802">
          <cell r="S6802" t="str">
            <v>OPERAÇÕES RATEIOS</v>
          </cell>
        </row>
        <row r="6803">
          <cell r="S6803" t="str">
            <v>OPERAÇÕES RATEIOS</v>
          </cell>
        </row>
        <row r="6804">
          <cell r="S6804" t="str">
            <v>OPERAÇÕES RATEIOS</v>
          </cell>
        </row>
        <row r="6805">
          <cell r="S6805" t="str">
            <v>OPERAÇÕES RATEIOS</v>
          </cell>
        </row>
        <row r="6806">
          <cell r="S6806" t="str">
            <v>OPERAÇÕES RATEIOS</v>
          </cell>
        </row>
        <row r="6807">
          <cell r="S6807" t="str">
            <v>OPERAÇÕES RATEIOS</v>
          </cell>
        </row>
        <row r="6808">
          <cell r="S6808" t="str">
            <v>OPERAÇÕES RATEIOS</v>
          </cell>
        </row>
        <row r="6809">
          <cell r="S6809" t="str">
            <v>OPERAÇÕES RATEIOS</v>
          </cell>
        </row>
        <row r="6810">
          <cell r="S6810" t="str">
            <v>OPERAÇÕES RATEIOS</v>
          </cell>
        </row>
        <row r="6811">
          <cell r="S6811" t="str">
            <v>OPERAÇÕES RATEIOS</v>
          </cell>
        </row>
        <row r="6812">
          <cell r="S6812" t="str">
            <v>OPERAÇÕES RATEIOS</v>
          </cell>
        </row>
        <row r="6813">
          <cell r="S6813" t="str">
            <v>OPERAÇÕES RATEIOS</v>
          </cell>
        </row>
        <row r="6814">
          <cell r="S6814" t="str">
            <v>OPERAÇÕES RATEIOS</v>
          </cell>
        </row>
        <row r="6815">
          <cell r="S6815" t="str">
            <v>OPERAÇÕES RATEIOS</v>
          </cell>
        </row>
        <row r="6816">
          <cell r="S6816" t="str">
            <v>OPERAÇÕES RATEIOS</v>
          </cell>
        </row>
        <row r="6817">
          <cell r="S6817" t="str">
            <v>OPERAÇÕES RATEIOS</v>
          </cell>
        </row>
        <row r="6818">
          <cell r="S6818" t="str">
            <v>OPERAÇÕES RATEIOS</v>
          </cell>
        </row>
        <row r="6819">
          <cell r="S6819" t="str">
            <v>OPERAÇÕES RATEIOS</v>
          </cell>
        </row>
        <row r="6820">
          <cell r="S6820" t="str">
            <v>OPERAÇÕES RATEIOS</v>
          </cell>
        </row>
        <row r="6821">
          <cell r="S6821" t="str">
            <v>OPERAÇÕES RATEIOS</v>
          </cell>
        </row>
        <row r="6822">
          <cell r="S6822" t="str">
            <v>OPERAÇÕES RATEIOS</v>
          </cell>
        </row>
        <row r="6823">
          <cell r="S6823" t="str">
            <v>OPERAÇÕES RATEIOS</v>
          </cell>
        </row>
        <row r="6824">
          <cell r="S6824" t="str">
            <v>OPERAÇÕES RATEIOS</v>
          </cell>
        </row>
        <row r="6825">
          <cell r="S6825" t="str">
            <v>OPERAÇÕES RATEIOS</v>
          </cell>
        </row>
        <row r="6826">
          <cell r="S6826" t="str">
            <v>OPERAÇÕES RATEIOS</v>
          </cell>
        </row>
        <row r="6827">
          <cell r="S6827" t="str">
            <v>OPERAÇÕES RATEIOS</v>
          </cell>
        </row>
        <row r="6828">
          <cell r="S6828" t="str">
            <v>OPERAÇÕES RATEIOS</v>
          </cell>
        </row>
        <row r="6829">
          <cell r="S6829" t="str">
            <v>OPERAÇÕES RATEIOS</v>
          </cell>
        </row>
        <row r="6830">
          <cell r="S6830" t="str">
            <v>OPERAÇÕES RATEIOS</v>
          </cell>
        </row>
        <row r="6831">
          <cell r="S6831" t="str">
            <v>OPERAÇÕES RATEIOS</v>
          </cell>
        </row>
        <row r="6832">
          <cell r="S6832" t="str">
            <v>OPERAÇÕES RATEIOS</v>
          </cell>
        </row>
        <row r="6833">
          <cell r="S6833" t="str">
            <v>OPERAÇÕES RATEIOS</v>
          </cell>
        </row>
        <row r="6834">
          <cell r="S6834" t="str">
            <v>OPERAÇÕES RATEIOS</v>
          </cell>
        </row>
        <row r="6835">
          <cell r="S6835" t="str">
            <v>OPERAÇÕES RATEIOS</v>
          </cell>
        </row>
        <row r="6836">
          <cell r="S6836" t="str">
            <v>OPERAÇÕES RATEIOS</v>
          </cell>
        </row>
        <row r="6837">
          <cell r="S6837" t="str">
            <v>OPERAÇÕES RATEIOS</v>
          </cell>
        </row>
        <row r="6838">
          <cell r="S6838" t="str">
            <v>OPERAÇÕES RATEIOS</v>
          </cell>
        </row>
        <row r="6839">
          <cell r="S6839" t="str">
            <v>OPERAÇÕES RATEIOS</v>
          </cell>
        </row>
        <row r="6840">
          <cell r="S6840" t="str">
            <v>OPERAÇÕES RATEIOS</v>
          </cell>
        </row>
        <row r="6841">
          <cell r="S6841" t="str">
            <v>OPERAÇÕES RATEIOS</v>
          </cell>
        </row>
        <row r="6842">
          <cell r="S6842" t="str">
            <v>OPERAÇÕES RATEIOS</v>
          </cell>
        </row>
        <row r="6843">
          <cell r="S6843" t="str">
            <v>OPERAÇÕES RATEIOS</v>
          </cell>
        </row>
        <row r="6844">
          <cell r="S6844" t="str">
            <v>OPERAÇÕES RATEIOS</v>
          </cell>
        </row>
        <row r="6845">
          <cell r="S6845" t="str">
            <v>OPERAÇÕES RATEIOS</v>
          </cell>
        </row>
        <row r="6846">
          <cell r="S6846" t="str">
            <v>OPERAÇÕES RATEIOS</v>
          </cell>
        </row>
        <row r="6847">
          <cell r="S6847" t="str">
            <v>OPERAÇÕES RATEIOS</v>
          </cell>
        </row>
        <row r="6848">
          <cell r="S6848" t="str">
            <v>OPERAÇÕES RATEIOS</v>
          </cell>
        </row>
        <row r="6849">
          <cell r="S6849" t="str">
            <v>OPERAÇÕES RATEIOS</v>
          </cell>
        </row>
        <row r="6850">
          <cell r="S6850" t="str">
            <v>OPERAÇÕES RATEIOS</v>
          </cell>
        </row>
        <row r="6851">
          <cell r="S6851" t="str">
            <v>OPERAÇÕES RATEIOS</v>
          </cell>
        </row>
        <row r="6852">
          <cell r="S6852" t="str">
            <v>OPERAÇÕES RATEIOS</v>
          </cell>
        </row>
        <row r="6853">
          <cell r="S6853" t="str">
            <v>OPERAÇÕES RATEIOS</v>
          </cell>
        </row>
        <row r="6854">
          <cell r="S6854" t="str">
            <v>OPERAÇÕES RATEIOS</v>
          </cell>
        </row>
        <row r="6855">
          <cell r="S6855" t="str">
            <v>OPERAÇÕES RATEIOS</v>
          </cell>
        </row>
        <row r="6856">
          <cell r="S6856" t="str">
            <v>OPERAÇÕES RATEIOS</v>
          </cell>
        </row>
        <row r="6857">
          <cell r="S6857" t="str">
            <v>OPERAÇÕES RATEIOS</v>
          </cell>
        </row>
        <row r="6858">
          <cell r="S6858" t="str">
            <v>OPERAÇÕES RATEIOS</v>
          </cell>
        </row>
        <row r="6859">
          <cell r="S6859" t="str">
            <v>OPERAÇÕES RATEIOS</v>
          </cell>
        </row>
        <row r="6860">
          <cell r="S6860" t="str">
            <v>OPERAÇÕES RATEIOS</v>
          </cell>
        </row>
        <row r="6861">
          <cell r="S6861" t="str">
            <v>OPERAÇÕES RATEIOS</v>
          </cell>
        </row>
        <row r="6862">
          <cell r="S6862" t="str">
            <v>OPERAÇÕES RATEIOS</v>
          </cell>
        </row>
        <row r="6863">
          <cell r="S6863" t="str">
            <v>OPERAÇÕES RATEIOS</v>
          </cell>
        </row>
        <row r="6864">
          <cell r="S6864" t="str">
            <v>OPERAÇÕES RATEIOS</v>
          </cell>
        </row>
        <row r="6865">
          <cell r="S6865" t="str">
            <v>OPERAÇÕES RATEIOS</v>
          </cell>
        </row>
        <row r="6866">
          <cell r="S6866" t="str">
            <v>OPERAÇÕES RATEIOS</v>
          </cell>
        </row>
        <row r="6867">
          <cell r="S6867" t="str">
            <v>OPERAÇÕES RATEIOS</v>
          </cell>
        </row>
        <row r="6868">
          <cell r="S6868" t="str">
            <v>OPERAÇÕES RATEIOS</v>
          </cell>
        </row>
        <row r="6869">
          <cell r="S6869" t="str">
            <v>OPERAÇÕES RATEIOS</v>
          </cell>
        </row>
        <row r="6870">
          <cell r="S6870" t="str">
            <v>OPERAÇÕES RATEIOS</v>
          </cell>
        </row>
        <row r="6871">
          <cell r="S6871" t="str">
            <v>OPERAÇÕES RATEIOS</v>
          </cell>
        </row>
        <row r="6872">
          <cell r="S6872" t="str">
            <v>OPERAÇÕES RATEIOS</v>
          </cell>
        </row>
        <row r="6873">
          <cell r="S6873" t="str">
            <v>OPERAÇÕES RATEIOS</v>
          </cell>
        </row>
        <row r="6874">
          <cell r="S6874" t="str">
            <v>OPERAÇÕES RATEIOS</v>
          </cell>
        </row>
        <row r="6875">
          <cell r="S6875" t="str">
            <v>OPERAÇÕES RATEIOS</v>
          </cell>
        </row>
        <row r="6876">
          <cell r="S6876" t="str">
            <v>OPERAÇÕES RATEIOS</v>
          </cell>
        </row>
        <row r="6877">
          <cell r="S6877" t="str">
            <v>OPERAÇÕES RATEIOS</v>
          </cell>
        </row>
        <row r="6878">
          <cell r="S6878" t="str">
            <v>OPERAÇÕES RATEIOS</v>
          </cell>
        </row>
        <row r="6879">
          <cell r="S6879" t="str">
            <v>OPERAÇÕES RATEIOS</v>
          </cell>
        </row>
        <row r="6880">
          <cell r="S6880" t="str">
            <v>OPERAÇÕES RATEIOS</v>
          </cell>
        </row>
        <row r="6881">
          <cell r="S6881" t="str">
            <v>OPERAÇÕES RATEIOS</v>
          </cell>
        </row>
        <row r="6882">
          <cell r="S6882" t="str">
            <v>OPERAÇÕES RATEIOS</v>
          </cell>
        </row>
        <row r="6883">
          <cell r="S6883" t="str">
            <v>OPERAÇÕES RATEIOS</v>
          </cell>
        </row>
        <row r="6884">
          <cell r="S6884" t="str">
            <v>OPERAÇÕES RATEIOS</v>
          </cell>
        </row>
        <row r="6885">
          <cell r="S6885" t="str">
            <v>OPERAÇÕES RATEIOS</v>
          </cell>
        </row>
        <row r="6886">
          <cell r="S6886" t="str">
            <v>OPERAÇÕES RATEIOS</v>
          </cell>
        </row>
        <row r="6887">
          <cell r="S6887" t="str">
            <v>OPERAÇÕES RATEIOS</v>
          </cell>
        </row>
        <row r="6888">
          <cell r="S6888" t="str">
            <v>OPERAÇÕES RATEIOS</v>
          </cell>
        </row>
        <row r="6889">
          <cell r="S6889" t="str">
            <v>OPERAÇÕES RATEIOS</v>
          </cell>
        </row>
        <row r="6890">
          <cell r="S6890" t="str">
            <v>OPERAÇÕES RATEIOS</v>
          </cell>
        </row>
        <row r="6891">
          <cell r="S6891" t="str">
            <v>OPERAÇÕES RATEIOS</v>
          </cell>
        </row>
        <row r="6892">
          <cell r="S6892" t="str">
            <v>OPERAÇÕES RATEIOS</v>
          </cell>
        </row>
        <row r="6893">
          <cell r="S6893" t="str">
            <v>OPERAÇÕES RATEIOS</v>
          </cell>
        </row>
        <row r="6894">
          <cell r="S6894" t="str">
            <v>OPERAÇÕES RATEIOS</v>
          </cell>
        </row>
        <row r="6895">
          <cell r="S6895" t="str">
            <v>OPERAÇÕES RATEIOS</v>
          </cell>
        </row>
        <row r="6896">
          <cell r="S6896" t="str">
            <v>OPERAÇÕES RATEIOS</v>
          </cell>
        </row>
        <row r="6897">
          <cell r="S6897" t="str">
            <v>OPERAÇÕES RATEIOS</v>
          </cell>
        </row>
        <row r="6898">
          <cell r="S6898" t="str">
            <v>OPERAÇÕES RATEIOS</v>
          </cell>
        </row>
        <row r="6899">
          <cell r="S6899" t="str">
            <v>OPERAÇÕES RATEIOS</v>
          </cell>
        </row>
        <row r="6900">
          <cell r="S6900" t="str">
            <v>OPERAÇÕES RATEIOS</v>
          </cell>
        </row>
        <row r="6901">
          <cell r="S6901" t="str">
            <v>OPERAÇÕES RATEIOS</v>
          </cell>
        </row>
        <row r="6902">
          <cell r="S6902" t="str">
            <v>OPERAÇÕES RATEIOS</v>
          </cell>
        </row>
        <row r="6903">
          <cell r="S6903" t="str">
            <v>OPERAÇÕES RATEIOS</v>
          </cell>
        </row>
        <row r="6904">
          <cell r="S6904" t="str">
            <v>OPERAÇÕES RATEIOS</v>
          </cell>
        </row>
        <row r="6905">
          <cell r="S6905" t="str">
            <v>OPERAÇÕES RATEIOS</v>
          </cell>
        </row>
        <row r="6906">
          <cell r="S6906" t="str">
            <v>OPERAÇÕES RATEIOS</v>
          </cell>
        </row>
        <row r="6907">
          <cell r="S6907" t="str">
            <v>OPERAÇÕES RATEIOS</v>
          </cell>
        </row>
        <row r="6908">
          <cell r="S6908" t="str">
            <v>OPERAÇÕES RATEIOS</v>
          </cell>
        </row>
        <row r="6909">
          <cell r="S6909" t="str">
            <v>OPERAÇÕES RATEIOS</v>
          </cell>
        </row>
        <row r="6910">
          <cell r="S6910" t="str">
            <v>OPERAÇÕES RATEIOS</v>
          </cell>
        </row>
        <row r="6911">
          <cell r="S6911" t="str">
            <v>OPERAÇÕES RATEIOS</v>
          </cell>
        </row>
        <row r="6912">
          <cell r="S6912" t="str">
            <v>OPERAÇÕES RATEIOS</v>
          </cell>
        </row>
        <row r="6913">
          <cell r="S6913" t="str">
            <v>OPERAÇÕES RATEIOS</v>
          </cell>
        </row>
        <row r="6914">
          <cell r="S6914" t="str">
            <v>OPERAÇÕES RATEIOS</v>
          </cell>
        </row>
        <row r="6915">
          <cell r="S6915" t="str">
            <v>OPERAÇÕES RATEIOS</v>
          </cell>
        </row>
        <row r="6916">
          <cell r="S6916" t="str">
            <v>OPERAÇÕES RATEIOS</v>
          </cell>
        </row>
        <row r="6917">
          <cell r="S6917" t="str">
            <v>OPERAÇÕES RATEIOS</v>
          </cell>
        </row>
        <row r="6918">
          <cell r="S6918" t="str">
            <v>OPERAÇÕES RATEIOS</v>
          </cell>
        </row>
        <row r="6919">
          <cell r="S6919" t="str">
            <v>OPERAÇÕES RATEIOS</v>
          </cell>
        </row>
        <row r="6920">
          <cell r="S6920" t="str">
            <v>OPERAÇÕES RATEIOS</v>
          </cell>
        </row>
        <row r="6921">
          <cell r="S6921" t="str">
            <v>OPERAÇÕES RATEIOS</v>
          </cell>
        </row>
        <row r="6922">
          <cell r="S6922" t="str">
            <v>OPERAÇÕES RATEIOS</v>
          </cell>
        </row>
        <row r="6923">
          <cell r="S6923" t="str">
            <v>OPERAÇÕES RATEIOS</v>
          </cell>
        </row>
        <row r="6924">
          <cell r="S6924" t="str">
            <v>OPERAÇÕES RATEIOS</v>
          </cell>
        </row>
        <row r="6925">
          <cell r="S6925" t="str">
            <v>OPERAÇÕES RATEIOS</v>
          </cell>
        </row>
        <row r="6926">
          <cell r="S6926" t="str">
            <v>OPERAÇÕES RATEIOS</v>
          </cell>
        </row>
        <row r="6927">
          <cell r="S6927" t="str">
            <v>OPERAÇÕES RATEIOS</v>
          </cell>
        </row>
        <row r="6928">
          <cell r="S6928" t="str">
            <v>OPERAÇÕES RATEIOS</v>
          </cell>
        </row>
        <row r="6929">
          <cell r="S6929" t="str">
            <v>OPERAÇÕES RATEIOS</v>
          </cell>
        </row>
        <row r="6930">
          <cell r="S6930" t="str">
            <v>OPERAÇÕES RATEIOS</v>
          </cell>
        </row>
        <row r="6931">
          <cell r="S6931" t="str">
            <v>OPERAÇÕES RATEIOS</v>
          </cell>
        </row>
        <row r="6932">
          <cell r="S6932" t="str">
            <v>OPERAÇÕES RATEIOS</v>
          </cell>
        </row>
        <row r="6933">
          <cell r="S6933" t="str">
            <v>OPERAÇÕES RATEIOS</v>
          </cell>
        </row>
        <row r="6934">
          <cell r="S6934" t="str">
            <v>OPERAÇÕES RATEIOS</v>
          </cell>
        </row>
        <row r="6935">
          <cell r="S6935" t="str">
            <v>OPERAÇÕES RATEIOS</v>
          </cell>
        </row>
        <row r="6936">
          <cell r="S6936" t="str">
            <v>OPERAÇÕES RATEIOS</v>
          </cell>
        </row>
        <row r="6937">
          <cell r="S6937" t="str">
            <v>OPERAÇÕES RATEIOS</v>
          </cell>
        </row>
        <row r="6938">
          <cell r="S6938" t="str">
            <v>OPERAÇÕES RATEIOS</v>
          </cell>
        </row>
        <row r="6939">
          <cell r="S6939" t="str">
            <v>OPERAÇÕES RATEIOS</v>
          </cell>
        </row>
        <row r="6940">
          <cell r="S6940" t="str">
            <v>OPERAÇÕES RATEIOS</v>
          </cell>
        </row>
        <row r="6941">
          <cell r="S6941" t="str">
            <v>OPERAÇÕES RATEIOS</v>
          </cell>
        </row>
        <row r="6942">
          <cell r="S6942" t="str">
            <v>OPERAÇÕES RATEIOS</v>
          </cell>
        </row>
        <row r="6943">
          <cell r="S6943" t="str">
            <v>OPERAÇÕES RATEIOS</v>
          </cell>
        </row>
        <row r="6944">
          <cell r="S6944" t="str">
            <v>OPERAÇÕES RATEIOS</v>
          </cell>
        </row>
        <row r="6945">
          <cell r="S6945" t="str">
            <v>OPERAÇÕES RATEIOS</v>
          </cell>
        </row>
        <row r="6946">
          <cell r="S6946" t="str">
            <v>OPERAÇÕES RATEIOS</v>
          </cell>
        </row>
        <row r="6947">
          <cell r="S6947" t="str">
            <v>OPERAÇÕES RATEIOS</v>
          </cell>
        </row>
        <row r="6948">
          <cell r="S6948" t="str">
            <v>OPERAÇÕES RATEIOS</v>
          </cell>
        </row>
        <row r="6949">
          <cell r="S6949" t="str">
            <v>OPERAÇÕES RATEIOS</v>
          </cell>
        </row>
        <row r="6950">
          <cell r="S6950" t="str">
            <v>OPERAÇÕES RATEIOS</v>
          </cell>
        </row>
        <row r="6951">
          <cell r="S6951" t="str">
            <v>OPERAÇÕES RATEIOS</v>
          </cell>
        </row>
        <row r="6952">
          <cell r="S6952" t="str">
            <v>OPERAÇÕES RATEIOS</v>
          </cell>
        </row>
        <row r="6953">
          <cell r="S6953" t="str">
            <v>OPERAÇÕES RATEIOS</v>
          </cell>
        </row>
        <row r="6954">
          <cell r="S6954" t="str">
            <v>OPERAÇÕES RATEIOS</v>
          </cell>
        </row>
        <row r="6955">
          <cell r="S6955" t="str">
            <v>OPERAÇÕES RATEIOS</v>
          </cell>
        </row>
        <row r="6956">
          <cell r="S6956" t="str">
            <v>OPERAÇÕES RATEIOS</v>
          </cell>
        </row>
        <row r="6957">
          <cell r="S6957" t="str">
            <v>OPERAÇÕES RATEIOS</v>
          </cell>
        </row>
        <row r="6958">
          <cell r="S6958" t="str">
            <v>OPERAÇÕES RATEIOS</v>
          </cell>
        </row>
        <row r="6959">
          <cell r="S6959" t="str">
            <v>OPERAÇÕES RATEIOS</v>
          </cell>
        </row>
        <row r="6960">
          <cell r="S6960" t="str">
            <v>OPERAÇÕES RATEIOS</v>
          </cell>
        </row>
        <row r="6961">
          <cell r="S6961" t="str">
            <v>OPERAÇÕES RATEIOS</v>
          </cell>
        </row>
        <row r="6962">
          <cell r="S6962" t="str">
            <v>OPERAÇÕES RATEIOS</v>
          </cell>
        </row>
        <row r="6963">
          <cell r="S6963" t="str">
            <v>OPERAÇÕES RATEIOS</v>
          </cell>
        </row>
        <row r="6964">
          <cell r="S6964" t="str">
            <v>OPERAÇÕES RATEIOS</v>
          </cell>
        </row>
        <row r="6965">
          <cell r="S6965" t="str">
            <v>OPERAÇÕES RATEIOS</v>
          </cell>
        </row>
        <row r="6966">
          <cell r="S6966" t="str">
            <v>OPERAÇÕES RATEIOS</v>
          </cell>
        </row>
        <row r="6967">
          <cell r="S6967" t="str">
            <v>OPERAÇÕES RATEIOS</v>
          </cell>
        </row>
        <row r="6968">
          <cell r="S6968" t="str">
            <v>OPERAÇÕES RATEIOS</v>
          </cell>
        </row>
        <row r="6969">
          <cell r="S6969" t="str">
            <v>OPERAÇÕES RATEIOS</v>
          </cell>
        </row>
        <row r="6970">
          <cell r="S6970" t="str">
            <v>OPERAÇÕES RATEIOS</v>
          </cell>
        </row>
        <row r="6971">
          <cell r="S6971" t="str">
            <v>OPERAÇÕES RATEIOS</v>
          </cell>
        </row>
        <row r="6972">
          <cell r="S6972" t="str">
            <v>OPERAÇÕES RATEIOS</v>
          </cell>
        </row>
        <row r="6973">
          <cell r="S6973" t="str">
            <v>OPERAÇÕES RATEIOS</v>
          </cell>
        </row>
        <row r="6974">
          <cell r="S6974" t="str">
            <v>OPERAÇÕES RATEIOS</v>
          </cell>
        </row>
        <row r="6975">
          <cell r="S6975" t="str">
            <v>OPERAÇÕES RATEIOS</v>
          </cell>
        </row>
        <row r="6976">
          <cell r="S6976" t="str">
            <v>OPERAÇÕES RATEIOS</v>
          </cell>
        </row>
        <row r="6977">
          <cell r="S6977" t="str">
            <v>OPERAÇÕES RATEIOS</v>
          </cell>
        </row>
        <row r="6978">
          <cell r="S6978" t="str">
            <v>OPERAÇÕES RATEIOS</v>
          </cell>
        </row>
        <row r="6979">
          <cell r="S6979" t="str">
            <v>OPERAÇÕES RATEIOS</v>
          </cell>
        </row>
        <row r="6980">
          <cell r="S6980" t="str">
            <v>OPERAÇÕES RATEIOS</v>
          </cell>
        </row>
        <row r="6981">
          <cell r="S6981" t="str">
            <v>OPERAÇÕES RATEIOS</v>
          </cell>
        </row>
        <row r="6982">
          <cell r="S6982" t="str">
            <v>OPERAÇÕES RATEIOS</v>
          </cell>
        </row>
        <row r="6983">
          <cell r="S6983" t="str">
            <v>OPERAÇÕES RATEIOS</v>
          </cell>
        </row>
        <row r="6984">
          <cell r="S6984" t="str">
            <v>OPERAÇÕES RATEIOS</v>
          </cell>
        </row>
        <row r="6985">
          <cell r="S6985" t="str">
            <v>OPERAÇÕES RATEIOS</v>
          </cell>
        </row>
        <row r="6986">
          <cell r="S6986" t="str">
            <v>OPERAÇÕES RATEIOS</v>
          </cell>
        </row>
        <row r="6987">
          <cell r="S6987" t="str">
            <v>OPERAÇÕES RATEIOS</v>
          </cell>
        </row>
        <row r="6988">
          <cell r="S6988" t="str">
            <v>OPERAÇÕES RATEIOS</v>
          </cell>
        </row>
        <row r="6989">
          <cell r="S6989" t="str">
            <v>OPERAÇÕES RATEIOS</v>
          </cell>
        </row>
        <row r="6990">
          <cell r="S6990" t="str">
            <v>OPERAÇÕES RATEIOS</v>
          </cell>
        </row>
        <row r="6991">
          <cell r="S6991" t="str">
            <v>OPERAÇÕES RATEIOS</v>
          </cell>
        </row>
        <row r="6992">
          <cell r="S6992" t="str">
            <v>OPERAÇÕES RATEIOS</v>
          </cell>
        </row>
        <row r="6993">
          <cell r="S6993" t="str">
            <v>OPERAÇÕES RATEIOS</v>
          </cell>
        </row>
        <row r="6994">
          <cell r="S6994" t="str">
            <v>OPERAÇÕES RATEIOS</v>
          </cell>
        </row>
        <row r="6995">
          <cell r="S6995" t="str">
            <v>OPERAÇÕES RATEIOS</v>
          </cell>
        </row>
        <row r="6996">
          <cell r="S6996" t="str">
            <v>OPERAÇÕES RATEIOS</v>
          </cell>
        </row>
        <row r="6997">
          <cell r="S6997" t="str">
            <v>OPERAÇÕES RATEIOS</v>
          </cell>
        </row>
        <row r="6998">
          <cell r="S6998" t="str">
            <v>OPERAÇÕES RATEIOS</v>
          </cell>
        </row>
        <row r="6999">
          <cell r="S6999" t="str">
            <v>OPERAÇÕES RATEIOS</v>
          </cell>
        </row>
        <row r="7000">
          <cell r="S7000" t="str">
            <v>OPERAÇÕES RATEIOS</v>
          </cell>
        </row>
        <row r="7001">
          <cell r="S7001" t="str">
            <v>OPERAÇÕES RATEIOS</v>
          </cell>
        </row>
        <row r="7002">
          <cell r="S7002" t="str">
            <v>OPERAÇÕES RATEIOS</v>
          </cell>
        </row>
        <row r="7003">
          <cell r="S7003" t="str">
            <v>OPERAÇÕES RATEIOS</v>
          </cell>
        </row>
        <row r="7004">
          <cell r="S7004" t="str">
            <v>OPERAÇÕES RATEIOS</v>
          </cell>
        </row>
        <row r="7005">
          <cell r="S7005" t="str">
            <v>OPERAÇÕES RATEIOS</v>
          </cell>
        </row>
        <row r="7006">
          <cell r="S7006" t="str">
            <v>OPERAÇÕES RATEIOS</v>
          </cell>
        </row>
        <row r="7007">
          <cell r="S7007" t="str">
            <v>OPERAÇÕES RATEIOS</v>
          </cell>
        </row>
        <row r="7008">
          <cell r="S7008" t="str">
            <v>OPERAÇÕES RATEIOS</v>
          </cell>
        </row>
        <row r="7009">
          <cell r="S7009" t="str">
            <v>OPERAÇÕES RATEIOS</v>
          </cell>
        </row>
        <row r="7010">
          <cell r="S7010" t="str">
            <v>OPERAÇÕES RATEIOS</v>
          </cell>
        </row>
        <row r="7011">
          <cell r="S7011" t="str">
            <v>OPERAÇÕES RATEIOS</v>
          </cell>
        </row>
        <row r="7012">
          <cell r="S7012" t="str">
            <v>OPERAÇÕES RATEIOS</v>
          </cell>
        </row>
        <row r="7013">
          <cell r="S7013" t="str">
            <v>OPERAÇÕES RATEIOS</v>
          </cell>
        </row>
        <row r="7014">
          <cell r="S7014" t="str">
            <v>OPERAÇÕES RATEIOS</v>
          </cell>
        </row>
        <row r="7015">
          <cell r="S7015" t="str">
            <v>OPERAÇÕES RATEIOS</v>
          </cell>
        </row>
        <row r="7016">
          <cell r="S7016" t="str">
            <v>OPERAÇÕES RATEIOS</v>
          </cell>
        </row>
        <row r="7017">
          <cell r="S7017" t="str">
            <v>OPERAÇÕES RATEIOS</v>
          </cell>
        </row>
        <row r="7018">
          <cell r="S7018" t="str">
            <v>OPERAÇÕES RATEIOS</v>
          </cell>
        </row>
        <row r="7019">
          <cell r="S7019" t="str">
            <v>OPERAÇÕES RATEIOS</v>
          </cell>
        </row>
        <row r="7020">
          <cell r="S7020" t="str">
            <v>OPERAÇÕES RATEIOS</v>
          </cell>
        </row>
        <row r="7021">
          <cell r="S7021" t="str">
            <v>OPERAÇÕES RATEIOS</v>
          </cell>
        </row>
        <row r="7022">
          <cell r="S7022" t="str">
            <v>OPERAÇÕES RATEIOS</v>
          </cell>
        </row>
        <row r="7023">
          <cell r="S7023" t="str">
            <v>OPERAÇÕES RATEIOS</v>
          </cell>
        </row>
        <row r="7024">
          <cell r="S7024" t="str">
            <v>OPERAÇÕES RATEIOS</v>
          </cell>
        </row>
        <row r="7025">
          <cell r="S7025" t="str">
            <v>OPERAÇÕES RATEIOS</v>
          </cell>
        </row>
        <row r="7026">
          <cell r="S7026" t="str">
            <v>OPERAÇÕES RATEIOS</v>
          </cell>
        </row>
        <row r="7027">
          <cell r="S7027" t="str">
            <v>OPERAÇÕES RATEIOS</v>
          </cell>
        </row>
        <row r="7028">
          <cell r="S7028" t="str">
            <v>OPERAÇÕES RATEIOS</v>
          </cell>
        </row>
        <row r="7029">
          <cell r="S7029" t="str">
            <v>OPERAÇÕES RATEIOS</v>
          </cell>
        </row>
        <row r="7030">
          <cell r="S7030" t="str">
            <v>OPERAÇÕES RATEIOS</v>
          </cell>
        </row>
        <row r="7031">
          <cell r="S7031" t="str">
            <v>OPERAÇÕES RATEIOS</v>
          </cell>
        </row>
        <row r="7032">
          <cell r="S7032" t="str">
            <v>OPERAÇÕES RATEIOS</v>
          </cell>
        </row>
        <row r="7033">
          <cell r="S7033" t="str">
            <v>OPERAÇÕES RATEIOS</v>
          </cell>
        </row>
        <row r="7034">
          <cell r="S7034" t="str">
            <v>OPERAÇÕES RATEIOS</v>
          </cell>
        </row>
        <row r="7035">
          <cell r="S7035" t="str">
            <v>OPERAÇÕES RATEIOS</v>
          </cell>
        </row>
        <row r="7036">
          <cell r="S7036" t="str">
            <v>OPERAÇÕES RATEIOS</v>
          </cell>
        </row>
        <row r="7037">
          <cell r="S7037" t="str">
            <v>OPERAÇÕES RATEIOS</v>
          </cell>
        </row>
        <row r="7038">
          <cell r="S7038" t="str">
            <v>OPERAÇÕES RATEIOS</v>
          </cell>
        </row>
        <row r="7039">
          <cell r="S7039" t="str">
            <v>OPERAÇÕES RATEIOS</v>
          </cell>
        </row>
        <row r="7040">
          <cell r="S7040" t="str">
            <v>OPERAÇÕES RATEIOS</v>
          </cell>
        </row>
        <row r="7041">
          <cell r="S7041" t="str">
            <v>OPERAÇÕES RATEIOS</v>
          </cell>
        </row>
        <row r="7042">
          <cell r="S7042" t="str">
            <v>OPERAÇÕES RATEIOS</v>
          </cell>
        </row>
        <row r="7043">
          <cell r="S7043" t="str">
            <v>OPERAÇÕES RATEIOS</v>
          </cell>
        </row>
        <row r="7044">
          <cell r="S7044" t="str">
            <v>OPERAÇÕES RATEIOS</v>
          </cell>
        </row>
        <row r="7045">
          <cell r="S7045" t="str">
            <v>OPERAÇÕES RATEIOS</v>
          </cell>
        </row>
        <row r="7046">
          <cell r="S7046" t="str">
            <v>OPERAÇÕES RATEIOS</v>
          </cell>
        </row>
        <row r="7047">
          <cell r="S7047" t="str">
            <v>OPERAÇÕES RATEIOS</v>
          </cell>
        </row>
        <row r="7048">
          <cell r="S7048" t="str">
            <v>OPERAÇÕES RATEIOS</v>
          </cell>
        </row>
        <row r="7049">
          <cell r="S7049" t="str">
            <v>OPERAÇÕES RATEIOS</v>
          </cell>
        </row>
        <row r="7050">
          <cell r="S7050" t="str">
            <v>OPERAÇÕES RATEIOS</v>
          </cell>
        </row>
        <row r="7051">
          <cell r="S7051" t="str">
            <v>OPERAÇÕES RATEIOS</v>
          </cell>
        </row>
        <row r="7052">
          <cell r="S7052" t="str">
            <v>OPERAÇÕES RATEIOS</v>
          </cell>
        </row>
        <row r="7053">
          <cell r="S7053" t="str">
            <v>OPERAÇÕES RATEIOS</v>
          </cell>
        </row>
        <row r="7054">
          <cell r="S7054" t="str">
            <v>OPERAÇÕES RATEIOS</v>
          </cell>
        </row>
        <row r="7055">
          <cell r="S7055" t="str">
            <v>OPERAÇÕES RATEIOS</v>
          </cell>
        </row>
        <row r="7056">
          <cell r="S7056" t="str">
            <v>OPERAÇÕES RATEIOS</v>
          </cell>
        </row>
        <row r="7057">
          <cell r="S7057" t="str">
            <v>OPERAÇÕES RATEIOS</v>
          </cell>
        </row>
        <row r="7058">
          <cell r="S7058" t="str">
            <v>OPERAÇÕES RATEIOS</v>
          </cell>
        </row>
        <row r="7059">
          <cell r="S7059" t="str">
            <v>OPERAÇÕES RATEIOS</v>
          </cell>
        </row>
        <row r="7060">
          <cell r="S7060" t="str">
            <v>OPERAÇÕES RATEIOS</v>
          </cell>
        </row>
        <row r="7061">
          <cell r="S7061" t="str">
            <v>OPERAÇÕES RATEIOS</v>
          </cell>
        </row>
        <row r="7062">
          <cell r="S7062" t="str">
            <v>OPERAÇÕES RATEIOS</v>
          </cell>
        </row>
        <row r="7063">
          <cell r="S7063" t="str">
            <v>OPERAÇÕES RATEIOS</v>
          </cell>
        </row>
        <row r="7064">
          <cell r="S7064" t="str">
            <v>OPERAÇÕES RATEIOS</v>
          </cell>
        </row>
        <row r="7065">
          <cell r="S7065" t="str">
            <v>OPERAÇÕES RATEIOS</v>
          </cell>
        </row>
        <row r="7066">
          <cell r="S7066" t="str">
            <v>OPERAÇÕES RATEIOS</v>
          </cell>
        </row>
        <row r="7067">
          <cell r="S7067" t="str">
            <v>OPERAÇÕES RATEIOS</v>
          </cell>
        </row>
        <row r="7068">
          <cell r="S7068" t="str">
            <v>OPERAÇÕES RATEIOS</v>
          </cell>
        </row>
        <row r="7069">
          <cell r="S7069" t="str">
            <v>OPERAÇÕES RATEIOS</v>
          </cell>
        </row>
        <row r="7070">
          <cell r="S7070" t="str">
            <v>OPERAÇÕES RATEIOS</v>
          </cell>
        </row>
        <row r="7071">
          <cell r="S7071" t="str">
            <v>OPERAÇÕES RATEIOS</v>
          </cell>
        </row>
        <row r="7072">
          <cell r="S7072" t="str">
            <v>OPERAÇÕES RATEIOS</v>
          </cell>
        </row>
        <row r="7073">
          <cell r="S7073" t="str">
            <v>OPERAÇÕES RATEIOS</v>
          </cell>
        </row>
        <row r="7074">
          <cell r="S7074" t="str">
            <v>OPERAÇÕES RATEIOS</v>
          </cell>
        </row>
        <row r="7075">
          <cell r="S7075" t="str">
            <v>OPERAÇÕES RATEIOS</v>
          </cell>
        </row>
        <row r="7076">
          <cell r="S7076" t="str">
            <v>OPERAÇÕES RATEIOS</v>
          </cell>
        </row>
        <row r="7077">
          <cell r="S7077" t="str">
            <v>OPERAÇÕES RATEIOS</v>
          </cell>
        </row>
        <row r="7078">
          <cell r="S7078" t="str">
            <v>OPERAÇÕES RATEIOS</v>
          </cell>
        </row>
        <row r="7079">
          <cell r="S7079" t="str">
            <v>OPERAÇÕES RATEIOS</v>
          </cell>
        </row>
        <row r="7080">
          <cell r="S7080" t="str">
            <v>OPERAÇÕES RATEIOS</v>
          </cell>
        </row>
        <row r="7081">
          <cell r="S7081" t="str">
            <v>OPERAÇÕES RATEIOS</v>
          </cell>
        </row>
        <row r="7082">
          <cell r="S7082" t="str">
            <v>OPERAÇÕES RATEIOS</v>
          </cell>
        </row>
        <row r="7083">
          <cell r="S7083" t="str">
            <v>OPERAÇÕES RATEIOS</v>
          </cell>
        </row>
        <row r="7084">
          <cell r="S7084" t="str">
            <v>OPERAÇÕES RATEIOS</v>
          </cell>
        </row>
        <row r="7085">
          <cell r="S7085" t="str">
            <v>OPERAÇÕES RATEIOS</v>
          </cell>
        </row>
        <row r="7086">
          <cell r="S7086" t="str">
            <v>OPERAÇÕES RATEIOS</v>
          </cell>
        </row>
        <row r="7087">
          <cell r="S7087" t="str">
            <v>OPERAÇÕES RATEIOS</v>
          </cell>
        </row>
        <row r="7088">
          <cell r="S7088" t="str">
            <v>OPERAÇÕES RATEIOS</v>
          </cell>
        </row>
        <row r="7089">
          <cell r="S7089" t="str">
            <v>OPERAÇÕES RATEIOS</v>
          </cell>
        </row>
        <row r="7090">
          <cell r="S7090" t="str">
            <v>OPERAÇÕES RATEIOS</v>
          </cell>
        </row>
        <row r="7091">
          <cell r="S7091" t="str">
            <v>OPERAÇÕES RATEIOS</v>
          </cell>
        </row>
        <row r="7092">
          <cell r="S7092" t="str">
            <v>OPERAÇÕES RATEIOS</v>
          </cell>
        </row>
        <row r="7093">
          <cell r="S7093" t="str">
            <v>OPERAÇÕES RATEIOS</v>
          </cell>
        </row>
        <row r="7094">
          <cell r="S7094" t="str">
            <v>OPERAÇÕES RATEIOS</v>
          </cell>
        </row>
        <row r="7095">
          <cell r="S7095" t="str">
            <v>OPERAÇÕES RATEIOS</v>
          </cell>
        </row>
        <row r="7096">
          <cell r="S7096" t="str">
            <v>OPERAÇÕES RATEIOS</v>
          </cell>
        </row>
        <row r="7097">
          <cell r="S7097" t="str">
            <v>OPERAÇÕES RATEIOS</v>
          </cell>
        </row>
        <row r="7098">
          <cell r="S7098" t="str">
            <v>OPERAÇÕES RATEIOS</v>
          </cell>
        </row>
        <row r="7099">
          <cell r="S7099" t="str">
            <v>OPERAÇÕES RATEIOS</v>
          </cell>
        </row>
        <row r="7100">
          <cell r="S7100" t="str">
            <v>OPERAÇÕES RATEIOS</v>
          </cell>
        </row>
        <row r="7101">
          <cell r="S7101" t="str">
            <v>OPERAÇÕES RATEIOS</v>
          </cell>
        </row>
        <row r="7102">
          <cell r="S7102" t="str">
            <v>OPERAÇÕES RATEIOS</v>
          </cell>
        </row>
        <row r="7103">
          <cell r="S7103" t="str">
            <v>OPERAÇÕES RATEIOS</v>
          </cell>
        </row>
        <row r="7104">
          <cell r="S7104" t="str">
            <v>OPERAÇÕES RATEIOS</v>
          </cell>
        </row>
        <row r="7105">
          <cell r="S7105" t="str">
            <v>OPERAÇÕES RATEIOS</v>
          </cell>
        </row>
        <row r="7106">
          <cell r="S7106" t="str">
            <v>OPERAÇÕES RATEIOS</v>
          </cell>
        </row>
        <row r="7107">
          <cell r="S7107" t="str">
            <v>OPERAÇÕES RATEIOS</v>
          </cell>
        </row>
        <row r="7108">
          <cell r="S7108" t="str">
            <v>OPERAÇÕES RATEIOS</v>
          </cell>
        </row>
        <row r="7109">
          <cell r="S7109" t="str">
            <v>OPERAÇÕES RATEIOS</v>
          </cell>
        </row>
        <row r="7110">
          <cell r="S7110" t="str">
            <v>OPERAÇÕES RATEIOS</v>
          </cell>
        </row>
        <row r="7111">
          <cell r="S7111" t="str">
            <v>OPERAÇÕES RATEIOS</v>
          </cell>
        </row>
        <row r="7112">
          <cell r="S7112" t="str">
            <v>OPERAÇÕES RATEIOS</v>
          </cell>
        </row>
        <row r="7113">
          <cell r="S7113" t="str">
            <v>OPERAÇÕES RATEIOS</v>
          </cell>
        </row>
        <row r="7114">
          <cell r="S7114" t="str">
            <v>OPERAÇÕES RATEIOS</v>
          </cell>
        </row>
        <row r="7115">
          <cell r="S7115" t="str">
            <v>OPERAÇÕES RATEIOS</v>
          </cell>
        </row>
        <row r="7116">
          <cell r="S7116" t="str">
            <v>OPERAÇÕES RATEIOS</v>
          </cell>
        </row>
        <row r="7117">
          <cell r="S7117" t="str">
            <v>OPERAÇÕES RATEIOS</v>
          </cell>
        </row>
        <row r="7118">
          <cell r="S7118" t="str">
            <v>OPERAÇÕES RATEIOS</v>
          </cell>
        </row>
        <row r="7119">
          <cell r="S7119" t="str">
            <v>OPERAÇÕES RATEIOS</v>
          </cell>
        </row>
        <row r="7120">
          <cell r="S7120" t="str">
            <v>OPERAÇÕES RATEIOS</v>
          </cell>
        </row>
        <row r="7121">
          <cell r="S7121" t="str">
            <v>OPERAÇÕES RATEIOS</v>
          </cell>
        </row>
        <row r="7122">
          <cell r="S7122" t="str">
            <v>OPERAÇÕES RATEIOS</v>
          </cell>
        </row>
        <row r="7123">
          <cell r="S7123" t="str">
            <v>OPERAÇÕES RATEIOS</v>
          </cell>
        </row>
        <row r="7124">
          <cell r="S7124" t="str">
            <v>OPERAÇÕES RATEIOS</v>
          </cell>
        </row>
        <row r="7125">
          <cell r="S7125" t="str">
            <v>OPERAÇÕES RATEIOS</v>
          </cell>
        </row>
        <row r="7126">
          <cell r="S7126" t="str">
            <v>OPERAÇÕES RATEIOS</v>
          </cell>
        </row>
        <row r="7127">
          <cell r="S7127" t="str">
            <v>OPERAÇÕES RATEIOS</v>
          </cell>
        </row>
        <row r="7128">
          <cell r="S7128" t="str">
            <v>OPERAÇÕES RATEIOS</v>
          </cell>
        </row>
        <row r="7129">
          <cell r="S7129" t="str">
            <v>OPERAÇÕES RATEIOS</v>
          </cell>
        </row>
        <row r="7130">
          <cell r="S7130" t="str">
            <v>OPERAÇÕES RATEIOS</v>
          </cell>
        </row>
        <row r="7131">
          <cell r="S7131" t="str">
            <v>OPERAÇÕES RATEIOS</v>
          </cell>
        </row>
        <row r="7132">
          <cell r="S7132" t="str">
            <v>OPERAÇÕES RATEIOS</v>
          </cell>
        </row>
        <row r="7133">
          <cell r="S7133" t="str">
            <v>OPERAÇÕES RATEIOS</v>
          </cell>
        </row>
        <row r="7134">
          <cell r="S7134" t="str">
            <v>OPERAÇÕES RATEIOS</v>
          </cell>
        </row>
        <row r="7135">
          <cell r="S7135" t="str">
            <v>OPERAÇÕES RATEIOS</v>
          </cell>
        </row>
        <row r="7136">
          <cell r="S7136" t="str">
            <v>OPERAÇÕES RATEIOS</v>
          </cell>
        </row>
        <row r="7137">
          <cell r="S7137" t="str">
            <v>OPERAÇÕES RATEIOS</v>
          </cell>
        </row>
        <row r="7138">
          <cell r="S7138" t="str">
            <v>OPERAÇÕES RATEIOS</v>
          </cell>
        </row>
        <row r="7139">
          <cell r="S7139" t="str">
            <v>OPERAÇÕES RATEIOS</v>
          </cell>
        </row>
        <row r="7140">
          <cell r="S7140" t="str">
            <v>OPERAÇÕES RATEIOS</v>
          </cell>
        </row>
        <row r="7141">
          <cell r="S7141" t="str">
            <v>OPERAÇÕES RATEIOS</v>
          </cell>
        </row>
        <row r="7142">
          <cell r="S7142" t="str">
            <v>OPERAÇÕES RATEIOS</v>
          </cell>
        </row>
        <row r="7143">
          <cell r="S7143" t="str">
            <v>OPERAÇÕES RATEIOS</v>
          </cell>
        </row>
        <row r="7144">
          <cell r="S7144" t="str">
            <v>OPERAÇÕES RATEIOS</v>
          </cell>
        </row>
        <row r="7145">
          <cell r="S7145" t="str">
            <v>OPERAÇÕES RATEIOS</v>
          </cell>
        </row>
        <row r="7146">
          <cell r="S7146" t="str">
            <v>OPERAÇÕES RATEIOS</v>
          </cell>
        </row>
        <row r="7147">
          <cell r="S7147" t="str">
            <v>OPERAÇÕES RATEIOS</v>
          </cell>
        </row>
        <row r="7148">
          <cell r="S7148" t="str">
            <v>OPERAÇÕES RATEIOS</v>
          </cell>
        </row>
        <row r="7149">
          <cell r="S7149" t="str">
            <v>OPERAÇÕES RATEIOS</v>
          </cell>
        </row>
        <row r="7150">
          <cell r="S7150" t="str">
            <v>OPERAÇÕES RATEIOS</v>
          </cell>
        </row>
        <row r="7151">
          <cell r="S7151" t="str">
            <v>OPERAÇÕES RATEIOS</v>
          </cell>
        </row>
        <row r="7152">
          <cell r="S7152" t="str">
            <v>OPERAÇÕES RATEIOS</v>
          </cell>
        </row>
        <row r="7153">
          <cell r="S7153" t="str">
            <v>OPERAÇÕES RATEIOS</v>
          </cell>
        </row>
        <row r="7154">
          <cell r="S7154" t="str">
            <v>OPERAÇÕES RATEIOS</v>
          </cell>
        </row>
        <row r="7155">
          <cell r="S7155" t="str">
            <v>OPERAÇÕES RATEIOS</v>
          </cell>
        </row>
        <row r="7156">
          <cell r="S7156" t="str">
            <v>OPERAÇÕES RATEIOS</v>
          </cell>
        </row>
        <row r="7157">
          <cell r="S7157" t="str">
            <v>OPERAÇÕES RATEIOS</v>
          </cell>
        </row>
        <row r="7158">
          <cell r="S7158" t="str">
            <v>OPERAÇÕES RATEIOS</v>
          </cell>
        </row>
        <row r="7159">
          <cell r="S7159" t="str">
            <v>OPERAÇÕES RATEIOS</v>
          </cell>
        </row>
        <row r="7160">
          <cell r="S7160" t="str">
            <v>OPERAÇÕES RATEIOS</v>
          </cell>
        </row>
        <row r="7161">
          <cell r="S7161" t="str">
            <v>OPERAÇÕES RATEIOS</v>
          </cell>
        </row>
        <row r="7162">
          <cell r="S7162" t="str">
            <v>OPERAÇÕES RATEIOS</v>
          </cell>
        </row>
        <row r="7163">
          <cell r="S7163" t="str">
            <v>OPERAÇÕES RATEIOS</v>
          </cell>
        </row>
        <row r="7164">
          <cell r="S7164" t="str">
            <v>OPERAÇÕES RATEIOS</v>
          </cell>
        </row>
        <row r="7165">
          <cell r="S7165" t="str">
            <v>OPERAÇÕES RATEIOS</v>
          </cell>
        </row>
        <row r="7166">
          <cell r="S7166" t="str">
            <v>OPERAÇÕES RATEIOS</v>
          </cell>
        </row>
        <row r="7167">
          <cell r="S7167" t="str">
            <v>OPERAÇÕES RATEIOS</v>
          </cell>
        </row>
        <row r="7168">
          <cell r="S7168" t="str">
            <v>OPERAÇÕES RATEIOS</v>
          </cell>
        </row>
        <row r="7169">
          <cell r="S7169" t="str">
            <v>OPERAÇÕES RATEIOS</v>
          </cell>
        </row>
        <row r="7170">
          <cell r="S7170" t="str">
            <v>OPERAÇÕES RATEIOS</v>
          </cell>
        </row>
        <row r="7171">
          <cell r="S7171" t="str">
            <v>OPERAÇÕES RATEIOS</v>
          </cell>
        </row>
        <row r="7172">
          <cell r="S7172" t="str">
            <v>OPERAÇÕES RATEIOS</v>
          </cell>
        </row>
        <row r="7173">
          <cell r="S7173" t="str">
            <v>OPERAÇÕES RATEIOS</v>
          </cell>
        </row>
        <row r="7174">
          <cell r="S7174" t="str">
            <v>OPERAÇÕES RATEIOS</v>
          </cell>
        </row>
        <row r="7175">
          <cell r="S7175" t="str">
            <v>OPERAÇÕES RATEIOS</v>
          </cell>
        </row>
        <row r="7176">
          <cell r="S7176" t="str">
            <v>OPERAÇÕES RATEIOS</v>
          </cell>
        </row>
        <row r="7177">
          <cell r="S7177" t="str">
            <v>OPERAÇÕES RATEIOS</v>
          </cell>
        </row>
        <row r="7178">
          <cell r="S7178" t="str">
            <v>OPERAÇÕES RATEIOS</v>
          </cell>
        </row>
        <row r="7179">
          <cell r="S7179" t="str">
            <v>OPERAÇÕES RATEIOS</v>
          </cell>
        </row>
        <row r="7180">
          <cell r="S7180" t="str">
            <v>OPERAÇÕES RATEIOS</v>
          </cell>
        </row>
        <row r="7181">
          <cell r="S7181" t="str">
            <v>OPERAÇÕES RATEIOS</v>
          </cell>
        </row>
        <row r="7182">
          <cell r="S7182" t="str">
            <v>OPERAÇÕES RATEIOS</v>
          </cell>
        </row>
        <row r="7183">
          <cell r="S7183" t="str">
            <v>OPERAÇÕES RATEIOS</v>
          </cell>
        </row>
        <row r="7184">
          <cell r="S7184" t="str">
            <v>OPERAÇÕES RATEIOS</v>
          </cell>
        </row>
        <row r="7185">
          <cell r="S7185" t="str">
            <v>OPERAÇÕES RATEIOS</v>
          </cell>
        </row>
        <row r="7186">
          <cell r="S7186" t="str">
            <v>OPERAÇÕES RATEIOS</v>
          </cell>
        </row>
        <row r="7187">
          <cell r="S7187" t="str">
            <v>OPERAÇÕES RATEIOS</v>
          </cell>
        </row>
        <row r="7188">
          <cell r="S7188" t="str">
            <v>OPERAÇÕES RATEIOS</v>
          </cell>
        </row>
        <row r="7189">
          <cell r="S7189" t="str">
            <v>OPERAÇÕES RATEIOS</v>
          </cell>
        </row>
        <row r="7190">
          <cell r="S7190" t="str">
            <v>OPERAÇÕES RATEIOS</v>
          </cell>
        </row>
        <row r="7191">
          <cell r="S7191" t="str">
            <v>OPERAÇÕES RATEIOS</v>
          </cell>
        </row>
        <row r="7192">
          <cell r="S7192" t="str">
            <v>OPERAÇÕES RATEIOS</v>
          </cell>
        </row>
        <row r="7193">
          <cell r="S7193" t="str">
            <v>OPERAÇÕES RATEIOS</v>
          </cell>
        </row>
        <row r="7194">
          <cell r="S7194" t="str">
            <v>OPERAÇÕES RATEIOS</v>
          </cell>
        </row>
        <row r="7195">
          <cell r="S7195" t="str">
            <v>OPERAÇÕES RATEIOS</v>
          </cell>
        </row>
        <row r="7196">
          <cell r="S7196" t="str">
            <v>OPERAÇÕES RATEIOS</v>
          </cell>
        </row>
        <row r="7197">
          <cell r="S7197" t="str">
            <v>OPERAÇÕES RATEIOS</v>
          </cell>
        </row>
        <row r="7198">
          <cell r="S7198" t="str">
            <v>OPERAÇÕES RATEIOS</v>
          </cell>
        </row>
        <row r="7199">
          <cell r="S7199" t="str">
            <v>OPERAÇÕES RATEIOS</v>
          </cell>
        </row>
        <row r="7200">
          <cell r="S7200" t="str">
            <v>OPERAÇÕES RATEIOS</v>
          </cell>
        </row>
        <row r="7201">
          <cell r="S7201" t="str">
            <v>OPERAÇÕES RATEIOS</v>
          </cell>
        </row>
        <row r="7202">
          <cell r="S7202" t="str">
            <v>OPERAÇÕES RATEIOS</v>
          </cell>
        </row>
        <row r="7203">
          <cell r="S7203" t="str">
            <v>OPERAÇÕES RATEIOS</v>
          </cell>
        </row>
        <row r="7204">
          <cell r="S7204" t="str">
            <v>OPERAÇÕES RATEIOS</v>
          </cell>
        </row>
        <row r="7205">
          <cell r="S7205" t="str">
            <v>OPERAÇÕES RATEIOS</v>
          </cell>
        </row>
        <row r="7206">
          <cell r="S7206" t="str">
            <v>OPERAÇÕES RATEIOS</v>
          </cell>
        </row>
        <row r="7207">
          <cell r="S7207" t="str">
            <v>OPERAÇÕES RATEIOS</v>
          </cell>
        </row>
        <row r="7208">
          <cell r="S7208" t="str">
            <v>OPERAÇÕES RATEIOS</v>
          </cell>
        </row>
        <row r="7209">
          <cell r="S7209" t="str">
            <v>OPERAÇÕES RATEIOS</v>
          </cell>
        </row>
        <row r="7210">
          <cell r="S7210" t="str">
            <v>OPERAÇÕES RATEIOS</v>
          </cell>
        </row>
        <row r="7211">
          <cell r="S7211" t="str">
            <v>OPERAÇÕES RATEIOS</v>
          </cell>
        </row>
        <row r="7212">
          <cell r="S7212" t="str">
            <v>OPERAÇÕES RATEIOS</v>
          </cell>
        </row>
        <row r="7213">
          <cell r="S7213" t="str">
            <v>OPERAÇÕES RATEIOS</v>
          </cell>
        </row>
        <row r="7214">
          <cell r="S7214" t="str">
            <v>OPERAÇÕES RATEIOS</v>
          </cell>
        </row>
        <row r="7215">
          <cell r="S7215" t="str">
            <v>OPERAÇÕES RATEIOS</v>
          </cell>
        </row>
        <row r="7216">
          <cell r="S7216" t="str">
            <v>OPERAÇÕES RATEIOS</v>
          </cell>
        </row>
        <row r="7217">
          <cell r="S7217" t="str">
            <v>OPERAÇÕES RATEIOS</v>
          </cell>
        </row>
        <row r="7218">
          <cell r="S7218" t="str">
            <v>OPERAÇÕES RATEIOS</v>
          </cell>
        </row>
        <row r="7219">
          <cell r="S7219" t="str">
            <v>OPERAÇÕES RATEIOS</v>
          </cell>
        </row>
        <row r="7220">
          <cell r="S7220" t="str">
            <v>OPERAÇÕES RATEIOS</v>
          </cell>
        </row>
        <row r="7221">
          <cell r="S7221" t="str">
            <v>OPERAÇÕES RATEIOS</v>
          </cell>
        </row>
        <row r="7222">
          <cell r="S7222" t="str">
            <v>OPERAÇÕES RATEIOS</v>
          </cell>
        </row>
        <row r="7223">
          <cell r="S7223" t="str">
            <v>OPERAÇÕES RATEIOS</v>
          </cell>
        </row>
        <row r="7224">
          <cell r="S7224" t="str">
            <v>OPERAÇÕES RATEIOS</v>
          </cell>
        </row>
        <row r="7225">
          <cell r="S7225" t="str">
            <v>OPERAÇÕES RATEIOS</v>
          </cell>
        </row>
        <row r="7226">
          <cell r="S7226" t="str">
            <v>OPERAÇÕES RATEIOS</v>
          </cell>
        </row>
        <row r="7227">
          <cell r="S7227" t="str">
            <v>OPERAÇÕES RATEIOS</v>
          </cell>
        </row>
        <row r="7228">
          <cell r="S7228" t="str">
            <v>OPERAÇÕES RATEIOS</v>
          </cell>
        </row>
        <row r="7229">
          <cell r="S7229" t="str">
            <v>OPERAÇÕES RATEIOS</v>
          </cell>
        </row>
        <row r="7230">
          <cell r="S7230" t="str">
            <v>OPERAÇÕES RATEIOS</v>
          </cell>
        </row>
        <row r="7231">
          <cell r="S7231" t="str">
            <v>OPERAÇÕES RATEIOS</v>
          </cell>
        </row>
        <row r="7232">
          <cell r="S7232" t="str">
            <v>OPERAÇÕES RATEIOS</v>
          </cell>
        </row>
        <row r="7233">
          <cell r="S7233" t="str">
            <v>OPERAÇÕES RATEIOS</v>
          </cell>
        </row>
        <row r="7234">
          <cell r="S7234" t="str">
            <v>OPERAÇÕES RATEIOS</v>
          </cell>
        </row>
        <row r="7235">
          <cell r="S7235" t="str">
            <v>OPERAÇÕES RATEIOS</v>
          </cell>
        </row>
        <row r="7236">
          <cell r="S7236" t="str">
            <v>OPERAÇÕES RATEIOS</v>
          </cell>
        </row>
        <row r="7237">
          <cell r="S7237" t="str">
            <v>OPERAÇÕES RATEIOS</v>
          </cell>
        </row>
        <row r="7238">
          <cell r="S7238" t="str">
            <v>OPERAÇÕES RATEIOS</v>
          </cell>
        </row>
        <row r="7239">
          <cell r="S7239" t="str">
            <v>OPERAÇÕES RATEIOS</v>
          </cell>
        </row>
        <row r="7240">
          <cell r="S7240" t="str">
            <v>OPERAÇÕES RATEIOS</v>
          </cell>
        </row>
        <row r="7241">
          <cell r="S7241" t="str">
            <v>OPERAÇÕES RATEIOS</v>
          </cell>
        </row>
        <row r="7242">
          <cell r="S7242" t="str">
            <v>OPERAÇÕES RATEIOS</v>
          </cell>
        </row>
        <row r="7243">
          <cell r="S7243" t="str">
            <v>OPERAÇÕES RATEIOS</v>
          </cell>
        </row>
        <row r="7244">
          <cell r="S7244" t="str">
            <v>OPERAÇÕES RATEIOS</v>
          </cell>
        </row>
        <row r="7245">
          <cell r="S7245" t="str">
            <v>OPERAÇÕES RATEIOS</v>
          </cell>
        </row>
        <row r="7246">
          <cell r="S7246" t="str">
            <v>OPERAÇÕES RATEIOS</v>
          </cell>
        </row>
        <row r="7247">
          <cell r="S7247" t="str">
            <v>OPERAÇÕES RATEIOS</v>
          </cell>
        </row>
        <row r="7248">
          <cell r="S7248" t="str">
            <v>OPERAÇÕES RATEIOS</v>
          </cell>
        </row>
        <row r="7249">
          <cell r="S7249" t="str">
            <v>OPERAÇÕES RATEIOS</v>
          </cell>
        </row>
        <row r="7250">
          <cell r="S7250" t="str">
            <v>OPERAÇÕES RATEIOS</v>
          </cell>
        </row>
        <row r="7251">
          <cell r="S7251" t="str">
            <v>OPERAÇÕES RATEIOS</v>
          </cell>
        </row>
        <row r="7252">
          <cell r="S7252" t="str">
            <v>OPERAÇÕES RATEIOS</v>
          </cell>
        </row>
        <row r="7253">
          <cell r="S7253" t="str">
            <v>OPERAÇÕES RATEIOS</v>
          </cell>
        </row>
        <row r="7254">
          <cell r="S7254" t="str">
            <v>OPERAÇÕES RATEIOS</v>
          </cell>
        </row>
        <row r="7255">
          <cell r="S7255" t="str">
            <v>OPERAÇÕES RATEIOS</v>
          </cell>
        </row>
        <row r="7256">
          <cell r="S7256" t="str">
            <v>OPERAÇÕES RATEIOS</v>
          </cell>
        </row>
        <row r="7257">
          <cell r="S7257" t="str">
            <v>OPERAÇÕES RATEIOS</v>
          </cell>
        </row>
        <row r="7258">
          <cell r="S7258" t="str">
            <v>OPERAÇÕES RATEIOS</v>
          </cell>
        </row>
        <row r="7259">
          <cell r="S7259" t="str">
            <v>OPERAÇÕES RATEIOS</v>
          </cell>
        </row>
        <row r="7260">
          <cell r="S7260" t="str">
            <v>OPERAÇÕES RATEIOS</v>
          </cell>
        </row>
        <row r="7261">
          <cell r="S7261" t="str">
            <v>OPERAÇÕES RATEIOS</v>
          </cell>
        </row>
        <row r="7262">
          <cell r="S7262" t="str">
            <v>OPERAÇÕES RATEIOS</v>
          </cell>
        </row>
        <row r="7263">
          <cell r="S7263" t="str">
            <v>OPERAÇÕES RATEIOS</v>
          </cell>
        </row>
        <row r="7264">
          <cell r="S7264" t="str">
            <v>OPERAÇÕES RATEIOS</v>
          </cell>
        </row>
        <row r="7265">
          <cell r="S7265" t="str">
            <v>OPERAÇÕES RATEIOS</v>
          </cell>
        </row>
        <row r="7266">
          <cell r="S7266" t="str">
            <v>OPERAÇÕES RATEIOS</v>
          </cell>
        </row>
        <row r="7267">
          <cell r="S7267" t="str">
            <v>OPERAÇÕES RATEIOS</v>
          </cell>
        </row>
        <row r="7268">
          <cell r="S7268" t="str">
            <v>OPERAÇÕES RATEIOS</v>
          </cell>
        </row>
        <row r="7269">
          <cell r="S7269" t="str">
            <v>OPERAÇÕES RATEIOS</v>
          </cell>
        </row>
        <row r="7270">
          <cell r="S7270" t="str">
            <v>OPERAÇÕES RATEIOS</v>
          </cell>
        </row>
        <row r="7271">
          <cell r="S7271" t="str">
            <v>OPERAÇÕES RATEIOS</v>
          </cell>
        </row>
        <row r="7272">
          <cell r="S7272" t="str">
            <v>OPERAÇÕES RATEIOS</v>
          </cell>
        </row>
        <row r="7273">
          <cell r="S7273" t="str">
            <v>OPERAÇÕES RATEIOS</v>
          </cell>
        </row>
        <row r="7274">
          <cell r="S7274" t="str">
            <v>OPERAÇÕES RATEIOS</v>
          </cell>
        </row>
        <row r="7275">
          <cell r="S7275" t="str">
            <v>OPERAÇÕES RATEIOS</v>
          </cell>
        </row>
        <row r="7276">
          <cell r="S7276" t="str">
            <v>OPERAÇÕES RATEIOS</v>
          </cell>
        </row>
        <row r="7277">
          <cell r="S7277" t="str">
            <v>OPERAÇÕES RATEIOS</v>
          </cell>
        </row>
        <row r="7278">
          <cell r="S7278" t="str">
            <v>OPERAÇÕES RATEIOS</v>
          </cell>
        </row>
        <row r="7279">
          <cell r="S7279" t="str">
            <v>OPERAÇÕES RATEIOS</v>
          </cell>
        </row>
        <row r="7280">
          <cell r="S7280" t="str">
            <v>OPERAÇÕES RATEIOS</v>
          </cell>
        </row>
        <row r="7281">
          <cell r="S7281" t="str">
            <v>OPERAÇÕES RATEIOS</v>
          </cell>
        </row>
        <row r="7282">
          <cell r="S7282" t="str">
            <v>OPERAÇÕES RATEIOS</v>
          </cell>
        </row>
        <row r="7283">
          <cell r="S7283" t="str">
            <v>OPERAÇÕES RATEIOS</v>
          </cell>
        </row>
        <row r="7284">
          <cell r="S7284" t="str">
            <v>OPERAÇÕES RATEIOS</v>
          </cell>
        </row>
        <row r="7285">
          <cell r="S7285" t="str">
            <v>OPERAÇÕES RATEIOS</v>
          </cell>
        </row>
        <row r="7286">
          <cell r="S7286" t="str">
            <v>OPERAÇÕES RATEIOS</v>
          </cell>
        </row>
        <row r="7287">
          <cell r="S7287" t="str">
            <v>OPERAÇÕES RATEIOS</v>
          </cell>
        </row>
        <row r="7288">
          <cell r="S7288" t="str">
            <v>OPERAÇÕES RATEIOS</v>
          </cell>
        </row>
        <row r="7289">
          <cell r="S7289" t="str">
            <v>OPERAÇÕES RATEIOS</v>
          </cell>
        </row>
        <row r="7290">
          <cell r="S7290" t="str">
            <v>OPERAÇÕES RATEIOS</v>
          </cell>
        </row>
        <row r="7291">
          <cell r="S7291" t="str">
            <v>OPERAÇÕES RATEIOS</v>
          </cell>
        </row>
        <row r="7292">
          <cell r="S7292" t="str">
            <v>OPERAÇÕES RATEIOS</v>
          </cell>
        </row>
        <row r="7293">
          <cell r="S7293" t="str">
            <v>OPERAÇÕES RATEIOS</v>
          </cell>
        </row>
        <row r="7294">
          <cell r="S7294" t="str">
            <v>OPERAÇÕES RATEIOS</v>
          </cell>
        </row>
        <row r="7295">
          <cell r="S7295" t="str">
            <v>OPERAÇÕES RATEIOS</v>
          </cell>
        </row>
        <row r="7296">
          <cell r="S7296" t="str">
            <v>OPERAÇÕES RATEIOS</v>
          </cell>
        </row>
        <row r="7297">
          <cell r="S7297" t="str">
            <v>OPERAÇÕES RATEIOS</v>
          </cell>
        </row>
        <row r="7298">
          <cell r="S7298" t="str">
            <v>OPERAÇÕES RATEIOS</v>
          </cell>
        </row>
        <row r="7299">
          <cell r="S7299" t="str">
            <v>OPERAÇÕES RATEIOS</v>
          </cell>
        </row>
        <row r="7300">
          <cell r="S7300" t="str">
            <v>OPERAÇÕES RATEIOS</v>
          </cell>
        </row>
        <row r="7301">
          <cell r="S7301" t="str">
            <v>OPERAÇÕES RATEIOS</v>
          </cell>
        </row>
        <row r="7302">
          <cell r="S7302" t="str">
            <v>OPERAÇÕES RATEIOS</v>
          </cell>
        </row>
        <row r="7303">
          <cell r="S7303" t="str">
            <v>OPERAÇÕES RATEIOS</v>
          </cell>
        </row>
        <row r="7304">
          <cell r="S7304" t="str">
            <v>OPERAÇÕES RATEIOS</v>
          </cell>
        </row>
        <row r="7305">
          <cell r="S7305" t="str">
            <v>OPERAÇÕES RATEIOS</v>
          </cell>
        </row>
        <row r="7306">
          <cell r="S7306" t="str">
            <v>OPERAÇÕES RATEIOS</v>
          </cell>
        </row>
        <row r="7307">
          <cell r="S7307" t="str">
            <v>OPERAÇÕES RATEIOS</v>
          </cell>
        </row>
        <row r="7308">
          <cell r="S7308" t="str">
            <v>OPERAÇÕES RATEIOS</v>
          </cell>
        </row>
        <row r="7309">
          <cell r="S7309" t="str">
            <v>OPERAÇÕES RATEIOS</v>
          </cell>
        </row>
        <row r="7310">
          <cell r="S7310" t="str">
            <v>OPERAÇÕES RATEIOS</v>
          </cell>
        </row>
        <row r="7311">
          <cell r="S7311" t="str">
            <v>OPERAÇÕES RATEIOS</v>
          </cell>
        </row>
        <row r="7312">
          <cell r="S7312" t="str">
            <v>OPERAÇÕES RATEIOS</v>
          </cell>
        </row>
        <row r="7313">
          <cell r="S7313" t="str">
            <v>OPERAÇÕES RATEIOS</v>
          </cell>
        </row>
        <row r="7314">
          <cell r="S7314" t="str">
            <v>OPERAÇÕES RATEIOS</v>
          </cell>
        </row>
        <row r="7315">
          <cell r="S7315" t="str">
            <v>OPERAÇÕES RATEIOS</v>
          </cell>
        </row>
        <row r="7316">
          <cell r="S7316" t="str">
            <v>OPERAÇÕES RATEIOS</v>
          </cell>
        </row>
        <row r="7317">
          <cell r="S7317" t="str">
            <v>OPERAÇÕES RATEIOS</v>
          </cell>
        </row>
        <row r="7318">
          <cell r="S7318" t="str">
            <v>OPERAÇÕES RATEIOS</v>
          </cell>
        </row>
        <row r="7319">
          <cell r="S7319" t="str">
            <v>OPERAÇÕES RATEIOS</v>
          </cell>
        </row>
        <row r="7320">
          <cell r="S7320" t="str">
            <v>OPERAÇÕES RATEIOS</v>
          </cell>
        </row>
        <row r="7321">
          <cell r="S7321" t="str">
            <v>OPERAÇÕES RATEIOS</v>
          </cell>
        </row>
        <row r="7322">
          <cell r="S7322" t="str">
            <v>OPERAÇÕES RATEIOS</v>
          </cell>
        </row>
        <row r="7323">
          <cell r="S7323" t="str">
            <v>OPERAÇÕES RATEIOS</v>
          </cell>
        </row>
        <row r="7324">
          <cell r="S7324" t="str">
            <v>OPERAÇÕES RATEIOS</v>
          </cell>
        </row>
        <row r="7325">
          <cell r="S7325" t="str">
            <v>OPERAÇÕES RATEIOS</v>
          </cell>
        </row>
        <row r="7326">
          <cell r="S7326" t="str">
            <v>OPERAÇÕES RATEIOS</v>
          </cell>
        </row>
        <row r="7327">
          <cell r="S7327" t="str">
            <v>OPERAÇÕES RATEIOS</v>
          </cell>
        </row>
        <row r="7328">
          <cell r="S7328" t="str">
            <v>OPERAÇÕES RATEIOS</v>
          </cell>
        </row>
        <row r="7329">
          <cell r="S7329" t="str">
            <v>OPERAÇÕES RATEIOS</v>
          </cell>
        </row>
        <row r="7330">
          <cell r="S7330" t="str">
            <v>OPERAÇÕES RATEIOS</v>
          </cell>
        </row>
        <row r="7331">
          <cell r="S7331" t="str">
            <v>OPERAÇÕES RATEIOS</v>
          </cell>
        </row>
        <row r="7332">
          <cell r="S7332" t="str">
            <v>OPERAÇÕES RATEIOS</v>
          </cell>
        </row>
        <row r="7333">
          <cell r="S7333" t="str">
            <v>OPERAÇÕES RATEIOS</v>
          </cell>
        </row>
        <row r="7334">
          <cell r="S7334" t="str">
            <v>OPERAÇÕES RATEIOS</v>
          </cell>
        </row>
        <row r="7335">
          <cell r="S7335" t="str">
            <v>OPERAÇÕES RATEIOS</v>
          </cell>
        </row>
        <row r="7336">
          <cell r="S7336" t="str">
            <v>OPERAÇÕES RATEIOS</v>
          </cell>
        </row>
        <row r="7337">
          <cell r="S7337" t="str">
            <v>OPERAÇÕES RATEIOS</v>
          </cell>
        </row>
        <row r="7338">
          <cell r="S7338" t="str">
            <v>OPERAÇÕES RATEIOS</v>
          </cell>
        </row>
        <row r="7339">
          <cell r="S7339" t="str">
            <v>OPERAÇÕES RATEIOS</v>
          </cell>
        </row>
        <row r="7340">
          <cell r="S7340" t="str">
            <v>OPERAÇÕES RATEIOS</v>
          </cell>
        </row>
        <row r="7341">
          <cell r="S7341" t="str">
            <v>OPERAÇÕES RATEIOS</v>
          </cell>
        </row>
        <row r="7342">
          <cell r="S7342" t="str">
            <v>OPERAÇÕES RATEIOS</v>
          </cell>
        </row>
        <row r="7343">
          <cell r="S7343" t="str">
            <v>OPERAÇÕES RATEIOS</v>
          </cell>
        </row>
        <row r="7344">
          <cell r="S7344" t="str">
            <v>OPERAÇÕES RATEIOS</v>
          </cell>
        </row>
        <row r="7345">
          <cell r="S7345" t="str">
            <v>OPERAÇÕES RATEIOS</v>
          </cell>
        </row>
        <row r="7346">
          <cell r="S7346" t="str">
            <v>OPERAÇÕES RATEIOS</v>
          </cell>
        </row>
        <row r="7347">
          <cell r="S7347" t="str">
            <v>OPERAÇÕES RATEIOS</v>
          </cell>
        </row>
        <row r="7348">
          <cell r="S7348" t="str">
            <v>OPERAÇÕES RATEIOS</v>
          </cell>
        </row>
        <row r="7349">
          <cell r="S7349" t="str">
            <v>OPERAÇÕES RATEIOS</v>
          </cell>
        </row>
        <row r="7350">
          <cell r="S7350" t="str">
            <v>OPERAÇÕES RATEIOS</v>
          </cell>
        </row>
        <row r="7351">
          <cell r="S7351" t="str">
            <v>OPERAÇÕES RATEIOS</v>
          </cell>
        </row>
        <row r="7352">
          <cell r="S7352" t="str">
            <v>OPERAÇÕES RATEIOS</v>
          </cell>
        </row>
        <row r="7353">
          <cell r="S7353" t="str">
            <v>OPERAÇÕES RATEIOS</v>
          </cell>
        </row>
        <row r="7354">
          <cell r="S7354" t="str">
            <v>OPERAÇÕES RATEIOS</v>
          </cell>
        </row>
        <row r="7355">
          <cell r="S7355" t="str">
            <v>OPERAÇÕES RATEIOS</v>
          </cell>
        </row>
        <row r="7356">
          <cell r="S7356" t="str">
            <v>OPERAÇÕES RATEIOS</v>
          </cell>
        </row>
        <row r="7357">
          <cell r="S7357" t="str">
            <v>OPERAÇÕES RATEIOS</v>
          </cell>
        </row>
        <row r="7358">
          <cell r="S7358" t="str">
            <v>OPERAÇÕES RATEIOS</v>
          </cell>
        </row>
        <row r="7359">
          <cell r="S7359" t="str">
            <v>OPERAÇÕES RATEIOS</v>
          </cell>
        </row>
        <row r="7360">
          <cell r="S7360" t="str">
            <v>OPERAÇÕES RATEIOS</v>
          </cell>
        </row>
        <row r="7361">
          <cell r="S7361" t="str">
            <v>OPERAÇÕES RATEIOS</v>
          </cell>
        </row>
        <row r="7362">
          <cell r="S7362" t="str">
            <v>OPERAÇÕES RATEIOS</v>
          </cell>
        </row>
        <row r="7363">
          <cell r="S7363" t="str">
            <v>OPERAÇÕES RATEIOS</v>
          </cell>
        </row>
        <row r="7364">
          <cell r="S7364" t="str">
            <v>OPERAÇÕES RATEIOS</v>
          </cell>
        </row>
        <row r="7365">
          <cell r="S7365" t="str">
            <v>OPERAÇÕES RATEIOS</v>
          </cell>
        </row>
        <row r="7366">
          <cell r="S7366" t="str">
            <v>OPERAÇÕES RATEIOS</v>
          </cell>
        </row>
        <row r="7367">
          <cell r="S7367" t="str">
            <v>OPERAÇÕES RATEIOS</v>
          </cell>
        </row>
        <row r="7368">
          <cell r="S7368" t="str">
            <v>OPERAÇÕES RATEIOS</v>
          </cell>
        </row>
        <row r="7369">
          <cell r="S7369" t="str">
            <v>OPERAÇÕES RATEIOS</v>
          </cell>
        </row>
        <row r="7370">
          <cell r="S7370" t="str">
            <v>OPERAÇÕES RATEIOS</v>
          </cell>
        </row>
        <row r="7371">
          <cell r="S7371" t="str">
            <v>OPERAÇÕES RATEIOS</v>
          </cell>
        </row>
        <row r="7372">
          <cell r="S7372" t="str">
            <v>OPERAÇÕES RATEIOS</v>
          </cell>
        </row>
        <row r="7373">
          <cell r="S7373" t="str">
            <v>OPERAÇÕES RATEIOS</v>
          </cell>
        </row>
        <row r="7374">
          <cell r="S7374" t="str">
            <v>OPERAÇÕES RATEIOS</v>
          </cell>
        </row>
        <row r="7375">
          <cell r="S7375" t="str">
            <v>OPERAÇÕES RATEIOS</v>
          </cell>
        </row>
        <row r="7376">
          <cell r="S7376" t="str">
            <v>OPERAÇÕES RATEIOS</v>
          </cell>
        </row>
        <row r="7377">
          <cell r="S7377" t="str">
            <v>OPERAÇÕES RATEIOS</v>
          </cell>
        </row>
        <row r="7378">
          <cell r="S7378" t="str">
            <v>OPERAÇÕES RATEIOS</v>
          </cell>
        </row>
        <row r="7379">
          <cell r="S7379" t="str">
            <v>OPERAÇÕES RATEIOS</v>
          </cell>
        </row>
        <row r="7380">
          <cell r="S7380" t="str">
            <v>OPERAÇÕES RATEIOS</v>
          </cell>
        </row>
        <row r="7381">
          <cell r="S7381" t="str">
            <v>OPERAÇÕES RATEIOS</v>
          </cell>
        </row>
        <row r="7382">
          <cell r="S7382" t="str">
            <v>OPERAÇÕES RATEIOS</v>
          </cell>
        </row>
        <row r="7383">
          <cell r="S7383" t="str">
            <v>OPERAÇÕES RATEIOS</v>
          </cell>
        </row>
        <row r="7384">
          <cell r="S7384" t="str">
            <v>OPERAÇÕES RATEIOS</v>
          </cell>
        </row>
        <row r="7385">
          <cell r="S7385" t="str">
            <v>OPERAÇÕES RATEIOS</v>
          </cell>
        </row>
        <row r="7386">
          <cell r="S7386" t="str">
            <v>OPERAÇÕES RATEIOS</v>
          </cell>
        </row>
        <row r="7387">
          <cell r="S7387" t="str">
            <v>OPERAÇÕES RATEIOS</v>
          </cell>
        </row>
        <row r="7388">
          <cell r="S7388" t="str">
            <v>OPERAÇÕES RATEIOS</v>
          </cell>
        </row>
        <row r="7389">
          <cell r="S7389" t="str">
            <v>OPERAÇÕES RATEIOS</v>
          </cell>
        </row>
        <row r="7390">
          <cell r="S7390" t="str">
            <v>OPERAÇÕES RATEIOS</v>
          </cell>
        </row>
        <row r="7391">
          <cell r="S7391" t="str">
            <v>OPERAÇÕES RATEIOS</v>
          </cell>
        </row>
        <row r="7392">
          <cell r="S7392" t="str">
            <v>OPERAÇÕES RATEIOS</v>
          </cell>
        </row>
        <row r="7393">
          <cell r="S7393" t="str">
            <v>OPERAÇÕES RATEIOS</v>
          </cell>
        </row>
        <row r="7394">
          <cell r="S7394" t="str">
            <v>OPERAÇÕES RATEIOS</v>
          </cell>
        </row>
        <row r="7395">
          <cell r="S7395" t="str">
            <v>OPERAÇÕES RATEIOS</v>
          </cell>
        </row>
        <row r="7396">
          <cell r="S7396" t="str">
            <v>OPERAÇÕES RATEIOS</v>
          </cell>
        </row>
        <row r="7397">
          <cell r="S7397" t="str">
            <v>OPERAÇÕES RATEIOS</v>
          </cell>
        </row>
        <row r="7398">
          <cell r="S7398" t="str">
            <v>OPERAÇÕES RATEIOS</v>
          </cell>
        </row>
        <row r="7399">
          <cell r="S7399" t="str">
            <v>OPERAÇÕES RATEIOS</v>
          </cell>
        </row>
        <row r="7400">
          <cell r="S7400" t="str">
            <v>OPERAÇÕES RATEIOS</v>
          </cell>
        </row>
        <row r="7401">
          <cell r="S7401" t="str">
            <v>OPERAÇÕES RATEIOS</v>
          </cell>
        </row>
        <row r="7402">
          <cell r="S7402" t="str">
            <v>OPERAÇÕES RATEIOS</v>
          </cell>
        </row>
        <row r="7403">
          <cell r="S7403" t="str">
            <v>OPERAÇÕES RATEIOS</v>
          </cell>
        </row>
        <row r="7404">
          <cell r="S7404" t="str">
            <v>OPERAÇÕES RATEIOS</v>
          </cell>
        </row>
        <row r="7405">
          <cell r="S7405" t="str">
            <v>OPERAÇÕES RATEIOS</v>
          </cell>
        </row>
        <row r="7406">
          <cell r="S7406" t="str">
            <v>OPERAÇÕES RATEIOS</v>
          </cell>
        </row>
        <row r="7407">
          <cell r="S7407" t="str">
            <v>OPERAÇÕES RATEIOS</v>
          </cell>
        </row>
        <row r="7408">
          <cell r="S7408" t="str">
            <v>OPERAÇÕES RATEIOS</v>
          </cell>
        </row>
        <row r="7409">
          <cell r="S7409" t="str">
            <v>OPERAÇÕES RATEIOS</v>
          </cell>
        </row>
        <row r="7410">
          <cell r="S7410" t="str">
            <v>OPERAÇÕES RATEIOS</v>
          </cell>
        </row>
        <row r="7411">
          <cell r="S7411" t="str">
            <v>OPERAÇÕES RATEIOS</v>
          </cell>
        </row>
        <row r="7412">
          <cell r="S7412" t="str">
            <v>OPERAÇÕES RATEIOS</v>
          </cell>
        </row>
        <row r="7413">
          <cell r="S7413" t="str">
            <v>OPERAÇÕES RATEIOS</v>
          </cell>
        </row>
        <row r="7414">
          <cell r="S7414" t="str">
            <v>OPERAÇÕES RATEIOS</v>
          </cell>
        </row>
        <row r="7415">
          <cell r="S7415" t="str">
            <v>OPERAÇÕES RATEIOS</v>
          </cell>
        </row>
        <row r="7416">
          <cell r="S7416" t="str">
            <v>OPERAÇÕES RATEIOS</v>
          </cell>
        </row>
        <row r="7417">
          <cell r="S7417" t="str">
            <v>OPERAÇÕES RATEIOS</v>
          </cell>
        </row>
        <row r="7418">
          <cell r="S7418" t="str">
            <v>OPERAÇÕES RATEIOS</v>
          </cell>
        </row>
        <row r="7419">
          <cell r="S7419" t="str">
            <v>OPERAÇÕES RATEIOS</v>
          </cell>
        </row>
        <row r="7420">
          <cell r="S7420" t="str">
            <v>OPERAÇÕES RATEIOS</v>
          </cell>
        </row>
        <row r="7421">
          <cell r="S7421" t="str">
            <v>OPERAÇÕES RATEIOS</v>
          </cell>
        </row>
        <row r="7422">
          <cell r="S7422" t="str">
            <v>OPERAÇÕES RATEIOS</v>
          </cell>
        </row>
        <row r="7423">
          <cell r="S7423" t="str">
            <v>OPERAÇÕES RATEIOS</v>
          </cell>
        </row>
        <row r="7424">
          <cell r="S7424" t="str">
            <v>OPERAÇÕES RATEIOS</v>
          </cell>
        </row>
        <row r="7425">
          <cell r="S7425" t="str">
            <v>OPERAÇÕES RATEIOS</v>
          </cell>
        </row>
        <row r="7426">
          <cell r="S7426" t="str">
            <v>OPERAÇÕES RATEIOS</v>
          </cell>
        </row>
        <row r="7427">
          <cell r="S7427" t="str">
            <v>OPERAÇÕES RATEIOS</v>
          </cell>
        </row>
        <row r="7428">
          <cell r="S7428" t="str">
            <v>OPERAÇÕES RATEIOS</v>
          </cell>
        </row>
        <row r="7429">
          <cell r="S7429" t="str">
            <v>OPERAÇÕES RATEIOS</v>
          </cell>
        </row>
        <row r="7430">
          <cell r="S7430" t="str">
            <v>OPERAÇÕES RATEIOS</v>
          </cell>
        </row>
        <row r="7431">
          <cell r="S7431" t="str">
            <v>OPERAÇÕES RATEIOS</v>
          </cell>
        </row>
        <row r="7432">
          <cell r="S7432" t="str">
            <v>OPERAÇÕES RATEIOS</v>
          </cell>
        </row>
        <row r="7433">
          <cell r="S7433" t="str">
            <v>OPERAÇÕES RATEIOS</v>
          </cell>
        </row>
        <row r="7434">
          <cell r="S7434" t="str">
            <v>OPERAÇÕES RATEIOS</v>
          </cell>
        </row>
        <row r="7435">
          <cell r="S7435" t="str">
            <v>OPERAÇÕES RATEIOS</v>
          </cell>
        </row>
        <row r="7436">
          <cell r="S7436" t="str">
            <v>OPERAÇÕES RATEIOS</v>
          </cell>
        </row>
        <row r="7437">
          <cell r="S7437" t="str">
            <v>OPERAÇÕES RATEIOS</v>
          </cell>
        </row>
        <row r="7438">
          <cell r="S7438" t="str">
            <v>OPERAÇÕES RATEIOS</v>
          </cell>
        </row>
        <row r="7439">
          <cell r="S7439" t="str">
            <v>OPERAÇÕES RATEIOS</v>
          </cell>
        </row>
        <row r="7440">
          <cell r="S7440" t="str">
            <v>OPERAÇÕES RATEIOS</v>
          </cell>
        </row>
        <row r="7441">
          <cell r="S7441" t="str">
            <v>OPERAÇÕES RATEIOS</v>
          </cell>
        </row>
        <row r="7442">
          <cell r="S7442" t="str">
            <v>OPERAÇÕES RATEIOS</v>
          </cell>
        </row>
        <row r="7443">
          <cell r="S7443" t="str">
            <v>OPERAÇÕES RATEIOS</v>
          </cell>
        </row>
        <row r="7444">
          <cell r="S7444" t="str">
            <v>OPERAÇÕES RATEIOS</v>
          </cell>
        </row>
        <row r="7445">
          <cell r="S7445" t="str">
            <v>OPERAÇÕES RATEIOS</v>
          </cell>
        </row>
        <row r="7446">
          <cell r="S7446" t="str">
            <v>OPERAÇÕES RATEIOS</v>
          </cell>
        </row>
        <row r="7447">
          <cell r="S7447" t="str">
            <v>OPERAÇÕES RATEIOS</v>
          </cell>
        </row>
        <row r="7448">
          <cell r="S7448" t="str">
            <v>OPERAÇÕES RATEIOS</v>
          </cell>
        </row>
        <row r="7449">
          <cell r="S7449" t="str">
            <v>OPERAÇÕES RATEIOS</v>
          </cell>
        </row>
        <row r="7450">
          <cell r="S7450" t="str">
            <v>OPERAÇÕES RATEIOS</v>
          </cell>
        </row>
        <row r="7451">
          <cell r="S7451" t="str">
            <v>OPERAÇÕES RATEIOS</v>
          </cell>
        </row>
        <row r="7452">
          <cell r="S7452" t="str">
            <v>OPERAÇÕES RATEIOS</v>
          </cell>
        </row>
        <row r="7453">
          <cell r="S7453" t="str">
            <v>OPERAÇÕES RATEIOS</v>
          </cell>
        </row>
        <row r="7454">
          <cell r="S7454" t="str">
            <v>OPERAÇÕES RATEIOS</v>
          </cell>
        </row>
        <row r="7455">
          <cell r="S7455" t="str">
            <v>OPERAÇÕES RATEIOS</v>
          </cell>
        </row>
        <row r="7456">
          <cell r="S7456" t="str">
            <v>OPERAÇÕES RATEIOS</v>
          </cell>
        </row>
        <row r="7457">
          <cell r="S7457" t="str">
            <v>OPERAÇÕES RATEIOS</v>
          </cell>
        </row>
        <row r="7458">
          <cell r="S7458" t="str">
            <v>OPERAÇÕES RATEIOS</v>
          </cell>
        </row>
        <row r="7459">
          <cell r="S7459" t="str">
            <v>OPERAÇÕES RATEIOS</v>
          </cell>
        </row>
        <row r="7460">
          <cell r="S7460" t="str">
            <v>OPERAÇÕES RATEIOS</v>
          </cell>
        </row>
        <row r="7461">
          <cell r="S7461" t="str">
            <v>OPERAÇÕES RATEIOS</v>
          </cell>
        </row>
        <row r="7462">
          <cell r="S7462" t="str">
            <v>OPERAÇÕES RATEIOS</v>
          </cell>
        </row>
        <row r="7463">
          <cell r="S7463" t="str">
            <v>OPERAÇÕES RATEIOS</v>
          </cell>
        </row>
        <row r="7464">
          <cell r="S7464" t="str">
            <v>OPERAÇÕES RATEIOS</v>
          </cell>
        </row>
        <row r="7465">
          <cell r="S7465" t="str">
            <v>OPERAÇÕES RATEIOS</v>
          </cell>
        </row>
        <row r="7466">
          <cell r="S7466" t="str">
            <v>OPERAÇÕES RATEIOS</v>
          </cell>
        </row>
        <row r="7467">
          <cell r="S7467" t="str">
            <v>OPERAÇÕES RATEIOS</v>
          </cell>
        </row>
        <row r="7468">
          <cell r="S7468" t="str">
            <v>OPERAÇÕES RATEIOS</v>
          </cell>
        </row>
        <row r="7469">
          <cell r="S7469" t="str">
            <v>OPERAÇÕES RATEIOS</v>
          </cell>
        </row>
        <row r="7470">
          <cell r="S7470" t="str">
            <v>OPERAÇÕES RATEIOS</v>
          </cell>
        </row>
        <row r="7471">
          <cell r="S7471" t="str">
            <v>OPERAÇÕES RATEIOS</v>
          </cell>
        </row>
        <row r="7472">
          <cell r="S7472" t="str">
            <v>OPERAÇÕES RATEIOS</v>
          </cell>
        </row>
        <row r="7473">
          <cell r="S7473" t="str">
            <v>OPERAÇÕES RATEIOS</v>
          </cell>
        </row>
        <row r="7474">
          <cell r="S7474" t="str">
            <v>OPERAÇÕES RATEIOS</v>
          </cell>
        </row>
        <row r="7475">
          <cell r="S7475" t="str">
            <v>OPERAÇÕES RATEIOS</v>
          </cell>
        </row>
        <row r="7476">
          <cell r="S7476" t="str">
            <v>OPERAÇÕES RATEIOS</v>
          </cell>
        </row>
        <row r="7477">
          <cell r="S7477" t="str">
            <v>OPERAÇÕES RATEIOS</v>
          </cell>
        </row>
        <row r="7478">
          <cell r="S7478" t="str">
            <v>OPERAÇÕES RATEIOS</v>
          </cell>
        </row>
        <row r="7479">
          <cell r="S7479" t="str">
            <v>OPERAÇÕES RATEIOS</v>
          </cell>
        </row>
        <row r="7480">
          <cell r="S7480" t="str">
            <v>OPERAÇÕES RATEIOS</v>
          </cell>
        </row>
        <row r="7481">
          <cell r="S7481" t="str">
            <v>OPERAÇÕES RATEIOS</v>
          </cell>
        </row>
        <row r="7482">
          <cell r="S7482" t="str">
            <v>OPERAÇÕES RATEIOS</v>
          </cell>
        </row>
        <row r="7483">
          <cell r="S7483" t="str">
            <v>OPERAÇÕES RATEIOS</v>
          </cell>
        </row>
        <row r="7484">
          <cell r="S7484" t="str">
            <v>OPERAÇÕES RATEIOS</v>
          </cell>
        </row>
        <row r="7485">
          <cell r="S7485" t="str">
            <v>OPERAÇÕES RATEIOS</v>
          </cell>
        </row>
        <row r="7486">
          <cell r="S7486" t="str">
            <v>OPERAÇÕES RATEIOS</v>
          </cell>
        </row>
        <row r="7487">
          <cell r="S7487" t="str">
            <v>OPERAÇÕES RATEIOS</v>
          </cell>
        </row>
        <row r="7488">
          <cell r="S7488" t="str">
            <v>OPERAÇÕES RATEIOS</v>
          </cell>
        </row>
        <row r="7489">
          <cell r="S7489" t="str">
            <v>OPERAÇÕES RATEIOS</v>
          </cell>
        </row>
        <row r="7490">
          <cell r="S7490" t="str">
            <v>OPERAÇÕES RATEIOS</v>
          </cell>
        </row>
        <row r="7491">
          <cell r="S7491" t="str">
            <v>OPERAÇÕES RATEIOS</v>
          </cell>
        </row>
        <row r="7492">
          <cell r="S7492" t="str">
            <v>OPERAÇÕES RATEIOS</v>
          </cell>
        </row>
        <row r="7493">
          <cell r="S7493" t="str">
            <v>OPERAÇÕES RATEIOS</v>
          </cell>
        </row>
        <row r="7494">
          <cell r="S7494" t="str">
            <v>OPERAÇÕES RATEIOS</v>
          </cell>
        </row>
        <row r="7495">
          <cell r="S7495" t="str">
            <v>OPERAÇÕES RATEIOS</v>
          </cell>
        </row>
        <row r="7496">
          <cell r="S7496" t="str">
            <v>OPERAÇÕES RATEIOS</v>
          </cell>
        </row>
        <row r="7497">
          <cell r="S7497" t="str">
            <v>OPERAÇÕES RATEIOS</v>
          </cell>
        </row>
        <row r="7498">
          <cell r="S7498" t="str">
            <v>OPERAÇÕES RATEIOS</v>
          </cell>
        </row>
        <row r="7499">
          <cell r="S7499" t="str">
            <v>OPERAÇÕES RATEIOS</v>
          </cell>
        </row>
        <row r="7500">
          <cell r="S7500" t="str">
            <v>OPERAÇÕES RATEIOS</v>
          </cell>
        </row>
        <row r="7501">
          <cell r="S7501" t="str">
            <v>OPERAÇÕES RATEIOS</v>
          </cell>
        </row>
        <row r="7502">
          <cell r="S7502" t="str">
            <v>OPERAÇÕES RATEIOS</v>
          </cell>
        </row>
        <row r="7503">
          <cell r="S7503" t="str">
            <v>OPERAÇÕES RATEIOS</v>
          </cell>
        </row>
        <row r="7504">
          <cell r="S7504" t="str">
            <v>OPERAÇÕES RATEIOS</v>
          </cell>
        </row>
        <row r="7505">
          <cell r="S7505" t="str">
            <v>OPERAÇÕES RATEIOS</v>
          </cell>
        </row>
        <row r="7506">
          <cell r="S7506" t="str">
            <v>OPERAÇÕES RATEIOS</v>
          </cell>
        </row>
        <row r="7507">
          <cell r="S7507" t="str">
            <v>OPERAÇÕES RATEIOS</v>
          </cell>
        </row>
        <row r="7508">
          <cell r="S7508" t="str">
            <v>OPERAÇÕES RATEIOS</v>
          </cell>
        </row>
        <row r="7509">
          <cell r="S7509" t="str">
            <v>OPERAÇÕES RATEIOS</v>
          </cell>
        </row>
        <row r="7510">
          <cell r="S7510" t="str">
            <v>OPERAÇÕES RATEIOS</v>
          </cell>
        </row>
        <row r="7511">
          <cell r="S7511" t="str">
            <v>OPERAÇÕES RATEIOS</v>
          </cell>
        </row>
        <row r="7512">
          <cell r="S7512" t="str">
            <v>OPERAÇÕES RATEIOS</v>
          </cell>
        </row>
        <row r="7513">
          <cell r="S7513" t="str">
            <v>OPERAÇÕES RATEIOS</v>
          </cell>
        </row>
        <row r="7514">
          <cell r="S7514" t="str">
            <v>OPERAÇÕES RATEIOS</v>
          </cell>
        </row>
        <row r="7515">
          <cell r="S7515" t="str">
            <v>OPERAÇÕES RATEIOS</v>
          </cell>
        </row>
        <row r="7516">
          <cell r="S7516" t="str">
            <v>OPERAÇÕES RATEIOS</v>
          </cell>
        </row>
        <row r="7517">
          <cell r="S7517" t="str">
            <v>OPERAÇÕES RATEIOS</v>
          </cell>
        </row>
        <row r="7518">
          <cell r="S7518" t="str">
            <v>OPERAÇÕES RATEIOS</v>
          </cell>
        </row>
        <row r="7519">
          <cell r="S7519" t="str">
            <v>OPERAÇÕES RATEIOS</v>
          </cell>
        </row>
        <row r="7520">
          <cell r="S7520" t="str">
            <v>OPERAÇÕES RATEIOS</v>
          </cell>
        </row>
        <row r="7521">
          <cell r="S7521" t="str">
            <v>OPERAÇÕES RATEIOS</v>
          </cell>
        </row>
        <row r="7522">
          <cell r="S7522" t="str">
            <v>OPERAÇÕES RATEIOS</v>
          </cell>
        </row>
        <row r="7523">
          <cell r="S7523" t="str">
            <v>OPERAÇÕES RATEIOS</v>
          </cell>
        </row>
        <row r="7524">
          <cell r="S7524" t="str">
            <v>OPERAÇÕES RATEIOS</v>
          </cell>
        </row>
        <row r="7525">
          <cell r="S7525" t="str">
            <v>OPERAÇÕES RATEIOS</v>
          </cell>
        </row>
        <row r="7526">
          <cell r="S7526" t="str">
            <v>OPERAÇÕES RATEIOS</v>
          </cell>
        </row>
        <row r="7527">
          <cell r="S7527" t="str">
            <v>OPERAÇÕES RATEIOS</v>
          </cell>
        </row>
        <row r="7528">
          <cell r="S7528" t="str">
            <v>OPERAÇÕES RATEIOS</v>
          </cell>
        </row>
        <row r="7529">
          <cell r="S7529" t="str">
            <v>OPERAÇÕES RATEIOS</v>
          </cell>
        </row>
        <row r="7530">
          <cell r="S7530" t="str">
            <v>OPERAÇÕES RATEIOS</v>
          </cell>
        </row>
        <row r="7531">
          <cell r="S7531" t="str">
            <v>OPERAÇÕES RATEIOS</v>
          </cell>
        </row>
        <row r="7532">
          <cell r="S7532" t="str">
            <v>OPERAÇÕES RATEIOS</v>
          </cell>
        </row>
        <row r="7533">
          <cell r="S7533" t="str">
            <v>OPERAÇÕES RATEIOS</v>
          </cell>
        </row>
        <row r="7534">
          <cell r="S7534" t="str">
            <v>OPERAÇÕES RATEIOS</v>
          </cell>
        </row>
        <row r="7535">
          <cell r="S7535" t="str">
            <v>OPERAÇÕES RATEIOS</v>
          </cell>
        </row>
        <row r="7536">
          <cell r="S7536" t="str">
            <v>OPERAÇÕES RATEIOS</v>
          </cell>
        </row>
        <row r="7537">
          <cell r="S7537" t="str">
            <v>OPERAÇÕES RATEIOS</v>
          </cell>
        </row>
        <row r="7538">
          <cell r="S7538" t="str">
            <v>OPERAÇÕES RATEIOS</v>
          </cell>
        </row>
        <row r="7539">
          <cell r="S7539" t="str">
            <v>OPERAÇÕES RATEIOS</v>
          </cell>
        </row>
        <row r="7540">
          <cell r="S7540" t="str">
            <v>OPERAÇÕES RATEIOS</v>
          </cell>
        </row>
        <row r="7541">
          <cell r="S7541" t="str">
            <v>OPERAÇÕES RATEIOS</v>
          </cell>
        </row>
        <row r="7542">
          <cell r="S7542" t="str">
            <v>OPERAÇÕES RATEIOS</v>
          </cell>
        </row>
        <row r="7543">
          <cell r="S7543" t="str">
            <v>OPERAÇÕES RATEIOS</v>
          </cell>
        </row>
        <row r="7544">
          <cell r="S7544" t="str">
            <v>OPERAÇÕES RATEIOS</v>
          </cell>
        </row>
        <row r="7545">
          <cell r="S7545" t="str">
            <v>OPERAÇÕES RATEIOS</v>
          </cell>
        </row>
        <row r="7546">
          <cell r="S7546" t="str">
            <v>OPERAÇÕES RATEIOS</v>
          </cell>
        </row>
        <row r="7547">
          <cell r="S7547" t="str">
            <v>OPERAÇÕES RATEIOS</v>
          </cell>
        </row>
        <row r="7548">
          <cell r="S7548" t="str">
            <v>OPERAÇÕES RATEIOS</v>
          </cell>
        </row>
        <row r="7549">
          <cell r="S7549" t="str">
            <v>OPERAÇÕES RATEIOS</v>
          </cell>
        </row>
        <row r="7550">
          <cell r="S7550" t="str">
            <v>OPERAÇÕES RATEIOS</v>
          </cell>
        </row>
        <row r="7551">
          <cell r="S7551" t="str">
            <v>OPERAÇÕES RATEIOS</v>
          </cell>
        </row>
        <row r="7552">
          <cell r="S7552" t="str">
            <v>OPERAÇÕES RATEIOS</v>
          </cell>
        </row>
        <row r="7553">
          <cell r="S7553" t="str">
            <v>OPERAÇÕES RATEIOS</v>
          </cell>
        </row>
        <row r="7554">
          <cell r="S7554" t="str">
            <v>OPERAÇÕES RATEIOS</v>
          </cell>
        </row>
        <row r="7555">
          <cell r="S7555" t="str">
            <v>OPERAÇÕES RATEIOS</v>
          </cell>
        </row>
        <row r="7556">
          <cell r="S7556" t="str">
            <v>OPERAÇÕES RATEIOS</v>
          </cell>
        </row>
        <row r="7557">
          <cell r="S7557" t="str">
            <v>OPERAÇÕES RATEIOS</v>
          </cell>
        </row>
        <row r="7558">
          <cell r="S7558" t="str">
            <v>OPERAÇÕES RATEIOS</v>
          </cell>
        </row>
        <row r="7559">
          <cell r="S7559" t="str">
            <v>OPERAÇÕES RATEIOS</v>
          </cell>
        </row>
        <row r="7560">
          <cell r="S7560" t="str">
            <v>OPERAÇÕES RATEIOS</v>
          </cell>
        </row>
        <row r="7561">
          <cell r="S7561" t="str">
            <v>OPERAÇÕES RATEIOS</v>
          </cell>
        </row>
        <row r="7562">
          <cell r="S7562" t="str">
            <v>OPERAÇÕES RATEIOS</v>
          </cell>
        </row>
        <row r="7563">
          <cell r="S7563" t="str">
            <v>OPERAÇÕES RATEIOS</v>
          </cell>
        </row>
        <row r="7564">
          <cell r="S7564" t="str">
            <v>OPERAÇÕES RATEIOS</v>
          </cell>
        </row>
        <row r="7565">
          <cell r="S7565" t="str">
            <v>OPERAÇÕES RATEIOS</v>
          </cell>
        </row>
        <row r="7566">
          <cell r="S7566" t="str">
            <v>OPERAÇÕES RATEIOS</v>
          </cell>
        </row>
        <row r="7567">
          <cell r="S7567" t="str">
            <v>OPERAÇÕES RATEIOS</v>
          </cell>
        </row>
        <row r="7568">
          <cell r="S7568" t="str">
            <v>OPERAÇÕES RATEIOS</v>
          </cell>
        </row>
        <row r="7569">
          <cell r="S7569" t="str">
            <v>OPERAÇÕES RATEIOS</v>
          </cell>
        </row>
        <row r="7570">
          <cell r="S7570" t="str">
            <v>OPERAÇÕES RATEIOS</v>
          </cell>
        </row>
        <row r="7571">
          <cell r="S7571" t="str">
            <v>OPERAÇÕES RATEIOS</v>
          </cell>
        </row>
        <row r="7572">
          <cell r="S7572" t="str">
            <v>OPERAÇÕES RATEIOS</v>
          </cell>
        </row>
        <row r="7573">
          <cell r="S7573" t="str">
            <v>OPERAÇÕES RATEIOS</v>
          </cell>
        </row>
        <row r="7574">
          <cell r="S7574" t="str">
            <v>OPERAÇÕES RATEIOS</v>
          </cell>
        </row>
        <row r="7575">
          <cell r="S7575" t="str">
            <v>OPERAÇÕES RATEIOS</v>
          </cell>
        </row>
        <row r="7576">
          <cell r="S7576" t="str">
            <v>OPERAÇÕES RATEIOS</v>
          </cell>
        </row>
        <row r="7577">
          <cell r="S7577" t="str">
            <v>OPERAÇÕES RATEIOS</v>
          </cell>
        </row>
        <row r="7578">
          <cell r="S7578" t="str">
            <v>OPERAÇÕES RATEIOS</v>
          </cell>
        </row>
        <row r="7579">
          <cell r="S7579" t="str">
            <v>OPERAÇÕES RATEIOS</v>
          </cell>
        </row>
        <row r="7580">
          <cell r="S7580" t="str">
            <v>OPERAÇÕES RATEIOS</v>
          </cell>
        </row>
        <row r="7581">
          <cell r="S7581" t="str">
            <v>OPERAÇÕES RATEIOS</v>
          </cell>
        </row>
        <row r="7582">
          <cell r="S7582" t="str">
            <v>OPERAÇÕES RATEIOS</v>
          </cell>
        </row>
        <row r="7583">
          <cell r="S7583" t="str">
            <v>OPERAÇÕES RATEIOS</v>
          </cell>
        </row>
        <row r="7584">
          <cell r="S7584" t="str">
            <v>OPERAÇÕES RATEIOS</v>
          </cell>
        </row>
        <row r="7585">
          <cell r="S7585" t="str">
            <v>OPERAÇÕES RATEIOS</v>
          </cell>
        </row>
        <row r="7586">
          <cell r="S7586" t="str">
            <v>OPERAÇÕES RATEIOS</v>
          </cell>
        </row>
        <row r="7587">
          <cell r="S7587" t="str">
            <v>OPERAÇÕES RATEIOS</v>
          </cell>
        </row>
        <row r="7588">
          <cell r="S7588" t="str">
            <v>OPERAÇÕES RATEIOS</v>
          </cell>
        </row>
        <row r="7589">
          <cell r="S7589" t="str">
            <v>OPERAÇÕES RATEIOS</v>
          </cell>
        </row>
        <row r="7590">
          <cell r="S7590" t="str">
            <v>OPERAÇÕES RATEIOS</v>
          </cell>
        </row>
        <row r="7591">
          <cell r="S7591" t="str">
            <v>OPERAÇÕES RATEIOS</v>
          </cell>
        </row>
        <row r="7592">
          <cell r="S7592" t="str">
            <v>OPERAÇÕES RATEIOS</v>
          </cell>
        </row>
        <row r="7593">
          <cell r="S7593" t="str">
            <v>OPERAÇÕES RATEIOS</v>
          </cell>
        </row>
        <row r="7594">
          <cell r="S7594" t="str">
            <v>OPERAÇÕES RATEIOS</v>
          </cell>
        </row>
        <row r="7595">
          <cell r="S7595" t="str">
            <v>OPERAÇÕES RATEIOS</v>
          </cell>
        </row>
        <row r="7596">
          <cell r="S7596" t="str">
            <v>OPERAÇÕES RATEIOS</v>
          </cell>
        </row>
        <row r="7597">
          <cell r="S7597" t="str">
            <v>OPERAÇÕES RATEIOS</v>
          </cell>
        </row>
        <row r="7598">
          <cell r="S7598" t="str">
            <v>OPERAÇÕES RATEIOS</v>
          </cell>
        </row>
        <row r="7599">
          <cell r="S7599" t="str">
            <v>OPERAÇÕES RATEIOS</v>
          </cell>
        </row>
        <row r="7600">
          <cell r="S7600" t="str">
            <v>OPERAÇÕES RATEIOS</v>
          </cell>
        </row>
        <row r="7601">
          <cell r="S7601" t="str">
            <v>OPERAÇÕES RATEIOS</v>
          </cell>
        </row>
        <row r="7602">
          <cell r="S7602" t="str">
            <v>OPERAÇÕES RATEIOS</v>
          </cell>
        </row>
        <row r="7603">
          <cell r="S7603" t="str">
            <v>OPERAÇÕES RATEIOS</v>
          </cell>
        </row>
        <row r="7604">
          <cell r="S7604" t="str">
            <v>OPERAÇÕES RATEIOS</v>
          </cell>
        </row>
        <row r="7605">
          <cell r="S7605" t="str">
            <v>OPERAÇÕES RATEIOS</v>
          </cell>
        </row>
        <row r="7606">
          <cell r="S7606" t="str">
            <v>OPERAÇÕES RATEIOS</v>
          </cell>
        </row>
        <row r="7607">
          <cell r="S7607" t="str">
            <v>OPERAÇÕES RATEIOS</v>
          </cell>
        </row>
        <row r="7608">
          <cell r="S7608" t="str">
            <v>OPERAÇÕES RATEIOS</v>
          </cell>
        </row>
        <row r="7609">
          <cell r="S7609" t="str">
            <v>OPERAÇÕES RATEIOS</v>
          </cell>
        </row>
        <row r="7610">
          <cell r="S7610" t="str">
            <v>OPERAÇÕES RATEIOS</v>
          </cell>
        </row>
        <row r="7611">
          <cell r="S7611" t="str">
            <v>OPERAÇÕES RATEIOS</v>
          </cell>
        </row>
        <row r="7612">
          <cell r="S7612" t="str">
            <v>OPERAÇÕES RATEIOS</v>
          </cell>
        </row>
        <row r="7613">
          <cell r="S7613" t="str">
            <v>OPERAÇÕES RATEIOS</v>
          </cell>
        </row>
        <row r="7614">
          <cell r="S7614" t="str">
            <v>OPERAÇÕES RATEIOS</v>
          </cell>
        </row>
        <row r="7615">
          <cell r="S7615" t="str">
            <v>OPERAÇÕES RATEIOS</v>
          </cell>
        </row>
        <row r="7616">
          <cell r="S7616" t="str">
            <v>OPERAÇÕES RATEIOS</v>
          </cell>
        </row>
        <row r="7617">
          <cell r="S7617" t="str">
            <v>OPERAÇÕES RATEIOS</v>
          </cell>
        </row>
        <row r="7618">
          <cell r="S7618" t="str">
            <v>OPERAÇÕES RATEIOS</v>
          </cell>
        </row>
        <row r="7619">
          <cell r="S7619" t="str">
            <v>OPERAÇÕES RATEIOS</v>
          </cell>
        </row>
        <row r="7620">
          <cell r="S7620" t="str">
            <v>OPERAÇÕES RATEIOS</v>
          </cell>
        </row>
        <row r="7621">
          <cell r="S7621" t="str">
            <v>OPERAÇÕES RATEIOS</v>
          </cell>
        </row>
        <row r="7622">
          <cell r="S7622" t="str">
            <v>OPERAÇÕES RATEIOS</v>
          </cell>
        </row>
        <row r="7623">
          <cell r="S7623" t="str">
            <v>OPERAÇÕES RATEIOS</v>
          </cell>
        </row>
        <row r="7624">
          <cell r="S7624" t="str">
            <v>OPERAÇÕES RATEIOS</v>
          </cell>
        </row>
        <row r="7625">
          <cell r="S7625" t="str">
            <v>OPERAÇÕES RATEIOS</v>
          </cell>
        </row>
        <row r="7626">
          <cell r="S7626" t="str">
            <v>OPERAÇÕES RATEIOS</v>
          </cell>
        </row>
        <row r="7627">
          <cell r="S7627" t="str">
            <v>OPERAÇÕES RATEIOS</v>
          </cell>
        </row>
        <row r="7628">
          <cell r="S7628" t="str">
            <v>OPERAÇÕES RATEIOS</v>
          </cell>
        </row>
        <row r="7629">
          <cell r="S7629" t="str">
            <v>OPERAÇÕES RATEIOS</v>
          </cell>
        </row>
        <row r="7630">
          <cell r="S7630" t="str">
            <v>OPERAÇÕES RATEIOS</v>
          </cell>
        </row>
        <row r="7631">
          <cell r="S7631" t="str">
            <v>OPERAÇÕES RATEIOS</v>
          </cell>
        </row>
        <row r="7632">
          <cell r="S7632" t="str">
            <v>OPERAÇÕES RATEIOS</v>
          </cell>
        </row>
        <row r="7633">
          <cell r="S7633" t="str">
            <v>OPERAÇÕES RATEIOS</v>
          </cell>
        </row>
        <row r="7634">
          <cell r="S7634" t="str">
            <v>OPERAÇÕES RATEIOS</v>
          </cell>
        </row>
        <row r="7635">
          <cell r="S7635" t="str">
            <v>OPERAÇÕES RATEIOS</v>
          </cell>
        </row>
        <row r="7636">
          <cell r="S7636" t="str">
            <v>OPERAÇÕES RATEIOS</v>
          </cell>
        </row>
        <row r="7637">
          <cell r="S7637" t="str">
            <v>OPERAÇÕES RATEIOS</v>
          </cell>
        </row>
        <row r="7638">
          <cell r="S7638" t="str">
            <v>OPERAÇÕES RATEIOS</v>
          </cell>
        </row>
        <row r="7639">
          <cell r="S7639" t="str">
            <v>OPERAÇÕES RATEIOS</v>
          </cell>
        </row>
        <row r="7640">
          <cell r="S7640" t="str">
            <v>OPERAÇÕES RATEIOS</v>
          </cell>
        </row>
        <row r="7641">
          <cell r="S7641" t="str">
            <v>OPERAÇÕES RATEIOS</v>
          </cell>
        </row>
        <row r="7642">
          <cell r="S7642" t="str">
            <v>OPERAÇÕES RATEIOS</v>
          </cell>
        </row>
        <row r="7643">
          <cell r="S7643" t="str">
            <v>OPERAÇÕES RATEIOS</v>
          </cell>
        </row>
        <row r="7644">
          <cell r="S7644" t="str">
            <v>OPERAÇÕES RATEIOS</v>
          </cell>
        </row>
        <row r="7645">
          <cell r="S7645" t="str">
            <v>OPERAÇÕES RATEIOS</v>
          </cell>
        </row>
        <row r="7646">
          <cell r="S7646" t="str">
            <v>OPERAÇÕES RATEIOS</v>
          </cell>
        </row>
        <row r="7647">
          <cell r="S7647" t="str">
            <v>OPERAÇÕES RATEIOS</v>
          </cell>
        </row>
        <row r="7648">
          <cell r="S7648" t="str">
            <v>OPERAÇÕES RATEIOS</v>
          </cell>
        </row>
        <row r="7649">
          <cell r="S7649" t="str">
            <v>OPERAÇÕES RATEIOS</v>
          </cell>
        </row>
        <row r="7650">
          <cell r="S7650" t="str">
            <v>OPERAÇÕES RATEIOS</v>
          </cell>
        </row>
        <row r="7651">
          <cell r="S7651" t="str">
            <v>OPERAÇÕES RATEIOS</v>
          </cell>
        </row>
        <row r="7652">
          <cell r="S7652" t="str">
            <v>OPERAÇÕES RATEIOS</v>
          </cell>
        </row>
        <row r="7653">
          <cell r="S7653" t="str">
            <v>OPERAÇÕES RATEIOS</v>
          </cell>
        </row>
        <row r="7654">
          <cell r="S7654" t="str">
            <v>OPERAÇÕES RATEIOS</v>
          </cell>
        </row>
        <row r="7655">
          <cell r="S7655" t="str">
            <v>OPERAÇÕES RATEIOS</v>
          </cell>
        </row>
        <row r="7656">
          <cell r="S7656" t="str">
            <v>OPERAÇÕES RATEIOS</v>
          </cell>
        </row>
        <row r="7657">
          <cell r="S7657" t="str">
            <v>OPERAÇÕES RATEIOS</v>
          </cell>
        </row>
        <row r="7658">
          <cell r="S7658" t="str">
            <v>OPERAÇÕES RATEIOS</v>
          </cell>
        </row>
        <row r="7659">
          <cell r="S7659" t="str">
            <v>OPERAÇÕES RATEIOS</v>
          </cell>
        </row>
        <row r="7660">
          <cell r="S7660" t="str">
            <v>OPERAÇÕES RATEIOS</v>
          </cell>
        </row>
        <row r="7661">
          <cell r="S7661" t="str">
            <v>OPERAÇÕES RATEIOS</v>
          </cell>
        </row>
        <row r="7662">
          <cell r="S7662" t="str">
            <v>OPERAÇÕES RATEIOS</v>
          </cell>
        </row>
        <row r="7663">
          <cell r="S7663" t="str">
            <v>OPERAÇÕES RATEIOS</v>
          </cell>
        </row>
        <row r="7664">
          <cell r="S7664" t="str">
            <v>OPERAÇÕES RATEIOS</v>
          </cell>
        </row>
        <row r="7665">
          <cell r="S7665" t="str">
            <v>OPERAÇÕES RATEIOS</v>
          </cell>
        </row>
        <row r="7666">
          <cell r="S7666" t="str">
            <v>OPERAÇÕES RATEIOS</v>
          </cell>
        </row>
        <row r="7667">
          <cell r="S7667" t="str">
            <v>OPERAÇÕES RATEIOS</v>
          </cell>
        </row>
        <row r="7668">
          <cell r="S7668" t="str">
            <v>OPERAÇÕES RATEIOS</v>
          </cell>
        </row>
        <row r="7669">
          <cell r="S7669" t="str">
            <v>OPERAÇÕES RATEIOS</v>
          </cell>
        </row>
        <row r="7670">
          <cell r="S7670" t="str">
            <v>OPERAÇÕES RATEIOS</v>
          </cell>
        </row>
        <row r="7671">
          <cell r="S7671" t="str">
            <v>OPERAÇÕES RATEIOS</v>
          </cell>
        </row>
        <row r="7672">
          <cell r="S7672" t="str">
            <v>OPERAÇÕES RATEIOS</v>
          </cell>
        </row>
        <row r="7673">
          <cell r="S7673" t="str">
            <v>OPERAÇÕES RATEIOS</v>
          </cell>
        </row>
        <row r="7674">
          <cell r="S7674" t="str">
            <v>OPERAÇÕES RATEIOS</v>
          </cell>
        </row>
        <row r="7675">
          <cell r="S7675" t="str">
            <v>OPERAÇÕES RATEIOS</v>
          </cell>
        </row>
        <row r="7676">
          <cell r="S7676" t="str">
            <v>OPERAÇÕES RATEIOS</v>
          </cell>
        </row>
        <row r="7677">
          <cell r="S7677" t="str">
            <v>OPERAÇÕES RATEIOS</v>
          </cell>
        </row>
        <row r="7678">
          <cell r="S7678" t="str">
            <v>OPERAÇÕES RATEIOS</v>
          </cell>
        </row>
        <row r="7679">
          <cell r="S7679" t="str">
            <v>OPERAÇÕES RATEIOS</v>
          </cell>
        </row>
        <row r="7680">
          <cell r="S7680" t="str">
            <v>OPERAÇÕES RATEIOS</v>
          </cell>
        </row>
        <row r="7681">
          <cell r="S7681" t="str">
            <v>OPERAÇÕES RATEIOS</v>
          </cell>
        </row>
        <row r="7682">
          <cell r="S7682" t="str">
            <v>OPERAÇÕES RATEIOS</v>
          </cell>
        </row>
        <row r="7683">
          <cell r="S7683" t="str">
            <v>OPERAÇÕES RATEIOS</v>
          </cell>
        </row>
        <row r="7684">
          <cell r="S7684" t="str">
            <v>OPERAÇÕES RATEIOS</v>
          </cell>
        </row>
        <row r="7685">
          <cell r="S7685" t="str">
            <v>OPERAÇÕES RATEIOS</v>
          </cell>
        </row>
        <row r="7686">
          <cell r="S7686" t="str">
            <v>OPERAÇÕES RATEIOS</v>
          </cell>
        </row>
        <row r="7687">
          <cell r="S7687" t="str">
            <v>OPERAÇÕES RATEIOS</v>
          </cell>
        </row>
        <row r="7688">
          <cell r="S7688" t="str">
            <v>OPERAÇÕES RATEIOS</v>
          </cell>
        </row>
        <row r="7689">
          <cell r="S7689" t="str">
            <v>OPERAÇÕES RATEIOS</v>
          </cell>
        </row>
        <row r="7690">
          <cell r="S7690" t="str">
            <v>OPERAÇÕES RATEIOS</v>
          </cell>
        </row>
        <row r="7691">
          <cell r="S7691" t="str">
            <v>OPERAÇÕES RATEIOS</v>
          </cell>
        </row>
        <row r="7692">
          <cell r="S7692" t="str">
            <v>OPERAÇÕES RATEIOS</v>
          </cell>
        </row>
        <row r="7693">
          <cell r="S7693" t="str">
            <v>OPERAÇÕES RATEIOS</v>
          </cell>
        </row>
        <row r="7694">
          <cell r="S7694" t="str">
            <v>OPERAÇÕES RATEIOS</v>
          </cell>
        </row>
        <row r="7695">
          <cell r="S7695" t="str">
            <v>OPERAÇÕES RATEIOS</v>
          </cell>
        </row>
        <row r="7696">
          <cell r="S7696" t="str">
            <v>OPERAÇÕES RATEIOS</v>
          </cell>
        </row>
        <row r="7697">
          <cell r="S7697" t="str">
            <v>OPERAÇÕES RATEIOS</v>
          </cell>
        </row>
        <row r="7698">
          <cell r="S7698" t="str">
            <v>OPERAÇÕES RATEIOS</v>
          </cell>
        </row>
        <row r="7699">
          <cell r="S7699" t="str">
            <v>OPERAÇÕES RATEIOS</v>
          </cell>
        </row>
        <row r="7700">
          <cell r="S7700" t="str">
            <v>OPERAÇÕES RATEIOS</v>
          </cell>
        </row>
        <row r="7701">
          <cell r="S7701" t="str">
            <v>OPERAÇÕES RATEIOS</v>
          </cell>
        </row>
        <row r="7702">
          <cell r="S7702" t="str">
            <v>OPERAÇÕES RATEIOS</v>
          </cell>
        </row>
        <row r="7703">
          <cell r="S7703" t="str">
            <v>OPERAÇÕES RATEIOS</v>
          </cell>
        </row>
        <row r="7704">
          <cell r="S7704" t="str">
            <v>OPERAÇÕES RATEIOS</v>
          </cell>
        </row>
        <row r="7705">
          <cell r="S7705" t="str">
            <v>OPERAÇÕES RATEIOS</v>
          </cell>
        </row>
        <row r="7706">
          <cell r="S7706" t="str">
            <v>OPERAÇÕES RATEIOS</v>
          </cell>
        </row>
        <row r="7707">
          <cell r="S7707" t="str">
            <v>OPERAÇÕES RATEIOS</v>
          </cell>
        </row>
        <row r="7708">
          <cell r="S7708" t="str">
            <v>OPERAÇÕES RATEIOS</v>
          </cell>
        </row>
        <row r="7709">
          <cell r="S7709" t="str">
            <v>OPERAÇÕES RATEIOS</v>
          </cell>
        </row>
        <row r="7710">
          <cell r="S7710" t="str">
            <v>OPERAÇÕES RATEIOS</v>
          </cell>
        </row>
        <row r="7711">
          <cell r="S7711" t="str">
            <v>OPERAÇÕES RATEIOS</v>
          </cell>
        </row>
        <row r="7712">
          <cell r="S7712" t="str">
            <v>OPERAÇÕES RATEIOS</v>
          </cell>
        </row>
        <row r="7713">
          <cell r="S7713" t="str">
            <v>OPERAÇÕES RATEIOS</v>
          </cell>
        </row>
        <row r="7714">
          <cell r="S7714" t="str">
            <v>OPERAÇÕES RATEIOS</v>
          </cell>
        </row>
        <row r="7715">
          <cell r="S7715" t="str">
            <v>OPERAÇÕES RATEIOS</v>
          </cell>
        </row>
        <row r="7716">
          <cell r="S7716" t="str">
            <v>OPERAÇÕES RATEIOS</v>
          </cell>
        </row>
        <row r="7717">
          <cell r="S7717" t="str">
            <v>OPERAÇÕES RATEIOS</v>
          </cell>
        </row>
        <row r="7718">
          <cell r="S7718" t="str">
            <v>OPERAÇÕES RATEIOS</v>
          </cell>
        </row>
        <row r="7719">
          <cell r="S7719" t="str">
            <v>OPERAÇÕES RATEIOS</v>
          </cell>
        </row>
        <row r="7720">
          <cell r="S7720" t="str">
            <v>OPERAÇÕES RATEIOS</v>
          </cell>
        </row>
        <row r="7721">
          <cell r="S7721" t="str">
            <v>OPERAÇÕES RATEIOS</v>
          </cell>
        </row>
        <row r="7722">
          <cell r="S7722" t="str">
            <v>OPERAÇÕES RATEIOS</v>
          </cell>
        </row>
        <row r="7723">
          <cell r="S7723" t="str">
            <v>OPERAÇÕES RATEIOS</v>
          </cell>
        </row>
        <row r="7724">
          <cell r="S7724" t="str">
            <v>OPERAÇÕES RATEIOS</v>
          </cell>
        </row>
        <row r="7725">
          <cell r="S7725" t="str">
            <v>OPERAÇÕES RATEIOS</v>
          </cell>
        </row>
        <row r="7726">
          <cell r="S7726" t="str">
            <v>OPERAÇÕES RATEIOS</v>
          </cell>
        </row>
        <row r="7727">
          <cell r="S7727" t="str">
            <v>OPERAÇÕES RATEIOS</v>
          </cell>
        </row>
        <row r="7728">
          <cell r="S7728" t="str">
            <v>OPERAÇÕES RATEIOS</v>
          </cell>
        </row>
        <row r="7729">
          <cell r="S7729" t="str">
            <v>OPERAÇÕES RATEIOS</v>
          </cell>
        </row>
        <row r="7730">
          <cell r="S7730" t="str">
            <v>OPERAÇÕES RATEIOS</v>
          </cell>
        </row>
        <row r="7731">
          <cell r="S7731" t="str">
            <v>OPERAÇÕES RATEIOS</v>
          </cell>
        </row>
        <row r="7732">
          <cell r="S7732" t="str">
            <v>OPERAÇÕES RATEIOS</v>
          </cell>
        </row>
        <row r="7733">
          <cell r="S7733" t="str">
            <v>OPERAÇÕES RATEIOS</v>
          </cell>
        </row>
        <row r="7734">
          <cell r="S7734" t="str">
            <v>OPERAÇÕES RATEIOS</v>
          </cell>
        </row>
        <row r="7735">
          <cell r="S7735" t="str">
            <v>OPERAÇÕES RATEIOS</v>
          </cell>
        </row>
        <row r="7736">
          <cell r="S7736" t="str">
            <v>OPERAÇÕES RATEIOS</v>
          </cell>
        </row>
        <row r="7737">
          <cell r="S7737" t="str">
            <v>OPERAÇÕES RATEIOS</v>
          </cell>
        </row>
        <row r="7738">
          <cell r="S7738" t="str">
            <v>OPERAÇÕES RATEIOS</v>
          </cell>
        </row>
        <row r="7739">
          <cell r="S7739" t="str">
            <v>OPERAÇÕES RATEIOS</v>
          </cell>
        </row>
        <row r="7740">
          <cell r="S7740" t="str">
            <v>OPERAÇÕES RATEIOS</v>
          </cell>
        </row>
        <row r="7741">
          <cell r="S7741" t="str">
            <v>OPERAÇÕES RATEIOS</v>
          </cell>
        </row>
        <row r="7742">
          <cell r="S7742" t="str">
            <v>OPERAÇÕES RATEIOS</v>
          </cell>
        </row>
        <row r="7743">
          <cell r="S7743" t="str">
            <v>OPERAÇÕES RATEIOS</v>
          </cell>
        </row>
        <row r="7744">
          <cell r="S7744" t="str">
            <v>OPERAÇÕES RATEIOS</v>
          </cell>
        </row>
        <row r="7745">
          <cell r="S7745" t="str">
            <v>OPERAÇÕES RATEIOS</v>
          </cell>
        </row>
        <row r="7746">
          <cell r="S7746" t="str">
            <v>OPERAÇÕES RATEIOS</v>
          </cell>
        </row>
        <row r="7747">
          <cell r="S7747" t="str">
            <v>OPERAÇÕES RATEIOS</v>
          </cell>
        </row>
        <row r="7748">
          <cell r="S7748" t="str">
            <v>OPERAÇÕES RATEIOS</v>
          </cell>
        </row>
        <row r="7749">
          <cell r="S7749" t="str">
            <v>OPERAÇÕES RATEIOS</v>
          </cell>
        </row>
        <row r="7750">
          <cell r="S7750" t="str">
            <v>OPERAÇÕES RATEIOS</v>
          </cell>
        </row>
        <row r="7751">
          <cell r="S7751" t="str">
            <v>OPERAÇÕES RATEIOS</v>
          </cell>
        </row>
        <row r="7752">
          <cell r="S7752" t="str">
            <v>OPERAÇÕES RATEIOS</v>
          </cell>
        </row>
        <row r="7753">
          <cell r="S7753" t="str">
            <v>OPERAÇÕES RATEIOS</v>
          </cell>
        </row>
        <row r="7754">
          <cell r="S7754" t="str">
            <v>OPERAÇÕES RATEIOS</v>
          </cell>
        </row>
        <row r="7755">
          <cell r="S7755" t="str">
            <v>OPERAÇÕES RATEIOS</v>
          </cell>
        </row>
        <row r="7756">
          <cell r="S7756" t="str">
            <v>OPERAÇÕES RATEIOS</v>
          </cell>
        </row>
        <row r="7757">
          <cell r="S7757" t="str">
            <v>OPERAÇÕES RATEIOS</v>
          </cell>
        </row>
        <row r="7758">
          <cell r="S7758" t="str">
            <v>OPERAÇÕES RATEIOS</v>
          </cell>
        </row>
        <row r="7759">
          <cell r="S7759" t="str">
            <v>OPERAÇÕES RATEIOS</v>
          </cell>
        </row>
        <row r="7760">
          <cell r="S7760" t="str">
            <v>OPERAÇÕES RATEIOS</v>
          </cell>
        </row>
        <row r="7761">
          <cell r="S7761" t="str">
            <v>OPERAÇÕES RATEIOS</v>
          </cell>
        </row>
        <row r="7762">
          <cell r="S7762" t="str">
            <v>OPERAÇÕES RATEIOS</v>
          </cell>
        </row>
        <row r="7763">
          <cell r="S7763" t="str">
            <v>OPERAÇÕES RATEIOS</v>
          </cell>
        </row>
        <row r="7764">
          <cell r="S7764" t="str">
            <v>OPERAÇÕES RATEIOS</v>
          </cell>
        </row>
        <row r="7765">
          <cell r="S7765" t="str">
            <v>OPERAÇÕES RATEIOS</v>
          </cell>
        </row>
        <row r="7766">
          <cell r="S7766" t="str">
            <v>OPERAÇÕES RATEIOS</v>
          </cell>
        </row>
        <row r="7767">
          <cell r="S7767" t="str">
            <v>OPERAÇÕES RATEIOS</v>
          </cell>
        </row>
        <row r="7768">
          <cell r="S7768" t="str">
            <v>OPERAÇÕES RATEIOS</v>
          </cell>
        </row>
        <row r="7769">
          <cell r="S7769" t="str">
            <v>OPERAÇÕES RATEIOS</v>
          </cell>
        </row>
        <row r="7770">
          <cell r="S7770" t="str">
            <v>OPERAÇÕES RATEIOS</v>
          </cell>
        </row>
        <row r="7771">
          <cell r="S7771" t="str">
            <v>OPERAÇÕES RATEIOS</v>
          </cell>
        </row>
        <row r="7772">
          <cell r="S7772" t="str">
            <v>OPERAÇÕES RATEIOS</v>
          </cell>
        </row>
        <row r="7773">
          <cell r="S7773" t="str">
            <v>OPERAÇÕES RATEIOS</v>
          </cell>
        </row>
        <row r="7774">
          <cell r="S7774" t="str">
            <v>OPERAÇÕES RATEIOS</v>
          </cell>
        </row>
        <row r="7775">
          <cell r="S7775" t="str">
            <v>OPERAÇÕES RATEIOS</v>
          </cell>
        </row>
        <row r="7776">
          <cell r="S7776" t="str">
            <v>OPERAÇÕES RATEIOS</v>
          </cell>
        </row>
        <row r="7777">
          <cell r="S7777" t="str">
            <v>OPERAÇÕES RATEIOS</v>
          </cell>
        </row>
        <row r="7778">
          <cell r="S7778" t="str">
            <v>OPERAÇÕES RATEIOS</v>
          </cell>
        </row>
        <row r="7779">
          <cell r="S7779" t="str">
            <v>OPERAÇÕES RATEIOS</v>
          </cell>
        </row>
        <row r="7780">
          <cell r="S7780" t="str">
            <v>OPERAÇÕES RATEIOS</v>
          </cell>
        </row>
        <row r="7781">
          <cell r="S7781" t="str">
            <v>OPERAÇÕES RATEIOS</v>
          </cell>
        </row>
        <row r="7782">
          <cell r="S7782" t="str">
            <v>OPERAÇÕES RATEIOS</v>
          </cell>
        </row>
        <row r="7783">
          <cell r="S7783" t="str">
            <v>OPERAÇÕES RATEIOS</v>
          </cell>
        </row>
        <row r="7784">
          <cell r="S7784" t="str">
            <v>OPERAÇÕES RATEIOS</v>
          </cell>
        </row>
        <row r="7785">
          <cell r="S7785" t="str">
            <v>OPERAÇÕES RATEIOS</v>
          </cell>
        </row>
        <row r="7786">
          <cell r="S7786" t="str">
            <v>OPERAÇÕES RATEIOS</v>
          </cell>
        </row>
        <row r="7787">
          <cell r="S7787" t="str">
            <v>OPERAÇÕES RATEIOS</v>
          </cell>
        </row>
        <row r="7788">
          <cell r="S7788" t="str">
            <v>OPERAÇÕES RATEIOS</v>
          </cell>
        </row>
        <row r="7789">
          <cell r="S7789" t="str">
            <v>OPERAÇÕES RATEIOS</v>
          </cell>
        </row>
        <row r="7790">
          <cell r="S7790" t="str">
            <v>OPERAÇÕES RATEIOS</v>
          </cell>
        </row>
        <row r="7791">
          <cell r="S7791" t="str">
            <v>OPERAÇÕES RATEIOS</v>
          </cell>
        </row>
        <row r="7792">
          <cell r="S7792" t="str">
            <v>OPERAÇÕES RATEIOS</v>
          </cell>
        </row>
        <row r="7793">
          <cell r="S7793" t="str">
            <v>OPERAÇÕES RATEIOS</v>
          </cell>
        </row>
        <row r="7794">
          <cell r="S7794" t="str">
            <v>OPERAÇÕES RATEIOS</v>
          </cell>
        </row>
        <row r="7795">
          <cell r="S7795" t="str">
            <v>OPERAÇÕES RATEIOS</v>
          </cell>
        </row>
        <row r="7796">
          <cell r="S7796" t="str">
            <v>OPERAÇÕES RATEIOS</v>
          </cell>
        </row>
        <row r="7797">
          <cell r="S7797" t="str">
            <v>OPERAÇÕES RATEIOS</v>
          </cell>
        </row>
        <row r="7798">
          <cell r="S7798" t="str">
            <v>OPERAÇÕES RATEIOS</v>
          </cell>
        </row>
        <row r="7799">
          <cell r="S7799" t="str">
            <v>OPERAÇÕES RATEIOS</v>
          </cell>
        </row>
        <row r="7800">
          <cell r="S7800" t="str">
            <v>OPERAÇÕES RATEIOS</v>
          </cell>
        </row>
        <row r="7801">
          <cell r="S7801" t="str">
            <v>OPERAÇÕES RATEIOS</v>
          </cell>
        </row>
        <row r="7802">
          <cell r="S7802" t="str">
            <v>OPERAÇÕES RATEIOS</v>
          </cell>
        </row>
        <row r="7803">
          <cell r="S7803" t="str">
            <v>OPERAÇÕES RATEIOS</v>
          </cell>
        </row>
        <row r="7804">
          <cell r="S7804" t="str">
            <v>OPERAÇÕES RATEIOS</v>
          </cell>
        </row>
        <row r="7805">
          <cell r="S7805" t="str">
            <v>OPERAÇÕES RATEIOS</v>
          </cell>
        </row>
        <row r="7806">
          <cell r="S7806" t="str">
            <v>OPERAÇÕES RATEIOS</v>
          </cell>
        </row>
        <row r="7807">
          <cell r="S7807" t="str">
            <v>OPERAÇÕES RATEIOS</v>
          </cell>
        </row>
        <row r="7808">
          <cell r="S7808" t="str">
            <v>OPERAÇÕES RATEIOS</v>
          </cell>
        </row>
        <row r="7809">
          <cell r="S7809" t="str">
            <v>OPERAÇÕES RATEIOS</v>
          </cell>
        </row>
        <row r="7810">
          <cell r="S7810" t="str">
            <v>OPERAÇÕES RATEIOS</v>
          </cell>
        </row>
        <row r="7811">
          <cell r="S7811" t="str">
            <v>OPERAÇÕES RATEIOS</v>
          </cell>
        </row>
        <row r="7812">
          <cell r="S7812" t="str">
            <v>OPERAÇÕES RATEIOS</v>
          </cell>
        </row>
        <row r="7813">
          <cell r="S7813" t="str">
            <v>OPERAÇÕES RATEIOS</v>
          </cell>
        </row>
        <row r="7814">
          <cell r="S7814" t="str">
            <v>OPERAÇÕES RATEIOS</v>
          </cell>
        </row>
        <row r="7815">
          <cell r="S7815" t="str">
            <v>OPERAÇÕES RATEIOS</v>
          </cell>
        </row>
        <row r="7816">
          <cell r="S7816" t="str">
            <v>OPERAÇÕES RATEIOS</v>
          </cell>
        </row>
        <row r="7817">
          <cell r="S7817" t="str">
            <v>OPERAÇÕES RATEIOS</v>
          </cell>
        </row>
        <row r="7818">
          <cell r="S7818" t="str">
            <v>OPERAÇÕES RATEIOS</v>
          </cell>
        </row>
        <row r="7819">
          <cell r="S7819" t="str">
            <v>OPERAÇÕES RATEIOS</v>
          </cell>
        </row>
        <row r="7820">
          <cell r="S7820" t="str">
            <v>OPERAÇÕES RATEIOS</v>
          </cell>
        </row>
        <row r="7821">
          <cell r="S7821" t="str">
            <v>OPERAÇÕES RATEIOS</v>
          </cell>
        </row>
        <row r="7822">
          <cell r="S7822" t="str">
            <v>OPERAÇÕES RATEIOS</v>
          </cell>
        </row>
        <row r="7823">
          <cell r="S7823" t="str">
            <v>OPERAÇÕES RATEIOS</v>
          </cell>
        </row>
        <row r="7824">
          <cell r="S7824" t="str">
            <v>OPERAÇÕES RATEIOS</v>
          </cell>
        </row>
        <row r="7825">
          <cell r="S7825" t="str">
            <v>OPERAÇÕES RATEIOS</v>
          </cell>
        </row>
        <row r="7826">
          <cell r="S7826" t="str">
            <v>OPERAÇÕES RATEIOS</v>
          </cell>
        </row>
        <row r="7827">
          <cell r="S7827" t="str">
            <v>OPERAÇÕES RATEIOS</v>
          </cell>
        </row>
        <row r="7828">
          <cell r="S7828" t="str">
            <v>OPERAÇÕES RATEIOS</v>
          </cell>
        </row>
        <row r="7829">
          <cell r="S7829" t="str">
            <v>OPERAÇÕES RATEIOS</v>
          </cell>
        </row>
        <row r="7830">
          <cell r="S7830" t="str">
            <v>OPERAÇÕES RATEIOS</v>
          </cell>
        </row>
        <row r="7831">
          <cell r="S7831" t="str">
            <v>OPERAÇÕES RATEIOS</v>
          </cell>
        </row>
        <row r="7832">
          <cell r="S7832" t="str">
            <v>OPERAÇÕES RATEIOS</v>
          </cell>
        </row>
        <row r="7833">
          <cell r="S7833" t="str">
            <v>OPERAÇÕES RATEIOS</v>
          </cell>
        </row>
        <row r="7834">
          <cell r="S7834" t="str">
            <v>OPERAÇÕES RATEIOS</v>
          </cell>
        </row>
        <row r="7835">
          <cell r="S7835" t="str">
            <v>OPERAÇÕES RATEIOS</v>
          </cell>
        </row>
        <row r="7836">
          <cell r="S7836" t="str">
            <v>OPERAÇÕES RATEIOS</v>
          </cell>
        </row>
        <row r="7837">
          <cell r="S7837" t="str">
            <v>OPERAÇÕES RATEIOS</v>
          </cell>
        </row>
        <row r="7838">
          <cell r="S7838" t="str">
            <v>OPERAÇÕES RATEIOS</v>
          </cell>
        </row>
        <row r="7839">
          <cell r="S7839" t="str">
            <v>OPERAÇÕES RATEIOS</v>
          </cell>
        </row>
        <row r="7840">
          <cell r="S7840" t="str">
            <v>OPERAÇÕES RATEIOS</v>
          </cell>
        </row>
        <row r="7841">
          <cell r="S7841" t="str">
            <v>OPERAÇÕES RATEIOS</v>
          </cell>
        </row>
        <row r="7842">
          <cell r="S7842" t="str">
            <v>OPERAÇÕES RATEIOS</v>
          </cell>
        </row>
        <row r="7843">
          <cell r="S7843" t="str">
            <v>OPERAÇÕES RATEIOS</v>
          </cell>
        </row>
        <row r="7844">
          <cell r="S7844" t="str">
            <v>OPERAÇÕES RATEIOS</v>
          </cell>
        </row>
        <row r="7845">
          <cell r="S7845" t="str">
            <v>OPERAÇÕES RATEIOS</v>
          </cell>
        </row>
        <row r="7846">
          <cell r="S7846" t="str">
            <v>OPERAÇÕES RATEIOS</v>
          </cell>
        </row>
        <row r="7847">
          <cell r="S7847" t="str">
            <v>OPERAÇÕES RATEIOS</v>
          </cell>
        </row>
        <row r="7848">
          <cell r="S7848" t="str">
            <v>OPERAÇÕES RATEIOS</v>
          </cell>
        </row>
        <row r="7849">
          <cell r="S7849" t="str">
            <v>OPERAÇÕES RATEIOS</v>
          </cell>
        </row>
        <row r="7850">
          <cell r="S7850" t="str">
            <v>OPERAÇÕES RATEIOS</v>
          </cell>
        </row>
        <row r="7851">
          <cell r="S7851" t="str">
            <v>OPERAÇÕES RATEIOS</v>
          </cell>
        </row>
        <row r="7852">
          <cell r="S7852" t="str">
            <v>OPERAÇÕES RATEIOS</v>
          </cell>
        </row>
        <row r="7853">
          <cell r="S7853" t="str">
            <v>OPERAÇÕES RATEIOS</v>
          </cell>
        </row>
        <row r="7854">
          <cell r="S7854" t="str">
            <v>OPERAÇÕES RATEIOS</v>
          </cell>
        </row>
        <row r="7855">
          <cell r="S7855" t="str">
            <v>OPERAÇÕES RATEIOS</v>
          </cell>
        </row>
        <row r="7856">
          <cell r="S7856" t="str">
            <v>OPERAÇÕES RATEIOS</v>
          </cell>
        </row>
        <row r="7857">
          <cell r="S7857" t="str">
            <v>OPERAÇÕES RATEIOS</v>
          </cell>
        </row>
        <row r="7858">
          <cell r="S7858" t="str">
            <v>OPERAÇÕES RATEIOS</v>
          </cell>
        </row>
        <row r="7859">
          <cell r="S7859" t="str">
            <v>OPERAÇÕES RATEIOS</v>
          </cell>
        </row>
        <row r="7860">
          <cell r="S7860" t="str">
            <v>OPERAÇÕES RATEIOS</v>
          </cell>
        </row>
        <row r="7861">
          <cell r="S7861" t="str">
            <v>OPERAÇÕES RATEIOS</v>
          </cell>
        </row>
        <row r="7862">
          <cell r="S7862" t="str">
            <v>OPERAÇÕES RATEIOS</v>
          </cell>
        </row>
        <row r="7863">
          <cell r="S7863" t="str">
            <v>OPERAÇÕES RATEIOS</v>
          </cell>
        </row>
        <row r="7864">
          <cell r="S7864" t="str">
            <v>OPERAÇÕES RATEIOS</v>
          </cell>
        </row>
        <row r="7865">
          <cell r="S7865" t="str">
            <v>OPERAÇÕES RATEIOS</v>
          </cell>
        </row>
        <row r="7866">
          <cell r="S7866" t="str">
            <v>OPERAÇÕES RATEIOS</v>
          </cell>
        </row>
        <row r="7867">
          <cell r="S7867" t="str">
            <v>OPERAÇÕES RATEIOS</v>
          </cell>
        </row>
        <row r="7868">
          <cell r="S7868" t="str">
            <v>OPERAÇÕES RATEIOS</v>
          </cell>
        </row>
        <row r="7869">
          <cell r="S7869" t="str">
            <v>OPERAÇÕES RATEIOS</v>
          </cell>
        </row>
        <row r="7870">
          <cell r="S7870" t="str">
            <v>OPERAÇÕES RATEIOS</v>
          </cell>
        </row>
        <row r="7871">
          <cell r="S7871" t="str">
            <v>OPERAÇÕES RATEIOS</v>
          </cell>
        </row>
        <row r="7872">
          <cell r="S7872" t="str">
            <v>OPERAÇÕES RATEIOS</v>
          </cell>
        </row>
        <row r="7873">
          <cell r="S7873" t="str">
            <v>OPERAÇÕES RATEIOS</v>
          </cell>
        </row>
        <row r="7874">
          <cell r="S7874" t="str">
            <v>OPERAÇÕES RATEIOS</v>
          </cell>
        </row>
        <row r="7875">
          <cell r="S7875" t="str">
            <v>OPERAÇÕES RATEIOS</v>
          </cell>
        </row>
        <row r="7876">
          <cell r="S7876" t="str">
            <v>OPERAÇÕES RATEIOS</v>
          </cell>
        </row>
        <row r="7877">
          <cell r="S7877" t="str">
            <v>OPERAÇÕES RATEIOS</v>
          </cell>
        </row>
        <row r="7878">
          <cell r="S7878" t="str">
            <v>OPERAÇÕES RATEIOS</v>
          </cell>
        </row>
        <row r="7879">
          <cell r="S7879" t="str">
            <v>OPERAÇÕES RATEIOS</v>
          </cell>
        </row>
        <row r="7880">
          <cell r="S7880" t="str">
            <v>OPERAÇÕES RATEIOS</v>
          </cell>
        </row>
        <row r="7881">
          <cell r="S7881" t="str">
            <v>OPERAÇÕES RATEIOS</v>
          </cell>
        </row>
        <row r="7882">
          <cell r="S7882" t="str">
            <v>OPERAÇÕES RATEIOS</v>
          </cell>
        </row>
        <row r="7883">
          <cell r="S7883" t="str">
            <v>OPERAÇÕES RATEIOS</v>
          </cell>
        </row>
        <row r="7884">
          <cell r="S7884" t="str">
            <v>OPERAÇÕES RATEIOS</v>
          </cell>
        </row>
        <row r="7885">
          <cell r="S7885" t="str">
            <v>OPERAÇÕES RATEIOS</v>
          </cell>
        </row>
        <row r="7886">
          <cell r="S7886" t="str">
            <v>OPERAÇÕES RATEIOS</v>
          </cell>
        </row>
        <row r="7887">
          <cell r="S7887" t="str">
            <v>OPERAÇÕES RATEIOS</v>
          </cell>
        </row>
        <row r="7888">
          <cell r="S7888" t="str">
            <v>OPERAÇÕES RATEIOS</v>
          </cell>
        </row>
        <row r="7889">
          <cell r="S7889" t="str">
            <v>OPERAÇÕES RATEIOS</v>
          </cell>
        </row>
        <row r="7890">
          <cell r="S7890" t="str">
            <v>OPERAÇÕES RATEIOS</v>
          </cell>
        </row>
        <row r="7891">
          <cell r="S7891" t="str">
            <v>OPERAÇÕES RATEIOS</v>
          </cell>
        </row>
        <row r="7892">
          <cell r="S7892" t="str">
            <v>OPERAÇÕES RATEIOS</v>
          </cell>
        </row>
        <row r="7893">
          <cell r="S7893" t="str">
            <v>OPERAÇÕES RATEIOS</v>
          </cell>
        </row>
        <row r="7894">
          <cell r="S7894" t="str">
            <v>OPERAÇÕES RATEIOS</v>
          </cell>
        </row>
        <row r="7895">
          <cell r="S7895" t="str">
            <v>OPERAÇÕES RATEIOS</v>
          </cell>
        </row>
        <row r="7896">
          <cell r="S7896" t="str">
            <v>OPERAÇÕES RATEIOS</v>
          </cell>
        </row>
        <row r="7897">
          <cell r="S7897" t="str">
            <v>OPERAÇÕES RATEIOS</v>
          </cell>
        </row>
        <row r="7898">
          <cell r="S7898" t="str">
            <v>OPERAÇÕES RATEIOS</v>
          </cell>
        </row>
        <row r="7899">
          <cell r="S7899" t="str">
            <v>OPERAÇÕES RATEIOS</v>
          </cell>
        </row>
        <row r="7900">
          <cell r="S7900" t="str">
            <v>OPERAÇÕES RATEIOS</v>
          </cell>
        </row>
        <row r="7901">
          <cell r="S7901" t="str">
            <v>OPERAÇÕES RATEIOS</v>
          </cell>
        </row>
        <row r="7902">
          <cell r="S7902" t="str">
            <v>OPERAÇÕES RATEIOS</v>
          </cell>
        </row>
        <row r="7903">
          <cell r="S7903" t="str">
            <v>OPERAÇÕES RATEIOS</v>
          </cell>
        </row>
        <row r="7904">
          <cell r="S7904" t="str">
            <v>OPERAÇÕES RATEIOS</v>
          </cell>
        </row>
        <row r="7905">
          <cell r="S7905" t="str">
            <v>OPERAÇÕES RATEIOS</v>
          </cell>
        </row>
        <row r="7906">
          <cell r="S7906" t="str">
            <v>OPERAÇÕES RATEIOS</v>
          </cell>
        </row>
        <row r="7907">
          <cell r="S7907" t="str">
            <v>OPERAÇÕES RATEIOS</v>
          </cell>
        </row>
        <row r="7908">
          <cell r="S7908" t="str">
            <v>OPERAÇÕES RATEIOS</v>
          </cell>
        </row>
        <row r="7909">
          <cell r="S7909" t="str">
            <v>OPERAÇÕES RATEIOS</v>
          </cell>
        </row>
        <row r="7910">
          <cell r="S7910" t="str">
            <v>OPERAÇÕES RATEIOS</v>
          </cell>
        </row>
        <row r="7911">
          <cell r="S7911" t="str">
            <v>OPERAÇÕES RATEIOS</v>
          </cell>
        </row>
        <row r="7912">
          <cell r="S7912" t="str">
            <v>OPERAÇÕES RATEIOS</v>
          </cell>
        </row>
        <row r="7913">
          <cell r="S7913" t="str">
            <v>OPERAÇÕES RATEIOS</v>
          </cell>
        </row>
        <row r="7914">
          <cell r="S7914" t="str">
            <v>OPERAÇÕES RATEIOS</v>
          </cell>
        </row>
        <row r="7915">
          <cell r="S7915" t="str">
            <v>OPERAÇÕES RATEIOS</v>
          </cell>
        </row>
        <row r="7916">
          <cell r="S7916" t="str">
            <v>OPERAÇÕES RATEIOS</v>
          </cell>
        </row>
        <row r="7917">
          <cell r="S7917" t="str">
            <v>OPERAÇÕES RATEIOS</v>
          </cell>
        </row>
        <row r="7918">
          <cell r="S7918" t="str">
            <v>OPERAÇÕES RATEIOS</v>
          </cell>
        </row>
        <row r="7919">
          <cell r="S7919" t="str">
            <v>OPERAÇÕES RATEIOS</v>
          </cell>
        </row>
        <row r="7920">
          <cell r="S7920" t="str">
            <v>OPERAÇÕES RATEIOS</v>
          </cell>
        </row>
        <row r="7921">
          <cell r="S7921" t="str">
            <v>OPERAÇÕES RATEIOS</v>
          </cell>
        </row>
        <row r="7922">
          <cell r="S7922" t="str">
            <v>OPERAÇÕES RATEIOS</v>
          </cell>
        </row>
        <row r="7923">
          <cell r="S7923" t="str">
            <v>OPERAÇÕES RATEIOS</v>
          </cell>
        </row>
        <row r="7924">
          <cell r="S7924" t="str">
            <v>OPERAÇÕES RATEIOS</v>
          </cell>
        </row>
        <row r="7925">
          <cell r="S7925" t="str">
            <v>OPERAÇÕES RATEIOS</v>
          </cell>
        </row>
        <row r="7926">
          <cell r="S7926" t="str">
            <v>OPERAÇÕES RATEIOS</v>
          </cell>
        </row>
        <row r="7927">
          <cell r="S7927" t="str">
            <v>OPERAÇÕES RATEIOS</v>
          </cell>
        </row>
        <row r="7928">
          <cell r="S7928" t="str">
            <v>OPERAÇÕES RATEIOS</v>
          </cell>
        </row>
        <row r="7929">
          <cell r="S7929" t="str">
            <v>OPERAÇÕES RATEIOS</v>
          </cell>
        </row>
        <row r="7930">
          <cell r="S7930" t="str">
            <v>OPERAÇÕES RATEIOS</v>
          </cell>
        </row>
        <row r="7931">
          <cell r="S7931" t="str">
            <v>OPERAÇÕES RATEIOS</v>
          </cell>
        </row>
        <row r="7932">
          <cell r="S7932" t="str">
            <v>OPERAÇÕES RATEIOS</v>
          </cell>
        </row>
        <row r="7933">
          <cell r="S7933" t="str">
            <v>OPERAÇÕES RATEIOS</v>
          </cell>
        </row>
        <row r="7934">
          <cell r="S7934" t="str">
            <v>OPERAÇÕES RATEIOS</v>
          </cell>
        </row>
        <row r="7935">
          <cell r="S7935" t="str">
            <v>OPERAÇÕES RATEIOS</v>
          </cell>
        </row>
        <row r="7936">
          <cell r="S7936" t="str">
            <v>OPERAÇÕES RATEIOS</v>
          </cell>
        </row>
        <row r="7937">
          <cell r="S7937" t="str">
            <v>OPERAÇÕES RATEIOS</v>
          </cell>
        </row>
        <row r="7938">
          <cell r="S7938" t="str">
            <v>OPERAÇÕES RATEIOS</v>
          </cell>
        </row>
        <row r="7939">
          <cell r="S7939" t="str">
            <v>OPERAÇÕES RATEIOS</v>
          </cell>
        </row>
        <row r="7940">
          <cell r="S7940" t="str">
            <v>OPERAÇÕES RATEIOS</v>
          </cell>
        </row>
        <row r="7941">
          <cell r="S7941" t="str">
            <v>OPERAÇÕES RATEIOS</v>
          </cell>
        </row>
        <row r="7942">
          <cell r="S7942" t="str">
            <v>OPERAÇÕES RATEIOS</v>
          </cell>
        </row>
        <row r="7943">
          <cell r="S7943" t="str">
            <v>OPERAÇÕES RATEIOS</v>
          </cell>
        </row>
        <row r="7944">
          <cell r="S7944" t="str">
            <v>OPERAÇÕES RATEIOS</v>
          </cell>
        </row>
        <row r="7945">
          <cell r="S7945" t="str">
            <v>OPERAÇÕES RATEIOS</v>
          </cell>
        </row>
        <row r="7946">
          <cell r="S7946" t="str">
            <v>OPERAÇÕES RATEIOS</v>
          </cell>
        </row>
        <row r="7947">
          <cell r="S7947" t="str">
            <v>OPERAÇÕES RATEIOS</v>
          </cell>
        </row>
        <row r="7948">
          <cell r="S7948" t="str">
            <v>OPERAÇÕES RATEIOS</v>
          </cell>
        </row>
        <row r="7949">
          <cell r="S7949" t="str">
            <v>OPERAÇÕES RATEIOS</v>
          </cell>
        </row>
        <row r="7950">
          <cell r="S7950" t="str">
            <v>OPERAÇÕES RATEIOS</v>
          </cell>
        </row>
        <row r="7951">
          <cell r="S7951" t="str">
            <v>OPERAÇÕES RATEIOS</v>
          </cell>
        </row>
        <row r="7952">
          <cell r="S7952" t="str">
            <v>OPERAÇÕES RATEIOS</v>
          </cell>
        </row>
        <row r="7953">
          <cell r="S7953" t="str">
            <v>OPERAÇÕES RATEIOS</v>
          </cell>
        </row>
        <row r="7954">
          <cell r="S7954" t="str">
            <v>OPERAÇÕES RATEIOS</v>
          </cell>
        </row>
        <row r="7955">
          <cell r="S7955" t="str">
            <v>OPERAÇÕES RATEIOS</v>
          </cell>
        </row>
        <row r="7956">
          <cell r="S7956" t="str">
            <v>OPERAÇÕES RATEIOS</v>
          </cell>
        </row>
        <row r="7957">
          <cell r="S7957" t="str">
            <v>OPERAÇÕES RATEIOS</v>
          </cell>
        </row>
        <row r="7958">
          <cell r="S7958" t="str">
            <v>OPERAÇÕES RATEIOS</v>
          </cell>
        </row>
        <row r="7959">
          <cell r="S7959" t="str">
            <v>OPERAÇÕES RATEIOS</v>
          </cell>
        </row>
        <row r="7960">
          <cell r="S7960" t="str">
            <v>OPERAÇÕES RATEIOS</v>
          </cell>
        </row>
        <row r="7961">
          <cell r="S7961" t="str">
            <v>OPERAÇÕES RATEIOS</v>
          </cell>
        </row>
        <row r="7962">
          <cell r="S7962" t="str">
            <v>OPERAÇÕES RATEIOS</v>
          </cell>
        </row>
        <row r="7963">
          <cell r="S7963" t="str">
            <v>OPERAÇÕES RATEIOS</v>
          </cell>
        </row>
        <row r="7964">
          <cell r="S7964" t="str">
            <v>OPERAÇÕES RATEIOS</v>
          </cell>
        </row>
        <row r="7965">
          <cell r="S7965" t="str">
            <v>OPERAÇÕES RATEIOS</v>
          </cell>
        </row>
        <row r="7966">
          <cell r="S7966" t="str">
            <v>OPERAÇÕES RATEIOS</v>
          </cell>
        </row>
        <row r="7967">
          <cell r="S7967" t="str">
            <v>OPERAÇÕES RATEIOS</v>
          </cell>
        </row>
        <row r="7968">
          <cell r="S7968" t="str">
            <v>OPERAÇÕES RATEIOS</v>
          </cell>
        </row>
        <row r="7969">
          <cell r="S7969" t="str">
            <v>OPERAÇÕES RATEIOS</v>
          </cell>
        </row>
        <row r="7970">
          <cell r="S7970" t="str">
            <v>OPERAÇÕES RATEIOS</v>
          </cell>
        </row>
        <row r="7971">
          <cell r="S7971" t="str">
            <v>OPERAÇÕES RATEIOS</v>
          </cell>
        </row>
        <row r="7972">
          <cell r="S7972" t="str">
            <v>OPERAÇÕES RATEIOS</v>
          </cell>
        </row>
        <row r="7973">
          <cell r="S7973" t="str">
            <v>OPERAÇÕES RATEIOS</v>
          </cell>
        </row>
        <row r="7974">
          <cell r="S7974" t="str">
            <v>OPERAÇÕES RATEIOS</v>
          </cell>
        </row>
        <row r="7975">
          <cell r="S7975" t="str">
            <v>OPERAÇÕES RATEIOS</v>
          </cell>
        </row>
        <row r="7976">
          <cell r="S7976" t="str">
            <v>OPERAÇÕES RATEIOS</v>
          </cell>
        </row>
        <row r="7977">
          <cell r="S7977" t="str">
            <v>OPERAÇÕES RATEIOS</v>
          </cell>
        </row>
        <row r="7978">
          <cell r="S7978" t="str">
            <v>OPERAÇÕES RATEIOS</v>
          </cell>
        </row>
        <row r="7979">
          <cell r="S7979" t="str">
            <v>OPERAÇÕES RATEIOS</v>
          </cell>
        </row>
        <row r="7980">
          <cell r="S7980" t="str">
            <v>OPERAÇÕES RATEIOS</v>
          </cell>
        </row>
        <row r="7981">
          <cell r="S7981" t="str">
            <v>OPERAÇÕES RATEIOS</v>
          </cell>
        </row>
        <row r="7982">
          <cell r="S7982" t="str">
            <v>OPERAÇÕES RATEIOS</v>
          </cell>
        </row>
        <row r="7983">
          <cell r="S7983" t="str">
            <v>OPERAÇÕES RATEIOS</v>
          </cell>
        </row>
        <row r="7984">
          <cell r="S7984" t="str">
            <v>OPERAÇÕES RATEIOS</v>
          </cell>
        </row>
        <row r="7985">
          <cell r="S7985" t="str">
            <v>OPERAÇÕES RATEIOS</v>
          </cell>
        </row>
        <row r="7986">
          <cell r="S7986" t="str">
            <v>OPERAÇÕES RATEIOS</v>
          </cell>
        </row>
        <row r="7987">
          <cell r="S7987" t="str">
            <v>OPERAÇÕES RATEIOS</v>
          </cell>
        </row>
        <row r="7988">
          <cell r="S7988" t="str">
            <v>OPERAÇÕES RATEIOS</v>
          </cell>
        </row>
        <row r="7989">
          <cell r="S7989" t="str">
            <v>OPERAÇÕES RATEIOS</v>
          </cell>
        </row>
        <row r="7990">
          <cell r="S7990" t="str">
            <v>OPERAÇÕES RATEIOS</v>
          </cell>
        </row>
        <row r="7991">
          <cell r="S7991" t="str">
            <v>OPERAÇÕES RATEIOS</v>
          </cell>
        </row>
        <row r="7992">
          <cell r="S7992" t="str">
            <v>OPERAÇÕES RATEIOS</v>
          </cell>
        </row>
        <row r="7993">
          <cell r="S7993" t="str">
            <v>OPERAÇÕES RATEIOS</v>
          </cell>
        </row>
        <row r="7994">
          <cell r="S7994" t="str">
            <v>OPERAÇÕES RATEIOS</v>
          </cell>
        </row>
        <row r="7995">
          <cell r="S7995" t="str">
            <v>OPERAÇÕES RATEIOS</v>
          </cell>
        </row>
        <row r="7996">
          <cell r="S7996" t="str">
            <v>OPERAÇÕES RATEIOS</v>
          </cell>
        </row>
        <row r="7997">
          <cell r="S7997" t="str">
            <v>OPERAÇÕES RATEIOS</v>
          </cell>
        </row>
        <row r="7998">
          <cell r="S7998" t="str">
            <v>OPERAÇÕES RATEIOS</v>
          </cell>
        </row>
        <row r="7999">
          <cell r="S7999" t="str">
            <v>OPERAÇÕES RATEIOS</v>
          </cell>
        </row>
        <row r="8000">
          <cell r="S8000" t="str">
            <v>OPERAÇÕES RATEIOS</v>
          </cell>
        </row>
        <row r="8001">
          <cell r="S8001" t="str">
            <v>OPERAÇÕES RATEIOS</v>
          </cell>
        </row>
        <row r="8002">
          <cell r="S8002" t="str">
            <v>OPERAÇÕES RATEIOS</v>
          </cell>
        </row>
        <row r="8003">
          <cell r="S8003" t="str">
            <v>OPERAÇÕES RATEIOS</v>
          </cell>
        </row>
        <row r="8004">
          <cell r="S8004" t="str">
            <v>OPERAÇÕES RATEIOS</v>
          </cell>
        </row>
        <row r="8005">
          <cell r="S8005" t="str">
            <v>OPERAÇÕES RATEIOS</v>
          </cell>
        </row>
        <row r="8006">
          <cell r="S8006" t="str">
            <v>OPERAÇÕES RATEIOS</v>
          </cell>
        </row>
        <row r="8007">
          <cell r="S8007" t="str">
            <v>OPERAÇÕES RATEIOS</v>
          </cell>
        </row>
        <row r="8008">
          <cell r="S8008" t="str">
            <v>OPERAÇÕES RATEIOS</v>
          </cell>
        </row>
        <row r="8009">
          <cell r="S8009" t="str">
            <v>OPERAÇÕES RATEIOS</v>
          </cell>
        </row>
        <row r="8010">
          <cell r="S8010" t="str">
            <v>OPERAÇÕES RATEIOS</v>
          </cell>
        </row>
        <row r="8011">
          <cell r="S8011" t="str">
            <v>OPERAÇÕES RATEIOS</v>
          </cell>
        </row>
        <row r="8012">
          <cell r="S8012" t="str">
            <v>OPERAÇÕES RATEIOS</v>
          </cell>
        </row>
        <row r="8013">
          <cell r="S8013" t="str">
            <v>OPERAÇÕES RATEIOS</v>
          </cell>
        </row>
        <row r="8014">
          <cell r="S8014" t="str">
            <v>OPERAÇÕES RATEIOS</v>
          </cell>
        </row>
        <row r="8015">
          <cell r="S8015" t="str">
            <v>OPERAÇÕES RATEIOS</v>
          </cell>
        </row>
        <row r="8016">
          <cell r="S8016" t="str">
            <v>OPERAÇÕES RATEIOS</v>
          </cell>
        </row>
        <row r="8017">
          <cell r="S8017" t="str">
            <v>OPERAÇÕES RATEIOS</v>
          </cell>
        </row>
        <row r="8018">
          <cell r="S8018" t="str">
            <v>OPERAÇÕES RATEIOS</v>
          </cell>
        </row>
        <row r="8019">
          <cell r="S8019" t="str">
            <v>OPERAÇÕES RATEIOS</v>
          </cell>
        </row>
        <row r="8020">
          <cell r="S8020" t="str">
            <v>OPERAÇÕES RATEIOS</v>
          </cell>
        </row>
        <row r="8021">
          <cell r="S8021" t="str">
            <v>OPERAÇÕES RATEIOS</v>
          </cell>
        </row>
        <row r="8022">
          <cell r="S8022" t="str">
            <v>OPERAÇÕES RATEIOS</v>
          </cell>
        </row>
        <row r="8023">
          <cell r="S8023" t="str">
            <v>OPERAÇÕES RATEIOS</v>
          </cell>
        </row>
        <row r="8024">
          <cell r="S8024" t="str">
            <v>OPERAÇÕES RATEIOS</v>
          </cell>
        </row>
        <row r="8025">
          <cell r="S8025" t="str">
            <v>OPERAÇÕES RATEIOS</v>
          </cell>
        </row>
        <row r="8026">
          <cell r="S8026" t="str">
            <v>OPERAÇÕES RATEIOS</v>
          </cell>
        </row>
        <row r="8027">
          <cell r="S8027" t="str">
            <v>OPERAÇÕES RATEIOS</v>
          </cell>
        </row>
        <row r="8028">
          <cell r="S8028" t="str">
            <v>OPERAÇÕES RATEIOS</v>
          </cell>
        </row>
        <row r="8029">
          <cell r="S8029" t="str">
            <v>OPERAÇÕES RATEIOS</v>
          </cell>
        </row>
        <row r="8030">
          <cell r="S8030" t="str">
            <v>OPERAÇÕES RATEIOS</v>
          </cell>
        </row>
        <row r="8031">
          <cell r="S8031" t="str">
            <v>OPERAÇÕES RATEIOS</v>
          </cell>
        </row>
        <row r="8032">
          <cell r="S8032" t="str">
            <v>OPERAÇÕES RATEIOS</v>
          </cell>
        </row>
        <row r="8033">
          <cell r="S8033" t="str">
            <v>OPERAÇÕES RATEIOS</v>
          </cell>
        </row>
        <row r="8034">
          <cell r="S8034" t="str">
            <v>OPERAÇÕES RATEIOS</v>
          </cell>
        </row>
        <row r="8035">
          <cell r="S8035" t="str">
            <v>OPERAÇÕES RATEIOS</v>
          </cell>
        </row>
        <row r="8036">
          <cell r="S8036" t="str">
            <v>OPERAÇÕES RATEIOS</v>
          </cell>
        </row>
        <row r="8037">
          <cell r="S8037" t="str">
            <v>OPERAÇÕES RATEIOS</v>
          </cell>
        </row>
        <row r="8038">
          <cell r="S8038" t="str">
            <v>OPERAÇÕES RATEIOS</v>
          </cell>
        </row>
        <row r="8039">
          <cell r="S8039" t="str">
            <v>OPERAÇÕES RATEIOS</v>
          </cell>
        </row>
        <row r="8040">
          <cell r="S8040" t="str">
            <v>OPERAÇÕES RATEIOS</v>
          </cell>
        </row>
        <row r="8041">
          <cell r="S8041" t="str">
            <v>OPERAÇÕES RATEIOS</v>
          </cell>
        </row>
        <row r="8042">
          <cell r="S8042" t="str">
            <v>OPERAÇÕES RATEIOS</v>
          </cell>
        </row>
        <row r="8043">
          <cell r="S8043" t="str">
            <v>OPERAÇÕES RATEIOS</v>
          </cell>
        </row>
        <row r="8044">
          <cell r="S8044" t="str">
            <v>OPERAÇÕES RATEIOS</v>
          </cell>
        </row>
        <row r="8045">
          <cell r="S8045" t="str">
            <v>OPERAÇÕES RATEIOS</v>
          </cell>
        </row>
        <row r="8046">
          <cell r="S8046" t="str">
            <v>OPERAÇÕES RATEIOS</v>
          </cell>
        </row>
        <row r="8047">
          <cell r="S8047" t="str">
            <v>OPERAÇÕES RATEIOS</v>
          </cell>
        </row>
        <row r="8048">
          <cell r="S8048" t="str">
            <v>OPERAÇÕES RATEIOS</v>
          </cell>
        </row>
        <row r="8049">
          <cell r="S8049" t="str">
            <v>OPERAÇÕES RATEIOS</v>
          </cell>
        </row>
        <row r="8050">
          <cell r="S8050" t="str">
            <v>OPERAÇÕES RATEIOS</v>
          </cell>
        </row>
        <row r="8051">
          <cell r="S8051" t="str">
            <v>OPERAÇÕES RATEIOS</v>
          </cell>
        </row>
        <row r="8052">
          <cell r="S8052" t="str">
            <v>OPERAÇÕES RATEIOS</v>
          </cell>
        </row>
        <row r="8053">
          <cell r="S8053" t="str">
            <v>OPERAÇÕES RATEIOS</v>
          </cell>
        </row>
        <row r="8054">
          <cell r="S8054" t="str">
            <v>OPERAÇÕES RATEIOS</v>
          </cell>
        </row>
        <row r="8055">
          <cell r="S8055" t="str">
            <v>OPERAÇÕES RATEIOS</v>
          </cell>
        </row>
        <row r="8056">
          <cell r="S8056" t="str">
            <v>OPERAÇÕES RATEIOS</v>
          </cell>
        </row>
        <row r="8057">
          <cell r="S8057" t="str">
            <v>OPERAÇÕES RATEIOS</v>
          </cell>
        </row>
        <row r="8058">
          <cell r="S8058" t="str">
            <v>OPERAÇÕES RATEIOS</v>
          </cell>
        </row>
        <row r="8059">
          <cell r="S8059" t="str">
            <v>OPERAÇÕES RATEIOS</v>
          </cell>
        </row>
        <row r="8060">
          <cell r="S8060" t="str">
            <v>OPERAÇÕES RATEIOS</v>
          </cell>
        </row>
        <row r="8061">
          <cell r="S8061" t="str">
            <v>OPERAÇÕES RATEIOS</v>
          </cell>
        </row>
        <row r="8062">
          <cell r="S8062" t="str">
            <v>OPERAÇÕES RATEIOS</v>
          </cell>
        </row>
        <row r="8063">
          <cell r="S8063" t="str">
            <v>OPERAÇÕES RATEIOS</v>
          </cell>
        </row>
        <row r="8064">
          <cell r="S8064" t="str">
            <v>OPERAÇÕES RATEIOS</v>
          </cell>
        </row>
        <row r="8065">
          <cell r="S8065" t="str">
            <v>OPERAÇÕES RATEIOS</v>
          </cell>
        </row>
        <row r="8066">
          <cell r="S8066" t="str">
            <v>OPERAÇÕES RATEIOS</v>
          </cell>
        </row>
        <row r="8067">
          <cell r="S8067" t="str">
            <v>OPERAÇÕES RATEIOS</v>
          </cell>
        </row>
        <row r="8068">
          <cell r="S8068" t="str">
            <v>OPERAÇÕES RATEIOS</v>
          </cell>
        </row>
        <row r="8069">
          <cell r="S8069" t="str">
            <v>OPERAÇÕES RATEIOS</v>
          </cell>
        </row>
        <row r="8070">
          <cell r="S8070" t="str">
            <v>OPERAÇÕES RATEIOS</v>
          </cell>
        </row>
        <row r="8071">
          <cell r="S8071" t="str">
            <v>OPERAÇÕES RATEIOS</v>
          </cell>
        </row>
        <row r="8072">
          <cell r="S8072" t="str">
            <v>OPERAÇÕES RATEIOS</v>
          </cell>
        </row>
        <row r="8073">
          <cell r="S8073" t="str">
            <v>OPERAÇÕES RATEIOS</v>
          </cell>
        </row>
        <row r="8074">
          <cell r="S8074" t="str">
            <v>OPERAÇÕES RATEIOS</v>
          </cell>
        </row>
        <row r="8075">
          <cell r="S8075" t="str">
            <v>OPERAÇÕES RATEIOS</v>
          </cell>
        </row>
        <row r="8076">
          <cell r="S8076" t="str">
            <v>OPERAÇÕES RATEIOS</v>
          </cell>
        </row>
        <row r="8077">
          <cell r="S8077" t="str">
            <v>OPERAÇÕES RATEIOS</v>
          </cell>
        </row>
        <row r="8078">
          <cell r="S8078" t="str">
            <v>OPERAÇÕES RATEIOS</v>
          </cell>
        </row>
        <row r="8079">
          <cell r="S8079" t="str">
            <v>OPERAÇÕES RATEIOS</v>
          </cell>
        </row>
        <row r="8080">
          <cell r="S8080" t="str">
            <v>OPERAÇÕES RATEIOS</v>
          </cell>
        </row>
        <row r="8081">
          <cell r="S8081" t="str">
            <v>OPERAÇÕES RATEIOS</v>
          </cell>
        </row>
        <row r="8082">
          <cell r="S8082" t="str">
            <v>OPERAÇÕES RATEIOS</v>
          </cell>
        </row>
        <row r="8083">
          <cell r="S8083" t="str">
            <v>OPERAÇÕES RATEIOS</v>
          </cell>
        </row>
        <row r="8084">
          <cell r="S8084" t="str">
            <v>OPERAÇÕES RATEIOS</v>
          </cell>
        </row>
        <row r="8085">
          <cell r="S8085" t="str">
            <v>OPERAÇÕES RATEIOS</v>
          </cell>
        </row>
        <row r="8086">
          <cell r="S8086" t="str">
            <v>OPERAÇÕES RATEIOS</v>
          </cell>
        </row>
        <row r="8087">
          <cell r="S8087" t="str">
            <v>OPERAÇÕES RATEIOS</v>
          </cell>
        </row>
        <row r="8088">
          <cell r="S8088" t="str">
            <v>OPERAÇÕES RATEIOS</v>
          </cell>
        </row>
        <row r="8089">
          <cell r="S8089" t="str">
            <v>OPERAÇÕES RATEIOS</v>
          </cell>
        </row>
        <row r="8090">
          <cell r="S8090" t="str">
            <v>OPERAÇÕES RATEIOS</v>
          </cell>
        </row>
        <row r="8091">
          <cell r="S8091" t="str">
            <v>OPERAÇÕES RATEIOS</v>
          </cell>
        </row>
        <row r="8092">
          <cell r="S8092" t="str">
            <v>OPERAÇÕES RATEIOS</v>
          </cell>
        </row>
        <row r="8093">
          <cell r="S8093" t="str">
            <v>OPERAÇÕES RATEIOS</v>
          </cell>
        </row>
        <row r="8094">
          <cell r="S8094" t="str">
            <v>OPERAÇÕES RATEIOS</v>
          </cell>
        </row>
        <row r="8095">
          <cell r="S8095" t="str">
            <v>OPERAÇÕES RATEIOS</v>
          </cell>
        </row>
        <row r="8096">
          <cell r="S8096" t="str">
            <v>OPERAÇÕES RATEIOS</v>
          </cell>
        </row>
        <row r="8097">
          <cell r="S8097" t="str">
            <v>OPERAÇÕES RATEIOS</v>
          </cell>
        </row>
        <row r="8098">
          <cell r="S8098" t="str">
            <v>OPERAÇÕES RATEIOS</v>
          </cell>
        </row>
        <row r="8099">
          <cell r="S8099" t="str">
            <v>OPERAÇÕES RATEIOS</v>
          </cell>
        </row>
        <row r="8100">
          <cell r="S8100" t="str">
            <v>OPERAÇÕES RATEIOS</v>
          </cell>
        </row>
        <row r="8101">
          <cell r="S8101" t="str">
            <v>OPERAÇÕES RATEIOS</v>
          </cell>
        </row>
        <row r="8102">
          <cell r="S8102" t="str">
            <v>OPERAÇÕES RATEIOS</v>
          </cell>
        </row>
        <row r="8103">
          <cell r="S8103" t="str">
            <v>OPERAÇÕES RATEIOS</v>
          </cell>
        </row>
        <row r="8104">
          <cell r="S8104" t="str">
            <v>OPERAÇÕES RATEIOS</v>
          </cell>
        </row>
        <row r="8105">
          <cell r="S8105" t="str">
            <v>OPERAÇÕES RATEIOS</v>
          </cell>
        </row>
        <row r="8106">
          <cell r="S8106" t="str">
            <v>OPERAÇÕES RATEIOS</v>
          </cell>
        </row>
        <row r="8107">
          <cell r="S8107" t="str">
            <v>OPERAÇÕES RATEIOS</v>
          </cell>
        </row>
        <row r="8108">
          <cell r="S8108" t="str">
            <v>OPERAÇÕES RATEIOS</v>
          </cell>
        </row>
        <row r="8109">
          <cell r="S8109" t="str">
            <v>OPERAÇÕES RATEIOS</v>
          </cell>
        </row>
        <row r="8110">
          <cell r="S8110" t="str">
            <v>OPERAÇÕES RATEIOS</v>
          </cell>
        </row>
        <row r="8111">
          <cell r="S8111" t="str">
            <v>OPERAÇÕES RATEIOS</v>
          </cell>
        </row>
        <row r="8112">
          <cell r="S8112" t="str">
            <v>OPERAÇÕES RATEIOS</v>
          </cell>
        </row>
        <row r="8113">
          <cell r="S8113" t="str">
            <v>OPERAÇÕES RATEIOS</v>
          </cell>
        </row>
        <row r="8114">
          <cell r="S8114" t="str">
            <v>OPERAÇÕES RATEIOS</v>
          </cell>
        </row>
        <row r="8115">
          <cell r="S8115" t="str">
            <v>OPERAÇÕES RATEIOS</v>
          </cell>
        </row>
        <row r="8116">
          <cell r="S8116" t="str">
            <v>OPERAÇÕES RATEIOS</v>
          </cell>
        </row>
        <row r="8117">
          <cell r="S8117" t="str">
            <v>OPERAÇÕES RATEIOS</v>
          </cell>
        </row>
        <row r="8118">
          <cell r="S8118" t="str">
            <v>OPERAÇÕES RATEIOS</v>
          </cell>
        </row>
        <row r="8119">
          <cell r="S8119" t="str">
            <v>OPERAÇÕES RATEIOS</v>
          </cell>
        </row>
        <row r="8120">
          <cell r="S8120" t="str">
            <v>OPERAÇÕES RATEIOS</v>
          </cell>
        </row>
        <row r="8121">
          <cell r="S8121" t="str">
            <v>OPERAÇÕES RATEIOS</v>
          </cell>
        </row>
        <row r="8122">
          <cell r="S8122" t="str">
            <v>OPERAÇÕES RATEIOS</v>
          </cell>
        </row>
        <row r="8123">
          <cell r="S8123" t="str">
            <v>OPERAÇÕES RATEIOS</v>
          </cell>
        </row>
        <row r="8124">
          <cell r="S8124" t="str">
            <v>OPERAÇÕES RATEIOS</v>
          </cell>
        </row>
        <row r="8125">
          <cell r="S8125" t="str">
            <v>OPERAÇÕES RATEIOS</v>
          </cell>
        </row>
        <row r="8126">
          <cell r="S8126" t="str">
            <v>OPERAÇÕES RATEIOS</v>
          </cell>
        </row>
        <row r="8127">
          <cell r="S8127" t="str">
            <v>OPERAÇÕES RATEIOS</v>
          </cell>
        </row>
        <row r="8128">
          <cell r="S8128" t="str">
            <v>OPERAÇÕES RATEIOS</v>
          </cell>
        </row>
        <row r="8129">
          <cell r="S8129" t="str">
            <v>OPERAÇÕES RATEIOS</v>
          </cell>
        </row>
        <row r="8130">
          <cell r="S8130" t="str">
            <v>OPERAÇÕES RATEIOS</v>
          </cell>
        </row>
        <row r="8131">
          <cell r="S8131" t="str">
            <v>OPERAÇÕES RATEIOS</v>
          </cell>
        </row>
        <row r="8132">
          <cell r="S8132" t="str">
            <v>OPERAÇÕES RATEIOS</v>
          </cell>
        </row>
        <row r="8133">
          <cell r="S8133" t="str">
            <v>OPERAÇÕES RATEIOS</v>
          </cell>
        </row>
        <row r="8134">
          <cell r="S8134" t="str">
            <v>OPERAÇÕES RATEIOS</v>
          </cell>
        </row>
        <row r="8135">
          <cell r="S8135" t="str">
            <v>OPERAÇÕES RATEIOS</v>
          </cell>
        </row>
        <row r="8136">
          <cell r="S8136" t="str">
            <v>OPERAÇÕES RATEIOS</v>
          </cell>
        </row>
        <row r="8137">
          <cell r="S8137" t="str">
            <v>OPERAÇÕES RATEIOS</v>
          </cell>
        </row>
        <row r="8138">
          <cell r="S8138" t="str">
            <v>OPERAÇÕES RATEIOS</v>
          </cell>
        </row>
        <row r="8139">
          <cell r="S8139" t="str">
            <v>OPERAÇÕES RATEIOS</v>
          </cell>
        </row>
        <row r="8140">
          <cell r="S8140" t="str">
            <v>OPERAÇÕES RATEIOS</v>
          </cell>
        </row>
        <row r="8141">
          <cell r="S8141" t="str">
            <v>OPERAÇÕES RATEIOS</v>
          </cell>
        </row>
        <row r="8142">
          <cell r="S8142" t="str">
            <v>OPERAÇÕES RATEIOS</v>
          </cell>
        </row>
        <row r="8143">
          <cell r="S8143" t="str">
            <v>OPERAÇÕES RATEIOS</v>
          </cell>
        </row>
        <row r="8144">
          <cell r="S8144" t="str">
            <v>OPERAÇÕES RATEIOS</v>
          </cell>
        </row>
        <row r="8145">
          <cell r="S8145" t="str">
            <v>OPERAÇÕES RATEIOS</v>
          </cell>
        </row>
        <row r="8146">
          <cell r="S8146" t="str">
            <v>OPERAÇÕES RATEIOS</v>
          </cell>
        </row>
        <row r="8147">
          <cell r="S8147" t="str">
            <v>OPERAÇÕES RATEIOS</v>
          </cell>
        </row>
        <row r="8148">
          <cell r="S8148" t="str">
            <v>OPERAÇÕES RATEIOS</v>
          </cell>
        </row>
        <row r="8149">
          <cell r="S8149" t="str">
            <v>OPERAÇÕES RATEIOS</v>
          </cell>
        </row>
        <row r="8150">
          <cell r="S8150" t="str">
            <v>OPERAÇÕES RATEIOS</v>
          </cell>
        </row>
        <row r="8151">
          <cell r="S8151" t="str">
            <v>OPERAÇÕES RATEIOS</v>
          </cell>
        </row>
        <row r="8152">
          <cell r="S8152" t="str">
            <v>OPERAÇÕES RATEIOS</v>
          </cell>
        </row>
        <row r="8153">
          <cell r="S8153" t="str">
            <v>OPERAÇÕES RATEIOS</v>
          </cell>
        </row>
        <row r="8154">
          <cell r="S8154" t="str">
            <v>OPERAÇÕES RATEIOS</v>
          </cell>
        </row>
        <row r="8155">
          <cell r="S8155" t="str">
            <v>OPERAÇÕES RATEIOS</v>
          </cell>
        </row>
        <row r="8156">
          <cell r="S8156" t="str">
            <v>OPERAÇÕES RATEIOS</v>
          </cell>
        </row>
        <row r="8157">
          <cell r="S8157" t="str">
            <v>OPERAÇÕES RATEIOS</v>
          </cell>
        </row>
        <row r="8158">
          <cell r="S8158" t="str">
            <v>OPERAÇÕES RATEIOS</v>
          </cell>
        </row>
        <row r="8159">
          <cell r="S8159" t="str">
            <v>OPERAÇÕES RATEIOS</v>
          </cell>
        </row>
        <row r="8160">
          <cell r="S8160" t="str">
            <v>OPERAÇÕES RATEIOS</v>
          </cell>
        </row>
        <row r="8161">
          <cell r="S8161" t="str">
            <v>OPERAÇÕES RATEIOS</v>
          </cell>
        </row>
        <row r="8162">
          <cell r="S8162" t="str">
            <v>OPERAÇÕES RATEIOS</v>
          </cell>
        </row>
        <row r="8163">
          <cell r="S8163" t="str">
            <v>OPERAÇÕES RATEIOS</v>
          </cell>
        </row>
        <row r="8164">
          <cell r="S8164" t="str">
            <v>OPERAÇÕES RATEIOS</v>
          </cell>
        </row>
        <row r="8165">
          <cell r="S8165" t="str">
            <v>OPERAÇÕES RATEIOS</v>
          </cell>
        </row>
        <row r="8166">
          <cell r="S8166" t="str">
            <v>OPERAÇÕES RATEIOS</v>
          </cell>
        </row>
        <row r="8167">
          <cell r="S8167" t="str">
            <v>OPERAÇÕES RATEIOS</v>
          </cell>
        </row>
        <row r="8168">
          <cell r="S8168" t="str">
            <v>OPERAÇÕES RATEIOS</v>
          </cell>
        </row>
        <row r="8169">
          <cell r="S8169" t="str">
            <v>OPERAÇÕES RATEIOS</v>
          </cell>
        </row>
        <row r="8170">
          <cell r="S8170" t="str">
            <v>OPERAÇÕES RATEIOS</v>
          </cell>
        </row>
        <row r="8171">
          <cell r="S8171" t="str">
            <v>OPERAÇÕES RATEIOS</v>
          </cell>
        </row>
        <row r="8172">
          <cell r="S8172" t="str">
            <v>OPERAÇÕES RATEIOS</v>
          </cell>
        </row>
        <row r="8173">
          <cell r="S8173" t="str">
            <v>OPERAÇÕES RATEIOS</v>
          </cell>
        </row>
        <row r="8174">
          <cell r="S8174" t="str">
            <v>OPERAÇÕES RATEIOS</v>
          </cell>
        </row>
        <row r="8175">
          <cell r="S8175" t="str">
            <v>OPERAÇÕES RATEIOS</v>
          </cell>
        </row>
        <row r="8176">
          <cell r="S8176" t="str">
            <v>OPERAÇÕES RATEIOS</v>
          </cell>
        </row>
        <row r="8177">
          <cell r="S8177" t="str">
            <v>OPERAÇÕES RATEIOS</v>
          </cell>
        </row>
        <row r="8178">
          <cell r="S8178" t="str">
            <v>OPERAÇÕES RATEIOS</v>
          </cell>
        </row>
        <row r="8179">
          <cell r="S8179" t="str">
            <v>OPERAÇÕES RATEIOS</v>
          </cell>
        </row>
        <row r="8180">
          <cell r="S8180" t="str">
            <v>OPERAÇÕES RATEIOS</v>
          </cell>
        </row>
        <row r="8181">
          <cell r="S8181" t="str">
            <v>OPERAÇÕES RATEIOS</v>
          </cell>
        </row>
        <row r="8182">
          <cell r="S8182" t="str">
            <v>OPERAÇÕES RATEIOS</v>
          </cell>
        </row>
        <row r="8183">
          <cell r="S8183" t="str">
            <v>OPERAÇÕES RATEIOS</v>
          </cell>
        </row>
        <row r="8184">
          <cell r="S8184" t="str">
            <v>OPERAÇÕES RATEIOS</v>
          </cell>
        </row>
        <row r="8185">
          <cell r="S8185" t="str">
            <v>OPERAÇÕES RATEIOS</v>
          </cell>
        </row>
        <row r="8186">
          <cell r="S8186" t="str">
            <v>OPERAÇÕES RATEIOS</v>
          </cell>
        </row>
        <row r="8187">
          <cell r="S8187" t="str">
            <v>OPERAÇÕES RATEIOS</v>
          </cell>
        </row>
        <row r="8188">
          <cell r="S8188" t="str">
            <v>OPERAÇÕES RATEIOS</v>
          </cell>
        </row>
        <row r="8189">
          <cell r="S8189" t="str">
            <v>OPERAÇÕES RATEIOS</v>
          </cell>
        </row>
        <row r="8190">
          <cell r="S8190" t="str">
            <v>OPERAÇÕES RATEIOS</v>
          </cell>
        </row>
        <row r="8191">
          <cell r="S8191" t="str">
            <v>OPERAÇÕES RATEIOS</v>
          </cell>
        </row>
        <row r="8192">
          <cell r="S8192" t="str">
            <v>OPERAÇÕES RATEIOS</v>
          </cell>
        </row>
        <row r="8193">
          <cell r="S8193" t="str">
            <v>OPERAÇÕES RATEIOS</v>
          </cell>
        </row>
        <row r="8194">
          <cell r="S8194" t="str">
            <v>OPERAÇÕES RATEIOS</v>
          </cell>
        </row>
        <row r="8195">
          <cell r="S8195" t="str">
            <v>OPERAÇÕES RATEIOS</v>
          </cell>
        </row>
        <row r="8196">
          <cell r="S8196" t="str">
            <v>OPERAÇÕES RATEIOS</v>
          </cell>
        </row>
        <row r="8197">
          <cell r="S8197" t="str">
            <v>OPERAÇÕES RATEIOS</v>
          </cell>
        </row>
        <row r="8198">
          <cell r="S8198" t="str">
            <v>OPERAÇÕES RATEIOS</v>
          </cell>
        </row>
        <row r="8199">
          <cell r="S8199" t="str">
            <v>OPERAÇÕES RATEIOS</v>
          </cell>
        </row>
        <row r="8200">
          <cell r="S8200" t="str">
            <v>OPERAÇÕES RATEIOS</v>
          </cell>
        </row>
        <row r="8201">
          <cell r="S8201" t="str">
            <v>OPERAÇÕES RATEIOS</v>
          </cell>
        </row>
        <row r="8202">
          <cell r="S8202" t="str">
            <v>OPERAÇÕES RATEIOS</v>
          </cell>
        </row>
        <row r="8203">
          <cell r="S8203" t="str">
            <v>OPERAÇÕES RATEIOS</v>
          </cell>
        </row>
        <row r="8204">
          <cell r="S8204" t="str">
            <v>OPERAÇÕES RATEIOS</v>
          </cell>
        </row>
        <row r="8205">
          <cell r="S8205" t="str">
            <v>OPERAÇÕES RATEIOS</v>
          </cell>
        </row>
        <row r="8206">
          <cell r="S8206" t="str">
            <v>OPERAÇÕES RATEIOS</v>
          </cell>
        </row>
        <row r="8207">
          <cell r="S8207" t="str">
            <v>OPERAÇÕES RATEIOS</v>
          </cell>
        </row>
        <row r="8208">
          <cell r="S8208" t="str">
            <v>OPERAÇÕES RATEIOS</v>
          </cell>
        </row>
        <row r="8209">
          <cell r="S8209" t="str">
            <v>OPERAÇÕES RATEIOS</v>
          </cell>
        </row>
        <row r="8210">
          <cell r="S8210" t="str">
            <v>OPERAÇÕES RATEIOS</v>
          </cell>
        </row>
        <row r="8211">
          <cell r="S8211" t="str">
            <v>OPERAÇÕES RATEIOS</v>
          </cell>
        </row>
        <row r="8212">
          <cell r="S8212" t="str">
            <v>OPERAÇÕES RATEIOS</v>
          </cell>
        </row>
        <row r="8213">
          <cell r="S8213" t="str">
            <v>OPERAÇÕES RATEIOS</v>
          </cell>
        </row>
        <row r="8214">
          <cell r="S8214" t="str">
            <v>OPERAÇÕES RATEIOS</v>
          </cell>
        </row>
        <row r="8215">
          <cell r="S8215" t="str">
            <v>OPERAÇÕES RATEIOS</v>
          </cell>
        </row>
        <row r="8216">
          <cell r="S8216" t="str">
            <v>OPERAÇÕES RATEIOS</v>
          </cell>
        </row>
        <row r="8217">
          <cell r="S8217" t="str">
            <v>OPERAÇÕES RATEIOS</v>
          </cell>
        </row>
        <row r="8218">
          <cell r="S8218" t="str">
            <v>OPERAÇÕES RATEIOS</v>
          </cell>
        </row>
        <row r="8219">
          <cell r="S8219" t="str">
            <v>OPERAÇÕES RATEIOS</v>
          </cell>
        </row>
        <row r="8220">
          <cell r="S8220" t="str">
            <v>OPERAÇÕES RATEIOS</v>
          </cell>
        </row>
        <row r="8221">
          <cell r="S8221" t="str">
            <v>OPERAÇÕES RATEIOS</v>
          </cell>
        </row>
        <row r="8222">
          <cell r="S8222" t="str">
            <v>OPERAÇÕES RATEIOS</v>
          </cell>
        </row>
        <row r="8223">
          <cell r="S8223" t="str">
            <v>OPERAÇÕES RATEIOS</v>
          </cell>
        </row>
        <row r="8224">
          <cell r="S8224" t="str">
            <v>OPERAÇÕES RATEIOS</v>
          </cell>
        </row>
        <row r="8225">
          <cell r="S8225" t="str">
            <v>OPERAÇÕES RATEIOS</v>
          </cell>
        </row>
        <row r="8226">
          <cell r="S8226" t="str">
            <v>OPERAÇÕES RATEIOS</v>
          </cell>
        </row>
        <row r="8227">
          <cell r="S8227" t="str">
            <v>OPERAÇÕES RATEIOS</v>
          </cell>
        </row>
        <row r="8228">
          <cell r="S8228" t="str">
            <v>OPERAÇÕES RATEIOS</v>
          </cell>
        </row>
        <row r="8229">
          <cell r="S8229" t="str">
            <v>OPERAÇÕES RATEIOS</v>
          </cell>
        </row>
        <row r="8230">
          <cell r="S8230" t="str">
            <v>OPERAÇÕES RATEIOS</v>
          </cell>
        </row>
        <row r="8231">
          <cell r="S8231" t="str">
            <v>OPERAÇÕES RATEIOS</v>
          </cell>
        </row>
        <row r="8232">
          <cell r="S8232" t="str">
            <v>OPERAÇÕES RATEIOS</v>
          </cell>
        </row>
        <row r="8233">
          <cell r="S8233" t="str">
            <v>OPERAÇÕES RATEIOS</v>
          </cell>
        </row>
        <row r="8234">
          <cell r="S8234" t="str">
            <v>OPERAÇÕES RATEIOS</v>
          </cell>
        </row>
        <row r="8235">
          <cell r="S8235" t="str">
            <v>OPERAÇÕES RATEIOS</v>
          </cell>
        </row>
        <row r="8236">
          <cell r="S8236" t="str">
            <v>OPERAÇÕES RATEIOS</v>
          </cell>
        </row>
        <row r="8237">
          <cell r="S8237" t="str">
            <v>OPERAÇÕES RATEIOS</v>
          </cell>
        </row>
        <row r="8238">
          <cell r="S8238" t="str">
            <v>OPERAÇÕES RATEIOS</v>
          </cell>
        </row>
        <row r="8239">
          <cell r="S8239" t="str">
            <v>OPERAÇÕES RATEIOS</v>
          </cell>
        </row>
        <row r="8240">
          <cell r="S8240" t="str">
            <v>OPERAÇÕES RATEIOS</v>
          </cell>
        </row>
        <row r="8241">
          <cell r="S8241" t="str">
            <v>OPERAÇÕES RATEIOS</v>
          </cell>
        </row>
        <row r="8242">
          <cell r="S8242" t="str">
            <v>OPERAÇÕES RATEIOS</v>
          </cell>
        </row>
        <row r="8243">
          <cell r="S8243" t="str">
            <v>OPERAÇÕES RATEIOS</v>
          </cell>
        </row>
        <row r="8244">
          <cell r="S8244" t="str">
            <v>OPERAÇÕES RATEIOS</v>
          </cell>
        </row>
        <row r="8245">
          <cell r="S8245" t="str">
            <v>OPERAÇÕES RATEIOS</v>
          </cell>
        </row>
        <row r="8246">
          <cell r="S8246" t="str">
            <v>OPERAÇÕES RATEIOS</v>
          </cell>
        </row>
        <row r="8247">
          <cell r="S8247" t="str">
            <v>OPERAÇÕES RATEIOS</v>
          </cell>
        </row>
        <row r="8248">
          <cell r="S8248" t="str">
            <v>OPERAÇÕES RATEIOS</v>
          </cell>
        </row>
        <row r="8249">
          <cell r="S8249" t="str">
            <v>OPERAÇÕES RATEIOS</v>
          </cell>
        </row>
        <row r="8250">
          <cell r="S8250" t="str">
            <v>OPERAÇÕES RATEIOS</v>
          </cell>
        </row>
        <row r="8251">
          <cell r="S8251" t="str">
            <v>OPERAÇÕES RATEIOS</v>
          </cell>
        </row>
        <row r="8252">
          <cell r="S8252" t="str">
            <v>OPERAÇÕES RATEIOS</v>
          </cell>
        </row>
        <row r="8253">
          <cell r="S8253" t="str">
            <v>OPERAÇÕES RATEIOS</v>
          </cell>
        </row>
        <row r="8254">
          <cell r="S8254" t="str">
            <v>OPERAÇÕES RATEIOS</v>
          </cell>
        </row>
        <row r="8255">
          <cell r="S8255" t="str">
            <v>OPERAÇÕES RATEIOS</v>
          </cell>
        </row>
        <row r="8256">
          <cell r="S8256" t="str">
            <v>OPERAÇÕES RATEIOS</v>
          </cell>
        </row>
        <row r="8257">
          <cell r="S8257" t="str">
            <v>OPERAÇÕES RATEIOS</v>
          </cell>
        </row>
        <row r="8258">
          <cell r="S8258" t="str">
            <v>OPERAÇÕES RATEIOS</v>
          </cell>
        </row>
        <row r="8259">
          <cell r="S8259" t="str">
            <v>OPERAÇÕES RATEIOS</v>
          </cell>
        </row>
        <row r="8260">
          <cell r="S8260" t="str">
            <v>OPERAÇÕES RATEIOS</v>
          </cell>
        </row>
        <row r="8261">
          <cell r="S8261" t="str">
            <v>OPERAÇÕES RATEIOS</v>
          </cell>
        </row>
        <row r="8262">
          <cell r="S8262" t="str">
            <v>OPERAÇÕES RATEIOS</v>
          </cell>
        </row>
        <row r="8263">
          <cell r="S8263" t="str">
            <v>OPERAÇÕES RATEIOS</v>
          </cell>
        </row>
        <row r="8264">
          <cell r="S8264" t="str">
            <v>OPERAÇÕES RATEIOS</v>
          </cell>
        </row>
        <row r="8265">
          <cell r="S8265" t="str">
            <v>OPERAÇÕES RATEIOS</v>
          </cell>
        </row>
        <row r="8266">
          <cell r="S8266" t="str">
            <v>OPERAÇÕES RATEIOS</v>
          </cell>
        </row>
        <row r="8267">
          <cell r="S8267" t="str">
            <v>OPERAÇÕES RATEIOS</v>
          </cell>
        </row>
        <row r="8268">
          <cell r="S8268" t="str">
            <v>OPERAÇÕES RATEIOS</v>
          </cell>
        </row>
        <row r="8269">
          <cell r="S8269" t="str">
            <v>OPERAÇÕES RATEIOS</v>
          </cell>
        </row>
        <row r="8270">
          <cell r="S8270" t="str">
            <v>OPERAÇÕES RATEIOS</v>
          </cell>
        </row>
        <row r="8271">
          <cell r="S8271" t="str">
            <v>OPERAÇÕES RATEIOS</v>
          </cell>
        </row>
        <row r="8272">
          <cell r="S8272" t="str">
            <v>OPERAÇÕES RATEIOS</v>
          </cell>
        </row>
        <row r="8273">
          <cell r="S8273" t="str">
            <v>OPERAÇÕES RATEIOS</v>
          </cell>
        </row>
        <row r="8274">
          <cell r="S8274" t="str">
            <v>OPERAÇÕES RATEIOS</v>
          </cell>
        </row>
        <row r="8275">
          <cell r="S8275" t="str">
            <v>OPERAÇÕES RATEIOS</v>
          </cell>
        </row>
        <row r="8276">
          <cell r="S8276" t="str">
            <v>OPERAÇÕES RATEIOS</v>
          </cell>
        </row>
        <row r="8277">
          <cell r="S8277" t="str">
            <v>OPERAÇÕES RATEIOS</v>
          </cell>
        </row>
        <row r="8278">
          <cell r="S8278" t="str">
            <v>OPERAÇÕES RATEIOS</v>
          </cell>
        </row>
        <row r="8279">
          <cell r="S8279" t="str">
            <v>OPERAÇÕES RATEIOS</v>
          </cell>
        </row>
        <row r="8280">
          <cell r="S8280" t="str">
            <v>OPERAÇÕES RATEIOS</v>
          </cell>
        </row>
        <row r="8281">
          <cell r="S8281" t="str">
            <v>OPERAÇÕES RATEIOS</v>
          </cell>
        </row>
        <row r="8282">
          <cell r="S8282" t="str">
            <v>OPERAÇÕES RATEIOS</v>
          </cell>
        </row>
        <row r="8283">
          <cell r="S8283" t="str">
            <v>OPERAÇÕES RATEIOS</v>
          </cell>
        </row>
        <row r="8284">
          <cell r="S8284" t="str">
            <v>OPERAÇÕES RATEIOS</v>
          </cell>
        </row>
        <row r="8285">
          <cell r="S8285" t="str">
            <v>OPERAÇÕES RATEIOS</v>
          </cell>
        </row>
        <row r="8286">
          <cell r="S8286" t="str">
            <v>OPERAÇÕES RATEIOS</v>
          </cell>
        </row>
        <row r="8287">
          <cell r="S8287" t="str">
            <v>OPERAÇÕES RATEIOS</v>
          </cell>
        </row>
        <row r="8288">
          <cell r="S8288" t="str">
            <v>OPERAÇÕES RATEIOS</v>
          </cell>
        </row>
        <row r="8289">
          <cell r="S8289" t="str">
            <v>OPERAÇÕES RATEIOS</v>
          </cell>
        </row>
        <row r="8290">
          <cell r="S8290" t="str">
            <v>OPERAÇÕES RATEIOS</v>
          </cell>
        </row>
        <row r="8291">
          <cell r="S8291" t="str">
            <v>OPERAÇÕES RATEIOS</v>
          </cell>
        </row>
        <row r="8292">
          <cell r="S8292" t="str">
            <v>OPERAÇÕES RATEIOS</v>
          </cell>
        </row>
        <row r="8293">
          <cell r="S8293" t="str">
            <v>OPERAÇÕES RATEIOS</v>
          </cell>
        </row>
        <row r="8294">
          <cell r="S8294" t="str">
            <v>OPERAÇÕES RATEIOS</v>
          </cell>
        </row>
        <row r="8295">
          <cell r="S8295" t="str">
            <v>OPERAÇÕES RATEIOS</v>
          </cell>
        </row>
        <row r="8296">
          <cell r="S8296" t="str">
            <v>OPERAÇÕES RATEIOS</v>
          </cell>
        </row>
        <row r="8297">
          <cell r="S8297" t="str">
            <v>OPERAÇÕES RATEIOS</v>
          </cell>
        </row>
        <row r="8298">
          <cell r="S8298" t="str">
            <v>OPERAÇÕES RATEIOS</v>
          </cell>
        </row>
        <row r="8299">
          <cell r="S8299" t="str">
            <v>OPERAÇÕES RATEIOS</v>
          </cell>
        </row>
        <row r="8300">
          <cell r="S8300" t="str">
            <v>OPERAÇÕES RATEIOS</v>
          </cell>
        </row>
        <row r="8301">
          <cell r="S8301" t="str">
            <v>OPERAÇÕES RATEIOS</v>
          </cell>
        </row>
        <row r="8302">
          <cell r="S8302" t="str">
            <v>OPERAÇÕES RATEIOS</v>
          </cell>
        </row>
        <row r="8303">
          <cell r="S8303" t="str">
            <v>OPERAÇÕES RATEIOS</v>
          </cell>
        </row>
        <row r="8304">
          <cell r="S8304" t="str">
            <v>OPERAÇÕES RATEIOS</v>
          </cell>
        </row>
        <row r="8305">
          <cell r="S8305" t="str">
            <v>OPERAÇÕES RATEIOS</v>
          </cell>
        </row>
        <row r="8306">
          <cell r="S8306" t="str">
            <v>OPERAÇÕES RATEIOS</v>
          </cell>
        </row>
        <row r="8307">
          <cell r="S8307" t="str">
            <v>OPERAÇÕES RATEIOS</v>
          </cell>
        </row>
        <row r="8308">
          <cell r="S8308" t="str">
            <v>OPERAÇÕES RATEIOS</v>
          </cell>
        </row>
        <row r="8309">
          <cell r="S8309" t="str">
            <v>OPERAÇÕES RATEIOS</v>
          </cell>
        </row>
        <row r="8310">
          <cell r="S8310" t="str">
            <v>OPERAÇÕES RATEIOS</v>
          </cell>
        </row>
        <row r="8311">
          <cell r="S8311" t="str">
            <v>OPERAÇÕES RATEIOS</v>
          </cell>
        </row>
        <row r="8312">
          <cell r="S8312" t="str">
            <v>OPERAÇÕES RATEIOS</v>
          </cell>
        </row>
        <row r="8313">
          <cell r="S8313" t="str">
            <v>OPERAÇÕES RATEIOS</v>
          </cell>
        </row>
        <row r="8314">
          <cell r="S8314" t="str">
            <v>OPERAÇÕES RATEIOS</v>
          </cell>
        </row>
        <row r="8315">
          <cell r="S8315" t="str">
            <v>OPERAÇÕES RATEIOS</v>
          </cell>
        </row>
        <row r="8316">
          <cell r="S8316" t="str">
            <v>OPERAÇÕES RATEIOS</v>
          </cell>
        </row>
        <row r="8317">
          <cell r="S8317" t="str">
            <v>OPERAÇÕES RATEIOS</v>
          </cell>
        </row>
        <row r="8318">
          <cell r="S8318" t="str">
            <v>OPERAÇÕES RATEIOS</v>
          </cell>
        </row>
        <row r="8319">
          <cell r="S8319" t="str">
            <v>OPERAÇÕES RATEIOS</v>
          </cell>
        </row>
        <row r="8320">
          <cell r="S8320" t="str">
            <v>OPERAÇÕES RATEIOS</v>
          </cell>
        </row>
        <row r="8321">
          <cell r="S8321" t="str">
            <v>OPERAÇÕES RATEIOS</v>
          </cell>
        </row>
        <row r="8322">
          <cell r="S8322" t="str">
            <v>OPERAÇÕES RATEIOS</v>
          </cell>
        </row>
        <row r="8323">
          <cell r="S8323" t="str">
            <v>OPERAÇÕES RATEIOS</v>
          </cell>
        </row>
        <row r="8324">
          <cell r="S8324" t="str">
            <v>OPERAÇÕES RATEIOS</v>
          </cell>
        </row>
        <row r="8325">
          <cell r="S8325" t="str">
            <v>OPERAÇÕES RATEIOS</v>
          </cell>
        </row>
        <row r="8326">
          <cell r="S8326" t="str">
            <v>OPERAÇÕES RATEIOS</v>
          </cell>
        </row>
        <row r="8327">
          <cell r="S8327" t="str">
            <v>OPERAÇÕES RATEIOS</v>
          </cell>
        </row>
        <row r="8328">
          <cell r="S8328" t="str">
            <v>OPERAÇÕES RATEIOS</v>
          </cell>
        </row>
        <row r="8329">
          <cell r="S8329" t="str">
            <v>OPERAÇÕES RATEIOS</v>
          </cell>
        </row>
        <row r="8330">
          <cell r="S8330" t="str">
            <v>OPERAÇÕES RATEIOS</v>
          </cell>
        </row>
        <row r="8331">
          <cell r="S8331" t="str">
            <v>OPERAÇÕES RATEIOS</v>
          </cell>
        </row>
        <row r="8332">
          <cell r="S8332" t="str">
            <v>OPERAÇÕES RATEIOS</v>
          </cell>
        </row>
        <row r="8333">
          <cell r="S8333" t="str">
            <v>OPERAÇÕES RATEIOS</v>
          </cell>
        </row>
        <row r="8334">
          <cell r="S8334" t="str">
            <v>OPERAÇÕES RATEIOS</v>
          </cell>
        </row>
        <row r="8335">
          <cell r="S8335" t="str">
            <v>OPERAÇÕES RATEIOS</v>
          </cell>
        </row>
        <row r="8336">
          <cell r="S8336" t="str">
            <v>OPERAÇÕES RATEIOS</v>
          </cell>
        </row>
        <row r="8337">
          <cell r="S8337" t="str">
            <v>OPERAÇÕES RATEIOS</v>
          </cell>
        </row>
        <row r="8338">
          <cell r="S8338" t="str">
            <v>OPERAÇÕES RATEIOS</v>
          </cell>
        </row>
        <row r="8339">
          <cell r="S8339" t="str">
            <v>OPERAÇÕES RATEIOS</v>
          </cell>
        </row>
        <row r="8340">
          <cell r="S8340" t="str">
            <v>OPERAÇÕES RATEIOS</v>
          </cell>
        </row>
        <row r="8341">
          <cell r="S8341" t="str">
            <v>OPERAÇÕES RATEIOS</v>
          </cell>
        </row>
        <row r="8342">
          <cell r="S8342" t="str">
            <v>OPERAÇÕES RATEIOS</v>
          </cell>
        </row>
        <row r="8343">
          <cell r="S8343" t="str">
            <v>OPERAÇÕES RATEIOS</v>
          </cell>
        </row>
        <row r="8344">
          <cell r="S8344" t="str">
            <v>OPERAÇÕES RATEIOS</v>
          </cell>
        </row>
        <row r="8345">
          <cell r="S8345" t="str">
            <v>OPERAÇÕES RATEIOS</v>
          </cell>
        </row>
        <row r="8346">
          <cell r="S8346" t="str">
            <v>OPERAÇÕES RATEIOS</v>
          </cell>
        </row>
        <row r="8347">
          <cell r="S8347" t="str">
            <v>OPERAÇÕES RATEIOS</v>
          </cell>
        </row>
        <row r="8348">
          <cell r="S8348" t="str">
            <v>OPERAÇÕES RATEIOS</v>
          </cell>
        </row>
        <row r="8349">
          <cell r="S8349" t="str">
            <v>OPERAÇÕES RATEIOS</v>
          </cell>
        </row>
        <row r="8350">
          <cell r="S8350" t="str">
            <v>OPERAÇÕES RATEIOS</v>
          </cell>
        </row>
        <row r="8351">
          <cell r="S8351" t="str">
            <v>OPERAÇÕES RATEIOS</v>
          </cell>
        </row>
        <row r="8352">
          <cell r="S8352" t="str">
            <v>OPERAÇÕES RATEIOS</v>
          </cell>
        </row>
        <row r="8353">
          <cell r="S8353" t="str">
            <v>OPERAÇÕES RATEIOS</v>
          </cell>
        </row>
        <row r="8354">
          <cell r="S8354" t="str">
            <v>OPERAÇÕES RATEIOS</v>
          </cell>
        </row>
        <row r="8355">
          <cell r="S8355" t="str">
            <v>OPERAÇÕES RATEIOS</v>
          </cell>
        </row>
        <row r="8356">
          <cell r="S8356" t="str">
            <v>OPERAÇÕES RATEIOS</v>
          </cell>
        </row>
        <row r="8357">
          <cell r="S8357" t="str">
            <v>OPERAÇÕES RATEIOS</v>
          </cell>
        </row>
        <row r="8358">
          <cell r="S8358" t="str">
            <v>OPERAÇÕES RATEIOS</v>
          </cell>
        </row>
        <row r="8359">
          <cell r="S8359" t="str">
            <v>OPERAÇÕES RATEIOS</v>
          </cell>
        </row>
        <row r="8360">
          <cell r="S8360" t="str">
            <v>OPERAÇÕES RATEIOS</v>
          </cell>
        </row>
        <row r="8361">
          <cell r="S8361" t="str">
            <v>OPERAÇÕES RATEIOS</v>
          </cell>
        </row>
        <row r="8362">
          <cell r="S8362" t="str">
            <v>OPERAÇÕES RATEIOS</v>
          </cell>
        </row>
        <row r="8363">
          <cell r="S8363" t="str">
            <v>OPERAÇÕES RATEIOS</v>
          </cell>
        </row>
        <row r="8364">
          <cell r="S8364" t="str">
            <v>OPERAÇÕES RATEIOS</v>
          </cell>
        </row>
        <row r="8365">
          <cell r="S8365" t="str">
            <v>OPERAÇÕES RATEIOS</v>
          </cell>
        </row>
        <row r="8366">
          <cell r="S8366" t="str">
            <v>OPERAÇÕES RATEIOS</v>
          </cell>
        </row>
        <row r="8367">
          <cell r="S8367" t="str">
            <v>OPERAÇÕES RATEIOS</v>
          </cell>
        </row>
        <row r="8368">
          <cell r="S8368" t="str">
            <v>OPERAÇÕES RATEIOS</v>
          </cell>
        </row>
        <row r="8369">
          <cell r="S8369" t="str">
            <v>OPERAÇÕES RATEIOS</v>
          </cell>
        </row>
        <row r="8370">
          <cell r="S8370" t="str">
            <v>OPERAÇÕES RATEIOS</v>
          </cell>
        </row>
        <row r="8371">
          <cell r="S8371" t="str">
            <v>OPERAÇÕES RATEIOS</v>
          </cell>
        </row>
        <row r="8372">
          <cell r="S8372" t="str">
            <v>OPERAÇÕES RATEIOS</v>
          </cell>
        </row>
        <row r="8373">
          <cell r="S8373" t="str">
            <v>OPERAÇÕES RATEIOS</v>
          </cell>
        </row>
        <row r="8374">
          <cell r="S8374" t="str">
            <v>OPERAÇÕES RATEIOS</v>
          </cell>
        </row>
        <row r="8375">
          <cell r="S8375" t="str">
            <v>OPERAÇÕES RATEIOS</v>
          </cell>
        </row>
        <row r="8376">
          <cell r="S8376" t="str">
            <v>OPERAÇÕES RATEIOS</v>
          </cell>
        </row>
        <row r="8377">
          <cell r="S8377" t="str">
            <v>OPERAÇÕES RATEIOS</v>
          </cell>
        </row>
        <row r="8378">
          <cell r="S8378" t="str">
            <v>OPERAÇÕES RATEIOS</v>
          </cell>
        </row>
        <row r="8379">
          <cell r="S8379" t="str">
            <v>OPERAÇÕES RATEIOS</v>
          </cell>
        </row>
        <row r="8380">
          <cell r="S8380" t="str">
            <v>OPERAÇÕES RATEIOS</v>
          </cell>
        </row>
        <row r="8381">
          <cell r="S8381" t="str">
            <v>OPERAÇÕES RATEIOS</v>
          </cell>
        </row>
        <row r="8382">
          <cell r="S8382" t="str">
            <v>OPERAÇÕES RATEIOS</v>
          </cell>
        </row>
        <row r="8383">
          <cell r="S8383" t="str">
            <v>OPERAÇÕES RATEIOS</v>
          </cell>
        </row>
        <row r="8384">
          <cell r="S8384" t="str">
            <v>OPERAÇÕES RATEIOS</v>
          </cell>
        </row>
        <row r="8385">
          <cell r="S8385" t="str">
            <v>OPERAÇÕES RATEIOS</v>
          </cell>
        </row>
        <row r="8386">
          <cell r="S8386" t="str">
            <v>OPERAÇÕES RATEIOS</v>
          </cell>
        </row>
        <row r="8387">
          <cell r="S8387" t="str">
            <v>OPERAÇÕES RATEIOS</v>
          </cell>
        </row>
        <row r="8388">
          <cell r="S8388" t="str">
            <v>OPERAÇÕES RATEIOS</v>
          </cell>
        </row>
        <row r="8389">
          <cell r="S8389" t="str">
            <v>OPERAÇÕES RATEIOS</v>
          </cell>
        </row>
        <row r="8390">
          <cell r="S8390" t="str">
            <v>OPERAÇÕES RATEIOS</v>
          </cell>
        </row>
        <row r="8391">
          <cell r="S8391" t="str">
            <v>OPERAÇÕES RATEIOS</v>
          </cell>
        </row>
        <row r="8392">
          <cell r="S8392" t="str">
            <v>OPERAÇÕES RATEIOS</v>
          </cell>
        </row>
        <row r="8393">
          <cell r="S8393" t="str">
            <v>OPERAÇÕES RATEIOS</v>
          </cell>
        </row>
        <row r="8394">
          <cell r="S8394" t="str">
            <v>OPERAÇÕES RATEIOS</v>
          </cell>
        </row>
        <row r="8395">
          <cell r="S8395" t="str">
            <v>OPERAÇÕES RATEIOS</v>
          </cell>
        </row>
        <row r="8396">
          <cell r="S8396" t="str">
            <v>OPERAÇÕES RATEIOS</v>
          </cell>
        </row>
        <row r="8397">
          <cell r="S8397" t="str">
            <v>OPERAÇÕES RATEIOS</v>
          </cell>
        </row>
        <row r="8398">
          <cell r="S8398" t="str">
            <v>OPERAÇÕES RATEIOS</v>
          </cell>
        </row>
        <row r="8399">
          <cell r="S8399" t="str">
            <v>OPERAÇÕES RATEIOS</v>
          </cell>
        </row>
        <row r="8400">
          <cell r="S8400" t="str">
            <v>OPERAÇÕES RATEIOS</v>
          </cell>
        </row>
        <row r="8401">
          <cell r="S8401" t="str">
            <v>OPERAÇÕES RATEIOS</v>
          </cell>
        </row>
        <row r="8402">
          <cell r="S8402" t="str">
            <v>OPERAÇÕES RATEIOS</v>
          </cell>
        </row>
        <row r="8403">
          <cell r="S8403" t="str">
            <v>OPERAÇÕES RATEIOS</v>
          </cell>
        </row>
        <row r="8404">
          <cell r="S8404" t="str">
            <v>OPERAÇÕES RATEIOS</v>
          </cell>
        </row>
        <row r="8405">
          <cell r="S8405" t="str">
            <v>OPERAÇÕES RATEIOS</v>
          </cell>
        </row>
        <row r="8406">
          <cell r="S8406" t="str">
            <v>OPERAÇÕES RATEIOS</v>
          </cell>
        </row>
        <row r="8407">
          <cell r="S8407" t="str">
            <v>OPERAÇÕES RATEIOS</v>
          </cell>
        </row>
        <row r="8408">
          <cell r="S8408" t="str">
            <v>OPERAÇÕES RATEIOS</v>
          </cell>
        </row>
        <row r="8409">
          <cell r="S8409" t="str">
            <v>OPERAÇÕES RATEIOS</v>
          </cell>
        </row>
        <row r="8410">
          <cell r="S8410" t="str">
            <v>OPERAÇÕES RATEIOS</v>
          </cell>
        </row>
        <row r="8411">
          <cell r="S8411" t="str">
            <v>OPERAÇÕES RATEIOS</v>
          </cell>
        </row>
        <row r="8412">
          <cell r="S8412" t="str">
            <v>OPERAÇÕES RATEIOS</v>
          </cell>
        </row>
        <row r="8413">
          <cell r="S8413" t="str">
            <v>OPERAÇÕES RATEIOS</v>
          </cell>
        </row>
        <row r="8414">
          <cell r="S8414" t="str">
            <v>OPERAÇÕES RATEIOS</v>
          </cell>
        </row>
        <row r="8415">
          <cell r="S8415" t="str">
            <v>OPERAÇÕES RATEIOS</v>
          </cell>
        </row>
        <row r="8416">
          <cell r="S8416" t="str">
            <v>OPERAÇÕES RATEIOS</v>
          </cell>
        </row>
        <row r="8417">
          <cell r="S8417" t="str">
            <v>OPERAÇÕES RATEIOS</v>
          </cell>
        </row>
        <row r="8418">
          <cell r="S8418" t="str">
            <v>OPERAÇÕES RATEIOS</v>
          </cell>
        </row>
        <row r="8419">
          <cell r="S8419" t="str">
            <v>OPERAÇÕES RATEIOS</v>
          </cell>
        </row>
        <row r="8420">
          <cell r="S8420" t="str">
            <v>OPERAÇÕES RATEIOS</v>
          </cell>
        </row>
        <row r="8421">
          <cell r="S8421" t="str">
            <v>OPERAÇÕES RATEIOS</v>
          </cell>
        </row>
        <row r="8422">
          <cell r="S8422" t="str">
            <v>OPERAÇÕES RATEIOS</v>
          </cell>
        </row>
        <row r="8423">
          <cell r="S8423" t="str">
            <v>OPERAÇÕES RATEIOS</v>
          </cell>
        </row>
        <row r="8424">
          <cell r="S8424" t="str">
            <v>OPERAÇÕES RATEIOS</v>
          </cell>
        </row>
        <row r="8425">
          <cell r="S8425" t="str">
            <v>OPERAÇÕES RATEIOS</v>
          </cell>
        </row>
        <row r="8426">
          <cell r="S8426" t="str">
            <v>OPERAÇÕES RATEIOS</v>
          </cell>
        </row>
        <row r="8427">
          <cell r="S8427" t="str">
            <v>OPERAÇÕES RATEIOS</v>
          </cell>
        </row>
        <row r="8428">
          <cell r="S8428" t="str">
            <v>OPERAÇÕES RATEIOS</v>
          </cell>
        </row>
        <row r="8429">
          <cell r="S8429" t="str">
            <v>OPERAÇÕES RATEIOS</v>
          </cell>
        </row>
        <row r="8430">
          <cell r="S8430" t="str">
            <v>OPERAÇÕES RATEIOS</v>
          </cell>
        </row>
        <row r="8431">
          <cell r="S8431" t="str">
            <v>OPERAÇÕES RATEIOS</v>
          </cell>
        </row>
        <row r="8432">
          <cell r="S8432" t="str">
            <v>OPERAÇÕES RATEIOS</v>
          </cell>
        </row>
        <row r="8433">
          <cell r="S8433" t="str">
            <v>OPERAÇÕES RATEIOS</v>
          </cell>
        </row>
        <row r="8434">
          <cell r="S8434" t="str">
            <v>OPERAÇÕES RATEIOS</v>
          </cell>
        </row>
        <row r="8435">
          <cell r="S8435" t="str">
            <v>OPERAÇÕES RATEIOS</v>
          </cell>
        </row>
        <row r="8436">
          <cell r="S8436" t="str">
            <v>OPERAÇÕES RATEIOS</v>
          </cell>
        </row>
        <row r="8437">
          <cell r="S8437" t="str">
            <v>OPERAÇÕES RATEIOS</v>
          </cell>
        </row>
        <row r="8438">
          <cell r="S8438" t="str">
            <v>OPERAÇÕES RATEIOS</v>
          </cell>
        </row>
        <row r="8439">
          <cell r="S8439" t="str">
            <v>OPERAÇÕES RATEIOS</v>
          </cell>
        </row>
        <row r="8440">
          <cell r="S8440" t="str">
            <v>OPERAÇÕES RATEIOS</v>
          </cell>
        </row>
        <row r="8441">
          <cell r="S8441" t="str">
            <v>OPERAÇÕES RATEIOS</v>
          </cell>
        </row>
        <row r="8442">
          <cell r="S8442" t="str">
            <v>OPERAÇÕES RATEIOS</v>
          </cell>
        </row>
        <row r="8443">
          <cell r="S8443" t="str">
            <v>OPERAÇÕES RATEIOS</v>
          </cell>
        </row>
        <row r="8444">
          <cell r="S8444" t="str">
            <v>OPERAÇÕES RATEIOS</v>
          </cell>
        </row>
        <row r="8445">
          <cell r="S8445" t="str">
            <v>OPERAÇÕES RATEIOS</v>
          </cell>
        </row>
        <row r="8446">
          <cell r="S8446" t="str">
            <v>OPERAÇÕES RATEIOS</v>
          </cell>
        </row>
        <row r="8447">
          <cell r="S8447" t="str">
            <v>OPERAÇÕES RATEIOS</v>
          </cell>
        </row>
        <row r="8448">
          <cell r="S8448" t="str">
            <v>OPERAÇÕES RATEIOS</v>
          </cell>
        </row>
        <row r="8449">
          <cell r="S8449" t="str">
            <v>OPERAÇÕES RATEIOS</v>
          </cell>
        </row>
        <row r="8450">
          <cell r="S8450" t="str">
            <v>OPERAÇÕES RATEIOS</v>
          </cell>
        </row>
        <row r="8451">
          <cell r="S8451" t="str">
            <v>OPERAÇÕES RATEIOS</v>
          </cell>
        </row>
        <row r="8452">
          <cell r="S8452" t="str">
            <v>OPERAÇÕES RATEIOS</v>
          </cell>
        </row>
        <row r="8453">
          <cell r="S8453" t="str">
            <v>OPERAÇÕES RATEIOS</v>
          </cell>
        </row>
        <row r="8454">
          <cell r="S8454" t="str">
            <v>OPERAÇÕES RATEIOS</v>
          </cell>
        </row>
        <row r="8455">
          <cell r="S8455" t="str">
            <v>OPERAÇÕES RATEIOS</v>
          </cell>
        </row>
        <row r="8456">
          <cell r="S8456" t="str">
            <v>OPERAÇÕES RATEIOS</v>
          </cell>
        </row>
        <row r="8457">
          <cell r="S8457" t="str">
            <v>OPERAÇÕES RATEIOS</v>
          </cell>
        </row>
        <row r="8458">
          <cell r="S8458" t="str">
            <v>OPERAÇÕES RATEIOS</v>
          </cell>
        </row>
        <row r="8459">
          <cell r="S8459" t="str">
            <v>OPERAÇÕES RATEIOS</v>
          </cell>
        </row>
        <row r="8460">
          <cell r="S8460" t="str">
            <v>OPERAÇÕES RATEIOS</v>
          </cell>
        </row>
        <row r="8461">
          <cell r="S8461" t="str">
            <v>OPERAÇÕES RATEIOS</v>
          </cell>
        </row>
        <row r="8462">
          <cell r="S8462" t="str">
            <v>OPERAÇÕES RATEIOS</v>
          </cell>
        </row>
        <row r="8463">
          <cell r="S8463" t="str">
            <v>OPERAÇÕES RATEIOS</v>
          </cell>
        </row>
        <row r="8464">
          <cell r="S8464" t="str">
            <v>OPERAÇÕES RATEIOS</v>
          </cell>
        </row>
        <row r="8465">
          <cell r="S8465" t="str">
            <v>OPERAÇÕES RATEIOS</v>
          </cell>
        </row>
        <row r="8466">
          <cell r="S8466" t="str">
            <v>OPERAÇÕES RATEIOS</v>
          </cell>
        </row>
        <row r="8467">
          <cell r="S8467" t="str">
            <v>OPERAÇÕES RATEIOS</v>
          </cell>
        </row>
        <row r="8468">
          <cell r="S8468" t="str">
            <v>OPERAÇÕES RATEIOS</v>
          </cell>
        </row>
        <row r="8469">
          <cell r="S8469" t="str">
            <v>OPERAÇÕES RATEIOS</v>
          </cell>
        </row>
        <row r="8470">
          <cell r="S8470" t="str">
            <v>OPERAÇÕES RATEIOS</v>
          </cell>
        </row>
        <row r="8471">
          <cell r="S8471" t="str">
            <v>OPERAÇÕES RATEIOS</v>
          </cell>
        </row>
        <row r="8472">
          <cell r="S8472" t="str">
            <v>OPERAÇÕES RATEIOS</v>
          </cell>
        </row>
        <row r="8473">
          <cell r="S8473" t="str">
            <v>OPERAÇÕES RATEIOS</v>
          </cell>
        </row>
        <row r="8474">
          <cell r="S8474" t="str">
            <v>OPERAÇÕES RATEIOS</v>
          </cell>
        </row>
        <row r="8475">
          <cell r="S8475" t="str">
            <v>OPERAÇÕES RATEIOS</v>
          </cell>
        </row>
        <row r="8476">
          <cell r="S8476" t="str">
            <v>OPERAÇÕES RATEIOS</v>
          </cell>
        </row>
        <row r="8477">
          <cell r="S8477" t="str">
            <v>OPERAÇÕES RATEIOS</v>
          </cell>
        </row>
        <row r="8478">
          <cell r="S8478" t="str">
            <v>OPERAÇÕES RATEIOS</v>
          </cell>
        </row>
        <row r="8479">
          <cell r="S8479" t="str">
            <v>OPERAÇÕES RATEIOS</v>
          </cell>
        </row>
        <row r="8480">
          <cell r="S8480" t="str">
            <v>OPERAÇÕES RATEIOS</v>
          </cell>
        </row>
        <row r="8481">
          <cell r="S8481" t="str">
            <v>OPERAÇÕES RATEIOS</v>
          </cell>
        </row>
        <row r="8482">
          <cell r="S8482" t="str">
            <v>OPERAÇÕES RATEIOS</v>
          </cell>
        </row>
        <row r="8483">
          <cell r="S8483" t="str">
            <v>OPERAÇÕES RATEIOS</v>
          </cell>
        </row>
        <row r="8484">
          <cell r="S8484" t="str">
            <v>OPERAÇÕES RATEIOS</v>
          </cell>
        </row>
        <row r="8485">
          <cell r="S8485" t="str">
            <v>OPERAÇÕES RATEIOS</v>
          </cell>
        </row>
        <row r="8486">
          <cell r="S8486" t="str">
            <v>OPERAÇÕES RATEIOS</v>
          </cell>
        </row>
        <row r="8487">
          <cell r="S8487" t="str">
            <v>OPERAÇÕES RATEIOS</v>
          </cell>
        </row>
        <row r="8488">
          <cell r="S8488" t="str">
            <v>OPERAÇÕES RATEIOS</v>
          </cell>
        </row>
        <row r="8489">
          <cell r="S8489" t="str">
            <v>OPERAÇÕES RATEIOS</v>
          </cell>
        </row>
        <row r="8490">
          <cell r="S8490" t="str">
            <v>OPERAÇÕES RATEIOS</v>
          </cell>
        </row>
        <row r="8491">
          <cell r="S8491" t="str">
            <v>OPERAÇÕES RATEIOS</v>
          </cell>
        </row>
        <row r="8492">
          <cell r="S8492" t="str">
            <v>OPERAÇÕES RATEIOS</v>
          </cell>
        </row>
        <row r="8493">
          <cell r="S8493" t="str">
            <v>OPERAÇÕES RATEIOS</v>
          </cell>
        </row>
        <row r="8494">
          <cell r="S8494" t="str">
            <v>OPERAÇÕES RATEIOS</v>
          </cell>
        </row>
        <row r="8495">
          <cell r="S8495" t="str">
            <v>OPERAÇÕES RATEIOS</v>
          </cell>
        </row>
        <row r="8496">
          <cell r="S8496" t="str">
            <v>OPERAÇÕES RATEIOS</v>
          </cell>
        </row>
        <row r="8497">
          <cell r="S8497" t="str">
            <v>OPERAÇÕES RATEIOS</v>
          </cell>
        </row>
        <row r="8498">
          <cell r="S8498" t="str">
            <v>OPERAÇÕES RATEIOS</v>
          </cell>
        </row>
        <row r="8499">
          <cell r="S8499" t="str">
            <v>OPERAÇÕES RATEIOS</v>
          </cell>
        </row>
        <row r="8500">
          <cell r="S8500" t="str">
            <v>OPERAÇÕES RATEIOS</v>
          </cell>
        </row>
        <row r="8501">
          <cell r="S8501" t="str">
            <v>OPERAÇÕES RATEIOS</v>
          </cell>
        </row>
        <row r="8502">
          <cell r="S8502" t="str">
            <v>OPERAÇÕES RATEIOS</v>
          </cell>
        </row>
        <row r="8503">
          <cell r="S8503" t="str">
            <v>OPERAÇÕES RATEIOS</v>
          </cell>
        </row>
        <row r="8504">
          <cell r="S8504" t="str">
            <v>OPERAÇÕES RATEIOS</v>
          </cell>
        </row>
        <row r="8505">
          <cell r="S8505" t="str">
            <v>OPERAÇÕES RATEIOS</v>
          </cell>
        </row>
        <row r="8506">
          <cell r="S8506" t="str">
            <v>OPERAÇÕES RATEIOS</v>
          </cell>
        </row>
        <row r="8507">
          <cell r="S8507" t="str">
            <v>OPERAÇÕES RATEIOS</v>
          </cell>
        </row>
        <row r="8508">
          <cell r="S8508" t="str">
            <v>OPERAÇÕES RATEIOS</v>
          </cell>
        </row>
        <row r="8509">
          <cell r="S8509" t="str">
            <v>OPERAÇÕES RATEIOS</v>
          </cell>
        </row>
        <row r="8510">
          <cell r="S8510" t="str">
            <v>OPERAÇÕES RATEIOS</v>
          </cell>
        </row>
        <row r="8511">
          <cell r="S8511" t="str">
            <v>OPERAÇÕES RATEIOS</v>
          </cell>
        </row>
        <row r="8512">
          <cell r="S8512" t="str">
            <v>OPERAÇÕES RATEIOS</v>
          </cell>
        </row>
        <row r="8513">
          <cell r="S8513" t="str">
            <v>OPERAÇÕES RATEIOS</v>
          </cell>
        </row>
        <row r="8514">
          <cell r="S8514" t="str">
            <v>OPERAÇÕES RATEIOS</v>
          </cell>
        </row>
        <row r="8515">
          <cell r="S8515" t="str">
            <v>OPERAÇÕES RATEIOS</v>
          </cell>
        </row>
        <row r="8516">
          <cell r="S8516" t="str">
            <v>OPERAÇÕES RATEIOS</v>
          </cell>
        </row>
        <row r="8517">
          <cell r="S8517" t="str">
            <v>OPERAÇÕES RATEIOS</v>
          </cell>
        </row>
        <row r="8518">
          <cell r="S8518" t="str">
            <v>OPERAÇÕES RATEIOS</v>
          </cell>
        </row>
        <row r="8519">
          <cell r="S8519" t="str">
            <v>OPERAÇÕES RATEIOS</v>
          </cell>
        </row>
        <row r="8520">
          <cell r="S8520" t="str">
            <v>OPERAÇÕES RATEIOS</v>
          </cell>
        </row>
        <row r="8521">
          <cell r="S8521" t="str">
            <v>OPERAÇÕES RATEIOS</v>
          </cell>
        </row>
        <row r="8522">
          <cell r="S8522" t="str">
            <v>OPERAÇÕES RATEIOS</v>
          </cell>
        </row>
        <row r="8523">
          <cell r="S8523" t="str">
            <v>OPERAÇÕES RATEIOS</v>
          </cell>
        </row>
        <row r="8524">
          <cell r="S8524" t="str">
            <v>OPERAÇÕES RATEIOS</v>
          </cell>
        </row>
        <row r="8525">
          <cell r="S8525" t="str">
            <v>OPERAÇÕES RATEIOS</v>
          </cell>
        </row>
        <row r="8526">
          <cell r="S8526" t="str">
            <v>OPERAÇÕES RATEIOS</v>
          </cell>
        </row>
        <row r="8527">
          <cell r="S8527" t="str">
            <v>OPERAÇÕES RATEIOS</v>
          </cell>
        </row>
        <row r="8528">
          <cell r="S8528" t="str">
            <v>OPERAÇÕES RATEIOS</v>
          </cell>
        </row>
        <row r="8529">
          <cell r="S8529" t="str">
            <v>OPERAÇÕES RATEIOS</v>
          </cell>
        </row>
        <row r="8530">
          <cell r="S8530" t="str">
            <v>OPERAÇÕES RATEIOS</v>
          </cell>
        </row>
        <row r="8531">
          <cell r="S8531" t="str">
            <v>OPERAÇÕES RATEIOS</v>
          </cell>
        </row>
        <row r="8532">
          <cell r="S8532" t="str">
            <v>OPERAÇÕES RATEIOS</v>
          </cell>
        </row>
        <row r="8533">
          <cell r="S8533" t="str">
            <v>OPERAÇÕES RATEIOS</v>
          </cell>
        </row>
        <row r="8534">
          <cell r="S8534" t="str">
            <v>OPERAÇÕES RATEIOS</v>
          </cell>
        </row>
        <row r="8535">
          <cell r="S8535" t="str">
            <v>OPERAÇÕES RATEIOS</v>
          </cell>
        </row>
        <row r="8536">
          <cell r="S8536" t="str">
            <v>OPERAÇÕES RATEIOS</v>
          </cell>
        </row>
        <row r="8537">
          <cell r="S8537" t="str">
            <v>OPERAÇÕES RATEIOS</v>
          </cell>
        </row>
        <row r="8538">
          <cell r="S8538" t="str">
            <v>OPERAÇÕES RATEIOS</v>
          </cell>
        </row>
        <row r="8539">
          <cell r="S8539" t="str">
            <v>OPERAÇÕES RATEIOS</v>
          </cell>
        </row>
        <row r="8540">
          <cell r="S8540" t="str">
            <v>OPERAÇÕES RATEIOS</v>
          </cell>
        </row>
        <row r="8541">
          <cell r="S8541" t="str">
            <v>OPERAÇÕES RATEIOS</v>
          </cell>
        </row>
        <row r="8542">
          <cell r="S8542" t="str">
            <v>OPERAÇÕES RATEIOS</v>
          </cell>
        </row>
        <row r="8543">
          <cell r="S8543" t="str">
            <v>OPERAÇÕES RATEIOS</v>
          </cell>
        </row>
        <row r="8544">
          <cell r="S8544" t="str">
            <v>OPERAÇÕES RATEIOS</v>
          </cell>
        </row>
        <row r="8545">
          <cell r="S8545" t="str">
            <v>OPERAÇÕES RATEIOS</v>
          </cell>
        </row>
        <row r="8546">
          <cell r="S8546" t="str">
            <v>OPERAÇÕES RATEIOS</v>
          </cell>
        </row>
        <row r="8547">
          <cell r="S8547" t="str">
            <v>OPERAÇÕES RATEIOS</v>
          </cell>
        </row>
        <row r="8548">
          <cell r="S8548" t="str">
            <v>OPERAÇÕES RATEIOS</v>
          </cell>
        </row>
        <row r="8549">
          <cell r="S8549" t="str">
            <v>OPERAÇÕES RATEIOS</v>
          </cell>
        </row>
        <row r="8550">
          <cell r="S8550" t="str">
            <v>OPERAÇÕES RATEIOS</v>
          </cell>
        </row>
        <row r="8551">
          <cell r="S8551" t="str">
            <v>OPERAÇÕES RATEIOS</v>
          </cell>
        </row>
        <row r="8552">
          <cell r="S8552" t="str">
            <v>OPERAÇÕES RATEIOS</v>
          </cell>
        </row>
        <row r="8553">
          <cell r="S8553" t="str">
            <v>OPERAÇÕES RATEIOS</v>
          </cell>
        </row>
        <row r="8554">
          <cell r="S8554" t="str">
            <v>OPERAÇÕES RATEIOS</v>
          </cell>
        </row>
        <row r="8555">
          <cell r="S8555" t="str">
            <v>OPERAÇÕES RATEIOS</v>
          </cell>
        </row>
        <row r="8556">
          <cell r="S8556" t="str">
            <v>OPERAÇÕES RATEIOS</v>
          </cell>
        </row>
        <row r="8557">
          <cell r="S8557" t="str">
            <v>OPERAÇÕES RATEIOS</v>
          </cell>
        </row>
        <row r="8558">
          <cell r="S8558" t="str">
            <v>OPERAÇÕES RATEIOS</v>
          </cell>
        </row>
        <row r="8559">
          <cell r="S8559" t="str">
            <v>OPERAÇÕES RATEIOS</v>
          </cell>
        </row>
        <row r="8560">
          <cell r="S8560" t="str">
            <v>OPERAÇÕES RATEIOS</v>
          </cell>
        </row>
        <row r="8561">
          <cell r="S8561" t="str">
            <v>OPERAÇÕES RATEIOS</v>
          </cell>
        </row>
        <row r="8562">
          <cell r="S8562" t="str">
            <v>OPERAÇÕES RATEIOS</v>
          </cell>
        </row>
        <row r="8563">
          <cell r="S8563" t="str">
            <v>OPERAÇÕES RATEIOS</v>
          </cell>
        </row>
        <row r="8564">
          <cell r="S8564" t="str">
            <v>OPERAÇÕES RATEIOS</v>
          </cell>
        </row>
        <row r="8565">
          <cell r="S8565" t="str">
            <v>OPERAÇÕES RATEIOS</v>
          </cell>
        </row>
        <row r="8566">
          <cell r="S8566" t="str">
            <v>OPERAÇÕES RATEIOS</v>
          </cell>
        </row>
        <row r="8567">
          <cell r="S8567" t="str">
            <v>OPERAÇÕES RATEIOS</v>
          </cell>
        </row>
        <row r="8568">
          <cell r="S8568" t="str">
            <v>OPERAÇÕES RATEIOS</v>
          </cell>
        </row>
        <row r="8569">
          <cell r="S8569" t="str">
            <v>OPERAÇÕES RATEIOS</v>
          </cell>
        </row>
        <row r="8570">
          <cell r="S8570" t="str">
            <v>OPERAÇÕES RATEIOS</v>
          </cell>
        </row>
        <row r="8571">
          <cell r="S8571" t="str">
            <v>OPERAÇÕES RATEIOS</v>
          </cell>
        </row>
        <row r="8572">
          <cell r="S8572" t="str">
            <v>OPERAÇÕES RATEIOS</v>
          </cell>
        </row>
        <row r="8573">
          <cell r="S8573" t="str">
            <v>OPERAÇÕES RATEIOS</v>
          </cell>
        </row>
        <row r="8574">
          <cell r="S8574" t="str">
            <v>OPERAÇÕES RATEIOS</v>
          </cell>
        </row>
        <row r="8575">
          <cell r="S8575" t="str">
            <v>OPERAÇÕES RATEIOS</v>
          </cell>
        </row>
        <row r="8576">
          <cell r="S8576" t="str">
            <v>OPERAÇÕES RATEIOS</v>
          </cell>
        </row>
        <row r="8577">
          <cell r="S8577" t="str">
            <v>OPERAÇÕES RATEIOS</v>
          </cell>
        </row>
        <row r="8578">
          <cell r="S8578" t="str">
            <v>OPERAÇÕES RATEIOS</v>
          </cell>
        </row>
        <row r="8579">
          <cell r="S8579" t="str">
            <v>OPERAÇÕES RATEIOS</v>
          </cell>
        </row>
        <row r="8580">
          <cell r="S8580" t="str">
            <v>OPERAÇÕES RATEIOS</v>
          </cell>
        </row>
        <row r="8581">
          <cell r="S8581" t="str">
            <v>OPERAÇÕES RATEIOS</v>
          </cell>
        </row>
        <row r="8582">
          <cell r="S8582" t="str">
            <v>OPERAÇÕES RATEIOS</v>
          </cell>
        </row>
        <row r="8583">
          <cell r="S8583" t="str">
            <v>OPERAÇÕES RATEIOS</v>
          </cell>
        </row>
        <row r="8584">
          <cell r="S8584" t="str">
            <v>OPERAÇÕES RATEIOS</v>
          </cell>
        </row>
        <row r="8585">
          <cell r="S8585" t="str">
            <v>OPERAÇÕES RATEIOS</v>
          </cell>
        </row>
        <row r="8586">
          <cell r="S8586" t="str">
            <v>OPERAÇÕES RATEIOS</v>
          </cell>
        </row>
        <row r="8587">
          <cell r="S8587" t="str">
            <v>OPERAÇÕES RATEIOS</v>
          </cell>
        </row>
        <row r="8588">
          <cell r="S8588" t="str">
            <v>OPERAÇÕES RATEIOS</v>
          </cell>
        </row>
        <row r="8589">
          <cell r="S8589" t="str">
            <v>OPERAÇÕES RATEIOS</v>
          </cell>
        </row>
        <row r="8590">
          <cell r="S8590" t="str">
            <v>OPERAÇÕES RATEIOS</v>
          </cell>
        </row>
        <row r="8591">
          <cell r="S8591" t="str">
            <v>OPERAÇÕES RATEIOS</v>
          </cell>
        </row>
        <row r="8592">
          <cell r="S8592" t="str">
            <v>OPERAÇÕES RATEIOS</v>
          </cell>
        </row>
        <row r="8593">
          <cell r="S8593" t="str">
            <v>OPERAÇÕES RATEIOS</v>
          </cell>
        </row>
        <row r="8594">
          <cell r="S8594" t="str">
            <v>OPERAÇÕES RATEIOS</v>
          </cell>
        </row>
        <row r="8595">
          <cell r="S8595" t="str">
            <v>OPERAÇÕES RATEIOS</v>
          </cell>
        </row>
        <row r="8596">
          <cell r="S8596" t="str">
            <v>OPERAÇÕES RATEIOS</v>
          </cell>
        </row>
        <row r="8597">
          <cell r="S8597" t="str">
            <v>OPERAÇÕES RATEIOS</v>
          </cell>
        </row>
        <row r="8598">
          <cell r="S8598" t="str">
            <v>OPERAÇÕES RATEIOS</v>
          </cell>
        </row>
        <row r="8599">
          <cell r="S8599" t="str">
            <v>OPERAÇÕES RATEIOS</v>
          </cell>
        </row>
        <row r="8600">
          <cell r="S8600" t="str">
            <v>OPERAÇÕES RATEIOS</v>
          </cell>
        </row>
        <row r="8601">
          <cell r="S8601" t="str">
            <v>OPERAÇÕES RATEIOS</v>
          </cell>
        </row>
        <row r="8602">
          <cell r="S8602" t="str">
            <v>OPERAÇÕES RATEIOS</v>
          </cell>
        </row>
        <row r="8603">
          <cell r="S8603" t="str">
            <v>OPERAÇÕES RATEIOS</v>
          </cell>
        </row>
        <row r="8604">
          <cell r="S8604" t="str">
            <v>OPERAÇÕES RATEIOS</v>
          </cell>
        </row>
        <row r="8605">
          <cell r="S8605" t="str">
            <v>OPERAÇÕES RATEIOS</v>
          </cell>
        </row>
        <row r="8606">
          <cell r="S8606" t="str">
            <v>OPERAÇÕES RATEIOS</v>
          </cell>
        </row>
        <row r="8607">
          <cell r="S8607" t="str">
            <v>OPERAÇÕES RATEIOS</v>
          </cell>
        </row>
        <row r="8608">
          <cell r="S8608" t="str">
            <v>OPERAÇÕES RATEIOS</v>
          </cell>
        </row>
        <row r="8609">
          <cell r="S8609" t="str">
            <v>OPERAÇÕES RATEIOS</v>
          </cell>
        </row>
        <row r="8610">
          <cell r="S8610" t="str">
            <v>OPERAÇÕES RATEIOS</v>
          </cell>
        </row>
        <row r="8611">
          <cell r="S8611" t="str">
            <v>OPERAÇÕES RATEIOS</v>
          </cell>
        </row>
        <row r="8612">
          <cell r="S8612" t="str">
            <v>OPERAÇÕES RATEIOS</v>
          </cell>
        </row>
        <row r="8613">
          <cell r="S8613" t="str">
            <v>OPERAÇÕES RATEIOS</v>
          </cell>
        </row>
        <row r="8614">
          <cell r="S8614" t="str">
            <v>OPERAÇÕES RATEIOS</v>
          </cell>
        </row>
        <row r="8615">
          <cell r="S8615" t="str">
            <v>OPERAÇÕES RATEIOS</v>
          </cell>
        </row>
        <row r="8616">
          <cell r="S8616" t="str">
            <v>OPERAÇÕES RATEIOS</v>
          </cell>
        </row>
        <row r="8617">
          <cell r="S8617" t="str">
            <v>OPERAÇÕES RATEIOS</v>
          </cell>
        </row>
        <row r="8618">
          <cell r="S8618" t="str">
            <v>OPERAÇÕES RATEIOS</v>
          </cell>
        </row>
        <row r="8619">
          <cell r="S8619" t="str">
            <v>OPERAÇÕES RATEIOS</v>
          </cell>
        </row>
        <row r="8620">
          <cell r="S8620" t="str">
            <v>OPERAÇÕES RATEIOS</v>
          </cell>
        </row>
        <row r="8621">
          <cell r="S8621" t="str">
            <v>OPERAÇÕES RATEIOS</v>
          </cell>
        </row>
        <row r="8622">
          <cell r="S8622" t="str">
            <v>OPERAÇÕES RATEIOS</v>
          </cell>
        </row>
        <row r="8623">
          <cell r="S8623" t="str">
            <v>OPERAÇÕES RATEIOS</v>
          </cell>
        </row>
        <row r="8624">
          <cell r="S8624" t="str">
            <v>OPERAÇÕES RATEIOS</v>
          </cell>
        </row>
        <row r="8625">
          <cell r="S8625" t="str">
            <v>OPERAÇÕES RATEIOS</v>
          </cell>
        </row>
        <row r="8626">
          <cell r="S8626" t="str">
            <v>OPERAÇÕES RATEIOS</v>
          </cell>
        </row>
        <row r="8627">
          <cell r="S8627" t="str">
            <v>OPERAÇÕES RATEIOS</v>
          </cell>
        </row>
        <row r="8628">
          <cell r="S8628" t="str">
            <v>OPERAÇÕES RATEIOS</v>
          </cell>
        </row>
        <row r="8629">
          <cell r="S8629" t="str">
            <v>OPERAÇÕES RATEIOS</v>
          </cell>
        </row>
        <row r="8630">
          <cell r="S8630" t="str">
            <v>OPERAÇÕES RATEIOS</v>
          </cell>
        </row>
        <row r="8631">
          <cell r="S8631" t="str">
            <v>OPERAÇÕES RATEIOS</v>
          </cell>
        </row>
        <row r="8632">
          <cell r="S8632" t="str">
            <v>OPERAÇÕES RATEIOS</v>
          </cell>
        </row>
        <row r="8633">
          <cell r="S8633" t="str">
            <v>OPERAÇÕES RATEIOS</v>
          </cell>
        </row>
        <row r="8634">
          <cell r="S8634" t="str">
            <v>OPERAÇÕES RATEIOS</v>
          </cell>
        </row>
        <row r="8635">
          <cell r="S8635" t="str">
            <v>OPERAÇÕES RATEIOS</v>
          </cell>
        </row>
        <row r="8636">
          <cell r="S8636" t="str">
            <v>OPERAÇÕES RATEIOS</v>
          </cell>
        </row>
        <row r="8637">
          <cell r="S8637" t="str">
            <v>OPERAÇÕES RATEIOS</v>
          </cell>
        </row>
        <row r="8638">
          <cell r="S8638" t="str">
            <v>OPERAÇÕES RATEIOS</v>
          </cell>
        </row>
        <row r="8639">
          <cell r="S8639" t="str">
            <v>OPERAÇÕES RATEIOS</v>
          </cell>
        </row>
        <row r="8640">
          <cell r="S8640" t="str">
            <v>OPERAÇÕES RATEIOS</v>
          </cell>
        </row>
        <row r="8641">
          <cell r="S8641" t="str">
            <v>OPERAÇÕES RATEIOS</v>
          </cell>
        </row>
        <row r="8642">
          <cell r="S8642" t="str">
            <v>OPERAÇÕES RATEIOS</v>
          </cell>
        </row>
        <row r="8643">
          <cell r="S8643" t="str">
            <v>OPERAÇÕES RATEIOS</v>
          </cell>
        </row>
        <row r="8644">
          <cell r="S8644" t="str">
            <v>OPERAÇÕES RATEIOS</v>
          </cell>
        </row>
        <row r="8645">
          <cell r="S8645" t="str">
            <v>OPERAÇÕES RATEIOS</v>
          </cell>
        </row>
        <row r="8646">
          <cell r="S8646" t="str">
            <v>OPERAÇÕES RATEIOS</v>
          </cell>
        </row>
        <row r="8647">
          <cell r="S8647" t="str">
            <v>OPERAÇÕES RATEIOS</v>
          </cell>
        </row>
        <row r="8648">
          <cell r="S8648" t="str">
            <v>OPERAÇÕES RATEIOS</v>
          </cell>
        </row>
        <row r="8649">
          <cell r="S8649" t="str">
            <v>OPERAÇÕES RATEIOS</v>
          </cell>
        </row>
        <row r="8650">
          <cell r="S8650" t="str">
            <v>OPERAÇÕES RATEIOS</v>
          </cell>
        </row>
        <row r="8651">
          <cell r="S8651" t="str">
            <v>OPERAÇÕES RATEIOS</v>
          </cell>
        </row>
        <row r="8652">
          <cell r="S8652" t="str">
            <v>OPERAÇÕES RATEIOS</v>
          </cell>
        </row>
        <row r="8653">
          <cell r="S8653" t="str">
            <v>OPERAÇÕES RATEIOS</v>
          </cell>
        </row>
        <row r="8654">
          <cell r="S8654" t="str">
            <v>OPERAÇÕES RATEIOS</v>
          </cell>
        </row>
        <row r="8655">
          <cell r="S8655" t="str">
            <v>OPERAÇÕES RATEIOS</v>
          </cell>
        </row>
        <row r="8656">
          <cell r="S8656" t="str">
            <v>OPERAÇÕES RATEIOS</v>
          </cell>
        </row>
        <row r="8657">
          <cell r="S8657" t="str">
            <v>OPERAÇÕES RATEIOS</v>
          </cell>
        </row>
        <row r="8658">
          <cell r="S8658" t="str">
            <v>OPERAÇÕES RATEIOS</v>
          </cell>
        </row>
        <row r="8659">
          <cell r="S8659" t="str">
            <v>OPERAÇÕES RATEIOS</v>
          </cell>
        </row>
        <row r="8660">
          <cell r="S8660" t="str">
            <v>OPERAÇÕES RATEIOS</v>
          </cell>
        </row>
        <row r="8661">
          <cell r="S8661" t="str">
            <v>OPERAÇÕES RATEIOS</v>
          </cell>
        </row>
        <row r="8662">
          <cell r="S8662" t="str">
            <v>OPERAÇÕES RATEIOS</v>
          </cell>
        </row>
        <row r="8663">
          <cell r="S8663" t="str">
            <v>OPERAÇÕES RATEIOS</v>
          </cell>
        </row>
        <row r="8664">
          <cell r="S8664" t="str">
            <v>OPERAÇÕES RATEIOS</v>
          </cell>
        </row>
        <row r="8665">
          <cell r="S8665" t="str">
            <v>OPERAÇÕES RATEIOS</v>
          </cell>
        </row>
        <row r="8666">
          <cell r="S8666" t="str">
            <v>OPERAÇÕES RATEIOS</v>
          </cell>
        </row>
        <row r="8667">
          <cell r="S8667" t="str">
            <v>OPERAÇÕES RATEIOS</v>
          </cell>
        </row>
        <row r="8668">
          <cell r="S8668" t="str">
            <v>OPERAÇÕES RATEIOS</v>
          </cell>
        </row>
        <row r="8669">
          <cell r="S8669" t="str">
            <v>OPERAÇÕES RATEIOS</v>
          </cell>
        </row>
        <row r="8670">
          <cell r="S8670" t="str">
            <v>OPERAÇÕES RATEIOS</v>
          </cell>
        </row>
        <row r="8671">
          <cell r="S8671" t="str">
            <v>OPERAÇÕES RATEIOS</v>
          </cell>
        </row>
        <row r="8672">
          <cell r="S8672" t="str">
            <v>OPERAÇÕES RATEIOS</v>
          </cell>
        </row>
        <row r="8673">
          <cell r="S8673" t="str">
            <v>OPERAÇÕES RATEIOS</v>
          </cell>
        </row>
        <row r="8674">
          <cell r="S8674" t="str">
            <v>OPERAÇÕES RATEIOS</v>
          </cell>
        </row>
        <row r="8675">
          <cell r="S8675" t="str">
            <v>OPERAÇÕES RATEIOS</v>
          </cell>
        </row>
        <row r="8676">
          <cell r="S8676" t="str">
            <v>OPERAÇÕES RATEIOS</v>
          </cell>
        </row>
        <row r="8677">
          <cell r="S8677" t="str">
            <v>OPERAÇÕES RATEIOS</v>
          </cell>
        </row>
        <row r="8678">
          <cell r="S8678" t="str">
            <v>OPERAÇÕES RATEIOS</v>
          </cell>
        </row>
        <row r="8679">
          <cell r="S8679" t="str">
            <v>OPERAÇÕES RATEIOS</v>
          </cell>
        </row>
        <row r="8680">
          <cell r="S8680" t="str">
            <v>OPERAÇÕES RATEIOS</v>
          </cell>
        </row>
        <row r="8681">
          <cell r="S8681" t="str">
            <v>OPERAÇÕES RATEIOS</v>
          </cell>
        </row>
        <row r="8682">
          <cell r="S8682" t="str">
            <v>OPERAÇÕES RATEIOS</v>
          </cell>
        </row>
        <row r="8683">
          <cell r="S8683" t="str">
            <v>OPERAÇÕES RATEIOS</v>
          </cell>
        </row>
        <row r="8684">
          <cell r="S8684" t="str">
            <v>OPERAÇÕES RATEIOS</v>
          </cell>
        </row>
        <row r="8685">
          <cell r="S8685" t="str">
            <v>OPERAÇÕES RATEIOS</v>
          </cell>
        </row>
        <row r="8686">
          <cell r="S8686" t="str">
            <v>OPERAÇÕES RATEIOS</v>
          </cell>
        </row>
        <row r="8687">
          <cell r="S8687" t="str">
            <v>OPERAÇÕES RATEIOS</v>
          </cell>
        </row>
        <row r="8688">
          <cell r="S8688" t="str">
            <v>OPERAÇÕES RATEIOS</v>
          </cell>
        </row>
        <row r="8689">
          <cell r="S8689" t="str">
            <v>OPERAÇÕES RATEIOS</v>
          </cell>
        </row>
        <row r="8690">
          <cell r="S8690" t="str">
            <v>OPERAÇÕES RATEIOS</v>
          </cell>
        </row>
        <row r="8691">
          <cell r="S8691" t="str">
            <v>OPERAÇÕES RATEIOS</v>
          </cell>
        </row>
        <row r="8692">
          <cell r="S8692" t="str">
            <v>OPERAÇÕES RATEIOS</v>
          </cell>
        </row>
        <row r="8693">
          <cell r="S8693" t="str">
            <v>OPERAÇÕES RATEIOS</v>
          </cell>
        </row>
        <row r="8694">
          <cell r="S8694" t="str">
            <v>OPERAÇÕES RATEIOS</v>
          </cell>
        </row>
        <row r="8695">
          <cell r="S8695" t="str">
            <v>OPERAÇÕES RATEIOS</v>
          </cell>
        </row>
        <row r="8696">
          <cell r="S8696" t="str">
            <v>OPERAÇÕES RATEIOS</v>
          </cell>
        </row>
        <row r="8697">
          <cell r="S8697" t="str">
            <v>OPERAÇÕES RATEIOS</v>
          </cell>
        </row>
        <row r="8698">
          <cell r="S8698" t="str">
            <v>OPERAÇÕES RATEIOS</v>
          </cell>
        </row>
        <row r="8699">
          <cell r="S8699" t="str">
            <v>OPERAÇÕES RATEIOS</v>
          </cell>
        </row>
        <row r="8700">
          <cell r="S8700" t="str">
            <v>OPERAÇÕES RATEIOS</v>
          </cell>
        </row>
        <row r="8701">
          <cell r="S8701" t="str">
            <v>OPERAÇÕES RATEIOS</v>
          </cell>
        </row>
        <row r="8702">
          <cell r="S8702" t="str">
            <v>OPERAÇÕES RATEIOS</v>
          </cell>
        </row>
        <row r="8703">
          <cell r="S8703" t="str">
            <v>OPERAÇÕES RATEIOS</v>
          </cell>
        </row>
        <row r="8704">
          <cell r="S8704" t="str">
            <v>OPERAÇÕES RATEIOS</v>
          </cell>
        </row>
        <row r="8705">
          <cell r="S8705" t="str">
            <v>OPERAÇÕES RATEIOS</v>
          </cell>
        </row>
        <row r="8706">
          <cell r="S8706" t="str">
            <v>OPERAÇÕES RATEIOS</v>
          </cell>
        </row>
        <row r="8707">
          <cell r="S8707" t="str">
            <v>OPERAÇÕES RATEIOS</v>
          </cell>
        </row>
        <row r="8708">
          <cell r="S8708" t="str">
            <v>OPERAÇÕES RATEIOS</v>
          </cell>
        </row>
        <row r="8709">
          <cell r="S8709" t="str">
            <v>OPERAÇÕES RATEIOS</v>
          </cell>
        </row>
        <row r="8710">
          <cell r="S8710" t="str">
            <v>OPERAÇÕES RATEIOS</v>
          </cell>
        </row>
        <row r="8711">
          <cell r="S8711" t="str">
            <v>OPERAÇÕES RATEIOS</v>
          </cell>
        </row>
        <row r="8712">
          <cell r="S8712" t="str">
            <v>OPERAÇÕES RATEIOS</v>
          </cell>
        </row>
        <row r="8713">
          <cell r="S8713" t="str">
            <v>OPERAÇÕES RATEIOS</v>
          </cell>
        </row>
        <row r="8714">
          <cell r="S8714" t="str">
            <v>OPERAÇÕES RATEIOS</v>
          </cell>
        </row>
        <row r="8715">
          <cell r="S8715" t="str">
            <v>OPERAÇÕES RATEIOS</v>
          </cell>
        </row>
        <row r="8716">
          <cell r="S8716" t="str">
            <v>OPERAÇÕES RATEIOS</v>
          </cell>
        </row>
        <row r="8717">
          <cell r="S8717" t="str">
            <v>OPERAÇÕES RATEIOS</v>
          </cell>
        </row>
        <row r="8718">
          <cell r="S8718" t="str">
            <v>OPERAÇÕES RATEIOS</v>
          </cell>
        </row>
        <row r="8719">
          <cell r="S8719" t="str">
            <v>OPERAÇÕES RATEIOS</v>
          </cell>
        </row>
        <row r="8720">
          <cell r="S8720" t="str">
            <v>OPERAÇÕES RATEIOS</v>
          </cell>
        </row>
        <row r="8721">
          <cell r="S8721" t="str">
            <v>OPERAÇÕES RATEIOS</v>
          </cell>
        </row>
        <row r="8722">
          <cell r="S8722" t="str">
            <v>OPERAÇÕES RATEIOS</v>
          </cell>
        </row>
        <row r="8723">
          <cell r="S8723" t="str">
            <v>OPERAÇÕES RATEIOS</v>
          </cell>
        </row>
        <row r="8724">
          <cell r="S8724" t="str">
            <v>OPERAÇÕES RATEIOS</v>
          </cell>
        </row>
        <row r="8725">
          <cell r="S8725" t="str">
            <v>OPERAÇÕES RATEIOS</v>
          </cell>
        </row>
        <row r="8726">
          <cell r="S8726" t="str">
            <v>OPERAÇÕES RATEIOS</v>
          </cell>
        </row>
        <row r="8727">
          <cell r="S8727" t="str">
            <v>OPERAÇÕES RATEIOS</v>
          </cell>
        </row>
        <row r="8728">
          <cell r="S8728" t="str">
            <v>OPERAÇÕES RATEIOS</v>
          </cell>
        </row>
        <row r="8729">
          <cell r="S8729" t="str">
            <v>OPERAÇÕES RATEIOS</v>
          </cell>
        </row>
        <row r="8730">
          <cell r="S8730" t="str">
            <v>OPERAÇÕES RATEIOS</v>
          </cell>
        </row>
        <row r="8731">
          <cell r="S8731" t="str">
            <v>OPERAÇÕES RATEIOS</v>
          </cell>
        </row>
        <row r="8732">
          <cell r="S8732" t="str">
            <v>OPERAÇÕES RATEIOS</v>
          </cell>
        </row>
        <row r="8733">
          <cell r="S8733" t="str">
            <v>OPERAÇÕES RATEIOS</v>
          </cell>
        </row>
        <row r="8734">
          <cell r="S8734" t="str">
            <v>OPERAÇÕES RATEIOS</v>
          </cell>
        </row>
        <row r="8735">
          <cell r="S8735" t="str">
            <v>OPERAÇÕES RATEIOS</v>
          </cell>
        </row>
        <row r="8736">
          <cell r="S8736" t="str">
            <v>OPERAÇÕES RATEIOS</v>
          </cell>
        </row>
        <row r="8737">
          <cell r="S8737" t="str">
            <v>OPERAÇÕES RATEIOS</v>
          </cell>
        </row>
        <row r="8738">
          <cell r="S8738" t="str">
            <v>OPERAÇÕES RATEIOS</v>
          </cell>
        </row>
        <row r="8739">
          <cell r="S8739" t="str">
            <v>OPERAÇÕES RATEIOS</v>
          </cell>
        </row>
        <row r="8740">
          <cell r="S8740" t="str">
            <v>OPERAÇÕES RATEIOS</v>
          </cell>
        </row>
        <row r="8741">
          <cell r="S8741" t="str">
            <v>OPERAÇÕES RATEIOS</v>
          </cell>
        </row>
        <row r="8742">
          <cell r="S8742" t="str">
            <v>OPERAÇÕES RATEIOS</v>
          </cell>
        </row>
        <row r="8743">
          <cell r="S8743" t="str">
            <v>OPERAÇÕES RATEIOS</v>
          </cell>
        </row>
        <row r="8744">
          <cell r="S8744" t="str">
            <v>OPERAÇÕES RATEIOS</v>
          </cell>
        </row>
        <row r="8745">
          <cell r="S8745" t="str">
            <v>OPERAÇÕES RATEIOS</v>
          </cell>
        </row>
        <row r="8746">
          <cell r="S8746" t="str">
            <v>OPERAÇÕES RATEIOS</v>
          </cell>
        </row>
        <row r="8747">
          <cell r="S8747" t="str">
            <v>OPERAÇÕES RATEIOS</v>
          </cell>
        </row>
        <row r="8748">
          <cell r="S8748" t="str">
            <v>OPERAÇÕES RATEIOS</v>
          </cell>
        </row>
        <row r="8749">
          <cell r="S8749" t="str">
            <v>OPERAÇÕES RATEIOS</v>
          </cell>
        </row>
        <row r="8750">
          <cell r="S8750" t="str">
            <v>OPERAÇÕES RATEIOS</v>
          </cell>
        </row>
        <row r="8751">
          <cell r="S8751" t="str">
            <v>OPERAÇÕES RATEIOS</v>
          </cell>
        </row>
        <row r="8752">
          <cell r="S8752" t="str">
            <v>OPERAÇÕES RATEIOS</v>
          </cell>
        </row>
        <row r="8753">
          <cell r="S8753" t="str">
            <v>OPERAÇÕES RATEIOS</v>
          </cell>
        </row>
        <row r="8754">
          <cell r="S8754" t="str">
            <v>OPERAÇÕES RATEIOS</v>
          </cell>
        </row>
        <row r="8755">
          <cell r="S8755" t="str">
            <v>OPERAÇÕES RATEIOS</v>
          </cell>
        </row>
        <row r="8756">
          <cell r="S8756" t="str">
            <v>OPERAÇÕES RATEIOS</v>
          </cell>
        </row>
        <row r="8757">
          <cell r="S8757" t="str">
            <v>OPERAÇÕES RATEIOS</v>
          </cell>
        </row>
        <row r="8758">
          <cell r="S8758" t="str">
            <v>OPERAÇÕES RATEIOS</v>
          </cell>
        </row>
        <row r="8759">
          <cell r="S8759" t="str">
            <v>OPERAÇÕES RATEIOS</v>
          </cell>
        </row>
        <row r="8760">
          <cell r="S8760" t="str">
            <v>OPERAÇÕES RATEIOS</v>
          </cell>
        </row>
        <row r="8761">
          <cell r="S8761" t="str">
            <v>OPERAÇÕES RATEIOS</v>
          </cell>
        </row>
        <row r="8762">
          <cell r="S8762" t="str">
            <v>OPERAÇÕES RATEIOS</v>
          </cell>
        </row>
        <row r="8763">
          <cell r="S8763" t="str">
            <v>OPERAÇÕES RATEIOS</v>
          </cell>
        </row>
        <row r="8764">
          <cell r="S8764" t="str">
            <v>OPERAÇÕES RATEIOS</v>
          </cell>
        </row>
        <row r="8765">
          <cell r="S8765" t="str">
            <v>OPERAÇÕES RATEIOS</v>
          </cell>
        </row>
        <row r="8766">
          <cell r="S8766" t="str">
            <v>OPERAÇÕES RATEIOS</v>
          </cell>
        </row>
        <row r="8767">
          <cell r="S8767" t="str">
            <v>OPERAÇÕES RATEIOS</v>
          </cell>
        </row>
        <row r="8768">
          <cell r="S8768" t="str">
            <v>OPERAÇÕES RATEIOS</v>
          </cell>
        </row>
        <row r="8769">
          <cell r="S8769" t="str">
            <v>OPERAÇÕES RATEIOS</v>
          </cell>
        </row>
        <row r="8770">
          <cell r="S8770" t="str">
            <v>OPERAÇÕES RATEIOS</v>
          </cell>
        </row>
        <row r="8771">
          <cell r="S8771" t="str">
            <v>OPERAÇÕES RATEIOS</v>
          </cell>
        </row>
        <row r="8772">
          <cell r="S8772" t="str">
            <v>OPERAÇÕES RATEIOS</v>
          </cell>
        </row>
        <row r="8773">
          <cell r="S8773" t="str">
            <v>OPERAÇÕES RATEIOS</v>
          </cell>
        </row>
        <row r="8774">
          <cell r="S8774" t="str">
            <v>OPERAÇÕES RATEIOS</v>
          </cell>
        </row>
        <row r="8775">
          <cell r="S8775" t="str">
            <v>OPERAÇÕES RATEIOS</v>
          </cell>
        </row>
        <row r="8776">
          <cell r="S8776" t="str">
            <v>OPERAÇÕES RATEIOS</v>
          </cell>
        </row>
        <row r="8777">
          <cell r="S8777" t="str">
            <v>OPERAÇÕES RATEIOS</v>
          </cell>
        </row>
        <row r="8778">
          <cell r="S8778" t="str">
            <v>OPERAÇÕES RATEIOS</v>
          </cell>
        </row>
        <row r="8779">
          <cell r="S8779" t="str">
            <v>OPERAÇÕES RATEIOS</v>
          </cell>
        </row>
        <row r="8780">
          <cell r="S8780" t="str">
            <v>OPERAÇÕES RATEIOS</v>
          </cell>
        </row>
        <row r="8781">
          <cell r="S8781" t="str">
            <v>OPERAÇÕES RATEIOS</v>
          </cell>
        </row>
        <row r="8782">
          <cell r="S8782" t="str">
            <v>OPERAÇÕES RATEIOS</v>
          </cell>
        </row>
        <row r="8783">
          <cell r="S8783" t="str">
            <v>OPERAÇÕES RATEIOS</v>
          </cell>
        </row>
        <row r="8784">
          <cell r="S8784" t="str">
            <v>OPERAÇÕES RATEIOS</v>
          </cell>
        </row>
        <row r="8785">
          <cell r="S8785" t="str">
            <v>OPERAÇÕES RATEIOS</v>
          </cell>
        </row>
        <row r="8786">
          <cell r="S8786" t="str">
            <v>OPERAÇÕES RATEIOS</v>
          </cell>
        </row>
        <row r="8787">
          <cell r="S8787" t="str">
            <v>OPERAÇÕES RATEIOS</v>
          </cell>
        </row>
        <row r="8788">
          <cell r="S8788" t="str">
            <v>OPERAÇÕES RATEIOS</v>
          </cell>
        </row>
        <row r="8789">
          <cell r="S8789" t="str">
            <v>OPERAÇÕES RATEIOS</v>
          </cell>
        </row>
        <row r="8790">
          <cell r="S8790" t="str">
            <v>OPERAÇÕES RATEIOS</v>
          </cell>
        </row>
        <row r="8791">
          <cell r="S8791" t="str">
            <v>OPERAÇÕES RATEIOS</v>
          </cell>
        </row>
        <row r="8792">
          <cell r="S8792" t="str">
            <v>OPERAÇÕES RATEIOS</v>
          </cell>
        </row>
        <row r="8793">
          <cell r="S8793" t="str">
            <v>OPERAÇÕES RATEIOS</v>
          </cell>
        </row>
        <row r="8794">
          <cell r="S8794" t="str">
            <v>OPERAÇÕES RATEIOS</v>
          </cell>
        </row>
        <row r="8795">
          <cell r="S8795" t="str">
            <v>OPERAÇÕES RATEIOS</v>
          </cell>
        </row>
        <row r="8796">
          <cell r="S8796" t="str">
            <v>OPERAÇÕES RATEIOS</v>
          </cell>
        </row>
        <row r="8797">
          <cell r="S8797" t="str">
            <v>OPERAÇÕES RATEIOS</v>
          </cell>
        </row>
        <row r="8798">
          <cell r="S8798" t="str">
            <v>OPERAÇÕES RATEIOS</v>
          </cell>
        </row>
        <row r="8799">
          <cell r="S8799" t="str">
            <v>OPERAÇÕES RATEIOS</v>
          </cell>
        </row>
        <row r="8800">
          <cell r="S8800" t="str">
            <v>OPERAÇÕES RATEIOS</v>
          </cell>
        </row>
        <row r="8801">
          <cell r="S8801" t="str">
            <v>OPERAÇÕES RATEIOS</v>
          </cell>
        </row>
        <row r="8802">
          <cell r="S8802" t="str">
            <v>OPERAÇÕES RATEIOS</v>
          </cell>
        </row>
        <row r="8803">
          <cell r="S8803" t="str">
            <v>OPERAÇÕES RATEIOS</v>
          </cell>
        </row>
        <row r="8804">
          <cell r="S8804" t="str">
            <v>OPERAÇÕES RATEIOS</v>
          </cell>
        </row>
        <row r="8805">
          <cell r="S8805" t="str">
            <v>OPERAÇÕES RATEIOS</v>
          </cell>
        </row>
        <row r="8806">
          <cell r="S8806" t="str">
            <v>OPERAÇÕES RATEIOS</v>
          </cell>
        </row>
        <row r="8807">
          <cell r="S8807" t="str">
            <v>OPERAÇÕES RATEIOS</v>
          </cell>
        </row>
        <row r="8808">
          <cell r="S8808" t="str">
            <v>OPERAÇÕES RATEIOS</v>
          </cell>
        </row>
        <row r="8809">
          <cell r="S8809" t="str">
            <v>OPERAÇÕES RATEIOS</v>
          </cell>
        </row>
        <row r="8810">
          <cell r="S8810" t="str">
            <v>OPERAÇÕES RATEIOS</v>
          </cell>
        </row>
        <row r="8811">
          <cell r="S8811" t="str">
            <v>OPERAÇÕES RATEIOS</v>
          </cell>
        </row>
        <row r="8812">
          <cell r="S8812" t="str">
            <v>OPERAÇÕES RATEIOS</v>
          </cell>
        </row>
        <row r="8813">
          <cell r="S8813" t="str">
            <v>OPERAÇÕES RATEIOS</v>
          </cell>
        </row>
        <row r="8814">
          <cell r="S8814" t="str">
            <v>OPERAÇÕES RATEIOS</v>
          </cell>
        </row>
        <row r="8815">
          <cell r="S8815" t="str">
            <v>OPERAÇÕES RATEIOS</v>
          </cell>
        </row>
        <row r="8816">
          <cell r="S8816" t="str">
            <v>OPERAÇÕES RATEIOS</v>
          </cell>
        </row>
        <row r="8817">
          <cell r="S8817" t="str">
            <v>OPERAÇÕES RATEIOS</v>
          </cell>
        </row>
        <row r="8818">
          <cell r="S8818" t="str">
            <v>OPERAÇÕES RATEIOS</v>
          </cell>
        </row>
        <row r="8819">
          <cell r="S8819" t="str">
            <v>OPERAÇÕES RATEIOS</v>
          </cell>
        </row>
        <row r="8820">
          <cell r="S8820" t="str">
            <v>OPERAÇÕES RATEIOS</v>
          </cell>
        </row>
        <row r="8821">
          <cell r="S8821" t="str">
            <v>OPERAÇÕES RATEIOS</v>
          </cell>
        </row>
        <row r="8822">
          <cell r="S8822" t="str">
            <v>OPERAÇÕES RATEIOS</v>
          </cell>
        </row>
        <row r="8823">
          <cell r="S8823" t="str">
            <v>OPERAÇÕES RATEIOS</v>
          </cell>
        </row>
        <row r="8824">
          <cell r="S8824" t="str">
            <v>OPERAÇÕES RATEIOS</v>
          </cell>
        </row>
        <row r="8825">
          <cell r="S8825" t="str">
            <v>OPERAÇÕES RATEIOS</v>
          </cell>
        </row>
        <row r="8826">
          <cell r="S8826" t="str">
            <v>OPERAÇÕES RATEIOS</v>
          </cell>
        </row>
        <row r="8827">
          <cell r="S8827" t="str">
            <v>OPERAÇÕES RATEIOS</v>
          </cell>
        </row>
        <row r="8828">
          <cell r="S8828" t="str">
            <v>OPERAÇÕES RATEIOS</v>
          </cell>
        </row>
        <row r="8829">
          <cell r="S8829" t="str">
            <v>OPERAÇÕES RATEIOS</v>
          </cell>
        </row>
        <row r="8830">
          <cell r="S8830" t="str">
            <v>OPERAÇÕES RATEIOS</v>
          </cell>
        </row>
        <row r="8831">
          <cell r="S8831" t="str">
            <v>OPERAÇÕES RATEIOS</v>
          </cell>
        </row>
        <row r="8832">
          <cell r="S8832" t="str">
            <v>OPERAÇÕES RATEIOS</v>
          </cell>
        </row>
        <row r="8833">
          <cell r="S8833" t="str">
            <v>OPERAÇÕES RATEIOS</v>
          </cell>
        </row>
        <row r="8834">
          <cell r="S8834" t="str">
            <v>OPERAÇÕES RATEIOS</v>
          </cell>
        </row>
        <row r="8835">
          <cell r="S8835" t="str">
            <v>OPERAÇÕES RATEIOS</v>
          </cell>
        </row>
        <row r="8836">
          <cell r="S8836" t="str">
            <v>OPERAÇÕES RATEIOS</v>
          </cell>
        </row>
        <row r="8837">
          <cell r="S8837" t="str">
            <v>OPERAÇÕES RATEIOS</v>
          </cell>
        </row>
        <row r="8838">
          <cell r="S8838" t="str">
            <v>OPERAÇÕES RATEIOS</v>
          </cell>
        </row>
        <row r="8839">
          <cell r="S8839" t="str">
            <v>OPERAÇÕES RATEIOS</v>
          </cell>
        </row>
        <row r="8840">
          <cell r="S8840" t="str">
            <v>OPERAÇÕES RATEIOS</v>
          </cell>
        </row>
        <row r="8841">
          <cell r="S8841" t="str">
            <v>OPERAÇÕES RATEIOS</v>
          </cell>
        </row>
        <row r="8842">
          <cell r="S8842" t="str">
            <v>OPERAÇÕES RATEIOS</v>
          </cell>
        </row>
        <row r="8843">
          <cell r="S8843" t="str">
            <v>OPERAÇÕES RATEIOS</v>
          </cell>
        </row>
        <row r="8844">
          <cell r="S8844" t="str">
            <v>OPERAÇÕES RATEIOS</v>
          </cell>
        </row>
        <row r="8845">
          <cell r="S8845" t="str">
            <v>OPERAÇÕES RATEIOS</v>
          </cell>
        </row>
        <row r="8846">
          <cell r="S8846" t="str">
            <v>OPERAÇÕES RATEIOS</v>
          </cell>
        </row>
        <row r="8847">
          <cell r="S8847" t="str">
            <v>OPERAÇÕES RATEIOS</v>
          </cell>
        </row>
        <row r="8848">
          <cell r="S8848" t="str">
            <v>OPERAÇÕES RATEIOS</v>
          </cell>
        </row>
        <row r="8849">
          <cell r="S8849" t="str">
            <v>OPERAÇÕES RATEIOS</v>
          </cell>
        </row>
        <row r="8850">
          <cell r="S8850" t="str">
            <v>OPERAÇÕES RATEIOS</v>
          </cell>
        </row>
        <row r="8851">
          <cell r="S8851" t="str">
            <v>OPERAÇÕES RATEIOS</v>
          </cell>
        </row>
        <row r="8852">
          <cell r="S8852" t="str">
            <v>OPERAÇÕES RATEIOS</v>
          </cell>
        </row>
        <row r="8853">
          <cell r="S8853" t="str">
            <v>OPERAÇÕES RATEIOS</v>
          </cell>
        </row>
        <row r="8854">
          <cell r="S8854" t="str">
            <v>OPERAÇÕES RATEIOS</v>
          </cell>
        </row>
        <row r="8855">
          <cell r="S8855" t="str">
            <v>OPERAÇÕES RATEIOS</v>
          </cell>
        </row>
        <row r="8856">
          <cell r="S8856" t="str">
            <v>OPERAÇÕES RATEIOS</v>
          </cell>
        </row>
        <row r="8857">
          <cell r="S8857" t="str">
            <v>OPERAÇÕES RATEIOS</v>
          </cell>
        </row>
        <row r="8858">
          <cell r="S8858" t="str">
            <v>OPERAÇÕES RATEIOS</v>
          </cell>
        </row>
        <row r="8859">
          <cell r="S8859" t="str">
            <v>OPERAÇÕES RATEIOS</v>
          </cell>
        </row>
        <row r="8860">
          <cell r="S8860" t="str">
            <v>OPERAÇÕES RATEIOS</v>
          </cell>
        </row>
        <row r="8861">
          <cell r="S8861" t="str">
            <v>OPERAÇÕES RATEIOS</v>
          </cell>
        </row>
        <row r="8862">
          <cell r="S8862" t="str">
            <v>OPERAÇÕES RATEIOS</v>
          </cell>
        </row>
        <row r="8863">
          <cell r="S8863" t="str">
            <v>OPERAÇÕES RATEIOS</v>
          </cell>
        </row>
        <row r="8864">
          <cell r="S8864" t="str">
            <v>OPERAÇÕES RATEIOS</v>
          </cell>
        </row>
        <row r="8865">
          <cell r="S8865" t="str">
            <v>OPERAÇÕES RATEIOS</v>
          </cell>
        </row>
        <row r="8866">
          <cell r="S8866" t="str">
            <v>OPERAÇÕES RATEIOS</v>
          </cell>
        </row>
        <row r="8867">
          <cell r="S8867" t="str">
            <v>OPERAÇÕES RATEIOS</v>
          </cell>
        </row>
        <row r="8868">
          <cell r="S8868" t="str">
            <v>OPERAÇÕES RATEIOS</v>
          </cell>
        </row>
        <row r="8869">
          <cell r="S8869" t="str">
            <v>OPERAÇÕES RATEIOS</v>
          </cell>
        </row>
        <row r="8870">
          <cell r="S8870" t="str">
            <v>OPERAÇÕES RATEIOS</v>
          </cell>
        </row>
        <row r="8871">
          <cell r="S8871" t="str">
            <v>OPERAÇÕES RATEIOS</v>
          </cell>
        </row>
        <row r="8872">
          <cell r="S8872" t="str">
            <v>OPERAÇÕES RATEIOS</v>
          </cell>
        </row>
        <row r="8873">
          <cell r="S8873" t="str">
            <v>OPERAÇÕES RATEIOS</v>
          </cell>
        </row>
        <row r="8874">
          <cell r="S8874" t="str">
            <v>OPERAÇÕES RATEIOS</v>
          </cell>
        </row>
        <row r="8875">
          <cell r="S8875" t="str">
            <v>OPERAÇÕES RATEIOS</v>
          </cell>
        </row>
        <row r="8876">
          <cell r="S8876" t="str">
            <v>OPERAÇÕES RATEIOS</v>
          </cell>
        </row>
        <row r="8877">
          <cell r="S8877" t="str">
            <v>OPERAÇÕES RATEIOS</v>
          </cell>
        </row>
        <row r="8878">
          <cell r="S8878" t="str">
            <v>OPERAÇÕES RATEIOS</v>
          </cell>
        </row>
        <row r="8879">
          <cell r="S8879" t="str">
            <v>OPERAÇÕES RATEIOS</v>
          </cell>
        </row>
        <row r="8880">
          <cell r="S8880" t="str">
            <v>OPERAÇÕES RATEIOS</v>
          </cell>
        </row>
        <row r="8881">
          <cell r="S8881" t="str">
            <v>OPERAÇÕES RATEIOS</v>
          </cell>
        </row>
        <row r="8882">
          <cell r="S8882" t="str">
            <v>OPERAÇÕES RATEIOS</v>
          </cell>
        </row>
        <row r="8883">
          <cell r="S8883" t="str">
            <v>OPERAÇÕES RATEIOS</v>
          </cell>
        </row>
        <row r="8884">
          <cell r="S8884" t="str">
            <v>OPERAÇÕES RATEIOS</v>
          </cell>
        </row>
        <row r="8885">
          <cell r="S8885" t="str">
            <v>OPERAÇÕES RATEIOS</v>
          </cell>
        </row>
        <row r="8886">
          <cell r="S8886" t="str">
            <v>OPERAÇÕES RATEIOS</v>
          </cell>
        </row>
        <row r="8887">
          <cell r="S8887" t="str">
            <v>OPERAÇÕES RATEIOS</v>
          </cell>
        </row>
        <row r="8888">
          <cell r="S8888" t="str">
            <v>OPERAÇÕES RATEIOS</v>
          </cell>
        </row>
        <row r="8889">
          <cell r="S8889" t="str">
            <v>OPERAÇÕES RATEIOS</v>
          </cell>
        </row>
        <row r="8890">
          <cell r="S8890" t="str">
            <v>OPERAÇÕES RATEIOS</v>
          </cell>
        </row>
        <row r="8891">
          <cell r="S8891" t="str">
            <v>OPERAÇÕES RATEIOS</v>
          </cell>
        </row>
        <row r="8892">
          <cell r="S8892" t="str">
            <v>OPERAÇÕES RATEIOS</v>
          </cell>
        </row>
        <row r="8893">
          <cell r="S8893" t="str">
            <v>OPERAÇÕES RATEIOS</v>
          </cell>
        </row>
        <row r="8894">
          <cell r="S8894" t="str">
            <v>OPERAÇÕES RATEIOS</v>
          </cell>
        </row>
        <row r="8895">
          <cell r="S8895" t="str">
            <v>OPERAÇÕES RATEIOS</v>
          </cell>
        </row>
        <row r="8896">
          <cell r="S8896" t="str">
            <v>OPERAÇÕES RATEIOS</v>
          </cell>
        </row>
        <row r="8897">
          <cell r="S8897" t="str">
            <v>OPERAÇÕES RATEIOS</v>
          </cell>
        </row>
        <row r="8898">
          <cell r="S8898" t="str">
            <v>OPERAÇÕES RATEIOS</v>
          </cell>
        </row>
        <row r="8899">
          <cell r="S8899" t="str">
            <v>OPERAÇÕES RATEIOS</v>
          </cell>
        </row>
        <row r="8900">
          <cell r="S8900" t="str">
            <v>OPERAÇÕES RATEIOS</v>
          </cell>
        </row>
        <row r="8901">
          <cell r="S8901" t="str">
            <v>OPERAÇÕES RATEIOS</v>
          </cell>
        </row>
        <row r="8902">
          <cell r="S8902" t="str">
            <v>OPERAÇÕES RATEIOS</v>
          </cell>
        </row>
        <row r="8903">
          <cell r="S8903" t="str">
            <v>OPERAÇÕES RATEIOS</v>
          </cell>
        </row>
        <row r="8904">
          <cell r="S8904" t="str">
            <v>OPERAÇÕES RATEIOS</v>
          </cell>
        </row>
        <row r="8905">
          <cell r="S8905" t="str">
            <v>OPERAÇÕES RATEIOS</v>
          </cell>
        </row>
        <row r="8906">
          <cell r="S8906" t="str">
            <v>OPERAÇÕES RATEIOS</v>
          </cell>
        </row>
        <row r="8907">
          <cell r="S8907" t="str">
            <v>OPERAÇÕES RATEIOS</v>
          </cell>
        </row>
        <row r="8908">
          <cell r="S8908" t="str">
            <v>OPERAÇÕES RATEIOS</v>
          </cell>
        </row>
        <row r="8909">
          <cell r="S8909" t="str">
            <v>OPERAÇÕES RATEIOS</v>
          </cell>
        </row>
        <row r="8910">
          <cell r="S8910" t="str">
            <v>OPERAÇÕES RATEIOS</v>
          </cell>
        </row>
        <row r="8911">
          <cell r="S8911" t="str">
            <v>OPERAÇÕES RATEIOS</v>
          </cell>
        </row>
        <row r="8912">
          <cell r="S8912" t="str">
            <v>OPERAÇÕES RATEIOS</v>
          </cell>
        </row>
        <row r="8913">
          <cell r="S8913" t="str">
            <v>OPERAÇÕES RATEIOS</v>
          </cell>
        </row>
        <row r="8914">
          <cell r="S8914" t="str">
            <v>OPERAÇÕES RATEIOS</v>
          </cell>
        </row>
        <row r="8915">
          <cell r="S8915" t="str">
            <v>OPERAÇÕES RATEIOS</v>
          </cell>
        </row>
        <row r="8916">
          <cell r="S8916" t="str">
            <v>OPERAÇÕES RATEIOS</v>
          </cell>
        </row>
        <row r="8917">
          <cell r="S8917" t="str">
            <v>OPERAÇÕES RATEIOS</v>
          </cell>
        </row>
        <row r="8918">
          <cell r="S8918" t="str">
            <v>OPERAÇÕES RATEIOS</v>
          </cell>
        </row>
        <row r="8919">
          <cell r="S8919" t="str">
            <v>OPERAÇÕES RATEIOS</v>
          </cell>
        </row>
        <row r="8920">
          <cell r="S8920" t="str">
            <v>OPERAÇÕES RATEIOS</v>
          </cell>
        </row>
        <row r="8921">
          <cell r="S8921" t="str">
            <v>OPERAÇÕES RATEIOS</v>
          </cell>
        </row>
        <row r="8922">
          <cell r="S8922" t="str">
            <v>OPERAÇÕES RATEIOS</v>
          </cell>
        </row>
        <row r="8923">
          <cell r="S8923" t="str">
            <v>PRESIDÊNCIA RATEIOS</v>
          </cell>
        </row>
        <row r="8924">
          <cell r="S8924" t="str">
            <v>PRESIDÊNCIA RATEIOS</v>
          </cell>
        </row>
        <row r="8925">
          <cell r="S8925" t="str">
            <v>FINANCEIRA RATEIOS</v>
          </cell>
        </row>
        <row r="8926">
          <cell r="S8926" t="str">
            <v>FINANCEIRA RATEIOS</v>
          </cell>
        </row>
        <row r="8927">
          <cell r="S8927" t="str">
            <v>ADMINISTRATIVA RATEIOS</v>
          </cell>
        </row>
        <row r="8928">
          <cell r="S8928" t="str">
            <v>ADMINISTRATIVA RATEIOS</v>
          </cell>
        </row>
        <row r="8929">
          <cell r="S8929" t="str">
            <v>CASOS ESPECIAIS RATEIOS</v>
          </cell>
        </row>
        <row r="8930">
          <cell r="S8930" t="str">
            <v>CASOS ESPECIAIS RATEIOS</v>
          </cell>
        </row>
        <row r="8931">
          <cell r="S8931" t="str">
            <v>CASOS ESPECIAIS RATEIOS</v>
          </cell>
        </row>
        <row r="8932">
          <cell r="S8932" t="str">
            <v>PRESIDÊNCIA RATEIOS</v>
          </cell>
        </row>
        <row r="8933">
          <cell r="S8933" t="str">
            <v>FINANCEIRA RATEIOS</v>
          </cell>
        </row>
        <row r="8934">
          <cell r="S8934" t="str">
            <v>ADMINISTRATIVA RATEIOS</v>
          </cell>
        </row>
        <row r="8935">
          <cell r="S8935" t="str">
            <v>CASOS ESPECIAIS RATEIOS</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a"/>
      <sheetName val="Subordinadas"/>
      <sheetName val="Dividendos"/>
      <sheetName val="Factores macto"/>
      <sheetName val="Balance"/>
      <sheetName val="Gráficas"/>
      <sheetName val="Flujo mensual 2001"/>
      <sheetName val="Flujo año 00-01-02"/>
      <sheetName val="PyG Mensual 2001"/>
      <sheetName val="PyG Año 00-01-02"/>
      <sheetName val="Indicadores"/>
      <sheetName val="RESUMEN POR CREDITO 2002"/>
      <sheetName val="AOM Desagregado"/>
      <sheetName val="Ind. Maximor nivel"/>
      <sheetName val="PyG Año 00-01-02 (2)"/>
      <sheetName val="graf indi"/>
      <sheetName val="nvas socie (2)"/>
      <sheetName val="nvas socie"/>
      <sheetName val="Hoja1"/>
    </sheetNames>
    <sheetDataSet>
      <sheetData sheetId="0"/>
      <sheetData sheetId="1">
        <row r="2">
          <cell r="A2" t="str">
            <v>Millones de pesos</v>
          </cell>
          <cell r="B2">
            <v>2001</v>
          </cell>
          <cell r="C2">
            <v>2002</v>
          </cell>
          <cell r="D2">
            <v>2003</v>
          </cell>
          <cell r="E2">
            <v>2004</v>
          </cell>
          <cell r="F2">
            <v>2005</v>
          </cell>
          <cell r="G2">
            <v>2006</v>
          </cell>
        </row>
        <row r="3">
          <cell r="A3" t="str">
            <v>Transporte de Energía</v>
          </cell>
        </row>
        <row r="4">
          <cell r="A4" t="str">
            <v>TRANSELCA  -  65%  -</v>
          </cell>
        </row>
        <row r="5">
          <cell r="A5" t="str">
            <v>Utilidad</v>
          </cell>
          <cell r="B5">
            <v>22343.532486153843</v>
          </cell>
          <cell r="C5">
            <v>23254.000000000007</v>
          </cell>
          <cell r="D5">
            <v>23285.130088266604</v>
          </cell>
          <cell r="E5">
            <v>30325.11146311343</v>
          </cell>
          <cell r="F5">
            <v>37021.615445982679</v>
          </cell>
          <cell r="G5">
            <v>45104.202265200016</v>
          </cell>
        </row>
        <row r="6">
          <cell r="A6" t="str">
            <v>Participación en subordinadas</v>
          </cell>
          <cell r="B6">
            <v>14523.296115999998</v>
          </cell>
          <cell r="C6">
            <v>15115.100000000004</v>
          </cell>
          <cell r="D6">
            <v>15135.334557373293</v>
          </cell>
          <cell r="E6">
            <v>19711.322451023731</v>
          </cell>
          <cell r="F6">
            <v>24064.050039888742</v>
          </cell>
          <cell r="G6">
            <v>29317.731472380012</v>
          </cell>
        </row>
        <row r="7">
          <cell r="A7" t="str">
            <v xml:space="preserve">Dividendos </v>
          </cell>
          <cell r="B7">
            <v>17238.37375155</v>
          </cell>
          <cell r="C7">
            <v>13070.966504399998</v>
          </cell>
          <cell r="D7">
            <v>12364.04293353693</v>
          </cell>
          <cell r="E7">
            <v>13621.801101635954</v>
          </cell>
          <cell r="F7">
            <v>17740.190205921353</v>
          </cell>
          <cell r="G7">
            <v>21657.645035899855</v>
          </cell>
        </row>
        <row r="9">
          <cell r="A9" t="str">
            <v>ENDEUDAMIENTO</v>
          </cell>
        </row>
        <row r="10">
          <cell r="A10" t="str">
            <v>MARGEN EBITDA</v>
          </cell>
        </row>
        <row r="11">
          <cell r="A11" t="str">
            <v>EBITDA / INTERESES</v>
          </cell>
        </row>
        <row r="12">
          <cell r="A12" t="str">
            <v>Aportes</v>
          </cell>
          <cell r="B12">
            <v>0</v>
          </cell>
          <cell r="C12">
            <v>0</v>
          </cell>
          <cell r="D12">
            <v>0</v>
          </cell>
          <cell r="E12">
            <v>0</v>
          </cell>
          <cell r="F12">
            <v>0</v>
          </cell>
          <cell r="G12">
            <v>0</v>
          </cell>
        </row>
        <row r="14">
          <cell r="A14" t="str">
            <v>ISA PERÚ  -  27.78%  -</v>
          </cell>
        </row>
        <row r="15">
          <cell r="A15" t="str">
            <v>Utilidad</v>
          </cell>
          <cell r="B15">
            <v>0</v>
          </cell>
          <cell r="C15">
            <v>2706.983441324694</v>
          </cell>
          <cell r="D15">
            <v>4878.4505132125505</v>
          </cell>
          <cell r="E15">
            <v>4755.3480796373869</v>
          </cell>
          <cell r="F15">
            <v>5520.3107806595672</v>
          </cell>
          <cell r="G15">
            <v>7410.2640047293353</v>
          </cell>
        </row>
        <row r="16">
          <cell r="A16" t="str">
            <v>Participación en subordinadas</v>
          </cell>
          <cell r="B16">
            <v>0</v>
          </cell>
          <cell r="C16">
            <v>752</v>
          </cell>
          <cell r="D16">
            <v>1355.2335525704466</v>
          </cell>
          <cell r="E16">
            <v>1321.0356965232661</v>
          </cell>
          <cell r="F16">
            <v>1533.5423348672277</v>
          </cell>
          <cell r="G16">
            <v>2058.5713405138094</v>
          </cell>
        </row>
        <row r="17">
          <cell r="A17" t="str">
            <v>Dividendos</v>
          </cell>
          <cell r="B17">
            <v>0</v>
          </cell>
          <cell r="C17">
            <v>0</v>
          </cell>
          <cell r="D17">
            <v>1061.9368082491187</v>
          </cell>
          <cell r="E17">
            <v>2726.40586873337</v>
          </cell>
          <cell r="F17">
            <v>2810.8289424847781</v>
          </cell>
          <cell r="G17">
            <v>3187.1930854153711</v>
          </cell>
        </row>
        <row r="18">
          <cell r="A18" t="str">
            <v>Aportes</v>
          </cell>
          <cell r="B18">
            <v>0</v>
          </cell>
          <cell r="C18">
            <v>6658.4628549999998</v>
          </cell>
          <cell r="D18">
            <v>0</v>
          </cell>
          <cell r="E18">
            <v>0</v>
          </cell>
          <cell r="F18">
            <v>0</v>
          </cell>
          <cell r="G18">
            <v>0</v>
          </cell>
        </row>
        <row r="21">
          <cell r="A21" t="str">
            <v>Telecomunicaciones</v>
          </cell>
        </row>
        <row r="22">
          <cell r="A22" t="str">
            <v>INTERNEXA  -  99.99%  -</v>
          </cell>
        </row>
        <row r="23">
          <cell r="A23" t="str">
            <v>Utilidad -(Pérdida)</v>
          </cell>
          <cell r="B23">
            <v>-1465.6660946094612</v>
          </cell>
          <cell r="C23">
            <v>-13106.000000000002</v>
          </cell>
          <cell r="D23">
            <v>-15755.03255753024</v>
          </cell>
          <cell r="E23">
            <v>-4842.7623447884716</v>
          </cell>
          <cell r="F23">
            <v>9407.757190685259</v>
          </cell>
          <cell r="G23">
            <v>22967.604231505273</v>
          </cell>
        </row>
        <row r="24">
          <cell r="A24" t="str">
            <v>Participación en subordinadas</v>
          </cell>
          <cell r="B24">
            <v>-1465.5195280000003</v>
          </cell>
          <cell r="C24">
            <v>-13104.689400000001</v>
          </cell>
          <cell r="D24">
            <v>-15753.457054274486</v>
          </cell>
          <cell r="E24">
            <v>-4842.2780685539919</v>
          </cell>
          <cell r="F24">
            <v>9406.8164149661898</v>
          </cell>
          <cell r="G24">
            <v>22965.30747108212</v>
          </cell>
        </row>
        <row r="25">
          <cell r="A25" t="str">
            <v xml:space="preserve">Dividendos </v>
          </cell>
          <cell r="B25">
            <v>0</v>
          </cell>
          <cell r="C25">
            <v>0</v>
          </cell>
          <cell r="D25">
            <v>0</v>
          </cell>
          <cell r="E25">
            <v>0</v>
          </cell>
          <cell r="F25">
            <v>0</v>
          </cell>
          <cell r="G25">
            <v>0</v>
          </cell>
        </row>
        <row r="27">
          <cell r="A27" t="str">
            <v>ENDEUDAMIENTO</v>
          </cell>
        </row>
        <row r="28">
          <cell r="A28" t="str">
            <v>MARGEN EBITDA</v>
          </cell>
        </row>
        <row r="29">
          <cell r="A29" t="str">
            <v>EBITDA / INTERESES</v>
          </cell>
        </row>
        <row r="30">
          <cell r="A30" t="str">
            <v>Aportes  (En especie)</v>
          </cell>
          <cell r="B30">
            <v>105199</v>
          </cell>
          <cell r="C30">
            <v>14378</v>
          </cell>
          <cell r="D30">
            <v>0</v>
          </cell>
          <cell r="E30">
            <v>0</v>
          </cell>
          <cell r="F30">
            <v>0</v>
          </cell>
          <cell r="G30">
            <v>0</v>
          </cell>
        </row>
        <row r="32">
          <cell r="A32" t="str">
            <v>FMCCo  -  53.48%</v>
          </cell>
        </row>
        <row r="33">
          <cell r="A33" t="str">
            <v>Utilidad -(Pérdida)</v>
          </cell>
          <cell r="B33">
            <v>0</v>
          </cell>
          <cell r="C33">
            <v>-11604.999999999998</v>
          </cell>
          <cell r="D33">
            <v>-6623.4115873941419</v>
          </cell>
          <cell r="E33">
            <v>1480.0051802311273</v>
          </cell>
          <cell r="F33">
            <v>13646.515621033828</v>
          </cell>
          <cell r="G33">
            <v>23372.753097102595</v>
          </cell>
        </row>
        <row r="34">
          <cell r="A34" t="str">
            <v>Participación en subordinadas</v>
          </cell>
          <cell r="B34">
            <v>0</v>
          </cell>
          <cell r="C34">
            <v>-6206.3539999999994</v>
          </cell>
          <cell r="D34">
            <v>-3542.200516938387</v>
          </cell>
          <cell r="E34">
            <v>791.50677038760682</v>
          </cell>
          <cell r="F34">
            <v>7298.156554128891</v>
          </cell>
          <cell r="G34">
            <v>12499.748356330467</v>
          </cell>
        </row>
        <row r="35">
          <cell r="A35" t="str">
            <v>Dividendos</v>
          </cell>
          <cell r="B35">
            <v>0</v>
          </cell>
          <cell r="C35">
            <v>0</v>
          </cell>
          <cell r="D35">
            <v>0</v>
          </cell>
          <cell r="E35">
            <v>0</v>
          </cell>
          <cell r="F35">
            <v>0</v>
          </cell>
          <cell r="G35">
            <v>0</v>
          </cell>
        </row>
        <row r="37">
          <cell r="A37" t="str">
            <v>ENDEUDAMIENTO</v>
          </cell>
        </row>
        <row r="38">
          <cell r="A38" t="str">
            <v>MARGEN EBITDA</v>
          </cell>
        </row>
        <row r="39">
          <cell r="A39" t="str">
            <v>EBITDA / INTERESES</v>
          </cell>
        </row>
        <row r="40">
          <cell r="A40" t="str">
            <v>Aportes</v>
          </cell>
          <cell r="B40">
            <v>0</v>
          </cell>
          <cell r="C40">
            <v>16230</v>
          </cell>
          <cell r="D40">
            <v>0</v>
          </cell>
          <cell r="E40">
            <v>0</v>
          </cell>
          <cell r="F40">
            <v>0</v>
          </cell>
          <cell r="G40">
            <v>0</v>
          </cell>
        </row>
        <row r="42">
          <cell r="A42" t="str">
            <v>TOTAL SUBORDINADAS</v>
          </cell>
        </row>
        <row r="43">
          <cell r="A43" t="str">
            <v>Participación en subordinadas</v>
          </cell>
          <cell r="B43">
            <v>13057.776587999997</v>
          </cell>
          <cell r="C43">
            <v>-3443.9433999999965</v>
          </cell>
          <cell r="D43">
            <v>-2805.0894612691332</v>
          </cell>
          <cell r="E43">
            <v>16981.586849380612</v>
          </cell>
          <cell r="F43">
            <v>42302.565343851049</v>
          </cell>
          <cell r="G43">
            <v>66841.358640306411</v>
          </cell>
        </row>
        <row r="44">
          <cell r="A44" t="str">
            <v>Dividendos</v>
          </cell>
          <cell r="B44">
            <v>17238.37375155</v>
          </cell>
          <cell r="C44">
            <v>13070.966504399998</v>
          </cell>
          <cell r="D44">
            <v>13425.979741786048</v>
          </cell>
          <cell r="E44">
            <v>16348.206970369323</v>
          </cell>
          <cell r="F44">
            <v>20551.019148406132</v>
          </cell>
          <cell r="G44">
            <v>24844.838121315228</v>
          </cell>
        </row>
        <row r="45">
          <cell r="A45" t="str">
            <v>Aportes</v>
          </cell>
          <cell r="B45">
            <v>105199</v>
          </cell>
          <cell r="C45">
            <v>37266.462854999998</v>
          </cell>
          <cell r="D45">
            <v>0</v>
          </cell>
          <cell r="E45">
            <v>0</v>
          </cell>
          <cell r="F45">
            <v>0</v>
          </cell>
          <cell r="G45">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row r="2">
          <cell r="A2" t="str">
            <v>Millones de pesos</v>
          </cell>
          <cell r="B2">
            <v>2002</v>
          </cell>
          <cell r="C2">
            <v>2003</v>
          </cell>
          <cell r="D2">
            <v>2004</v>
          </cell>
          <cell r="E2">
            <v>2005</v>
          </cell>
        </row>
        <row r="3">
          <cell r="A3" t="str">
            <v>Nuevas Financiaciones</v>
          </cell>
          <cell r="B3">
            <v>45904.486748600699</v>
          </cell>
          <cell r="C3">
            <v>93439.386067165251</v>
          </cell>
          <cell r="D3">
            <v>11881.183126603832</v>
          </cell>
          <cell r="E3">
            <v>0</v>
          </cell>
        </row>
        <row r="4">
          <cell r="A4" t="str">
            <v>Bonos Locales</v>
          </cell>
          <cell r="C4">
            <v>93439.386067165251</v>
          </cell>
        </row>
        <row r="5">
          <cell r="A5" t="str">
            <v>Papeles Comerciales</v>
          </cell>
          <cell r="B5">
            <v>45904.486748600699</v>
          </cell>
          <cell r="D5">
            <v>11881.183126603832</v>
          </cell>
        </row>
        <row r="6">
          <cell r="A6" t="str">
            <v>Control</v>
          </cell>
          <cell r="B6">
            <v>0</v>
          </cell>
          <cell r="C6">
            <v>0</v>
          </cell>
          <cell r="D6">
            <v>0</v>
          </cell>
          <cell r="E6">
            <v>-8573.4997398449523</v>
          </cell>
        </row>
        <row r="9">
          <cell r="A9" t="str">
            <v>NOMBRE DE LOS ESCENARIOS</v>
          </cell>
        </row>
        <row r="10">
          <cell r="A10" t="str">
            <v>ESC BASE</v>
          </cell>
        </row>
        <row r="11">
          <cell r="J11" t="str">
            <v>INCREMENTO DEL EVA</v>
          </cell>
        </row>
        <row r="31">
          <cell r="J31" t="str">
            <v>COBERTURA SERVICIO DEUDA</v>
          </cell>
        </row>
        <row r="52">
          <cell r="J52" t="str">
            <v>EBITDA / INTERESES OPERACIÓN</v>
          </cell>
        </row>
        <row r="73">
          <cell r="J73" t="str">
            <v>Nuevas Financiaciones</v>
          </cell>
        </row>
      </sheetData>
      <sheetData sheetId="16"/>
      <sheetData sheetId="17"/>
      <sheetData sheetId="18">
        <row r="62">
          <cell r="A62" t="str">
            <v>Millones de pesos</v>
          </cell>
          <cell r="B62">
            <v>2000</v>
          </cell>
          <cell r="C62">
            <v>2001</v>
          </cell>
          <cell r="D62">
            <v>2002</v>
          </cell>
          <cell r="E62">
            <v>2003</v>
          </cell>
          <cell r="F62">
            <v>2004</v>
          </cell>
          <cell r="G62">
            <v>2005</v>
          </cell>
          <cell r="H62">
            <v>2006</v>
          </cell>
        </row>
        <row r="63">
          <cell r="A63" t="str">
            <v>Proyectos de Transmisión</v>
          </cell>
          <cell r="B63">
            <v>92202</v>
          </cell>
          <cell r="C63">
            <v>128809.20501594</v>
          </cell>
          <cell r="D63">
            <v>49857.933334949994</v>
          </cell>
          <cell r="E63">
            <v>0</v>
          </cell>
          <cell r="F63">
            <v>0</v>
          </cell>
          <cell r="G63">
            <v>0</v>
          </cell>
          <cell r="H63">
            <v>0</v>
          </cell>
        </row>
        <row r="64">
          <cell r="A64" t="str">
            <v>Plan de Renovación y Complementación</v>
          </cell>
          <cell r="B64">
            <v>18857</v>
          </cell>
          <cell r="C64">
            <v>6720.4512011200022</v>
          </cell>
          <cell r="D64">
            <v>7440.5069236999998</v>
          </cell>
          <cell r="E64">
            <v>10283.728537446787</v>
          </cell>
          <cell r="F64">
            <v>11568.493376197681</v>
          </cell>
          <cell r="G64">
            <v>12392.103522105444</v>
          </cell>
          <cell r="H64">
            <v>13135.629733431768</v>
          </cell>
        </row>
        <row r="65">
          <cell r="A65" t="str">
            <v>Preinversiones - Estudios</v>
          </cell>
          <cell r="C65">
            <v>3105.5618413599996</v>
          </cell>
          <cell r="D65">
            <v>1102.064132</v>
          </cell>
          <cell r="E65">
            <v>0</v>
          </cell>
          <cell r="F65">
            <v>0</v>
          </cell>
          <cell r="G65">
            <v>0</v>
          </cell>
          <cell r="H65">
            <v>0</v>
          </cell>
        </row>
        <row r="66">
          <cell r="A66" t="str">
            <v>Activos</v>
          </cell>
          <cell r="B66">
            <v>4903</v>
          </cell>
          <cell r="C66">
            <v>8147.4835607599998</v>
          </cell>
          <cell r="D66">
            <v>10604.215233000001</v>
          </cell>
          <cell r="E66">
            <v>7005.4426696616974</v>
          </cell>
          <cell r="F66">
            <v>7592.7045114674202</v>
          </cell>
          <cell r="G66">
            <v>8080.6419179894428</v>
          </cell>
          <cell r="H66">
            <v>8565.4804330688094</v>
          </cell>
        </row>
        <row r="67">
          <cell r="A67" t="str">
            <v>SUBTOTAL</v>
          </cell>
          <cell r="B67">
            <v>115962</v>
          </cell>
          <cell r="C67">
            <v>146782.70161918001</v>
          </cell>
          <cell r="D67">
            <v>69004.719623649988</v>
          </cell>
          <cell r="E67">
            <v>17289.171207108484</v>
          </cell>
          <cell r="F67">
            <v>19161.197887665101</v>
          </cell>
          <cell r="G67">
            <v>20472.745440094888</v>
          </cell>
          <cell r="H67">
            <v>21701.110166500577</v>
          </cell>
        </row>
        <row r="68">
          <cell r="A68" t="str">
            <v>Proyectos a Transferir a Internexa</v>
          </cell>
          <cell r="C68">
            <v>13528.800192229999</v>
          </cell>
          <cell r="D68">
            <v>2675.8476900000001</v>
          </cell>
          <cell r="E68">
            <v>0</v>
          </cell>
          <cell r="F68">
            <v>0</v>
          </cell>
          <cell r="G68">
            <v>0</v>
          </cell>
          <cell r="H68">
            <v>0</v>
          </cell>
        </row>
        <row r="69">
          <cell r="A69" t="str">
            <v>Proyectos de Telecomunicaciones de ISA</v>
          </cell>
          <cell r="B69">
            <v>30787</v>
          </cell>
          <cell r="C69">
            <v>13521.65124653</v>
          </cell>
          <cell r="D69">
            <v>58279.678420000004</v>
          </cell>
          <cell r="E69">
            <v>0</v>
          </cell>
          <cell r="F69">
            <v>0</v>
          </cell>
          <cell r="G69">
            <v>0</v>
          </cell>
          <cell r="H69">
            <v>0</v>
          </cell>
        </row>
        <row r="70">
          <cell r="A70" t="str">
            <v>SUBTOTAL</v>
          </cell>
          <cell r="B70">
            <v>30787</v>
          </cell>
          <cell r="C70">
            <v>27050.451438759999</v>
          </cell>
          <cell r="D70">
            <v>60955.526110000006</v>
          </cell>
          <cell r="E70">
            <v>0</v>
          </cell>
          <cell r="F70">
            <v>0</v>
          </cell>
          <cell r="G70">
            <v>0</v>
          </cell>
          <cell r="H70">
            <v>0</v>
          </cell>
        </row>
        <row r="71">
          <cell r="A71" t="str">
            <v>INVERSIONES EN SOCIEDADES</v>
          </cell>
          <cell r="B71">
            <v>11677</v>
          </cell>
          <cell r="C71">
            <v>8457.0828989999991</v>
          </cell>
          <cell r="D71">
            <v>22888.462854999998</v>
          </cell>
          <cell r="E71">
            <v>0</v>
          </cell>
          <cell r="F71">
            <v>0</v>
          </cell>
          <cell r="G71">
            <v>0</v>
          </cell>
          <cell r="H71">
            <v>0</v>
          </cell>
        </row>
        <row r="73">
          <cell r="A73" t="str">
            <v>SUBTOTAL INVERSIONES</v>
          </cell>
          <cell r="B73">
            <v>158426</v>
          </cell>
          <cell r="C73">
            <v>182290.23595694001</v>
          </cell>
          <cell r="D73">
            <v>152848.70858864998</v>
          </cell>
          <cell r="E73">
            <v>17289.171207108484</v>
          </cell>
          <cell r="F73">
            <v>19161.197887665101</v>
          </cell>
          <cell r="G73">
            <v>20472.745440094888</v>
          </cell>
          <cell r="H73">
            <v>21701.110166500577</v>
          </cell>
        </row>
        <row r="74">
          <cell r="A74" t="str">
            <v>IVA en Bienes de Capital</v>
          </cell>
          <cell r="C74">
            <v>827</v>
          </cell>
          <cell r="D74">
            <v>4600.2785663000004</v>
          </cell>
          <cell r="E74">
            <v>0</v>
          </cell>
          <cell r="F74">
            <v>0</v>
          </cell>
          <cell r="G74">
            <v>0</v>
          </cell>
          <cell r="H74">
            <v>0</v>
          </cell>
        </row>
        <row r="75">
          <cell r="A75" t="str">
            <v>AOM  y Depreciación Asociados a Proyectos</v>
          </cell>
          <cell r="B75">
            <v>6851</v>
          </cell>
          <cell r="C75">
            <v>7100</v>
          </cell>
          <cell r="D75">
            <v>3152.22048451</v>
          </cell>
          <cell r="E75">
            <v>0</v>
          </cell>
          <cell r="F75">
            <v>0</v>
          </cell>
          <cell r="G75">
            <v>0</v>
          </cell>
          <cell r="H75">
            <v>0</v>
          </cell>
        </row>
        <row r="76">
          <cell r="A76" t="str">
            <v>Gastos financieros</v>
          </cell>
          <cell r="C76">
            <v>0</v>
          </cell>
          <cell r="D76">
            <v>0</v>
          </cell>
          <cell r="E76">
            <v>0</v>
          </cell>
          <cell r="F76">
            <v>0</v>
          </cell>
          <cell r="G76">
            <v>0</v>
          </cell>
          <cell r="H76">
            <v>0</v>
          </cell>
        </row>
        <row r="77">
          <cell r="A77" t="str">
            <v>TOTAL INVERSIÓN</v>
          </cell>
          <cell r="B77">
            <v>165277</v>
          </cell>
          <cell r="C77">
            <v>190217.23595694001</v>
          </cell>
          <cell r="D77">
            <v>160601.20763945999</v>
          </cell>
          <cell r="E77">
            <v>17289.171207108484</v>
          </cell>
          <cell r="F77">
            <v>19161.197887665101</v>
          </cell>
          <cell r="G77">
            <v>20472.745440094888</v>
          </cell>
          <cell r="H77">
            <v>21701.110166500577</v>
          </cell>
        </row>
      </sheetData>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Datos Generales"/>
      <sheetName val="Sup Traf"/>
      <sheetName val="Trafico"/>
      <sheetName val="IngPort"/>
      <sheetName val="IngServ"/>
      <sheetName val="V Fija"/>
      <sheetName val="V Movil"/>
      <sheetName val="D nIP"/>
      <sheetName val="D IP"/>
      <sheetName val="Gastos"/>
      <sheetName val="Valoración"/>
      <sheetName val="Alt. Valor"/>
      <sheetName val="Balance"/>
      <sheetName val="P&amp;G"/>
      <sheetName val="Red"/>
      <sheetName val="Inversión"/>
      <sheetName val="Deprec"/>
      <sheetName val="Deuda"/>
      <sheetName val="R Mk"/>
      <sheetName val="Resumen"/>
      <sheetName val="Costeo"/>
      <sheetName val="Cifras"/>
      <sheetName val="Tablas"/>
      <sheetName val="Egresos"/>
      <sheetName val="3.INPUT ACT"/>
    </sheetNames>
    <sheetDataSet>
      <sheetData sheetId="0">
        <row r="40">
          <cell r="C40" t="b">
            <v>1</v>
          </cell>
        </row>
        <row r="41">
          <cell r="C41" t="b">
            <v>1</v>
          </cell>
        </row>
        <row r="42">
          <cell r="C42" t="b">
            <v>1</v>
          </cell>
        </row>
        <row r="43">
          <cell r="C43" t="b">
            <v>1</v>
          </cell>
        </row>
        <row r="44">
          <cell r="C44" t="b">
            <v>1</v>
          </cell>
        </row>
        <row r="45">
          <cell r="C45" t="b">
            <v>1</v>
          </cell>
        </row>
      </sheetData>
      <sheetData sheetId="1">
        <row r="34">
          <cell r="C34">
            <v>2340.6853774500005</v>
          </cell>
          <cell r="D34">
            <v>2537.9717164065005</v>
          </cell>
          <cell r="E34">
            <v>2702.5107523203906</v>
          </cell>
          <cell r="F34">
            <v>2850.7552741709751</v>
          </cell>
          <cell r="G34">
            <v>2969.9307507546105</v>
          </cell>
          <cell r="H34">
            <v>3070.908396280267</v>
          </cell>
          <cell r="I34">
            <v>3175.3192817537965</v>
          </cell>
          <cell r="J34">
            <v>3283.2801373334255</v>
          </cell>
          <cell r="K34">
            <v>3394.9116620027621</v>
          </cell>
          <cell r="L34">
            <v>3510.3386585108565</v>
          </cell>
          <cell r="M34">
            <v>3629.6901729002257</v>
          </cell>
          <cell r="N34">
            <v>3753.0996387788337</v>
          </cell>
          <cell r="O34">
            <v>3880.7050264973141</v>
          </cell>
          <cell r="P34">
            <v>4012.6489973982225</v>
          </cell>
          <cell r="Q34">
            <v>4149.0790633097622</v>
          </cell>
        </row>
        <row r="37">
          <cell r="C37">
            <v>0.04</v>
          </cell>
          <cell r="D37">
            <v>0.03</v>
          </cell>
          <cell r="E37">
            <v>0.03</v>
          </cell>
          <cell r="F37">
            <v>0.03</v>
          </cell>
          <cell r="G37">
            <v>0.03</v>
          </cell>
          <cell r="H37">
            <v>0.03</v>
          </cell>
          <cell r="I37">
            <v>0.03</v>
          </cell>
          <cell r="J37">
            <v>0.03</v>
          </cell>
          <cell r="K37">
            <v>0.03</v>
          </cell>
          <cell r="L37">
            <v>0.03</v>
          </cell>
          <cell r="M37">
            <v>0.03</v>
          </cell>
          <cell r="N37">
            <v>0.03</v>
          </cell>
          <cell r="O37">
            <v>0.03</v>
          </cell>
          <cell r="P37">
            <v>0.03</v>
          </cell>
          <cell r="Q37">
            <v>0.03</v>
          </cell>
          <cell r="R37">
            <v>0.03</v>
          </cell>
          <cell r="S37">
            <v>0.03</v>
          </cell>
          <cell r="T37">
            <v>0.03</v>
          </cell>
          <cell r="U37">
            <v>0.03</v>
          </cell>
          <cell r="V37">
            <v>0.03</v>
          </cell>
          <cell r="W37">
            <v>0.03</v>
          </cell>
          <cell r="X37">
            <v>0.03</v>
          </cell>
          <cell r="Y37">
            <v>0.03</v>
          </cell>
          <cell r="Z37">
            <v>0.03</v>
          </cell>
          <cell r="AA37">
            <v>0.03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Flow"/>
      <sheetName val="S&amp;U OF FUNDS"/>
      <sheetName val="INC-BAL"/>
      <sheetName val="B-V"/>
      <sheetName val="DATVAR"/>
      <sheetName val="ACT DATA BASE"/>
      <sheetName val="MDTOT"/>
      <sheetName val="BALANCE"/>
      <sheetName val="8.99OB"/>
      <sheetName val="10.MD-TOB"/>
      <sheetName val="ATPREST"/>
      <sheetName val="YECALENDAR"/>
      <sheetName val="1994FRF"/>
      <sheetName val="FOODOR"/>
      <sheetName val="PMIREQ"/>
      <sheetName val="AREAINDEX"/>
      <sheetName val="IVA"/>
      <sheetName val="98LE"/>
      <sheetName val="#REF"/>
      <sheetName val="2000 OB"/>
      <sheetName val="19.S&amp;U OF FUNDS"/>
      <sheetName val="Herramientas para análisis-VBA"/>
      <sheetName val="RPerú BV"/>
      <sheetName val="\\lapmipelimfnp01\home$\TEMP\Ca"/>
      <sheetName val="Cash Flow.xls"/>
      <sheetName val="Cash%20Flow.xls"/>
      <sheetName val="I"/>
      <sheetName val="V"/>
      <sheetName val="Mcr_vs_Real11"/>
      <sheetName val="Mcr_vs_Real12"/>
      <sheetName val="Mcr_vs_Real13"/>
      <sheetName val="Mcr_vs_Real14"/>
      <sheetName val="Mcr_vs_Real15"/>
      <sheetName val="Mcr_vs_Real16"/>
      <sheetName val="Mcr_vs_Real10"/>
      <sheetName val="3.INPUT ACT"/>
      <sheetName val="#¡REF"/>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Datos Generales"/>
      <sheetName val="Sup Traf"/>
      <sheetName val="Trafico"/>
      <sheetName val="IngPort"/>
      <sheetName val="IngServ"/>
      <sheetName val="V Fija"/>
      <sheetName val="V Movil"/>
      <sheetName val="D nIP"/>
      <sheetName val="D IP"/>
      <sheetName val="Gastos"/>
      <sheetName val="Valoración"/>
      <sheetName val="Alt. Valor"/>
      <sheetName val="Balance"/>
      <sheetName val="P&amp;G"/>
      <sheetName val="Red"/>
      <sheetName val="Inversión"/>
      <sheetName val="Deprec"/>
      <sheetName val="Deuda"/>
      <sheetName val="R Mk"/>
      <sheetName val="Resumen"/>
      <sheetName val="Costeo"/>
      <sheetName val="Cifras"/>
      <sheetName val="Tablas"/>
      <sheetName val="Egresos"/>
      <sheetName val="ESRES"/>
      <sheetName val="HESREGRF"/>
      <sheetName val="2º 3º pedidos"/>
      <sheetName val="Dados Perdas RAA"/>
      <sheetName val="Dados Inadimplência"/>
      <sheetName val="Capitalização"/>
      <sheetName val="Dados ISO 9001"/>
      <sheetName val="Dados Segurança"/>
      <sheetName val="Dados_DEC_2005"/>
      <sheetName val="Dados_DEC"/>
      <sheetName val="Dados Clandestina"/>
      <sheetName val="Dados de relacionamento"/>
      <sheetName val="Dados_FEC_2005"/>
      <sheetName val="Dados_FEC"/>
      <sheetName val="Dados Ouvidoria II"/>
      <sheetName val="Dados Faturamento"/>
      <sheetName val="Dados Perdas"/>
      <sheetName val="F Perdas - KPI DADOS"/>
      <sheetName val="Otimização Ativos Poste"/>
      <sheetName val="Otimização Ativos Trafo"/>
      <sheetName val="Dados Work M"/>
      <sheetName val="Estatisticas do Planejamento"/>
      <sheetName val="Cálculos_DM"/>
      <sheetName val="Dados Perdas e BH"/>
      <sheetName val="Plano de Manutenção"/>
      <sheetName val="Indicadores Associados (2)"/>
      <sheetName val="Dados Agencias"/>
      <sheetName val="Gráficas"/>
      <sheetName val="aom reg"/>
      <sheetName val="Dividendos"/>
      <sheetName val="Flujo año 00-01-02"/>
      <sheetName val="PyG Año 00-01-02"/>
      <sheetName val="historia"/>
      <sheetName val="inver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SS"/>
      <sheetName val="2.PRICE"/>
      <sheetName val="3.INPUT ACT"/>
      <sheetName val="4.ACT"/>
      <sheetName val="5.BUD"/>
      <sheetName val="CM ANALYSIS"/>
      <sheetName val="6.00OB"/>
      <sheetName val="7.BS EXPL"/>
      <sheetName val="8.MD"/>
      <sheetName val="9.IVA CALC"/>
      <sheetName val="10.VAR"/>
      <sheetName val="CECOS &amp; PUC"/>
      <sheetName val="SAP_Down_P&amp;G"/>
      <sheetName val="Magnitudes"/>
      <sheetName val="MERPPP"/>
      <sheetName val="TABACO"/>
      <sheetName val="MERPEPE"/>
      <sheetName val="F"/>
      <sheetName val="EMBARQUES"/>
      <sheetName val="PV Graph Data"/>
      <sheetName val="FACTURAS_2005"/>
      <sheetName val="Co. Info"/>
      <sheetName val="Supuestos"/>
      <sheetName val="CeCos 2006 (ConRolMatriz)"/>
      <sheetName val="Setup"/>
      <sheetName val="Quantit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SS"/>
      <sheetName val="2.PRICE"/>
      <sheetName val="3.INPUT ACT"/>
      <sheetName val="4.ACT"/>
      <sheetName val="5.BUD"/>
      <sheetName val="CM ANALYSIS"/>
      <sheetName val="6.00OB"/>
      <sheetName val="7.BS EXPL"/>
      <sheetName val="8.MD"/>
      <sheetName val="9.IVA CALC"/>
      <sheetName val="10.VAR"/>
      <sheetName val="CECOS &amp; PUC"/>
      <sheetName val="SAP_Down_P&amp;G"/>
      <sheetName val="Magnitudes"/>
      <sheetName val="MERPPP"/>
      <sheetName val="TABACO"/>
      <sheetName val="MERPEPE"/>
      <sheetName val="F"/>
      <sheetName val="EMBARQUES"/>
      <sheetName val="PV Graph Data"/>
      <sheetName val="FACTURAS_2005"/>
      <sheetName val="Co. Info"/>
      <sheetName val="Supuestos"/>
      <sheetName val="CeCos 2006 (ConRolMatriz)"/>
      <sheetName val="Setup"/>
      <sheetName val="Quantity"/>
      <sheetName val="#¡REF"/>
      <sheetName val="ELEGIR"/>
      <sheetName val="c.u. vigentes"/>
      <sheetName val="Gráficas"/>
      <sheetName val="aom reg"/>
      <sheetName val="Dividendos"/>
      <sheetName val="Flujo año 00-01-02"/>
      <sheetName val="PyG Año 00-01-02"/>
      <sheetName val="historia"/>
      <sheetName val="inver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SS"/>
      <sheetName val="2.PRICE"/>
      <sheetName val="3.INPUT ACT"/>
      <sheetName val="4.ACT"/>
      <sheetName val="5.BUD"/>
      <sheetName val="CM ANALYSIS"/>
      <sheetName val="6.00OB"/>
      <sheetName val="7.BS EXPL"/>
      <sheetName val="8.MD"/>
      <sheetName val="9.IVA CALC"/>
      <sheetName val="10.VAR"/>
      <sheetName val="HOJA"/>
      <sheetName val="OTR.CRED."/>
      <sheetName val="Sheet2"/>
      <sheetName val="DIFF_BUS"/>
      <sheetName val="Supuestos"/>
      <sheetName val="aom con faer mes"/>
    </sheetNames>
    <sheetDataSet>
      <sheetData sheetId="0">
        <row r="25">
          <cell r="B25" t="str">
            <v>NB</v>
          </cell>
        </row>
      </sheetData>
      <sheetData sheetId="1">
        <row r="25">
          <cell r="B25" t="str">
            <v>NB</v>
          </cell>
        </row>
      </sheetData>
      <sheetData sheetId="2">
        <row r="25">
          <cell r="B25" t="str">
            <v>NB</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row>
        <row r="26">
          <cell r="B26" t="str">
            <v>NB</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row>
        <row r="27">
          <cell r="B27" t="str">
            <v>NB</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row>
        <row r="28">
          <cell r="B28" t="str">
            <v>NB</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row>
        <row r="29">
          <cell r="B29" t="str">
            <v>NB</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row>
        <row r="30">
          <cell r="B30" t="str">
            <v>NB</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row>
        <row r="31">
          <cell r="B31" t="str">
            <v>NB</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row>
        <row r="72">
          <cell r="B72" t="str">
            <v>NB</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row>
        <row r="73">
          <cell r="B73" t="str">
            <v>NB</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row>
        <row r="74">
          <cell r="B74" t="str">
            <v>NB</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row>
        <row r="75">
          <cell r="B75" t="str">
            <v>NB</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row>
        <row r="76">
          <cell r="B76" t="str">
            <v>NB</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row>
        <row r="86">
          <cell r="B86" t="str">
            <v>NB</v>
          </cell>
          <cell r="Q86">
            <v>0</v>
          </cell>
          <cell r="R86">
            <v>0</v>
          </cell>
          <cell r="S86">
            <v>0</v>
          </cell>
          <cell r="T86">
            <v>0</v>
          </cell>
        </row>
        <row r="87">
          <cell r="B87" t="str">
            <v>NB</v>
          </cell>
          <cell r="Q87">
            <v>0</v>
          </cell>
          <cell r="R87">
            <v>0</v>
          </cell>
          <cell r="S87">
            <v>0</v>
          </cell>
          <cell r="T87">
            <v>0</v>
          </cell>
        </row>
        <row r="100">
          <cell r="B100" t="str">
            <v>ALIMENTOS</v>
          </cell>
        </row>
        <row r="101">
          <cell r="B101" t="str">
            <v>Tang Sweet</v>
          </cell>
          <cell r="Q101">
            <v>0</v>
          </cell>
          <cell r="R101">
            <v>0</v>
          </cell>
          <cell r="S101">
            <v>0</v>
          </cell>
          <cell r="T101">
            <v>0</v>
          </cell>
        </row>
        <row r="102">
          <cell r="B102" t="str">
            <v>Tang Semisweet</v>
          </cell>
          <cell r="Q102">
            <v>0</v>
          </cell>
          <cell r="R102">
            <v>0</v>
          </cell>
          <cell r="S102">
            <v>0</v>
          </cell>
          <cell r="T102">
            <v>0</v>
          </cell>
        </row>
        <row r="103">
          <cell r="B103" t="str">
            <v>Jell - o</v>
          </cell>
          <cell r="Q103">
            <v>0</v>
          </cell>
          <cell r="R103">
            <v>0</v>
          </cell>
          <cell r="S103">
            <v>0</v>
          </cell>
          <cell r="T103">
            <v>0</v>
          </cell>
        </row>
        <row r="104">
          <cell r="B104" t="str">
            <v>KRM</v>
          </cell>
          <cell r="Q104">
            <v>0</v>
          </cell>
          <cell r="R104">
            <v>0</v>
          </cell>
          <cell r="S104">
            <v>0</v>
          </cell>
          <cell r="T104">
            <v>0</v>
          </cell>
        </row>
        <row r="105">
          <cell r="B105" t="str">
            <v>Salad Dressin</v>
          </cell>
          <cell r="Q105">
            <v>0</v>
          </cell>
          <cell r="R105">
            <v>0</v>
          </cell>
          <cell r="S105">
            <v>0</v>
          </cell>
          <cell r="T105">
            <v>0</v>
          </cell>
        </row>
        <row r="106">
          <cell r="B106" t="str">
            <v>Cheese</v>
          </cell>
          <cell r="Q106">
            <v>0</v>
          </cell>
          <cell r="R106">
            <v>0</v>
          </cell>
          <cell r="S106">
            <v>0</v>
          </cell>
          <cell r="T106">
            <v>0</v>
          </cell>
        </row>
        <row r="107">
          <cell r="B107" t="str">
            <v>Desserts</v>
          </cell>
          <cell r="Q107">
            <v>0</v>
          </cell>
          <cell r="R107">
            <v>0</v>
          </cell>
          <cell r="S107">
            <v>0</v>
          </cell>
          <cell r="T107">
            <v>0</v>
          </cell>
        </row>
        <row r="108">
          <cell r="B108" t="str">
            <v>Cereal</v>
          </cell>
          <cell r="Q108">
            <v>0</v>
          </cell>
          <cell r="R108">
            <v>0</v>
          </cell>
          <cell r="S108">
            <v>0</v>
          </cell>
          <cell r="T108">
            <v>0</v>
          </cell>
        </row>
        <row r="109">
          <cell r="B109" t="str">
            <v>Dinners</v>
          </cell>
          <cell r="Q109">
            <v>0</v>
          </cell>
          <cell r="R109">
            <v>0</v>
          </cell>
          <cell r="S109">
            <v>0</v>
          </cell>
          <cell r="T109">
            <v>0</v>
          </cell>
        </row>
        <row r="110">
          <cell r="B110" t="str">
            <v>Coffee</v>
          </cell>
          <cell r="Q110">
            <v>0</v>
          </cell>
          <cell r="R110">
            <v>0</v>
          </cell>
          <cell r="S110">
            <v>0</v>
          </cell>
          <cell r="T110">
            <v>0</v>
          </cell>
        </row>
        <row r="111">
          <cell r="B111" t="str">
            <v>Refrigerated</v>
          </cell>
          <cell r="Q111">
            <v>0</v>
          </cell>
          <cell r="R111">
            <v>0</v>
          </cell>
          <cell r="S111">
            <v>0</v>
          </cell>
          <cell r="T111">
            <v>0</v>
          </cell>
        </row>
        <row r="112">
          <cell r="B112" t="str">
            <v>Marsmallows</v>
          </cell>
          <cell r="Q112">
            <v>0</v>
          </cell>
          <cell r="R112">
            <v>0</v>
          </cell>
          <cell r="S112">
            <v>0</v>
          </cell>
          <cell r="T112">
            <v>0</v>
          </cell>
        </row>
        <row r="113">
          <cell r="B113" t="str">
            <v>Other</v>
          </cell>
          <cell r="Q113">
            <v>0</v>
          </cell>
          <cell r="R113">
            <v>0</v>
          </cell>
          <cell r="S113">
            <v>0</v>
          </cell>
          <cell r="T113">
            <v>0</v>
          </cell>
        </row>
        <row r="114">
          <cell r="B114" t="str">
            <v>Confectionary</v>
          </cell>
          <cell r="Q114">
            <v>0</v>
          </cell>
          <cell r="R114">
            <v>0</v>
          </cell>
          <cell r="S114">
            <v>0</v>
          </cell>
          <cell r="T114">
            <v>0</v>
          </cell>
        </row>
        <row r="115">
          <cell r="B115" t="str">
            <v>Miracle Whip</v>
          </cell>
          <cell r="Q115">
            <v>0</v>
          </cell>
          <cell r="R115">
            <v>0</v>
          </cell>
          <cell r="S115">
            <v>0</v>
          </cell>
          <cell r="T115">
            <v>0</v>
          </cell>
        </row>
        <row r="116">
          <cell r="B116" t="str">
            <v>NB</v>
          </cell>
          <cell r="Q116">
            <v>0</v>
          </cell>
          <cell r="R116">
            <v>0</v>
          </cell>
          <cell r="S116">
            <v>0</v>
          </cell>
          <cell r="T116">
            <v>0</v>
          </cell>
        </row>
        <row r="118">
          <cell r="B118" t="str">
            <v>TOTAL ALIMENTOS</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row>
        <row r="141">
          <cell r="A141">
            <v>0</v>
          </cell>
          <cell r="B141" t="str">
            <v>NB</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V141" t="e">
            <v>#DIV/0!</v>
          </cell>
          <cell r="W141" t="e">
            <v>#DIV/0!</v>
          </cell>
          <cell r="X141" t="e">
            <v>#DIV/0!</v>
          </cell>
        </row>
        <row r="142">
          <cell r="A142">
            <v>0</v>
          </cell>
          <cell r="B142" t="str">
            <v>NB</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V142" t="e">
            <v>#DIV/0!</v>
          </cell>
          <cell r="W142" t="e">
            <v>#DIV/0!</v>
          </cell>
          <cell r="X142" t="e">
            <v>#DIV/0!</v>
          </cell>
        </row>
        <row r="143">
          <cell r="A143">
            <v>0</v>
          </cell>
          <cell r="B143" t="str">
            <v>NB</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V143" t="e">
            <v>#DIV/0!</v>
          </cell>
          <cell r="W143" t="e">
            <v>#DIV/0!</v>
          </cell>
          <cell r="X143" t="e">
            <v>#DIV/0!</v>
          </cell>
        </row>
        <row r="144">
          <cell r="A144">
            <v>0</v>
          </cell>
          <cell r="B144" t="str">
            <v>NB</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V144" t="e">
            <v>#DIV/0!</v>
          </cell>
          <cell r="W144" t="e">
            <v>#DIV/0!</v>
          </cell>
          <cell r="X144" t="e">
            <v>#DIV/0!</v>
          </cell>
        </row>
        <row r="145">
          <cell r="A145">
            <v>0</v>
          </cell>
          <cell r="B145" t="str">
            <v>NB</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V145" t="e">
            <v>#DIV/0!</v>
          </cell>
          <cell r="W145" t="e">
            <v>#DIV/0!</v>
          </cell>
          <cell r="X145" t="e">
            <v>#DIV/0!</v>
          </cell>
        </row>
        <row r="146">
          <cell r="A146">
            <v>0</v>
          </cell>
          <cell r="B146" t="str">
            <v>NB</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V146" t="e">
            <v>#DIV/0!</v>
          </cell>
          <cell r="W146" t="e">
            <v>#DIV/0!</v>
          </cell>
          <cell r="X146" t="e">
            <v>#DIV/0!</v>
          </cell>
        </row>
        <row r="147">
          <cell r="A147">
            <v>0</v>
          </cell>
          <cell r="B147" t="str">
            <v>NB</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V147" t="e">
            <v>#DIV/0!</v>
          </cell>
          <cell r="W147" t="e">
            <v>#DIV/0!</v>
          </cell>
          <cell r="X147" t="e">
            <v>#DIV/0!</v>
          </cell>
        </row>
        <row r="187">
          <cell r="A187">
            <v>0</v>
          </cell>
          <cell r="B187" t="str">
            <v>NB</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W187">
            <v>0</v>
          </cell>
        </row>
        <row r="188">
          <cell r="A188">
            <v>0</v>
          </cell>
          <cell r="B188" t="str">
            <v>NB</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W188">
            <v>0</v>
          </cell>
        </row>
        <row r="189">
          <cell r="A189">
            <v>0</v>
          </cell>
          <cell r="B189" t="str">
            <v>NB</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W189">
            <v>0</v>
          </cell>
        </row>
        <row r="190">
          <cell r="A190">
            <v>0</v>
          </cell>
          <cell r="B190" t="str">
            <v>NB</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W190">
            <v>0</v>
          </cell>
        </row>
        <row r="191">
          <cell r="A191">
            <v>0</v>
          </cell>
          <cell r="B191" t="str">
            <v>NB</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W191">
            <v>0</v>
          </cell>
        </row>
        <row r="192">
          <cell r="A192">
            <v>0</v>
          </cell>
          <cell r="B192" t="str">
            <v>NB</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W192">
            <v>0</v>
          </cell>
        </row>
        <row r="202">
          <cell r="A202">
            <v>0</v>
          </cell>
          <cell r="B202" t="str">
            <v>NB</v>
          </cell>
          <cell r="J202">
            <v>0</v>
          </cell>
          <cell r="Q202">
            <v>0</v>
          </cell>
          <cell r="R202">
            <v>0</v>
          </cell>
          <cell r="S202">
            <v>0</v>
          </cell>
          <cell r="T202">
            <v>0</v>
          </cell>
          <cell r="W202">
            <v>0</v>
          </cell>
        </row>
        <row r="203">
          <cell r="A203">
            <v>0</v>
          </cell>
          <cell r="B203" t="str">
            <v>NB</v>
          </cell>
          <cell r="J203">
            <v>0</v>
          </cell>
          <cell r="Q203">
            <v>0</v>
          </cell>
          <cell r="R203">
            <v>0</v>
          </cell>
          <cell r="S203">
            <v>0</v>
          </cell>
          <cell r="T203">
            <v>0</v>
          </cell>
          <cell r="W203">
            <v>0</v>
          </cell>
        </row>
        <row r="216">
          <cell r="B216" t="str">
            <v>ALIMENTOS</v>
          </cell>
        </row>
        <row r="217">
          <cell r="B217" t="str">
            <v>Tang Sweet</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row>
        <row r="218">
          <cell r="B218" t="str">
            <v>Tang Semisweet</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row>
        <row r="219">
          <cell r="B219" t="str">
            <v>Jell - o</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row>
        <row r="220">
          <cell r="B220" t="str">
            <v>KRM</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row>
        <row r="221">
          <cell r="B221" t="str">
            <v>Salad Dressin</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row>
        <row r="222">
          <cell r="B222" t="str">
            <v>Cheese</v>
          </cell>
          <cell r="Q222">
            <v>0</v>
          </cell>
          <cell r="R222">
            <v>0</v>
          </cell>
          <cell r="S222">
            <v>0</v>
          </cell>
          <cell r="T222">
            <v>0</v>
          </cell>
        </row>
        <row r="223">
          <cell r="B223" t="str">
            <v>Desserts</v>
          </cell>
          <cell r="Q223">
            <v>0</v>
          </cell>
          <cell r="R223">
            <v>0</v>
          </cell>
          <cell r="S223">
            <v>0</v>
          </cell>
          <cell r="T223">
            <v>0</v>
          </cell>
        </row>
        <row r="224">
          <cell r="B224" t="str">
            <v>Cereal</v>
          </cell>
          <cell r="Q224">
            <v>0</v>
          </cell>
          <cell r="R224">
            <v>0</v>
          </cell>
          <cell r="S224">
            <v>0</v>
          </cell>
          <cell r="T224">
            <v>0</v>
          </cell>
        </row>
        <row r="225">
          <cell r="B225" t="str">
            <v>Dinners</v>
          </cell>
          <cell r="Q225">
            <v>0</v>
          </cell>
          <cell r="R225">
            <v>0</v>
          </cell>
          <cell r="S225">
            <v>0</v>
          </cell>
          <cell r="T225">
            <v>0</v>
          </cell>
        </row>
        <row r="226">
          <cell r="B226" t="str">
            <v>Coffee</v>
          </cell>
          <cell r="Q226">
            <v>0</v>
          </cell>
          <cell r="R226">
            <v>0</v>
          </cell>
          <cell r="S226">
            <v>0</v>
          </cell>
          <cell r="T226">
            <v>0</v>
          </cell>
        </row>
        <row r="227">
          <cell r="B227" t="str">
            <v>Refrigerated</v>
          </cell>
          <cell r="Q227">
            <v>0</v>
          </cell>
          <cell r="R227">
            <v>0</v>
          </cell>
          <cell r="S227">
            <v>0</v>
          </cell>
          <cell r="T227">
            <v>0</v>
          </cell>
        </row>
        <row r="228">
          <cell r="B228" t="str">
            <v>Marsmallows</v>
          </cell>
          <cell r="Q228">
            <v>0</v>
          </cell>
          <cell r="R228">
            <v>0</v>
          </cell>
          <cell r="S228">
            <v>0</v>
          </cell>
          <cell r="T228">
            <v>0</v>
          </cell>
        </row>
        <row r="229">
          <cell r="B229" t="str">
            <v>Other</v>
          </cell>
          <cell r="Q229">
            <v>0</v>
          </cell>
          <cell r="R229">
            <v>0</v>
          </cell>
          <cell r="S229">
            <v>0</v>
          </cell>
          <cell r="T229">
            <v>0</v>
          </cell>
        </row>
        <row r="230">
          <cell r="B230" t="str">
            <v>Confectionary</v>
          </cell>
          <cell r="Q230">
            <v>0</v>
          </cell>
          <cell r="R230">
            <v>0</v>
          </cell>
          <cell r="S230">
            <v>0</v>
          </cell>
          <cell r="T230">
            <v>0</v>
          </cell>
        </row>
        <row r="231">
          <cell r="B231" t="str">
            <v>Miracle Whip</v>
          </cell>
          <cell r="Q231">
            <v>0</v>
          </cell>
          <cell r="R231">
            <v>0</v>
          </cell>
          <cell r="S231">
            <v>0</v>
          </cell>
          <cell r="T231">
            <v>0</v>
          </cell>
        </row>
        <row r="232">
          <cell r="B232" t="str">
            <v>NB</v>
          </cell>
          <cell r="Q232">
            <v>0</v>
          </cell>
          <cell r="R232">
            <v>0</v>
          </cell>
          <cell r="S232">
            <v>0</v>
          </cell>
          <cell r="T232">
            <v>0</v>
          </cell>
        </row>
        <row r="238">
          <cell r="B238" t="str">
            <v>P R O E S A</v>
          </cell>
          <cell r="R238" t="str">
            <v>mes</v>
          </cell>
          <cell r="S238" t="str">
            <v>Acumulado a :</v>
          </cell>
        </row>
        <row r="239">
          <cell r="B239" t="str">
            <v>VENTAS  US $ Dolares</v>
          </cell>
          <cell r="D239" t="str">
            <v>DIC</v>
          </cell>
          <cell r="E239" t="str">
            <v>ENE</v>
          </cell>
          <cell r="F239" t="str">
            <v>FEB</v>
          </cell>
          <cell r="G239" t="str">
            <v>MAR</v>
          </cell>
          <cell r="H239" t="str">
            <v>ABR</v>
          </cell>
          <cell r="I239" t="str">
            <v>MAY</v>
          </cell>
          <cell r="J239" t="str">
            <v>JUN</v>
          </cell>
          <cell r="K239" t="str">
            <v>JUL</v>
          </cell>
          <cell r="L239" t="str">
            <v>AGO</v>
          </cell>
          <cell r="M239" t="str">
            <v>SEP</v>
          </cell>
          <cell r="N239" t="str">
            <v>OCT</v>
          </cell>
          <cell r="O239" t="str">
            <v>NOV</v>
          </cell>
          <cell r="P239" t="str">
            <v>DIC</v>
          </cell>
          <cell r="Q239" t="str">
            <v>ENE - DIC</v>
          </cell>
          <cell r="R239" t="str">
            <v>ABR</v>
          </cell>
          <cell r="S239" t="str">
            <v>DIC- NOV</v>
          </cell>
        </row>
        <row r="240">
          <cell r="B240" t="str">
            <v>UNIDADES / CIGARRILLOS</v>
          </cell>
        </row>
        <row r="241">
          <cell r="A241">
            <v>1</v>
          </cell>
          <cell r="B241" t="str">
            <v>Marlboro</v>
          </cell>
          <cell r="D241">
            <v>338</v>
          </cell>
          <cell r="E241">
            <v>306</v>
          </cell>
          <cell r="F241">
            <v>276</v>
          </cell>
          <cell r="G241">
            <v>251</v>
          </cell>
          <cell r="H241">
            <v>234</v>
          </cell>
          <cell r="I241">
            <v>276</v>
          </cell>
          <cell r="J241">
            <v>286</v>
          </cell>
          <cell r="K241">
            <v>270</v>
          </cell>
          <cell r="L241">
            <v>0</v>
          </cell>
          <cell r="M241" t="e">
            <v>#DIV/0!</v>
          </cell>
          <cell r="N241">
            <v>0</v>
          </cell>
          <cell r="O241">
            <v>0</v>
          </cell>
          <cell r="P241">
            <v>0</v>
          </cell>
          <cell r="Q241">
            <v>1013</v>
          </cell>
          <cell r="R241">
            <v>252</v>
          </cell>
          <cell r="S241">
            <v>1424</v>
          </cell>
          <cell r="T241">
            <v>306</v>
          </cell>
        </row>
        <row r="242">
          <cell r="A242">
            <v>2</v>
          </cell>
          <cell r="B242" t="str">
            <v>Marlboro 10</v>
          </cell>
          <cell r="D242">
            <v>109</v>
          </cell>
          <cell r="E242">
            <v>96</v>
          </cell>
          <cell r="F242">
            <v>89</v>
          </cell>
          <cell r="G242">
            <v>85</v>
          </cell>
          <cell r="H242">
            <v>88</v>
          </cell>
          <cell r="I242">
            <v>103</v>
          </cell>
          <cell r="J242">
            <v>108</v>
          </cell>
          <cell r="K242">
            <v>86</v>
          </cell>
          <cell r="L242">
            <v>0</v>
          </cell>
          <cell r="M242" t="e">
            <v>#DIV/0!</v>
          </cell>
          <cell r="N242">
            <v>0</v>
          </cell>
          <cell r="O242">
            <v>0</v>
          </cell>
          <cell r="P242">
            <v>0</v>
          </cell>
          <cell r="Q242">
            <v>270</v>
          </cell>
          <cell r="R242">
            <v>73</v>
          </cell>
          <cell r="S242">
            <v>370</v>
          </cell>
          <cell r="T242">
            <v>88</v>
          </cell>
        </row>
        <row r="243">
          <cell r="A243">
            <v>3</v>
          </cell>
          <cell r="B243" t="str">
            <v>Marlboro Ligths</v>
          </cell>
          <cell r="D243">
            <v>580</v>
          </cell>
          <cell r="E243">
            <v>515</v>
          </cell>
          <cell r="F243">
            <v>459</v>
          </cell>
          <cell r="G243">
            <v>411</v>
          </cell>
          <cell r="H243">
            <v>347</v>
          </cell>
          <cell r="I243">
            <v>430</v>
          </cell>
          <cell r="J243">
            <v>447</v>
          </cell>
          <cell r="K243">
            <v>421</v>
          </cell>
          <cell r="L243">
            <v>0</v>
          </cell>
          <cell r="M243" t="e">
            <v>#DIV/0!</v>
          </cell>
          <cell r="N243">
            <v>0</v>
          </cell>
          <cell r="O243">
            <v>0</v>
          </cell>
          <cell r="P243">
            <v>0</v>
          </cell>
          <cell r="Q243">
            <v>1568</v>
          </cell>
          <cell r="R243">
            <v>387</v>
          </cell>
          <cell r="S243">
            <v>2244</v>
          </cell>
          <cell r="T243">
            <v>482</v>
          </cell>
        </row>
        <row r="244">
          <cell r="A244">
            <v>4</v>
          </cell>
          <cell r="B244" t="str">
            <v>Marlboro Ligths 10</v>
          </cell>
          <cell r="D244">
            <v>244</v>
          </cell>
          <cell r="E244">
            <v>222</v>
          </cell>
          <cell r="F244">
            <v>196</v>
          </cell>
          <cell r="G244">
            <v>179</v>
          </cell>
          <cell r="H244">
            <v>175</v>
          </cell>
          <cell r="I244">
            <v>215</v>
          </cell>
          <cell r="J244">
            <v>214</v>
          </cell>
          <cell r="K244">
            <v>180</v>
          </cell>
          <cell r="L244">
            <v>0</v>
          </cell>
          <cell r="M244" t="e">
            <v>#DIV/0!</v>
          </cell>
          <cell r="N244">
            <v>0</v>
          </cell>
          <cell r="O244">
            <v>0</v>
          </cell>
          <cell r="P244">
            <v>0</v>
          </cell>
          <cell r="Q244">
            <v>566</v>
          </cell>
          <cell r="R244">
            <v>150</v>
          </cell>
          <cell r="S244">
            <v>780</v>
          </cell>
          <cell r="T244">
            <v>175</v>
          </cell>
        </row>
        <row r="245">
          <cell r="A245">
            <v>5</v>
          </cell>
          <cell r="B245" t="str">
            <v>Marlboro Menthol</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row>
        <row r="246">
          <cell r="A246">
            <v>6</v>
          </cell>
          <cell r="B246" t="str">
            <v>Marlboro Menthol 10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row>
        <row r="247">
          <cell r="A247">
            <v>7</v>
          </cell>
          <cell r="B247" t="str">
            <v>Lark 20</v>
          </cell>
          <cell r="D247">
            <v>1725</v>
          </cell>
          <cell r="E247">
            <v>1506</v>
          </cell>
          <cell r="F247">
            <v>1381</v>
          </cell>
          <cell r="G247">
            <v>1191</v>
          </cell>
          <cell r="H247">
            <v>1013</v>
          </cell>
          <cell r="I247">
            <v>1318</v>
          </cell>
          <cell r="J247">
            <v>1333</v>
          </cell>
          <cell r="K247">
            <v>1447</v>
          </cell>
          <cell r="L247">
            <v>0</v>
          </cell>
          <cell r="M247" t="e">
            <v>#DIV/0!</v>
          </cell>
          <cell r="N247">
            <v>0</v>
          </cell>
          <cell r="O247">
            <v>0</v>
          </cell>
          <cell r="P247">
            <v>0</v>
          </cell>
          <cell r="Q247">
            <v>5734</v>
          </cell>
          <cell r="R247">
            <v>1393</v>
          </cell>
          <cell r="S247">
            <v>8253</v>
          </cell>
          <cell r="T247">
            <v>1771</v>
          </cell>
        </row>
        <row r="248">
          <cell r="A248">
            <v>8</v>
          </cell>
          <cell r="B248" t="str">
            <v>Lark 10</v>
          </cell>
          <cell r="D248">
            <v>627</v>
          </cell>
          <cell r="E248">
            <v>556</v>
          </cell>
          <cell r="F248">
            <v>513</v>
          </cell>
          <cell r="G248">
            <v>460</v>
          </cell>
          <cell r="H248">
            <v>457</v>
          </cell>
          <cell r="I248">
            <v>567</v>
          </cell>
          <cell r="J248">
            <v>573</v>
          </cell>
          <cell r="K248">
            <v>513</v>
          </cell>
          <cell r="L248">
            <v>0</v>
          </cell>
          <cell r="M248" t="e">
            <v>#DIV/0!</v>
          </cell>
          <cell r="N248">
            <v>0</v>
          </cell>
          <cell r="O248">
            <v>0</v>
          </cell>
          <cell r="P248">
            <v>0</v>
          </cell>
          <cell r="Q248">
            <v>1778</v>
          </cell>
          <cell r="R248">
            <v>453</v>
          </cell>
          <cell r="S248">
            <v>2465</v>
          </cell>
          <cell r="T248">
            <v>551</v>
          </cell>
        </row>
        <row r="249">
          <cell r="A249">
            <v>9</v>
          </cell>
          <cell r="B249" t="str">
            <v>Lark Ligths 20</v>
          </cell>
          <cell r="D249">
            <v>54</v>
          </cell>
          <cell r="E249">
            <v>43</v>
          </cell>
          <cell r="F249">
            <v>40</v>
          </cell>
          <cell r="G249">
            <v>36</v>
          </cell>
          <cell r="H249">
            <v>27</v>
          </cell>
          <cell r="I249">
            <v>34</v>
          </cell>
          <cell r="J249">
            <v>33</v>
          </cell>
          <cell r="K249">
            <v>47</v>
          </cell>
          <cell r="L249">
            <v>0</v>
          </cell>
          <cell r="M249" t="e">
            <v>#DIV/0!</v>
          </cell>
          <cell r="N249">
            <v>0</v>
          </cell>
          <cell r="O249">
            <v>0</v>
          </cell>
          <cell r="P249">
            <v>0</v>
          </cell>
          <cell r="Q249">
            <v>240</v>
          </cell>
          <cell r="R249">
            <v>56</v>
          </cell>
          <cell r="S249">
            <v>344</v>
          </cell>
          <cell r="T249">
            <v>66</v>
          </cell>
        </row>
        <row r="250">
          <cell r="A250">
            <v>10</v>
          </cell>
          <cell r="B250" t="str">
            <v>Lark Lights 10</v>
          </cell>
          <cell r="D250">
            <v>19</v>
          </cell>
          <cell r="E250">
            <v>16</v>
          </cell>
          <cell r="F250">
            <v>14</v>
          </cell>
          <cell r="G250">
            <v>13</v>
          </cell>
          <cell r="H250">
            <v>11</v>
          </cell>
          <cell r="I250">
            <v>13</v>
          </cell>
          <cell r="J250">
            <v>12</v>
          </cell>
          <cell r="K250">
            <v>16</v>
          </cell>
          <cell r="L250">
            <v>0</v>
          </cell>
          <cell r="M250" t="e">
            <v>#DIV/0!</v>
          </cell>
          <cell r="N250">
            <v>0</v>
          </cell>
          <cell r="O250">
            <v>0</v>
          </cell>
          <cell r="P250">
            <v>0</v>
          </cell>
          <cell r="Q250">
            <v>65</v>
          </cell>
          <cell r="R250">
            <v>16</v>
          </cell>
          <cell r="S250">
            <v>89</v>
          </cell>
          <cell r="T250">
            <v>19</v>
          </cell>
        </row>
        <row r="251">
          <cell r="A251">
            <v>11</v>
          </cell>
          <cell r="B251" t="str">
            <v>Lider 20</v>
          </cell>
          <cell r="D251">
            <v>1862</v>
          </cell>
          <cell r="E251">
            <v>1325</v>
          </cell>
          <cell r="F251">
            <v>1269</v>
          </cell>
          <cell r="G251">
            <v>1113</v>
          </cell>
          <cell r="H251">
            <v>996</v>
          </cell>
          <cell r="I251">
            <v>1362</v>
          </cell>
          <cell r="J251">
            <v>1353</v>
          </cell>
          <cell r="K251">
            <v>1341</v>
          </cell>
          <cell r="L251">
            <v>0</v>
          </cell>
          <cell r="M251" t="e">
            <v>#DIV/0!</v>
          </cell>
          <cell r="N251">
            <v>0</v>
          </cell>
          <cell r="O251">
            <v>0</v>
          </cell>
          <cell r="P251">
            <v>0</v>
          </cell>
          <cell r="Q251">
            <v>4960</v>
          </cell>
          <cell r="R251">
            <v>1161</v>
          </cell>
          <cell r="S251">
            <v>6825</v>
          </cell>
          <cell r="T251">
            <v>1505</v>
          </cell>
        </row>
        <row r="252">
          <cell r="A252">
            <v>12</v>
          </cell>
          <cell r="B252" t="str">
            <v>Lider 10</v>
          </cell>
          <cell r="D252">
            <v>450</v>
          </cell>
          <cell r="E252">
            <v>305</v>
          </cell>
          <cell r="F252">
            <v>293</v>
          </cell>
          <cell r="G252">
            <v>269</v>
          </cell>
          <cell r="H252">
            <v>267</v>
          </cell>
          <cell r="I252">
            <v>361</v>
          </cell>
          <cell r="J252">
            <v>368</v>
          </cell>
          <cell r="K252">
            <v>301</v>
          </cell>
          <cell r="L252">
            <v>0</v>
          </cell>
          <cell r="M252" t="e">
            <v>#DIV/0!</v>
          </cell>
          <cell r="N252">
            <v>0</v>
          </cell>
          <cell r="O252">
            <v>0</v>
          </cell>
          <cell r="P252">
            <v>0</v>
          </cell>
          <cell r="Q252">
            <v>1042</v>
          </cell>
          <cell r="R252">
            <v>275</v>
          </cell>
          <cell r="S252">
            <v>1401</v>
          </cell>
          <cell r="T252">
            <v>322</v>
          </cell>
        </row>
        <row r="253">
          <cell r="A253">
            <v>13</v>
          </cell>
          <cell r="B253" t="str">
            <v>Lider Extra Suave 20</v>
          </cell>
          <cell r="D253">
            <v>39</v>
          </cell>
          <cell r="E253">
            <v>20</v>
          </cell>
          <cell r="F253">
            <v>21</v>
          </cell>
          <cell r="G253">
            <v>20</v>
          </cell>
          <cell r="H253">
            <v>15</v>
          </cell>
          <cell r="I253">
            <v>19</v>
          </cell>
          <cell r="J253">
            <v>16</v>
          </cell>
          <cell r="K253">
            <v>35</v>
          </cell>
          <cell r="L253">
            <v>0</v>
          </cell>
          <cell r="M253" t="e">
            <v>#DIV/0!</v>
          </cell>
          <cell r="N253">
            <v>0</v>
          </cell>
          <cell r="O253">
            <v>0</v>
          </cell>
          <cell r="P253">
            <v>0</v>
          </cell>
          <cell r="Q253">
            <v>171</v>
          </cell>
          <cell r="R253">
            <v>41</v>
          </cell>
          <cell r="S253">
            <v>232</v>
          </cell>
          <cell r="T253">
            <v>48</v>
          </cell>
        </row>
        <row r="254">
          <cell r="A254">
            <v>14</v>
          </cell>
          <cell r="B254" t="str">
            <v>Lider Extra Suave 10</v>
          </cell>
          <cell r="D254">
            <v>17</v>
          </cell>
          <cell r="E254">
            <v>7</v>
          </cell>
          <cell r="F254">
            <v>8</v>
          </cell>
          <cell r="G254">
            <v>8</v>
          </cell>
          <cell r="H254">
            <v>7</v>
          </cell>
          <cell r="I254">
            <v>8</v>
          </cell>
          <cell r="J254">
            <v>8</v>
          </cell>
          <cell r="K254">
            <v>12</v>
          </cell>
          <cell r="L254">
            <v>0</v>
          </cell>
          <cell r="M254" t="e">
            <v>#DIV/0!</v>
          </cell>
          <cell r="N254">
            <v>0</v>
          </cell>
          <cell r="O254">
            <v>0</v>
          </cell>
          <cell r="P254">
            <v>0</v>
          </cell>
          <cell r="Q254">
            <v>56</v>
          </cell>
          <cell r="R254">
            <v>14</v>
          </cell>
          <cell r="S254">
            <v>74</v>
          </cell>
          <cell r="T254">
            <v>17</v>
          </cell>
        </row>
        <row r="255">
          <cell r="A255">
            <v>15</v>
          </cell>
          <cell r="B255" t="str">
            <v>Belmont</v>
          </cell>
          <cell r="D255">
            <v>2137</v>
          </cell>
          <cell r="E255">
            <v>1625</v>
          </cell>
          <cell r="F255">
            <v>1469</v>
          </cell>
          <cell r="G255">
            <v>1300</v>
          </cell>
          <cell r="H255">
            <v>1118</v>
          </cell>
          <cell r="I255">
            <v>1471</v>
          </cell>
          <cell r="J255">
            <v>1389</v>
          </cell>
          <cell r="K255">
            <v>1814</v>
          </cell>
          <cell r="L255">
            <v>1</v>
          </cell>
          <cell r="M255" t="e">
            <v>#DIV/0!</v>
          </cell>
          <cell r="N255">
            <v>0</v>
          </cell>
          <cell r="O255">
            <v>0</v>
          </cell>
          <cell r="P255">
            <v>0</v>
          </cell>
          <cell r="Q255">
            <v>7249</v>
          </cell>
          <cell r="R255">
            <v>1782</v>
          </cell>
          <cell r="S255">
            <v>10151</v>
          </cell>
          <cell r="T255">
            <v>2145</v>
          </cell>
        </row>
        <row r="256">
          <cell r="A256">
            <v>16</v>
          </cell>
          <cell r="B256" t="str">
            <v>Belmont 10</v>
          </cell>
          <cell r="D256">
            <v>477</v>
          </cell>
          <cell r="E256">
            <v>389</v>
          </cell>
          <cell r="F256">
            <v>355</v>
          </cell>
          <cell r="G256">
            <v>326</v>
          </cell>
          <cell r="H256">
            <v>333</v>
          </cell>
          <cell r="I256">
            <v>415</v>
          </cell>
          <cell r="J256">
            <v>407</v>
          </cell>
          <cell r="K256">
            <v>393</v>
          </cell>
          <cell r="L256">
            <v>0</v>
          </cell>
          <cell r="M256" t="e">
            <v>#DIV/0!</v>
          </cell>
          <cell r="N256">
            <v>0</v>
          </cell>
          <cell r="O256">
            <v>0</v>
          </cell>
          <cell r="P256">
            <v>0</v>
          </cell>
          <cell r="Q256">
            <v>1525</v>
          </cell>
          <cell r="R256">
            <v>373</v>
          </cell>
          <cell r="S256">
            <v>2158</v>
          </cell>
          <cell r="T256">
            <v>417</v>
          </cell>
        </row>
        <row r="257">
          <cell r="A257">
            <v>17</v>
          </cell>
          <cell r="B257" t="str">
            <v>Belmont Mentol 20</v>
          </cell>
          <cell r="D257">
            <v>122</v>
          </cell>
          <cell r="E257">
            <v>100</v>
          </cell>
          <cell r="F257">
            <v>85</v>
          </cell>
          <cell r="G257">
            <v>77</v>
          </cell>
          <cell r="H257">
            <v>70</v>
          </cell>
          <cell r="I257">
            <v>99</v>
          </cell>
          <cell r="J257">
            <v>100</v>
          </cell>
          <cell r="K257">
            <v>101</v>
          </cell>
          <cell r="L257">
            <v>0</v>
          </cell>
          <cell r="M257" t="e">
            <v>#DIV/0!</v>
          </cell>
          <cell r="N257">
            <v>0</v>
          </cell>
          <cell r="O257">
            <v>0</v>
          </cell>
          <cell r="P257">
            <v>0</v>
          </cell>
          <cell r="Q257">
            <v>317</v>
          </cell>
          <cell r="R257">
            <v>97</v>
          </cell>
          <cell r="S257">
            <v>317</v>
          </cell>
          <cell r="T257">
            <v>92</v>
          </cell>
        </row>
        <row r="258">
          <cell r="A258">
            <v>0</v>
          </cell>
          <cell r="B258" t="str">
            <v>NB</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row>
        <row r="259">
          <cell r="A259">
            <v>0</v>
          </cell>
          <cell r="B259" t="str">
            <v>NB</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row>
        <row r="260">
          <cell r="A260">
            <v>0</v>
          </cell>
          <cell r="B260" t="str">
            <v>NB</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row>
        <row r="261">
          <cell r="A261">
            <v>0</v>
          </cell>
          <cell r="B261" t="str">
            <v>NB</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row>
        <row r="262">
          <cell r="A262">
            <v>0</v>
          </cell>
          <cell r="B262" t="str">
            <v>NB</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row>
        <row r="263">
          <cell r="A263">
            <v>0</v>
          </cell>
          <cell r="B263" t="str">
            <v>NB</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row>
        <row r="264">
          <cell r="A264">
            <v>0</v>
          </cell>
          <cell r="B264" t="str">
            <v>NB</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row>
        <row r="265">
          <cell r="A265">
            <v>0</v>
          </cell>
          <cell r="B265" t="str">
            <v>NB</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row>
        <row r="266">
          <cell r="A266">
            <v>0</v>
          </cell>
        </row>
        <row r="267">
          <cell r="A267">
            <v>0</v>
          </cell>
          <cell r="B267" t="str">
            <v>Sub-Total TANASA</v>
          </cell>
          <cell r="D267">
            <v>8800</v>
          </cell>
          <cell r="E267">
            <v>7031</v>
          </cell>
          <cell r="F267">
            <v>6468</v>
          </cell>
          <cell r="G267">
            <v>5739</v>
          </cell>
          <cell r="H267">
            <v>5158</v>
          </cell>
          <cell r="I267">
            <v>6691</v>
          </cell>
          <cell r="J267">
            <v>6647</v>
          </cell>
          <cell r="K267">
            <v>6977</v>
          </cell>
          <cell r="L267">
            <v>1</v>
          </cell>
          <cell r="M267" t="e">
            <v>#DIV/0!</v>
          </cell>
          <cell r="N267">
            <v>0</v>
          </cell>
          <cell r="O267">
            <v>0</v>
          </cell>
          <cell r="P267">
            <v>0</v>
          </cell>
          <cell r="Q267">
            <v>26554</v>
          </cell>
          <cell r="R267">
            <v>6523</v>
          </cell>
          <cell r="S267">
            <v>37127</v>
          </cell>
        </row>
        <row r="268">
          <cell r="A268">
            <v>0</v>
          </cell>
        </row>
        <row r="269">
          <cell r="A269">
            <v>0</v>
          </cell>
          <cell r="B269" t="str">
            <v>Mont Blanc</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row>
        <row r="270">
          <cell r="A270">
            <v>0</v>
          </cell>
          <cell r="B270" t="str">
            <v>Rubios 20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row>
        <row r="271">
          <cell r="A271">
            <v>0</v>
          </cell>
          <cell r="B271" t="str">
            <v>Rubios 10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row>
        <row r="272">
          <cell r="A272">
            <v>18</v>
          </cell>
          <cell r="B272" t="str">
            <v>King Regular</v>
          </cell>
          <cell r="D272">
            <v>33</v>
          </cell>
          <cell r="E272">
            <v>27</v>
          </cell>
          <cell r="F272">
            <v>24</v>
          </cell>
          <cell r="G272">
            <v>17</v>
          </cell>
          <cell r="H272">
            <v>1</v>
          </cell>
          <cell r="I272">
            <v>0</v>
          </cell>
          <cell r="J272">
            <v>0</v>
          </cell>
          <cell r="K272">
            <v>26</v>
          </cell>
          <cell r="L272">
            <v>0</v>
          </cell>
          <cell r="M272" t="e">
            <v>#DIV/0!</v>
          </cell>
          <cell r="N272">
            <v>0</v>
          </cell>
          <cell r="O272">
            <v>0</v>
          </cell>
          <cell r="P272">
            <v>0</v>
          </cell>
          <cell r="Q272">
            <v>94</v>
          </cell>
          <cell r="R272">
            <v>24</v>
          </cell>
          <cell r="S272">
            <v>132</v>
          </cell>
          <cell r="T272">
            <v>28</v>
          </cell>
        </row>
        <row r="273">
          <cell r="A273">
            <v>19</v>
          </cell>
          <cell r="B273" t="str">
            <v>Full Dorado</v>
          </cell>
          <cell r="D273">
            <v>20</v>
          </cell>
          <cell r="E273">
            <v>15</v>
          </cell>
          <cell r="F273">
            <v>13</v>
          </cell>
          <cell r="G273">
            <v>13</v>
          </cell>
          <cell r="H273">
            <v>4</v>
          </cell>
          <cell r="I273">
            <v>0</v>
          </cell>
          <cell r="J273">
            <v>0</v>
          </cell>
          <cell r="K273">
            <v>15</v>
          </cell>
          <cell r="L273">
            <v>0</v>
          </cell>
          <cell r="M273" t="e">
            <v>#DIV/0!</v>
          </cell>
          <cell r="N273">
            <v>0</v>
          </cell>
          <cell r="O273">
            <v>0</v>
          </cell>
          <cell r="P273">
            <v>0</v>
          </cell>
          <cell r="Q273">
            <v>56</v>
          </cell>
          <cell r="R273">
            <v>13</v>
          </cell>
          <cell r="S273">
            <v>80</v>
          </cell>
          <cell r="T273">
            <v>18</v>
          </cell>
        </row>
        <row r="274">
          <cell r="A274">
            <v>20</v>
          </cell>
          <cell r="B274" t="str">
            <v>Full Regular</v>
          </cell>
          <cell r="D274">
            <v>189</v>
          </cell>
          <cell r="E274">
            <v>138</v>
          </cell>
          <cell r="F274">
            <v>136</v>
          </cell>
          <cell r="G274">
            <v>131</v>
          </cell>
          <cell r="H274">
            <v>121</v>
          </cell>
          <cell r="I274">
            <v>162</v>
          </cell>
          <cell r="J274">
            <v>151</v>
          </cell>
          <cell r="K274">
            <v>153</v>
          </cell>
          <cell r="L274">
            <v>0</v>
          </cell>
          <cell r="M274" t="e">
            <v>#DIV/0!</v>
          </cell>
          <cell r="N274">
            <v>0</v>
          </cell>
          <cell r="O274">
            <v>0</v>
          </cell>
          <cell r="P274">
            <v>0</v>
          </cell>
          <cell r="Q274">
            <v>561</v>
          </cell>
          <cell r="R274">
            <v>143</v>
          </cell>
          <cell r="S274">
            <v>784</v>
          </cell>
          <cell r="T274">
            <v>170</v>
          </cell>
        </row>
        <row r="275">
          <cell r="A275">
            <v>0</v>
          </cell>
          <cell r="B275" t="str">
            <v>Full Frontera</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row>
        <row r="276">
          <cell r="A276">
            <v>0</v>
          </cell>
          <cell r="B276" t="str">
            <v>Superior Filtro</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row>
        <row r="277">
          <cell r="A277">
            <v>0</v>
          </cell>
          <cell r="B277" t="str">
            <v>Marcas Descontinuadas</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row>
        <row r="278">
          <cell r="A278">
            <v>0</v>
          </cell>
        </row>
        <row r="279">
          <cell r="A279">
            <v>0</v>
          </cell>
          <cell r="B279" t="str">
            <v>Sub-Total E P</v>
          </cell>
          <cell r="D279">
            <v>242</v>
          </cell>
          <cell r="E279">
            <v>180</v>
          </cell>
          <cell r="F279">
            <v>173</v>
          </cell>
          <cell r="G279">
            <v>161</v>
          </cell>
          <cell r="H279">
            <v>126</v>
          </cell>
          <cell r="I279">
            <v>162</v>
          </cell>
          <cell r="J279">
            <v>151</v>
          </cell>
          <cell r="K279">
            <v>194</v>
          </cell>
          <cell r="L279">
            <v>0</v>
          </cell>
          <cell r="M279" t="e">
            <v>#DIV/0!</v>
          </cell>
          <cell r="N279">
            <v>0</v>
          </cell>
          <cell r="O279">
            <v>0</v>
          </cell>
          <cell r="P279">
            <v>0</v>
          </cell>
          <cell r="Q279">
            <v>711</v>
          </cell>
          <cell r="R279">
            <v>180</v>
          </cell>
          <cell r="S279">
            <v>996</v>
          </cell>
        </row>
        <row r="280">
          <cell r="A280">
            <v>0</v>
          </cell>
        </row>
        <row r="281">
          <cell r="A281">
            <v>0</v>
          </cell>
          <cell r="B281" t="str">
            <v>Total Cigarrillos</v>
          </cell>
          <cell r="D281">
            <v>9042</v>
          </cell>
          <cell r="E281">
            <v>7211</v>
          </cell>
          <cell r="F281">
            <v>6641</v>
          </cell>
          <cell r="G281">
            <v>5900</v>
          </cell>
          <cell r="H281">
            <v>5284</v>
          </cell>
          <cell r="I281">
            <v>6853</v>
          </cell>
          <cell r="J281">
            <v>6798</v>
          </cell>
          <cell r="K281">
            <v>7171</v>
          </cell>
          <cell r="L281">
            <v>1</v>
          </cell>
          <cell r="M281" t="e">
            <v>#DIV/0!</v>
          </cell>
          <cell r="N281">
            <v>0</v>
          </cell>
          <cell r="O281">
            <v>0</v>
          </cell>
          <cell r="P281">
            <v>0</v>
          </cell>
          <cell r="Q281">
            <v>27265</v>
          </cell>
          <cell r="R281">
            <v>6703</v>
          </cell>
          <cell r="S281">
            <v>38123</v>
          </cell>
        </row>
        <row r="282">
          <cell r="A282">
            <v>0</v>
          </cell>
          <cell r="D282">
            <v>0</v>
          </cell>
          <cell r="E282">
            <v>-2</v>
          </cell>
          <cell r="F282">
            <v>0</v>
          </cell>
          <cell r="G282">
            <v>0</v>
          </cell>
          <cell r="H282">
            <v>-1</v>
          </cell>
          <cell r="I282">
            <v>1</v>
          </cell>
          <cell r="J282">
            <v>0</v>
          </cell>
          <cell r="K282">
            <v>3</v>
          </cell>
          <cell r="L282">
            <v>0</v>
          </cell>
          <cell r="M282" t="e">
            <v>#DIV/0!</v>
          </cell>
          <cell r="N282">
            <v>0</v>
          </cell>
          <cell r="O282">
            <v>0</v>
          </cell>
          <cell r="P282">
            <v>0</v>
          </cell>
        </row>
        <row r="283">
          <cell r="A283">
            <v>0</v>
          </cell>
          <cell r="B283" t="str">
            <v>L I C O R E S</v>
          </cell>
        </row>
        <row r="284">
          <cell r="A284">
            <v>41</v>
          </cell>
          <cell r="B284" t="str">
            <v>Larios Vodka</v>
          </cell>
          <cell r="D284">
            <v>94</v>
          </cell>
          <cell r="E284">
            <v>25</v>
          </cell>
          <cell r="F284">
            <v>51</v>
          </cell>
          <cell r="G284">
            <v>41</v>
          </cell>
          <cell r="H284">
            <v>35</v>
          </cell>
          <cell r="I284">
            <v>52</v>
          </cell>
          <cell r="J284">
            <v>54</v>
          </cell>
          <cell r="K284">
            <v>47</v>
          </cell>
          <cell r="L284">
            <v>0</v>
          </cell>
          <cell r="M284" t="e">
            <v>#DIV/0!</v>
          </cell>
          <cell r="N284">
            <v>0</v>
          </cell>
          <cell r="O284">
            <v>0</v>
          </cell>
          <cell r="P284">
            <v>0</v>
          </cell>
          <cell r="Q284">
            <v>179</v>
          </cell>
          <cell r="R284">
            <v>48</v>
          </cell>
          <cell r="S284">
            <v>277</v>
          </cell>
          <cell r="T284">
            <v>55</v>
          </cell>
        </row>
        <row r="285">
          <cell r="A285">
            <v>42</v>
          </cell>
          <cell r="B285" t="str">
            <v>Larios Vodka 1/2</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row>
        <row r="286">
          <cell r="A286">
            <v>43</v>
          </cell>
          <cell r="B286" t="str">
            <v>Larios Gin</v>
          </cell>
          <cell r="D286">
            <v>0</v>
          </cell>
          <cell r="E286">
            <v>0</v>
          </cell>
          <cell r="F286">
            <v>0</v>
          </cell>
          <cell r="G286">
            <v>0</v>
          </cell>
          <cell r="H286">
            <v>0</v>
          </cell>
          <cell r="I286">
            <v>0</v>
          </cell>
          <cell r="J286">
            <v>0</v>
          </cell>
          <cell r="K286">
            <v>1</v>
          </cell>
          <cell r="L286">
            <v>0</v>
          </cell>
          <cell r="M286" t="e">
            <v>#DIV/0!</v>
          </cell>
          <cell r="N286">
            <v>0</v>
          </cell>
          <cell r="O286">
            <v>0</v>
          </cell>
          <cell r="P286">
            <v>0</v>
          </cell>
          <cell r="Q286">
            <v>4</v>
          </cell>
          <cell r="R286">
            <v>1</v>
          </cell>
          <cell r="S286">
            <v>5</v>
          </cell>
          <cell r="T286">
            <v>1</v>
          </cell>
        </row>
        <row r="287">
          <cell r="A287">
            <v>44</v>
          </cell>
          <cell r="B287" t="str">
            <v>Larios Brandy</v>
          </cell>
          <cell r="D287">
            <v>0</v>
          </cell>
          <cell r="E287">
            <v>0</v>
          </cell>
          <cell r="F287">
            <v>0</v>
          </cell>
          <cell r="G287">
            <v>0</v>
          </cell>
          <cell r="H287">
            <v>0</v>
          </cell>
          <cell r="I287">
            <v>0</v>
          </cell>
          <cell r="J287">
            <v>0</v>
          </cell>
          <cell r="K287">
            <v>1</v>
          </cell>
          <cell r="L287">
            <v>0</v>
          </cell>
          <cell r="M287" t="e">
            <v>#DIV/0!</v>
          </cell>
          <cell r="N287">
            <v>0</v>
          </cell>
          <cell r="O287">
            <v>0</v>
          </cell>
          <cell r="P287">
            <v>0</v>
          </cell>
          <cell r="Q287">
            <v>2</v>
          </cell>
          <cell r="R287">
            <v>1</v>
          </cell>
          <cell r="S287">
            <v>3</v>
          </cell>
          <cell r="T287">
            <v>1</v>
          </cell>
        </row>
        <row r="288">
          <cell r="A288">
            <v>49</v>
          </cell>
          <cell r="B288" t="str">
            <v>Castillo Oro</v>
          </cell>
          <cell r="D288">
            <v>25</v>
          </cell>
          <cell r="E288">
            <v>15</v>
          </cell>
          <cell r="F288">
            <v>24</v>
          </cell>
          <cell r="G288">
            <v>10</v>
          </cell>
          <cell r="H288">
            <v>8</v>
          </cell>
          <cell r="I288">
            <v>22</v>
          </cell>
          <cell r="J288">
            <v>12</v>
          </cell>
          <cell r="K288">
            <v>20</v>
          </cell>
          <cell r="L288">
            <v>0</v>
          </cell>
          <cell r="M288" t="e">
            <v>#DIV/0!</v>
          </cell>
          <cell r="N288">
            <v>0</v>
          </cell>
          <cell r="O288">
            <v>0</v>
          </cell>
          <cell r="P288">
            <v>0</v>
          </cell>
          <cell r="Q288">
            <v>56</v>
          </cell>
          <cell r="R288">
            <v>12</v>
          </cell>
          <cell r="S288">
            <v>105</v>
          </cell>
          <cell r="T288">
            <v>18</v>
          </cell>
        </row>
        <row r="289">
          <cell r="A289">
            <v>51</v>
          </cell>
          <cell r="B289" t="str">
            <v>Castillo Oro 1/2</v>
          </cell>
          <cell r="D289">
            <v>0</v>
          </cell>
          <cell r="E289">
            <v>0</v>
          </cell>
          <cell r="F289">
            <v>0</v>
          </cell>
          <cell r="G289">
            <v>0</v>
          </cell>
          <cell r="H289">
            <v>0</v>
          </cell>
          <cell r="I289">
            <v>0</v>
          </cell>
          <cell r="J289">
            <v>0</v>
          </cell>
          <cell r="K289">
            <v>0</v>
          </cell>
          <cell r="L289">
            <v>0</v>
          </cell>
          <cell r="M289" t="e">
            <v>#DIV/0!</v>
          </cell>
          <cell r="N289">
            <v>0</v>
          </cell>
          <cell r="O289">
            <v>0</v>
          </cell>
          <cell r="P289">
            <v>0</v>
          </cell>
          <cell r="Q289">
            <v>0</v>
          </cell>
          <cell r="R289">
            <v>0</v>
          </cell>
          <cell r="S289">
            <v>0</v>
          </cell>
          <cell r="T289">
            <v>0</v>
          </cell>
        </row>
        <row r="290">
          <cell r="A290">
            <v>50</v>
          </cell>
          <cell r="B290" t="str">
            <v>Castillo Blanco</v>
          </cell>
          <cell r="D290">
            <v>193</v>
          </cell>
          <cell r="E290">
            <v>97</v>
          </cell>
          <cell r="F290">
            <v>152</v>
          </cell>
          <cell r="G290">
            <v>83</v>
          </cell>
          <cell r="H290">
            <v>59</v>
          </cell>
          <cell r="I290">
            <v>154</v>
          </cell>
          <cell r="J290">
            <v>99</v>
          </cell>
          <cell r="K290">
            <v>157</v>
          </cell>
          <cell r="L290">
            <v>0</v>
          </cell>
          <cell r="M290" t="e">
            <v>#DIV/0!</v>
          </cell>
          <cell r="N290">
            <v>0</v>
          </cell>
          <cell r="O290">
            <v>0</v>
          </cell>
          <cell r="P290">
            <v>0</v>
          </cell>
          <cell r="Q290">
            <v>391</v>
          </cell>
          <cell r="R290">
            <v>113</v>
          </cell>
          <cell r="S290">
            <v>827</v>
          </cell>
          <cell r="T290">
            <v>125</v>
          </cell>
        </row>
        <row r="291">
          <cell r="A291">
            <v>52</v>
          </cell>
          <cell r="B291" t="str">
            <v>Castillo Blanco 1/2</v>
          </cell>
          <cell r="D291">
            <v>36</v>
          </cell>
          <cell r="E291">
            <v>16</v>
          </cell>
          <cell r="F291">
            <v>23</v>
          </cell>
          <cell r="G291">
            <v>15</v>
          </cell>
          <cell r="H291">
            <v>13</v>
          </cell>
          <cell r="I291">
            <v>23</v>
          </cell>
          <cell r="J291">
            <v>18</v>
          </cell>
          <cell r="K291">
            <v>28</v>
          </cell>
          <cell r="L291">
            <v>0</v>
          </cell>
          <cell r="M291" t="e">
            <v>#DIV/0!</v>
          </cell>
          <cell r="N291">
            <v>0</v>
          </cell>
          <cell r="O291">
            <v>0</v>
          </cell>
          <cell r="P291">
            <v>0</v>
          </cell>
          <cell r="Q291">
            <v>78</v>
          </cell>
          <cell r="R291">
            <v>20</v>
          </cell>
          <cell r="S291">
            <v>141</v>
          </cell>
          <cell r="T291">
            <v>26</v>
          </cell>
        </row>
        <row r="292">
          <cell r="A292">
            <v>54</v>
          </cell>
          <cell r="B292" t="str">
            <v>Castillo Rum Premium</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row>
        <row r="293">
          <cell r="A293">
            <v>45</v>
          </cell>
          <cell r="B293" t="str">
            <v>Estelar Oro</v>
          </cell>
          <cell r="D293">
            <v>361</v>
          </cell>
          <cell r="E293">
            <v>105</v>
          </cell>
          <cell r="F293">
            <v>184</v>
          </cell>
          <cell r="G293">
            <v>140</v>
          </cell>
          <cell r="H293">
            <v>151</v>
          </cell>
          <cell r="I293">
            <v>226</v>
          </cell>
          <cell r="J293">
            <v>232</v>
          </cell>
          <cell r="K293">
            <v>145</v>
          </cell>
          <cell r="L293">
            <v>0</v>
          </cell>
          <cell r="M293" t="e">
            <v>#DIV/0!</v>
          </cell>
          <cell r="N293">
            <v>0</v>
          </cell>
          <cell r="O293">
            <v>0</v>
          </cell>
          <cell r="P293">
            <v>0</v>
          </cell>
          <cell r="Q293">
            <v>958</v>
          </cell>
          <cell r="R293">
            <v>248</v>
          </cell>
          <cell r="S293">
            <v>1475</v>
          </cell>
          <cell r="T293">
            <v>275</v>
          </cell>
        </row>
        <row r="294">
          <cell r="A294">
            <v>46</v>
          </cell>
          <cell r="B294" t="str">
            <v>Estelar Oro 1/2</v>
          </cell>
          <cell r="D294">
            <v>36</v>
          </cell>
          <cell r="E294">
            <v>28</v>
          </cell>
          <cell r="F294">
            <v>35</v>
          </cell>
          <cell r="G294">
            <v>33</v>
          </cell>
          <cell r="H294">
            <v>30</v>
          </cell>
          <cell r="I294">
            <v>20</v>
          </cell>
          <cell r="J294">
            <v>37</v>
          </cell>
          <cell r="K294">
            <v>40</v>
          </cell>
          <cell r="L294">
            <v>0</v>
          </cell>
          <cell r="M294" t="e">
            <v>#DIV/0!</v>
          </cell>
          <cell r="N294">
            <v>0</v>
          </cell>
          <cell r="O294">
            <v>0</v>
          </cell>
          <cell r="P294">
            <v>0</v>
          </cell>
          <cell r="Q294">
            <v>193</v>
          </cell>
          <cell r="R294">
            <v>56</v>
          </cell>
          <cell r="S294">
            <v>312</v>
          </cell>
          <cell r="T294">
            <v>63</v>
          </cell>
        </row>
        <row r="295">
          <cell r="A295">
            <v>48</v>
          </cell>
          <cell r="B295" t="str">
            <v>Esteler Blue</v>
          </cell>
          <cell r="D295">
            <v>94</v>
          </cell>
          <cell r="E295">
            <v>39</v>
          </cell>
          <cell r="F295">
            <v>35</v>
          </cell>
          <cell r="G295">
            <v>27</v>
          </cell>
          <cell r="H295">
            <v>19</v>
          </cell>
          <cell r="I295">
            <v>24</v>
          </cell>
          <cell r="J295">
            <v>34</v>
          </cell>
          <cell r="K295">
            <v>63</v>
          </cell>
          <cell r="L295">
            <v>0</v>
          </cell>
          <cell r="M295">
            <v>99</v>
          </cell>
        </row>
        <row r="296">
          <cell r="A296">
            <v>47</v>
          </cell>
          <cell r="B296" t="str">
            <v>Estelar Dry</v>
          </cell>
          <cell r="D296">
            <v>18</v>
          </cell>
          <cell r="E296">
            <v>12</v>
          </cell>
          <cell r="F296">
            <v>9</v>
          </cell>
          <cell r="G296">
            <v>7</v>
          </cell>
          <cell r="H296">
            <v>5</v>
          </cell>
          <cell r="I296">
            <v>6</v>
          </cell>
          <cell r="J296">
            <v>8</v>
          </cell>
          <cell r="K296">
            <v>8</v>
          </cell>
          <cell r="L296">
            <v>0</v>
          </cell>
          <cell r="M296" t="e">
            <v>#DIV/0!</v>
          </cell>
          <cell r="N296">
            <v>0</v>
          </cell>
          <cell r="O296">
            <v>0</v>
          </cell>
          <cell r="P296">
            <v>0</v>
          </cell>
          <cell r="Q296">
            <v>42</v>
          </cell>
          <cell r="R296">
            <v>11</v>
          </cell>
          <cell r="S296">
            <v>67</v>
          </cell>
          <cell r="T296">
            <v>12</v>
          </cell>
        </row>
        <row r="297">
          <cell r="A297">
            <v>0</v>
          </cell>
          <cell r="B297" t="str">
            <v>Estelar Dry 1/2</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row>
        <row r="298">
          <cell r="A298">
            <v>55</v>
          </cell>
          <cell r="B298" t="str">
            <v>Whisky Old Times</v>
          </cell>
          <cell r="D298">
            <v>46</v>
          </cell>
          <cell r="E298">
            <v>14</v>
          </cell>
          <cell r="F298">
            <v>30</v>
          </cell>
          <cell r="G298">
            <v>21</v>
          </cell>
          <cell r="H298">
            <v>14</v>
          </cell>
          <cell r="I298">
            <v>22</v>
          </cell>
          <cell r="J298">
            <v>29</v>
          </cell>
          <cell r="K298">
            <v>23</v>
          </cell>
          <cell r="L298">
            <v>0</v>
          </cell>
          <cell r="M298" t="e">
            <v>#DIV/0!</v>
          </cell>
          <cell r="N298">
            <v>0</v>
          </cell>
          <cell r="O298">
            <v>0</v>
          </cell>
          <cell r="P298">
            <v>0</v>
          </cell>
          <cell r="Q298">
            <v>82</v>
          </cell>
          <cell r="R298">
            <v>22</v>
          </cell>
          <cell r="S298">
            <v>132</v>
          </cell>
          <cell r="T298">
            <v>25</v>
          </cell>
        </row>
        <row r="299">
          <cell r="A299">
            <v>56</v>
          </cell>
          <cell r="B299" t="str">
            <v>Whisky Old Times 1/2</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row>
        <row r="300">
          <cell r="A300">
            <v>57</v>
          </cell>
          <cell r="B300" t="str">
            <v>Whisky Old Times 12 Anios</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row>
        <row r="301">
          <cell r="A301">
            <v>58</v>
          </cell>
          <cell r="B301" t="str">
            <v>Superior Triple Filtrado</v>
          </cell>
          <cell r="D301">
            <v>70</v>
          </cell>
          <cell r="E301">
            <v>26</v>
          </cell>
          <cell r="F301">
            <v>67</v>
          </cell>
          <cell r="G301">
            <v>53</v>
          </cell>
          <cell r="H301">
            <v>45</v>
          </cell>
          <cell r="I301">
            <v>58</v>
          </cell>
          <cell r="J301">
            <v>57</v>
          </cell>
          <cell r="K301">
            <v>73</v>
          </cell>
          <cell r="L301">
            <v>0</v>
          </cell>
          <cell r="M301" t="e">
            <v>#DIV/0!</v>
          </cell>
          <cell r="N301">
            <v>0</v>
          </cell>
          <cell r="O301">
            <v>0</v>
          </cell>
          <cell r="P301">
            <v>0</v>
          </cell>
          <cell r="Q301">
            <v>208</v>
          </cell>
          <cell r="R301">
            <v>53</v>
          </cell>
          <cell r="S301">
            <v>289</v>
          </cell>
          <cell r="T301">
            <v>63</v>
          </cell>
        </row>
        <row r="302">
          <cell r="A302">
            <v>53</v>
          </cell>
          <cell r="B302" t="str">
            <v>Castillo Añejo</v>
          </cell>
          <cell r="D302">
            <v>469</v>
          </cell>
          <cell r="E302">
            <v>232</v>
          </cell>
          <cell r="F302">
            <v>203</v>
          </cell>
          <cell r="G302">
            <v>160</v>
          </cell>
          <cell r="H302">
            <v>105</v>
          </cell>
          <cell r="I302">
            <v>169</v>
          </cell>
          <cell r="J302">
            <v>234</v>
          </cell>
          <cell r="K302">
            <v>212</v>
          </cell>
          <cell r="L302">
            <v>0</v>
          </cell>
          <cell r="M302" t="e">
            <v>#DIV/0!</v>
          </cell>
          <cell r="N302">
            <v>0</v>
          </cell>
          <cell r="O302">
            <v>0</v>
          </cell>
          <cell r="P302">
            <v>0</v>
          </cell>
          <cell r="Q302">
            <v>833</v>
          </cell>
          <cell r="R302">
            <v>206</v>
          </cell>
          <cell r="S302">
            <v>1282</v>
          </cell>
          <cell r="T302">
            <v>242</v>
          </cell>
        </row>
        <row r="303">
          <cell r="A303">
            <v>0</v>
          </cell>
          <cell r="B303" t="str">
            <v>Miniaturas</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row>
        <row r="304">
          <cell r="A304">
            <v>59</v>
          </cell>
          <cell r="B304" t="str">
            <v>Superior Triple Filtrado 1/2</v>
          </cell>
          <cell r="D304">
            <v>9</v>
          </cell>
          <cell r="E304">
            <v>16</v>
          </cell>
          <cell r="F304">
            <v>10</v>
          </cell>
          <cell r="G304">
            <v>17</v>
          </cell>
          <cell r="H304">
            <v>15</v>
          </cell>
          <cell r="I304">
            <v>22</v>
          </cell>
          <cell r="J304">
            <v>21</v>
          </cell>
          <cell r="K304">
            <v>13</v>
          </cell>
          <cell r="L304">
            <v>0</v>
          </cell>
          <cell r="M304" t="e">
            <v>#DIV/0!</v>
          </cell>
          <cell r="N304">
            <v>0</v>
          </cell>
          <cell r="O304">
            <v>0</v>
          </cell>
          <cell r="P304">
            <v>0</v>
          </cell>
          <cell r="Q304">
            <v>0</v>
          </cell>
          <cell r="R304">
            <v>0</v>
          </cell>
          <cell r="S304">
            <v>5</v>
          </cell>
          <cell r="T304">
            <v>0</v>
          </cell>
        </row>
        <row r="305">
          <cell r="A305">
            <v>0</v>
          </cell>
          <cell r="B305" t="str">
            <v>NB</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row>
        <row r="306">
          <cell r="A306">
            <v>0</v>
          </cell>
          <cell r="B306" t="str">
            <v>NB</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row>
        <row r="307">
          <cell r="A307">
            <v>0</v>
          </cell>
          <cell r="B307" t="str">
            <v>NB</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row>
        <row r="308">
          <cell r="A308">
            <v>0</v>
          </cell>
          <cell r="B308" t="str">
            <v>NB</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row>
        <row r="309">
          <cell r="A309">
            <v>0</v>
          </cell>
          <cell r="B309" t="str">
            <v>NB</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row>
        <row r="310">
          <cell r="A310">
            <v>0</v>
          </cell>
          <cell r="B310" t="str">
            <v>NB</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row>
        <row r="311">
          <cell r="A311">
            <v>0</v>
          </cell>
          <cell r="B311" t="str">
            <v>Marcas Descontinuadas</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row>
        <row r="312">
          <cell r="A312">
            <v>0</v>
          </cell>
        </row>
        <row r="313">
          <cell r="A313">
            <v>0</v>
          </cell>
          <cell r="B313" t="str">
            <v>Sub - Total Lic. Dom.</v>
          </cell>
          <cell r="D313">
            <v>1451</v>
          </cell>
          <cell r="E313">
            <v>625</v>
          </cell>
          <cell r="F313">
            <v>823</v>
          </cell>
          <cell r="G313">
            <v>607</v>
          </cell>
          <cell r="H313">
            <v>499</v>
          </cell>
          <cell r="I313">
            <v>798</v>
          </cell>
          <cell r="J313">
            <v>835</v>
          </cell>
          <cell r="K313">
            <v>831</v>
          </cell>
          <cell r="L313">
            <v>0</v>
          </cell>
          <cell r="M313" t="e">
            <v>#DIV/0!</v>
          </cell>
          <cell r="N313">
            <v>0</v>
          </cell>
          <cell r="O313">
            <v>0</v>
          </cell>
          <cell r="P313">
            <v>0</v>
          </cell>
          <cell r="Q313">
            <v>3026</v>
          </cell>
          <cell r="R313">
            <v>791</v>
          </cell>
          <cell r="S313">
            <v>4920</v>
          </cell>
        </row>
        <row r="314">
          <cell r="A314">
            <v>0</v>
          </cell>
        </row>
        <row r="315">
          <cell r="A315">
            <v>71</v>
          </cell>
          <cell r="B315" t="str">
            <v>Ron Bacardi Añejo</v>
          </cell>
          <cell r="D315">
            <v>65</v>
          </cell>
          <cell r="E315">
            <v>19</v>
          </cell>
          <cell r="F315">
            <v>20</v>
          </cell>
          <cell r="G315">
            <v>14</v>
          </cell>
          <cell r="H315">
            <v>15</v>
          </cell>
          <cell r="I315">
            <v>13</v>
          </cell>
          <cell r="J315">
            <v>19</v>
          </cell>
          <cell r="K315">
            <v>30</v>
          </cell>
          <cell r="L315">
            <v>0</v>
          </cell>
          <cell r="M315" t="e">
            <v>#DIV/0!</v>
          </cell>
          <cell r="N315">
            <v>0</v>
          </cell>
          <cell r="O315">
            <v>0</v>
          </cell>
          <cell r="P315">
            <v>0</v>
          </cell>
          <cell r="Q315">
            <v>93</v>
          </cell>
          <cell r="R315">
            <v>19</v>
          </cell>
          <cell r="S315">
            <v>171</v>
          </cell>
          <cell r="T315">
            <v>35</v>
          </cell>
        </row>
        <row r="316">
          <cell r="A316">
            <v>72</v>
          </cell>
          <cell r="B316" t="str">
            <v>Ron Bacardi Oro</v>
          </cell>
          <cell r="D316">
            <v>24</v>
          </cell>
          <cell r="E316">
            <v>2</v>
          </cell>
          <cell r="F316">
            <v>4</v>
          </cell>
          <cell r="G316">
            <v>5</v>
          </cell>
          <cell r="H316">
            <v>9</v>
          </cell>
          <cell r="I316">
            <v>3</v>
          </cell>
          <cell r="J316">
            <v>5</v>
          </cell>
          <cell r="K316">
            <v>4</v>
          </cell>
          <cell r="L316">
            <v>0</v>
          </cell>
          <cell r="M316" t="e">
            <v>#DIV/0!</v>
          </cell>
          <cell r="N316">
            <v>0</v>
          </cell>
          <cell r="O316">
            <v>0</v>
          </cell>
          <cell r="P316">
            <v>0</v>
          </cell>
          <cell r="Q316">
            <v>17</v>
          </cell>
          <cell r="R316">
            <v>14</v>
          </cell>
          <cell r="S316">
            <v>45</v>
          </cell>
          <cell r="T316">
            <v>-5</v>
          </cell>
        </row>
        <row r="317">
          <cell r="A317">
            <v>73</v>
          </cell>
          <cell r="B317" t="str">
            <v>Ron Bacardi Blanco</v>
          </cell>
          <cell r="D317">
            <v>209</v>
          </cell>
          <cell r="E317">
            <v>51</v>
          </cell>
          <cell r="F317">
            <v>85</v>
          </cell>
          <cell r="G317">
            <v>56</v>
          </cell>
          <cell r="H317">
            <v>56</v>
          </cell>
          <cell r="I317">
            <v>50</v>
          </cell>
          <cell r="J317">
            <v>61</v>
          </cell>
          <cell r="K317">
            <v>104</v>
          </cell>
          <cell r="L317">
            <v>0</v>
          </cell>
          <cell r="M317" t="e">
            <v>#DIV/0!</v>
          </cell>
          <cell r="N317">
            <v>0</v>
          </cell>
          <cell r="O317">
            <v>0</v>
          </cell>
          <cell r="P317">
            <v>0</v>
          </cell>
          <cell r="Q317">
            <v>214</v>
          </cell>
          <cell r="R317">
            <v>55</v>
          </cell>
          <cell r="S317">
            <v>404</v>
          </cell>
          <cell r="T317">
            <v>82</v>
          </cell>
        </row>
        <row r="318">
          <cell r="A318">
            <v>75</v>
          </cell>
          <cell r="B318" t="str">
            <v>Bacardi Limon</v>
          </cell>
          <cell r="D318">
            <v>179</v>
          </cell>
          <cell r="E318">
            <v>12</v>
          </cell>
          <cell r="F318">
            <v>87</v>
          </cell>
          <cell r="G318">
            <v>25</v>
          </cell>
          <cell r="H318">
            <v>37</v>
          </cell>
          <cell r="I318">
            <v>42</v>
          </cell>
          <cell r="J318">
            <v>48</v>
          </cell>
          <cell r="K318">
            <v>0</v>
          </cell>
          <cell r="L318">
            <v>0</v>
          </cell>
          <cell r="M318" t="e">
            <v>#DIV/0!</v>
          </cell>
          <cell r="N318">
            <v>0</v>
          </cell>
          <cell r="O318">
            <v>0</v>
          </cell>
          <cell r="P318">
            <v>0</v>
          </cell>
          <cell r="Q318">
            <v>0</v>
          </cell>
          <cell r="R318">
            <v>0</v>
          </cell>
          <cell r="S318">
            <v>0</v>
          </cell>
          <cell r="T318">
            <v>0</v>
          </cell>
        </row>
        <row r="319">
          <cell r="A319">
            <v>0</v>
          </cell>
          <cell r="B319" t="str">
            <v>Wisky Dewars</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row>
        <row r="320">
          <cell r="A320">
            <v>0</v>
          </cell>
          <cell r="B320" t="str">
            <v>NB</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row>
        <row r="321">
          <cell r="A321">
            <v>0</v>
          </cell>
          <cell r="B321" t="str">
            <v>NB</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row>
        <row r="322">
          <cell r="A322">
            <v>0</v>
          </cell>
          <cell r="B322" t="str">
            <v>Marcas Descontinuadas</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row>
        <row r="323">
          <cell r="A323">
            <v>0</v>
          </cell>
          <cell r="Q323">
            <v>0</v>
          </cell>
          <cell r="R323">
            <v>0</v>
          </cell>
          <cell r="S323">
            <v>0</v>
          </cell>
          <cell r="T323">
            <v>0</v>
          </cell>
        </row>
        <row r="324">
          <cell r="A324">
            <v>0</v>
          </cell>
          <cell r="B324" t="str">
            <v>Sub - Total Lic. Imp.</v>
          </cell>
          <cell r="D324">
            <v>477</v>
          </cell>
          <cell r="E324">
            <v>84</v>
          </cell>
          <cell r="F324">
            <v>196</v>
          </cell>
          <cell r="G324">
            <v>100</v>
          </cell>
          <cell r="H324">
            <v>117</v>
          </cell>
          <cell r="I324">
            <v>108</v>
          </cell>
          <cell r="J324">
            <v>133</v>
          </cell>
          <cell r="K324">
            <v>138</v>
          </cell>
          <cell r="L324">
            <v>0</v>
          </cell>
          <cell r="M324" t="e">
            <v>#DIV/0!</v>
          </cell>
          <cell r="N324">
            <v>0</v>
          </cell>
          <cell r="O324">
            <v>0</v>
          </cell>
          <cell r="P324">
            <v>0</v>
          </cell>
          <cell r="Q324">
            <v>324</v>
          </cell>
          <cell r="R324">
            <v>88</v>
          </cell>
          <cell r="S324">
            <v>620</v>
          </cell>
          <cell r="T324">
            <v>112</v>
          </cell>
        </row>
        <row r="325">
          <cell r="A325">
            <v>0</v>
          </cell>
        </row>
        <row r="326">
          <cell r="A326">
            <v>0</v>
          </cell>
          <cell r="B326" t="str">
            <v>Total Licores</v>
          </cell>
          <cell r="D326">
            <v>1928</v>
          </cell>
          <cell r="E326">
            <v>709</v>
          </cell>
          <cell r="F326">
            <v>1019</v>
          </cell>
          <cell r="G326">
            <v>707</v>
          </cell>
          <cell r="H326">
            <v>616</v>
          </cell>
          <cell r="I326">
            <v>906</v>
          </cell>
          <cell r="J326">
            <v>968</v>
          </cell>
          <cell r="K326">
            <v>969</v>
          </cell>
          <cell r="L326">
            <v>0</v>
          </cell>
          <cell r="M326" t="e">
            <v>#DIV/0!</v>
          </cell>
          <cell r="N326">
            <v>0</v>
          </cell>
          <cell r="O326">
            <v>0</v>
          </cell>
          <cell r="P326">
            <v>0</v>
          </cell>
          <cell r="Q326">
            <v>3350</v>
          </cell>
          <cell r="R326">
            <v>879</v>
          </cell>
          <cell r="S326">
            <v>5540</v>
          </cell>
        </row>
        <row r="327">
          <cell r="A327">
            <v>0</v>
          </cell>
          <cell r="D327">
            <v>0</v>
          </cell>
          <cell r="E327">
            <v>2</v>
          </cell>
          <cell r="F327">
            <v>1</v>
          </cell>
          <cell r="G327">
            <v>0</v>
          </cell>
          <cell r="H327">
            <v>0</v>
          </cell>
          <cell r="I327">
            <v>0</v>
          </cell>
          <cell r="J327">
            <v>-1</v>
          </cell>
          <cell r="K327">
            <v>-2</v>
          </cell>
          <cell r="L327">
            <v>0</v>
          </cell>
          <cell r="M327" t="e">
            <v>#DIV/0!</v>
          </cell>
          <cell r="N327">
            <v>0</v>
          </cell>
          <cell r="O327">
            <v>0</v>
          </cell>
          <cell r="P327">
            <v>0</v>
          </cell>
        </row>
        <row r="328">
          <cell r="A328">
            <v>0</v>
          </cell>
          <cell r="B328" t="str">
            <v>FÓSFOROS</v>
          </cell>
        </row>
        <row r="329">
          <cell r="A329">
            <v>91</v>
          </cell>
          <cell r="B329" t="str">
            <v>Integral</v>
          </cell>
          <cell r="D329">
            <v>161</v>
          </cell>
          <cell r="E329">
            <v>137</v>
          </cell>
          <cell r="F329">
            <v>210</v>
          </cell>
          <cell r="G329">
            <v>44</v>
          </cell>
          <cell r="H329">
            <v>15</v>
          </cell>
          <cell r="I329">
            <v>15</v>
          </cell>
          <cell r="J329">
            <v>15</v>
          </cell>
          <cell r="K329">
            <v>574</v>
          </cell>
          <cell r="L329">
            <v>143</v>
          </cell>
          <cell r="M329" t="e">
            <v>#DIV/0!</v>
          </cell>
          <cell r="N329">
            <v>0</v>
          </cell>
          <cell r="O329">
            <v>0</v>
          </cell>
          <cell r="P329">
            <v>0</v>
          </cell>
          <cell r="Q329">
            <v>1034</v>
          </cell>
          <cell r="R329">
            <v>240</v>
          </cell>
          <cell r="S329">
            <v>1466</v>
          </cell>
          <cell r="T329">
            <v>317</v>
          </cell>
        </row>
        <row r="330">
          <cell r="A330">
            <v>92</v>
          </cell>
          <cell r="B330" t="str">
            <v>De Seguridad</v>
          </cell>
          <cell r="D330">
            <v>177</v>
          </cell>
          <cell r="E330">
            <v>143</v>
          </cell>
          <cell r="F330">
            <v>283</v>
          </cell>
          <cell r="G330">
            <v>111</v>
          </cell>
          <cell r="H330">
            <v>198</v>
          </cell>
          <cell r="I330">
            <v>122</v>
          </cell>
          <cell r="J330">
            <v>227</v>
          </cell>
          <cell r="K330">
            <v>588</v>
          </cell>
          <cell r="L330">
            <v>144</v>
          </cell>
          <cell r="M330" t="e">
            <v>#DIV/0!</v>
          </cell>
          <cell r="N330">
            <v>0</v>
          </cell>
          <cell r="O330">
            <v>0</v>
          </cell>
          <cell r="P330">
            <v>0</v>
          </cell>
          <cell r="Q330">
            <v>1037</v>
          </cell>
          <cell r="R330">
            <v>249</v>
          </cell>
          <cell r="S330">
            <v>1432</v>
          </cell>
          <cell r="T330">
            <v>320</v>
          </cell>
        </row>
        <row r="331">
          <cell r="A331">
            <v>93</v>
          </cell>
          <cell r="B331" t="str">
            <v>El Sol Integral</v>
          </cell>
          <cell r="F331">
            <v>75</v>
          </cell>
          <cell r="G331">
            <v>120</v>
          </cell>
          <cell r="H331">
            <v>210</v>
          </cell>
          <cell r="I331">
            <v>168</v>
          </cell>
          <cell r="J331">
            <v>271</v>
          </cell>
          <cell r="Q331">
            <v>0</v>
          </cell>
          <cell r="R331">
            <v>0</v>
          </cell>
          <cell r="S331">
            <v>0</v>
          </cell>
          <cell r="T331">
            <v>0</v>
          </cell>
        </row>
        <row r="332">
          <cell r="B332" t="str">
            <v>Total Fósforos</v>
          </cell>
          <cell r="D332">
            <v>338</v>
          </cell>
          <cell r="E332">
            <v>280</v>
          </cell>
          <cell r="F332">
            <v>568</v>
          </cell>
          <cell r="G332">
            <v>275</v>
          </cell>
          <cell r="H332">
            <v>423</v>
          </cell>
          <cell r="I332">
            <v>305</v>
          </cell>
          <cell r="J332">
            <v>513</v>
          </cell>
          <cell r="K332">
            <v>1162</v>
          </cell>
          <cell r="L332">
            <v>287</v>
          </cell>
          <cell r="M332" t="e">
            <v>#DIV/0!</v>
          </cell>
          <cell r="N332">
            <v>0</v>
          </cell>
          <cell r="O332">
            <v>0</v>
          </cell>
          <cell r="P332">
            <v>0</v>
          </cell>
          <cell r="Q332">
            <v>2071</v>
          </cell>
          <cell r="R332">
            <v>489</v>
          </cell>
          <cell r="S332">
            <v>2898</v>
          </cell>
          <cell r="T332">
            <v>637</v>
          </cell>
        </row>
        <row r="333">
          <cell r="D333">
            <v>0</v>
          </cell>
          <cell r="E333">
            <v>0</v>
          </cell>
          <cell r="F333">
            <v>0</v>
          </cell>
          <cell r="G333">
            <v>0</v>
          </cell>
          <cell r="H333">
            <v>1</v>
          </cell>
          <cell r="I333">
            <v>-1</v>
          </cell>
          <cell r="J333">
            <v>1</v>
          </cell>
          <cell r="K333">
            <v>0</v>
          </cell>
          <cell r="L333">
            <v>0</v>
          </cell>
          <cell r="M333" t="e">
            <v>#DIV/0!</v>
          </cell>
          <cell r="N333">
            <v>0</v>
          </cell>
          <cell r="O333">
            <v>0</v>
          </cell>
          <cell r="P333">
            <v>0</v>
          </cell>
        </row>
        <row r="334">
          <cell r="B334" t="str">
            <v>ALIMENTOS</v>
          </cell>
          <cell r="J334">
            <v>50.294117647058826</v>
          </cell>
        </row>
        <row r="335">
          <cell r="B335" t="str">
            <v>Tang Sweet</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row>
        <row r="336">
          <cell r="B336" t="str">
            <v>Tang Semisweet</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row>
        <row r="337">
          <cell r="B337" t="str">
            <v>Jell - o</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row>
        <row r="338">
          <cell r="B338" t="str">
            <v>KRM</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row>
        <row r="339">
          <cell r="B339" t="str">
            <v>Salad Dressin</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row>
        <row r="340">
          <cell r="B340" t="str">
            <v>Cheese</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row>
        <row r="341">
          <cell r="B341" t="str">
            <v>Desserts</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row>
        <row r="342">
          <cell r="B342" t="str">
            <v>Cereal</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row>
        <row r="343">
          <cell r="B343" t="str">
            <v>Dinners</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row>
        <row r="344">
          <cell r="B344" t="str">
            <v>Coffee</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row>
        <row r="345">
          <cell r="B345" t="str">
            <v>Refrigerated</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row>
        <row r="346">
          <cell r="B346" t="str">
            <v>Marsmallows</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row>
        <row r="347">
          <cell r="B347" t="str">
            <v>Other</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row>
        <row r="348">
          <cell r="B348" t="str">
            <v>Confectionary</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row>
        <row r="349">
          <cell r="B349" t="str">
            <v>Miracle Whip</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row>
        <row r="350">
          <cell r="B350" t="str">
            <v>NB</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row>
        <row r="352">
          <cell r="B352" t="str">
            <v>TOTAL ALIMENTOS</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row>
        <row r="354">
          <cell r="B354" t="str">
            <v>Total Todos los Productos</v>
          </cell>
          <cell r="D354">
            <v>11308</v>
          </cell>
          <cell r="E354">
            <v>8200</v>
          </cell>
          <cell r="F354">
            <v>8228</v>
          </cell>
          <cell r="G354">
            <v>6882</v>
          </cell>
          <cell r="H354">
            <v>6323</v>
          </cell>
          <cell r="I354">
            <v>8064</v>
          </cell>
          <cell r="J354">
            <v>8279</v>
          </cell>
          <cell r="K354">
            <v>9302</v>
          </cell>
          <cell r="L354">
            <v>288</v>
          </cell>
          <cell r="M354" t="e">
            <v>#DIV/0!</v>
          </cell>
          <cell r="N354">
            <v>0</v>
          </cell>
          <cell r="O354">
            <v>0</v>
          </cell>
          <cell r="P354">
            <v>0</v>
          </cell>
          <cell r="Q354">
            <v>32686</v>
          </cell>
          <cell r="R354">
            <v>8071</v>
          </cell>
          <cell r="S354">
            <v>46561</v>
          </cell>
          <cell r="T354">
            <v>637</v>
          </cell>
        </row>
        <row r="377">
          <cell r="A377">
            <v>0</v>
          </cell>
          <cell r="B377" t="str">
            <v>NB</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row>
        <row r="378">
          <cell r="A378">
            <v>0</v>
          </cell>
          <cell r="B378" t="str">
            <v>NB</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row>
        <row r="379">
          <cell r="A379">
            <v>0</v>
          </cell>
          <cell r="B379" t="str">
            <v>NB</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row>
        <row r="380">
          <cell r="A380">
            <v>0</v>
          </cell>
          <cell r="B380" t="str">
            <v>NB</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row>
        <row r="381">
          <cell r="A381">
            <v>0</v>
          </cell>
          <cell r="B381" t="str">
            <v>NB</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row>
        <row r="382">
          <cell r="A382">
            <v>0</v>
          </cell>
          <cell r="B382" t="str">
            <v>NB</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row>
        <row r="383">
          <cell r="A383">
            <v>0</v>
          </cell>
          <cell r="B383" t="str">
            <v>NB</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row>
        <row r="424">
          <cell r="A424">
            <v>0</v>
          </cell>
          <cell r="B424" t="str">
            <v>NB</v>
          </cell>
          <cell r="Q424">
            <v>0</v>
          </cell>
          <cell r="R424">
            <v>0</v>
          </cell>
          <cell r="S424">
            <v>0</v>
          </cell>
          <cell r="T424">
            <v>0</v>
          </cell>
        </row>
        <row r="425">
          <cell r="A425">
            <v>0</v>
          </cell>
          <cell r="B425" t="str">
            <v>NB</v>
          </cell>
          <cell r="Q425">
            <v>0</v>
          </cell>
          <cell r="R425">
            <v>0</v>
          </cell>
          <cell r="S425">
            <v>0</v>
          </cell>
          <cell r="T425">
            <v>0</v>
          </cell>
        </row>
        <row r="426">
          <cell r="A426">
            <v>0</v>
          </cell>
          <cell r="B426" t="str">
            <v>NB</v>
          </cell>
          <cell r="Q426">
            <v>0</v>
          </cell>
          <cell r="R426">
            <v>0</v>
          </cell>
          <cell r="S426">
            <v>0</v>
          </cell>
          <cell r="T426">
            <v>0</v>
          </cell>
        </row>
        <row r="427">
          <cell r="A427">
            <v>0</v>
          </cell>
          <cell r="B427" t="str">
            <v>NB</v>
          </cell>
          <cell r="Q427">
            <v>0</v>
          </cell>
          <cell r="R427">
            <v>0</v>
          </cell>
          <cell r="S427">
            <v>0</v>
          </cell>
          <cell r="T427">
            <v>0</v>
          </cell>
        </row>
        <row r="428">
          <cell r="A428">
            <v>0</v>
          </cell>
          <cell r="B428" t="str">
            <v>NB</v>
          </cell>
          <cell r="Q428">
            <v>0</v>
          </cell>
          <cell r="R428">
            <v>0</v>
          </cell>
          <cell r="S428">
            <v>0</v>
          </cell>
          <cell r="T428">
            <v>0</v>
          </cell>
        </row>
        <row r="438">
          <cell r="A438">
            <v>0</v>
          </cell>
          <cell r="B438" t="str">
            <v>NB</v>
          </cell>
          <cell r="Q438">
            <v>0</v>
          </cell>
          <cell r="R438">
            <v>0</v>
          </cell>
          <cell r="S438">
            <v>0</v>
          </cell>
          <cell r="T438">
            <v>0</v>
          </cell>
        </row>
        <row r="439">
          <cell r="A439">
            <v>0</v>
          </cell>
          <cell r="B439" t="str">
            <v>NB</v>
          </cell>
          <cell r="Q439">
            <v>0</v>
          </cell>
          <cell r="R439">
            <v>0</v>
          </cell>
          <cell r="S439">
            <v>0</v>
          </cell>
          <cell r="T439">
            <v>0</v>
          </cell>
        </row>
        <row r="452">
          <cell r="B452" t="str">
            <v>ALIMENTOS</v>
          </cell>
        </row>
        <row r="453">
          <cell r="B453" t="str">
            <v>Tang Sweet</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row>
        <row r="454">
          <cell r="B454" t="str">
            <v>Tang Semisweet</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row>
        <row r="455">
          <cell r="B455" t="str">
            <v>Jell - o</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row>
        <row r="456">
          <cell r="B456" t="str">
            <v>KRM</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row>
        <row r="457">
          <cell r="B457" t="str">
            <v>Salad Dressin</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row>
        <row r="458">
          <cell r="B458" t="str">
            <v>Cheese</v>
          </cell>
          <cell r="Q458">
            <v>0</v>
          </cell>
          <cell r="R458">
            <v>0</v>
          </cell>
          <cell r="S458">
            <v>0</v>
          </cell>
          <cell r="T458">
            <v>0</v>
          </cell>
        </row>
        <row r="459">
          <cell r="B459" t="str">
            <v>Desserts</v>
          </cell>
          <cell r="Q459">
            <v>0</v>
          </cell>
          <cell r="R459">
            <v>0</v>
          </cell>
          <cell r="S459">
            <v>0</v>
          </cell>
          <cell r="T459">
            <v>0</v>
          </cell>
        </row>
        <row r="460">
          <cell r="B460" t="str">
            <v>Cereal</v>
          </cell>
          <cell r="Q460">
            <v>0</v>
          </cell>
          <cell r="R460">
            <v>0</v>
          </cell>
          <cell r="S460">
            <v>0</v>
          </cell>
          <cell r="T460">
            <v>0</v>
          </cell>
        </row>
        <row r="461">
          <cell r="B461" t="str">
            <v>Dinners</v>
          </cell>
          <cell r="Q461">
            <v>0</v>
          </cell>
          <cell r="R461">
            <v>0</v>
          </cell>
          <cell r="S461">
            <v>0</v>
          </cell>
          <cell r="T461">
            <v>0</v>
          </cell>
        </row>
        <row r="462">
          <cell r="B462" t="str">
            <v>Coffee</v>
          </cell>
          <cell r="Q462">
            <v>0</v>
          </cell>
          <cell r="R462">
            <v>0</v>
          </cell>
          <cell r="S462">
            <v>0</v>
          </cell>
          <cell r="T462">
            <v>0</v>
          </cell>
        </row>
        <row r="463">
          <cell r="B463" t="str">
            <v>Refrigerated</v>
          </cell>
          <cell r="Q463">
            <v>0</v>
          </cell>
          <cell r="R463">
            <v>0</v>
          </cell>
          <cell r="S463">
            <v>0</v>
          </cell>
          <cell r="T463">
            <v>0</v>
          </cell>
        </row>
        <row r="464">
          <cell r="B464" t="str">
            <v>Marsmallows</v>
          </cell>
          <cell r="Q464">
            <v>0</v>
          </cell>
          <cell r="R464">
            <v>0</v>
          </cell>
          <cell r="S464">
            <v>0</v>
          </cell>
          <cell r="T464">
            <v>0</v>
          </cell>
        </row>
        <row r="465">
          <cell r="B465" t="str">
            <v>Other</v>
          </cell>
          <cell r="Q465">
            <v>0</v>
          </cell>
          <cell r="R465">
            <v>0</v>
          </cell>
          <cell r="S465">
            <v>0</v>
          </cell>
          <cell r="T465">
            <v>0</v>
          </cell>
        </row>
        <row r="466">
          <cell r="B466" t="str">
            <v>Confectionary</v>
          </cell>
          <cell r="Q466">
            <v>0</v>
          </cell>
          <cell r="R466">
            <v>0</v>
          </cell>
          <cell r="S466">
            <v>0</v>
          </cell>
          <cell r="T466">
            <v>0</v>
          </cell>
        </row>
        <row r="467">
          <cell r="B467" t="str">
            <v>Miracle Whip</v>
          </cell>
          <cell r="Q467">
            <v>0</v>
          </cell>
          <cell r="R467">
            <v>0</v>
          </cell>
          <cell r="S467">
            <v>0</v>
          </cell>
          <cell r="T467">
            <v>0</v>
          </cell>
        </row>
        <row r="468">
          <cell r="B468" t="str">
            <v>NB</v>
          </cell>
          <cell r="Q468">
            <v>0</v>
          </cell>
          <cell r="R468">
            <v>0</v>
          </cell>
          <cell r="S468">
            <v>0</v>
          </cell>
          <cell r="T468">
            <v>0</v>
          </cell>
        </row>
        <row r="470">
          <cell r="B470" t="str">
            <v>TOTAL ALIMENTOS</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row>
        <row r="474">
          <cell r="B474" t="str">
            <v>P R O E S A (021)</v>
          </cell>
          <cell r="R474" t="str">
            <v>mes</v>
          </cell>
          <cell r="S474" t="str">
            <v>Acumulado a :</v>
          </cell>
        </row>
        <row r="475">
          <cell r="B475" t="str">
            <v>COSTOS US $ Dolares</v>
          </cell>
          <cell r="D475" t="str">
            <v>DIC</v>
          </cell>
          <cell r="E475" t="str">
            <v>ENE</v>
          </cell>
          <cell r="F475" t="str">
            <v>FEB</v>
          </cell>
          <cell r="G475" t="str">
            <v>MAR</v>
          </cell>
          <cell r="H475" t="str">
            <v>ABR</v>
          </cell>
          <cell r="I475" t="str">
            <v>MAY</v>
          </cell>
          <cell r="J475" t="str">
            <v>JUN</v>
          </cell>
          <cell r="K475" t="str">
            <v>JUL</v>
          </cell>
          <cell r="L475" t="str">
            <v>AGO</v>
          </cell>
          <cell r="M475" t="str">
            <v>SEP</v>
          </cell>
          <cell r="N475" t="str">
            <v>OCT</v>
          </cell>
          <cell r="O475" t="str">
            <v>NOV</v>
          </cell>
          <cell r="P475" t="str">
            <v>DIC</v>
          </cell>
          <cell r="Q475" t="str">
            <v>ENE - DIC</v>
          </cell>
          <cell r="R475" t="str">
            <v>ABR</v>
          </cell>
          <cell r="S475" t="str">
            <v>DIC- NOV</v>
          </cell>
        </row>
        <row r="476">
          <cell r="B476" t="str">
            <v>UNIDADES / CIGARRILLOS</v>
          </cell>
        </row>
        <row r="477">
          <cell r="A477">
            <v>1</v>
          </cell>
          <cell r="B477" t="str">
            <v>Marlboro</v>
          </cell>
          <cell r="D477">
            <v>280</v>
          </cell>
          <cell r="E477">
            <v>235</v>
          </cell>
          <cell r="F477">
            <v>224</v>
          </cell>
          <cell r="G477">
            <v>191</v>
          </cell>
          <cell r="H477">
            <v>425</v>
          </cell>
          <cell r="I477">
            <v>227</v>
          </cell>
          <cell r="J477">
            <v>254</v>
          </cell>
          <cell r="K477">
            <v>222</v>
          </cell>
          <cell r="L477">
            <v>213</v>
          </cell>
          <cell r="M477">
            <v>0</v>
          </cell>
          <cell r="N477">
            <v>0</v>
          </cell>
          <cell r="O477">
            <v>0</v>
          </cell>
          <cell r="P477">
            <v>0</v>
          </cell>
          <cell r="Q477">
            <v>837</v>
          </cell>
          <cell r="R477">
            <v>209</v>
          </cell>
          <cell r="S477">
            <v>1168</v>
          </cell>
          <cell r="T477">
            <v>253</v>
          </cell>
        </row>
        <row r="478">
          <cell r="A478">
            <v>2</v>
          </cell>
          <cell r="B478" t="str">
            <v>Marlboro 10</v>
          </cell>
          <cell r="D478">
            <v>91</v>
          </cell>
          <cell r="E478">
            <v>73</v>
          </cell>
          <cell r="F478">
            <v>73</v>
          </cell>
          <cell r="G478">
            <v>64</v>
          </cell>
          <cell r="H478">
            <v>64</v>
          </cell>
          <cell r="I478">
            <v>83</v>
          </cell>
          <cell r="J478">
            <v>96</v>
          </cell>
          <cell r="K478">
            <v>70</v>
          </cell>
          <cell r="L478">
            <v>69</v>
          </cell>
          <cell r="M478">
            <v>0</v>
          </cell>
          <cell r="N478">
            <v>0</v>
          </cell>
          <cell r="O478">
            <v>0</v>
          </cell>
          <cell r="P478">
            <v>0</v>
          </cell>
          <cell r="Q478">
            <v>222</v>
          </cell>
          <cell r="R478">
            <v>60</v>
          </cell>
          <cell r="S478">
            <v>302</v>
          </cell>
          <cell r="T478">
            <v>73</v>
          </cell>
        </row>
        <row r="479">
          <cell r="A479">
            <v>3</v>
          </cell>
          <cell r="B479" t="str">
            <v>Marlboro Ligths</v>
          </cell>
          <cell r="D479">
            <v>461</v>
          </cell>
          <cell r="E479">
            <v>409</v>
          </cell>
          <cell r="F479">
            <v>375</v>
          </cell>
          <cell r="G479">
            <v>315</v>
          </cell>
          <cell r="H479">
            <v>253</v>
          </cell>
          <cell r="I479">
            <v>353</v>
          </cell>
          <cell r="J479">
            <v>397</v>
          </cell>
          <cell r="K479">
            <v>345</v>
          </cell>
          <cell r="L479">
            <v>339</v>
          </cell>
          <cell r="M479">
            <v>0</v>
          </cell>
          <cell r="N479">
            <v>0</v>
          </cell>
          <cell r="O479">
            <v>0</v>
          </cell>
          <cell r="P479">
            <v>0</v>
          </cell>
          <cell r="Q479">
            <v>1296</v>
          </cell>
          <cell r="R479">
            <v>319</v>
          </cell>
          <cell r="S479">
            <v>1840</v>
          </cell>
          <cell r="T479">
            <v>403</v>
          </cell>
        </row>
        <row r="480">
          <cell r="A480">
            <v>4</v>
          </cell>
          <cell r="B480" t="str">
            <v>Marlboro Ligths 10</v>
          </cell>
          <cell r="D480">
            <v>194</v>
          </cell>
          <cell r="E480">
            <v>179</v>
          </cell>
          <cell r="F480">
            <v>160</v>
          </cell>
          <cell r="G480">
            <v>135</v>
          </cell>
          <cell r="H480">
            <v>125</v>
          </cell>
          <cell r="I480">
            <v>176</v>
          </cell>
          <cell r="J480">
            <v>190</v>
          </cell>
          <cell r="K480">
            <v>147</v>
          </cell>
          <cell r="L480">
            <v>145</v>
          </cell>
          <cell r="M480">
            <v>0</v>
          </cell>
          <cell r="N480">
            <v>0</v>
          </cell>
          <cell r="O480">
            <v>0</v>
          </cell>
          <cell r="P480">
            <v>0</v>
          </cell>
          <cell r="Q480">
            <v>467</v>
          </cell>
          <cell r="R480">
            <v>124</v>
          </cell>
          <cell r="S480">
            <v>639</v>
          </cell>
          <cell r="T480">
            <v>146</v>
          </cell>
        </row>
        <row r="481">
          <cell r="A481">
            <v>5</v>
          </cell>
          <cell r="B481" t="str">
            <v>Marlboro Menthol</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row>
        <row r="482">
          <cell r="A482">
            <v>6</v>
          </cell>
          <cell r="B482" t="str">
            <v>Marlboro Menthol 10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row>
        <row r="483">
          <cell r="A483">
            <v>7</v>
          </cell>
          <cell r="B483" t="str">
            <v>Lark 20</v>
          </cell>
          <cell r="D483">
            <v>1371</v>
          </cell>
          <cell r="E483">
            <v>1221</v>
          </cell>
          <cell r="F483">
            <v>1137</v>
          </cell>
          <cell r="G483">
            <v>926</v>
          </cell>
          <cell r="H483">
            <v>737</v>
          </cell>
          <cell r="I483">
            <v>1087</v>
          </cell>
          <cell r="J483">
            <v>1177</v>
          </cell>
          <cell r="K483">
            <v>1195</v>
          </cell>
          <cell r="L483">
            <v>1158</v>
          </cell>
          <cell r="M483">
            <v>0</v>
          </cell>
          <cell r="N483">
            <v>0</v>
          </cell>
          <cell r="O483">
            <v>0</v>
          </cell>
          <cell r="P483">
            <v>0</v>
          </cell>
          <cell r="Q483">
            <v>4662</v>
          </cell>
          <cell r="R483">
            <v>1159</v>
          </cell>
          <cell r="S483">
            <v>6699</v>
          </cell>
          <cell r="T483">
            <v>1482</v>
          </cell>
        </row>
        <row r="484">
          <cell r="A484">
            <v>8</v>
          </cell>
          <cell r="B484" t="str">
            <v>Lark 10</v>
          </cell>
          <cell r="D484">
            <v>506</v>
          </cell>
          <cell r="E484">
            <v>442</v>
          </cell>
          <cell r="F484">
            <v>421</v>
          </cell>
          <cell r="G484">
            <v>353</v>
          </cell>
          <cell r="H484">
            <v>324</v>
          </cell>
          <cell r="I484">
            <v>473</v>
          </cell>
          <cell r="J484">
            <v>506</v>
          </cell>
          <cell r="K484">
            <v>423</v>
          </cell>
          <cell r="L484">
            <v>418</v>
          </cell>
          <cell r="M484">
            <v>0</v>
          </cell>
          <cell r="N484">
            <v>0</v>
          </cell>
          <cell r="O484">
            <v>0</v>
          </cell>
          <cell r="P484">
            <v>0</v>
          </cell>
          <cell r="Q484">
            <v>1455</v>
          </cell>
          <cell r="R484">
            <v>375</v>
          </cell>
          <cell r="S484">
            <v>2008</v>
          </cell>
          <cell r="T484">
            <v>460</v>
          </cell>
        </row>
        <row r="485">
          <cell r="A485">
            <v>9</v>
          </cell>
          <cell r="B485" t="str">
            <v>Lark Ligths 20</v>
          </cell>
          <cell r="D485">
            <v>42</v>
          </cell>
          <cell r="E485">
            <v>34</v>
          </cell>
          <cell r="F485">
            <v>33</v>
          </cell>
          <cell r="G485">
            <v>28</v>
          </cell>
          <cell r="H485">
            <v>20</v>
          </cell>
          <cell r="I485">
            <v>28</v>
          </cell>
          <cell r="J485">
            <v>28</v>
          </cell>
          <cell r="K485">
            <v>38</v>
          </cell>
          <cell r="L485">
            <v>42</v>
          </cell>
          <cell r="M485">
            <v>0</v>
          </cell>
          <cell r="N485">
            <v>0</v>
          </cell>
          <cell r="O485">
            <v>0</v>
          </cell>
          <cell r="P485">
            <v>0</v>
          </cell>
          <cell r="Q485">
            <v>188</v>
          </cell>
          <cell r="R485">
            <v>46</v>
          </cell>
          <cell r="S485">
            <v>272</v>
          </cell>
          <cell r="T485">
            <v>54</v>
          </cell>
        </row>
        <row r="486">
          <cell r="A486">
            <v>10</v>
          </cell>
          <cell r="B486" t="str">
            <v>Lark Lights 10</v>
          </cell>
          <cell r="D486">
            <v>15</v>
          </cell>
          <cell r="E486">
            <v>13</v>
          </cell>
          <cell r="F486">
            <v>12</v>
          </cell>
          <cell r="G486">
            <v>10</v>
          </cell>
          <cell r="H486">
            <v>8</v>
          </cell>
          <cell r="I486">
            <v>11</v>
          </cell>
          <cell r="J486">
            <v>11</v>
          </cell>
          <cell r="K486">
            <v>13</v>
          </cell>
          <cell r="L486">
            <v>13</v>
          </cell>
          <cell r="M486">
            <v>0</v>
          </cell>
          <cell r="N486">
            <v>0</v>
          </cell>
          <cell r="O486">
            <v>0</v>
          </cell>
          <cell r="P486">
            <v>0</v>
          </cell>
          <cell r="Q486">
            <v>52</v>
          </cell>
          <cell r="R486">
            <v>13</v>
          </cell>
          <cell r="S486">
            <v>71</v>
          </cell>
          <cell r="T486">
            <v>16</v>
          </cell>
        </row>
        <row r="487">
          <cell r="A487">
            <v>11</v>
          </cell>
          <cell r="B487" t="str">
            <v>Lider 20</v>
          </cell>
          <cell r="D487">
            <v>1490</v>
          </cell>
          <cell r="E487">
            <v>1040</v>
          </cell>
          <cell r="F487">
            <v>1041</v>
          </cell>
          <cell r="G487">
            <v>865</v>
          </cell>
          <cell r="H487">
            <v>733</v>
          </cell>
          <cell r="I487">
            <v>1116</v>
          </cell>
          <cell r="J487">
            <v>1199</v>
          </cell>
          <cell r="K487">
            <v>1106</v>
          </cell>
          <cell r="L487">
            <v>1046</v>
          </cell>
          <cell r="M487">
            <v>0</v>
          </cell>
          <cell r="N487">
            <v>0</v>
          </cell>
          <cell r="O487">
            <v>0</v>
          </cell>
          <cell r="P487">
            <v>0</v>
          </cell>
          <cell r="Q487">
            <v>3908</v>
          </cell>
          <cell r="R487">
            <v>897</v>
          </cell>
          <cell r="S487">
            <v>5418</v>
          </cell>
          <cell r="T487">
            <v>1257</v>
          </cell>
        </row>
        <row r="488">
          <cell r="A488">
            <v>12</v>
          </cell>
          <cell r="B488" t="str">
            <v>Lider 10</v>
          </cell>
          <cell r="D488">
            <v>365</v>
          </cell>
          <cell r="E488">
            <v>234</v>
          </cell>
          <cell r="F488">
            <v>240</v>
          </cell>
          <cell r="G488">
            <v>208</v>
          </cell>
          <cell r="H488">
            <v>202</v>
          </cell>
          <cell r="I488">
            <v>292</v>
          </cell>
          <cell r="J488">
            <v>324</v>
          </cell>
          <cell r="K488">
            <v>247</v>
          </cell>
          <cell r="L488">
            <v>237</v>
          </cell>
          <cell r="M488">
            <v>0</v>
          </cell>
          <cell r="N488">
            <v>0</v>
          </cell>
          <cell r="O488">
            <v>0</v>
          </cell>
          <cell r="P488">
            <v>0</v>
          </cell>
          <cell r="Q488">
            <v>825</v>
          </cell>
          <cell r="R488">
            <v>203</v>
          </cell>
          <cell r="S488">
            <v>1115</v>
          </cell>
          <cell r="T488">
            <v>269</v>
          </cell>
        </row>
        <row r="489">
          <cell r="A489">
            <v>13</v>
          </cell>
          <cell r="B489" t="str">
            <v>Lider Extra Suave 20</v>
          </cell>
          <cell r="D489">
            <v>26</v>
          </cell>
          <cell r="E489">
            <v>15</v>
          </cell>
          <cell r="F489">
            <v>17</v>
          </cell>
          <cell r="G489">
            <v>15</v>
          </cell>
          <cell r="H489">
            <v>11</v>
          </cell>
          <cell r="I489">
            <v>14</v>
          </cell>
          <cell r="J489">
            <v>12</v>
          </cell>
          <cell r="K489">
            <v>29</v>
          </cell>
          <cell r="L489">
            <v>26</v>
          </cell>
          <cell r="M489">
            <v>0</v>
          </cell>
          <cell r="N489">
            <v>0</v>
          </cell>
          <cell r="O489">
            <v>0</v>
          </cell>
          <cell r="P489">
            <v>0</v>
          </cell>
          <cell r="Q489">
            <v>127</v>
          </cell>
          <cell r="R489">
            <v>31</v>
          </cell>
          <cell r="S489">
            <v>177</v>
          </cell>
          <cell r="T489">
            <v>39</v>
          </cell>
        </row>
        <row r="490">
          <cell r="A490">
            <v>14</v>
          </cell>
          <cell r="B490" t="str">
            <v>Lider Extra Suave 10</v>
          </cell>
          <cell r="D490">
            <v>10</v>
          </cell>
          <cell r="E490">
            <v>5</v>
          </cell>
          <cell r="F490">
            <v>7</v>
          </cell>
          <cell r="G490">
            <v>6</v>
          </cell>
          <cell r="H490">
            <v>5</v>
          </cell>
          <cell r="I490">
            <v>6</v>
          </cell>
          <cell r="J490">
            <v>6</v>
          </cell>
          <cell r="K490">
            <v>10</v>
          </cell>
          <cell r="L490">
            <v>10</v>
          </cell>
          <cell r="M490">
            <v>0</v>
          </cell>
          <cell r="N490">
            <v>0</v>
          </cell>
          <cell r="O490">
            <v>0</v>
          </cell>
          <cell r="P490">
            <v>0</v>
          </cell>
          <cell r="Q490">
            <v>40</v>
          </cell>
          <cell r="R490">
            <v>10</v>
          </cell>
          <cell r="S490">
            <v>55</v>
          </cell>
          <cell r="T490">
            <v>13</v>
          </cell>
        </row>
        <row r="491">
          <cell r="A491">
            <v>15</v>
          </cell>
          <cell r="B491" t="str">
            <v>Belmont</v>
          </cell>
          <cell r="D491">
            <v>1816</v>
          </cell>
          <cell r="E491">
            <v>1428</v>
          </cell>
          <cell r="F491">
            <v>1291</v>
          </cell>
          <cell r="G491">
            <v>1112</v>
          </cell>
          <cell r="H491">
            <v>906</v>
          </cell>
          <cell r="I491">
            <v>1298</v>
          </cell>
          <cell r="J491">
            <v>1320</v>
          </cell>
          <cell r="K491">
            <v>1605</v>
          </cell>
          <cell r="L491">
            <v>1473</v>
          </cell>
          <cell r="M491">
            <v>0</v>
          </cell>
          <cell r="N491">
            <v>0</v>
          </cell>
          <cell r="O491">
            <v>0</v>
          </cell>
          <cell r="P491">
            <v>0</v>
          </cell>
          <cell r="Q491">
            <v>6134</v>
          </cell>
          <cell r="R491">
            <v>1454</v>
          </cell>
          <cell r="S491">
            <v>8649</v>
          </cell>
          <cell r="T491">
            <v>1924</v>
          </cell>
        </row>
        <row r="492">
          <cell r="A492">
            <v>16</v>
          </cell>
          <cell r="B492" t="str">
            <v>Belmont 10</v>
          </cell>
          <cell r="D492">
            <v>418</v>
          </cell>
          <cell r="E492">
            <v>337</v>
          </cell>
          <cell r="F492">
            <v>312</v>
          </cell>
          <cell r="G492">
            <v>275</v>
          </cell>
          <cell r="H492">
            <v>280</v>
          </cell>
          <cell r="I492">
            <v>365</v>
          </cell>
          <cell r="J492">
            <v>385</v>
          </cell>
          <cell r="K492">
            <v>347</v>
          </cell>
          <cell r="L492">
            <v>326</v>
          </cell>
          <cell r="M492">
            <v>0</v>
          </cell>
          <cell r="N492">
            <v>0</v>
          </cell>
          <cell r="O492">
            <v>0</v>
          </cell>
          <cell r="P492">
            <v>0</v>
          </cell>
          <cell r="Q492">
            <v>1308</v>
          </cell>
          <cell r="R492">
            <v>303</v>
          </cell>
          <cell r="S492">
            <v>1855</v>
          </cell>
          <cell r="T492">
            <v>374</v>
          </cell>
        </row>
        <row r="493">
          <cell r="A493">
            <v>17</v>
          </cell>
          <cell r="B493" t="str">
            <v>Belmont Mentol 20</v>
          </cell>
          <cell r="D493">
            <v>103</v>
          </cell>
          <cell r="E493">
            <v>86</v>
          </cell>
          <cell r="F493">
            <v>75</v>
          </cell>
          <cell r="G493">
            <v>66</v>
          </cell>
          <cell r="H493">
            <v>57</v>
          </cell>
          <cell r="I493">
            <v>88</v>
          </cell>
          <cell r="J493">
            <v>96</v>
          </cell>
          <cell r="K493">
            <v>89</v>
          </cell>
          <cell r="L493">
            <v>85</v>
          </cell>
          <cell r="M493">
            <v>0</v>
          </cell>
          <cell r="N493">
            <v>0</v>
          </cell>
          <cell r="O493">
            <v>0</v>
          </cell>
          <cell r="P493">
            <v>0</v>
          </cell>
          <cell r="Q493">
            <v>273</v>
          </cell>
          <cell r="R493">
            <v>77</v>
          </cell>
          <cell r="S493">
            <v>273</v>
          </cell>
          <cell r="T493">
            <v>82</v>
          </cell>
        </row>
        <row r="494">
          <cell r="A494">
            <v>0</v>
          </cell>
          <cell r="B494" t="str">
            <v>NB</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row>
        <row r="495">
          <cell r="A495">
            <v>0</v>
          </cell>
          <cell r="B495" t="str">
            <v>NB</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row>
        <row r="496">
          <cell r="A496">
            <v>0</v>
          </cell>
          <cell r="B496" t="str">
            <v>NB</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row>
        <row r="497">
          <cell r="A497">
            <v>0</v>
          </cell>
          <cell r="B497" t="str">
            <v>NB</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row>
        <row r="498">
          <cell r="A498">
            <v>0</v>
          </cell>
          <cell r="B498" t="str">
            <v>NB</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row>
        <row r="499">
          <cell r="A499">
            <v>0</v>
          </cell>
          <cell r="B499" t="str">
            <v>NB</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row>
        <row r="500">
          <cell r="A500">
            <v>0</v>
          </cell>
          <cell r="B500" t="str">
            <v>NB</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row>
        <row r="501">
          <cell r="A501">
            <v>0</v>
          </cell>
          <cell r="B501" t="str">
            <v>NB</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row>
        <row r="502">
          <cell r="A502">
            <v>0</v>
          </cell>
        </row>
        <row r="503">
          <cell r="A503">
            <v>0</v>
          </cell>
          <cell r="B503" t="str">
            <v>Sub-Total TANASA</v>
          </cell>
          <cell r="D503">
            <v>7188</v>
          </cell>
          <cell r="E503">
            <v>5751</v>
          </cell>
          <cell r="F503">
            <v>5418</v>
          </cell>
          <cell r="G503">
            <v>4569</v>
          </cell>
          <cell r="H503">
            <v>4150</v>
          </cell>
          <cell r="I503">
            <v>5617</v>
          </cell>
          <cell r="J503">
            <v>6001</v>
          </cell>
          <cell r="K503">
            <v>5886</v>
          </cell>
          <cell r="L503">
            <v>5600</v>
          </cell>
          <cell r="M503">
            <v>0</v>
          </cell>
          <cell r="N503">
            <v>0</v>
          </cell>
          <cell r="O503">
            <v>0</v>
          </cell>
          <cell r="P503">
            <v>0</v>
          </cell>
          <cell r="Q503">
            <v>21794</v>
          </cell>
          <cell r="R503">
            <v>5280</v>
          </cell>
          <cell r="S503">
            <v>30541</v>
          </cell>
        </row>
        <row r="504">
          <cell r="A504">
            <v>0</v>
          </cell>
        </row>
        <row r="505">
          <cell r="A505">
            <v>0</v>
          </cell>
          <cell r="B505" t="str">
            <v>Mont Blanc</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row>
        <row r="506">
          <cell r="A506">
            <v>0</v>
          </cell>
          <cell r="B506" t="str">
            <v>Rubios 20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row>
        <row r="507">
          <cell r="A507">
            <v>0</v>
          </cell>
          <cell r="B507" t="str">
            <v>Rubios 10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row>
        <row r="508">
          <cell r="A508">
            <v>18</v>
          </cell>
          <cell r="B508" t="str">
            <v>King Regular</v>
          </cell>
          <cell r="D508">
            <v>28</v>
          </cell>
          <cell r="E508">
            <v>28</v>
          </cell>
          <cell r="F508">
            <v>21</v>
          </cell>
          <cell r="G508">
            <v>15</v>
          </cell>
          <cell r="H508">
            <v>1</v>
          </cell>
          <cell r="I508">
            <v>0</v>
          </cell>
          <cell r="J508">
            <v>0</v>
          </cell>
          <cell r="K508">
            <v>23</v>
          </cell>
          <cell r="L508">
            <v>23</v>
          </cell>
          <cell r="M508">
            <v>0</v>
          </cell>
          <cell r="N508">
            <v>0</v>
          </cell>
          <cell r="O508">
            <v>0</v>
          </cell>
          <cell r="P508">
            <v>0</v>
          </cell>
          <cell r="Q508">
            <v>78</v>
          </cell>
          <cell r="R508">
            <v>19</v>
          </cell>
          <cell r="S508">
            <v>110</v>
          </cell>
          <cell r="T508">
            <v>25</v>
          </cell>
        </row>
        <row r="509">
          <cell r="A509">
            <v>19</v>
          </cell>
          <cell r="B509" t="str">
            <v>Full Dorado</v>
          </cell>
          <cell r="D509">
            <v>16</v>
          </cell>
          <cell r="E509">
            <v>15</v>
          </cell>
          <cell r="F509">
            <v>11</v>
          </cell>
          <cell r="G509">
            <v>9</v>
          </cell>
          <cell r="H509">
            <v>3</v>
          </cell>
          <cell r="I509">
            <v>0</v>
          </cell>
          <cell r="J509">
            <v>0</v>
          </cell>
          <cell r="K509">
            <v>13</v>
          </cell>
          <cell r="L509">
            <v>12</v>
          </cell>
          <cell r="M509">
            <v>0</v>
          </cell>
          <cell r="N509">
            <v>0</v>
          </cell>
          <cell r="O509">
            <v>0</v>
          </cell>
          <cell r="P509">
            <v>0</v>
          </cell>
          <cell r="Q509">
            <v>43</v>
          </cell>
          <cell r="R509">
            <v>10</v>
          </cell>
          <cell r="S509">
            <v>62</v>
          </cell>
          <cell r="T509">
            <v>14</v>
          </cell>
        </row>
        <row r="510">
          <cell r="A510">
            <v>20</v>
          </cell>
          <cell r="B510" t="str">
            <v>Full Regular</v>
          </cell>
          <cell r="D510">
            <v>154</v>
          </cell>
          <cell r="E510">
            <v>113</v>
          </cell>
          <cell r="F510">
            <v>117</v>
          </cell>
          <cell r="G510">
            <v>97</v>
          </cell>
          <cell r="H510">
            <v>93</v>
          </cell>
          <cell r="I510">
            <v>140</v>
          </cell>
          <cell r="J510">
            <v>140</v>
          </cell>
          <cell r="K510">
            <v>134</v>
          </cell>
          <cell r="L510">
            <v>124</v>
          </cell>
          <cell r="M510">
            <v>0</v>
          </cell>
          <cell r="N510">
            <v>0</v>
          </cell>
          <cell r="O510">
            <v>0</v>
          </cell>
          <cell r="P510">
            <v>0</v>
          </cell>
          <cell r="Q510">
            <v>467</v>
          </cell>
          <cell r="R510">
            <v>113</v>
          </cell>
          <cell r="S510">
            <v>653</v>
          </cell>
          <cell r="T510">
            <v>152</v>
          </cell>
        </row>
        <row r="511">
          <cell r="A511">
            <v>0</v>
          </cell>
          <cell r="B511" t="str">
            <v>Full Frontera</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row>
        <row r="512">
          <cell r="A512">
            <v>0</v>
          </cell>
          <cell r="B512" t="str">
            <v>Superior Filtro</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row>
        <row r="513">
          <cell r="A513">
            <v>0</v>
          </cell>
          <cell r="B513" t="str">
            <v>Marcas Descontinuadas</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row>
        <row r="514">
          <cell r="A514">
            <v>0</v>
          </cell>
        </row>
        <row r="515">
          <cell r="A515">
            <v>0</v>
          </cell>
          <cell r="B515" t="str">
            <v>Sub-Total E P</v>
          </cell>
          <cell r="D515">
            <v>198</v>
          </cell>
          <cell r="E515">
            <v>156</v>
          </cell>
          <cell r="F515">
            <v>149</v>
          </cell>
          <cell r="G515">
            <v>121</v>
          </cell>
          <cell r="H515">
            <v>97</v>
          </cell>
          <cell r="I515">
            <v>140</v>
          </cell>
          <cell r="J515">
            <v>140</v>
          </cell>
          <cell r="K515">
            <v>170</v>
          </cell>
          <cell r="L515">
            <v>159</v>
          </cell>
          <cell r="M515">
            <v>0</v>
          </cell>
          <cell r="N515">
            <v>0</v>
          </cell>
          <cell r="O515">
            <v>0</v>
          </cell>
          <cell r="P515">
            <v>0</v>
          </cell>
          <cell r="Q515">
            <v>588</v>
          </cell>
          <cell r="R515">
            <v>142</v>
          </cell>
          <cell r="S515">
            <v>825</v>
          </cell>
        </row>
        <row r="516">
          <cell r="A516">
            <v>0</v>
          </cell>
        </row>
        <row r="517">
          <cell r="A517">
            <v>0</v>
          </cell>
          <cell r="B517" t="str">
            <v>Total Cigarrillos</v>
          </cell>
          <cell r="D517">
            <v>7386</v>
          </cell>
          <cell r="E517">
            <v>5907</v>
          </cell>
          <cell r="F517">
            <v>5567</v>
          </cell>
          <cell r="G517">
            <v>4690</v>
          </cell>
          <cell r="H517">
            <v>4247</v>
          </cell>
          <cell r="I517">
            <v>5757</v>
          </cell>
          <cell r="J517">
            <v>6141</v>
          </cell>
          <cell r="K517">
            <v>6056</v>
          </cell>
          <cell r="L517">
            <v>5759</v>
          </cell>
          <cell r="M517">
            <v>0</v>
          </cell>
          <cell r="N517">
            <v>0</v>
          </cell>
          <cell r="O517">
            <v>0</v>
          </cell>
          <cell r="P517">
            <v>0</v>
          </cell>
          <cell r="Q517">
            <v>22382</v>
          </cell>
          <cell r="R517">
            <v>5422</v>
          </cell>
          <cell r="S517">
            <v>31366</v>
          </cell>
        </row>
        <row r="518">
          <cell r="A518">
            <v>0</v>
          </cell>
          <cell r="D518">
            <v>7386</v>
          </cell>
          <cell r="E518">
            <v>5916</v>
          </cell>
          <cell r="F518">
            <v>5567</v>
          </cell>
          <cell r="G518">
            <v>4690</v>
          </cell>
          <cell r="H518">
            <v>3994</v>
          </cell>
          <cell r="I518">
            <v>5757</v>
          </cell>
          <cell r="J518">
            <v>6140</v>
          </cell>
        </row>
        <row r="519">
          <cell r="A519">
            <v>0</v>
          </cell>
          <cell r="B519" t="str">
            <v>L I C O R E S</v>
          </cell>
          <cell r="D519">
            <v>22.49086479902558</v>
          </cell>
          <cell r="E519">
            <v>21.748895434462447</v>
          </cell>
          <cell r="F519">
            <v>21.345858895705522</v>
          </cell>
          <cell r="G519">
            <v>15.643762508338895</v>
          </cell>
          <cell r="H519">
            <v>20.757575757575761</v>
          </cell>
          <cell r="I519">
            <v>23.623307345096432</v>
          </cell>
          <cell r="J519">
            <v>21.227099896301418</v>
          </cell>
        </row>
        <row r="520">
          <cell r="A520">
            <v>41</v>
          </cell>
          <cell r="B520" t="str">
            <v>Larios Vodka</v>
          </cell>
          <cell r="D520">
            <v>75</v>
          </cell>
          <cell r="E520">
            <v>20</v>
          </cell>
          <cell r="F520">
            <v>41</v>
          </cell>
          <cell r="G520">
            <v>36</v>
          </cell>
          <cell r="H520">
            <v>25</v>
          </cell>
          <cell r="I520">
            <v>42</v>
          </cell>
          <cell r="J520">
            <v>43</v>
          </cell>
          <cell r="K520">
            <v>37</v>
          </cell>
          <cell r="L520">
            <v>49</v>
          </cell>
          <cell r="M520">
            <v>0</v>
          </cell>
          <cell r="N520">
            <v>0</v>
          </cell>
          <cell r="O520">
            <v>0</v>
          </cell>
          <cell r="P520">
            <v>0</v>
          </cell>
          <cell r="Q520">
            <v>148</v>
          </cell>
          <cell r="R520">
            <v>40</v>
          </cell>
          <cell r="S520">
            <v>227</v>
          </cell>
          <cell r="T520">
            <v>46</v>
          </cell>
        </row>
        <row r="521">
          <cell r="A521">
            <v>42</v>
          </cell>
          <cell r="B521" t="str">
            <v>Larios Vodka 1/2</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row>
        <row r="522">
          <cell r="A522">
            <v>43</v>
          </cell>
          <cell r="B522" t="str">
            <v>Larios Gin</v>
          </cell>
          <cell r="D522">
            <v>0</v>
          </cell>
          <cell r="E522">
            <v>0</v>
          </cell>
          <cell r="F522">
            <v>0</v>
          </cell>
          <cell r="G522">
            <v>0</v>
          </cell>
          <cell r="H522">
            <v>0</v>
          </cell>
          <cell r="I522">
            <v>0</v>
          </cell>
          <cell r="J522">
            <v>0</v>
          </cell>
          <cell r="K522">
            <v>1</v>
          </cell>
          <cell r="L522">
            <v>1</v>
          </cell>
          <cell r="M522">
            <v>0</v>
          </cell>
          <cell r="N522">
            <v>0</v>
          </cell>
          <cell r="O522">
            <v>0</v>
          </cell>
          <cell r="P522">
            <v>0</v>
          </cell>
          <cell r="Q522">
            <v>4</v>
          </cell>
          <cell r="R522">
            <v>1</v>
          </cell>
          <cell r="S522">
            <v>5</v>
          </cell>
          <cell r="T522">
            <v>1</v>
          </cell>
        </row>
        <row r="523">
          <cell r="A523">
            <v>44</v>
          </cell>
          <cell r="B523" t="str">
            <v>Larios Brandy</v>
          </cell>
          <cell r="D523">
            <v>1</v>
          </cell>
          <cell r="E523">
            <v>0</v>
          </cell>
          <cell r="F523">
            <v>0</v>
          </cell>
          <cell r="G523">
            <v>0</v>
          </cell>
          <cell r="H523">
            <v>0</v>
          </cell>
          <cell r="I523">
            <v>0</v>
          </cell>
          <cell r="J523">
            <v>0</v>
          </cell>
          <cell r="K523">
            <v>1</v>
          </cell>
          <cell r="L523">
            <v>1</v>
          </cell>
          <cell r="M523">
            <v>0</v>
          </cell>
          <cell r="N523">
            <v>0</v>
          </cell>
          <cell r="O523">
            <v>0</v>
          </cell>
          <cell r="P523">
            <v>0</v>
          </cell>
          <cell r="Q523">
            <v>2</v>
          </cell>
          <cell r="R523">
            <v>1</v>
          </cell>
          <cell r="S523">
            <v>3</v>
          </cell>
          <cell r="T523">
            <v>1</v>
          </cell>
        </row>
        <row r="524">
          <cell r="A524">
            <v>49</v>
          </cell>
          <cell r="B524" t="str">
            <v>Castillo Oro</v>
          </cell>
          <cell r="D524">
            <v>20</v>
          </cell>
          <cell r="E524">
            <v>12</v>
          </cell>
          <cell r="F524">
            <v>19</v>
          </cell>
          <cell r="G524">
            <v>7</v>
          </cell>
          <cell r="H524">
            <v>5</v>
          </cell>
          <cell r="I524">
            <v>18</v>
          </cell>
          <cell r="J524">
            <v>9</v>
          </cell>
          <cell r="K524">
            <v>16</v>
          </cell>
          <cell r="L524">
            <v>14</v>
          </cell>
          <cell r="M524">
            <v>0</v>
          </cell>
          <cell r="N524">
            <v>0</v>
          </cell>
          <cell r="O524">
            <v>0</v>
          </cell>
          <cell r="P524">
            <v>0</v>
          </cell>
          <cell r="Q524">
            <v>46</v>
          </cell>
          <cell r="R524">
            <v>10</v>
          </cell>
          <cell r="S524">
            <v>88</v>
          </cell>
          <cell r="T524">
            <v>15</v>
          </cell>
        </row>
        <row r="525">
          <cell r="A525">
            <v>51</v>
          </cell>
          <cell r="B525" t="str">
            <v>Castillo Oro 1/2</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row>
        <row r="526">
          <cell r="A526">
            <v>50</v>
          </cell>
          <cell r="B526" t="str">
            <v>Castillo Blanco</v>
          </cell>
          <cell r="D526">
            <v>158</v>
          </cell>
          <cell r="E526">
            <v>75</v>
          </cell>
          <cell r="F526">
            <v>123</v>
          </cell>
          <cell r="G526">
            <v>63</v>
          </cell>
          <cell r="H526">
            <v>45</v>
          </cell>
          <cell r="I526">
            <v>128</v>
          </cell>
          <cell r="J526">
            <v>72</v>
          </cell>
          <cell r="K526">
            <v>129</v>
          </cell>
          <cell r="L526">
            <v>135</v>
          </cell>
          <cell r="M526">
            <v>0</v>
          </cell>
          <cell r="N526">
            <v>0</v>
          </cell>
          <cell r="O526">
            <v>0</v>
          </cell>
          <cell r="P526">
            <v>0</v>
          </cell>
          <cell r="Q526">
            <v>321</v>
          </cell>
          <cell r="R526">
            <v>95</v>
          </cell>
          <cell r="S526">
            <v>699</v>
          </cell>
          <cell r="T526">
            <v>103</v>
          </cell>
        </row>
        <row r="527">
          <cell r="A527">
            <v>52</v>
          </cell>
          <cell r="B527" t="str">
            <v>Castillo Blanco 1/2</v>
          </cell>
          <cell r="D527">
            <v>29</v>
          </cell>
          <cell r="E527">
            <v>12</v>
          </cell>
          <cell r="F527">
            <v>18</v>
          </cell>
          <cell r="G527">
            <v>12</v>
          </cell>
          <cell r="H527">
            <v>9</v>
          </cell>
          <cell r="I527">
            <v>18</v>
          </cell>
          <cell r="J527">
            <v>15</v>
          </cell>
          <cell r="K527">
            <v>23</v>
          </cell>
          <cell r="L527">
            <v>22</v>
          </cell>
          <cell r="M527">
            <v>0</v>
          </cell>
          <cell r="N527">
            <v>0</v>
          </cell>
          <cell r="O527">
            <v>0</v>
          </cell>
          <cell r="P527">
            <v>0</v>
          </cell>
          <cell r="Q527">
            <v>66</v>
          </cell>
          <cell r="R527">
            <v>17</v>
          </cell>
          <cell r="S527">
            <v>119</v>
          </cell>
          <cell r="T527">
            <v>22</v>
          </cell>
        </row>
        <row r="528">
          <cell r="A528">
            <v>54</v>
          </cell>
          <cell r="B528" t="str">
            <v>Castillo Rum Premium</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row>
        <row r="529">
          <cell r="A529">
            <v>45</v>
          </cell>
          <cell r="B529" t="str">
            <v>Estelar Oro</v>
          </cell>
          <cell r="D529">
            <v>306</v>
          </cell>
          <cell r="E529">
            <v>89</v>
          </cell>
          <cell r="F529">
            <v>147</v>
          </cell>
          <cell r="G529">
            <v>122</v>
          </cell>
          <cell r="H529">
            <v>115</v>
          </cell>
          <cell r="I529">
            <v>179</v>
          </cell>
          <cell r="J529">
            <v>194</v>
          </cell>
          <cell r="K529">
            <v>120</v>
          </cell>
          <cell r="L529">
            <v>164</v>
          </cell>
          <cell r="M529">
            <v>0</v>
          </cell>
          <cell r="N529">
            <v>0</v>
          </cell>
          <cell r="O529">
            <v>0</v>
          </cell>
          <cell r="P529">
            <v>0</v>
          </cell>
          <cell r="Q529">
            <v>797</v>
          </cell>
          <cell r="R529">
            <v>205</v>
          </cell>
          <cell r="S529">
            <v>1220</v>
          </cell>
          <cell r="T529">
            <v>230</v>
          </cell>
        </row>
        <row r="530">
          <cell r="A530">
            <v>46</v>
          </cell>
          <cell r="B530" t="str">
            <v>Estelar Oro 1/2</v>
          </cell>
          <cell r="D530">
            <v>28</v>
          </cell>
          <cell r="E530">
            <v>22</v>
          </cell>
          <cell r="F530">
            <v>28</v>
          </cell>
          <cell r="G530">
            <v>28</v>
          </cell>
          <cell r="H530">
            <v>22</v>
          </cell>
          <cell r="I530">
            <v>15</v>
          </cell>
          <cell r="J530">
            <v>34</v>
          </cell>
          <cell r="K530">
            <v>35</v>
          </cell>
          <cell r="L530">
            <v>40</v>
          </cell>
          <cell r="M530">
            <v>0</v>
          </cell>
          <cell r="N530">
            <v>0</v>
          </cell>
          <cell r="O530">
            <v>0</v>
          </cell>
          <cell r="P530">
            <v>0</v>
          </cell>
          <cell r="Q530">
            <v>160</v>
          </cell>
          <cell r="R530">
            <v>47</v>
          </cell>
          <cell r="S530">
            <v>257</v>
          </cell>
          <cell r="T530">
            <v>52</v>
          </cell>
        </row>
        <row r="531">
          <cell r="A531">
            <v>48</v>
          </cell>
          <cell r="B531" t="str">
            <v>Estelar Blue</v>
          </cell>
          <cell r="D531">
            <v>74</v>
          </cell>
          <cell r="E531">
            <v>27</v>
          </cell>
          <cell r="F531">
            <v>27</v>
          </cell>
          <cell r="G531">
            <v>19</v>
          </cell>
          <cell r="H531">
            <v>13</v>
          </cell>
          <cell r="I531">
            <v>19</v>
          </cell>
          <cell r="J531">
            <v>29</v>
          </cell>
          <cell r="K531">
            <v>49</v>
          </cell>
          <cell r="L531">
            <v>37</v>
          </cell>
        </row>
        <row r="532">
          <cell r="A532">
            <v>47</v>
          </cell>
          <cell r="B532" t="str">
            <v>Estelar Dry</v>
          </cell>
          <cell r="D532">
            <v>14</v>
          </cell>
          <cell r="E532">
            <v>10</v>
          </cell>
          <cell r="F532">
            <v>7</v>
          </cell>
          <cell r="G532">
            <v>4</v>
          </cell>
          <cell r="H532">
            <v>2</v>
          </cell>
          <cell r="I532">
            <v>4</v>
          </cell>
          <cell r="J532">
            <v>7</v>
          </cell>
          <cell r="K532">
            <v>7</v>
          </cell>
          <cell r="L532">
            <v>10</v>
          </cell>
          <cell r="M532">
            <v>0</v>
          </cell>
          <cell r="N532">
            <v>0</v>
          </cell>
          <cell r="O532">
            <v>0</v>
          </cell>
          <cell r="P532">
            <v>0</v>
          </cell>
          <cell r="Q532">
            <v>34</v>
          </cell>
          <cell r="R532">
            <v>9</v>
          </cell>
          <cell r="S532">
            <v>54</v>
          </cell>
          <cell r="T532">
            <v>10</v>
          </cell>
        </row>
        <row r="533">
          <cell r="A533">
            <v>0</v>
          </cell>
          <cell r="B533" t="str">
            <v>Estelar Dry 1/2</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row>
        <row r="534">
          <cell r="A534">
            <v>55</v>
          </cell>
          <cell r="B534" t="str">
            <v>Whisky Old Times</v>
          </cell>
          <cell r="D534">
            <v>36</v>
          </cell>
          <cell r="E534">
            <v>11</v>
          </cell>
          <cell r="F534">
            <v>24</v>
          </cell>
          <cell r="G534">
            <v>19</v>
          </cell>
          <cell r="H534">
            <v>9</v>
          </cell>
          <cell r="I534">
            <v>17</v>
          </cell>
          <cell r="J534">
            <v>25</v>
          </cell>
          <cell r="K534">
            <v>19</v>
          </cell>
          <cell r="L534">
            <v>28</v>
          </cell>
          <cell r="M534">
            <v>0</v>
          </cell>
          <cell r="N534">
            <v>0</v>
          </cell>
          <cell r="O534">
            <v>0</v>
          </cell>
          <cell r="P534">
            <v>0</v>
          </cell>
          <cell r="Q534">
            <v>68</v>
          </cell>
          <cell r="R534">
            <v>18</v>
          </cell>
          <cell r="S534">
            <v>109</v>
          </cell>
          <cell r="T534">
            <v>21</v>
          </cell>
        </row>
        <row r="535">
          <cell r="A535">
            <v>56</v>
          </cell>
          <cell r="B535" t="str">
            <v>Whisky Old Times 1/2</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row>
        <row r="536">
          <cell r="A536">
            <v>57</v>
          </cell>
          <cell r="B536" t="str">
            <v>Vodka Eristoff</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row>
        <row r="537">
          <cell r="A537">
            <v>58</v>
          </cell>
          <cell r="B537" t="str">
            <v>Superior Triple Filtrado</v>
          </cell>
          <cell r="D537">
            <v>57</v>
          </cell>
          <cell r="E537">
            <v>20</v>
          </cell>
          <cell r="F537">
            <v>53</v>
          </cell>
          <cell r="G537">
            <v>49</v>
          </cell>
          <cell r="H537">
            <v>33</v>
          </cell>
          <cell r="I537">
            <v>47</v>
          </cell>
          <cell r="J537">
            <v>46</v>
          </cell>
          <cell r="K537">
            <v>58</v>
          </cell>
          <cell r="L537">
            <v>56</v>
          </cell>
          <cell r="M537">
            <v>0</v>
          </cell>
          <cell r="N537">
            <v>0</v>
          </cell>
          <cell r="O537">
            <v>0</v>
          </cell>
          <cell r="P537">
            <v>0</v>
          </cell>
          <cell r="Q537">
            <v>178</v>
          </cell>
          <cell r="R537">
            <v>47</v>
          </cell>
          <cell r="S537">
            <v>245</v>
          </cell>
          <cell r="T537">
            <v>54</v>
          </cell>
        </row>
        <row r="538">
          <cell r="A538">
            <v>53</v>
          </cell>
          <cell r="B538" t="str">
            <v>Castillo Añejo</v>
          </cell>
          <cell r="D538">
            <v>376</v>
          </cell>
          <cell r="E538">
            <v>191</v>
          </cell>
          <cell r="F538">
            <v>160</v>
          </cell>
          <cell r="G538">
            <v>100</v>
          </cell>
          <cell r="H538">
            <v>80</v>
          </cell>
          <cell r="I538">
            <v>134</v>
          </cell>
          <cell r="J538">
            <v>198</v>
          </cell>
          <cell r="K538">
            <v>170</v>
          </cell>
          <cell r="L538">
            <v>176</v>
          </cell>
          <cell r="M538">
            <v>0</v>
          </cell>
          <cell r="N538">
            <v>0</v>
          </cell>
          <cell r="O538">
            <v>0</v>
          </cell>
          <cell r="P538">
            <v>0</v>
          </cell>
          <cell r="Q538">
            <v>683</v>
          </cell>
          <cell r="R538">
            <v>171</v>
          </cell>
          <cell r="S538">
            <v>1029</v>
          </cell>
          <cell r="T538">
            <v>199</v>
          </cell>
        </row>
        <row r="539">
          <cell r="A539">
            <v>0</v>
          </cell>
          <cell r="B539" t="str">
            <v>Miniaturas</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row>
        <row r="540">
          <cell r="A540">
            <v>59</v>
          </cell>
          <cell r="B540" t="str">
            <v>Superior Triple Filtrado 1/2</v>
          </cell>
          <cell r="D540">
            <v>7</v>
          </cell>
          <cell r="E540">
            <v>12</v>
          </cell>
          <cell r="F540">
            <v>8</v>
          </cell>
          <cell r="G540">
            <v>13</v>
          </cell>
          <cell r="H540">
            <v>10</v>
          </cell>
          <cell r="I540">
            <v>18</v>
          </cell>
          <cell r="J540">
            <v>17</v>
          </cell>
          <cell r="K540">
            <v>10</v>
          </cell>
          <cell r="L540">
            <v>14</v>
          </cell>
          <cell r="M540">
            <v>0</v>
          </cell>
          <cell r="N540">
            <v>0</v>
          </cell>
          <cell r="O540">
            <v>0</v>
          </cell>
          <cell r="P540">
            <v>0</v>
          </cell>
          <cell r="Q540">
            <v>0</v>
          </cell>
          <cell r="R540">
            <v>0</v>
          </cell>
          <cell r="S540">
            <v>4</v>
          </cell>
          <cell r="T540">
            <v>0</v>
          </cell>
        </row>
        <row r="541">
          <cell r="A541">
            <v>0</v>
          </cell>
          <cell r="B541" t="str">
            <v>NB</v>
          </cell>
          <cell r="D541">
            <v>0</v>
          </cell>
          <cell r="E541">
            <v>0</v>
          </cell>
          <cell r="G541">
            <v>0</v>
          </cell>
          <cell r="I541">
            <v>0</v>
          </cell>
          <cell r="J541">
            <v>0</v>
          </cell>
          <cell r="Q541">
            <v>0</v>
          </cell>
          <cell r="R541">
            <v>0</v>
          </cell>
          <cell r="S541">
            <v>0</v>
          </cell>
          <cell r="T541">
            <v>0</v>
          </cell>
        </row>
        <row r="542">
          <cell r="A542">
            <v>0</v>
          </cell>
          <cell r="B542" t="str">
            <v>NB</v>
          </cell>
          <cell r="D542">
            <v>0</v>
          </cell>
          <cell r="E542">
            <v>0</v>
          </cell>
          <cell r="G542">
            <v>0</v>
          </cell>
          <cell r="I542">
            <v>0</v>
          </cell>
          <cell r="J542">
            <v>0</v>
          </cell>
          <cell r="Q542">
            <v>0</v>
          </cell>
          <cell r="R542">
            <v>0</v>
          </cell>
          <cell r="S542">
            <v>0</v>
          </cell>
          <cell r="T542">
            <v>0</v>
          </cell>
        </row>
        <row r="543">
          <cell r="A543">
            <v>0</v>
          </cell>
          <cell r="B543" t="str">
            <v>NB</v>
          </cell>
          <cell r="D543">
            <v>0</v>
          </cell>
          <cell r="E543">
            <v>0</v>
          </cell>
          <cell r="G543">
            <v>0</v>
          </cell>
          <cell r="I543">
            <v>0</v>
          </cell>
          <cell r="J543">
            <v>0</v>
          </cell>
          <cell r="Q543">
            <v>0</v>
          </cell>
          <cell r="R543">
            <v>0</v>
          </cell>
          <cell r="S543">
            <v>0</v>
          </cell>
          <cell r="T543">
            <v>0</v>
          </cell>
        </row>
        <row r="544">
          <cell r="A544">
            <v>0</v>
          </cell>
          <cell r="B544" t="str">
            <v>NB</v>
          </cell>
          <cell r="D544">
            <v>0</v>
          </cell>
          <cell r="E544">
            <v>0</v>
          </cell>
          <cell r="G544">
            <v>0</v>
          </cell>
          <cell r="I544">
            <v>0</v>
          </cell>
          <cell r="J544">
            <v>0</v>
          </cell>
          <cell r="Q544">
            <v>0</v>
          </cell>
          <cell r="R544">
            <v>0</v>
          </cell>
          <cell r="S544">
            <v>0</v>
          </cell>
          <cell r="T544">
            <v>0</v>
          </cell>
        </row>
        <row r="545">
          <cell r="A545">
            <v>0</v>
          </cell>
          <cell r="B545" t="str">
            <v>NB</v>
          </cell>
          <cell r="D545">
            <v>0</v>
          </cell>
          <cell r="E545">
            <v>0</v>
          </cell>
          <cell r="G545">
            <v>0</v>
          </cell>
          <cell r="I545">
            <v>0</v>
          </cell>
          <cell r="J545">
            <v>0</v>
          </cell>
          <cell r="Q545">
            <v>0</v>
          </cell>
          <cell r="R545">
            <v>0</v>
          </cell>
          <cell r="S545">
            <v>0</v>
          </cell>
          <cell r="T545">
            <v>0</v>
          </cell>
        </row>
        <row r="546">
          <cell r="A546">
            <v>0</v>
          </cell>
          <cell r="B546" t="str">
            <v>NB</v>
          </cell>
          <cell r="D546">
            <v>0</v>
          </cell>
          <cell r="E546">
            <v>0</v>
          </cell>
          <cell r="G546">
            <v>0</v>
          </cell>
          <cell r="I546">
            <v>0</v>
          </cell>
          <cell r="J546">
            <v>0</v>
          </cell>
          <cell r="Q546">
            <v>0</v>
          </cell>
          <cell r="R546">
            <v>0</v>
          </cell>
          <cell r="S546">
            <v>0</v>
          </cell>
          <cell r="T546">
            <v>0</v>
          </cell>
        </row>
        <row r="547">
          <cell r="A547">
            <v>0</v>
          </cell>
          <cell r="B547" t="str">
            <v>Marcas Descontinuadas</v>
          </cell>
          <cell r="D547">
            <v>0</v>
          </cell>
          <cell r="E547">
            <v>0</v>
          </cell>
          <cell r="G547">
            <v>0</v>
          </cell>
          <cell r="J547">
            <v>0</v>
          </cell>
          <cell r="Q547">
            <v>0</v>
          </cell>
          <cell r="R547">
            <v>0</v>
          </cell>
          <cell r="S547">
            <v>0</v>
          </cell>
          <cell r="T547">
            <v>0</v>
          </cell>
        </row>
        <row r="548">
          <cell r="A548">
            <v>0</v>
          </cell>
        </row>
        <row r="549">
          <cell r="A549">
            <v>0</v>
          </cell>
          <cell r="B549" t="str">
            <v>Sub - Total Lic. Dom.</v>
          </cell>
          <cell r="D549">
            <v>1181</v>
          </cell>
          <cell r="E549">
            <v>501</v>
          </cell>
          <cell r="F549">
            <v>655</v>
          </cell>
          <cell r="G549">
            <v>472</v>
          </cell>
          <cell r="H549">
            <v>368</v>
          </cell>
          <cell r="I549">
            <v>639</v>
          </cell>
          <cell r="J549">
            <v>689</v>
          </cell>
          <cell r="K549">
            <v>675</v>
          </cell>
          <cell r="L549">
            <v>747</v>
          </cell>
          <cell r="M549">
            <v>0</v>
          </cell>
          <cell r="N549">
            <v>0</v>
          </cell>
          <cell r="O549">
            <v>0</v>
          </cell>
          <cell r="P549">
            <v>0</v>
          </cell>
          <cell r="Q549">
            <v>2507</v>
          </cell>
          <cell r="R549">
            <v>661</v>
          </cell>
          <cell r="S549">
            <v>4059</v>
          </cell>
          <cell r="T549">
            <v>754</v>
          </cell>
        </row>
        <row r="550">
          <cell r="A550">
            <v>0</v>
          </cell>
          <cell r="J550">
            <v>689</v>
          </cell>
        </row>
        <row r="551">
          <cell r="A551">
            <v>71</v>
          </cell>
          <cell r="B551" t="str">
            <v>Ron Bacardi Añejo</v>
          </cell>
          <cell r="D551">
            <v>58</v>
          </cell>
          <cell r="E551">
            <v>15</v>
          </cell>
          <cell r="F551">
            <v>17</v>
          </cell>
          <cell r="G551">
            <v>12</v>
          </cell>
          <cell r="H551">
            <v>10</v>
          </cell>
          <cell r="I551">
            <v>9</v>
          </cell>
          <cell r="J551">
            <v>15</v>
          </cell>
          <cell r="K551">
            <v>24</v>
          </cell>
          <cell r="L551">
            <v>27</v>
          </cell>
          <cell r="M551">
            <v>0</v>
          </cell>
          <cell r="N551">
            <v>0</v>
          </cell>
          <cell r="O551">
            <v>0</v>
          </cell>
          <cell r="P551">
            <v>0</v>
          </cell>
          <cell r="Q551">
            <v>70</v>
          </cell>
          <cell r="R551">
            <v>15</v>
          </cell>
          <cell r="S551">
            <v>131</v>
          </cell>
          <cell r="T551">
            <v>27</v>
          </cell>
        </row>
        <row r="552">
          <cell r="A552">
            <v>72</v>
          </cell>
          <cell r="B552" t="str">
            <v>Ron Bacardi Oro</v>
          </cell>
          <cell r="D552">
            <v>25</v>
          </cell>
          <cell r="E552">
            <v>2</v>
          </cell>
          <cell r="F552">
            <v>3</v>
          </cell>
          <cell r="G552">
            <v>4</v>
          </cell>
          <cell r="H552">
            <v>6</v>
          </cell>
          <cell r="I552">
            <v>2</v>
          </cell>
          <cell r="J552">
            <v>4</v>
          </cell>
          <cell r="K552">
            <v>4</v>
          </cell>
          <cell r="L552">
            <v>6</v>
          </cell>
          <cell r="M552">
            <v>0</v>
          </cell>
          <cell r="N552">
            <v>0</v>
          </cell>
          <cell r="O552">
            <v>0</v>
          </cell>
          <cell r="P552">
            <v>0</v>
          </cell>
          <cell r="Q552">
            <v>13</v>
          </cell>
          <cell r="R552">
            <v>13</v>
          </cell>
          <cell r="S552">
            <v>37</v>
          </cell>
          <cell r="T552">
            <v>-7</v>
          </cell>
        </row>
        <row r="553">
          <cell r="A553">
            <v>73</v>
          </cell>
          <cell r="B553" t="str">
            <v>Ron Bacardi Blanco</v>
          </cell>
          <cell r="D553">
            <v>203</v>
          </cell>
          <cell r="E553">
            <v>41</v>
          </cell>
          <cell r="F553">
            <v>75</v>
          </cell>
          <cell r="G553">
            <v>54</v>
          </cell>
          <cell r="H553">
            <v>35</v>
          </cell>
          <cell r="I553">
            <v>39</v>
          </cell>
          <cell r="J553">
            <v>46</v>
          </cell>
          <cell r="K553">
            <v>90</v>
          </cell>
          <cell r="L553">
            <v>104</v>
          </cell>
          <cell r="M553">
            <v>0</v>
          </cell>
          <cell r="N553">
            <v>0</v>
          </cell>
          <cell r="O553">
            <v>0</v>
          </cell>
          <cell r="P553">
            <v>0</v>
          </cell>
          <cell r="Q553">
            <v>172</v>
          </cell>
          <cell r="R553">
            <v>48</v>
          </cell>
          <cell r="S553">
            <v>338</v>
          </cell>
          <cell r="T553">
            <v>67</v>
          </cell>
        </row>
        <row r="554">
          <cell r="A554">
            <v>75</v>
          </cell>
          <cell r="B554" t="str">
            <v>Bacardi Limon</v>
          </cell>
          <cell r="D554">
            <v>140</v>
          </cell>
          <cell r="E554">
            <v>9</v>
          </cell>
          <cell r="F554">
            <v>65</v>
          </cell>
          <cell r="G554">
            <v>24</v>
          </cell>
          <cell r="H554">
            <v>24</v>
          </cell>
          <cell r="I554">
            <v>30</v>
          </cell>
          <cell r="J554">
            <v>36</v>
          </cell>
          <cell r="Q554">
            <v>0</v>
          </cell>
          <cell r="R554">
            <v>0</v>
          </cell>
          <cell r="S554">
            <v>0</v>
          </cell>
          <cell r="T554">
            <v>0</v>
          </cell>
        </row>
        <row r="555">
          <cell r="A555">
            <v>0</v>
          </cell>
          <cell r="B555" t="str">
            <v>Wisky Dewars</v>
          </cell>
          <cell r="Q555">
            <v>0</v>
          </cell>
          <cell r="R555">
            <v>0</v>
          </cell>
          <cell r="S555">
            <v>0</v>
          </cell>
          <cell r="T555">
            <v>0</v>
          </cell>
        </row>
        <row r="556">
          <cell r="A556">
            <v>0</v>
          </cell>
          <cell r="B556" t="str">
            <v>NB</v>
          </cell>
          <cell r="Q556">
            <v>0</v>
          </cell>
          <cell r="R556">
            <v>0</v>
          </cell>
          <cell r="S556">
            <v>0</v>
          </cell>
          <cell r="T556">
            <v>0</v>
          </cell>
        </row>
        <row r="557">
          <cell r="A557">
            <v>0</v>
          </cell>
          <cell r="B557" t="str">
            <v>NB</v>
          </cell>
          <cell r="Q557">
            <v>0</v>
          </cell>
          <cell r="R557">
            <v>0</v>
          </cell>
          <cell r="S557">
            <v>0</v>
          </cell>
          <cell r="T557">
            <v>0</v>
          </cell>
        </row>
        <row r="558">
          <cell r="A558">
            <v>0</v>
          </cell>
          <cell r="B558" t="str">
            <v>Marcas Descontinuadas</v>
          </cell>
          <cell r="Q558">
            <v>0</v>
          </cell>
          <cell r="R558">
            <v>0</v>
          </cell>
          <cell r="S558">
            <v>0</v>
          </cell>
          <cell r="T558">
            <v>0</v>
          </cell>
        </row>
        <row r="559">
          <cell r="A559">
            <v>0</v>
          </cell>
        </row>
        <row r="560">
          <cell r="A560">
            <v>0</v>
          </cell>
          <cell r="B560" t="str">
            <v>Sub - Total Lic. Imp.</v>
          </cell>
          <cell r="D560">
            <v>426</v>
          </cell>
          <cell r="E560">
            <v>67</v>
          </cell>
          <cell r="F560">
            <v>160</v>
          </cell>
          <cell r="G560">
            <v>94</v>
          </cell>
          <cell r="H560">
            <v>75</v>
          </cell>
          <cell r="I560">
            <v>80</v>
          </cell>
          <cell r="J560">
            <v>101</v>
          </cell>
          <cell r="K560">
            <v>118</v>
          </cell>
          <cell r="L560">
            <v>137</v>
          </cell>
          <cell r="M560">
            <v>0</v>
          </cell>
          <cell r="N560">
            <v>0</v>
          </cell>
          <cell r="O560">
            <v>0</v>
          </cell>
          <cell r="P560">
            <v>0</v>
          </cell>
          <cell r="Q560">
            <v>255</v>
          </cell>
          <cell r="R560">
            <v>76</v>
          </cell>
          <cell r="S560">
            <v>506</v>
          </cell>
        </row>
        <row r="561">
          <cell r="A561">
            <v>0</v>
          </cell>
          <cell r="J561">
            <v>101</v>
          </cell>
        </row>
        <row r="562">
          <cell r="A562">
            <v>0</v>
          </cell>
          <cell r="B562" t="str">
            <v>Total Licores</v>
          </cell>
          <cell r="D562">
            <v>1607</v>
          </cell>
          <cell r="E562">
            <v>568</v>
          </cell>
          <cell r="F562">
            <v>815</v>
          </cell>
          <cell r="G562">
            <v>566</v>
          </cell>
          <cell r="H562">
            <v>443</v>
          </cell>
          <cell r="I562">
            <v>719</v>
          </cell>
          <cell r="J562">
            <v>790</v>
          </cell>
          <cell r="K562">
            <v>793</v>
          </cell>
          <cell r="L562">
            <v>884</v>
          </cell>
          <cell r="M562">
            <v>0</v>
          </cell>
          <cell r="N562">
            <v>0</v>
          </cell>
          <cell r="O562">
            <v>0</v>
          </cell>
          <cell r="P562">
            <v>0</v>
          </cell>
          <cell r="Q562">
            <v>2762</v>
          </cell>
          <cell r="R562">
            <v>737</v>
          </cell>
          <cell r="S562">
            <v>4565</v>
          </cell>
        </row>
        <row r="563">
          <cell r="A563">
            <v>0</v>
          </cell>
          <cell r="E563">
            <v>568</v>
          </cell>
          <cell r="F563">
            <v>815</v>
          </cell>
          <cell r="G563">
            <v>566</v>
          </cell>
          <cell r="H563">
            <v>443</v>
          </cell>
          <cell r="I563">
            <v>719</v>
          </cell>
          <cell r="J563">
            <v>790</v>
          </cell>
        </row>
        <row r="564">
          <cell r="A564">
            <v>0</v>
          </cell>
          <cell r="B564" t="str">
            <v>FÓSFOROS</v>
          </cell>
        </row>
        <row r="565">
          <cell r="A565">
            <v>91</v>
          </cell>
          <cell r="B565" t="str">
            <v>Integral</v>
          </cell>
          <cell r="D565">
            <v>133</v>
          </cell>
          <cell r="E565">
            <v>104</v>
          </cell>
          <cell r="F565">
            <v>180</v>
          </cell>
          <cell r="G565">
            <v>34</v>
          </cell>
          <cell r="H565">
            <v>4</v>
          </cell>
          <cell r="I565">
            <v>11</v>
          </cell>
          <cell r="J565">
            <v>11</v>
          </cell>
          <cell r="K565">
            <v>475</v>
          </cell>
          <cell r="L565">
            <v>114</v>
          </cell>
          <cell r="M565">
            <v>0</v>
          </cell>
          <cell r="N565">
            <v>0</v>
          </cell>
          <cell r="O565">
            <v>0</v>
          </cell>
          <cell r="P565">
            <v>0</v>
          </cell>
          <cell r="Q565">
            <v>832</v>
          </cell>
          <cell r="R565">
            <v>199</v>
          </cell>
          <cell r="S565">
            <v>1183</v>
          </cell>
          <cell r="T565">
            <v>260</v>
          </cell>
        </row>
        <row r="566">
          <cell r="A566">
            <v>92</v>
          </cell>
          <cell r="B566" t="str">
            <v>De Seguridad</v>
          </cell>
          <cell r="D566">
            <v>138</v>
          </cell>
          <cell r="E566">
            <v>121</v>
          </cell>
          <cell r="F566">
            <v>240</v>
          </cell>
          <cell r="G566">
            <v>84</v>
          </cell>
          <cell r="H566">
            <v>136</v>
          </cell>
          <cell r="I566">
            <v>100</v>
          </cell>
          <cell r="J566">
            <v>185</v>
          </cell>
          <cell r="K566">
            <v>506</v>
          </cell>
          <cell r="L566">
            <v>118</v>
          </cell>
          <cell r="M566">
            <v>0</v>
          </cell>
          <cell r="N566">
            <v>0</v>
          </cell>
          <cell r="O566">
            <v>0</v>
          </cell>
          <cell r="P566">
            <v>0</v>
          </cell>
          <cell r="Q566">
            <v>844</v>
          </cell>
          <cell r="R566">
            <v>209</v>
          </cell>
          <cell r="S566">
            <v>1168</v>
          </cell>
          <cell r="T566">
            <v>264</v>
          </cell>
        </row>
        <row r="567">
          <cell r="A567">
            <v>93</v>
          </cell>
          <cell r="B567" t="str">
            <v>El Sol Integral</v>
          </cell>
          <cell r="F567">
            <v>61</v>
          </cell>
          <cell r="G567">
            <v>105</v>
          </cell>
          <cell r="H567">
            <v>149</v>
          </cell>
          <cell r="I567">
            <v>135</v>
          </cell>
          <cell r="J567">
            <v>222</v>
          </cell>
          <cell r="Q567">
            <v>0</v>
          </cell>
          <cell r="R567">
            <v>0</v>
          </cell>
          <cell r="S567">
            <v>0</v>
          </cell>
          <cell r="T567">
            <v>0</v>
          </cell>
        </row>
        <row r="568">
          <cell r="B568" t="str">
            <v>Total Fósforos</v>
          </cell>
          <cell r="D568">
            <v>271</v>
          </cell>
          <cell r="E568">
            <v>225</v>
          </cell>
          <cell r="F568">
            <v>481</v>
          </cell>
          <cell r="G568">
            <v>223</v>
          </cell>
          <cell r="H568">
            <v>289</v>
          </cell>
          <cell r="I568">
            <v>246</v>
          </cell>
          <cell r="J568">
            <v>418</v>
          </cell>
          <cell r="K568">
            <v>981</v>
          </cell>
          <cell r="L568">
            <v>232</v>
          </cell>
          <cell r="M568">
            <v>0</v>
          </cell>
          <cell r="N568">
            <v>0</v>
          </cell>
          <cell r="O568">
            <v>0</v>
          </cell>
          <cell r="P568">
            <v>0</v>
          </cell>
          <cell r="Q568">
            <v>1676</v>
          </cell>
          <cell r="R568">
            <v>408</v>
          </cell>
          <cell r="S568">
            <v>2351</v>
          </cell>
          <cell r="T568">
            <v>524</v>
          </cell>
        </row>
        <row r="569">
          <cell r="D569">
            <v>301</v>
          </cell>
          <cell r="E569">
            <v>225</v>
          </cell>
          <cell r="F569">
            <v>481</v>
          </cell>
          <cell r="G569">
            <v>223</v>
          </cell>
          <cell r="H569">
            <v>289</v>
          </cell>
          <cell r="I569">
            <v>246</v>
          </cell>
          <cell r="J569">
            <v>418</v>
          </cell>
        </row>
        <row r="570">
          <cell r="B570" t="str">
            <v>ALIMENTOS</v>
          </cell>
        </row>
        <row r="571">
          <cell r="B571" t="str">
            <v>Tang Sweet</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row>
        <row r="572">
          <cell r="B572" t="str">
            <v>Tang Semisweet</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row>
        <row r="573">
          <cell r="B573" t="str">
            <v>Jell - o</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row>
        <row r="574">
          <cell r="B574" t="str">
            <v>KRM</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row>
        <row r="575">
          <cell r="B575" t="str">
            <v>Salad Dressin</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row>
        <row r="576">
          <cell r="B576" t="str">
            <v>Cheese</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row>
        <row r="577">
          <cell r="B577" t="str">
            <v>Desserts</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row>
        <row r="578">
          <cell r="B578" t="str">
            <v>Cereal</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row>
        <row r="579">
          <cell r="B579" t="str">
            <v>Dinners</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row>
        <row r="580">
          <cell r="B580" t="str">
            <v>Coffee</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row>
        <row r="581">
          <cell r="B581" t="str">
            <v>Refrigerated</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row>
        <row r="582">
          <cell r="B582" t="str">
            <v>Marsmallows</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row>
        <row r="583">
          <cell r="B583" t="str">
            <v>Other</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row>
        <row r="584">
          <cell r="B584" t="str">
            <v>Confectionary</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row>
        <row r="585">
          <cell r="B585" t="str">
            <v>Miracle Whip</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row>
        <row r="586">
          <cell r="B586" t="str">
            <v>NB</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row>
        <row r="588">
          <cell r="B588" t="str">
            <v>TOTAL ALIMENTOS</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row>
        <row r="590">
          <cell r="B590" t="str">
            <v>Total Todos los Productos</v>
          </cell>
          <cell r="D590">
            <v>9334</v>
          </cell>
          <cell r="E590">
            <v>6700</v>
          </cell>
          <cell r="F590">
            <v>6863</v>
          </cell>
          <cell r="G590">
            <v>5479</v>
          </cell>
          <cell r="H590">
            <v>4979</v>
          </cell>
          <cell r="I590">
            <v>6722</v>
          </cell>
          <cell r="J590">
            <v>7349</v>
          </cell>
          <cell r="K590">
            <v>7830</v>
          </cell>
          <cell r="L590">
            <v>6875</v>
          </cell>
          <cell r="M590">
            <v>0</v>
          </cell>
          <cell r="N590">
            <v>0</v>
          </cell>
          <cell r="O590">
            <v>0</v>
          </cell>
          <cell r="P590">
            <v>0</v>
          </cell>
          <cell r="Q590">
            <v>26820</v>
          </cell>
          <cell r="R590">
            <v>6567</v>
          </cell>
          <cell r="S590">
            <v>38282</v>
          </cell>
        </row>
        <row r="613">
          <cell r="A613">
            <v>0</v>
          </cell>
          <cell r="B613" t="str">
            <v>NB</v>
          </cell>
          <cell r="D613">
            <v>0</v>
          </cell>
          <cell r="F613">
            <v>0</v>
          </cell>
          <cell r="G613">
            <v>0</v>
          </cell>
          <cell r="H613">
            <v>0</v>
          </cell>
          <cell r="I613">
            <v>0</v>
          </cell>
          <cell r="J613">
            <v>0</v>
          </cell>
          <cell r="L613">
            <v>0</v>
          </cell>
          <cell r="M613">
            <v>0</v>
          </cell>
          <cell r="Q613">
            <v>0</v>
          </cell>
          <cell r="R613">
            <v>0</v>
          </cell>
          <cell r="S613">
            <v>0</v>
          </cell>
          <cell r="T613">
            <v>0</v>
          </cell>
          <cell r="X613">
            <v>0</v>
          </cell>
          <cell r="Y613">
            <v>0</v>
          </cell>
        </row>
        <row r="614">
          <cell r="A614">
            <v>0</v>
          </cell>
          <cell r="B614" t="str">
            <v>NB</v>
          </cell>
          <cell r="D614">
            <v>0</v>
          </cell>
          <cell r="F614">
            <v>0</v>
          </cell>
          <cell r="G614">
            <v>0</v>
          </cell>
          <cell r="H614">
            <v>0</v>
          </cell>
          <cell r="I614">
            <v>0</v>
          </cell>
          <cell r="J614">
            <v>0</v>
          </cell>
          <cell r="L614">
            <v>0</v>
          </cell>
          <cell r="M614">
            <v>0</v>
          </cell>
          <cell r="Q614">
            <v>0</v>
          </cell>
          <cell r="R614">
            <v>0</v>
          </cell>
          <cell r="S614">
            <v>0</v>
          </cell>
          <cell r="T614">
            <v>0</v>
          </cell>
          <cell r="X614">
            <v>0</v>
          </cell>
          <cell r="Y614">
            <v>0</v>
          </cell>
        </row>
        <row r="615">
          <cell r="A615">
            <v>0</v>
          </cell>
          <cell r="B615" t="str">
            <v>NB</v>
          </cell>
          <cell r="D615">
            <v>0</v>
          </cell>
          <cell r="F615">
            <v>0</v>
          </cell>
          <cell r="G615">
            <v>0</v>
          </cell>
          <cell r="H615">
            <v>0</v>
          </cell>
          <cell r="I615">
            <v>0</v>
          </cell>
          <cell r="J615">
            <v>0</v>
          </cell>
          <cell r="L615">
            <v>0</v>
          </cell>
          <cell r="M615">
            <v>0</v>
          </cell>
          <cell r="Q615">
            <v>0</v>
          </cell>
          <cell r="R615">
            <v>0</v>
          </cell>
          <cell r="S615">
            <v>0</v>
          </cell>
          <cell r="T615">
            <v>0</v>
          </cell>
          <cell r="X615">
            <v>0</v>
          </cell>
          <cell r="Y615">
            <v>0</v>
          </cell>
        </row>
        <row r="616">
          <cell r="A616">
            <v>0</v>
          </cell>
          <cell r="B616" t="str">
            <v>NB</v>
          </cell>
          <cell r="J616">
            <v>0</v>
          </cell>
          <cell r="Q616">
            <v>0</v>
          </cell>
          <cell r="R616">
            <v>0</v>
          </cell>
          <cell r="S616">
            <v>0</v>
          </cell>
          <cell r="T616">
            <v>0</v>
          </cell>
          <cell r="X616">
            <v>0</v>
          </cell>
          <cell r="Y616">
            <v>0</v>
          </cell>
        </row>
        <row r="617">
          <cell r="A617">
            <v>0</v>
          </cell>
          <cell r="B617" t="str">
            <v>NB</v>
          </cell>
          <cell r="J617">
            <v>0</v>
          </cell>
          <cell r="Q617">
            <v>0</v>
          </cell>
          <cell r="R617">
            <v>0</v>
          </cell>
          <cell r="S617">
            <v>0</v>
          </cell>
          <cell r="T617">
            <v>0</v>
          </cell>
          <cell r="X617">
            <v>0</v>
          </cell>
          <cell r="Y617">
            <v>0</v>
          </cell>
        </row>
        <row r="618">
          <cell r="A618">
            <v>0</v>
          </cell>
          <cell r="B618" t="str">
            <v>NB</v>
          </cell>
          <cell r="J618">
            <v>0</v>
          </cell>
          <cell r="Q618">
            <v>0</v>
          </cell>
          <cell r="R618">
            <v>0</v>
          </cell>
          <cell r="S618">
            <v>0</v>
          </cell>
          <cell r="T618">
            <v>0</v>
          </cell>
          <cell r="X618">
            <v>0</v>
          </cell>
          <cell r="Y618">
            <v>0</v>
          </cell>
        </row>
        <row r="619">
          <cell r="A619">
            <v>0</v>
          </cell>
          <cell r="B619" t="str">
            <v>NB</v>
          </cell>
          <cell r="J619">
            <v>0</v>
          </cell>
          <cell r="Q619">
            <v>0</v>
          </cell>
          <cell r="R619">
            <v>0</v>
          </cell>
          <cell r="S619">
            <v>0</v>
          </cell>
          <cell r="T619">
            <v>0</v>
          </cell>
          <cell r="X619">
            <v>0</v>
          </cell>
          <cell r="Y619">
            <v>0</v>
          </cell>
        </row>
        <row r="660">
          <cell r="A660">
            <v>0</v>
          </cell>
          <cell r="B660" t="str">
            <v>NB</v>
          </cell>
          <cell r="F660">
            <v>0</v>
          </cell>
          <cell r="G660">
            <v>0</v>
          </cell>
          <cell r="H660">
            <v>0</v>
          </cell>
          <cell r="Q660">
            <v>0</v>
          </cell>
          <cell r="R660">
            <v>0</v>
          </cell>
          <cell r="S660">
            <v>0</v>
          </cell>
          <cell r="T660">
            <v>0</v>
          </cell>
          <cell r="X660">
            <v>0</v>
          </cell>
          <cell r="Y660">
            <v>0</v>
          </cell>
          <cell r="Z660">
            <v>0</v>
          </cell>
        </row>
        <row r="661">
          <cell r="A661">
            <v>0</v>
          </cell>
          <cell r="B661" t="str">
            <v>NB</v>
          </cell>
          <cell r="Q661">
            <v>0</v>
          </cell>
          <cell r="R661">
            <v>0</v>
          </cell>
          <cell r="S661">
            <v>0</v>
          </cell>
          <cell r="T661">
            <v>0</v>
          </cell>
          <cell r="X661">
            <v>0</v>
          </cell>
          <cell r="Y661">
            <v>0</v>
          </cell>
          <cell r="Z661">
            <v>0</v>
          </cell>
        </row>
        <row r="662">
          <cell r="A662">
            <v>0</v>
          </cell>
          <cell r="B662" t="str">
            <v>NB</v>
          </cell>
          <cell r="Q662">
            <v>0</v>
          </cell>
          <cell r="R662">
            <v>0</v>
          </cell>
          <cell r="S662">
            <v>0</v>
          </cell>
          <cell r="T662">
            <v>0</v>
          </cell>
          <cell r="X662">
            <v>0</v>
          </cell>
          <cell r="Y662">
            <v>0</v>
          </cell>
          <cell r="Z662">
            <v>0</v>
          </cell>
        </row>
        <row r="663">
          <cell r="A663">
            <v>0</v>
          </cell>
          <cell r="B663" t="str">
            <v>NB</v>
          </cell>
          <cell r="Q663">
            <v>0</v>
          </cell>
          <cell r="R663">
            <v>0</v>
          </cell>
          <cell r="S663">
            <v>0</v>
          </cell>
          <cell r="T663">
            <v>0</v>
          </cell>
          <cell r="X663">
            <v>0</v>
          </cell>
          <cell r="Y663">
            <v>0</v>
          </cell>
          <cell r="Z663">
            <v>0</v>
          </cell>
        </row>
        <row r="664">
          <cell r="A664">
            <v>0</v>
          </cell>
          <cell r="B664" t="str">
            <v>NB</v>
          </cell>
          <cell r="Q664">
            <v>0</v>
          </cell>
          <cell r="R664">
            <v>0</v>
          </cell>
          <cell r="S664">
            <v>0</v>
          </cell>
          <cell r="T664">
            <v>0</v>
          </cell>
          <cell r="X664">
            <v>0</v>
          </cell>
          <cell r="Y664">
            <v>0</v>
          </cell>
          <cell r="Z664">
            <v>0</v>
          </cell>
        </row>
        <row r="674">
          <cell r="A674">
            <v>0</v>
          </cell>
          <cell r="B674" t="str">
            <v>NB</v>
          </cell>
          <cell r="Q674">
            <v>0</v>
          </cell>
          <cell r="R674">
            <v>0</v>
          </cell>
          <cell r="S674">
            <v>0</v>
          </cell>
          <cell r="T674">
            <v>0</v>
          </cell>
          <cell r="X674">
            <v>0</v>
          </cell>
          <cell r="Y674">
            <v>0</v>
          </cell>
        </row>
        <row r="675">
          <cell r="A675">
            <v>0</v>
          </cell>
          <cell r="B675" t="str">
            <v>NB</v>
          </cell>
          <cell r="Q675">
            <v>0</v>
          </cell>
          <cell r="R675">
            <v>0</v>
          </cell>
          <cell r="S675">
            <v>0</v>
          </cell>
          <cell r="T675">
            <v>0</v>
          </cell>
          <cell r="X675">
            <v>0</v>
          </cell>
          <cell r="Y675">
            <v>0</v>
          </cell>
        </row>
        <row r="711">
          <cell r="B711" t="str">
            <v>P R O E S A</v>
          </cell>
          <cell r="R711" t="str">
            <v>mes</v>
          </cell>
          <cell r="S711" t="str">
            <v>Acumulado a :</v>
          </cell>
        </row>
        <row r="712">
          <cell r="B712" t="str">
            <v>SHIPPING $ Dolares</v>
          </cell>
          <cell r="D712" t="str">
            <v>DIC</v>
          </cell>
          <cell r="E712" t="str">
            <v>ENE</v>
          </cell>
          <cell r="F712" t="str">
            <v>FEB</v>
          </cell>
          <cell r="G712" t="str">
            <v>MAR</v>
          </cell>
          <cell r="H712" t="str">
            <v>ABR</v>
          </cell>
          <cell r="I712" t="str">
            <v>MAY</v>
          </cell>
          <cell r="J712" t="str">
            <v>JUN</v>
          </cell>
          <cell r="K712" t="str">
            <v>JUL</v>
          </cell>
          <cell r="L712" t="str">
            <v>AGO</v>
          </cell>
          <cell r="M712" t="str">
            <v>SEP</v>
          </cell>
          <cell r="N712" t="str">
            <v>OCT</v>
          </cell>
          <cell r="O712" t="str">
            <v>NOV</v>
          </cell>
          <cell r="P712" t="str">
            <v>DIC</v>
          </cell>
          <cell r="Q712" t="str">
            <v>ENE - DIC</v>
          </cell>
          <cell r="R712" t="str">
            <v>ABR</v>
          </cell>
          <cell r="S712" t="str">
            <v>DIC- NOV</v>
          </cell>
          <cell r="X712" t="str">
            <v>Per Mil</v>
          </cell>
        </row>
        <row r="713">
          <cell r="B713" t="str">
            <v>UNIDADES / CIGARRILLOS</v>
          </cell>
          <cell r="X713" t="str">
            <v>Dic-Nov</v>
          </cell>
        </row>
        <row r="714">
          <cell r="A714">
            <v>1</v>
          </cell>
          <cell r="B714" t="str">
            <v>Marlboro</v>
          </cell>
          <cell r="D714">
            <v>7</v>
          </cell>
          <cell r="E714">
            <v>5</v>
          </cell>
          <cell r="F714">
            <v>3</v>
          </cell>
          <cell r="G714">
            <v>4</v>
          </cell>
          <cell r="H714">
            <v>4</v>
          </cell>
          <cell r="I714">
            <v>3</v>
          </cell>
          <cell r="J714">
            <v>3</v>
          </cell>
          <cell r="K714">
            <v>4</v>
          </cell>
          <cell r="L714">
            <v>3</v>
          </cell>
          <cell r="M714" t="e">
            <v>#DIV/0!</v>
          </cell>
          <cell r="N714">
            <v>0</v>
          </cell>
          <cell r="O714">
            <v>0</v>
          </cell>
          <cell r="P714">
            <v>0</v>
          </cell>
          <cell r="Q714">
            <v>18</v>
          </cell>
          <cell r="R714">
            <v>5</v>
          </cell>
          <cell r="S714">
            <v>22</v>
          </cell>
          <cell r="T714">
            <v>5</v>
          </cell>
          <cell r="W714">
            <v>1</v>
          </cell>
          <cell r="X714">
            <v>0.56555269922879181</v>
          </cell>
        </row>
        <row r="715">
          <cell r="A715">
            <v>2</v>
          </cell>
          <cell r="B715" t="str">
            <v>Marlboro 10</v>
          </cell>
          <cell r="D715">
            <v>2</v>
          </cell>
          <cell r="E715">
            <v>2</v>
          </cell>
          <cell r="F715">
            <v>1</v>
          </cell>
          <cell r="G715">
            <v>1</v>
          </cell>
          <cell r="H715">
            <v>1</v>
          </cell>
          <cell r="I715">
            <v>1</v>
          </cell>
          <cell r="J715">
            <v>1</v>
          </cell>
          <cell r="K715">
            <v>1</v>
          </cell>
          <cell r="L715">
            <v>1</v>
          </cell>
          <cell r="M715" t="e">
            <v>#DIV/0!</v>
          </cell>
          <cell r="N715">
            <v>0</v>
          </cell>
          <cell r="O715">
            <v>0</v>
          </cell>
          <cell r="P715">
            <v>0</v>
          </cell>
          <cell r="Q715">
            <v>4</v>
          </cell>
          <cell r="R715">
            <v>1</v>
          </cell>
          <cell r="S715">
            <v>5</v>
          </cell>
          <cell r="T715">
            <v>1</v>
          </cell>
          <cell r="W715">
            <v>0</v>
          </cell>
          <cell r="X715">
            <v>0.49504950495049505</v>
          </cell>
        </row>
        <row r="716">
          <cell r="A716">
            <v>3</v>
          </cell>
          <cell r="B716" t="str">
            <v>Marlboro Ligths</v>
          </cell>
          <cell r="D716">
            <v>12</v>
          </cell>
          <cell r="E716">
            <v>9</v>
          </cell>
          <cell r="F716">
            <v>5</v>
          </cell>
          <cell r="G716">
            <v>6</v>
          </cell>
          <cell r="H716">
            <v>6</v>
          </cell>
          <cell r="I716">
            <v>4</v>
          </cell>
          <cell r="J716">
            <v>4</v>
          </cell>
          <cell r="K716">
            <v>6</v>
          </cell>
          <cell r="L716">
            <v>6</v>
          </cell>
          <cell r="M716" t="e">
            <v>#DIV/0!</v>
          </cell>
          <cell r="N716">
            <v>0</v>
          </cell>
          <cell r="O716">
            <v>0</v>
          </cell>
          <cell r="P716">
            <v>0</v>
          </cell>
          <cell r="Q716">
            <v>27</v>
          </cell>
          <cell r="R716">
            <v>8</v>
          </cell>
          <cell r="S716">
            <v>34</v>
          </cell>
          <cell r="T716">
            <v>7</v>
          </cell>
          <cell r="W716">
            <v>2</v>
          </cell>
          <cell r="X716">
            <v>0.55646481178396068</v>
          </cell>
        </row>
        <row r="717">
          <cell r="A717">
            <v>4</v>
          </cell>
          <cell r="B717" t="str">
            <v>Marlboro Ligths 10</v>
          </cell>
          <cell r="D717">
            <v>5</v>
          </cell>
          <cell r="E717">
            <v>4</v>
          </cell>
          <cell r="F717">
            <v>2</v>
          </cell>
          <cell r="G717">
            <v>3</v>
          </cell>
          <cell r="H717">
            <v>3</v>
          </cell>
          <cell r="I717">
            <v>2</v>
          </cell>
          <cell r="J717">
            <v>2</v>
          </cell>
          <cell r="K717">
            <v>2</v>
          </cell>
          <cell r="L717">
            <v>2</v>
          </cell>
          <cell r="M717" t="e">
            <v>#DIV/0!</v>
          </cell>
          <cell r="N717">
            <v>0</v>
          </cell>
          <cell r="O717">
            <v>0</v>
          </cell>
          <cell r="P717">
            <v>0</v>
          </cell>
          <cell r="Q717">
            <v>10</v>
          </cell>
          <cell r="R717">
            <v>3</v>
          </cell>
          <cell r="S717">
            <v>12</v>
          </cell>
          <cell r="T717">
            <v>2</v>
          </cell>
          <cell r="W717">
            <v>1</v>
          </cell>
          <cell r="X717">
            <v>0.56338028169014087</v>
          </cell>
        </row>
        <row r="718">
          <cell r="A718">
            <v>5</v>
          </cell>
          <cell r="B718" t="str">
            <v>Marlboro Menthol</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W718">
            <v>0</v>
          </cell>
          <cell r="X718">
            <v>0</v>
          </cell>
        </row>
        <row r="719">
          <cell r="A719">
            <v>6</v>
          </cell>
          <cell r="B719" t="str">
            <v>Marlboro Menthol 10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W719">
            <v>0</v>
          </cell>
          <cell r="X719">
            <v>0</v>
          </cell>
        </row>
        <row r="720">
          <cell r="A720">
            <v>7</v>
          </cell>
          <cell r="B720" t="str">
            <v>Lark 20</v>
          </cell>
          <cell r="D720">
            <v>40</v>
          </cell>
          <cell r="E720">
            <v>26</v>
          </cell>
          <cell r="F720">
            <v>15</v>
          </cell>
          <cell r="G720">
            <v>19</v>
          </cell>
          <cell r="H720">
            <v>18</v>
          </cell>
          <cell r="I720">
            <v>15</v>
          </cell>
          <cell r="J720">
            <v>15</v>
          </cell>
          <cell r="K720">
            <v>21</v>
          </cell>
          <cell r="L720">
            <v>20</v>
          </cell>
          <cell r="M720" t="e">
            <v>#DIV/0!</v>
          </cell>
          <cell r="N720">
            <v>0</v>
          </cell>
          <cell r="O720">
            <v>0</v>
          </cell>
          <cell r="P720">
            <v>0</v>
          </cell>
          <cell r="Q720">
            <v>102</v>
          </cell>
          <cell r="R720">
            <v>28</v>
          </cell>
          <cell r="S720">
            <v>134</v>
          </cell>
          <cell r="T720">
            <v>29</v>
          </cell>
          <cell r="W720">
            <v>9</v>
          </cell>
          <cell r="X720">
            <v>0.56972789115646261</v>
          </cell>
        </row>
        <row r="721">
          <cell r="A721">
            <v>8</v>
          </cell>
          <cell r="B721" t="str">
            <v>Lark 10</v>
          </cell>
          <cell r="D721">
            <v>13</v>
          </cell>
          <cell r="E721">
            <v>10</v>
          </cell>
          <cell r="F721">
            <v>6</v>
          </cell>
          <cell r="G721">
            <v>7</v>
          </cell>
          <cell r="H721">
            <v>8</v>
          </cell>
          <cell r="I721">
            <v>6</v>
          </cell>
          <cell r="J721">
            <v>5</v>
          </cell>
          <cell r="K721">
            <v>7</v>
          </cell>
          <cell r="L721">
            <v>7</v>
          </cell>
          <cell r="M721" t="e">
            <v>#DIV/0!</v>
          </cell>
          <cell r="N721">
            <v>0</v>
          </cell>
          <cell r="O721">
            <v>0</v>
          </cell>
          <cell r="P721">
            <v>0</v>
          </cell>
          <cell r="Q721">
            <v>32</v>
          </cell>
          <cell r="R721">
            <v>9</v>
          </cell>
          <cell r="S721">
            <v>40</v>
          </cell>
          <cell r="T721">
            <v>9</v>
          </cell>
          <cell r="W721">
            <v>3</v>
          </cell>
          <cell r="X721">
            <v>0.57636887608069176</v>
          </cell>
        </row>
        <row r="722">
          <cell r="A722">
            <v>9</v>
          </cell>
          <cell r="B722" t="str">
            <v>Lark Ligths 20</v>
          </cell>
          <cell r="D722">
            <v>1</v>
          </cell>
          <cell r="E722">
            <v>1</v>
          </cell>
          <cell r="F722">
            <v>0</v>
          </cell>
          <cell r="G722">
            <v>1</v>
          </cell>
          <cell r="H722">
            <v>0</v>
          </cell>
          <cell r="I722">
            <v>0</v>
          </cell>
          <cell r="J722">
            <v>0</v>
          </cell>
          <cell r="K722">
            <v>1</v>
          </cell>
          <cell r="L722">
            <v>1</v>
          </cell>
          <cell r="M722" t="e">
            <v>#DIV/0!</v>
          </cell>
          <cell r="N722">
            <v>0</v>
          </cell>
          <cell r="O722">
            <v>0</v>
          </cell>
          <cell r="P722">
            <v>0</v>
          </cell>
          <cell r="Q722">
            <v>4</v>
          </cell>
          <cell r="R722">
            <v>1</v>
          </cell>
          <cell r="S722">
            <v>5</v>
          </cell>
          <cell r="T722">
            <v>1</v>
          </cell>
          <cell r="W722">
            <v>0</v>
          </cell>
          <cell r="X722">
            <v>0.51546391752577325</v>
          </cell>
        </row>
        <row r="723">
          <cell r="A723">
            <v>10</v>
          </cell>
          <cell r="B723" t="str">
            <v>Lark Lights 10</v>
          </cell>
          <cell r="D723">
            <v>0</v>
          </cell>
          <cell r="E723">
            <v>0</v>
          </cell>
          <cell r="F723">
            <v>0</v>
          </cell>
          <cell r="G723">
            <v>0</v>
          </cell>
          <cell r="H723">
            <v>0</v>
          </cell>
          <cell r="I723">
            <v>0</v>
          </cell>
          <cell r="J723">
            <v>0</v>
          </cell>
          <cell r="K723">
            <v>0</v>
          </cell>
          <cell r="L723">
            <v>0</v>
          </cell>
          <cell r="M723" t="e">
            <v>#DIV/0!</v>
          </cell>
          <cell r="N723">
            <v>0</v>
          </cell>
          <cell r="O723">
            <v>0</v>
          </cell>
          <cell r="P723">
            <v>0</v>
          </cell>
          <cell r="Q723">
            <v>1</v>
          </cell>
          <cell r="R723">
            <v>0</v>
          </cell>
          <cell r="S723">
            <v>1</v>
          </cell>
          <cell r="T723">
            <v>1</v>
          </cell>
          <cell r="W723">
            <v>0</v>
          </cell>
          <cell r="X723">
            <v>0.4</v>
          </cell>
        </row>
        <row r="724">
          <cell r="A724">
            <v>11</v>
          </cell>
          <cell r="B724" t="str">
            <v>Lider 20</v>
          </cell>
          <cell r="D724">
            <v>47</v>
          </cell>
          <cell r="E724">
            <v>27</v>
          </cell>
          <cell r="F724">
            <v>18</v>
          </cell>
          <cell r="G724">
            <v>22</v>
          </cell>
          <cell r="H724">
            <v>22</v>
          </cell>
          <cell r="I724">
            <v>18</v>
          </cell>
          <cell r="J724">
            <v>18</v>
          </cell>
          <cell r="K724">
            <v>22</v>
          </cell>
          <cell r="L724">
            <v>21</v>
          </cell>
          <cell r="M724" t="e">
            <v>#DIV/0!</v>
          </cell>
          <cell r="N724">
            <v>0</v>
          </cell>
          <cell r="O724">
            <v>0</v>
          </cell>
          <cell r="P724">
            <v>0</v>
          </cell>
          <cell r="Q724">
            <v>116</v>
          </cell>
          <cell r="R724">
            <v>29</v>
          </cell>
          <cell r="S724">
            <v>149</v>
          </cell>
          <cell r="T724">
            <v>33</v>
          </cell>
          <cell r="W724">
            <v>10</v>
          </cell>
          <cell r="X724">
            <v>0.57864077669902914</v>
          </cell>
        </row>
        <row r="725">
          <cell r="A725">
            <v>12</v>
          </cell>
          <cell r="B725" t="str">
            <v>Lider 10</v>
          </cell>
          <cell r="D725">
            <v>10</v>
          </cell>
          <cell r="E725">
            <v>6</v>
          </cell>
          <cell r="F725">
            <v>3</v>
          </cell>
          <cell r="G725">
            <v>5</v>
          </cell>
          <cell r="H725">
            <v>5</v>
          </cell>
          <cell r="I725">
            <v>4</v>
          </cell>
          <cell r="J725">
            <v>4</v>
          </cell>
          <cell r="K725">
            <v>5</v>
          </cell>
          <cell r="L725">
            <v>4</v>
          </cell>
          <cell r="M725" t="e">
            <v>#DIV/0!</v>
          </cell>
          <cell r="N725">
            <v>0</v>
          </cell>
          <cell r="O725">
            <v>0</v>
          </cell>
          <cell r="P725">
            <v>0</v>
          </cell>
          <cell r="Q725">
            <v>24</v>
          </cell>
          <cell r="R725">
            <v>7</v>
          </cell>
          <cell r="S725">
            <v>30</v>
          </cell>
          <cell r="T725">
            <v>7</v>
          </cell>
          <cell r="W725">
            <v>2</v>
          </cell>
          <cell r="X725">
            <v>0.5791505791505791</v>
          </cell>
        </row>
        <row r="726">
          <cell r="A726">
            <v>13</v>
          </cell>
          <cell r="B726" t="str">
            <v>Lider Extra Suave 20</v>
          </cell>
          <cell r="D726">
            <v>1</v>
          </cell>
          <cell r="E726">
            <v>0</v>
          </cell>
          <cell r="F726">
            <v>0</v>
          </cell>
          <cell r="G726">
            <v>0</v>
          </cell>
          <cell r="H726">
            <v>0</v>
          </cell>
          <cell r="I726">
            <v>0</v>
          </cell>
          <cell r="J726">
            <v>0</v>
          </cell>
          <cell r="K726">
            <v>1</v>
          </cell>
          <cell r="L726">
            <v>0</v>
          </cell>
          <cell r="M726" t="e">
            <v>#DIV/0!</v>
          </cell>
          <cell r="N726">
            <v>0</v>
          </cell>
          <cell r="O726">
            <v>0</v>
          </cell>
          <cell r="P726">
            <v>0</v>
          </cell>
          <cell r="Q726">
            <v>4</v>
          </cell>
          <cell r="R726">
            <v>1</v>
          </cell>
          <cell r="S726">
            <v>5</v>
          </cell>
          <cell r="T726">
            <v>1</v>
          </cell>
          <cell r="W726">
            <v>0</v>
          </cell>
          <cell r="X726">
            <v>0.57471264367816099</v>
          </cell>
        </row>
        <row r="727">
          <cell r="A727">
            <v>14</v>
          </cell>
          <cell r="B727" t="str">
            <v>Lider Extra Suave 10</v>
          </cell>
          <cell r="D727">
            <v>0</v>
          </cell>
          <cell r="E727">
            <v>0</v>
          </cell>
          <cell r="F727">
            <v>0</v>
          </cell>
          <cell r="G727">
            <v>0</v>
          </cell>
          <cell r="H727">
            <v>0</v>
          </cell>
          <cell r="I727">
            <v>0</v>
          </cell>
          <cell r="J727">
            <v>0</v>
          </cell>
          <cell r="K727">
            <v>0</v>
          </cell>
          <cell r="L727">
            <v>0</v>
          </cell>
          <cell r="M727" t="e">
            <v>#DIV/0!</v>
          </cell>
          <cell r="N727">
            <v>0</v>
          </cell>
          <cell r="O727">
            <v>0</v>
          </cell>
          <cell r="P727">
            <v>0</v>
          </cell>
          <cell r="Q727">
            <v>0</v>
          </cell>
          <cell r="R727">
            <v>0</v>
          </cell>
          <cell r="S727">
            <v>0</v>
          </cell>
          <cell r="T727">
            <v>0</v>
          </cell>
          <cell r="W727">
            <v>0</v>
          </cell>
          <cell r="X727">
            <v>0</v>
          </cell>
        </row>
        <row r="728">
          <cell r="A728">
            <v>15</v>
          </cell>
          <cell r="B728" t="str">
            <v>Belmont</v>
          </cell>
          <cell r="D728">
            <v>59</v>
          </cell>
          <cell r="E728">
            <v>36</v>
          </cell>
          <cell r="F728">
            <v>22</v>
          </cell>
          <cell r="G728">
            <v>29</v>
          </cell>
          <cell r="H728">
            <v>28</v>
          </cell>
          <cell r="I728">
            <v>22</v>
          </cell>
          <cell r="J728">
            <v>21</v>
          </cell>
          <cell r="K728">
            <v>34</v>
          </cell>
          <cell r="L728">
            <v>32</v>
          </cell>
          <cell r="M728" t="e">
            <v>#DIV/0!</v>
          </cell>
          <cell r="N728">
            <v>0</v>
          </cell>
          <cell r="O728">
            <v>0</v>
          </cell>
          <cell r="P728">
            <v>0</v>
          </cell>
          <cell r="Q728">
            <v>205</v>
          </cell>
          <cell r="R728">
            <v>54</v>
          </cell>
          <cell r="S728">
            <v>268</v>
          </cell>
          <cell r="T728">
            <v>60</v>
          </cell>
          <cell r="W728">
            <v>17</v>
          </cell>
          <cell r="X728">
            <v>0.58235549760973482</v>
          </cell>
        </row>
        <row r="729">
          <cell r="A729">
            <v>16</v>
          </cell>
          <cell r="B729" t="str">
            <v>Belmont 10</v>
          </cell>
          <cell r="D729">
            <v>12</v>
          </cell>
          <cell r="E729">
            <v>8</v>
          </cell>
          <cell r="F729">
            <v>5</v>
          </cell>
          <cell r="G729">
            <v>6</v>
          </cell>
          <cell r="H729">
            <v>8</v>
          </cell>
          <cell r="I729">
            <v>6</v>
          </cell>
          <cell r="J729">
            <v>5</v>
          </cell>
          <cell r="K729">
            <v>7</v>
          </cell>
          <cell r="L729">
            <v>7</v>
          </cell>
          <cell r="M729" t="e">
            <v>#DIV/0!</v>
          </cell>
          <cell r="N729">
            <v>0</v>
          </cell>
          <cell r="O729">
            <v>0</v>
          </cell>
          <cell r="P729">
            <v>0</v>
          </cell>
          <cell r="Q729">
            <v>42</v>
          </cell>
          <cell r="R729">
            <v>11</v>
          </cell>
          <cell r="S729">
            <v>56</v>
          </cell>
          <cell r="T729">
            <v>11</v>
          </cell>
          <cell r="W729">
            <v>3</v>
          </cell>
          <cell r="X729">
            <v>0.58516196447230928</v>
          </cell>
        </row>
        <row r="730">
          <cell r="A730">
            <v>17</v>
          </cell>
          <cell r="B730" t="str">
            <v>Belmont Mentol 20</v>
          </cell>
          <cell r="D730">
            <v>3</v>
          </cell>
          <cell r="E730">
            <v>2</v>
          </cell>
          <cell r="F730">
            <v>1</v>
          </cell>
          <cell r="G730">
            <v>2</v>
          </cell>
          <cell r="H730">
            <v>2</v>
          </cell>
          <cell r="I730">
            <v>1</v>
          </cell>
          <cell r="J730">
            <v>1</v>
          </cell>
          <cell r="K730">
            <v>2</v>
          </cell>
          <cell r="L730">
            <v>2</v>
          </cell>
          <cell r="M730" t="e">
            <v>#DIV/0!</v>
          </cell>
          <cell r="N730">
            <v>0</v>
          </cell>
          <cell r="O730">
            <v>0</v>
          </cell>
          <cell r="P730">
            <v>0</v>
          </cell>
          <cell r="Q730">
            <v>8</v>
          </cell>
          <cell r="R730">
            <v>3</v>
          </cell>
          <cell r="S730">
            <v>8</v>
          </cell>
          <cell r="T730">
            <v>2</v>
          </cell>
          <cell r="W730">
            <v>1</v>
          </cell>
          <cell r="X730">
            <v>0.59259259259259256</v>
          </cell>
        </row>
        <row r="731">
          <cell r="A731">
            <v>0</v>
          </cell>
          <cell r="B731" t="str">
            <v>NB</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W731">
            <v>0</v>
          </cell>
          <cell r="X731">
            <v>0</v>
          </cell>
        </row>
        <row r="732">
          <cell r="A732">
            <v>0</v>
          </cell>
          <cell r="B732" t="str">
            <v>NB</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X732">
            <v>0</v>
          </cell>
        </row>
        <row r="733">
          <cell r="A733">
            <v>0</v>
          </cell>
          <cell r="B733" t="str">
            <v>NB</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X733">
            <v>0</v>
          </cell>
        </row>
        <row r="734">
          <cell r="A734">
            <v>0</v>
          </cell>
          <cell r="B734" t="str">
            <v>NB</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X734">
            <v>0</v>
          </cell>
        </row>
        <row r="735">
          <cell r="A735">
            <v>0</v>
          </cell>
          <cell r="B735" t="str">
            <v>NB</v>
          </cell>
          <cell r="D735">
            <v>0</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X735">
            <v>0</v>
          </cell>
        </row>
        <row r="736">
          <cell r="A736">
            <v>0</v>
          </cell>
          <cell r="B736" t="str">
            <v>NB</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X736">
            <v>0</v>
          </cell>
        </row>
        <row r="737">
          <cell r="A737">
            <v>0</v>
          </cell>
          <cell r="B737" t="str">
            <v>NB</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X737">
            <v>0</v>
          </cell>
        </row>
        <row r="738">
          <cell r="A738">
            <v>0</v>
          </cell>
          <cell r="B738" t="str">
            <v>NB</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X738">
            <v>0</v>
          </cell>
        </row>
        <row r="739">
          <cell r="A739">
            <v>0</v>
          </cell>
        </row>
        <row r="740">
          <cell r="A740">
            <v>0</v>
          </cell>
          <cell r="B740" t="str">
            <v>Sub-Total TANASA</v>
          </cell>
          <cell r="D740">
            <v>212</v>
          </cell>
          <cell r="E740">
            <v>136</v>
          </cell>
          <cell r="F740">
            <v>81</v>
          </cell>
          <cell r="G740">
            <v>105</v>
          </cell>
          <cell r="H740">
            <v>105</v>
          </cell>
          <cell r="I740">
            <v>82</v>
          </cell>
          <cell r="J740">
            <v>79</v>
          </cell>
          <cell r="K740">
            <v>113</v>
          </cell>
          <cell r="L740">
            <v>106</v>
          </cell>
          <cell r="M740" t="e">
            <v>#DIV/0!</v>
          </cell>
          <cell r="N740">
            <v>0</v>
          </cell>
          <cell r="O740">
            <v>0</v>
          </cell>
          <cell r="P740">
            <v>0</v>
          </cell>
          <cell r="Q740">
            <v>597</v>
          </cell>
          <cell r="R740">
            <v>160</v>
          </cell>
          <cell r="S740">
            <v>769</v>
          </cell>
          <cell r="W740">
            <v>49</v>
          </cell>
          <cell r="X740">
            <v>0.5746525183081751</v>
          </cell>
        </row>
        <row r="741">
          <cell r="A741">
            <v>0</v>
          </cell>
        </row>
        <row r="742">
          <cell r="A742">
            <v>0</v>
          </cell>
          <cell r="B742" t="str">
            <v>Mont Blanc</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X742">
            <v>0</v>
          </cell>
        </row>
        <row r="743">
          <cell r="A743">
            <v>0</v>
          </cell>
          <cell r="B743" t="str">
            <v>Rubios 20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X743">
            <v>0</v>
          </cell>
        </row>
        <row r="744">
          <cell r="A744">
            <v>0</v>
          </cell>
          <cell r="B744" t="str">
            <v>Rubios 10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X744">
            <v>0</v>
          </cell>
        </row>
        <row r="745">
          <cell r="A745">
            <v>18</v>
          </cell>
          <cell r="B745" t="str">
            <v>King Regular</v>
          </cell>
          <cell r="D745">
            <v>1</v>
          </cell>
          <cell r="E745">
            <v>1</v>
          </cell>
          <cell r="F745">
            <v>0</v>
          </cell>
          <cell r="G745">
            <v>0</v>
          </cell>
          <cell r="H745">
            <v>0</v>
          </cell>
          <cell r="I745">
            <v>0</v>
          </cell>
          <cell r="J745">
            <v>0</v>
          </cell>
          <cell r="K745">
            <v>1</v>
          </cell>
          <cell r="L745">
            <v>1</v>
          </cell>
          <cell r="M745" t="e">
            <v>#DIV/0!</v>
          </cell>
          <cell r="N745">
            <v>0</v>
          </cell>
          <cell r="O745">
            <v>0</v>
          </cell>
          <cell r="P745">
            <v>0</v>
          </cell>
          <cell r="Q745">
            <v>4</v>
          </cell>
          <cell r="R745">
            <v>1</v>
          </cell>
          <cell r="S745">
            <v>5</v>
          </cell>
          <cell r="T745">
            <v>1</v>
          </cell>
          <cell r="W745">
            <v>0</v>
          </cell>
          <cell r="X745">
            <v>0.67567567567567577</v>
          </cell>
        </row>
        <row r="746">
          <cell r="A746">
            <v>19</v>
          </cell>
          <cell r="B746" t="str">
            <v>Full Dorado</v>
          </cell>
          <cell r="D746">
            <v>1</v>
          </cell>
          <cell r="E746">
            <v>0</v>
          </cell>
          <cell r="F746">
            <v>0</v>
          </cell>
          <cell r="G746">
            <v>0</v>
          </cell>
          <cell r="H746">
            <v>0</v>
          </cell>
          <cell r="I746">
            <v>0</v>
          </cell>
          <cell r="J746">
            <v>0</v>
          </cell>
          <cell r="K746">
            <v>0</v>
          </cell>
          <cell r="L746">
            <v>0</v>
          </cell>
          <cell r="M746" t="e">
            <v>#DIV/0!</v>
          </cell>
          <cell r="N746">
            <v>0</v>
          </cell>
          <cell r="O746">
            <v>0</v>
          </cell>
          <cell r="P746">
            <v>0</v>
          </cell>
          <cell r="Q746">
            <v>3</v>
          </cell>
          <cell r="R746">
            <v>1</v>
          </cell>
          <cell r="S746">
            <v>4</v>
          </cell>
          <cell r="T746">
            <v>1</v>
          </cell>
          <cell r="W746">
            <v>0</v>
          </cell>
          <cell r="X746">
            <v>0.76923076923076916</v>
          </cell>
        </row>
        <row r="747">
          <cell r="A747">
            <v>20</v>
          </cell>
          <cell r="B747" t="str">
            <v>Full Regular</v>
          </cell>
          <cell r="D747">
            <v>8</v>
          </cell>
          <cell r="E747">
            <v>5</v>
          </cell>
          <cell r="F747">
            <v>3</v>
          </cell>
          <cell r="G747">
            <v>4</v>
          </cell>
          <cell r="H747">
            <v>4</v>
          </cell>
          <cell r="I747">
            <v>3</v>
          </cell>
          <cell r="J747">
            <v>3</v>
          </cell>
          <cell r="K747">
            <v>5</v>
          </cell>
          <cell r="L747">
            <v>4</v>
          </cell>
          <cell r="M747" t="e">
            <v>#DIV/0!</v>
          </cell>
          <cell r="N747">
            <v>0</v>
          </cell>
          <cell r="O747">
            <v>0</v>
          </cell>
          <cell r="P747">
            <v>0</v>
          </cell>
          <cell r="Q747">
            <v>26</v>
          </cell>
          <cell r="R747">
            <v>7</v>
          </cell>
          <cell r="S747">
            <v>33</v>
          </cell>
          <cell r="T747">
            <v>7</v>
          </cell>
          <cell r="W747">
            <v>2</v>
          </cell>
          <cell r="X747">
            <v>0.56994818652849744</v>
          </cell>
        </row>
        <row r="748">
          <cell r="A748">
            <v>0</v>
          </cell>
          <cell r="B748" t="str">
            <v>Full Frontera</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X748">
            <v>0</v>
          </cell>
        </row>
        <row r="749">
          <cell r="A749">
            <v>0</v>
          </cell>
          <cell r="B749" t="str">
            <v>Superior Filtro</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X749">
            <v>0</v>
          </cell>
        </row>
        <row r="750">
          <cell r="A750">
            <v>0</v>
          </cell>
          <cell r="B750" t="str">
            <v>Marcas Descontinuadas</v>
          </cell>
          <cell r="D750">
            <v>0</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X750">
            <v>0</v>
          </cell>
        </row>
        <row r="751">
          <cell r="A751">
            <v>0</v>
          </cell>
        </row>
        <row r="752">
          <cell r="A752">
            <v>0</v>
          </cell>
          <cell r="B752" t="str">
            <v>Sub-Total E P</v>
          </cell>
          <cell r="D752">
            <v>10</v>
          </cell>
          <cell r="E752">
            <v>6</v>
          </cell>
          <cell r="F752">
            <v>3</v>
          </cell>
          <cell r="G752">
            <v>4</v>
          </cell>
          <cell r="H752">
            <v>4</v>
          </cell>
          <cell r="I752">
            <v>3</v>
          </cell>
          <cell r="J752">
            <v>3</v>
          </cell>
          <cell r="K752">
            <v>6</v>
          </cell>
          <cell r="L752">
            <v>5</v>
          </cell>
          <cell r="M752" t="e">
            <v>#DIV/0!</v>
          </cell>
          <cell r="N752">
            <v>0</v>
          </cell>
          <cell r="O752">
            <v>0</v>
          </cell>
          <cell r="P752">
            <v>0</v>
          </cell>
          <cell r="Q752">
            <v>33</v>
          </cell>
          <cell r="R752">
            <v>9</v>
          </cell>
          <cell r="S752">
            <v>42</v>
          </cell>
          <cell r="W752">
            <v>2</v>
          </cell>
          <cell r="X752">
            <v>0.5957446808510638</v>
          </cell>
        </row>
        <row r="753">
          <cell r="A753">
            <v>0</v>
          </cell>
        </row>
        <row r="754">
          <cell r="A754">
            <v>0</v>
          </cell>
          <cell r="B754" t="str">
            <v>Total Cigarrillos</v>
          </cell>
          <cell r="D754">
            <v>222</v>
          </cell>
          <cell r="E754">
            <v>142</v>
          </cell>
          <cell r="F754">
            <v>84</v>
          </cell>
          <cell r="G754">
            <v>109</v>
          </cell>
          <cell r="H754">
            <v>109</v>
          </cell>
          <cell r="I754">
            <v>85</v>
          </cell>
          <cell r="J754">
            <v>82</v>
          </cell>
          <cell r="K754">
            <v>119</v>
          </cell>
          <cell r="L754">
            <v>111</v>
          </cell>
          <cell r="M754" t="e">
            <v>#DIV/0!</v>
          </cell>
          <cell r="N754">
            <v>0</v>
          </cell>
          <cell r="O754">
            <v>0</v>
          </cell>
          <cell r="P754">
            <v>0</v>
          </cell>
          <cell r="Q754">
            <v>630</v>
          </cell>
          <cell r="R754">
            <v>169</v>
          </cell>
          <cell r="S754">
            <v>811</v>
          </cell>
          <cell r="X754">
            <v>0.57570809966635905</v>
          </cell>
        </row>
        <row r="755">
          <cell r="A755">
            <v>0</v>
          </cell>
          <cell r="K755">
            <v>114</v>
          </cell>
        </row>
        <row r="756">
          <cell r="A756">
            <v>0</v>
          </cell>
          <cell r="B756" t="str">
            <v>L I C O R E S</v>
          </cell>
        </row>
        <row r="757">
          <cell r="A757">
            <v>41</v>
          </cell>
          <cell r="B757" t="str">
            <v>Larios Vodka</v>
          </cell>
          <cell r="D757">
            <v>7</v>
          </cell>
          <cell r="E757">
            <v>1</v>
          </cell>
          <cell r="F757">
            <v>2</v>
          </cell>
          <cell r="G757">
            <v>2</v>
          </cell>
          <cell r="H757">
            <v>2</v>
          </cell>
          <cell r="I757">
            <v>2</v>
          </cell>
          <cell r="J757">
            <v>2</v>
          </cell>
          <cell r="K757">
            <v>2</v>
          </cell>
          <cell r="L757">
            <v>3</v>
          </cell>
          <cell r="M757" t="e">
            <v>#DIV/0!</v>
          </cell>
          <cell r="N757">
            <v>0</v>
          </cell>
          <cell r="O757">
            <v>0</v>
          </cell>
          <cell r="P757">
            <v>0</v>
          </cell>
          <cell r="Q757">
            <v>9</v>
          </cell>
          <cell r="R757">
            <v>3</v>
          </cell>
          <cell r="S757">
            <v>11</v>
          </cell>
          <cell r="T757">
            <v>2</v>
          </cell>
        </row>
        <row r="758">
          <cell r="A758">
            <v>42</v>
          </cell>
          <cell r="B758" t="str">
            <v>Larios Vodka 1/2</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row>
        <row r="759">
          <cell r="A759">
            <v>43</v>
          </cell>
          <cell r="B759" t="str">
            <v>Larios Gin</v>
          </cell>
          <cell r="D759">
            <v>0</v>
          </cell>
          <cell r="E759">
            <v>0</v>
          </cell>
          <cell r="F759">
            <v>0</v>
          </cell>
          <cell r="G759">
            <v>0</v>
          </cell>
          <cell r="H759">
            <v>0</v>
          </cell>
          <cell r="I759">
            <v>0</v>
          </cell>
          <cell r="J759">
            <v>0</v>
          </cell>
          <cell r="K759">
            <v>0</v>
          </cell>
          <cell r="L759">
            <v>0</v>
          </cell>
          <cell r="M759" t="e">
            <v>#DIV/0!</v>
          </cell>
          <cell r="N759">
            <v>0</v>
          </cell>
          <cell r="O759">
            <v>0</v>
          </cell>
          <cell r="P759">
            <v>0</v>
          </cell>
          <cell r="Q759">
            <v>0</v>
          </cell>
          <cell r="R759">
            <v>0</v>
          </cell>
          <cell r="S759">
            <v>0</v>
          </cell>
          <cell r="T759">
            <v>0</v>
          </cell>
        </row>
        <row r="760">
          <cell r="A760">
            <v>44</v>
          </cell>
          <cell r="B760" t="str">
            <v>Larios Brandy</v>
          </cell>
          <cell r="D760">
            <v>0</v>
          </cell>
          <cell r="E760">
            <v>0</v>
          </cell>
          <cell r="F760">
            <v>0</v>
          </cell>
          <cell r="G760">
            <v>0</v>
          </cell>
          <cell r="H760">
            <v>0</v>
          </cell>
          <cell r="I760">
            <v>0</v>
          </cell>
          <cell r="J760">
            <v>0</v>
          </cell>
          <cell r="K760">
            <v>0</v>
          </cell>
          <cell r="L760">
            <v>0</v>
          </cell>
          <cell r="M760" t="e">
            <v>#DIV/0!</v>
          </cell>
          <cell r="N760">
            <v>0</v>
          </cell>
          <cell r="O760">
            <v>0</v>
          </cell>
          <cell r="P760">
            <v>0</v>
          </cell>
          <cell r="Q760">
            <v>0</v>
          </cell>
          <cell r="R760">
            <v>0</v>
          </cell>
          <cell r="S760">
            <v>0</v>
          </cell>
          <cell r="T760">
            <v>0</v>
          </cell>
        </row>
        <row r="761">
          <cell r="A761">
            <v>49</v>
          </cell>
          <cell r="B761" t="str">
            <v>Castillo Oro</v>
          </cell>
          <cell r="D761">
            <v>3</v>
          </cell>
          <cell r="E761">
            <v>1</v>
          </cell>
          <cell r="F761">
            <v>1</v>
          </cell>
          <cell r="G761">
            <v>1</v>
          </cell>
          <cell r="H761">
            <v>1</v>
          </cell>
          <cell r="I761">
            <v>1</v>
          </cell>
          <cell r="J761">
            <v>1</v>
          </cell>
          <cell r="K761">
            <v>1</v>
          </cell>
          <cell r="L761">
            <v>1</v>
          </cell>
          <cell r="M761" t="e">
            <v>#DIV/0!</v>
          </cell>
          <cell r="N761">
            <v>0</v>
          </cell>
          <cell r="O761">
            <v>0</v>
          </cell>
          <cell r="P761">
            <v>0</v>
          </cell>
          <cell r="Q761">
            <v>4</v>
          </cell>
          <cell r="R761">
            <v>1</v>
          </cell>
          <cell r="S761">
            <v>5</v>
          </cell>
          <cell r="T761">
            <v>1</v>
          </cell>
        </row>
        <row r="762">
          <cell r="A762">
            <v>51</v>
          </cell>
          <cell r="B762" t="str">
            <v>Castillo Oro 1/2</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row>
        <row r="763">
          <cell r="A763">
            <v>50</v>
          </cell>
          <cell r="B763" t="str">
            <v>Castillo Blanco</v>
          </cell>
          <cell r="D763">
            <v>20</v>
          </cell>
          <cell r="E763">
            <v>7</v>
          </cell>
          <cell r="F763">
            <v>7</v>
          </cell>
          <cell r="G763">
            <v>6</v>
          </cell>
          <cell r="H763">
            <v>6</v>
          </cell>
          <cell r="I763">
            <v>9</v>
          </cell>
          <cell r="J763">
            <v>6</v>
          </cell>
          <cell r="K763">
            <v>10</v>
          </cell>
          <cell r="L763">
            <v>10</v>
          </cell>
          <cell r="M763" t="e">
            <v>#DIV/0!</v>
          </cell>
          <cell r="N763">
            <v>0</v>
          </cell>
          <cell r="O763">
            <v>0</v>
          </cell>
          <cell r="P763">
            <v>0</v>
          </cell>
          <cell r="Q763">
            <v>25</v>
          </cell>
          <cell r="R763">
            <v>8</v>
          </cell>
          <cell r="S763">
            <v>34</v>
          </cell>
          <cell r="T763">
            <v>7</v>
          </cell>
        </row>
        <row r="764">
          <cell r="A764">
            <v>52</v>
          </cell>
          <cell r="B764" t="str">
            <v>Castillo Blanco 1/2</v>
          </cell>
          <cell r="D764">
            <v>3</v>
          </cell>
          <cell r="E764">
            <v>1</v>
          </cell>
          <cell r="F764">
            <v>1</v>
          </cell>
          <cell r="G764">
            <v>1</v>
          </cell>
          <cell r="H764">
            <v>1</v>
          </cell>
          <cell r="I764">
            <v>1</v>
          </cell>
          <cell r="J764">
            <v>1</v>
          </cell>
          <cell r="K764">
            <v>1</v>
          </cell>
          <cell r="L764">
            <v>1</v>
          </cell>
          <cell r="M764" t="e">
            <v>#DIV/0!</v>
          </cell>
          <cell r="N764">
            <v>0</v>
          </cell>
          <cell r="O764">
            <v>0</v>
          </cell>
          <cell r="P764">
            <v>0</v>
          </cell>
          <cell r="Q764">
            <v>4</v>
          </cell>
          <cell r="R764">
            <v>1</v>
          </cell>
          <cell r="S764">
            <v>5</v>
          </cell>
          <cell r="T764">
            <v>1</v>
          </cell>
        </row>
        <row r="765">
          <cell r="A765">
            <v>54</v>
          </cell>
          <cell r="B765" t="str">
            <v>Castillo Rum Premium</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row>
        <row r="766">
          <cell r="A766">
            <v>45</v>
          </cell>
          <cell r="B766" t="str">
            <v>Estelar Oro</v>
          </cell>
          <cell r="D766">
            <v>43</v>
          </cell>
          <cell r="E766">
            <v>8</v>
          </cell>
          <cell r="F766">
            <v>9</v>
          </cell>
          <cell r="G766">
            <v>9</v>
          </cell>
          <cell r="H766">
            <v>13</v>
          </cell>
          <cell r="I766">
            <v>15</v>
          </cell>
          <cell r="J766">
            <v>12</v>
          </cell>
          <cell r="K766">
            <v>10</v>
          </cell>
          <cell r="L766">
            <v>12</v>
          </cell>
          <cell r="M766" t="e">
            <v>#DIV/0!</v>
          </cell>
          <cell r="N766">
            <v>0</v>
          </cell>
          <cell r="O766">
            <v>0</v>
          </cell>
          <cell r="P766">
            <v>0</v>
          </cell>
          <cell r="Q766">
            <v>63</v>
          </cell>
          <cell r="R766">
            <v>17</v>
          </cell>
          <cell r="S766">
            <v>73</v>
          </cell>
          <cell r="T766">
            <v>16</v>
          </cell>
        </row>
        <row r="767">
          <cell r="A767">
            <v>46</v>
          </cell>
          <cell r="B767" t="str">
            <v>Estelar Oro 1/2</v>
          </cell>
          <cell r="D767">
            <v>3</v>
          </cell>
          <cell r="E767">
            <v>2</v>
          </cell>
          <cell r="F767">
            <v>1</v>
          </cell>
          <cell r="G767">
            <v>2</v>
          </cell>
          <cell r="H767">
            <v>2</v>
          </cell>
          <cell r="I767">
            <v>1</v>
          </cell>
          <cell r="J767">
            <v>1</v>
          </cell>
          <cell r="K767">
            <v>2</v>
          </cell>
          <cell r="L767">
            <v>2</v>
          </cell>
          <cell r="M767" t="e">
            <v>#DIV/0!</v>
          </cell>
          <cell r="N767">
            <v>0</v>
          </cell>
          <cell r="O767">
            <v>0</v>
          </cell>
          <cell r="P767">
            <v>0</v>
          </cell>
          <cell r="Q767">
            <v>10</v>
          </cell>
          <cell r="R767">
            <v>3</v>
          </cell>
          <cell r="S767">
            <v>12</v>
          </cell>
          <cell r="T767">
            <v>3</v>
          </cell>
        </row>
        <row r="768">
          <cell r="A768">
            <v>48</v>
          </cell>
          <cell r="B768" t="str">
            <v>Estelar Blue</v>
          </cell>
          <cell r="D768">
            <v>6</v>
          </cell>
          <cell r="E768">
            <v>2</v>
          </cell>
          <cell r="F768">
            <v>1</v>
          </cell>
          <cell r="G768">
            <v>1</v>
          </cell>
          <cell r="H768">
            <v>1</v>
          </cell>
          <cell r="I768">
            <v>1</v>
          </cell>
          <cell r="J768">
            <v>1</v>
          </cell>
          <cell r="K768">
            <v>3</v>
          </cell>
          <cell r="L768">
            <v>2</v>
          </cell>
          <cell r="M768" t="e">
            <v>#DIV/0!</v>
          </cell>
        </row>
        <row r="769">
          <cell r="A769">
            <v>47</v>
          </cell>
          <cell r="B769" t="str">
            <v>Estelar Dry</v>
          </cell>
          <cell r="D769">
            <v>2</v>
          </cell>
          <cell r="E769">
            <v>1</v>
          </cell>
          <cell r="F769">
            <v>0</v>
          </cell>
          <cell r="G769">
            <v>0</v>
          </cell>
          <cell r="H769">
            <v>0</v>
          </cell>
          <cell r="I769">
            <v>0</v>
          </cell>
          <cell r="J769">
            <v>0</v>
          </cell>
          <cell r="K769">
            <v>0</v>
          </cell>
          <cell r="L769">
            <v>1</v>
          </cell>
          <cell r="M769" t="e">
            <v>#DIV/0!</v>
          </cell>
          <cell r="N769">
            <v>0</v>
          </cell>
          <cell r="O769">
            <v>0</v>
          </cell>
          <cell r="P769">
            <v>0</v>
          </cell>
          <cell r="Q769">
            <v>4</v>
          </cell>
          <cell r="R769">
            <v>1</v>
          </cell>
          <cell r="S769">
            <v>4</v>
          </cell>
          <cell r="T769">
            <v>1</v>
          </cell>
        </row>
        <row r="770">
          <cell r="A770">
            <v>0</v>
          </cell>
          <cell r="B770" t="str">
            <v>Estelar Dry 1/2</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row>
        <row r="771">
          <cell r="A771">
            <v>55</v>
          </cell>
          <cell r="B771" t="str">
            <v>Whisky Old Times</v>
          </cell>
          <cell r="D771">
            <v>2</v>
          </cell>
          <cell r="E771">
            <v>1</v>
          </cell>
          <cell r="F771">
            <v>1</v>
          </cell>
          <cell r="G771">
            <v>1</v>
          </cell>
          <cell r="H771">
            <v>1</v>
          </cell>
          <cell r="I771">
            <v>1</v>
          </cell>
          <cell r="J771">
            <v>1</v>
          </cell>
          <cell r="K771">
            <v>1</v>
          </cell>
          <cell r="L771">
            <v>1</v>
          </cell>
          <cell r="M771" t="e">
            <v>#DIV/0!</v>
          </cell>
          <cell r="N771">
            <v>0</v>
          </cell>
          <cell r="O771">
            <v>0</v>
          </cell>
          <cell r="P771">
            <v>0</v>
          </cell>
          <cell r="Q771">
            <v>3</v>
          </cell>
          <cell r="R771">
            <v>1</v>
          </cell>
          <cell r="S771">
            <v>4</v>
          </cell>
          <cell r="T771">
            <v>1</v>
          </cell>
        </row>
        <row r="772">
          <cell r="A772">
            <v>56</v>
          </cell>
          <cell r="B772" t="str">
            <v>Whisky Old Times 1/2</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row>
        <row r="773">
          <cell r="A773">
            <v>57</v>
          </cell>
          <cell r="B773" t="str">
            <v>Vodka Eristoff</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row>
        <row r="774">
          <cell r="A774">
            <v>58</v>
          </cell>
          <cell r="B774" t="str">
            <v>Superior Triple Filtrado</v>
          </cell>
          <cell r="D774">
            <v>17</v>
          </cell>
          <cell r="E774">
            <v>5</v>
          </cell>
          <cell r="F774">
            <v>7</v>
          </cell>
          <cell r="G774">
            <v>8</v>
          </cell>
          <cell r="H774">
            <v>9</v>
          </cell>
          <cell r="I774">
            <v>6</v>
          </cell>
          <cell r="J774">
            <v>5</v>
          </cell>
          <cell r="K774">
            <v>9</v>
          </cell>
          <cell r="L774">
            <v>9</v>
          </cell>
          <cell r="M774" t="e">
            <v>#DIV/0!</v>
          </cell>
          <cell r="N774">
            <v>0</v>
          </cell>
          <cell r="O774">
            <v>0</v>
          </cell>
          <cell r="P774">
            <v>0</v>
          </cell>
          <cell r="Q774">
            <v>28</v>
          </cell>
          <cell r="R774">
            <v>8</v>
          </cell>
          <cell r="S774">
            <v>31</v>
          </cell>
          <cell r="T774">
            <v>7</v>
          </cell>
        </row>
        <row r="775">
          <cell r="A775">
            <v>53</v>
          </cell>
          <cell r="B775" t="str">
            <v>Castillo Añejo</v>
          </cell>
          <cell r="D775">
            <v>31</v>
          </cell>
          <cell r="E775">
            <v>13</v>
          </cell>
          <cell r="F775">
            <v>6</v>
          </cell>
          <cell r="G775">
            <v>8</v>
          </cell>
          <cell r="H775">
            <v>7</v>
          </cell>
          <cell r="I775">
            <v>7</v>
          </cell>
          <cell r="J775">
            <v>7</v>
          </cell>
          <cell r="K775">
            <v>8</v>
          </cell>
          <cell r="L775">
            <v>9</v>
          </cell>
          <cell r="M775" t="e">
            <v>#DIV/0!</v>
          </cell>
          <cell r="N775">
            <v>0</v>
          </cell>
          <cell r="O775">
            <v>0</v>
          </cell>
          <cell r="P775">
            <v>0</v>
          </cell>
          <cell r="Q775">
            <v>35</v>
          </cell>
          <cell r="R775">
            <v>9</v>
          </cell>
          <cell r="S775">
            <v>41</v>
          </cell>
          <cell r="T775">
            <v>9</v>
          </cell>
        </row>
        <row r="776">
          <cell r="A776">
            <v>0</v>
          </cell>
          <cell r="B776" t="str">
            <v>Miniaturas</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row>
        <row r="777">
          <cell r="A777">
            <v>59</v>
          </cell>
          <cell r="B777" t="str">
            <v>Superior Triple Filtrado 1/2</v>
          </cell>
          <cell r="D777">
            <v>2</v>
          </cell>
          <cell r="E777">
            <v>3</v>
          </cell>
          <cell r="F777">
            <v>1</v>
          </cell>
          <cell r="G777">
            <v>2</v>
          </cell>
          <cell r="H777">
            <v>3</v>
          </cell>
          <cell r="I777">
            <v>2</v>
          </cell>
          <cell r="J777">
            <v>2</v>
          </cell>
          <cell r="K777">
            <v>1</v>
          </cell>
          <cell r="L777">
            <v>2</v>
          </cell>
          <cell r="M777" t="e">
            <v>#DIV/0!</v>
          </cell>
          <cell r="N777">
            <v>0</v>
          </cell>
          <cell r="O777">
            <v>0</v>
          </cell>
          <cell r="P777">
            <v>0</v>
          </cell>
          <cell r="Q777">
            <v>0</v>
          </cell>
          <cell r="R777">
            <v>0</v>
          </cell>
          <cell r="S777">
            <v>0</v>
          </cell>
          <cell r="T777">
            <v>0</v>
          </cell>
        </row>
        <row r="778">
          <cell r="A778">
            <v>0</v>
          </cell>
          <cell r="B778" t="str">
            <v>NB</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row>
        <row r="779">
          <cell r="A779">
            <v>0</v>
          </cell>
          <cell r="B779" t="str">
            <v>NB</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row>
        <row r="780">
          <cell r="A780">
            <v>0</v>
          </cell>
          <cell r="B780" t="str">
            <v>NB</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row>
        <row r="781">
          <cell r="A781">
            <v>0</v>
          </cell>
          <cell r="B781" t="str">
            <v>NB</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row>
        <row r="782">
          <cell r="A782">
            <v>0</v>
          </cell>
          <cell r="B782" t="str">
            <v>NB</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row>
        <row r="783">
          <cell r="A783">
            <v>0</v>
          </cell>
          <cell r="B783" t="str">
            <v>NB</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row>
        <row r="784">
          <cell r="A784">
            <v>0</v>
          </cell>
          <cell r="B784" t="str">
            <v>Marcas Descontinuadas</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row>
        <row r="785">
          <cell r="A785">
            <v>0</v>
          </cell>
        </row>
        <row r="786">
          <cell r="A786">
            <v>0</v>
          </cell>
          <cell r="B786" t="str">
            <v>Sub - Total Lic. Dom.</v>
          </cell>
          <cell r="D786">
            <v>139</v>
          </cell>
          <cell r="E786">
            <v>45</v>
          </cell>
          <cell r="F786">
            <v>37</v>
          </cell>
          <cell r="G786">
            <v>41</v>
          </cell>
          <cell r="H786">
            <v>46</v>
          </cell>
          <cell r="I786">
            <v>46</v>
          </cell>
          <cell r="J786">
            <v>39</v>
          </cell>
          <cell r="K786">
            <v>48</v>
          </cell>
          <cell r="L786">
            <v>53</v>
          </cell>
          <cell r="M786" t="e">
            <v>#DIV/0!</v>
          </cell>
          <cell r="N786">
            <v>0</v>
          </cell>
          <cell r="O786">
            <v>0</v>
          </cell>
          <cell r="P786">
            <v>0</v>
          </cell>
          <cell r="Q786">
            <v>185</v>
          </cell>
          <cell r="R786">
            <v>52</v>
          </cell>
          <cell r="S786">
            <v>220</v>
          </cell>
        </row>
        <row r="787">
          <cell r="A787">
            <v>0</v>
          </cell>
        </row>
        <row r="788">
          <cell r="A788">
            <v>71</v>
          </cell>
          <cell r="B788" t="str">
            <v>Ron Bacardi Añejo</v>
          </cell>
          <cell r="D788">
            <v>2</v>
          </cell>
          <cell r="E788">
            <v>1</v>
          </cell>
          <cell r="F788">
            <v>0</v>
          </cell>
          <cell r="G788">
            <v>0</v>
          </cell>
          <cell r="H788">
            <v>0</v>
          </cell>
          <cell r="I788">
            <v>0</v>
          </cell>
          <cell r="J788">
            <v>0</v>
          </cell>
          <cell r="K788">
            <v>1</v>
          </cell>
          <cell r="L788">
            <v>1</v>
          </cell>
          <cell r="M788" t="e">
            <v>#DIV/0!</v>
          </cell>
          <cell r="N788">
            <v>0</v>
          </cell>
          <cell r="O788">
            <v>0</v>
          </cell>
          <cell r="P788">
            <v>0</v>
          </cell>
          <cell r="Q788">
            <v>2</v>
          </cell>
          <cell r="R788">
            <v>0</v>
          </cell>
          <cell r="S788">
            <v>3</v>
          </cell>
          <cell r="T788">
            <v>1</v>
          </cell>
        </row>
        <row r="789">
          <cell r="A789">
            <v>72</v>
          </cell>
          <cell r="B789" t="str">
            <v>Ron Bacardi Oro</v>
          </cell>
          <cell r="D789">
            <v>1</v>
          </cell>
          <cell r="E789">
            <v>0</v>
          </cell>
          <cell r="F789">
            <v>0</v>
          </cell>
          <cell r="G789">
            <v>0</v>
          </cell>
          <cell r="H789">
            <v>0</v>
          </cell>
          <cell r="I789">
            <v>0</v>
          </cell>
          <cell r="J789">
            <v>0</v>
          </cell>
          <cell r="K789">
            <v>0</v>
          </cell>
          <cell r="L789">
            <v>0</v>
          </cell>
          <cell r="M789" t="e">
            <v>#DIV/0!</v>
          </cell>
          <cell r="N789">
            <v>0</v>
          </cell>
          <cell r="O789">
            <v>0</v>
          </cell>
          <cell r="P789">
            <v>0</v>
          </cell>
          <cell r="Q789">
            <v>0</v>
          </cell>
          <cell r="R789">
            <v>0</v>
          </cell>
          <cell r="S789">
            <v>0</v>
          </cell>
          <cell r="T789">
            <v>0</v>
          </cell>
        </row>
        <row r="790">
          <cell r="A790">
            <v>73</v>
          </cell>
          <cell r="B790" t="str">
            <v>Ron Bacardi Blanco</v>
          </cell>
          <cell r="D790">
            <v>8</v>
          </cell>
          <cell r="E790">
            <v>1</v>
          </cell>
          <cell r="F790">
            <v>2</v>
          </cell>
          <cell r="G790">
            <v>1</v>
          </cell>
          <cell r="H790">
            <v>1</v>
          </cell>
          <cell r="I790">
            <v>1</v>
          </cell>
          <cell r="J790">
            <v>1</v>
          </cell>
          <cell r="K790">
            <v>3</v>
          </cell>
          <cell r="L790">
            <v>3</v>
          </cell>
          <cell r="M790" t="e">
            <v>#DIV/0!</v>
          </cell>
          <cell r="N790">
            <v>0</v>
          </cell>
          <cell r="O790">
            <v>0</v>
          </cell>
          <cell r="P790">
            <v>0</v>
          </cell>
          <cell r="Q790">
            <v>6</v>
          </cell>
          <cell r="R790">
            <v>2</v>
          </cell>
          <cell r="S790">
            <v>8</v>
          </cell>
          <cell r="T790">
            <v>2</v>
          </cell>
        </row>
        <row r="791">
          <cell r="A791">
            <v>75</v>
          </cell>
          <cell r="B791" t="str">
            <v>Bacardi Limon</v>
          </cell>
          <cell r="D791">
            <v>6</v>
          </cell>
          <cell r="E791">
            <v>0</v>
          </cell>
          <cell r="F791">
            <v>1</v>
          </cell>
          <cell r="G791">
            <v>1</v>
          </cell>
          <cell r="H791">
            <v>1</v>
          </cell>
          <cell r="I791">
            <v>1</v>
          </cell>
          <cell r="J791">
            <v>1</v>
          </cell>
          <cell r="K791">
            <v>0</v>
          </cell>
          <cell r="L791">
            <v>0</v>
          </cell>
          <cell r="M791" t="e">
            <v>#DIV/0!</v>
          </cell>
          <cell r="N791">
            <v>0</v>
          </cell>
          <cell r="O791">
            <v>0</v>
          </cell>
          <cell r="P791">
            <v>0</v>
          </cell>
          <cell r="Q791">
            <v>0</v>
          </cell>
          <cell r="R791">
            <v>0</v>
          </cell>
          <cell r="S791">
            <v>0</v>
          </cell>
          <cell r="T791">
            <v>0</v>
          </cell>
        </row>
        <row r="792">
          <cell r="A792">
            <v>0</v>
          </cell>
          <cell r="B792" t="str">
            <v>Bacardi Whiskey</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row>
        <row r="793">
          <cell r="A793">
            <v>0</v>
          </cell>
          <cell r="B793" t="str">
            <v>NB</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row>
        <row r="794">
          <cell r="A794">
            <v>0</v>
          </cell>
          <cell r="B794" t="str">
            <v>NB</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row>
        <row r="795">
          <cell r="A795">
            <v>0</v>
          </cell>
          <cell r="B795" t="str">
            <v>Marcas Descontinuadas</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row>
        <row r="796">
          <cell r="A796">
            <v>0</v>
          </cell>
        </row>
        <row r="797">
          <cell r="A797">
            <v>0</v>
          </cell>
          <cell r="B797" t="str">
            <v>Sub - Total Lic. Imp.</v>
          </cell>
          <cell r="D797">
            <v>17</v>
          </cell>
          <cell r="E797">
            <v>2</v>
          </cell>
          <cell r="F797">
            <v>3</v>
          </cell>
          <cell r="G797">
            <v>2</v>
          </cell>
          <cell r="H797">
            <v>2</v>
          </cell>
          <cell r="I797">
            <v>2</v>
          </cell>
          <cell r="J797">
            <v>2</v>
          </cell>
          <cell r="K797">
            <v>4</v>
          </cell>
          <cell r="L797">
            <v>4</v>
          </cell>
          <cell r="M797" t="e">
            <v>#DIV/0!</v>
          </cell>
          <cell r="N797">
            <v>0</v>
          </cell>
          <cell r="O797">
            <v>0</v>
          </cell>
          <cell r="P797">
            <v>0</v>
          </cell>
          <cell r="Q797">
            <v>8</v>
          </cell>
          <cell r="R797">
            <v>2</v>
          </cell>
          <cell r="S797">
            <v>11</v>
          </cell>
        </row>
        <row r="798">
          <cell r="A798">
            <v>0</v>
          </cell>
        </row>
        <row r="799">
          <cell r="A799">
            <v>0</v>
          </cell>
          <cell r="B799" t="str">
            <v>Total Licores</v>
          </cell>
          <cell r="D799">
            <v>156</v>
          </cell>
          <cell r="E799">
            <v>47</v>
          </cell>
          <cell r="F799">
            <v>40</v>
          </cell>
          <cell r="G799">
            <v>43</v>
          </cell>
          <cell r="H799">
            <v>48</v>
          </cell>
          <cell r="I799">
            <v>48</v>
          </cell>
          <cell r="J799">
            <v>41</v>
          </cell>
          <cell r="K799">
            <v>52</v>
          </cell>
          <cell r="L799">
            <v>57</v>
          </cell>
          <cell r="M799" t="e">
            <v>#DIV/0!</v>
          </cell>
          <cell r="N799">
            <v>0</v>
          </cell>
          <cell r="O799">
            <v>0</v>
          </cell>
          <cell r="P799">
            <v>0</v>
          </cell>
          <cell r="Q799">
            <v>193</v>
          </cell>
          <cell r="R799">
            <v>54</v>
          </cell>
          <cell r="S799">
            <v>231</v>
          </cell>
        </row>
        <row r="800">
          <cell r="A800">
            <v>0</v>
          </cell>
          <cell r="K800">
            <v>52</v>
          </cell>
        </row>
        <row r="801">
          <cell r="A801">
            <v>0</v>
          </cell>
          <cell r="B801" t="str">
            <v>FÓSFOROS</v>
          </cell>
        </row>
        <row r="802">
          <cell r="A802">
            <v>91</v>
          </cell>
          <cell r="B802" t="str">
            <v>Integral</v>
          </cell>
          <cell r="D802">
            <v>13</v>
          </cell>
          <cell r="E802">
            <v>9</v>
          </cell>
          <cell r="F802">
            <v>8</v>
          </cell>
          <cell r="G802">
            <v>1</v>
          </cell>
          <cell r="H802">
            <v>1</v>
          </cell>
          <cell r="I802">
            <v>1</v>
          </cell>
          <cell r="J802">
            <v>1</v>
          </cell>
          <cell r="K802">
            <v>14</v>
          </cell>
          <cell r="L802">
            <v>7</v>
          </cell>
          <cell r="M802" t="e">
            <v>#DIV/0!</v>
          </cell>
          <cell r="N802">
            <v>0</v>
          </cell>
          <cell r="O802">
            <v>0</v>
          </cell>
          <cell r="P802">
            <v>0</v>
          </cell>
          <cell r="Q802">
            <v>56</v>
          </cell>
          <cell r="R802">
            <v>13</v>
          </cell>
          <cell r="S802">
            <v>65</v>
          </cell>
          <cell r="T802">
            <v>15</v>
          </cell>
        </row>
        <row r="803">
          <cell r="A803">
            <v>92</v>
          </cell>
          <cell r="B803" t="str">
            <v>De Seguridad</v>
          </cell>
          <cell r="D803">
            <v>14</v>
          </cell>
          <cell r="E803">
            <v>10</v>
          </cell>
          <cell r="F803">
            <v>12</v>
          </cell>
          <cell r="G803">
            <v>8</v>
          </cell>
          <cell r="H803">
            <v>13</v>
          </cell>
          <cell r="I803">
            <v>5</v>
          </cell>
          <cell r="J803">
            <v>9</v>
          </cell>
          <cell r="K803">
            <v>14</v>
          </cell>
          <cell r="L803">
            <v>7</v>
          </cell>
          <cell r="M803" t="e">
            <v>#DIV/0!</v>
          </cell>
          <cell r="N803">
            <v>0</v>
          </cell>
          <cell r="O803">
            <v>0</v>
          </cell>
          <cell r="P803">
            <v>0</v>
          </cell>
          <cell r="Q803">
            <v>55</v>
          </cell>
          <cell r="R803">
            <v>14</v>
          </cell>
          <cell r="S803">
            <v>63</v>
          </cell>
          <cell r="T803">
            <v>15</v>
          </cell>
        </row>
        <row r="804">
          <cell r="A804">
            <v>93</v>
          </cell>
          <cell r="B804" t="str">
            <v>El Sol Seguridad</v>
          </cell>
          <cell r="D804">
            <v>0</v>
          </cell>
          <cell r="E804">
            <v>0</v>
          </cell>
          <cell r="F804">
            <v>4</v>
          </cell>
          <cell r="G804">
            <v>7</v>
          </cell>
          <cell r="H804">
            <v>13</v>
          </cell>
          <cell r="I804">
            <v>7</v>
          </cell>
          <cell r="J804">
            <v>11</v>
          </cell>
          <cell r="K804">
            <v>0</v>
          </cell>
          <cell r="L804">
            <v>0</v>
          </cell>
          <cell r="M804">
            <v>0</v>
          </cell>
          <cell r="N804">
            <v>0</v>
          </cell>
          <cell r="O804">
            <v>0</v>
          </cell>
          <cell r="P804">
            <v>0</v>
          </cell>
          <cell r="Q804">
            <v>0</v>
          </cell>
          <cell r="R804">
            <v>0</v>
          </cell>
          <cell r="S804">
            <v>0</v>
          </cell>
          <cell r="T804">
            <v>0</v>
          </cell>
        </row>
        <row r="805">
          <cell r="B805" t="str">
            <v>Total Fósforos</v>
          </cell>
          <cell r="D805">
            <v>27</v>
          </cell>
          <cell r="E805">
            <v>19</v>
          </cell>
          <cell r="F805">
            <v>24</v>
          </cell>
          <cell r="G805">
            <v>16</v>
          </cell>
          <cell r="H805">
            <v>27</v>
          </cell>
          <cell r="I805">
            <v>13</v>
          </cell>
          <cell r="J805">
            <v>21</v>
          </cell>
          <cell r="K805">
            <v>28</v>
          </cell>
          <cell r="L805">
            <v>14</v>
          </cell>
          <cell r="M805" t="e">
            <v>#DIV/0!</v>
          </cell>
          <cell r="N805">
            <v>0</v>
          </cell>
          <cell r="O805">
            <v>0</v>
          </cell>
          <cell r="P805">
            <v>0</v>
          </cell>
          <cell r="Q805">
            <v>111</v>
          </cell>
          <cell r="R805">
            <v>27</v>
          </cell>
          <cell r="S805">
            <v>128</v>
          </cell>
          <cell r="T805">
            <v>30</v>
          </cell>
        </row>
        <row r="806">
          <cell r="K806">
            <v>28</v>
          </cell>
        </row>
        <row r="807">
          <cell r="B807" t="str">
            <v>ALIMENTOS</v>
          </cell>
        </row>
        <row r="808">
          <cell r="B808" t="str">
            <v>Tang Sweet</v>
          </cell>
          <cell r="D808">
            <v>16</v>
          </cell>
          <cell r="E808">
            <v>7</v>
          </cell>
          <cell r="F808">
            <v>7</v>
          </cell>
          <cell r="G808">
            <v>8</v>
          </cell>
          <cell r="H808">
            <v>12</v>
          </cell>
          <cell r="I808">
            <v>15</v>
          </cell>
          <cell r="J808">
            <v>5</v>
          </cell>
          <cell r="K808">
            <v>10</v>
          </cell>
          <cell r="L808">
            <v>11</v>
          </cell>
          <cell r="M808" t="e">
            <v>#DIV/0!</v>
          </cell>
          <cell r="N808">
            <v>0</v>
          </cell>
          <cell r="O808">
            <v>0</v>
          </cell>
          <cell r="P808">
            <v>0</v>
          </cell>
          <cell r="Q808">
            <v>39</v>
          </cell>
          <cell r="R808">
            <v>13</v>
          </cell>
          <cell r="S808">
            <v>43</v>
          </cell>
          <cell r="T808">
            <v>10</v>
          </cell>
        </row>
        <row r="809">
          <cell r="B809" t="str">
            <v>Tang Semisweet</v>
          </cell>
          <cell r="D809">
            <v>18</v>
          </cell>
          <cell r="E809">
            <v>14</v>
          </cell>
          <cell r="F809">
            <v>8</v>
          </cell>
          <cell r="G809">
            <v>11</v>
          </cell>
          <cell r="H809">
            <v>15</v>
          </cell>
          <cell r="I809">
            <v>9</v>
          </cell>
          <cell r="J809">
            <v>6</v>
          </cell>
          <cell r="K809">
            <v>17</v>
          </cell>
          <cell r="L809">
            <v>17</v>
          </cell>
          <cell r="M809" t="e">
            <v>#DIV/0!</v>
          </cell>
          <cell r="N809">
            <v>0</v>
          </cell>
          <cell r="O809">
            <v>0</v>
          </cell>
          <cell r="P809">
            <v>0</v>
          </cell>
          <cell r="Q809">
            <v>46</v>
          </cell>
          <cell r="R809">
            <v>8</v>
          </cell>
          <cell r="S809">
            <v>51</v>
          </cell>
          <cell r="T809">
            <v>13</v>
          </cell>
        </row>
        <row r="810">
          <cell r="B810" t="str">
            <v>Jell - o</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row>
        <row r="811">
          <cell r="B811" t="str">
            <v>KRM</v>
          </cell>
          <cell r="D811">
            <v>11</v>
          </cell>
          <cell r="E811">
            <v>3</v>
          </cell>
          <cell r="F811">
            <v>5</v>
          </cell>
          <cell r="G811">
            <v>6</v>
          </cell>
          <cell r="H811">
            <v>2</v>
          </cell>
          <cell r="I811">
            <v>6</v>
          </cell>
          <cell r="J811">
            <v>3</v>
          </cell>
          <cell r="K811">
            <v>4</v>
          </cell>
          <cell r="L811">
            <v>10</v>
          </cell>
          <cell r="M811" t="e">
            <v>#DIV/0!</v>
          </cell>
          <cell r="N811">
            <v>0</v>
          </cell>
          <cell r="O811">
            <v>0</v>
          </cell>
          <cell r="P811">
            <v>0</v>
          </cell>
          <cell r="Q811">
            <v>20</v>
          </cell>
          <cell r="R811">
            <v>6</v>
          </cell>
          <cell r="S811">
            <v>22</v>
          </cell>
          <cell r="T811">
            <v>5</v>
          </cell>
        </row>
        <row r="812">
          <cell r="B812" t="str">
            <v>Salad Dressin</v>
          </cell>
          <cell r="D812">
            <v>1</v>
          </cell>
          <cell r="E812">
            <v>1</v>
          </cell>
          <cell r="F812">
            <v>1</v>
          </cell>
          <cell r="G812">
            <v>1</v>
          </cell>
          <cell r="H812">
            <v>0</v>
          </cell>
          <cell r="I812">
            <v>1</v>
          </cell>
          <cell r="J812">
            <v>0</v>
          </cell>
          <cell r="K812">
            <v>1</v>
          </cell>
          <cell r="L812">
            <v>1</v>
          </cell>
          <cell r="M812" t="e">
            <v>#DIV/0!</v>
          </cell>
          <cell r="N812">
            <v>0</v>
          </cell>
          <cell r="O812">
            <v>0</v>
          </cell>
          <cell r="P812">
            <v>0</v>
          </cell>
          <cell r="Q812">
            <v>3</v>
          </cell>
          <cell r="R812">
            <v>1</v>
          </cell>
          <cell r="S812">
            <v>3</v>
          </cell>
          <cell r="T812">
            <v>1</v>
          </cell>
        </row>
        <row r="813">
          <cell r="B813" t="str">
            <v>Cheese</v>
          </cell>
          <cell r="D813">
            <v>1</v>
          </cell>
          <cell r="E813">
            <v>0</v>
          </cell>
          <cell r="F813">
            <v>0</v>
          </cell>
          <cell r="G813">
            <v>0</v>
          </cell>
          <cell r="H813">
            <v>0</v>
          </cell>
          <cell r="I813">
            <v>0</v>
          </cell>
          <cell r="J813">
            <v>0</v>
          </cell>
          <cell r="K813">
            <v>0</v>
          </cell>
          <cell r="L813">
            <v>0</v>
          </cell>
          <cell r="M813" t="e">
            <v>#DIV/0!</v>
          </cell>
          <cell r="N813">
            <v>0</v>
          </cell>
          <cell r="O813">
            <v>0</v>
          </cell>
          <cell r="P813">
            <v>0</v>
          </cell>
          <cell r="Q813">
            <v>0</v>
          </cell>
          <cell r="R813">
            <v>0</v>
          </cell>
          <cell r="S813">
            <v>0</v>
          </cell>
          <cell r="T813">
            <v>0</v>
          </cell>
        </row>
        <row r="814">
          <cell r="B814" t="str">
            <v>Desserts</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row>
        <row r="815">
          <cell r="B815" t="str">
            <v>Cereal</v>
          </cell>
          <cell r="D815">
            <v>2</v>
          </cell>
          <cell r="E815">
            <v>3</v>
          </cell>
          <cell r="F815">
            <v>3</v>
          </cell>
          <cell r="G815">
            <v>5</v>
          </cell>
          <cell r="H815">
            <v>4</v>
          </cell>
          <cell r="I815">
            <v>5</v>
          </cell>
          <cell r="J815">
            <v>1</v>
          </cell>
          <cell r="K815">
            <v>2</v>
          </cell>
          <cell r="L815">
            <v>5</v>
          </cell>
          <cell r="M815" t="e">
            <v>#DIV/0!</v>
          </cell>
          <cell r="N815">
            <v>0</v>
          </cell>
          <cell r="O815">
            <v>0</v>
          </cell>
          <cell r="P815">
            <v>0</v>
          </cell>
          <cell r="Q815">
            <v>18</v>
          </cell>
          <cell r="R815">
            <v>5</v>
          </cell>
          <cell r="S815">
            <v>19</v>
          </cell>
          <cell r="T815">
            <v>5</v>
          </cell>
        </row>
        <row r="816">
          <cell r="B816" t="str">
            <v>Dinners</v>
          </cell>
          <cell r="D816">
            <v>1</v>
          </cell>
          <cell r="E816">
            <v>1</v>
          </cell>
          <cell r="F816">
            <v>1</v>
          </cell>
          <cell r="G816">
            <v>2</v>
          </cell>
          <cell r="H816">
            <v>0</v>
          </cell>
          <cell r="I816">
            <v>1</v>
          </cell>
          <cell r="J816">
            <v>0</v>
          </cell>
          <cell r="K816">
            <v>0</v>
          </cell>
          <cell r="L816">
            <v>2</v>
          </cell>
          <cell r="M816" t="e">
            <v>#DIV/0!</v>
          </cell>
          <cell r="N816">
            <v>0</v>
          </cell>
          <cell r="O816">
            <v>0</v>
          </cell>
          <cell r="P816">
            <v>0</v>
          </cell>
          <cell r="Q816">
            <v>4</v>
          </cell>
          <cell r="R816">
            <v>2</v>
          </cell>
          <cell r="S816">
            <v>4</v>
          </cell>
          <cell r="T816">
            <v>1</v>
          </cell>
        </row>
        <row r="817">
          <cell r="B817" t="str">
            <v>Coffee</v>
          </cell>
          <cell r="D817">
            <v>0</v>
          </cell>
          <cell r="E817">
            <v>0</v>
          </cell>
          <cell r="F817">
            <v>0</v>
          </cell>
          <cell r="G817">
            <v>0</v>
          </cell>
          <cell r="H817">
            <v>0</v>
          </cell>
          <cell r="I817">
            <v>0</v>
          </cell>
          <cell r="J817">
            <v>0</v>
          </cell>
          <cell r="K817">
            <v>0</v>
          </cell>
          <cell r="L817">
            <v>0</v>
          </cell>
          <cell r="M817" t="e">
            <v>#DIV/0!</v>
          </cell>
          <cell r="N817">
            <v>0</v>
          </cell>
          <cell r="O817">
            <v>0</v>
          </cell>
          <cell r="P817">
            <v>0</v>
          </cell>
          <cell r="Q817">
            <v>1</v>
          </cell>
          <cell r="R817">
            <v>0</v>
          </cell>
          <cell r="S817">
            <v>1</v>
          </cell>
          <cell r="T817">
            <v>0</v>
          </cell>
        </row>
        <row r="818">
          <cell r="B818" t="str">
            <v>Refrigerated</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2</v>
          </cell>
          <cell r="T818">
            <v>0</v>
          </cell>
        </row>
        <row r="819">
          <cell r="B819" t="str">
            <v>Marsmallows</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row>
        <row r="820">
          <cell r="B820" t="str">
            <v>Other</v>
          </cell>
          <cell r="D820">
            <v>5</v>
          </cell>
          <cell r="E820">
            <v>3</v>
          </cell>
          <cell r="F820">
            <v>3</v>
          </cell>
          <cell r="G820">
            <v>4</v>
          </cell>
          <cell r="H820">
            <v>1</v>
          </cell>
          <cell r="I820">
            <v>6</v>
          </cell>
          <cell r="J820">
            <v>1</v>
          </cell>
          <cell r="K820">
            <v>2</v>
          </cell>
          <cell r="L820">
            <v>4</v>
          </cell>
          <cell r="M820" t="e">
            <v>#DIV/0!</v>
          </cell>
          <cell r="N820">
            <v>0</v>
          </cell>
          <cell r="O820">
            <v>0</v>
          </cell>
          <cell r="P820">
            <v>0</v>
          </cell>
          <cell r="Q820">
            <v>15</v>
          </cell>
          <cell r="R820">
            <v>3</v>
          </cell>
          <cell r="S820">
            <v>17</v>
          </cell>
          <cell r="T820">
            <v>5</v>
          </cell>
        </row>
        <row r="821">
          <cell r="B821" t="str">
            <v>Confectionary</v>
          </cell>
          <cell r="D821">
            <v>28</v>
          </cell>
          <cell r="E821">
            <v>8</v>
          </cell>
          <cell r="F821">
            <v>5</v>
          </cell>
          <cell r="G821">
            <v>5</v>
          </cell>
          <cell r="H821">
            <v>9</v>
          </cell>
          <cell r="I821">
            <v>8</v>
          </cell>
          <cell r="J821">
            <v>12</v>
          </cell>
          <cell r="K821">
            <v>13</v>
          </cell>
          <cell r="L821">
            <v>12</v>
          </cell>
          <cell r="M821" t="e">
            <v>#DIV/0!</v>
          </cell>
          <cell r="N821">
            <v>0</v>
          </cell>
          <cell r="O821">
            <v>0</v>
          </cell>
          <cell r="P821">
            <v>0</v>
          </cell>
          <cell r="Q821">
            <v>42</v>
          </cell>
          <cell r="R821">
            <v>15</v>
          </cell>
          <cell r="S821">
            <v>53</v>
          </cell>
          <cell r="T821">
            <v>11</v>
          </cell>
        </row>
        <row r="822">
          <cell r="B822" t="str">
            <v>Miracle Whip</v>
          </cell>
          <cell r="D822">
            <v>1</v>
          </cell>
          <cell r="E822">
            <v>1</v>
          </cell>
          <cell r="F822">
            <v>0</v>
          </cell>
          <cell r="G822">
            <v>1</v>
          </cell>
          <cell r="H822">
            <v>0</v>
          </cell>
          <cell r="I822">
            <v>1</v>
          </cell>
          <cell r="J822">
            <v>0</v>
          </cell>
          <cell r="K822">
            <v>0</v>
          </cell>
          <cell r="L822">
            <v>0</v>
          </cell>
          <cell r="M822" t="e">
            <v>#DIV/0!</v>
          </cell>
          <cell r="N822">
            <v>0</v>
          </cell>
          <cell r="O822">
            <v>0</v>
          </cell>
          <cell r="P822">
            <v>0</v>
          </cell>
          <cell r="Q822">
            <v>2</v>
          </cell>
          <cell r="R822">
            <v>0</v>
          </cell>
          <cell r="S822">
            <v>2</v>
          </cell>
          <cell r="T822">
            <v>0</v>
          </cell>
        </row>
        <row r="823">
          <cell r="B823" t="str">
            <v>NB</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row>
        <row r="825">
          <cell r="B825" t="str">
            <v>TOTAL ALIMENTOS</v>
          </cell>
          <cell r="D825">
            <v>84</v>
          </cell>
          <cell r="E825">
            <v>41</v>
          </cell>
          <cell r="F825">
            <v>33</v>
          </cell>
          <cell r="G825">
            <v>43</v>
          </cell>
          <cell r="H825">
            <v>43</v>
          </cell>
          <cell r="I825">
            <v>52</v>
          </cell>
          <cell r="J825">
            <v>28</v>
          </cell>
          <cell r="K825">
            <v>49</v>
          </cell>
          <cell r="L825">
            <v>62</v>
          </cell>
          <cell r="M825" t="e">
            <v>#DIV/0!</v>
          </cell>
          <cell r="N825">
            <v>0</v>
          </cell>
          <cell r="O825">
            <v>0</v>
          </cell>
          <cell r="P825">
            <v>0</v>
          </cell>
          <cell r="Q825">
            <v>190</v>
          </cell>
          <cell r="R825">
            <v>53</v>
          </cell>
          <cell r="S825">
            <v>217</v>
          </cell>
        </row>
        <row r="826">
          <cell r="E826">
            <v>0</v>
          </cell>
          <cell r="F826">
            <v>0</v>
          </cell>
          <cell r="G826">
            <v>0</v>
          </cell>
        </row>
        <row r="827">
          <cell r="B827" t="str">
            <v>Total Todos los Productos</v>
          </cell>
          <cell r="D827">
            <v>489</v>
          </cell>
          <cell r="E827">
            <v>249</v>
          </cell>
          <cell r="F827">
            <v>181</v>
          </cell>
          <cell r="G827">
            <v>211</v>
          </cell>
          <cell r="H827">
            <v>227</v>
          </cell>
          <cell r="I827">
            <v>198</v>
          </cell>
          <cell r="J827">
            <v>172</v>
          </cell>
          <cell r="K827">
            <v>248</v>
          </cell>
          <cell r="L827">
            <v>244</v>
          </cell>
          <cell r="M827" t="e">
            <v>#DIV/0!</v>
          </cell>
          <cell r="N827">
            <v>0</v>
          </cell>
          <cell r="O827">
            <v>0</v>
          </cell>
          <cell r="P827">
            <v>0</v>
          </cell>
          <cell r="Q827">
            <v>1013</v>
          </cell>
          <cell r="R827">
            <v>303</v>
          </cell>
          <cell r="S827">
            <v>1387</v>
          </cell>
        </row>
        <row r="838">
          <cell r="B838" t="str">
            <v>NB</v>
          </cell>
          <cell r="Q838">
            <v>0</v>
          </cell>
          <cell r="R838">
            <v>0</v>
          </cell>
          <cell r="S838">
            <v>0</v>
          </cell>
          <cell r="T838">
            <v>0</v>
          </cell>
        </row>
        <row r="839">
          <cell r="B839" t="str">
            <v>NB</v>
          </cell>
          <cell r="Q839">
            <v>0</v>
          </cell>
          <cell r="R839">
            <v>0</v>
          </cell>
          <cell r="S839">
            <v>0</v>
          </cell>
          <cell r="T839">
            <v>0</v>
          </cell>
        </row>
        <row r="844">
          <cell r="B844" t="str">
            <v>FÓSFOROS</v>
          </cell>
        </row>
        <row r="845">
          <cell r="B845" t="str">
            <v>Integral</v>
          </cell>
          <cell r="Q845">
            <v>0</v>
          </cell>
          <cell r="R845">
            <v>0</v>
          </cell>
          <cell r="S845">
            <v>0</v>
          </cell>
          <cell r="T845">
            <v>0</v>
          </cell>
        </row>
        <row r="846">
          <cell r="B846" t="str">
            <v>De Seguridad</v>
          </cell>
          <cell r="Q846">
            <v>0</v>
          </cell>
          <cell r="R846">
            <v>0</v>
          </cell>
          <cell r="S846">
            <v>0</v>
          </cell>
          <cell r="T846">
            <v>0</v>
          </cell>
        </row>
        <row r="847">
          <cell r="B847" t="str">
            <v>Refuegos</v>
          </cell>
          <cell r="Q847">
            <v>0</v>
          </cell>
          <cell r="R847">
            <v>0</v>
          </cell>
          <cell r="S847">
            <v>0</v>
          </cell>
          <cell r="T847">
            <v>0</v>
          </cell>
        </row>
        <row r="848">
          <cell r="B848" t="str">
            <v>Total Fósforos</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row>
        <row r="850">
          <cell r="B850" t="str">
            <v>ALIMENTOS</v>
          </cell>
        </row>
        <row r="851">
          <cell r="B851" t="str">
            <v>Tang Sweet</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row>
        <row r="852">
          <cell r="B852" t="str">
            <v>Tang Semisweet</v>
          </cell>
          <cell r="D852">
            <v>0</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row>
        <row r="853">
          <cell r="B853" t="str">
            <v>Jell - o</v>
          </cell>
          <cell r="D853">
            <v>0</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row>
        <row r="854">
          <cell r="B854" t="str">
            <v>KRM</v>
          </cell>
          <cell r="D854">
            <v>0</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row>
        <row r="855">
          <cell r="B855" t="str">
            <v>Salad Dressin</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row>
        <row r="856">
          <cell r="B856" t="str">
            <v>Cheese</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row>
        <row r="857">
          <cell r="B857" t="str">
            <v>Desserts</v>
          </cell>
          <cell r="D857">
            <v>0</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row>
        <row r="858">
          <cell r="B858" t="str">
            <v>Cereal</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row>
        <row r="859">
          <cell r="B859" t="str">
            <v>Dinners</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row>
        <row r="860">
          <cell r="B860" t="str">
            <v>Coffee</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row>
        <row r="861">
          <cell r="B861" t="str">
            <v>Refrigerated</v>
          </cell>
          <cell r="D861">
            <v>0</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row>
        <row r="862">
          <cell r="B862" t="str">
            <v>Marsmallows</v>
          </cell>
          <cell r="Q862">
            <v>0</v>
          </cell>
          <cell r="R862">
            <v>0</v>
          </cell>
          <cell r="S862">
            <v>0</v>
          </cell>
          <cell r="T862">
            <v>0</v>
          </cell>
        </row>
        <row r="863">
          <cell r="B863" t="str">
            <v>Other</v>
          </cell>
          <cell r="Q863">
            <v>0</v>
          </cell>
          <cell r="R863">
            <v>0</v>
          </cell>
          <cell r="S863">
            <v>0</v>
          </cell>
          <cell r="T863">
            <v>0</v>
          </cell>
        </row>
        <row r="864">
          <cell r="B864" t="str">
            <v>Confectionary</v>
          </cell>
          <cell r="Q864">
            <v>0</v>
          </cell>
          <cell r="R864">
            <v>0</v>
          </cell>
          <cell r="S864">
            <v>0</v>
          </cell>
          <cell r="T864">
            <v>0</v>
          </cell>
        </row>
        <row r="865">
          <cell r="B865" t="str">
            <v>Miracle Whip</v>
          </cell>
          <cell r="Q865">
            <v>0</v>
          </cell>
          <cell r="R865">
            <v>0</v>
          </cell>
          <cell r="S865">
            <v>0</v>
          </cell>
          <cell r="T865">
            <v>0</v>
          </cell>
        </row>
        <row r="866">
          <cell r="B866" t="str">
            <v>NB</v>
          </cell>
          <cell r="Q866">
            <v>0</v>
          </cell>
          <cell r="R866">
            <v>0</v>
          </cell>
          <cell r="S866">
            <v>0</v>
          </cell>
          <cell r="T866">
            <v>0</v>
          </cell>
        </row>
        <row r="868">
          <cell r="B868" t="str">
            <v>TOTAL ALIMENTOS</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row>
        <row r="873">
          <cell r="B873" t="str">
            <v>P R O E S A</v>
          </cell>
          <cell r="R873" t="str">
            <v>mes</v>
          </cell>
          <cell r="S873" t="str">
            <v>Acumulado a :</v>
          </cell>
        </row>
        <row r="874">
          <cell r="B874" t="str">
            <v>PUBLICIDAD  US $ Dolares</v>
          </cell>
          <cell r="D874" t="str">
            <v>DIC</v>
          </cell>
          <cell r="E874" t="str">
            <v>ENE</v>
          </cell>
          <cell r="F874" t="str">
            <v>FEB</v>
          </cell>
          <cell r="G874" t="str">
            <v>MAR</v>
          </cell>
          <cell r="H874" t="str">
            <v>ABR</v>
          </cell>
          <cell r="I874" t="str">
            <v>MAY</v>
          </cell>
          <cell r="J874" t="str">
            <v>JUN</v>
          </cell>
          <cell r="K874" t="str">
            <v>JUL</v>
          </cell>
          <cell r="L874" t="str">
            <v>AGO</v>
          </cell>
          <cell r="M874" t="str">
            <v>SEP</v>
          </cell>
          <cell r="N874" t="str">
            <v>OCT</v>
          </cell>
          <cell r="O874" t="str">
            <v>NOV</v>
          </cell>
          <cell r="P874" t="str">
            <v>DIC</v>
          </cell>
          <cell r="Q874" t="str">
            <v>ENE - DIC</v>
          </cell>
          <cell r="R874" t="str">
            <v>ABR</v>
          </cell>
          <cell r="S874" t="str">
            <v>DIC- NOV</v>
          </cell>
        </row>
        <row r="875">
          <cell r="B875" t="str">
            <v>Licores Importado</v>
          </cell>
        </row>
        <row r="876">
          <cell r="B876" t="str">
            <v>Ron Bacardi Añejo</v>
          </cell>
          <cell r="D876">
            <v>99</v>
          </cell>
          <cell r="E876">
            <v>-63</v>
          </cell>
          <cell r="F876">
            <v>0</v>
          </cell>
          <cell r="G876">
            <v>0</v>
          </cell>
          <cell r="H876">
            <v>0</v>
          </cell>
          <cell r="I876">
            <v>0</v>
          </cell>
          <cell r="J876">
            <v>0</v>
          </cell>
          <cell r="K876">
            <v>0</v>
          </cell>
          <cell r="L876">
            <v>0</v>
          </cell>
          <cell r="M876" t="e">
            <v>#DIV/0!</v>
          </cell>
          <cell r="N876">
            <v>0</v>
          </cell>
          <cell r="O876">
            <v>0</v>
          </cell>
          <cell r="P876">
            <v>0</v>
          </cell>
          <cell r="Q876">
            <v>0</v>
          </cell>
          <cell r="R876">
            <v>0</v>
          </cell>
          <cell r="S876">
            <v>4</v>
          </cell>
          <cell r="T876">
            <v>0</v>
          </cell>
        </row>
        <row r="877">
          <cell r="B877" t="str">
            <v>Ron Bacardi Oro</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1</v>
          </cell>
          <cell r="T877">
            <v>0</v>
          </cell>
        </row>
        <row r="878">
          <cell r="B878" t="str">
            <v>Ron Bacardi Blanco</v>
          </cell>
          <cell r="D878">
            <v>-64</v>
          </cell>
          <cell r="E878">
            <v>66</v>
          </cell>
          <cell r="F878">
            <v>1</v>
          </cell>
          <cell r="G878">
            <v>3</v>
          </cell>
          <cell r="H878">
            <v>6</v>
          </cell>
          <cell r="I878">
            <v>3</v>
          </cell>
          <cell r="J878">
            <v>3</v>
          </cell>
          <cell r="K878">
            <v>3</v>
          </cell>
          <cell r="L878">
            <v>2</v>
          </cell>
          <cell r="M878" t="e">
            <v>#DIV/0!</v>
          </cell>
          <cell r="N878">
            <v>0</v>
          </cell>
          <cell r="O878">
            <v>0</v>
          </cell>
          <cell r="P878">
            <v>0</v>
          </cell>
          <cell r="Q878">
            <v>3</v>
          </cell>
          <cell r="R878">
            <v>1</v>
          </cell>
          <cell r="S878">
            <v>8</v>
          </cell>
          <cell r="T878">
            <v>1</v>
          </cell>
        </row>
        <row r="879">
          <cell r="B879" t="str">
            <v>Bacardi Limon</v>
          </cell>
          <cell r="D879">
            <v>0</v>
          </cell>
          <cell r="E879">
            <v>0</v>
          </cell>
          <cell r="F879">
            <v>1</v>
          </cell>
          <cell r="G879">
            <v>1</v>
          </cell>
          <cell r="H879">
            <v>3</v>
          </cell>
          <cell r="I879">
            <v>1</v>
          </cell>
          <cell r="J879">
            <v>5</v>
          </cell>
          <cell r="K879">
            <v>0</v>
          </cell>
          <cell r="L879">
            <v>0</v>
          </cell>
          <cell r="M879">
            <v>0</v>
          </cell>
          <cell r="N879">
            <v>0</v>
          </cell>
          <cell r="O879">
            <v>0</v>
          </cell>
          <cell r="P879">
            <v>0</v>
          </cell>
          <cell r="Q879">
            <v>0</v>
          </cell>
          <cell r="R879">
            <v>0</v>
          </cell>
          <cell r="S879">
            <v>0</v>
          </cell>
          <cell r="T879">
            <v>0</v>
          </cell>
        </row>
        <row r="880">
          <cell r="B880" t="str">
            <v>Bacardi Whiskey</v>
          </cell>
          <cell r="D880">
            <v>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row>
        <row r="881">
          <cell r="B881" t="str">
            <v>NB</v>
          </cell>
          <cell r="D881">
            <v>0</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row>
        <row r="882">
          <cell r="B882" t="str">
            <v>NB</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row>
        <row r="883">
          <cell r="B883" t="str">
            <v>Marcas Descontinuadas</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row>
        <row r="885">
          <cell r="B885" t="str">
            <v>Sub - Total Lic. Imp.</v>
          </cell>
          <cell r="D885">
            <v>35</v>
          </cell>
          <cell r="E885">
            <v>3</v>
          </cell>
          <cell r="F885">
            <v>2</v>
          </cell>
          <cell r="G885">
            <v>4</v>
          </cell>
          <cell r="H885">
            <v>9</v>
          </cell>
          <cell r="I885">
            <v>4</v>
          </cell>
          <cell r="J885">
            <v>8</v>
          </cell>
          <cell r="K885">
            <v>3</v>
          </cell>
          <cell r="L885">
            <v>2</v>
          </cell>
          <cell r="M885" t="e">
            <v>#DIV/0!</v>
          </cell>
          <cell r="N885">
            <v>0</v>
          </cell>
          <cell r="O885">
            <v>0</v>
          </cell>
          <cell r="P885">
            <v>0</v>
          </cell>
          <cell r="Q885">
            <v>3</v>
          </cell>
          <cell r="R885">
            <v>1</v>
          </cell>
          <cell r="S885">
            <v>13</v>
          </cell>
        </row>
        <row r="887">
          <cell r="B887" t="str">
            <v>FÓSFOROS</v>
          </cell>
        </row>
        <row r="888">
          <cell r="B888" t="str">
            <v>Integral</v>
          </cell>
          <cell r="D888">
            <v>0</v>
          </cell>
          <cell r="P888">
            <v>0</v>
          </cell>
          <cell r="Q888">
            <v>0</v>
          </cell>
          <cell r="R888">
            <v>0</v>
          </cell>
          <cell r="S888">
            <v>0</v>
          </cell>
          <cell r="T888">
            <v>0</v>
          </cell>
        </row>
        <row r="889">
          <cell r="B889" t="str">
            <v>De Seguridad</v>
          </cell>
          <cell r="D889">
            <v>0</v>
          </cell>
          <cell r="P889">
            <v>0</v>
          </cell>
          <cell r="Q889">
            <v>0</v>
          </cell>
          <cell r="R889">
            <v>0</v>
          </cell>
          <cell r="S889">
            <v>0</v>
          </cell>
          <cell r="T889">
            <v>0</v>
          </cell>
        </row>
        <row r="890">
          <cell r="B890" t="str">
            <v>Refuegos</v>
          </cell>
          <cell r="Q890">
            <v>0</v>
          </cell>
          <cell r="R890">
            <v>0</v>
          </cell>
          <cell r="S890">
            <v>0</v>
          </cell>
          <cell r="T890">
            <v>0</v>
          </cell>
        </row>
        <row r="891">
          <cell r="B891" t="str">
            <v>Total Fósforos</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row>
        <row r="893">
          <cell r="B893" t="str">
            <v>ALIMENTOS</v>
          </cell>
        </row>
        <row r="894">
          <cell r="B894" t="str">
            <v>Tang Sweet</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row>
        <row r="895">
          <cell r="B895" t="str">
            <v>Tang Semisweet</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row>
        <row r="896">
          <cell r="B896" t="str">
            <v>Jell - o</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row>
        <row r="897">
          <cell r="B897" t="str">
            <v>KRM</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row>
        <row r="898">
          <cell r="B898" t="str">
            <v>Salad Dressin</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row>
        <row r="899">
          <cell r="B899" t="str">
            <v>Cheese</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row>
        <row r="900">
          <cell r="B900" t="str">
            <v>Desserts</v>
          </cell>
          <cell r="D900">
            <v>0</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row>
        <row r="901">
          <cell r="B901" t="str">
            <v>Cereal</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row>
        <row r="902">
          <cell r="B902" t="str">
            <v>Dinners</v>
          </cell>
          <cell r="D902">
            <v>0</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row>
        <row r="903">
          <cell r="B903" t="str">
            <v>Coffee</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row>
        <row r="904">
          <cell r="B904" t="str">
            <v>Refrigerated</v>
          </cell>
          <cell r="D904">
            <v>0</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row>
        <row r="905">
          <cell r="B905" t="str">
            <v>Marsmallows</v>
          </cell>
          <cell r="D905">
            <v>0</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row>
        <row r="906">
          <cell r="B906" t="str">
            <v>Other</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row>
        <row r="907">
          <cell r="B907" t="str">
            <v>Confectionary</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row>
        <row r="908">
          <cell r="B908" t="str">
            <v>Miracle Whip</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row>
        <row r="909">
          <cell r="B909" t="str">
            <v>NB</v>
          </cell>
          <cell r="D909">
            <v>0</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row>
        <row r="911">
          <cell r="B911" t="str">
            <v>TOTAL ALIMENTOS</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row>
        <row r="913">
          <cell r="B913" t="str">
            <v>Total Todos los Productos</v>
          </cell>
          <cell r="D913">
            <v>77</v>
          </cell>
          <cell r="E913">
            <v>3</v>
          </cell>
          <cell r="F913">
            <v>2</v>
          </cell>
          <cell r="G913">
            <v>4</v>
          </cell>
          <cell r="H913">
            <v>9</v>
          </cell>
          <cell r="I913">
            <v>4</v>
          </cell>
          <cell r="J913">
            <v>8</v>
          </cell>
          <cell r="K913">
            <v>3</v>
          </cell>
          <cell r="L913">
            <v>2</v>
          </cell>
          <cell r="M913" t="e">
            <v>#DIV/0!</v>
          </cell>
          <cell r="N913">
            <v>0</v>
          </cell>
          <cell r="O913">
            <v>0</v>
          </cell>
          <cell r="P913">
            <v>0</v>
          </cell>
          <cell r="Q913">
            <v>3</v>
          </cell>
          <cell r="R913">
            <v>1</v>
          </cell>
          <cell r="S913">
            <v>13</v>
          </cell>
        </row>
        <row r="967">
          <cell r="R967">
            <v>35933.736934143519</v>
          </cell>
          <cell r="S967">
            <v>35933.736934143519</v>
          </cell>
        </row>
        <row r="968">
          <cell r="B968" t="str">
            <v>P R O E S A</v>
          </cell>
          <cell r="R968" t="str">
            <v>mes</v>
          </cell>
          <cell r="S968" t="str">
            <v>Acumulado a :</v>
          </cell>
        </row>
        <row r="969">
          <cell r="B969" t="str">
            <v>OTHER - US $ Dolares</v>
          </cell>
          <cell r="D969" t="str">
            <v>DIC</v>
          </cell>
          <cell r="E969" t="str">
            <v>ENE</v>
          </cell>
          <cell r="F969" t="str">
            <v>FEB</v>
          </cell>
          <cell r="G969" t="str">
            <v>MAR</v>
          </cell>
          <cell r="H969" t="str">
            <v>ABR</v>
          </cell>
          <cell r="I969" t="str">
            <v>MAY</v>
          </cell>
          <cell r="J969" t="str">
            <v>JUN</v>
          </cell>
          <cell r="K969" t="str">
            <v>JUL</v>
          </cell>
          <cell r="L969" t="str">
            <v>AGO</v>
          </cell>
          <cell r="M969" t="str">
            <v>SEP</v>
          </cell>
          <cell r="N969" t="str">
            <v>OCT</v>
          </cell>
          <cell r="O969" t="str">
            <v>NOV</v>
          </cell>
          <cell r="P969" t="str">
            <v>DIC</v>
          </cell>
          <cell r="Q969" t="str">
            <v>ENE - DIC</v>
          </cell>
          <cell r="R969" t="str">
            <v>ABR</v>
          </cell>
          <cell r="S969" t="str">
            <v>DIC- NOV</v>
          </cell>
        </row>
        <row r="971">
          <cell r="B971" t="str">
            <v>Cta 042 Desarrollo de Prod.</v>
          </cell>
          <cell r="D971">
            <v>0</v>
          </cell>
          <cell r="E971">
            <v>0</v>
          </cell>
          <cell r="F971">
            <v>0</v>
          </cell>
          <cell r="G971">
            <v>0</v>
          </cell>
          <cell r="H971">
            <v>3</v>
          </cell>
          <cell r="I971">
            <v>3</v>
          </cell>
          <cell r="J971">
            <v>0</v>
          </cell>
          <cell r="K971">
            <v>2</v>
          </cell>
          <cell r="L971">
            <v>0</v>
          </cell>
          <cell r="M971">
            <v>0</v>
          </cell>
          <cell r="N971">
            <v>0</v>
          </cell>
          <cell r="O971">
            <v>0</v>
          </cell>
          <cell r="P971">
            <v>0</v>
          </cell>
          <cell r="Q971">
            <v>0</v>
          </cell>
          <cell r="R971">
            <v>0</v>
          </cell>
          <cell r="S971">
            <v>0</v>
          </cell>
          <cell r="T971">
            <v>0</v>
          </cell>
        </row>
        <row r="973">
          <cell r="B973" t="str">
            <v>Cta 043 Invest. de Mercado</v>
          </cell>
          <cell r="D973">
            <v>29</v>
          </cell>
          <cell r="E973">
            <v>19</v>
          </cell>
          <cell r="F973">
            <v>16</v>
          </cell>
          <cell r="G973">
            <v>21</v>
          </cell>
          <cell r="H973">
            <v>34</v>
          </cell>
          <cell r="I973">
            <v>37</v>
          </cell>
          <cell r="J973">
            <v>30</v>
          </cell>
          <cell r="K973">
            <v>25</v>
          </cell>
          <cell r="L973">
            <v>26</v>
          </cell>
          <cell r="M973">
            <v>0</v>
          </cell>
          <cell r="N973">
            <v>0</v>
          </cell>
          <cell r="O973">
            <v>0</v>
          </cell>
          <cell r="P973">
            <v>0</v>
          </cell>
          <cell r="Q973">
            <v>117</v>
          </cell>
          <cell r="R973">
            <v>28</v>
          </cell>
          <cell r="S973">
            <v>148</v>
          </cell>
          <cell r="T973">
            <v>35</v>
          </cell>
        </row>
        <row r="975">
          <cell r="B975" t="str">
            <v>Cta 022 Desviaciones</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row>
        <row r="977">
          <cell r="B977" t="str">
            <v>Cta 046 Promocion en Ventas</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row>
        <row r="979">
          <cell r="B979" t="str">
            <v>Cta 041 Gastos de Ventas</v>
          </cell>
          <cell r="D979">
            <v>434</v>
          </cell>
          <cell r="E979">
            <v>495</v>
          </cell>
          <cell r="F979">
            <v>307</v>
          </cell>
          <cell r="G979">
            <v>268</v>
          </cell>
          <cell r="H979">
            <v>259</v>
          </cell>
          <cell r="I979">
            <v>223</v>
          </cell>
          <cell r="J979">
            <v>196</v>
          </cell>
          <cell r="K979">
            <v>345</v>
          </cell>
          <cell r="L979">
            <v>346</v>
          </cell>
          <cell r="M979">
            <v>0</v>
          </cell>
          <cell r="N979">
            <v>0</v>
          </cell>
          <cell r="O979">
            <v>0</v>
          </cell>
          <cell r="P979">
            <v>0</v>
          </cell>
          <cell r="Q979">
            <v>1361</v>
          </cell>
          <cell r="R979">
            <v>347</v>
          </cell>
          <cell r="S979">
            <v>1686</v>
          </cell>
          <cell r="T979">
            <v>375</v>
          </cell>
          <cell r="U979">
            <v>347</v>
          </cell>
        </row>
        <row r="980">
          <cell r="T980">
            <v>0</v>
          </cell>
        </row>
        <row r="981">
          <cell r="B981" t="str">
            <v>Cta 047 Regalías - Cig.</v>
          </cell>
          <cell r="D981">
            <v>20</v>
          </cell>
          <cell r="E981">
            <v>20</v>
          </cell>
          <cell r="F981">
            <v>21</v>
          </cell>
          <cell r="G981">
            <v>16</v>
          </cell>
          <cell r="H981">
            <v>23</v>
          </cell>
          <cell r="I981">
            <v>22</v>
          </cell>
          <cell r="J981">
            <v>18</v>
          </cell>
          <cell r="K981">
            <v>20</v>
          </cell>
          <cell r="L981">
            <v>20</v>
          </cell>
          <cell r="M981">
            <v>0</v>
          </cell>
          <cell r="N981">
            <v>0</v>
          </cell>
          <cell r="O981">
            <v>0</v>
          </cell>
          <cell r="P981">
            <v>0</v>
          </cell>
          <cell r="Q981">
            <v>80</v>
          </cell>
          <cell r="R981">
            <v>20</v>
          </cell>
          <cell r="S981">
            <v>100</v>
          </cell>
          <cell r="T981">
            <v>20</v>
          </cell>
          <cell r="U981">
            <v>20</v>
          </cell>
        </row>
        <row r="983">
          <cell r="B983" t="str">
            <v>Cta 045 Adm. Mercadeo</v>
          </cell>
          <cell r="D983">
            <v>98</v>
          </cell>
          <cell r="E983">
            <v>92</v>
          </cell>
          <cell r="F983">
            <v>94</v>
          </cell>
          <cell r="G983">
            <v>78</v>
          </cell>
          <cell r="H983">
            <v>82</v>
          </cell>
          <cell r="I983">
            <v>87</v>
          </cell>
          <cell r="J983">
            <v>74</v>
          </cell>
          <cell r="K983">
            <v>84</v>
          </cell>
          <cell r="L983">
            <v>91</v>
          </cell>
          <cell r="M983">
            <v>0</v>
          </cell>
          <cell r="N983">
            <v>0</v>
          </cell>
          <cell r="O983">
            <v>0</v>
          </cell>
          <cell r="P983">
            <v>0</v>
          </cell>
          <cell r="Q983">
            <v>318</v>
          </cell>
          <cell r="R983">
            <v>74</v>
          </cell>
          <cell r="S983">
            <v>401</v>
          </cell>
          <cell r="T983">
            <v>92</v>
          </cell>
          <cell r="U983">
            <v>74</v>
          </cell>
        </row>
        <row r="985">
          <cell r="B985" t="str">
            <v>Total Indirect Marketing</v>
          </cell>
          <cell r="D985">
            <v>561</v>
          </cell>
          <cell r="E985">
            <v>606</v>
          </cell>
          <cell r="F985">
            <v>417</v>
          </cell>
          <cell r="G985">
            <v>367</v>
          </cell>
          <cell r="H985">
            <v>378</v>
          </cell>
          <cell r="I985">
            <v>350</v>
          </cell>
          <cell r="J985">
            <v>300</v>
          </cell>
          <cell r="K985">
            <v>456</v>
          </cell>
          <cell r="L985">
            <v>463</v>
          </cell>
          <cell r="M985">
            <v>0</v>
          </cell>
          <cell r="N985">
            <v>0</v>
          </cell>
          <cell r="O985">
            <v>0</v>
          </cell>
          <cell r="P985">
            <v>0</v>
          </cell>
          <cell r="Q985">
            <v>1796</v>
          </cell>
          <cell r="R985">
            <v>449</v>
          </cell>
          <cell r="S985">
            <v>2235</v>
          </cell>
          <cell r="T985">
            <v>502</v>
          </cell>
        </row>
        <row r="987">
          <cell r="B987" t="str">
            <v>Cta 049 Budget Adjustment</v>
          </cell>
          <cell r="D987">
            <v>-2</v>
          </cell>
          <cell r="E987">
            <v>-6</v>
          </cell>
          <cell r="F987">
            <v>-3</v>
          </cell>
          <cell r="G987">
            <v>29</v>
          </cell>
          <cell r="H987">
            <v>-10</v>
          </cell>
          <cell r="I987">
            <v>-7</v>
          </cell>
          <cell r="J987">
            <v>3</v>
          </cell>
          <cell r="K987">
            <v>-76</v>
          </cell>
          <cell r="L987">
            <v>-130</v>
          </cell>
          <cell r="M987">
            <v>0</v>
          </cell>
          <cell r="N987">
            <v>0</v>
          </cell>
          <cell r="O987">
            <v>0</v>
          </cell>
          <cell r="P987">
            <v>0</v>
          </cell>
          <cell r="Q987">
            <v>35</v>
          </cell>
          <cell r="R987">
            <v>5</v>
          </cell>
          <cell r="S987">
            <v>53</v>
          </cell>
          <cell r="T987">
            <v>36</v>
          </cell>
          <cell r="U987">
            <v>5</v>
          </cell>
        </row>
        <row r="989">
          <cell r="B989" t="str">
            <v>Cta 060 Gtos Gen. de Adm.</v>
          </cell>
          <cell r="D989">
            <v>284</v>
          </cell>
          <cell r="E989">
            <v>273</v>
          </cell>
          <cell r="F989">
            <v>224</v>
          </cell>
          <cell r="G989">
            <v>155</v>
          </cell>
          <cell r="H989">
            <v>176</v>
          </cell>
          <cell r="I989">
            <v>206</v>
          </cell>
          <cell r="J989">
            <v>224</v>
          </cell>
          <cell r="K989">
            <v>234</v>
          </cell>
          <cell r="L989">
            <v>226</v>
          </cell>
          <cell r="M989">
            <v>0</v>
          </cell>
          <cell r="N989">
            <v>0</v>
          </cell>
          <cell r="O989">
            <v>0</v>
          </cell>
          <cell r="P989">
            <v>0</v>
          </cell>
          <cell r="Q989">
            <v>903</v>
          </cell>
          <cell r="R989">
            <v>191</v>
          </cell>
          <cell r="S989">
            <v>1152</v>
          </cell>
          <cell r="T989">
            <v>263</v>
          </cell>
          <cell r="U989">
            <v>191</v>
          </cell>
        </row>
        <row r="991">
          <cell r="B991" t="str">
            <v>Cta 082 Dif. de cambio</v>
          </cell>
          <cell r="D991">
            <v>0</v>
          </cell>
          <cell r="E991">
            <v>0</v>
          </cell>
          <cell r="F991">
            <v>0</v>
          </cell>
          <cell r="G991">
            <v>0</v>
          </cell>
          <cell r="H991">
            <v>0</v>
          </cell>
          <cell r="I991">
            <v>0</v>
          </cell>
          <cell r="J991">
            <v>0</v>
          </cell>
          <cell r="K991">
            <v>0</v>
          </cell>
          <cell r="L991">
            <v>3</v>
          </cell>
          <cell r="M991">
            <v>0</v>
          </cell>
          <cell r="N991">
            <v>0</v>
          </cell>
          <cell r="O991">
            <v>0</v>
          </cell>
          <cell r="P991">
            <v>0</v>
          </cell>
          <cell r="Q991">
            <v>27</v>
          </cell>
          <cell r="R991">
            <v>4</v>
          </cell>
          <cell r="S991">
            <v>27</v>
          </cell>
          <cell r="T991">
            <v>21</v>
          </cell>
          <cell r="U991">
            <v>4</v>
          </cell>
        </row>
        <row r="993">
          <cell r="B993" t="str">
            <v>Cta 084 Translation W/O Finan.</v>
          </cell>
          <cell r="D993">
            <v>72</v>
          </cell>
          <cell r="E993">
            <v>-416</v>
          </cell>
          <cell r="F993">
            <v>187</v>
          </cell>
          <cell r="G993">
            <v>-36</v>
          </cell>
          <cell r="H993">
            <v>257</v>
          </cell>
          <cell r="I993">
            <v>186</v>
          </cell>
          <cell r="J993">
            <v>-1047</v>
          </cell>
          <cell r="K993">
            <v>-17</v>
          </cell>
          <cell r="L993">
            <v>-84</v>
          </cell>
          <cell r="M993">
            <v>0</v>
          </cell>
          <cell r="N993">
            <v>0</v>
          </cell>
          <cell r="O993">
            <v>0</v>
          </cell>
          <cell r="P993">
            <v>0</v>
          </cell>
          <cell r="Q993">
            <v>-375</v>
          </cell>
          <cell r="R993">
            <v>-121</v>
          </cell>
          <cell r="S993">
            <v>-273</v>
          </cell>
          <cell r="T993">
            <v>-204</v>
          </cell>
          <cell r="U993">
            <v>-121</v>
          </cell>
        </row>
        <row r="995">
          <cell r="B995" t="str">
            <v>Cta 079 Otros (Ingresos)</v>
          </cell>
          <cell r="D995">
            <v>-2</v>
          </cell>
          <cell r="E995">
            <v>-3</v>
          </cell>
          <cell r="F995">
            <v>0</v>
          </cell>
          <cell r="G995">
            <v>-1</v>
          </cell>
          <cell r="H995">
            <v>-4</v>
          </cell>
          <cell r="I995">
            <v>5</v>
          </cell>
          <cell r="J995">
            <v>0</v>
          </cell>
          <cell r="K995">
            <v>-3</v>
          </cell>
          <cell r="L995">
            <v>-8</v>
          </cell>
          <cell r="M995">
            <v>0</v>
          </cell>
          <cell r="N995">
            <v>0</v>
          </cell>
          <cell r="O995">
            <v>0</v>
          </cell>
          <cell r="P995">
            <v>0</v>
          </cell>
          <cell r="Q995">
            <v>-68</v>
          </cell>
          <cell r="R995">
            <v>-13</v>
          </cell>
          <cell r="S995">
            <v>-160</v>
          </cell>
          <cell r="T995">
            <v>-1</v>
          </cell>
        </row>
        <row r="997">
          <cell r="B997" t="str">
            <v>Cta 078 Otros (Ing.) Aff.</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row>
        <row r="999">
          <cell r="B999" t="str">
            <v>Cta 089 Otros Egresos</v>
          </cell>
          <cell r="D999">
            <v>-445</v>
          </cell>
          <cell r="E999">
            <v>-1</v>
          </cell>
          <cell r="F999">
            <v>11</v>
          </cell>
          <cell r="G999">
            <v>6</v>
          </cell>
          <cell r="H999">
            <v>47</v>
          </cell>
          <cell r="I999">
            <v>1</v>
          </cell>
          <cell r="J999">
            <v>-3</v>
          </cell>
          <cell r="K999">
            <v>119</v>
          </cell>
          <cell r="L999">
            <v>219</v>
          </cell>
          <cell r="M999">
            <v>0</v>
          </cell>
          <cell r="N999">
            <v>0</v>
          </cell>
          <cell r="O999">
            <v>0</v>
          </cell>
          <cell r="P999">
            <v>0</v>
          </cell>
          <cell r="Q999">
            <v>89</v>
          </cell>
          <cell r="R999">
            <v>56</v>
          </cell>
          <cell r="S999">
            <v>219</v>
          </cell>
          <cell r="T999">
            <v>1</v>
          </cell>
          <cell r="U999">
            <v>56</v>
          </cell>
        </row>
        <row r="1001">
          <cell r="B1001" t="str">
            <v>Cta 088 Otros Egresos</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row>
        <row r="1003">
          <cell r="B1003" t="str">
            <v>Cta 088 Otros Egre. (Excl)</v>
          </cell>
          <cell r="Q1003">
            <v>0</v>
          </cell>
          <cell r="R1003">
            <v>0</v>
          </cell>
          <cell r="S1003">
            <v>0</v>
          </cell>
          <cell r="T1003">
            <v>0</v>
          </cell>
        </row>
        <row r="1005">
          <cell r="B1005" t="str">
            <v>Cta 081 Gasto Intereses - Bancos</v>
          </cell>
          <cell r="D1005">
            <v>0</v>
          </cell>
          <cell r="E1005">
            <v>0</v>
          </cell>
          <cell r="F1005">
            <v>0</v>
          </cell>
          <cell r="G1005">
            <v>0</v>
          </cell>
          <cell r="H1005">
            <v>0</v>
          </cell>
          <cell r="I1005">
            <v>8</v>
          </cell>
          <cell r="J1005">
            <v>6</v>
          </cell>
          <cell r="K1005">
            <v>0</v>
          </cell>
          <cell r="L1005">
            <v>0</v>
          </cell>
          <cell r="M1005">
            <v>0</v>
          </cell>
          <cell r="N1005">
            <v>0</v>
          </cell>
          <cell r="O1005">
            <v>0</v>
          </cell>
          <cell r="P1005">
            <v>0</v>
          </cell>
          <cell r="Q1005">
            <v>0</v>
          </cell>
          <cell r="R1005">
            <v>0</v>
          </cell>
          <cell r="S1005">
            <v>0</v>
          </cell>
          <cell r="T1005">
            <v>0</v>
          </cell>
          <cell r="U1005">
            <v>0</v>
          </cell>
        </row>
        <row r="1007">
          <cell r="B1007" t="str">
            <v>Cta 086 Gasto Intereses - Other</v>
          </cell>
          <cell r="D1007">
            <v>40</v>
          </cell>
          <cell r="E1007">
            <v>33</v>
          </cell>
          <cell r="F1007">
            <v>5</v>
          </cell>
          <cell r="G1007">
            <v>21</v>
          </cell>
          <cell r="H1007">
            <v>1</v>
          </cell>
          <cell r="I1007">
            <v>14</v>
          </cell>
          <cell r="J1007">
            <v>5</v>
          </cell>
          <cell r="K1007">
            <v>5</v>
          </cell>
          <cell r="L1007">
            <v>5</v>
          </cell>
          <cell r="M1007">
            <v>0</v>
          </cell>
          <cell r="N1007">
            <v>0</v>
          </cell>
          <cell r="O1007">
            <v>0</v>
          </cell>
          <cell r="P1007">
            <v>0</v>
          </cell>
          <cell r="Q1007">
            <v>17</v>
          </cell>
          <cell r="R1007">
            <v>5</v>
          </cell>
          <cell r="S1007">
            <v>21</v>
          </cell>
          <cell r="T1007">
            <v>4</v>
          </cell>
          <cell r="U1007">
            <v>5</v>
          </cell>
        </row>
        <row r="1009">
          <cell r="B1009" t="str">
            <v>Cta 080 Gasto Intereses Aff.</v>
          </cell>
          <cell r="D1009">
            <v>19</v>
          </cell>
          <cell r="E1009">
            <v>1</v>
          </cell>
          <cell r="F1009">
            <v>0</v>
          </cell>
          <cell r="G1009">
            <v>0</v>
          </cell>
          <cell r="H1009">
            <v>0</v>
          </cell>
          <cell r="I1009">
            <v>0</v>
          </cell>
          <cell r="J1009">
            <v>97</v>
          </cell>
          <cell r="K1009">
            <v>1</v>
          </cell>
          <cell r="L1009">
            <v>1</v>
          </cell>
          <cell r="M1009">
            <v>0</v>
          </cell>
          <cell r="N1009">
            <v>0</v>
          </cell>
          <cell r="O1009">
            <v>0</v>
          </cell>
          <cell r="P1009">
            <v>0</v>
          </cell>
          <cell r="Q1009">
            <v>4</v>
          </cell>
          <cell r="R1009">
            <v>0</v>
          </cell>
          <cell r="S1009">
            <v>4</v>
          </cell>
          <cell r="T1009">
            <v>1</v>
          </cell>
          <cell r="U1009">
            <v>0</v>
          </cell>
        </row>
        <row r="1011">
          <cell r="B1011" t="str">
            <v>Cta 081 Financ. Cost (gain)/loss</v>
          </cell>
          <cell r="D1011">
            <v>58</v>
          </cell>
          <cell r="E1011">
            <v>108</v>
          </cell>
          <cell r="F1011">
            <v>213</v>
          </cell>
          <cell r="G1011">
            <v>625</v>
          </cell>
          <cell r="H1011">
            <v>-139</v>
          </cell>
          <cell r="I1011">
            <v>-54</v>
          </cell>
          <cell r="J1011">
            <v>759.98132574809597</v>
          </cell>
          <cell r="K1011">
            <v>10</v>
          </cell>
          <cell r="L1011">
            <v>87</v>
          </cell>
          <cell r="M1011">
            <v>0</v>
          </cell>
          <cell r="N1011">
            <v>0</v>
          </cell>
          <cell r="O1011">
            <v>0</v>
          </cell>
          <cell r="P1011">
            <v>0</v>
          </cell>
          <cell r="Q1011">
            <v>134</v>
          </cell>
          <cell r="R1011">
            <v>-1</v>
          </cell>
          <cell r="S1011">
            <v>142</v>
          </cell>
          <cell r="T1011">
            <v>69</v>
          </cell>
          <cell r="U1011">
            <v>-1</v>
          </cell>
        </row>
        <row r="1013">
          <cell r="B1013" t="str">
            <v>Cta 073 (Ingreso) por Intereses</v>
          </cell>
          <cell r="D1013">
            <v>-59</v>
          </cell>
          <cell r="E1013">
            <v>-72</v>
          </cell>
          <cell r="F1013">
            <v>-106</v>
          </cell>
          <cell r="G1013">
            <v>-28</v>
          </cell>
          <cell r="H1013">
            <v>-58</v>
          </cell>
          <cell r="I1013">
            <v>-38</v>
          </cell>
          <cell r="J1013">
            <v>-57</v>
          </cell>
          <cell r="K1013">
            <v>-73</v>
          </cell>
          <cell r="L1013">
            <v>-51</v>
          </cell>
          <cell r="M1013">
            <v>0</v>
          </cell>
          <cell r="N1013">
            <v>0</v>
          </cell>
          <cell r="O1013">
            <v>0</v>
          </cell>
          <cell r="P1013">
            <v>0</v>
          </cell>
          <cell r="Q1013">
            <v>-192</v>
          </cell>
          <cell r="R1013">
            <v>-43</v>
          </cell>
          <cell r="S1013">
            <v>-243</v>
          </cell>
          <cell r="T1013">
            <v>-42</v>
          </cell>
          <cell r="U1013">
            <v>-43</v>
          </cell>
        </row>
        <row r="1015">
          <cell r="B1015" t="str">
            <v>Cta 072 (Ing) por Intereses Aff.</v>
          </cell>
          <cell r="D1015">
            <v>-89</v>
          </cell>
          <cell r="E1015">
            <v>-108</v>
          </cell>
          <cell r="F1015">
            <v>-112</v>
          </cell>
          <cell r="G1015">
            <v>-57</v>
          </cell>
          <cell r="H1015">
            <v>-54</v>
          </cell>
          <cell r="I1015">
            <v>-63</v>
          </cell>
          <cell r="J1015">
            <v>-196</v>
          </cell>
          <cell r="K1015">
            <v>-26</v>
          </cell>
          <cell r="L1015">
            <v>-68</v>
          </cell>
          <cell r="M1015">
            <v>0</v>
          </cell>
          <cell r="N1015">
            <v>0</v>
          </cell>
          <cell r="O1015">
            <v>0</v>
          </cell>
          <cell r="P1015">
            <v>0</v>
          </cell>
          <cell r="Q1015">
            <v>-93</v>
          </cell>
          <cell r="R1015">
            <v>-3</v>
          </cell>
          <cell r="S1015">
            <v>-96</v>
          </cell>
          <cell r="T1015">
            <v>-42</v>
          </cell>
          <cell r="U1015">
            <v>-3</v>
          </cell>
        </row>
        <row r="1017">
          <cell r="B1017" t="str">
            <v>Total 15 % US $  Dolares</v>
          </cell>
          <cell r="D1017">
            <v>318</v>
          </cell>
          <cell r="E1017">
            <v>145</v>
          </cell>
          <cell r="F1017">
            <v>146</v>
          </cell>
          <cell r="G1017">
            <v>218</v>
          </cell>
          <cell r="H1017">
            <v>100</v>
          </cell>
          <cell r="I1017">
            <v>85</v>
          </cell>
          <cell r="J1017">
            <v>219</v>
          </cell>
          <cell r="K1017">
            <v>105</v>
          </cell>
          <cell r="L1017">
            <v>86</v>
          </cell>
          <cell r="M1017">
            <v>0</v>
          </cell>
          <cell r="N1017">
            <v>0</v>
          </cell>
          <cell r="O1017">
            <v>0</v>
          </cell>
          <cell r="P1017">
            <v>0</v>
          </cell>
          <cell r="Q1017">
            <v>497</v>
          </cell>
          <cell r="R1017">
            <v>125</v>
          </cell>
          <cell r="S1017">
            <v>721</v>
          </cell>
          <cell r="T1017">
            <v>138</v>
          </cell>
        </row>
        <row r="1019">
          <cell r="B1019" t="str">
            <v>Total 25 % US $  Dolares</v>
          </cell>
          <cell r="D1019">
            <v>337</v>
          </cell>
          <cell r="E1019">
            <v>44</v>
          </cell>
          <cell r="F1019">
            <v>131</v>
          </cell>
          <cell r="G1019">
            <v>79</v>
          </cell>
          <cell r="H1019">
            <v>95</v>
          </cell>
          <cell r="I1019">
            <v>117</v>
          </cell>
          <cell r="J1019">
            <v>279</v>
          </cell>
          <cell r="K1019">
            <v>148</v>
          </cell>
          <cell r="L1019">
            <v>122</v>
          </cell>
          <cell r="M1019">
            <v>0</v>
          </cell>
          <cell r="N1019">
            <v>0</v>
          </cell>
          <cell r="O1019">
            <v>0</v>
          </cell>
          <cell r="P1019">
            <v>0</v>
          </cell>
          <cell r="Q1019">
            <v>706</v>
          </cell>
          <cell r="R1019">
            <v>178</v>
          </cell>
          <cell r="S1019">
            <v>913</v>
          </cell>
          <cell r="T1019">
            <v>196</v>
          </cell>
        </row>
        <row r="1021">
          <cell r="B1021" t="str">
            <v>Comisión Cornel a Proesa US$</v>
          </cell>
          <cell r="D1021">
            <v>142</v>
          </cell>
          <cell r="E1021">
            <v>99</v>
          </cell>
          <cell r="F1021">
            <v>125</v>
          </cell>
          <cell r="G1021">
            <v>108</v>
          </cell>
          <cell r="H1021">
            <v>87</v>
          </cell>
          <cell r="I1021">
            <v>80</v>
          </cell>
          <cell r="J1021">
            <v>97</v>
          </cell>
          <cell r="K1021">
            <v>150</v>
          </cell>
          <cell r="L1021">
            <v>169</v>
          </cell>
          <cell r="M1021">
            <v>0</v>
          </cell>
          <cell r="N1021">
            <v>0</v>
          </cell>
          <cell r="O1021">
            <v>0</v>
          </cell>
          <cell r="P1021">
            <v>0</v>
          </cell>
          <cell r="Q1021">
            <v>453</v>
          </cell>
          <cell r="R1021">
            <v>123</v>
          </cell>
          <cell r="S1021">
            <v>641</v>
          </cell>
          <cell r="T1021">
            <v>124</v>
          </cell>
        </row>
      </sheetData>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SS"/>
      <sheetName val="2.PRICE"/>
      <sheetName val="3.INPUT ACT"/>
      <sheetName val="4.ACT"/>
      <sheetName val="5.BUD"/>
      <sheetName val="CM ANALYSIS"/>
      <sheetName val="6.00OB"/>
      <sheetName val="7.BS EXPL"/>
      <sheetName val="8.MD"/>
      <sheetName val="9.IVA CALC"/>
      <sheetName val="10.VAR"/>
      <sheetName val="HOJA"/>
      <sheetName val="OTR.CRED."/>
      <sheetName val="Sheet2"/>
      <sheetName val="DIFF_BUS"/>
      <sheetName val="TD-MP-CON"/>
      <sheetName val="Tabela"/>
      <sheetName val="Postes"/>
      <sheetName val="Cadastro Trafos"/>
      <sheetName val="Dados de Ouvidoria"/>
      <sheetName val="Dados_Perdas"/>
      <sheetName val="Dados DEC e FEC"/>
      <sheetName val="Dados Must"/>
      <sheetName val="Dados RiscoEnergia"/>
      <sheetName val="Dados Inadimplência"/>
      <sheetName val="DadosSeguranc"/>
      <sheetName val="Dados Ind Com"/>
      <sheetName val="Dados Prod Serv"/>
      <sheetName val="Dados das Lojas"/>
      <sheetName val="Dados Call Cen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B_DATA_"/>
      <sheetName val="Supuestos"/>
      <sheetName val="Tasas de Int"/>
      <sheetName val="Financiamiento"/>
      <sheetName val="CHECK"/>
      <sheetName val="RESUMEN"/>
      <sheetName val="Ratios"/>
      <sheetName val="Graficos"/>
      <sheetName val="Rentabilidad"/>
      <sheetName val="Flujo de Caja"/>
      <sheetName val="PyG"/>
      <sheetName val="BG"/>
      <sheetName val="IGV"/>
      <sheetName val="Ingresos"/>
      <sheetName val="WK"/>
      <sheetName val="Patrimonio"/>
      <sheetName val="Gastos"/>
      <sheetName val="Construccion"/>
      <sheetName val="Amortiz"/>
      <sheetName val="CAPEX Operativos"/>
      <sheetName val="Otros Ing"/>
      <sheetName val="Imp_Rta--&gt;"/>
      <sheetName val="Res_Imp"/>
      <sheetName val="IR_Proyecto"/>
      <sheetName val="IR_Proyecto (sin deuda)"/>
      <sheetName val="IR_CTM"/>
      <sheetName val="IR_SPV"/>
      <sheetName val="Inputs--&gt;"/>
      <sheetName val="Esc. Macro"/>
      <sheetName val="CAPEX"/>
      <sheetName val="OPEX y CAPEX Operativo"/>
      <sheetName val="Data CTM"/>
      <sheetName val="Tornado en CTM"/>
      <sheetName val="Tornado en SPV"/>
      <sheetName val="Duration"/>
      <sheetName val="Curva de Rend"/>
      <sheetName val="Est Spreads"/>
      <sheetName val="Cronogramas"/>
      <sheetName val="CUADROS"/>
      <sheetName val="Ke"/>
      <sheetName val="TORNADO"/>
      <sheetName val="CONTROL CAMBIOS"/>
      <sheetName val="BITACORA"/>
      <sheetName val="aom con faer mes"/>
      <sheetName val="3.INPUT ACT"/>
    </sheetNames>
    <sheetDataSet>
      <sheetData sheetId="0"/>
      <sheetData sheetId="1">
        <row r="16">
          <cell r="E16">
            <v>5</v>
          </cell>
        </row>
        <row r="20">
          <cell r="M20">
            <v>1</v>
          </cell>
        </row>
        <row r="31">
          <cell r="E31">
            <v>40695</v>
          </cell>
        </row>
        <row r="32">
          <cell r="E32">
            <v>40695</v>
          </cell>
        </row>
        <row r="34">
          <cell r="E34">
            <v>1</v>
          </cell>
        </row>
        <row r="35">
          <cell r="E35">
            <v>41055</v>
          </cell>
        </row>
        <row r="37">
          <cell r="E37">
            <v>41579</v>
          </cell>
        </row>
        <row r="40">
          <cell r="E40">
            <v>41609</v>
          </cell>
        </row>
        <row r="41">
          <cell r="E41">
            <v>52536</v>
          </cell>
        </row>
        <row r="56">
          <cell r="L56">
            <v>41061</v>
          </cell>
        </row>
        <row r="58">
          <cell r="L58">
            <v>41061</v>
          </cell>
        </row>
        <row r="61">
          <cell r="N61">
            <v>42149</v>
          </cell>
        </row>
        <row r="73">
          <cell r="L73">
            <v>41609</v>
          </cell>
        </row>
        <row r="104">
          <cell r="E104">
            <v>0.18</v>
          </cell>
        </row>
        <row r="105">
          <cell r="E105">
            <v>0.3</v>
          </cell>
        </row>
        <row r="106">
          <cell r="E106">
            <v>5.0000000000000002E-5</v>
          </cell>
        </row>
      </sheetData>
      <sheetData sheetId="2"/>
      <sheetData sheetId="3"/>
      <sheetData sheetId="4"/>
      <sheetData sheetId="5"/>
      <sheetData sheetId="6"/>
      <sheetData sheetId="7"/>
      <sheetData sheetId="8"/>
      <sheetData sheetId="9"/>
      <sheetData sheetId="10"/>
      <sheetData sheetId="11"/>
      <sheetData sheetId="12"/>
      <sheetData sheetId="13">
        <row r="13">
          <cell r="F13">
            <v>0</v>
          </cell>
        </row>
      </sheetData>
      <sheetData sheetId="14"/>
      <sheetData sheetId="15"/>
      <sheetData sheetId="16">
        <row r="14">
          <cell r="F14">
            <v>877542.62711864396</v>
          </cell>
        </row>
      </sheetData>
      <sheetData sheetId="17">
        <row r="19">
          <cell r="F19">
            <v>28800</v>
          </cell>
        </row>
      </sheetData>
      <sheetData sheetId="18"/>
      <sheetData sheetId="19">
        <row r="22">
          <cell r="F22">
            <v>0</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12">
          <cell r="F12">
            <v>40695</v>
          </cell>
        </row>
      </sheetData>
      <sheetData sheetId="38"/>
      <sheetData sheetId="39"/>
      <sheetData sheetId="40"/>
      <sheetData sheetId="41"/>
      <sheetData sheetId="42"/>
      <sheetData sheetId="43" refreshError="1"/>
      <sheetData sheetId="4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DATA_"/>
      <sheetName val="Supuestos"/>
      <sheetName val="Tasas de Int"/>
      <sheetName val="Financiamiento"/>
      <sheetName val="CHECK"/>
      <sheetName val="RESUMEN"/>
      <sheetName val="Ratios"/>
      <sheetName val="Graficos"/>
      <sheetName val="Rentabilidad"/>
      <sheetName val="Flujo de Caja"/>
      <sheetName val="PyG"/>
      <sheetName val="BG"/>
      <sheetName val="IGV"/>
      <sheetName val="Ingresos"/>
      <sheetName val="WK"/>
      <sheetName val="Patrimonio"/>
      <sheetName val="Gastos"/>
      <sheetName val="Construccion"/>
      <sheetName val="Amortiz"/>
      <sheetName val="CAPEX Operativos"/>
      <sheetName val="Otros Ing"/>
      <sheetName val="Imp_Rta--&gt;"/>
      <sheetName val="Res_Imp"/>
      <sheetName val="IR_Proyecto"/>
      <sheetName val="IR_Proyecto (sin deuda)"/>
      <sheetName val="IR_CTM"/>
      <sheetName val="IR_SPV"/>
      <sheetName val="Inputs--&gt;"/>
      <sheetName val="Esc. Macro"/>
      <sheetName val="CAPEX"/>
      <sheetName val="OPEX y CAPEX Operativo"/>
      <sheetName val="Data CTM"/>
      <sheetName val="Tornado en CTM"/>
      <sheetName val="Tornado en SPV"/>
      <sheetName val="Duration"/>
      <sheetName val="Curva de Rend"/>
      <sheetName val="Est Spreads"/>
      <sheetName val="Cronogramas"/>
      <sheetName val="CUADROS"/>
      <sheetName val="Ke"/>
      <sheetName val="TORNADO"/>
      <sheetName val="CONTROL CAMBIOS"/>
      <sheetName val="BITACORA"/>
      <sheetName val="BD_REFATURAMENTO_GRUPO-B"/>
      <sheetName val="REFAT_GRUPO-B_ELPA"/>
      <sheetName val="BALANCE"/>
      <sheetName val="ESRES"/>
      <sheetName val="HESREGRF"/>
      <sheetName val="2º 3º pedidos"/>
      <sheetName val="Dados Perdas RAA"/>
      <sheetName val="Dados Inadimplência"/>
      <sheetName val="Capitalização"/>
      <sheetName val="Dados ISO 9001"/>
      <sheetName val="Dados Segurança"/>
      <sheetName val="Dados_DEC_2005"/>
      <sheetName val="Dados_DEC"/>
      <sheetName val="Dados Clandestina"/>
      <sheetName val="Dados de relacionamento"/>
      <sheetName val="Dados_FEC_2005"/>
      <sheetName val="Dados_FEC"/>
      <sheetName val="Dados Ouvidoria II"/>
      <sheetName val="Dados Faturamento"/>
      <sheetName val="Dados Perdas"/>
      <sheetName val="F Perdas - KPI DADOS"/>
      <sheetName val="Otimização Ativos Poste"/>
      <sheetName val="Otimização Ativos Trafo"/>
      <sheetName val="Dados Work M"/>
      <sheetName val="Estatisticas do Planejamento"/>
      <sheetName val="Cálculos_DM"/>
      <sheetName val="Dados Perdas e BH"/>
      <sheetName val="Plano de Manutenção"/>
      <sheetName val="Indicadores Associados (2)"/>
      <sheetName val="Dados Agenci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M CON FAER mes"/>
      <sheetName val="AOM SIN FAER Mes"/>
      <sheetName val="AOM CON FAER Acum"/>
      <sheetName val="AOM Sin FAER Acum"/>
    </sheetNames>
    <sheetDataSet>
      <sheetData sheetId="0"/>
      <sheetData sheetId="1"/>
      <sheetData sheetId="2"/>
      <sheetData sheetId="3"/>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M CON FAER mes"/>
      <sheetName val="AOM SIN FAER Mes"/>
      <sheetName val="AOM CON FAER Acum"/>
      <sheetName val="AOM Sin FAER Acum"/>
    </sheetNames>
    <sheetDataSet>
      <sheetData sheetId="0"/>
      <sheetData sheetId="1"/>
      <sheetData sheetId="2"/>
      <sheetData sheetId="3"/>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OM CON FAER mes"/>
      <sheetName val="AOM SIN FAER Mes"/>
      <sheetName val="AOM CON FAER Acum"/>
      <sheetName val="AOM Sin FAER Acum"/>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1"/>
      <sheetName val="Sheet1"/>
      <sheetName val="OTR.CRED."/>
      <sheetName val="B-V"/>
      <sheetName val="INC-BAL"/>
      <sheetName val="ACT DATA BASE"/>
      <sheetName val="#REF"/>
      <sheetName val="AREAINDEX"/>
      <sheetName val="ATPREST"/>
      <sheetName val="YECALENDAR"/>
      <sheetName val="FOODOR"/>
      <sheetName val="1994FRF"/>
      <sheetName val="8.99OB"/>
      <sheetName val="MDTOT"/>
      <sheetName val="10.MD-TOB"/>
      <sheetName val="DATVAR"/>
      <sheetName val="PMIREQ"/>
      <sheetName val="98LE"/>
      <sheetName val="IVA"/>
      <sheetName val="S&amp;U OF FUNDS"/>
      <sheetName val="BALANCE"/>
      <sheetName val="Cosmedpresu"/>
      <sheetName val="BALAN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b"/>
      <sheetName val="usd"/>
      <sheetName val="Cash_Flow"/>
      <sheetName val="Fixed and Variable Expenses"/>
      <sheetName val="Saldos del mes"/>
      <sheetName val="Balanza de comprob"/>
      <sheetName val="res_121"/>
      <sheetName val="Vehiculos"/>
      <sheetName val="bases generales"/>
      <sheetName val="#¡REF"/>
      <sheetName val="ELEGIR"/>
      <sheetName val="c.u. vigentes"/>
    </sheetNames>
    <sheetDataSet>
      <sheetData sheetId="0">
        <row r="2">
          <cell r="A2" t="str">
            <v>02</v>
          </cell>
        </row>
        <row r="3">
          <cell r="A3" t="str">
            <v>02</v>
          </cell>
        </row>
        <row r="4">
          <cell r="A4" t="str">
            <v>03</v>
          </cell>
        </row>
        <row r="5">
          <cell r="A5" t="str">
            <v>04</v>
          </cell>
        </row>
        <row r="6">
          <cell r="A6" t="str">
            <v>04</v>
          </cell>
        </row>
        <row r="7">
          <cell r="A7" t="str">
            <v>05</v>
          </cell>
        </row>
        <row r="8">
          <cell r="A8" t="str">
            <v>06</v>
          </cell>
        </row>
        <row r="9">
          <cell r="A9" t="str">
            <v>07</v>
          </cell>
        </row>
        <row r="10">
          <cell r="A10" t="str">
            <v>06</v>
          </cell>
        </row>
        <row r="11">
          <cell r="A11" t="str">
            <v>05</v>
          </cell>
        </row>
        <row r="12">
          <cell r="A12" t="str">
            <v>05</v>
          </cell>
        </row>
        <row r="13">
          <cell r="A13" t="str">
            <v>06</v>
          </cell>
        </row>
        <row r="14">
          <cell r="A14" t="str">
            <v>07</v>
          </cell>
        </row>
        <row r="15">
          <cell r="A15" t="str">
            <v>07</v>
          </cell>
        </row>
        <row r="16">
          <cell r="A16" t="str">
            <v>07</v>
          </cell>
        </row>
        <row r="17">
          <cell r="A17" t="str">
            <v>07</v>
          </cell>
        </row>
        <row r="18">
          <cell r="A18" t="str">
            <v>07</v>
          </cell>
        </row>
        <row r="19">
          <cell r="A19" t="str">
            <v>06</v>
          </cell>
        </row>
        <row r="20">
          <cell r="A20" t="str">
            <v>06</v>
          </cell>
        </row>
        <row r="21">
          <cell r="A21" t="str">
            <v>07</v>
          </cell>
        </row>
        <row r="22">
          <cell r="A22" t="str">
            <v>07</v>
          </cell>
        </row>
        <row r="23">
          <cell r="A23" t="str">
            <v>07</v>
          </cell>
        </row>
        <row r="24">
          <cell r="A24" t="str">
            <v>07</v>
          </cell>
        </row>
        <row r="25">
          <cell r="A25" t="str">
            <v>07</v>
          </cell>
        </row>
        <row r="26">
          <cell r="A26" t="str">
            <v>07</v>
          </cell>
        </row>
        <row r="27">
          <cell r="A27" t="str">
            <v>07</v>
          </cell>
        </row>
        <row r="28">
          <cell r="A28" t="str">
            <v>07</v>
          </cell>
        </row>
        <row r="29">
          <cell r="A29" t="str">
            <v>07</v>
          </cell>
        </row>
        <row r="30">
          <cell r="A30" t="str">
            <v>06</v>
          </cell>
        </row>
        <row r="31">
          <cell r="A31" t="str">
            <v>05</v>
          </cell>
        </row>
        <row r="32">
          <cell r="A32" t="str">
            <v>04</v>
          </cell>
        </row>
        <row r="33">
          <cell r="A33" t="str">
            <v>04</v>
          </cell>
        </row>
        <row r="34">
          <cell r="A34" t="str">
            <v>04</v>
          </cell>
        </row>
        <row r="35">
          <cell r="A35" t="str">
            <v>05</v>
          </cell>
        </row>
        <row r="36">
          <cell r="A36" t="str">
            <v>06</v>
          </cell>
        </row>
        <row r="37">
          <cell r="A37" t="str">
            <v>07</v>
          </cell>
        </row>
        <row r="38">
          <cell r="A38" t="str">
            <v>07</v>
          </cell>
        </row>
        <row r="39">
          <cell r="A39" t="str">
            <v>06</v>
          </cell>
        </row>
        <row r="40">
          <cell r="A40" t="str">
            <v>05</v>
          </cell>
        </row>
        <row r="41">
          <cell r="A41" t="str">
            <v>05</v>
          </cell>
        </row>
        <row r="42">
          <cell r="A42" t="str">
            <v>06</v>
          </cell>
        </row>
        <row r="43">
          <cell r="A43" t="str">
            <v>07</v>
          </cell>
        </row>
        <row r="44">
          <cell r="A44" t="str">
            <v>06</v>
          </cell>
        </row>
        <row r="45">
          <cell r="A45" t="str">
            <v>06</v>
          </cell>
        </row>
        <row r="46">
          <cell r="A46" t="str">
            <v>07</v>
          </cell>
        </row>
        <row r="47">
          <cell r="A47" t="str">
            <v>06</v>
          </cell>
        </row>
        <row r="48">
          <cell r="A48" t="str">
            <v>05</v>
          </cell>
        </row>
        <row r="49">
          <cell r="A49" t="str">
            <v>05</v>
          </cell>
        </row>
        <row r="50">
          <cell r="A50" t="str">
            <v>06</v>
          </cell>
        </row>
        <row r="51">
          <cell r="A51" t="str">
            <v>07</v>
          </cell>
        </row>
        <row r="52">
          <cell r="A52" t="str">
            <v>06</v>
          </cell>
        </row>
        <row r="53">
          <cell r="A53" t="str">
            <v>05</v>
          </cell>
        </row>
        <row r="54">
          <cell r="A54" t="str">
            <v>05</v>
          </cell>
        </row>
        <row r="55">
          <cell r="A55" t="str">
            <v>06</v>
          </cell>
        </row>
        <row r="56">
          <cell r="A56" t="str">
            <v>07</v>
          </cell>
        </row>
        <row r="57">
          <cell r="A57" t="str">
            <v>06</v>
          </cell>
        </row>
        <row r="58">
          <cell r="A58" t="str">
            <v>06</v>
          </cell>
        </row>
        <row r="59">
          <cell r="A59" t="str">
            <v>07</v>
          </cell>
        </row>
        <row r="60">
          <cell r="A60" t="str">
            <v>07</v>
          </cell>
        </row>
        <row r="61">
          <cell r="A61" t="str">
            <v>06</v>
          </cell>
        </row>
        <row r="62">
          <cell r="A62" t="str">
            <v>05</v>
          </cell>
        </row>
        <row r="63">
          <cell r="A63" t="str">
            <v>05</v>
          </cell>
        </row>
        <row r="64">
          <cell r="A64" t="str">
            <v>06</v>
          </cell>
        </row>
        <row r="65">
          <cell r="A65" t="str">
            <v>07</v>
          </cell>
        </row>
        <row r="66">
          <cell r="A66" t="str">
            <v>06</v>
          </cell>
        </row>
        <row r="67">
          <cell r="A67" t="str">
            <v>06</v>
          </cell>
        </row>
        <row r="68">
          <cell r="A68" t="str">
            <v>07</v>
          </cell>
        </row>
        <row r="69">
          <cell r="A69" t="str">
            <v>06</v>
          </cell>
        </row>
        <row r="70">
          <cell r="A70" t="str">
            <v>05</v>
          </cell>
        </row>
        <row r="71">
          <cell r="A71" t="str">
            <v>05</v>
          </cell>
        </row>
        <row r="72">
          <cell r="A72" t="str">
            <v>06</v>
          </cell>
        </row>
        <row r="73">
          <cell r="A73" t="str">
            <v>07</v>
          </cell>
        </row>
        <row r="74">
          <cell r="A74" t="str">
            <v>07</v>
          </cell>
        </row>
        <row r="75">
          <cell r="A75" t="str">
            <v>06</v>
          </cell>
        </row>
        <row r="76">
          <cell r="A76" t="str">
            <v>05</v>
          </cell>
        </row>
        <row r="77">
          <cell r="A77" t="str">
            <v>04</v>
          </cell>
        </row>
        <row r="78">
          <cell r="A78" t="str">
            <v>04</v>
          </cell>
        </row>
        <row r="79">
          <cell r="A79" t="str">
            <v>05</v>
          </cell>
        </row>
        <row r="80">
          <cell r="A80" t="str">
            <v>06</v>
          </cell>
        </row>
        <row r="81">
          <cell r="A81" t="str">
            <v>07</v>
          </cell>
        </row>
        <row r="82">
          <cell r="A82" t="str">
            <v>06</v>
          </cell>
        </row>
        <row r="83">
          <cell r="A83" t="str">
            <v>05</v>
          </cell>
        </row>
        <row r="84">
          <cell r="A84" t="str">
            <v>04</v>
          </cell>
        </row>
        <row r="85">
          <cell r="A85" t="str">
            <v>04</v>
          </cell>
        </row>
        <row r="86">
          <cell r="A86" t="str">
            <v>04</v>
          </cell>
        </row>
        <row r="87">
          <cell r="A87" t="str">
            <v>05</v>
          </cell>
        </row>
        <row r="88">
          <cell r="A88" t="str">
            <v>06</v>
          </cell>
        </row>
        <row r="89">
          <cell r="A89" t="str">
            <v>07</v>
          </cell>
        </row>
        <row r="90">
          <cell r="A90" t="str">
            <v>06</v>
          </cell>
        </row>
        <row r="91">
          <cell r="A91" t="str">
            <v>06</v>
          </cell>
        </row>
        <row r="92">
          <cell r="A92" t="str">
            <v>07</v>
          </cell>
        </row>
        <row r="93">
          <cell r="A93" t="str">
            <v>06</v>
          </cell>
        </row>
        <row r="94">
          <cell r="A94" t="str">
            <v>05</v>
          </cell>
        </row>
        <row r="95">
          <cell r="A95" t="str">
            <v>04</v>
          </cell>
        </row>
        <row r="96">
          <cell r="A96" t="str">
            <v>04</v>
          </cell>
        </row>
        <row r="97">
          <cell r="A97" t="str">
            <v>03</v>
          </cell>
        </row>
        <row r="98">
          <cell r="A98" t="str">
            <v>03</v>
          </cell>
        </row>
        <row r="99">
          <cell r="A99" t="str">
            <v>04</v>
          </cell>
        </row>
        <row r="100">
          <cell r="A100" t="str">
            <v>05</v>
          </cell>
        </row>
        <row r="101">
          <cell r="A101" t="str">
            <v>06</v>
          </cell>
        </row>
        <row r="102">
          <cell r="A102" t="str">
            <v>07</v>
          </cell>
        </row>
        <row r="103">
          <cell r="A103" t="str">
            <v>06</v>
          </cell>
        </row>
        <row r="104">
          <cell r="A104" t="str">
            <v>05</v>
          </cell>
        </row>
        <row r="105">
          <cell r="A105" t="str">
            <v>05</v>
          </cell>
        </row>
        <row r="106">
          <cell r="A106" t="str">
            <v>06</v>
          </cell>
        </row>
        <row r="107">
          <cell r="A107" t="str">
            <v>07</v>
          </cell>
        </row>
        <row r="108">
          <cell r="A108" t="str">
            <v>06</v>
          </cell>
        </row>
        <row r="109">
          <cell r="A109" t="str">
            <v>05</v>
          </cell>
        </row>
        <row r="110">
          <cell r="A110" t="str">
            <v>04</v>
          </cell>
        </row>
        <row r="111">
          <cell r="A111" t="str">
            <v>04</v>
          </cell>
        </row>
        <row r="112">
          <cell r="A112" t="str">
            <v>05</v>
          </cell>
        </row>
        <row r="113">
          <cell r="A113" t="str">
            <v>06</v>
          </cell>
        </row>
        <row r="114">
          <cell r="A114" t="str">
            <v>07</v>
          </cell>
        </row>
        <row r="115">
          <cell r="A115" t="str">
            <v>07</v>
          </cell>
        </row>
        <row r="116">
          <cell r="A116" t="str">
            <v>06</v>
          </cell>
        </row>
        <row r="117">
          <cell r="A117" t="str">
            <v>05</v>
          </cell>
        </row>
        <row r="118">
          <cell r="A118" t="str">
            <v>05</v>
          </cell>
        </row>
        <row r="119">
          <cell r="A119" t="str">
            <v>06</v>
          </cell>
        </row>
        <row r="120">
          <cell r="A120" t="str">
            <v>07</v>
          </cell>
        </row>
        <row r="121">
          <cell r="A121" t="str">
            <v>07</v>
          </cell>
        </row>
        <row r="122">
          <cell r="A122" t="str">
            <v>06</v>
          </cell>
        </row>
        <row r="123">
          <cell r="A123" t="str">
            <v>05</v>
          </cell>
        </row>
        <row r="124">
          <cell r="A124" t="str">
            <v>05</v>
          </cell>
        </row>
        <row r="125">
          <cell r="A125" t="str">
            <v>06</v>
          </cell>
        </row>
        <row r="126">
          <cell r="A126" t="str">
            <v>07</v>
          </cell>
        </row>
        <row r="127">
          <cell r="A127" t="str">
            <v>07</v>
          </cell>
        </row>
        <row r="128">
          <cell r="A128" t="str">
            <v>06</v>
          </cell>
        </row>
        <row r="129">
          <cell r="A129" t="str">
            <v>06</v>
          </cell>
        </row>
        <row r="130">
          <cell r="A130" t="str">
            <v>07</v>
          </cell>
        </row>
        <row r="131">
          <cell r="A131" t="str">
            <v>07</v>
          </cell>
        </row>
        <row r="132">
          <cell r="A132" t="str">
            <v>06</v>
          </cell>
        </row>
        <row r="133">
          <cell r="A133" t="str">
            <v>06</v>
          </cell>
        </row>
        <row r="134">
          <cell r="A134" t="str">
            <v>07</v>
          </cell>
        </row>
        <row r="135">
          <cell r="A135" t="str">
            <v>07</v>
          </cell>
        </row>
        <row r="136">
          <cell r="A136" t="str">
            <v>06</v>
          </cell>
        </row>
        <row r="137">
          <cell r="A137" t="str">
            <v>06</v>
          </cell>
        </row>
        <row r="138">
          <cell r="A138" t="str">
            <v>07</v>
          </cell>
        </row>
        <row r="139">
          <cell r="A139" t="str">
            <v>07</v>
          </cell>
        </row>
        <row r="140">
          <cell r="A140" t="str">
            <v>06</v>
          </cell>
        </row>
        <row r="141">
          <cell r="A141" t="str">
            <v>06</v>
          </cell>
        </row>
        <row r="142">
          <cell r="A142" t="str">
            <v>07</v>
          </cell>
        </row>
        <row r="143">
          <cell r="A143" t="str">
            <v>07</v>
          </cell>
        </row>
        <row r="144">
          <cell r="A144" t="str">
            <v>06</v>
          </cell>
        </row>
        <row r="145">
          <cell r="A145" t="str">
            <v>05</v>
          </cell>
        </row>
        <row r="146">
          <cell r="A146" t="str">
            <v>04</v>
          </cell>
        </row>
        <row r="147">
          <cell r="A147" t="str">
            <v>04</v>
          </cell>
        </row>
        <row r="148">
          <cell r="A148" t="str">
            <v>05</v>
          </cell>
        </row>
        <row r="149">
          <cell r="A149" t="str">
            <v>06</v>
          </cell>
        </row>
        <row r="150">
          <cell r="A150" t="str">
            <v>07</v>
          </cell>
        </row>
        <row r="151">
          <cell r="A151" t="str">
            <v>07</v>
          </cell>
        </row>
        <row r="152">
          <cell r="A152" t="str">
            <v>06</v>
          </cell>
        </row>
        <row r="153">
          <cell r="A153" t="str">
            <v>05</v>
          </cell>
        </row>
        <row r="154">
          <cell r="A154" t="str">
            <v>05</v>
          </cell>
        </row>
        <row r="155">
          <cell r="A155" t="str">
            <v>06</v>
          </cell>
        </row>
        <row r="156">
          <cell r="A156" t="str">
            <v>07</v>
          </cell>
        </row>
        <row r="157">
          <cell r="A157" t="str">
            <v>07</v>
          </cell>
        </row>
        <row r="158">
          <cell r="A158" t="str">
            <v>06</v>
          </cell>
        </row>
        <row r="159">
          <cell r="A159" t="str">
            <v>05</v>
          </cell>
        </row>
        <row r="160">
          <cell r="A160" t="str">
            <v>05</v>
          </cell>
        </row>
        <row r="161">
          <cell r="A161" t="str">
            <v>06</v>
          </cell>
        </row>
        <row r="162">
          <cell r="A162" t="str">
            <v>07</v>
          </cell>
        </row>
        <row r="163">
          <cell r="A163" t="str">
            <v>07</v>
          </cell>
        </row>
        <row r="164">
          <cell r="A164" t="str">
            <v>06</v>
          </cell>
        </row>
        <row r="165">
          <cell r="A165" t="str">
            <v>06</v>
          </cell>
        </row>
        <row r="166">
          <cell r="A166" t="str">
            <v>07</v>
          </cell>
        </row>
        <row r="167">
          <cell r="A167" t="str">
            <v>07</v>
          </cell>
        </row>
        <row r="168">
          <cell r="A168" t="str">
            <v>06</v>
          </cell>
        </row>
        <row r="169">
          <cell r="A169" t="str">
            <v>06</v>
          </cell>
        </row>
        <row r="170">
          <cell r="A170" t="str">
            <v>07</v>
          </cell>
        </row>
        <row r="171">
          <cell r="A171" t="str">
            <v>07</v>
          </cell>
        </row>
        <row r="172">
          <cell r="A172" t="str">
            <v>06</v>
          </cell>
        </row>
        <row r="173">
          <cell r="A173" t="str">
            <v>06</v>
          </cell>
        </row>
        <row r="174">
          <cell r="A174" t="str">
            <v>07</v>
          </cell>
        </row>
        <row r="175">
          <cell r="A175" t="str">
            <v>07</v>
          </cell>
        </row>
        <row r="176">
          <cell r="A176" t="str">
            <v>06</v>
          </cell>
        </row>
        <row r="177">
          <cell r="A177" t="str">
            <v>05</v>
          </cell>
        </row>
        <row r="178">
          <cell r="A178" t="str">
            <v>04</v>
          </cell>
        </row>
        <row r="179">
          <cell r="A179" t="str">
            <v>04</v>
          </cell>
        </row>
        <row r="180">
          <cell r="A180" t="str">
            <v>05</v>
          </cell>
        </row>
        <row r="181">
          <cell r="A181" t="str">
            <v>06</v>
          </cell>
        </row>
        <row r="182">
          <cell r="A182" t="str">
            <v>07</v>
          </cell>
        </row>
        <row r="183">
          <cell r="A183" t="str">
            <v>07</v>
          </cell>
        </row>
        <row r="184">
          <cell r="A184" t="str">
            <v>07</v>
          </cell>
        </row>
        <row r="185">
          <cell r="A185" t="str">
            <v>06</v>
          </cell>
        </row>
        <row r="186">
          <cell r="A186" t="str">
            <v>06</v>
          </cell>
        </row>
        <row r="187">
          <cell r="A187" t="str">
            <v>07</v>
          </cell>
        </row>
        <row r="188">
          <cell r="A188" t="str">
            <v>07</v>
          </cell>
        </row>
        <row r="189">
          <cell r="A189" t="str">
            <v>07</v>
          </cell>
        </row>
        <row r="190">
          <cell r="A190" t="str">
            <v>06</v>
          </cell>
        </row>
        <row r="191">
          <cell r="A191" t="str">
            <v>06</v>
          </cell>
        </row>
        <row r="192">
          <cell r="A192" t="str">
            <v>07</v>
          </cell>
        </row>
        <row r="193">
          <cell r="A193" t="str">
            <v>07</v>
          </cell>
        </row>
        <row r="194">
          <cell r="A194" t="str">
            <v>07</v>
          </cell>
        </row>
        <row r="195">
          <cell r="A195" t="str">
            <v>06</v>
          </cell>
        </row>
        <row r="196">
          <cell r="A196" t="str">
            <v>07</v>
          </cell>
        </row>
        <row r="197">
          <cell r="A197" t="str">
            <v>06</v>
          </cell>
        </row>
        <row r="198">
          <cell r="A198" t="str">
            <v>05</v>
          </cell>
        </row>
        <row r="199">
          <cell r="A199" t="str">
            <v>04</v>
          </cell>
        </row>
        <row r="200">
          <cell r="A200" t="str">
            <v>04</v>
          </cell>
        </row>
        <row r="201">
          <cell r="A201" t="str">
            <v>05</v>
          </cell>
        </row>
        <row r="202">
          <cell r="A202" t="str">
            <v>06</v>
          </cell>
        </row>
        <row r="203">
          <cell r="A203" t="str">
            <v>07</v>
          </cell>
        </row>
        <row r="204">
          <cell r="A204" t="str">
            <v>07</v>
          </cell>
        </row>
        <row r="205">
          <cell r="A205" t="str">
            <v>07</v>
          </cell>
        </row>
        <row r="206">
          <cell r="A206" t="str">
            <v>07</v>
          </cell>
        </row>
        <row r="207">
          <cell r="A207" t="str">
            <v>06</v>
          </cell>
        </row>
        <row r="208">
          <cell r="A208" t="str">
            <v>06</v>
          </cell>
        </row>
        <row r="209">
          <cell r="A209" t="str">
            <v>07</v>
          </cell>
        </row>
        <row r="210">
          <cell r="A210" t="str">
            <v>07</v>
          </cell>
        </row>
        <row r="211">
          <cell r="A211" t="str">
            <v>07</v>
          </cell>
        </row>
        <row r="212">
          <cell r="A212" t="str">
            <v>07</v>
          </cell>
        </row>
        <row r="213">
          <cell r="A213" t="str">
            <v>07</v>
          </cell>
        </row>
        <row r="214">
          <cell r="A214" t="str">
            <v>07</v>
          </cell>
        </row>
        <row r="215">
          <cell r="A215" t="str">
            <v>07</v>
          </cell>
        </row>
        <row r="216">
          <cell r="A216" t="str">
            <v>06</v>
          </cell>
        </row>
        <row r="217">
          <cell r="A217" t="str">
            <v>05</v>
          </cell>
        </row>
        <row r="218">
          <cell r="A218" t="str">
            <v>04</v>
          </cell>
        </row>
        <row r="219">
          <cell r="A219" t="str">
            <v>03</v>
          </cell>
        </row>
        <row r="220">
          <cell r="A220" t="str">
            <v>02</v>
          </cell>
        </row>
        <row r="221">
          <cell r="A221" t="str">
            <v>02</v>
          </cell>
        </row>
        <row r="222">
          <cell r="A222" t="str">
            <v>02</v>
          </cell>
        </row>
        <row r="223">
          <cell r="A223" t="str">
            <v>02</v>
          </cell>
        </row>
        <row r="224">
          <cell r="A224" t="str">
            <v>03</v>
          </cell>
        </row>
        <row r="225">
          <cell r="A225" t="str">
            <v>04</v>
          </cell>
        </row>
        <row r="226">
          <cell r="A226" t="str">
            <v>05</v>
          </cell>
        </row>
        <row r="227">
          <cell r="A227" t="str">
            <v>06</v>
          </cell>
        </row>
        <row r="228">
          <cell r="A228" t="str">
            <v>07</v>
          </cell>
        </row>
        <row r="229">
          <cell r="A229" t="str">
            <v>08</v>
          </cell>
        </row>
        <row r="230">
          <cell r="A230" t="str">
            <v>07</v>
          </cell>
        </row>
        <row r="231">
          <cell r="A231" t="str">
            <v>07</v>
          </cell>
        </row>
        <row r="232">
          <cell r="A232" t="str">
            <v>08</v>
          </cell>
        </row>
        <row r="233">
          <cell r="A233" t="str">
            <v>08</v>
          </cell>
        </row>
        <row r="234">
          <cell r="A234" t="str">
            <v>08</v>
          </cell>
        </row>
        <row r="235">
          <cell r="A235" t="str">
            <v>07</v>
          </cell>
        </row>
        <row r="236">
          <cell r="A236" t="str">
            <v>07</v>
          </cell>
        </row>
        <row r="237">
          <cell r="A237" t="str">
            <v>08</v>
          </cell>
        </row>
        <row r="238">
          <cell r="A238" t="str">
            <v>07</v>
          </cell>
        </row>
        <row r="239">
          <cell r="A239" t="str">
            <v>07</v>
          </cell>
        </row>
        <row r="240">
          <cell r="A240" t="str">
            <v>08</v>
          </cell>
        </row>
        <row r="241">
          <cell r="A241" t="str">
            <v>08</v>
          </cell>
        </row>
        <row r="242">
          <cell r="A242" t="str">
            <v>07</v>
          </cell>
        </row>
        <row r="243">
          <cell r="A243" t="str">
            <v>06</v>
          </cell>
        </row>
        <row r="244">
          <cell r="A244" t="str">
            <v>05</v>
          </cell>
        </row>
        <row r="245">
          <cell r="A245" t="str">
            <v>05</v>
          </cell>
        </row>
        <row r="246">
          <cell r="A246" t="str">
            <v>06</v>
          </cell>
        </row>
        <row r="247">
          <cell r="A247" t="str">
            <v>07</v>
          </cell>
        </row>
        <row r="248">
          <cell r="A248" t="str">
            <v>08</v>
          </cell>
        </row>
        <row r="249">
          <cell r="A249" t="str">
            <v>07</v>
          </cell>
        </row>
        <row r="250">
          <cell r="A250" t="str">
            <v>07</v>
          </cell>
        </row>
        <row r="251">
          <cell r="A251" t="str">
            <v>08</v>
          </cell>
        </row>
        <row r="252">
          <cell r="A252" t="str">
            <v>07</v>
          </cell>
        </row>
        <row r="253">
          <cell r="A253" t="str">
            <v>06</v>
          </cell>
        </row>
        <row r="254">
          <cell r="A254" t="str">
            <v>06</v>
          </cell>
        </row>
        <row r="255">
          <cell r="A255" t="str">
            <v>07</v>
          </cell>
        </row>
        <row r="256">
          <cell r="A256" t="str">
            <v>08</v>
          </cell>
        </row>
        <row r="257">
          <cell r="A257" t="str">
            <v>08</v>
          </cell>
        </row>
        <row r="258">
          <cell r="A258" t="str">
            <v>08</v>
          </cell>
        </row>
        <row r="259">
          <cell r="A259" t="str">
            <v>07</v>
          </cell>
        </row>
        <row r="260">
          <cell r="A260" t="str">
            <v>06</v>
          </cell>
        </row>
        <row r="261">
          <cell r="A261" t="str">
            <v>05</v>
          </cell>
        </row>
        <row r="262">
          <cell r="A262" t="str">
            <v>05</v>
          </cell>
        </row>
        <row r="263">
          <cell r="A263" t="str">
            <v>06</v>
          </cell>
        </row>
        <row r="264">
          <cell r="A264" t="str">
            <v>07</v>
          </cell>
        </row>
        <row r="265">
          <cell r="A265" t="str">
            <v>08</v>
          </cell>
        </row>
        <row r="266">
          <cell r="A266" t="str">
            <v>07</v>
          </cell>
        </row>
        <row r="267">
          <cell r="A267" t="str">
            <v>07</v>
          </cell>
        </row>
        <row r="268">
          <cell r="A268" t="str">
            <v>08</v>
          </cell>
        </row>
        <row r="269">
          <cell r="A269" t="str">
            <v>07</v>
          </cell>
        </row>
        <row r="270">
          <cell r="A270" t="str">
            <v>07</v>
          </cell>
        </row>
        <row r="271">
          <cell r="A271" t="str">
            <v>08</v>
          </cell>
        </row>
        <row r="272">
          <cell r="A272" t="str">
            <v>07</v>
          </cell>
        </row>
        <row r="273">
          <cell r="A273" t="str">
            <v>07</v>
          </cell>
        </row>
        <row r="274">
          <cell r="A274" t="str">
            <v>08</v>
          </cell>
        </row>
        <row r="275">
          <cell r="A275" t="str">
            <v>07</v>
          </cell>
        </row>
        <row r="276">
          <cell r="A276" t="str">
            <v>06</v>
          </cell>
        </row>
        <row r="277">
          <cell r="A277" t="str">
            <v>06</v>
          </cell>
        </row>
        <row r="278">
          <cell r="A278" t="str">
            <v>07</v>
          </cell>
        </row>
        <row r="279">
          <cell r="A279" t="str">
            <v>08</v>
          </cell>
        </row>
        <row r="280">
          <cell r="A280" t="str">
            <v>07</v>
          </cell>
        </row>
        <row r="281">
          <cell r="A281" t="str">
            <v>07</v>
          </cell>
        </row>
        <row r="282">
          <cell r="A282" t="str">
            <v>08</v>
          </cell>
        </row>
        <row r="283">
          <cell r="A283" t="str">
            <v>07</v>
          </cell>
        </row>
        <row r="284">
          <cell r="A284" t="str">
            <v>07</v>
          </cell>
        </row>
        <row r="285">
          <cell r="A285" t="str">
            <v>08</v>
          </cell>
        </row>
        <row r="286">
          <cell r="A286" t="str">
            <v>07</v>
          </cell>
        </row>
        <row r="287">
          <cell r="A287" t="str">
            <v>07</v>
          </cell>
        </row>
        <row r="288">
          <cell r="A288" t="str">
            <v>08</v>
          </cell>
        </row>
        <row r="289">
          <cell r="A289" t="str">
            <v>07</v>
          </cell>
        </row>
        <row r="290">
          <cell r="A290" t="str">
            <v>07</v>
          </cell>
        </row>
        <row r="291">
          <cell r="A291" t="str">
            <v>08</v>
          </cell>
        </row>
        <row r="292">
          <cell r="A292" t="str">
            <v>07</v>
          </cell>
        </row>
        <row r="293">
          <cell r="A293" t="str">
            <v>07</v>
          </cell>
        </row>
        <row r="294">
          <cell r="A294" t="str">
            <v>08</v>
          </cell>
        </row>
        <row r="295">
          <cell r="A295" t="str">
            <v>07</v>
          </cell>
        </row>
        <row r="296">
          <cell r="A296" t="str">
            <v>06</v>
          </cell>
        </row>
        <row r="297">
          <cell r="A297" t="str">
            <v>05</v>
          </cell>
        </row>
        <row r="298">
          <cell r="A298" t="str">
            <v>05</v>
          </cell>
        </row>
        <row r="299">
          <cell r="A299" t="str">
            <v>06</v>
          </cell>
        </row>
        <row r="300">
          <cell r="A300" t="str">
            <v>07</v>
          </cell>
        </row>
        <row r="301">
          <cell r="A301" t="str">
            <v>08</v>
          </cell>
        </row>
        <row r="302">
          <cell r="A302" t="str">
            <v>07</v>
          </cell>
        </row>
        <row r="303">
          <cell r="A303" t="str">
            <v>06</v>
          </cell>
        </row>
        <row r="304">
          <cell r="A304" t="str">
            <v>06</v>
          </cell>
        </row>
        <row r="305">
          <cell r="A305" t="str">
            <v>07</v>
          </cell>
        </row>
        <row r="306">
          <cell r="A306" t="str">
            <v>08</v>
          </cell>
        </row>
        <row r="307">
          <cell r="A307" t="str">
            <v>07</v>
          </cell>
        </row>
        <row r="308">
          <cell r="A308" t="str">
            <v>06</v>
          </cell>
        </row>
        <row r="309">
          <cell r="A309" t="str">
            <v>05</v>
          </cell>
        </row>
        <row r="310">
          <cell r="A310" t="str">
            <v>05</v>
          </cell>
        </row>
        <row r="311">
          <cell r="A311" t="str">
            <v>06</v>
          </cell>
        </row>
        <row r="312">
          <cell r="A312" t="str">
            <v>07</v>
          </cell>
        </row>
        <row r="313">
          <cell r="A313" t="str">
            <v>08</v>
          </cell>
        </row>
        <row r="314">
          <cell r="A314" t="str">
            <v>08</v>
          </cell>
        </row>
        <row r="315">
          <cell r="A315" t="str">
            <v>07</v>
          </cell>
        </row>
        <row r="316">
          <cell r="A316" t="str">
            <v>07</v>
          </cell>
        </row>
        <row r="317">
          <cell r="A317" t="str">
            <v>08</v>
          </cell>
        </row>
        <row r="318">
          <cell r="A318" t="str">
            <v>08</v>
          </cell>
        </row>
        <row r="319">
          <cell r="A319" t="str">
            <v>07</v>
          </cell>
        </row>
        <row r="320">
          <cell r="A320" t="str">
            <v>07</v>
          </cell>
        </row>
        <row r="321">
          <cell r="A321" t="str">
            <v>08</v>
          </cell>
        </row>
        <row r="322">
          <cell r="A322" t="str">
            <v>08</v>
          </cell>
        </row>
        <row r="323">
          <cell r="A323" t="str">
            <v>08</v>
          </cell>
        </row>
        <row r="324">
          <cell r="A324" t="str">
            <v>07</v>
          </cell>
        </row>
        <row r="325">
          <cell r="A325" t="str">
            <v>07</v>
          </cell>
        </row>
        <row r="326">
          <cell r="A326" t="str">
            <v>08</v>
          </cell>
        </row>
        <row r="327">
          <cell r="A327" t="str">
            <v>08</v>
          </cell>
        </row>
        <row r="328">
          <cell r="A328" t="str">
            <v>07</v>
          </cell>
        </row>
        <row r="329">
          <cell r="A329" t="str">
            <v>06</v>
          </cell>
        </row>
        <row r="330">
          <cell r="A330" t="str">
            <v>05</v>
          </cell>
        </row>
        <row r="331">
          <cell r="A331" t="str">
            <v>04</v>
          </cell>
        </row>
        <row r="332">
          <cell r="A332" t="str">
            <v>04</v>
          </cell>
        </row>
        <row r="333">
          <cell r="A333" t="str">
            <v>05</v>
          </cell>
        </row>
        <row r="334">
          <cell r="A334" t="str">
            <v>06</v>
          </cell>
        </row>
        <row r="335">
          <cell r="A335" t="str">
            <v>07</v>
          </cell>
        </row>
        <row r="336">
          <cell r="A336" t="str">
            <v>08</v>
          </cell>
        </row>
        <row r="337">
          <cell r="A337" t="str">
            <v>07</v>
          </cell>
        </row>
        <row r="338">
          <cell r="A338" t="str">
            <v>06</v>
          </cell>
        </row>
        <row r="339">
          <cell r="A339" t="str">
            <v>05</v>
          </cell>
        </row>
        <row r="340">
          <cell r="A340" t="str">
            <v>05</v>
          </cell>
        </row>
        <row r="341">
          <cell r="A341" t="str">
            <v>06</v>
          </cell>
        </row>
        <row r="342">
          <cell r="A342" t="str">
            <v>07</v>
          </cell>
        </row>
        <row r="343">
          <cell r="A343" t="str">
            <v>08</v>
          </cell>
        </row>
        <row r="344">
          <cell r="A344" t="str">
            <v>08</v>
          </cell>
        </row>
        <row r="345">
          <cell r="A345" t="str">
            <v>08</v>
          </cell>
        </row>
        <row r="346">
          <cell r="A346" t="str">
            <v>07</v>
          </cell>
        </row>
        <row r="347">
          <cell r="A347" t="str">
            <v>06</v>
          </cell>
        </row>
        <row r="348">
          <cell r="A348" t="str">
            <v>06</v>
          </cell>
        </row>
        <row r="349">
          <cell r="A349" t="str">
            <v>07</v>
          </cell>
        </row>
        <row r="350">
          <cell r="A350" t="str">
            <v>07</v>
          </cell>
        </row>
        <row r="351">
          <cell r="A351" t="str">
            <v>07</v>
          </cell>
        </row>
        <row r="352">
          <cell r="A352" t="str">
            <v>06</v>
          </cell>
        </row>
        <row r="353">
          <cell r="A353" t="str">
            <v>05</v>
          </cell>
        </row>
        <row r="354">
          <cell r="A354" t="str">
            <v>05</v>
          </cell>
        </row>
        <row r="355">
          <cell r="A355" t="str">
            <v>06</v>
          </cell>
        </row>
        <row r="356">
          <cell r="A356" t="str">
            <v>07</v>
          </cell>
        </row>
        <row r="357">
          <cell r="A357" t="str">
            <v>08</v>
          </cell>
        </row>
        <row r="358">
          <cell r="A358" t="str">
            <v>08</v>
          </cell>
        </row>
        <row r="359">
          <cell r="A359" t="str">
            <v>08</v>
          </cell>
        </row>
        <row r="360">
          <cell r="A360" t="str">
            <v>08</v>
          </cell>
        </row>
        <row r="361">
          <cell r="A361" t="str">
            <v>08</v>
          </cell>
        </row>
        <row r="362">
          <cell r="A362" t="str">
            <v>07</v>
          </cell>
        </row>
        <row r="363">
          <cell r="A363" t="str">
            <v>06</v>
          </cell>
        </row>
        <row r="364">
          <cell r="A364" t="str">
            <v>05</v>
          </cell>
        </row>
        <row r="365">
          <cell r="A365" t="str">
            <v>04</v>
          </cell>
        </row>
        <row r="366">
          <cell r="A366" t="str">
            <v>03</v>
          </cell>
        </row>
        <row r="367">
          <cell r="A367" t="str">
            <v>03</v>
          </cell>
        </row>
        <row r="368">
          <cell r="A368" t="str">
            <v>03</v>
          </cell>
        </row>
        <row r="369">
          <cell r="A369" t="str">
            <v>04</v>
          </cell>
        </row>
        <row r="370">
          <cell r="A370" t="str">
            <v>05</v>
          </cell>
        </row>
        <row r="371">
          <cell r="A371" t="str">
            <v>06</v>
          </cell>
        </row>
        <row r="372">
          <cell r="A372" t="str">
            <v>07</v>
          </cell>
        </row>
        <row r="373">
          <cell r="A373" t="str">
            <v>08</v>
          </cell>
        </row>
        <row r="374">
          <cell r="A374" t="str">
            <v>07</v>
          </cell>
        </row>
        <row r="375">
          <cell r="A375" t="str">
            <v>06</v>
          </cell>
        </row>
        <row r="376">
          <cell r="A376" t="str">
            <v>06</v>
          </cell>
        </row>
        <row r="377">
          <cell r="A377" t="str">
            <v>07</v>
          </cell>
        </row>
        <row r="378">
          <cell r="A378" t="str">
            <v>08</v>
          </cell>
        </row>
        <row r="379">
          <cell r="A379" t="str">
            <v>07</v>
          </cell>
        </row>
        <row r="380">
          <cell r="A380" t="str">
            <v>07</v>
          </cell>
        </row>
        <row r="381">
          <cell r="A381" t="str">
            <v>08</v>
          </cell>
        </row>
        <row r="382">
          <cell r="A382" t="str">
            <v>07</v>
          </cell>
        </row>
        <row r="383">
          <cell r="A383" t="str">
            <v>06</v>
          </cell>
        </row>
        <row r="384">
          <cell r="A384" t="str">
            <v>05</v>
          </cell>
        </row>
        <row r="385">
          <cell r="A385" t="str">
            <v>05</v>
          </cell>
        </row>
        <row r="386">
          <cell r="A386" t="str">
            <v>06</v>
          </cell>
        </row>
        <row r="387">
          <cell r="A387" t="str">
            <v>07</v>
          </cell>
        </row>
        <row r="388">
          <cell r="A388" t="str">
            <v>08</v>
          </cell>
        </row>
        <row r="389">
          <cell r="A389" t="str">
            <v>07</v>
          </cell>
        </row>
        <row r="390">
          <cell r="A390" t="str">
            <v>06</v>
          </cell>
        </row>
        <row r="391">
          <cell r="A391" t="str">
            <v>05</v>
          </cell>
        </row>
        <row r="392">
          <cell r="A392" t="str">
            <v>05</v>
          </cell>
        </row>
        <row r="393">
          <cell r="A393" t="str">
            <v>06</v>
          </cell>
        </row>
        <row r="394">
          <cell r="A394" t="str">
            <v>07</v>
          </cell>
        </row>
        <row r="395">
          <cell r="A395" t="str">
            <v>08</v>
          </cell>
        </row>
        <row r="396">
          <cell r="A396" t="str">
            <v>07</v>
          </cell>
        </row>
        <row r="397">
          <cell r="A397" t="str">
            <v>06</v>
          </cell>
        </row>
        <row r="398">
          <cell r="A398" t="str">
            <v>06</v>
          </cell>
        </row>
        <row r="399">
          <cell r="A399" t="str">
            <v>07</v>
          </cell>
        </row>
        <row r="400">
          <cell r="A400" t="str">
            <v>08</v>
          </cell>
        </row>
        <row r="401">
          <cell r="A401" t="str">
            <v>07</v>
          </cell>
        </row>
        <row r="402">
          <cell r="A402" t="str">
            <v>07</v>
          </cell>
        </row>
        <row r="403">
          <cell r="A403" t="str">
            <v>07</v>
          </cell>
        </row>
        <row r="404">
          <cell r="A404" t="str">
            <v>06</v>
          </cell>
        </row>
        <row r="405">
          <cell r="A405" t="str">
            <v>05</v>
          </cell>
        </row>
        <row r="406">
          <cell r="A406" t="str">
            <v>04</v>
          </cell>
        </row>
        <row r="407">
          <cell r="A407" t="str">
            <v>03</v>
          </cell>
        </row>
        <row r="408">
          <cell r="A408" t="str">
            <v>03</v>
          </cell>
        </row>
        <row r="409">
          <cell r="A409" t="str">
            <v>02</v>
          </cell>
        </row>
        <row r="410">
          <cell r="A410" t="str">
            <v>02</v>
          </cell>
        </row>
        <row r="411">
          <cell r="A411" t="str">
            <v>02</v>
          </cell>
        </row>
        <row r="412">
          <cell r="A412" t="str">
            <v>02</v>
          </cell>
        </row>
        <row r="413">
          <cell r="A413" t="str">
            <v>03</v>
          </cell>
        </row>
        <row r="414">
          <cell r="A414" t="str">
            <v>03</v>
          </cell>
        </row>
        <row r="415">
          <cell r="A415" t="str">
            <v>04</v>
          </cell>
        </row>
        <row r="416">
          <cell r="A416" t="str">
            <v>05</v>
          </cell>
        </row>
        <row r="417">
          <cell r="A417" t="str">
            <v>06</v>
          </cell>
        </row>
        <row r="418">
          <cell r="A418" t="str">
            <v>07</v>
          </cell>
        </row>
        <row r="419">
          <cell r="A419" t="str">
            <v>08</v>
          </cell>
        </row>
        <row r="420">
          <cell r="A420" t="str">
            <v>08</v>
          </cell>
        </row>
        <row r="421">
          <cell r="A421" t="str">
            <v>08</v>
          </cell>
        </row>
        <row r="422">
          <cell r="A422" t="str">
            <v>07</v>
          </cell>
        </row>
        <row r="423">
          <cell r="A423" t="str">
            <v>06</v>
          </cell>
        </row>
        <row r="424">
          <cell r="A424" t="str">
            <v>05</v>
          </cell>
        </row>
        <row r="425">
          <cell r="A425" t="str">
            <v>04</v>
          </cell>
        </row>
        <row r="426">
          <cell r="A426" t="str">
            <v>04</v>
          </cell>
        </row>
        <row r="427">
          <cell r="A427" t="str">
            <v>05</v>
          </cell>
        </row>
        <row r="428">
          <cell r="A428" t="str">
            <v>06</v>
          </cell>
        </row>
        <row r="429">
          <cell r="A429" t="str">
            <v>07</v>
          </cell>
        </row>
        <row r="430">
          <cell r="A430" t="str">
            <v>08</v>
          </cell>
        </row>
        <row r="431">
          <cell r="A431" t="str">
            <v>07</v>
          </cell>
        </row>
        <row r="432">
          <cell r="A432" t="str">
            <v>07</v>
          </cell>
        </row>
        <row r="433">
          <cell r="A433" t="str">
            <v>08</v>
          </cell>
        </row>
        <row r="434">
          <cell r="A434" t="str">
            <v>08</v>
          </cell>
        </row>
        <row r="435">
          <cell r="A435" t="str">
            <v>08</v>
          </cell>
        </row>
        <row r="436">
          <cell r="A436" t="str">
            <v>08</v>
          </cell>
        </row>
        <row r="437">
          <cell r="A437" t="str">
            <v>08</v>
          </cell>
        </row>
        <row r="438">
          <cell r="A438" t="str">
            <v>08</v>
          </cell>
        </row>
        <row r="439">
          <cell r="A439" t="str">
            <v>08</v>
          </cell>
        </row>
        <row r="440">
          <cell r="A440" t="str">
            <v>08</v>
          </cell>
        </row>
        <row r="441">
          <cell r="A441" t="str">
            <v>07</v>
          </cell>
        </row>
        <row r="442">
          <cell r="A442" t="str">
            <v>07</v>
          </cell>
        </row>
        <row r="443">
          <cell r="A443" t="str">
            <v>08</v>
          </cell>
        </row>
        <row r="444">
          <cell r="A444" t="str">
            <v>07</v>
          </cell>
        </row>
        <row r="445">
          <cell r="A445" t="str">
            <v>06</v>
          </cell>
        </row>
        <row r="446">
          <cell r="A446" t="str">
            <v>05</v>
          </cell>
        </row>
        <row r="447">
          <cell r="A447" t="str">
            <v>04</v>
          </cell>
        </row>
        <row r="448">
          <cell r="A448" t="str">
            <v>03</v>
          </cell>
        </row>
        <row r="449">
          <cell r="A449" t="str">
            <v>03</v>
          </cell>
        </row>
        <row r="450">
          <cell r="A450" t="str">
            <v>03</v>
          </cell>
        </row>
        <row r="451">
          <cell r="A451" t="str">
            <v>03</v>
          </cell>
        </row>
        <row r="452">
          <cell r="A452" t="str">
            <v>04</v>
          </cell>
        </row>
        <row r="453">
          <cell r="A453" t="str">
            <v>05</v>
          </cell>
        </row>
        <row r="454">
          <cell r="A454" t="str">
            <v>06</v>
          </cell>
        </row>
        <row r="455">
          <cell r="A455" t="str">
            <v>07</v>
          </cell>
        </row>
        <row r="456">
          <cell r="A456" t="str">
            <v>08</v>
          </cell>
        </row>
        <row r="457">
          <cell r="A457" t="str">
            <v>08</v>
          </cell>
        </row>
        <row r="458">
          <cell r="A458" t="str">
            <v>08</v>
          </cell>
        </row>
        <row r="459">
          <cell r="A459" t="str">
            <v>08</v>
          </cell>
        </row>
        <row r="460">
          <cell r="A460" t="str">
            <v>08</v>
          </cell>
        </row>
        <row r="461">
          <cell r="A461" t="str">
            <v>08</v>
          </cell>
        </row>
        <row r="462">
          <cell r="A462" t="str">
            <v>07</v>
          </cell>
        </row>
        <row r="463">
          <cell r="A463" t="str">
            <v>07</v>
          </cell>
        </row>
        <row r="464">
          <cell r="A464" t="str">
            <v>08</v>
          </cell>
        </row>
        <row r="465">
          <cell r="A465" t="str">
            <v>08</v>
          </cell>
        </row>
        <row r="466">
          <cell r="A466" t="str">
            <v>08</v>
          </cell>
        </row>
        <row r="467">
          <cell r="A467" t="str">
            <v>08</v>
          </cell>
        </row>
        <row r="468">
          <cell r="A468" t="str">
            <v>08</v>
          </cell>
        </row>
        <row r="469">
          <cell r="A469" t="str">
            <v>08</v>
          </cell>
        </row>
        <row r="470">
          <cell r="A470" t="str">
            <v>08</v>
          </cell>
        </row>
        <row r="471">
          <cell r="A471" t="str">
            <v>08</v>
          </cell>
        </row>
        <row r="472">
          <cell r="A472" t="str">
            <v>08</v>
          </cell>
        </row>
        <row r="473">
          <cell r="A473" t="str">
            <v>08</v>
          </cell>
        </row>
        <row r="474">
          <cell r="A474" t="str">
            <v>08</v>
          </cell>
        </row>
        <row r="475">
          <cell r="A475" t="str">
            <v>08</v>
          </cell>
        </row>
        <row r="476">
          <cell r="A476" t="str">
            <v>08</v>
          </cell>
        </row>
        <row r="477">
          <cell r="A477" t="str">
            <v>08</v>
          </cell>
        </row>
        <row r="478">
          <cell r="A478" t="str">
            <v>08</v>
          </cell>
        </row>
        <row r="479">
          <cell r="A479" t="str">
            <v>08</v>
          </cell>
        </row>
        <row r="480">
          <cell r="A480" t="str">
            <v>08</v>
          </cell>
        </row>
        <row r="481">
          <cell r="A481" t="str">
            <v>08</v>
          </cell>
        </row>
        <row r="482">
          <cell r="A482" t="str">
            <v>08</v>
          </cell>
        </row>
        <row r="483">
          <cell r="A483" t="str">
            <v>08</v>
          </cell>
        </row>
        <row r="484">
          <cell r="A484" t="str">
            <v>08</v>
          </cell>
        </row>
        <row r="485">
          <cell r="A485" t="str">
            <v>08</v>
          </cell>
        </row>
        <row r="486">
          <cell r="A486" t="str">
            <v>08</v>
          </cell>
        </row>
        <row r="487">
          <cell r="A487" t="str">
            <v>08</v>
          </cell>
        </row>
        <row r="488">
          <cell r="A488" t="str">
            <v>08</v>
          </cell>
        </row>
        <row r="489">
          <cell r="A489" t="str">
            <v>08</v>
          </cell>
        </row>
        <row r="490">
          <cell r="A490" t="str">
            <v>08</v>
          </cell>
        </row>
        <row r="491">
          <cell r="A491" t="str">
            <v>08</v>
          </cell>
        </row>
        <row r="492">
          <cell r="A492" t="str">
            <v>08</v>
          </cell>
        </row>
        <row r="493">
          <cell r="A493" t="str">
            <v>08</v>
          </cell>
        </row>
        <row r="494">
          <cell r="A494" t="str">
            <v>08</v>
          </cell>
        </row>
        <row r="495">
          <cell r="A495" t="str">
            <v>08</v>
          </cell>
        </row>
        <row r="496">
          <cell r="A496" t="str">
            <v>08</v>
          </cell>
        </row>
        <row r="497">
          <cell r="A497" t="str">
            <v>08</v>
          </cell>
        </row>
        <row r="498">
          <cell r="A498" t="str">
            <v>08</v>
          </cell>
        </row>
        <row r="499">
          <cell r="A499" t="str">
            <v>07</v>
          </cell>
        </row>
        <row r="500">
          <cell r="A500" t="str">
            <v>07</v>
          </cell>
        </row>
        <row r="501">
          <cell r="A501" t="str">
            <v>08</v>
          </cell>
        </row>
        <row r="502">
          <cell r="A502" t="str">
            <v>08</v>
          </cell>
        </row>
        <row r="503">
          <cell r="A503" t="str">
            <v>08</v>
          </cell>
        </row>
        <row r="504">
          <cell r="A504" t="str">
            <v>07</v>
          </cell>
        </row>
        <row r="505">
          <cell r="A505" t="str">
            <v>07</v>
          </cell>
        </row>
        <row r="506">
          <cell r="A506" t="str">
            <v>08</v>
          </cell>
        </row>
        <row r="507">
          <cell r="A507" t="str">
            <v>07</v>
          </cell>
        </row>
        <row r="508">
          <cell r="A508" t="str">
            <v>07</v>
          </cell>
        </row>
        <row r="509">
          <cell r="A509" t="str">
            <v>08</v>
          </cell>
        </row>
        <row r="510">
          <cell r="A510" t="str">
            <v>07</v>
          </cell>
        </row>
        <row r="511">
          <cell r="A511" t="str">
            <v>07</v>
          </cell>
        </row>
        <row r="512">
          <cell r="A512" t="str">
            <v>08</v>
          </cell>
        </row>
        <row r="513">
          <cell r="A513" t="str">
            <v>07</v>
          </cell>
        </row>
        <row r="514">
          <cell r="A514" t="str">
            <v>07</v>
          </cell>
        </row>
        <row r="515">
          <cell r="A515" t="str">
            <v>08</v>
          </cell>
        </row>
        <row r="516">
          <cell r="A516" t="str">
            <v>08</v>
          </cell>
        </row>
        <row r="517">
          <cell r="A517" t="str">
            <v>08</v>
          </cell>
        </row>
        <row r="518">
          <cell r="A518" t="str">
            <v>08</v>
          </cell>
        </row>
        <row r="519">
          <cell r="A519" t="str">
            <v>08</v>
          </cell>
        </row>
        <row r="520">
          <cell r="A520" t="str">
            <v>08</v>
          </cell>
        </row>
        <row r="521">
          <cell r="A521" t="str">
            <v>08</v>
          </cell>
        </row>
        <row r="522">
          <cell r="A522" t="str">
            <v>08</v>
          </cell>
        </row>
        <row r="523">
          <cell r="A523" t="str">
            <v>08</v>
          </cell>
        </row>
        <row r="524">
          <cell r="A524" t="str">
            <v>08</v>
          </cell>
        </row>
        <row r="525">
          <cell r="A525" t="str">
            <v>08</v>
          </cell>
        </row>
        <row r="526">
          <cell r="A526" t="str">
            <v>08</v>
          </cell>
        </row>
        <row r="527">
          <cell r="A527" t="str">
            <v>08</v>
          </cell>
        </row>
        <row r="528">
          <cell r="A528" t="str">
            <v>07</v>
          </cell>
        </row>
        <row r="529">
          <cell r="A529" t="str">
            <v>07</v>
          </cell>
        </row>
        <row r="530">
          <cell r="A530" t="str">
            <v>08</v>
          </cell>
        </row>
        <row r="531">
          <cell r="A531" t="str">
            <v>07</v>
          </cell>
        </row>
        <row r="532">
          <cell r="A532" t="str">
            <v>07</v>
          </cell>
        </row>
        <row r="533">
          <cell r="A533" t="str">
            <v>08</v>
          </cell>
        </row>
        <row r="534">
          <cell r="A534" t="str">
            <v>08</v>
          </cell>
        </row>
        <row r="535">
          <cell r="A535" t="str">
            <v>08</v>
          </cell>
        </row>
        <row r="536">
          <cell r="A536" t="str">
            <v>07</v>
          </cell>
        </row>
        <row r="537">
          <cell r="A537" t="str">
            <v>07</v>
          </cell>
        </row>
        <row r="538">
          <cell r="A538" t="str">
            <v>08</v>
          </cell>
        </row>
        <row r="539">
          <cell r="A539" t="str">
            <v>07</v>
          </cell>
        </row>
        <row r="540">
          <cell r="A540" t="str">
            <v>06</v>
          </cell>
        </row>
        <row r="541">
          <cell r="A541" t="str">
            <v>05</v>
          </cell>
        </row>
        <row r="542">
          <cell r="A542" t="str">
            <v>04</v>
          </cell>
        </row>
        <row r="543">
          <cell r="A543" t="str">
            <v>04</v>
          </cell>
        </row>
        <row r="544">
          <cell r="A544" t="str">
            <v>05</v>
          </cell>
        </row>
        <row r="545">
          <cell r="A545" t="str">
            <v>06</v>
          </cell>
        </row>
        <row r="546">
          <cell r="A546" t="str">
            <v>07</v>
          </cell>
        </row>
        <row r="547">
          <cell r="A547" t="str">
            <v>08</v>
          </cell>
        </row>
        <row r="548">
          <cell r="A548" t="str">
            <v>08</v>
          </cell>
        </row>
        <row r="549">
          <cell r="A549" t="str">
            <v>08</v>
          </cell>
        </row>
        <row r="550">
          <cell r="A550" t="str">
            <v>08</v>
          </cell>
        </row>
        <row r="551">
          <cell r="A551" t="str">
            <v>08</v>
          </cell>
        </row>
        <row r="552">
          <cell r="A552" t="str">
            <v>08</v>
          </cell>
        </row>
        <row r="553">
          <cell r="A553" t="str">
            <v>08</v>
          </cell>
        </row>
        <row r="554">
          <cell r="A554" t="str">
            <v>08</v>
          </cell>
        </row>
        <row r="555">
          <cell r="A555" t="str">
            <v>08</v>
          </cell>
        </row>
        <row r="556">
          <cell r="A556" t="str">
            <v>08</v>
          </cell>
        </row>
        <row r="557">
          <cell r="A557" t="str">
            <v>07</v>
          </cell>
        </row>
        <row r="558">
          <cell r="A558" t="str">
            <v>07</v>
          </cell>
        </row>
        <row r="559">
          <cell r="A559" t="str">
            <v>08</v>
          </cell>
        </row>
        <row r="560">
          <cell r="A560" t="str">
            <v>08</v>
          </cell>
        </row>
        <row r="561">
          <cell r="A561" t="str">
            <v>08</v>
          </cell>
        </row>
        <row r="562">
          <cell r="A562" t="str">
            <v>08</v>
          </cell>
        </row>
        <row r="563">
          <cell r="A563" t="str">
            <v>08</v>
          </cell>
        </row>
        <row r="564">
          <cell r="A564" t="str">
            <v>08</v>
          </cell>
        </row>
        <row r="565">
          <cell r="A565" t="str">
            <v>08</v>
          </cell>
        </row>
        <row r="566">
          <cell r="A566" t="str">
            <v>08</v>
          </cell>
        </row>
        <row r="567">
          <cell r="A567" t="str">
            <v>08</v>
          </cell>
        </row>
        <row r="568">
          <cell r="A568" t="str">
            <v>08</v>
          </cell>
        </row>
        <row r="569">
          <cell r="A569" t="str">
            <v>08</v>
          </cell>
        </row>
        <row r="570">
          <cell r="A570" t="str">
            <v>08</v>
          </cell>
        </row>
        <row r="571">
          <cell r="A571" t="str">
            <v>08</v>
          </cell>
        </row>
        <row r="572">
          <cell r="A572" t="str">
            <v>08</v>
          </cell>
        </row>
        <row r="573">
          <cell r="A573" t="str">
            <v>08</v>
          </cell>
        </row>
        <row r="574">
          <cell r="A574" t="str">
            <v>08</v>
          </cell>
        </row>
        <row r="575">
          <cell r="A575" t="str">
            <v>08</v>
          </cell>
        </row>
        <row r="576">
          <cell r="A576" t="str">
            <v>08</v>
          </cell>
        </row>
        <row r="577">
          <cell r="A577" t="str">
            <v>08</v>
          </cell>
        </row>
        <row r="578">
          <cell r="A578" t="str">
            <v>08</v>
          </cell>
        </row>
        <row r="579">
          <cell r="A579" t="str">
            <v>08</v>
          </cell>
        </row>
        <row r="580">
          <cell r="A580" t="str">
            <v>08</v>
          </cell>
        </row>
        <row r="581">
          <cell r="A581" t="str">
            <v>08</v>
          </cell>
        </row>
        <row r="582">
          <cell r="A582" t="str">
            <v>08</v>
          </cell>
        </row>
        <row r="583">
          <cell r="A583" t="str">
            <v>08</v>
          </cell>
        </row>
        <row r="584">
          <cell r="A584" t="str">
            <v>08</v>
          </cell>
        </row>
        <row r="585">
          <cell r="A585" t="str">
            <v>08</v>
          </cell>
        </row>
        <row r="586">
          <cell r="A586" t="str">
            <v>08</v>
          </cell>
        </row>
        <row r="587">
          <cell r="A587" t="str">
            <v>08</v>
          </cell>
        </row>
        <row r="588">
          <cell r="A588" t="str">
            <v>08</v>
          </cell>
        </row>
        <row r="589">
          <cell r="A589" t="str">
            <v>08</v>
          </cell>
        </row>
        <row r="590">
          <cell r="A590" t="str">
            <v>08</v>
          </cell>
        </row>
        <row r="591">
          <cell r="A591" t="str">
            <v>08</v>
          </cell>
        </row>
        <row r="592">
          <cell r="A592" t="str">
            <v>08</v>
          </cell>
        </row>
        <row r="593">
          <cell r="A593" t="str">
            <v>08</v>
          </cell>
        </row>
        <row r="594">
          <cell r="A594" t="str">
            <v>07</v>
          </cell>
        </row>
        <row r="595">
          <cell r="A595" t="str">
            <v>07</v>
          </cell>
        </row>
        <row r="596">
          <cell r="A596" t="str">
            <v>08</v>
          </cell>
        </row>
        <row r="597">
          <cell r="A597" t="str">
            <v>07</v>
          </cell>
        </row>
        <row r="598">
          <cell r="A598" t="str">
            <v>07</v>
          </cell>
        </row>
        <row r="599">
          <cell r="A599" t="str">
            <v>08</v>
          </cell>
        </row>
        <row r="600">
          <cell r="A600" t="str">
            <v>08</v>
          </cell>
        </row>
        <row r="601">
          <cell r="A601" t="str">
            <v>07</v>
          </cell>
        </row>
        <row r="602">
          <cell r="A602" t="str">
            <v>07</v>
          </cell>
        </row>
        <row r="603">
          <cell r="A603" t="str">
            <v>08</v>
          </cell>
        </row>
        <row r="604">
          <cell r="A604" t="str">
            <v>08</v>
          </cell>
        </row>
        <row r="605">
          <cell r="A605" t="str">
            <v>08</v>
          </cell>
        </row>
        <row r="606">
          <cell r="A606" t="str">
            <v>07</v>
          </cell>
        </row>
        <row r="607">
          <cell r="A607" t="str">
            <v>07</v>
          </cell>
        </row>
        <row r="608">
          <cell r="A608" t="str">
            <v>08</v>
          </cell>
        </row>
        <row r="609">
          <cell r="A609" t="str">
            <v>07</v>
          </cell>
        </row>
        <row r="610">
          <cell r="A610" t="str">
            <v>07</v>
          </cell>
        </row>
        <row r="611">
          <cell r="A611" t="str">
            <v>08</v>
          </cell>
        </row>
        <row r="612">
          <cell r="A612" t="str">
            <v>08</v>
          </cell>
        </row>
        <row r="613">
          <cell r="A613" t="str">
            <v>07</v>
          </cell>
        </row>
        <row r="614">
          <cell r="A614" t="str">
            <v>07</v>
          </cell>
        </row>
        <row r="615">
          <cell r="A615" t="str">
            <v>08</v>
          </cell>
        </row>
        <row r="616">
          <cell r="A616" t="str">
            <v>08</v>
          </cell>
        </row>
        <row r="617">
          <cell r="A617" t="str">
            <v>08</v>
          </cell>
        </row>
        <row r="618">
          <cell r="A618" t="str">
            <v>08</v>
          </cell>
        </row>
        <row r="619">
          <cell r="A619" t="str">
            <v>08</v>
          </cell>
        </row>
        <row r="620">
          <cell r="A620" t="str">
            <v>08</v>
          </cell>
        </row>
        <row r="621">
          <cell r="A621" t="str">
            <v>08</v>
          </cell>
        </row>
        <row r="622">
          <cell r="A622" t="str">
            <v>08</v>
          </cell>
        </row>
        <row r="623">
          <cell r="A623" t="str">
            <v>08</v>
          </cell>
        </row>
        <row r="624">
          <cell r="A624" t="str">
            <v>08</v>
          </cell>
        </row>
        <row r="625">
          <cell r="A625" t="str">
            <v>08</v>
          </cell>
        </row>
        <row r="626">
          <cell r="A626" t="str">
            <v>08</v>
          </cell>
        </row>
        <row r="627">
          <cell r="A627" t="str">
            <v>07</v>
          </cell>
        </row>
        <row r="628">
          <cell r="A628" t="str">
            <v>07</v>
          </cell>
        </row>
        <row r="629">
          <cell r="A629" t="str">
            <v>08</v>
          </cell>
        </row>
        <row r="630">
          <cell r="A630" t="str">
            <v>07</v>
          </cell>
        </row>
        <row r="631">
          <cell r="A631" t="str">
            <v>07</v>
          </cell>
        </row>
        <row r="632">
          <cell r="A632" t="str">
            <v>08</v>
          </cell>
        </row>
        <row r="633">
          <cell r="A633" t="str">
            <v>08</v>
          </cell>
        </row>
        <row r="634">
          <cell r="A634" t="str">
            <v>08</v>
          </cell>
        </row>
        <row r="635">
          <cell r="A635" t="str">
            <v>08</v>
          </cell>
        </row>
        <row r="636">
          <cell r="A636" t="str">
            <v>08</v>
          </cell>
        </row>
        <row r="637">
          <cell r="A637" t="str">
            <v>07</v>
          </cell>
        </row>
        <row r="638">
          <cell r="A638" t="str">
            <v>07</v>
          </cell>
        </row>
        <row r="639">
          <cell r="A639" t="str">
            <v>08</v>
          </cell>
        </row>
        <row r="640">
          <cell r="A640" t="str">
            <v>07</v>
          </cell>
        </row>
        <row r="641">
          <cell r="A641" t="str">
            <v>07</v>
          </cell>
        </row>
        <row r="642">
          <cell r="A642" t="str">
            <v>08</v>
          </cell>
        </row>
        <row r="643">
          <cell r="A643" t="str">
            <v>07</v>
          </cell>
        </row>
        <row r="644">
          <cell r="A644" t="str">
            <v>07</v>
          </cell>
        </row>
        <row r="645">
          <cell r="A645" t="str">
            <v>08</v>
          </cell>
        </row>
        <row r="646">
          <cell r="A646" t="str">
            <v>07</v>
          </cell>
        </row>
        <row r="647">
          <cell r="A647" t="str">
            <v>08</v>
          </cell>
        </row>
        <row r="648">
          <cell r="A648" t="str">
            <v>07</v>
          </cell>
        </row>
        <row r="649">
          <cell r="A649" t="str">
            <v>06</v>
          </cell>
        </row>
        <row r="650">
          <cell r="A650" t="str">
            <v>05</v>
          </cell>
        </row>
        <row r="651">
          <cell r="A651" t="str">
            <v>04</v>
          </cell>
        </row>
        <row r="652">
          <cell r="A652" t="str">
            <v>04</v>
          </cell>
        </row>
        <row r="653">
          <cell r="A653" t="str">
            <v>05</v>
          </cell>
        </row>
        <row r="654">
          <cell r="A654" t="str">
            <v>06</v>
          </cell>
        </row>
        <row r="655">
          <cell r="A655" t="str">
            <v>07</v>
          </cell>
        </row>
        <row r="656">
          <cell r="A656" t="str">
            <v>08</v>
          </cell>
        </row>
        <row r="657">
          <cell r="A657" t="str">
            <v>07</v>
          </cell>
        </row>
        <row r="658">
          <cell r="A658" t="str">
            <v>07</v>
          </cell>
        </row>
        <row r="659">
          <cell r="A659" t="str">
            <v>08</v>
          </cell>
        </row>
        <row r="660">
          <cell r="A660" t="str">
            <v>07</v>
          </cell>
        </row>
        <row r="661">
          <cell r="A661" t="str">
            <v>07</v>
          </cell>
        </row>
        <row r="662">
          <cell r="A662" t="str">
            <v>08</v>
          </cell>
        </row>
        <row r="663">
          <cell r="A663" t="str">
            <v>08</v>
          </cell>
        </row>
        <row r="664">
          <cell r="A664" t="str">
            <v>08</v>
          </cell>
        </row>
        <row r="665">
          <cell r="A665" t="str">
            <v>08</v>
          </cell>
        </row>
        <row r="666">
          <cell r="A666" t="str">
            <v>08</v>
          </cell>
        </row>
        <row r="667">
          <cell r="A667" t="str">
            <v>07</v>
          </cell>
        </row>
        <row r="668">
          <cell r="A668" t="str">
            <v>07</v>
          </cell>
        </row>
        <row r="669">
          <cell r="A669" t="str">
            <v>08</v>
          </cell>
        </row>
        <row r="670">
          <cell r="A670" t="str">
            <v>07</v>
          </cell>
        </row>
        <row r="671">
          <cell r="A671" t="str">
            <v>06</v>
          </cell>
        </row>
        <row r="672">
          <cell r="A672" t="str">
            <v>06</v>
          </cell>
        </row>
        <row r="673">
          <cell r="A673" t="str">
            <v>07</v>
          </cell>
        </row>
        <row r="674">
          <cell r="A674" t="str">
            <v>08</v>
          </cell>
        </row>
        <row r="675">
          <cell r="A675" t="str">
            <v>08</v>
          </cell>
        </row>
        <row r="676">
          <cell r="A676" t="str">
            <v>08</v>
          </cell>
        </row>
        <row r="677">
          <cell r="A677" t="str">
            <v>07</v>
          </cell>
        </row>
        <row r="678">
          <cell r="A678" t="str">
            <v>06</v>
          </cell>
        </row>
        <row r="679">
          <cell r="A679" t="str">
            <v>06</v>
          </cell>
        </row>
        <row r="680">
          <cell r="A680" t="str">
            <v>07</v>
          </cell>
        </row>
        <row r="681">
          <cell r="A681" t="str">
            <v>08</v>
          </cell>
        </row>
        <row r="682">
          <cell r="A682" t="str">
            <v>07</v>
          </cell>
        </row>
        <row r="683">
          <cell r="A683" t="str">
            <v>06</v>
          </cell>
        </row>
        <row r="684">
          <cell r="A684" t="str">
            <v>06</v>
          </cell>
        </row>
        <row r="685">
          <cell r="A685" t="str">
            <v>07</v>
          </cell>
        </row>
        <row r="686">
          <cell r="A686" t="str">
            <v>08</v>
          </cell>
        </row>
        <row r="687">
          <cell r="A687" t="str">
            <v>08</v>
          </cell>
        </row>
        <row r="688">
          <cell r="A688" t="str">
            <v>07</v>
          </cell>
        </row>
        <row r="689">
          <cell r="A689" t="str">
            <v>06</v>
          </cell>
        </row>
        <row r="690">
          <cell r="A690" t="str">
            <v>07</v>
          </cell>
        </row>
        <row r="691">
          <cell r="A691" t="str">
            <v>07</v>
          </cell>
        </row>
        <row r="692">
          <cell r="A692" t="str">
            <v>06</v>
          </cell>
        </row>
        <row r="693">
          <cell r="A693" t="str">
            <v>05</v>
          </cell>
        </row>
        <row r="694">
          <cell r="A694" t="str">
            <v>04</v>
          </cell>
        </row>
        <row r="695">
          <cell r="A695" t="str">
            <v>03</v>
          </cell>
        </row>
        <row r="696">
          <cell r="A696" t="str">
            <v>03</v>
          </cell>
        </row>
        <row r="697">
          <cell r="A697" t="str">
            <v>02</v>
          </cell>
        </row>
        <row r="698">
          <cell r="A698" t="str">
            <v>02</v>
          </cell>
        </row>
        <row r="699">
          <cell r="A699" t="str">
            <v>02</v>
          </cell>
        </row>
        <row r="700">
          <cell r="A700" t="str">
            <v>02</v>
          </cell>
        </row>
        <row r="701">
          <cell r="A701" t="str">
            <v>03</v>
          </cell>
        </row>
        <row r="702">
          <cell r="A702" t="str">
            <v>03</v>
          </cell>
        </row>
        <row r="703">
          <cell r="A703" t="str">
            <v>04</v>
          </cell>
        </row>
        <row r="704">
          <cell r="A704" t="str">
            <v>03</v>
          </cell>
        </row>
        <row r="705">
          <cell r="A705" t="str">
            <v>02</v>
          </cell>
        </row>
        <row r="706">
          <cell r="A706" t="str">
            <v>02</v>
          </cell>
        </row>
        <row r="707">
          <cell r="A707" t="str">
            <v>02</v>
          </cell>
        </row>
        <row r="708">
          <cell r="A708" t="str">
            <v>02</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al"/>
      <sheetName val="indicadores2007"/>
      <sheetName val="Mapa2007"/>
      <sheetName val="Coeficiente Produtividade"/>
      <sheetName val="HHT"/>
      <sheetName val="UPS"/>
      <sheetName val="Ganho Econômico WM"/>
      <sheetName val="Dados Work"/>
      <sheetName val="Dados Work 2"/>
      <sheetName val="Coeficiente_Produtividade2"/>
      <sheetName val="Ganho_Econômico_WM2"/>
      <sheetName val="Dados_Work2"/>
      <sheetName val="Dados_Work_22"/>
      <sheetName val="Coeficiente_Produtividade"/>
      <sheetName val="Ganho_Econômico_WM"/>
      <sheetName val="Dados_Work"/>
      <sheetName val="Dados_Work_2"/>
      <sheetName val="Coeficiente_Produtividade1"/>
      <sheetName val="Ganho_Econômico_WM1"/>
      <sheetName val="Dados_Work1"/>
      <sheetName val="Dados_Work_21"/>
      <sheetName val="Coeficiente_Produtividade3"/>
      <sheetName val="Ganho_Econômico_WM3"/>
      <sheetName val="Dados_Work3"/>
      <sheetName val="Dados_Work_23"/>
      <sheetName val="Coeficiente_Produtividade4"/>
      <sheetName val="Ganho_Econômico_WM4"/>
      <sheetName val="Dados_Work4"/>
      <sheetName val="Dados_Work_24"/>
      <sheetName val="Coeficiente_Produtividade5"/>
      <sheetName val="Ganho_Econômico_WM5"/>
      <sheetName val="Dados_Work5"/>
      <sheetName val="Dados_Work_25"/>
      <sheetName val="Coeficiente_Produtividade6"/>
      <sheetName val="Ganho_Econômico_WM6"/>
      <sheetName val="Dados_Work6"/>
      <sheetName val="Dados_Work_26"/>
      <sheetName val="Coeficiente_Produtividade7"/>
      <sheetName val="Ganho_Econômico_WM7"/>
      <sheetName val="Dados_Work7"/>
      <sheetName val="Dados_Work_27"/>
      <sheetName val="Coeficiente_Produtividade8"/>
      <sheetName val="Ganho_Econômico_WM8"/>
      <sheetName val="Dados_Work8"/>
      <sheetName val="Dados_Work_28"/>
      <sheetName val="Report"/>
      <sheetName val="9.costoactivos OK"/>
      <sheetName val="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refreshError="1"/>
      <sheetData sheetId="47"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
      <sheetName val="LM"/>
      <sheetName val="Indice "/>
      <sheetName val="Esc.Macro"/>
      <sheetName val="INPUTS =&gt;"/>
      <sheetName val="Año 2009 (INP)"/>
      <sheetName val="ER092"/>
      <sheetName val="Año 2010 (INP)"/>
      <sheetName val="BG10"/>
      <sheetName val="ER10"/>
      <sheetName val="FC10"/>
      <sheetName val="Año 2011 (INP)"/>
      <sheetName val="BG11"/>
      <sheetName val="ER11"/>
      <sheetName val="FC11"/>
      <sheetName val="FC11_R7020"/>
      <sheetName val="Año 2012 (INP)"/>
      <sheetName val="BG12"/>
      <sheetName val="ER12"/>
      <sheetName val="FC12"/>
      <sheetName val="FC12_R7020"/>
      <sheetName val="Año 2013 (INP)"/>
      <sheetName val="BG13"/>
      <sheetName val="ER13"/>
      <sheetName val="FC13"/>
      <sheetName val="FC13_R7020"/>
      <sheetName val="BG14"/>
      <sheetName val="ER14"/>
      <sheetName val="BGyER_REAL"/>
      <sheetName val="BGyER_14"/>
      <sheetName val="FC14"/>
      <sheetName val="FC14_R7020"/>
      <sheetName val="Año 2015 (INP)"/>
      <sheetName val="BG15"/>
      <sheetName val="ER15"/>
      <sheetName val="Año 2016 (INP)"/>
      <sheetName val="BG16"/>
      <sheetName val="ER16"/>
      <sheetName val="FC16_R7020"/>
      <sheetName val="BGyER_15"/>
      <sheetName val="FC15"/>
      <sheetName val="FC17"/>
      <sheetName val="BGyER_16"/>
      <sheetName val="FC16"/>
      <sheetName val="EE.FF. =&gt;"/>
      <sheetName val="Balance"/>
      <sheetName val="PyG"/>
      <sheetName val="caja"/>
      <sheetName val="Bases_Generales"/>
      <sheetName val="CONSOLID =&gt;"/>
      <sheetName val="Activos_REP_2010"/>
      <sheetName val="Dep_Amortz"/>
      <sheetName val="Dep_Amortz_REP"/>
      <sheetName val="Impuestos"/>
      <sheetName val="Imptos_REP"/>
      <sheetName val="prest.Hipotecarios"/>
      <sheetName val="NIC_17"/>
      <sheetName val="NIC 23"/>
      <sheetName val="NIC37"/>
      <sheetName val="NIC 39"/>
      <sheetName val="NIC_39_(orig)"/>
      <sheetName val="PFC"/>
      <sheetName val="INDICA_CGI 2011 =&gt;"/>
      <sheetName val="CGI11"/>
      <sheetName val="IMN11"/>
      <sheetName val="CeCo52_ClasCost6302_11"/>
      <sheetName val="CGI12"/>
      <sheetName val="IMN12"/>
      <sheetName val="CeCo52_ClasCost6302_12"/>
      <sheetName val="INDICA_CGI 2013 =&gt;"/>
      <sheetName val="CGI13"/>
      <sheetName val="IMN13"/>
      <sheetName val="CeCo52_ClasCost6302_13"/>
      <sheetName val="INDICA_CGI 2014 =&gt;"/>
      <sheetName val="IMN14"/>
      <sheetName val="INDICA_CGI 2012 =&gt;"/>
      <sheetName val="CeCo52_ClasCost6302_14"/>
      <sheetName val="INDICA_CGI 2015 =&gt;"/>
      <sheetName val="IMN15"/>
      <sheetName val="CeCo52_ClasCost6302_15"/>
      <sheetName val="INDICA_CGI 2016 =&gt;"/>
      <sheetName val="IMN16"/>
      <sheetName val="CeCo52_ClasCost6302_16"/>
      <sheetName val="DEUDA =&gt;"/>
      <sheetName val="Generales"/>
      <sheetName val="prest.Otorga"/>
      <sheetName val="Opt_Deuda"/>
      <sheetName val="Dat_Portf"/>
      <sheetName val="Esc_Portf"/>
      <sheetName val="Debt_Maestro"/>
      <sheetName val="C.USD"/>
      <sheetName val="C.O.M."/>
      <sheetName val="Indicadores"/>
      <sheetName val="Costo de la Deuda"/>
      <sheetName val="Costo de la Deuda (TIR)"/>
      <sheetName val="Vida Media"/>
      <sheetName val="Duración"/>
      <sheetName val="INDICAD =&gt;"/>
      <sheetName val="WACC"/>
      <sheetName val="Valoración"/>
      <sheetName val="Valoración_NewMethod"/>
      <sheetName val="MVA"/>
      <sheetName val="FC18"/>
      <sheetName val="FCL"/>
      <sheetName val="Inversión Neta"/>
      <sheetName val="RT"/>
      <sheetName val="RT_2014"/>
      <sheetName val="RT_2015"/>
      <sheetName val="TIR"/>
      <sheetName val="OTROS =&gt;"/>
      <sheetName val="Activos_REP_2009"/>
      <sheetName val="Anexos 01 - Ingresos =&gt;"/>
      <sheetName val="Año 2010 (I)"/>
      <sheetName val="Est. Liq. 2009 -2010"/>
      <sheetName val="Est. RA1_10"/>
      <sheetName val="Recalculo RA 08-09"/>
      <sheetName val="Ingresos_PEN10"/>
      <sheetName val="Ingresos_USD10"/>
      <sheetName val="RAA10"/>
      <sheetName val="(1ro) Ordenes10"/>
      <sheetName val="ITF10"/>
      <sheetName val="DEVORD10"/>
      <sheetName val="Año 2011 (I)"/>
      <sheetName val="Est. Liq. 2010 -2011"/>
      <sheetName val="Est. RA1_11"/>
      <sheetName val="Recalculo RA 08-09 (2)"/>
      <sheetName val="Ingresos_PEN11"/>
      <sheetName val="Ingresos_USD11"/>
      <sheetName val="RAA11"/>
      <sheetName val="ITF11"/>
      <sheetName val="(1ro) Ordenes11"/>
      <sheetName val="DEVORD11"/>
      <sheetName val="Año 2012 (I)"/>
      <sheetName val="Est. Liq. 2011-2012"/>
      <sheetName val="Est. RA1_12"/>
      <sheetName val="RAA12"/>
      <sheetName val="ITF12"/>
      <sheetName val="Ingresos_PEN12"/>
      <sheetName val="Ingresos_USD12"/>
      <sheetName val="(1ro) Ordenes12"/>
      <sheetName val="DEVORD12"/>
      <sheetName val="Año 2013 (I)"/>
      <sheetName val="Est. Liq. 2012-2013"/>
      <sheetName val="RAA13"/>
      <sheetName val="ITF13"/>
      <sheetName val="Est. RA1_13"/>
      <sheetName val="Ingresos_PEN13"/>
      <sheetName val="Ingresos_USD13"/>
      <sheetName val="(1ro) Ordenes13"/>
      <sheetName val="DEVORD13"/>
      <sheetName val="Año 2014 (I)"/>
      <sheetName val="Est. Liq. 2013-2014"/>
      <sheetName val="RAA14"/>
      <sheetName val="ITF14"/>
      <sheetName val="Est. RA1_14"/>
      <sheetName val="Ingresos_PEN14"/>
      <sheetName val="Ingresos_USD14"/>
      <sheetName val="(1ro) Ordenes14"/>
      <sheetName val="DEVORD14"/>
      <sheetName val="Ingresos"/>
      <sheetName val="Año 2015 (I)"/>
      <sheetName val="Est. Liq. 2014-2015"/>
      <sheetName val="RAA15"/>
      <sheetName val="ITF15"/>
      <sheetName val="Est. RA1_15"/>
      <sheetName val="Ingresos_PEN15"/>
      <sheetName val="Ingresos_USD15"/>
      <sheetName val="(1ro) Ordenes15"/>
      <sheetName val="DEVORD15"/>
      <sheetName val="Año 2016 (I)"/>
      <sheetName val="Est. Liq. 2015-2016"/>
      <sheetName val="RAA16"/>
      <sheetName val="ITF16"/>
      <sheetName val="Est. RA1_16"/>
      <sheetName val="Ingresos_PEN16"/>
      <sheetName val="Ingresos_USD16"/>
      <sheetName val="(1ro) Ordenes16"/>
      <sheetName val="DEVORD16"/>
      <sheetName val="Año 2017 (I)"/>
      <sheetName val="DEVORD_ZFMP"/>
      <sheetName val="(1ro) Ordenes"/>
      <sheetName val="DEVORD"/>
      <sheetName val="Anexos 02 - Egresos =&gt;"/>
      <sheetName val="Egresos"/>
      <sheetName val="Egresos_PEN"/>
      <sheetName val="Egresos_USD"/>
      <sheetName val="Año 2010 (E)"/>
      <sheetName val="Mcr_vs_Real10"/>
      <sheetName val="DEVGTOS_PEN10"/>
      <sheetName val="DEVGTOS_USD10"/>
      <sheetName val="Año 2011 (E)"/>
      <sheetName val="DEVGTOS_PEN11"/>
      <sheetName val="DEVGTOS_USD11"/>
      <sheetName val="Año 2012 (E)"/>
      <sheetName val="DEVGTOS_PEN12"/>
      <sheetName val="DEVGTOS_USD12"/>
      <sheetName val="Año 2013 (E)"/>
      <sheetName val="DEVGTOS_PEN13"/>
      <sheetName val="DEVGTOS_USD13"/>
      <sheetName val="Año 2014 (E)"/>
      <sheetName val="DEVGTOS_PEN14"/>
      <sheetName val="DEVGTOS_USD14"/>
      <sheetName val="Año 2015 (E)"/>
      <sheetName val="DEVGTOS_PEN15"/>
      <sheetName val="DEVGTOS_USD15"/>
      <sheetName val="Año 2016 (E)"/>
      <sheetName val="DEVGTOS_PEN16"/>
      <sheetName val="DEVGTOS_USD16"/>
      <sheetName val="Año 2017=&gt;"/>
      <sheetName val="DEVGTOS_PEN_ZFMP"/>
      <sheetName val="DEVGTOS_USD_ZFMP"/>
      <sheetName val="DEVGTOS_PEN"/>
      <sheetName val="DEVGTOS_USD"/>
      <sheetName val="Anexos 03 - PptoVo =&gt;"/>
      <sheetName val="Año 2010 (PptoVo)"/>
      <sheetName val="SAP_94010R"/>
      <sheetName val="SAP_94010PVo"/>
      <sheetName val="Año 2011 (PptoVo)"/>
      <sheetName val="Mcr_vs_Real11"/>
      <sheetName val="SAP_94011R"/>
      <sheetName val="SAP_94011PVo"/>
      <sheetName val="Año 2012 (PptoVo)"/>
      <sheetName val="Mcr_vs_Real12"/>
      <sheetName val="SAP_94012R"/>
      <sheetName val="SAP_94012PVo"/>
      <sheetName val="Año 2013 (PptoVo)"/>
      <sheetName val="Mcr_vs_Real13"/>
      <sheetName val="SAP_94013R"/>
      <sheetName val="SAP_94013PVo"/>
      <sheetName val="Año 2014 (PptoVo)"/>
      <sheetName val="Mcr_vs_Real14"/>
      <sheetName val="SAP_94014R"/>
      <sheetName val="SAP_94014PVo"/>
      <sheetName val="Año 2015 (PptoVo)"/>
      <sheetName val="Mcr_vs_Real15"/>
      <sheetName val="SAP_94015R"/>
      <sheetName val="SAP_94015PVo"/>
      <sheetName val="Año 2016 (PptoVo)"/>
      <sheetName val="Mcr_vs_Real16"/>
      <sheetName val="SAP_94016R"/>
      <sheetName val="SAP_94016PVo"/>
      <sheetName val="Anexos 04 =&gt;"/>
      <sheetName val="Año 2010 (Caja)"/>
      <sheetName val="ResCajaReal10"/>
      <sheetName val="F3_GK10"/>
      <sheetName val="Rep_F3GK10"/>
      <sheetName val="Año 2011 (Caja)"/>
      <sheetName val="ResCajaReal11"/>
      <sheetName val="F3_GK11"/>
      <sheetName val="Rep_F3GK11"/>
      <sheetName val="Año 2012 (Caja)"/>
      <sheetName val="ResCajaReal12"/>
      <sheetName val="F3_GK12"/>
      <sheetName val="Rep_F3GK12"/>
      <sheetName val="Año 2013 (Caja)"/>
      <sheetName val="ResCajaReal13"/>
      <sheetName val="F3_GK13"/>
      <sheetName val="Rep_F3GK13"/>
      <sheetName val="Año 2014 (Caja)"/>
      <sheetName val="ResCajaReal14"/>
      <sheetName val="F3_GK14"/>
      <sheetName val="Rep_F3GK14"/>
      <sheetName val="Año 2015 (Caja)"/>
      <sheetName val="ResCajaReal15"/>
      <sheetName val="F3_GK15"/>
      <sheetName val="Rep_F3GK15"/>
      <sheetName val="Año 2016 (Caja)"/>
      <sheetName val="ResCajaReal16"/>
      <sheetName val="F3_GK16"/>
      <sheetName val="Rep_F3GK16"/>
      <sheetName val="REP_CajaGK16_GP"/>
      <sheetName val="Año 2017 =&gt;"/>
      <sheetName val="Rep_F3GK_PF"/>
      <sheetName val="Anexos 05 =&gt;"/>
      <sheetName val="ev_HiddenInfo"/>
      <sheetName val="_PalUtilTempWorksheet"/>
      <sheetName val="Clave"/>
      <sheetName val="bob"/>
      <sheetName val="Supues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ow r="1">
          <cell r="C1">
            <v>-0.24051171541213989</v>
          </cell>
        </row>
      </sheetData>
      <sheetData sheetId="46">
        <row r="39">
          <cell r="CF39">
            <v>2060650.0125861571</v>
          </cell>
        </row>
      </sheetData>
      <sheetData sheetId="47">
        <row r="54">
          <cell r="CF54">
            <v>21024485.965561245</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ow r="2">
          <cell r="C2">
            <v>11</v>
          </cell>
        </row>
      </sheetData>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row r="2">
          <cell r="C2">
            <v>12</v>
          </cell>
        </row>
      </sheetData>
      <sheetData sheetId="219"/>
      <sheetData sheetId="220"/>
      <sheetData sheetId="221"/>
      <sheetData sheetId="222">
        <row r="2">
          <cell r="C2">
            <v>12</v>
          </cell>
        </row>
      </sheetData>
      <sheetData sheetId="223"/>
      <sheetData sheetId="224"/>
      <sheetData sheetId="225"/>
      <sheetData sheetId="226">
        <row r="2">
          <cell r="C2">
            <v>12</v>
          </cell>
        </row>
      </sheetData>
      <sheetData sheetId="227"/>
      <sheetData sheetId="228"/>
      <sheetData sheetId="229"/>
      <sheetData sheetId="230">
        <row r="2">
          <cell r="C2">
            <v>12</v>
          </cell>
        </row>
      </sheetData>
      <sheetData sheetId="231"/>
      <sheetData sheetId="232"/>
      <sheetData sheetId="233"/>
      <sheetData sheetId="234">
        <row r="2">
          <cell r="C2">
            <v>12</v>
          </cell>
        </row>
      </sheetData>
      <sheetData sheetId="235"/>
      <sheetData sheetId="236"/>
      <sheetData sheetId="237"/>
      <sheetData sheetId="238">
        <row r="2">
          <cell r="C2">
            <v>5</v>
          </cell>
        </row>
      </sheetData>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refreshError="1"/>
      <sheetData sheetId="278"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LM"/>
      <sheetName val="Indice "/>
      <sheetName val="Esc.Macro"/>
      <sheetName val="INPUTS =&gt;"/>
      <sheetName val="Año 2009 (INP)"/>
      <sheetName val="ER092"/>
      <sheetName val="Año 2010 (INP)"/>
      <sheetName val="BG10"/>
      <sheetName val="ER10"/>
      <sheetName val="FC10"/>
      <sheetName val="Año 2011 (INP)"/>
      <sheetName val="BG11"/>
      <sheetName val="ER11"/>
      <sheetName val="FC11"/>
      <sheetName val="FC11_R7020"/>
      <sheetName val="Año 2012 (INP)"/>
      <sheetName val="BG12"/>
      <sheetName val="ER12"/>
      <sheetName val="FC12"/>
      <sheetName val="FC12_R7020"/>
      <sheetName val="Año 2013 (INP)"/>
      <sheetName val="BG13"/>
      <sheetName val="ER13"/>
      <sheetName val="FC13"/>
      <sheetName val="FC13_R7020"/>
      <sheetName val="BG14"/>
      <sheetName val="ER14"/>
      <sheetName val="BGyER_REAL"/>
      <sheetName val="BGyER_14"/>
      <sheetName val="FC14"/>
      <sheetName val="FC14_R7020"/>
      <sheetName val="Año 2015 (INP)"/>
      <sheetName val="BG15"/>
      <sheetName val="ER15"/>
      <sheetName val="Año 2016 (INP)"/>
      <sheetName val="BG16"/>
      <sheetName val="ER16"/>
      <sheetName val="FC16_R7020"/>
      <sheetName val="BGyER_15"/>
      <sheetName val="FC15"/>
      <sheetName val="FC17"/>
      <sheetName val="BGyER_16"/>
      <sheetName val="FC16"/>
      <sheetName val="EE.FF. =&gt;"/>
      <sheetName val="Balance"/>
      <sheetName val="PyG"/>
      <sheetName val="caja"/>
      <sheetName val="Bases_Generales"/>
      <sheetName val="CONSOLID =&gt;"/>
      <sheetName val="Activos_REP_2010"/>
      <sheetName val="Dep_Amortz"/>
      <sheetName val="Dep_Amortz_REP"/>
      <sheetName val="Impuestos"/>
      <sheetName val="Imptos_REP"/>
      <sheetName val="prest.Hipotecarios"/>
      <sheetName val="NIC_17"/>
      <sheetName val="NIC 23"/>
      <sheetName val="NIC37"/>
      <sheetName val="NIC 39"/>
      <sheetName val="NIC_39_(orig)"/>
      <sheetName val="PFC"/>
      <sheetName val="INDICA_CGI 2011 =&gt;"/>
      <sheetName val="CGI11"/>
      <sheetName val="IMN11"/>
      <sheetName val="CeCo52_ClasCost6302_11"/>
      <sheetName val="CGI12"/>
      <sheetName val="IMN12"/>
      <sheetName val="CeCo52_ClasCost6302_12"/>
      <sheetName val="INDICA_CGI 2013 =&gt;"/>
      <sheetName val="CGI13"/>
      <sheetName val="IMN13"/>
      <sheetName val="CeCo52_ClasCost6302_13"/>
      <sheetName val="INDICA_CGI 2014 =&gt;"/>
      <sheetName val="IMN14"/>
      <sheetName val="INDICA_CGI 2012 =&gt;"/>
      <sheetName val="CeCo52_ClasCost6302_14"/>
      <sheetName val="INDICA_CGI 2015 =&gt;"/>
      <sheetName val="IMN15"/>
      <sheetName val="CeCo52_ClasCost6302_15"/>
      <sheetName val="INDICA_CGI 2016 =&gt;"/>
      <sheetName val="IMN16"/>
      <sheetName val="CeCo52_ClasCost6302_16"/>
      <sheetName val="DEUDA =&gt;"/>
      <sheetName val="Generales"/>
      <sheetName val="prest.Otorga"/>
      <sheetName val="Opt_Deuda"/>
      <sheetName val="Dat_Portf"/>
      <sheetName val="Esc_Portf"/>
      <sheetName val="Debt_Maestro"/>
      <sheetName val="C.USD"/>
      <sheetName val="C.O.M."/>
      <sheetName val="Indicadores"/>
      <sheetName val="Costo de la Deuda"/>
      <sheetName val="Costo de la Deuda (TIR)"/>
      <sheetName val="Vida Media"/>
      <sheetName val="Duración"/>
      <sheetName val="INDICAD =&gt;"/>
      <sheetName val="WACC"/>
      <sheetName val="Valoración"/>
      <sheetName val="Valoración_NewMethod"/>
      <sheetName val="MVA"/>
      <sheetName val="FC18"/>
      <sheetName val="FCL"/>
      <sheetName val="Inversión Neta"/>
      <sheetName val="RT"/>
      <sheetName val="RT_2014"/>
      <sheetName val="RT_2015"/>
      <sheetName val="TIR"/>
      <sheetName val="OTROS =&gt;"/>
      <sheetName val="Activos_REP_2009"/>
      <sheetName val="Anexos 01 - Ingresos =&gt;"/>
      <sheetName val="Año 2010 (I)"/>
      <sheetName val="Est. Liq. 2009 -2010"/>
      <sheetName val="Est. RA1_10"/>
      <sheetName val="Recalculo RA 08-09"/>
      <sheetName val="Ingresos_PEN10"/>
      <sheetName val="Ingresos_USD10"/>
      <sheetName val="RAA10"/>
      <sheetName val="(1ro) Ordenes10"/>
      <sheetName val="ITF10"/>
      <sheetName val="DEVORD10"/>
      <sheetName val="Año 2011 (I)"/>
      <sheetName val="Est. Liq. 2010 -2011"/>
      <sheetName val="Est. RA1_11"/>
      <sheetName val="Recalculo RA 08-09 (2)"/>
      <sheetName val="Ingresos_PEN11"/>
      <sheetName val="Ingresos_USD11"/>
      <sheetName val="RAA11"/>
      <sheetName val="ITF11"/>
      <sheetName val="(1ro) Ordenes11"/>
      <sheetName val="DEVORD11"/>
      <sheetName val="Año 2012 (I)"/>
      <sheetName val="Est. Liq. 2011-2012"/>
      <sheetName val="Est. RA1_12"/>
      <sheetName val="RAA12"/>
      <sheetName val="ITF12"/>
      <sheetName val="Ingresos_PEN12"/>
      <sheetName val="Ingresos_USD12"/>
      <sheetName val="(1ro) Ordenes12"/>
      <sheetName val="DEVORD12"/>
      <sheetName val="Año 2013 (I)"/>
      <sheetName val="Est. Liq. 2012-2013"/>
      <sheetName val="RAA13"/>
      <sheetName val="ITF13"/>
      <sheetName val="Est. RA1_13"/>
      <sheetName val="Ingresos_PEN13"/>
      <sheetName val="Ingresos_USD13"/>
      <sheetName val="(1ro) Ordenes13"/>
      <sheetName val="DEVORD13"/>
      <sheetName val="Año 2014 (I)"/>
      <sheetName val="Est. Liq. 2013-2014"/>
      <sheetName val="RAA14"/>
      <sheetName val="ITF14"/>
      <sheetName val="Est. RA1_14"/>
      <sheetName val="Ingresos_PEN14"/>
      <sheetName val="Ingresos_USD14"/>
      <sheetName val="(1ro) Ordenes14"/>
      <sheetName val="DEVORD14"/>
      <sheetName val="Ingresos"/>
      <sheetName val="Año 2015 (I)"/>
      <sheetName val="Est. Liq. 2014-2015"/>
      <sheetName val="RAA15"/>
      <sheetName val="ITF15"/>
      <sheetName val="Est. RA1_15"/>
      <sheetName val="Ingresos_PEN15"/>
      <sheetName val="Ingresos_USD15"/>
      <sheetName val="(1ro) Ordenes15"/>
      <sheetName val="DEVORD15"/>
      <sheetName val="Año 2016 (I)"/>
      <sheetName val="Est. Liq. 2015-2016"/>
      <sheetName val="RAA16"/>
      <sheetName val="ITF16"/>
      <sheetName val="Est. RA1_16"/>
      <sheetName val="Ingresos_PEN16"/>
      <sheetName val="Ingresos_USD16"/>
      <sheetName val="(1ro) Ordenes16"/>
      <sheetName val="DEVORD16"/>
      <sheetName val="Año 2017 (I)"/>
      <sheetName val="DEVORD_ZFMP"/>
      <sheetName val="(1ro) Ordenes"/>
      <sheetName val="DEVORD"/>
      <sheetName val="Anexos 02 - Egresos =&gt;"/>
      <sheetName val="Egresos"/>
      <sheetName val="Egresos_PEN"/>
      <sheetName val="Egresos_USD"/>
      <sheetName val="Año 2010 (E)"/>
      <sheetName val="Mcr_vs_Real10"/>
      <sheetName val="DEVGTOS_PEN10"/>
      <sheetName val="DEVGTOS_USD10"/>
      <sheetName val="Año 2011 (E)"/>
      <sheetName val="DEVGTOS_PEN11"/>
      <sheetName val="DEVGTOS_USD11"/>
      <sheetName val="Año 2012 (E)"/>
      <sheetName val="DEVGTOS_PEN12"/>
      <sheetName val="DEVGTOS_USD12"/>
      <sheetName val="Año 2013 (E)"/>
      <sheetName val="DEVGTOS_PEN13"/>
      <sheetName val="DEVGTOS_USD13"/>
      <sheetName val="Año 2014 (E)"/>
      <sheetName val="DEVGTOS_PEN14"/>
      <sheetName val="DEVGTOS_USD14"/>
      <sheetName val="Año 2015 (E)"/>
      <sheetName val="DEVGTOS_PEN15"/>
      <sheetName val="DEVGTOS_USD15"/>
      <sheetName val="Año 2016 (E)"/>
      <sheetName val="DEVGTOS_PEN16"/>
      <sheetName val="DEVGTOS_USD16"/>
      <sheetName val="Año 2017=&gt;"/>
      <sheetName val="DEVGTOS_PEN_ZFMP"/>
      <sheetName val="DEVGTOS_USD_ZFMP"/>
      <sheetName val="DEVGTOS_PEN"/>
      <sheetName val="DEVGTOS_USD"/>
      <sheetName val="Anexos 03 - PptoVo =&gt;"/>
      <sheetName val="Año 2010 (PptoVo)"/>
      <sheetName val="SAP_94010R"/>
      <sheetName val="SAP_94010PVo"/>
      <sheetName val="Año 2011 (PptoVo)"/>
      <sheetName val="Mcr_vs_Real11"/>
      <sheetName val="SAP_94011R"/>
      <sheetName val="SAP_94011PVo"/>
      <sheetName val="Año 2012 (PptoVo)"/>
      <sheetName val="Mcr_vs_Real12"/>
      <sheetName val="SAP_94012R"/>
      <sheetName val="SAP_94012PVo"/>
      <sheetName val="Año 2013 (PptoVo)"/>
      <sheetName val="Mcr_vs_Real13"/>
      <sheetName val="SAP_94013R"/>
      <sheetName val="SAP_94013PVo"/>
      <sheetName val="Año 2014 (PptoVo)"/>
      <sheetName val="Mcr_vs_Real14"/>
      <sheetName val="SAP_94014R"/>
      <sheetName val="SAP_94014PVo"/>
      <sheetName val="Año 2015 (PptoVo)"/>
      <sheetName val="Mcr_vs_Real15"/>
      <sheetName val="SAP_94015R"/>
      <sheetName val="SAP_94015PVo"/>
      <sheetName val="Año 2016 (PptoVo)"/>
      <sheetName val="Mcr_vs_Real16"/>
      <sheetName val="SAP_94016R"/>
      <sheetName val="SAP_94016PVo"/>
      <sheetName val="Anexos 04 =&gt;"/>
      <sheetName val="Año 2010 (Caja)"/>
      <sheetName val="ResCajaReal10"/>
      <sheetName val="F3_GK10"/>
      <sheetName val="Rep_F3GK10"/>
      <sheetName val="Año 2011 (Caja)"/>
      <sheetName val="ResCajaReal11"/>
      <sheetName val="F3_GK11"/>
      <sheetName val="Rep_F3GK11"/>
      <sheetName val="Año 2012 (Caja)"/>
      <sheetName val="ResCajaReal12"/>
      <sheetName val="F3_GK12"/>
      <sheetName val="Rep_F3GK12"/>
      <sheetName val="Año 2013 (Caja)"/>
      <sheetName val="ResCajaReal13"/>
      <sheetName val="F3_GK13"/>
      <sheetName val="Rep_F3GK13"/>
      <sheetName val="Año 2014 (Caja)"/>
      <sheetName val="ResCajaReal14"/>
      <sheetName val="F3_GK14"/>
      <sheetName val="Rep_F3GK14"/>
      <sheetName val="Año 2015 (Caja)"/>
      <sheetName val="ResCajaReal15"/>
      <sheetName val="F3_GK15"/>
      <sheetName val="Rep_F3GK15"/>
      <sheetName val="Año 2016 (Caja)"/>
      <sheetName val="ResCajaReal16"/>
      <sheetName val="F3_GK16"/>
      <sheetName val="Rep_F3GK16"/>
      <sheetName val="REP_CajaGK16_GP"/>
      <sheetName val="Año 2017 =&gt;"/>
      <sheetName val="Rep_F3GK_PF"/>
      <sheetName val="Anexos 05 =&gt;"/>
      <sheetName val="ev_HiddenInfo"/>
      <sheetName val="_PalUtilTempWorksheet"/>
      <sheetName val="Clave"/>
      <sheetName val="analitico"/>
      <sheetName val="TD-MP-CON"/>
      <sheetName val="Tabela"/>
      <sheetName val="Postes"/>
      <sheetName val="Cadastro Traf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refreshError="1"/>
      <sheetData sheetId="278" refreshError="1"/>
      <sheetData sheetId="279" refreshError="1"/>
      <sheetData sheetId="280" refreshError="1"/>
      <sheetData sheetId="28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nual para actualizar Modelo"/>
      <sheetName val="INPUTS =&gt;"/>
      <sheetName val="Esc.Macro"/>
      <sheetName val="Variables"/>
      <sheetName val="BG Real"/>
      <sheetName val="FC Real"/>
      <sheetName val="EE.FF. =&gt;"/>
      <sheetName val="BG"/>
      <sheetName val="GyP"/>
      <sheetName val="FC"/>
      <sheetName val="CONSOLID =&gt;"/>
      <sheetName val="BasesGenerales"/>
      <sheetName val="Impuestos"/>
      <sheetName val="Depre Trib"/>
      <sheetName val="NIC 39"/>
      <sheetName val="DEUDA =&gt;"/>
      <sheetName val="Deuda"/>
      <sheetName val="Costo Deuda"/>
      <sheetName val="Costo de la Deuda"/>
      <sheetName val="Duración"/>
      <sheetName val="Vida Media"/>
      <sheetName val="INDICAD =&gt;"/>
      <sheetName val="indicadores"/>
      <sheetName val="DSCR"/>
      <sheetName val="WACC"/>
      <sheetName val="EVA"/>
      <sheetName val="RT"/>
      <sheetName val="RT (old)"/>
      <sheetName val="OTROS =&gt;"/>
      <sheetName val="Anexos 01 - Ingresos =&gt;"/>
      <sheetName val="Ingresos 2011-2033"/>
      <sheetName val="Liq RA 2011-2033"/>
      <sheetName val="Ingresos LinSec 2011-2033"/>
      <sheetName val="ANEXOS =&gt;"/>
      <sheetName val="LP Intangible y Amortizacion"/>
      <sheetName val="Tributos opex 2011-2013"/>
      <sheetName val="QuickScore"/>
      <sheetName val="depuración"/>
      <sheetName val="GK 2012-2032"/>
      <sheetName val="Ppto GK LP POA"/>
      <sheetName val="New Model ==&gt;"/>
      <sheetName val="Indice "/>
      <sheetName val="INPUTS =&gt; (2)"/>
      <sheetName val="Esc.Macro (2)"/>
      <sheetName val="BG_PyG_real"/>
      <sheetName val="FC_real"/>
      <sheetName val="Año 2014 (INP)"/>
      <sheetName val="BG14"/>
      <sheetName val="ER14"/>
      <sheetName val="FC14"/>
      <sheetName val="Año 2015 (INP)"/>
      <sheetName val="BG15"/>
      <sheetName val="ER15"/>
      <sheetName val="FC15"/>
      <sheetName val="EEFF =&gt;"/>
      <sheetName val="Balance"/>
      <sheetName val="PyG"/>
      <sheetName val="caja"/>
      <sheetName val="Bases_Generales"/>
      <sheetName val="CONSOLIDADO =&gt;"/>
      <sheetName val="Dep_Amortz"/>
      <sheetName val="Impuestos (2)"/>
      <sheetName val="NIC37"/>
      <sheetName val="DEUDA =&gt; (2)"/>
      <sheetName val="Generales"/>
      <sheetName val="C.USD"/>
      <sheetName val="C.O.M."/>
      <sheetName val="prest.Otorga"/>
      <sheetName val="Debt_Maestro"/>
      <sheetName val="INDICADORES =&gt;"/>
      <sheetName val="Indica_CGI 2014 =&gt;"/>
      <sheetName val="IMN14"/>
      <sheetName val="CeCo52_ClasCost6302_14"/>
      <sheetName val="Costo de la Deuda (2)"/>
      <sheetName val="Costo de la Deuda (TIR)"/>
      <sheetName val="Vida Media (2)"/>
      <sheetName val="Duración (2)"/>
      <sheetName val="WACC_JH"/>
      <sheetName val="TIR"/>
      <sheetName val="RT_2014"/>
      <sheetName val="RT_2015"/>
      <sheetName val="MVA"/>
      <sheetName val="FCL"/>
      <sheetName val="Inversión Neta"/>
      <sheetName val="Resumen"/>
      <sheetName val="Indicadores_JH"/>
      <sheetName val="Sensibilidad =&gt;"/>
      <sheetName val="Opt_Deuda"/>
      <sheetName val="Dat_Portf"/>
      <sheetName val="Esc_Portf"/>
      <sheetName val="Ingresos =&gt;"/>
      <sheetName val="Ingresos_PEN"/>
      <sheetName val="Ingresos_USD"/>
      <sheetName val="Año 2014 (I)"/>
      <sheetName val="Est. Liq. 2013-2014"/>
      <sheetName val="Ingresos_PEN14"/>
      <sheetName val="Ingresos_USD14"/>
      <sheetName val="Año 2015 (I)"/>
      <sheetName val="Est. Liq. 2014-2015"/>
      <sheetName val="Ingresos_PEN15"/>
      <sheetName val="Ingresos_USD15"/>
      <sheetName val="Egresos =&gt;"/>
      <sheetName val="Egresos"/>
      <sheetName val="Egresos_PEN"/>
      <sheetName val="Egresos_USD"/>
      <sheetName val="Año 2014 (E)"/>
      <sheetName val="DEVGTOS_PEN14"/>
      <sheetName val="DEVGTOS_USD14"/>
      <sheetName val="Año 2015 (E)"/>
      <sheetName val="DEVGTOS_PEN15"/>
      <sheetName val="DEVGTOS_USD15"/>
      <sheetName val="Año 2016=&gt;"/>
      <sheetName val="DEVGTOS_PEN_ZFMP"/>
      <sheetName val="DEVGTOS_USD_ZFMP"/>
      <sheetName val="DEVGTOS_PEN"/>
      <sheetName val="DEVGTOS_USD"/>
      <sheetName val="Anexos 01 - PptoVo =&gt;"/>
      <sheetName val="Año 2014 (PptoVo)"/>
      <sheetName val="Mcr_vs_Real14"/>
      <sheetName val="SAP_94014R"/>
      <sheetName val="SAP_94014PVo"/>
      <sheetName val="Año 2015 (PptoVo)"/>
      <sheetName val="Mcr_vs_Real15"/>
      <sheetName val="SAP_94015R"/>
      <sheetName val="SAP_94015PVo"/>
      <sheetName val="Año 2016 (INP)"/>
      <sheetName val="BG16"/>
      <sheetName val="ER16"/>
      <sheetName val="FC16"/>
      <sheetName val="Año 2014 (Caja)"/>
      <sheetName val="ResCajaReal14"/>
      <sheetName val="F3_GK14"/>
      <sheetName val="Rep_F3GK14"/>
      <sheetName val="Año 2015 (Caja)"/>
      <sheetName val="ResCajaReal15"/>
      <sheetName val="F3_GK15"/>
      <sheetName val="Rep_F3GK15"/>
      <sheetName val="Año 2016 =&gt;"/>
      <sheetName val="Rep_F3GK_PF"/>
      <sheetName val="RT_JH"/>
      <sheetName val="#¡REF"/>
      <sheetName val="dados work"/>
      <sheetName val="Supuestos"/>
    </sheetNames>
    <sheetDataSet>
      <sheetData sheetId="0"/>
      <sheetData sheetId="1"/>
      <sheetData sheetId="2"/>
      <sheetData sheetId="3">
        <row r="9">
          <cell r="B9">
            <v>11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ual para actualizar Modelo"/>
      <sheetName val="INPUTS =&gt;"/>
      <sheetName val="Esc.Macro"/>
      <sheetName val="Variables"/>
      <sheetName val="BG Real"/>
      <sheetName val="FC Real"/>
      <sheetName val="EE.FF. =&gt;"/>
      <sheetName val="BG"/>
      <sheetName val="GyP"/>
      <sheetName val="FC"/>
      <sheetName val="CONSOLID =&gt;"/>
      <sheetName val="BasesGenerales"/>
      <sheetName val="Impuestos"/>
      <sheetName val="Depre Trib"/>
      <sheetName val="NIC 39"/>
      <sheetName val="DEUDA =&gt;"/>
      <sheetName val="Deuda"/>
      <sheetName val="Costo Deuda"/>
      <sheetName val="Costo de la Deuda"/>
      <sheetName val="Duración"/>
      <sheetName val="Vida Media"/>
      <sheetName val="INDICAD =&gt;"/>
      <sheetName val="indicadores"/>
      <sheetName val="DSCR"/>
      <sheetName val="WACC"/>
      <sheetName val="EVA"/>
      <sheetName val="RT"/>
      <sheetName val="RT (old)"/>
      <sheetName val="OTROS =&gt;"/>
      <sheetName val="Anexos 01 - Ingresos =&gt;"/>
      <sheetName val="Ingresos 2011-2033"/>
      <sheetName val="Liq RA 2011-2033"/>
      <sheetName val="Ingresos LinSec 2011-2033"/>
      <sheetName val="ANEXOS =&gt;"/>
      <sheetName val="LP Intangible y Amortizacion"/>
      <sheetName val="Tributos opex 2011-2013"/>
      <sheetName val="QuickScore"/>
      <sheetName val="depuración"/>
      <sheetName val="GK 2012-2032"/>
      <sheetName val="Ppto GK LP POA"/>
      <sheetName val="New Model ==&gt;"/>
      <sheetName val="Indice "/>
      <sheetName val="INPUTS =&gt; (2)"/>
      <sheetName val="Esc.Macro (2)"/>
      <sheetName val="BG_PyG_real"/>
      <sheetName val="FC_real"/>
      <sheetName val="Año 2014 (INP)"/>
      <sheetName val="BG14"/>
      <sheetName val="ER14"/>
      <sheetName val="FC14"/>
      <sheetName val="Año 2015 (INP)"/>
      <sheetName val="BG15"/>
      <sheetName val="ER15"/>
      <sheetName val="FC15"/>
      <sheetName val="EEFF =&gt;"/>
      <sheetName val="Balance"/>
      <sheetName val="PyG"/>
      <sheetName val="caja"/>
      <sheetName val="Bases_Generales"/>
      <sheetName val="CONSOLIDADO =&gt;"/>
      <sheetName val="Dep_Amortz"/>
      <sheetName val="Impuestos (2)"/>
      <sheetName val="NIC37"/>
      <sheetName val="DEUDA =&gt; (2)"/>
      <sheetName val="Generales"/>
      <sheetName val="C.USD"/>
      <sheetName val="C.O.M."/>
      <sheetName val="prest.Otorga"/>
      <sheetName val="Debt_Maestro"/>
      <sheetName val="INDICADORES =&gt;"/>
      <sheetName val="Indica_CGI 2014 =&gt;"/>
      <sheetName val="IMN14"/>
      <sheetName val="CeCo52_ClasCost6302_14"/>
      <sheetName val="Costo de la Deuda (2)"/>
      <sheetName val="Costo de la Deuda (TIR)"/>
      <sheetName val="Vida Media (2)"/>
      <sheetName val="Duración (2)"/>
      <sheetName val="WACC_JH"/>
      <sheetName val="TIR"/>
      <sheetName val="RT_2014"/>
      <sheetName val="RT_2015"/>
      <sheetName val="MVA"/>
      <sheetName val="FCL"/>
      <sheetName val="Inversión Neta"/>
      <sheetName val="Resumen"/>
      <sheetName val="Indicadores_JH"/>
      <sheetName val="Sensibilidad =&gt;"/>
      <sheetName val="Opt_Deuda"/>
      <sheetName val="Dat_Portf"/>
      <sheetName val="Esc_Portf"/>
      <sheetName val="Ingresos =&gt;"/>
      <sheetName val="Ingresos_PEN"/>
      <sheetName val="Ingresos_USD"/>
      <sheetName val="Año 2014 (I)"/>
      <sheetName val="Est. Liq. 2013-2014"/>
      <sheetName val="Ingresos_PEN14"/>
      <sheetName val="Ingresos_USD14"/>
      <sheetName val="Año 2015 (I)"/>
      <sheetName val="Est. Liq. 2014-2015"/>
      <sheetName val="Ingresos_PEN15"/>
      <sheetName val="Ingresos_USD15"/>
      <sheetName val="Egresos =&gt;"/>
      <sheetName val="Egresos"/>
      <sheetName val="Egresos_PEN"/>
      <sheetName val="Egresos_USD"/>
      <sheetName val="Año 2014 (E)"/>
      <sheetName val="DEVGTOS_PEN14"/>
      <sheetName val="DEVGTOS_USD14"/>
      <sheetName val="Año 2015 (E)"/>
      <sheetName val="DEVGTOS_PEN15"/>
      <sheetName val="DEVGTOS_USD15"/>
      <sheetName val="Año 2016=&gt;"/>
      <sheetName val="DEVGTOS_PEN_ZFMP"/>
      <sheetName val="DEVGTOS_USD_ZFMP"/>
      <sheetName val="DEVGTOS_PEN"/>
      <sheetName val="DEVGTOS_USD"/>
      <sheetName val="Anexos 01 - PptoVo =&gt;"/>
      <sheetName val="Año 2014 (PptoVo)"/>
      <sheetName val="Mcr_vs_Real14"/>
      <sheetName val="SAP_94014R"/>
      <sheetName val="SAP_94014PVo"/>
      <sheetName val="Año 2015 (PptoVo)"/>
      <sheetName val="Mcr_vs_Real15"/>
      <sheetName val="SAP_94015R"/>
      <sheetName val="SAP_94015PVo"/>
      <sheetName val="Año 2016 (INP)"/>
      <sheetName val="BG16"/>
      <sheetName val="ER16"/>
      <sheetName val="FC16"/>
      <sheetName val="Año 2014 (Caja)"/>
      <sheetName val="ResCajaReal14"/>
      <sheetName val="F3_GK14"/>
      <sheetName val="Rep_F3GK14"/>
      <sheetName val="Año 2015 (Caja)"/>
      <sheetName val="ResCajaReal15"/>
      <sheetName val="F3_GK15"/>
      <sheetName val="Rep_F3GK15"/>
      <sheetName val="Año 2016 =&gt;"/>
      <sheetName val="Rep_F3GK_PF"/>
      <sheetName val="RT_JH"/>
      <sheetName val="#¡REF"/>
      <sheetName val="graf indi"/>
      <sheetName val="Hoja1"/>
      <sheetName val="Subordinadas"/>
      <sheetName val="TD-MP-CON"/>
      <sheetName val="ESRES"/>
      <sheetName val="HESREGR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itacora"/>
      <sheetName val="Control"/>
      <sheetName val="Indice "/>
      <sheetName val="INPUTS =&gt; (2)"/>
      <sheetName val="Esc.Macro_2"/>
      <sheetName val="Año 2014 (INP)"/>
      <sheetName val="BG_ER_12_CTM"/>
      <sheetName val="BG_ER_13_CTM"/>
      <sheetName val="BG_ER_14_CTM"/>
      <sheetName val="ER14"/>
      <sheetName val="FC14"/>
      <sheetName val="FC_real_CTM"/>
      <sheetName val="Año 2015 (INP)"/>
      <sheetName val="BG_ER_15_CTM"/>
      <sheetName val="ER15"/>
      <sheetName val="FC15_CTM"/>
      <sheetName val="Año 2016 (INP)"/>
      <sheetName val="BG_ER_16_CTM"/>
      <sheetName val="FC16_CTM"/>
      <sheetName val="BG_PyG_real_CTM"/>
      <sheetName val="EEFF =&gt;"/>
      <sheetName val="Balance"/>
      <sheetName val="PyG"/>
      <sheetName val="caja"/>
      <sheetName val="Bases_Generales"/>
      <sheetName val="Indicadores_CTM"/>
      <sheetName val="CONSOLIDADO =&gt;"/>
      <sheetName val="Dep_Amortz"/>
      <sheetName val="Imptos_CTM"/>
      <sheetName val="Dep_Amortz_CTM"/>
      <sheetName val="Recup_Anticip_IGV"/>
      <sheetName val="NIC_17_Ing"/>
      <sheetName val="NIC23_CTM"/>
      <sheetName val="NIC37_CTM"/>
      <sheetName val="NIC_39_CTM"/>
      <sheetName val="DEUDA =&gt;"/>
      <sheetName val="Generales_CTM"/>
      <sheetName val="C.USD_CTM"/>
      <sheetName val="C.O.M."/>
      <sheetName val="Opt_Deuda_CTM"/>
      <sheetName val="prest.Otorga"/>
      <sheetName val="Debt_Maestro"/>
      <sheetName val="INDICADORES =&gt;"/>
      <sheetName val="Indica_CGI 2014 =&gt;"/>
      <sheetName val="IMN14"/>
      <sheetName val="CeCo52_ClasCost6302_14"/>
      <sheetName val="IMN16"/>
      <sheetName val="CeCo52_ClasCost6302_16"/>
      <sheetName val="Costo de la Deuda_CTM"/>
      <sheetName val="Vida Media_CTM"/>
      <sheetName val="Costo de la Deuda (TIR)_CTM"/>
      <sheetName val="Duración_CTM"/>
      <sheetName val="WACC_CTM"/>
      <sheetName val="TIR_CTM"/>
      <sheetName val="RT_2015_CTM"/>
      <sheetName val="RT_2016_CTM"/>
      <sheetName val="MVA_CTM"/>
      <sheetName val="FCL_CTM"/>
      <sheetName val="Inversión Neta_CTM"/>
      <sheetName val="PFC"/>
      <sheetName val="Sensibilidad =&gt;"/>
      <sheetName val="Dat_Portf"/>
      <sheetName val="Esc_Portf"/>
      <sheetName val="Ingresos =&gt;"/>
      <sheetName val="Ingresos_CTM"/>
      <sheetName val="Ingresos_PEN_CTM"/>
      <sheetName val="Addendum_5_Prueba"/>
      <sheetName val="Ingresos_USD_CTM"/>
      <sheetName val="NIC_17 Prueba"/>
      <sheetName val="Addendums"/>
      <sheetName val="Año 2015 (I)"/>
      <sheetName val="(1ro) Ordenes15_CTM"/>
      <sheetName val="DEVORD15_CTM"/>
      <sheetName val="Año 2016 (I)"/>
      <sheetName val="(1ro) Ordenes16_CTM"/>
      <sheetName val="DEVORD16_CTM"/>
      <sheetName val="Egresos =&gt;"/>
      <sheetName val="Egresos_CTM"/>
      <sheetName val="Egresos_PEN_CTM"/>
      <sheetName val="Egresos_USD_CTM"/>
      <sheetName val="Año 2014 (E)"/>
      <sheetName val="DEVGTOS_PEN14"/>
      <sheetName val="DEVGTOS_USD14"/>
      <sheetName val="NIC_17_Costo"/>
      <sheetName val="Año 2015 (E)"/>
      <sheetName val="DEVGTOS_PEN15_CTM"/>
      <sheetName val="DEVGTOS_USD15_CTM"/>
      <sheetName val="Año 2016 (E)"/>
      <sheetName val="DEVGTOS_PEN16_CTM"/>
      <sheetName val="DEVGTOS_USD16_CTM"/>
      <sheetName val="Año 2017=&gt;"/>
      <sheetName val="DEVGTOS_PEN_ZFMP_CTM"/>
      <sheetName val="DEVGTOS_USD_ZFMP_CTM"/>
      <sheetName val="DEVGTOS_PEN_CTM"/>
      <sheetName val="DEVGTOS_USD_CTM"/>
      <sheetName val="Anexos 01 - PptoVo =&gt;"/>
      <sheetName val="Año 2014 (PptoVo)"/>
      <sheetName val="Mcr_vs_Real14"/>
      <sheetName val="SAP_94014R"/>
      <sheetName val="SAP_94014PVo"/>
      <sheetName val="Año 2015 (PptoVo)"/>
      <sheetName val="Mcr_vs_Real15"/>
      <sheetName val="SAP_94015R"/>
      <sheetName val="SAP_94015PVo"/>
      <sheetName val="Año 2016 (PptoVo)"/>
      <sheetName val="Mcr_vs_Real16"/>
      <sheetName val="SAP_94016R"/>
      <sheetName val="SAP_94016PVo"/>
      <sheetName val="Año 2017 (PptoVo)"/>
      <sheetName val="Mcr_vs_Real17"/>
      <sheetName val="SAP_94017R"/>
      <sheetName val="SAP_94017PVo"/>
      <sheetName val="Año 2018 (PptoVo)"/>
      <sheetName val="Mcr_vs_Real18"/>
      <sheetName val="SAP_94018R"/>
      <sheetName val="SAP_94018PVo"/>
      <sheetName val="Año 2014 (Caja)"/>
      <sheetName val="ResCajaReal14"/>
      <sheetName val="F3_GK14"/>
      <sheetName val="Rep_F3GK14"/>
      <sheetName val="Año 2015"/>
      <sheetName val="ResCajaReal15"/>
      <sheetName val="CTM_F3_GK15"/>
      <sheetName val="CTM_F3GK15"/>
      <sheetName val="Año 2016"/>
      <sheetName val="ResCajaReal16"/>
      <sheetName val="CTM_F3_GK16"/>
      <sheetName val="CTM_F3GK16"/>
      <sheetName val="CTM_CajaGK16_GP"/>
      <sheetName val="Año 2017"/>
      <sheetName val="ResCajaReal17"/>
      <sheetName val="CTM_F3_GK17"/>
      <sheetName val="CTM_F3GK17"/>
      <sheetName val="CTM_CajaGK17_GP"/>
      <sheetName val="Año 2018"/>
      <sheetName val="ResCajaReal18"/>
      <sheetName val="CTM_F3_GK18"/>
      <sheetName val="CTM_F3GK18"/>
      <sheetName val="CTM_CajaGK18_GP"/>
      <sheetName val="Año 2019 =&gt;"/>
      <sheetName val="CTM_F3_GK08"/>
      <sheetName val="CTM_F3_GK09"/>
      <sheetName val="CTM_F3_GK10"/>
      <sheetName val="CTM_F3_GK11"/>
      <sheetName val="CTM_F3_GK12"/>
      <sheetName val="CTM_F3_GK13"/>
      <sheetName val="CTM_F3_GK14"/>
      <sheetName val="CTM_F3GK"/>
      <sheetName val="Rep_F3GK_PF"/>
      <sheetName val="Mcr_vs_Real11"/>
      <sheetName val="Mcr_vs_Real12"/>
      <sheetName val="Mcr_vs_Real13"/>
      <sheetName val="Mcr_vs_Real10"/>
      <sheetName val="aom con faer 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16">
          <cell r="C16">
            <v>0.11649305577183844</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ow r="2">
          <cell r="C2">
            <v>12</v>
          </cell>
        </row>
      </sheetData>
      <sheetData sheetId="98"/>
      <sheetData sheetId="99"/>
      <sheetData sheetId="100"/>
      <sheetData sheetId="101">
        <row r="2">
          <cell r="C2">
            <v>12</v>
          </cell>
        </row>
      </sheetData>
      <sheetData sheetId="102"/>
      <sheetData sheetId="103"/>
      <sheetData sheetId="104"/>
      <sheetData sheetId="105">
        <row r="2">
          <cell r="C2">
            <v>3</v>
          </cell>
        </row>
      </sheetData>
      <sheetData sheetId="106"/>
      <sheetData sheetId="107"/>
      <sheetData sheetId="108"/>
      <sheetData sheetId="109">
        <row r="2">
          <cell r="C2">
            <v>0</v>
          </cell>
        </row>
      </sheetData>
      <sheetData sheetId="110"/>
      <sheetData sheetId="111"/>
      <sheetData sheetId="112"/>
      <sheetData sheetId="113">
        <row r="2">
          <cell r="C2">
            <v>0</v>
          </cell>
        </row>
      </sheetData>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refreshError="1"/>
      <sheetData sheetId="150" refreshError="1"/>
      <sheetData sheetId="151" refreshError="1"/>
      <sheetData sheetId="152" refreshError="1"/>
      <sheetData sheetId="15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tacora"/>
      <sheetName val="Control"/>
      <sheetName val="Indice "/>
      <sheetName val="INPUTS =&gt; (2)"/>
      <sheetName val="Esc.Macro_2"/>
      <sheetName val="Año 2014 (INP)"/>
      <sheetName val="BG_ER_12_CTM"/>
      <sheetName val="BG_ER_13_CTM"/>
      <sheetName val="BG_ER_14_CTM"/>
      <sheetName val="ER14"/>
      <sheetName val="FC14"/>
      <sheetName val="FC_real_CTM"/>
      <sheetName val="Año 2015 (INP)"/>
      <sheetName val="BG_ER_15_CTM"/>
      <sheetName val="ER15"/>
      <sheetName val="FC15_CTM"/>
      <sheetName val="Año 2016 (INP)"/>
      <sheetName val="BG_ER_16_CTM"/>
      <sheetName val="FC16_CTM"/>
      <sheetName val="BG_PyG_real_CTM"/>
      <sheetName val="EEFF =&gt;"/>
      <sheetName val="Balance"/>
      <sheetName val="PyG"/>
      <sheetName val="caja"/>
      <sheetName val="Bases_Generales"/>
      <sheetName val="Indicadores_CTM"/>
      <sheetName val="CONSOLIDADO =&gt;"/>
      <sheetName val="Dep_Amortz"/>
      <sheetName val="Imptos_CTM"/>
      <sheetName val="Dep_Amortz_CTM"/>
      <sheetName val="Recup_Anticip_IGV"/>
      <sheetName val="NIC_17_Ing"/>
      <sheetName val="NIC23_CTM"/>
      <sheetName val="NIC37_CTM"/>
      <sheetName val="NIC_39_CTM"/>
      <sheetName val="DEUDA =&gt;"/>
      <sheetName val="Generales_CTM"/>
      <sheetName val="C.USD_CTM"/>
      <sheetName val="C.O.M."/>
      <sheetName val="Opt_Deuda_CTM"/>
      <sheetName val="prest.Otorga"/>
      <sheetName val="Debt_Maestro"/>
      <sheetName val="INDICADORES =&gt;"/>
      <sheetName val="Indica_CGI 2014 =&gt;"/>
      <sheetName val="IMN14"/>
      <sheetName val="CeCo52_ClasCost6302_14"/>
      <sheetName val="IMN16"/>
      <sheetName val="CeCo52_ClasCost6302_16"/>
      <sheetName val="Costo de la Deuda_CTM"/>
      <sheetName val="Vida Media_CTM"/>
      <sheetName val="Costo de la Deuda (TIR)_CTM"/>
      <sheetName val="Duración_CTM"/>
      <sheetName val="WACC_CTM"/>
      <sheetName val="TIR_CTM"/>
      <sheetName val="RT_2015_CTM"/>
      <sheetName val="RT_2016_CTM"/>
      <sheetName val="MVA_CTM"/>
      <sheetName val="FCL_CTM"/>
      <sheetName val="Inversión Neta_CTM"/>
      <sheetName val="PFC"/>
      <sheetName val="Sensibilidad =&gt;"/>
      <sheetName val="Dat_Portf"/>
      <sheetName val="Esc_Portf"/>
      <sheetName val="Ingresos =&gt;"/>
      <sheetName val="Ingresos_CTM"/>
      <sheetName val="Ingresos_PEN_CTM"/>
      <sheetName val="Addendum_5_Prueba"/>
      <sheetName val="Ingresos_USD_CTM"/>
      <sheetName val="NIC_17 Prueba"/>
      <sheetName val="Addendums"/>
      <sheetName val="Año 2015 (I)"/>
      <sheetName val="(1ro) Ordenes15_CTM"/>
      <sheetName val="DEVORD15_CTM"/>
      <sheetName val="Año 2016 (I)"/>
      <sheetName val="(1ro) Ordenes16_CTM"/>
      <sheetName val="DEVORD16_CTM"/>
      <sheetName val="Egresos =&gt;"/>
      <sheetName val="Egresos_CTM"/>
      <sheetName val="Egresos_PEN_CTM"/>
      <sheetName val="Egresos_USD_CTM"/>
      <sheetName val="Año 2014 (E)"/>
      <sheetName val="DEVGTOS_PEN14"/>
      <sheetName val="DEVGTOS_USD14"/>
      <sheetName val="NIC_17_Costo"/>
      <sheetName val="Año 2015 (E)"/>
      <sheetName val="DEVGTOS_PEN15_CTM"/>
      <sheetName val="DEVGTOS_USD15_CTM"/>
      <sheetName val="Año 2016 (E)"/>
      <sheetName val="DEVGTOS_PEN16_CTM"/>
      <sheetName val="DEVGTOS_USD16_CTM"/>
      <sheetName val="Año 2017=&gt;"/>
      <sheetName val="DEVGTOS_PEN_ZFMP_CTM"/>
      <sheetName val="DEVGTOS_USD_ZFMP_CTM"/>
      <sheetName val="DEVGTOS_PEN_CTM"/>
      <sheetName val="DEVGTOS_USD_CTM"/>
      <sheetName val="Anexos 01 - PptoVo =&gt;"/>
      <sheetName val="Año 2014 (PptoVo)"/>
      <sheetName val="Mcr_vs_Real14"/>
      <sheetName val="SAP_94014R"/>
      <sheetName val="SAP_94014PVo"/>
      <sheetName val="Año 2015 (PptoVo)"/>
      <sheetName val="Mcr_vs_Real15"/>
      <sheetName val="SAP_94015R"/>
      <sheetName val="SAP_94015PVo"/>
      <sheetName val="Año 2016 (PptoVo)"/>
      <sheetName val="Mcr_vs_Real16"/>
      <sheetName val="SAP_94016R"/>
      <sheetName val="SAP_94016PVo"/>
      <sheetName val="Año 2017 (PptoVo)"/>
      <sheetName val="Mcr_vs_Real17"/>
      <sheetName val="SAP_94017R"/>
      <sheetName val="SAP_94017PVo"/>
      <sheetName val="Año 2018 (PptoVo)"/>
      <sheetName val="Mcr_vs_Real18"/>
      <sheetName val="SAP_94018R"/>
      <sheetName val="SAP_94018PVo"/>
      <sheetName val="Año 2014 (Caja)"/>
      <sheetName val="ResCajaReal14"/>
      <sheetName val="F3_GK14"/>
      <sheetName val="Rep_F3GK14"/>
      <sheetName val="Año 2015"/>
      <sheetName val="ResCajaReal15"/>
      <sheetName val="CTM_F3_GK15"/>
      <sheetName val="CTM_F3GK15"/>
      <sheetName val="Año 2016"/>
      <sheetName val="ResCajaReal16"/>
      <sheetName val="CTM_F3_GK16"/>
      <sheetName val="CTM_F3GK16"/>
      <sheetName val="CTM_CajaGK16_GP"/>
      <sheetName val="Año 2017"/>
      <sheetName val="ResCajaReal17"/>
      <sheetName val="CTM_F3_GK17"/>
      <sheetName val="CTM_F3GK17"/>
      <sheetName val="CTM_CajaGK17_GP"/>
      <sheetName val="Año 2018"/>
      <sheetName val="ResCajaReal18"/>
      <sheetName val="CTM_F3_GK18"/>
      <sheetName val="CTM_F3GK18"/>
      <sheetName val="CTM_CajaGK18_GP"/>
      <sheetName val="Año 2019 =&gt;"/>
      <sheetName val="CTM_F3_GK08"/>
      <sheetName val="CTM_F3_GK09"/>
      <sheetName val="CTM_F3_GK10"/>
      <sheetName val="CTM_F3_GK11"/>
      <sheetName val="CTM_F3_GK12"/>
      <sheetName val="CTM_F3_GK13"/>
      <sheetName val="CTM_F3_GK14"/>
      <sheetName val="CTM_F3GK"/>
      <sheetName val="Rep_F3GK_PF"/>
      <sheetName val="Controles"/>
      <sheetName val="Datos Generales"/>
      <sheetName val="BD_REFATURAMENTO_GRUPO-B"/>
      <sheetName val="REFAT_GRUPO-B_ELPA"/>
      <sheetName val="ESRES"/>
      <sheetName val="HESREGR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RHH"/>
      <sheetName val="IyE Pen"/>
      <sheetName val="IyE USD"/>
      <sheetName val="Datos"/>
      <sheetName val="DEUDA"/>
      <sheetName val="BG"/>
      <sheetName val="FLUJO"/>
      <sheetName val="Resúmen"/>
      <sheetName val="EGYP"/>
      <sheetName val="IF"/>
      <sheetName val="FINAN"/>
      <sheetName val="RENTA"/>
      <sheetName val="Mayor"/>
      <sheetName val="DEPREC.USD"/>
      <sheetName val="RENTA USD"/>
      <sheetName val="REI"/>
      <sheetName val="RESUMEN"/>
      <sheetName val="DEPREC.$"/>
      <sheetName val="DEPREC.NS."/>
      <sheetName val="DEPREC.RTA"/>
      <sheetName val="Ingresos-USD"/>
      <sheetName val="Ingresos-NS"/>
      <sheetName val="Inversiones"/>
      <sheetName val="GG"/>
      <sheetName val="C"/>
      <sheetName val="A"/>
      <sheetName val="F"/>
      <sheetName val="N"/>
      <sheetName val="O"/>
      <sheetName val="T"/>
      <sheetName val="Sensib"/>
      <sheetName val="Valoración"/>
      <sheetName val="Análisis"/>
      <sheetName val="Formato ISA "/>
      <sheetName val="P.N."/>
      <sheetName val="PLAN FINANCIERA  2005-2032 (11"/>
      <sheetName val="IyE"/>
      <sheetName val="Bases Grales."/>
      <sheetName val="Tablero_informacion"/>
      <sheetName val="Supuestos"/>
      <sheetName val="IyE_Pen2"/>
      <sheetName val="IyE_USD2"/>
      <sheetName val="DEPREC_USD2"/>
      <sheetName val="RENTA_USD2"/>
      <sheetName val="DEPREC_$2"/>
      <sheetName val="DEPREC_NS_2"/>
      <sheetName val="DEPREC_RTA2"/>
      <sheetName val="Formato_ISA_2"/>
      <sheetName val="P_N_2"/>
      <sheetName val="PLAN_FINANCIERA__2005-2032_(112"/>
      <sheetName val="Bases_Grales_2"/>
      <sheetName val="IyE_Pen"/>
      <sheetName val="IyE_USD"/>
      <sheetName val="DEPREC_USD"/>
      <sheetName val="RENTA_USD"/>
      <sheetName val="DEPREC_$"/>
      <sheetName val="DEPREC_NS_"/>
      <sheetName val="DEPREC_RTA"/>
      <sheetName val="Formato_ISA_"/>
      <sheetName val="P_N_"/>
      <sheetName val="PLAN_FINANCIERA__2005-2032_(11"/>
      <sheetName val="Bases_Grales_"/>
      <sheetName val="IyE_Pen1"/>
      <sheetName val="IyE_USD1"/>
      <sheetName val="DEPREC_USD1"/>
      <sheetName val="RENTA_USD1"/>
      <sheetName val="DEPREC_$1"/>
      <sheetName val="DEPREC_NS_1"/>
      <sheetName val="DEPREC_RTA1"/>
      <sheetName val="Formato_ISA_1"/>
      <sheetName val="P_N_1"/>
      <sheetName val="PLAN_FINANCIERA__2005-2032_(111"/>
      <sheetName val="Bases_Grales_1"/>
      <sheetName val="IyE_Pen3"/>
      <sheetName val="IyE_USD3"/>
      <sheetName val="DEPREC_USD3"/>
      <sheetName val="RENTA_USD3"/>
      <sheetName val="DEPREC_$3"/>
      <sheetName val="DEPREC_NS_3"/>
      <sheetName val="DEPREC_RTA3"/>
      <sheetName val="Formato_ISA_3"/>
      <sheetName val="P_N_3"/>
      <sheetName val="PLAN_FINANCIERA__2005-2032_(113"/>
      <sheetName val="Bases_Grales_3"/>
      <sheetName val="IyE_Pen4"/>
      <sheetName val="IyE_USD4"/>
      <sheetName val="DEPREC_USD4"/>
      <sheetName val="RENTA_USD4"/>
      <sheetName val="DEPREC_$4"/>
      <sheetName val="DEPREC_NS_4"/>
      <sheetName val="DEPREC_RTA4"/>
      <sheetName val="Formato_ISA_4"/>
      <sheetName val="P_N_4"/>
      <sheetName val="PLAN_FINANCIERA__2005-2032_(114"/>
      <sheetName val="Bases_Grales_4"/>
      <sheetName val="IyE_Pen5"/>
      <sheetName val="IyE_USD5"/>
      <sheetName val="DEPREC_USD5"/>
      <sheetName val="RENTA_USD5"/>
      <sheetName val="DEPREC_$5"/>
      <sheetName val="DEPREC_NS_5"/>
      <sheetName val="DEPREC_RTA5"/>
      <sheetName val="Formato_ISA_5"/>
      <sheetName val="P_N_5"/>
      <sheetName val="PLAN_FINANCIERA__2005-2032_(115"/>
      <sheetName val="Bases_Grales_5"/>
      <sheetName val="IyE_Pen6"/>
      <sheetName val="IyE_USD6"/>
      <sheetName val="DEPREC_USD6"/>
      <sheetName val="RENTA_USD6"/>
      <sheetName val="DEPREC_$6"/>
      <sheetName val="DEPREC_NS_6"/>
      <sheetName val="DEPREC_RTA6"/>
      <sheetName val="Formato_ISA_6"/>
      <sheetName val="P_N_6"/>
      <sheetName val="PLAN_FINANCIERA__2005-2032_(116"/>
      <sheetName val="Bases_Grales_6"/>
      <sheetName val="IyE_Pen7"/>
      <sheetName val="IyE_USD7"/>
      <sheetName val="DEPREC_USD7"/>
      <sheetName val="RENTA_USD7"/>
      <sheetName val="DEPREC_$7"/>
      <sheetName val="DEPREC_NS_7"/>
      <sheetName val="DEPREC_RTA7"/>
      <sheetName val="Formato_ISA_7"/>
      <sheetName val="P_N_7"/>
      <sheetName val="PLAN_FINANCIERA__2005-2032_(117"/>
      <sheetName val="Bases_Grales_7"/>
      <sheetName val="IyE_Pen8"/>
      <sheetName val="IyE_USD8"/>
      <sheetName val="DEPREC_USD8"/>
      <sheetName val="RENTA_USD8"/>
      <sheetName val="DEPREC_$8"/>
      <sheetName val="DEPREC_NS_8"/>
      <sheetName val="DEPREC_RTA8"/>
      <sheetName val="Formato_ISA_8"/>
      <sheetName val="P_N_8"/>
      <sheetName val="PLAN_FINANCIERA__2005-2032_(118"/>
      <sheetName val="Bases_Grales_8"/>
      <sheetName val="Sheet1"/>
      <sheetName val="101"/>
      <sheetName val="RLI-CPI_PAPELES"/>
    </sheetNames>
    <sheetDataSet>
      <sheetData sheetId="0">
        <row r="129">
          <cell r="D129">
            <v>0</v>
          </cell>
        </row>
      </sheetData>
      <sheetData sheetId="1"/>
      <sheetData sheetId="2"/>
      <sheetData sheetId="3" refreshError="1">
        <row r="129">
          <cell r="D129">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refreshError="1"/>
      <sheetData sheetId="141"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ontroles"/>
      <sheetName val="S Gles"/>
      <sheetName val="Balance (C)"/>
      <sheetName val="P&amp;G (C)"/>
      <sheetName val="Balance (F)"/>
      <sheetName val="P&amp;G (F)"/>
      <sheetName val="EFE"/>
      <sheetName val="Valoración"/>
      <sheetName val="Gastos"/>
      <sheetName val="Usufructo"/>
      <sheetName val="Inversión"/>
      <sheetName val="ImpoRenta"/>
      <sheetName val="Deprec"/>
      <sheetName val="Deuda"/>
      <sheetName val="Leasing"/>
      <sheetName val="InfoHist"/>
      <sheetName val="Cifras"/>
      <sheetName val="Sensibilidad"/>
      <sheetName val="Tráfico"/>
      <sheetName val="Matrices"/>
      <sheetName val="Red"/>
      <sheetName val="Ingreso"/>
      <sheetName val="I VF"/>
      <sheetName val="VF"/>
      <sheetName val="I VM"/>
      <sheetName val="VM"/>
      <sheetName val="T Voz"/>
      <sheetName val="I Dvas"/>
      <sheetName val="Dvas"/>
      <sheetName val="I Disp"/>
      <sheetName val="Disp"/>
      <sheetName val="T Data"/>
      <sheetName val="I Serv"/>
      <sheetName val="S Traf"/>
      <sheetName val="S $"/>
      <sheetName val="Mk nA"/>
      <sheetName val="R Mk"/>
      <sheetName val="Codigos"/>
      <sheetName val="S_Gles2"/>
      <sheetName val="Balance_(C)2"/>
      <sheetName val="P&amp;G_(C)2"/>
      <sheetName val="Balance_(F)2"/>
      <sheetName val="P&amp;G_(F)2"/>
      <sheetName val="I_VF2"/>
      <sheetName val="I_VM2"/>
      <sheetName val="T_Voz2"/>
      <sheetName val="I_Dvas2"/>
      <sheetName val="I_Disp2"/>
      <sheetName val="T_Data2"/>
      <sheetName val="I_Serv2"/>
      <sheetName val="S_Traf2"/>
      <sheetName val="S_$2"/>
      <sheetName val="Mk_nA2"/>
      <sheetName val="R_Mk2"/>
      <sheetName val="S_Gles"/>
      <sheetName val="Balance_(C)"/>
      <sheetName val="P&amp;G_(C)"/>
      <sheetName val="Balance_(F)"/>
      <sheetName val="P&amp;G_(F)"/>
      <sheetName val="I_VF"/>
      <sheetName val="I_VM"/>
      <sheetName val="T_Voz"/>
      <sheetName val="I_Dvas"/>
      <sheetName val="I_Disp"/>
      <sheetName val="T_Data"/>
      <sheetName val="I_Serv"/>
      <sheetName val="S_Traf"/>
      <sheetName val="S_$"/>
      <sheetName val="Mk_nA"/>
      <sheetName val="R_Mk"/>
      <sheetName val="S_Gles1"/>
      <sheetName val="Balance_(C)1"/>
      <sheetName val="P&amp;G_(C)1"/>
      <sheetName val="Balance_(F)1"/>
      <sheetName val="P&amp;G_(F)1"/>
      <sheetName val="I_VF1"/>
      <sheetName val="I_VM1"/>
      <sheetName val="T_Voz1"/>
      <sheetName val="I_Dvas1"/>
      <sheetName val="I_Disp1"/>
      <sheetName val="T_Data1"/>
      <sheetName val="I_Serv1"/>
      <sheetName val="S_Traf1"/>
      <sheetName val="S_$1"/>
      <sheetName val="Mk_nA1"/>
      <sheetName val="R_Mk1"/>
      <sheetName val="S_Gles3"/>
      <sheetName val="Balance_(C)3"/>
      <sheetName val="P&amp;G_(C)3"/>
      <sheetName val="Balance_(F)3"/>
      <sheetName val="P&amp;G_(F)3"/>
      <sheetName val="I_VF3"/>
      <sheetName val="I_VM3"/>
      <sheetName val="T_Voz3"/>
      <sheetName val="I_Dvas3"/>
      <sheetName val="I_Disp3"/>
      <sheetName val="T_Data3"/>
      <sheetName val="I_Serv3"/>
      <sheetName val="S_Traf3"/>
      <sheetName val="S_$3"/>
      <sheetName val="Mk_nA3"/>
      <sheetName val="R_Mk3"/>
      <sheetName val="S_Gles4"/>
      <sheetName val="Balance_(C)4"/>
      <sheetName val="P&amp;G_(C)4"/>
      <sheetName val="Balance_(F)4"/>
      <sheetName val="P&amp;G_(F)4"/>
      <sheetName val="I_VF4"/>
      <sheetName val="I_VM4"/>
      <sheetName val="T_Voz4"/>
      <sheetName val="I_Dvas4"/>
      <sheetName val="I_Disp4"/>
      <sheetName val="T_Data4"/>
      <sheetName val="I_Serv4"/>
      <sheetName val="S_Traf4"/>
      <sheetName val="S_$4"/>
      <sheetName val="Mk_nA4"/>
      <sheetName val="R_Mk4"/>
      <sheetName val="S_Gles5"/>
      <sheetName val="Balance_(C)5"/>
      <sheetName val="P&amp;G_(C)5"/>
      <sheetName val="Balance_(F)5"/>
      <sheetName val="P&amp;G_(F)5"/>
      <sheetName val="I_VF5"/>
      <sheetName val="I_VM5"/>
      <sheetName val="T_Voz5"/>
      <sheetName val="I_Dvas5"/>
      <sheetName val="I_Disp5"/>
      <sheetName val="T_Data5"/>
      <sheetName val="I_Serv5"/>
      <sheetName val="S_Traf5"/>
      <sheetName val="S_$5"/>
      <sheetName val="Mk_nA5"/>
      <sheetName val="R_Mk5"/>
    </sheetNames>
    <sheetDataSet>
      <sheetData sheetId="0" refreshError="1"/>
      <sheetData sheetId="1" refreshError="1"/>
      <sheetData sheetId="2" refreshError="1">
        <row r="17">
          <cell r="C17">
            <v>7.6499999999999999E-2</v>
          </cell>
          <cell r="D17">
            <v>6.9900000000000004E-2</v>
          </cell>
          <cell r="E17">
            <v>0.08</v>
          </cell>
          <cell r="F17">
            <v>0.06</v>
          </cell>
          <cell r="G17">
            <v>0.06</v>
          </cell>
          <cell r="H17">
            <v>0.06</v>
          </cell>
          <cell r="I17">
            <v>0.06</v>
          </cell>
          <cell r="J17">
            <v>0.06</v>
          </cell>
          <cell r="K17">
            <v>0.06</v>
          </cell>
          <cell r="L17">
            <v>0.06</v>
          </cell>
          <cell r="M17">
            <v>0.06</v>
          </cell>
          <cell r="N17">
            <v>0.06</v>
          </cell>
          <cell r="O17">
            <v>0.06</v>
          </cell>
          <cell r="P17">
            <v>0.06</v>
          </cell>
          <cell r="Q17">
            <v>0.06</v>
          </cell>
          <cell r="R17">
            <v>0.06</v>
          </cell>
          <cell r="S17">
            <v>0.06</v>
          </cell>
          <cell r="T17">
            <v>0.06</v>
          </cell>
          <cell r="U17">
            <v>0.06</v>
          </cell>
          <cell r="V17">
            <v>0.06</v>
          </cell>
          <cell r="W17">
            <v>0.06</v>
          </cell>
          <cell r="X17">
            <v>0.06</v>
          </cell>
          <cell r="Y17">
            <v>0.06</v>
          </cell>
          <cell r="Z17">
            <v>0.06</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ok1"/>
      <sheetName val="Sheet1"/>
      <sheetName val="OTR.CRED."/>
      <sheetName val="B-V"/>
      <sheetName val="INC-BAL"/>
      <sheetName val="ACT DATA BASE"/>
      <sheetName val="#REF"/>
      <sheetName val="AREAINDEX"/>
      <sheetName val="ATPREST"/>
      <sheetName val="YECALENDAR"/>
      <sheetName val="FOODOR"/>
      <sheetName val="1994FRF"/>
      <sheetName val="8.99OB"/>
      <sheetName val="MDTOT"/>
      <sheetName val="10.MD-TOB"/>
      <sheetName val="DATVAR"/>
      <sheetName val="PMIREQ"/>
      <sheetName val="98LE"/>
      <sheetName val="IVA"/>
      <sheetName val="S&amp;U OF FUNDS"/>
      <sheetName val="BALANCE"/>
      <sheetName val="Cosmedpresu"/>
      <sheetName val="BALAN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ice"/>
      <sheetName val="Controles"/>
      <sheetName val="S Gles"/>
      <sheetName val="Balance (C)"/>
      <sheetName val="P&amp;G (C)"/>
      <sheetName val="Balance (F)"/>
      <sheetName val="P&amp;G (F)"/>
      <sheetName val="EFE"/>
      <sheetName val="Valoración"/>
      <sheetName val="Gastos"/>
      <sheetName val="Usufructo"/>
      <sheetName val="Inversión"/>
      <sheetName val="ImpoRenta"/>
      <sheetName val="Deprec"/>
      <sheetName val="Deuda"/>
      <sheetName val="Leasing"/>
      <sheetName val="InfoHist"/>
      <sheetName val="Cifras"/>
      <sheetName val="Sensibilidad"/>
      <sheetName val="Tráfico"/>
      <sheetName val="Matrices"/>
      <sheetName val="Red"/>
      <sheetName val="Ingreso"/>
      <sheetName val="I VF"/>
      <sheetName val="VF"/>
      <sheetName val="I VM"/>
      <sheetName val="VM"/>
      <sheetName val="T Voz"/>
      <sheetName val="I Dvas"/>
      <sheetName val="Dvas"/>
      <sheetName val="I Disp"/>
      <sheetName val="Disp"/>
      <sheetName val="T Data"/>
      <sheetName val="I Serv"/>
      <sheetName val="S Traf"/>
      <sheetName val="S $"/>
      <sheetName val="Mk nA"/>
      <sheetName val="R Mk"/>
      <sheetName val="Codigos"/>
      <sheetName val="S_Gles2"/>
      <sheetName val="Balance_(C)2"/>
      <sheetName val="P&amp;G_(C)2"/>
      <sheetName val="Balance_(F)2"/>
      <sheetName val="P&amp;G_(F)2"/>
      <sheetName val="I_VF2"/>
      <sheetName val="I_VM2"/>
      <sheetName val="T_Voz2"/>
      <sheetName val="I_Dvas2"/>
      <sheetName val="I_Disp2"/>
      <sheetName val="T_Data2"/>
      <sheetName val="I_Serv2"/>
      <sheetName val="S_Traf2"/>
      <sheetName val="S_$2"/>
      <sheetName val="Mk_nA2"/>
      <sheetName val="R_Mk2"/>
      <sheetName val="S_Gles"/>
      <sheetName val="Balance_(C)"/>
      <sheetName val="P&amp;G_(C)"/>
      <sheetName val="Balance_(F)"/>
      <sheetName val="P&amp;G_(F)"/>
      <sheetName val="I_VF"/>
      <sheetName val="I_VM"/>
      <sheetName val="T_Voz"/>
      <sheetName val="I_Dvas"/>
      <sheetName val="I_Disp"/>
      <sheetName val="T_Data"/>
      <sheetName val="I_Serv"/>
      <sheetName val="S_Traf"/>
      <sheetName val="S_$"/>
      <sheetName val="Mk_nA"/>
      <sheetName val="R_Mk"/>
      <sheetName val="S_Gles1"/>
      <sheetName val="Balance_(C)1"/>
      <sheetName val="P&amp;G_(C)1"/>
      <sheetName val="Balance_(F)1"/>
      <sheetName val="P&amp;G_(F)1"/>
      <sheetName val="I_VF1"/>
      <sheetName val="I_VM1"/>
      <sheetName val="T_Voz1"/>
      <sheetName val="I_Dvas1"/>
      <sheetName val="I_Disp1"/>
      <sheetName val="T_Data1"/>
      <sheetName val="I_Serv1"/>
      <sheetName val="S_Traf1"/>
      <sheetName val="S_$1"/>
      <sheetName val="Mk_nA1"/>
      <sheetName val="R_Mk1"/>
      <sheetName val="S_Gles3"/>
      <sheetName val="Balance_(C)3"/>
      <sheetName val="P&amp;G_(C)3"/>
      <sheetName val="Balance_(F)3"/>
      <sheetName val="P&amp;G_(F)3"/>
      <sheetName val="I_VF3"/>
      <sheetName val="I_VM3"/>
      <sheetName val="T_Voz3"/>
      <sheetName val="I_Dvas3"/>
      <sheetName val="I_Disp3"/>
      <sheetName val="T_Data3"/>
      <sheetName val="I_Serv3"/>
      <sheetName val="S_Traf3"/>
      <sheetName val="S_$3"/>
      <sheetName val="Mk_nA3"/>
      <sheetName val="R_Mk3"/>
      <sheetName val="S_Gles4"/>
      <sheetName val="Balance_(C)4"/>
      <sheetName val="P&amp;G_(C)4"/>
      <sheetName val="Balance_(F)4"/>
      <sheetName val="P&amp;G_(F)4"/>
      <sheetName val="I_VF4"/>
      <sheetName val="I_VM4"/>
      <sheetName val="T_Voz4"/>
      <sheetName val="I_Dvas4"/>
      <sheetName val="I_Disp4"/>
      <sheetName val="T_Data4"/>
      <sheetName val="I_Serv4"/>
      <sheetName val="S_Traf4"/>
      <sheetName val="S_$4"/>
      <sheetName val="Mk_nA4"/>
      <sheetName val="R_Mk4"/>
      <sheetName val="S_Gles5"/>
      <sheetName val="Balance_(C)5"/>
      <sheetName val="P&amp;G_(C)5"/>
      <sheetName val="Balance_(F)5"/>
      <sheetName val="P&amp;G_(F)5"/>
      <sheetName val="I_VF5"/>
      <sheetName val="I_VM5"/>
      <sheetName val="T_Voz5"/>
      <sheetName val="I_Dvas5"/>
      <sheetName val="I_Disp5"/>
      <sheetName val="T_Data5"/>
      <sheetName val="I_Serv5"/>
      <sheetName val="S_Traf5"/>
      <sheetName val="S_$5"/>
      <sheetName val="Mk_nA5"/>
      <sheetName val="R_Mk5"/>
    </sheetNames>
    <sheetDataSet>
      <sheetData sheetId="0" refreshError="1"/>
      <sheetData sheetId="1" refreshError="1"/>
      <sheetData sheetId="2" refreshError="1">
        <row r="17">
          <cell r="C17">
            <v>7.6499999999999999E-2</v>
          </cell>
          <cell r="D17">
            <v>6.9900000000000004E-2</v>
          </cell>
          <cell r="E17">
            <v>0.08</v>
          </cell>
          <cell r="F17">
            <v>0.06</v>
          </cell>
          <cell r="G17">
            <v>0.06</v>
          </cell>
          <cell r="H17">
            <v>0.06</v>
          </cell>
          <cell r="I17">
            <v>0.06</v>
          </cell>
          <cell r="J17">
            <v>0.06</v>
          </cell>
          <cell r="K17">
            <v>0.06</v>
          </cell>
          <cell r="L17">
            <v>0.06</v>
          </cell>
          <cell r="M17">
            <v>0.06</v>
          </cell>
          <cell r="N17">
            <v>0.06</v>
          </cell>
          <cell r="O17">
            <v>0.06</v>
          </cell>
          <cell r="P17">
            <v>0.06</v>
          </cell>
          <cell r="Q17">
            <v>0.06</v>
          </cell>
          <cell r="R17">
            <v>0.06</v>
          </cell>
          <cell r="S17">
            <v>0.06</v>
          </cell>
          <cell r="T17">
            <v>0.06</v>
          </cell>
          <cell r="U17">
            <v>0.06</v>
          </cell>
          <cell r="V17">
            <v>0.06</v>
          </cell>
          <cell r="W17">
            <v>0.06</v>
          </cell>
          <cell r="X17">
            <v>0.06</v>
          </cell>
          <cell r="Y17">
            <v>0.06</v>
          </cell>
          <cell r="Z17">
            <v>0.06</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ontroles"/>
      <sheetName val="S Gles"/>
      <sheetName val="Balance (C)"/>
      <sheetName val="P&amp;G (C)"/>
      <sheetName val="Balance (F)"/>
      <sheetName val="P&amp;G (F)"/>
      <sheetName val="EFE"/>
      <sheetName val="Valoración"/>
      <sheetName val="Gastos"/>
      <sheetName val="Usufructo"/>
      <sheetName val="Inversión"/>
      <sheetName val="ImpoRenta"/>
      <sheetName val="Deprec"/>
      <sheetName val="Deuda"/>
      <sheetName val="Leasing"/>
      <sheetName val="InfoHist"/>
      <sheetName val="Cifras"/>
      <sheetName val="Sensibilidad"/>
      <sheetName val="Tráfico"/>
      <sheetName val="Matrices"/>
      <sheetName val="Red"/>
      <sheetName val="Ingreso"/>
      <sheetName val="I VF"/>
      <sheetName val="VF"/>
      <sheetName val="I VM"/>
      <sheetName val="VM"/>
      <sheetName val="T Voz"/>
      <sheetName val="I Dvas"/>
      <sheetName val="Dvas"/>
      <sheetName val="I Disp"/>
      <sheetName val="Disp"/>
      <sheetName val="T Data"/>
      <sheetName val="I Serv"/>
      <sheetName val="S Traf"/>
      <sheetName val="S $"/>
      <sheetName val="Mk nA"/>
      <sheetName val="R Mk"/>
      <sheetName val="Codigos"/>
      <sheetName val="S_Gles2"/>
      <sheetName val="Balance_(C)2"/>
      <sheetName val="P&amp;G_(C)2"/>
      <sheetName val="Balance_(F)2"/>
      <sheetName val="P&amp;G_(F)2"/>
      <sheetName val="I_VF2"/>
      <sheetName val="I_VM2"/>
      <sheetName val="T_Voz2"/>
      <sheetName val="I_Dvas2"/>
      <sheetName val="I_Disp2"/>
      <sheetName val="T_Data2"/>
      <sheetName val="I_Serv2"/>
      <sheetName val="S_Traf2"/>
      <sheetName val="S_$2"/>
      <sheetName val="Mk_nA2"/>
      <sheetName val="R_Mk2"/>
      <sheetName val="S_Gles"/>
      <sheetName val="Balance_(C)"/>
      <sheetName val="P&amp;G_(C)"/>
      <sheetName val="Balance_(F)"/>
      <sheetName val="P&amp;G_(F)"/>
      <sheetName val="I_VF"/>
      <sheetName val="I_VM"/>
      <sheetName val="T_Voz"/>
      <sheetName val="I_Dvas"/>
      <sheetName val="I_Disp"/>
      <sheetName val="T_Data"/>
      <sheetName val="I_Serv"/>
      <sheetName val="S_Traf"/>
      <sheetName val="S_$"/>
      <sheetName val="Mk_nA"/>
      <sheetName val="R_Mk"/>
      <sheetName val="S_Gles1"/>
      <sheetName val="Balance_(C)1"/>
      <sheetName val="P&amp;G_(C)1"/>
      <sheetName val="Balance_(F)1"/>
      <sheetName val="P&amp;G_(F)1"/>
      <sheetName val="I_VF1"/>
      <sheetName val="I_VM1"/>
      <sheetName val="T_Voz1"/>
      <sheetName val="I_Dvas1"/>
      <sheetName val="I_Disp1"/>
      <sheetName val="T_Data1"/>
      <sheetName val="I_Serv1"/>
      <sheetName val="S_Traf1"/>
      <sheetName val="S_$1"/>
      <sheetName val="Mk_nA1"/>
      <sheetName val="R_Mk1"/>
      <sheetName val="S_Gles3"/>
      <sheetName val="Balance_(C)3"/>
      <sheetName val="P&amp;G_(C)3"/>
      <sheetName val="Balance_(F)3"/>
      <sheetName val="P&amp;G_(F)3"/>
      <sheetName val="I_VF3"/>
      <sheetName val="I_VM3"/>
      <sheetName val="T_Voz3"/>
      <sheetName val="I_Dvas3"/>
      <sheetName val="I_Disp3"/>
      <sheetName val="T_Data3"/>
      <sheetName val="I_Serv3"/>
      <sheetName val="S_Traf3"/>
      <sheetName val="S_$3"/>
      <sheetName val="Mk_nA3"/>
      <sheetName val="R_Mk3"/>
      <sheetName val="S_Gles4"/>
      <sheetName val="Balance_(C)4"/>
      <sheetName val="P&amp;G_(C)4"/>
      <sheetName val="Balance_(F)4"/>
      <sheetName val="P&amp;G_(F)4"/>
      <sheetName val="I_VF4"/>
      <sheetName val="I_VM4"/>
      <sheetName val="T_Voz4"/>
      <sheetName val="I_Dvas4"/>
      <sheetName val="I_Disp4"/>
      <sheetName val="T_Data4"/>
      <sheetName val="I_Serv4"/>
      <sheetName val="S_Traf4"/>
      <sheetName val="S_$4"/>
      <sheetName val="Mk_nA4"/>
      <sheetName val="R_Mk4"/>
      <sheetName val="S_Gles5"/>
      <sheetName val="Balance_(C)5"/>
      <sheetName val="P&amp;G_(C)5"/>
      <sheetName val="Balance_(F)5"/>
      <sheetName val="P&amp;G_(F)5"/>
      <sheetName val="I_VF5"/>
      <sheetName val="I_VM5"/>
      <sheetName val="T_Voz5"/>
      <sheetName val="I_Dvas5"/>
      <sheetName val="I_Disp5"/>
      <sheetName val="T_Data5"/>
      <sheetName val="I_Serv5"/>
      <sheetName val="S_Traf5"/>
      <sheetName val="S_$5"/>
      <sheetName val="Mk_nA5"/>
      <sheetName val="R_Mk5"/>
    </sheetNames>
    <sheetDataSet>
      <sheetData sheetId="0" refreshError="1"/>
      <sheetData sheetId="1" refreshError="1"/>
      <sheetData sheetId="2" refreshError="1">
        <row r="17">
          <cell r="C17">
            <v>7.6499999999999999E-2</v>
          </cell>
          <cell r="D17">
            <v>6.9900000000000004E-2</v>
          </cell>
          <cell r="E17">
            <v>0.08</v>
          </cell>
          <cell r="F17">
            <v>0.06</v>
          </cell>
          <cell r="G17">
            <v>0.06</v>
          </cell>
          <cell r="H17">
            <v>0.06</v>
          </cell>
          <cell r="I17">
            <v>0.06</v>
          </cell>
          <cell r="J17">
            <v>0.06</v>
          </cell>
          <cell r="K17">
            <v>0.06</v>
          </cell>
          <cell r="L17">
            <v>0.06</v>
          </cell>
          <cell r="M17">
            <v>0.06</v>
          </cell>
          <cell r="N17">
            <v>0.06</v>
          </cell>
          <cell r="O17">
            <v>0.06</v>
          </cell>
          <cell r="P17">
            <v>0.06</v>
          </cell>
          <cell r="Q17">
            <v>0.06</v>
          </cell>
          <cell r="R17">
            <v>0.06</v>
          </cell>
          <cell r="S17">
            <v>0.06</v>
          </cell>
          <cell r="T17">
            <v>0.06</v>
          </cell>
          <cell r="U17">
            <v>0.06</v>
          </cell>
          <cell r="V17">
            <v>0.06</v>
          </cell>
          <cell r="W17">
            <v>0.06</v>
          </cell>
          <cell r="X17">
            <v>0.06</v>
          </cell>
          <cell r="Y17">
            <v>0.06</v>
          </cell>
          <cell r="Z17">
            <v>0.06</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s>
    <sheetDataSet>
      <sheetData sheetId="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s>
    <sheetDataSet>
      <sheetData sheetId="0"/>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tenimiento"/>
      <sheetName val="Generales"/>
      <sheetName val="Reporte Anual"/>
      <sheetName val="Reporte por Crédito"/>
      <sheetName val="Reporte por Item de Crédito"/>
      <sheetName val="Servicio a la Deuda(Dif Cambio)"/>
      <sheetName val="Servicio a la Deuda (CAJA)"/>
      <sheetName val="Reporte Años (CAJA)"/>
      <sheetName val="Vida Media de la Deuda"/>
      <sheetName val="Costo de la Deuda"/>
      <sheetName val="Reporte Deuda - Con FIL."/>
      <sheetName val="Reporte Deuda - Sin FIL."/>
      <sheetName val="Reporte Moneda - Sin Cob."/>
      <sheetName val="Reporte Moneda - Con Cob."/>
      <sheetName val="Registro de Usos"/>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ntenimiento"/>
      <sheetName val="Generales"/>
      <sheetName val="Reporte Anual"/>
      <sheetName val="Reporte por Crédito"/>
      <sheetName val="Reporte por Item de Crédito"/>
      <sheetName val="Servicio a la Deuda(Dif Cambio)"/>
      <sheetName val="Servicio a la Deuda (CAJA)"/>
      <sheetName val="Reporte Años (CAJA)"/>
      <sheetName val="Vida Media de la Deuda"/>
      <sheetName val="Costo de la Deuda"/>
      <sheetName val="Reporte Deuda - Con FIL."/>
      <sheetName val="Reporte Deuda - Sin FIL."/>
      <sheetName val="Reporte Moneda - Sin Cob."/>
      <sheetName val="Reporte Moneda - Con Cob."/>
      <sheetName val="Registro de Usos"/>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antenimiento"/>
      <sheetName val="Generales"/>
      <sheetName val="Reporte Anual"/>
      <sheetName val="Reporte por Crédito"/>
      <sheetName val="Reporte por Item de Crédito"/>
      <sheetName val="Servicio a la Deuda(Dif Cambio)"/>
      <sheetName val="Servicio a la Deuda (CAJA)"/>
      <sheetName val="Reporte Años (CAJA)"/>
      <sheetName val="Vida Media de la Deuda"/>
      <sheetName val="Costo de la Deuda"/>
      <sheetName val="Reporte Deuda - Con FIL."/>
      <sheetName val="Reporte Deuda - Sin FIL."/>
      <sheetName val="Reporte Moneda - Sin Cob."/>
      <sheetName val="Reporte Moneda - Con Cob."/>
      <sheetName val="Registro de Usos"/>
      <sheetName val="Datos"/>
      <sheetName val="Reporte_Anual"/>
      <sheetName val="Reporte_por_Crédito"/>
      <sheetName val="Reporte_por_Item_de_Crédito"/>
      <sheetName val="Servicio_a_la_Deuda(Dif_Cambio)"/>
      <sheetName val="Servicio_a_la_Deuda_(CAJA)"/>
      <sheetName val="Reporte_Años_(CAJA)"/>
      <sheetName val="Vida_Media_de_la_Deuda"/>
      <sheetName val="Costo_de_la_Deuda"/>
      <sheetName val="Reporte_Deuda_-_Con_FIL_"/>
      <sheetName val="Reporte_Deuda_-_Sin_FIL_"/>
      <sheetName val="Reporte_Moneda_-_Sin_Cob_"/>
      <sheetName val="Reporte_Moneda_-_Con_Cob_"/>
      <sheetName val="Registro_de_Usos"/>
      <sheetName val="Reporte_Anual1"/>
      <sheetName val="Reporte_por_Crédito1"/>
      <sheetName val="Reporte_por_Item_de_Crédito1"/>
      <sheetName val="Servicio_a_la_Deuda(Dif_Cambio1"/>
      <sheetName val="Servicio_a_la_Deuda_(CAJA)1"/>
      <sheetName val="Reporte_Años_(CAJA)1"/>
      <sheetName val="Vida_Media_de_la_Deuda1"/>
      <sheetName val="Costo_de_la_Deuda1"/>
      <sheetName val="Reporte_Deuda_-_Con_FIL_1"/>
      <sheetName val="Reporte_Deuda_-_Sin_FIL_1"/>
      <sheetName val="Reporte_Moneda_-_Sin_Cob_1"/>
      <sheetName val="Reporte_Moneda_-_Con_Cob_1"/>
      <sheetName val="Registro_de_Usos1"/>
      <sheetName val="Reporte_Anual2"/>
      <sheetName val="Reporte_por_Crédito2"/>
      <sheetName val="Reporte_por_Item_de_Crédito2"/>
      <sheetName val="Servicio_a_la_Deuda(Dif_Cambio2"/>
      <sheetName val="Servicio_a_la_Deuda_(CAJA)2"/>
      <sheetName val="Reporte_Años_(CAJA)2"/>
      <sheetName val="Vida_Media_de_la_Deuda2"/>
      <sheetName val="Costo_de_la_Deuda2"/>
      <sheetName val="Reporte_Deuda_-_Con_FIL_2"/>
      <sheetName val="Reporte_Deuda_-_Sin_FIL_2"/>
      <sheetName val="Reporte_Moneda_-_Sin_Cob_2"/>
      <sheetName val="Reporte_Moneda_-_Con_Cob_2"/>
      <sheetName val="Registro_de_Usos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tas "/>
      <sheetName val="Painel"/>
      <sheetName val="Focos"/>
      <sheetName val="Finanças"/>
      <sheetName val="Opex Capex M"/>
      <sheetName val="Opex Capex PA"/>
      <sheetName val="Opex Capex N"/>
      <sheetName val="Pessoal M"/>
      <sheetName val="Pessoal PA"/>
      <sheetName val="Pessoal N"/>
      <sheetName val="Material M"/>
      <sheetName val="Material PA"/>
      <sheetName val="Material N"/>
      <sheetName val="Contas Utilidades M"/>
      <sheetName val="Contas Utilidades PA"/>
      <sheetName val="Contas Utilidades N"/>
      <sheetName val="Estoque M"/>
      <sheetName val="Estoque PA"/>
      <sheetName val="Estoque N"/>
      <sheetName val="Contratos M"/>
      <sheetName val="Contratos PA"/>
      <sheetName val="Contratos N"/>
      <sheetName val="Frota M"/>
      <sheetName val="Frota PA"/>
      <sheetName val="Frota N"/>
      <sheetName val="EO"/>
      <sheetName val="EO M"/>
      <sheetName val="Dados de relacionamento"/>
      <sheetName val="Metas_"/>
      <sheetName val="Opex_Capex_M"/>
      <sheetName val="Opex_Capex_PA"/>
      <sheetName val="Opex_Capex_N"/>
      <sheetName val="Pessoal_M"/>
      <sheetName val="Pessoal_PA"/>
      <sheetName val="Pessoal_N"/>
      <sheetName val="Material_M"/>
      <sheetName val="Material_PA"/>
      <sheetName val="Material_N"/>
      <sheetName val="Contas_Utilidades_M"/>
      <sheetName val="Contas_Utilidades_PA"/>
      <sheetName val="Contas_Utilidades_N"/>
      <sheetName val="Estoque_M"/>
      <sheetName val="Estoque_PA"/>
      <sheetName val="Estoque_N"/>
      <sheetName val="Contratos_M"/>
      <sheetName val="Contratos_PA"/>
      <sheetName val="Contratos_N"/>
      <sheetName val="Frota_M"/>
      <sheetName val="Frota_PA"/>
      <sheetName val="Frota_N"/>
      <sheetName val="EO_M"/>
      <sheetName val="Dados_de_relacionamento"/>
      <sheetName val="Oxide"/>
      <sheetName val="11.bajasactivos OK"/>
      <sheetName val="Ven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5">
          <cell r="B15">
            <v>19082</v>
          </cell>
          <cell r="C15">
            <v>19082</v>
          </cell>
          <cell r="D15">
            <v>19082</v>
          </cell>
          <cell r="E15">
            <v>19082</v>
          </cell>
          <cell r="F15">
            <v>19082</v>
          </cell>
          <cell r="G15">
            <v>19082</v>
          </cell>
          <cell r="H15">
            <v>19082</v>
          </cell>
          <cell r="I15">
            <v>19082</v>
          </cell>
          <cell r="J15">
            <v>19082</v>
          </cell>
          <cell r="K15">
            <v>19082</v>
          </cell>
          <cell r="L15">
            <v>19082</v>
          </cell>
          <cell r="M15">
            <v>19082</v>
          </cell>
        </row>
        <row r="16">
          <cell r="B16">
            <v>2476</v>
          </cell>
          <cell r="C16">
            <v>2476</v>
          </cell>
          <cell r="D16">
            <v>2476</v>
          </cell>
          <cell r="E16">
            <v>2476</v>
          </cell>
          <cell r="F16">
            <v>2476</v>
          </cell>
          <cell r="G16">
            <v>2476</v>
          </cell>
          <cell r="H16">
            <v>2476</v>
          </cell>
          <cell r="I16">
            <v>2476</v>
          </cell>
          <cell r="J16">
            <v>2476</v>
          </cell>
          <cell r="K16">
            <v>2476</v>
          </cell>
          <cell r="L16">
            <v>2476</v>
          </cell>
          <cell r="M16">
            <v>2476</v>
          </cell>
        </row>
        <row r="17">
          <cell r="B17">
            <v>3518</v>
          </cell>
          <cell r="C17">
            <v>3518</v>
          </cell>
          <cell r="D17">
            <v>3518</v>
          </cell>
          <cell r="E17">
            <v>3518</v>
          </cell>
          <cell r="F17">
            <v>3518</v>
          </cell>
          <cell r="G17">
            <v>3518</v>
          </cell>
          <cell r="H17">
            <v>3518</v>
          </cell>
          <cell r="I17">
            <v>3518</v>
          </cell>
          <cell r="J17">
            <v>3518</v>
          </cell>
          <cell r="K17">
            <v>3518</v>
          </cell>
          <cell r="L17">
            <v>3518</v>
          </cell>
          <cell r="M17">
            <v>3518</v>
          </cell>
        </row>
        <row r="18">
          <cell r="B18">
            <v>3170</v>
          </cell>
          <cell r="C18">
            <v>3170</v>
          </cell>
          <cell r="D18">
            <v>3170</v>
          </cell>
          <cell r="E18">
            <v>3170</v>
          </cell>
          <cell r="F18">
            <v>3170</v>
          </cell>
          <cell r="G18">
            <v>3170</v>
          </cell>
          <cell r="H18">
            <v>3170</v>
          </cell>
          <cell r="I18">
            <v>3170</v>
          </cell>
          <cell r="J18">
            <v>3170</v>
          </cell>
          <cell r="K18">
            <v>3170</v>
          </cell>
          <cell r="L18">
            <v>3170</v>
          </cell>
          <cell r="M18">
            <v>3170</v>
          </cell>
        </row>
        <row r="19">
          <cell r="B19">
            <v>3790</v>
          </cell>
          <cell r="C19">
            <v>3790</v>
          </cell>
          <cell r="D19">
            <v>3790</v>
          </cell>
          <cell r="E19">
            <v>3790</v>
          </cell>
          <cell r="F19">
            <v>3790</v>
          </cell>
          <cell r="G19">
            <v>3790</v>
          </cell>
          <cell r="H19">
            <v>3790</v>
          </cell>
          <cell r="I19">
            <v>3790</v>
          </cell>
          <cell r="J19">
            <v>3790</v>
          </cell>
          <cell r="K19">
            <v>3790</v>
          </cell>
          <cell r="L19">
            <v>3790</v>
          </cell>
          <cell r="M19">
            <v>3790</v>
          </cell>
        </row>
        <row r="20">
          <cell r="B20">
            <v>3156</v>
          </cell>
          <cell r="C20">
            <v>3156</v>
          </cell>
          <cell r="D20">
            <v>3156</v>
          </cell>
          <cell r="E20">
            <v>3156</v>
          </cell>
          <cell r="F20">
            <v>3156</v>
          </cell>
          <cell r="G20">
            <v>3156</v>
          </cell>
          <cell r="H20">
            <v>3156</v>
          </cell>
          <cell r="I20">
            <v>3156</v>
          </cell>
          <cell r="J20">
            <v>3156</v>
          </cell>
          <cell r="K20">
            <v>3156</v>
          </cell>
          <cell r="L20">
            <v>3156</v>
          </cell>
          <cell r="M20">
            <v>3156</v>
          </cell>
        </row>
        <row r="21">
          <cell r="B21">
            <v>2972</v>
          </cell>
          <cell r="C21">
            <v>2972</v>
          </cell>
          <cell r="D21">
            <v>2972</v>
          </cell>
          <cell r="E21">
            <v>2972</v>
          </cell>
          <cell r="F21">
            <v>2972</v>
          </cell>
          <cell r="G21">
            <v>2972</v>
          </cell>
          <cell r="H21">
            <v>2972</v>
          </cell>
          <cell r="I21">
            <v>2972</v>
          </cell>
          <cell r="J21">
            <v>2972</v>
          </cell>
          <cell r="K21">
            <v>2972</v>
          </cell>
          <cell r="L21">
            <v>2972</v>
          </cell>
          <cell r="M21">
            <v>2972</v>
          </cell>
        </row>
        <row r="25">
          <cell r="B25">
            <v>15639</v>
          </cell>
          <cell r="C25">
            <v>0</v>
          </cell>
          <cell r="D25">
            <v>0</v>
          </cell>
          <cell r="E25">
            <v>0</v>
          </cell>
          <cell r="F25">
            <v>0</v>
          </cell>
          <cell r="G25">
            <v>0</v>
          </cell>
          <cell r="H25">
            <v>0</v>
          </cell>
          <cell r="I25">
            <v>0</v>
          </cell>
          <cell r="J25">
            <v>0</v>
          </cell>
          <cell r="K25">
            <v>0</v>
          </cell>
          <cell r="L25">
            <v>0</v>
          </cell>
          <cell r="M25">
            <v>0</v>
          </cell>
        </row>
        <row r="26">
          <cell r="B26">
            <v>2153</v>
          </cell>
          <cell r="C26">
            <v>0</v>
          </cell>
          <cell r="D26">
            <v>0</v>
          </cell>
          <cell r="E26">
            <v>0</v>
          </cell>
          <cell r="F26">
            <v>0</v>
          </cell>
          <cell r="G26">
            <v>0</v>
          </cell>
          <cell r="H26">
            <v>0</v>
          </cell>
          <cell r="I26">
            <v>0</v>
          </cell>
          <cell r="J26">
            <v>0</v>
          </cell>
          <cell r="K26">
            <v>0</v>
          </cell>
          <cell r="L26">
            <v>0</v>
          </cell>
          <cell r="M26">
            <v>0</v>
          </cell>
        </row>
        <row r="27">
          <cell r="B27">
            <v>2735</v>
          </cell>
          <cell r="C27">
            <v>0</v>
          </cell>
          <cell r="D27">
            <v>0</v>
          </cell>
          <cell r="E27">
            <v>0</v>
          </cell>
          <cell r="F27">
            <v>0</v>
          </cell>
          <cell r="G27">
            <v>0</v>
          </cell>
          <cell r="H27">
            <v>0</v>
          </cell>
          <cell r="I27">
            <v>0</v>
          </cell>
          <cell r="J27">
            <v>0</v>
          </cell>
          <cell r="K27">
            <v>0</v>
          </cell>
          <cell r="L27">
            <v>0</v>
          </cell>
          <cell r="M27">
            <v>0</v>
          </cell>
        </row>
        <row r="28">
          <cell r="B28">
            <v>2602</v>
          </cell>
          <cell r="C28">
            <v>0</v>
          </cell>
          <cell r="D28">
            <v>0</v>
          </cell>
          <cell r="E28">
            <v>0</v>
          </cell>
          <cell r="F28">
            <v>0</v>
          </cell>
          <cell r="G28">
            <v>0</v>
          </cell>
          <cell r="H28">
            <v>0</v>
          </cell>
          <cell r="I28">
            <v>0</v>
          </cell>
          <cell r="J28">
            <v>0</v>
          </cell>
          <cell r="K28">
            <v>0</v>
          </cell>
          <cell r="L28">
            <v>0</v>
          </cell>
          <cell r="M28">
            <v>0</v>
          </cell>
        </row>
        <row r="29">
          <cell r="B29">
            <v>3113</v>
          </cell>
          <cell r="C29">
            <v>0</v>
          </cell>
          <cell r="D29">
            <v>0</v>
          </cell>
          <cell r="E29">
            <v>0</v>
          </cell>
          <cell r="F29">
            <v>0</v>
          </cell>
          <cell r="G29">
            <v>0</v>
          </cell>
          <cell r="H29">
            <v>0</v>
          </cell>
          <cell r="I29">
            <v>0</v>
          </cell>
          <cell r="J29">
            <v>0</v>
          </cell>
          <cell r="K29">
            <v>0</v>
          </cell>
          <cell r="L29">
            <v>0</v>
          </cell>
          <cell r="M29">
            <v>0</v>
          </cell>
        </row>
        <row r="30">
          <cell r="B30">
            <v>2753</v>
          </cell>
          <cell r="C30">
            <v>0</v>
          </cell>
          <cell r="D30">
            <v>0</v>
          </cell>
          <cell r="E30">
            <v>0</v>
          </cell>
          <cell r="F30">
            <v>0</v>
          </cell>
          <cell r="G30">
            <v>0</v>
          </cell>
          <cell r="H30">
            <v>0</v>
          </cell>
          <cell r="I30">
            <v>0</v>
          </cell>
          <cell r="J30">
            <v>0</v>
          </cell>
          <cell r="K30">
            <v>0</v>
          </cell>
          <cell r="L30">
            <v>0</v>
          </cell>
          <cell r="M30">
            <v>0</v>
          </cell>
        </row>
        <row r="31">
          <cell r="B31">
            <v>2283</v>
          </cell>
          <cell r="C31">
            <v>0</v>
          </cell>
          <cell r="D31">
            <v>0</v>
          </cell>
          <cell r="E31">
            <v>0</v>
          </cell>
          <cell r="F31">
            <v>0</v>
          </cell>
          <cell r="G31">
            <v>0</v>
          </cell>
          <cell r="H31">
            <v>0</v>
          </cell>
          <cell r="I31">
            <v>0</v>
          </cell>
          <cell r="J31">
            <v>0</v>
          </cell>
          <cell r="K31">
            <v>0</v>
          </cell>
          <cell r="L31">
            <v>0</v>
          </cell>
          <cell r="M31">
            <v>0</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15">
          <cell r="B15">
            <v>19082</v>
          </cell>
        </row>
      </sheetData>
      <sheetData sheetId="52" refreshError="1"/>
      <sheetData sheetId="53" refreshError="1"/>
      <sheetData sheetId="54"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
      <sheetName val="BALGEN"/>
      <sheetName val="GANPER"/>
      <sheetName val="NOTAS"/>
      <sheetName val="touring"/>
      <sheetName val="asiento_Seguros"/>
      <sheetName val="prov_seg_"/>
      <sheetName val="Hoja4"/>
      <sheetName val="Hoja3"/>
      <sheetName val="Gastos Excepcionales"/>
      <sheetName val="Ingresos Excepcionales"/>
      <sheetName val="Hoja2"/>
      <sheetName val="Hoja1"/>
      <sheetName val="DETALLE_ANEXO"/>
      <sheetName val="DEST_NAT_"/>
      <sheetName val="NAT_DEST_"/>
      <sheetName val="Gastos_Excepcionales2"/>
      <sheetName val="Ingresos_Excepcionales2"/>
      <sheetName val="Gastos_Excepcionales"/>
      <sheetName val="Ingresos_Excepcionales"/>
      <sheetName val="Gastos_Excepcionales1"/>
      <sheetName val="Ingresos_Excepcionales1"/>
      <sheetName val="Gastos_Excepcionales3"/>
      <sheetName val="Ingresos_Excepcionales3"/>
      <sheetName val="Gastos_Excepcionales4"/>
      <sheetName val="Ingresos_Excepcionales4"/>
      <sheetName val="Gastos_Excepcionales5"/>
      <sheetName val="Ingresos_Excepcionales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
      <sheetName val="BALGEN"/>
      <sheetName val="GANPER"/>
      <sheetName val="NOTAS"/>
      <sheetName val="touring"/>
      <sheetName val="asiento_Seguros"/>
      <sheetName val="prov_seg_"/>
      <sheetName val="Hoja4"/>
      <sheetName val="Hoja3"/>
      <sheetName val="Gastos Excepcionales"/>
      <sheetName val="Ingresos Excepcionales"/>
      <sheetName val="Hoja2"/>
      <sheetName val="Hoja1"/>
      <sheetName val="DETALLE_ANEXO"/>
      <sheetName val="DEST_NAT_"/>
      <sheetName val="NAT_DEST_"/>
      <sheetName val="Gastos_Excepcionales2"/>
      <sheetName val="Ingresos_Excepcionales2"/>
      <sheetName val="Gastos_Excepcionales"/>
      <sheetName val="Ingresos_Excepcionales"/>
      <sheetName val="Gastos_Excepcionales1"/>
      <sheetName val="Ingresos_Excepcionales1"/>
      <sheetName val="Gastos_Excepcionales3"/>
      <sheetName val="Ingresos_Excepcionales3"/>
      <sheetName val="Gastos_Excepcionales4"/>
      <sheetName val="Ingresos_Excepcionales4"/>
      <sheetName val="Gastos_Excepcionales5"/>
      <sheetName val="Ingresos_Excepcionales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Módulos de Línea ISA 99"/>
      <sheetName val="Módulo Común EPM 99"/>
      <sheetName val="Módulos de Línea ISA 2000"/>
      <sheetName val="Módulo Común EPM 2000"/>
    </sheetNames>
    <sheetDataSet>
      <sheetData sheetId="0" refreshError="1"/>
      <sheetData sheetId="1" refreshError="1"/>
      <sheetData sheetId="2" refreshError="1"/>
      <sheetData sheetId="3" refreshError="1"/>
      <sheetData sheetId="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ARA"/>
      <sheetName val="BALGEN"/>
      <sheetName val="GANPER"/>
      <sheetName val="NOTAS"/>
      <sheetName val="touring"/>
      <sheetName val="asiento_Seguros"/>
      <sheetName val="prov_seg_"/>
      <sheetName val="Hoja4"/>
      <sheetName val="Hoja3"/>
      <sheetName val="Gastos Excepcionales"/>
      <sheetName val="Ingresos Excepcionales"/>
      <sheetName val="Hoja2"/>
      <sheetName val="Hoja1"/>
      <sheetName val="DETALLE_ANEXO"/>
      <sheetName val="DEST_NAT_"/>
      <sheetName val="NAT_DEST_"/>
      <sheetName val="Gastos_Excepcionales2"/>
      <sheetName val="Ingresos_Excepcionales2"/>
      <sheetName val="Gastos_Excepcionales"/>
      <sheetName val="Ingresos_Excepcionales"/>
      <sheetName val="Gastos_Excepcionales1"/>
      <sheetName val="Ingresos_Excepcionales1"/>
      <sheetName val="Gastos_Excepcionales3"/>
      <sheetName val="Ingresos_Excepcionales3"/>
      <sheetName val="Gastos_Excepcionales4"/>
      <sheetName val="Ingresos_Excepcionales4"/>
      <sheetName val="Gastos_Excepcionales5"/>
      <sheetName val="Ingresos_Excepcionales5"/>
      <sheetName val="COMPR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_Motivos Revisão"/>
      <sheetName val="Motivos Revisão"/>
      <sheetName val="rep_Saldo Bloqueado"/>
      <sheetName val="Saldo Bloqueado"/>
      <sheetName val="rep_Devoluções"/>
      <sheetName val="Devoluções"/>
      <sheetName val="rep_Gr Sdo Bloq"/>
      <sheetName val="Gr Sdo Bloq"/>
      <sheetName val="rep_Devoluções ELPA"/>
      <sheetName val="Devoluções ELPA"/>
      <sheetName val="rep_Motivos_Revisão2"/>
      <sheetName val="Motivos_Revisão2"/>
      <sheetName val="rep_Saldo_Bloqueado2"/>
      <sheetName val="Saldo_Bloqueado2"/>
      <sheetName val="rep_Gr_Sdo_Bloq2"/>
      <sheetName val="Gr_Sdo_Bloq2"/>
      <sheetName val="rep_Devoluções_ELPA2"/>
      <sheetName val="Devoluções_ELPA2"/>
      <sheetName val="rep_Motivos_Revisão"/>
      <sheetName val="Motivos_Revisão"/>
      <sheetName val="rep_Saldo_Bloqueado"/>
      <sheetName val="Saldo_Bloqueado"/>
      <sheetName val="rep_Gr_Sdo_Bloq"/>
      <sheetName val="Gr_Sdo_Bloq"/>
      <sheetName val="rep_Devoluções_ELPA"/>
      <sheetName val="Devoluções_ELPA"/>
      <sheetName val="rep_Motivos_Revisão1"/>
      <sheetName val="Motivos_Revisão1"/>
      <sheetName val="rep_Saldo_Bloqueado1"/>
      <sheetName val="Saldo_Bloqueado1"/>
      <sheetName val="rep_Gr_Sdo_Bloq1"/>
      <sheetName val="Gr_Sdo_Bloq1"/>
      <sheetName val="rep_Devoluções_ELPA1"/>
      <sheetName val="Devoluções_ELPA1"/>
      <sheetName val="rep_Motivos_Revisão3"/>
      <sheetName val="Motivos_Revisão3"/>
      <sheetName val="rep_Saldo_Bloqueado3"/>
      <sheetName val="Saldo_Bloqueado3"/>
      <sheetName val="rep_Gr_Sdo_Bloq3"/>
      <sheetName val="Gr_Sdo_Bloq3"/>
      <sheetName val="rep_Devoluções_ELPA3"/>
      <sheetName val="Devoluções_ELPA3"/>
      <sheetName val="rep_Motivos_Revisão4"/>
      <sheetName val="Motivos_Revisão4"/>
      <sheetName val="rep_Saldo_Bloqueado4"/>
      <sheetName val="Saldo_Bloqueado4"/>
      <sheetName val="rep_Gr_Sdo_Bloq4"/>
      <sheetName val="Gr_Sdo_Bloq4"/>
      <sheetName val="rep_Devoluções_ELPA4"/>
      <sheetName val="Devoluções_ELPA4"/>
      <sheetName val="rep_Motivos_Revisão5"/>
      <sheetName val="Motivos_Revisão5"/>
      <sheetName val="rep_Saldo_Bloqueado5"/>
      <sheetName val="Saldo_Bloqueado5"/>
      <sheetName val="rep_Gr_Sdo_Bloq5"/>
      <sheetName val="Gr_Sdo_Bloq5"/>
      <sheetName val="rep_Devoluções_ELPA5"/>
      <sheetName val="Devoluções_ELPA5"/>
      <sheetName val="rep_Motivos_Revisão6"/>
      <sheetName val="Motivos_Revisão6"/>
      <sheetName val="rep_Saldo_Bloqueado6"/>
      <sheetName val="Saldo_Bloqueado6"/>
      <sheetName val="rep_Gr_Sdo_Bloq6"/>
      <sheetName val="Gr_Sdo_Bloq6"/>
      <sheetName val="rep_Devoluções_ELPA6"/>
      <sheetName val="Devoluções_ELPA6"/>
      <sheetName val="rep_Motivos_Revisão7"/>
      <sheetName val="Motivos_Revisão7"/>
      <sheetName val="rep_Saldo_Bloqueado7"/>
      <sheetName val="Saldo_Bloqueado7"/>
      <sheetName val="rep_Gr_Sdo_Bloq7"/>
      <sheetName val="Gr_Sdo_Bloq7"/>
      <sheetName val="rep_Devoluções_ELPA7"/>
      <sheetName val="Devoluções_ELPA7"/>
      <sheetName val="rep_Motivos_Revisão8"/>
      <sheetName val="Motivos_Revisão8"/>
      <sheetName val="rep_Saldo_Bloqueado8"/>
      <sheetName val="Saldo_Bloqueado8"/>
      <sheetName val="rep_Gr_Sdo_Bloq8"/>
      <sheetName val="Gr_Sdo_Bloq8"/>
      <sheetName val="rep_Devoluções_ELPA8"/>
      <sheetName val="Devoluções_ELPA8"/>
      <sheetName val="Qly Gaiting"/>
      <sheetName val="EQUIPOS"/>
      <sheetName val="PROVI"/>
    </sheetNames>
    <sheetDataSet>
      <sheetData sheetId="0" refreshError="1"/>
      <sheetData sheetId="1" refreshError="1"/>
      <sheetData sheetId="2" refreshError="1">
        <row r="1">
          <cell r="D1" t="str">
            <v>Ano/Mês/Loja</v>
          </cell>
          <cell r="E1" t="str">
            <v>QFat_Qtde_Contas</v>
          </cell>
          <cell r="F1" t="str">
            <v>QFat_Valor</v>
          </cell>
          <cell r="G1" t="str">
            <v>SBloq_Qtde_Contas</v>
          </cell>
          <cell r="H1" t="str">
            <v>SBloq_Valor</v>
          </cell>
        </row>
        <row r="2">
          <cell r="D2" t="str">
            <v>2003marçoUnidade Oeste</v>
          </cell>
          <cell r="E2">
            <v>689351</v>
          </cell>
          <cell r="F2">
            <v>59512463.609999999</v>
          </cell>
          <cell r="G2">
            <v>639</v>
          </cell>
          <cell r="H2">
            <v>280300</v>
          </cell>
        </row>
        <row r="3">
          <cell r="D3" t="str">
            <v>2003marçoUnidade São Paulo Sul</v>
          </cell>
          <cell r="E3">
            <v>883435</v>
          </cell>
          <cell r="F3">
            <v>89609154.870000005</v>
          </cell>
          <cell r="G3">
            <v>804</v>
          </cell>
          <cell r="H3">
            <v>246700</v>
          </cell>
        </row>
        <row r="4">
          <cell r="D4" t="str">
            <v>2003marçoUnidade Anhembi</v>
          </cell>
          <cell r="E4">
            <v>682397</v>
          </cell>
          <cell r="F4">
            <v>56229504.789999999</v>
          </cell>
          <cell r="G4">
            <v>276</v>
          </cell>
          <cell r="H4">
            <v>361300</v>
          </cell>
        </row>
        <row r="5">
          <cell r="D5" t="str">
            <v>2003marçoUnidade Centro</v>
          </cell>
          <cell r="E5">
            <v>801078</v>
          </cell>
          <cell r="F5">
            <v>116384374.89</v>
          </cell>
          <cell r="G5">
            <v>1166</v>
          </cell>
          <cell r="H5">
            <v>636300</v>
          </cell>
        </row>
        <row r="6">
          <cell r="D6" t="str">
            <v>2003marçoUnidade Leste</v>
          </cell>
          <cell r="E6">
            <v>1173596</v>
          </cell>
          <cell r="F6">
            <v>92640483.550000012</v>
          </cell>
          <cell r="G6">
            <v>1073</v>
          </cell>
          <cell r="H6">
            <v>342100</v>
          </cell>
        </row>
        <row r="7">
          <cell r="D7" t="str">
            <v>2003marçoUnidade Grande ABC</v>
          </cell>
          <cell r="E7">
            <v>739437</v>
          </cell>
          <cell r="F7">
            <v>60956948.739999995</v>
          </cell>
          <cell r="G7">
            <v>625</v>
          </cell>
          <cell r="H7">
            <v>250600</v>
          </cell>
        </row>
        <row r="8">
          <cell r="D8" t="str">
            <v>2003setembroUnidade Oeste</v>
          </cell>
          <cell r="E8">
            <v>688952</v>
          </cell>
          <cell r="F8">
            <v>61513781.519999996</v>
          </cell>
          <cell r="G8">
            <v>433</v>
          </cell>
          <cell r="H8">
            <v>139142.94</v>
          </cell>
        </row>
        <row r="9">
          <cell r="D9" t="str">
            <v>2003setembroUnidade São Paulo Sul</v>
          </cell>
          <cell r="E9">
            <v>888522</v>
          </cell>
          <cell r="F9">
            <v>99441284.460000008</v>
          </cell>
          <cell r="G9">
            <v>423</v>
          </cell>
          <cell r="H9">
            <v>110374.38</v>
          </cell>
        </row>
        <row r="10">
          <cell r="D10" t="str">
            <v>2003setembroUnidade Anhembi</v>
          </cell>
          <cell r="E10">
            <v>669316</v>
          </cell>
          <cell r="F10">
            <v>65348774.549999997</v>
          </cell>
          <cell r="G10">
            <v>318</v>
          </cell>
          <cell r="H10">
            <v>84196.31</v>
          </cell>
        </row>
        <row r="11">
          <cell r="D11" t="str">
            <v>2003setembroUnidade Centro</v>
          </cell>
          <cell r="E11">
            <v>807500</v>
          </cell>
          <cell r="F11">
            <v>122215974.01000001</v>
          </cell>
          <cell r="G11">
            <v>1134</v>
          </cell>
          <cell r="H11">
            <v>342883.24</v>
          </cell>
        </row>
        <row r="12">
          <cell r="D12" t="str">
            <v>2003setembroUnidade Leste</v>
          </cell>
          <cell r="E12">
            <v>1176473</v>
          </cell>
          <cell r="F12">
            <v>106477655.84999999</v>
          </cell>
          <cell r="G12">
            <v>622</v>
          </cell>
          <cell r="H12">
            <v>162525.60999999999</v>
          </cell>
        </row>
        <row r="13">
          <cell r="D13" t="str">
            <v>2003setembroUnidade Grande ABC</v>
          </cell>
          <cell r="E13">
            <v>734841</v>
          </cell>
          <cell r="F13">
            <v>65872164.940000005</v>
          </cell>
          <cell r="G13">
            <v>396</v>
          </cell>
          <cell r="H13">
            <v>411755.04</v>
          </cell>
        </row>
        <row r="14">
          <cell r="D14" t="str">
            <v>2003outubroUnidade Oeste</v>
          </cell>
          <cell r="E14">
            <v>689557</v>
          </cell>
          <cell r="F14">
            <v>61298228.469999999</v>
          </cell>
          <cell r="G14">
            <v>412</v>
          </cell>
          <cell r="H14">
            <v>127193.3</v>
          </cell>
        </row>
        <row r="15">
          <cell r="D15" t="str">
            <v>2003outubroUnidade São Paulo Sul</v>
          </cell>
          <cell r="E15">
            <v>892585</v>
          </cell>
          <cell r="F15">
            <v>100123998.73</v>
          </cell>
          <cell r="G15">
            <v>309</v>
          </cell>
          <cell r="H15">
            <v>225152.34</v>
          </cell>
        </row>
        <row r="16">
          <cell r="D16" t="str">
            <v>2003outubroUnidade Anhembi</v>
          </cell>
          <cell r="E16">
            <v>671035</v>
          </cell>
          <cell r="F16">
            <v>64386133.549999997</v>
          </cell>
          <cell r="G16">
            <v>306</v>
          </cell>
          <cell r="H16">
            <v>102761.51</v>
          </cell>
        </row>
        <row r="17">
          <cell r="D17" t="str">
            <v>2003outubroUnidade Centro</v>
          </cell>
          <cell r="E17">
            <v>808356</v>
          </cell>
          <cell r="F17">
            <v>123530365.59999999</v>
          </cell>
          <cell r="G17">
            <v>988</v>
          </cell>
          <cell r="H17">
            <v>358945.03</v>
          </cell>
        </row>
        <row r="18">
          <cell r="D18" t="str">
            <v>2003outubroUnidade Leste</v>
          </cell>
          <cell r="E18">
            <v>1173812</v>
          </cell>
          <cell r="F18">
            <v>108225803.69</v>
          </cell>
          <cell r="G18">
            <v>453</v>
          </cell>
          <cell r="H18">
            <v>91221.26</v>
          </cell>
        </row>
        <row r="19">
          <cell r="D19" t="str">
            <v>2003outubroUnidade Grande ABC</v>
          </cell>
          <cell r="E19">
            <v>737698</v>
          </cell>
          <cell r="F19">
            <v>66324216.939999998</v>
          </cell>
          <cell r="G19">
            <v>270</v>
          </cell>
          <cell r="H19">
            <v>307501.67</v>
          </cell>
        </row>
        <row r="20">
          <cell r="D20" t="str">
            <v>2003novembroUnidade Oeste</v>
          </cell>
          <cell r="E20">
            <v>692546</v>
          </cell>
          <cell r="F20">
            <v>59441633.140000001</v>
          </cell>
          <cell r="G20">
            <v>454</v>
          </cell>
          <cell r="H20">
            <v>205442.72</v>
          </cell>
        </row>
        <row r="21">
          <cell r="D21" t="str">
            <v>2003novembroUnidade São Paulo Sul</v>
          </cell>
          <cell r="E21">
            <v>895538</v>
          </cell>
          <cell r="F21">
            <v>98872841.359999999</v>
          </cell>
          <cell r="G21">
            <v>421</v>
          </cell>
          <cell r="H21">
            <v>123637.16</v>
          </cell>
        </row>
        <row r="22">
          <cell r="D22" t="str">
            <v>2003novembroUnidade Anhembi</v>
          </cell>
          <cell r="E22">
            <v>670403</v>
          </cell>
          <cell r="F22">
            <v>65409478.439999998</v>
          </cell>
          <cell r="G22">
            <v>376</v>
          </cell>
          <cell r="H22">
            <v>142456.54999999999</v>
          </cell>
        </row>
        <row r="23">
          <cell r="D23" t="str">
            <v>2003novembroUnidade Centro</v>
          </cell>
          <cell r="E23">
            <v>808108</v>
          </cell>
          <cell r="F23">
            <v>124161096.41</v>
          </cell>
          <cell r="G23">
            <v>1248</v>
          </cell>
          <cell r="H23">
            <v>860980.08</v>
          </cell>
        </row>
        <row r="24">
          <cell r="D24" t="str">
            <v>2003novembroUnidade Leste</v>
          </cell>
          <cell r="E24">
            <v>1170118</v>
          </cell>
          <cell r="F24">
            <v>106878062.21000001</v>
          </cell>
          <cell r="G24">
            <v>427</v>
          </cell>
          <cell r="H24">
            <v>105211.43</v>
          </cell>
        </row>
        <row r="25">
          <cell r="D25" t="str">
            <v>2003novembroUnidade Grande ABC</v>
          </cell>
          <cell r="E25">
            <v>738932</v>
          </cell>
          <cell r="F25">
            <v>66759227.759999998</v>
          </cell>
          <cell r="G25">
            <v>343</v>
          </cell>
          <cell r="H25">
            <v>338057.87</v>
          </cell>
        </row>
        <row r="26">
          <cell r="D26" t="str">
            <v>2003abrilUnidade Oeste</v>
          </cell>
          <cell r="E26">
            <v>688786</v>
          </cell>
          <cell r="F26">
            <v>56375799.710000001</v>
          </cell>
          <cell r="G26">
            <v>758</v>
          </cell>
          <cell r="H26">
            <v>359832.63</v>
          </cell>
        </row>
        <row r="27">
          <cell r="D27" t="str">
            <v>2003abrilUnidade São Paulo Sul</v>
          </cell>
          <cell r="E27">
            <v>885898</v>
          </cell>
          <cell r="F27">
            <v>87946568.819999993</v>
          </cell>
          <cell r="G27">
            <v>677</v>
          </cell>
          <cell r="H27">
            <v>189624.66</v>
          </cell>
        </row>
        <row r="28">
          <cell r="D28" t="str">
            <v>2003abrilUnidade Anhembi</v>
          </cell>
          <cell r="E28">
            <v>683858</v>
          </cell>
          <cell r="F28">
            <v>58295654.869999997</v>
          </cell>
          <cell r="G28">
            <v>284</v>
          </cell>
          <cell r="H28">
            <v>114558.95</v>
          </cell>
        </row>
        <row r="29">
          <cell r="D29" t="str">
            <v>2003abrilUnidade Centro</v>
          </cell>
          <cell r="E29">
            <v>803331</v>
          </cell>
          <cell r="F29">
            <v>112788936.14</v>
          </cell>
          <cell r="G29">
            <v>1182</v>
          </cell>
          <cell r="H29">
            <v>595670.63</v>
          </cell>
        </row>
        <row r="30">
          <cell r="D30" t="str">
            <v>2003abrilUnidade Leste</v>
          </cell>
          <cell r="E30">
            <v>1172374</v>
          </cell>
          <cell r="F30">
            <v>94310574.269999996</v>
          </cell>
          <cell r="G30">
            <v>954</v>
          </cell>
          <cell r="H30">
            <v>266540.27</v>
          </cell>
        </row>
        <row r="31">
          <cell r="D31" t="str">
            <v>2003abrilUnidade Grande ABC</v>
          </cell>
          <cell r="E31">
            <v>737338</v>
          </cell>
          <cell r="F31">
            <v>57692144.310000002</v>
          </cell>
          <cell r="G31">
            <v>472</v>
          </cell>
          <cell r="H31">
            <v>143020.43</v>
          </cell>
        </row>
        <row r="32">
          <cell r="D32" t="str">
            <v>2003maioUnidade Oeste</v>
          </cell>
          <cell r="E32">
            <v>686803</v>
          </cell>
          <cell r="F32">
            <v>52092643.769999996</v>
          </cell>
          <cell r="G32">
            <v>264</v>
          </cell>
          <cell r="H32">
            <v>123800</v>
          </cell>
        </row>
        <row r="33">
          <cell r="D33" t="str">
            <v>2003maioUnidade São Paulo Sul</v>
          </cell>
          <cell r="E33">
            <v>887047</v>
          </cell>
          <cell r="F33">
            <v>91403074.75</v>
          </cell>
          <cell r="G33">
            <v>679</v>
          </cell>
          <cell r="H33">
            <v>221600</v>
          </cell>
        </row>
        <row r="34">
          <cell r="D34" t="str">
            <v>2003maioUnidade Anhembi</v>
          </cell>
          <cell r="E34">
            <v>678658</v>
          </cell>
          <cell r="F34">
            <v>57258939.899999999</v>
          </cell>
          <cell r="G34">
            <v>182</v>
          </cell>
          <cell r="H34">
            <v>75400</v>
          </cell>
        </row>
        <row r="35">
          <cell r="D35" t="str">
            <v>2003maioUnidade Centro</v>
          </cell>
          <cell r="E35">
            <v>803482</v>
          </cell>
          <cell r="F35">
            <v>109689304.55</v>
          </cell>
          <cell r="G35">
            <v>932</v>
          </cell>
          <cell r="H35">
            <v>421200</v>
          </cell>
        </row>
        <row r="36">
          <cell r="D36" t="str">
            <v>2003maioUnidade Leste</v>
          </cell>
          <cell r="E36">
            <v>1174671</v>
          </cell>
          <cell r="F36">
            <v>94718534.909999996</v>
          </cell>
          <cell r="G36">
            <v>797</v>
          </cell>
          <cell r="H36">
            <v>227100</v>
          </cell>
        </row>
        <row r="37">
          <cell r="D37" t="str">
            <v>2003maioUnidade Grande ABC</v>
          </cell>
          <cell r="E37">
            <v>734745</v>
          </cell>
          <cell r="F37">
            <v>57364866.149999999</v>
          </cell>
          <cell r="G37">
            <v>293</v>
          </cell>
          <cell r="H37">
            <v>147300</v>
          </cell>
        </row>
        <row r="38">
          <cell r="D38" t="str">
            <v>2003junhoUnidade Oeste</v>
          </cell>
          <cell r="E38">
            <v>686341</v>
          </cell>
          <cell r="F38">
            <v>53565567.140000001</v>
          </cell>
          <cell r="G38">
            <v>272</v>
          </cell>
          <cell r="H38">
            <v>110810.83</v>
          </cell>
        </row>
        <row r="39">
          <cell r="D39" t="str">
            <v>2003junhoUnidade São Paulo Sul</v>
          </cell>
          <cell r="E39">
            <v>888058</v>
          </cell>
          <cell r="F39">
            <v>91104455.319999993</v>
          </cell>
          <cell r="G39">
            <v>447</v>
          </cell>
          <cell r="H39">
            <v>149248.78</v>
          </cell>
        </row>
        <row r="40">
          <cell r="D40" t="str">
            <v>2003junhoUnidade Anhembi</v>
          </cell>
          <cell r="E40">
            <v>673437</v>
          </cell>
          <cell r="F40">
            <v>60046844.32</v>
          </cell>
          <cell r="G40">
            <v>258</v>
          </cell>
          <cell r="H40">
            <v>79790.100000000006</v>
          </cell>
        </row>
        <row r="41">
          <cell r="D41" t="str">
            <v>2003junhoUnidade Centro</v>
          </cell>
          <cell r="E41">
            <v>804472</v>
          </cell>
          <cell r="F41">
            <v>111108931.06</v>
          </cell>
          <cell r="G41">
            <v>1014</v>
          </cell>
          <cell r="H41">
            <v>340586.29</v>
          </cell>
        </row>
        <row r="42">
          <cell r="D42" t="str">
            <v>2003junhoUnidade Leste</v>
          </cell>
          <cell r="E42">
            <v>1174014</v>
          </cell>
          <cell r="F42">
            <v>96308715.650000006</v>
          </cell>
          <cell r="G42">
            <v>704</v>
          </cell>
          <cell r="H42">
            <v>206846.13</v>
          </cell>
        </row>
        <row r="43">
          <cell r="D43" t="str">
            <v>2003junhoUnidade Grande ABC</v>
          </cell>
          <cell r="E43">
            <v>733264</v>
          </cell>
          <cell r="F43">
            <v>57779416.010000005</v>
          </cell>
          <cell r="G43">
            <v>366</v>
          </cell>
          <cell r="H43">
            <v>163373.54</v>
          </cell>
        </row>
        <row r="44">
          <cell r="D44" t="str">
            <v>2003julhoUnidade Oeste</v>
          </cell>
          <cell r="E44">
            <v>687663</v>
          </cell>
          <cell r="F44">
            <v>55907519.439999998</v>
          </cell>
          <cell r="G44">
            <v>301</v>
          </cell>
          <cell r="H44">
            <v>179362.72</v>
          </cell>
        </row>
        <row r="45">
          <cell r="D45" t="str">
            <v>2003julhoUnidade São Paulo Sul</v>
          </cell>
          <cell r="E45">
            <v>888293</v>
          </cell>
          <cell r="F45">
            <v>89568298.560000002</v>
          </cell>
          <cell r="G45">
            <v>297</v>
          </cell>
          <cell r="H45">
            <v>132418.76999999999</v>
          </cell>
        </row>
        <row r="46">
          <cell r="D46" t="str">
            <v>2003julhoUnidade Anhembi</v>
          </cell>
          <cell r="E46">
            <v>670110</v>
          </cell>
          <cell r="F46">
            <v>58740718.469999999</v>
          </cell>
          <cell r="G46">
            <v>194</v>
          </cell>
          <cell r="H46">
            <v>63871.42</v>
          </cell>
        </row>
        <row r="47">
          <cell r="D47" t="str">
            <v>2003julhoUnidade Centro</v>
          </cell>
          <cell r="E47">
            <v>804359</v>
          </cell>
          <cell r="F47">
            <v>109909223.72</v>
          </cell>
          <cell r="G47">
            <v>1091</v>
          </cell>
          <cell r="H47">
            <v>337212.58</v>
          </cell>
        </row>
        <row r="48">
          <cell r="D48" t="str">
            <v>2003julhoUnidade Leste</v>
          </cell>
          <cell r="E48">
            <v>1175899</v>
          </cell>
          <cell r="F48">
            <v>102765995.34</v>
          </cell>
          <cell r="G48">
            <v>689</v>
          </cell>
          <cell r="H48">
            <v>403590.87</v>
          </cell>
        </row>
        <row r="49">
          <cell r="D49" t="str">
            <v>2003julhoUnidade Grande ABC</v>
          </cell>
          <cell r="E49">
            <v>735350</v>
          </cell>
          <cell r="F49">
            <v>59942941.960000001</v>
          </cell>
          <cell r="G49">
            <v>303</v>
          </cell>
          <cell r="H49">
            <v>149108.57999999999</v>
          </cell>
        </row>
        <row r="50">
          <cell r="D50" t="str">
            <v>2003agostoUnidade Oeste</v>
          </cell>
          <cell r="E50">
            <v>689145</v>
          </cell>
          <cell r="F50">
            <v>56398573.710000001</v>
          </cell>
          <cell r="G50">
            <v>424</v>
          </cell>
          <cell r="H50">
            <v>265298.46999999997</v>
          </cell>
        </row>
        <row r="51">
          <cell r="D51" t="str">
            <v>2003agostoUnidade São Paulo Sul</v>
          </cell>
          <cell r="E51">
            <v>889407</v>
          </cell>
          <cell r="F51">
            <v>94219423.00999999</v>
          </cell>
          <cell r="G51">
            <v>354</v>
          </cell>
          <cell r="H51">
            <v>147983.96</v>
          </cell>
        </row>
        <row r="52">
          <cell r="D52" t="str">
            <v>2003agostoUnidade Anhembi</v>
          </cell>
          <cell r="E52">
            <v>669124</v>
          </cell>
          <cell r="F52">
            <v>65741407.57</v>
          </cell>
          <cell r="G52">
            <v>275</v>
          </cell>
          <cell r="H52">
            <v>90010.55</v>
          </cell>
        </row>
        <row r="53">
          <cell r="D53" t="str">
            <v>2003agostoUnidade Centro</v>
          </cell>
          <cell r="E53">
            <v>805514</v>
          </cell>
          <cell r="F53">
            <v>115037835.93000001</v>
          </cell>
          <cell r="G53">
            <v>968</v>
          </cell>
          <cell r="H53">
            <v>326790.67</v>
          </cell>
        </row>
        <row r="54">
          <cell r="D54" t="str">
            <v>2003agostoUnidade Leste</v>
          </cell>
          <cell r="E54">
            <v>1176293</v>
          </cell>
          <cell r="F54">
            <v>106148517.52000001</v>
          </cell>
          <cell r="G54">
            <v>766</v>
          </cell>
          <cell r="H54">
            <v>189597.9</v>
          </cell>
        </row>
        <row r="55">
          <cell r="D55" t="str">
            <v>2003agostoUnidade Grande ABC</v>
          </cell>
          <cell r="E55">
            <v>734444</v>
          </cell>
          <cell r="F55">
            <v>61462450.700000003</v>
          </cell>
          <cell r="G55">
            <v>329</v>
          </cell>
          <cell r="H55">
            <v>302485.99</v>
          </cell>
        </row>
        <row r="56">
          <cell r="D56" t="str">
            <v>2003dezembroUnidade Oeste</v>
          </cell>
          <cell r="E56">
            <v>695585</v>
          </cell>
          <cell r="F56">
            <v>59017665.170000002</v>
          </cell>
          <cell r="G56">
            <v>300</v>
          </cell>
          <cell r="H56">
            <v>174954.86</v>
          </cell>
        </row>
        <row r="57">
          <cell r="D57" t="str">
            <v>2003dezembroUnidade São Paulo Sul</v>
          </cell>
          <cell r="E57">
            <v>897886</v>
          </cell>
          <cell r="F57">
            <v>96672031.810000002</v>
          </cell>
          <cell r="G57">
            <v>367</v>
          </cell>
          <cell r="H57">
            <v>125975.96</v>
          </cell>
        </row>
        <row r="58">
          <cell r="D58" t="str">
            <v>2003dezembroUnidade Anhembi</v>
          </cell>
          <cell r="E58">
            <v>672259</v>
          </cell>
          <cell r="F58">
            <v>65677616.75</v>
          </cell>
          <cell r="G58">
            <v>399</v>
          </cell>
          <cell r="H58">
            <v>114751.52</v>
          </cell>
        </row>
        <row r="59">
          <cell r="D59" t="str">
            <v>2003dezembroUnidade Centro</v>
          </cell>
          <cell r="E59">
            <v>809371</v>
          </cell>
          <cell r="F59">
            <v>127058005.87</v>
          </cell>
          <cell r="G59">
            <v>1429</v>
          </cell>
          <cell r="H59">
            <v>1004729.37</v>
          </cell>
        </row>
        <row r="60">
          <cell r="D60" t="str">
            <v>2003dezembroUnidade Leste</v>
          </cell>
          <cell r="E60">
            <v>1171562</v>
          </cell>
          <cell r="F60">
            <v>103220954.94</v>
          </cell>
          <cell r="G60">
            <v>437</v>
          </cell>
          <cell r="H60">
            <v>100708.9</v>
          </cell>
        </row>
        <row r="61">
          <cell r="D61" t="str">
            <v>2003dezembroUnidade Grande ABC</v>
          </cell>
          <cell r="E61">
            <v>740532</v>
          </cell>
          <cell r="F61">
            <v>67305654.260000005</v>
          </cell>
          <cell r="G61">
            <v>471</v>
          </cell>
          <cell r="H61">
            <v>380144.82</v>
          </cell>
        </row>
        <row r="62">
          <cell r="D62" t="str">
            <v>2004janeiroUnidade Oeste</v>
          </cell>
          <cell r="E62">
            <v>703339</v>
          </cell>
          <cell r="F62">
            <v>60019039.920000002</v>
          </cell>
          <cell r="G62">
            <v>248</v>
          </cell>
          <cell r="H62">
            <v>147264.59</v>
          </cell>
        </row>
        <row r="63">
          <cell r="D63" t="str">
            <v>2004janeiroUnidade São Paulo Sul</v>
          </cell>
          <cell r="E63">
            <v>901041</v>
          </cell>
          <cell r="F63">
            <v>94953401.950000003</v>
          </cell>
          <cell r="G63">
            <v>504</v>
          </cell>
          <cell r="H63">
            <v>151980.17000000001</v>
          </cell>
        </row>
        <row r="64">
          <cell r="D64" t="str">
            <v>2004janeiroUnidade Anhembi</v>
          </cell>
          <cell r="E64">
            <v>674340</v>
          </cell>
          <cell r="F64">
            <v>62557301.950000003</v>
          </cell>
          <cell r="G64">
            <v>519</v>
          </cell>
          <cell r="H64">
            <v>130527.22</v>
          </cell>
        </row>
        <row r="65">
          <cell r="D65" t="str">
            <v>2004janeiroUnidade Centro</v>
          </cell>
          <cell r="E65">
            <v>812470</v>
          </cell>
          <cell r="F65">
            <v>117090110.56</v>
          </cell>
          <cell r="G65">
            <v>1179</v>
          </cell>
          <cell r="H65">
            <v>451649.28000000003</v>
          </cell>
        </row>
        <row r="66">
          <cell r="D66" t="str">
            <v>2004janeiroUnidade Leste</v>
          </cell>
          <cell r="E66">
            <v>1175655</v>
          </cell>
          <cell r="F66">
            <v>101603314.03</v>
          </cell>
          <cell r="G66">
            <v>459</v>
          </cell>
          <cell r="H66">
            <v>144104.16</v>
          </cell>
        </row>
        <row r="67">
          <cell r="D67" t="str">
            <v>2004janeiroUnidade Grande ABC</v>
          </cell>
          <cell r="E67">
            <v>745726</v>
          </cell>
          <cell r="F67">
            <v>63979279.649999999</v>
          </cell>
          <cell r="G67">
            <v>459</v>
          </cell>
          <cell r="H67">
            <v>398879.93</v>
          </cell>
        </row>
        <row r="68">
          <cell r="D68" t="str">
            <v>2004fevereiroUnidade Oeste</v>
          </cell>
          <cell r="E68">
            <v>707441</v>
          </cell>
          <cell r="F68">
            <v>56658784</v>
          </cell>
          <cell r="G68">
            <v>552</v>
          </cell>
          <cell r="H68">
            <v>131217.34</v>
          </cell>
        </row>
        <row r="69">
          <cell r="D69" t="str">
            <v>2004fevereiroUnidade São Paulo Sul</v>
          </cell>
          <cell r="E69">
            <v>903713</v>
          </cell>
          <cell r="F69">
            <v>95185024</v>
          </cell>
          <cell r="G69">
            <v>1121</v>
          </cell>
          <cell r="H69">
            <v>623615.56999999995</v>
          </cell>
        </row>
        <row r="70">
          <cell r="D70" t="str">
            <v>2004fevereiroUnidade Anhembi</v>
          </cell>
          <cell r="E70">
            <v>676472</v>
          </cell>
          <cell r="F70">
            <v>60843940</v>
          </cell>
          <cell r="G70">
            <v>437</v>
          </cell>
          <cell r="H70">
            <v>419458.31</v>
          </cell>
        </row>
        <row r="71">
          <cell r="D71" t="str">
            <v>2004fevereiroUnidade Centro</v>
          </cell>
          <cell r="E71">
            <v>814446</v>
          </cell>
          <cell r="F71">
            <v>118513566</v>
          </cell>
          <cell r="G71">
            <v>464</v>
          </cell>
          <cell r="H71">
            <v>102867.78</v>
          </cell>
        </row>
        <row r="72">
          <cell r="D72" t="str">
            <v>2004fevereiroUnidade Leste</v>
          </cell>
          <cell r="E72">
            <v>1174753</v>
          </cell>
          <cell r="F72">
            <v>100574126</v>
          </cell>
          <cell r="G72">
            <v>330</v>
          </cell>
          <cell r="H72">
            <v>182299.86</v>
          </cell>
        </row>
        <row r="73">
          <cell r="D73" t="str">
            <v>2004fevereiroUnidade Grande ABC</v>
          </cell>
          <cell r="E73">
            <v>745700</v>
          </cell>
          <cell r="F73">
            <v>62050406</v>
          </cell>
          <cell r="G73">
            <v>874</v>
          </cell>
          <cell r="H73">
            <v>231788.89</v>
          </cell>
        </row>
        <row r="74">
          <cell r="D74" t="str">
            <v>2004MarçoUnidade Oeste</v>
          </cell>
          <cell r="E74">
            <v>709516</v>
          </cell>
          <cell r="F74">
            <v>63422125</v>
          </cell>
          <cell r="G74">
            <v>298</v>
          </cell>
          <cell r="H74">
            <v>209220.05</v>
          </cell>
        </row>
        <row r="75">
          <cell r="D75" t="str">
            <v>2004MarçoUnidade São Paulo Sul</v>
          </cell>
          <cell r="E75">
            <v>907206</v>
          </cell>
          <cell r="F75">
            <v>98957951</v>
          </cell>
          <cell r="G75">
            <v>476</v>
          </cell>
          <cell r="H75">
            <v>140820.81</v>
          </cell>
        </row>
        <row r="76">
          <cell r="D76" t="str">
            <v>2004MarçoUnidade Anhembi</v>
          </cell>
          <cell r="E76">
            <v>677592</v>
          </cell>
          <cell r="F76">
            <v>63679510</v>
          </cell>
          <cell r="G76">
            <v>535</v>
          </cell>
          <cell r="H76">
            <v>125457.85</v>
          </cell>
        </row>
        <row r="77">
          <cell r="D77" t="str">
            <v>2004MarçoUnidade Centro</v>
          </cell>
          <cell r="E77">
            <v>817088</v>
          </cell>
          <cell r="F77">
            <v>122432764</v>
          </cell>
          <cell r="G77">
            <v>1251</v>
          </cell>
          <cell r="H77">
            <v>521995.54</v>
          </cell>
        </row>
        <row r="78">
          <cell r="D78" t="str">
            <v>2004MarçoUnidade Leste</v>
          </cell>
          <cell r="E78">
            <v>1174907</v>
          </cell>
          <cell r="F78">
            <v>105171707</v>
          </cell>
          <cell r="G78">
            <v>501</v>
          </cell>
          <cell r="H78">
            <v>99061.87</v>
          </cell>
        </row>
        <row r="79">
          <cell r="D79" t="str">
            <v>2004MarçoUnidade Grande ABC</v>
          </cell>
          <cell r="E79">
            <v>747833</v>
          </cell>
          <cell r="F79">
            <v>66109718</v>
          </cell>
          <cell r="G79">
            <v>425</v>
          </cell>
          <cell r="H79">
            <v>443143.6</v>
          </cell>
        </row>
        <row r="80">
          <cell r="D80" t="str">
            <v>2004abrilUnidade Oeste</v>
          </cell>
          <cell r="E80">
            <v>711310</v>
          </cell>
          <cell r="F80">
            <v>64640991.719999999</v>
          </cell>
          <cell r="G80">
            <v>300</v>
          </cell>
          <cell r="H80">
            <v>153663.15</v>
          </cell>
        </row>
        <row r="81">
          <cell r="D81" t="str">
            <v>2004abrilUnidade São Paulo Sul</v>
          </cell>
          <cell r="E81">
            <v>909515</v>
          </cell>
          <cell r="F81">
            <v>102838120.81</v>
          </cell>
          <cell r="G81">
            <v>500</v>
          </cell>
          <cell r="H81">
            <v>160586.38</v>
          </cell>
        </row>
        <row r="82">
          <cell r="D82" t="str">
            <v>2004abrilUnidade Anhembi</v>
          </cell>
          <cell r="E82">
            <v>681425</v>
          </cell>
          <cell r="F82">
            <v>65520440.710000001</v>
          </cell>
          <cell r="G82">
            <v>584</v>
          </cell>
          <cell r="H82">
            <v>148877.59</v>
          </cell>
        </row>
        <row r="83">
          <cell r="D83" t="str">
            <v>2004abrilUnidade Centro</v>
          </cell>
          <cell r="E83">
            <v>818603</v>
          </cell>
          <cell r="F83">
            <v>128159695.15000001</v>
          </cell>
          <cell r="G83">
            <v>1314</v>
          </cell>
          <cell r="H83">
            <v>677917.55</v>
          </cell>
        </row>
        <row r="84">
          <cell r="D84" t="str">
            <v>2004abrilUnidade Leste</v>
          </cell>
          <cell r="E84">
            <v>1177041</v>
          </cell>
          <cell r="F84">
            <v>109366118.17</v>
          </cell>
          <cell r="G84">
            <v>456</v>
          </cell>
          <cell r="H84">
            <v>90611.16</v>
          </cell>
        </row>
        <row r="85">
          <cell r="D85" t="str">
            <v>2004abrilUnidade Grande ABC</v>
          </cell>
          <cell r="E85">
            <v>750534</v>
          </cell>
          <cell r="F85">
            <v>68536947.859999999</v>
          </cell>
          <cell r="G85">
            <v>320</v>
          </cell>
          <cell r="H85">
            <v>383180.98</v>
          </cell>
        </row>
        <row r="86">
          <cell r="D86" t="str">
            <v>2004maioUnidade Oeste</v>
          </cell>
          <cell r="E86">
            <v>710976</v>
          </cell>
          <cell r="F86">
            <v>60745431</v>
          </cell>
          <cell r="G86">
            <v>323</v>
          </cell>
          <cell r="H86">
            <v>136732.49</v>
          </cell>
        </row>
        <row r="87">
          <cell r="D87" t="str">
            <v>2004maioUnidade São Paulo Sul</v>
          </cell>
          <cell r="E87">
            <v>911066</v>
          </cell>
          <cell r="F87">
            <v>99367631</v>
          </cell>
          <cell r="G87">
            <v>715</v>
          </cell>
          <cell r="H87">
            <v>205934.58</v>
          </cell>
        </row>
        <row r="88">
          <cell r="D88" t="str">
            <v>2004maioUnidade Anhembi</v>
          </cell>
          <cell r="E88">
            <v>683757</v>
          </cell>
          <cell r="F88">
            <v>62609632</v>
          </cell>
          <cell r="G88">
            <v>568</v>
          </cell>
          <cell r="H88">
            <v>147217.96</v>
          </cell>
        </row>
        <row r="89">
          <cell r="D89" t="str">
            <v>2004maioUnidade Centro</v>
          </cell>
          <cell r="E89">
            <v>819572</v>
          </cell>
          <cell r="F89">
            <v>121391710</v>
          </cell>
          <cell r="G89">
            <v>882</v>
          </cell>
          <cell r="H89">
            <v>416644.61</v>
          </cell>
        </row>
        <row r="90">
          <cell r="D90" t="str">
            <v>2004maioUnidade Leste</v>
          </cell>
          <cell r="E90">
            <v>1179871</v>
          </cell>
          <cell r="F90">
            <v>104825304</v>
          </cell>
          <cell r="G90">
            <v>405</v>
          </cell>
          <cell r="H90">
            <v>163759.82999999999</v>
          </cell>
        </row>
        <row r="91">
          <cell r="D91" t="str">
            <v>2004maioUnidade Grande ABC</v>
          </cell>
          <cell r="E91">
            <v>752637</v>
          </cell>
          <cell r="F91">
            <v>65583019</v>
          </cell>
          <cell r="G91">
            <v>319</v>
          </cell>
          <cell r="H91">
            <v>367224.31</v>
          </cell>
        </row>
        <row r="92">
          <cell r="D92" t="str">
            <v>2004junhoUnidade Oeste</v>
          </cell>
          <cell r="E92">
            <v>709701</v>
          </cell>
          <cell r="F92">
            <v>62360154</v>
          </cell>
          <cell r="G92">
            <v>492</v>
          </cell>
          <cell r="H92">
            <v>143993.17000000001</v>
          </cell>
        </row>
        <row r="93">
          <cell r="D93" t="str">
            <v>2004junhoUnidade São Paulo Sul</v>
          </cell>
          <cell r="E93">
            <v>912628</v>
          </cell>
          <cell r="F93">
            <v>99908605</v>
          </cell>
          <cell r="G93">
            <v>502</v>
          </cell>
          <cell r="H93">
            <v>152185.03</v>
          </cell>
        </row>
        <row r="94">
          <cell r="D94" t="str">
            <v>2004junhoUnidade Anhembi</v>
          </cell>
          <cell r="E94">
            <v>684473</v>
          </cell>
          <cell r="F94">
            <v>65590415</v>
          </cell>
          <cell r="G94">
            <v>515</v>
          </cell>
          <cell r="H94">
            <v>146041.76</v>
          </cell>
        </row>
        <row r="95">
          <cell r="D95" t="str">
            <v>2004junhoUnidade Centro</v>
          </cell>
          <cell r="E95">
            <v>821528</v>
          </cell>
          <cell r="F95">
            <v>120070535</v>
          </cell>
          <cell r="G95">
            <v>984</v>
          </cell>
          <cell r="H95">
            <v>378204.73</v>
          </cell>
        </row>
        <row r="96">
          <cell r="D96" t="str">
            <v>2004junhoUnidade Leste</v>
          </cell>
          <cell r="E96">
            <v>1183908</v>
          </cell>
          <cell r="F96">
            <v>107472902</v>
          </cell>
          <cell r="G96">
            <v>451</v>
          </cell>
          <cell r="H96">
            <v>149273.04999999999</v>
          </cell>
        </row>
        <row r="97">
          <cell r="D97" t="str">
            <v>2004junhoUnidade Grande ABC</v>
          </cell>
          <cell r="E97">
            <v>753824</v>
          </cell>
          <cell r="F97">
            <v>67692276</v>
          </cell>
          <cell r="G97">
            <v>368</v>
          </cell>
          <cell r="H97">
            <v>369308.64</v>
          </cell>
        </row>
        <row r="98">
          <cell r="D98" t="str">
            <v>2004julhoUnidade Oeste</v>
          </cell>
          <cell r="E98">
            <v>3189</v>
          </cell>
          <cell r="F98">
            <v>178157.98</v>
          </cell>
          <cell r="G98">
            <v>300</v>
          </cell>
          <cell r="H98">
            <v>174954.86</v>
          </cell>
        </row>
        <row r="99">
          <cell r="D99" t="str">
            <v>2004julhoUnidade São Paulo Sul</v>
          </cell>
          <cell r="E99">
            <v>2639</v>
          </cell>
          <cell r="F99">
            <v>103408.06</v>
          </cell>
          <cell r="G99">
            <v>367</v>
          </cell>
          <cell r="H99">
            <v>125975.96</v>
          </cell>
        </row>
        <row r="100">
          <cell r="D100" t="str">
            <v>2004julhoUnidade Anhembi</v>
          </cell>
          <cell r="E100">
            <v>2688</v>
          </cell>
          <cell r="F100">
            <v>128901.69</v>
          </cell>
          <cell r="G100">
            <v>399</v>
          </cell>
          <cell r="H100">
            <v>114751.52</v>
          </cell>
        </row>
        <row r="101">
          <cell r="D101" t="str">
            <v>2004julhoUnidade Centro</v>
          </cell>
          <cell r="E101">
            <v>1937</v>
          </cell>
          <cell r="F101">
            <v>385107.82</v>
          </cell>
          <cell r="G101">
            <v>1429</v>
          </cell>
          <cell r="H101">
            <v>1004729.37</v>
          </cell>
        </row>
        <row r="102">
          <cell r="D102" t="str">
            <v>2004julhoUnidade Leste</v>
          </cell>
          <cell r="E102">
            <v>4584</v>
          </cell>
          <cell r="F102">
            <v>167539.18</v>
          </cell>
          <cell r="G102">
            <v>437</v>
          </cell>
          <cell r="H102">
            <v>100708.9</v>
          </cell>
        </row>
        <row r="103">
          <cell r="D103" t="str">
            <v>2004julhoUnidade Grande ABC</v>
          </cell>
          <cell r="E103">
            <v>2326</v>
          </cell>
          <cell r="F103">
            <v>355556.81</v>
          </cell>
          <cell r="G103">
            <v>471</v>
          </cell>
          <cell r="H103">
            <v>380144.82</v>
          </cell>
        </row>
        <row r="104">
          <cell r="D104" t="str">
            <v>2004agostoUnidade Oeste</v>
          </cell>
          <cell r="E104">
            <v>711427</v>
          </cell>
          <cell r="F104">
            <v>71968232.510000005</v>
          </cell>
          <cell r="G104">
            <v>2214</v>
          </cell>
          <cell r="H104">
            <v>144280.32999999999</v>
          </cell>
        </row>
        <row r="105">
          <cell r="D105" t="str">
            <v>2004agostoUnidade São Paulo Sul</v>
          </cell>
          <cell r="E105">
            <v>913767</v>
          </cell>
          <cell r="F105">
            <v>114490706.90000001</v>
          </cell>
          <cell r="G105">
            <v>884</v>
          </cell>
          <cell r="H105">
            <v>106970.07</v>
          </cell>
        </row>
        <row r="106">
          <cell r="D106" t="str">
            <v>2004agostoUnidade Anhembi</v>
          </cell>
          <cell r="E106">
            <v>691221</v>
          </cell>
          <cell r="F106">
            <v>73464877.840000004</v>
          </cell>
          <cell r="G106">
            <v>2100</v>
          </cell>
          <cell r="H106">
            <v>166484.12</v>
          </cell>
        </row>
        <row r="107">
          <cell r="D107" t="str">
            <v>2004agostoUnidade Centro</v>
          </cell>
          <cell r="E107">
            <v>823058</v>
          </cell>
          <cell r="F107">
            <v>139522767.59999999</v>
          </cell>
          <cell r="G107">
            <v>1719</v>
          </cell>
          <cell r="H107">
            <v>500766.15</v>
          </cell>
        </row>
        <row r="108">
          <cell r="D108" t="str">
            <v>2004agostoUnidade Leste</v>
          </cell>
          <cell r="E108">
            <v>1199015</v>
          </cell>
          <cell r="F108">
            <v>123121748.8</v>
          </cell>
          <cell r="G108">
            <v>2308</v>
          </cell>
          <cell r="H108">
            <v>144040.82999999999</v>
          </cell>
        </row>
        <row r="109">
          <cell r="D109" t="str">
            <v>2004agostoUnidade Grande ABC</v>
          </cell>
          <cell r="E109">
            <v>754956</v>
          </cell>
          <cell r="F109">
            <v>78830391.780000001</v>
          </cell>
          <cell r="G109">
            <v>1580</v>
          </cell>
          <cell r="H109">
            <v>311434.7</v>
          </cell>
        </row>
        <row r="110">
          <cell r="D110" t="str">
            <v>2004setembroUnidade Oeste</v>
          </cell>
          <cell r="E110">
            <v>720966</v>
          </cell>
          <cell r="F110">
            <v>71250448.969999984</v>
          </cell>
          <cell r="G110">
            <v>1777</v>
          </cell>
          <cell r="H110">
            <v>116729.15</v>
          </cell>
        </row>
        <row r="111">
          <cell r="D111" t="str">
            <v>2004setembroUnidade São Paulo Sul</v>
          </cell>
          <cell r="E111">
            <v>915303</v>
          </cell>
          <cell r="F111">
            <v>110751255.45000002</v>
          </cell>
          <cell r="G111">
            <v>904</v>
          </cell>
          <cell r="H111">
            <v>137189.01</v>
          </cell>
        </row>
        <row r="112">
          <cell r="D112" t="str">
            <v>2004setembroUnidade Anhembi</v>
          </cell>
          <cell r="E112">
            <v>694336</v>
          </cell>
          <cell r="F112">
            <v>71093812.270000011</v>
          </cell>
          <cell r="G112">
            <v>2047</v>
          </cell>
          <cell r="H112">
            <v>198664.21</v>
          </cell>
        </row>
        <row r="113">
          <cell r="D113" t="str">
            <v>2004setembroUnidade Centro</v>
          </cell>
          <cell r="E113">
            <v>822955</v>
          </cell>
          <cell r="F113">
            <v>136813786.90000001</v>
          </cell>
          <cell r="G113">
            <v>1010</v>
          </cell>
          <cell r="H113">
            <v>610918.61</v>
          </cell>
        </row>
        <row r="114">
          <cell r="D114" t="str">
            <v>2004setembroUnidade Leste</v>
          </cell>
          <cell r="E114">
            <v>1203366</v>
          </cell>
          <cell r="F114">
            <v>119115324.96999998</v>
          </cell>
          <cell r="G114">
            <v>840</v>
          </cell>
          <cell r="H114">
            <v>193988.04</v>
          </cell>
        </row>
        <row r="115">
          <cell r="D115" t="str">
            <v>2004setembroUnidade Grande ABC</v>
          </cell>
          <cell r="E115">
            <v>760577</v>
          </cell>
          <cell r="F115">
            <v>77473131.059999987</v>
          </cell>
          <cell r="G115">
            <v>1227</v>
          </cell>
          <cell r="H115">
            <v>294381.75</v>
          </cell>
        </row>
        <row r="116">
          <cell r="D116" t="str">
            <v>2004outubroUnidade Oeste</v>
          </cell>
          <cell r="E116">
            <v>722128</v>
          </cell>
          <cell r="F116">
            <v>73750690.720000014</v>
          </cell>
          <cell r="G116">
            <v>1672</v>
          </cell>
          <cell r="H116">
            <v>101058.9</v>
          </cell>
        </row>
        <row r="117">
          <cell r="D117" t="str">
            <v>2004outubroUnidade São Paulo Sul</v>
          </cell>
          <cell r="E117">
            <v>919102</v>
          </cell>
          <cell r="F117">
            <v>114288486.59999999</v>
          </cell>
          <cell r="G117">
            <v>881</v>
          </cell>
          <cell r="H117">
            <v>153453.87</v>
          </cell>
        </row>
        <row r="118">
          <cell r="D118" t="str">
            <v>2004outubroUnidade Anhembi</v>
          </cell>
          <cell r="E118">
            <v>695825</v>
          </cell>
          <cell r="F118">
            <v>71999315.269999981</v>
          </cell>
          <cell r="G118">
            <v>2175</v>
          </cell>
          <cell r="H118">
            <v>221306.37</v>
          </cell>
        </row>
        <row r="119">
          <cell r="D119" t="str">
            <v>2004outubroUnidade Centro</v>
          </cell>
          <cell r="E119">
            <v>823101</v>
          </cell>
          <cell r="F119">
            <v>139788804.34000003</v>
          </cell>
          <cell r="G119">
            <v>1134</v>
          </cell>
          <cell r="H119">
            <v>405846.75</v>
          </cell>
        </row>
        <row r="120">
          <cell r="D120" t="str">
            <v>2004outubroUnidade Leste</v>
          </cell>
          <cell r="E120">
            <v>1203086</v>
          </cell>
          <cell r="F120">
            <v>120912369.94</v>
          </cell>
          <cell r="G120">
            <v>459</v>
          </cell>
          <cell r="H120">
            <v>189982.67</v>
          </cell>
        </row>
        <row r="121">
          <cell r="D121" t="str">
            <v>2004outubroUnidade Grande ABC</v>
          </cell>
          <cell r="E121">
            <v>760768</v>
          </cell>
          <cell r="F121">
            <v>78671692.960000023</v>
          </cell>
          <cell r="G121">
            <v>1246</v>
          </cell>
          <cell r="H121">
            <v>319151.21999999997</v>
          </cell>
        </row>
        <row r="122">
          <cell r="D122" t="str">
            <v>2004novembroUnidade Oeste</v>
          </cell>
          <cell r="E122">
            <v>727748</v>
          </cell>
          <cell r="F122">
            <v>72295651.379999995</v>
          </cell>
          <cell r="G122">
            <v>1455</v>
          </cell>
          <cell r="H122">
            <v>120034.91</v>
          </cell>
        </row>
        <row r="123">
          <cell r="D123" t="str">
            <v>2004novembroUnidade São Paulo Sul</v>
          </cell>
          <cell r="E123">
            <v>917806</v>
          </cell>
          <cell r="F123">
            <v>112528990.86</v>
          </cell>
          <cell r="G123">
            <v>842</v>
          </cell>
          <cell r="H123">
            <v>181033.73</v>
          </cell>
        </row>
        <row r="124">
          <cell r="D124" t="str">
            <v>2004novembroUnidade Anhembi</v>
          </cell>
          <cell r="E124">
            <v>696422</v>
          </cell>
          <cell r="F124">
            <v>72063929.489999995</v>
          </cell>
          <cell r="G124">
            <v>2266</v>
          </cell>
          <cell r="H124">
            <v>253001.95</v>
          </cell>
        </row>
        <row r="125">
          <cell r="D125" t="str">
            <v>2004novembroUnidade Centro</v>
          </cell>
          <cell r="E125">
            <v>822404</v>
          </cell>
          <cell r="F125">
            <v>139954155.66</v>
          </cell>
          <cell r="G125">
            <v>1246</v>
          </cell>
          <cell r="H125">
            <v>480562.87</v>
          </cell>
        </row>
        <row r="126">
          <cell r="D126" t="str">
            <v>2004novembroUnidade Leste</v>
          </cell>
          <cell r="E126">
            <v>1202766</v>
          </cell>
          <cell r="F126">
            <v>121002113.47</v>
          </cell>
          <cell r="G126">
            <v>422</v>
          </cell>
          <cell r="H126">
            <v>203881.07</v>
          </cell>
        </row>
        <row r="127">
          <cell r="D127" t="str">
            <v>2004novembroUnidade Grande ABC</v>
          </cell>
          <cell r="E127">
            <v>763663</v>
          </cell>
          <cell r="F127">
            <v>82665331.450000003</v>
          </cell>
          <cell r="G127">
            <v>999</v>
          </cell>
          <cell r="H127">
            <v>311772.28000000003</v>
          </cell>
        </row>
        <row r="128">
          <cell r="D128" t="str">
            <v>2004dezembroUnidade Oeste</v>
          </cell>
          <cell r="E128">
            <v>729496</v>
          </cell>
          <cell r="F128">
            <v>68572552.849999979</v>
          </cell>
          <cell r="G128">
            <v>300</v>
          </cell>
          <cell r="H128">
            <v>174954.86</v>
          </cell>
        </row>
        <row r="129">
          <cell r="D129" t="str">
            <v>2004dezembroUnidade São Paulo Sul</v>
          </cell>
          <cell r="E129">
            <v>919768</v>
          </cell>
          <cell r="F129">
            <v>107934609.20999999</v>
          </cell>
          <cell r="G129">
            <v>367</v>
          </cell>
          <cell r="H129">
            <v>125975.96</v>
          </cell>
        </row>
        <row r="130">
          <cell r="D130" t="str">
            <v>2004dezembroUnidade Anhembi</v>
          </cell>
          <cell r="E130">
            <v>699760</v>
          </cell>
          <cell r="F130">
            <v>68249615.200000003</v>
          </cell>
          <cell r="G130">
            <v>399</v>
          </cell>
          <cell r="H130">
            <v>114751.52</v>
          </cell>
        </row>
        <row r="131">
          <cell r="D131" t="str">
            <v>2004dezembroUnidade Centro</v>
          </cell>
          <cell r="E131">
            <v>822346</v>
          </cell>
          <cell r="F131">
            <v>135589549.28000003</v>
          </cell>
          <cell r="G131">
            <v>1429</v>
          </cell>
          <cell r="H131">
            <v>1004729.37</v>
          </cell>
        </row>
        <row r="132">
          <cell r="D132" t="str">
            <v>2004dezembroUnidade Leste</v>
          </cell>
          <cell r="E132">
            <v>1200462</v>
          </cell>
          <cell r="F132">
            <v>114541651.17</v>
          </cell>
          <cell r="G132">
            <v>437</v>
          </cell>
          <cell r="H132">
            <v>100708.9</v>
          </cell>
        </row>
        <row r="133">
          <cell r="D133" t="str">
            <v>2004dezembroUnidade Grande ABC</v>
          </cell>
          <cell r="E133">
            <v>763966</v>
          </cell>
          <cell r="F133">
            <v>75156928.149999991</v>
          </cell>
          <cell r="G133">
            <v>471</v>
          </cell>
          <cell r="H133">
            <v>380144.82</v>
          </cell>
        </row>
        <row r="134">
          <cell r="D134" t="str">
            <v>2005janeiroUnidade Oeste</v>
          </cell>
          <cell r="E134">
            <v>733402</v>
          </cell>
          <cell r="F134">
            <v>70911347.940000013</v>
          </cell>
          <cell r="G134">
            <v>1318</v>
          </cell>
          <cell r="H134">
            <v>86021.94</v>
          </cell>
        </row>
        <row r="135">
          <cell r="D135" t="str">
            <v>2005janeiroUnidade São Paulo Sul</v>
          </cell>
          <cell r="E135">
            <v>920868</v>
          </cell>
          <cell r="F135">
            <v>109251265.27</v>
          </cell>
          <cell r="G135">
            <v>387</v>
          </cell>
          <cell r="H135">
            <v>97237.81</v>
          </cell>
        </row>
        <row r="136">
          <cell r="D136" t="str">
            <v>2005janeiroUnidade Anhembi</v>
          </cell>
          <cell r="E136">
            <v>702753</v>
          </cell>
          <cell r="F136">
            <v>96787716.559999987</v>
          </cell>
          <cell r="G136">
            <v>1959</v>
          </cell>
          <cell r="H136">
            <v>185043.20000000001</v>
          </cell>
        </row>
        <row r="137">
          <cell r="D137" t="str">
            <v>2005janeiroUnidade Centro</v>
          </cell>
          <cell r="E137">
            <v>825361</v>
          </cell>
          <cell r="F137">
            <v>135741133.33000001</v>
          </cell>
          <cell r="G137">
            <v>1317</v>
          </cell>
          <cell r="H137">
            <v>389418.73</v>
          </cell>
        </row>
        <row r="138">
          <cell r="D138" t="str">
            <v>2005janeiroUnidade Leste</v>
          </cell>
          <cell r="E138">
            <v>1195523</v>
          </cell>
          <cell r="F138">
            <v>116327720.17999999</v>
          </cell>
          <cell r="G138">
            <v>387</v>
          </cell>
          <cell r="H138">
            <v>216709.62</v>
          </cell>
        </row>
        <row r="139">
          <cell r="D139" t="str">
            <v>2005janeiroUnidade Grande ABC</v>
          </cell>
          <cell r="E139">
            <v>765134</v>
          </cell>
          <cell r="F139">
            <v>77110743.440000013</v>
          </cell>
          <cell r="G139">
            <v>334</v>
          </cell>
          <cell r="H139">
            <v>274157.3</v>
          </cell>
        </row>
        <row r="140">
          <cell r="D140" t="str">
            <v>2005fevereiroUnidade Oeste</v>
          </cell>
          <cell r="E140">
            <v>734774</v>
          </cell>
          <cell r="F140">
            <v>70979284.50999999</v>
          </cell>
          <cell r="G140">
            <v>1396</v>
          </cell>
          <cell r="H140">
            <v>127532.9</v>
          </cell>
        </row>
        <row r="141">
          <cell r="D141" t="str">
            <v>2005fevereiroUnidade São Paulo Sul</v>
          </cell>
          <cell r="E141">
            <v>926549</v>
          </cell>
          <cell r="F141">
            <v>108267958.75</v>
          </cell>
          <cell r="G141">
            <v>479</v>
          </cell>
          <cell r="H141">
            <v>117790.68</v>
          </cell>
        </row>
        <row r="142">
          <cell r="D142" t="str">
            <v>2005fevereiroUnidade Anhembi</v>
          </cell>
          <cell r="E142">
            <v>703911</v>
          </cell>
          <cell r="F142">
            <v>69256080.819999993</v>
          </cell>
          <cell r="G142">
            <v>902</v>
          </cell>
          <cell r="H142">
            <v>195797.03</v>
          </cell>
        </row>
        <row r="143">
          <cell r="D143" t="str">
            <v>2005fevereiroUnidade Centro</v>
          </cell>
          <cell r="E143">
            <v>827190</v>
          </cell>
          <cell r="F143">
            <v>134593913.94000003</v>
          </cell>
          <cell r="G143">
            <v>1316</v>
          </cell>
          <cell r="H143">
            <v>407465.85</v>
          </cell>
        </row>
        <row r="144">
          <cell r="D144" t="str">
            <v>2005fevereiroUnidade Leste</v>
          </cell>
          <cell r="E144">
            <v>1202394</v>
          </cell>
          <cell r="F144">
            <v>115361307.68999998</v>
          </cell>
          <cell r="G144">
            <v>541</v>
          </cell>
          <cell r="H144">
            <v>173517.76</v>
          </cell>
        </row>
        <row r="145">
          <cell r="D145" t="str">
            <v>2005fevereiroUnidade Grande ABC</v>
          </cell>
          <cell r="E145">
            <v>766708</v>
          </cell>
          <cell r="F145">
            <v>75954966.009999976</v>
          </cell>
          <cell r="G145">
            <v>356</v>
          </cell>
          <cell r="H145">
            <v>258269.44</v>
          </cell>
        </row>
        <row r="146">
          <cell r="D146" t="str">
            <v>2005MarçoUnidade Oeste</v>
          </cell>
          <cell r="E146">
            <v>736782</v>
          </cell>
          <cell r="F146">
            <v>71452283</v>
          </cell>
          <cell r="G146">
            <v>1361</v>
          </cell>
          <cell r="H146">
            <v>117531.58</v>
          </cell>
        </row>
        <row r="147">
          <cell r="D147" t="str">
            <v>2005MarçoUnidade São Paulo Sul</v>
          </cell>
          <cell r="E147">
            <v>931932</v>
          </cell>
          <cell r="F147">
            <v>110992531</v>
          </cell>
          <cell r="G147">
            <v>410</v>
          </cell>
          <cell r="H147">
            <v>112365.44</v>
          </cell>
        </row>
        <row r="148">
          <cell r="D148" t="str">
            <v>2005MarçoUnidade Anhembi</v>
          </cell>
          <cell r="E148">
            <v>706523</v>
          </cell>
          <cell r="F148">
            <v>70124669</v>
          </cell>
          <cell r="G148">
            <v>1116</v>
          </cell>
          <cell r="H148">
            <v>231842.15</v>
          </cell>
        </row>
        <row r="149">
          <cell r="D149" t="str">
            <v>2005MarçoUnidade Centro</v>
          </cell>
          <cell r="E149">
            <v>830618</v>
          </cell>
          <cell r="F149">
            <v>142078115</v>
          </cell>
          <cell r="G149">
            <v>1554</v>
          </cell>
          <cell r="H149">
            <v>408335</v>
          </cell>
        </row>
        <row r="150">
          <cell r="D150" t="str">
            <v>2005MarçoUnidade Leste</v>
          </cell>
          <cell r="E150">
            <v>1209716</v>
          </cell>
          <cell r="F150">
            <v>116719270</v>
          </cell>
          <cell r="G150">
            <v>527</v>
          </cell>
          <cell r="H150">
            <v>168683.03</v>
          </cell>
        </row>
        <row r="151">
          <cell r="D151" t="str">
            <v>2005MarçoUnidade Grande ABC</v>
          </cell>
          <cell r="E151">
            <v>768575</v>
          </cell>
          <cell r="F151">
            <v>76468238</v>
          </cell>
          <cell r="G151">
            <v>352</v>
          </cell>
          <cell r="H151">
            <v>237981</v>
          </cell>
        </row>
        <row r="152">
          <cell r="D152" t="str">
            <v>2005abrilUnidade Oeste</v>
          </cell>
          <cell r="E152">
            <v>741127</v>
          </cell>
          <cell r="F152">
            <v>73167866.890000001</v>
          </cell>
          <cell r="G152">
            <v>1307</v>
          </cell>
          <cell r="H152">
            <v>127204.52</v>
          </cell>
        </row>
        <row r="153">
          <cell r="D153" t="str">
            <v>2005abrilUnidade São Paulo Sul</v>
          </cell>
          <cell r="E153">
            <v>936508</v>
          </cell>
          <cell r="F153">
            <v>114921090.07999998</v>
          </cell>
          <cell r="G153">
            <v>484</v>
          </cell>
          <cell r="H153">
            <v>114801.13</v>
          </cell>
        </row>
        <row r="154">
          <cell r="D154" t="str">
            <v>2005abrilUnidade Anhembi</v>
          </cell>
          <cell r="E154">
            <v>707589</v>
          </cell>
          <cell r="F154">
            <v>72740018.730000004</v>
          </cell>
          <cell r="G154">
            <v>1017</v>
          </cell>
          <cell r="H154">
            <v>225608.83</v>
          </cell>
        </row>
        <row r="155">
          <cell r="D155" t="str">
            <v>2005abrilUnidade Centro</v>
          </cell>
          <cell r="E155">
            <v>830719</v>
          </cell>
          <cell r="F155">
            <v>147871445.61000001</v>
          </cell>
          <cell r="G155">
            <v>1531</v>
          </cell>
          <cell r="H155">
            <v>440160.51</v>
          </cell>
        </row>
        <row r="156">
          <cell r="D156" t="str">
            <v>2005abrilUnidade Leste</v>
          </cell>
          <cell r="E156">
            <v>1212179</v>
          </cell>
          <cell r="F156">
            <v>120471624.81999999</v>
          </cell>
          <cell r="G156">
            <v>503</v>
          </cell>
          <cell r="H156">
            <v>172022.69</v>
          </cell>
        </row>
        <row r="157">
          <cell r="D157" t="str">
            <v>2005abrilUnidade Grande ABC</v>
          </cell>
          <cell r="E157">
            <v>771489</v>
          </cell>
          <cell r="F157">
            <v>80637769.459999993</v>
          </cell>
          <cell r="G157">
            <v>269</v>
          </cell>
          <cell r="H157">
            <v>232460.55</v>
          </cell>
        </row>
        <row r="158">
          <cell r="D158" t="str">
            <v>2005maioUnidade Oeste</v>
          </cell>
          <cell r="E158">
            <v>742628</v>
          </cell>
          <cell r="F158">
            <v>73503786.48999998</v>
          </cell>
          <cell r="G158">
            <v>1202</v>
          </cell>
          <cell r="H158">
            <v>101043.47999999914</v>
          </cell>
        </row>
        <row r="159">
          <cell r="D159" t="str">
            <v>2005maioUnidade São Paulo Sul</v>
          </cell>
          <cell r="E159">
            <v>939870</v>
          </cell>
          <cell r="F159">
            <v>114167905.52999997</v>
          </cell>
          <cell r="G159">
            <v>494</v>
          </cell>
          <cell r="H159">
            <v>130769.9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row r="1">
          <cell r="D1" t="str">
            <v>Ano/Mês/Loja</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efreshError="1"/>
      <sheetData sheetId="83" refreshError="1"/>
      <sheetData sheetId="8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Gs. AGRUPADAS"/>
      <sheetName val="NGs. BANCO DADOS"/>
      <sheetName val="NGs"/>
      <sheetName val="NGs__AGRUPADAS2"/>
      <sheetName val="NGs__BANCO_DADOS2"/>
      <sheetName val="NGs__AGRUPADAS"/>
      <sheetName val="NGs__BANCO_DADOS"/>
      <sheetName val="NGs__AGRUPADAS1"/>
      <sheetName val="NGs__BANCO_DADOS1"/>
      <sheetName val="NGs__AGRUPADAS3"/>
      <sheetName val="NGs__BANCO_DADOS3"/>
      <sheetName val="NGs__AGRUPADAS4"/>
      <sheetName val="NGs__BANCO_DADOS4"/>
      <sheetName val="NGs__AGRUPADAS5"/>
      <sheetName val="NGs__BANCO_DADOS5"/>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NGs. AGRUPADAS"/>
      <sheetName val="NGs. BANCO DADOS"/>
      <sheetName val="NGs"/>
      <sheetName val="NGs__AGRUPADAS2"/>
      <sheetName val="NGs__BANCO_DADOS2"/>
      <sheetName val="NGs__AGRUPADAS"/>
      <sheetName val="NGs__BANCO_DADOS"/>
      <sheetName val="NGs__AGRUPADAS1"/>
      <sheetName val="NGs__BANCO_DADOS1"/>
      <sheetName val="NGs__AGRUPADAS3"/>
      <sheetName val="NGs__BANCO_DADOS3"/>
      <sheetName val="NGs__AGRUPADAS4"/>
      <sheetName val="NGs__BANCO_DADOS4"/>
      <sheetName val="NGs__AGRUPADAS5"/>
      <sheetName val="NGs__BANCO_DADOS5"/>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Gs. AGRUPADAS"/>
      <sheetName val="NGs. BANCO DADOS"/>
      <sheetName val="NGs"/>
      <sheetName val="NGs__AGRUPADAS2"/>
      <sheetName val="NGs__BANCO_DADOS2"/>
      <sheetName val="NGs__AGRUPADAS"/>
      <sheetName val="NGs__BANCO_DADOS"/>
      <sheetName val="NGs__AGRUPADAS1"/>
      <sheetName val="NGs__BANCO_DADOS1"/>
      <sheetName val="NGs__AGRUPADAS3"/>
      <sheetName val="NGs__BANCO_DADOS3"/>
      <sheetName val="NGs__AGRUPADAS4"/>
      <sheetName val="NGs__BANCO_DADOS4"/>
      <sheetName val="NGs__AGRUPADAS5"/>
      <sheetName val="NGs__BANCO_DADOS5"/>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TÉTICO"/>
      <sheetName val="APRESENTAÇÃO"/>
      <sheetName val="MENSAL"/>
      <sheetName val="POR NGs"/>
      <sheetName val="GERENCIAL"/>
      <sheetName val="OUTRAS"/>
      <sheetName val="TÍTULOS"/>
      <sheetName val="TABELA_NG"/>
      <sheetName val="TABELA_CONTA"/>
      <sheetName val="ATIV"/>
      <sheetName val="PROGRAMA"/>
      <sheetName val="TABELA_UA"/>
      <sheetName val="UA GENERICA"/>
      <sheetName val="Plan1"/>
      <sheetName val="bob"/>
    </sheetNames>
    <sheetDataSet>
      <sheetData sheetId="0"/>
      <sheetData sheetId="1"/>
      <sheetData sheetId="2"/>
      <sheetData sheetId="3"/>
      <sheetData sheetId="4"/>
      <sheetData sheetId="5">
        <row r="1">
          <cell r="S1" t="str">
            <v>NG_D</v>
          </cell>
        </row>
        <row r="2">
          <cell r="S2" t="str">
            <v>OPERAÇÕES TAXA DE FISCALIZAÇÃO - ANEEL</v>
          </cell>
        </row>
        <row r="3">
          <cell r="S3" t="str">
            <v>OPERAÇÕES DEPRECIAÇÃO DO IMOBILIZADO TANGÍVEL</v>
          </cell>
        </row>
        <row r="4">
          <cell r="S4" t="str">
            <v>OPERAÇÕES DEPRECIAÇÃO DO IMOBILIZADO TANGÍVEL</v>
          </cell>
        </row>
        <row r="5">
          <cell r="S5" t="str">
            <v>OPERAÇÕES DEPRECIAÇÃO DO IMOBILIZADO TANGÍVEL</v>
          </cell>
        </row>
        <row r="6">
          <cell r="S6" t="str">
            <v>OPERAÇÕES DEPRECIAÇÃO DO IMOBILIZADO TANGÍVEL</v>
          </cell>
        </row>
        <row r="7">
          <cell r="S7" t="str">
            <v>OPERAÇÕES DEPRECIAÇÃO DO IMOBILIZADO TANGÍVEL</v>
          </cell>
        </row>
        <row r="8">
          <cell r="S8" t="str">
            <v>OPERAÇÕES DEPRECIAÇÃO DO IMOBILIZADO TANGÍVEL</v>
          </cell>
        </row>
        <row r="9">
          <cell r="S9" t="str">
            <v>OPERAÇÕES DEPRECIAÇÃO DO IMOBILIZADO TANGÍVEL</v>
          </cell>
        </row>
        <row r="10">
          <cell r="S10" t="str">
            <v>OPERAÇÕES DEPRECIAÇÃO DO IMOBILIZADO TANGÍVEL</v>
          </cell>
        </row>
        <row r="11">
          <cell r="S11" t="str">
            <v>OPERAÇÕES DEPRECIAÇÃO DO IMOBILIZADO TANGÍVEL</v>
          </cell>
        </row>
        <row r="12">
          <cell r="S12" t="str">
            <v>OPERAÇÕES DEPRECIAÇÃO DO IMOBILIZADO TANGÍVEL</v>
          </cell>
        </row>
        <row r="13">
          <cell r="S13" t="str">
            <v>OPERAÇÕES DEPRECIAÇÃO DO IMOBILIZADO TANGÍVEL</v>
          </cell>
        </row>
        <row r="14">
          <cell r="S14" t="str">
            <v>OPERAÇÕES DEPRECIAÇÃO DO IMOBILIZADO TANGÍVEL</v>
          </cell>
        </row>
        <row r="15">
          <cell r="S15" t="str">
            <v>OPERAÇÕES DEPRECIAÇÃO DO IMOBILIZADO TANGÍVEL</v>
          </cell>
        </row>
        <row r="16">
          <cell r="S16" t="str">
            <v>OPERAÇÕES DEPRECIAÇÃO DO IMOBILIZADO TANGÍVEL</v>
          </cell>
        </row>
        <row r="17">
          <cell r="S17" t="str">
            <v>OPERAÇÕES DEPRECIAÇÃO DO IMOBILIZADO TANGÍVEL</v>
          </cell>
        </row>
        <row r="18">
          <cell r="S18" t="str">
            <v>OPERAÇÕES DEPRECIAÇÃO DO IMOBILIZADO TANGÍVEL</v>
          </cell>
        </row>
        <row r="19">
          <cell r="S19" t="str">
            <v>OPERAÇÕES DEPRECIAÇÃO DO IMOBILIZADO TANGÍVEL</v>
          </cell>
        </row>
        <row r="20">
          <cell r="S20" t="str">
            <v>OPERAÇÕES DEPRECIAÇÃO DO IMOBILIZADO TANGÍVEL</v>
          </cell>
        </row>
        <row r="21">
          <cell r="S21" t="str">
            <v>OPERAÇÕES DEPRECIAÇÃO DO IMOBILIZADO TANGÍVEL</v>
          </cell>
        </row>
        <row r="22">
          <cell r="S22" t="str">
            <v>OPERAÇÕES DEPRECIAÇÃO DO IMOBILIZADO TANGÍVEL</v>
          </cell>
        </row>
        <row r="23">
          <cell r="S23" t="str">
            <v>OPERAÇÕES DEPRECIAÇÃO DO IMOBILIZADO TANGÍVEL</v>
          </cell>
        </row>
        <row r="24">
          <cell r="S24" t="str">
            <v>OPERAÇÕES DEPRECIAÇÃO DO IMOBILIZADO TANGÍVEL</v>
          </cell>
        </row>
        <row r="25">
          <cell r="S25" t="str">
            <v>OPERAÇÕES DEPRECIAÇÃO DO IMOBILIZADO TANGÍVEL</v>
          </cell>
        </row>
        <row r="26">
          <cell r="S26" t="str">
            <v>OPERAÇÕES DEPRECIAÇÃO DO IMOBILIZADO TANGÍVEL</v>
          </cell>
        </row>
        <row r="27">
          <cell r="S27" t="str">
            <v>OPERAÇÕES DEPRECIAÇÃO DO IMOBILIZADO TANGÍVEL</v>
          </cell>
        </row>
        <row r="28">
          <cell r="S28" t="str">
            <v>OPERAÇÕES DEPRECIAÇÃO DO IMOBILIZADO TANGÍVEL</v>
          </cell>
        </row>
        <row r="29">
          <cell r="S29" t="str">
            <v>OPERAÇÕES DEPRECIAÇÃO DO IMOBILIZADO TANGÍVEL</v>
          </cell>
        </row>
        <row r="30">
          <cell r="S30" t="str">
            <v>OPERAÇÕES DEPRECIAÇÃO DO IMOBILIZADO TANGÍVEL</v>
          </cell>
        </row>
        <row r="31">
          <cell r="S31" t="str">
            <v>OPERAÇÕES DEPRECIAÇÃO DO IMOBILIZADO TANGÍVEL</v>
          </cell>
        </row>
        <row r="32">
          <cell r="S32" t="str">
            <v>OPERAÇÕES DEPRECIAÇÃO DO IMOBILIZADO TANGÍVEL</v>
          </cell>
        </row>
        <row r="33">
          <cell r="S33" t="str">
            <v>OPERAÇÕES DEPRECIAÇÃO DO IMOBILIZADO TANGÍVEL</v>
          </cell>
        </row>
        <row r="34">
          <cell r="S34" t="str">
            <v>OPERAÇÕES DEPRECIAÇÃO DO IMOBILIZADO TANGÍVEL</v>
          </cell>
        </row>
        <row r="35">
          <cell r="S35" t="str">
            <v>OPERAÇÕES DEPRECIAÇÃO DO IMOBILIZADO TANGÍVEL</v>
          </cell>
        </row>
        <row r="36">
          <cell r="S36" t="str">
            <v>OPERAÇÕES DEPRECIAÇÃO DO IMOBILIZADO TANGÍVEL</v>
          </cell>
        </row>
        <row r="37">
          <cell r="S37" t="str">
            <v>OPERAÇÕES DEPRECIAÇÃO DO IMOBILIZADO TANGÍVEL</v>
          </cell>
        </row>
        <row r="38">
          <cell r="S38" t="str">
            <v>OPERAÇÕES DEPRECIAÇÃO DO IMOBILIZADO TANGÍVEL</v>
          </cell>
        </row>
        <row r="39">
          <cell r="S39" t="str">
            <v>OPERAÇÕES DEPRECIAÇÃO DO IMOBILIZADO TANGÍVEL</v>
          </cell>
        </row>
        <row r="40">
          <cell r="S40" t="str">
            <v>OPERAÇÕES DEPRECIAÇÃO DO IMOBILIZADO TANGÍVEL</v>
          </cell>
        </row>
        <row r="41">
          <cell r="S41" t="str">
            <v>OPERAÇÕES DEPRECIAÇÃO DO IMOBILIZADO TANGÍVEL</v>
          </cell>
        </row>
        <row r="42">
          <cell r="S42" t="str">
            <v>OPERAÇÕES DEPRECIAÇÃO DO IMOBILIZADO TANGÍVEL</v>
          </cell>
        </row>
        <row r="43">
          <cell r="S43" t="str">
            <v>OPERAÇÕES DEPRECIAÇÃO DO IMOBILIZADO TANGÍVEL</v>
          </cell>
        </row>
        <row r="44">
          <cell r="S44" t="str">
            <v>OPERAÇÕES DEPRECIAÇÃO DO IMOBILIZADO TANGÍVEL</v>
          </cell>
        </row>
        <row r="45">
          <cell r="S45" t="str">
            <v>OPERAÇÕES DEPRECIAÇÃO DO IMOBILIZADO TANGÍVEL</v>
          </cell>
        </row>
        <row r="46">
          <cell r="S46" t="str">
            <v>OPERAÇÕES DEPRECIAÇÃO DO IMOBILIZADO TANGÍVEL</v>
          </cell>
        </row>
        <row r="47">
          <cell r="S47" t="str">
            <v>OPERAÇÕES DEPRECIAÇÃO DO IMOBILIZADO TANGÍVEL</v>
          </cell>
        </row>
        <row r="48">
          <cell r="S48" t="str">
            <v>OPERAÇÕES DEPRECIAÇÃO DO IMOBILIZADO TANGÍVEL</v>
          </cell>
        </row>
        <row r="49">
          <cell r="S49" t="str">
            <v>OPERAÇÕES DEPRECIAÇÃO DO IMOBILIZADO TANGÍVEL</v>
          </cell>
        </row>
        <row r="50">
          <cell r="S50" t="str">
            <v>OPERAÇÕES DEPRECIAÇÃO DO IMOBILIZADO TANGÍVEL</v>
          </cell>
        </row>
        <row r="51">
          <cell r="S51" t="str">
            <v>OPERAÇÕES DEPRECIAÇÃO DO IMOBILIZADO TANGÍVEL</v>
          </cell>
        </row>
        <row r="52">
          <cell r="S52" t="str">
            <v>OPERAÇÕES DEPRECIAÇÃO DO IMOBILIZADO TANGÍVEL</v>
          </cell>
        </row>
        <row r="53">
          <cell r="S53" t="str">
            <v>OPERAÇÕES DEPRECIAÇÃO DO IMOBILIZADO TANGÍVEL</v>
          </cell>
        </row>
        <row r="54">
          <cell r="S54" t="str">
            <v>OPERAÇÕES DEPRECIAÇÃO DO IMOBILIZADO TANGÍVEL</v>
          </cell>
        </row>
        <row r="55">
          <cell r="S55" t="str">
            <v>OPERAÇÕES DEPRECIAÇÃO DO IMOBILIZADO TANGÍVEL</v>
          </cell>
        </row>
        <row r="56">
          <cell r="S56" t="str">
            <v>OPERAÇÕES DEPRECIAÇÃO DO IMOBILIZADO TANGÍVEL</v>
          </cell>
        </row>
        <row r="57">
          <cell r="S57" t="str">
            <v>OPERAÇÕES DEPRECIAÇÃO DO IMOBILIZADO TANGÍVEL</v>
          </cell>
        </row>
        <row r="58">
          <cell r="S58" t="str">
            <v>OPERAÇÕES DEPRECIAÇÃO DO IMOBILIZADO TANGÍVEL</v>
          </cell>
        </row>
        <row r="59">
          <cell r="S59" t="str">
            <v>OPERAÇÕES DEPRECIAÇÃO DO IMOBILIZADO TANGÍVEL</v>
          </cell>
        </row>
        <row r="60">
          <cell r="S60" t="str">
            <v>OPERAÇÕES DEPRECIAÇÃO DO IMOBILIZADO TANGÍVEL</v>
          </cell>
        </row>
        <row r="61">
          <cell r="S61" t="str">
            <v>OPERAÇÕES DEPRECIAÇÃO DO IMOBILIZADO TANGÍVEL</v>
          </cell>
        </row>
        <row r="62">
          <cell r="S62" t="str">
            <v>OPERAÇÕES DEPRECIAÇÃO DO IMOBILIZADO TANGÍVEL</v>
          </cell>
        </row>
        <row r="63">
          <cell r="S63" t="str">
            <v>OPERAÇÕES DEPRECIAÇÃO DO IMOBILIZADO TANGÍVEL</v>
          </cell>
        </row>
        <row r="64">
          <cell r="S64" t="str">
            <v>OPERAÇÕES DEPRECIAÇÃO DO IMOBILIZADO TANGÍVEL</v>
          </cell>
        </row>
        <row r="65">
          <cell r="S65" t="str">
            <v>OPERAÇÕES DEPRECIAÇÃO DO IMOBILIZADO TANGÍVEL</v>
          </cell>
        </row>
        <row r="66">
          <cell r="S66" t="str">
            <v>OPERAÇÕES DEPRECIAÇÃO DO IMOBILIZADO TANGÍVEL</v>
          </cell>
        </row>
        <row r="67">
          <cell r="S67" t="str">
            <v>OPERAÇÕES DEPRECIAÇÃO DO IMOBILIZADO TANGÍVEL</v>
          </cell>
        </row>
        <row r="68">
          <cell r="S68" t="str">
            <v>OPERAÇÕES DEPRECIAÇÃO DO IMOBILIZADO TANGÍVEL</v>
          </cell>
        </row>
        <row r="69">
          <cell r="S69" t="str">
            <v>OPERAÇÕES DEPRECIAÇÃO DO IMOBILIZADO TANGÍVEL</v>
          </cell>
        </row>
        <row r="70">
          <cell r="S70" t="str">
            <v>OPERAÇÕES DEPRECIAÇÃO DO IMOBILIZADO TANGÍVEL</v>
          </cell>
        </row>
        <row r="71">
          <cell r="S71" t="str">
            <v>OPERAÇÕES DEPRECIAÇÃO DO IMOBILIZADO TANGÍVEL</v>
          </cell>
        </row>
        <row r="72">
          <cell r="S72" t="str">
            <v>OPERAÇÕES DEPRECIAÇÃO DO IMOBILIZADO TANGÍVEL</v>
          </cell>
        </row>
        <row r="73">
          <cell r="S73" t="str">
            <v>OPERAÇÕES DEPRECIAÇÃO DO IMOBILIZADO TANGÍVEL</v>
          </cell>
        </row>
        <row r="74">
          <cell r="S74" t="str">
            <v>OPERAÇÕES DEPRECIAÇÃO DO IMOBILIZADO TANGÍVEL</v>
          </cell>
        </row>
        <row r="75">
          <cell r="S75" t="str">
            <v>OPERAÇÕES DEPRECIAÇÃO DO IMOBILIZADO TANGÍVEL</v>
          </cell>
        </row>
        <row r="76">
          <cell r="S76" t="str">
            <v>OPERAÇÕES DEPRECIAÇÃO DO IMOBILIZADO TANGÍVEL</v>
          </cell>
        </row>
        <row r="77">
          <cell r="S77" t="str">
            <v>OPERAÇÕES DEPRECIAÇÃO DO IMOBILIZADO TANGÍVEL</v>
          </cell>
        </row>
        <row r="78">
          <cell r="S78" t="str">
            <v>OPERAÇÕES DEPRECIAÇÃO DO IMOBILIZADO TANGÍVEL</v>
          </cell>
        </row>
        <row r="79">
          <cell r="S79" t="str">
            <v>OPERAÇÕES DEPRECIAÇÃO DO IMOBILIZADO TANGÍVEL</v>
          </cell>
        </row>
        <row r="80">
          <cell r="S80" t="str">
            <v>OPERAÇÕES DEPRECIAÇÃO DO IMOBILIZADO TANGÍVEL</v>
          </cell>
        </row>
        <row r="81">
          <cell r="S81" t="str">
            <v>OPERAÇÕES DEPRECIAÇÃO DO IMOBILIZADO TANGÍVEL</v>
          </cell>
        </row>
        <row r="82">
          <cell r="S82" t="str">
            <v>OPERAÇÕES DEPRECIAÇÃO DO IMOBILIZADO TANGÍVEL</v>
          </cell>
        </row>
        <row r="83">
          <cell r="S83" t="str">
            <v>OPERAÇÕES DEPRECIAÇÃO DO IMOBILIZADO TANGÍVEL</v>
          </cell>
        </row>
        <row r="84">
          <cell r="S84" t="str">
            <v>OPERAÇÕES DEPRECIAÇÃO DO IMOBILIZADO TANGÍVEL</v>
          </cell>
        </row>
        <row r="85">
          <cell r="S85" t="str">
            <v>OPERAÇÕES DEPRECIAÇÃO DO IMOBILIZADO TANGÍVEL</v>
          </cell>
        </row>
        <row r="86">
          <cell r="S86" t="str">
            <v>OPERAÇÕES DEPRECIAÇÃO DO IMOBILIZADO TANGÍVEL</v>
          </cell>
        </row>
        <row r="87">
          <cell r="S87" t="str">
            <v>OPERAÇÕES DEPRECIAÇÃO DO IMOBILIZADO TANGÍVEL</v>
          </cell>
        </row>
        <row r="88">
          <cell r="S88" t="str">
            <v>OPERAÇÕES DEPRECIAÇÃO DO IMOBILIZADO TANGÍVEL</v>
          </cell>
        </row>
        <row r="89">
          <cell r="S89" t="str">
            <v>OPERAÇÕES DEPRECIAÇÃO DO IMOBILIZADO TANGÍVEL</v>
          </cell>
        </row>
        <row r="90">
          <cell r="S90" t="str">
            <v>OPERAÇÕES DEPRECIAÇÃO DO IMOBILIZADO TANGÍVEL</v>
          </cell>
        </row>
        <row r="91">
          <cell r="S91" t="str">
            <v>OPERAÇÕES DEPRECIAÇÃO DO IMOBILIZADO TANGÍVEL</v>
          </cell>
        </row>
        <row r="92">
          <cell r="S92" t="str">
            <v>OPERAÇÕES DEPRECIAÇÃO DO IMOBILIZADO TANGÍVEL</v>
          </cell>
        </row>
        <row r="93">
          <cell r="S93" t="str">
            <v>OPERAÇÕES DEPRECIAÇÃO DO IMOBILIZADO TANGÍVEL</v>
          </cell>
        </row>
        <row r="94">
          <cell r="S94" t="str">
            <v>OPERAÇÕES DEPRECIAÇÃO DO IMOBILIZADO TANGÍVEL</v>
          </cell>
        </row>
        <row r="95">
          <cell r="S95" t="str">
            <v>OPERAÇÕES DEPRECIAÇÃO DO IMOBILIZADO TANGÍVEL</v>
          </cell>
        </row>
        <row r="96">
          <cell r="S96" t="str">
            <v>OPERAÇÕES DEPRECIAÇÃO DO IMOBILIZADO TANGÍVEL</v>
          </cell>
        </row>
        <row r="97">
          <cell r="S97" t="str">
            <v>OPERAÇÕES DEPRECIAÇÃO DO IMOBILIZADO TANGÍVEL</v>
          </cell>
        </row>
        <row r="98">
          <cell r="S98" t="str">
            <v>OPERAÇÕES DEPRECIAÇÃO DO IMOBILIZADO TANGÍVEL</v>
          </cell>
        </row>
        <row r="99">
          <cell r="S99" t="str">
            <v>OPERAÇÕES DEPRECIAÇÃO DO IMOBILIZADO TANGÍVEL</v>
          </cell>
        </row>
        <row r="100">
          <cell r="S100" t="str">
            <v>OPERAÇÕES DEPRECIAÇÃO DO IMOBILIZADO TANGÍVEL</v>
          </cell>
        </row>
        <row r="101">
          <cell r="S101" t="str">
            <v>OPERAÇÕES DEPRECIAÇÃO DO IMOBILIZADO TANGÍVEL</v>
          </cell>
        </row>
        <row r="102">
          <cell r="S102" t="str">
            <v>OPERAÇÕES DEPRECIAÇÃO DO IMOBILIZADO TANGÍVEL</v>
          </cell>
        </row>
        <row r="103">
          <cell r="S103" t="str">
            <v>OPERAÇÕES DEPRECIAÇÃO DO IMOBILIZADO TANGÍVEL</v>
          </cell>
        </row>
        <row r="104">
          <cell r="S104" t="str">
            <v>OPERAÇÕES DEPRECIAÇÃO DO IMOBILIZADO TANGÍVEL</v>
          </cell>
        </row>
        <row r="105">
          <cell r="S105" t="str">
            <v>OPERAÇÕES DEPRECIAÇÃO DO IMOBILIZADO TANGÍVEL</v>
          </cell>
        </row>
        <row r="106">
          <cell r="S106" t="str">
            <v>OPERAÇÕES DEPRECIAÇÃO DO IMOBILIZADO TANGÍVEL</v>
          </cell>
        </row>
        <row r="107">
          <cell r="S107" t="str">
            <v>OPERAÇÕES DEPRECIAÇÃO DO IMOBILIZADO TANGÍVEL</v>
          </cell>
        </row>
        <row r="108">
          <cell r="S108" t="str">
            <v>OPERAÇÕES DEPRECIAÇÃO DO IMOBILIZADO TANGÍVEL</v>
          </cell>
        </row>
        <row r="109">
          <cell r="S109" t="str">
            <v>OPERAÇÕES DEPRECIAÇÃO DO IMOBILIZADO TANGÍVEL</v>
          </cell>
        </row>
        <row r="110">
          <cell r="S110" t="str">
            <v>OPERAÇÕES DEPRECIAÇÃO DO IMOBILIZADO TANGÍVEL</v>
          </cell>
        </row>
        <row r="111">
          <cell r="S111" t="str">
            <v>OPERAÇÕES DEPRECIAÇÃO DO IMOBILIZADO TANGÍVEL</v>
          </cell>
        </row>
        <row r="112">
          <cell r="S112" t="str">
            <v>OPERAÇÕES DEPRECIAÇÃO DO IMOBILIZADO TANGÍVEL</v>
          </cell>
        </row>
        <row r="113">
          <cell r="S113" t="str">
            <v>OPERAÇÕES DEPRECIAÇÃO DO IMOBILIZADO TANGÍVEL</v>
          </cell>
        </row>
        <row r="114">
          <cell r="S114" t="str">
            <v>OPERAÇÕES DEPRECIAÇÃO DO IMOBILIZADO TANGÍVEL</v>
          </cell>
        </row>
        <row r="115">
          <cell r="S115" t="str">
            <v>OPERAÇÕES DEPRECIAÇÃO DO IMOBILIZADO TANGÍVEL</v>
          </cell>
        </row>
        <row r="116">
          <cell r="S116" t="str">
            <v>OPERAÇÕES DEPRECIAÇÃO DO IMOBILIZADO TANGÍVEL</v>
          </cell>
        </row>
        <row r="117">
          <cell r="S117" t="str">
            <v>OPERAÇÕES DEPRECIAÇÃO DO IMOBILIZADO TANGÍVEL</v>
          </cell>
        </row>
        <row r="118">
          <cell r="S118" t="str">
            <v>OPERAÇÕES DEPRECIAÇÃO DO IMOBILIZADO TANGÍVEL</v>
          </cell>
        </row>
        <row r="119">
          <cell r="S119" t="str">
            <v>OPERAÇÕES DEPRECIAÇÃO DO IMOBILIZADO TANGÍVEL</v>
          </cell>
        </row>
        <row r="120">
          <cell r="S120" t="str">
            <v>OPERAÇÕES DEPRECIAÇÃO DO IMOBILIZADO TANGÍVEL</v>
          </cell>
        </row>
        <row r="121">
          <cell r="S121" t="str">
            <v>OPERAÇÕES DEPRECIAÇÃO DO IMOBILIZADO TANGÍVEL</v>
          </cell>
        </row>
        <row r="122">
          <cell r="S122" t="str">
            <v>OPERAÇÕES DEPRECIAÇÃO DO IMOBILIZADO TANGÍVEL</v>
          </cell>
        </row>
        <row r="123">
          <cell r="S123" t="str">
            <v>OPERAÇÕES DEPRECIAÇÃO DO IMOBILIZADO TANGÍVEL</v>
          </cell>
        </row>
        <row r="124">
          <cell r="S124" t="str">
            <v>OPERAÇÕES DEPRECIAÇÃO DO IMOBILIZADO TANGÍVEL</v>
          </cell>
        </row>
        <row r="125">
          <cell r="S125" t="str">
            <v>OPERAÇÕES DEPRECIAÇÃO DO IMOBILIZADO TANGÍVEL</v>
          </cell>
        </row>
        <row r="126">
          <cell r="S126" t="str">
            <v>OPERAÇÕES DEPRECIAÇÃO DO IMOBILIZADO TANGÍVEL</v>
          </cell>
        </row>
        <row r="127">
          <cell r="S127" t="str">
            <v>OPERAÇÕES DEPRECIAÇÃO DO IMOBILIZADO TANGÍVEL</v>
          </cell>
        </row>
        <row r="128">
          <cell r="S128" t="str">
            <v>OPERAÇÕES DEPRECIAÇÃO DO IMOBILIZADO TANGÍVEL</v>
          </cell>
        </row>
        <row r="129">
          <cell r="S129" t="str">
            <v>OPERAÇÕES DEPRECIAÇÃO DO IMOBILIZADO TANGÍVEL</v>
          </cell>
        </row>
        <row r="130">
          <cell r="S130" t="str">
            <v>OPERAÇÕES DEPRECIAÇÃO DO IMOBILIZADO TANGÍVEL</v>
          </cell>
        </row>
        <row r="131">
          <cell r="S131" t="str">
            <v>OPERAÇÕES DEPRECIAÇÃO DO IMOBILIZADO TANGÍVEL</v>
          </cell>
        </row>
        <row r="132">
          <cell r="S132" t="str">
            <v>OPERAÇÕES DEPRECIAÇÃO DO IMOBILIZADO TANGÍVEL</v>
          </cell>
        </row>
        <row r="133">
          <cell r="S133" t="str">
            <v>OPERAÇÕES DEPRECIAÇÃO DO IMOBILIZADO TANGÍVEL</v>
          </cell>
        </row>
        <row r="134">
          <cell r="S134" t="str">
            <v>OPERAÇÕES DEPRECIAÇÃO DO IMOBILIZADO TANGÍVEL</v>
          </cell>
        </row>
        <row r="135">
          <cell r="S135" t="str">
            <v>OPERAÇÕES DEPRECIAÇÃO DO IMOBILIZADO TANGÍVEL</v>
          </cell>
        </row>
        <row r="136">
          <cell r="S136" t="str">
            <v>OPERAÇÕES DEPRECIAÇÃO DO IMOBILIZADO TANGÍVEL</v>
          </cell>
        </row>
        <row r="137">
          <cell r="S137" t="str">
            <v>OPERAÇÕES DEPRECIAÇÃO DO IMOBILIZADO TANGÍVEL</v>
          </cell>
        </row>
        <row r="138">
          <cell r="S138" t="str">
            <v>OPERAÇÕES DEPRECIAÇÃO DO IMOBILIZADO TANGÍVEL</v>
          </cell>
        </row>
        <row r="139">
          <cell r="S139" t="str">
            <v>OPERAÇÕES DEPRECIAÇÃO DO IMOBILIZADO TANGÍVEL</v>
          </cell>
        </row>
        <row r="140">
          <cell r="S140" t="str">
            <v>OPERAÇÕES DEPRECIAÇÃO DO IMOBILIZADO TANGÍVEL</v>
          </cell>
        </row>
        <row r="141">
          <cell r="S141" t="str">
            <v>OPERAÇÕES DEPRECIAÇÃO DO IMOBILIZADO TANGÍVEL</v>
          </cell>
        </row>
        <row r="142">
          <cell r="S142" t="str">
            <v>OPERAÇÕES DEPRECIAÇÃO DO IMOBILIZADO TANGÍVEL</v>
          </cell>
        </row>
        <row r="143">
          <cell r="S143" t="str">
            <v>OPERAÇÕES DEPRECIAÇÃO DO IMOBILIZADO TANGÍVEL</v>
          </cell>
        </row>
        <row r="144">
          <cell r="S144" t="str">
            <v>OPERAÇÕES DEPRECIAÇÃO DO IMOBILIZADO TANGÍVEL</v>
          </cell>
        </row>
        <row r="145">
          <cell r="S145" t="str">
            <v>OPERAÇÕES DEPRECIAÇÃO DO IMOBILIZADO TANGÍVEL</v>
          </cell>
        </row>
        <row r="146">
          <cell r="S146" t="str">
            <v>OPERAÇÕES DEPRECIAÇÃO DO IMOBILIZADO TANGÍVEL</v>
          </cell>
        </row>
        <row r="147">
          <cell r="S147" t="str">
            <v>OPERAÇÕES DEPRECIAÇÃO DO IMOBILIZADO TANGÍVEL</v>
          </cell>
        </row>
        <row r="148">
          <cell r="S148" t="str">
            <v>OPERAÇÕES DEPRECIAÇÃO DO IMOBILIZADO TANGÍVEL</v>
          </cell>
        </row>
        <row r="149">
          <cell r="S149" t="str">
            <v>OPERAÇÕES DEPRECIAÇÃO DO IMOBILIZADO TANGÍVEL</v>
          </cell>
        </row>
        <row r="150">
          <cell r="S150" t="str">
            <v>OPERAÇÕES DEPRECIAÇÃO DO IMOBILIZADO TANGÍVEL</v>
          </cell>
        </row>
        <row r="151">
          <cell r="S151" t="str">
            <v>OPERAÇÕES DEPRECIAÇÃO DO IMOBILIZADO TANGÍVEL</v>
          </cell>
        </row>
        <row r="152">
          <cell r="S152" t="str">
            <v>OPERAÇÕES DEPRECIAÇÃO DO IMOBILIZADO TANGÍVEL</v>
          </cell>
        </row>
        <row r="153">
          <cell r="S153" t="str">
            <v>OPERAÇÕES DEPRECIAÇÃO DO IMOBILIZADO TANGÍVEL</v>
          </cell>
        </row>
        <row r="154">
          <cell r="S154" t="str">
            <v>OPERAÇÕES DEPRECIAÇÃO DO IMOBILIZADO TANGÍVEL</v>
          </cell>
        </row>
        <row r="155">
          <cell r="S155" t="str">
            <v>OPERAÇÕES DEPRECIAÇÃO DO IMOBILIZADO TANGÍVEL</v>
          </cell>
        </row>
        <row r="156">
          <cell r="S156" t="str">
            <v>OPERAÇÕES DEPRECIAÇÃO DO IMOBILIZADO TANGÍVEL</v>
          </cell>
        </row>
        <row r="157">
          <cell r="S157" t="str">
            <v>OPERAÇÕES DEPRECIAÇÃO DO IMOBILIZADO TANGÍVEL</v>
          </cell>
        </row>
        <row r="158">
          <cell r="S158" t="str">
            <v>OPERAÇÕES DEPRECIAÇÃO DO IMOBILIZADO TANGÍVEL</v>
          </cell>
        </row>
        <row r="159">
          <cell r="S159" t="str">
            <v>OPERAÇÕES DEPRECIAÇÃO DO IMOBILIZADO TANGÍVEL</v>
          </cell>
        </row>
        <row r="160">
          <cell r="S160" t="str">
            <v>OPERAÇÕES DEPRECIAÇÃO DO IMOBILIZADO TANGÍVEL</v>
          </cell>
        </row>
        <row r="161">
          <cell r="S161" t="str">
            <v>OPERAÇÕES DEPRECIAÇÃO DO IMOBILIZADO TANGÍVEL</v>
          </cell>
        </row>
        <row r="162">
          <cell r="S162" t="str">
            <v>OPERAÇÕES DEPRECIAÇÃO DO IMOBILIZADO TANGÍVEL</v>
          </cell>
        </row>
        <row r="163">
          <cell r="S163" t="str">
            <v>OPERAÇÕES DEPRECIAÇÃO DO IMOBILIZADO TANGÍVEL</v>
          </cell>
        </row>
        <row r="164">
          <cell r="S164" t="str">
            <v>OPERAÇÕES DEPRECIAÇÃO DO IMOBILIZADO TANGÍVEL</v>
          </cell>
        </row>
        <row r="165">
          <cell r="S165" t="str">
            <v>OPERAÇÕES DEPRECIAÇÃO DO IMOBILIZADO TANGÍVEL</v>
          </cell>
        </row>
        <row r="166">
          <cell r="S166" t="str">
            <v>OPERAÇÕES DEPRECIAÇÃO DO IMOBILIZADO TANGÍVEL</v>
          </cell>
        </row>
        <row r="167">
          <cell r="S167" t="str">
            <v>OPERAÇÕES DEPRECIAÇÃO DO IMOBILIZADO TANGÍVEL</v>
          </cell>
        </row>
        <row r="168">
          <cell r="S168" t="str">
            <v>OPERAÇÕES DEPRECIAÇÃO DO IMOBILIZADO TANGÍVEL</v>
          </cell>
        </row>
        <row r="169">
          <cell r="S169" t="str">
            <v>OPERAÇÕES DEPRECIAÇÃO DO IMOBILIZADO TANGÍVEL</v>
          </cell>
        </row>
        <row r="170">
          <cell r="S170" t="str">
            <v>OPERAÇÕES DEPRECIAÇÃO DO IMOBILIZADO TANGÍVEL</v>
          </cell>
        </row>
        <row r="171">
          <cell r="S171" t="str">
            <v>OPERAÇÕES DEPRECIAÇÃO DO IMOBILIZADO TANGÍVEL</v>
          </cell>
        </row>
        <row r="172">
          <cell r="S172" t="str">
            <v>OPERAÇÕES DEPRECIAÇÃO DO IMOBILIZADO TANGÍVEL</v>
          </cell>
        </row>
        <row r="173">
          <cell r="S173" t="str">
            <v>OPERAÇÕES DEPRECIAÇÃO DO IMOBILIZADO TANGÍVEL</v>
          </cell>
        </row>
        <row r="174">
          <cell r="S174" t="str">
            <v>OPERAÇÕES DEPRECIAÇÃO DO IMOBILIZADO TANGÍVEL</v>
          </cell>
        </row>
        <row r="175">
          <cell r="S175" t="str">
            <v>OPERAÇÕES DEPRECIAÇÃO DO IMOBILIZADO TANGÍVEL</v>
          </cell>
        </row>
        <row r="176">
          <cell r="S176" t="str">
            <v>OPERAÇÕES DEPRECIAÇÃO DO IMOBILIZADO TANGÍVEL</v>
          </cell>
        </row>
        <row r="177">
          <cell r="S177" t="str">
            <v>OPERAÇÕES DEPRECIAÇÃO DO IMOBILIZADO TANGÍVEL</v>
          </cell>
        </row>
        <row r="178">
          <cell r="S178" t="str">
            <v>OPERAÇÕES DEPRECIAÇÃO DO IMOBILIZADO TANGÍVEL</v>
          </cell>
        </row>
        <row r="179">
          <cell r="S179" t="str">
            <v>OPERAÇÕES DEPRECIAÇÃO DO IMOBILIZADO TANGÍVEL</v>
          </cell>
        </row>
        <row r="180">
          <cell r="S180" t="str">
            <v>OPERAÇÕES DEPRECIAÇÃO DO IMOBILIZADO TANGÍVEL</v>
          </cell>
        </row>
        <row r="181">
          <cell r="S181" t="str">
            <v>OPERAÇÕES DEPRECIAÇÃO DO IMOBILIZADO TANGÍVEL</v>
          </cell>
        </row>
        <row r="182">
          <cell r="S182" t="str">
            <v>OPERAÇÕES DEPRECIAÇÃO DO IMOBILIZADO TANGÍVEL</v>
          </cell>
        </row>
        <row r="183">
          <cell r="S183" t="str">
            <v>OPERAÇÕES DEPRECIAÇÃO DO IMOBILIZADO TANGÍVEL</v>
          </cell>
        </row>
        <row r="184">
          <cell r="S184" t="str">
            <v>OPERAÇÕES DEPRECIAÇÃO DO IMOBILIZADO TANGÍVEL</v>
          </cell>
        </row>
        <row r="185">
          <cell r="S185" t="str">
            <v>OPERAÇÕES DEPRECIAÇÃO DO IMOBILIZADO TANGÍVEL</v>
          </cell>
        </row>
        <row r="186">
          <cell r="S186" t="str">
            <v>OPERAÇÕES DEPRECIAÇÃO DO IMOBILIZADO TANGÍVEL</v>
          </cell>
        </row>
        <row r="187">
          <cell r="S187" t="str">
            <v>OPERAÇÕES DEPRECIAÇÃO DO IMOBILIZADO TANGÍVEL</v>
          </cell>
        </row>
        <row r="188">
          <cell r="S188" t="str">
            <v>OPERAÇÕES DEPRECIAÇÃO DO IMOBILIZADO TANGÍVEL</v>
          </cell>
        </row>
        <row r="189">
          <cell r="S189" t="str">
            <v>OPERAÇÕES DEPRECIAÇÃO DO IMOBILIZADO TANGÍVEL</v>
          </cell>
        </row>
        <row r="190">
          <cell r="S190" t="str">
            <v>OPERAÇÕES DEPRECIAÇÃO DO IMOBILIZADO TANGÍVEL</v>
          </cell>
        </row>
        <row r="191">
          <cell r="S191" t="str">
            <v>OPERAÇÕES DEPRECIAÇÃO DO IMOBILIZADO TANGÍVEL</v>
          </cell>
        </row>
        <row r="192">
          <cell r="S192" t="str">
            <v>OPERAÇÕES DEPRECIAÇÃO DO IMOBILIZADO TANGÍVEL</v>
          </cell>
        </row>
        <row r="193">
          <cell r="S193" t="str">
            <v>OPERAÇÕES DEPRECIAÇÃO DO IMOBILIZADO TANGÍVEL</v>
          </cell>
        </row>
        <row r="194">
          <cell r="S194" t="str">
            <v>OPERAÇÕES DEPRECIAÇÃO DO IMOBILIZADO TANGÍVEL</v>
          </cell>
        </row>
        <row r="195">
          <cell r="S195" t="str">
            <v>OPERAÇÕES DEPRECIAÇÃO DO IMOBILIZADO TANGÍVEL</v>
          </cell>
        </row>
        <row r="196">
          <cell r="S196" t="str">
            <v>OPERAÇÕES DEPRECIAÇÃO DO IMOBILIZADO TANGÍVEL</v>
          </cell>
        </row>
        <row r="197">
          <cell r="S197" t="str">
            <v>OPERAÇÕES DEPRECIAÇÃO DO IMOBILIZADO TANGÍVEL</v>
          </cell>
        </row>
        <row r="198">
          <cell r="S198" t="str">
            <v>OPERAÇÕES DEPRECIAÇÃO DO IMOBILIZADO TANGÍVEL</v>
          </cell>
        </row>
        <row r="199">
          <cell r="S199" t="str">
            <v>OPERAÇÕES DEPRECIAÇÃO DO IMOBILIZADO TANGÍVEL</v>
          </cell>
        </row>
        <row r="200">
          <cell r="S200" t="str">
            <v>OPERAÇÕES DEPRECIAÇÃO DO IMOBILIZADO TANGÍVEL</v>
          </cell>
        </row>
        <row r="201">
          <cell r="S201" t="str">
            <v>OPERAÇÕES DEPRECIAÇÃO DO IMOBILIZADO TANGÍVEL</v>
          </cell>
        </row>
        <row r="202">
          <cell r="S202" t="str">
            <v>OPERAÇÕES DEPRECIAÇÃO DO IMOBILIZADO TANGÍVEL</v>
          </cell>
        </row>
        <row r="203">
          <cell r="S203" t="str">
            <v>OPERAÇÕES DEPRECIAÇÃO DO IMOBILIZADO TANGÍVEL</v>
          </cell>
        </row>
        <row r="204">
          <cell r="S204" t="str">
            <v>OPERAÇÕES DEPRECIAÇÃO DO IMOBILIZADO TANGÍVEL</v>
          </cell>
        </row>
        <row r="205">
          <cell r="S205" t="str">
            <v>OPERAÇÕES DEPRECIAÇÃO DO IMOBILIZADO TANGÍVEL</v>
          </cell>
        </row>
        <row r="206">
          <cell r="S206" t="str">
            <v>OPERAÇÕES DEPRECIAÇÃO DO IMOBILIZADO TANGÍVEL</v>
          </cell>
        </row>
        <row r="207">
          <cell r="S207" t="str">
            <v>OPERAÇÕES DEPRECIAÇÃO DO IMOBILIZADO TANGÍVEL</v>
          </cell>
        </row>
        <row r="208">
          <cell r="S208" t="str">
            <v>OPERAÇÕES DEPRECIAÇÃO DO IMOBILIZADO TANGÍVEL</v>
          </cell>
        </row>
        <row r="209">
          <cell r="S209" t="str">
            <v>OPERAÇÕES DEPRECIAÇÃO DO IMOBILIZADO TANGÍVEL</v>
          </cell>
        </row>
        <row r="210">
          <cell r="S210" t="str">
            <v>OPERAÇÕES DEPRECIAÇÃO DO IMOBILIZADO TANGÍVEL</v>
          </cell>
        </row>
        <row r="211">
          <cell r="S211" t="str">
            <v>OPERAÇÕES DEPRECIAÇÃO DO IMOBILIZADO TANGÍVEL</v>
          </cell>
        </row>
        <row r="212">
          <cell r="S212" t="str">
            <v>OPERAÇÕES DEPRECIAÇÃO DO IMOBILIZADO TANGÍVEL</v>
          </cell>
        </row>
        <row r="213">
          <cell r="S213" t="str">
            <v>OPERAÇÕES DEPRECIAÇÃO DO IMOBILIZADO TANGÍVEL</v>
          </cell>
        </row>
        <row r="214">
          <cell r="S214" t="str">
            <v>OPERAÇÕES DEPRECIAÇÃO DO IMOBILIZADO TANGÍVEL</v>
          </cell>
        </row>
        <row r="215">
          <cell r="S215" t="str">
            <v>OPERAÇÕES DEPRECIAÇÃO DO IMOBILIZADO TANGÍVEL</v>
          </cell>
        </row>
        <row r="216">
          <cell r="S216" t="str">
            <v>OPERAÇÕES DEPRECIAÇÃO DO IMOBILIZADO TANGÍVEL</v>
          </cell>
        </row>
        <row r="217">
          <cell r="S217" t="str">
            <v>OPERAÇÕES DEPRECIAÇÃO DO IMOBILIZADO TANGÍVEL</v>
          </cell>
        </row>
        <row r="218">
          <cell r="S218" t="str">
            <v>OPERAÇÕES DEPRECIAÇÃO DO IMOBILIZADO TANGÍVEL</v>
          </cell>
        </row>
        <row r="219">
          <cell r="S219" t="str">
            <v>OPERAÇÕES DEPRECIAÇÃO DO IMOBILIZADO TANGÍVEL</v>
          </cell>
        </row>
        <row r="220">
          <cell r="S220" t="str">
            <v>OPERAÇÕES DEPRECIAÇÃO DO IMOBILIZADO TANGÍVEL</v>
          </cell>
        </row>
        <row r="221">
          <cell r="S221" t="str">
            <v>OPERAÇÕES DEPRECIAÇÃO DO IMOBILIZADO TANGÍVEL</v>
          </cell>
        </row>
        <row r="222">
          <cell r="S222" t="str">
            <v>OPERAÇÕES DEPRECIAÇÃO DO IMOBILIZADO TANGÍVEL</v>
          </cell>
        </row>
        <row r="223">
          <cell r="S223" t="str">
            <v>OPERAÇÕES DEPRECIAÇÃO DO IMOBILIZADO TANGÍVEL</v>
          </cell>
        </row>
        <row r="224">
          <cell r="S224" t="str">
            <v>OPERAÇÕES DEPRECIAÇÃO DO IMOBILIZADO TANGÍVEL</v>
          </cell>
        </row>
        <row r="225">
          <cell r="S225" t="str">
            <v>OPERAÇÕES DEPRECIAÇÃO DO IMOBILIZADO TANGÍVEL</v>
          </cell>
        </row>
        <row r="226">
          <cell r="S226" t="str">
            <v>OPERAÇÕES DEPRECIAÇÃO DO IMOBILIZADO TANGÍVEL</v>
          </cell>
        </row>
        <row r="227">
          <cell r="S227" t="str">
            <v>OPERAÇÕES DEPRECIAÇÃO DO IMOBILIZADO TANGÍVEL</v>
          </cell>
        </row>
        <row r="228">
          <cell r="S228" t="str">
            <v>OPERAÇÕES DEPRECIAÇÃO DO IMOBILIZADO TANGÍVEL</v>
          </cell>
        </row>
        <row r="229">
          <cell r="S229" t="str">
            <v>OPERAÇÕES DEPRECIAÇÃO DO IMOBILIZADO TANGÍVEL</v>
          </cell>
        </row>
        <row r="230">
          <cell r="S230" t="str">
            <v>OPERAÇÕES DEPRECIAÇÃO DO IMOBILIZADO TANGÍVEL</v>
          </cell>
        </row>
        <row r="231">
          <cell r="S231" t="str">
            <v>OPERAÇÕES DEPRECIAÇÃO DO IMOBILIZADO TANGÍVEL</v>
          </cell>
        </row>
        <row r="232">
          <cell r="S232" t="str">
            <v>OPERAÇÕES DEPRECIAÇÃO DO IMOBILIZADO TANGÍVEL</v>
          </cell>
        </row>
        <row r="233">
          <cell r="S233" t="str">
            <v>OPERAÇÕES DEPRECIAÇÃO DO IMOBILIZADO TANGÍVEL</v>
          </cell>
        </row>
        <row r="234">
          <cell r="S234" t="str">
            <v>OPERAÇÕES DEPRECIAÇÃO DO IMOBILIZADO TANGÍVEL</v>
          </cell>
        </row>
        <row r="235">
          <cell r="S235" t="str">
            <v>OPERAÇÕES DEPRECIAÇÃO DO IMOBILIZADO TANGÍVEL</v>
          </cell>
        </row>
        <row r="236">
          <cell r="S236" t="str">
            <v>OPERAÇÕES DEPRECIAÇÃO DO IMOBILIZADO TANGÍVEL</v>
          </cell>
        </row>
        <row r="237">
          <cell r="S237" t="str">
            <v>OPERAÇÕES DEPRECIAÇÃO DO IMOBILIZADO TANGÍVEL</v>
          </cell>
        </row>
        <row r="238">
          <cell r="S238" t="str">
            <v>OPERAÇÕES DEPRECIAÇÃO DO IMOBILIZADO TANGÍVEL</v>
          </cell>
        </row>
        <row r="239">
          <cell r="S239" t="str">
            <v>OPERAÇÕES DEPRECIAÇÃO DO IMOBILIZADO TANGÍVEL</v>
          </cell>
        </row>
        <row r="240">
          <cell r="S240" t="str">
            <v>OPERAÇÕES DEPRECIAÇÃO DO IMOBILIZADO TANGÍVEL</v>
          </cell>
        </row>
        <row r="241">
          <cell r="S241" t="str">
            <v>OPERAÇÕES DEPRECIAÇÃO DO IMOBILIZADO TANGÍVEL</v>
          </cell>
        </row>
        <row r="242">
          <cell r="S242" t="str">
            <v>OPERAÇÕES DEPRECIAÇÃO DO IMOBILIZADO TANGÍVEL</v>
          </cell>
        </row>
        <row r="243">
          <cell r="S243" t="str">
            <v>OPERAÇÕES DEPRECIAÇÃO DO IMOBILIZADO TANGÍVEL</v>
          </cell>
        </row>
        <row r="244">
          <cell r="S244" t="str">
            <v>OPERAÇÕES DEPRECIAÇÃO DO IMOBILIZADO TANGÍVEL</v>
          </cell>
        </row>
        <row r="245">
          <cell r="S245" t="str">
            <v>OPERAÇÕES DEPRECIAÇÃO DO IMOBILIZADO TANGÍVEL</v>
          </cell>
        </row>
        <row r="246">
          <cell r="S246" t="str">
            <v>OPERAÇÕES DEPRECIAÇÃO DO IMOBILIZADO TANGÍVEL</v>
          </cell>
        </row>
        <row r="247">
          <cell r="S247" t="str">
            <v>OPERAÇÕES DEPRECIAÇÃO DO IMOBILIZADO TANGÍVEL</v>
          </cell>
        </row>
        <row r="248">
          <cell r="S248" t="str">
            <v>OPERAÇÕES DEPRECIAÇÃO DO IMOBILIZADO TANGÍVEL</v>
          </cell>
        </row>
        <row r="249">
          <cell r="S249" t="str">
            <v>OPERAÇÕES DEPRECIAÇÃO DO IMOBILIZADO TANGÍVEL</v>
          </cell>
        </row>
        <row r="250">
          <cell r="S250" t="str">
            <v>OPERAÇÕES DEPRECIAÇÃO DO IMOBILIZADO TANGÍVEL</v>
          </cell>
        </row>
        <row r="251">
          <cell r="S251" t="str">
            <v>OPERAÇÕES DEPRECIAÇÃO DO IMOBILIZADO TANGÍVEL</v>
          </cell>
        </row>
        <row r="252">
          <cell r="S252" t="str">
            <v>OPERAÇÕES DEPRECIAÇÃO DO IMOBILIZADO TANGÍVEL</v>
          </cell>
        </row>
        <row r="253">
          <cell r="S253" t="str">
            <v>OPERAÇÕES DEPRECIAÇÃO DO IMOBILIZADO TANGÍVEL</v>
          </cell>
        </row>
        <row r="254">
          <cell r="S254" t="str">
            <v>OPERAÇÕES DEPRECIAÇÃO DO IMOBILIZADO TANGÍVEL</v>
          </cell>
        </row>
        <row r="255">
          <cell r="S255" t="str">
            <v>OPERAÇÕES DEPRECIAÇÃO DO IMOBILIZADO TANGÍVEL</v>
          </cell>
        </row>
        <row r="256">
          <cell r="S256" t="str">
            <v>OPERAÇÕES DEPRECIAÇÃO DO IMOBILIZADO TANGÍVEL</v>
          </cell>
        </row>
        <row r="257">
          <cell r="S257" t="str">
            <v>OPERAÇÕES DEPRECIAÇÃO DO IMOBILIZADO TANGÍVEL</v>
          </cell>
        </row>
        <row r="258">
          <cell r="S258" t="str">
            <v>OPERAÇÕES DEPRECIAÇÃO DO IMOBILIZADO TANGÍVEL</v>
          </cell>
        </row>
        <row r="259">
          <cell r="S259" t="str">
            <v>OPERAÇÕES DEPRECIAÇÃO DO IMOBILIZADO TANGÍVEL</v>
          </cell>
        </row>
        <row r="260">
          <cell r="S260" t="str">
            <v>OPERAÇÕES DEPRECIAÇÃO DO IMOBILIZADO TANGÍVEL</v>
          </cell>
        </row>
        <row r="261">
          <cell r="S261" t="str">
            <v>OPERAÇÕES DEPRECIAÇÃO DO IMOBILIZADO TANGÍVEL</v>
          </cell>
        </row>
        <row r="262">
          <cell r="S262" t="str">
            <v>OPERAÇÕES DEPRECIAÇÃO DO IMOBILIZADO TANGÍVEL</v>
          </cell>
        </row>
        <row r="263">
          <cell r="S263" t="str">
            <v>OPERAÇÕES DEPRECIAÇÃO DO IMOBILIZADO TANGÍVEL</v>
          </cell>
        </row>
        <row r="264">
          <cell r="S264" t="str">
            <v>OPERAÇÕES DEPRECIAÇÃO DO IMOBILIZADO TANGÍVEL</v>
          </cell>
        </row>
        <row r="265">
          <cell r="S265" t="str">
            <v>OPERAÇÕES DEPRECIAÇÃO DO IMOBILIZADO TANGÍVEL</v>
          </cell>
        </row>
        <row r="266">
          <cell r="S266" t="str">
            <v>OPERAÇÕES DEPRECIAÇÃO DO IMOBILIZADO TANGÍVEL</v>
          </cell>
        </row>
        <row r="267">
          <cell r="S267" t="str">
            <v>OPERAÇÕES DEPRECIAÇÃO DO IMOBILIZADO TANGÍVEL</v>
          </cell>
        </row>
        <row r="268">
          <cell r="S268" t="str">
            <v>OPERAÇÕES DEPRECIAÇÃO DO IMOBILIZADO TANGÍVEL</v>
          </cell>
        </row>
        <row r="269">
          <cell r="S269" t="str">
            <v>OPERAÇÕES DEPRECIAÇÃO DO IMOBILIZADO TANGÍVEL</v>
          </cell>
        </row>
        <row r="270">
          <cell r="S270" t="str">
            <v>OPERAÇÕES DEPRECIAÇÃO DO IMOBILIZADO TANGÍVEL</v>
          </cell>
        </row>
        <row r="271">
          <cell r="S271" t="str">
            <v>OPERAÇÕES DEPRECIAÇÃO DO IMOBILIZADO TANGÍVEL</v>
          </cell>
        </row>
        <row r="272">
          <cell r="S272" t="str">
            <v>OPERAÇÕES DEPRECIAÇÃO DO IMOBILIZADO TANGÍVEL</v>
          </cell>
        </row>
        <row r="273">
          <cell r="S273" t="str">
            <v>OPERAÇÕES DEPRECIAÇÃO DO IMOBILIZADO TANGÍVEL</v>
          </cell>
        </row>
        <row r="274">
          <cell r="S274" t="str">
            <v>OPERAÇÕES DEPRECIAÇÃO DO IMOBILIZADO TANGÍVEL</v>
          </cell>
        </row>
        <row r="275">
          <cell r="S275" t="str">
            <v>OPERAÇÕES DEPRECIAÇÃO DO IMOBILIZADO TANGÍVEL</v>
          </cell>
        </row>
        <row r="276">
          <cell r="S276" t="str">
            <v>OPERAÇÕES DEPRECIAÇÃO DO IMOBILIZADO TANGÍVEL</v>
          </cell>
        </row>
        <row r="277">
          <cell r="S277" t="str">
            <v>OPERAÇÕES DEPRECIAÇÃO DO IMOBILIZADO TANGÍVEL</v>
          </cell>
        </row>
        <row r="278">
          <cell r="S278" t="str">
            <v>OPERAÇÕES DEPRECIAÇÃO DO IMOBILIZADO TANGÍVEL</v>
          </cell>
        </row>
        <row r="279">
          <cell r="S279" t="str">
            <v>OPERAÇÕES DEPRECIAÇÃO DO IMOBILIZADO TANGÍVEL</v>
          </cell>
        </row>
        <row r="280">
          <cell r="S280" t="str">
            <v>OPERAÇÕES DEPRECIAÇÃO DO IMOBILIZADO TANGÍVEL</v>
          </cell>
        </row>
        <row r="281">
          <cell r="S281" t="str">
            <v>OPERAÇÕES DEPRECIAÇÃO DO IMOBILIZADO TANGÍVEL</v>
          </cell>
        </row>
        <row r="282">
          <cell r="S282" t="str">
            <v>OPERAÇÕES DEPRECIAÇÃO DO IMOBILIZADO TANGÍVEL</v>
          </cell>
        </row>
        <row r="283">
          <cell r="S283" t="str">
            <v>OPERAÇÕES DEPRECIAÇÃO DO IMOBILIZADO TANGÍVEL</v>
          </cell>
        </row>
        <row r="284">
          <cell r="S284" t="str">
            <v>OPERAÇÕES DEPRECIAÇÃO DO IMOBILIZADO TANGÍVEL</v>
          </cell>
        </row>
        <row r="285">
          <cell r="S285" t="str">
            <v>OPERAÇÕES DEPRECIAÇÃO DO IMOBILIZADO TANGÍVEL</v>
          </cell>
        </row>
        <row r="286">
          <cell r="S286" t="str">
            <v>OPERAÇÕES DEPRECIAÇÃO DO IMOBILIZADO TANGÍVEL</v>
          </cell>
        </row>
        <row r="287">
          <cell r="S287" t="str">
            <v>OPERAÇÕES DEPRECIAÇÃO DO IMOBILIZADO TANGÍVEL</v>
          </cell>
        </row>
        <row r="288">
          <cell r="S288" t="str">
            <v>OPERAÇÕES DEPRECIAÇÃO DO IMOBILIZADO TANGÍVEL</v>
          </cell>
        </row>
        <row r="289">
          <cell r="S289" t="str">
            <v>OPERAÇÕES DEPRECIAÇÃO DO IMOBILIZADO TANGÍVEL</v>
          </cell>
        </row>
        <row r="290">
          <cell r="S290" t="str">
            <v>OPERAÇÕES DEPRECIAÇÃO DO IMOBILIZADO TANGÍVEL</v>
          </cell>
        </row>
        <row r="291">
          <cell r="S291" t="str">
            <v>OPERAÇÕES DEPRECIAÇÃO DO IMOBILIZADO TANGÍVEL</v>
          </cell>
        </row>
        <row r="292">
          <cell r="S292" t="str">
            <v>OPERAÇÕES DEPRECIAÇÃO DO IMOBILIZADO TANGÍVEL</v>
          </cell>
        </row>
        <row r="293">
          <cell r="S293" t="str">
            <v>OPERAÇÕES DEPRECIAÇÃO DO IMOBILIZADO TANGÍVEL</v>
          </cell>
        </row>
        <row r="294">
          <cell r="S294" t="str">
            <v>OPERAÇÕES DEPRECIAÇÃO DO IMOBILIZADO TANGÍVEL</v>
          </cell>
        </row>
        <row r="295">
          <cell r="S295" t="str">
            <v>OPERAÇÕES DEPRECIAÇÃO DO IMOBILIZADO TANGÍVEL</v>
          </cell>
        </row>
        <row r="296">
          <cell r="S296" t="str">
            <v>OPERAÇÕES DEPRECIAÇÃO DO IMOBILIZADO TANGÍVEL</v>
          </cell>
        </row>
        <row r="297">
          <cell r="S297" t="str">
            <v>OPERAÇÕES DEPRECIAÇÃO DO IMOBILIZADO TANGÍVEL</v>
          </cell>
        </row>
        <row r="298">
          <cell r="S298" t="str">
            <v>OPERAÇÕES DEPRECIAÇÃO DO IMOBILIZADO TANGÍVEL</v>
          </cell>
        </row>
        <row r="299">
          <cell r="S299" t="str">
            <v>OPERAÇÕES DEPRECIAÇÃO DO IMOBILIZADO TANGÍVEL</v>
          </cell>
        </row>
        <row r="300">
          <cell r="S300" t="str">
            <v>OPERAÇÕES DEPRECIAÇÃO DO IMOBILIZADO TANGÍVEL</v>
          </cell>
        </row>
        <row r="301">
          <cell r="S301" t="str">
            <v>OPERAÇÕES DEPRECIAÇÃO DO IMOBILIZADO TANGÍVEL</v>
          </cell>
        </row>
        <row r="302">
          <cell r="S302" t="str">
            <v>OPERAÇÕES DEPRECIAÇÃO DO IMOBILIZADO TANGÍVEL</v>
          </cell>
        </row>
        <row r="303">
          <cell r="S303" t="str">
            <v>OPERAÇÕES DEPRECIAÇÃO DO IMOBILIZADO TANGÍVEL</v>
          </cell>
        </row>
        <row r="304">
          <cell r="S304" t="str">
            <v>OPERAÇÕES DEPRECIAÇÃO DO IMOBILIZADO TANGÍVEL</v>
          </cell>
        </row>
        <row r="305">
          <cell r="S305" t="str">
            <v>OPERAÇÕES DEPRECIAÇÃO DO IMOBILIZADO TANGÍVEL</v>
          </cell>
        </row>
        <row r="306">
          <cell r="S306" t="str">
            <v>OPERAÇÕES DEPRECIAÇÃO DO IMOBILIZADO TANGÍVEL</v>
          </cell>
        </row>
        <row r="307">
          <cell r="S307" t="str">
            <v>OPERAÇÕES DEPRECIAÇÃO DO IMOBILIZADO TANGÍVEL</v>
          </cell>
        </row>
        <row r="308">
          <cell r="S308" t="str">
            <v>OPERAÇÕES DEPRECIAÇÃO DO IMOBILIZADO TANGÍVEL</v>
          </cell>
        </row>
        <row r="309">
          <cell r="S309" t="str">
            <v>OPERAÇÕES DEPRECIAÇÃO DO IMOBILIZADO TANGÍVEL</v>
          </cell>
        </row>
        <row r="310">
          <cell r="S310" t="str">
            <v>OPERAÇÕES DEPRECIAÇÃO DO IMOBILIZADO TANGÍVEL</v>
          </cell>
        </row>
        <row r="311">
          <cell r="S311" t="str">
            <v>OPERAÇÕES DEPRECIAÇÃO DO IMOBILIZADO TANGÍVEL</v>
          </cell>
        </row>
        <row r="312">
          <cell r="S312" t="str">
            <v>OPERAÇÕES DEPRECIAÇÃO DO IMOBILIZADO TANGÍVEL</v>
          </cell>
        </row>
        <row r="313">
          <cell r="S313" t="str">
            <v>OPERAÇÕES DEPRECIAÇÃO DO IMOBILIZADO TANGÍVEL</v>
          </cell>
        </row>
        <row r="314">
          <cell r="S314" t="str">
            <v>OPERAÇÕES DEPRECIAÇÃO DO IMOBILIZADO TANGÍVEL</v>
          </cell>
        </row>
        <row r="315">
          <cell r="S315" t="str">
            <v>OPERAÇÕES DEPRECIAÇÃO DO IMOBILIZADO TANGÍVEL</v>
          </cell>
        </row>
        <row r="316">
          <cell r="S316" t="str">
            <v>OPERAÇÕES DEPRECIAÇÃO DO IMOBILIZADO TANGÍVEL</v>
          </cell>
        </row>
        <row r="317">
          <cell r="S317" t="str">
            <v>OPERAÇÕES DEPRECIAÇÃO DO IMOBILIZADO TANGÍVEL</v>
          </cell>
        </row>
        <row r="318">
          <cell r="S318" t="str">
            <v>OPERAÇÕES DEPRECIAÇÃO DO IMOBILIZADO TANGÍVEL</v>
          </cell>
        </row>
        <row r="319">
          <cell r="S319" t="str">
            <v>OPERAÇÕES DEPRECIAÇÃO DO IMOBILIZADO TANGÍVEL</v>
          </cell>
        </row>
        <row r="320">
          <cell r="S320" t="str">
            <v>OPERAÇÕES DEPRECIAÇÃO DO IMOBILIZADO TANGÍVEL</v>
          </cell>
        </row>
        <row r="321">
          <cell r="S321" t="str">
            <v>OPERAÇÕES DEPRECIAÇÃO DO IMOBILIZADO TANGÍVEL</v>
          </cell>
        </row>
        <row r="322">
          <cell r="S322" t="str">
            <v>OPERAÇÕES DEPRECIAÇÃO DO IMOBILIZADO TANGÍVEL</v>
          </cell>
        </row>
        <row r="323">
          <cell r="S323" t="str">
            <v>OPERAÇÕES DEPRECIAÇÃO DO IMOBILIZADO TANGÍVEL</v>
          </cell>
        </row>
        <row r="324">
          <cell r="S324" t="str">
            <v>OPERAÇÕES DEPRECIAÇÃO DO IMOBILIZADO TANGÍVEL</v>
          </cell>
        </row>
        <row r="325">
          <cell r="S325" t="str">
            <v>OPERAÇÕES DEPRECIAÇÃO DO IMOBILIZADO TANGÍVEL</v>
          </cell>
        </row>
        <row r="326">
          <cell r="S326" t="str">
            <v>OPERAÇÕES DEPRECIAÇÃO DO IMOBILIZADO TANGÍVEL</v>
          </cell>
        </row>
        <row r="327">
          <cell r="S327" t="str">
            <v>OPERAÇÕES DEPRECIAÇÃO DO IMOBILIZADO TANGÍVEL</v>
          </cell>
        </row>
        <row r="328">
          <cell r="S328" t="str">
            <v>OPERAÇÕES DEPRECIAÇÃO DO IMOBILIZADO TANGÍVEL</v>
          </cell>
        </row>
        <row r="329">
          <cell r="S329" t="str">
            <v>OPERAÇÕES DEPRECIAÇÃO DO IMOBILIZADO TANGÍVEL</v>
          </cell>
        </row>
        <row r="330">
          <cell r="S330" t="str">
            <v>OPERAÇÕES DEPRECIAÇÃO DO IMOBILIZADO TANGÍVEL</v>
          </cell>
        </row>
        <row r="331">
          <cell r="S331" t="str">
            <v>OPERAÇÕES DEPRECIAÇÃO DO IMOBILIZADO TANGÍVEL</v>
          </cell>
        </row>
        <row r="332">
          <cell r="S332" t="str">
            <v>OPERAÇÕES DEPRECIAÇÃO DO IMOBILIZADO TANGÍVEL</v>
          </cell>
        </row>
        <row r="333">
          <cell r="S333" t="str">
            <v>OPERAÇÕES DEPRECIAÇÃO DO IMOBILIZADO TANGÍVEL</v>
          </cell>
        </row>
        <row r="334">
          <cell r="S334" t="str">
            <v>OPERAÇÕES DEPRECIAÇÃO DO IMOBILIZADO TANGÍVEL</v>
          </cell>
        </row>
        <row r="335">
          <cell r="S335" t="str">
            <v>OPERAÇÕES DEPRECIAÇÃO DO IMOBILIZADO TANGÍVEL</v>
          </cell>
        </row>
        <row r="336">
          <cell r="S336" t="str">
            <v>OPERAÇÕES DEPRECIAÇÃO DO IMOBILIZADO TANGÍVEL</v>
          </cell>
        </row>
        <row r="337">
          <cell r="S337" t="str">
            <v>OPERAÇÕES DEPRECIAÇÃO DO IMOBILIZADO TANGÍVEL</v>
          </cell>
        </row>
        <row r="338">
          <cell r="S338" t="str">
            <v>OPERAÇÕES DEPRECIAÇÃO DO IMOBILIZADO TANGÍVEL</v>
          </cell>
        </row>
        <row r="339">
          <cell r="S339" t="str">
            <v>OPERAÇÕES DEPRECIAÇÃO DO IMOBILIZADO TANGÍVEL</v>
          </cell>
        </row>
        <row r="340">
          <cell r="S340" t="str">
            <v>OPERAÇÕES DEPRECIAÇÃO DO IMOBILIZADO TANGÍVEL</v>
          </cell>
        </row>
        <row r="341">
          <cell r="S341" t="str">
            <v>OPERAÇÕES DEPRECIAÇÃO DO IMOBILIZADO TANGÍVEL</v>
          </cell>
        </row>
        <row r="342">
          <cell r="S342" t="str">
            <v>OPERAÇÕES DEPRECIAÇÃO DO IMOBILIZADO TANGÍVEL</v>
          </cell>
        </row>
        <row r="343">
          <cell r="S343" t="str">
            <v>OPERAÇÕES DEPRECIAÇÃO DO IMOBILIZADO TANGÍVEL</v>
          </cell>
        </row>
        <row r="344">
          <cell r="S344" t="str">
            <v>OPERAÇÕES DEPRECIAÇÃO DO IMOBILIZADO TANGÍVEL</v>
          </cell>
        </row>
        <row r="345">
          <cell r="S345" t="str">
            <v>OPERAÇÕES DEPRECIAÇÃO DO IMOBILIZADO TANGÍVEL</v>
          </cell>
        </row>
        <row r="346">
          <cell r="S346" t="str">
            <v>OPERAÇÕES DEPRECIAÇÃO DO IMOBILIZADO TANGÍVEL</v>
          </cell>
        </row>
        <row r="347">
          <cell r="S347" t="str">
            <v>OPERAÇÕES DEPRECIAÇÃO DO IMOBILIZADO TANGÍVEL</v>
          </cell>
        </row>
        <row r="348">
          <cell r="S348" t="str">
            <v>OPERAÇÕES DEPRECIAÇÃO DO IMOBILIZADO TANGÍVEL</v>
          </cell>
        </row>
        <row r="349">
          <cell r="S349" t="str">
            <v>OPERAÇÕES DEPRECIAÇÃO DO IMOBILIZADO TANGÍVEL</v>
          </cell>
        </row>
        <row r="350">
          <cell r="S350" t="str">
            <v>OPERAÇÕES DEPRECIAÇÃO DO IMOBILIZADO TANGÍVEL</v>
          </cell>
        </row>
        <row r="351">
          <cell r="S351" t="str">
            <v>OPERAÇÕES DEPRECIAÇÃO DO IMOBILIZADO TANGÍVEL</v>
          </cell>
        </row>
        <row r="352">
          <cell r="S352" t="str">
            <v>OPERAÇÕES DEPRECIAÇÃO DO IMOBILIZADO TANGÍVEL</v>
          </cell>
        </row>
        <row r="353">
          <cell r="S353" t="str">
            <v>OPERAÇÕES DEPRECIAÇÃO DO IMOBILIZADO TANGÍVEL</v>
          </cell>
        </row>
        <row r="354">
          <cell r="S354" t="str">
            <v>OPERAÇÕES DEPRECIAÇÃO DO IMOBILIZADO TANGÍVEL</v>
          </cell>
        </row>
        <row r="355">
          <cell r="S355" t="str">
            <v>OPERAÇÕES DEPRECIAÇÃO DO IMOBILIZADO TANGÍVEL</v>
          </cell>
        </row>
        <row r="356">
          <cell r="S356" t="str">
            <v>OPERAÇÕES DEPRECIAÇÃO DO IMOBILIZADO TANGÍVEL</v>
          </cell>
        </row>
        <row r="357">
          <cell r="S357" t="str">
            <v>OPERAÇÕES DEPRECIAÇÃO DO IMOBILIZADO TANGÍVEL</v>
          </cell>
        </row>
        <row r="358">
          <cell r="S358" t="str">
            <v>OPERAÇÕES DEPRECIAÇÃO DO IMOBILIZADO TANGÍVEL</v>
          </cell>
        </row>
        <row r="359">
          <cell r="S359" t="str">
            <v>OPERAÇÕES DEPRECIAÇÃO DO IMOBILIZADO TANGÍVEL</v>
          </cell>
        </row>
        <row r="360">
          <cell r="S360" t="str">
            <v>OPERAÇÕES DEPRECIAÇÃO DO IMOBILIZADO TANGÍVEL</v>
          </cell>
        </row>
        <row r="361">
          <cell r="S361" t="str">
            <v>OPERAÇÕES DEPRECIAÇÃO DO IMOBILIZADO TANGÍVEL</v>
          </cell>
        </row>
        <row r="362">
          <cell r="S362" t="str">
            <v>OPERAÇÕES DEPRECIAÇÃO DO IMOBILIZADO TANGÍVEL</v>
          </cell>
        </row>
        <row r="363">
          <cell r="S363" t="str">
            <v>OPERAÇÕES DEPRECIAÇÃO DO IMOBILIZADO TANGÍVEL</v>
          </cell>
        </row>
        <row r="364">
          <cell r="S364" t="str">
            <v>OPERAÇÕES DEPRECIAÇÃO DO IMOBILIZADO TANGÍVEL</v>
          </cell>
        </row>
        <row r="365">
          <cell r="S365" t="str">
            <v>OPERAÇÕES DEPRECIAÇÃO DO IMOBILIZADO TANGÍVEL</v>
          </cell>
        </row>
        <row r="366">
          <cell r="S366" t="str">
            <v>OPERAÇÕES DEPRECIAÇÃO DO IMOBILIZADO TANGÍVEL</v>
          </cell>
        </row>
        <row r="367">
          <cell r="S367" t="str">
            <v>OPERAÇÕES DEPRECIAÇÃO DO IMOBILIZADO TANGÍVEL</v>
          </cell>
        </row>
        <row r="368">
          <cell r="S368" t="str">
            <v>OPERAÇÕES DEPRECIAÇÃO DO IMOBILIZADO TANGÍVEL</v>
          </cell>
        </row>
        <row r="369">
          <cell r="S369" t="str">
            <v>OPERAÇÕES DEPRECIAÇÃO DO IMOBILIZADO TANGÍVEL</v>
          </cell>
        </row>
        <row r="370">
          <cell r="S370" t="str">
            <v>OPERAÇÕES DEPRECIAÇÃO DO IMOBILIZADO TANGÍVEL</v>
          </cell>
        </row>
        <row r="371">
          <cell r="S371" t="str">
            <v>OPERAÇÕES DEPRECIAÇÃO DO IMOBILIZADO TANGÍVEL</v>
          </cell>
        </row>
        <row r="372">
          <cell r="S372" t="str">
            <v>OPERAÇÕES DEPRECIAÇÃO DO IMOBILIZADO TANGÍVEL</v>
          </cell>
        </row>
        <row r="373">
          <cell r="S373" t="str">
            <v>OPERAÇÕES DEPRECIAÇÃO DO IMOBILIZADO TANGÍVEL</v>
          </cell>
        </row>
        <row r="374">
          <cell r="S374" t="str">
            <v>OPERAÇÕES DEPRECIAÇÃO DO IMOBILIZADO TANGÍVEL</v>
          </cell>
        </row>
        <row r="375">
          <cell r="S375" t="str">
            <v>OPERAÇÕES DEPRECIAÇÃO DO IMOBILIZADO TANGÍVEL</v>
          </cell>
        </row>
        <row r="376">
          <cell r="S376" t="str">
            <v>OPERAÇÕES DEPRECIAÇÃO DO IMOBILIZADO TANGÍVEL</v>
          </cell>
        </row>
        <row r="377">
          <cell r="S377" t="str">
            <v>OPERAÇÕES DEPRECIAÇÃO DO IMOBILIZADO TANGÍVEL</v>
          </cell>
        </row>
        <row r="378">
          <cell r="S378" t="str">
            <v>OPERAÇÕES DEPRECIAÇÃO DO IMOBILIZADO TANGÍVEL</v>
          </cell>
        </row>
        <row r="379">
          <cell r="S379" t="str">
            <v>OPERAÇÕES DEPRECIAÇÃO DO IMOBILIZADO TANGÍVEL</v>
          </cell>
        </row>
        <row r="380">
          <cell r="S380" t="str">
            <v>OPERAÇÕES DEPRECIAÇÃO DO IMOBILIZADO TANGÍVEL</v>
          </cell>
        </row>
        <row r="381">
          <cell r="S381" t="str">
            <v>OPERAÇÕES DEPRECIAÇÃO DO IMOBILIZADO TANGÍVEL</v>
          </cell>
        </row>
        <row r="382">
          <cell r="S382" t="str">
            <v>OPERAÇÕES DEPRECIAÇÃO DO IMOBILIZADO TANGÍVEL</v>
          </cell>
        </row>
        <row r="383">
          <cell r="S383" t="str">
            <v>OPERAÇÕES DEPRECIAÇÃO DO IMOBILIZADO TANGÍVEL</v>
          </cell>
        </row>
        <row r="384">
          <cell r="S384" t="str">
            <v>OPERAÇÕES DEPRECIAÇÃO DO IMOBILIZADO TANGÍVEL</v>
          </cell>
        </row>
        <row r="385">
          <cell r="S385" t="str">
            <v>OPERAÇÕES DEPRECIAÇÃO DO IMOBILIZADO TANGÍVEL</v>
          </cell>
        </row>
        <row r="386">
          <cell r="S386" t="str">
            <v>OPERAÇÕES DEPRECIAÇÃO DO IMOBILIZADO TANGÍVEL</v>
          </cell>
        </row>
        <row r="387">
          <cell r="S387" t="str">
            <v>OPERAÇÕES DEPRECIAÇÃO DO IMOBILIZADO TANGÍVEL</v>
          </cell>
        </row>
        <row r="388">
          <cell r="S388" t="str">
            <v>OPERAÇÕES DEPRECIAÇÃO DO IMOBILIZADO TANGÍVEL</v>
          </cell>
        </row>
        <row r="389">
          <cell r="S389" t="str">
            <v>OPERAÇÕES DEPRECIAÇÃO DO IMOBILIZADO TANGÍVEL</v>
          </cell>
        </row>
        <row r="390">
          <cell r="S390" t="str">
            <v>OPERAÇÕES DEPRECIAÇÃO DO IMOBILIZADO TANGÍVEL</v>
          </cell>
        </row>
        <row r="391">
          <cell r="S391" t="str">
            <v>OPERAÇÕES DEPRECIAÇÃO DO IMOBILIZADO TANGÍVEL</v>
          </cell>
        </row>
        <row r="392">
          <cell r="S392" t="str">
            <v>OPERAÇÕES DEPRECIAÇÃO DO IMOBILIZADO TANGÍVEL</v>
          </cell>
        </row>
        <row r="393">
          <cell r="S393" t="str">
            <v>OPERAÇÕES DEPRECIAÇÃO DO IMOBILIZADO TANGÍVEL</v>
          </cell>
        </row>
        <row r="394">
          <cell r="S394" t="str">
            <v>OPERAÇÕES DEPRECIAÇÃO DO IMOBILIZADO TANGÍVEL</v>
          </cell>
        </row>
        <row r="395">
          <cell r="S395" t="str">
            <v>OPERAÇÕES DEPRECIAÇÃO DO IMOBILIZADO TANGÍVEL</v>
          </cell>
        </row>
        <row r="396">
          <cell r="S396" t="str">
            <v>OPERAÇÕES DEPRECIAÇÃO DO IMOBILIZADO TANGÍVEL</v>
          </cell>
        </row>
        <row r="397">
          <cell r="S397" t="str">
            <v>OPERAÇÕES DEPRECIAÇÃO DO IMOBILIZADO TANGÍVEL</v>
          </cell>
        </row>
        <row r="398">
          <cell r="S398" t="str">
            <v>OPERAÇÕES DEPRECIAÇÃO DO IMOBILIZADO TANGÍVEL</v>
          </cell>
        </row>
        <row r="399">
          <cell r="S399" t="str">
            <v>OPERAÇÕES DEPRECIAÇÃO DO IMOBILIZADO TANGÍVEL</v>
          </cell>
        </row>
        <row r="400">
          <cell r="S400" t="str">
            <v>OPERAÇÕES DEPRECIAÇÃO DO IMOBILIZADO TANGÍVEL</v>
          </cell>
        </row>
        <row r="401">
          <cell r="S401" t="str">
            <v>OPERAÇÕES DEPRECIAÇÃO DO IMOBILIZADO TANGÍVEL</v>
          </cell>
        </row>
        <row r="402">
          <cell r="S402" t="str">
            <v>OPERAÇÕES DEPRECIAÇÃO DO IMOBILIZADO TANGÍVEL</v>
          </cell>
        </row>
        <row r="403">
          <cell r="S403" t="str">
            <v>OPERAÇÕES DEPRECIAÇÃO DO IMOBILIZADO TANGÍVEL</v>
          </cell>
        </row>
        <row r="404">
          <cell r="S404" t="str">
            <v>OPERAÇÕES DEPRECIAÇÃO DO IMOBILIZADO TANGÍVEL</v>
          </cell>
        </row>
        <row r="405">
          <cell r="S405" t="str">
            <v>OPERAÇÕES DEPRECIAÇÃO DO IMOBILIZADO TANGÍVEL</v>
          </cell>
        </row>
        <row r="406">
          <cell r="S406" t="str">
            <v>OPERAÇÕES DEPRECIAÇÃO DO IMOBILIZADO TANGÍVEL</v>
          </cell>
        </row>
        <row r="407">
          <cell r="S407" t="str">
            <v>OPERAÇÕES DEPRECIAÇÃO DO IMOBILIZADO TANGÍVEL</v>
          </cell>
        </row>
        <row r="408">
          <cell r="S408" t="str">
            <v>OPERAÇÕES DEPRECIAÇÃO DO IMOBILIZADO TANGÍVEL</v>
          </cell>
        </row>
        <row r="409">
          <cell r="S409" t="str">
            <v>OPERAÇÕES DEPRECIAÇÃO DO IMOBILIZADO TANGÍVEL</v>
          </cell>
        </row>
        <row r="410">
          <cell r="S410" t="str">
            <v>OPERAÇÕES DEPRECIAÇÃO DO IMOBILIZADO TANGÍVEL</v>
          </cell>
        </row>
        <row r="411">
          <cell r="S411" t="str">
            <v>OPERAÇÕES DEPRECIAÇÃO DO IMOBILIZADO TANGÍVEL</v>
          </cell>
        </row>
        <row r="412">
          <cell r="S412" t="str">
            <v>OPERAÇÕES DEPRECIAÇÃO DO IMOBILIZADO TANGÍVEL</v>
          </cell>
        </row>
        <row r="413">
          <cell r="S413" t="str">
            <v>OPERAÇÕES DEPRECIAÇÃO DO IMOBILIZADO TANGÍVEL</v>
          </cell>
        </row>
        <row r="414">
          <cell r="S414" t="str">
            <v>OPERAÇÕES DEPRECIAÇÃO DO IMOBILIZADO TANGÍVEL</v>
          </cell>
        </row>
        <row r="415">
          <cell r="S415" t="str">
            <v>OPERAÇÕES DEPRECIAÇÃO DO IMOBILIZADO TANGÍVEL</v>
          </cell>
        </row>
        <row r="416">
          <cell r="S416" t="str">
            <v>OPERAÇÕES DEPRECIAÇÃO DO IMOBILIZADO TANGÍVEL</v>
          </cell>
        </row>
        <row r="417">
          <cell r="S417" t="str">
            <v>OPERAÇÕES DEPRECIAÇÃO DO IMOBILIZADO TANGÍVEL</v>
          </cell>
        </row>
        <row r="418">
          <cell r="S418" t="str">
            <v>OPERAÇÕES DEPRECIAÇÃO DO IMOBILIZADO TANGÍVEL</v>
          </cell>
        </row>
        <row r="419">
          <cell r="S419" t="str">
            <v>OPERAÇÕES DEPRECIAÇÃO DO IMOBILIZADO TANGÍVEL</v>
          </cell>
        </row>
        <row r="420">
          <cell r="S420" t="str">
            <v>OPERAÇÕES DEPRECIAÇÃO DO IMOBILIZADO TANGÍVEL</v>
          </cell>
        </row>
        <row r="421">
          <cell r="S421" t="str">
            <v>OPERAÇÕES DEPRECIAÇÃO DO IMOBILIZADO TANGÍVEL</v>
          </cell>
        </row>
        <row r="422">
          <cell r="S422" t="str">
            <v>OPERAÇÕES DEPRECIAÇÃO DO IMOBILIZADO TANGÍVEL</v>
          </cell>
        </row>
        <row r="423">
          <cell r="S423" t="str">
            <v>OPERAÇÕES DEPRECIAÇÃO DO IMOBILIZADO TANGÍVEL</v>
          </cell>
        </row>
        <row r="424">
          <cell r="S424" t="str">
            <v>OPERAÇÕES DEPRECIAÇÃO DO IMOBILIZADO TANGÍVEL</v>
          </cell>
        </row>
        <row r="425">
          <cell r="S425" t="str">
            <v>OPERAÇÕES DEPRECIAÇÃO DO IMOBILIZADO TANGÍVEL</v>
          </cell>
        </row>
        <row r="426">
          <cell r="S426" t="str">
            <v>OPERAÇÕES DEPRECIAÇÃO DO IMOBILIZADO TANGÍVEL</v>
          </cell>
        </row>
        <row r="427">
          <cell r="S427" t="str">
            <v>OPERAÇÕES DEPRECIAÇÃO DO IMOBILIZADO TANGÍVEL</v>
          </cell>
        </row>
        <row r="428">
          <cell r="S428" t="str">
            <v>OPERAÇÕES DEPRECIAÇÃO DO IMOBILIZADO TANGÍVEL</v>
          </cell>
        </row>
        <row r="429">
          <cell r="S429" t="str">
            <v>OPERAÇÕES DEPRECIAÇÃO DO IMOBILIZADO TANGÍVEL</v>
          </cell>
        </row>
        <row r="430">
          <cell r="S430" t="str">
            <v>OPERAÇÕES DEPRECIAÇÃO DO IMOBILIZADO TANGÍVEL</v>
          </cell>
        </row>
        <row r="431">
          <cell r="S431" t="str">
            <v>OPERAÇÕES DEPRECIAÇÃO DO IMOBILIZADO TANGÍVEL</v>
          </cell>
        </row>
        <row r="432">
          <cell r="S432" t="str">
            <v>OPERAÇÕES DEPRECIAÇÃO DO IMOBILIZADO TANGÍVEL - CMC</v>
          </cell>
        </row>
        <row r="433">
          <cell r="S433" t="str">
            <v>OPERAÇÕES DEPRECIAÇÃO DO IMOBILIZADO TANGÍVEL - CMC</v>
          </cell>
        </row>
        <row r="434">
          <cell r="S434" t="str">
            <v>OPERAÇÕES DEPRECIAÇÃO DO IMOBILIZADO TANGÍVEL - CMC</v>
          </cell>
        </row>
        <row r="435">
          <cell r="S435" t="str">
            <v>OPERAÇÕES DEPRECIAÇÃO DO IMOBILIZADO TANGÍVEL - CMC</v>
          </cell>
        </row>
        <row r="436">
          <cell r="S436" t="str">
            <v>OPERAÇÕES DEPRECIAÇÃO DO IMOBILIZADO TANGÍVEL - CMC</v>
          </cell>
        </row>
        <row r="437">
          <cell r="S437" t="str">
            <v>OPERAÇÕES DEPRECIAÇÃO DO IMOBILIZADO TANGÍVEL - CMC</v>
          </cell>
        </row>
        <row r="438">
          <cell r="S438" t="str">
            <v>OPERAÇÕES DEPRECIAÇÃO DO IMOBILIZADO TANGÍVEL - CMC</v>
          </cell>
        </row>
        <row r="439">
          <cell r="S439" t="str">
            <v>OPERAÇÕES DEPRECIAÇÃO DO IMOBILIZADO TANGÍVEL - CMC</v>
          </cell>
        </row>
        <row r="440">
          <cell r="S440" t="str">
            <v>OPERAÇÕES DEPRECIAÇÃO DO IMOBILIZADO TANGÍVEL - CMC</v>
          </cell>
        </row>
        <row r="441">
          <cell r="S441" t="str">
            <v>OPERAÇÕES DEPRECIAÇÃO DO IMOBILIZADO TANGÍVEL - CMC</v>
          </cell>
        </row>
        <row r="442">
          <cell r="S442" t="str">
            <v>OPERAÇÕES DEPRECIAÇÃO DO IMOBILIZADO TANGÍVEL - CMC</v>
          </cell>
        </row>
        <row r="443">
          <cell r="S443" t="str">
            <v>OPERAÇÕES DEPRECIAÇÃO DO IMOBILIZADO TANGÍVEL - CMC</v>
          </cell>
        </row>
        <row r="444">
          <cell r="S444" t="str">
            <v>OPERAÇÕES DEPRECIAÇÃO DO IMOBILIZADO TANGÍVEL - CMC</v>
          </cell>
        </row>
        <row r="445">
          <cell r="S445" t="str">
            <v>OPERAÇÕES DEPRECIAÇÃO DO IMOBILIZADO TANGÍVEL - CMC</v>
          </cell>
        </row>
        <row r="446">
          <cell r="S446" t="str">
            <v>OPERAÇÕES DEPRECIAÇÃO DO IMOBILIZADO TANGÍVEL - CMC</v>
          </cell>
        </row>
        <row r="447">
          <cell r="S447" t="str">
            <v>OPERAÇÕES DEPRECIAÇÃO DO IMOBILIZADO TANGÍVEL - CMC</v>
          </cell>
        </row>
        <row r="448">
          <cell r="S448" t="str">
            <v>OPERAÇÕES DEPRECIAÇÃO DO IMOBILIZADO TANGÍVEL - CMC</v>
          </cell>
        </row>
        <row r="449">
          <cell r="S449" t="str">
            <v>OPERAÇÕES DEPRECIAÇÃO DO IMOBILIZADO TANGÍVEL - CMC</v>
          </cell>
        </row>
        <row r="450">
          <cell r="S450" t="str">
            <v>OPERAÇÕES DEPRECIAÇÃO DO IMOBILIZADO TANGÍVEL - CMC</v>
          </cell>
        </row>
        <row r="451">
          <cell r="S451" t="str">
            <v>OPERAÇÕES DEPRECIAÇÃO DO IMOBILIZADO TANGÍVEL - CMC</v>
          </cell>
        </row>
        <row r="452">
          <cell r="S452" t="str">
            <v>OPERAÇÕES DEPRECIAÇÃO DO IMOBILIZADO TANGÍVEL - CMC</v>
          </cell>
        </row>
        <row r="453">
          <cell r="S453" t="str">
            <v>OPERAÇÕES DEPRECIAÇÃO DO IMOBILIZADO TANGÍVEL - CMC</v>
          </cell>
        </row>
        <row r="454">
          <cell r="S454" t="str">
            <v>OPERAÇÕES DEPRECIAÇÃO DO IMOBILIZADO TANGÍVEL - CMC</v>
          </cell>
        </row>
        <row r="455">
          <cell r="S455" t="str">
            <v>OPERAÇÕES DEPRECIAÇÃO DO IMOBILIZADO TANGÍVEL - CMC</v>
          </cell>
        </row>
        <row r="456">
          <cell r="S456" t="str">
            <v>OPERAÇÕES DEPRECIAÇÃO DO IMOBILIZADO TANGÍVEL - CMC</v>
          </cell>
        </row>
        <row r="457">
          <cell r="S457" t="str">
            <v>OPERAÇÕES DEPRECIAÇÃO DO IMOBILIZADO TANGÍVEL - CMC</v>
          </cell>
        </row>
        <row r="458">
          <cell r="S458" t="str">
            <v>OPERAÇÕES DEPRECIAÇÃO DO IMOBILIZADO TANGÍVEL - CMC</v>
          </cell>
        </row>
        <row r="459">
          <cell r="S459" t="str">
            <v>OPERAÇÕES DEPRECIAÇÃO DO IMOBILIZADO TANGÍVEL - CMC</v>
          </cell>
        </row>
        <row r="460">
          <cell r="S460" t="str">
            <v>OPERAÇÕES DEPRECIAÇÃO DO IMOBILIZADO TANGÍVEL - CMC</v>
          </cell>
        </row>
        <row r="461">
          <cell r="S461" t="str">
            <v>OPERAÇÕES DEPRECIAÇÃO DO IMOBILIZADO TANGÍVEL - CMC</v>
          </cell>
        </row>
        <row r="462">
          <cell r="S462" t="str">
            <v>OPERAÇÕES DEPRECIAÇÃO DO IMOBILIZADO TANGÍVEL - CMC</v>
          </cell>
        </row>
        <row r="463">
          <cell r="S463" t="str">
            <v>OPERAÇÕES DEPRECIAÇÃO DO IMOBILIZADO TANGÍVEL - CMC</v>
          </cell>
        </row>
        <row r="464">
          <cell r="S464" t="str">
            <v>OPERAÇÕES DEPRECIAÇÃO DO IMOBILIZADO TANGÍVEL - CMC</v>
          </cell>
        </row>
        <row r="465">
          <cell r="S465" t="str">
            <v>OPERAÇÕES DEPRECIAÇÃO DO IMOBILIZADO TANGÍVEL - CMC</v>
          </cell>
        </row>
        <row r="466">
          <cell r="S466" t="str">
            <v>OPERAÇÕES DEPRECIAÇÃO DO IMOBILIZADO TANGÍVEL - CMC</v>
          </cell>
        </row>
        <row r="467">
          <cell r="S467" t="str">
            <v>OPERAÇÕES DEPRECIAÇÃO DO IMOBILIZADO TANGÍVEL - CMC</v>
          </cell>
        </row>
        <row r="468">
          <cell r="S468" t="str">
            <v>OPERAÇÕES DEPRECIAÇÃO DO IMOBILIZADO TANGÍVEL - CMC</v>
          </cell>
        </row>
        <row r="469">
          <cell r="S469" t="str">
            <v>OPERAÇÕES DEPRECIAÇÃO DO IMOBILIZADO TANGÍVEL - CMC</v>
          </cell>
        </row>
        <row r="470">
          <cell r="S470" t="str">
            <v>OPERAÇÕES DEPRECIAÇÃO DO IMOBILIZADO TANGÍVEL - CMC</v>
          </cell>
        </row>
        <row r="471">
          <cell r="S471" t="str">
            <v>OPERAÇÕES DEPRECIAÇÃO DO IMOBILIZADO TANGÍVEL - CMC</v>
          </cell>
        </row>
        <row r="472">
          <cell r="S472" t="str">
            <v>OPERAÇÕES DEPRECIAÇÃO DO IMOBILIZADO TANGÍVEL - CMC</v>
          </cell>
        </row>
        <row r="473">
          <cell r="S473" t="str">
            <v>OPERAÇÕES DEPRECIAÇÃO DO IMOBILIZADO TANGÍVEL - CMC</v>
          </cell>
        </row>
        <row r="474">
          <cell r="S474" t="str">
            <v>OPERAÇÕES DEPRECIAÇÃO DO IMOBILIZADO TANGÍVEL - CMC</v>
          </cell>
        </row>
        <row r="475">
          <cell r="S475" t="str">
            <v>OPERAÇÕES DEPRECIAÇÃO DO IMOBILIZADO TANGÍVEL - CMC</v>
          </cell>
        </row>
        <row r="476">
          <cell r="S476" t="str">
            <v>OPERAÇÕES DEPRECIAÇÃO DO IMOBILIZADO TANGÍVEL - CMC</v>
          </cell>
        </row>
        <row r="477">
          <cell r="S477" t="str">
            <v>OPERAÇÕES DEPRECIAÇÃO DO IMOBILIZADO TANGÍVEL - CMC</v>
          </cell>
        </row>
        <row r="478">
          <cell r="S478" t="str">
            <v>OPERAÇÕES DEPRECIAÇÃO DO IMOBILIZADO TANGÍVEL - CMC</v>
          </cell>
        </row>
        <row r="479">
          <cell r="S479" t="str">
            <v>OPERAÇÕES DEPRECIAÇÃO DO IMOBILIZADO TANGÍVEL - CMC</v>
          </cell>
        </row>
        <row r="480">
          <cell r="S480" t="str">
            <v>OPERAÇÕES DEPRECIAÇÃO DO IMOBILIZADO TANGÍVEL - CMC</v>
          </cell>
        </row>
        <row r="481">
          <cell r="S481" t="str">
            <v>OPERAÇÕES DEPRECIAÇÃO DO IMOBILIZADO TANGÍVEL - CMC</v>
          </cell>
        </row>
        <row r="482">
          <cell r="S482" t="str">
            <v>OPERAÇÕES DEPRECIAÇÃO DO IMOBILIZADO TANGÍVEL - CMC</v>
          </cell>
        </row>
        <row r="483">
          <cell r="S483" t="str">
            <v>OPERAÇÕES DEPRECIAÇÃO DO IMOBILIZADO TANGÍVEL - CMC</v>
          </cell>
        </row>
        <row r="484">
          <cell r="S484" t="str">
            <v>OPERAÇÕES DEPRECIAÇÃO DO IMOBILIZADO TANGÍVEL - CMC</v>
          </cell>
        </row>
        <row r="485">
          <cell r="S485" t="str">
            <v>OPERAÇÕES DEPRECIAÇÃO DO IMOBILIZADO TANGÍVEL - CMC</v>
          </cell>
        </row>
        <row r="486">
          <cell r="S486" t="str">
            <v>OPERAÇÕES DEPRECIAÇÃO DO IMOBILIZADO TANGÍVEL - CMC</v>
          </cell>
        </row>
        <row r="487">
          <cell r="S487" t="str">
            <v>OPERAÇÕES DEPRECIAÇÃO DO IMOBILIZADO TANGÍVEL - CMC</v>
          </cell>
        </row>
        <row r="488">
          <cell r="S488" t="str">
            <v>OPERAÇÕES DEPRECIAÇÃO DO IMOBILIZADO TANGÍVEL - CMC</v>
          </cell>
        </row>
        <row r="489">
          <cell r="S489" t="str">
            <v>OPERAÇÕES DEPRECIAÇÃO DO IMOBILIZADO TANGÍVEL - CMC</v>
          </cell>
        </row>
        <row r="490">
          <cell r="S490" t="str">
            <v>OPERAÇÕES DEPRECIAÇÃO DO IMOBILIZADO TANGÍVEL - CMC</v>
          </cell>
        </row>
        <row r="491">
          <cell r="S491" t="str">
            <v>OPERAÇÕES DEPRECIAÇÃO DO IMOBILIZADO TANGÍVEL - CMC</v>
          </cell>
        </row>
        <row r="492">
          <cell r="S492" t="str">
            <v>OPERAÇÕES DEPRECIAÇÃO DO IMOBILIZADO TANGÍVEL - CMC</v>
          </cell>
        </row>
        <row r="493">
          <cell r="S493" t="str">
            <v>OPERAÇÕES DEPRECIAÇÃO DO IMOBILIZADO TANGÍVEL - CMC</v>
          </cell>
        </row>
        <row r="494">
          <cell r="S494" t="str">
            <v>OPERAÇÕES DEPRECIAÇÃO DO IMOBILIZADO TANGÍVEL - CMC</v>
          </cell>
        </row>
        <row r="495">
          <cell r="S495" t="str">
            <v>OPERAÇÕES DEPRECIAÇÃO DO IMOBILIZADO TANGÍVEL - CMC</v>
          </cell>
        </row>
        <row r="496">
          <cell r="S496" t="str">
            <v>OPERAÇÕES DEPRECIAÇÃO DO IMOBILIZADO TANGÍVEL - CMC</v>
          </cell>
        </row>
        <row r="497">
          <cell r="S497" t="str">
            <v>OPERAÇÕES DEPRECIAÇÃO DO IMOBILIZADO TANGÍVEL - CMC</v>
          </cell>
        </row>
        <row r="498">
          <cell r="S498" t="str">
            <v>OPERAÇÕES DEPRECIAÇÃO DO IMOBILIZADO TANGÍVEL - CMC</v>
          </cell>
        </row>
        <row r="499">
          <cell r="S499" t="str">
            <v>OPERAÇÕES DEPRECIAÇÃO DO IMOBILIZADO TANGÍVEL - CMC</v>
          </cell>
        </row>
        <row r="500">
          <cell r="S500" t="str">
            <v>OPERAÇÕES DEPRECIAÇÃO DO IMOBILIZADO TANGÍVEL - CMC</v>
          </cell>
        </row>
        <row r="501">
          <cell r="S501" t="str">
            <v>OPERAÇÕES DEPRECIAÇÃO DO IMOBILIZADO TANGÍVEL - CMC</v>
          </cell>
        </row>
        <row r="502">
          <cell r="S502" t="str">
            <v>OPERAÇÕES DEPRECIAÇÃO DO IMOBILIZADO TANGÍVEL - CMC</v>
          </cell>
        </row>
        <row r="503">
          <cell r="S503" t="str">
            <v>OPERAÇÕES DEPRECIAÇÃO DO IMOBILIZADO TANGÍVEL - CMC</v>
          </cell>
        </row>
        <row r="504">
          <cell r="S504" t="str">
            <v>OPERAÇÕES DEPRECIAÇÃO DO IMOBILIZADO TANGÍVEL - CMC</v>
          </cell>
        </row>
        <row r="505">
          <cell r="S505" t="str">
            <v>OPERAÇÕES DEPRECIAÇÃO DO IMOBILIZADO TANGÍVEL - CMC</v>
          </cell>
        </row>
        <row r="506">
          <cell r="S506" t="str">
            <v>OPERAÇÕES DEPRECIAÇÃO DO IMOBILIZADO TANGÍVEL - CMC</v>
          </cell>
        </row>
        <row r="507">
          <cell r="S507" t="str">
            <v>OPERAÇÕES DEPRECIAÇÃO DO IMOBILIZADO TANGÍVEL - CMC</v>
          </cell>
        </row>
        <row r="508">
          <cell r="S508" t="str">
            <v>OPERAÇÕES DEPRECIAÇÃO DO IMOBILIZADO TANGÍVEL - CMC</v>
          </cell>
        </row>
        <row r="509">
          <cell r="S509" t="str">
            <v>OPERAÇÕES DEPRECIAÇÃO DO IMOBILIZADO TANGÍVEL - CMC</v>
          </cell>
        </row>
        <row r="510">
          <cell r="S510" t="str">
            <v>OPERAÇÕES DEPRECIAÇÃO DO IMOBILIZADO TANGÍVEL - CMC</v>
          </cell>
        </row>
        <row r="511">
          <cell r="S511" t="str">
            <v>OPERAÇÕES DEPRECIAÇÃO DO IMOBILIZADO TANGÍVEL - CMC</v>
          </cell>
        </row>
        <row r="512">
          <cell r="S512" t="str">
            <v>OPERAÇÕES DEPRECIAÇÃO DO IMOBILIZADO TANGÍVEL - CMC</v>
          </cell>
        </row>
        <row r="513">
          <cell r="S513" t="str">
            <v>OPERAÇÕES DEPRECIAÇÃO DO IMOBILIZADO TANGÍVEL - CMC</v>
          </cell>
        </row>
        <row r="514">
          <cell r="S514" t="str">
            <v>OPERAÇÕES DEPRECIAÇÃO DO IMOBILIZADO TANGÍVEL - CMC</v>
          </cell>
        </row>
        <row r="515">
          <cell r="S515" t="str">
            <v>OPERAÇÕES DEPRECIAÇÃO DO IMOBILIZADO TANGÍVEL - CMC</v>
          </cell>
        </row>
        <row r="516">
          <cell r="S516" t="str">
            <v>OPERAÇÕES DEPRECIAÇÃO DO IMOBILIZADO TANGÍVEL - CMC</v>
          </cell>
        </row>
        <row r="517">
          <cell r="S517" t="str">
            <v>OPERAÇÕES DEPRECIAÇÃO DO IMOBILIZADO TANGÍVEL - CMC</v>
          </cell>
        </row>
        <row r="518">
          <cell r="S518" t="str">
            <v>OPERAÇÕES DEPRECIAÇÃO DO IMOBILIZADO TANGÍVEL - CMC</v>
          </cell>
        </row>
        <row r="519">
          <cell r="S519" t="str">
            <v>OPERAÇÕES DEPRECIAÇÃO DO IMOBILIZADO TANGÍVEL - CMC</v>
          </cell>
        </row>
        <row r="520">
          <cell r="S520" t="str">
            <v>OPERAÇÕES DEPRECIAÇÃO DO IMOBILIZADO TANGÍVEL - CMC</v>
          </cell>
        </row>
        <row r="521">
          <cell r="S521" t="str">
            <v>OPERAÇÕES DEPRECIAÇÃO DO IMOBILIZADO TANGÍVEL - CMC</v>
          </cell>
        </row>
        <row r="522">
          <cell r="S522" t="str">
            <v>OPERAÇÕES DEPRECIAÇÃO DO IMOBILIZADO TANGÍVEL - CMC</v>
          </cell>
        </row>
        <row r="523">
          <cell r="S523" t="str">
            <v>OPERAÇÕES DEPRECIAÇÃO DO IMOBILIZADO TANGÍVEL - CMC</v>
          </cell>
        </row>
        <row r="524">
          <cell r="S524" t="str">
            <v>OPERAÇÕES DEPRECIAÇÃO DO IMOBILIZADO TANGÍVEL - CMC</v>
          </cell>
        </row>
        <row r="525">
          <cell r="S525" t="str">
            <v>OPERAÇÕES DEPRECIAÇÃO DO IMOBILIZADO TANGÍVEL - CMC</v>
          </cell>
        </row>
        <row r="526">
          <cell r="S526" t="str">
            <v>OPERAÇÕES DEPRECIAÇÃO DO IMOBILIZADO TANGÍVEL - CMC</v>
          </cell>
        </row>
        <row r="527">
          <cell r="S527" t="str">
            <v>OPERAÇÕES DEPRECIAÇÃO DO IMOBILIZADO TANGÍVEL - CMC</v>
          </cell>
        </row>
        <row r="528">
          <cell r="S528" t="str">
            <v>OPERAÇÕES DEPRECIAÇÃO DO IMOBILIZADO TANGÍVEL - CMC</v>
          </cell>
        </row>
        <row r="529">
          <cell r="S529" t="str">
            <v>OPERAÇÕES DEPRECIAÇÃO DO IMOBILIZADO TANGÍVEL - CMC</v>
          </cell>
        </row>
        <row r="530">
          <cell r="S530" t="str">
            <v>OPERAÇÕES DEPRECIAÇÃO DO IMOBILIZADO TANGÍVEL - CMC</v>
          </cell>
        </row>
        <row r="531">
          <cell r="S531" t="str">
            <v>OPERAÇÕES DEPRECIAÇÃO DO IMOBILIZADO TANGÍVEL - CMC</v>
          </cell>
        </row>
        <row r="532">
          <cell r="S532" t="str">
            <v>OPERAÇÕES DEPRECIAÇÃO DO IMOBILIZADO TANGÍVEL - CMC</v>
          </cell>
        </row>
        <row r="533">
          <cell r="S533" t="str">
            <v>OPERAÇÕES DEPRECIAÇÃO DO IMOBILIZADO TANGÍVEL - CMC</v>
          </cell>
        </row>
        <row r="534">
          <cell r="S534" t="str">
            <v>OPERAÇÕES DEPRECIAÇÃO DO IMOBILIZADO TANGÍVEL - CMC</v>
          </cell>
        </row>
        <row r="535">
          <cell r="S535" t="str">
            <v>OPERAÇÕES DEPRECIAÇÃO DO IMOBILIZADO TANGÍVEL - CMC</v>
          </cell>
        </row>
        <row r="536">
          <cell r="S536" t="str">
            <v>OPERAÇÕES DEPRECIAÇÃO DO IMOBILIZADO TANGÍVEL - CMC</v>
          </cell>
        </row>
        <row r="537">
          <cell r="S537" t="str">
            <v>OPERAÇÕES DEPRECIAÇÃO DO IMOBILIZADO TANGÍVEL - CMC</v>
          </cell>
        </row>
        <row r="538">
          <cell r="S538" t="str">
            <v>OPERAÇÕES DEPRECIAÇÃO DO IMOBILIZADO TANGÍVEL - CMC</v>
          </cell>
        </row>
        <row r="539">
          <cell r="S539" t="str">
            <v>OPERAÇÕES DEPRECIAÇÃO DO IMOBILIZADO TANGÍVEL - CMC</v>
          </cell>
        </row>
        <row r="540">
          <cell r="S540" t="str">
            <v>OPERAÇÕES DEPRECIAÇÃO DO IMOBILIZADO TANGÍVEL - CMC</v>
          </cell>
        </row>
        <row r="541">
          <cell r="S541" t="str">
            <v>OPERAÇÕES DEPRECIAÇÃO DO IMOBILIZADO TANGÍVEL - CMC</v>
          </cell>
        </row>
        <row r="542">
          <cell r="S542" t="str">
            <v>OPERAÇÕES DEPRECIAÇÃO DO IMOBILIZADO TANGÍVEL - CMC</v>
          </cell>
        </row>
        <row r="543">
          <cell r="S543" t="str">
            <v>OPERAÇÕES DEPRECIAÇÃO DO IMOBILIZADO TANGÍVEL - CMC</v>
          </cell>
        </row>
        <row r="544">
          <cell r="S544" t="str">
            <v>OPERAÇÕES DEPRECIAÇÃO DO IMOBILIZADO TANGÍVEL - CMC</v>
          </cell>
        </row>
        <row r="545">
          <cell r="S545" t="str">
            <v>OPERAÇÕES DEPRECIAÇÃO DO IMOBILIZADO TANGÍVEL - CMC</v>
          </cell>
        </row>
        <row r="546">
          <cell r="S546" t="str">
            <v>OPERAÇÕES DEPRECIAÇÃO DO IMOBILIZADO TANGÍVEL - CMC</v>
          </cell>
        </row>
        <row r="547">
          <cell r="S547" t="str">
            <v>OPERAÇÕES DEPRECIAÇÃO DO IMOBILIZADO TANGÍVEL - CMC</v>
          </cell>
        </row>
        <row r="548">
          <cell r="S548" t="str">
            <v>OPERAÇÕES DEPRECIAÇÃO DO IMOBILIZADO TANGÍVEL - CMC</v>
          </cell>
        </row>
        <row r="549">
          <cell r="S549" t="str">
            <v>OPERAÇÕES DEPRECIAÇÃO DO IMOBILIZADO TANGÍVEL - CMC</v>
          </cell>
        </row>
        <row r="550">
          <cell r="S550" t="str">
            <v>OPERAÇÕES DEPRECIAÇÃO DO IMOBILIZADO TANGÍVEL - CMC</v>
          </cell>
        </row>
        <row r="551">
          <cell r="S551" t="str">
            <v>OPERAÇÕES DEPRECIAÇÃO DO IMOBILIZADO TANGÍVEL - CMC</v>
          </cell>
        </row>
        <row r="552">
          <cell r="S552" t="str">
            <v>OPERAÇÕES DEPRECIAÇÃO DO IMOBILIZADO TANGÍVEL - CMC</v>
          </cell>
        </row>
        <row r="553">
          <cell r="S553" t="str">
            <v>OPERAÇÕES DEPRECIAÇÃO DO IMOBILIZADO TANGÍVEL - CMC</v>
          </cell>
        </row>
        <row r="554">
          <cell r="S554" t="str">
            <v>OPERAÇÕES DEPRECIAÇÃO DO IMOBILIZADO TANGÍVEL - CMC</v>
          </cell>
        </row>
        <row r="555">
          <cell r="S555" t="str">
            <v>OPERAÇÕES DEPRECIAÇÃO DO IMOBILIZADO TANGÍVEL - CMC</v>
          </cell>
        </row>
        <row r="556">
          <cell r="S556" t="str">
            <v>OPERAÇÕES DEPRECIAÇÃO DO IMOBILIZADO TANGÍVEL - CMC</v>
          </cell>
        </row>
        <row r="557">
          <cell r="S557" t="str">
            <v>OPERAÇÕES DEPRECIAÇÃO DO IMOBILIZADO TANGÍVEL - CMC</v>
          </cell>
        </row>
        <row r="558">
          <cell r="S558" t="str">
            <v>OPERAÇÕES DEPRECIAÇÃO DO IMOBILIZADO TANGÍVEL - CMC</v>
          </cell>
        </row>
        <row r="559">
          <cell r="S559" t="str">
            <v>OPERAÇÕES DEPRECIAÇÃO DO IMOBILIZADO TANGÍVEL - CMC</v>
          </cell>
        </row>
        <row r="560">
          <cell r="S560" t="str">
            <v>OPERAÇÕES DEPRECIAÇÃO DO IMOBILIZADO TANGÍVEL - CMC</v>
          </cell>
        </row>
        <row r="561">
          <cell r="S561" t="str">
            <v>OPERAÇÕES DEPRECIAÇÃO DO IMOBILIZADO TANGÍVEL - CMC</v>
          </cell>
        </row>
        <row r="562">
          <cell r="S562" t="str">
            <v>OPERAÇÕES DEPRECIAÇÃO DO IMOBILIZADO TANGÍVEL - CMC</v>
          </cell>
        </row>
        <row r="563">
          <cell r="S563" t="str">
            <v>OPERAÇÕES DEPRECIAÇÃO DO IMOBILIZADO TANGÍVEL - CMC</v>
          </cell>
        </row>
        <row r="564">
          <cell r="S564" t="str">
            <v>OPERAÇÕES DEPRECIAÇÃO DO IMOBILIZADO TANGÍVEL - CMC</v>
          </cell>
        </row>
        <row r="565">
          <cell r="S565" t="str">
            <v>OPERAÇÕES DEPRECIAÇÃO DO IMOBILIZADO TANGÍVEL - CMC</v>
          </cell>
        </row>
        <row r="566">
          <cell r="S566" t="str">
            <v>OPERAÇÕES DEPRECIAÇÃO DO IMOBILIZADO TANGÍVEL - CMC</v>
          </cell>
        </row>
        <row r="567">
          <cell r="S567" t="str">
            <v>OPERAÇÕES DEPRECIAÇÃO DO IMOBILIZADO TANGÍVEL - CMC</v>
          </cell>
        </row>
        <row r="568">
          <cell r="S568" t="str">
            <v>OPERAÇÕES DEPRECIAÇÃO DO IMOBILIZADO TANGÍVEL - CMC</v>
          </cell>
        </row>
        <row r="569">
          <cell r="S569" t="str">
            <v>OPERAÇÕES DEPRECIAÇÃO DO IMOBILIZADO TANGÍVEL - CMC</v>
          </cell>
        </row>
        <row r="570">
          <cell r="S570" t="str">
            <v>OPERAÇÕES DEPRECIAÇÃO DO IMOBILIZADO TANGÍVEL - CMC</v>
          </cell>
        </row>
        <row r="571">
          <cell r="S571" t="str">
            <v>OPERAÇÕES DEPRECIAÇÃO DO IMOBILIZADO TANGÍVEL - CMC</v>
          </cell>
        </row>
        <row r="572">
          <cell r="S572" t="str">
            <v>OPERAÇÕES DEPRECIAÇÃO DO IMOBILIZADO TANGÍVEL - CMC</v>
          </cell>
        </row>
        <row r="573">
          <cell r="S573" t="str">
            <v>OPERAÇÕES DEPRECIAÇÃO DO IMOBILIZADO TANGÍVEL - CMC</v>
          </cell>
        </row>
        <row r="574">
          <cell r="S574" t="str">
            <v>OPERAÇÕES DEPRECIAÇÃO DO IMOBILIZADO TANGÍVEL - CMC</v>
          </cell>
        </row>
        <row r="575">
          <cell r="S575" t="str">
            <v>OPERAÇÕES DEPRECIAÇÃO DO IMOBILIZADO TANGÍVEL - CMC</v>
          </cell>
        </row>
        <row r="576">
          <cell r="S576" t="str">
            <v>OPERAÇÕES DEPRECIAÇÃO DO IMOBILIZADO TANGÍVEL - CMC</v>
          </cell>
        </row>
        <row r="577">
          <cell r="S577" t="str">
            <v>OPERAÇÕES DEPRECIAÇÃO DO IMOBILIZADO TANGÍVEL - CMC</v>
          </cell>
        </row>
        <row r="578">
          <cell r="S578" t="str">
            <v>OPERAÇÕES DEPRECIAÇÃO DO IMOBILIZADO TANGÍVEL - CMC</v>
          </cell>
        </row>
        <row r="579">
          <cell r="S579" t="str">
            <v>OPERAÇÕES DEPRECIAÇÃO DO IMOBILIZADO TANGÍVEL - CMC</v>
          </cell>
        </row>
        <row r="580">
          <cell r="S580" t="str">
            <v>OPERAÇÕES DEPRECIAÇÃO DO IMOBILIZADO TANGÍVEL - CMC</v>
          </cell>
        </row>
        <row r="581">
          <cell r="S581" t="str">
            <v>OPERAÇÕES DEPRECIAÇÃO DO IMOBILIZADO TANGÍVEL - CMC</v>
          </cell>
        </row>
        <row r="582">
          <cell r="S582" t="str">
            <v>OPERAÇÕES DEPRECIAÇÃO DO IMOBILIZADO TANGÍVEL - CMC</v>
          </cell>
        </row>
        <row r="583">
          <cell r="S583" t="str">
            <v>OPERAÇÕES DEPRECIAÇÃO DO IMOBILIZADO TANGÍVEL - CMC</v>
          </cell>
        </row>
        <row r="584">
          <cell r="S584" t="str">
            <v>OPERAÇÕES DEPRECIAÇÃO DO IMOBILIZADO TANGÍVEL - CMC</v>
          </cell>
        </row>
        <row r="585">
          <cell r="S585" t="str">
            <v>OPERAÇÕES DEPRECIAÇÃO DO IMOBILIZADO TANGÍVEL - CMC</v>
          </cell>
        </row>
        <row r="586">
          <cell r="S586" t="str">
            <v>OPERAÇÕES DEPRECIAÇÃO DO IMOBILIZADO TANGÍVEL - CMC</v>
          </cell>
        </row>
        <row r="587">
          <cell r="S587" t="str">
            <v>OPERAÇÕES DEPRECIAÇÃO DO IMOBILIZADO TANGÍVEL - CMC</v>
          </cell>
        </row>
        <row r="588">
          <cell r="S588" t="str">
            <v>OPERAÇÕES DEPRECIAÇÃO DO IMOBILIZADO TANGÍVEL - CMC</v>
          </cell>
        </row>
        <row r="589">
          <cell r="S589" t="str">
            <v>OPERAÇÕES DEPRECIAÇÃO DO IMOBILIZADO TANGÍVEL</v>
          </cell>
        </row>
        <row r="590">
          <cell r="S590" t="str">
            <v>OPERAÇÕES DEPRECIAÇÃO DO IMOBILIZADO TANGÍVEL</v>
          </cell>
        </row>
        <row r="591">
          <cell r="S591" t="str">
            <v>OPERAÇÕES DEPRECIAÇÃO DO IMOBILIZADO TANGÍVEL</v>
          </cell>
        </row>
        <row r="592">
          <cell r="S592" t="str">
            <v>OPERAÇÕES DEPRECIAÇÃO DO IMOBILIZADO TANGÍVEL</v>
          </cell>
        </row>
        <row r="593">
          <cell r="S593" t="str">
            <v>OPERAÇÕES DEPRECIAÇÃO DO IMOBILIZADO TANGÍVEL</v>
          </cell>
        </row>
        <row r="594">
          <cell r="S594" t="str">
            <v>OPERAÇÕES DEPRECIAÇÃO DO IMOBILIZADO TANGÍVEL</v>
          </cell>
        </row>
        <row r="595">
          <cell r="S595" t="str">
            <v>OPERAÇÕES DEPRECIAÇÃO DO IMOBILIZADO TANGÍVEL</v>
          </cell>
        </row>
        <row r="596">
          <cell r="S596" t="str">
            <v>OPERAÇÕES DEPRECIAÇÃO DO IMOBILIZADO TANGÍVEL</v>
          </cell>
        </row>
        <row r="597">
          <cell r="S597" t="str">
            <v>OPERAÇÕES DEPRECIAÇÃO DO IMOBILIZADO TANGÍVEL</v>
          </cell>
        </row>
        <row r="598">
          <cell r="S598" t="str">
            <v>OPERAÇÕES DEPRECIAÇÃO DO IMOBILIZADO TANGÍVEL</v>
          </cell>
        </row>
        <row r="599">
          <cell r="S599" t="str">
            <v>OPERAÇÕES DEPRECIAÇÃO DO IMOBILIZADO TANGÍVEL</v>
          </cell>
        </row>
        <row r="600">
          <cell r="S600" t="str">
            <v>OPERAÇÕES DEPRECIAÇÃO DO IMOBILIZADO TANGÍVEL</v>
          </cell>
        </row>
        <row r="601">
          <cell r="S601" t="str">
            <v>OPERAÇÕES DEPRECIAÇÃO DO IMOBILIZADO TANGÍVEL</v>
          </cell>
        </row>
        <row r="602">
          <cell r="S602" t="str">
            <v>OPERAÇÕES DEPRECIAÇÃO DO IMOBILIZADO TANGÍVEL</v>
          </cell>
        </row>
        <row r="603">
          <cell r="S603" t="str">
            <v>OPERAÇÕES DEPRECIAÇÃO DO IMOBILIZADO TANGÍVEL</v>
          </cell>
        </row>
        <row r="604">
          <cell r="S604" t="str">
            <v>OPERAÇÕES DEPRECIAÇÃO DO IMOBILIZADO TANGÍVEL</v>
          </cell>
        </row>
        <row r="605">
          <cell r="S605" t="str">
            <v>OPERAÇÕES DEPRECIAÇÃO DO IMOBILIZADO TANGÍVEL</v>
          </cell>
        </row>
        <row r="606">
          <cell r="S606" t="str">
            <v>OPERAÇÕES DEPRECIAÇÃO DO IMOBILIZADO TANGÍVEL</v>
          </cell>
        </row>
        <row r="607">
          <cell r="S607" t="str">
            <v>OPERAÇÕES DEPRECIAÇÃO DO IMOBILIZADO TANGÍVEL</v>
          </cell>
        </row>
        <row r="608">
          <cell r="S608" t="str">
            <v>OPERAÇÕES DEPRECIAÇÃO DO IMOBILIZADO TANGÍVEL</v>
          </cell>
        </row>
        <row r="609">
          <cell r="S609" t="str">
            <v>OPERAÇÕES DEPRECIAÇÃO DO IMOBILIZADO TANGÍVEL</v>
          </cell>
        </row>
        <row r="610">
          <cell r="S610" t="str">
            <v>OPERAÇÕES DEPRECIAÇÃO DO IMOBILIZADO TANGÍVEL</v>
          </cell>
        </row>
        <row r="611">
          <cell r="S611" t="str">
            <v>OPERAÇÕES DEPRECIAÇÃO DO IMOBILIZADO TANGÍVEL</v>
          </cell>
        </row>
        <row r="612">
          <cell r="S612" t="str">
            <v>OPERAÇÕES DEPRECIAÇÃO DO IMOBILIZADO TANGÍVEL</v>
          </cell>
        </row>
        <row r="613">
          <cell r="S613" t="str">
            <v>OPERAÇÕES DEPRECIAÇÃO DO IMOBILIZADO TANGÍVEL</v>
          </cell>
        </row>
        <row r="614">
          <cell r="S614" t="str">
            <v>OPERAÇÕES DEPRECIAÇÃO DO IMOBILIZADO TANGÍVEL</v>
          </cell>
        </row>
        <row r="615">
          <cell r="S615" t="str">
            <v>OPERAÇÕES DEPRECIAÇÃO DO IMOBILIZADO TANGÍVEL</v>
          </cell>
        </row>
        <row r="616">
          <cell r="S616" t="str">
            <v>OPERAÇÕES DEPRECIAÇÃO DO IMOBILIZADO TANGÍVEL</v>
          </cell>
        </row>
        <row r="617">
          <cell r="S617" t="str">
            <v>OPERAÇÕES DEPRECIAÇÃO DO IMOBILIZADO TANGÍVEL</v>
          </cell>
        </row>
        <row r="618">
          <cell r="S618" t="str">
            <v>OPERAÇÕES DEPRECIAÇÃO DO IMOBILIZADO TANGÍVEL</v>
          </cell>
        </row>
        <row r="619">
          <cell r="S619" t="str">
            <v>OPERAÇÕES DEPRECIAÇÃO DO IMOBILIZADO TANGÍVEL</v>
          </cell>
        </row>
        <row r="620">
          <cell r="S620" t="str">
            <v>OPERAÇÕES DEPRECIAÇÃO DO IMOBILIZADO TANGÍVEL</v>
          </cell>
        </row>
        <row r="621">
          <cell r="S621" t="str">
            <v>OPERAÇÕES DEPRECIAÇÃO DO IMOBILIZADO TANGÍVEL</v>
          </cell>
        </row>
        <row r="622">
          <cell r="S622" t="str">
            <v>OPERAÇÕES DEPRECIAÇÃO DO IMOBILIZADO TANGÍVEL</v>
          </cell>
        </row>
        <row r="623">
          <cell r="S623" t="str">
            <v>OPERAÇÕES DEPRECIAÇÃO DO IMOBILIZADO TANGÍVEL</v>
          </cell>
        </row>
        <row r="624">
          <cell r="S624" t="str">
            <v>OPERAÇÕES DEPRECIAÇÃO DO IMOBILIZADO TANGÍVEL</v>
          </cell>
        </row>
        <row r="625">
          <cell r="S625" t="str">
            <v>OPERAÇÕES DEPRECIAÇÃO DO IMOBILIZADO TANGÍVEL</v>
          </cell>
        </row>
        <row r="626">
          <cell r="S626" t="str">
            <v>OPERAÇÕES DEPRECIAÇÃO DO IMOBILIZADO TANGÍVEL</v>
          </cell>
        </row>
        <row r="627">
          <cell r="S627" t="str">
            <v>OPERAÇÕES DEPRECIAÇÃO DO IMOBILIZADO TANGÍVEL</v>
          </cell>
        </row>
        <row r="628">
          <cell r="S628" t="str">
            <v>OPERAÇÕES DEPRECIAÇÃO DO IMOBILIZADO TANGÍVEL</v>
          </cell>
        </row>
        <row r="629">
          <cell r="S629" t="str">
            <v>OPERAÇÕES DEPRECIAÇÃO DO IMOBILIZADO TANGÍVEL</v>
          </cell>
        </row>
        <row r="630">
          <cell r="S630" t="str">
            <v>OPERAÇÕES DEPRECIAÇÃO DO IMOBILIZADO TANGÍVEL</v>
          </cell>
        </row>
        <row r="631">
          <cell r="S631" t="str">
            <v>OPERAÇÕES DEPRECIAÇÃO DO IMOBILIZADO TANGÍVEL</v>
          </cell>
        </row>
        <row r="632">
          <cell r="S632" t="str">
            <v>OPERAÇÕES DEPRECIAÇÃO DO IMOBILIZADO TANGÍVEL</v>
          </cell>
        </row>
        <row r="633">
          <cell r="S633" t="str">
            <v>OPERAÇÕES DEPRECIAÇÃO DO IMOBILIZADO TANGÍVEL</v>
          </cell>
        </row>
        <row r="634">
          <cell r="S634" t="str">
            <v>OPERAÇÕES DEPRECIAÇÃO DO IMOBILIZADO TANGÍVEL</v>
          </cell>
        </row>
        <row r="635">
          <cell r="S635" t="str">
            <v>OPERAÇÕES DEPRECIAÇÃO DO IMOBILIZADO TANGÍVEL</v>
          </cell>
        </row>
        <row r="636">
          <cell r="S636" t="str">
            <v>OPERAÇÕES DEPRECIAÇÃO DO IMOBILIZADO TANGÍVEL</v>
          </cell>
        </row>
        <row r="637">
          <cell r="S637" t="str">
            <v>OPERAÇÕES DEPRECIAÇÃO DO IMOBILIZADO TANGÍVEL</v>
          </cell>
        </row>
        <row r="638">
          <cell r="S638" t="str">
            <v>OPERAÇÕES DEPRECIAÇÃO DO IMOBILIZADO TANGÍVEL</v>
          </cell>
        </row>
        <row r="639">
          <cell r="S639" t="str">
            <v>OPERAÇÕES DEPRECIAÇÃO DO IMOBILIZADO TANGÍVEL</v>
          </cell>
        </row>
        <row r="640">
          <cell r="S640" t="str">
            <v>OPERAÇÕES DEPRECIAÇÃO DO IMOBILIZADO TANGÍVEL</v>
          </cell>
        </row>
        <row r="641">
          <cell r="S641" t="str">
            <v>OPERAÇÕES DEPRECIAÇÃO DO IMOBILIZADO TANGÍVEL</v>
          </cell>
        </row>
        <row r="642">
          <cell r="S642" t="str">
            <v>OPERAÇÕES DEPRECIAÇÃO DO IMOBILIZADO TANGÍVEL</v>
          </cell>
        </row>
        <row r="643">
          <cell r="S643" t="str">
            <v>OPERAÇÕES DEPRECIAÇÃO DO IMOBILIZADO TANGÍVEL</v>
          </cell>
        </row>
        <row r="644">
          <cell r="S644" t="str">
            <v>OPERAÇÕES DEPRECIAÇÃO DO IMOBILIZADO TANGÍVEL</v>
          </cell>
        </row>
        <row r="645">
          <cell r="S645" t="str">
            <v>OPERAÇÕES DEPRECIAÇÃO DO IMOBILIZADO TANGÍVEL</v>
          </cell>
        </row>
        <row r="646">
          <cell r="S646" t="str">
            <v>OPERAÇÕES DEPRECIAÇÃO DO IMOBILIZADO TANGÍVEL</v>
          </cell>
        </row>
        <row r="647">
          <cell r="S647" t="str">
            <v>OPERAÇÕES DEPRECIAÇÃO DO IMOBILIZADO TANGÍVEL</v>
          </cell>
        </row>
        <row r="648">
          <cell r="S648" t="str">
            <v>OPERAÇÕES DEPRECIAÇÃO DO IMOBILIZADO TANGÍVEL</v>
          </cell>
        </row>
        <row r="649">
          <cell r="S649" t="str">
            <v>OPERAÇÕES DEPRECIAÇÃO DO IMOBILIZADO TANGÍVEL</v>
          </cell>
        </row>
        <row r="650">
          <cell r="S650" t="str">
            <v>OPERAÇÕES DEPRECIAÇÃO DO IMOBILIZADO TANGÍVEL</v>
          </cell>
        </row>
        <row r="651">
          <cell r="S651" t="str">
            <v>OPERAÇÕES DEPRECIAÇÃO DO IMOBILIZADO TANGÍVEL</v>
          </cell>
        </row>
        <row r="652">
          <cell r="S652" t="str">
            <v>OPERAÇÕES DEPRECIAÇÃO DO IMOBILIZADO TANGÍVEL</v>
          </cell>
        </row>
        <row r="653">
          <cell r="S653" t="str">
            <v>OPERAÇÕES DEPRECIAÇÃO DO IMOBILIZADO TANGÍVEL</v>
          </cell>
        </row>
        <row r="654">
          <cell r="S654" t="str">
            <v>OPERAÇÕES DEPRECIAÇÃO DO IMOBILIZADO TANGÍVEL</v>
          </cell>
        </row>
        <row r="655">
          <cell r="S655" t="str">
            <v>OPERAÇÕES DEPRECIAÇÃO DO IMOBILIZADO TANGÍVEL</v>
          </cell>
        </row>
        <row r="656">
          <cell r="S656" t="str">
            <v>OPERAÇÕES DEPRECIAÇÃO DO IMOBILIZADO TANGÍVEL</v>
          </cell>
        </row>
        <row r="657">
          <cell r="S657" t="str">
            <v>OPERAÇÕES DEPRECIAÇÃO DO IMOBILIZADO TANGÍVEL</v>
          </cell>
        </row>
        <row r="658">
          <cell r="S658" t="str">
            <v>OPERAÇÕES DEPRECIAÇÃO DO IMOBILIZADO TANGÍVEL</v>
          </cell>
        </row>
        <row r="659">
          <cell r="S659" t="str">
            <v>OPERAÇÕES DEPRECIAÇÃO DO IMOBILIZADO TANGÍVEL</v>
          </cell>
        </row>
        <row r="660">
          <cell r="S660" t="str">
            <v>OPERAÇÕES DEPRECIAÇÃO DO IMOBILIZADO TANGÍVEL</v>
          </cell>
        </row>
        <row r="661">
          <cell r="S661" t="str">
            <v>OPERAÇÕES DEPRECIAÇÃO DO IMOBILIZADO TANGÍVEL</v>
          </cell>
        </row>
        <row r="662">
          <cell r="S662" t="str">
            <v>OPERAÇÕES DEPRECIAÇÃO DO IMOBILIZADO TANGÍVEL</v>
          </cell>
        </row>
        <row r="663">
          <cell r="S663" t="str">
            <v>OPERAÇÕES DEPRECIAÇÃO DO IMOBILIZADO TANGÍVEL</v>
          </cell>
        </row>
        <row r="664">
          <cell r="S664" t="str">
            <v>OPERAÇÕES DEPRECIAÇÃO DO IMOBILIZADO TANGÍVEL</v>
          </cell>
        </row>
        <row r="665">
          <cell r="S665" t="str">
            <v>OPERAÇÕES DEPRECIAÇÃO DO IMOBILIZADO TANGÍVEL</v>
          </cell>
        </row>
        <row r="666">
          <cell r="S666" t="str">
            <v>OPERAÇÕES DEPRECIAÇÃO DO IMOBILIZADO TANGÍVEL</v>
          </cell>
        </row>
        <row r="667">
          <cell r="S667" t="str">
            <v>OPERAÇÕES DEPRECIAÇÃO DO IMOBILIZADO TANGÍVEL</v>
          </cell>
        </row>
        <row r="668">
          <cell r="S668" t="str">
            <v>OPERAÇÕES DEPRECIAÇÃO DO IMOBILIZADO TANGÍVEL</v>
          </cell>
        </row>
        <row r="669">
          <cell r="S669" t="str">
            <v>OPERAÇÕES DEPRECIAÇÃO DO IMOBILIZADO TANGÍVEL</v>
          </cell>
        </row>
        <row r="670">
          <cell r="S670" t="str">
            <v>OPERAÇÕES DEPRECIAÇÃO DO IMOBILIZADO TANGÍVEL</v>
          </cell>
        </row>
        <row r="671">
          <cell r="S671" t="str">
            <v>OPERAÇÕES DEPRECIAÇÃO DO IMOBILIZADO TANGÍVEL</v>
          </cell>
        </row>
        <row r="672">
          <cell r="S672" t="str">
            <v>OPERAÇÕES DEPRECIAÇÃO DO IMOBILIZADO TANGÍVEL</v>
          </cell>
        </row>
        <row r="673">
          <cell r="S673" t="str">
            <v>OPERAÇÕES DEPRECIAÇÃO DO IMOBILIZADO TANGÍVEL</v>
          </cell>
        </row>
        <row r="674">
          <cell r="S674" t="str">
            <v>OPERAÇÕES DEPRECIAÇÃO DO IMOBILIZADO TANGÍVEL</v>
          </cell>
        </row>
        <row r="675">
          <cell r="S675" t="str">
            <v>OPERAÇÕES DEPRECIAÇÃO DO IMOBILIZADO TANGÍVEL</v>
          </cell>
        </row>
        <row r="676">
          <cell r="S676" t="str">
            <v>OPERAÇÕES DEPRECIAÇÃO DO IMOBILIZADO TANGÍVEL</v>
          </cell>
        </row>
        <row r="677">
          <cell r="S677" t="str">
            <v>OPERAÇÕES DEPRECIAÇÃO DO IMOBILIZADO TANGÍVEL</v>
          </cell>
        </row>
        <row r="678">
          <cell r="S678" t="str">
            <v>OPERAÇÕES DEPRECIAÇÃO DO IMOBILIZADO TANGÍVEL</v>
          </cell>
        </row>
        <row r="679">
          <cell r="S679" t="str">
            <v>OPERAÇÕES DEPRECIAÇÃO DO IMOBILIZADO TANGÍVEL</v>
          </cell>
        </row>
        <row r="680">
          <cell r="S680" t="str">
            <v>OPERAÇÕES DEPRECIAÇÃO DO IMOBILIZADO TANGÍVEL</v>
          </cell>
        </row>
        <row r="681">
          <cell r="S681" t="str">
            <v>OPERAÇÕES DEPRECIAÇÃO DO IMOBILIZADO TANGÍVEL</v>
          </cell>
        </row>
        <row r="682">
          <cell r="S682" t="str">
            <v>OPERAÇÕES DEPRECIAÇÃO DO IMOBILIZADO TANGÍVEL</v>
          </cell>
        </row>
        <row r="683">
          <cell r="S683" t="str">
            <v>OPERAÇÕES DEPRECIAÇÃO DO IMOBILIZADO TANGÍVEL</v>
          </cell>
        </row>
        <row r="684">
          <cell r="S684" t="str">
            <v>OPERAÇÕES DEPRECIAÇÃO DO IMOBILIZADO TANGÍVEL</v>
          </cell>
        </row>
        <row r="685">
          <cell r="S685" t="str">
            <v>OPERAÇÕES DEPRECIAÇÃO DO IMOBILIZADO TANGÍVEL</v>
          </cell>
        </row>
        <row r="686">
          <cell r="S686" t="str">
            <v>OPERAÇÕES DEPRECIAÇÃO DO IMOBILIZADO TANGÍVEL</v>
          </cell>
        </row>
        <row r="687">
          <cell r="S687" t="str">
            <v>OPERAÇÕES DEPRECIAÇÃO DO IMOBILIZADO TANGÍVEL</v>
          </cell>
        </row>
        <row r="688">
          <cell r="S688" t="str">
            <v>OPERAÇÕES DEPRECIAÇÃO DO IMOBILIZADO TANGÍVEL</v>
          </cell>
        </row>
        <row r="689">
          <cell r="S689" t="str">
            <v>OPERAÇÕES DEPRECIAÇÃO DO IMOBILIZADO TANGÍVEL</v>
          </cell>
        </row>
        <row r="690">
          <cell r="S690" t="str">
            <v>OPERAÇÕES DEPRECIAÇÃO DO IMOBILIZADO TANGÍVEL</v>
          </cell>
        </row>
        <row r="691">
          <cell r="S691" t="str">
            <v>OPERAÇÕES DEPRECIAÇÃO DO IMOBILIZADO TANGÍVEL</v>
          </cell>
        </row>
        <row r="692">
          <cell r="S692" t="str">
            <v>OPERAÇÕES DEPRECIAÇÃO DO IMOBILIZADO TANGÍVEL</v>
          </cell>
        </row>
        <row r="693">
          <cell r="S693" t="str">
            <v>OPERAÇÕES DEPRECIAÇÃO DO IMOBILIZADO TANGÍVEL</v>
          </cell>
        </row>
        <row r="694">
          <cell r="S694" t="str">
            <v>OPERAÇÕES DEPRECIAÇÃO DO IMOBILIZADO TANGÍVEL</v>
          </cell>
        </row>
        <row r="695">
          <cell r="S695" t="str">
            <v>OPERAÇÕES DEPRECIAÇÃO DO IMOBILIZADO TANGÍVEL</v>
          </cell>
        </row>
        <row r="696">
          <cell r="S696" t="str">
            <v>OPERAÇÕES DEPRECIAÇÃO DO IMOBILIZADO TANGÍVEL</v>
          </cell>
        </row>
        <row r="697">
          <cell r="S697" t="str">
            <v>OPERAÇÕES DEPRECIAÇÃO DO IMOBILIZADO TANGÍVEL</v>
          </cell>
        </row>
        <row r="698">
          <cell r="S698" t="str">
            <v>OPERAÇÕES DEPRECIAÇÃO DO IMOBILIZADO TANGÍVEL</v>
          </cell>
        </row>
        <row r="699">
          <cell r="S699" t="str">
            <v>OPERAÇÕES DEPRECIAÇÃO DO IMOBILIZADO TANGÍVEL</v>
          </cell>
        </row>
        <row r="700">
          <cell r="S700" t="str">
            <v>OPERAÇÕES DEPRECIAÇÃO DO IMOBILIZADO TANGÍVEL</v>
          </cell>
        </row>
        <row r="701">
          <cell r="S701" t="str">
            <v>OPERAÇÕES DEPRECIAÇÃO DO IMOBILIZADO TANGÍVEL</v>
          </cell>
        </row>
        <row r="702">
          <cell r="S702" t="str">
            <v>OPERAÇÕES DEPRECIAÇÃO DO IMOBILIZADO TANGÍVEL</v>
          </cell>
        </row>
        <row r="703">
          <cell r="S703" t="str">
            <v>OPERAÇÕES DEPRECIAÇÃO DO IMOBILIZADO TANGÍVEL</v>
          </cell>
        </row>
        <row r="704">
          <cell r="S704" t="str">
            <v>OPERAÇÕES DEPRECIAÇÃO DO IMOBILIZADO TANGÍVEL</v>
          </cell>
        </row>
        <row r="705">
          <cell r="S705" t="str">
            <v>OPERAÇÕES DEPRECIAÇÃO DO IMOBILIZADO TANGÍVEL</v>
          </cell>
        </row>
        <row r="706">
          <cell r="S706" t="str">
            <v>OPERAÇÕES DEPRECIAÇÃO DO IMOBILIZADO TANGÍVEL</v>
          </cell>
        </row>
        <row r="707">
          <cell r="S707" t="str">
            <v>OPERAÇÕES DEPRECIAÇÃO DO IMOBILIZADO TANGÍVEL</v>
          </cell>
        </row>
        <row r="708">
          <cell r="S708" t="str">
            <v>OPERAÇÕES DEPRECIAÇÃO DO IMOBILIZADO TANGÍVEL</v>
          </cell>
        </row>
        <row r="709">
          <cell r="S709" t="str">
            <v>OPERAÇÕES DEPRECIAÇÃO DO IMOBILIZADO TANGÍVEL</v>
          </cell>
        </row>
        <row r="710">
          <cell r="S710" t="str">
            <v>OPERAÇÕES DEPRECIAÇÃO DO IMOBILIZADO TANGÍVEL</v>
          </cell>
        </row>
        <row r="711">
          <cell r="S711" t="str">
            <v>OPERAÇÕES DEPRECIAÇÃO DO IMOBILIZADO TANGÍVEL</v>
          </cell>
        </row>
        <row r="712">
          <cell r="S712" t="str">
            <v>OPERAÇÕES DEPRECIAÇÃO DO IMOBILIZADO TANGÍVEL</v>
          </cell>
        </row>
        <row r="713">
          <cell r="S713" t="str">
            <v>OPERAÇÕES DEPRECIAÇÃO DO IMOBILIZADO TANGÍVEL</v>
          </cell>
        </row>
        <row r="714">
          <cell r="S714" t="str">
            <v>OPERAÇÕES DEPRECIAÇÃO DO IMOBILIZADO TANGÍVEL</v>
          </cell>
        </row>
        <row r="715">
          <cell r="S715" t="str">
            <v>OPERAÇÕES DEPRECIAÇÃO DO IMOBILIZADO TANGÍVEL</v>
          </cell>
        </row>
        <row r="716">
          <cell r="S716" t="str">
            <v>OPERAÇÕES DEPRECIAÇÃO DO IMOBILIZADO TANGÍVEL</v>
          </cell>
        </row>
        <row r="717">
          <cell r="S717" t="str">
            <v>OPERAÇÕES DEPRECIAÇÃO DO IMOBILIZADO TANGÍVEL</v>
          </cell>
        </row>
        <row r="718">
          <cell r="S718" t="str">
            <v>OPERAÇÕES DEPRECIAÇÃO DO IMOBILIZADO TANGÍVEL</v>
          </cell>
        </row>
        <row r="719">
          <cell r="S719" t="str">
            <v>OPERAÇÕES DEPRECIAÇÃO DO IMOBILIZADO TANGÍVEL</v>
          </cell>
        </row>
        <row r="720">
          <cell r="S720" t="str">
            <v>OPERAÇÕES DEPRECIAÇÃO DO IMOBILIZADO TANGÍVEL</v>
          </cell>
        </row>
        <row r="721">
          <cell r="S721" t="str">
            <v>OPERAÇÕES DEPRECIAÇÃO DO IMOBILIZADO TANGÍVEL</v>
          </cell>
        </row>
        <row r="722">
          <cell r="S722" t="str">
            <v>OPERAÇÕES DEPRECIAÇÃO DO IMOBILIZADO TANGÍVEL</v>
          </cell>
        </row>
        <row r="723">
          <cell r="S723" t="str">
            <v>OPERAÇÕES DEPRECIAÇÃO DO IMOBILIZADO TANGÍVEL</v>
          </cell>
        </row>
        <row r="724">
          <cell r="S724" t="str">
            <v>OPERAÇÕES DEPRECIAÇÃO DO IMOBILIZADO TANGÍVEL</v>
          </cell>
        </row>
        <row r="725">
          <cell r="S725" t="str">
            <v>OPERAÇÕES DEPRECIAÇÃO DO IMOBILIZADO TANGÍVEL</v>
          </cell>
        </row>
        <row r="726">
          <cell r="S726" t="str">
            <v>OPERAÇÕES DEPRECIAÇÃO DO IMOBILIZADO TANGÍVEL</v>
          </cell>
        </row>
        <row r="727">
          <cell r="S727" t="str">
            <v>OPERAÇÕES DEPRECIAÇÃO DO IMOBILIZADO TANGÍVEL</v>
          </cell>
        </row>
        <row r="728">
          <cell r="S728" t="str">
            <v>OPERAÇÕES DEPRECIAÇÃO DO IMOBILIZADO TANGÍVEL</v>
          </cell>
        </row>
        <row r="729">
          <cell r="S729" t="str">
            <v>OPERAÇÕES DEPRECIAÇÃO DO IMOBILIZADO TANGÍVEL</v>
          </cell>
        </row>
        <row r="730">
          <cell r="S730" t="str">
            <v>OPERAÇÕES DEPRECIAÇÃO DO IMOBILIZADO TANGÍVEL</v>
          </cell>
        </row>
        <row r="731">
          <cell r="S731" t="str">
            <v>OPERAÇÕES DEPRECIAÇÃO DO IMOBILIZADO TANGÍVEL</v>
          </cell>
        </row>
        <row r="732">
          <cell r="S732" t="str">
            <v>OPERAÇÕES DEPRECIAÇÃO DO IMOBILIZADO TANGÍVEL</v>
          </cell>
        </row>
        <row r="733">
          <cell r="S733" t="str">
            <v>OPERAÇÕES DEPRECIAÇÃO DO IMOBILIZADO TANGÍVEL</v>
          </cell>
        </row>
        <row r="734">
          <cell r="S734" t="str">
            <v>OPERAÇÕES DEPRECIAÇÃO DO IMOBILIZADO TANGÍVEL</v>
          </cell>
        </row>
        <row r="735">
          <cell r="S735" t="str">
            <v>OPERAÇÕES DEPRECIAÇÃO DO IMOBILIZADO TANGÍVEL</v>
          </cell>
        </row>
        <row r="736">
          <cell r="S736" t="str">
            <v>OPERAÇÕES DEPRECIAÇÃO DO IMOBILIZADO TANGÍVEL</v>
          </cell>
        </row>
        <row r="737">
          <cell r="S737" t="str">
            <v>OPERAÇÕES DEPRECIAÇÃO DO IMOBILIZADO TANGÍVEL</v>
          </cell>
        </row>
        <row r="738">
          <cell r="S738" t="str">
            <v>OPERAÇÕES DEPRECIAÇÃO DO IMOBILIZADO TANGÍVEL</v>
          </cell>
        </row>
        <row r="739">
          <cell r="S739" t="str">
            <v>OPERAÇÕES DEPRECIAÇÃO DO IMOBILIZADO TANGÍVEL</v>
          </cell>
        </row>
        <row r="740">
          <cell r="S740" t="str">
            <v>OPERAÇÕES DEPRECIAÇÃO DO IMOBILIZADO TANGÍVEL</v>
          </cell>
        </row>
        <row r="741">
          <cell r="S741" t="str">
            <v>OPERAÇÕES DEPRECIAÇÃO DO IMOBILIZADO TANGÍVEL</v>
          </cell>
        </row>
        <row r="742">
          <cell r="S742" t="str">
            <v>OPERAÇÕES DEPRECIAÇÃO DO IMOBILIZADO TANGÍVEL</v>
          </cell>
        </row>
        <row r="743">
          <cell r="S743" t="str">
            <v>OPERAÇÕES DEPRECIAÇÃO DO IMOBILIZADO TANGÍVEL</v>
          </cell>
        </row>
        <row r="744">
          <cell r="S744" t="str">
            <v>OPERAÇÕES DEPRECIAÇÃO DO IMOBILIZADO TANGÍVEL</v>
          </cell>
        </row>
        <row r="745">
          <cell r="S745" t="str">
            <v>OPERAÇÕES DEPRECIAÇÃO DO IMOBILIZADO TANGÍVEL</v>
          </cell>
        </row>
        <row r="746">
          <cell r="S746" t="str">
            <v>OPERAÇÕES DEPRECIAÇÃO DO IMOBILIZADO TANGÍVEL</v>
          </cell>
        </row>
        <row r="747">
          <cell r="S747" t="str">
            <v>OPERAÇÕES DEPRECIAÇÃO DO IMOBILIZADO TANGÍVEL</v>
          </cell>
        </row>
        <row r="748">
          <cell r="S748" t="str">
            <v>OPERAÇÕES DEPRECIAÇÃO DO IMOBILIZADO TANGÍVEL</v>
          </cell>
        </row>
        <row r="749">
          <cell r="S749" t="str">
            <v>OPERAÇÕES DEPRECIAÇÃO DO IMOBILIZADO TANGÍVEL</v>
          </cell>
        </row>
        <row r="750">
          <cell r="S750" t="str">
            <v>OPERAÇÕES DEPRECIAÇÃO DO IMOBILIZADO TANGÍVEL</v>
          </cell>
        </row>
        <row r="751">
          <cell r="S751" t="str">
            <v>OPERAÇÕES DEPRECIAÇÃO DO IMOBILIZADO TANGÍVEL</v>
          </cell>
        </row>
        <row r="752">
          <cell r="S752" t="str">
            <v>OPERAÇÕES DEPRECIAÇÃO DO IMOBILIZADO TANGÍVEL</v>
          </cell>
        </row>
        <row r="753">
          <cell r="S753" t="str">
            <v>OPERAÇÕES DEPRECIAÇÃO DO IMOBILIZADO TANGÍVEL</v>
          </cell>
        </row>
        <row r="754">
          <cell r="S754" t="str">
            <v>OPERAÇÕES DEPRECIAÇÃO DO IMOBILIZADO TANGÍVEL</v>
          </cell>
        </row>
        <row r="755">
          <cell r="S755" t="str">
            <v>OPERAÇÕES DEPRECIAÇÃO DO IMOBILIZADO TANGÍVEL</v>
          </cell>
        </row>
        <row r="756">
          <cell r="S756" t="str">
            <v>OPERAÇÕES DEPRECIAÇÃO DO IMOBILIZADO TANGÍVEL</v>
          </cell>
        </row>
        <row r="757">
          <cell r="S757" t="str">
            <v>OPERAÇÕES DEPRECIAÇÃO DO IMOBILIZADO TANGÍVEL</v>
          </cell>
        </row>
        <row r="758">
          <cell r="S758" t="str">
            <v>OPERAÇÕES DEPRECIAÇÃO DO IMOBILIZADO TANGÍVEL</v>
          </cell>
        </row>
        <row r="759">
          <cell r="S759" t="str">
            <v>OPERAÇÕES DEPRECIAÇÃO DO IMOBILIZADO TANGÍVEL</v>
          </cell>
        </row>
        <row r="760">
          <cell r="S760" t="str">
            <v>OPERAÇÕES DEPRECIAÇÃO DO IMOBILIZADO TANGÍVEL</v>
          </cell>
        </row>
        <row r="761">
          <cell r="S761" t="str">
            <v>OPERAÇÕES DEPRECIAÇÃO DO IMOBILIZADO TANGÍVEL</v>
          </cell>
        </row>
        <row r="762">
          <cell r="S762" t="str">
            <v>OPERAÇÕES DEPRECIAÇÃO DO IMOBILIZADO TANGÍVEL</v>
          </cell>
        </row>
        <row r="763">
          <cell r="S763" t="str">
            <v>OPERAÇÕES DEPRECIAÇÃO DO IMOBILIZADO TANGÍVEL</v>
          </cell>
        </row>
        <row r="764">
          <cell r="S764" t="str">
            <v>OPERAÇÕES DEPRECIAÇÃO DO IMOBILIZADO TANGÍVEL</v>
          </cell>
        </row>
        <row r="765">
          <cell r="S765" t="str">
            <v>OPERAÇÕES DEPRECIAÇÃO DO IMOBILIZADO TANGÍVEL</v>
          </cell>
        </row>
        <row r="766">
          <cell r="S766" t="str">
            <v>OPERAÇÕES DEPRECIAÇÃO DO IMOBILIZADO TANGÍVEL</v>
          </cell>
        </row>
        <row r="767">
          <cell r="S767" t="str">
            <v>OPERAÇÕES DEPRECIAÇÃO DO IMOBILIZADO TANGÍVEL</v>
          </cell>
        </row>
        <row r="768">
          <cell r="S768" t="str">
            <v>OPERAÇÕES DEPRECIAÇÃO DO IMOBILIZADO TANGÍVEL</v>
          </cell>
        </row>
        <row r="769">
          <cell r="S769" t="str">
            <v>OPERAÇÕES DEPRECIAÇÃO DO IMOBILIZADO TANGÍVEL</v>
          </cell>
        </row>
        <row r="770">
          <cell r="S770" t="str">
            <v>OPERAÇÕES DEPRECIAÇÃO DO IMOBILIZADO TANGÍVEL</v>
          </cell>
        </row>
        <row r="771">
          <cell r="S771" t="str">
            <v>OPERAÇÕES DEPRECIAÇÃO DO IMOBILIZADO TANGÍVEL</v>
          </cell>
        </row>
        <row r="772">
          <cell r="S772" t="str">
            <v>OPERAÇÕES DEPRECIAÇÃO DO IMOBILIZADO TANGÍVEL</v>
          </cell>
        </row>
        <row r="773">
          <cell r="S773" t="str">
            <v>OPERAÇÕES DEPRECIAÇÃO DO IMOBILIZADO TANGÍVEL</v>
          </cell>
        </row>
        <row r="774">
          <cell r="S774" t="str">
            <v>OPERAÇÕES DEPRECIAÇÃO DO IMOBILIZADO TANGÍVEL</v>
          </cell>
        </row>
        <row r="775">
          <cell r="S775" t="str">
            <v>OPERAÇÕES DEPRECIAÇÃO DO IMOBILIZADO TANGÍVEL</v>
          </cell>
        </row>
        <row r="776">
          <cell r="S776" t="str">
            <v>OPERAÇÕES DEPRECIAÇÃO DO IMOBILIZADO TANGÍVEL</v>
          </cell>
        </row>
        <row r="777">
          <cell r="S777" t="str">
            <v>OPERAÇÕES DEPRECIAÇÃO DO IMOBILIZADO TANGÍVEL</v>
          </cell>
        </row>
        <row r="778">
          <cell r="S778" t="str">
            <v>OPERAÇÕES DEPRECIAÇÃO DO IMOBILIZADO TANGÍVEL</v>
          </cell>
        </row>
        <row r="779">
          <cell r="S779" t="str">
            <v>OPERAÇÕES DEPRECIAÇÃO DO IMOBILIZADO TANGÍVEL</v>
          </cell>
        </row>
        <row r="780">
          <cell r="S780" t="str">
            <v>OPERAÇÕES DEPRECIAÇÃO DO IMOBILIZADO TANGÍVEL</v>
          </cell>
        </row>
        <row r="781">
          <cell r="S781" t="str">
            <v>OPERAÇÕES DEPRECIAÇÃO DO IMOBILIZADO TANGÍVEL</v>
          </cell>
        </row>
        <row r="782">
          <cell r="S782" t="str">
            <v>OPERAÇÕES DEPRECIAÇÃO DO IMOBILIZADO TANGÍVEL</v>
          </cell>
        </row>
        <row r="783">
          <cell r="S783" t="str">
            <v>OPERAÇÕES DEPRECIAÇÃO DO IMOBILIZADO TANGÍVEL</v>
          </cell>
        </row>
        <row r="784">
          <cell r="S784" t="str">
            <v>OPERAÇÕES DEPRECIAÇÃO DO IMOBILIZADO TANGÍVEL</v>
          </cell>
        </row>
        <row r="785">
          <cell r="S785" t="str">
            <v>OPERAÇÕES DEPRECIAÇÃO DO IMOBILIZADO TANGÍVEL</v>
          </cell>
        </row>
        <row r="786">
          <cell r="S786" t="str">
            <v>OPERAÇÕES DEPRECIAÇÃO DO IMOBILIZADO TANGÍVEL</v>
          </cell>
        </row>
        <row r="787">
          <cell r="S787" t="str">
            <v>OPERAÇÕES DEPRECIAÇÃO DO IMOBILIZADO TANGÍVEL</v>
          </cell>
        </row>
        <row r="788">
          <cell r="S788" t="str">
            <v>OPERAÇÕES DEPRECIAÇÃO DO IMOBILIZADO TANGÍVEL</v>
          </cell>
        </row>
        <row r="789">
          <cell r="S789" t="str">
            <v>OPERAÇÕES DEPRECIAÇÃO DO IMOBILIZADO TANGÍVEL</v>
          </cell>
        </row>
        <row r="790">
          <cell r="S790" t="str">
            <v>OPERAÇÕES DEPRECIAÇÃO DO IMOBILIZADO TANGÍVEL</v>
          </cell>
        </row>
        <row r="791">
          <cell r="S791" t="str">
            <v>OPERAÇÕES DEPRECIAÇÃO DO IMOBILIZADO TANGÍVEL</v>
          </cell>
        </row>
        <row r="792">
          <cell r="S792" t="str">
            <v>OPERAÇÕES DEPRECIAÇÃO DO IMOBILIZADO TANGÍVEL</v>
          </cell>
        </row>
        <row r="793">
          <cell r="S793" t="str">
            <v>OPERAÇÕES DEPRECIAÇÃO DO IMOBILIZADO TANGÍVEL</v>
          </cell>
        </row>
        <row r="794">
          <cell r="S794" t="str">
            <v>OPERAÇÕES DEPRECIAÇÃO DO IMOBILIZADO TANGÍVEL</v>
          </cell>
        </row>
        <row r="795">
          <cell r="S795" t="str">
            <v>OPERAÇÕES DEPRECIAÇÃO DO IMOBILIZADO TANGÍVEL</v>
          </cell>
        </row>
        <row r="796">
          <cell r="S796" t="str">
            <v>OPERAÇÕES DEPRECIAÇÃO DO IMOBILIZADO TANGÍVEL</v>
          </cell>
        </row>
        <row r="797">
          <cell r="S797" t="str">
            <v>OPERAÇÕES DEPRECIAÇÃO DO IMOBILIZADO TANGÍVEL</v>
          </cell>
        </row>
        <row r="798">
          <cell r="S798" t="str">
            <v>OPERAÇÕES DEPRECIAÇÃO DO IMOBILIZADO TANGÍVEL</v>
          </cell>
        </row>
        <row r="799">
          <cell r="S799" t="str">
            <v>OPERAÇÕES DEPRECIAÇÃO DO IMOBILIZADO TANGÍVEL</v>
          </cell>
        </row>
        <row r="800">
          <cell r="S800" t="str">
            <v>OPERAÇÕES DEPRECIAÇÃO DO IMOBILIZADO TANGÍVEL</v>
          </cell>
        </row>
        <row r="801">
          <cell r="S801" t="str">
            <v>OPERAÇÕES DEPRECIAÇÃO DO IMOBILIZADO TANGÍVEL</v>
          </cell>
        </row>
        <row r="802">
          <cell r="S802" t="str">
            <v>OPERAÇÕES DEPRECIAÇÃO DO IMOBILIZADO TANGÍVEL</v>
          </cell>
        </row>
        <row r="803">
          <cell r="S803" t="str">
            <v>OPERAÇÕES DEPRECIAÇÃO DO IMOBILIZADO TANGÍVEL</v>
          </cell>
        </row>
        <row r="804">
          <cell r="S804" t="str">
            <v>OPERAÇÕES DEPRECIAÇÃO DO IMOBILIZADO TANGÍVEL</v>
          </cell>
        </row>
        <row r="805">
          <cell r="S805" t="str">
            <v>OPERAÇÕES DEPRECIAÇÃO DO IMOBILIZADO TANGÍVEL</v>
          </cell>
        </row>
        <row r="806">
          <cell r="S806" t="str">
            <v>OPERAÇÕES DEPRECIAÇÃO DO IMOBILIZADO TANGÍVEL</v>
          </cell>
        </row>
        <row r="807">
          <cell r="S807" t="str">
            <v>OPERAÇÕES DEPRECIAÇÃO DO IMOBILIZADO TANGÍVEL</v>
          </cell>
        </row>
        <row r="808">
          <cell r="S808" t="str">
            <v>OPERAÇÕES DEPRECIAÇÃO DO IMOBILIZADO TANGÍVEL</v>
          </cell>
        </row>
        <row r="809">
          <cell r="S809" t="str">
            <v>OPERAÇÕES DEPRECIAÇÃO DO IMOBILIZADO TANGÍVEL</v>
          </cell>
        </row>
        <row r="810">
          <cell r="S810" t="str">
            <v>OPERAÇÕES DEPRECIAÇÃO DO IMOBILIZADO TANGÍVEL</v>
          </cell>
        </row>
        <row r="811">
          <cell r="S811" t="str">
            <v>OPERAÇÕES DEPRECIAÇÃO DO IMOBILIZADO TANGÍVEL</v>
          </cell>
        </row>
        <row r="812">
          <cell r="S812" t="str">
            <v>OPERAÇÕES DEPRECIAÇÃO DO IMOBILIZADO TANGÍVEL</v>
          </cell>
        </row>
        <row r="813">
          <cell r="S813" t="str">
            <v>OPERAÇÕES DEPRECIAÇÃO DO IMOBILIZADO TANGÍVEL</v>
          </cell>
        </row>
        <row r="814">
          <cell r="S814" t="str">
            <v>OPERAÇÕES DEPRECIAÇÃO DO IMOBILIZADO TANGÍVEL</v>
          </cell>
        </row>
        <row r="815">
          <cell r="S815" t="str">
            <v>OPERAÇÕES DEPRECIAÇÃO DO IMOBILIZADO TANGÍVEL</v>
          </cell>
        </row>
        <row r="816">
          <cell r="S816" t="str">
            <v>OPERAÇÕES DEPRECIAÇÃO DO IMOBILIZADO TANGÍVEL</v>
          </cell>
        </row>
        <row r="817">
          <cell r="S817" t="str">
            <v>OPERAÇÕES DEPRECIAÇÃO DO IMOBILIZADO TANGÍVEL</v>
          </cell>
        </row>
        <row r="818">
          <cell r="S818" t="str">
            <v>OPERAÇÕES DEPRECIAÇÃO DO IMOBILIZADO TANGÍVEL</v>
          </cell>
        </row>
        <row r="819">
          <cell r="S819" t="str">
            <v>OPERAÇÕES DEPRECIAÇÃO DO IMOBILIZADO TANGÍVEL</v>
          </cell>
        </row>
        <row r="820">
          <cell r="S820" t="str">
            <v>OPERAÇÕES DEPRECIAÇÃO DO IMOBILIZADO TANGÍVEL</v>
          </cell>
        </row>
        <row r="821">
          <cell r="S821" t="str">
            <v>OPERAÇÕES DEPRECIAÇÃO DO IMOBILIZADO TANGÍVEL</v>
          </cell>
        </row>
        <row r="822">
          <cell r="S822" t="str">
            <v>OPERAÇÕES DEPRECIAÇÃO DO IMOBILIZADO TANGÍVEL</v>
          </cell>
        </row>
        <row r="823">
          <cell r="S823" t="str">
            <v>OPERAÇÕES DEPRECIAÇÃO DO IMOBILIZADO TANGÍVEL</v>
          </cell>
        </row>
        <row r="824">
          <cell r="S824" t="str">
            <v>OPERAÇÕES DEPRECIAÇÃO DO IMOBILIZADO TANGÍVEL</v>
          </cell>
        </row>
        <row r="825">
          <cell r="S825" t="str">
            <v>OPERAÇÕES DEPRECIAÇÃO DO IMOBILIZADO TANGÍVEL</v>
          </cell>
        </row>
        <row r="826">
          <cell r="S826" t="str">
            <v>OPERAÇÕES DEPRECIAÇÃO DO IMOBILIZADO TANGÍVEL</v>
          </cell>
        </row>
        <row r="827">
          <cell r="S827" t="str">
            <v>OPERAÇÕES DEPRECIAÇÃO DO IMOBILIZADO TANGÍVEL</v>
          </cell>
        </row>
        <row r="828">
          <cell r="S828" t="str">
            <v>OPERAÇÕES DEPRECIAÇÃO DO IMOBILIZADO TANGÍVEL</v>
          </cell>
        </row>
        <row r="829">
          <cell r="S829" t="str">
            <v>OPERAÇÕES DEPRECIAÇÃO DO IMOBILIZADO TANGÍVEL</v>
          </cell>
        </row>
        <row r="830">
          <cell r="S830" t="str">
            <v>OPERAÇÕES DEPRECIAÇÃO DO IMOBILIZADO TANGÍVEL</v>
          </cell>
        </row>
        <row r="831">
          <cell r="S831" t="str">
            <v>OPERAÇÕES DEPRECIAÇÃO DO IMOBILIZADO TANGÍVEL</v>
          </cell>
        </row>
        <row r="832">
          <cell r="S832" t="str">
            <v>OPERAÇÕES DEPRECIAÇÃO DO IMOBILIZADO TANGÍVEL</v>
          </cell>
        </row>
        <row r="833">
          <cell r="S833" t="str">
            <v>OPERAÇÕES DEPRECIAÇÃO DO IMOBILIZADO TANGÍVEL</v>
          </cell>
        </row>
        <row r="834">
          <cell r="S834" t="str">
            <v>OPERAÇÕES DEPRECIAÇÃO DO IMOBILIZADO TANGÍVEL</v>
          </cell>
        </row>
        <row r="835">
          <cell r="S835" t="str">
            <v>OPERAÇÕES DEPRECIAÇÃO DO IMOBILIZADO TANGÍVEL</v>
          </cell>
        </row>
        <row r="836">
          <cell r="S836" t="str">
            <v>OPERAÇÕES DEPRECIAÇÃO DO IMOBILIZADO TANGÍVEL</v>
          </cell>
        </row>
        <row r="837">
          <cell r="S837" t="str">
            <v>OPERAÇÕES DEPRECIAÇÃO DO IMOBILIZADO TANGÍVEL</v>
          </cell>
        </row>
        <row r="838">
          <cell r="S838" t="str">
            <v>OPERAÇÕES DEPRECIAÇÃO DO IMOBILIZADO TANGÍVEL</v>
          </cell>
        </row>
        <row r="839">
          <cell r="S839" t="str">
            <v>OPERAÇÕES DEPRECIAÇÃO DO IMOBILIZADO TANGÍVEL</v>
          </cell>
        </row>
        <row r="840">
          <cell r="S840" t="str">
            <v>OPERAÇÕES DEPRECIAÇÃO DO IMOBILIZADO TANGÍVEL</v>
          </cell>
        </row>
        <row r="841">
          <cell r="S841" t="str">
            <v>OPERAÇÕES DEPRECIAÇÃO DO IMOBILIZADO TANGÍVEL</v>
          </cell>
        </row>
        <row r="842">
          <cell r="S842" t="str">
            <v>OPERAÇÕES DEPRECIAÇÃO DO IMOBILIZADO TANGÍVEL</v>
          </cell>
        </row>
        <row r="843">
          <cell r="S843" t="str">
            <v>OPERAÇÕES DEPRECIAÇÃO DO IMOBILIZADO TANGÍVEL</v>
          </cell>
        </row>
        <row r="844">
          <cell r="S844" t="str">
            <v>OPERAÇÕES DEPRECIAÇÃO DO IMOBILIZADO TANGÍVEL</v>
          </cell>
        </row>
        <row r="845">
          <cell r="S845" t="str">
            <v>OPERAÇÕES DEPRECIAÇÃO DO IMOBILIZADO TANGÍVEL</v>
          </cell>
        </row>
        <row r="846">
          <cell r="S846" t="str">
            <v>OPERAÇÕES DEPRECIAÇÃO DO IMOBILIZADO TANGÍVEL</v>
          </cell>
        </row>
        <row r="847">
          <cell r="S847" t="str">
            <v>OPERAÇÕES DEPRECIAÇÃO DO IMOBILIZADO TANGÍVEL</v>
          </cell>
        </row>
        <row r="848">
          <cell r="S848" t="str">
            <v>OPERAÇÕES DEPRECIAÇÃO DO IMOBILIZADO TANGÍVEL</v>
          </cell>
        </row>
        <row r="849">
          <cell r="S849" t="str">
            <v>OPERAÇÕES DEPRECIAÇÃO DO IMOBILIZADO TANGÍVEL</v>
          </cell>
        </row>
        <row r="850">
          <cell r="S850" t="str">
            <v>OPERAÇÕES DEPRECIAÇÃO DO IMOBILIZADO TANGÍVEL</v>
          </cell>
        </row>
        <row r="851">
          <cell r="S851" t="str">
            <v>OPERAÇÕES DEPRECIAÇÃO DO IMOBILIZADO TANGÍVEL</v>
          </cell>
        </row>
        <row r="852">
          <cell r="S852" t="str">
            <v>OPERAÇÕES DEPRECIAÇÃO DO IMOBILIZADO TANGÍVEL</v>
          </cell>
        </row>
        <row r="853">
          <cell r="S853" t="str">
            <v>OPERAÇÕES DEPRECIAÇÃO DO IMOBILIZADO TANGÍVEL</v>
          </cell>
        </row>
        <row r="854">
          <cell r="S854" t="str">
            <v>OPERAÇÕES DEPRECIAÇÃO DO IMOBILIZADO TANGÍVEL</v>
          </cell>
        </row>
        <row r="855">
          <cell r="S855" t="str">
            <v>OPERAÇÕES DEPRECIAÇÃO DO IMOBILIZADO TANGÍVEL</v>
          </cell>
        </row>
        <row r="856">
          <cell r="S856" t="str">
            <v>OPERAÇÕES DEPRECIAÇÃO DO IMOBILIZADO TANGÍVEL</v>
          </cell>
        </row>
        <row r="857">
          <cell r="S857" t="str">
            <v>OPERAÇÕES DEPRECIAÇÃO DO IMOBILIZADO TANGÍVEL</v>
          </cell>
        </row>
        <row r="858">
          <cell r="S858" t="str">
            <v>OPERAÇÕES DEPRECIAÇÃO DO IMOBILIZADO TANGÍVEL</v>
          </cell>
        </row>
        <row r="859">
          <cell r="S859" t="str">
            <v>OPERAÇÕES DEPRECIAÇÃO DO IMOBILIZADO TANGÍVEL</v>
          </cell>
        </row>
        <row r="860">
          <cell r="S860" t="str">
            <v>OPERAÇÕES DEPRECIAÇÃO DO IMOBILIZADO TANGÍVEL</v>
          </cell>
        </row>
        <row r="861">
          <cell r="S861" t="str">
            <v>OPERAÇÕES DEPRECIAÇÃO DO IMOBILIZADO TANGÍVEL</v>
          </cell>
        </row>
        <row r="862">
          <cell r="S862" t="str">
            <v>OPERAÇÕES DEPRECIAÇÃO DO IMOBILIZADO TANGÍVEL</v>
          </cell>
        </row>
        <row r="863">
          <cell r="S863" t="str">
            <v>OPERAÇÕES DEPRECIAÇÃO DO IMOBILIZADO TANGÍVEL</v>
          </cell>
        </row>
        <row r="864">
          <cell r="S864" t="str">
            <v>OPERAÇÕES DEPRECIAÇÃO DO IMOBILIZADO TANGÍVEL</v>
          </cell>
        </row>
        <row r="865">
          <cell r="S865" t="str">
            <v>OPERAÇÕES DEPRECIAÇÃO DO IMOBILIZADO TANGÍVEL</v>
          </cell>
        </row>
        <row r="866">
          <cell r="S866" t="str">
            <v>OPERAÇÕES DEPRECIAÇÃO DO IMOBILIZADO TANGÍVEL</v>
          </cell>
        </row>
        <row r="867">
          <cell r="S867" t="str">
            <v>OPERAÇÕES DEPRECIAÇÃO DO IMOBILIZADO TANGÍVEL</v>
          </cell>
        </row>
        <row r="868">
          <cell r="S868" t="str">
            <v>OPERAÇÕES DEPRECIAÇÃO DO IMOBILIZADO TANGÍVEL</v>
          </cell>
        </row>
        <row r="869">
          <cell r="S869" t="str">
            <v>OPERAÇÕES DEPRECIAÇÃO DO IMOBILIZADO TANGÍVEL</v>
          </cell>
        </row>
        <row r="870">
          <cell r="S870" t="str">
            <v>OPERAÇÕES DEPRECIAÇÃO DO IMOBILIZADO TANGÍVEL</v>
          </cell>
        </row>
        <row r="871">
          <cell r="S871" t="str">
            <v>OPERAÇÕES DEPRECIAÇÃO DO IMOBILIZADO TANGÍVEL</v>
          </cell>
        </row>
        <row r="872">
          <cell r="S872" t="str">
            <v>OPERAÇÕES DEPRECIAÇÃO DO IMOBILIZADO TANGÍVEL</v>
          </cell>
        </row>
        <row r="873">
          <cell r="S873" t="str">
            <v>OPERAÇÕES DEPRECIAÇÃO DO IMOBILIZADO TANGÍVEL</v>
          </cell>
        </row>
        <row r="874">
          <cell r="S874" t="str">
            <v>OPERAÇÕES DEPRECIAÇÃO DO IMOBILIZADO TANGÍVEL</v>
          </cell>
        </row>
        <row r="875">
          <cell r="S875" t="str">
            <v>OPERAÇÕES DEPRECIAÇÃO DO IMOBILIZADO TANGÍVEL</v>
          </cell>
        </row>
        <row r="876">
          <cell r="S876" t="str">
            <v>OPERAÇÕES DEPRECIAÇÃO DO IMOBILIZADO TANGÍVEL</v>
          </cell>
        </row>
        <row r="877">
          <cell r="S877" t="str">
            <v>OPERAÇÕES DEPRECIAÇÃO DO IMOBILIZADO TANGÍVEL</v>
          </cell>
        </row>
        <row r="878">
          <cell r="S878" t="str">
            <v>OPERAÇÕES DEPRECIAÇÃO DO IMOBILIZADO TANGÍVEL</v>
          </cell>
        </row>
        <row r="879">
          <cell r="S879" t="str">
            <v>OPERAÇÕES DEPRECIAÇÃO DO IMOBILIZADO TANGÍVEL</v>
          </cell>
        </row>
        <row r="880">
          <cell r="S880" t="str">
            <v>OPERAÇÕES DEPRECIAÇÃO DO IMOBILIZADO TANGÍVEL</v>
          </cell>
        </row>
        <row r="881">
          <cell r="S881" t="str">
            <v>OPERAÇÕES DEPRECIAÇÃO DO IMOBILIZADO TANGÍVEL</v>
          </cell>
        </row>
        <row r="882">
          <cell r="S882" t="str">
            <v>OPERAÇÕES DEPRECIAÇÃO DO IMOBILIZADO TANGÍVEL</v>
          </cell>
        </row>
        <row r="883">
          <cell r="S883" t="str">
            <v>OPERAÇÕES DEPRECIAÇÃO DO IMOBILIZADO TANGÍVEL</v>
          </cell>
        </row>
        <row r="884">
          <cell r="S884" t="str">
            <v>OPERAÇÕES DEPRECIAÇÃO DO IMOBILIZADO TANGÍVEL</v>
          </cell>
        </row>
        <row r="885">
          <cell r="S885" t="str">
            <v>OPERAÇÕES DEPRECIAÇÃO DO IMOBILIZADO TANGÍVEL</v>
          </cell>
        </row>
        <row r="886">
          <cell r="S886" t="str">
            <v>OPERAÇÕES DEPRECIAÇÃO DO IMOBILIZADO TANGÍVEL</v>
          </cell>
        </row>
        <row r="887">
          <cell r="S887" t="str">
            <v>OPERAÇÕES DEPRECIAÇÃO DO IMOBILIZADO TANGÍVEL</v>
          </cell>
        </row>
        <row r="888">
          <cell r="S888" t="str">
            <v>OPERAÇÕES DEPRECIAÇÃO DO IMOBILIZADO TANGÍVEL</v>
          </cell>
        </row>
        <row r="889">
          <cell r="S889" t="str">
            <v>OPERAÇÕES DEPRECIAÇÃO DO IMOBILIZADO TANGÍVEL</v>
          </cell>
        </row>
        <row r="890">
          <cell r="S890" t="str">
            <v>OPERAÇÕES DEPRECIAÇÃO DO IMOBILIZADO TANGÍVEL</v>
          </cell>
        </row>
        <row r="891">
          <cell r="S891" t="str">
            <v>OPERAÇÕES DEPRECIAÇÃO DO IMOBILIZADO TANGÍVEL</v>
          </cell>
        </row>
        <row r="892">
          <cell r="S892" t="str">
            <v>OPERAÇÕES DEPRECIAÇÃO DO IMOBILIZADO TANGÍVEL</v>
          </cell>
        </row>
        <row r="893">
          <cell r="S893" t="str">
            <v>OPERAÇÕES DEPRECIAÇÃO DO IMOBILIZADO TANGÍVEL</v>
          </cell>
        </row>
        <row r="894">
          <cell r="S894" t="str">
            <v>OPERAÇÕES DEPRECIAÇÃO DO IMOBILIZADO TANGÍVEL</v>
          </cell>
        </row>
        <row r="895">
          <cell r="S895" t="str">
            <v>OPERAÇÕES DEPRECIAÇÃO DO IMOBILIZADO TANGÍVEL</v>
          </cell>
        </row>
        <row r="896">
          <cell r="S896" t="str">
            <v>OPERAÇÕES DEPRECIAÇÃO DO IMOBILIZADO TANGÍVEL</v>
          </cell>
        </row>
        <row r="897">
          <cell r="S897" t="str">
            <v>OPERAÇÕES DEPRECIAÇÃO DO IMOBILIZADO TANGÍVEL</v>
          </cell>
        </row>
        <row r="898">
          <cell r="S898" t="str">
            <v>OPERAÇÕES DEPRECIAÇÃO DO IMOBILIZADO TANGÍVEL</v>
          </cell>
        </row>
        <row r="899">
          <cell r="S899" t="str">
            <v>OPERAÇÕES DEPRECIAÇÃO DO IMOBILIZADO TANGÍVEL</v>
          </cell>
        </row>
        <row r="900">
          <cell r="S900" t="str">
            <v>OPERAÇÕES DEPRECIAÇÃO DO IMOBILIZADO TANGÍVEL</v>
          </cell>
        </row>
        <row r="901">
          <cell r="S901" t="str">
            <v>OPERAÇÕES DEPRECIAÇÃO DO IMOBILIZADO TANGÍVEL</v>
          </cell>
        </row>
        <row r="902">
          <cell r="S902" t="str">
            <v>OPERAÇÕES DEPRECIAÇÃO DO IMOBILIZADO TANGÍVEL</v>
          </cell>
        </row>
        <row r="903">
          <cell r="S903" t="str">
            <v>OPERAÇÕES DEPRECIAÇÃO DO IMOBILIZADO TANGÍVEL</v>
          </cell>
        </row>
        <row r="904">
          <cell r="S904" t="str">
            <v>OPERAÇÕES DEPRECIAÇÃO DO IMOBILIZADO TANGÍVEL</v>
          </cell>
        </row>
        <row r="905">
          <cell r="S905" t="str">
            <v>OPERAÇÕES DEPRECIAÇÃO DO IMOBILIZADO TANGÍVEL</v>
          </cell>
        </row>
        <row r="906">
          <cell r="S906" t="str">
            <v>OPERAÇÕES DEPRECIAÇÃO DO IMOBILIZADO TANGÍVEL</v>
          </cell>
        </row>
        <row r="907">
          <cell r="S907" t="str">
            <v>OPERAÇÕES DEPRECIAÇÃO DO IMOBILIZADO TANGÍVEL</v>
          </cell>
        </row>
        <row r="908">
          <cell r="S908" t="str">
            <v>OPERAÇÕES DEPRECIAÇÃO DO IMOBILIZADO TANGÍVEL</v>
          </cell>
        </row>
        <row r="909">
          <cell r="S909" t="str">
            <v>OPERAÇÕES DEPRECIAÇÃO DO IMOBILIZADO TANGÍVEL</v>
          </cell>
        </row>
        <row r="910">
          <cell r="S910" t="str">
            <v>OPERAÇÕES DEPRECIAÇÃO DO IMOBILIZADO TANGÍVEL</v>
          </cell>
        </row>
        <row r="911">
          <cell r="S911" t="str">
            <v>OPERAÇÕES DEPRECIAÇÃO DO IMOBILIZADO TANGÍVEL</v>
          </cell>
        </row>
        <row r="912">
          <cell r="S912" t="str">
            <v>OPERAÇÕES DEPRECIAÇÃO DO IMOBILIZADO TANGÍVEL</v>
          </cell>
        </row>
        <row r="913">
          <cell r="S913" t="str">
            <v>OPERAÇÕES DEPRECIAÇÃO DO IMOBILIZADO TANGÍVEL</v>
          </cell>
        </row>
        <row r="914">
          <cell r="S914" t="str">
            <v>OPERAÇÕES DEPRECIAÇÃO DO IMOBILIZADO TANGÍVEL</v>
          </cell>
        </row>
        <row r="915">
          <cell r="S915" t="str">
            <v>OPERAÇÕES DEPRECIAÇÃO DO IMOBILIZADO TANGÍVEL</v>
          </cell>
        </row>
        <row r="916">
          <cell r="S916" t="str">
            <v>OPERAÇÕES DEPRECIAÇÃO DO IMOBILIZADO TANGÍVEL</v>
          </cell>
        </row>
        <row r="917">
          <cell r="S917" t="str">
            <v>OPERAÇÕES DEPRECIAÇÃO DO IMOBILIZADO TANGÍVEL</v>
          </cell>
        </row>
        <row r="918">
          <cell r="S918" t="str">
            <v>OPERAÇÕES DEPRECIAÇÃO DO IMOBILIZADO TANGÍVEL</v>
          </cell>
        </row>
        <row r="919">
          <cell r="S919" t="str">
            <v>OPERAÇÕES DEPRECIAÇÃO DO IMOBILIZADO TANGÍVEL</v>
          </cell>
        </row>
        <row r="920">
          <cell r="S920" t="str">
            <v>OPERAÇÕES DEPRECIAÇÃO DO IMOBILIZADO TANGÍVEL</v>
          </cell>
        </row>
        <row r="921">
          <cell r="S921" t="str">
            <v>OPERAÇÕES DEPRECIAÇÃO DO IMOBILIZADO TANGÍVEL</v>
          </cell>
        </row>
        <row r="922">
          <cell r="S922" t="str">
            <v>OPERAÇÕES DEPRECIAÇÃO DO IMOBILIZADO TANGÍVEL</v>
          </cell>
        </row>
        <row r="923">
          <cell r="S923" t="str">
            <v>OPERAÇÕES DEPRECIAÇÃO DO IMOBILIZADO TANGÍVEL</v>
          </cell>
        </row>
        <row r="924">
          <cell r="S924" t="str">
            <v>OPERAÇÕES DEPRECIAÇÃO DO IMOBILIZADO TANGÍVEL</v>
          </cell>
        </row>
        <row r="925">
          <cell r="S925" t="str">
            <v>OPERAÇÕES DEPRECIAÇÃO DO IMOBILIZADO TANGÍVEL</v>
          </cell>
        </row>
        <row r="926">
          <cell r="S926" t="str">
            <v>OPERAÇÕES DEPRECIAÇÃO DO IMOBILIZADO TANGÍVEL</v>
          </cell>
        </row>
        <row r="927">
          <cell r="S927" t="str">
            <v>OPERAÇÕES DEPRECIAÇÃO DO IMOBILIZADO TANGÍVEL</v>
          </cell>
        </row>
        <row r="928">
          <cell r="S928" t="str">
            <v>OPERAÇÕES DEPRECIAÇÃO DO IMOBILIZADO TANGÍVEL</v>
          </cell>
        </row>
        <row r="929">
          <cell r="S929" t="str">
            <v>OPERAÇÕES DEPRECIAÇÃO DO IMOBILIZADO TANGÍVEL</v>
          </cell>
        </row>
        <row r="930">
          <cell r="S930" t="str">
            <v>OPERAÇÕES DEPRECIAÇÃO DO IMOBILIZADO TANGÍVEL</v>
          </cell>
        </row>
        <row r="931">
          <cell r="S931" t="str">
            <v>OPERAÇÕES DEPRECIAÇÃO DO IMOBILIZADO TANGÍVEL</v>
          </cell>
        </row>
        <row r="932">
          <cell r="S932" t="str">
            <v>OPERAÇÕES DEPRECIAÇÃO DO IMOBILIZADO TANGÍVEL</v>
          </cell>
        </row>
        <row r="933">
          <cell r="S933" t="str">
            <v>OPERAÇÕES DEPRECIAÇÃO DO IMOBILIZADO TANGÍVEL</v>
          </cell>
        </row>
        <row r="934">
          <cell r="S934" t="str">
            <v>OPERAÇÕES DEPRECIAÇÃO DO IMOBILIZADO TANGÍVEL</v>
          </cell>
        </row>
        <row r="935">
          <cell r="S935" t="str">
            <v>OPERAÇÕES DEPRECIAÇÃO DO IMOBILIZADO TANGÍVEL</v>
          </cell>
        </row>
        <row r="936">
          <cell r="S936" t="str">
            <v>OPERAÇÕES DEPRECIAÇÃO DO IMOBILIZADO TANGÍVEL</v>
          </cell>
        </row>
        <row r="937">
          <cell r="S937" t="str">
            <v>OPERAÇÕES DEPRECIAÇÃO DO IMOBILIZADO TANGÍVEL</v>
          </cell>
        </row>
        <row r="938">
          <cell r="S938" t="str">
            <v>OPERAÇÕES DEPRECIAÇÃO DO IMOBILIZADO TANGÍVEL</v>
          </cell>
        </row>
        <row r="939">
          <cell r="S939" t="str">
            <v>OPERAÇÕES DEPRECIAÇÃO DO IMOBILIZADO TANGÍVEL</v>
          </cell>
        </row>
        <row r="940">
          <cell r="S940" t="str">
            <v>OPERAÇÕES DEPRECIAÇÃO DO IMOBILIZADO TANGÍVEL</v>
          </cell>
        </row>
        <row r="941">
          <cell r="S941" t="str">
            <v>OPERAÇÕES DEPRECIAÇÃO DO IMOBILIZADO TANGÍVEL</v>
          </cell>
        </row>
        <row r="942">
          <cell r="S942" t="str">
            <v>OPERAÇÕES DEPRECIAÇÃO DO IMOBILIZADO TANGÍVEL</v>
          </cell>
        </row>
        <row r="943">
          <cell r="S943" t="str">
            <v>OPERAÇÕES DEPRECIAÇÃO DO IMOBILIZADO TANGÍVEL</v>
          </cell>
        </row>
        <row r="944">
          <cell r="S944" t="str">
            <v>OPERAÇÕES DEPRECIAÇÃO DO IMOBILIZADO TANGÍVEL</v>
          </cell>
        </row>
        <row r="945">
          <cell r="S945" t="str">
            <v>OPERAÇÕES DEPRECIAÇÃO DO IMOBILIZADO TANGÍVEL</v>
          </cell>
        </row>
        <row r="946">
          <cell r="S946" t="str">
            <v>OPERAÇÕES DEPRECIAÇÃO DO IMOBILIZADO TANGÍVEL</v>
          </cell>
        </row>
        <row r="947">
          <cell r="S947" t="str">
            <v>OPERAÇÕES DEPRECIAÇÃO DO IMOBILIZADO TANGÍVEL</v>
          </cell>
        </row>
        <row r="948">
          <cell r="S948" t="str">
            <v>OPERAÇÕES DEPRECIAÇÃO DO IMOBILIZADO TANGÍVEL</v>
          </cell>
        </row>
        <row r="949">
          <cell r="S949" t="str">
            <v>OPERAÇÕES DEPRECIAÇÃO DO IMOBILIZADO TANGÍVEL</v>
          </cell>
        </row>
        <row r="950">
          <cell r="S950" t="str">
            <v>OPERAÇÕES DEPRECIAÇÃO DO IMOBILIZADO TANGÍVEL</v>
          </cell>
        </row>
        <row r="951">
          <cell r="S951" t="str">
            <v>OPERAÇÕES DEPRECIAÇÃO DO IMOBILIZADO TANGÍVEL</v>
          </cell>
        </row>
        <row r="952">
          <cell r="S952" t="str">
            <v>OPERAÇÕES DEPRECIAÇÃO DO IMOBILIZADO TANGÍVEL</v>
          </cell>
        </row>
        <row r="953">
          <cell r="S953" t="str">
            <v>OPERAÇÕES DEPRECIAÇÃO DO IMOBILIZADO TANGÍVEL</v>
          </cell>
        </row>
        <row r="954">
          <cell r="S954" t="str">
            <v>OPERAÇÕES DEPRECIAÇÃO DO IMOBILIZADO TANGÍVEL</v>
          </cell>
        </row>
        <row r="955">
          <cell r="S955" t="str">
            <v>OPERAÇÕES DEPRECIAÇÃO DO IMOBILIZADO TANGÍVEL</v>
          </cell>
        </row>
        <row r="956">
          <cell r="S956" t="str">
            <v>OPERAÇÕES DEPRECIAÇÃO DO IMOBILIZADO TANGÍVEL</v>
          </cell>
        </row>
        <row r="957">
          <cell r="S957" t="str">
            <v>OPERAÇÕES DEPRECIAÇÃO DO IMOBILIZADO TANGÍVEL</v>
          </cell>
        </row>
        <row r="958">
          <cell r="S958" t="str">
            <v>OPERAÇÕES DEPRECIAÇÃO DO IMOBILIZADO TANGÍVEL</v>
          </cell>
        </row>
        <row r="959">
          <cell r="S959" t="str">
            <v>OPERAÇÕES DEPRECIAÇÃO DO IMOBILIZADO TANGÍVEL</v>
          </cell>
        </row>
        <row r="960">
          <cell r="S960" t="str">
            <v>OPERAÇÕES DEPRECIAÇÃO DO IMOBILIZADO TANGÍVEL</v>
          </cell>
        </row>
        <row r="961">
          <cell r="S961" t="str">
            <v>OPERAÇÕES DEPRECIAÇÃO DO IMOBILIZADO TANGÍVEL</v>
          </cell>
        </row>
        <row r="962">
          <cell r="S962" t="str">
            <v>OPERAÇÕES DEPRECIAÇÃO DO IMOBILIZADO TANGÍVEL</v>
          </cell>
        </row>
        <row r="963">
          <cell r="S963" t="str">
            <v>OPERAÇÕES DEPRECIAÇÃO DO IMOBILIZADO TANGÍVEL</v>
          </cell>
        </row>
        <row r="964">
          <cell r="S964" t="str">
            <v>OPERAÇÕES DEPRECIAÇÃO DO IMOBILIZADO TANGÍVEL</v>
          </cell>
        </row>
        <row r="965">
          <cell r="S965" t="str">
            <v>OPERAÇÕES DEPRECIAÇÃO DO IMOBILIZADO TANGÍVEL</v>
          </cell>
        </row>
        <row r="966">
          <cell r="S966" t="str">
            <v>OPERAÇÕES DEPRECIAÇÃO DO IMOBILIZADO TANGÍVEL</v>
          </cell>
        </row>
        <row r="967">
          <cell r="S967" t="str">
            <v>OPERAÇÕES DEPRECIAÇÃO DO IMOBILIZADO TANGÍVEL</v>
          </cell>
        </row>
        <row r="968">
          <cell r="S968" t="str">
            <v>OPERAÇÕES DEPRECIAÇÃO DO IMOBILIZADO TANGÍVEL</v>
          </cell>
        </row>
        <row r="969">
          <cell r="S969" t="str">
            <v>OPERAÇÕES DEPRECIAÇÃO DO IMOBILIZADO TANGÍVEL</v>
          </cell>
        </row>
        <row r="970">
          <cell r="S970" t="str">
            <v>OPERAÇÕES DEPRECIAÇÃO DO IMOBILIZADO TANGÍVEL</v>
          </cell>
        </row>
        <row r="971">
          <cell r="S971" t="str">
            <v>OPERAÇÕES DEPRECIAÇÃO DO IMOBILIZADO TANGÍVEL</v>
          </cell>
        </row>
        <row r="972">
          <cell r="S972" t="str">
            <v>OPERAÇÕES DEPRECIAÇÃO DO IMOBILIZADO TANGÍVEL</v>
          </cell>
        </row>
        <row r="973">
          <cell r="S973" t="str">
            <v>OPERAÇÕES DEPRECIAÇÃO DO IMOBILIZADO TANGÍVEL</v>
          </cell>
        </row>
        <row r="974">
          <cell r="S974" t="str">
            <v>OPERAÇÕES DEPRECIAÇÃO DO IMOBILIZADO TANGÍVEL</v>
          </cell>
        </row>
        <row r="975">
          <cell r="S975" t="str">
            <v>OPERAÇÕES DEPRECIAÇÃO DO IMOBILIZADO TANGÍVEL</v>
          </cell>
        </row>
        <row r="976">
          <cell r="S976" t="str">
            <v>OPERAÇÕES DEPRECIAÇÃO DO IMOBILIZADO TANGÍVEL</v>
          </cell>
        </row>
        <row r="977">
          <cell r="S977" t="str">
            <v>OPERAÇÕES DEPRECIAÇÃO DO IMOBILIZADO TANGÍVEL</v>
          </cell>
        </row>
        <row r="978">
          <cell r="S978" t="str">
            <v>OPERAÇÕES DEPRECIAÇÃO DO IMOBILIZADO TANGÍVEL</v>
          </cell>
        </row>
        <row r="979">
          <cell r="S979" t="str">
            <v>OPERAÇÕES DEPRECIAÇÃO DO IMOBILIZADO TANGÍVEL</v>
          </cell>
        </row>
        <row r="980">
          <cell r="S980" t="str">
            <v>OPERAÇÕES DEPRECIAÇÃO DO IMOBILIZADO TANGÍVEL</v>
          </cell>
        </row>
        <row r="981">
          <cell r="S981" t="str">
            <v>OPERAÇÕES DEPRECIAÇÃO DO IMOBILIZADO TANGÍVEL</v>
          </cell>
        </row>
        <row r="982">
          <cell r="S982" t="str">
            <v>OPERAÇÕES DEPRECIAÇÃO DO IMOBILIZADO TANGÍVEL</v>
          </cell>
        </row>
        <row r="983">
          <cell r="S983" t="str">
            <v>OPERAÇÕES DEPRECIAÇÃO DO IMOBILIZADO TANGÍVEL</v>
          </cell>
        </row>
        <row r="984">
          <cell r="S984" t="str">
            <v>OPERAÇÕES DEPRECIAÇÃO DO IMOBILIZADO TANGÍVEL</v>
          </cell>
        </row>
        <row r="985">
          <cell r="S985" t="str">
            <v>OPERAÇÕES DEPRECIAÇÃO DO IMOBILIZADO TANGÍVEL</v>
          </cell>
        </row>
        <row r="986">
          <cell r="S986" t="str">
            <v>OPERAÇÕES DEPRECIAÇÃO DO IMOBILIZADO TANGÍVEL</v>
          </cell>
        </row>
        <row r="987">
          <cell r="S987" t="str">
            <v>OPERAÇÕES DEPRECIAÇÃO DO IMOBILIZADO TANGÍVEL</v>
          </cell>
        </row>
        <row r="988">
          <cell r="S988" t="str">
            <v>OPERAÇÕES DEPRECIAÇÃO DO IMOBILIZADO TANGÍVEL</v>
          </cell>
        </row>
        <row r="989">
          <cell r="S989" t="str">
            <v>OPERAÇÕES DEPRECIAÇÃO DO IMOBILIZADO TANGÍVEL</v>
          </cell>
        </row>
        <row r="990">
          <cell r="S990" t="str">
            <v>OPERAÇÕES DEPRECIAÇÃO DO IMOBILIZADO TANGÍVEL</v>
          </cell>
        </row>
        <row r="991">
          <cell r="S991" t="str">
            <v>OPERAÇÕES DEPRECIAÇÃO DO IMOBILIZADO TANGÍVEL</v>
          </cell>
        </row>
        <row r="992">
          <cell r="S992" t="str">
            <v>OPERAÇÕES DEPRECIAÇÃO DO IMOBILIZADO TANGÍVEL</v>
          </cell>
        </row>
        <row r="993">
          <cell r="S993" t="str">
            <v>OPERAÇÕES DEPRECIAÇÃO DO IMOBILIZADO TANGÍVEL</v>
          </cell>
        </row>
        <row r="994">
          <cell r="S994" t="str">
            <v>OPERAÇÕES DEPRECIAÇÃO DO IMOBILIZADO TANGÍVEL</v>
          </cell>
        </row>
        <row r="995">
          <cell r="S995" t="str">
            <v>OPERAÇÕES DEPRECIAÇÃO DO IMOBILIZADO TANGÍVEL</v>
          </cell>
        </row>
        <row r="996">
          <cell r="S996" t="str">
            <v>OPERAÇÕES DEPRECIAÇÃO DO IMOBILIZADO TANGÍVEL</v>
          </cell>
        </row>
        <row r="997">
          <cell r="S997" t="str">
            <v>OPERAÇÕES DEPRECIAÇÃO DO IMOBILIZADO TANGÍVEL</v>
          </cell>
        </row>
        <row r="998">
          <cell r="S998" t="str">
            <v>OPERAÇÕES DEPRECIAÇÃO DO IMOBILIZADO TANGÍVEL</v>
          </cell>
        </row>
        <row r="999">
          <cell r="S999" t="str">
            <v>OPERAÇÕES DEPRECIAÇÃO DO IMOBILIZADO TANGÍVEL</v>
          </cell>
        </row>
        <row r="1000">
          <cell r="S1000" t="str">
            <v>OPERAÇÕES DEPRECIAÇÃO DO IMOBILIZADO TANGÍVEL</v>
          </cell>
        </row>
        <row r="1001">
          <cell r="S1001" t="str">
            <v>OPERAÇÕES DEPRECIAÇÃO DO IMOBILIZADO TANGÍVEL</v>
          </cell>
        </row>
        <row r="1002">
          <cell r="S1002" t="str">
            <v>OPERAÇÕES DEPRECIAÇÃO DO IMOBILIZADO TANGÍVEL</v>
          </cell>
        </row>
        <row r="1003">
          <cell r="S1003" t="str">
            <v>OPERAÇÕES DEPRECIAÇÃO DO IMOBILIZADO TANGÍVEL</v>
          </cell>
        </row>
        <row r="1004">
          <cell r="S1004" t="str">
            <v>OPERAÇÕES DEPRECIAÇÃO DO IMOBILIZADO TANGÍVEL</v>
          </cell>
        </row>
        <row r="1005">
          <cell r="S1005" t="str">
            <v>OPERAÇÕES DEPRECIAÇÃO DO IMOBILIZADO TANGÍVEL</v>
          </cell>
        </row>
        <row r="1006">
          <cell r="S1006" t="str">
            <v>OPERAÇÕES DEPRECIAÇÃO DO IMOBILIZADO TANGÍVEL</v>
          </cell>
        </row>
        <row r="1007">
          <cell r="S1007" t="str">
            <v>OPERAÇÕES DEPRECIAÇÃO DO IMOBILIZADO TANGÍVEL</v>
          </cell>
        </row>
        <row r="1008">
          <cell r="S1008" t="str">
            <v>OPERAÇÕES DEPRECIAÇÃO DO IMOBILIZADO TANGÍVEL</v>
          </cell>
        </row>
        <row r="1009">
          <cell r="S1009" t="str">
            <v>OPERAÇÕES DEPRECIAÇÃO DO IMOBILIZADO TANGÍVEL</v>
          </cell>
        </row>
        <row r="1010">
          <cell r="S1010" t="str">
            <v>OPERAÇÕES DEPRECIAÇÃO DO IMOBILIZADO TANGÍVEL</v>
          </cell>
        </row>
        <row r="1011">
          <cell r="S1011" t="str">
            <v>OPERAÇÕES DEPRECIAÇÃO DO IMOBILIZADO TANGÍVEL</v>
          </cell>
        </row>
        <row r="1012">
          <cell r="S1012" t="str">
            <v>OPERAÇÕES DEPRECIAÇÃO DO IMOBILIZADO TANGÍVEL</v>
          </cell>
        </row>
        <row r="1013">
          <cell r="S1013" t="str">
            <v>OPERAÇÕES DEPRECIAÇÃO DO IMOBILIZADO TANGÍVEL</v>
          </cell>
        </row>
        <row r="1014">
          <cell r="S1014" t="str">
            <v>OPERAÇÕES DEPRECIAÇÃO DO IMOBILIZADO TANGÍVEL</v>
          </cell>
        </row>
        <row r="1015">
          <cell r="S1015" t="str">
            <v>OPERAÇÕES DEPRECIAÇÃO DO IMOBILIZADO TANGÍVEL</v>
          </cell>
        </row>
        <row r="1016">
          <cell r="S1016" t="str">
            <v>OPERAÇÕES DEPRECIAÇÃO DO IMOBILIZADO TANGÍVEL</v>
          </cell>
        </row>
        <row r="1017">
          <cell r="S1017" t="str">
            <v>OPERAÇÕES DEPRECIAÇÃO DO IMOBILIZADO TANGÍVEL</v>
          </cell>
        </row>
        <row r="1018">
          <cell r="S1018" t="str">
            <v>OPERAÇÕES DEPRECIAÇÃO DO IMOBILIZADO TANGÍVEL</v>
          </cell>
        </row>
        <row r="1019">
          <cell r="S1019" t="str">
            <v>OPERAÇÕES DEPRECIAÇÃO DO IMOBILIZADO TANGÍVEL</v>
          </cell>
        </row>
        <row r="1020">
          <cell r="S1020" t="str">
            <v>OPERAÇÕES DEPRECIAÇÃO DO IMOBILIZADO TANGÍVEL</v>
          </cell>
        </row>
        <row r="1021">
          <cell r="S1021" t="str">
            <v>OPERAÇÕES DEPRECIAÇÃO DO IMOBILIZADO TANGÍVEL</v>
          </cell>
        </row>
        <row r="1022">
          <cell r="S1022" t="str">
            <v>OPERAÇÕES DEPRECIAÇÃO DO IMOBILIZADO TANGÍVEL</v>
          </cell>
        </row>
        <row r="1023">
          <cell r="S1023" t="str">
            <v>OPERAÇÕES DEPRECIAÇÃO DO IMOBILIZADO TANGÍVEL</v>
          </cell>
        </row>
        <row r="1024">
          <cell r="S1024" t="str">
            <v>OPERAÇÕES DEPRECIAÇÃO DO IMOBILIZADO TANGÍVEL</v>
          </cell>
        </row>
        <row r="1025">
          <cell r="S1025" t="str">
            <v>OPERAÇÕES DEPRECIAÇÃO DO IMOBILIZADO TANGÍVEL</v>
          </cell>
        </row>
        <row r="1026">
          <cell r="S1026" t="str">
            <v>OPERAÇÕES DEPRECIAÇÃO DO IMOBILIZADO TANGÍVEL</v>
          </cell>
        </row>
        <row r="1027">
          <cell r="S1027" t="str">
            <v>OPERAÇÕES DEPRECIAÇÃO DO IMOBILIZADO TANGÍVEL</v>
          </cell>
        </row>
        <row r="1028">
          <cell r="S1028" t="str">
            <v>OPERAÇÕES DEPRECIAÇÃO DO IMOBILIZADO TANGÍVEL</v>
          </cell>
        </row>
        <row r="1029">
          <cell r="S1029" t="str">
            <v>OPERAÇÕES DEPRECIAÇÃO DO IMOBILIZADO TANGÍVEL</v>
          </cell>
        </row>
        <row r="1030">
          <cell r="S1030" t="str">
            <v>OPERAÇÕES DEPRECIAÇÃO DO IMOBILIZADO TANGÍVEL</v>
          </cell>
        </row>
        <row r="1031">
          <cell r="S1031" t="str">
            <v>OPERAÇÕES DEPRECIAÇÃO DO IMOBILIZADO TANGÍVEL</v>
          </cell>
        </row>
        <row r="1032">
          <cell r="S1032" t="str">
            <v>OPERAÇÕES DEPRECIAÇÃO DO IMOBILIZADO TANGÍVEL</v>
          </cell>
        </row>
        <row r="1033">
          <cell r="S1033" t="str">
            <v>OPERAÇÕES DEPRECIAÇÃO DO IMOBILIZADO TANGÍVEL</v>
          </cell>
        </row>
        <row r="1034">
          <cell r="S1034" t="str">
            <v>OPERAÇÕES DEPRECIAÇÃO DO IMOBILIZADO TANGÍVEL</v>
          </cell>
        </row>
        <row r="1035">
          <cell r="S1035" t="str">
            <v>OPERAÇÕES DEPRECIAÇÃO DO IMOBILIZADO TANGÍVEL</v>
          </cell>
        </row>
        <row r="1036">
          <cell r="S1036" t="str">
            <v>OPERAÇÕES DEPRECIAÇÃO DO IMOBILIZADO TANGÍVEL</v>
          </cell>
        </row>
        <row r="1037">
          <cell r="S1037" t="str">
            <v>OPERAÇÕES DEPRECIAÇÃO DO IMOBILIZADO TANGÍVEL</v>
          </cell>
        </row>
        <row r="1038">
          <cell r="S1038" t="str">
            <v>OPERAÇÕES DEPRECIAÇÃO DO IMOBILIZADO TANGÍVEL</v>
          </cell>
        </row>
        <row r="1039">
          <cell r="S1039" t="str">
            <v>OPERAÇÕES DEPRECIAÇÃO DO IMOBILIZADO TANGÍVEL</v>
          </cell>
        </row>
        <row r="1040">
          <cell r="S1040" t="str">
            <v>OPERAÇÕES DEPRECIAÇÃO DO IMOBILIZADO TANGÍVEL</v>
          </cell>
        </row>
        <row r="1041">
          <cell r="S1041" t="str">
            <v>OPERAÇÕES DEPRECIAÇÃO DO IMOBILIZADO TANGÍVEL</v>
          </cell>
        </row>
        <row r="1042">
          <cell r="S1042" t="str">
            <v>OPERAÇÕES DEPRECIAÇÃO DO IMOBILIZADO TANGÍVEL</v>
          </cell>
        </row>
        <row r="1043">
          <cell r="S1043" t="str">
            <v>OPERAÇÕES DEPRECIAÇÃO DO IMOBILIZADO TANGÍVEL</v>
          </cell>
        </row>
        <row r="1044">
          <cell r="S1044" t="str">
            <v>OPERAÇÕES DEPRECIAÇÃO DO IMOBILIZADO TANGÍVEL</v>
          </cell>
        </row>
        <row r="1045">
          <cell r="S1045" t="str">
            <v>OPERAÇÕES DEPRECIAÇÃO DO IMOBILIZADO TANGÍVEL</v>
          </cell>
        </row>
        <row r="1046">
          <cell r="S1046" t="str">
            <v>OPERAÇÕES DEPRECIAÇÃO DO IMOBILIZADO TANGÍVEL</v>
          </cell>
        </row>
        <row r="1047">
          <cell r="S1047" t="str">
            <v>OPERAÇÕES DEPRECIAÇÃO DO IMOBILIZADO TANGÍVEL</v>
          </cell>
        </row>
        <row r="1048">
          <cell r="S1048" t="str">
            <v>OPERAÇÕES DEPRECIAÇÃO DO IMOBILIZADO TANGÍVEL</v>
          </cell>
        </row>
        <row r="1049">
          <cell r="S1049" t="str">
            <v>OPERAÇÕES DEPRECIAÇÃO DO IMOBILIZADO TANGÍVEL</v>
          </cell>
        </row>
        <row r="1050">
          <cell r="S1050" t="str">
            <v>OPERAÇÕES DEPRECIAÇÃO DO IMOBILIZADO TANGÍVEL</v>
          </cell>
        </row>
        <row r="1051">
          <cell r="S1051" t="str">
            <v>OPERAÇÕES DEPRECIAÇÃO DO IMOBILIZADO TANGÍVEL</v>
          </cell>
        </row>
        <row r="1052">
          <cell r="S1052" t="str">
            <v>OPERAÇÕES DEPRECIAÇÃO DO IMOBILIZADO TANGÍVEL</v>
          </cell>
        </row>
        <row r="1053">
          <cell r="S1053" t="str">
            <v>OPERAÇÕES DEPRECIAÇÃO DO IMOBILIZADO TANGÍVEL</v>
          </cell>
        </row>
        <row r="1054">
          <cell r="S1054" t="str">
            <v>OPERAÇÕES DEPRECIAÇÃO DO IMOBILIZADO TANGÍVEL</v>
          </cell>
        </row>
        <row r="1055">
          <cell r="S1055" t="str">
            <v>OPERAÇÕES DEPRECIAÇÃO DO IMOBILIZADO TANGÍVEL</v>
          </cell>
        </row>
        <row r="1056">
          <cell r="S1056" t="str">
            <v>OPERAÇÕES DEPRECIAÇÃO DO IMOBILIZADO TANGÍVEL</v>
          </cell>
        </row>
        <row r="1057">
          <cell r="S1057" t="str">
            <v>OPERAÇÕES DEPRECIAÇÃO DO IMOBILIZADO TANGÍVEL</v>
          </cell>
        </row>
        <row r="1058">
          <cell r="S1058" t="str">
            <v>OPERAÇÕES DEPRECIAÇÃO DO IMOBILIZADO TANGÍVEL</v>
          </cell>
        </row>
        <row r="1059">
          <cell r="S1059" t="str">
            <v>OPERAÇÕES DEPRECIAÇÃO DO IMOBILIZADO TANGÍVEL</v>
          </cell>
        </row>
        <row r="1060">
          <cell r="S1060" t="str">
            <v>OPERAÇÕES DEPRECIAÇÃO DO IMOBILIZADO TANGÍVEL</v>
          </cell>
        </row>
        <row r="1061">
          <cell r="S1061" t="str">
            <v>OPERAÇÕES DEPRECIAÇÃO DO IMOBILIZADO TANGÍVEL</v>
          </cell>
        </row>
        <row r="1062">
          <cell r="S1062" t="str">
            <v>OPERAÇÕES DEPRECIAÇÃO DO IMOBILIZADO TANGÍVEL</v>
          </cell>
        </row>
        <row r="1063">
          <cell r="S1063" t="str">
            <v>OPERAÇÕES DEPRECIAÇÃO DO IMOBILIZADO TANGÍVEL</v>
          </cell>
        </row>
        <row r="1064">
          <cell r="S1064" t="str">
            <v>OPERAÇÕES DEPRECIAÇÃO DO IMOBILIZADO TANGÍVEL</v>
          </cell>
        </row>
        <row r="1065">
          <cell r="S1065" t="str">
            <v>OPERAÇÕES DEPRECIAÇÃO DO IMOBILIZADO TANGÍVEL</v>
          </cell>
        </row>
        <row r="1066">
          <cell r="S1066" t="str">
            <v>OPERAÇÕES DEPRECIAÇÃO DO IMOBILIZADO TANGÍVEL</v>
          </cell>
        </row>
        <row r="1067">
          <cell r="S1067" t="str">
            <v>OPERAÇÕES DEPRECIAÇÃO DO IMOBILIZADO TANGÍVEL</v>
          </cell>
        </row>
        <row r="1068">
          <cell r="S1068" t="str">
            <v>OPERAÇÕES DEPRECIAÇÃO DO IMOBILIZADO TANGÍVEL</v>
          </cell>
        </row>
        <row r="1069">
          <cell r="S1069" t="str">
            <v>OPERAÇÕES DEPRECIAÇÃO DO IMOBILIZADO TANGÍVEL</v>
          </cell>
        </row>
        <row r="1070">
          <cell r="S1070" t="str">
            <v>OPERAÇÕES DEPRECIAÇÃO DO IMOBILIZADO TANGÍVEL</v>
          </cell>
        </row>
        <row r="1071">
          <cell r="S1071" t="str">
            <v>OPERAÇÕES DEPRECIAÇÃO DO IMOBILIZADO TANGÍVEL</v>
          </cell>
        </row>
        <row r="1072">
          <cell r="S1072" t="str">
            <v>OPERAÇÕES DEPRECIAÇÃO DO IMOBILIZADO TANGÍVEL</v>
          </cell>
        </row>
        <row r="1073">
          <cell r="S1073" t="str">
            <v>OPERAÇÕES DEPRECIAÇÃO DO IMOBILIZADO TANGÍVEL</v>
          </cell>
        </row>
        <row r="1074">
          <cell r="S1074" t="str">
            <v>OPERAÇÕES DEPRECIAÇÃO DO IMOBILIZADO TANGÍVEL</v>
          </cell>
        </row>
        <row r="1075">
          <cell r="S1075" t="str">
            <v>OPERAÇÕES DEPRECIAÇÃO DO IMOBILIZADO TANGÍVEL</v>
          </cell>
        </row>
        <row r="1076">
          <cell r="S1076" t="str">
            <v>OPERAÇÕES DEPRECIAÇÃO DO IMOBILIZADO TANGÍVEL</v>
          </cell>
        </row>
        <row r="1077">
          <cell r="S1077" t="str">
            <v>OPERAÇÕES DEPRECIAÇÃO DO IMOBILIZADO TANGÍVEL - CMC</v>
          </cell>
        </row>
        <row r="1078">
          <cell r="S1078" t="str">
            <v>OPERAÇÕES DEPRECIAÇÃO DO IMOBILIZADO TANGÍVEL - CMC</v>
          </cell>
        </row>
        <row r="1079">
          <cell r="S1079" t="str">
            <v>OPERAÇÕES DEPRECIAÇÃO DO IMOBILIZADO TANGÍVEL - CMC</v>
          </cell>
        </row>
        <row r="1080">
          <cell r="S1080" t="str">
            <v>OPERAÇÕES DEPRECIAÇÃO DO IMOBILIZADO TANGÍVEL - CMC</v>
          </cell>
        </row>
        <row r="1081">
          <cell r="S1081" t="str">
            <v>OPERAÇÕES DEPRECIAÇÃO DO IMOBILIZADO TANGÍVEL - CMC</v>
          </cell>
        </row>
        <row r="1082">
          <cell r="S1082" t="str">
            <v>OPERAÇÕES DEPRECIAÇÃO DO IMOBILIZADO TANGÍVEL - CMC</v>
          </cell>
        </row>
        <row r="1083">
          <cell r="S1083" t="str">
            <v>OPERAÇÕES DEPRECIAÇÃO DO IMOBILIZADO TANGÍVEL - CMC</v>
          </cell>
        </row>
        <row r="1084">
          <cell r="S1084" t="str">
            <v>OPERAÇÕES DEPRECIAÇÃO DO IMOBILIZADO TANGÍVEL - CMC</v>
          </cell>
        </row>
        <row r="1085">
          <cell r="S1085" t="str">
            <v>OPERAÇÕES DEPRECIAÇÃO DO IMOBILIZADO TANGÍVEL - CMC</v>
          </cell>
        </row>
        <row r="1086">
          <cell r="S1086" t="str">
            <v>OPERAÇÕES DEPRECIAÇÃO DO IMOBILIZADO TANGÍVEL - CMC</v>
          </cell>
        </row>
        <row r="1087">
          <cell r="S1087" t="str">
            <v>OPERAÇÕES DEPRECIAÇÃO DO IMOBILIZADO TANGÍVEL - CMC</v>
          </cell>
        </row>
        <row r="1088">
          <cell r="S1088" t="str">
            <v>OPERAÇÕES DEPRECIAÇÃO DO IMOBILIZADO TANGÍVEL - CMC</v>
          </cell>
        </row>
        <row r="1089">
          <cell r="S1089" t="str">
            <v>OPERAÇÕES DEPRECIAÇÃO DO IMOBILIZADO TANGÍVEL - CMC</v>
          </cell>
        </row>
        <row r="1090">
          <cell r="S1090" t="str">
            <v>OPERAÇÕES DEPRECIAÇÃO DO IMOBILIZADO TANGÍVEL - CMC</v>
          </cell>
        </row>
        <row r="1091">
          <cell r="S1091" t="str">
            <v>OPERAÇÕES DEPRECIAÇÃO DO IMOBILIZADO TANGÍVEL - CMC</v>
          </cell>
        </row>
        <row r="1092">
          <cell r="S1092" t="str">
            <v>OPERAÇÕES DEPRECIAÇÃO DO IMOBILIZADO TANGÍVEL - CMC</v>
          </cell>
        </row>
        <row r="1093">
          <cell r="S1093" t="str">
            <v>OPERAÇÕES DEPRECIAÇÃO DO IMOBILIZADO TANGÍVEL - CMC</v>
          </cell>
        </row>
        <row r="1094">
          <cell r="S1094" t="str">
            <v>OPERAÇÕES DEPRECIAÇÃO DO IMOBILIZADO TANGÍVEL - CMC</v>
          </cell>
        </row>
        <row r="1095">
          <cell r="S1095" t="str">
            <v>OPERAÇÕES DEPRECIAÇÃO DO IMOBILIZADO TANGÍVEL - CMC</v>
          </cell>
        </row>
        <row r="1096">
          <cell r="S1096" t="str">
            <v>OPERAÇÕES DEPRECIAÇÃO DO IMOBILIZADO TANGÍVEL - CMC</v>
          </cell>
        </row>
        <row r="1097">
          <cell r="S1097" t="str">
            <v>OPERAÇÕES DEPRECIAÇÃO DO IMOBILIZADO TANGÍVEL - CMC</v>
          </cell>
        </row>
        <row r="1098">
          <cell r="S1098" t="str">
            <v>OPERAÇÕES DEPRECIAÇÃO DO IMOBILIZADO TANGÍVEL - CMC</v>
          </cell>
        </row>
        <row r="1099">
          <cell r="S1099" t="str">
            <v>OPERAÇÕES DEPRECIAÇÃO DO IMOBILIZADO TANGÍVEL - CMC</v>
          </cell>
        </row>
        <row r="1100">
          <cell r="S1100" t="str">
            <v>OPERAÇÕES DEPRECIAÇÃO DO IMOBILIZADO TANGÍVEL - CMC</v>
          </cell>
        </row>
        <row r="1101">
          <cell r="S1101" t="str">
            <v>OPERAÇÕES DEPRECIAÇÃO DO IMOBILIZADO TANGÍVEL - CMC</v>
          </cell>
        </row>
        <row r="1102">
          <cell r="S1102" t="str">
            <v>OPERAÇÕES DEPRECIAÇÃO DO IMOBILIZADO TANGÍVEL - CMC</v>
          </cell>
        </row>
        <row r="1103">
          <cell r="S1103" t="str">
            <v>OPERAÇÕES DEPRECIAÇÃO DO IMOBILIZADO TANGÍVEL - CMC</v>
          </cell>
        </row>
        <row r="1104">
          <cell r="S1104" t="str">
            <v>OPERAÇÕES DEPRECIAÇÃO DO IMOBILIZADO TANGÍVEL - CMC</v>
          </cell>
        </row>
        <row r="1105">
          <cell r="S1105" t="str">
            <v>OPERAÇÕES DEPRECIAÇÃO DO IMOBILIZADO TANGÍVEL - CMC</v>
          </cell>
        </row>
        <row r="1106">
          <cell r="S1106" t="str">
            <v>OPERAÇÕES DEPRECIAÇÃO DO IMOBILIZADO TANGÍVEL - CMC</v>
          </cell>
        </row>
        <row r="1107">
          <cell r="S1107" t="str">
            <v>OPERAÇÕES DEPRECIAÇÃO DO IMOBILIZADO TANGÍVEL - CMC</v>
          </cell>
        </row>
        <row r="1108">
          <cell r="S1108" t="str">
            <v>OPERAÇÕES DEPRECIAÇÃO DO IMOBILIZADO TANGÍVEL - CMC</v>
          </cell>
        </row>
        <row r="1109">
          <cell r="S1109" t="str">
            <v>OPERAÇÕES DEPRECIAÇÃO DO IMOBILIZADO TANGÍVEL - CMC</v>
          </cell>
        </row>
        <row r="1110">
          <cell r="S1110" t="str">
            <v>OPERAÇÕES DEPRECIAÇÃO DO IMOBILIZADO TANGÍVEL - CMC</v>
          </cell>
        </row>
        <row r="1111">
          <cell r="S1111" t="str">
            <v>OPERAÇÕES DEPRECIAÇÃO DO IMOBILIZADO TANGÍVEL - CMC</v>
          </cell>
        </row>
        <row r="1112">
          <cell r="S1112" t="str">
            <v>OPERAÇÕES DEPRECIAÇÃO DO IMOBILIZADO TANGÍVEL - CMC</v>
          </cell>
        </row>
        <row r="1113">
          <cell r="S1113" t="str">
            <v>OPERAÇÕES DEPRECIAÇÃO DO IMOBILIZADO TANGÍVEL - CMC</v>
          </cell>
        </row>
        <row r="1114">
          <cell r="S1114" t="str">
            <v>OPERAÇÕES DEPRECIAÇÃO DO IMOBILIZADO TANGÍVEL - CMC</v>
          </cell>
        </row>
        <row r="1115">
          <cell r="S1115" t="str">
            <v>OPERAÇÕES DEPRECIAÇÃO DO IMOBILIZADO TANGÍVEL - CMC</v>
          </cell>
        </row>
        <row r="1116">
          <cell r="S1116" t="str">
            <v>OPERAÇÕES DEPRECIAÇÃO DO IMOBILIZADO TANGÍVEL - CMC</v>
          </cell>
        </row>
        <row r="1117">
          <cell r="S1117" t="str">
            <v>OPERAÇÕES DEPRECIAÇÃO DO IMOBILIZADO TANGÍVEL - CMC</v>
          </cell>
        </row>
        <row r="1118">
          <cell r="S1118" t="str">
            <v>OPERAÇÕES DEPRECIAÇÃO DO IMOBILIZADO TANGÍVEL - CMC</v>
          </cell>
        </row>
        <row r="1119">
          <cell r="S1119" t="str">
            <v>OPERAÇÕES DEPRECIAÇÃO DO IMOBILIZADO TANGÍVEL - CMC</v>
          </cell>
        </row>
        <row r="1120">
          <cell r="S1120" t="str">
            <v>OPERAÇÕES DEPRECIAÇÃO DO IMOBILIZADO TANGÍVEL - CMC</v>
          </cell>
        </row>
        <row r="1121">
          <cell r="S1121" t="str">
            <v>OPERAÇÕES DEPRECIAÇÃO DO IMOBILIZADO TANGÍVEL - CMC</v>
          </cell>
        </row>
        <row r="1122">
          <cell r="S1122" t="str">
            <v>OPERAÇÕES DEPRECIAÇÃO DO IMOBILIZADO TANGÍVEL - CMC</v>
          </cell>
        </row>
        <row r="1123">
          <cell r="S1123" t="str">
            <v>OPERAÇÕES DEPRECIAÇÃO DO IMOBILIZADO TANGÍVEL - CMC</v>
          </cell>
        </row>
        <row r="1124">
          <cell r="S1124" t="str">
            <v>OPERAÇÕES DEPRECIAÇÃO DO IMOBILIZADO TANGÍVEL - CMC</v>
          </cell>
        </row>
        <row r="1125">
          <cell r="S1125" t="str">
            <v>OPERAÇÕES DEPRECIAÇÃO DO IMOBILIZADO TANGÍVEL - CMC</v>
          </cell>
        </row>
        <row r="1126">
          <cell r="S1126" t="str">
            <v>OPERAÇÕES DEPRECIAÇÃO DO IMOBILIZADO TANGÍVEL - CMC</v>
          </cell>
        </row>
        <row r="1127">
          <cell r="S1127" t="str">
            <v>OPERAÇÕES DEPRECIAÇÃO DO IMOBILIZADO TANGÍVEL - CMC</v>
          </cell>
        </row>
        <row r="1128">
          <cell r="S1128" t="str">
            <v>OPERAÇÕES DEPRECIAÇÃO DO IMOBILIZADO TANGÍVEL - CMC</v>
          </cell>
        </row>
        <row r="1129">
          <cell r="S1129" t="str">
            <v>OPERAÇÕES DEPRECIAÇÃO DO IMOBILIZADO TANGÍVEL - CMC</v>
          </cell>
        </row>
        <row r="1130">
          <cell r="S1130" t="str">
            <v>OPERAÇÕES DEPRECIAÇÃO DO IMOBILIZADO TANGÍVEL - CMC</v>
          </cell>
        </row>
        <row r="1131">
          <cell r="S1131" t="str">
            <v>OPERAÇÕES DEPRECIAÇÃO DO IMOBILIZADO TANGÍVEL - CMC</v>
          </cell>
        </row>
        <row r="1132">
          <cell r="S1132" t="str">
            <v>OPERAÇÕES DEPRECIAÇÃO DO IMOBILIZADO TANGÍVEL - CMC</v>
          </cell>
        </row>
        <row r="1133">
          <cell r="S1133" t="str">
            <v>OPERAÇÕES DEPRECIAÇÃO DO IMOBILIZADO TANGÍVEL - CMC</v>
          </cell>
        </row>
        <row r="1134">
          <cell r="S1134" t="str">
            <v>OPERAÇÕES DEPRECIAÇÃO DO IMOBILIZADO TANGÍVEL - CMC</v>
          </cell>
        </row>
        <row r="1135">
          <cell r="S1135" t="str">
            <v>OPERAÇÕES DEPRECIAÇÃO DO IMOBILIZADO TANGÍVEL - CMC</v>
          </cell>
        </row>
        <row r="1136">
          <cell r="S1136" t="str">
            <v>OPERAÇÕES DEPRECIAÇÃO DO IMOBILIZADO TANGÍVEL - CMC</v>
          </cell>
        </row>
        <row r="1137">
          <cell r="S1137" t="str">
            <v>OPERAÇÕES DEPRECIAÇÃO DO IMOBILIZADO TANGÍVEL - CMC</v>
          </cell>
        </row>
        <row r="1138">
          <cell r="S1138" t="str">
            <v>OPERAÇÕES DEPRECIAÇÃO DO IMOBILIZADO TANGÍVEL - CMC</v>
          </cell>
        </row>
        <row r="1139">
          <cell r="S1139" t="str">
            <v>OPERAÇÕES DEPRECIAÇÃO DO IMOBILIZADO TANGÍVEL - CMC</v>
          </cell>
        </row>
        <row r="1140">
          <cell r="S1140" t="str">
            <v>OPERAÇÕES DEPRECIAÇÃO DO IMOBILIZADO TANGÍVEL - CMC</v>
          </cell>
        </row>
        <row r="1141">
          <cell r="S1141" t="str">
            <v>OPERAÇÕES DEPRECIAÇÃO DO IMOBILIZADO TANGÍVEL - CMC</v>
          </cell>
        </row>
        <row r="1142">
          <cell r="S1142" t="str">
            <v>OPERAÇÕES DEPRECIAÇÃO DO IMOBILIZADO TANGÍVEL - CMC</v>
          </cell>
        </row>
        <row r="1143">
          <cell r="S1143" t="str">
            <v>OPERAÇÕES DEPRECIAÇÃO DO IMOBILIZADO TANGÍVEL - CMC</v>
          </cell>
        </row>
        <row r="1144">
          <cell r="S1144" t="str">
            <v>OPERAÇÕES DEPRECIAÇÃO DO IMOBILIZADO TANGÍVEL - CMC</v>
          </cell>
        </row>
        <row r="1145">
          <cell r="S1145" t="str">
            <v>OPERAÇÕES DEPRECIAÇÃO DO IMOBILIZADO TANGÍVEL - CMC</v>
          </cell>
        </row>
        <row r="1146">
          <cell r="S1146" t="str">
            <v>OPERAÇÕES DEPRECIAÇÃO DO IMOBILIZADO TANGÍVEL - CMC</v>
          </cell>
        </row>
        <row r="1147">
          <cell r="S1147" t="str">
            <v>OPERAÇÕES DEPRECIAÇÃO DO IMOBILIZADO TANGÍVEL - CMC</v>
          </cell>
        </row>
        <row r="1148">
          <cell r="S1148" t="str">
            <v>OPERAÇÕES DEPRECIAÇÃO DO IMOBILIZADO TANGÍVEL - CMC</v>
          </cell>
        </row>
        <row r="1149">
          <cell r="S1149" t="str">
            <v>OPERAÇÕES DEPRECIAÇÃO DO IMOBILIZADO TANGÍVEL - CMC</v>
          </cell>
        </row>
        <row r="1150">
          <cell r="S1150" t="str">
            <v>OPERAÇÕES DEPRECIAÇÃO DO IMOBILIZADO TANGÍVEL - CMC</v>
          </cell>
        </row>
        <row r="1151">
          <cell r="S1151" t="str">
            <v>OPERAÇÕES DEPRECIAÇÃO DO IMOBILIZADO TANGÍVEL - CMC</v>
          </cell>
        </row>
        <row r="1152">
          <cell r="S1152" t="str">
            <v>OPERAÇÕES DEPRECIAÇÃO DO IMOBILIZADO TANGÍVEL - CMC</v>
          </cell>
        </row>
        <row r="1153">
          <cell r="S1153" t="str">
            <v>OPERAÇÕES DEPRECIAÇÃO DO IMOBILIZADO TANGÍVEL - CMC</v>
          </cell>
        </row>
        <row r="1154">
          <cell r="S1154" t="str">
            <v>OPERAÇÕES DEPRECIAÇÃO DO IMOBILIZADO TANGÍVEL - CMC</v>
          </cell>
        </row>
        <row r="1155">
          <cell r="S1155" t="str">
            <v>OPERAÇÕES DEPRECIAÇÃO DO IMOBILIZADO TANGÍVEL - CMC</v>
          </cell>
        </row>
        <row r="1156">
          <cell r="S1156" t="str">
            <v>OPERAÇÕES DEPRECIAÇÃO DO IMOBILIZADO TANGÍVEL - CMC</v>
          </cell>
        </row>
        <row r="1157">
          <cell r="S1157" t="str">
            <v>OPERAÇÕES DEPRECIAÇÃO DO IMOBILIZADO TANGÍVEL - CMC</v>
          </cell>
        </row>
        <row r="1158">
          <cell r="S1158" t="str">
            <v>OPERAÇÕES DEPRECIAÇÃO DO IMOBILIZADO TANGÍVEL - CMC</v>
          </cell>
        </row>
        <row r="1159">
          <cell r="S1159" t="str">
            <v>OPERAÇÕES DEPRECIAÇÃO DO IMOBILIZADO TANGÍVEL - CMC</v>
          </cell>
        </row>
        <row r="1160">
          <cell r="S1160" t="str">
            <v>OPERAÇÕES DEPRECIAÇÃO DO IMOBILIZADO TANGÍVEL - CMC</v>
          </cell>
        </row>
        <row r="1161">
          <cell r="S1161" t="str">
            <v>OPERAÇÕES DEPRECIAÇÃO DO IMOBILIZADO TANGÍVEL - CMC</v>
          </cell>
        </row>
        <row r="1162">
          <cell r="S1162" t="str">
            <v>OPERAÇÕES DEPRECIAÇÃO DO IMOBILIZADO TANGÍVEL - CMC</v>
          </cell>
        </row>
        <row r="1163">
          <cell r="S1163" t="str">
            <v>OPERAÇÕES DEPRECIAÇÃO DO IMOBILIZADO TANGÍVEL - CMC</v>
          </cell>
        </row>
        <row r="1164">
          <cell r="S1164" t="str">
            <v>OPERAÇÕES DEPRECIAÇÃO DO IMOBILIZADO TANGÍVEL - CMC</v>
          </cell>
        </row>
        <row r="1165">
          <cell r="S1165" t="str">
            <v>OPERAÇÕES DEPRECIAÇÃO DO IMOBILIZADO TANGÍVEL - CMC</v>
          </cell>
        </row>
        <row r="1166">
          <cell r="S1166" t="str">
            <v>OPERAÇÕES DEPRECIAÇÃO DO IMOBILIZADO TANGÍVEL - CMC</v>
          </cell>
        </row>
        <row r="1167">
          <cell r="S1167" t="str">
            <v>OPERAÇÕES DEPRECIAÇÃO DO IMOBILIZADO TANGÍVEL - CMC</v>
          </cell>
        </row>
        <row r="1168">
          <cell r="S1168" t="str">
            <v>OPERAÇÕES DEPRECIAÇÃO DO IMOBILIZADO TANGÍVEL - CMC</v>
          </cell>
        </row>
        <row r="1169">
          <cell r="S1169" t="str">
            <v>OPERAÇÕES DEPRECIAÇÃO DO IMOBILIZADO TANGÍVEL - CMC</v>
          </cell>
        </row>
        <row r="1170">
          <cell r="S1170" t="str">
            <v>OPERAÇÕES DEPRECIAÇÃO DO IMOBILIZADO TANGÍVEL - CMC</v>
          </cell>
        </row>
        <row r="1171">
          <cell r="S1171" t="str">
            <v>OPERAÇÕES DEPRECIAÇÃO DO IMOBILIZADO TANGÍVEL - CMC</v>
          </cell>
        </row>
        <row r="1172">
          <cell r="S1172" t="str">
            <v>OPERAÇÕES DEPRECIAÇÃO DO IMOBILIZADO TANGÍVEL - CMC</v>
          </cell>
        </row>
        <row r="1173">
          <cell r="S1173" t="str">
            <v>OPERAÇÕES DEPRECIAÇÃO DO IMOBILIZADO TANGÍVEL - CMC</v>
          </cell>
        </row>
        <row r="1174">
          <cell r="S1174" t="str">
            <v>OPERAÇÕES DEPRECIAÇÃO DO IMOBILIZADO TANGÍVEL - CMC</v>
          </cell>
        </row>
        <row r="1175">
          <cell r="S1175" t="str">
            <v>OPERAÇÕES DEPRECIAÇÃO DO IMOBILIZADO TANGÍVEL - CMC</v>
          </cell>
        </row>
        <row r="1176">
          <cell r="S1176" t="str">
            <v>OPERAÇÕES DEPRECIAÇÃO DO IMOBILIZADO TANGÍVEL - CMC</v>
          </cell>
        </row>
        <row r="1177">
          <cell r="S1177" t="str">
            <v>OPERAÇÕES DEPRECIAÇÃO DO IMOBILIZADO TANGÍVEL - CMC</v>
          </cell>
        </row>
        <row r="1178">
          <cell r="S1178" t="str">
            <v>OPERAÇÕES DEPRECIAÇÃO DO IMOBILIZADO TANGÍVEL - CMC</v>
          </cell>
        </row>
        <row r="1179">
          <cell r="S1179" t="str">
            <v>OPERAÇÕES DEPRECIAÇÃO DO IMOBILIZADO TANGÍVEL - CMC</v>
          </cell>
        </row>
        <row r="1180">
          <cell r="S1180" t="str">
            <v>OPERAÇÕES DEPRECIAÇÃO DO IMOBILIZADO TANGÍVEL - CMC</v>
          </cell>
        </row>
        <row r="1181">
          <cell r="S1181" t="str">
            <v>OPERAÇÕES DEPRECIAÇÃO DO IMOBILIZADO TANGÍVEL - CMC</v>
          </cell>
        </row>
        <row r="1182">
          <cell r="S1182" t="str">
            <v>OPERAÇÕES DEPRECIAÇÃO DO IMOBILIZADO TANGÍVEL - CMC</v>
          </cell>
        </row>
        <row r="1183">
          <cell r="S1183" t="str">
            <v>OPERAÇÕES DEPRECIAÇÃO DO IMOBILIZADO TANGÍVEL - CMC</v>
          </cell>
        </row>
        <row r="1184">
          <cell r="S1184" t="str">
            <v>OPERAÇÕES DEPRECIAÇÃO DO IMOBILIZADO TANGÍVEL - CMC</v>
          </cell>
        </row>
        <row r="1185">
          <cell r="S1185" t="str">
            <v>OPERAÇÕES DEPRECIAÇÃO DO IMOBILIZADO TANGÍVEL - CMC</v>
          </cell>
        </row>
        <row r="1186">
          <cell r="S1186" t="str">
            <v>OPERAÇÕES DEPRECIAÇÃO DO IMOBILIZADO TANGÍVEL - CMC</v>
          </cell>
        </row>
        <row r="1187">
          <cell r="S1187" t="str">
            <v>OPERAÇÕES DEPRECIAÇÃO DO IMOBILIZADO TANGÍVEL - CMC</v>
          </cell>
        </row>
        <row r="1188">
          <cell r="S1188" t="str">
            <v>OPERAÇÕES DEPRECIAÇÃO DO IMOBILIZADO TANGÍVEL - CMC</v>
          </cell>
        </row>
        <row r="1189">
          <cell r="S1189" t="str">
            <v>OPERAÇÕES DEPRECIAÇÃO DO IMOBILIZADO TANGÍVEL - CMC</v>
          </cell>
        </row>
        <row r="1190">
          <cell r="S1190" t="str">
            <v>OPERAÇÕES DEPRECIAÇÃO DO IMOBILIZADO TANGÍVEL - CMC</v>
          </cell>
        </row>
        <row r="1191">
          <cell r="S1191" t="str">
            <v>OPERAÇÕES DEPRECIAÇÃO DO IMOBILIZADO TANGÍVEL - CMC</v>
          </cell>
        </row>
        <row r="1192">
          <cell r="S1192" t="str">
            <v>OPERAÇÕES DEPRECIAÇÃO DO IMOBILIZADO TANGÍVEL - CMC</v>
          </cell>
        </row>
        <row r="1193">
          <cell r="S1193" t="str">
            <v>OPERAÇÕES DEPRECIAÇÃO DO IMOBILIZADO TANGÍVEL - CMC</v>
          </cell>
        </row>
        <row r="1194">
          <cell r="S1194" t="str">
            <v>OPERAÇÕES DEPRECIAÇÃO DO IMOBILIZADO TANGÍVEL - CMC</v>
          </cell>
        </row>
        <row r="1195">
          <cell r="S1195" t="str">
            <v>OPERAÇÕES DEPRECIAÇÃO DO IMOBILIZADO TANGÍVEL - CMC</v>
          </cell>
        </row>
        <row r="1196">
          <cell r="S1196" t="str">
            <v>OPERAÇÕES DEPRECIAÇÃO DO IMOBILIZADO TANGÍVEL - CMC</v>
          </cell>
        </row>
        <row r="1197">
          <cell r="S1197" t="str">
            <v>OPERAÇÕES DEPRECIAÇÃO DO IMOBILIZADO TANGÍVEL - CMC</v>
          </cell>
        </row>
        <row r="1198">
          <cell r="S1198" t="str">
            <v>OPERAÇÕES DEPRECIAÇÃO DO IMOBILIZADO TANGÍVEL - CMC</v>
          </cell>
        </row>
        <row r="1199">
          <cell r="S1199" t="str">
            <v>OPERAÇÕES DEPRECIAÇÃO DO IMOBILIZADO TANGÍVEL - CMC</v>
          </cell>
        </row>
        <row r="1200">
          <cell r="S1200" t="str">
            <v>OPERAÇÕES DEPRECIAÇÃO DO IMOBILIZADO TANGÍVEL - CMC</v>
          </cell>
        </row>
        <row r="1201">
          <cell r="S1201" t="str">
            <v>OPERAÇÕES DEPRECIAÇÃO DO IMOBILIZADO TANGÍVEL - CMC</v>
          </cell>
        </row>
        <row r="1202">
          <cell r="S1202" t="str">
            <v>OPERAÇÕES DEPRECIAÇÃO DO IMOBILIZADO TANGÍVEL - CMC</v>
          </cell>
        </row>
        <row r="1203">
          <cell r="S1203" t="str">
            <v>OPERAÇÕES DEPRECIAÇÃO DO IMOBILIZADO TANGÍVEL - CMC</v>
          </cell>
        </row>
        <row r="1204">
          <cell r="S1204" t="str">
            <v>OPERAÇÕES DEPRECIAÇÃO DO IMOBILIZADO TANGÍVEL - CMC</v>
          </cell>
        </row>
        <row r="1205">
          <cell r="S1205" t="str">
            <v>OPERAÇÕES DEPRECIAÇÃO DO IMOBILIZADO TANGÍVEL - CMC</v>
          </cell>
        </row>
        <row r="1206">
          <cell r="S1206" t="str">
            <v>OPERAÇÕES DEPRECIAÇÃO DO IMOBILIZADO TANGÍVEL - CMC</v>
          </cell>
        </row>
        <row r="1207">
          <cell r="S1207" t="str">
            <v>OPERAÇÕES DEPRECIAÇÃO DO IMOBILIZADO TANGÍVEL - CMC</v>
          </cell>
        </row>
        <row r="1208">
          <cell r="S1208" t="str">
            <v>OPERAÇÕES DEPRECIAÇÃO DO IMOBILIZADO TANGÍVEL - CMC</v>
          </cell>
        </row>
        <row r="1209">
          <cell r="S1209" t="str">
            <v>OPERAÇÕES DEPRECIAÇÃO DO IMOBILIZADO TANGÍVEL - CMC</v>
          </cell>
        </row>
        <row r="1210">
          <cell r="S1210" t="str">
            <v>OPERAÇÕES DEPRECIAÇÃO DO IMOBILIZADO TANGÍVEL - CMC</v>
          </cell>
        </row>
        <row r="1211">
          <cell r="S1211" t="str">
            <v>OPERAÇÕES DEPRECIAÇÃO DO IMOBILIZADO TANGÍVEL - CMC</v>
          </cell>
        </row>
        <row r="1212">
          <cell r="S1212" t="str">
            <v>OPERAÇÕES DEPRECIAÇÃO DO IMOBILIZADO TANGÍVEL - CMC</v>
          </cell>
        </row>
        <row r="1213">
          <cell r="S1213" t="str">
            <v>OPERAÇÕES DEPRECIAÇÃO DO IMOBILIZADO TANGÍVEL - CMC</v>
          </cell>
        </row>
        <row r="1214">
          <cell r="S1214" t="str">
            <v>OPERAÇÕES DEPRECIAÇÃO DO IMOBILIZADO TANGÍVEL - CMC</v>
          </cell>
        </row>
        <row r="1215">
          <cell r="S1215" t="str">
            <v>OPERAÇÕES DEPRECIAÇÃO DO IMOBILIZADO TANGÍVEL - CMC</v>
          </cell>
        </row>
        <row r="1216">
          <cell r="S1216" t="str">
            <v>OPERAÇÕES DEPRECIAÇÃO DO IMOBILIZADO TANGÍVEL - CMC</v>
          </cell>
        </row>
        <row r="1217">
          <cell r="S1217" t="str">
            <v>OPERAÇÕES DEPRECIAÇÃO DO IMOBILIZADO TANGÍVEL - CMC</v>
          </cell>
        </row>
        <row r="1218">
          <cell r="S1218" t="str">
            <v>OPERAÇÕES DEPRECIAÇÃO DO IMOBILIZADO TANGÍVEL - CMC</v>
          </cell>
        </row>
        <row r="1219">
          <cell r="S1219" t="str">
            <v>OPERAÇÕES DEPRECIAÇÃO DO IMOBILIZADO TANGÍVEL - CMC</v>
          </cell>
        </row>
        <row r="1220">
          <cell r="S1220" t="str">
            <v>OPERAÇÕES DEPRECIAÇÃO DO IMOBILIZADO TANGÍVEL - CMC</v>
          </cell>
        </row>
        <row r="1221">
          <cell r="S1221" t="str">
            <v>OPERAÇÕES DEPRECIAÇÃO DO IMOBILIZADO TANGÍVEL - CMC</v>
          </cell>
        </row>
        <row r="1222">
          <cell r="S1222" t="str">
            <v>OPERAÇÕES DEPRECIAÇÃO DO IMOBILIZADO TANGÍVEL - CMC</v>
          </cell>
        </row>
        <row r="1223">
          <cell r="S1223" t="str">
            <v>OPERAÇÕES DEPRECIAÇÃO DO IMOBILIZADO TANGÍVEL - CMC</v>
          </cell>
        </row>
        <row r="1224">
          <cell r="S1224" t="str">
            <v>OPERAÇÕES DEPRECIAÇÃO DO IMOBILIZADO TANGÍVEL - CMC</v>
          </cell>
        </row>
        <row r="1225">
          <cell r="S1225" t="str">
            <v>OPERAÇÕES DEPRECIAÇÃO DO IMOBILIZADO TANGÍVEL - CMC</v>
          </cell>
        </row>
        <row r="1226">
          <cell r="S1226" t="str">
            <v>OPERAÇÕES DEPRECIAÇÃO DO IMOBILIZADO TANGÍVEL - CMC</v>
          </cell>
        </row>
        <row r="1227">
          <cell r="S1227" t="str">
            <v>OPERAÇÕES DEPRECIAÇÃO DO IMOBILIZADO TANGÍVEL - CMC</v>
          </cell>
        </row>
        <row r="1228">
          <cell r="S1228" t="str">
            <v>OPERAÇÕES DEPRECIAÇÃO DO IMOBILIZADO TANGÍVEL - CMC</v>
          </cell>
        </row>
        <row r="1229">
          <cell r="S1229" t="str">
            <v>OPERAÇÕES DEPRECIAÇÃO DO IMOBILIZADO TANGÍVEL - CMC</v>
          </cell>
        </row>
        <row r="1230">
          <cell r="S1230" t="str">
            <v>OPERAÇÕES DEPRECIAÇÃO DO IMOBILIZADO TANGÍVEL - CMC</v>
          </cell>
        </row>
        <row r="1231">
          <cell r="S1231" t="str">
            <v>OPERAÇÕES DEPRECIAÇÃO DO IMOBILIZADO TANGÍVEL - CMC</v>
          </cell>
        </row>
        <row r="1232">
          <cell r="S1232" t="str">
            <v>OPERAÇÕES DEPRECIAÇÃO DO IMOBILIZADO TANGÍVEL - CMC</v>
          </cell>
        </row>
        <row r="1233">
          <cell r="S1233" t="str">
            <v>OPERAÇÕES DEPRECIAÇÃO DO IMOBILIZADO TANGÍVEL - CMC</v>
          </cell>
        </row>
        <row r="1234">
          <cell r="S1234" t="str">
            <v>OPERAÇÕES DEPRECIAÇÃO DO IMOBILIZADO TANGÍVEL - CMC</v>
          </cell>
        </row>
        <row r="1235">
          <cell r="S1235" t="str">
            <v>OPERAÇÕES DEPRECIAÇÃO DO IMOBILIZADO TANGÍVEL - CMC</v>
          </cell>
        </row>
        <row r="1236">
          <cell r="S1236" t="str">
            <v>OPERAÇÕES DEPRECIAÇÃO DO IMOBILIZADO TANGÍVEL - CMC</v>
          </cell>
        </row>
        <row r="1237">
          <cell r="S1237" t="str">
            <v>OPERAÇÕES DEPRECIAÇÃO DO IMOBILIZADO TANGÍVEL - CMC</v>
          </cell>
        </row>
        <row r="1238">
          <cell r="S1238" t="str">
            <v>OPERAÇÕES DEPRECIAÇÃO DO IMOBILIZADO TANGÍVEL - CMC</v>
          </cell>
        </row>
        <row r="1239">
          <cell r="S1239" t="str">
            <v>OPERAÇÕES DEPRECIAÇÃO DO IMOBILIZADO TANGÍVEL - CMC</v>
          </cell>
        </row>
        <row r="1240">
          <cell r="S1240" t="str">
            <v>OPERAÇÕES DEPRECIAÇÃO DO IMOBILIZADO TANGÍVEL - CMC</v>
          </cell>
        </row>
        <row r="1241">
          <cell r="S1241" t="str">
            <v>OPERAÇÕES DEPRECIAÇÃO DO IMOBILIZADO TANGÍVEL - CMC</v>
          </cell>
        </row>
        <row r="1242">
          <cell r="S1242" t="str">
            <v>OPERAÇÕES DEPRECIAÇÃO DO IMOBILIZADO TANGÍVEL - CMC</v>
          </cell>
        </row>
        <row r="1243">
          <cell r="S1243" t="str">
            <v>OPERAÇÕES DEPRECIAÇÃO DO IMOBILIZADO TANGÍVEL - CMC</v>
          </cell>
        </row>
        <row r="1244">
          <cell r="S1244" t="str">
            <v>OPERAÇÕES DEPRECIAÇÃO DO IMOBILIZADO TANGÍVEL - CMC</v>
          </cell>
        </row>
        <row r="1245">
          <cell r="S1245" t="str">
            <v>OPERAÇÕES DEPRECIAÇÃO DO IMOBILIZADO TANGÍVEL - CMC</v>
          </cell>
        </row>
        <row r="1246">
          <cell r="S1246" t="str">
            <v>OPERAÇÕES DEPRECIAÇÃO DO IMOBILIZADO TANGÍVEL - CMC</v>
          </cell>
        </row>
        <row r="1247">
          <cell r="S1247" t="str">
            <v>OPERAÇÕES DEPRECIAÇÃO DO IMOBILIZADO TANGÍVEL - CMC</v>
          </cell>
        </row>
        <row r="1248">
          <cell r="S1248" t="str">
            <v>OPERAÇÕES DEPRECIAÇÃO DO IMOBILIZADO TANGÍVEL - CMC</v>
          </cell>
        </row>
        <row r="1249">
          <cell r="S1249" t="str">
            <v>OPERAÇÕES DEPRECIAÇÃO DO IMOBILIZADO TANGÍVEL - CMC</v>
          </cell>
        </row>
        <row r="1250">
          <cell r="S1250" t="str">
            <v>OPERAÇÕES DEPRECIAÇÃO DO IMOBILIZADO TANGÍVEL - CMC</v>
          </cell>
        </row>
        <row r="1251">
          <cell r="S1251" t="str">
            <v>OPERAÇÕES DEPRECIAÇÃO DO IMOBILIZADO TANGÍVEL - CMC</v>
          </cell>
        </row>
        <row r="1252">
          <cell r="S1252" t="str">
            <v>OPERAÇÕES DEPRECIAÇÃO DO IMOBILIZADO TANGÍVEL - CMC</v>
          </cell>
        </row>
        <row r="1253">
          <cell r="S1253" t="str">
            <v>OPERAÇÕES DEPRECIAÇÃO DO IMOBILIZADO TANGÍVEL - CMC</v>
          </cell>
        </row>
        <row r="1254">
          <cell r="S1254" t="str">
            <v>OPERAÇÕES DEPRECIAÇÃO DO IMOBILIZADO TANGÍVEL - CMC</v>
          </cell>
        </row>
        <row r="1255">
          <cell r="S1255" t="str">
            <v>OPERAÇÕES DEPRECIAÇÃO DO IMOBILIZADO TANGÍVEL - CMC</v>
          </cell>
        </row>
        <row r="1256">
          <cell r="S1256" t="str">
            <v>OPERAÇÕES DEPRECIAÇÃO DO IMOBILIZADO TANGÍVEL - CMC</v>
          </cell>
        </row>
        <row r="1257">
          <cell r="S1257" t="str">
            <v>OPERAÇÕES DEPRECIAÇÃO DO IMOBILIZADO TANGÍVEL - CMC</v>
          </cell>
        </row>
        <row r="1258">
          <cell r="S1258" t="str">
            <v>OPERAÇÕES DEPRECIAÇÃO DO IMOBILIZADO TANGÍVEL - CMC</v>
          </cell>
        </row>
        <row r="1259">
          <cell r="S1259" t="str">
            <v>OPERAÇÕES DEPRECIAÇÃO DO IMOBILIZADO TANGÍVEL - CMC</v>
          </cell>
        </row>
        <row r="1260">
          <cell r="S1260" t="str">
            <v>OPERAÇÕES DEPRECIAÇÃO DO IMOBILIZADO TANGÍVEL - CMC</v>
          </cell>
        </row>
        <row r="1261">
          <cell r="S1261" t="str">
            <v>OPERAÇÕES DEPRECIAÇÃO DO IMOBILIZADO TANGÍVEL - CMC</v>
          </cell>
        </row>
        <row r="1262">
          <cell r="S1262" t="str">
            <v>OPERAÇÕES DEPRECIAÇÃO DO IMOBILIZADO TANGÍVEL - CMC</v>
          </cell>
        </row>
        <row r="1263">
          <cell r="S1263" t="str">
            <v>OPERAÇÕES DEPRECIAÇÃO DO IMOBILIZADO TANGÍVEL - CMC</v>
          </cell>
        </row>
        <row r="1264">
          <cell r="S1264" t="str">
            <v>OPERAÇÕES DEPRECIAÇÃO DO IMOBILIZADO TANGÍVEL - CMC</v>
          </cell>
        </row>
        <row r="1265">
          <cell r="S1265" t="str">
            <v>OPERAÇÕES DEPRECIAÇÃO DO IMOBILIZADO TANGÍVEL - CMC</v>
          </cell>
        </row>
        <row r="1266">
          <cell r="S1266" t="str">
            <v>OPERAÇÕES DEPRECIAÇÃO DO IMOBILIZADO TANGÍVEL - CMC</v>
          </cell>
        </row>
        <row r="1267">
          <cell r="S1267" t="str">
            <v>OPERAÇÕES DEPRECIAÇÃO DO IMOBILIZADO TANGÍVEL - CMC</v>
          </cell>
        </row>
        <row r="1268">
          <cell r="S1268" t="str">
            <v>OPERAÇÕES DEPRECIAÇÃO DO IMOBILIZADO TANGÍVEL - CMC</v>
          </cell>
        </row>
        <row r="1269">
          <cell r="S1269" t="str">
            <v>OPERAÇÕES DEPRECIAÇÃO DO IMOBILIZADO TANGÍVEL - CMC</v>
          </cell>
        </row>
        <row r="1270">
          <cell r="S1270" t="str">
            <v>OPERAÇÕES DEPRECIAÇÃO DO IMOBILIZADO TANGÍVEL - CMC</v>
          </cell>
        </row>
        <row r="1271">
          <cell r="S1271" t="str">
            <v>OPERAÇÕES DEPRECIAÇÃO DO IMOBILIZADO TANGÍVEL - CMC</v>
          </cell>
        </row>
        <row r="1272">
          <cell r="S1272" t="str">
            <v>OPERAÇÕES DEPRECIAÇÃO DO IMOBILIZADO TANGÍVEL - CMC</v>
          </cell>
        </row>
        <row r="1273">
          <cell r="S1273" t="str">
            <v>OPERAÇÕES DEPRECIAÇÃO DO IMOBILIZADO TANGÍVEL - CMC</v>
          </cell>
        </row>
        <row r="1274">
          <cell r="S1274" t="str">
            <v>OPERAÇÕES DEPRECIAÇÃO DO IMOBILIZADO TANGÍVEL - CMC</v>
          </cell>
        </row>
        <row r="1275">
          <cell r="S1275" t="str">
            <v>OPERAÇÕES DEPRECIAÇÃO DO IMOBILIZADO TANGÍVEL - CMC</v>
          </cell>
        </row>
        <row r="1276">
          <cell r="S1276" t="str">
            <v>OPERAÇÕES DEPRECIAÇÃO DO IMOBILIZADO TANGÍVEL - CMC</v>
          </cell>
        </row>
        <row r="1277">
          <cell r="S1277" t="str">
            <v>OPERAÇÕES DEPRECIAÇÃO DO IMOBILIZADO TANGÍVEL - CMC</v>
          </cell>
        </row>
        <row r="1278">
          <cell r="S1278" t="str">
            <v>OPERAÇÕES DEPRECIAÇÃO DO IMOBILIZADO TANGÍVEL - CMC</v>
          </cell>
        </row>
        <row r="1279">
          <cell r="S1279" t="str">
            <v>OPERAÇÕES DEPRECIAÇÃO DO IMOBILIZADO TANGÍVEL - CMC</v>
          </cell>
        </row>
        <row r="1280">
          <cell r="S1280" t="str">
            <v>OPERAÇÕES DEPRECIAÇÃO DO IMOBILIZADO TANGÍVEL - CMC</v>
          </cell>
        </row>
        <row r="1281">
          <cell r="S1281" t="str">
            <v>OPERAÇÕES DEPRECIAÇÃO DO IMOBILIZADO TANGÍVEL - CMC</v>
          </cell>
        </row>
        <row r="1282">
          <cell r="S1282" t="str">
            <v>OPERAÇÕES DEPRECIAÇÃO DO IMOBILIZADO TANGÍVEL - CMC</v>
          </cell>
        </row>
        <row r="1283">
          <cell r="S1283" t="str">
            <v>OPERAÇÕES DEPRECIAÇÃO DO IMOBILIZADO TANGÍVEL - CMC</v>
          </cell>
        </row>
        <row r="1284">
          <cell r="S1284" t="str">
            <v>OPERAÇÕES DEPRECIAÇÃO DO IMOBILIZADO TANGÍVEL - CMC</v>
          </cell>
        </row>
        <row r="1285">
          <cell r="S1285" t="str">
            <v>OPERAÇÕES DEPRECIAÇÃO DO IMOBILIZADO TANGÍVEL - CMC</v>
          </cell>
        </row>
        <row r="1286">
          <cell r="S1286" t="str">
            <v>OPERAÇÕES DEPRECIAÇÃO DO IMOBILIZADO TANGÍVEL - CMC</v>
          </cell>
        </row>
        <row r="1287">
          <cell r="S1287" t="str">
            <v>OPERAÇÕES DEPRECIAÇÃO DO IMOBILIZADO TANGÍVEL - CMC</v>
          </cell>
        </row>
        <row r="1288">
          <cell r="S1288" t="str">
            <v>OPERAÇÕES DEPRECIAÇÃO DO IMOBILIZADO TANGÍVEL - CMC</v>
          </cell>
        </row>
        <row r="1289">
          <cell r="S1289" t="str">
            <v>OPERAÇÕES DEPRECIAÇÃO DO IMOBILIZADO TANGÍVEL - CMC</v>
          </cell>
        </row>
        <row r="1290">
          <cell r="S1290" t="str">
            <v>OPERAÇÕES DEPRECIAÇÃO DO IMOBILIZADO TANGÍVEL - CMC</v>
          </cell>
        </row>
        <row r="1291">
          <cell r="S1291" t="str">
            <v>OPERAÇÕES DEPRECIAÇÃO DO IMOBILIZADO TANGÍVEL - CMC</v>
          </cell>
        </row>
        <row r="1292">
          <cell r="S1292" t="str">
            <v>OPERAÇÕES DEPRECIAÇÃO DO IMOBILIZADO TANGÍVEL - CMC</v>
          </cell>
        </row>
        <row r="1293">
          <cell r="S1293" t="str">
            <v>OPERAÇÕES DEPRECIAÇÃO DO IMOBILIZADO TANGÍVEL - CMC</v>
          </cell>
        </row>
        <row r="1294">
          <cell r="S1294" t="str">
            <v>OPERAÇÕES DEPRECIAÇÃO DO IMOBILIZADO TANGÍVEL - CMC</v>
          </cell>
        </row>
        <row r="1295">
          <cell r="S1295" t="str">
            <v>OPERAÇÕES DEPRECIAÇÃO DO IMOBILIZADO TANGÍVEL - CMC</v>
          </cell>
        </row>
        <row r="1296">
          <cell r="S1296" t="str">
            <v>OPERAÇÕES DEPRECIAÇÃO DO IMOBILIZADO TANGÍVEL - CMC</v>
          </cell>
        </row>
        <row r="1297">
          <cell r="S1297" t="str">
            <v>OPERAÇÕES DEPRECIAÇÃO DO IMOBILIZADO TANGÍVEL - CMC</v>
          </cell>
        </row>
        <row r="1298">
          <cell r="S1298" t="str">
            <v>OPERAÇÕES DEPRECIAÇÃO DO IMOBILIZADO TANGÍVEL - CMC</v>
          </cell>
        </row>
        <row r="1299">
          <cell r="S1299" t="str">
            <v>OPERAÇÕES DEPRECIAÇÃO DO IMOBILIZADO TANGÍVEL - CMC</v>
          </cell>
        </row>
        <row r="1300">
          <cell r="S1300" t="str">
            <v>OPERAÇÕES DEPRECIAÇÃO DO IMOBILIZADO TANGÍVEL - CMC</v>
          </cell>
        </row>
        <row r="1301">
          <cell r="S1301" t="str">
            <v>OPERAÇÕES DEPRECIAÇÃO DO IMOBILIZADO TANGÍVEL - CMC</v>
          </cell>
        </row>
        <row r="1302">
          <cell r="S1302" t="str">
            <v>OPERAÇÕES DEPRECIAÇÃO DO IMOBILIZADO TANGÍVEL - CMC</v>
          </cell>
        </row>
        <row r="1303">
          <cell r="S1303" t="str">
            <v>OPERAÇÕES DEPRECIAÇÃO DO IMOBILIZADO TANGÍVEL - CMC</v>
          </cell>
        </row>
        <row r="1304">
          <cell r="S1304" t="str">
            <v>OPERAÇÕES DEPRECIAÇÃO DO IMOBILIZADO TANGÍVEL - CMC</v>
          </cell>
        </row>
        <row r="1305">
          <cell r="S1305" t="str">
            <v>OPERAÇÕES DEPRECIAÇÃO DO IMOBILIZADO TANGÍVEL - CMC</v>
          </cell>
        </row>
        <row r="1306">
          <cell r="S1306" t="str">
            <v>OPERAÇÕES DEPRECIAÇÃO DO IMOBILIZADO TANGÍVEL - CMC</v>
          </cell>
        </row>
        <row r="1307">
          <cell r="S1307" t="str">
            <v>OPERAÇÕES DEPRECIAÇÃO DO IMOBILIZADO TANGÍVEL - CMC</v>
          </cell>
        </row>
        <row r="1308">
          <cell r="S1308" t="str">
            <v>OPERAÇÕES DEPRECIAÇÃO DO IMOBILIZADO TANGÍVEL - CMC</v>
          </cell>
        </row>
        <row r="1309">
          <cell r="S1309" t="str">
            <v>OPERAÇÕES DEPRECIAÇÃO DO IMOBILIZADO TANGÍVEL - CMC</v>
          </cell>
        </row>
        <row r="1310">
          <cell r="S1310" t="str">
            <v>OPERAÇÕES DEPRECIAÇÃO DO IMOBILIZADO TANGÍVEL - CMC</v>
          </cell>
        </row>
        <row r="1311">
          <cell r="S1311" t="str">
            <v>OPERAÇÕES DEPRECIAÇÃO DO IMOBILIZADO TANGÍVEL - CMC</v>
          </cell>
        </row>
        <row r="1312">
          <cell r="S1312" t="str">
            <v>OPERAÇÕES DEPRECIAÇÃO DO IMOBILIZADO TANGÍVEL - CMC</v>
          </cell>
        </row>
        <row r="1313">
          <cell r="S1313" t="str">
            <v>OPERAÇÕES DEPRECIAÇÃO DO IMOBILIZADO TANGÍVEL - CMC</v>
          </cell>
        </row>
        <row r="1314">
          <cell r="S1314" t="str">
            <v>OPERAÇÕES DEPRECIAÇÃO DO IMOBILIZADO TANGÍVEL - CMC</v>
          </cell>
        </row>
        <row r="1315">
          <cell r="S1315" t="str">
            <v>OPERAÇÕES DEPRECIAÇÃO DO IMOBILIZADO TANGÍVEL - CMC</v>
          </cell>
        </row>
        <row r="1316">
          <cell r="S1316" t="str">
            <v>OPERAÇÕES DEPRECIAÇÃO DO IMOBILIZADO TANGÍVEL - CMC</v>
          </cell>
        </row>
        <row r="1317">
          <cell r="S1317" t="str">
            <v>OPERAÇÕES DEPRECIAÇÃO DO IMOBILIZADO TANGÍVEL - CMC</v>
          </cell>
        </row>
        <row r="1318">
          <cell r="S1318" t="str">
            <v>OPERAÇÕES DEPRECIAÇÃO DO IMOBILIZADO TANGÍVEL - CMC</v>
          </cell>
        </row>
        <row r="1319">
          <cell r="S1319" t="str">
            <v>OPERAÇÕES DEPRECIAÇÃO DO IMOBILIZADO TANGÍVEL - CMC</v>
          </cell>
        </row>
        <row r="1320">
          <cell r="S1320" t="str">
            <v>OPERAÇÕES DEPRECIAÇÃO DO IMOBILIZADO TANGÍVEL - CMC</v>
          </cell>
        </row>
        <row r="1321">
          <cell r="S1321" t="str">
            <v>OPERAÇÕES DEPRECIAÇÃO DO IMOBILIZADO TANGÍVEL - CMC</v>
          </cell>
        </row>
        <row r="1322">
          <cell r="S1322" t="str">
            <v>OPERAÇÕES DEPRECIAÇÃO DO IMOBILIZADO TANGÍVEL - CMC</v>
          </cell>
        </row>
        <row r="1323">
          <cell r="S1323" t="str">
            <v>OPERAÇÕES DEPRECIAÇÃO DO IMOBILIZADO TANGÍVEL - CMC</v>
          </cell>
        </row>
        <row r="1324">
          <cell r="S1324" t="str">
            <v>OPERAÇÕES DEPRECIAÇÃO DO IMOBILIZADO TANGÍVEL - CMC</v>
          </cell>
        </row>
        <row r="1325">
          <cell r="S1325" t="str">
            <v>OPERAÇÕES DEPRECIAÇÃO DO IMOBILIZADO TANGÍVEL - CMC</v>
          </cell>
        </row>
        <row r="1326">
          <cell r="S1326" t="str">
            <v>OPERAÇÕES DEPRECIAÇÃO DO IMOBILIZADO TANGÍVEL - CMC</v>
          </cell>
        </row>
        <row r="1327">
          <cell r="S1327" t="str">
            <v>OPERAÇÕES DEPRECIAÇÃO DO IMOBILIZADO TANGÍVEL - CMC</v>
          </cell>
        </row>
        <row r="1328">
          <cell r="S1328" t="str">
            <v>OPERAÇÕES DEPRECIAÇÃO DO IMOBILIZADO TANGÍVEL - CMC</v>
          </cell>
        </row>
        <row r="1329">
          <cell r="S1329" t="str">
            <v>OPERAÇÕES DEPRECIAÇÃO DO IMOBILIZADO TANGÍVEL - CMC</v>
          </cell>
        </row>
        <row r="1330">
          <cell r="S1330" t="str">
            <v>OPERAÇÕES DEPRECIAÇÃO DO IMOBILIZADO TANGÍVEL - CMC</v>
          </cell>
        </row>
        <row r="1331">
          <cell r="S1331" t="str">
            <v>OPERAÇÕES DEPRECIAÇÃO DO IMOBILIZADO TANGÍVEL - CMC</v>
          </cell>
        </row>
        <row r="1332">
          <cell r="S1332" t="str">
            <v>OPERAÇÕES DEPRECIAÇÃO DO IMOBILIZADO TANGÍVEL - CMC</v>
          </cell>
        </row>
        <row r="1333">
          <cell r="S1333" t="str">
            <v>OPERAÇÕES DEPRECIAÇÃO DO IMOBILIZADO TANGÍVEL - CMC</v>
          </cell>
        </row>
        <row r="1334">
          <cell r="S1334" t="str">
            <v>OPERAÇÕES DEPRECIAÇÃO DO IMOBILIZADO TANGÍVEL - CMC</v>
          </cell>
        </row>
        <row r="1335">
          <cell r="S1335" t="str">
            <v>OPERAÇÕES DEPRECIAÇÃO DO IMOBILIZADO TANGÍVEL - CMC</v>
          </cell>
        </row>
        <row r="1336">
          <cell r="S1336" t="str">
            <v>OPERAÇÕES DEPRECIAÇÃO DO IMOBILIZADO TANGÍVEL - CMC</v>
          </cell>
        </row>
        <row r="1337">
          <cell r="S1337" t="str">
            <v>OPERAÇÕES DEPRECIAÇÃO DO IMOBILIZADO TANGÍVEL - CMC</v>
          </cell>
        </row>
        <row r="1338">
          <cell r="S1338" t="str">
            <v>OPERAÇÕES DEPRECIAÇÃO DO IMOBILIZADO TANGÍVEL - CMC</v>
          </cell>
        </row>
        <row r="1339">
          <cell r="S1339" t="str">
            <v>OPERAÇÕES DEPRECIAÇÃO DO IMOBILIZADO TANGÍVEL - CMC</v>
          </cell>
        </row>
        <row r="1340">
          <cell r="S1340" t="str">
            <v>OPERAÇÕES DEPRECIAÇÃO DO IMOBILIZADO TANGÍVEL - CMC</v>
          </cell>
        </row>
        <row r="1341">
          <cell r="S1341" t="str">
            <v>OPERAÇÕES DEPRECIAÇÃO DO IMOBILIZADO TANGÍVEL - CMC</v>
          </cell>
        </row>
        <row r="1342">
          <cell r="S1342" t="str">
            <v>OPERAÇÕES DEPRECIAÇÃO DO IMOBILIZADO TANGÍVEL - CMC</v>
          </cell>
        </row>
        <row r="1343">
          <cell r="S1343" t="str">
            <v>OPERAÇÕES DEPRECIAÇÃO DO IMOBILIZADO TANGÍVEL - CMC</v>
          </cell>
        </row>
        <row r="1344">
          <cell r="S1344" t="str">
            <v>OPERAÇÕES DEPRECIAÇÃO DO IMOBILIZADO TANGÍVEL - CMC</v>
          </cell>
        </row>
        <row r="1345">
          <cell r="S1345" t="str">
            <v>OPERAÇÕES DEPRECIAÇÃO DO IMOBILIZADO TANGÍVEL - CMC</v>
          </cell>
        </row>
        <row r="1346">
          <cell r="S1346" t="str">
            <v>OPERAÇÕES DEPRECIAÇÃO DO IMOBILIZADO TANGÍVEL - CMC</v>
          </cell>
        </row>
        <row r="1347">
          <cell r="S1347" t="str">
            <v>OPERAÇÕES DEPRECIAÇÃO DO IMOBILIZADO TANGÍVEL - CMC</v>
          </cell>
        </row>
        <row r="1348">
          <cell r="S1348" t="str">
            <v>OPERAÇÕES IMPOSTOS E TAXAS COMPULSÓRIAS</v>
          </cell>
        </row>
        <row r="1349">
          <cell r="S1349" t="str">
            <v>OPERAÇÕES IMPOSTOS E TAXAS COMPULSÓRIAS</v>
          </cell>
        </row>
        <row r="1350">
          <cell r="S1350" t="str">
            <v>OPERAÇÕES DEPRECIAÇÃO DO IMOBILIZADO TANGÍVEL</v>
          </cell>
        </row>
        <row r="1351">
          <cell r="S1351" t="str">
            <v>OPERAÇÕES DEPRECIAÇÃO DO IMOBILIZADO TANGÍVEL</v>
          </cell>
        </row>
        <row r="1352">
          <cell r="S1352" t="str">
            <v>OPERAÇÕES DEPRECIAÇÃO DO IMOBILIZADO TANGÍVEL</v>
          </cell>
        </row>
        <row r="1353">
          <cell r="S1353" t="str">
            <v>OPERAÇÕES DEPRECIAÇÃO DO IMOBILIZADO TANGÍVEL</v>
          </cell>
        </row>
        <row r="1354">
          <cell r="S1354" t="str">
            <v>OPERAÇÕES DEPRECIAÇÃO DO IMOBILIZADO TANGÍVEL</v>
          </cell>
        </row>
        <row r="1355">
          <cell r="S1355" t="str">
            <v>OPERAÇÕES DEPRECIAÇÃO DO IMOBILIZADO TANGÍVEL</v>
          </cell>
        </row>
        <row r="1356">
          <cell r="S1356" t="str">
            <v>OPERAÇÕES DEPRECIAÇÃO DO IMOBILIZADO TANGÍVEL</v>
          </cell>
        </row>
        <row r="1357">
          <cell r="S1357" t="str">
            <v>OPERAÇÕES DEPRECIAÇÃO DO IMOBILIZADO TANGÍVEL</v>
          </cell>
        </row>
        <row r="1358">
          <cell r="S1358" t="str">
            <v>OPERAÇÕES DEPRECIAÇÃO DO IMOBILIZADO TANGÍVEL</v>
          </cell>
        </row>
        <row r="1359">
          <cell r="S1359" t="str">
            <v>OPERAÇÕES DEPRECIAÇÃO DO IMOBILIZADO TANGÍVEL</v>
          </cell>
        </row>
        <row r="1360">
          <cell r="S1360" t="str">
            <v>OPERAÇÕES DEPRECIAÇÃO DO IMOBILIZADO TANGÍVEL</v>
          </cell>
        </row>
        <row r="1361">
          <cell r="S1361" t="str">
            <v>OPERAÇÕES DEPRECIAÇÃO DO IMOBILIZADO TANGÍVEL</v>
          </cell>
        </row>
        <row r="1362">
          <cell r="S1362" t="str">
            <v>OPERAÇÕES DEPRECIAÇÃO DO IMOBILIZADO TANGÍVEL</v>
          </cell>
        </row>
        <row r="1363">
          <cell r="S1363" t="str">
            <v>OPERAÇÕES DEPRECIAÇÃO DO IMOBILIZADO TANGÍVEL</v>
          </cell>
        </row>
        <row r="1364">
          <cell r="S1364" t="str">
            <v>OPERAÇÕES DEPRECIAÇÃO DO IMOBILIZADO TANGÍVEL</v>
          </cell>
        </row>
        <row r="1365">
          <cell r="S1365" t="str">
            <v>OPERAÇÕES DEPRECIAÇÃO DO IMOBILIZADO TANGÍVEL</v>
          </cell>
        </row>
        <row r="1366">
          <cell r="S1366" t="str">
            <v>OPERAÇÕES DEPRECIAÇÃO DO IMOBILIZADO TANGÍVEL</v>
          </cell>
        </row>
        <row r="1367">
          <cell r="S1367" t="str">
            <v>OPERAÇÕES DEPRECIAÇÃO DO IMOBILIZADO TANGÍVEL</v>
          </cell>
        </row>
        <row r="1368">
          <cell r="S1368" t="str">
            <v>OPERAÇÕES DEPRECIAÇÃO DO IMOBILIZADO TANGÍVEL</v>
          </cell>
        </row>
        <row r="1369">
          <cell r="S1369" t="str">
            <v>OPERAÇÕES DEPRECIAÇÃO DO IMOBILIZADO TANGÍVEL</v>
          </cell>
        </row>
        <row r="1370">
          <cell r="S1370" t="str">
            <v>OPERAÇÕES DEPRECIAÇÃO DO IMOBILIZADO TANGÍVEL</v>
          </cell>
        </row>
        <row r="1371">
          <cell r="S1371" t="str">
            <v>OPERAÇÕES DEPRECIAÇÃO DO IMOBILIZADO TANGÍVEL</v>
          </cell>
        </row>
        <row r="1372">
          <cell r="S1372" t="str">
            <v>OPERAÇÕES DEPRECIAÇÃO DO IMOBILIZADO TANGÍVEL</v>
          </cell>
        </row>
        <row r="1373">
          <cell r="S1373" t="str">
            <v>OPERAÇÕES DEPRECIAÇÃO DO IMOBILIZADO TANGÍVEL</v>
          </cell>
        </row>
        <row r="1374">
          <cell r="S1374" t="str">
            <v>OPERAÇÕES DEPRECIAÇÃO DO IMOBILIZADO TANGÍVEL</v>
          </cell>
        </row>
        <row r="1375">
          <cell r="S1375" t="str">
            <v>OPERAÇÕES DEPRECIAÇÃO DO IMOBILIZADO TANGÍVEL</v>
          </cell>
        </row>
        <row r="1376">
          <cell r="S1376" t="str">
            <v>OPERAÇÕES DEPRECIAÇÃO DO IMOBILIZADO TANGÍVEL</v>
          </cell>
        </row>
        <row r="1377">
          <cell r="S1377" t="str">
            <v>OPERAÇÕES DEPRECIAÇÃO DO IMOBILIZADO TANGÍVEL</v>
          </cell>
        </row>
        <row r="1378">
          <cell r="S1378" t="str">
            <v>OPERAÇÕES DEPRECIAÇÃO DO IMOBILIZADO TANGÍVEL</v>
          </cell>
        </row>
        <row r="1379">
          <cell r="S1379" t="str">
            <v>OPERAÇÕES DEPRECIAÇÃO DO IMOBILIZADO TANGÍVEL</v>
          </cell>
        </row>
        <row r="1380">
          <cell r="S1380" t="str">
            <v>OPERAÇÕES DEPRECIAÇÃO DO IMOBILIZADO TANGÍVEL</v>
          </cell>
        </row>
        <row r="1381">
          <cell r="S1381" t="str">
            <v>OPERAÇÕES DEPRECIAÇÃO DO IMOBILIZADO TANGÍVEL</v>
          </cell>
        </row>
        <row r="1382">
          <cell r="S1382" t="str">
            <v>OPERAÇÕES DEPRECIAÇÃO DO IMOBILIZADO TANGÍVEL</v>
          </cell>
        </row>
        <row r="1383">
          <cell r="S1383" t="str">
            <v>OPERAÇÕES DEPRECIAÇÃO DO IMOBILIZADO TANGÍVEL</v>
          </cell>
        </row>
        <row r="1384">
          <cell r="S1384" t="str">
            <v>OPERAÇÕES DEPRECIAÇÃO DO IMOBILIZADO TANGÍVEL</v>
          </cell>
        </row>
        <row r="1385">
          <cell r="S1385" t="str">
            <v>OPERAÇÕES DEPRECIAÇÃO DO IMOBILIZADO TANGÍVEL</v>
          </cell>
        </row>
        <row r="1386">
          <cell r="S1386" t="str">
            <v>OPERAÇÕES DEPRECIAÇÃO DO IMOBILIZADO TANGÍVEL</v>
          </cell>
        </row>
        <row r="1387">
          <cell r="S1387" t="str">
            <v>OPERAÇÕES DEPRECIAÇÃO DO IMOBILIZADO TANGÍVEL</v>
          </cell>
        </row>
        <row r="1388">
          <cell r="S1388" t="str">
            <v>OPERAÇÕES DEPRECIAÇÃO DO IMOBILIZADO TANGÍVEL</v>
          </cell>
        </row>
        <row r="1389">
          <cell r="S1389" t="str">
            <v>OPERAÇÕES DEPRECIAÇÃO DO IMOBILIZADO TANGÍVEL</v>
          </cell>
        </row>
        <row r="1390">
          <cell r="S1390" t="str">
            <v>OPERAÇÕES DEPRECIAÇÃO DO IMOBILIZADO TANGÍVEL</v>
          </cell>
        </row>
        <row r="1391">
          <cell r="S1391" t="str">
            <v>OPERAÇÕES DEPRECIAÇÃO DO IMOBILIZADO TANGÍVEL</v>
          </cell>
        </row>
        <row r="1392">
          <cell r="S1392" t="str">
            <v>OPERAÇÕES DEPRECIAÇÃO DO IMOBILIZADO TANGÍVEL</v>
          </cell>
        </row>
        <row r="1393">
          <cell r="S1393" t="str">
            <v>OPERAÇÕES DEPRECIAÇÃO DO IMOBILIZADO TANGÍVEL</v>
          </cell>
        </row>
        <row r="1394">
          <cell r="S1394" t="str">
            <v>OPERAÇÕES DEPRECIAÇÃO DO IMOBILIZADO TANGÍVEL</v>
          </cell>
        </row>
        <row r="1395">
          <cell r="S1395" t="str">
            <v>OPERAÇÕES DEPRECIAÇÃO DO IMOBILIZADO TANGÍVEL</v>
          </cell>
        </row>
        <row r="1396">
          <cell r="S1396" t="str">
            <v>OPERAÇÕES DEPRECIAÇÃO DO IMOBILIZADO TANGÍVEL</v>
          </cell>
        </row>
        <row r="1397">
          <cell r="S1397" t="str">
            <v>OPERAÇÕES DEPRECIAÇÃO DO IMOBILIZADO TANGÍVEL</v>
          </cell>
        </row>
        <row r="1398">
          <cell r="S1398" t="str">
            <v>OPERAÇÕES DEPRECIAÇÃO DO IMOBILIZADO TANGÍVEL</v>
          </cell>
        </row>
        <row r="1399">
          <cell r="S1399" t="str">
            <v>OPERAÇÕES DEPRECIAÇÃO DO IMOBILIZADO TANGÍVEL</v>
          </cell>
        </row>
        <row r="1400">
          <cell r="S1400" t="str">
            <v>OPERAÇÕES DEPRECIAÇÃO DO IMOBILIZADO TANGÍVEL</v>
          </cell>
        </row>
        <row r="1401">
          <cell r="S1401" t="str">
            <v>OPERAÇÕES DEPRECIAÇÃO DO IMOBILIZADO TANGÍVEL</v>
          </cell>
        </row>
        <row r="1402">
          <cell r="S1402" t="str">
            <v>OPERAÇÕES DEPRECIAÇÃO DO IMOBILIZADO TANGÍVEL</v>
          </cell>
        </row>
        <row r="1403">
          <cell r="S1403" t="str">
            <v>OPERAÇÕES DEPRECIAÇÃO DO IMOBILIZADO TANGÍVEL</v>
          </cell>
        </row>
        <row r="1404">
          <cell r="S1404" t="str">
            <v>OPERAÇÕES DEPRECIAÇÃO DO IMOBILIZADO TANGÍVEL</v>
          </cell>
        </row>
        <row r="1405">
          <cell r="S1405" t="str">
            <v>OPERAÇÕES DEPRECIAÇÃO DO IMOBILIZADO TANGÍVEL</v>
          </cell>
        </row>
        <row r="1406">
          <cell r="S1406" t="str">
            <v>OPERAÇÕES DEPRECIAÇÃO DO IMOBILIZADO TANGÍVEL</v>
          </cell>
        </row>
        <row r="1407">
          <cell r="S1407" t="str">
            <v>OPERAÇÕES DEPRECIAÇÃO DO IMOBILIZADO TANGÍVEL</v>
          </cell>
        </row>
        <row r="1408">
          <cell r="S1408" t="str">
            <v>OPERAÇÕES DEPRECIAÇÃO DO IMOBILIZADO TANGÍVEL</v>
          </cell>
        </row>
        <row r="1409">
          <cell r="S1409" t="str">
            <v>OPERAÇÕES DEPRECIAÇÃO DO IMOBILIZADO TANGÍVEL</v>
          </cell>
        </row>
        <row r="1410">
          <cell r="S1410" t="str">
            <v>OPERAÇÕES DEPRECIAÇÃO DO IMOBILIZADO TANGÍVEL</v>
          </cell>
        </row>
        <row r="1411">
          <cell r="S1411" t="str">
            <v>OPERAÇÕES DEPRECIAÇÃO DO IMOBILIZADO TANGÍVEL</v>
          </cell>
        </row>
        <row r="1412">
          <cell r="S1412" t="str">
            <v>OPERAÇÕES DEPRECIAÇÃO DO IMOBILIZADO TANGÍVEL</v>
          </cell>
        </row>
        <row r="1413">
          <cell r="S1413" t="str">
            <v>OPERAÇÕES DEPRECIAÇÃO DO IMOBILIZADO TANGÍVEL</v>
          </cell>
        </row>
        <row r="1414">
          <cell r="S1414" t="str">
            <v>OPERAÇÕES DEPRECIAÇÃO DO IMOBILIZADO TANGÍVEL</v>
          </cell>
        </row>
        <row r="1415">
          <cell r="S1415" t="str">
            <v>OPERAÇÕES DEPRECIAÇÃO DO IMOBILIZADO TANGÍVEL</v>
          </cell>
        </row>
        <row r="1416">
          <cell r="S1416" t="str">
            <v>OPERAÇÕES DEPRECIAÇÃO DO IMOBILIZADO TANGÍVEL</v>
          </cell>
        </row>
        <row r="1417">
          <cell r="S1417" t="str">
            <v>OPERAÇÕES DEPRECIAÇÃO DO IMOBILIZADO TANGÍVEL</v>
          </cell>
        </row>
        <row r="1418">
          <cell r="S1418" t="str">
            <v>OPERAÇÕES DEPRECIAÇÃO DO IMOBILIZADO TANGÍVEL</v>
          </cell>
        </row>
        <row r="1419">
          <cell r="S1419" t="str">
            <v>OPERAÇÕES DEPRECIAÇÃO DO IMOBILIZADO TANGÍVEL</v>
          </cell>
        </row>
        <row r="1420">
          <cell r="S1420" t="str">
            <v>OPERAÇÕES DEPRECIAÇÃO DO IMOBILIZADO TANGÍVEL</v>
          </cell>
        </row>
        <row r="1421">
          <cell r="S1421" t="str">
            <v>OPERAÇÕES DEPRECIAÇÃO DO IMOBILIZADO TANGÍVEL</v>
          </cell>
        </row>
        <row r="1422">
          <cell r="S1422" t="str">
            <v>OPERAÇÕES DEPRECIAÇÃO DO IMOBILIZADO TANGÍVEL</v>
          </cell>
        </row>
        <row r="1423">
          <cell r="S1423" t="str">
            <v>OPERAÇÕES DEPRECIAÇÃO DO IMOBILIZADO TANGÍVEL</v>
          </cell>
        </row>
        <row r="1424">
          <cell r="S1424" t="str">
            <v>OPERAÇÕES DEPRECIAÇÃO DO IMOBILIZADO TANGÍVEL</v>
          </cell>
        </row>
        <row r="1425">
          <cell r="S1425" t="str">
            <v>OPERAÇÕES DEPRECIAÇÃO DO IMOBILIZADO TANGÍVEL</v>
          </cell>
        </row>
        <row r="1426">
          <cell r="S1426" t="str">
            <v>OPERAÇÕES DEPRECIAÇÃO DO IMOBILIZADO TANGÍVEL</v>
          </cell>
        </row>
        <row r="1427">
          <cell r="S1427" t="str">
            <v>OPERAÇÕES DEPRECIAÇÃO DO IMOBILIZADO TANGÍVEL</v>
          </cell>
        </row>
        <row r="1428">
          <cell r="S1428" t="str">
            <v>OPERAÇÕES DEPRECIAÇÃO DO IMOBILIZADO TANGÍVEL</v>
          </cell>
        </row>
        <row r="1429">
          <cell r="S1429" t="str">
            <v>OPERAÇÕES DEPRECIAÇÃO DO IMOBILIZADO TANGÍVEL</v>
          </cell>
        </row>
        <row r="1430">
          <cell r="S1430" t="str">
            <v>OPERAÇÕES DEPRECIAÇÃO DO IMOBILIZADO TANGÍVEL</v>
          </cell>
        </row>
        <row r="1431">
          <cell r="S1431" t="str">
            <v>OPERAÇÕES DEPRECIAÇÃO DO IMOBILIZADO TANGÍVEL</v>
          </cell>
        </row>
        <row r="1432">
          <cell r="S1432" t="str">
            <v>OPERAÇÕES DEPRECIAÇÃO DO IMOBILIZADO TANGÍVEL</v>
          </cell>
        </row>
        <row r="1433">
          <cell r="S1433" t="str">
            <v>OPERAÇÕES DEPRECIAÇÃO DO IMOBILIZADO TANGÍVEL</v>
          </cell>
        </row>
        <row r="1434">
          <cell r="S1434" t="str">
            <v>OPERAÇÕES DEPRECIAÇÃO DO IMOBILIZADO TANGÍVEL</v>
          </cell>
        </row>
        <row r="1435">
          <cell r="S1435" t="str">
            <v>OPERAÇÕES DEPRECIAÇÃO DO IMOBILIZADO TANGÍVEL</v>
          </cell>
        </row>
        <row r="1436">
          <cell r="S1436" t="str">
            <v>OPERAÇÕES DEPRECIAÇÃO DO IMOBILIZADO TANGÍVEL</v>
          </cell>
        </row>
        <row r="1437">
          <cell r="S1437" t="str">
            <v>OPERAÇÕES DEPRECIAÇÃO DO IMOBILIZADO TANGÍVEL</v>
          </cell>
        </row>
        <row r="1438">
          <cell r="S1438" t="str">
            <v>OPERAÇÕES DEPRECIAÇÃO DO IMOBILIZADO TANGÍVEL</v>
          </cell>
        </row>
        <row r="1439">
          <cell r="S1439" t="str">
            <v>OPERAÇÕES DEPRECIAÇÃO DO IMOBILIZADO TANGÍVEL</v>
          </cell>
        </row>
        <row r="1440">
          <cell r="S1440" t="str">
            <v>OPERAÇÕES DEPRECIAÇÃO DO IMOBILIZADO TANGÍVEL</v>
          </cell>
        </row>
        <row r="1441">
          <cell r="S1441" t="str">
            <v>OPERAÇÕES DEPRECIAÇÃO DO IMOBILIZADO TANGÍVEL</v>
          </cell>
        </row>
        <row r="1442">
          <cell r="S1442" t="str">
            <v>OPERAÇÕES DEPRECIAÇÃO DO IMOBILIZADO TANGÍVEL</v>
          </cell>
        </row>
        <row r="1443">
          <cell r="S1443" t="str">
            <v>OPERAÇÕES DEPRECIAÇÃO DO IMOBILIZADO TANGÍVEL</v>
          </cell>
        </row>
        <row r="1444">
          <cell r="S1444" t="str">
            <v>OPERAÇÕES DEPRECIAÇÃO DO IMOBILIZADO TANGÍVEL</v>
          </cell>
        </row>
        <row r="1445">
          <cell r="S1445" t="str">
            <v>OPERAÇÕES DEPRECIAÇÃO DO IMOBILIZADO TANGÍVEL</v>
          </cell>
        </row>
        <row r="1446">
          <cell r="S1446" t="str">
            <v>OPERAÇÕES DEPRECIAÇÃO DO IMOBILIZADO TANGÍVEL</v>
          </cell>
        </row>
        <row r="1447">
          <cell r="S1447" t="str">
            <v>OPERAÇÕES DEPRECIAÇÃO DO IMOBILIZADO TANGÍVEL</v>
          </cell>
        </row>
        <row r="1448">
          <cell r="S1448" t="str">
            <v>OPERAÇÕES DEPRECIAÇÃO DO IMOBILIZADO TANGÍVEL</v>
          </cell>
        </row>
        <row r="1449">
          <cell r="S1449" t="str">
            <v>OPERAÇÕES DEPRECIAÇÃO DO IMOBILIZADO TANGÍVEL</v>
          </cell>
        </row>
        <row r="1450">
          <cell r="S1450" t="str">
            <v>OPERAÇÕES DEPRECIAÇÃO DO IMOBILIZADO TANGÍVEL</v>
          </cell>
        </row>
        <row r="1451">
          <cell r="S1451" t="str">
            <v>OPERAÇÕES DEPRECIAÇÃO DO IMOBILIZADO TANGÍVEL</v>
          </cell>
        </row>
        <row r="1452">
          <cell r="S1452" t="str">
            <v>OPERAÇÕES DEPRECIAÇÃO DO IMOBILIZADO TANGÍVEL</v>
          </cell>
        </row>
        <row r="1453">
          <cell r="S1453" t="str">
            <v>OPERAÇÕES DEPRECIAÇÃO DO IMOBILIZADO TANGÍVEL</v>
          </cell>
        </row>
        <row r="1454">
          <cell r="S1454" t="str">
            <v>OPERAÇÕES DEPRECIAÇÃO DO IMOBILIZADO TANGÍVEL</v>
          </cell>
        </row>
        <row r="1455">
          <cell r="S1455" t="str">
            <v>OPERAÇÕES DEPRECIAÇÃO DO IMOBILIZADO TANGÍVEL</v>
          </cell>
        </row>
        <row r="1456">
          <cell r="S1456" t="str">
            <v>OPERAÇÕES DEPRECIAÇÃO DO IMOBILIZADO TANGÍVEL</v>
          </cell>
        </row>
        <row r="1457">
          <cell r="S1457" t="str">
            <v>OPERAÇÕES DEPRECIAÇÃO DO IMOBILIZADO TANGÍVEL</v>
          </cell>
        </row>
        <row r="1458">
          <cell r="S1458" t="str">
            <v>OPERAÇÕES DEPRECIAÇÃO DO IMOBILIZADO TANGÍVEL</v>
          </cell>
        </row>
        <row r="1459">
          <cell r="S1459" t="str">
            <v>OPERAÇÕES DEPRECIAÇÃO DO IMOBILIZADO TANGÍVEL</v>
          </cell>
        </row>
        <row r="1460">
          <cell r="S1460" t="str">
            <v>OPERAÇÕES DEPRECIAÇÃO DO IMOBILIZADO TANGÍVEL</v>
          </cell>
        </row>
        <row r="1461">
          <cell r="S1461" t="str">
            <v>OPERAÇÕES DEPRECIAÇÃO DO IMOBILIZADO TANGÍVEL</v>
          </cell>
        </row>
        <row r="1462">
          <cell r="S1462" t="str">
            <v>OPERAÇÕES DEPRECIAÇÃO DO IMOBILIZADO TANGÍVEL</v>
          </cell>
        </row>
        <row r="1463">
          <cell r="S1463" t="str">
            <v>OPERAÇÕES DEPRECIAÇÃO DO IMOBILIZADO TANGÍVEL</v>
          </cell>
        </row>
        <row r="1464">
          <cell r="S1464" t="str">
            <v>OPERAÇÕES DEPRECIAÇÃO DO IMOBILIZADO TANGÍVEL</v>
          </cell>
        </row>
        <row r="1465">
          <cell r="S1465" t="str">
            <v>OPERAÇÕES DEPRECIAÇÃO DO IMOBILIZADO TANGÍVEL</v>
          </cell>
        </row>
        <row r="1466">
          <cell r="S1466" t="str">
            <v>OPERAÇÕES DEPRECIAÇÃO DO IMOBILIZADO TANGÍVEL</v>
          </cell>
        </row>
        <row r="1467">
          <cell r="S1467" t="str">
            <v>OPERAÇÕES DEPRECIAÇÃO DO IMOBILIZADO TANGÍVEL</v>
          </cell>
        </row>
        <row r="1468">
          <cell r="S1468" t="str">
            <v>OPERAÇÕES DEPRECIAÇÃO DO IMOBILIZADO TANGÍVEL</v>
          </cell>
        </row>
        <row r="1469">
          <cell r="S1469" t="str">
            <v>OPERAÇÕES DEPRECIAÇÃO DO IMOBILIZADO TANGÍVEL</v>
          </cell>
        </row>
        <row r="1470">
          <cell r="S1470" t="str">
            <v>OPERAÇÕES DEPRECIAÇÃO DO IMOBILIZADO TANGÍVEL</v>
          </cell>
        </row>
        <row r="1471">
          <cell r="S1471" t="str">
            <v>OPERAÇÕES DEPRECIAÇÃO DO IMOBILIZADO TANGÍVEL</v>
          </cell>
        </row>
        <row r="1472">
          <cell r="S1472" t="str">
            <v>OPERAÇÕES DEPRECIAÇÃO DO IMOBILIZADO TANGÍVEL</v>
          </cell>
        </row>
        <row r="1473">
          <cell r="S1473" t="str">
            <v>OPERAÇÕES DEPRECIAÇÃO DO IMOBILIZADO TANGÍVEL</v>
          </cell>
        </row>
        <row r="1474">
          <cell r="S1474" t="str">
            <v>OPERAÇÕES DEPRECIAÇÃO DO IMOBILIZADO TANGÍVEL</v>
          </cell>
        </row>
        <row r="1475">
          <cell r="S1475" t="str">
            <v>OPERAÇÕES DEPRECIAÇÃO DO IMOBILIZADO TANGÍVEL</v>
          </cell>
        </row>
        <row r="1476">
          <cell r="S1476" t="str">
            <v>OPERAÇÕES DEPRECIAÇÃO DO IMOBILIZADO TANGÍVEL</v>
          </cell>
        </row>
        <row r="1477">
          <cell r="S1477" t="str">
            <v>OPERAÇÕES DEPRECIAÇÃO DO IMOBILIZADO TANGÍVEL</v>
          </cell>
        </row>
        <row r="1478">
          <cell r="S1478" t="str">
            <v>OPERAÇÕES DEPRECIAÇÃO DO IMOBILIZADO TANGÍVEL</v>
          </cell>
        </row>
        <row r="1479">
          <cell r="S1479" t="str">
            <v>OPERAÇÕES DEPRECIAÇÃO DO IMOBILIZADO TANGÍVEL</v>
          </cell>
        </row>
        <row r="1480">
          <cell r="S1480" t="str">
            <v>OPERAÇÕES DEPRECIAÇÃO DO IMOBILIZADO TANGÍVEL</v>
          </cell>
        </row>
        <row r="1481">
          <cell r="S1481" t="str">
            <v>OPERAÇÕES DEPRECIAÇÃO DO IMOBILIZADO TANGÍVEL</v>
          </cell>
        </row>
        <row r="1482">
          <cell r="S1482" t="str">
            <v>OPERAÇÕES DEPRECIAÇÃO DO IMOBILIZADO TANGÍVEL</v>
          </cell>
        </row>
        <row r="1483">
          <cell r="S1483" t="str">
            <v>OPERAÇÕES DEPRECIAÇÃO DO IMOBILIZADO TANGÍVEL</v>
          </cell>
        </row>
        <row r="1484">
          <cell r="S1484" t="str">
            <v>OPERAÇÕES DEPRECIAÇÃO DO IMOBILIZADO TANGÍVEL</v>
          </cell>
        </row>
        <row r="1485">
          <cell r="S1485" t="str">
            <v>OPERAÇÕES DEPRECIAÇÃO DO IMOBILIZADO TANGÍVEL</v>
          </cell>
        </row>
        <row r="1486">
          <cell r="S1486" t="str">
            <v>OPERAÇÕES DEPRECIAÇÃO DO IMOBILIZADO TANGÍVEL</v>
          </cell>
        </row>
        <row r="1487">
          <cell r="S1487" t="str">
            <v>OPERAÇÕES DEPRECIAÇÃO DO IMOBILIZADO TANGÍVEL</v>
          </cell>
        </row>
        <row r="1488">
          <cell r="S1488" t="str">
            <v>OPERAÇÕES DEPRECIAÇÃO DO IMOBILIZADO TANGÍVEL</v>
          </cell>
        </row>
        <row r="1489">
          <cell r="S1489" t="str">
            <v>OPERAÇÕES DEPRECIAÇÃO DO IMOBILIZADO TANGÍVEL</v>
          </cell>
        </row>
        <row r="1490">
          <cell r="S1490" t="str">
            <v>OPERAÇÕES DEPRECIAÇÃO DO IMOBILIZADO TANGÍVEL</v>
          </cell>
        </row>
        <row r="1491">
          <cell r="S1491" t="str">
            <v>OPERAÇÕES DEPRECIAÇÃO DO IMOBILIZADO TANGÍVEL</v>
          </cell>
        </row>
        <row r="1492">
          <cell r="S1492" t="str">
            <v>OPERAÇÕES DEPRECIAÇÃO DO IMOBILIZADO TANGÍVEL</v>
          </cell>
        </row>
        <row r="1493">
          <cell r="S1493" t="str">
            <v>OPERAÇÕES DEPRECIAÇÃO DO IMOBILIZADO TANGÍVEL</v>
          </cell>
        </row>
        <row r="1494">
          <cell r="S1494" t="str">
            <v>OPERAÇÕES DEPRECIAÇÃO DO IMOBILIZADO TANGÍVEL</v>
          </cell>
        </row>
        <row r="1495">
          <cell r="S1495" t="str">
            <v>OPERAÇÕES DEPRECIAÇÃO DO IMOBILIZADO TANGÍVEL</v>
          </cell>
        </row>
        <row r="1496">
          <cell r="S1496" t="str">
            <v>OPERAÇÕES DEPRECIAÇÃO DO IMOBILIZADO TANGÍVEL</v>
          </cell>
        </row>
        <row r="1497">
          <cell r="S1497" t="str">
            <v>OPERAÇÕES DEPRECIAÇÃO DO IMOBILIZADO TANGÍVEL</v>
          </cell>
        </row>
        <row r="1498">
          <cell r="S1498" t="str">
            <v>OPERAÇÕES DEPRECIAÇÃO DO IMOBILIZADO TANGÍVEL</v>
          </cell>
        </row>
        <row r="1499">
          <cell r="S1499" t="str">
            <v>OPERAÇÕES DEPRECIAÇÃO DO IMOBILIZADO TANGÍVEL</v>
          </cell>
        </row>
        <row r="1500">
          <cell r="S1500" t="str">
            <v>OPERAÇÕES DEPRECIAÇÃO DO IMOBILIZADO TANGÍVEL</v>
          </cell>
        </row>
        <row r="1501">
          <cell r="S1501" t="str">
            <v>OPERAÇÕES DEPRECIAÇÃO DO IMOBILIZADO TANGÍVEL</v>
          </cell>
        </row>
        <row r="1502">
          <cell r="S1502" t="str">
            <v>OPERAÇÕES DEPRECIAÇÃO DO IMOBILIZADO TANGÍVEL</v>
          </cell>
        </row>
        <row r="1503">
          <cell r="S1503" t="str">
            <v>OPERAÇÕES DEPRECIAÇÃO DO IMOBILIZADO TANGÍVEL</v>
          </cell>
        </row>
        <row r="1504">
          <cell r="S1504" t="str">
            <v>OPERAÇÕES DEPRECIAÇÃO DO IMOBILIZADO TANGÍVEL</v>
          </cell>
        </row>
        <row r="1505">
          <cell r="S1505" t="str">
            <v>OPERAÇÕES DEPRECIAÇÃO DO IMOBILIZADO TANGÍVEL</v>
          </cell>
        </row>
        <row r="1506">
          <cell r="S1506" t="str">
            <v>OPERAÇÕES DEPRECIAÇÃO DO IMOBILIZADO TANGÍVEL</v>
          </cell>
        </row>
        <row r="1507">
          <cell r="S1507" t="str">
            <v>OPERAÇÕES DEPRECIAÇÃO DO IMOBILIZADO TANGÍVEL</v>
          </cell>
        </row>
        <row r="1508">
          <cell r="S1508" t="str">
            <v>OPERAÇÕES DEPRECIAÇÃO DO IMOBILIZADO TANGÍVEL</v>
          </cell>
        </row>
        <row r="1509">
          <cell r="S1509" t="str">
            <v>OPERAÇÕES DEPRECIAÇÃO DO IMOBILIZADO TANGÍVEL</v>
          </cell>
        </row>
        <row r="1510">
          <cell r="S1510" t="str">
            <v>OPERAÇÕES DEPRECIAÇÃO DO IMOBILIZADO TANGÍVEL</v>
          </cell>
        </row>
        <row r="1511">
          <cell r="S1511" t="str">
            <v>OPERAÇÕES DEPRECIAÇÃO DO IMOBILIZADO TANGÍVEL</v>
          </cell>
        </row>
        <row r="1512">
          <cell r="S1512" t="str">
            <v>OPERAÇÕES DEPRECIAÇÃO DO IMOBILIZADO TANGÍVEL</v>
          </cell>
        </row>
        <row r="1513">
          <cell r="S1513" t="str">
            <v>OPERAÇÕES DEPRECIAÇÃO DO IMOBILIZADO TANGÍVEL</v>
          </cell>
        </row>
        <row r="1514">
          <cell r="S1514" t="str">
            <v>OPERAÇÕES DEPRECIAÇÃO DO IMOBILIZADO TANGÍVEL</v>
          </cell>
        </row>
        <row r="1515">
          <cell r="S1515" t="str">
            <v>OPERAÇÕES DEPRECIAÇÃO DO IMOBILIZADO TANGÍVEL</v>
          </cell>
        </row>
        <row r="1516">
          <cell r="S1516" t="str">
            <v>OPERAÇÕES DEPRECIAÇÃO DO IMOBILIZADO TANGÍVEL</v>
          </cell>
        </row>
        <row r="1517">
          <cell r="S1517" t="str">
            <v>OPERAÇÕES DEPRECIAÇÃO DO IMOBILIZADO TANGÍVEL</v>
          </cell>
        </row>
        <row r="1518">
          <cell r="S1518" t="str">
            <v>OPERAÇÕES DEPRECIAÇÃO DO IMOBILIZADO TANGÍVEL</v>
          </cell>
        </row>
        <row r="1519">
          <cell r="S1519" t="str">
            <v>OPERAÇÕES DEPRECIAÇÃO DO IMOBILIZADO TANGÍVEL</v>
          </cell>
        </row>
        <row r="1520">
          <cell r="S1520" t="str">
            <v>OPERAÇÕES DEPRECIAÇÃO DO IMOBILIZADO TANGÍVEL</v>
          </cell>
        </row>
        <row r="1521">
          <cell r="S1521" t="str">
            <v>OPERAÇÕES DEPRECIAÇÃO DO IMOBILIZADO TANGÍVEL</v>
          </cell>
        </row>
        <row r="1522">
          <cell r="S1522" t="str">
            <v>OPERAÇÕES DEPRECIAÇÃO DO IMOBILIZADO TANGÍVEL</v>
          </cell>
        </row>
        <row r="1523">
          <cell r="S1523" t="str">
            <v>OPERAÇÕES DEPRECIAÇÃO DO IMOBILIZADO TANGÍVEL</v>
          </cell>
        </row>
        <row r="1524">
          <cell r="S1524" t="str">
            <v>OPERAÇÕES DEPRECIAÇÃO DO IMOBILIZADO TANGÍVEL</v>
          </cell>
        </row>
        <row r="1525">
          <cell r="S1525" t="str">
            <v>OPERAÇÕES DEPRECIAÇÃO DO IMOBILIZADO TANGÍVEL</v>
          </cell>
        </row>
        <row r="1526">
          <cell r="S1526" t="str">
            <v>OPERAÇÕES DEPRECIAÇÃO DO IMOBILIZADO TANGÍVEL</v>
          </cell>
        </row>
        <row r="1527">
          <cell r="S1527" t="str">
            <v>OPERAÇÕES DEPRECIAÇÃO DO IMOBILIZADO TANGÍVEL</v>
          </cell>
        </row>
        <row r="1528">
          <cell r="S1528" t="str">
            <v>OPERAÇÕES DEPRECIAÇÃO DO IMOBILIZADO TANGÍVEL</v>
          </cell>
        </row>
        <row r="1529">
          <cell r="S1529" t="str">
            <v>OPERAÇÕES DEPRECIAÇÃO DO IMOBILIZADO TANGÍVEL</v>
          </cell>
        </row>
        <row r="1530">
          <cell r="S1530" t="str">
            <v>OPERAÇÕES DEPRECIAÇÃO DO IMOBILIZADO TANGÍVEL</v>
          </cell>
        </row>
        <row r="1531">
          <cell r="S1531" t="str">
            <v>OPERAÇÕES DEPRECIAÇÃO DO IMOBILIZADO TANGÍVEL</v>
          </cell>
        </row>
        <row r="1532">
          <cell r="S1532" t="str">
            <v>OPERAÇÕES DEPRECIAÇÃO DO IMOBILIZADO TANGÍVEL</v>
          </cell>
        </row>
        <row r="1533">
          <cell r="S1533" t="str">
            <v>OPERAÇÕES DEPRECIAÇÃO DO IMOBILIZADO TANGÍVEL</v>
          </cell>
        </row>
        <row r="1534">
          <cell r="S1534" t="str">
            <v>OPERAÇÕES DEPRECIAÇÃO DO IMOBILIZADO TANGÍVEL</v>
          </cell>
        </row>
        <row r="1535">
          <cell r="S1535" t="str">
            <v>OPERAÇÕES DEPRECIAÇÃO DO IMOBILIZADO TANGÍVEL</v>
          </cell>
        </row>
        <row r="1536">
          <cell r="S1536" t="str">
            <v>OPERAÇÕES DEPRECIAÇÃO DO IMOBILIZADO TANGÍVEL</v>
          </cell>
        </row>
        <row r="1537">
          <cell r="S1537" t="str">
            <v>OPERAÇÕES DEPRECIAÇÃO DO IMOBILIZADO TANGÍVEL</v>
          </cell>
        </row>
        <row r="1538">
          <cell r="S1538" t="str">
            <v>OPERAÇÕES DEPRECIAÇÃO DO IMOBILIZADO TANGÍVEL</v>
          </cell>
        </row>
        <row r="1539">
          <cell r="S1539" t="str">
            <v>OPERAÇÕES DEPRECIAÇÃO DO IMOBILIZADO TANGÍVEL</v>
          </cell>
        </row>
        <row r="1540">
          <cell r="S1540" t="str">
            <v>OPERAÇÕES DEPRECIAÇÃO DO IMOBILIZADO TANGÍVEL</v>
          </cell>
        </row>
        <row r="1541">
          <cell r="S1541" t="str">
            <v>OPERAÇÕES DEPRECIAÇÃO DO IMOBILIZADO TANGÍVEL</v>
          </cell>
        </row>
        <row r="1542">
          <cell r="S1542" t="str">
            <v>OPERAÇÕES DEPRECIAÇÃO DO IMOBILIZADO TANGÍVEL</v>
          </cell>
        </row>
        <row r="1543">
          <cell r="S1543" t="str">
            <v>OPERAÇÕES DEPRECIAÇÃO DO IMOBILIZADO TANGÍVEL</v>
          </cell>
        </row>
        <row r="1544">
          <cell r="S1544" t="str">
            <v>OPERAÇÕES DEPRECIAÇÃO DO IMOBILIZADO TANGÍVEL</v>
          </cell>
        </row>
        <row r="1545">
          <cell r="S1545" t="str">
            <v>OPERAÇÕES DEPRECIAÇÃO DO IMOBILIZADO TANGÍVEL</v>
          </cell>
        </row>
        <row r="1546">
          <cell r="S1546" t="str">
            <v>OPERAÇÕES DEPRECIAÇÃO DO IMOBILIZADO TANGÍVEL</v>
          </cell>
        </row>
        <row r="1547">
          <cell r="S1547" t="str">
            <v>OPERAÇÕES DEPRECIAÇÃO DO IMOBILIZADO TANGÍVEL</v>
          </cell>
        </row>
        <row r="1548">
          <cell r="S1548" t="str">
            <v>OPERAÇÕES DEPRECIAÇÃO DO IMOBILIZADO TANGÍVEL</v>
          </cell>
        </row>
        <row r="1549">
          <cell r="S1549" t="str">
            <v>OPERAÇÕES DEPRECIAÇÃO DO IMOBILIZADO TANGÍVEL</v>
          </cell>
        </row>
        <row r="1550">
          <cell r="S1550" t="str">
            <v>OPERAÇÕES DEPRECIAÇÃO DO IMOBILIZADO TANGÍVEL</v>
          </cell>
        </row>
        <row r="1551">
          <cell r="S1551" t="str">
            <v>OPERAÇÕES DEPRECIAÇÃO DO IMOBILIZADO TANGÍVEL</v>
          </cell>
        </row>
        <row r="1552">
          <cell r="S1552" t="str">
            <v>OPERAÇÕES DEPRECIAÇÃO DO IMOBILIZADO TANGÍVEL</v>
          </cell>
        </row>
        <row r="1553">
          <cell r="S1553" t="str">
            <v>OPERAÇÕES DEPRECIAÇÃO DO IMOBILIZADO TANGÍVEL</v>
          </cell>
        </row>
        <row r="1554">
          <cell r="S1554" t="str">
            <v>OPERAÇÕES DEPRECIAÇÃO DO IMOBILIZADO TANGÍVEL</v>
          </cell>
        </row>
        <row r="1555">
          <cell r="S1555" t="str">
            <v>OPERAÇÕES DEPRECIAÇÃO DO IMOBILIZADO TANGÍVEL</v>
          </cell>
        </row>
        <row r="1556">
          <cell r="S1556" t="str">
            <v>OPERAÇÕES DEPRECIAÇÃO DO IMOBILIZADO TANGÍVEL</v>
          </cell>
        </row>
        <row r="1557">
          <cell r="S1557" t="str">
            <v>OPERAÇÕES DEPRECIAÇÃO DO IMOBILIZADO TANGÍVEL</v>
          </cell>
        </row>
        <row r="1558">
          <cell r="S1558" t="str">
            <v>OPERAÇÕES DEPRECIAÇÃO DO IMOBILIZADO TANGÍVEL</v>
          </cell>
        </row>
        <row r="1559">
          <cell r="S1559" t="str">
            <v>OPERAÇÕES DEPRECIAÇÃO DO IMOBILIZADO TANGÍVEL</v>
          </cell>
        </row>
        <row r="1560">
          <cell r="S1560" t="str">
            <v>OPERAÇÕES DEPRECIAÇÃO DO IMOBILIZADO TANGÍVEL</v>
          </cell>
        </row>
        <row r="1561">
          <cell r="S1561" t="str">
            <v>OPERAÇÕES DEPRECIAÇÃO DO IMOBILIZADO TANGÍVEL</v>
          </cell>
        </row>
        <row r="1562">
          <cell r="S1562" t="str">
            <v>OPERAÇÕES DEPRECIAÇÃO DO IMOBILIZADO TANGÍVEL</v>
          </cell>
        </row>
        <row r="1563">
          <cell r="S1563" t="str">
            <v>OPERAÇÕES DEPRECIAÇÃO DO IMOBILIZADO TANGÍVEL</v>
          </cell>
        </row>
        <row r="1564">
          <cell r="S1564" t="str">
            <v>OPERAÇÕES DEPRECIAÇÃO DO IMOBILIZADO TANGÍVEL</v>
          </cell>
        </row>
        <row r="1565">
          <cell r="S1565" t="str">
            <v>OPERAÇÕES DEPRECIAÇÃO DO IMOBILIZADO TANGÍVEL</v>
          </cell>
        </row>
        <row r="1566">
          <cell r="S1566" t="str">
            <v>OPERAÇÕES DEPRECIAÇÃO DO IMOBILIZADO TANGÍVEL</v>
          </cell>
        </row>
        <row r="1567">
          <cell r="S1567" t="str">
            <v>OPERAÇÕES DEPRECIAÇÃO DO IMOBILIZADO TANGÍVEL</v>
          </cell>
        </row>
        <row r="1568">
          <cell r="S1568" t="str">
            <v>OPERAÇÕES DEPRECIAÇÃO DO IMOBILIZADO TANGÍVEL</v>
          </cell>
        </row>
        <row r="1569">
          <cell r="S1569" t="str">
            <v>OPERAÇÕES DEPRECIAÇÃO DO IMOBILIZADO TANGÍVEL</v>
          </cell>
        </row>
        <row r="1570">
          <cell r="S1570" t="str">
            <v>OPERAÇÕES DEPRECIAÇÃO DO IMOBILIZADO TANGÍVEL</v>
          </cell>
        </row>
        <row r="1571">
          <cell r="S1571" t="str">
            <v>OPERAÇÕES DEPRECIAÇÃO DO IMOBILIZADO TANGÍVEL</v>
          </cell>
        </row>
        <row r="1572">
          <cell r="S1572" t="str">
            <v>OPERAÇÕES DEPRECIAÇÃO DO IMOBILIZADO TANGÍVEL</v>
          </cell>
        </row>
        <row r="1573">
          <cell r="S1573" t="str">
            <v>OPERAÇÕES DEPRECIAÇÃO DO IMOBILIZADO TANGÍVEL</v>
          </cell>
        </row>
        <row r="1574">
          <cell r="S1574" t="str">
            <v>OPERAÇÕES DEPRECIAÇÃO DO IMOBILIZADO TANGÍVEL</v>
          </cell>
        </row>
        <row r="1575">
          <cell r="S1575" t="str">
            <v>OPERAÇÕES DEPRECIAÇÃO DO IMOBILIZADO TANGÍVEL</v>
          </cell>
        </row>
        <row r="1576">
          <cell r="S1576" t="str">
            <v>OPERAÇÕES DEPRECIAÇÃO DO IMOBILIZADO TANGÍVEL</v>
          </cell>
        </row>
        <row r="1577">
          <cell r="S1577" t="str">
            <v>OPERAÇÕES DEPRECIAÇÃO DO IMOBILIZADO TANGÍVEL</v>
          </cell>
        </row>
        <row r="1578">
          <cell r="S1578" t="str">
            <v>OPERAÇÕES DEPRECIAÇÃO DO IMOBILIZADO TANGÍVEL</v>
          </cell>
        </row>
        <row r="1579">
          <cell r="S1579" t="str">
            <v>OPERAÇÕES DEPRECIAÇÃO DO IMOBILIZADO TANGÍVEL</v>
          </cell>
        </row>
        <row r="1580">
          <cell r="S1580" t="str">
            <v>OPERAÇÕES DEPRECIAÇÃO DO IMOBILIZADO TANGÍVEL</v>
          </cell>
        </row>
        <row r="1581">
          <cell r="S1581" t="str">
            <v>OPERAÇÕES DEPRECIAÇÃO DO IMOBILIZADO TANGÍVEL</v>
          </cell>
        </row>
        <row r="1582">
          <cell r="S1582" t="str">
            <v>OPERAÇÕES DEPRECIAÇÃO DO IMOBILIZADO TANGÍVEL</v>
          </cell>
        </row>
        <row r="1583">
          <cell r="S1583" t="str">
            <v>OPERAÇÕES DEPRECIAÇÃO DO IMOBILIZADO TANGÍVEL</v>
          </cell>
        </row>
        <row r="1584">
          <cell r="S1584" t="str">
            <v>OPERAÇÕES DEPRECIAÇÃO DO IMOBILIZADO TANGÍVEL</v>
          </cell>
        </row>
        <row r="1585">
          <cell r="S1585" t="str">
            <v>OPERAÇÕES DEPRECIAÇÃO DO IMOBILIZADO TANGÍVEL</v>
          </cell>
        </row>
        <row r="1586">
          <cell r="S1586" t="str">
            <v>OPERAÇÕES DEPRECIAÇÃO DO IMOBILIZADO TANGÍVEL</v>
          </cell>
        </row>
        <row r="1587">
          <cell r="S1587" t="str">
            <v>OPERAÇÕES DEPRECIAÇÃO DO IMOBILIZADO TANGÍVEL</v>
          </cell>
        </row>
        <row r="1588">
          <cell r="S1588" t="str">
            <v>OPERAÇÕES DEPRECIAÇÃO DO IMOBILIZADO TANGÍVEL</v>
          </cell>
        </row>
        <row r="1589">
          <cell r="S1589" t="str">
            <v>OPERAÇÕES DEPRECIAÇÃO DO IMOBILIZADO TANGÍVEL</v>
          </cell>
        </row>
        <row r="1590">
          <cell r="S1590" t="str">
            <v>OPERAÇÕES DEPRECIAÇÃO DO IMOBILIZADO TANGÍVEL</v>
          </cell>
        </row>
        <row r="1591">
          <cell r="S1591" t="str">
            <v>OPERAÇÕES DEPRECIAÇÃO DO IMOBILIZADO TANGÍVEL</v>
          </cell>
        </row>
        <row r="1592">
          <cell r="S1592" t="str">
            <v>OPERAÇÕES DEPRECIAÇÃO DO IMOBILIZADO TANGÍVEL</v>
          </cell>
        </row>
        <row r="1593">
          <cell r="S1593" t="str">
            <v>OPERAÇÕES DEPRECIAÇÃO DO IMOBILIZADO TANGÍVEL</v>
          </cell>
        </row>
        <row r="1594">
          <cell r="S1594" t="str">
            <v>OPERAÇÕES DEPRECIAÇÃO DO IMOBILIZADO TANGÍVEL</v>
          </cell>
        </row>
        <row r="1595">
          <cell r="S1595" t="str">
            <v>OPERAÇÕES DEPRECIAÇÃO DO IMOBILIZADO TANGÍVEL</v>
          </cell>
        </row>
        <row r="1596">
          <cell r="S1596" t="str">
            <v>OPERAÇÕES DEPRECIAÇÃO DO IMOBILIZADO TANGÍVEL</v>
          </cell>
        </row>
        <row r="1597">
          <cell r="S1597" t="str">
            <v>OPERAÇÕES DEPRECIAÇÃO DO IMOBILIZADO TANGÍVEL</v>
          </cell>
        </row>
        <row r="1598">
          <cell r="S1598" t="str">
            <v>OPERAÇÕES DEPRECIAÇÃO DO IMOBILIZADO TANGÍVEL</v>
          </cell>
        </row>
        <row r="1599">
          <cell r="S1599" t="str">
            <v>OPERAÇÕES DEPRECIAÇÃO DO IMOBILIZADO TANGÍVEL</v>
          </cell>
        </row>
        <row r="1600">
          <cell r="S1600" t="str">
            <v>OPERAÇÕES DEPRECIAÇÃO DO IMOBILIZADO TANGÍVEL</v>
          </cell>
        </row>
        <row r="1601">
          <cell r="S1601" t="str">
            <v>OPERAÇÕES DEPRECIAÇÃO DO IMOBILIZADO TANGÍVEL</v>
          </cell>
        </row>
        <row r="1602">
          <cell r="S1602" t="str">
            <v>OPERAÇÕES DEPRECIAÇÃO DO IMOBILIZADO TANGÍVEL</v>
          </cell>
        </row>
        <row r="1603">
          <cell r="S1603" t="str">
            <v>OPERAÇÕES DEPRECIAÇÃO DO IMOBILIZADO TANGÍVEL</v>
          </cell>
        </row>
        <row r="1604">
          <cell r="S1604" t="str">
            <v>OPERAÇÕES DEPRECIAÇÃO DO IMOBILIZADO TANGÍVEL</v>
          </cell>
        </row>
        <row r="1605">
          <cell r="S1605" t="str">
            <v>OPERAÇÕES DEPRECIAÇÃO DO IMOBILIZADO TANGÍVEL</v>
          </cell>
        </row>
        <row r="1606">
          <cell r="S1606" t="str">
            <v>OPERAÇÕES DEPRECIAÇÃO DO IMOBILIZADO TANGÍVEL</v>
          </cell>
        </row>
        <row r="1607">
          <cell r="S1607" t="str">
            <v>OPERAÇÕES DEPRECIAÇÃO DO IMOBILIZADO TANGÍVEL</v>
          </cell>
        </row>
        <row r="1608">
          <cell r="S1608" t="str">
            <v>OPERAÇÕES DEPRECIAÇÃO DO IMOBILIZADO TANGÍVEL</v>
          </cell>
        </row>
        <row r="1609">
          <cell r="S1609" t="str">
            <v>OPERAÇÕES DEPRECIAÇÃO DO IMOBILIZADO TANGÍVEL</v>
          </cell>
        </row>
        <row r="1610">
          <cell r="S1610" t="str">
            <v>OPERAÇÕES DEPRECIAÇÃO DO IMOBILIZADO TANGÍVEL</v>
          </cell>
        </row>
        <row r="1611">
          <cell r="S1611" t="str">
            <v>OPERAÇÕES DEPRECIAÇÃO DO IMOBILIZADO TANGÍVEL</v>
          </cell>
        </row>
        <row r="1612">
          <cell r="S1612" t="str">
            <v>OPERAÇÕES DEPRECIAÇÃO DO IMOBILIZADO TANGÍVEL</v>
          </cell>
        </row>
        <row r="1613">
          <cell r="S1613" t="str">
            <v>OPERAÇÕES DEPRECIAÇÃO DO IMOBILIZADO TANGÍVEL</v>
          </cell>
        </row>
        <row r="1614">
          <cell r="S1614" t="str">
            <v>OPERAÇÕES DEPRECIAÇÃO DO IMOBILIZADO TANGÍVEL</v>
          </cell>
        </row>
        <row r="1615">
          <cell r="S1615" t="str">
            <v>OPERAÇÕES DEPRECIAÇÃO DO IMOBILIZADO TANGÍVEL</v>
          </cell>
        </row>
        <row r="1616">
          <cell r="S1616" t="str">
            <v>OPERAÇÕES DEPRECIAÇÃO DO IMOBILIZADO TANGÍVEL</v>
          </cell>
        </row>
        <row r="1617">
          <cell r="S1617" t="str">
            <v>OPERAÇÕES DEPRECIAÇÃO DO IMOBILIZADO TANGÍVEL</v>
          </cell>
        </row>
        <row r="1618">
          <cell r="S1618" t="str">
            <v>OPERAÇÕES DEPRECIAÇÃO DO IMOBILIZADO TANGÍVEL</v>
          </cell>
        </row>
        <row r="1619">
          <cell r="S1619" t="str">
            <v>OPERAÇÕES DEPRECIAÇÃO DO IMOBILIZADO TANGÍVEL</v>
          </cell>
        </row>
        <row r="1620">
          <cell r="S1620" t="str">
            <v>OPERAÇÕES DEPRECIAÇÃO DO IMOBILIZADO TANGÍVEL</v>
          </cell>
        </row>
        <row r="1621">
          <cell r="S1621" t="str">
            <v>OPERAÇÕES DEPRECIAÇÃO DO IMOBILIZADO TANGÍVEL</v>
          </cell>
        </row>
        <row r="1622">
          <cell r="S1622" t="str">
            <v>OPERAÇÕES DEPRECIAÇÃO DO IMOBILIZADO TANGÍVEL</v>
          </cell>
        </row>
        <row r="1623">
          <cell r="S1623" t="str">
            <v>OPERAÇÕES DEPRECIAÇÃO DO IMOBILIZADO TANGÍVEL</v>
          </cell>
        </row>
        <row r="1624">
          <cell r="S1624" t="str">
            <v>OPERAÇÕES DEPRECIAÇÃO DO IMOBILIZADO TANGÍVEL</v>
          </cell>
        </row>
        <row r="1625">
          <cell r="S1625" t="str">
            <v>OPERAÇÕES DEPRECIAÇÃO DO IMOBILIZADO TANGÍVEL</v>
          </cell>
        </row>
        <row r="1626">
          <cell r="S1626" t="str">
            <v>OPERAÇÕES DEPRECIAÇÃO DO IMOBILIZADO TANGÍVEL</v>
          </cell>
        </row>
        <row r="1627">
          <cell r="S1627" t="str">
            <v>OPERAÇÕES DEPRECIAÇÃO DO IMOBILIZADO TANGÍVEL</v>
          </cell>
        </row>
        <row r="1628">
          <cell r="S1628" t="str">
            <v>OPERAÇÕES DEPRECIAÇÃO DO IMOBILIZADO TANGÍVEL</v>
          </cell>
        </row>
        <row r="1629">
          <cell r="S1629" t="str">
            <v>OPERAÇÕES DEPRECIAÇÃO DO IMOBILIZADO TANGÍVEL</v>
          </cell>
        </row>
        <row r="1630">
          <cell r="S1630" t="str">
            <v>OPERAÇÕES DEPRECIAÇÃO DO IMOBILIZADO TANGÍVEL</v>
          </cell>
        </row>
        <row r="1631">
          <cell r="S1631" t="str">
            <v>OPERAÇÕES DEPRECIAÇÃO DO IMOBILIZADO TANGÍVEL</v>
          </cell>
        </row>
        <row r="1632">
          <cell r="S1632" t="str">
            <v>OPERAÇÕES DEPRECIAÇÃO DO IMOBILIZADO TANGÍVEL</v>
          </cell>
        </row>
        <row r="1633">
          <cell r="S1633" t="str">
            <v>OPERAÇÕES DEPRECIAÇÃO DO IMOBILIZADO TANGÍVEL</v>
          </cell>
        </row>
        <row r="1634">
          <cell r="S1634" t="str">
            <v>OPERAÇÕES DEPRECIAÇÃO DO IMOBILIZADO TANGÍVEL</v>
          </cell>
        </row>
        <row r="1635">
          <cell r="S1635" t="str">
            <v>OPERAÇÕES DEPRECIAÇÃO DO IMOBILIZADO TANGÍVEL</v>
          </cell>
        </row>
        <row r="1636">
          <cell r="S1636" t="str">
            <v>OPERAÇÕES DEPRECIAÇÃO DO IMOBILIZADO TANGÍVEL</v>
          </cell>
        </row>
        <row r="1637">
          <cell r="S1637" t="str">
            <v>OPERAÇÕES DEPRECIAÇÃO DO IMOBILIZADO TANGÍVEL</v>
          </cell>
        </row>
        <row r="1638">
          <cell r="S1638" t="str">
            <v>OPERAÇÕES DEPRECIAÇÃO DO IMOBILIZADO TANGÍVEL</v>
          </cell>
        </row>
        <row r="1639">
          <cell r="S1639" t="str">
            <v>OPERAÇÕES DEPRECIAÇÃO DO IMOBILIZADO TANGÍVEL</v>
          </cell>
        </row>
        <row r="1640">
          <cell r="S1640" t="str">
            <v>OPERAÇÕES DEPRECIAÇÃO DO IMOBILIZADO TANGÍVEL</v>
          </cell>
        </row>
        <row r="1641">
          <cell r="S1641" t="str">
            <v>OPERAÇÕES DEPRECIAÇÃO DO IMOBILIZADO TANGÍVEL</v>
          </cell>
        </row>
        <row r="1642">
          <cell r="S1642" t="str">
            <v>OPERAÇÕES DEPRECIAÇÃO DO IMOBILIZADO TANGÍVEL</v>
          </cell>
        </row>
        <row r="1643">
          <cell r="S1643" t="str">
            <v>OPERAÇÕES DEPRECIAÇÃO DO IMOBILIZADO TANGÍVEL</v>
          </cell>
        </row>
        <row r="1644">
          <cell r="S1644" t="str">
            <v>OPERAÇÕES DEPRECIAÇÃO DO IMOBILIZADO TANGÍVEL</v>
          </cell>
        </row>
        <row r="1645">
          <cell r="S1645" t="str">
            <v>OPERAÇÕES DEPRECIAÇÃO DO IMOBILIZADO TANGÍVEL</v>
          </cell>
        </row>
        <row r="1646">
          <cell r="S1646" t="str">
            <v>OPERAÇÕES DEPRECIAÇÃO DO IMOBILIZADO TANGÍVEL</v>
          </cell>
        </row>
        <row r="1647">
          <cell r="S1647" t="str">
            <v>OPERAÇÕES DEPRECIAÇÃO DO IMOBILIZADO TANGÍVEL</v>
          </cell>
        </row>
        <row r="1648">
          <cell r="S1648" t="str">
            <v>OPERAÇÕES DEPRECIAÇÃO DO IMOBILIZADO TANGÍVEL</v>
          </cell>
        </row>
        <row r="1649">
          <cell r="S1649" t="str">
            <v>OPERAÇÕES DEPRECIAÇÃO DO IMOBILIZADO TANGÍVEL</v>
          </cell>
        </row>
        <row r="1650">
          <cell r="S1650" t="str">
            <v>OPERAÇÕES DEPRECIAÇÃO DO IMOBILIZADO TANGÍVEL</v>
          </cell>
        </row>
        <row r="1651">
          <cell r="S1651" t="str">
            <v>OPERAÇÕES DEPRECIAÇÃO DO IMOBILIZADO TANGÍVEL</v>
          </cell>
        </row>
        <row r="1652">
          <cell r="S1652" t="str">
            <v>OPERAÇÕES DEPRECIAÇÃO DO IMOBILIZADO TANGÍVEL</v>
          </cell>
        </row>
        <row r="1653">
          <cell r="S1653" t="str">
            <v>OPERAÇÕES DEPRECIAÇÃO DO IMOBILIZADO TANGÍVEL</v>
          </cell>
        </row>
        <row r="1654">
          <cell r="S1654" t="str">
            <v>OPERAÇÕES DEPRECIAÇÃO DO IMOBILIZADO TANGÍVEL</v>
          </cell>
        </row>
        <row r="1655">
          <cell r="S1655" t="str">
            <v>OPERAÇÕES DEPRECIAÇÃO DO IMOBILIZADO TANGÍVEL</v>
          </cell>
        </row>
        <row r="1656">
          <cell r="S1656" t="str">
            <v>OPERAÇÕES DEPRECIAÇÃO DO IMOBILIZADO TANGÍVEL</v>
          </cell>
        </row>
        <row r="1657">
          <cell r="S1657" t="str">
            <v>OPERAÇÕES DEPRECIAÇÃO DO IMOBILIZADO TANGÍVEL</v>
          </cell>
        </row>
        <row r="1658">
          <cell r="S1658" t="str">
            <v>OPERAÇÕES DEPRECIAÇÃO DO IMOBILIZADO TANGÍVEL</v>
          </cell>
        </row>
        <row r="1659">
          <cell r="S1659" t="str">
            <v>OPERAÇÕES DEPRECIAÇÃO DO IMOBILIZADO TANGÍVEL</v>
          </cell>
        </row>
        <row r="1660">
          <cell r="S1660" t="str">
            <v>OPERAÇÕES DEPRECIAÇÃO DO IMOBILIZADO TANGÍVEL</v>
          </cell>
        </row>
        <row r="1661">
          <cell r="S1661" t="str">
            <v>OPERAÇÕES DEPRECIAÇÃO DO IMOBILIZADO TANGÍVEL</v>
          </cell>
        </row>
        <row r="1662">
          <cell r="S1662" t="str">
            <v>OPERAÇÕES DEPRECIAÇÃO DO IMOBILIZADO TANGÍVEL</v>
          </cell>
        </row>
        <row r="1663">
          <cell r="S1663" t="str">
            <v>OPERAÇÕES DEPRECIAÇÃO DO IMOBILIZADO TANGÍVEL</v>
          </cell>
        </row>
        <row r="1664">
          <cell r="S1664" t="str">
            <v>OPERAÇÕES DEPRECIAÇÃO DO IMOBILIZADO TANGÍVEL</v>
          </cell>
        </row>
        <row r="1665">
          <cell r="S1665" t="str">
            <v>OPERAÇÕES DEPRECIAÇÃO DO IMOBILIZADO TANGÍVEL</v>
          </cell>
        </row>
        <row r="1666">
          <cell r="S1666" t="str">
            <v>OPERAÇÕES DEPRECIAÇÃO DO IMOBILIZADO TANGÍVEL</v>
          </cell>
        </row>
        <row r="1667">
          <cell r="S1667" t="str">
            <v>OPERAÇÕES DEPRECIAÇÃO DO IMOBILIZADO TANGÍVEL</v>
          </cell>
        </row>
        <row r="1668">
          <cell r="S1668" t="str">
            <v>OPERAÇÕES DEPRECIAÇÃO DO IMOBILIZADO TANGÍVEL</v>
          </cell>
        </row>
        <row r="1669">
          <cell r="S1669" t="str">
            <v>OPERAÇÕES DEPRECIAÇÃO DO IMOBILIZADO TANGÍVEL</v>
          </cell>
        </row>
        <row r="1670">
          <cell r="S1670" t="str">
            <v>OPERAÇÕES DEPRECIAÇÃO DO IMOBILIZADO TANGÍVEL</v>
          </cell>
        </row>
        <row r="1671">
          <cell r="S1671" t="str">
            <v>OPERAÇÕES DEPRECIAÇÃO DO IMOBILIZADO TANGÍVEL</v>
          </cell>
        </row>
        <row r="1672">
          <cell r="S1672" t="str">
            <v>OPERAÇÕES DEPRECIAÇÃO DO IMOBILIZADO TANGÍVEL</v>
          </cell>
        </row>
        <row r="1673">
          <cell r="S1673" t="str">
            <v>OPERAÇÕES DEPRECIAÇÃO DO IMOBILIZADO TANGÍVEL</v>
          </cell>
        </row>
        <row r="1674">
          <cell r="S1674" t="str">
            <v>OPERAÇÕES DEPRECIAÇÃO DO IMOBILIZADO TANGÍVEL</v>
          </cell>
        </row>
        <row r="1675">
          <cell r="S1675" t="str">
            <v>OPERAÇÕES DEPRECIAÇÃO DO IMOBILIZADO TANGÍVEL</v>
          </cell>
        </row>
        <row r="1676">
          <cell r="S1676" t="str">
            <v>OPERAÇÕES DEPRECIAÇÃO DO IMOBILIZADO TANGÍVEL</v>
          </cell>
        </row>
        <row r="1677">
          <cell r="S1677" t="str">
            <v>OPERAÇÕES DEPRECIAÇÃO DO IMOBILIZADO TANGÍVEL</v>
          </cell>
        </row>
        <row r="1678">
          <cell r="S1678" t="str">
            <v>OPERAÇÕES DEPRECIAÇÃO DO IMOBILIZADO TANGÍVEL</v>
          </cell>
        </row>
        <row r="1679">
          <cell r="S1679" t="str">
            <v>OPERAÇÕES DEPRECIAÇÃO DO IMOBILIZADO TANGÍVEL</v>
          </cell>
        </row>
        <row r="1680">
          <cell r="S1680" t="str">
            <v>OPERAÇÕES DEPRECIAÇÃO DO IMOBILIZADO TANGÍVEL</v>
          </cell>
        </row>
        <row r="1681">
          <cell r="S1681" t="str">
            <v>OPERAÇÕES DEPRECIAÇÃO DO IMOBILIZADO TANGÍVEL</v>
          </cell>
        </row>
        <row r="1682">
          <cell r="S1682" t="str">
            <v>OPERAÇÕES DEPRECIAÇÃO DO IMOBILIZADO TANGÍVEL</v>
          </cell>
        </row>
        <row r="1683">
          <cell r="S1683" t="str">
            <v>OPERAÇÕES DEPRECIAÇÃO DO IMOBILIZADO TANGÍVEL</v>
          </cell>
        </row>
        <row r="1684">
          <cell r="S1684" t="str">
            <v>OPERAÇÕES DEPRECIAÇÃO DO IMOBILIZADO TANGÍVEL</v>
          </cell>
        </row>
        <row r="1685">
          <cell r="S1685" t="str">
            <v>OPERAÇÕES DEPRECIAÇÃO DO IMOBILIZADO TANGÍVEL</v>
          </cell>
        </row>
        <row r="1686">
          <cell r="S1686" t="str">
            <v>OPERAÇÕES DEPRECIAÇÃO DO IMOBILIZADO TANGÍVEL</v>
          </cell>
        </row>
        <row r="1687">
          <cell r="S1687" t="str">
            <v>OPERAÇÕES DEPRECIAÇÃO DO IMOBILIZADO TANGÍVEL</v>
          </cell>
        </row>
        <row r="1688">
          <cell r="S1688" t="str">
            <v>OPERAÇÕES DEPRECIAÇÃO DO IMOBILIZADO TANGÍVEL</v>
          </cell>
        </row>
        <row r="1689">
          <cell r="S1689" t="str">
            <v>OPERAÇÕES DEPRECIAÇÃO DO IMOBILIZADO TANGÍVEL</v>
          </cell>
        </row>
        <row r="1690">
          <cell r="S1690" t="str">
            <v>OPERAÇÕES DEPRECIAÇÃO DO IMOBILIZADO TANGÍVEL</v>
          </cell>
        </row>
        <row r="1691">
          <cell r="S1691" t="str">
            <v>OPERAÇÕES DEPRECIAÇÃO DO IMOBILIZADO TANGÍVEL</v>
          </cell>
        </row>
        <row r="1692">
          <cell r="S1692" t="str">
            <v>OPERAÇÕES DEPRECIAÇÃO DO IMOBILIZADO TANGÍVEL</v>
          </cell>
        </row>
        <row r="1693">
          <cell r="S1693" t="str">
            <v>OPERAÇÕES DEPRECIAÇÃO DO IMOBILIZADO TANGÍVEL</v>
          </cell>
        </row>
        <row r="1694">
          <cell r="S1694" t="str">
            <v>OPERAÇÕES DEPRECIAÇÃO DO IMOBILIZADO TANGÍVEL</v>
          </cell>
        </row>
        <row r="1695">
          <cell r="S1695" t="str">
            <v>OPERAÇÕES DEPRECIAÇÃO DO IMOBILIZADO TANGÍVEL</v>
          </cell>
        </row>
        <row r="1696">
          <cell r="S1696" t="str">
            <v>OPERAÇÕES DEPRECIAÇÃO DO IMOBILIZADO TANGÍVEL</v>
          </cell>
        </row>
        <row r="1697">
          <cell r="S1697" t="str">
            <v>OPERAÇÕES DEPRECIAÇÃO DO IMOBILIZADO TANGÍVEL</v>
          </cell>
        </row>
        <row r="1698">
          <cell r="S1698" t="str">
            <v>OPERAÇÕES DEPRECIAÇÃO DO IMOBILIZADO TANGÍVEL</v>
          </cell>
        </row>
        <row r="1699">
          <cell r="S1699" t="str">
            <v>OPERAÇÕES DEPRECIAÇÃO DO IMOBILIZADO TANGÍVEL</v>
          </cell>
        </row>
        <row r="1700">
          <cell r="S1700" t="str">
            <v>OPERAÇÕES DEPRECIAÇÃO DO IMOBILIZADO TANGÍVEL</v>
          </cell>
        </row>
        <row r="1701">
          <cell r="S1701" t="str">
            <v>OPERAÇÕES DEPRECIAÇÃO DO IMOBILIZADO TANGÍVEL</v>
          </cell>
        </row>
        <row r="1702">
          <cell r="S1702" t="str">
            <v>OPERAÇÕES DEPRECIAÇÃO DO IMOBILIZADO TANGÍVEL</v>
          </cell>
        </row>
        <row r="1703">
          <cell r="S1703" t="str">
            <v>OPERAÇÕES DEPRECIAÇÃO DO IMOBILIZADO TANGÍVEL</v>
          </cell>
        </row>
        <row r="1704">
          <cell r="S1704" t="str">
            <v>OPERAÇÕES DEPRECIAÇÃO DO IMOBILIZADO TANGÍVEL</v>
          </cell>
        </row>
        <row r="1705">
          <cell r="S1705" t="str">
            <v>OPERAÇÕES DEPRECIAÇÃO DO IMOBILIZADO TANGÍVEL</v>
          </cell>
        </row>
        <row r="1706">
          <cell r="S1706" t="str">
            <v>OPERAÇÕES DEPRECIAÇÃO DO IMOBILIZADO TANGÍVEL</v>
          </cell>
        </row>
        <row r="1707">
          <cell r="S1707" t="str">
            <v>OPERAÇÕES DEPRECIAÇÃO DO IMOBILIZADO TANGÍVEL</v>
          </cell>
        </row>
        <row r="1708">
          <cell r="S1708" t="str">
            <v>OPERAÇÕES DEPRECIAÇÃO DO IMOBILIZADO TANGÍVEL</v>
          </cell>
        </row>
        <row r="1709">
          <cell r="S1709" t="str">
            <v>OPERAÇÕES DEPRECIAÇÃO DO IMOBILIZADO TANGÍVEL</v>
          </cell>
        </row>
        <row r="1710">
          <cell r="S1710" t="str">
            <v>OPERAÇÕES DEPRECIAÇÃO DO IMOBILIZADO TANGÍVEL</v>
          </cell>
        </row>
        <row r="1711">
          <cell r="S1711" t="str">
            <v>OPERAÇÕES DEPRECIAÇÃO DO IMOBILIZADO TANGÍVEL</v>
          </cell>
        </row>
        <row r="1712">
          <cell r="S1712" t="str">
            <v>OPERAÇÕES DEPRECIAÇÃO DO IMOBILIZADO TANGÍVEL</v>
          </cell>
        </row>
        <row r="1713">
          <cell r="S1713" t="str">
            <v>OPERAÇÕES DEPRECIAÇÃO DO IMOBILIZADO TANGÍVEL</v>
          </cell>
        </row>
        <row r="1714">
          <cell r="S1714" t="str">
            <v>OPERAÇÕES DEPRECIAÇÃO DO IMOBILIZADO TANGÍVEL</v>
          </cell>
        </row>
        <row r="1715">
          <cell r="S1715" t="str">
            <v>OPERAÇÕES DEPRECIAÇÃO DO IMOBILIZADO TANGÍVEL</v>
          </cell>
        </row>
        <row r="1716">
          <cell r="S1716" t="str">
            <v>OPERAÇÕES DEPRECIAÇÃO DO IMOBILIZADO TANGÍVEL</v>
          </cell>
        </row>
        <row r="1717">
          <cell r="S1717" t="str">
            <v>OPERAÇÕES DEPRECIAÇÃO DO IMOBILIZADO TANGÍVEL</v>
          </cell>
        </row>
        <row r="1718">
          <cell r="S1718" t="str">
            <v>OPERAÇÕES DEPRECIAÇÃO DO IMOBILIZADO TANGÍVEL</v>
          </cell>
        </row>
        <row r="1719">
          <cell r="S1719" t="str">
            <v>OPERAÇÕES DEPRECIAÇÃO DO IMOBILIZADO TANGÍVEL</v>
          </cell>
        </row>
        <row r="1720">
          <cell r="S1720" t="str">
            <v>OPERAÇÕES DEPRECIAÇÃO DO IMOBILIZADO TANGÍVEL</v>
          </cell>
        </row>
        <row r="1721">
          <cell r="S1721" t="str">
            <v>OPERAÇÕES DEPRECIAÇÃO DO IMOBILIZADO TANGÍVEL</v>
          </cell>
        </row>
        <row r="1722">
          <cell r="S1722" t="str">
            <v>OPERAÇÕES DEPRECIAÇÃO DO IMOBILIZADO TANGÍVEL</v>
          </cell>
        </row>
        <row r="1723">
          <cell r="S1723" t="str">
            <v>OPERAÇÕES DEPRECIAÇÃO DO IMOBILIZADO TANGÍVEL</v>
          </cell>
        </row>
        <row r="1724">
          <cell r="S1724" t="str">
            <v>OPERAÇÕES DEPRECIAÇÃO DO IMOBILIZADO TANGÍVEL</v>
          </cell>
        </row>
        <row r="1725">
          <cell r="S1725" t="str">
            <v>OPERAÇÕES DEPRECIAÇÃO DO IMOBILIZADO TANGÍVEL</v>
          </cell>
        </row>
        <row r="1726">
          <cell r="S1726" t="str">
            <v>OPERAÇÕES DEPRECIAÇÃO DO IMOBILIZADO TANGÍVEL</v>
          </cell>
        </row>
        <row r="1727">
          <cell r="S1727" t="str">
            <v>OPERAÇÕES DEPRECIAÇÃO DO IMOBILIZADO TANGÍVEL</v>
          </cell>
        </row>
        <row r="1728">
          <cell r="S1728" t="str">
            <v>OPERAÇÕES DEPRECIAÇÃO DO IMOBILIZADO TANGÍVEL</v>
          </cell>
        </row>
        <row r="1729">
          <cell r="S1729" t="str">
            <v>OPERAÇÕES DEPRECIAÇÃO DO IMOBILIZADO TANGÍVEL</v>
          </cell>
        </row>
        <row r="1730">
          <cell r="S1730" t="str">
            <v>OPERAÇÕES DEPRECIAÇÃO DO IMOBILIZADO TANGÍVEL</v>
          </cell>
        </row>
        <row r="1731">
          <cell r="S1731" t="str">
            <v>OPERAÇÕES DEPRECIAÇÃO DO IMOBILIZADO TANGÍVEL</v>
          </cell>
        </row>
        <row r="1732">
          <cell r="S1732" t="str">
            <v>OPERAÇÕES DEPRECIAÇÃO DO IMOBILIZADO TANGÍVEL</v>
          </cell>
        </row>
        <row r="1733">
          <cell r="S1733" t="str">
            <v>OPERAÇÕES DEPRECIAÇÃO DO IMOBILIZADO TANGÍVEL</v>
          </cell>
        </row>
        <row r="1734">
          <cell r="S1734" t="str">
            <v>OPERAÇÕES DEPRECIAÇÃO DO IMOBILIZADO TANGÍVEL</v>
          </cell>
        </row>
        <row r="1735">
          <cell r="S1735" t="str">
            <v>OPERAÇÕES DEPRECIAÇÃO DO IMOBILIZADO TANGÍVEL</v>
          </cell>
        </row>
        <row r="1736">
          <cell r="S1736" t="str">
            <v>OPERAÇÕES DEPRECIAÇÃO DO IMOBILIZADO TANGÍVEL</v>
          </cell>
        </row>
        <row r="1737">
          <cell r="S1737" t="str">
            <v>OPERAÇÕES DEPRECIAÇÃO DO IMOBILIZADO TANGÍVEL</v>
          </cell>
        </row>
        <row r="1738">
          <cell r="S1738" t="str">
            <v>OPERAÇÕES DEPRECIAÇÃO DO IMOBILIZADO TANGÍVEL</v>
          </cell>
        </row>
        <row r="1739">
          <cell r="S1739" t="str">
            <v>OPERAÇÕES DEPRECIAÇÃO DO IMOBILIZADO TANGÍVEL</v>
          </cell>
        </row>
        <row r="1740">
          <cell r="S1740" t="str">
            <v>OPERAÇÕES DEPRECIAÇÃO DO IMOBILIZADO TANGÍVEL</v>
          </cell>
        </row>
        <row r="1741">
          <cell r="S1741" t="str">
            <v>OPERAÇÕES DEPRECIAÇÃO DO IMOBILIZADO TANGÍVEL</v>
          </cell>
        </row>
        <row r="1742">
          <cell r="S1742" t="str">
            <v>OPERAÇÕES DEPRECIAÇÃO DO IMOBILIZADO TANGÍVEL</v>
          </cell>
        </row>
        <row r="1743">
          <cell r="S1743" t="str">
            <v>OPERAÇÕES DEPRECIAÇÃO DO IMOBILIZADO TANGÍVEL</v>
          </cell>
        </row>
        <row r="1744">
          <cell r="S1744" t="str">
            <v>OPERAÇÕES DEPRECIAÇÃO DO IMOBILIZADO TANGÍVEL</v>
          </cell>
        </row>
        <row r="1745">
          <cell r="S1745" t="str">
            <v>OPERAÇÕES DEPRECIAÇÃO DO IMOBILIZADO TANGÍVEL</v>
          </cell>
        </row>
        <row r="1746">
          <cell r="S1746" t="str">
            <v>OPERAÇÕES DEPRECIAÇÃO DO IMOBILIZADO TANGÍVEL</v>
          </cell>
        </row>
        <row r="1747">
          <cell r="S1747" t="str">
            <v>OPERAÇÕES DEPRECIAÇÃO DO IMOBILIZADO TANGÍVEL</v>
          </cell>
        </row>
        <row r="1748">
          <cell r="S1748" t="str">
            <v>OPERAÇÕES DEPRECIAÇÃO DO IMOBILIZADO TANGÍVEL</v>
          </cell>
        </row>
        <row r="1749">
          <cell r="S1749" t="str">
            <v>OPERAÇÕES DEPRECIAÇÃO DO IMOBILIZADO TANGÍVEL</v>
          </cell>
        </row>
        <row r="1750">
          <cell r="S1750" t="str">
            <v>OPERAÇÕES DEPRECIAÇÃO DO IMOBILIZADO TANGÍVEL</v>
          </cell>
        </row>
        <row r="1751">
          <cell r="S1751" t="str">
            <v>OPERAÇÕES DEPRECIAÇÃO DO IMOBILIZADO TANGÍVEL</v>
          </cell>
        </row>
        <row r="1752">
          <cell r="S1752" t="str">
            <v>OPERAÇÕES DEPRECIAÇÃO DO IMOBILIZADO TANGÍVEL</v>
          </cell>
        </row>
        <row r="1753">
          <cell r="S1753" t="str">
            <v>OPERAÇÕES DEPRECIAÇÃO DO IMOBILIZADO TANGÍVEL</v>
          </cell>
        </row>
        <row r="1754">
          <cell r="S1754" t="str">
            <v>OPERAÇÕES DEPRECIAÇÃO DO IMOBILIZADO TANGÍVEL</v>
          </cell>
        </row>
        <row r="1755">
          <cell r="S1755" t="str">
            <v>OPERAÇÕES DEPRECIAÇÃO DO IMOBILIZADO TANGÍVEL</v>
          </cell>
        </row>
        <row r="1756">
          <cell r="S1756" t="str">
            <v>OPERAÇÕES DEPRECIAÇÃO DO IMOBILIZADO TANGÍVEL</v>
          </cell>
        </row>
        <row r="1757">
          <cell r="S1757" t="str">
            <v>OPERAÇÕES DEPRECIAÇÃO DO IMOBILIZADO TANGÍVEL</v>
          </cell>
        </row>
        <row r="1758">
          <cell r="S1758" t="str">
            <v>OPERAÇÕES DEPRECIAÇÃO DO IMOBILIZADO TANGÍVEL</v>
          </cell>
        </row>
        <row r="1759">
          <cell r="S1759" t="str">
            <v>OPERAÇÕES DEPRECIAÇÃO DO IMOBILIZADO TANGÍVEL</v>
          </cell>
        </row>
        <row r="1760">
          <cell r="S1760" t="str">
            <v>OPERAÇÕES DEPRECIAÇÃO DO IMOBILIZADO TANGÍVEL</v>
          </cell>
        </row>
        <row r="1761">
          <cell r="S1761" t="str">
            <v>OPERAÇÕES DEPRECIAÇÃO DO IMOBILIZADO TANGÍVEL</v>
          </cell>
        </row>
        <row r="1762">
          <cell r="S1762" t="str">
            <v>OPERAÇÕES DEPRECIAÇÃO DO IMOBILIZADO TANGÍVEL</v>
          </cell>
        </row>
        <row r="1763">
          <cell r="S1763" t="str">
            <v>OPERAÇÕES DEPRECIAÇÃO DO IMOBILIZADO TANGÍVEL</v>
          </cell>
        </row>
        <row r="1764">
          <cell r="S1764" t="str">
            <v>OPERAÇÕES DEPRECIAÇÃO DO IMOBILIZADO TANGÍVEL</v>
          </cell>
        </row>
        <row r="1765">
          <cell r="S1765" t="str">
            <v>OPERAÇÕES DEPRECIAÇÃO DO IMOBILIZADO TANGÍVEL</v>
          </cell>
        </row>
        <row r="1766">
          <cell r="S1766" t="str">
            <v>OPERAÇÕES DEPRECIAÇÃO DO IMOBILIZADO TANGÍVEL</v>
          </cell>
        </row>
        <row r="1767">
          <cell r="S1767" t="str">
            <v>OPERAÇÕES DEPRECIAÇÃO DO IMOBILIZADO TANGÍVEL</v>
          </cell>
        </row>
        <row r="1768">
          <cell r="S1768" t="str">
            <v>OPERAÇÕES DEPRECIAÇÃO DO IMOBILIZADO TANGÍVEL</v>
          </cell>
        </row>
        <row r="1769">
          <cell r="S1769" t="str">
            <v>OPERAÇÕES DEPRECIAÇÃO DO IMOBILIZADO TANGÍVEL</v>
          </cell>
        </row>
        <row r="1770">
          <cell r="S1770" t="str">
            <v>OPERAÇÕES DEPRECIAÇÃO DO IMOBILIZADO TANGÍVEL</v>
          </cell>
        </row>
        <row r="1771">
          <cell r="S1771" t="str">
            <v>OPERAÇÕES DEPRECIAÇÃO DO IMOBILIZADO TANGÍVEL</v>
          </cell>
        </row>
        <row r="1772">
          <cell r="S1772" t="str">
            <v>OPERAÇÕES DEPRECIAÇÃO DO IMOBILIZADO TANGÍVEL</v>
          </cell>
        </row>
        <row r="1773">
          <cell r="S1773" t="str">
            <v>OPERAÇÕES DEPRECIAÇÃO DO IMOBILIZADO TANGÍVEL</v>
          </cell>
        </row>
        <row r="1774">
          <cell r="S1774" t="str">
            <v>OPERAÇÕES DEPRECIAÇÃO DO IMOBILIZADO TANGÍVEL</v>
          </cell>
        </row>
        <row r="1775">
          <cell r="S1775" t="str">
            <v>OPERAÇÕES DEPRECIAÇÃO DO IMOBILIZADO TANGÍVEL</v>
          </cell>
        </row>
        <row r="1776">
          <cell r="S1776" t="str">
            <v>OPERAÇÕES DEPRECIAÇÃO DO IMOBILIZADO TANGÍVEL</v>
          </cell>
        </row>
        <row r="1777">
          <cell r="S1777" t="str">
            <v>OPERAÇÕES DEPRECIAÇÃO DO IMOBILIZADO TANGÍVEL</v>
          </cell>
        </row>
        <row r="1778">
          <cell r="S1778" t="str">
            <v>OPERAÇÕES DEPRECIAÇÃO DO IMOBILIZADO TANGÍVEL</v>
          </cell>
        </row>
        <row r="1779">
          <cell r="S1779" t="str">
            <v>OPERAÇÕES DEPRECIAÇÃO DO IMOBILIZADO TANGÍVEL</v>
          </cell>
        </row>
        <row r="1780">
          <cell r="S1780" t="str">
            <v>OPERAÇÕES DEPRECIAÇÃO DO IMOBILIZADO TANGÍVEL</v>
          </cell>
        </row>
        <row r="1781">
          <cell r="S1781" t="str">
            <v>OPERAÇÕES DEPRECIAÇÃO DO IMOBILIZADO TANGÍVEL</v>
          </cell>
        </row>
        <row r="1782">
          <cell r="S1782" t="str">
            <v>OPERAÇÕES DEPRECIAÇÃO DO IMOBILIZADO TANGÍVEL</v>
          </cell>
        </row>
        <row r="1783">
          <cell r="S1783" t="str">
            <v>OPERAÇÕES DEPRECIAÇÃO DO IMOBILIZADO TANGÍVEL</v>
          </cell>
        </row>
        <row r="1784">
          <cell r="S1784" t="str">
            <v>OPERAÇÕES DEPRECIAÇÃO DO IMOBILIZADO TANGÍVEL</v>
          </cell>
        </row>
        <row r="1785">
          <cell r="S1785" t="str">
            <v>OPERAÇÕES DEPRECIAÇÃO DO IMOBILIZADO TANGÍVEL</v>
          </cell>
        </row>
        <row r="1786">
          <cell r="S1786" t="str">
            <v>OPERAÇÕES DEPRECIAÇÃO DO IMOBILIZADO TANGÍVEL</v>
          </cell>
        </row>
        <row r="1787">
          <cell r="S1787" t="str">
            <v>OPERAÇÕES DEPRECIAÇÃO DO IMOBILIZADO TANGÍVEL</v>
          </cell>
        </row>
        <row r="1788">
          <cell r="S1788" t="str">
            <v>OPERAÇÕES DEPRECIAÇÃO DO IMOBILIZADO TANGÍVEL</v>
          </cell>
        </row>
        <row r="1789">
          <cell r="S1789" t="str">
            <v>OPERAÇÕES DEPRECIAÇÃO DO IMOBILIZADO TANGÍVEL</v>
          </cell>
        </row>
        <row r="1790">
          <cell r="S1790" t="str">
            <v>OPERAÇÕES DEPRECIAÇÃO DO IMOBILIZADO TANGÍVEL</v>
          </cell>
        </row>
        <row r="1791">
          <cell r="S1791" t="str">
            <v>OPERAÇÕES DEPRECIAÇÃO DO IMOBILIZADO TANGÍVEL</v>
          </cell>
        </row>
        <row r="1792">
          <cell r="S1792" t="str">
            <v>OPERAÇÕES DEPRECIAÇÃO DO IMOBILIZADO TANGÍVEL</v>
          </cell>
        </row>
        <row r="1793">
          <cell r="S1793" t="str">
            <v>OPERAÇÕES DEPRECIAÇÃO DO IMOBILIZADO TANGÍVEL</v>
          </cell>
        </row>
        <row r="1794">
          <cell r="S1794" t="str">
            <v>OPERAÇÕES DEPRECIAÇÃO DO IMOBILIZADO TANGÍVEL</v>
          </cell>
        </row>
        <row r="1795">
          <cell r="S1795" t="str">
            <v>OPERAÇÕES DEPRECIAÇÃO DO IMOBILIZADO TANGÍVEL</v>
          </cell>
        </row>
        <row r="1796">
          <cell r="S1796" t="str">
            <v>OPERAÇÕES DEPRECIAÇÃO DO IMOBILIZADO TANGÍVEL</v>
          </cell>
        </row>
        <row r="1797">
          <cell r="S1797" t="str">
            <v>OPERAÇÕES DEPRECIAÇÃO DO IMOBILIZADO TANGÍVEL</v>
          </cell>
        </row>
        <row r="1798">
          <cell r="S1798" t="str">
            <v>OPERAÇÕES DEPRECIAÇÃO DO IMOBILIZADO TANGÍVEL</v>
          </cell>
        </row>
        <row r="1799">
          <cell r="S1799" t="str">
            <v>OPERAÇÕES DEPRECIAÇÃO DO IMOBILIZADO TANGÍVEL</v>
          </cell>
        </row>
        <row r="1800">
          <cell r="S1800" t="str">
            <v>OPERAÇÕES DEPRECIAÇÃO DO IMOBILIZADO TANGÍVEL</v>
          </cell>
        </row>
        <row r="1801">
          <cell r="S1801" t="str">
            <v>OPERAÇÕES DEPRECIAÇÃO DO IMOBILIZADO TANGÍVEL</v>
          </cell>
        </row>
        <row r="1802">
          <cell r="S1802" t="str">
            <v>OPERAÇÕES DEPRECIAÇÃO DO IMOBILIZADO TANGÍVEL</v>
          </cell>
        </row>
        <row r="1803">
          <cell r="S1803" t="str">
            <v>OPERAÇÕES DEPRECIAÇÃO DO IMOBILIZADO TANGÍVEL</v>
          </cell>
        </row>
        <row r="1804">
          <cell r="S1804" t="str">
            <v>OPERAÇÕES DEPRECIAÇÃO DO IMOBILIZADO TANGÍVEL</v>
          </cell>
        </row>
        <row r="1805">
          <cell r="S1805" t="str">
            <v>OPERAÇÕES DEPRECIAÇÃO DO IMOBILIZADO TANGÍVEL</v>
          </cell>
        </row>
        <row r="1806">
          <cell r="S1806" t="str">
            <v>OPERAÇÕES DEPRECIAÇÃO DO IMOBILIZADO TANGÍVEL</v>
          </cell>
        </row>
        <row r="1807">
          <cell r="S1807" t="str">
            <v>OPERAÇÕES DEPRECIAÇÃO DO IMOBILIZADO TANGÍVEL</v>
          </cell>
        </row>
        <row r="1808">
          <cell r="S1808" t="str">
            <v>OPERAÇÕES DEPRECIAÇÃO DO IMOBILIZADO TANGÍVEL</v>
          </cell>
        </row>
        <row r="1809">
          <cell r="S1809" t="str">
            <v>OPERAÇÕES DEPRECIAÇÃO DO IMOBILIZADO TANGÍVEL</v>
          </cell>
        </row>
        <row r="1810">
          <cell r="S1810" t="str">
            <v>OPERAÇÕES DEPRECIAÇÃO DO IMOBILIZADO TANGÍVEL</v>
          </cell>
        </row>
        <row r="1811">
          <cell r="S1811" t="str">
            <v>OPERAÇÕES DEPRECIAÇÃO DO IMOBILIZADO TANGÍVEL</v>
          </cell>
        </row>
        <row r="1812">
          <cell r="S1812" t="str">
            <v>OPERAÇÕES DEPRECIAÇÃO DO IMOBILIZADO TANGÍVEL</v>
          </cell>
        </row>
        <row r="1813">
          <cell r="S1813" t="str">
            <v>OPERAÇÕES DEPRECIAÇÃO DO IMOBILIZADO TANGÍVEL</v>
          </cell>
        </row>
        <row r="1814">
          <cell r="S1814" t="str">
            <v>OPERAÇÕES DEPRECIAÇÃO DO IMOBILIZADO TANGÍVEL</v>
          </cell>
        </row>
        <row r="1815">
          <cell r="S1815" t="str">
            <v>OPERAÇÕES DEPRECIAÇÃO DO IMOBILIZADO TANGÍVEL</v>
          </cell>
        </row>
        <row r="1816">
          <cell r="S1816" t="str">
            <v>OPERAÇÕES DEPRECIAÇÃO DO IMOBILIZADO TANGÍVEL</v>
          </cell>
        </row>
        <row r="1817">
          <cell r="S1817" t="str">
            <v>OPERAÇÕES DEPRECIAÇÃO DO IMOBILIZADO TANGÍVEL</v>
          </cell>
        </row>
        <row r="1818">
          <cell r="S1818" t="str">
            <v>OPERAÇÕES DEPRECIAÇÃO DO IMOBILIZADO TANGÍVEL</v>
          </cell>
        </row>
        <row r="1819">
          <cell r="S1819" t="str">
            <v>OPERAÇÕES DEPRECIAÇÃO DO IMOBILIZADO TANGÍVEL</v>
          </cell>
        </row>
        <row r="1820">
          <cell r="S1820" t="str">
            <v>OPERAÇÕES DEPRECIAÇÃO DO IMOBILIZADO TANGÍVEL</v>
          </cell>
        </row>
        <row r="1821">
          <cell r="S1821" t="str">
            <v>OPERAÇÕES DEPRECIAÇÃO DO IMOBILIZADO TANGÍVEL</v>
          </cell>
        </row>
        <row r="1822">
          <cell r="S1822" t="str">
            <v>OPERAÇÕES DEPRECIAÇÃO DO IMOBILIZADO TANGÍVEL</v>
          </cell>
        </row>
        <row r="1823">
          <cell r="S1823" t="str">
            <v>OPERAÇÕES DEPRECIAÇÃO DO IMOBILIZADO TANGÍVEL</v>
          </cell>
        </row>
        <row r="1824">
          <cell r="S1824" t="str">
            <v>OPERAÇÕES DEPRECIAÇÃO DO IMOBILIZADO TANGÍVEL</v>
          </cell>
        </row>
        <row r="1825">
          <cell r="S1825" t="str">
            <v>OPERAÇÕES DEPRECIAÇÃO DO IMOBILIZADO TANGÍVEL</v>
          </cell>
        </row>
        <row r="1826">
          <cell r="S1826" t="str">
            <v>OPERAÇÕES DEPRECIAÇÃO DO IMOBILIZADO TANGÍVEL</v>
          </cell>
        </row>
        <row r="1827">
          <cell r="S1827" t="str">
            <v>OPERAÇÕES DEPRECIAÇÃO DO IMOBILIZADO TANGÍVEL</v>
          </cell>
        </row>
        <row r="1828">
          <cell r="S1828" t="str">
            <v>OPERAÇÕES DEPRECIAÇÃO DO IMOBILIZADO TANGÍVEL</v>
          </cell>
        </row>
        <row r="1829">
          <cell r="S1829" t="str">
            <v>OPERAÇÕES DEPRECIAÇÃO DO IMOBILIZADO TANGÍVEL</v>
          </cell>
        </row>
        <row r="1830">
          <cell r="S1830" t="str">
            <v>OPERAÇÕES DEPRECIAÇÃO DO IMOBILIZADO TANGÍVEL</v>
          </cell>
        </row>
        <row r="1831">
          <cell r="S1831" t="str">
            <v>OPERAÇÕES DEPRECIAÇÃO DO IMOBILIZADO TANGÍVEL</v>
          </cell>
        </row>
        <row r="1832">
          <cell r="S1832" t="str">
            <v>OPERAÇÕES DEPRECIAÇÃO DO IMOBILIZADO TANGÍVEL</v>
          </cell>
        </row>
        <row r="1833">
          <cell r="S1833" t="str">
            <v>OPERAÇÕES DEPRECIAÇÃO DO IMOBILIZADO TANGÍVEL</v>
          </cell>
        </row>
        <row r="1834">
          <cell r="S1834" t="str">
            <v>OPERAÇÕES DEPRECIAÇÃO DO IMOBILIZADO TANGÍVEL</v>
          </cell>
        </row>
        <row r="1835">
          <cell r="S1835" t="str">
            <v>OPERAÇÕES DEPRECIAÇÃO DO IMOBILIZADO TANGÍVEL</v>
          </cell>
        </row>
        <row r="1836">
          <cell r="S1836" t="str">
            <v>OPERAÇÕES DEPRECIAÇÃO DO IMOBILIZADO TANGÍVEL</v>
          </cell>
        </row>
        <row r="1837">
          <cell r="S1837" t="str">
            <v>OPERAÇÕES DEPRECIAÇÃO DO IMOBILIZADO TANGÍVEL</v>
          </cell>
        </row>
        <row r="1838">
          <cell r="S1838" t="str">
            <v>OPERAÇÕES DEPRECIAÇÃO DO IMOBILIZADO TANGÍVEL</v>
          </cell>
        </row>
        <row r="1839">
          <cell r="S1839" t="str">
            <v>OPERAÇÕES DEPRECIAÇÃO DO IMOBILIZADO TANGÍVEL</v>
          </cell>
        </row>
        <row r="1840">
          <cell r="S1840" t="str">
            <v>OPERAÇÕES DEPRECIAÇÃO DO IMOBILIZADO TANGÍVEL</v>
          </cell>
        </row>
        <row r="1841">
          <cell r="S1841" t="str">
            <v>OPERAÇÕES DEPRECIAÇÃO DO IMOBILIZADO TANGÍVEL</v>
          </cell>
        </row>
        <row r="1842">
          <cell r="S1842" t="str">
            <v>OPERAÇÕES DEPRECIAÇÃO DO IMOBILIZADO TANGÍVEL</v>
          </cell>
        </row>
        <row r="1843">
          <cell r="S1843" t="str">
            <v>OPERAÇÕES DEPRECIAÇÃO DO IMOBILIZADO TANGÍVEL</v>
          </cell>
        </row>
        <row r="1844">
          <cell r="S1844" t="str">
            <v>OPERAÇÕES DEPRECIAÇÃO DO IMOBILIZADO TANGÍVEL</v>
          </cell>
        </row>
        <row r="1845">
          <cell r="S1845" t="str">
            <v>OPERAÇÕES DEPRECIAÇÃO DO IMOBILIZADO TANGÍVEL</v>
          </cell>
        </row>
        <row r="1846">
          <cell r="S1846" t="str">
            <v>OPERAÇÕES DEPRECIAÇÃO DO IMOBILIZADO TANGÍVEL</v>
          </cell>
        </row>
        <row r="1847">
          <cell r="S1847" t="str">
            <v>OPERAÇÕES DEPRECIAÇÃO DO IMOBILIZADO TANGÍVEL</v>
          </cell>
        </row>
        <row r="1848">
          <cell r="S1848" t="str">
            <v>OPERAÇÕES DEPRECIAÇÃO DO IMOBILIZADO TANGÍVEL</v>
          </cell>
        </row>
        <row r="1849">
          <cell r="S1849" t="str">
            <v>OPERAÇÕES DEPRECIAÇÃO DO IMOBILIZADO TANGÍVEL</v>
          </cell>
        </row>
        <row r="1850">
          <cell r="S1850" t="str">
            <v>OPERAÇÕES DEPRECIAÇÃO DO IMOBILIZADO TANGÍVEL</v>
          </cell>
        </row>
        <row r="1851">
          <cell r="S1851" t="str">
            <v>OPERAÇÕES DEPRECIAÇÃO DO IMOBILIZADO TANGÍVEL</v>
          </cell>
        </row>
        <row r="1852">
          <cell r="S1852" t="str">
            <v>OPERAÇÕES DEPRECIAÇÃO DO IMOBILIZADO TANGÍVEL</v>
          </cell>
        </row>
        <row r="1853">
          <cell r="S1853" t="str">
            <v>OPERAÇÕES DEPRECIAÇÃO DO IMOBILIZADO TANGÍVEL</v>
          </cell>
        </row>
        <row r="1854">
          <cell r="S1854" t="str">
            <v>OPERAÇÕES DEPRECIAÇÃO DO IMOBILIZADO TANGÍVEL</v>
          </cell>
        </row>
        <row r="1855">
          <cell r="S1855" t="str">
            <v>OPERAÇÕES DEPRECIAÇÃO DO IMOBILIZADO TANGÍVEL</v>
          </cell>
        </row>
        <row r="1856">
          <cell r="S1856" t="str">
            <v>OPERAÇÕES DEPRECIAÇÃO DO IMOBILIZADO TANGÍVEL</v>
          </cell>
        </row>
        <row r="1857">
          <cell r="S1857" t="str">
            <v>OPERAÇÕES DEPRECIAÇÃO DO IMOBILIZADO TANGÍVEL</v>
          </cell>
        </row>
        <row r="1858">
          <cell r="S1858" t="str">
            <v>OPERAÇÕES DEPRECIAÇÃO DO IMOBILIZADO TANGÍVEL</v>
          </cell>
        </row>
        <row r="1859">
          <cell r="S1859" t="str">
            <v>OPERAÇÕES DEPRECIAÇÃO DO IMOBILIZADO TANGÍVEL</v>
          </cell>
        </row>
        <row r="1860">
          <cell r="S1860" t="str">
            <v>OPERAÇÕES DEPRECIAÇÃO DO IMOBILIZADO TANGÍVEL</v>
          </cell>
        </row>
        <row r="1861">
          <cell r="S1861" t="str">
            <v>OPERAÇÕES DEPRECIAÇÃO DO IMOBILIZADO TANGÍVEL</v>
          </cell>
        </row>
        <row r="1862">
          <cell r="S1862" t="str">
            <v>OPERAÇÕES DEPRECIAÇÃO DO IMOBILIZADO TANGÍVEL</v>
          </cell>
        </row>
        <row r="1863">
          <cell r="S1863" t="str">
            <v>OPERAÇÕES DEPRECIAÇÃO DO IMOBILIZADO TANGÍVEL</v>
          </cell>
        </row>
        <row r="1864">
          <cell r="S1864" t="str">
            <v>OPERAÇÕES DEPRECIAÇÃO DO IMOBILIZADO TANGÍVEL</v>
          </cell>
        </row>
        <row r="1865">
          <cell r="S1865" t="str">
            <v>OPERAÇÕES DEPRECIAÇÃO DO IMOBILIZADO TANGÍVEL</v>
          </cell>
        </row>
        <row r="1866">
          <cell r="S1866" t="str">
            <v>OPERAÇÕES DEPRECIAÇÃO DO IMOBILIZADO TANGÍVEL</v>
          </cell>
        </row>
        <row r="1867">
          <cell r="S1867" t="str">
            <v>OPERAÇÕES DEPRECIAÇÃO DO IMOBILIZADO TANGÍVEL</v>
          </cell>
        </row>
        <row r="1868">
          <cell r="S1868" t="str">
            <v>OPERAÇÕES DEPRECIAÇÃO DO IMOBILIZADO TANGÍVEL</v>
          </cell>
        </row>
        <row r="1869">
          <cell r="S1869" t="str">
            <v>OPERAÇÕES DEPRECIAÇÃO DO IMOBILIZADO TANGÍVEL</v>
          </cell>
        </row>
        <row r="1870">
          <cell r="S1870" t="str">
            <v>OPERAÇÕES DEPRECIAÇÃO DO IMOBILIZADO TANGÍVEL</v>
          </cell>
        </row>
        <row r="1871">
          <cell r="S1871" t="str">
            <v>OPERAÇÕES DEPRECIAÇÃO DO IMOBILIZADO TANGÍVEL</v>
          </cell>
        </row>
        <row r="1872">
          <cell r="S1872" t="str">
            <v>OPERAÇÕES DEPRECIAÇÃO DO IMOBILIZADO TANGÍVEL</v>
          </cell>
        </row>
        <row r="1873">
          <cell r="S1873" t="str">
            <v>OPERAÇÕES DEPRECIAÇÃO DO IMOBILIZADO TANGÍVEL</v>
          </cell>
        </row>
        <row r="1874">
          <cell r="S1874" t="str">
            <v>OPERAÇÕES DEPRECIAÇÃO DO IMOBILIZADO TANGÍVEL</v>
          </cell>
        </row>
        <row r="1875">
          <cell r="S1875" t="str">
            <v>OPERAÇÕES DEPRECIAÇÃO DO IMOBILIZADO TANGÍVEL</v>
          </cell>
        </row>
        <row r="1876">
          <cell r="S1876" t="str">
            <v>OPERAÇÕES DEPRECIAÇÃO DO IMOBILIZADO TANGÍVEL</v>
          </cell>
        </row>
        <row r="1877">
          <cell r="S1877" t="str">
            <v>OPERAÇÕES DEPRECIAÇÃO DO IMOBILIZADO TANGÍVEL</v>
          </cell>
        </row>
        <row r="1878">
          <cell r="S1878" t="str">
            <v>OPERAÇÕES DEPRECIAÇÃO DO IMOBILIZADO TANGÍVEL</v>
          </cell>
        </row>
        <row r="1879">
          <cell r="S1879" t="str">
            <v>OPERAÇÕES DEPRECIAÇÃO DO IMOBILIZADO TANGÍVEL</v>
          </cell>
        </row>
        <row r="1880">
          <cell r="S1880" t="str">
            <v>OPERAÇÕES DEPRECIAÇÃO DO IMOBILIZADO TANGÍVEL</v>
          </cell>
        </row>
        <row r="1881">
          <cell r="S1881" t="str">
            <v>OPERAÇÕES DEPRECIAÇÃO DO IMOBILIZADO TANGÍVEL</v>
          </cell>
        </row>
        <row r="1882">
          <cell r="S1882" t="str">
            <v>OPERAÇÕES DEPRECIAÇÃO DO IMOBILIZADO TANGÍVEL</v>
          </cell>
        </row>
        <row r="1883">
          <cell r="S1883" t="str">
            <v>OPERAÇÕES DEPRECIAÇÃO DO IMOBILIZADO TANGÍVEL</v>
          </cell>
        </row>
        <row r="1884">
          <cell r="S1884" t="str">
            <v>OPERAÇÕES DEPRECIAÇÃO DO IMOBILIZADO TANGÍVEL</v>
          </cell>
        </row>
        <row r="1885">
          <cell r="S1885" t="str">
            <v>OPERAÇÕES DEPRECIAÇÃO DO IMOBILIZADO TANGÍVEL</v>
          </cell>
        </row>
        <row r="1886">
          <cell r="S1886" t="str">
            <v>OPERAÇÕES DEPRECIAÇÃO DO IMOBILIZADO TANGÍVEL</v>
          </cell>
        </row>
        <row r="1887">
          <cell r="S1887" t="str">
            <v>OPERAÇÕES DEPRECIAÇÃO DO IMOBILIZADO TANGÍVEL</v>
          </cell>
        </row>
        <row r="1888">
          <cell r="S1888" t="str">
            <v>OPERAÇÕES DEPRECIAÇÃO DO IMOBILIZADO TANGÍVEL</v>
          </cell>
        </row>
        <row r="1889">
          <cell r="S1889" t="str">
            <v>OPERAÇÕES DEPRECIAÇÃO DO IMOBILIZADO TANGÍVEL</v>
          </cell>
        </row>
        <row r="1890">
          <cell r="S1890" t="str">
            <v>OPERAÇÕES DEPRECIAÇÃO DO IMOBILIZADO TANGÍVEL</v>
          </cell>
        </row>
        <row r="1891">
          <cell r="S1891" t="str">
            <v>OPERAÇÕES DEPRECIAÇÃO DO IMOBILIZADO TANGÍVEL</v>
          </cell>
        </row>
        <row r="1892">
          <cell r="S1892" t="str">
            <v>OPERAÇÕES DEPRECIAÇÃO DO IMOBILIZADO TANGÍVEL</v>
          </cell>
        </row>
        <row r="1893">
          <cell r="S1893" t="str">
            <v>OPERAÇÕES DEPRECIAÇÃO DO IMOBILIZADO TANGÍVEL</v>
          </cell>
        </row>
        <row r="1894">
          <cell r="S1894" t="str">
            <v>OPERAÇÕES DEPRECIAÇÃO DO IMOBILIZADO TANGÍVEL</v>
          </cell>
        </row>
        <row r="1895">
          <cell r="S1895" t="str">
            <v>OPERAÇÕES DEPRECIAÇÃO DO IMOBILIZADO TANGÍVEL</v>
          </cell>
        </row>
        <row r="1896">
          <cell r="S1896" t="str">
            <v>OPERAÇÕES DEPRECIAÇÃO DO IMOBILIZADO TANGÍVEL</v>
          </cell>
        </row>
        <row r="1897">
          <cell r="S1897" t="str">
            <v>OPERAÇÕES DEPRECIAÇÃO DO IMOBILIZADO TANGÍVEL</v>
          </cell>
        </row>
        <row r="1898">
          <cell r="S1898" t="str">
            <v>OPERAÇÕES DEPRECIAÇÃO DO IMOBILIZADO TANGÍVEL</v>
          </cell>
        </row>
        <row r="1899">
          <cell r="S1899" t="str">
            <v>OPERAÇÕES DEPRECIAÇÃO DO IMOBILIZADO TANGÍVEL</v>
          </cell>
        </row>
        <row r="1900">
          <cell r="S1900" t="str">
            <v>OPERAÇÕES DEPRECIAÇÃO DO IMOBILIZADO TANGÍVEL</v>
          </cell>
        </row>
        <row r="1901">
          <cell r="S1901" t="str">
            <v>OPERAÇÕES DEPRECIAÇÃO DO IMOBILIZADO TANGÍVEL</v>
          </cell>
        </row>
        <row r="1902">
          <cell r="S1902" t="str">
            <v>OPERAÇÕES DEPRECIAÇÃO DO IMOBILIZADO TANGÍVEL</v>
          </cell>
        </row>
        <row r="1903">
          <cell r="S1903" t="str">
            <v>OPERAÇÕES DEPRECIAÇÃO DO IMOBILIZADO TANGÍVEL</v>
          </cell>
        </row>
        <row r="1904">
          <cell r="S1904" t="str">
            <v>OPERAÇÕES DEPRECIAÇÃO DO IMOBILIZADO TANGÍVEL</v>
          </cell>
        </row>
        <row r="1905">
          <cell r="S1905" t="str">
            <v>OPERAÇÕES DEPRECIAÇÃO DO IMOBILIZADO TANGÍVEL</v>
          </cell>
        </row>
        <row r="1906">
          <cell r="S1906" t="str">
            <v>OPERAÇÕES DEPRECIAÇÃO DO IMOBILIZADO TANGÍVEL</v>
          </cell>
        </row>
        <row r="1907">
          <cell r="S1907" t="str">
            <v>OPERAÇÕES DEPRECIAÇÃO DO IMOBILIZADO TANGÍVEL</v>
          </cell>
        </row>
        <row r="1908">
          <cell r="S1908" t="str">
            <v>OPERAÇÕES DEPRECIAÇÃO DO IMOBILIZADO TANGÍVEL</v>
          </cell>
        </row>
        <row r="1909">
          <cell r="S1909" t="str">
            <v>OPERAÇÕES DEPRECIAÇÃO DO IMOBILIZADO TANGÍVEL</v>
          </cell>
        </row>
        <row r="1910">
          <cell r="S1910" t="str">
            <v>OPERAÇÕES DEPRECIAÇÃO DO IMOBILIZADO TANGÍVEL</v>
          </cell>
        </row>
        <row r="1911">
          <cell r="S1911" t="str">
            <v>OPERAÇÕES DEPRECIAÇÃO DO IMOBILIZADO TANGÍVEL</v>
          </cell>
        </row>
        <row r="1912">
          <cell r="S1912" t="str">
            <v>OPERAÇÕES DEPRECIAÇÃO DO IMOBILIZADO TANGÍVEL</v>
          </cell>
        </row>
        <row r="1913">
          <cell r="S1913" t="str">
            <v>OPERAÇÕES DEPRECIAÇÃO DO IMOBILIZADO TANGÍVEL</v>
          </cell>
        </row>
        <row r="1914">
          <cell r="S1914" t="str">
            <v>OPERAÇÕES DEPRECIAÇÃO DO IMOBILIZADO TANGÍVEL</v>
          </cell>
        </row>
        <row r="1915">
          <cell r="S1915" t="str">
            <v>OPERAÇÕES DEPRECIAÇÃO DO IMOBILIZADO TANGÍVEL</v>
          </cell>
        </row>
        <row r="1916">
          <cell r="S1916" t="str">
            <v>OPERAÇÕES DEPRECIAÇÃO DO IMOBILIZADO TANGÍVEL</v>
          </cell>
        </row>
        <row r="1917">
          <cell r="S1917" t="str">
            <v>OPERAÇÕES DEPRECIAÇÃO DO IMOBILIZADO TANGÍVEL</v>
          </cell>
        </row>
        <row r="1918">
          <cell r="S1918" t="str">
            <v>OPERAÇÕES DEPRECIAÇÃO DO IMOBILIZADO TANGÍVEL</v>
          </cell>
        </row>
        <row r="1919">
          <cell r="S1919" t="str">
            <v>OPERAÇÕES DEPRECIAÇÃO DO IMOBILIZADO TANGÍVEL</v>
          </cell>
        </row>
        <row r="1920">
          <cell r="S1920" t="str">
            <v>OPERAÇÕES DEPRECIAÇÃO DO IMOBILIZADO TANGÍVEL</v>
          </cell>
        </row>
        <row r="1921">
          <cell r="S1921" t="str">
            <v>OPERAÇÕES DEPRECIAÇÃO DO IMOBILIZADO TANGÍVEL</v>
          </cell>
        </row>
        <row r="1922">
          <cell r="S1922" t="str">
            <v>OPERAÇÕES DEPRECIAÇÃO DO IMOBILIZADO TANGÍVEL</v>
          </cell>
        </row>
        <row r="1923">
          <cell r="S1923" t="str">
            <v>OPERAÇÕES DEPRECIAÇÃO DO IMOBILIZADO TANGÍVEL</v>
          </cell>
        </row>
        <row r="1924">
          <cell r="S1924" t="str">
            <v>OPERAÇÕES DEPRECIAÇÃO DO IMOBILIZADO TANGÍVEL</v>
          </cell>
        </row>
        <row r="1925">
          <cell r="S1925" t="str">
            <v>OPERAÇÕES DEPRECIAÇÃO DO IMOBILIZADO TANGÍVEL</v>
          </cell>
        </row>
        <row r="1926">
          <cell r="S1926" t="str">
            <v>OPERAÇÕES DEPRECIAÇÃO DO IMOBILIZADO TANGÍVEL</v>
          </cell>
        </row>
        <row r="1927">
          <cell r="S1927" t="str">
            <v>OPERAÇÕES DEPRECIAÇÃO DO IMOBILIZADO TANGÍVEL</v>
          </cell>
        </row>
        <row r="1928">
          <cell r="S1928" t="str">
            <v>OPERAÇÕES DEPRECIAÇÃO DO IMOBILIZADO TANGÍVEL</v>
          </cell>
        </row>
        <row r="1929">
          <cell r="S1929" t="str">
            <v>OPERAÇÕES DEPRECIAÇÃO DO IMOBILIZADO TANGÍVEL</v>
          </cell>
        </row>
        <row r="1930">
          <cell r="S1930" t="str">
            <v>OPERAÇÕES DEPRECIAÇÃO DO IMOBILIZADO TANGÍVEL</v>
          </cell>
        </row>
        <row r="1931">
          <cell r="S1931" t="str">
            <v>OPERAÇÕES DEPRECIAÇÃO DO IMOBILIZADO TANGÍVEL</v>
          </cell>
        </row>
        <row r="1932">
          <cell r="S1932" t="str">
            <v>OPERAÇÕES DEPRECIAÇÃO DO IMOBILIZADO TANGÍVEL</v>
          </cell>
        </row>
        <row r="1933">
          <cell r="S1933" t="str">
            <v>OPERAÇÕES DEPRECIAÇÃO DO IMOBILIZADO TANGÍVEL</v>
          </cell>
        </row>
        <row r="1934">
          <cell r="S1934" t="str">
            <v>OPERAÇÕES DEPRECIAÇÃO DO IMOBILIZADO TANGÍVEL</v>
          </cell>
        </row>
        <row r="1935">
          <cell r="S1935" t="str">
            <v>OPERAÇÕES DEPRECIAÇÃO DO IMOBILIZADO TANGÍVEL</v>
          </cell>
        </row>
        <row r="1936">
          <cell r="S1936" t="str">
            <v>OPERAÇÕES DEPRECIAÇÃO DO IMOBILIZADO TANGÍVEL</v>
          </cell>
        </row>
        <row r="1937">
          <cell r="S1937" t="str">
            <v>OPERAÇÕES DEPRECIAÇÃO DO IMOBILIZADO TANGÍVEL</v>
          </cell>
        </row>
        <row r="1938">
          <cell r="S1938" t="str">
            <v>OPERAÇÕES DEPRECIAÇÃO DO IMOBILIZADO TANGÍVEL</v>
          </cell>
        </row>
        <row r="1939">
          <cell r="S1939" t="str">
            <v>OPERAÇÕES DEPRECIAÇÃO DO IMOBILIZADO TANGÍVEL</v>
          </cell>
        </row>
        <row r="1940">
          <cell r="S1940" t="str">
            <v>OPERAÇÕES DEPRECIAÇÃO DO IMOBILIZADO TANGÍVEL</v>
          </cell>
        </row>
        <row r="1941">
          <cell r="S1941" t="str">
            <v>OPERAÇÕES DEPRECIAÇÃO DO IMOBILIZADO TANGÍVEL</v>
          </cell>
        </row>
        <row r="1942">
          <cell r="S1942" t="str">
            <v>OPERAÇÕES DEPRECIAÇÃO DO IMOBILIZADO TANGÍVEL</v>
          </cell>
        </row>
        <row r="1943">
          <cell r="S1943" t="str">
            <v>OPERAÇÕES DEPRECIAÇÃO DO IMOBILIZADO TANGÍVEL</v>
          </cell>
        </row>
        <row r="1944">
          <cell r="S1944" t="str">
            <v>OPERAÇÕES DEPRECIAÇÃO DO IMOBILIZADO TANGÍVEL</v>
          </cell>
        </row>
        <row r="1945">
          <cell r="S1945" t="str">
            <v>OPERAÇÕES DEPRECIAÇÃO DO IMOBILIZADO TANGÍVEL</v>
          </cell>
        </row>
        <row r="1946">
          <cell r="S1946" t="str">
            <v>OPERAÇÕES DEPRECIAÇÃO DO IMOBILIZADO TANGÍVEL</v>
          </cell>
        </row>
        <row r="1947">
          <cell r="S1947" t="str">
            <v>OPERAÇÕES DEPRECIAÇÃO DO IMOBILIZADO TANGÍVEL</v>
          </cell>
        </row>
        <row r="1948">
          <cell r="S1948" t="str">
            <v>OPERAÇÕES DEPRECIAÇÃO DO IMOBILIZADO TANGÍVEL</v>
          </cell>
        </row>
        <row r="1949">
          <cell r="S1949" t="str">
            <v>OPERAÇÕES DEPRECIAÇÃO DO IMOBILIZADO TANGÍVEL</v>
          </cell>
        </row>
        <row r="1950">
          <cell r="S1950" t="str">
            <v>OPERAÇÕES DEPRECIAÇÃO DO IMOBILIZADO TANGÍVEL</v>
          </cell>
        </row>
        <row r="1951">
          <cell r="S1951" t="str">
            <v>OPERAÇÕES DEPRECIAÇÃO DO IMOBILIZADO TANGÍVEL</v>
          </cell>
        </row>
        <row r="1952">
          <cell r="S1952" t="str">
            <v>OPERAÇÕES DEPRECIAÇÃO DO IMOBILIZADO TANGÍVEL</v>
          </cell>
        </row>
        <row r="1953">
          <cell r="S1953" t="str">
            <v>OPERAÇÕES DEPRECIAÇÃO DO IMOBILIZADO TANGÍVEL</v>
          </cell>
        </row>
        <row r="1954">
          <cell r="S1954" t="str">
            <v>OPERAÇÕES DEPRECIAÇÃO DO IMOBILIZADO TANGÍVEL</v>
          </cell>
        </row>
        <row r="1955">
          <cell r="S1955" t="str">
            <v>OPERAÇÕES DEPRECIAÇÃO DO IMOBILIZADO TANGÍVEL</v>
          </cell>
        </row>
        <row r="1956">
          <cell r="S1956" t="str">
            <v>OPERAÇÕES DEPRECIAÇÃO DO IMOBILIZADO TANGÍVEL</v>
          </cell>
        </row>
        <row r="1957">
          <cell r="S1957" t="str">
            <v>OPERAÇÕES DEPRECIAÇÃO DO IMOBILIZADO TANGÍVEL</v>
          </cell>
        </row>
        <row r="1958">
          <cell r="S1958" t="str">
            <v>OPERAÇÕES DEPRECIAÇÃO DO IMOBILIZADO TANGÍVEL</v>
          </cell>
        </row>
        <row r="1959">
          <cell r="S1959" t="str">
            <v>OPERAÇÕES DEPRECIAÇÃO DO IMOBILIZADO TANGÍVEL</v>
          </cell>
        </row>
        <row r="1960">
          <cell r="S1960" t="str">
            <v>OPERAÇÕES DEPRECIAÇÃO DO IMOBILIZADO TANGÍVEL</v>
          </cell>
        </row>
        <row r="1961">
          <cell r="S1961" t="str">
            <v>OPERAÇÕES DEPRECIAÇÃO DO IMOBILIZADO TANGÍVEL</v>
          </cell>
        </row>
        <row r="1962">
          <cell r="S1962" t="str">
            <v>OPERAÇÕES DEPRECIAÇÃO DO IMOBILIZADO TANGÍVEL</v>
          </cell>
        </row>
        <row r="1963">
          <cell r="S1963" t="str">
            <v>OPERAÇÕES DEPRECIAÇÃO DO IMOBILIZADO TANGÍVEL</v>
          </cell>
        </row>
        <row r="1964">
          <cell r="S1964" t="str">
            <v>OPERAÇÕES DEPRECIAÇÃO DO IMOBILIZADO TANGÍVEL</v>
          </cell>
        </row>
        <row r="1965">
          <cell r="S1965" t="str">
            <v>OPERAÇÕES DEPRECIAÇÃO DO IMOBILIZADO TANGÍVEL</v>
          </cell>
        </row>
        <row r="1966">
          <cell r="S1966" t="str">
            <v>OPERAÇÕES DEPRECIAÇÃO DO IMOBILIZADO TANGÍVEL</v>
          </cell>
        </row>
        <row r="1967">
          <cell r="S1967" t="str">
            <v>OPERAÇÕES DEPRECIAÇÃO DO IMOBILIZADO TANGÍVEL</v>
          </cell>
        </row>
        <row r="1968">
          <cell r="S1968" t="str">
            <v>OPERAÇÕES DEPRECIAÇÃO DO IMOBILIZADO TANGÍVEL</v>
          </cell>
        </row>
        <row r="1969">
          <cell r="S1969" t="str">
            <v>OPERAÇÕES DEPRECIAÇÃO DO IMOBILIZADO TANGÍVEL</v>
          </cell>
        </row>
        <row r="1970">
          <cell r="S1970" t="str">
            <v>OPERAÇÕES DEPRECIAÇÃO DO IMOBILIZADO TANGÍVEL</v>
          </cell>
        </row>
        <row r="1971">
          <cell r="S1971" t="str">
            <v>OPERAÇÕES DEPRECIAÇÃO DO IMOBILIZADO TANGÍVEL</v>
          </cell>
        </row>
        <row r="1972">
          <cell r="S1972" t="str">
            <v>OPERAÇÕES DEPRECIAÇÃO DO IMOBILIZADO TANGÍVEL</v>
          </cell>
        </row>
        <row r="1973">
          <cell r="S1973" t="str">
            <v>OPERAÇÕES DEPRECIAÇÃO DO IMOBILIZADO TANGÍVEL</v>
          </cell>
        </row>
        <row r="1974">
          <cell r="S1974" t="str">
            <v>OPERAÇÕES DEPRECIAÇÃO DO IMOBILIZADO TANGÍVEL - CMC</v>
          </cell>
        </row>
        <row r="1975">
          <cell r="S1975" t="str">
            <v>OPERAÇÕES DEPRECIAÇÃO DO IMOBILIZADO TANGÍVEL - CMC</v>
          </cell>
        </row>
        <row r="1976">
          <cell r="S1976" t="str">
            <v>OPERAÇÕES DEPRECIAÇÃO DO IMOBILIZADO TANGÍVEL - CMC</v>
          </cell>
        </row>
        <row r="1977">
          <cell r="S1977" t="str">
            <v>OPERAÇÕES DEPRECIAÇÃO DO IMOBILIZADO TANGÍVEL - CMC</v>
          </cell>
        </row>
        <row r="1978">
          <cell r="S1978" t="str">
            <v>OPERAÇÕES DEPRECIAÇÃO DO IMOBILIZADO TANGÍVEL - CMC</v>
          </cell>
        </row>
        <row r="1979">
          <cell r="S1979" t="str">
            <v>OPERAÇÕES DEPRECIAÇÃO DO IMOBILIZADO TANGÍVEL - CMC</v>
          </cell>
        </row>
        <row r="1980">
          <cell r="S1980" t="str">
            <v>OPERAÇÕES DEPRECIAÇÃO DO IMOBILIZADO TANGÍVEL - CMC</v>
          </cell>
        </row>
        <row r="1981">
          <cell r="S1981" t="str">
            <v>OPERAÇÕES DEPRECIAÇÃO DO IMOBILIZADO TANGÍVEL - CMC</v>
          </cell>
        </row>
        <row r="1982">
          <cell r="S1982" t="str">
            <v>OPERAÇÕES DEPRECIAÇÃO DO IMOBILIZADO TANGÍVEL - CMC</v>
          </cell>
        </row>
        <row r="1983">
          <cell r="S1983" t="str">
            <v>OPERAÇÕES DEPRECIAÇÃO DO IMOBILIZADO TANGÍVEL - CMC</v>
          </cell>
        </row>
        <row r="1984">
          <cell r="S1984" t="str">
            <v>OPERAÇÕES DEPRECIAÇÃO DO IMOBILIZADO TANGÍVEL - CMC</v>
          </cell>
        </row>
        <row r="1985">
          <cell r="S1985" t="str">
            <v>OPERAÇÕES DEPRECIAÇÃO DO IMOBILIZADO TANGÍVEL - CMC</v>
          </cell>
        </row>
        <row r="1986">
          <cell r="S1986" t="str">
            <v>OPERAÇÕES DEPRECIAÇÃO DO IMOBILIZADO TANGÍVEL - CMC</v>
          </cell>
        </row>
        <row r="1987">
          <cell r="S1987" t="str">
            <v>OPERAÇÕES DEPRECIAÇÃO DO IMOBILIZADO TANGÍVEL - CMC</v>
          </cell>
        </row>
        <row r="1988">
          <cell r="S1988" t="str">
            <v>OPERAÇÕES DEPRECIAÇÃO DO IMOBILIZADO TANGÍVEL - CMC</v>
          </cell>
        </row>
        <row r="1989">
          <cell r="S1989" t="str">
            <v>OPERAÇÕES DEPRECIAÇÃO DO IMOBILIZADO TANGÍVEL - CMC</v>
          </cell>
        </row>
        <row r="1990">
          <cell r="S1990" t="str">
            <v>OPERAÇÕES DEPRECIAÇÃO DO IMOBILIZADO TANGÍVEL - CMC</v>
          </cell>
        </row>
        <row r="1991">
          <cell r="S1991" t="str">
            <v>OPERAÇÕES DEPRECIAÇÃO DO IMOBILIZADO TANGÍVEL - CMC</v>
          </cell>
        </row>
        <row r="1992">
          <cell r="S1992" t="str">
            <v>OPERAÇÕES DEPRECIAÇÃO DO IMOBILIZADO TANGÍVEL - CMC</v>
          </cell>
        </row>
        <row r="1993">
          <cell r="S1993" t="str">
            <v>OPERAÇÕES DEPRECIAÇÃO DO IMOBILIZADO TANGÍVEL - CMC</v>
          </cell>
        </row>
        <row r="1994">
          <cell r="S1994" t="str">
            <v>OPERAÇÕES DEPRECIAÇÃO DO IMOBILIZADO TANGÍVEL - CMC</v>
          </cell>
        </row>
        <row r="1995">
          <cell r="S1995" t="str">
            <v>OPERAÇÕES DEPRECIAÇÃO DO IMOBILIZADO TANGÍVEL - CMC</v>
          </cell>
        </row>
        <row r="1996">
          <cell r="S1996" t="str">
            <v>OPERAÇÕES DEPRECIAÇÃO DO IMOBILIZADO TANGÍVEL - CMC</v>
          </cell>
        </row>
        <row r="1997">
          <cell r="S1997" t="str">
            <v>OPERAÇÕES DEPRECIAÇÃO DO IMOBILIZADO TANGÍVEL - CMC</v>
          </cell>
        </row>
        <row r="1998">
          <cell r="S1998" t="str">
            <v>OPERAÇÕES DEPRECIAÇÃO DO IMOBILIZADO TANGÍVEL - CMC</v>
          </cell>
        </row>
        <row r="1999">
          <cell r="S1999" t="str">
            <v>OPERAÇÕES DEPRECIAÇÃO DO IMOBILIZADO TANGÍVEL - CMC</v>
          </cell>
        </row>
        <row r="2000">
          <cell r="S2000" t="str">
            <v>OPERAÇÕES DEPRECIAÇÃO DO IMOBILIZADO TANGÍVEL - CMC</v>
          </cell>
        </row>
        <row r="2001">
          <cell r="S2001" t="str">
            <v>OPERAÇÕES DEPRECIAÇÃO DO IMOBILIZADO TANGÍVEL - CMC</v>
          </cell>
        </row>
        <row r="2002">
          <cell r="S2002" t="str">
            <v>OPERAÇÕES DEPRECIAÇÃO DO IMOBILIZADO TANGÍVEL - CMC</v>
          </cell>
        </row>
        <row r="2003">
          <cell r="S2003" t="str">
            <v>OPERAÇÕES DEPRECIAÇÃO DO IMOBILIZADO TANGÍVEL - CMC</v>
          </cell>
        </row>
        <row r="2004">
          <cell r="S2004" t="str">
            <v>OPERAÇÕES DEPRECIAÇÃO DO IMOBILIZADO TANGÍVEL - CMC</v>
          </cell>
        </row>
        <row r="2005">
          <cell r="S2005" t="str">
            <v>OPERAÇÕES DEPRECIAÇÃO DO IMOBILIZADO TANGÍVEL - CMC</v>
          </cell>
        </row>
        <row r="2006">
          <cell r="S2006" t="str">
            <v>OPERAÇÕES DEPRECIAÇÃO DO IMOBILIZADO TANGÍVEL - CMC</v>
          </cell>
        </row>
        <row r="2007">
          <cell r="S2007" t="str">
            <v>OPERAÇÕES DEPRECIAÇÃO DO IMOBILIZADO TANGÍVEL - CMC</v>
          </cell>
        </row>
        <row r="2008">
          <cell r="S2008" t="str">
            <v>OPERAÇÕES DEPRECIAÇÃO DO IMOBILIZADO TANGÍVEL - CMC</v>
          </cell>
        </row>
        <row r="2009">
          <cell r="S2009" t="str">
            <v>OPERAÇÕES DEPRECIAÇÃO DO IMOBILIZADO TANGÍVEL - CMC</v>
          </cell>
        </row>
        <row r="2010">
          <cell r="S2010" t="str">
            <v>OPERAÇÕES DEPRECIAÇÃO DO IMOBILIZADO TANGÍVEL - CMC</v>
          </cell>
        </row>
        <row r="2011">
          <cell r="S2011" t="str">
            <v>OPERAÇÕES DEPRECIAÇÃO DO IMOBILIZADO TANGÍVEL - CMC</v>
          </cell>
        </row>
        <row r="2012">
          <cell r="S2012" t="str">
            <v>OPERAÇÕES DEPRECIAÇÃO DO IMOBILIZADO TANGÍVEL - CMC</v>
          </cell>
        </row>
        <row r="2013">
          <cell r="S2013" t="str">
            <v>OPERAÇÕES DEPRECIAÇÃO DO IMOBILIZADO TANGÍVEL - CMC</v>
          </cell>
        </row>
        <row r="2014">
          <cell r="S2014" t="str">
            <v>OPERAÇÕES DEPRECIAÇÃO DO IMOBILIZADO TANGÍVEL - CMC</v>
          </cell>
        </row>
        <row r="2015">
          <cell r="S2015" t="str">
            <v>OPERAÇÕES DEPRECIAÇÃO DO IMOBILIZADO TANGÍVEL - CMC</v>
          </cell>
        </row>
        <row r="2016">
          <cell r="S2016" t="str">
            <v>OPERAÇÕES DEPRECIAÇÃO DO IMOBILIZADO TANGÍVEL - CMC</v>
          </cell>
        </row>
        <row r="2017">
          <cell r="S2017" t="str">
            <v>OPERAÇÕES DEPRECIAÇÃO DO IMOBILIZADO TANGÍVEL - CMC</v>
          </cell>
        </row>
        <row r="2018">
          <cell r="S2018" t="str">
            <v>OPERAÇÕES DEPRECIAÇÃO DO IMOBILIZADO TANGÍVEL - CMC</v>
          </cell>
        </row>
        <row r="2019">
          <cell r="S2019" t="str">
            <v>OPERAÇÕES DEPRECIAÇÃO DO IMOBILIZADO TANGÍVEL - CMC</v>
          </cell>
        </row>
        <row r="2020">
          <cell r="S2020" t="str">
            <v>OPERAÇÕES DEPRECIAÇÃO DO IMOBILIZADO TANGÍVEL - CMC</v>
          </cell>
        </row>
        <row r="2021">
          <cell r="S2021" t="str">
            <v>OPERAÇÕES DEPRECIAÇÃO DO IMOBILIZADO TANGÍVEL - CMC</v>
          </cell>
        </row>
        <row r="2022">
          <cell r="S2022" t="str">
            <v>OPERAÇÕES DEPRECIAÇÃO DO IMOBILIZADO TANGÍVEL - CMC</v>
          </cell>
        </row>
        <row r="2023">
          <cell r="S2023" t="str">
            <v>OPERAÇÕES DEPRECIAÇÃO DO IMOBILIZADO TANGÍVEL - CMC</v>
          </cell>
        </row>
        <row r="2024">
          <cell r="S2024" t="str">
            <v>OPERAÇÕES DEPRECIAÇÃO DO IMOBILIZADO TANGÍVEL - CMC</v>
          </cell>
        </row>
        <row r="2025">
          <cell r="S2025" t="str">
            <v>OPERAÇÕES DEPRECIAÇÃO DO IMOBILIZADO TANGÍVEL - CMC</v>
          </cell>
        </row>
        <row r="2026">
          <cell r="S2026" t="str">
            <v>OPERAÇÕES DEPRECIAÇÃO DO IMOBILIZADO TANGÍVEL - CMC</v>
          </cell>
        </row>
        <row r="2027">
          <cell r="S2027" t="str">
            <v>OPERAÇÕES DEPRECIAÇÃO DO IMOBILIZADO TANGÍVEL - CMC</v>
          </cell>
        </row>
        <row r="2028">
          <cell r="S2028" t="str">
            <v>OPERAÇÕES DEPRECIAÇÃO DO IMOBILIZADO TANGÍVEL - CMC</v>
          </cell>
        </row>
        <row r="2029">
          <cell r="S2029" t="str">
            <v>OPERAÇÕES DEPRECIAÇÃO DO IMOBILIZADO TANGÍVEL - CMC</v>
          </cell>
        </row>
        <row r="2030">
          <cell r="S2030" t="str">
            <v>OPERAÇÕES DEPRECIAÇÃO DO IMOBILIZADO TANGÍVEL - CMC</v>
          </cell>
        </row>
        <row r="2031">
          <cell r="S2031" t="str">
            <v>OPERAÇÕES DEPRECIAÇÃO DO IMOBILIZADO TANGÍVEL - CMC</v>
          </cell>
        </row>
        <row r="2032">
          <cell r="S2032" t="str">
            <v>OPERAÇÕES DEPRECIAÇÃO DO IMOBILIZADO TANGÍVEL - CMC</v>
          </cell>
        </row>
        <row r="2033">
          <cell r="S2033" t="str">
            <v>OPERAÇÕES DEPRECIAÇÃO DO IMOBILIZADO TANGÍVEL - CMC</v>
          </cell>
        </row>
        <row r="2034">
          <cell r="S2034" t="str">
            <v>OPERAÇÕES DEPRECIAÇÃO DO IMOBILIZADO TANGÍVEL - CMC</v>
          </cell>
        </row>
        <row r="2035">
          <cell r="S2035" t="str">
            <v>OPERAÇÕES DEPRECIAÇÃO DO IMOBILIZADO TANGÍVEL - CMC</v>
          </cell>
        </row>
        <row r="2036">
          <cell r="S2036" t="str">
            <v>OPERAÇÕES DEPRECIAÇÃO DO IMOBILIZADO TANGÍVEL - CMC</v>
          </cell>
        </row>
        <row r="2037">
          <cell r="S2037" t="str">
            <v>OPERAÇÕES DEPRECIAÇÃO DO IMOBILIZADO TANGÍVEL - CMC</v>
          </cell>
        </row>
        <row r="2038">
          <cell r="S2038" t="str">
            <v>OPERAÇÕES DEPRECIAÇÃO DO IMOBILIZADO TANGÍVEL - CMC</v>
          </cell>
        </row>
        <row r="2039">
          <cell r="S2039" t="str">
            <v>OPERAÇÕES DEPRECIAÇÃO DO IMOBILIZADO TANGÍVEL - CMC</v>
          </cell>
        </row>
        <row r="2040">
          <cell r="S2040" t="str">
            <v>OPERAÇÕES DEPRECIAÇÃO DO IMOBILIZADO TANGÍVEL - CMC</v>
          </cell>
        </row>
        <row r="2041">
          <cell r="S2041" t="str">
            <v>OPERAÇÕES DEPRECIAÇÃO DO IMOBILIZADO TANGÍVEL - CMC</v>
          </cell>
        </row>
        <row r="2042">
          <cell r="S2042" t="str">
            <v>OPERAÇÕES DEPRECIAÇÃO DO IMOBILIZADO TANGÍVEL - CMC</v>
          </cell>
        </row>
        <row r="2043">
          <cell r="S2043" t="str">
            <v>OPERAÇÕES DEPRECIAÇÃO DO IMOBILIZADO TANGÍVEL - CMC</v>
          </cell>
        </row>
        <row r="2044">
          <cell r="S2044" t="str">
            <v>OPERAÇÕES DEPRECIAÇÃO DO IMOBILIZADO TANGÍVEL - CMC</v>
          </cell>
        </row>
        <row r="2045">
          <cell r="S2045" t="str">
            <v>OPERAÇÕES DEPRECIAÇÃO DO IMOBILIZADO TANGÍVEL - CMC</v>
          </cell>
        </row>
        <row r="2046">
          <cell r="S2046" t="str">
            <v>OPERAÇÕES DEPRECIAÇÃO DO IMOBILIZADO TANGÍVEL - CMC</v>
          </cell>
        </row>
        <row r="2047">
          <cell r="S2047" t="str">
            <v>OPERAÇÕES DEPRECIAÇÃO DO IMOBILIZADO TANGÍVEL - CMC</v>
          </cell>
        </row>
        <row r="2048">
          <cell r="S2048" t="str">
            <v>OPERAÇÕES DEPRECIAÇÃO DO IMOBILIZADO TANGÍVEL - CMC</v>
          </cell>
        </row>
        <row r="2049">
          <cell r="S2049" t="str">
            <v>OPERAÇÕES DEPRECIAÇÃO DO IMOBILIZADO TANGÍVEL - CMC</v>
          </cell>
        </row>
        <row r="2050">
          <cell r="S2050" t="str">
            <v>OPERAÇÕES DEPRECIAÇÃO DO IMOBILIZADO TANGÍVEL - CMC</v>
          </cell>
        </row>
        <row r="2051">
          <cell r="S2051" t="str">
            <v>OPERAÇÕES DEPRECIAÇÃO DO IMOBILIZADO TANGÍVEL - CMC</v>
          </cell>
        </row>
        <row r="2052">
          <cell r="S2052" t="str">
            <v>OPERAÇÕES DEPRECIAÇÃO DO IMOBILIZADO TANGÍVEL - CMC</v>
          </cell>
        </row>
        <row r="2053">
          <cell r="S2053" t="str">
            <v>OPERAÇÕES DEPRECIAÇÃO DO IMOBILIZADO TANGÍVEL - CMC</v>
          </cell>
        </row>
        <row r="2054">
          <cell r="S2054" t="str">
            <v>OPERAÇÕES DEPRECIAÇÃO DO IMOBILIZADO TANGÍVEL - CMC</v>
          </cell>
        </row>
        <row r="2055">
          <cell r="S2055" t="str">
            <v>OPERAÇÕES DEPRECIAÇÃO DO IMOBILIZADO TANGÍVEL - CMC</v>
          </cell>
        </row>
        <row r="2056">
          <cell r="S2056" t="str">
            <v>OPERAÇÕES DEPRECIAÇÃO DO IMOBILIZADO TANGÍVEL - CMC</v>
          </cell>
        </row>
        <row r="2057">
          <cell r="S2057" t="str">
            <v>OPERAÇÕES DEPRECIAÇÃO DO IMOBILIZADO TANGÍVEL - CMC</v>
          </cell>
        </row>
        <row r="2058">
          <cell r="S2058" t="str">
            <v>OPERAÇÕES DEPRECIAÇÃO DO IMOBILIZADO TANGÍVEL - CMC</v>
          </cell>
        </row>
        <row r="2059">
          <cell r="S2059" t="str">
            <v>OPERAÇÕES DEPRECIAÇÃO DO IMOBILIZADO TANGÍVEL - CMC</v>
          </cell>
        </row>
        <row r="2060">
          <cell r="S2060" t="str">
            <v>OPERAÇÕES DEPRECIAÇÃO DO IMOBILIZADO TANGÍVEL - CMC</v>
          </cell>
        </row>
        <row r="2061">
          <cell r="S2061" t="str">
            <v>OPERAÇÕES DEPRECIAÇÃO DO IMOBILIZADO TANGÍVEL - CMC</v>
          </cell>
        </row>
        <row r="2062">
          <cell r="S2062" t="str">
            <v>OPERAÇÕES DEPRECIAÇÃO DO IMOBILIZADO TANGÍVEL - CMC</v>
          </cell>
        </row>
        <row r="2063">
          <cell r="S2063" t="str">
            <v>OPERAÇÕES DEPRECIAÇÃO DO IMOBILIZADO TANGÍVEL - CMC</v>
          </cell>
        </row>
        <row r="2064">
          <cell r="S2064" t="str">
            <v>OPERAÇÕES DEPRECIAÇÃO DO IMOBILIZADO TANGÍVEL - CMC</v>
          </cell>
        </row>
        <row r="2065">
          <cell r="S2065" t="str">
            <v>OPERAÇÕES DEPRECIAÇÃO DO IMOBILIZADO TANGÍVEL - CMC</v>
          </cell>
        </row>
        <row r="2066">
          <cell r="S2066" t="str">
            <v>OPERAÇÕES DEPRECIAÇÃO DO IMOBILIZADO TANGÍVEL - CMC</v>
          </cell>
        </row>
        <row r="2067">
          <cell r="S2067" t="str">
            <v>OPERAÇÕES DEPRECIAÇÃO DO IMOBILIZADO TANGÍVEL - CMC</v>
          </cell>
        </row>
        <row r="2068">
          <cell r="S2068" t="str">
            <v>OPERAÇÕES DEPRECIAÇÃO DO IMOBILIZADO TANGÍVEL - CMC</v>
          </cell>
        </row>
        <row r="2069">
          <cell r="S2069" t="str">
            <v>OPERAÇÕES DEPRECIAÇÃO DO IMOBILIZADO TANGÍVEL - CMC</v>
          </cell>
        </row>
        <row r="2070">
          <cell r="S2070" t="str">
            <v>OPERAÇÕES DEPRECIAÇÃO DO IMOBILIZADO TANGÍVEL - CMC</v>
          </cell>
        </row>
        <row r="2071">
          <cell r="S2071" t="str">
            <v>OPERAÇÕES DEPRECIAÇÃO DO IMOBILIZADO TANGÍVEL - CMC</v>
          </cell>
        </row>
        <row r="2072">
          <cell r="S2072" t="str">
            <v>OPERAÇÕES DEPRECIAÇÃO DO IMOBILIZADO TANGÍVEL - CMC</v>
          </cell>
        </row>
        <row r="2073">
          <cell r="S2073" t="str">
            <v>OPERAÇÕES DEPRECIAÇÃO DO IMOBILIZADO TANGÍVEL - CMC</v>
          </cell>
        </row>
        <row r="2074">
          <cell r="S2074" t="str">
            <v>OPERAÇÕES DEPRECIAÇÃO DO IMOBILIZADO TANGÍVEL - CMC</v>
          </cell>
        </row>
        <row r="2075">
          <cell r="S2075" t="str">
            <v>OPERAÇÕES DEPRECIAÇÃO DO IMOBILIZADO TANGÍVEL - CMC</v>
          </cell>
        </row>
        <row r="2076">
          <cell r="S2076" t="str">
            <v>OPERAÇÕES DEPRECIAÇÃO DO IMOBILIZADO TANGÍVEL - CMC</v>
          </cell>
        </row>
        <row r="2077">
          <cell r="S2077" t="str">
            <v>OPERAÇÕES DEPRECIAÇÃO DO IMOBILIZADO TANGÍVEL - CMC</v>
          </cell>
        </row>
        <row r="2078">
          <cell r="S2078" t="str">
            <v>OPERAÇÕES DEPRECIAÇÃO DO IMOBILIZADO TANGÍVEL - CMC</v>
          </cell>
        </row>
        <row r="2079">
          <cell r="S2079" t="str">
            <v>OPERAÇÕES DEPRECIAÇÃO DO IMOBILIZADO TANGÍVEL - CMC</v>
          </cell>
        </row>
        <row r="2080">
          <cell r="S2080" t="str">
            <v>OPERAÇÕES DEPRECIAÇÃO DO IMOBILIZADO TANGÍVEL - CMC</v>
          </cell>
        </row>
        <row r="2081">
          <cell r="S2081" t="str">
            <v>OPERAÇÕES DEPRECIAÇÃO DO IMOBILIZADO TANGÍVEL - CMC</v>
          </cell>
        </row>
        <row r="2082">
          <cell r="S2082" t="str">
            <v>OPERAÇÕES DEPRECIAÇÃO DO IMOBILIZADO TANGÍVEL - CMC</v>
          </cell>
        </row>
        <row r="2083">
          <cell r="S2083" t="str">
            <v>OPERAÇÕES DEPRECIAÇÃO DO IMOBILIZADO TANGÍVEL - CMC</v>
          </cell>
        </row>
        <row r="2084">
          <cell r="S2084" t="str">
            <v>OPERAÇÕES DEPRECIAÇÃO DO IMOBILIZADO TANGÍVEL - CMC</v>
          </cell>
        </row>
        <row r="2085">
          <cell r="S2085" t="str">
            <v>OPERAÇÕES DEPRECIAÇÃO DO IMOBILIZADO TANGÍVEL - CMC</v>
          </cell>
        </row>
        <row r="2086">
          <cell r="S2086" t="str">
            <v>OPERAÇÕES DEPRECIAÇÃO DO IMOBILIZADO TANGÍVEL - CMC</v>
          </cell>
        </row>
        <row r="2087">
          <cell r="S2087" t="str">
            <v>OPERAÇÕES DEPRECIAÇÃO DO IMOBILIZADO TANGÍVEL - CMC</v>
          </cell>
        </row>
        <row r="2088">
          <cell r="S2088" t="str">
            <v>OPERAÇÕES DEPRECIAÇÃO DO IMOBILIZADO TANGÍVEL - CMC</v>
          </cell>
        </row>
        <row r="2089">
          <cell r="S2089" t="str">
            <v>OPERAÇÕES DEPRECIAÇÃO DO IMOBILIZADO TANGÍVEL - CMC</v>
          </cell>
        </row>
        <row r="2090">
          <cell r="S2090" t="str">
            <v>OPERAÇÕES DEPRECIAÇÃO DO IMOBILIZADO TANGÍVEL - CMC</v>
          </cell>
        </row>
        <row r="2091">
          <cell r="S2091" t="str">
            <v>OPERAÇÕES DEPRECIAÇÃO DO IMOBILIZADO TANGÍVEL - CMC</v>
          </cell>
        </row>
        <row r="2092">
          <cell r="S2092" t="str">
            <v>OPERAÇÕES DEPRECIAÇÃO DO IMOBILIZADO TANGÍVEL - CMC</v>
          </cell>
        </row>
        <row r="2093">
          <cell r="S2093" t="str">
            <v>OPERAÇÕES DEPRECIAÇÃO DO IMOBILIZADO TANGÍVEL - CMC</v>
          </cell>
        </row>
        <row r="2094">
          <cell r="S2094" t="str">
            <v>OPERAÇÕES DEPRECIAÇÃO DO IMOBILIZADO TANGÍVEL - CMC</v>
          </cell>
        </row>
        <row r="2095">
          <cell r="S2095" t="str">
            <v>OPERAÇÕES DEPRECIAÇÃO DO IMOBILIZADO TANGÍVEL - CMC</v>
          </cell>
        </row>
        <row r="2096">
          <cell r="S2096" t="str">
            <v>OPERAÇÕES DEPRECIAÇÃO DO IMOBILIZADO TANGÍVEL - CMC</v>
          </cell>
        </row>
        <row r="2097">
          <cell r="S2097" t="str">
            <v>OPERAÇÕES DEPRECIAÇÃO DO IMOBILIZADO TANGÍVEL - CMC</v>
          </cell>
        </row>
        <row r="2098">
          <cell r="S2098" t="str">
            <v>OPERAÇÕES DEPRECIAÇÃO DO IMOBILIZADO TANGÍVEL - CMC</v>
          </cell>
        </row>
        <row r="2099">
          <cell r="S2099" t="str">
            <v>OPERAÇÕES DEPRECIAÇÃO DO IMOBILIZADO TANGÍVEL - CMC</v>
          </cell>
        </row>
        <row r="2100">
          <cell r="S2100" t="str">
            <v>OPERAÇÕES DEPRECIAÇÃO DO IMOBILIZADO TANGÍVEL - CMC</v>
          </cell>
        </row>
        <row r="2101">
          <cell r="S2101" t="str">
            <v>OPERAÇÕES DEPRECIAÇÃO DO IMOBILIZADO TANGÍVEL - CMC</v>
          </cell>
        </row>
        <row r="2102">
          <cell r="S2102" t="str">
            <v>OPERAÇÕES DEPRECIAÇÃO DO IMOBILIZADO TANGÍVEL - CMC</v>
          </cell>
        </row>
        <row r="2103">
          <cell r="S2103" t="str">
            <v>OPERAÇÕES DEPRECIAÇÃO DO IMOBILIZADO TANGÍVEL - CMC</v>
          </cell>
        </row>
        <row r="2104">
          <cell r="S2104" t="str">
            <v>OPERAÇÕES DEPRECIAÇÃO DO IMOBILIZADO TANGÍVEL - CMC</v>
          </cell>
        </row>
        <row r="2105">
          <cell r="S2105" t="str">
            <v>OPERAÇÕES DEPRECIAÇÃO DO IMOBILIZADO TANGÍVEL - CMC</v>
          </cell>
        </row>
        <row r="2106">
          <cell r="S2106" t="str">
            <v>OPERAÇÕES DEPRECIAÇÃO DO IMOBILIZADO TANGÍVEL - CMC</v>
          </cell>
        </row>
        <row r="2107">
          <cell r="S2107" t="str">
            <v>OPERAÇÕES DEPRECIAÇÃO DO IMOBILIZADO TANGÍVEL - CMC</v>
          </cell>
        </row>
        <row r="2108">
          <cell r="S2108" t="str">
            <v>OPERAÇÕES DEPRECIAÇÃO DO IMOBILIZADO TANGÍVEL - CMC</v>
          </cell>
        </row>
        <row r="2109">
          <cell r="S2109" t="str">
            <v>OPERAÇÕES DEPRECIAÇÃO DO IMOBILIZADO TANGÍVEL - CMC</v>
          </cell>
        </row>
        <row r="2110">
          <cell r="S2110" t="str">
            <v>OPERAÇÕES DEPRECIAÇÃO DO IMOBILIZADO TANGÍVEL - CMC</v>
          </cell>
        </row>
        <row r="2111">
          <cell r="S2111" t="str">
            <v>OPERAÇÕES DEPRECIAÇÃO DO IMOBILIZADO TANGÍVEL - CMC</v>
          </cell>
        </row>
        <row r="2112">
          <cell r="S2112" t="str">
            <v>OPERAÇÕES DEPRECIAÇÃO DO IMOBILIZADO TANGÍVEL - CMC</v>
          </cell>
        </row>
        <row r="2113">
          <cell r="S2113" t="str">
            <v>OPERAÇÕES DEPRECIAÇÃO DO IMOBILIZADO TANGÍVEL - CMC</v>
          </cell>
        </row>
        <row r="2114">
          <cell r="S2114" t="str">
            <v>OPERAÇÕES DEPRECIAÇÃO DO IMOBILIZADO TANGÍVEL - CMC</v>
          </cell>
        </row>
        <row r="2115">
          <cell r="S2115" t="str">
            <v>OPERAÇÕES DEPRECIAÇÃO DO IMOBILIZADO TANGÍVEL - CMC</v>
          </cell>
        </row>
        <row r="2116">
          <cell r="S2116" t="str">
            <v>OPERAÇÕES DEPRECIAÇÃO DO IMOBILIZADO TANGÍVEL - CMC</v>
          </cell>
        </row>
        <row r="2117">
          <cell r="S2117" t="str">
            <v>OPERAÇÕES DEPRECIAÇÃO DO IMOBILIZADO TANGÍVEL - CMC</v>
          </cell>
        </row>
        <row r="2118">
          <cell r="S2118" t="str">
            <v>OPERAÇÕES DEPRECIAÇÃO DO IMOBILIZADO TANGÍVEL - CMC</v>
          </cell>
        </row>
        <row r="2119">
          <cell r="S2119" t="str">
            <v>OPERAÇÕES DEPRECIAÇÃO DO IMOBILIZADO TANGÍVEL - CMC</v>
          </cell>
        </row>
        <row r="2120">
          <cell r="S2120" t="str">
            <v>OPERAÇÕES DEPRECIAÇÃO DO IMOBILIZADO TANGÍVEL - CMC</v>
          </cell>
        </row>
        <row r="2121">
          <cell r="S2121" t="str">
            <v>OPERAÇÕES DEPRECIAÇÃO DO IMOBILIZADO TANGÍVEL - CMC</v>
          </cell>
        </row>
        <row r="2122">
          <cell r="S2122" t="str">
            <v>OPERAÇÕES DEPRECIAÇÃO DO IMOBILIZADO TANGÍVEL - CMC</v>
          </cell>
        </row>
        <row r="2123">
          <cell r="S2123" t="str">
            <v>OPERAÇÕES DEPRECIAÇÃO DO IMOBILIZADO TANGÍVEL - CMC</v>
          </cell>
        </row>
        <row r="2124">
          <cell r="S2124" t="str">
            <v>OPERAÇÕES DEPRECIAÇÃO DO IMOBILIZADO TANGÍVEL - CMC</v>
          </cell>
        </row>
        <row r="2125">
          <cell r="S2125" t="str">
            <v>OPERAÇÕES DEPRECIAÇÃO DO IMOBILIZADO TANGÍVEL - CMC</v>
          </cell>
        </row>
        <row r="2126">
          <cell r="S2126" t="str">
            <v>OPERAÇÕES DEPRECIAÇÃO DO IMOBILIZADO TANGÍVEL - CMC</v>
          </cell>
        </row>
        <row r="2127">
          <cell r="S2127" t="str">
            <v>OPERAÇÕES DEPRECIAÇÃO DO IMOBILIZADO TANGÍVEL - CMC</v>
          </cell>
        </row>
        <row r="2128">
          <cell r="S2128" t="str">
            <v>OPERAÇÕES DEPRECIAÇÃO DO IMOBILIZADO TANGÍVEL - CMC</v>
          </cell>
        </row>
        <row r="2129">
          <cell r="S2129" t="str">
            <v>OPERAÇÕES DEPRECIAÇÃO DO IMOBILIZADO TANGÍVEL - CMC</v>
          </cell>
        </row>
        <row r="2130">
          <cell r="S2130" t="str">
            <v>OPERAÇÕES DEPRECIAÇÃO DO IMOBILIZADO TANGÍVEL - CMC</v>
          </cell>
        </row>
        <row r="2131">
          <cell r="S2131" t="str">
            <v>OPERAÇÕES DEPRECIAÇÃO DO IMOBILIZADO TANGÍVEL - CMC</v>
          </cell>
        </row>
        <row r="2132">
          <cell r="S2132" t="str">
            <v>OPERAÇÕES DEPRECIAÇÃO DO IMOBILIZADO TANGÍVEL - CMC</v>
          </cell>
        </row>
        <row r="2133">
          <cell r="S2133" t="str">
            <v>OPERAÇÕES DEPRECIAÇÃO DO IMOBILIZADO TANGÍVEL - CMC</v>
          </cell>
        </row>
        <row r="2134">
          <cell r="S2134" t="str">
            <v>OPERAÇÕES DEPRECIAÇÃO DO IMOBILIZADO TANGÍVEL - CMC</v>
          </cell>
        </row>
        <row r="2135">
          <cell r="S2135" t="str">
            <v>OPERAÇÕES DEPRECIAÇÃO DO IMOBILIZADO TANGÍVEL - CMC</v>
          </cell>
        </row>
        <row r="2136">
          <cell r="S2136" t="str">
            <v>OPERAÇÕES DEPRECIAÇÃO DO IMOBILIZADO TANGÍVEL - CMC</v>
          </cell>
        </row>
        <row r="2137">
          <cell r="S2137" t="str">
            <v>OPERAÇÕES DEPRECIAÇÃO DO IMOBILIZADO TANGÍVEL - CMC</v>
          </cell>
        </row>
        <row r="2138">
          <cell r="S2138" t="str">
            <v>OPERAÇÕES DEPRECIAÇÃO DO IMOBILIZADO TANGÍVEL - CMC</v>
          </cell>
        </row>
        <row r="2139">
          <cell r="S2139" t="str">
            <v>OPERAÇÕES DEPRECIAÇÃO DO IMOBILIZADO TANGÍVEL - CMC</v>
          </cell>
        </row>
        <row r="2140">
          <cell r="S2140" t="str">
            <v>OPERAÇÕES DEPRECIAÇÃO DO IMOBILIZADO TANGÍVEL - CMC</v>
          </cell>
        </row>
        <row r="2141">
          <cell r="S2141" t="str">
            <v>OPERAÇÕES DEPRECIAÇÃO DO IMOBILIZADO TANGÍVEL - CMC</v>
          </cell>
        </row>
        <row r="2142">
          <cell r="S2142" t="str">
            <v>OPERAÇÕES DEPRECIAÇÃO DO IMOBILIZADO TANGÍVEL - CMC</v>
          </cell>
        </row>
        <row r="2143">
          <cell r="S2143" t="str">
            <v>OPERAÇÕES DEPRECIAÇÃO DO IMOBILIZADO TANGÍVEL - CMC</v>
          </cell>
        </row>
        <row r="2144">
          <cell r="S2144" t="str">
            <v>OPERAÇÕES DEPRECIAÇÃO DO IMOBILIZADO TANGÍVEL - CMC</v>
          </cell>
        </row>
        <row r="2145">
          <cell r="S2145" t="str">
            <v>OPERAÇÕES DEPRECIAÇÃO DO IMOBILIZADO TANGÍVEL - CMC</v>
          </cell>
        </row>
        <row r="2146">
          <cell r="S2146" t="str">
            <v>OPERAÇÕES DEPRECIAÇÃO DO IMOBILIZADO TANGÍVEL - CMC</v>
          </cell>
        </row>
        <row r="2147">
          <cell r="S2147" t="str">
            <v>OPERAÇÕES DEPRECIAÇÃO DO IMOBILIZADO TANGÍVEL - CMC</v>
          </cell>
        </row>
        <row r="2148">
          <cell r="S2148" t="str">
            <v>OPERAÇÕES DEPRECIAÇÃO DO IMOBILIZADO TANGÍVEL - CMC</v>
          </cell>
        </row>
        <row r="2149">
          <cell r="S2149" t="str">
            <v>OPERAÇÕES DEPRECIAÇÃO DO IMOBILIZADO TANGÍVEL - CMC</v>
          </cell>
        </row>
        <row r="2150">
          <cell r="S2150" t="str">
            <v>OPERAÇÕES DEPRECIAÇÃO DO IMOBILIZADO TANGÍVEL - CMC</v>
          </cell>
        </row>
        <row r="2151">
          <cell r="S2151" t="str">
            <v>OPERAÇÕES DEPRECIAÇÃO DO IMOBILIZADO TANGÍVEL - CMC</v>
          </cell>
        </row>
        <row r="2152">
          <cell r="S2152" t="str">
            <v>OPERAÇÕES DEPRECIAÇÃO DO IMOBILIZADO TANGÍVEL - CMC</v>
          </cell>
        </row>
        <row r="2153">
          <cell r="S2153" t="str">
            <v>OPERAÇÕES DEPRECIAÇÃO DO IMOBILIZADO TANGÍVEL - CMC</v>
          </cell>
        </row>
        <row r="2154">
          <cell r="S2154" t="str">
            <v>OPERAÇÕES DEPRECIAÇÃO DO IMOBILIZADO TANGÍVEL - CMC</v>
          </cell>
        </row>
        <row r="2155">
          <cell r="S2155" t="str">
            <v>OPERAÇÕES DEPRECIAÇÃO DO IMOBILIZADO TANGÍVEL - CMC</v>
          </cell>
        </row>
        <row r="2156">
          <cell r="S2156" t="str">
            <v>OPERAÇÕES DEPRECIAÇÃO DO IMOBILIZADO TANGÍVEL - CMC</v>
          </cell>
        </row>
        <row r="2157">
          <cell r="S2157" t="str">
            <v>OPERAÇÕES DEPRECIAÇÃO DO IMOBILIZADO TANGÍVEL - CMC</v>
          </cell>
        </row>
        <row r="2158">
          <cell r="S2158" t="str">
            <v>OPERAÇÕES DEPRECIAÇÃO DO IMOBILIZADO TANGÍVEL - CMC</v>
          </cell>
        </row>
        <row r="2159">
          <cell r="S2159" t="str">
            <v>OPERAÇÕES DEPRECIAÇÃO DO IMOBILIZADO TANGÍVEL - CMC</v>
          </cell>
        </row>
        <row r="2160">
          <cell r="S2160" t="str">
            <v>OPERAÇÕES DEPRECIAÇÃO DO IMOBILIZADO TANGÍVEL - CMC</v>
          </cell>
        </row>
        <row r="2161">
          <cell r="S2161" t="str">
            <v>OPERAÇÕES DEPRECIAÇÃO DO IMOBILIZADO TANGÍVEL - CMC</v>
          </cell>
        </row>
        <row r="2162">
          <cell r="S2162" t="str">
            <v>OPERAÇÕES DEPRECIAÇÃO DO IMOBILIZADO TANGÍVEL - CMC</v>
          </cell>
        </row>
        <row r="2163">
          <cell r="S2163" t="str">
            <v>OPERAÇÕES DEPRECIAÇÃO DO IMOBILIZADO TANGÍVEL - CMC</v>
          </cell>
        </row>
        <row r="2164">
          <cell r="S2164" t="str">
            <v>OPERAÇÕES DEPRECIAÇÃO DO IMOBILIZADO TANGÍVEL - CMC</v>
          </cell>
        </row>
        <row r="2165">
          <cell r="S2165" t="str">
            <v>OPERAÇÕES DEPRECIAÇÃO DO IMOBILIZADO TANGÍVEL - CMC</v>
          </cell>
        </row>
        <row r="2166">
          <cell r="S2166" t="str">
            <v>OPERAÇÕES DEPRECIAÇÃO DO IMOBILIZADO TANGÍVEL - CMC</v>
          </cell>
        </row>
        <row r="2167">
          <cell r="S2167" t="str">
            <v>OPERAÇÕES DEPRECIAÇÃO DO IMOBILIZADO TANGÍVEL - CMC</v>
          </cell>
        </row>
        <row r="2168">
          <cell r="S2168" t="str">
            <v>OPERAÇÕES DEPRECIAÇÃO DO IMOBILIZADO TANGÍVEL - CMC</v>
          </cell>
        </row>
        <row r="2169">
          <cell r="S2169" t="str">
            <v>OPERAÇÕES DEPRECIAÇÃO DO IMOBILIZADO TANGÍVEL - CMC</v>
          </cell>
        </row>
        <row r="2170">
          <cell r="S2170" t="str">
            <v>OPERAÇÕES DEPRECIAÇÃO DO IMOBILIZADO TANGÍVEL - CMC</v>
          </cell>
        </row>
        <row r="2171">
          <cell r="S2171" t="str">
            <v>OPERAÇÕES DEPRECIAÇÃO DO IMOBILIZADO TANGÍVEL - CMC</v>
          </cell>
        </row>
        <row r="2172">
          <cell r="S2172" t="str">
            <v>OPERAÇÕES DEPRECIAÇÃO DO IMOBILIZADO TANGÍVEL - CMC</v>
          </cell>
        </row>
        <row r="2173">
          <cell r="S2173" t="str">
            <v>OPERAÇÕES DEPRECIAÇÃO DO IMOBILIZADO TANGÍVEL - CMC</v>
          </cell>
        </row>
        <row r="2174">
          <cell r="S2174" t="str">
            <v>OPERAÇÕES DEPRECIAÇÃO DO IMOBILIZADO TANGÍVEL - CMC</v>
          </cell>
        </row>
        <row r="2175">
          <cell r="S2175" t="str">
            <v>OPERAÇÕES DEPRECIAÇÃO DO IMOBILIZADO TANGÍVEL - CMC</v>
          </cell>
        </row>
        <row r="2176">
          <cell r="S2176" t="str">
            <v>OPERAÇÕES DEPRECIAÇÃO DO IMOBILIZADO TANGÍVEL - CMC</v>
          </cell>
        </row>
        <row r="2177">
          <cell r="S2177" t="str">
            <v>OPERAÇÕES DEPRECIAÇÃO DO IMOBILIZADO TANGÍVEL - CMC</v>
          </cell>
        </row>
        <row r="2178">
          <cell r="S2178" t="str">
            <v>OPERAÇÕES DEPRECIAÇÃO DO IMOBILIZADO TANGÍVEL - CMC</v>
          </cell>
        </row>
        <row r="2179">
          <cell r="S2179" t="str">
            <v>OPERAÇÕES DEPRECIAÇÃO DO IMOBILIZADO TANGÍVEL - CMC</v>
          </cell>
        </row>
        <row r="2180">
          <cell r="S2180" t="str">
            <v>OPERAÇÕES DEPRECIAÇÃO DO IMOBILIZADO TANGÍVEL - CMC</v>
          </cell>
        </row>
        <row r="2181">
          <cell r="S2181" t="str">
            <v>OPERAÇÕES DEPRECIAÇÃO DO IMOBILIZADO TANGÍVEL - CMC</v>
          </cell>
        </row>
        <row r="2182">
          <cell r="S2182" t="str">
            <v>OPERAÇÕES DEPRECIAÇÃO DO IMOBILIZADO TANGÍVEL - CMC</v>
          </cell>
        </row>
        <row r="2183">
          <cell r="S2183" t="str">
            <v>OPERAÇÕES DEPRECIAÇÃO DO IMOBILIZADO TANGÍVEL - CMC</v>
          </cell>
        </row>
        <row r="2184">
          <cell r="S2184" t="str">
            <v>OPERAÇÕES DEPRECIAÇÃO DO IMOBILIZADO TANGÍVEL - CMC</v>
          </cell>
        </row>
        <row r="2185">
          <cell r="S2185" t="str">
            <v>OPERAÇÕES DEPRECIAÇÃO DO IMOBILIZADO TANGÍVEL - CMC</v>
          </cell>
        </row>
        <row r="2186">
          <cell r="S2186" t="str">
            <v>OPERAÇÕES DEPRECIAÇÃO DO IMOBILIZADO TANGÍVEL - CMC</v>
          </cell>
        </row>
        <row r="2187">
          <cell r="S2187" t="str">
            <v>OPERAÇÕES DEPRECIAÇÃO DO IMOBILIZADO TANGÍVEL - CMC</v>
          </cell>
        </row>
        <row r="2188">
          <cell r="S2188" t="str">
            <v>OPERAÇÕES DEPRECIAÇÃO DO IMOBILIZADO TANGÍVEL - CMC</v>
          </cell>
        </row>
        <row r="2189">
          <cell r="S2189" t="str">
            <v>OPERAÇÕES DEPRECIAÇÃO DO IMOBILIZADO TANGÍVEL - CMC</v>
          </cell>
        </row>
        <row r="2190">
          <cell r="S2190" t="str">
            <v>OPERAÇÕES DEPRECIAÇÃO DO IMOBILIZADO TANGÍVEL - CMC</v>
          </cell>
        </row>
        <row r="2191">
          <cell r="S2191" t="str">
            <v>OPERAÇÕES DEPRECIAÇÃO DO IMOBILIZADO TANGÍVEL - CMC</v>
          </cell>
        </row>
        <row r="2192">
          <cell r="S2192" t="str">
            <v>OPERAÇÕES DEPRECIAÇÃO DO IMOBILIZADO TANGÍVEL - CMC</v>
          </cell>
        </row>
        <row r="2193">
          <cell r="S2193" t="str">
            <v>OPERAÇÕES DEPRECIAÇÃO DO IMOBILIZADO TANGÍVEL - CMC</v>
          </cell>
        </row>
        <row r="2194">
          <cell r="S2194" t="str">
            <v>OPERAÇÕES DEPRECIAÇÃO DO IMOBILIZADO TANGÍVEL - CMC</v>
          </cell>
        </row>
        <row r="2195">
          <cell r="S2195" t="str">
            <v>OPERAÇÕES DEPRECIAÇÃO DO IMOBILIZADO TANGÍVEL - CMC</v>
          </cell>
        </row>
        <row r="2196">
          <cell r="S2196" t="str">
            <v>OPERAÇÕES DEPRECIAÇÃO DO IMOBILIZADO TANGÍVEL - CMC</v>
          </cell>
        </row>
        <row r="2197">
          <cell r="S2197" t="str">
            <v>OPERAÇÕES DEPRECIAÇÃO DO IMOBILIZADO TANGÍVEL - CMC</v>
          </cell>
        </row>
        <row r="2198">
          <cell r="S2198" t="str">
            <v>OPERAÇÕES DEPRECIAÇÃO DO IMOBILIZADO TANGÍVEL - CMC</v>
          </cell>
        </row>
        <row r="2199">
          <cell r="S2199" t="str">
            <v>OPERAÇÕES DEPRECIAÇÃO DO IMOBILIZADO TANGÍVEL - CMC</v>
          </cell>
        </row>
        <row r="2200">
          <cell r="S2200" t="str">
            <v>OPERAÇÕES DEPRECIAÇÃO DO IMOBILIZADO TANGÍVEL - CMC</v>
          </cell>
        </row>
        <row r="2201">
          <cell r="S2201" t="str">
            <v>OPERAÇÕES DEPRECIAÇÃO DO IMOBILIZADO TANGÍVEL - CMC</v>
          </cell>
        </row>
        <row r="2202">
          <cell r="S2202" t="str">
            <v>OPERAÇÕES DEPRECIAÇÃO DO IMOBILIZADO TANGÍVEL - CMC</v>
          </cell>
        </row>
        <row r="2203">
          <cell r="S2203" t="str">
            <v>OPERAÇÕES DEPRECIAÇÃO DO IMOBILIZADO TANGÍVEL - CMC</v>
          </cell>
        </row>
        <row r="2204">
          <cell r="S2204" t="str">
            <v>OPERAÇÕES DEPRECIAÇÃO DO IMOBILIZADO TANGÍVEL - CMC</v>
          </cell>
        </row>
        <row r="2205">
          <cell r="S2205" t="str">
            <v>OPERAÇÕES DEPRECIAÇÃO DO IMOBILIZADO TANGÍVEL - CMC</v>
          </cell>
        </row>
        <row r="2206">
          <cell r="S2206" t="str">
            <v>OPERAÇÕES DEPRECIAÇÃO DO IMOBILIZADO TANGÍVEL - CMC</v>
          </cell>
        </row>
        <row r="2207">
          <cell r="S2207" t="str">
            <v>OPERAÇÕES DEPRECIAÇÃO DO IMOBILIZADO TANGÍVEL - CMC</v>
          </cell>
        </row>
        <row r="2208">
          <cell r="S2208" t="str">
            <v>OPERAÇÕES DEPRECIAÇÃO DO IMOBILIZADO TANGÍVEL - CMC</v>
          </cell>
        </row>
        <row r="2209">
          <cell r="S2209" t="str">
            <v>OPERAÇÕES DEPRECIAÇÃO DO IMOBILIZADO TANGÍVEL - CMC</v>
          </cell>
        </row>
        <row r="2210">
          <cell r="S2210" t="str">
            <v>OPERAÇÕES DEPRECIAÇÃO DO IMOBILIZADO TANGÍVEL - CMC</v>
          </cell>
        </row>
        <row r="2211">
          <cell r="S2211" t="str">
            <v>OPERAÇÕES DEPRECIAÇÃO DO IMOBILIZADO TANGÍVEL - CMC</v>
          </cell>
        </row>
        <row r="2212">
          <cell r="S2212" t="str">
            <v>OPERAÇÕES DEPRECIAÇÃO DO IMOBILIZADO TANGÍVEL - CMC</v>
          </cell>
        </row>
        <row r="2213">
          <cell r="S2213" t="str">
            <v>OPERAÇÕES DEPRECIAÇÃO DO IMOBILIZADO TANGÍVEL - CMC</v>
          </cell>
        </row>
        <row r="2214">
          <cell r="S2214" t="str">
            <v>OPERAÇÕES DEPRECIAÇÃO DO IMOBILIZADO TANGÍVEL - CMC</v>
          </cell>
        </row>
        <row r="2215">
          <cell r="S2215" t="str">
            <v>OPERAÇÕES DEPRECIAÇÃO DO IMOBILIZADO TANGÍVEL - CMC</v>
          </cell>
        </row>
        <row r="2216">
          <cell r="S2216" t="str">
            <v>OPERAÇÕES DEPRECIAÇÃO DO IMOBILIZADO TANGÍVEL - CMC</v>
          </cell>
        </row>
        <row r="2217">
          <cell r="S2217" t="str">
            <v>EMPREENDIMENTOS (-) RECUPERAÇÃO DE DESPESAS DO EXERCÍCIO</v>
          </cell>
        </row>
        <row r="2218">
          <cell r="S2218" t="str">
            <v>EMPREENDIMENTOS DESPESAS COM ESTAGIÁRIO</v>
          </cell>
        </row>
        <row r="2219">
          <cell r="S2219" t="str">
            <v>EMPREENDIMENTOS DESPESAS COM ESTAGIÁRIO</v>
          </cell>
        </row>
        <row r="2220">
          <cell r="S2220" t="str">
            <v>EMPREENDIMENTOS DESPESAS COM ESTAGIÁRIO</v>
          </cell>
        </row>
        <row r="2221">
          <cell r="S2221" t="str">
            <v>OPERAÇÕES DESPESAS COM ESTAGIÁRIO</v>
          </cell>
        </row>
        <row r="2222">
          <cell r="S2222" t="str">
            <v>OPERAÇÕES DESPESAS COM ESTAGIÁRIO</v>
          </cell>
        </row>
        <row r="2223">
          <cell r="S2223" t="str">
            <v>OPERAÇÕES DESPESAS COM ESTAGIÁRIO</v>
          </cell>
        </row>
        <row r="2224">
          <cell r="S2224" t="str">
            <v>OPERAÇÕES DESPESAS COM ESTAGIÁRIO</v>
          </cell>
        </row>
        <row r="2225">
          <cell r="S2225" t="str">
            <v>OPERAÇÕES DESPESAS COM ESTAGIÁRIO</v>
          </cell>
        </row>
        <row r="2226">
          <cell r="S2226" t="str">
            <v>OPERAÇÕES DESPESAS COM ESTAGIÁRIO</v>
          </cell>
        </row>
        <row r="2227">
          <cell r="S2227" t="str">
            <v>OPERAÇÕES DESPESAS COM ESTAGIÁRIO</v>
          </cell>
        </row>
        <row r="2228">
          <cell r="S2228" t="str">
            <v>OPERAÇÕES CONTRIBUIÇÃO-ONS-OPERADOR NAC.SIST.ELÉTRICO</v>
          </cell>
        </row>
        <row r="2229">
          <cell r="S2229" t="str">
            <v>OPERAÇÕES ALUGUÉIS DE IMÓVEIS</v>
          </cell>
        </row>
        <row r="2230">
          <cell r="S2230" t="str">
            <v>OPERAÇÕES ALUGUÉIS DE IMÓVEIS</v>
          </cell>
        </row>
        <row r="2231">
          <cell r="S2231" t="str">
            <v>OPERAÇÕES ALUGUÉIS DE EQUIPAMENTOS DIVERSOS</v>
          </cell>
        </row>
        <row r="2232">
          <cell r="S2232" t="str">
            <v>OPERAÇÕES ALUGUÉIS DE EQUIPAMENTOS DIVERSOS</v>
          </cell>
        </row>
        <row r="2233">
          <cell r="S2233" t="str">
            <v>OPERAÇÕES ALUGUÉIS DE EQUIPAMENTOS DIVERSOS</v>
          </cell>
        </row>
        <row r="2234">
          <cell r="S2234" t="str">
            <v>OPERAÇÕES ALUGUÉIS DE EQUIPAMENTOS DIVERSOS</v>
          </cell>
        </row>
        <row r="2235">
          <cell r="S2235" t="str">
            <v>OPERAÇÕES ALUGUÉIS DE EQUIPAMENTOS DIVERSOS</v>
          </cell>
        </row>
        <row r="2236">
          <cell r="S2236" t="str">
            <v>OPERAÇÕES ALUGUÉIS DE EQUIPAMENTOS DIVERSOS</v>
          </cell>
        </row>
        <row r="2237">
          <cell r="S2237" t="str">
            <v>OPERAÇÕES ALUGUÉIS DE EQUIPAMENTOS DIVERSOS</v>
          </cell>
        </row>
        <row r="2238">
          <cell r="S2238" t="str">
            <v>OPERAÇÕES ALUGUÉIS DE EQUIPAMENTOS DIVERSOS</v>
          </cell>
        </row>
        <row r="2239">
          <cell r="S2239" t="str">
            <v>OPERAÇÕES IMPOSTOS E TAXAS COMPULSÓRIAS</v>
          </cell>
        </row>
        <row r="2240">
          <cell r="S2240" t="str">
            <v>OPERAÇÕES IMPOSTOS E TAXAS COMPULSÓRIAS</v>
          </cell>
        </row>
        <row r="2241">
          <cell r="S2241" t="str">
            <v>OPERAÇÕES IMPOSTOS E TAXAS COMPULSÓRIAS</v>
          </cell>
        </row>
        <row r="2242">
          <cell r="S2242" t="str">
            <v>EMPREENDIMENTOS IMPOSTOS E TAXAS COMPULSÓRIAS</v>
          </cell>
        </row>
        <row r="2243">
          <cell r="S2243" t="str">
            <v>OPERAÇÕES IMPOSTOS E TAXAS COMPULSÓRIAS</v>
          </cell>
        </row>
        <row r="2244">
          <cell r="S2244" t="str">
            <v>OPERAÇÕES IMPOSTOS E TAXAS COMPULSÓRIAS</v>
          </cell>
        </row>
        <row r="2245">
          <cell r="S2245" t="str">
            <v>OPERAÇÕES IMPOSTOS E TAXAS COMPULSÓRIAS</v>
          </cell>
        </row>
        <row r="2246">
          <cell r="S2246" t="str">
            <v>OPERAÇÕES IMPOSTOS E TAXAS COMPULSÓRIAS</v>
          </cell>
        </row>
        <row r="2247">
          <cell r="S2247" t="str">
            <v>EMPREENDIMENTOS ASSINATURAS (JORNAIS, REVISTAS E LIVROS TÉCNICOS)</v>
          </cell>
        </row>
        <row r="2248">
          <cell r="S2248" t="str">
            <v>OPERAÇÕES ASSINATURAS (JORNAIS, REVISTAS E LIVROS TÉCNICOS)</v>
          </cell>
        </row>
        <row r="2249">
          <cell r="S2249" t="str">
            <v>OPERAÇÕES ASSINATURAS (JORNAIS, REVISTAS E LIVROS TÉCNICOS)</v>
          </cell>
        </row>
        <row r="2250">
          <cell r="S2250" t="str">
            <v>OPERAÇÕES ASSINATURAS (JORNAIS, REVISTAS E LIVROS TÉCNICOS)</v>
          </cell>
        </row>
        <row r="2251">
          <cell r="S2251" t="str">
            <v>OPERAÇÕES PATROCÍNIO</v>
          </cell>
        </row>
        <row r="2252">
          <cell r="S2252" t="str">
            <v>OPERAÇÕES TRANSFERENCIA DEFINITIVA AJUDA DE CUSTO</v>
          </cell>
        </row>
        <row r="2253">
          <cell r="S2253" t="str">
            <v>OPERAÇÕES TRANSFERENCIA DEFINITIVA AJUDA DE CUSTO</v>
          </cell>
        </row>
        <row r="2254">
          <cell r="S2254" t="str">
            <v>OPERAÇÕES TRANSFERENCIA DEFINITIVA AJUDA DE CUSTO</v>
          </cell>
        </row>
        <row r="2255">
          <cell r="S2255" t="str">
            <v>EMPREENDIMENTOS LICENÇA DE USO DE SOFTWARE</v>
          </cell>
        </row>
        <row r="2256">
          <cell r="S2256" t="str">
            <v>OPERAÇÕES DOAÇÕES, CONTRIBUIÇÕES E INCENTIVOS FISCAIS</v>
          </cell>
        </row>
        <row r="2257">
          <cell r="S2257" t="str">
            <v>EMPREENDIMENTOS OUTRAS</v>
          </cell>
        </row>
        <row r="2258">
          <cell r="S2258" t="str">
            <v>EMPREENDIMENTOS OUTRAS</v>
          </cell>
        </row>
        <row r="2259">
          <cell r="S2259" t="str">
            <v>EMPREENDIMENTOS OUTRAS</v>
          </cell>
        </row>
        <row r="2260">
          <cell r="S2260" t="str">
            <v>OPERAÇÕES TAXA DE FISCALIZAÇÃO - ANEEL</v>
          </cell>
        </row>
        <row r="2261">
          <cell r="S2261" t="str">
            <v>OPERAÇÕES DEPRECIAÇÃO DO IMOBILIZADO TANGÍVEL</v>
          </cell>
        </row>
        <row r="2262">
          <cell r="S2262" t="str">
            <v>OPERAÇÕES DEPRECIAÇÃO DO IMOBILIZADO TANGÍVEL</v>
          </cell>
        </row>
        <row r="2263">
          <cell r="S2263" t="str">
            <v>OPERAÇÕES DEPRECIAÇÃO DO IMOBILIZADO TANGÍVEL</v>
          </cell>
        </row>
        <row r="2264">
          <cell r="S2264" t="str">
            <v>OPERAÇÕES DEPRECIAÇÃO DO IMOBILIZADO TANGÍVEL</v>
          </cell>
        </row>
        <row r="2265">
          <cell r="S2265" t="str">
            <v>OPERAÇÕES DEPRECIAÇÃO DO IMOBILIZADO TANGÍVEL</v>
          </cell>
        </row>
        <row r="2266">
          <cell r="S2266" t="str">
            <v>OPERAÇÕES DEPRECIAÇÃO DO IMOBILIZADO TANGÍVEL</v>
          </cell>
        </row>
        <row r="2267">
          <cell r="S2267" t="str">
            <v>OPERAÇÕES DEPRECIAÇÃO DO IMOBILIZADO TANGÍVEL</v>
          </cell>
        </row>
        <row r="2268">
          <cell r="S2268" t="str">
            <v>OPERAÇÕES DEPRECIAÇÃO DO IMOBILIZADO TANGÍVEL</v>
          </cell>
        </row>
        <row r="2269">
          <cell r="S2269" t="str">
            <v>OPERAÇÕES DEPRECIAÇÃO DO IMOBILIZADO TANGÍVEL</v>
          </cell>
        </row>
        <row r="2270">
          <cell r="S2270" t="str">
            <v>OPERAÇÕES DEPRECIAÇÃO DO IMOBILIZADO TANGÍVEL</v>
          </cell>
        </row>
        <row r="2271">
          <cell r="S2271" t="str">
            <v>OPERAÇÕES DEPRECIAÇÃO DO IMOBILIZADO TANGÍVEL</v>
          </cell>
        </row>
        <row r="2272">
          <cell r="S2272" t="str">
            <v>OPERAÇÕES DEPRECIAÇÃO DO IMOBILIZADO TANGÍVEL</v>
          </cell>
        </row>
        <row r="2273">
          <cell r="S2273" t="str">
            <v>OPERAÇÕES DEPRECIAÇÃO DO IMOBILIZADO TANGÍVEL</v>
          </cell>
        </row>
        <row r="2274">
          <cell r="S2274" t="str">
            <v>OPERAÇÕES DEPRECIAÇÃO DO IMOBILIZADO TANGÍVEL</v>
          </cell>
        </row>
        <row r="2275">
          <cell r="S2275" t="str">
            <v>OPERAÇÕES DEPRECIAÇÃO DO IMOBILIZADO TANGÍVEL</v>
          </cell>
        </row>
        <row r="2276">
          <cell r="S2276" t="str">
            <v>OPERAÇÕES DEPRECIAÇÃO DO IMOBILIZADO TANGÍVEL</v>
          </cell>
        </row>
        <row r="2277">
          <cell r="S2277" t="str">
            <v>OPERAÇÕES DEPRECIAÇÃO DO IMOBILIZADO TANGÍVEL</v>
          </cell>
        </row>
        <row r="2278">
          <cell r="S2278" t="str">
            <v>OPERAÇÕES DEPRECIAÇÃO DO IMOBILIZADO TANGÍVEL</v>
          </cell>
        </row>
        <row r="2279">
          <cell r="S2279" t="str">
            <v>OPERAÇÕES DEPRECIAÇÃO DO IMOBILIZADO TANGÍVEL</v>
          </cell>
        </row>
        <row r="2280">
          <cell r="S2280" t="str">
            <v>OPERAÇÕES DEPRECIAÇÃO DO IMOBILIZADO TANGÍVEL</v>
          </cell>
        </row>
        <row r="2281">
          <cell r="S2281" t="str">
            <v>OPERAÇÕES DEPRECIAÇÃO DO IMOBILIZADO TANGÍVEL</v>
          </cell>
        </row>
        <row r="2282">
          <cell r="S2282" t="str">
            <v>OPERAÇÕES DEPRECIAÇÃO DO IMOBILIZADO TANGÍVEL</v>
          </cell>
        </row>
        <row r="2283">
          <cell r="S2283" t="str">
            <v>OPERAÇÕES DEPRECIAÇÃO DO IMOBILIZADO TANGÍVEL</v>
          </cell>
        </row>
        <row r="2284">
          <cell r="S2284" t="str">
            <v>OPERAÇÕES DEPRECIAÇÃO DO IMOBILIZADO TANGÍVEL</v>
          </cell>
        </row>
        <row r="2285">
          <cell r="S2285" t="str">
            <v>OPERAÇÕES DEPRECIAÇÃO DO IMOBILIZADO TANGÍVEL</v>
          </cell>
        </row>
        <row r="2286">
          <cell r="S2286" t="str">
            <v>OPERAÇÕES DEPRECIAÇÃO DO IMOBILIZADO TANGÍVEL</v>
          </cell>
        </row>
        <row r="2287">
          <cell r="S2287" t="str">
            <v>OPERAÇÕES DEPRECIAÇÃO DO IMOBILIZADO TANGÍVEL</v>
          </cell>
        </row>
        <row r="2288">
          <cell r="S2288" t="str">
            <v>OPERAÇÕES DEPRECIAÇÃO DO IMOBILIZADO TANGÍVEL</v>
          </cell>
        </row>
        <row r="2289">
          <cell r="S2289" t="str">
            <v>OPERAÇÕES DEPRECIAÇÃO DO IMOBILIZADO TANGÍVEL</v>
          </cell>
        </row>
        <row r="2290">
          <cell r="S2290" t="str">
            <v>OPERAÇÕES DEPRECIAÇÃO DO IMOBILIZADO TANGÍVEL</v>
          </cell>
        </row>
        <row r="2291">
          <cell r="S2291" t="str">
            <v>OPERAÇÕES DEPRECIAÇÃO DO IMOBILIZADO TANGÍVEL</v>
          </cell>
        </row>
        <row r="2292">
          <cell r="S2292" t="str">
            <v>OPERAÇÕES DEPRECIAÇÃO DO IMOBILIZADO TANGÍVEL</v>
          </cell>
        </row>
        <row r="2293">
          <cell r="S2293" t="str">
            <v>OPERAÇÕES DEPRECIAÇÃO DO IMOBILIZADO TANGÍVEL</v>
          </cell>
        </row>
        <row r="2294">
          <cell r="S2294" t="str">
            <v>OPERAÇÕES DEPRECIAÇÃO DO IMOBILIZADO TANGÍVEL</v>
          </cell>
        </row>
        <row r="2295">
          <cell r="S2295" t="str">
            <v>OPERAÇÕES DEPRECIAÇÃO DO IMOBILIZADO TANGÍVEL</v>
          </cell>
        </row>
        <row r="2296">
          <cell r="S2296" t="str">
            <v>OPERAÇÕES DEPRECIAÇÃO DO IMOBILIZADO TANGÍVEL</v>
          </cell>
        </row>
        <row r="2297">
          <cell r="S2297" t="str">
            <v>OPERAÇÕES DEPRECIAÇÃO DO IMOBILIZADO TANGÍVEL</v>
          </cell>
        </row>
        <row r="2298">
          <cell r="S2298" t="str">
            <v>OPERAÇÕES DEPRECIAÇÃO DO IMOBILIZADO TANGÍVEL</v>
          </cell>
        </row>
        <row r="2299">
          <cell r="S2299" t="str">
            <v>OPERAÇÕES DEPRECIAÇÃO DO IMOBILIZADO TANGÍVEL</v>
          </cell>
        </row>
        <row r="2300">
          <cell r="S2300" t="str">
            <v>OPERAÇÕES DEPRECIAÇÃO DO IMOBILIZADO TANGÍVEL</v>
          </cell>
        </row>
        <row r="2301">
          <cell r="S2301" t="str">
            <v>OPERAÇÕES DEPRECIAÇÃO DO IMOBILIZADO TANGÍVEL</v>
          </cell>
        </row>
        <row r="2302">
          <cell r="S2302" t="str">
            <v>OPERAÇÕES DEPRECIAÇÃO DO IMOBILIZADO TANGÍVEL</v>
          </cell>
        </row>
        <row r="2303">
          <cell r="S2303" t="str">
            <v>OPERAÇÕES DEPRECIAÇÃO DO IMOBILIZADO TANGÍVEL</v>
          </cell>
        </row>
        <row r="2304">
          <cell r="S2304" t="str">
            <v>OPERAÇÕES DEPRECIAÇÃO DO IMOBILIZADO TANGÍVEL</v>
          </cell>
        </row>
        <row r="2305">
          <cell r="S2305" t="str">
            <v>OPERAÇÕES DEPRECIAÇÃO DO IMOBILIZADO TANGÍVEL</v>
          </cell>
        </row>
        <row r="2306">
          <cell r="S2306" t="str">
            <v>OPERAÇÕES DEPRECIAÇÃO DO IMOBILIZADO TANGÍVEL</v>
          </cell>
        </row>
        <row r="2307">
          <cell r="S2307" t="str">
            <v>OPERAÇÕES DEPRECIAÇÃO DO IMOBILIZADO TANGÍVEL</v>
          </cell>
        </row>
        <row r="2308">
          <cell r="S2308" t="str">
            <v>OPERAÇÕES DEPRECIAÇÃO DO IMOBILIZADO TANGÍVEL</v>
          </cell>
        </row>
        <row r="2309">
          <cell r="S2309" t="str">
            <v>OPERAÇÕES DEPRECIAÇÃO DO IMOBILIZADO TANGÍVEL</v>
          </cell>
        </row>
        <row r="2310">
          <cell r="S2310" t="str">
            <v>OPERAÇÕES DEPRECIAÇÃO DO IMOBILIZADO TANGÍVEL</v>
          </cell>
        </row>
        <row r="2311">
          <cell r="S2311" t="str">
            <v>OPERAÇÕES DEPRECIAÇÃO DO IMOBILIZADO TANGÍVEL</v>
          </cell>
        </row>
        <row r="2312">
          <cell r="S2312" t="str">
            <v>OPERAÇÕES DEPRECIAÇÃO DO IMOBILIZADO TANGÍVEL</v>
          </cell>
        </row>
        <row r="2313">
          <cell r="S2313" t="str">
            <v>OPERAÇÕES DEPRECIAÇÃO DO IMOBILIZADO TANGÍVEL</v>
          </cell>
        </row>
        <row r="2314">
          <cell r="S2314" t="str">
            <v>OPERAÇÕES DEPRECIAÇÃO DO IMOBILIZADO TANGÍVEL</v>
          </cell>
        </row>
        <row r="2315">
          <cell r="S2315" t="str">
            <v>OPERAÇÕES DEPRECIAÇÃO DO IMOBILIZADO TANGÍVEL</v>
          </cell>
        </row>
        <row r="2316">
          <cell r="S2316" t="str">
            <v>OPERAÇÕES DEPRECIAÇÃO DO IMOBILIZADO TANGÍVEL</v>
          </cell>
        </row>
        <row r="2317">
          <cell r="S2317" t="str">
            <v>OPERAÇÕES DEPRECIAÇÃO DO IMOBILIZADO TANGÍVEL</v>
          </cell>
        </row>
        <row r="2318">
          <cell r="S2318" t="str">
            <v>OPERAÇÕES DEPRECIAÇÃO DO IMOBILIZADO TANGÍVEL</v>
          </cell>
        </row>
        <row r="2319">
          <cell r="S2319" t="str">
            <v>OPERAÇÕES DEPRECIAÇÃO DO IMOBILIZADO TANGÍVEL</v>
          </cell>
        </row>
        <row r="2320">
          <cell r="S2320" t="str">
            <v>OPERAÇÕES DEPRECIAÇÃO DO IMOBILIZADO TANGÍVEL</v>
          </cell>
        </row>
        <row r="2321">
          <cell r="S2321" t="str">
            <v>OPERAÇÕES DEPRECIAÇÃO DO IMOBILIZADO TANGÍVEL</v>
          </cell>
        </row>
        <row r="2322">
          <cell r="S2322" t="str">
            <v>OPERAÇÕES DEPRECIAÇÃO DO IMOBILIZADO TANGÍVEL</v>
          </cell>
        </row>
        <row r="2323">
          <cell r="S2323" t="str">
            <v>OPERAÇÕES DEPRECIAÇÃO DO IMOBILIZADO TANGÍVEL</v>
          </cell>
        </row>
        <row r="2324">
          <cell r="S2324" t="str">
            <v>OPERAÇÕES DEPRECIAÇÃO DO IMOBILIZADO TANGÍVEL</v>
          </cell>
        </row>
        <row r="2325">
          <cell r="S2325" t="str">
            <v>OPERAÇÕES DEPRECIAÇÃO DO IMOBILIZADO TANGÍVEL</v>
          </cell>
        </row>
        <row r="2326">
          <cell r="S2326" t="str">
            <v>OPERAÇÕES DEPRECIAÇÃO DO IMOBILIZADO TANGÍVEL</v>
          </cell>
        </row>
        <row r="2327">
          <cell r="S2327" t="str">
            <v>OPERAÇÕES DEPRECIAÇÃO DO IMOBILIZADO TANGÍVEL</v>
          </cell>
        </row>
        <row r="2328">
          <cell r="S2328" t="str">
            <v>OPERAÇÕES DEPRECIAÇÃO DO IMOBILIZADO TANGÍVEL</v>
          </cell>
        </row>
        <row r="2329">
          <cell r="S2329" t="str">
            <v>OPERAÇÕES DEPRECIAÇÃO DO IMOBILIZADO TANGÍVEL</v>
          </cell>
        </row>
        <row r="2330">
          <cell r="S2330" t="str">
            <v>OPERAÇÕES DEPRECIAÇÃO DO IMOBILIZADO TANGÍVEL</v>
          </cell>
        </row>
        <row r="2331">
          <cell r="S2331" t="str">
            <v>OPERAÇÕES DEPRECIAÇÃO DO IMOBILIZADO TANGÍVEL</v>
          </cell>
        </row>
        <row r="2332">
          <cell r="S2332" t="str">
            <v>OPERAÇÕES DEPRECIAÇÃO DO IMOBILIZADO TANGÍVEL</v>
          </cell>
        </row>
        <row r="2333">
          <cell r="S2333" t="str">
            <v>OPERAÇÕES DEPRECIAÇÃO DO IMOBILIZADO TANGÍVEL</v>
          </cell>
        </row>
        <row r="2334">
          <cell r="S2334" t="str">
            <v>OPERAÇÕES DEPRECIAÇÃO DO IMOBILIZADO TANGÍVEL</v>
          </cell>
        </row>
        <row r="2335">
          <cell r="S2335" t="str">
            <v>OPERAÇÕES DEPRECIAÇÃO DO IMOBILIZADO TANGÍVEL</v>
          </cell>
        </row>
        <row r="2336">
          <cell r="S2336" t="str">
            <v>OPERAÇÕES DEPRECIAÇÃO DO IMOBILIZADO TANGÍVEL</v>
          </cell>
        </row>
        <row r="2337">
          <cell r="S2337" t="str">
            <v>OPERAÇÕES DEPRECIAÇÃO DO IMOBILIZADO TANGÍVEL</v>
          </cell>
        </row>
        <row r="2338">
          <cell r="S2338" t="str">
            <v>OPERAÇÕES DEPRECIAÇÃO DO IMOBILIZADO TANGÍVEL</v>
          </cell>
        </row>
        <row r="2339">
          <cell r="S2339" t="str">
            <v>OPERAÇÕES DEPRECIAÇÃO DO IMOBILIZADO TANGÍVEL</v>
          </cell>
        </row>
        <row r="2340">
          <cell r="S2340" t="str">
            <v>OPERAÇÕES DEPRECIAÇÃO DO IMOBILIZADO TANGÍVEL</v>
          </cell>
        </row>
        <row r="2341">
          <cell r="S2341" t="str">
            <v>OPERAÇÕES DEPRECIAÇÃO DO IMOBILIZADO TANGÍVEL</v>
          </cell>
        </row>
        <row r="2342">
          <cell r="S2342" t="str">
            <v>OPERAÇÕES DEPRECIAÇÃO DO IMOBILIZADO TANGÍVEL</v>
          </cell>
        </row>
        <row r="2343">
          <cell r="S2343" t="str">
            <v>OPERAÇÕES DEPRECIAÇÃO DO IMOBILIZADO TANGÍVEL</v>
          </cell>
        </row>
        <row r="2344">
          <cell r="S2344" t="str">
            <v>OPERAÇÕES DEPRECIAÇÃO DO IMOBILIZADO TANGÍVEL</v>
          </cell>
        </row>
        <row r="2345">
          <cell r="S2345" t="str">
            <v>OPERAÇÕES DEPRECIAÇÃO DO IMOBILIZADO TANGÍVEL</v>
          </cell>
        </row>
        <row r="2346">
          <cell r="S2346" t="str">
            <v>OPERAÇÕES DEPRECIAÇÃO DO IMOBILIZADO TANGÍVEL</v>
          </cell>
        </row>
        <row r="2347">
          <cell r="S2347" t="str">
            <v>OPERAÇÕES DEPRECIAÇÃO DO IMOBILIZADO TANGÍVEL</v>
          </cell>
        </row>
        <row r="2348">
          <cell r="S2348" t="str">
            <v>OPERAÇÕES DEPRECIAÇÃO DO IMOBILIZADO TANGÍVEL</v>
          </cell>
        </row>
        <row r="2349">
          <cell r="S2349" t="str">
            <v>OPERAÇÕES DEPRECIAÇÃO DO IMOBILIZADO TANGÍVEL</v>
          </cell>
        </row>
        <row r="2350">
          <cell r="S2350" t="str">
            <v>OPERAÇÕES DEPRECIAÇÃO DO IMOBILIZADO TANGÍVEL</v>
          </cell>
        </row>
        <row r="2351">
          <cell r="S2351" t="str">
            <v>OPERAÇÕES DEPRECIAÇÃO DO IMOBILIZADO TANGÍVEL</v>
          </cell>
        </row>
        <row r="2352">
          <cell r="S2352" t="str">
            <v>OPERAÇÕES DEPRECIAÇÃO DO IMOBILIZADO TANGÍVEL</v>
          </cell>
        </row>
        <row r="2353">
          <cell r="S2353" t="str">
            <v>OPERAÇÕES DEPRECIAÇÃO DO IMOBILIZADO TANGÍVEL</v>
          </cell>
        </row>
        <row r="2354">
          <cell r="S2354" t="str">
            <v>OPERAÇÕES DEPRECIAÇÃO DO IMOBILIZADO TANGÍVEL</v>
          </cell>
        </row>
        <row r="2355">
          <cell r="S2355" t="str">
            <v>OPERAÇÕES DEPRECIAÇÃO DO IMOBILIZADO TANGÍVEL</v>
          </cell>
        </row>
        <row r="2356">
          <cell r="S2356" t="str">
            <v>OPERAÇÕES DEPRECIAÇÃO DO IMOBILIZADO TANGÍVEL</v>
          </cell>
        </row>
        <row r="2357">
          <cell r="S2357" t="str">
            <v>OPERAÇÕES DEPRECIAÇÃO DO IMOBILIZADO TANGÍVEL</v>
          </cell>
        </row>
        <row r="2358">
          <cell r="S2358" t="str">
            <v>OPERAÇÕES DEPRECIAÇÃO DO IMOBILIZADO TANGÍVEL</v>
          </cell>
        </row>
        <row r="2359">
          <cell r="S2359" t="str">
            <v>PRESIDÊNCIA DEPRECIAÇÃO DO IMOBILIZADO TANGÍVEL</v>
          </cell>
        </row>
        <row r="2360">
          <cell r="S2360" t="str">
            <v>ADMINISTRATIVA DEPRECIAÇÃO DO IMOBILIZADO TANGÍVEL</v>
          </cell>
        </row>
        <row r="2361">
          <cell r="S2361" t="str">
            <v>ADMINISTRATIVA DEPRECIAÇÃO DO IMOBILIZADO TANGÍVEL</v>
          </cell>
        </row>
        <row r="2362">
          <cell r="S2362" t="str">
            <v>ADMINISTRATIVA DEPRECIAÇÃO DO IMOBILIZADO TANGÍVEL</v>
          </cell>
        </row>
        <row r="2363">
          <cell r="S2363" t="str">
            <v>ADMINISTRATIVA DEPRECIAÇÃO DO IMOBILIZADO TANGÍVEL</v>
          </cell>
        </row>
        <row r="2364">
          <cell r="S2364" t="str">
            <v>OPERAÇÕES DEPRECIAÇÃO DO IMOBILIZADO TANGÍVEL - CMC</v>
          </cell>
        </row>
        <row r="2365">
          <cell r="S2365" t="str">
            <v>OPERAÇÕES DEPRECIAÇÃO DO IMOBILIZADO TANGÍVEL - CMC</v>
          </cell>
        </row>
        <row r="2366">
          <cell r="S2366" t="str">
            <v>OPERAÇÕES DEPRECIAÇÃO DO IMOBILIZADO TANGÍVEL - CMC</v>
          </cell>
        </row>
        <row r="2367">
          <cell r="S2367" t="str">
            <v>OPERAÇÕES AMORTIZAÇÃO DO ATIVO DIFERIDO</v>
          </cell>
        </row>
        <row r="2368">
          <cell r="S2368" t="str">
            <v>PRESIDÊNCIA DESPESAS COM ESTAGIÁRIO</v>
          </cell>
        </row>
        <row r="2369">
          <cell r="S2369" t="str">
            <v>PRESIDÊNCIA DESPESAS COM ESTAGIÁRIO</v>
          </cell>
        </row>
        <row r="2370">
          <cell r="S2370" t="str">
            <v>PRESIDÊNCIA DESPESAS COM ESTAGIÁRIO</v>
          </cell>
        </row>
        <row r="2371">
          <cell r="S2371" t="str">
            <v>PRESIDÊNCIA DESPESAS COM ESTAGIÁRIO</v>
          </cell>
        </row>
        <row r="2372">
          <cell r="S2372" t="str">
            <v>GESTÃO DESPESAS COM ESTAGIÁRIO</v>
          </cell>
        </row>
        <row r="2373">
          <cell r="S2373" t="str">
            <v>FINANCEIRA DESPESAS COM ESTAGIÁRIO</v>
          </cell>
        </row>
        <row r="2374">
          <cell r="S2374" t="str">
            <v>FINANCEIRA DESPESAS COM ESTAGIÁRIO</v>
          </cell>
        </row>
        <row r="2375">
          <cell r="S2375" t="str">
            <v>FINANCEIRA DESPESAS COM ESTAGIÁRIO</v>
          </cell>
        </row>
        <row r="2376">
          <cell r="S2376" t="str">
            <v>FINANCEIRA DESPESAS COM ESTAGIÁRIO</v>
          </cell>
        </row>
        <row r="2377">
          <cell r="S2377" t="str">
            <v>ADMINISTRATIVA DESPESAS COM ESTAGIÁRIO</v>
          </cell>
        </row>
        <row r="2378">
          <cell r="S2378" t="str">
            <v>ADMINISTRATIVA DESPESAS COM ESTAGIÁRIO</v>
          </cell>
        </row>
        <row r="2379">
          <cell r="S2379" t="str">
            <v>ADMINISTRATIVA DESPESAS COM ESTAGIÁRIO</v>
          </cell>
        </row>
        <row r="2380">
          <cell r="S2380" t="str">
            <v>PRESIDÊNCIA EXECUÇÕES JUDICIAIS</v>
          </cell>
        </row>
        <row r="2381">
          <cell r="S2381" t="str">
            <v>OPERAÇÕES OUTRAS</v>
          </cell>
        </row>
        <row r="2382">
          <cell r="S2382" t="str">
            <v>OPERAÇÕES OUTRAS</v>
          </cell>
        </row>
        <row r="2383">
          <cell r="S2383" t="str">
            <v>OPERAÇÕES OUTRAS</v>
          </cell>
        </row>
        <row r="2384">
          <cell r="S2384" t="str">
            <v>PRESIDÊNCIA PESQUISA E DESENVOLVIMENTO</v>
          </cell>
        </row>
        <row r="2385">
          <cell r="S2385" t="str">
            <v>PRESIDÊNCIA PESQUISA E DESENVOLVIMENTO</v>
          </cell>
        </row>
        <row r="2386">
          <cell r="S2386" t="str">
            <v>PRESIDÊNCIA RECOLHIMENTO P&amp;D PARA EPE</v>
          </cell>
        </row>
        <row r="2387">
          <cell r="S2387" t="str">
            <v>PRESIDÊNCIA RECOLHIMENTO P&amp;D PARA EPE</v>
          </cell>
        </row>
        <row r="2388">
          <cell r="S2388" t="str">
            <v>ADMINISTRATIVA DESPESAS CONTINGÊNCIAS TRABALHISTAS</v>
          </cell>
        </row>
        <row r="2389">
          <cell r="S2389" t="str">
            <v>OPERAÇÕES ALUGUÉIS DE IMÓVEIS</v>
          </cell>
        </row>
        <row r="2390">
          <cell r="S2390" t="str">
            <v>ADMINISTRATIVA ALUGUÉIS DE EQUIPAMENTOS DE INFORMÁTICA</v>
          </cell>
        </row>
        <row r="2391">
          <cell r="S2391" t="str">
            <v>ADMINISTRATIVA ALUGUÉIS DE EQUIPAMENTOS DE INFORMÁTICA</v>
          </cell>
        </row>
        <row r="2392">
          <cell r="S2392" t="str">
            <v>FINANCEIRA ALUGUÉIS DE EQUIPAMENTOS DIVERSOS</v>
          </cell>
        </row>
        <row r="2393">
          <cell r="S2393" t="str">
            <v>ADMINISTRATIVA ALUGUÉIS DE EQUIPAMENTOS DIVERSOS</v>
          </cell>
        </row>
        <row r="2394">
          <cell r="S2394" t="str">
            <v>ADMINISTRATIVA ALUGUÉIS DE EQUIPAMENTOS DIVERSOS</v>
          </cell>
        </row>
        <row r="2395">
          <cell r="S2395" t="str">
            <v>ADMINISTRATIVA ALUGUÉIS DE VEÍCULOS</v>
          </cell>
        </row>
        <row r="2396">
          <cell r="S2396" t="str">
            <v>ADMINISTRATIVA ALUGUÉIS DE VEÍCULOS</v>
          </cell>
        </row>
        <row r="2397">
          <cell r="S2397" t="str">
            <v>ADMINISTRATIVA ARRENDAMENTO MERCANTIL (LEASING)</v>
          </cell>
        </row>
        <row r="2398">
          <cell r="S2398" t="str">
            <v>ADMINISTRATIVA ARRENDAMENTO MERCANTIL (LEASING)</v>
          </cell>
        </row>
        <row r="2399">
          <cell r="S2399" t="str">
            <v>GESTÃO ALUGUÉIS DE IMÓVEIS</v>
          </cell>
        </row>
        <row r="2400">
          <cell r="S2400" t="str">
            <v>FINANCEIRA ALUGUÉIS DE IMÓVEIS</v>
          </cell>
        </row>
        <row r="2401">
          <cell r="S2401" t="str">
            <v>ADMINISTRATIVA ALUGUÉIS DE IMÓVEIS</v>
          </cell>
        </row>
        <row r="2402">
          <cell r="S2402" t="str">
            <v>ADMINISTRATIVA ALUGUÉIS DE IMÓVEIS</v>
          </cell>
        </row>
        <row r="2403">
          <cell r="S2403" t="str">
            <v>ADMINISTRATIVA ALUGUÉIS DE IMÓVEIS</v>
          </cell>
        </row>
        <row r="2404">
          <cell r="S2404" t="str">
            <v>FINANCEIRA SEGUROS</v>
          </cell>
        </row>
        <row r="2405">
          <cell r="S2405" t="str">
            <v>FINANCEIRA SEGUROS PATRIMÔNIAIS</v>
          </cell>
        </row>
        <row r="2406">
          <cell r="S2406" t="str">
            <v>FINANCEIRA SEGURO DE AERONAVES</v>
          </cell>
        </row>
        <row r="2407">
          <cell r="S2407" t="str">
            <v>FINANCEIRA SEGURO DE RESPONSABILIDADE CIVIL GERAL</v>
          </cell>
        </row>
        <row r="2408">
          <cell r="S2408" t="str">
            <v>FINANCEIRA SEGURO  - OUTROS</v>
          </cell>
        </row>
        <row r="2409">
          <cell r="S2409" t="str">
            <v>OPERAÇÕES IMPOSTOS E TAXAS COMPULSÓRIAS</v>
          </cell>
        </row>
        <row r="2410">
          <cell r="S2410" t="str">
            <v>ADMINISTRATIVA IMPOSTOS E TAXAS COMPULSÓRIAS</v>
          </cell>
        </row>
        <row r="2411">
          <cell r="S2411" t="str">
            <v>ADMINISTRATIVA IMPOSTOS E TAXAS COMPULSÓRIAS</v>
          </cell>
        </row>
        <row r="2412">
          <cell r="S2412" t="str">
            <v>ADMINISTRATIVA IMPOSTOS E TAXAS COMPULSÓRIAS</v>
          </cell>
        </row>
        <row r="2413">
          <cell r="S2413" t="str">
            <v>ADMINISTRATIVA IMPOSTOS E TAXAS COMPULSÓRIAS</v>
          </cell>
        </row>
        <row r="2414">
          <cell r="S2414" t="str">
            <v>ADMINISTRATIVA IMPOSTOS E TAXAS COMPULSÓRIAS</v>
          </cell>
        </row>
        <row r="2415">
          <cell r="S2415" t="str">
            <v>ADMINISTRATIVA IMPOSTOS E TAXAS COMPULSÓRIAS</v>
          </cell>
        </row>
        <row r="2416">
          <cell r="S2416" t="str">
            <v>OPERAÇÕES IMPOSTOS E TAXAS COMPULSÓRIAS</v>
          </cell>
        </row>
        <row r="2417">
          <cell r="S2417" t="str">
            <v>OPERAÇÕES IMPOSTOS E TAXAS COMPULSÓRIAS</v>
          </cell>
        </row>
        <row r="2418">
          <cell r="S2418" t="str">
            <v>OPERAÇÕES IMPOSTOS E TAXAS COMPULSÓRIAS</v>
          </cell>
        </row>
        <row r="2419">
          <cell r="S2419" t="str">
            <v>OPERAÇÕES IMPOSTOS E TAXAS COMPULSÓRIAS</v>
          </cell>
        </row>
        <row r="2420">
          <cell r="S2420" t="str">
            <v>OPERAÇÕES IMPOSTOS E TAXAS COMPULSÓRIAS</v>
          </cell>
        </row>
        <row r="2421">
          <cell r="S2421" t="str">
            <v>OPERAÇÕES IMPOSTOS E TAXAS COMPULSÓRIAS</v>
          </cell>
        </row>
        <row r="2422">
          <cell r="S2422" t="str">
            <v>OPERAÇÕES IMPOSTOS E TAXAS COMPULSÓRIAS</v>
          </cell>
        </row>
        <row r="2423">
          <cell r="S2423" t="str">
            <v>OPERAÇÕES IMPOSTOS E TAXAS COMPULSÓRIAS</v>
          </cell>
        </row>
        <row r="2424">
          <cell r="S2424" t="str">
            <v>OPERAÇÕES IMPOSTOS E TAXAS COMPULSÓRIAS</v>
          </cell>
        </row>
        <row r="2425">
          <cell r="S2425" t="str">
            <v>OPERAÇÕES IMPOSTOS E TAXAS COMPULSÓRIAS</v>
          </cell>
        </row>
        <row r="2426">
          <cell r="S2426" t="str">
            <v>ADMINISTRATIVA IMPOSTOS E TAXAS COMPULSÓRIAS</v>
          </cell>
        </row>
        <row r="2427">
          <cell r="S2427" t="str">
            <v>FINANCEIRA IMPOSTOS E TAXAS COMPULSÓRIAS</v>
          </cell>
        </row>
        <row r="2428">
          <cell r="S2428" t="str">
            <v>ADMINISTRATIVA DESPESAS COM ESTAGIÁRIO</v>
          </cell>
        </row>
        <row r="2429">
          <cell r="S2429" t="str">
            <v>FINANCEIRA ESCRITURAÇÃO DE AÇÕES</v>
          </cell>
        </row>
        <row r="2430">
          <cell r="S2430" t="str">
            <v>PRESIDÊNCIA ASSINATURAS (JORNAIS, REVISTAS E LIVROS TÉCNICOS)</v>
          </cell>
        </row>
        <row r="2431">
          <cell r="S2431" t="str">
            <v>PRESIDÊNCIA ASSINATURAS (JORNAIS, REVISTAS E LIVROS TÉCNICOS)</v>
          </cell>
        </row>
        <row r="2432">
          <cell r="S2432" t="str">
            <v>PRESIDÊNCIA ASSINATURAS (JORNAIS, REVISTAS E LIVROS TÉCNICOS)</v>
          </cell>
        </row>
        <row r="2433">
          <cell r="S2433" t="str">
            <v>PRESIDÊNCIA ASSINATURAS (JORNAIS, REVISTAS E LIVROS TÉCNICOS)</v>
          </cell>
        </row>
        <row r="2434">
          <cell r="S2434" t="str">
            <v>FINANCEIRA ASSINATURAS (JORNAIS, REVISTAS E LIVROS TÉCNICOS)</v>
          </cell>
        </row>
        <row r="2435">
          <cell r="S2435" t="str">
            <v>FINANCEIRA ASSINATURAS (JORNAIS, REVISTAS E LIVROS TÉCNICOS)</v>
          </cell>
        </row>
        <row r="2436">
          <cell r="S2436" t="str">
            <v>FINANCEIRA ASSINATURAS (JORNAIS, REVISTAS E LIVROS TÉCNICOS)</v>
          </cell>
        </row>
        <row r="2437">
          <cell r="S2437" t="str">
            <v>FINANCEIRA ASSINATURAS (JORNAIS, REVISTAS E LIVROS TÉCNICOS)</v>
          </cell>
        </row>
        <row r="2438">
          <cell r="S2438" t="str">
            <v>ADMINISTRATIVA ASSINATURAS (JORNAIS, REVISTAS E LIVROS TÉCNICOS)</v>
          </cell>
        </row>
        <row r="2439">
          <cell r="S2439" t="str">
            <v>ADMINISTRATIVA ASSINATURAS (JORNAIS, REVISTAS E LIVROS TÉCNICOS)</v>
          </cell>
        </row>
        <row r="2440">
          <cell r="S2440" t="str">
            <v>PRESIDÊNCIA PATROCÍNIO</v>
          </cell>
        </row>
        <row r="2441">
          <cell r="S2441" t="str">
            <v>PRESIDÊNCIA PATROCÍNIO</v>
          </cell>
        </row>
        <row r="2442">
          <cell r="S2442" t="str">
            <v>ADMINISTRATIVA LICENÇA DE USO DE SOFTWARE</v>
          </cell>
        </row>
        <row r="2443">
          <cell r="S2443" t="str">
            <v>PRESIDÊNCIA DOAÇÕES, CONTRIBUIÇÕES E INCENTIVOS FISCAIS</v>
          </cell>
        </row>
        <row r="2444">
          <cell r="S2444" t="str">
            <v>PRESIDÊNCIA DOAÇÕES, CONTRIBUIÇÕES E INCENTIVOS FISCAIS</v>
          </cell>
        </row>
        <row r="2445">
          <cell r="S2445" t="str">
            <v>PRESIDÊNCIA DOAÇÕES, CONTRIBUIÇÕES E INCENTIVOS FISCAIS</v>
          </cell>
        </row>
        <row r="2446">
          <cell r="S2446" t="str">
            <v>FINANCEIRA DOAÇÕES, CONTRIBUIÇÕES E INCENTIVOS FISCAIS</v>
          </cell>
        </row>
        <row r="2447">
          <cell r="S2447" t="str">
            <v>ADMINISTRATIVA RESSARCIMENTO DE ESTRAGO DE CULTURA</v>
          </cell>
        </row>
        <row r="2448">
          <cell r="S2448" t="str">
            <v>ADMINISTRATIVA EXECUÇÕES JUDICIAIS</v>
          </cell>
        </row>
        <row r="2449">
          <cell r="S2449" t="str">
            <v>FINANCEIRA OUTRAS</v>
          </cell>
        </row>
        <row r="2450">
          <cell r="S2450" t="str">
            <v>FINANCEIRA OUTRAS</v>
          </cell>
        </row>
        <row r="2451">
          <cell r="S2451" t="str">
            <v>ADMINISTRATIVA OUTRAS</v>
          </cell>
        </row>
        <row r="2452">
          <cell r="S2452" t="str">
            <v>ADMINISTRATIVA OUTRAS</v>
          </cell>
        </row>
        <row r="2453">
          <cell r="S2453" t="str">
            <v>ADMINISTRATIVA OUTRAS</v>
          </cell>
        </row>
        <row r="2454">
          <cell r="S2454" t="str">
            <v>ADMINISTRATIVA OUTRAS</v>
          </cell>
        </row>
        <row r="2455">
          <cell r="S2455" t="str">
            <v>CASOS ESPECIAIS OUTRAS</v>
          </cell>
        </row>
        <row r="2456">
          <cell r="S2456" t="str">
            <v>CASOS ESPECIAIS OUTRAS</v>
          </cell>
        </row>
        <row r="2457">
          <cell r="S2457" t="str">
            <v>OPERAÇÕES DEPRECIAÇÃO DO IMOBILIZADO TANGÍVEL</v>
          </cell>
        </row>
        <row r="2458">
          <cell r="S2458" t="str">
            <v>OPERAÇÕES DEPRECIAÇÃO DO IMOBILIZADO TANGÍVEL</v>
          </cell>
        </row>
        <row r="2459">
          <cell r="S2459" t="str">
            <v>OPERAÇÕES DEPRECIAÇÃO DO IMOBILIZADO TANGÍVEL</v>
          </cell>
        </row>
        <row r="2460">
          <cell r="S2460" t="str">
            <v>OPERAÇÕES DEPRECIAÇÃO DO IMOBILIZADO TANGÍVEL</v>
          </cell>
        </row>
        <row r="2461">
          <cell r="S2461" t="str">
            <v>OPERAÇÕES DEPRECIAÇÃO DO IMOBILIZADO TANGÍVEL</v>
          </cell>
        </row>
        <row r="2462">
          <cell r="S2462" t="str">
            <v>OPERAÇÕES DEPRECIAÇÃO DO IMOBILIZADO TANGÍVEL</v>
          </cell>
        </row>
        <row r="2463">
          <cell r="S2463" t="str">
            <v>OPERAÇÕES DEPRECIAÇÃO DO IMOBILIZADO TANGÍVEL</v>
          </cell>
        </row>
        <row r="2464">
          <cell r="S2464" t="str">
            <v>OPERAÇÕES DEPRECIAÇÃO DO IMOBILIZADO TANGÍVEL</v>
          </cell>
        </row>
        <row r="2465">
          <cell r="S2465" t="str">
            <v>OPERAÇÕES RECUPERAÇÃO DESPESAS</v>
          </cell>
        </row>
        <row r="2466">
          <cell r="S2466" t="str">
            <v>OPERAÇÕES RECUPERAÇÃO DESPESAS</v>
          </cell>
        </row>
        <row r="2467">
          <cell r="S2467" t="str">
            <v>OPERAÇÕES RECUPERAÇÃO DESPESAS</v>
          </cell>
        </row>
        <row r="2468">
          <cell r="S2468" t="str">
            <v>ADMINISTRATIVA RECUPERAÇÃO DESPESAS</v>
          </cell>
        </row>
        <row r="2469">
          <cell r="S2469" t="str">
            <v>ADMINISTRATIVA RECUPERAÇÃO DESPESAS</v>
          </cell>
        </row>
        <row r="2470">
          <cell r="S2470" t="str">
            <v>OPERAÇÕES OUTRAS</v>
          </cell>
        </row>
      </sheetData>
      <sheetData sheetId="6"/>
      <sheetData sheetId="7"/>
      <sheetData sheetId="8"/>
      <sheetData sheetId="9"/>
      <sheetData sheetId="10"/>
      <sheetData sheetId="11"/>
      <sheetData sheetId="12"/>
      <sheetData sheetId="13"/>
      <sheetData sheetId="14"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INTÉTICO"/>
      <sheetName val="APRESENTAÇÃO"/>
      <sheetName val="MENSAL"/>
      <sheetName val="POR NGs"/>
      <sheetName val="GERENCIAL"/>
      <sheetName val="OUTRAS"/>
      <sheetName val="TÍTULOS"/>
      <sheetName val="TABELA_NG"/>
      <sheetName val="TABELA_CONTA"/>
      <sheetName val="ATIV"/>
      <sheetName val="PROGRAMA"/>
      <sheetName val="TABELA_UA"/>
      <sheetName val="UA GENERICA"/>
      <sheetName val="Plan1"/>
      <sheetName val="bob"/>
    </sheetNames>
    <sheetDataSet>
      <sheetData sheetId="0"/>
      <sheetData sheetId="1"/>
      <sheetData sheetId="2"/>
      <sheetData sheetId="3"/>
      <sheetData sheetId="4"/>
      <sheetData sheetId="5">
        <row r="1">
          <cell r="S1" t="str">
            <v>NG_D</v>
          </cell>
        </row>
        <row r="2">
          <cell r="S2" t="str">
            <v>OPERAÇÕES TAXA DE FISCALIZAÇÃO - ANEEL</v>
          </cell>
        </row>
        <row r="3">
          <cell r="S3" t="str">
            <v>OPERAÇÕES DEPRECIAÇÃO DO IMOBILIZADO TANGÍVEL</v>
          </cell>
        </row>
        <row r="4">
          <cell r="S4" t="str">
            <v>OPERAÇÕES DEPRECIAÇÃO DO IMOBILIZADO TANGÍVEL</v>
          </cell>
        </row>
        <row r="5">
          <cell r="S5" t="str">
            <v>OPERAÇÕES DEPRECIAÇÃO DO IMOBILIZADO TANGÍVEL</v>
          </cell>
        </row>
        <row r="6">
          <cell r="S6" t="str">
            <v>OPERAÇÕES DEPRECIAÇÃO DO IMOBILIZADO TANGÍVEL</v>
          </cell>
        </row>
        <row r="7">
          <cell r="S7" t="str">
            <v>OPERAÇÕES DEPRECIAÇÃO DO IMOBILIZADO TANGÍVEL</v>
          </cell>
        </row>
        <row r="8">
          <cell r="S8" t="str">
            <v>OPERAÇÕES DEPRECIAÇÃO DO IMOBILIZADO TANGÍVEL</v>
          </cell>
        </row>
        <row r="9">
          <cell r="S9" t="str">
            <v>OPERAÇÕES DEPRECIAÇÃO DO IMOBILIZADO TANGÍVEL</v>
          </cell>
        </row>
        <row r="10">
          <cell r="S10" t="str">
            <v>OPERAÇÕES DEPRECIAÇÃO DO IMOBILIZADO TANGÍVEL</v>
          </cell>
        </row>
        <row r="11">
          <cell r="S11" t="str">
            <v>OPERAÇÕES DEPRECIAÇÃO DO IMOBILIZADO TANGÍVEL</v>
          </cell>
        </row>
        <row r="12">
          <cell r="S12" t="str">
            <v>OPERAÇÕES DEPRECIAÇÃO DO IMOBILIZADO TANGÍVEL</v>
          </cell>
        </row>
        <row r="13">
          <cell r="S13" t="str">
            <v>OPERAÇÕES DEPRECIAÇÃO DO IMOBILIZADO TANGÍVEL</v>
          </cell>
        </row>
        <row r="14">
          <cell r="S14" t="str">
            <v>OPERAÇÕES DEPRECIAÇÃO DO IMOBILIZADO TANGÍVEL</v>
          </cell>
        </row>
        <row r="15">
          <cell r="S15" t="str">
            <v>OPERAÇÕES DEPRECIAÇÃO DO IMOBILIZADO TANGÍVEL</v>
          </cell>
        </row>
        <row r="16">
          <cell r="S16" t="str">
            <v>OPERAÇÕES DEPRECIAÇÃO DO IMOBILIZADO TANGÍVEL</v>
          </cell>
        </row>
        <row r="17">
          <cell r="S17" t="str">
            <v>OPERAÇÕES DEPRECIAÇÃO DO IMOBILIZADO TANGÍVEL</v>
          </cell>
        </row>
        <row r="18">
          <cell r="S18" t="str">
            <v>OPERAÇÕES DEPRECIAÇÃO DO IMOBILIZADO TANGÍVEL</v>
          </cell>
        </row>
        <row r="19">
          <cell r="S19" t="str">
            <v>OPERAÇÕES DEPRECIAÇÃO DO IMOBILIZADO TANGÍVEL</v>
          </cell>
        </row>
        <row r="20">
          <cell r="S20" t="str">
            <v>OPERAÇÕES DEPRECIAÇÃO DO IMOBILIZADO TANGÍVEL</v>
          </cell>
        </row>
        <row r="21">
          <cell r="S21" t="str">
            <v>OPERAÇÕES DEPRECIAÇÃO DO IMOBILIZADO TANGÍVEL</v>
          </cell>
        </row>
        <row r="22">
          <cell r="S22" t="str">
            <v>OPERAÇÕES DEPRECIAÇÃO DO IMOBILIZADO TANGÍVEL</v>
          </cell>
        </row>
        <row r="23">
          <cell r="S23" t="str">
            <v>OPERAÇÕES DEPRECIAÇÃO DO IMOBILIZADO TANGÍVEL</v>
          </cell>
        </row>
        <row r="24">
          <cell r="S24" t="str">
            <v>OPERAÇÕES DEPRECIAÇÃO DO IMOBILIZADO TANGÍVEL</v>
          </cell>
        </row>
        <row r="25">
          <cell r="S25" t="str">
            <v>OPERAÇÕES DEPRECIAÇÃO DO IMOBILIZADO TANGÍVEL</v>
          </cell>
        </row>
        <row r="26">
          <cell r="S26" t="str">
            <v>OPERAÇÕES DEPRECIAÇÃO DO IMOBILIZADO TANGÍVEL</v>
          </cell>
        </row>
        <row r="27">
          <cell r="S27" t="str">
            <v>OPERAÇÕES DEPRECIAÇÃO DO IMOBILIZADO TANGÍVEL</v>
          </cell>
        </row>
        <row r="28">
          <cell r="S28" t="str">
            <v>OPERAÇÕES DEPRECIAÇÃO DO IMOBILIZADO TANGÍVEL</v>
          </cell>
        </row>
        <row r="29">
          <cell r="S29" t="str">
            <v>OPERAÇÕES DEPRECIAÇÃO DO IMOBILIZADO TANGÍVEL</v>
          </cell>
        </row>
        <row r="30">
          <cell r="S30" t="str">
            <v>OPERAÇÕES DEPRECIAÇÃO DO IMOBILIZADO TANGÍVEL</v>
          </cell>
        </row>
        <row r="31">
          <cell r="S31" t="str">
            <v>OPERAÇÕES DEPRECIAÇÃO DO IMOBILIZADO TANGÍVEL</v>
          </cell>
        </row>
        <row r="32">
          <cell r="S32" t="str">
            <v>OPERAÇÕES DEPRECIAÇÃO DO IMOBILIZADO TANGÍVEL</v>
          </cell>
        </row>
        <row r="33">
          <cell r="S33" t="str">
            <v>OPERAÇÕES DEPRECIAÇÃO DO IMOBILIZADO TANGÍVEL</v>
          </cell>
        </row>
        <row r="34">
          <cell r="S34" t="str">
            <v>OPERAÇÕES DEPRECIAÇÃO DO IMOBILIZADO TANGÍVEL</v>
          </cell>
        </row>
        <row r="35">
          <cell r="S35" t="str">
            <v>OPERAÇÕES DEPRECIAÇÃO DO IMOBILIZADO TANGÍVEL</v>
          </cell>
        </row>
        <row r="36">
          <cell r="S36" t="str">
            <v>OPERAÇÕES DEPRECIAÇÃO DO IMOBILIZADO TANGÍVEL</v>
          </cell>
        </row>
        <row r="37">
          <cell r="S37" t="str">
            <v>OPERAÇÕES DEPRECIAÇÃO DO IMOBILIZADO TANGÍVEL</v>
          </cell>
        </row>
        <row r="38">
          <cell r="S38" t="str">
            <v>OPERAÇÕES DEPRECIAÇÃO DO IMOBILIZADO TANGÍVEL</v>
          </cell>
        </row>
        <row r="39">
          <cell r="S39" t="str">
            <v>OPERAÇÕES DEPRECIAÇÃO DO IMOBILIZADO TANGÍVEL</v>
          </cell>
        </row>
        <row r="40">
          <cell r="S40" t="str">
            <v>OPERAÇÕES DEPRECIAÇÃO DO IMOBILIZADO TANGÍVEL</v>
          </cell>
        </row>
        <row r="41">
          <cell r="S41" t="str">
            <v>OPERAÇÕES DEPRECIAÇÃO DO IMOBILIZADO TANGÍVEL</v>
          </cell>
        </row>
        <row r="42">
          <cell r="S42" t="str">
            <v>OPERAÇÕES DEPRECIAÇÃO DO IMOBILIZADO TANGÍVEL</v>
          </cell>
        </row>
        <row r="43">
          <cell r="S43" t="str">
            <v>OPERAÇÕES DEPRECIAÇÃO DO IMOBILIZADO TANGÍVEL</v>
          </cell>
        </row>
        <row r="44">
          <cell r="S44" t="str">
            <v>OPERAÇÕES DEPRECIAÇÃO DO IMOBILIZADO TANGÍVEL</v>
          </cell>
        </row>
        <row r="45">
          <cell r="S45" t="str">
            <v>OPERAÇÕES DEPRECIAÇÃO DO IMOBILIZADO TANGÍVEL</v>
          </cell>
        </row>
        <row r="46">
          <cell r="S46" t="str">
            <v>OPERAÇÕES DEPRECIAÇÃO DO IMOBILIZADO TANGÍVEL</v>
          </cell>
        </row>
        <row r="47">
          <cell r="S47" t="str">
            <v>OPERAÇÕES DEPRECIAÇÃO DO IMOBILIZADO TANGÍVEL</v>
          </cell>
        </row>
        <row r="48">
          <cell r="S48" t="str">
            <v>OPERAÇÕES DEPRECIAÇÃO DO IMOBILIZADO TANGÍVEL</v>
          </cell>
        </row>
        <row r="49">
          <cell r="S49" t="str">
            <v>OPERAÇÕES DEPRECIAÇÃO DO IMOBILIZADO TANGÍVEL</v>
          </cell>
        </row>
        <row r="50">
          <cell r="S50" t="str">
            <v>OPERAÇÕES DEPRECIAÇÃO DO IMOBILIZADO TANGÍVEL</v>
          </cell>
        </row>
        <row r="51">
          <cell r="S51" t="str">
            <v>OPERAÇÕES DEPRECIAÇÃO DO IMOBILIZADO TANGÍVEL</v>
          </cell>
        </row>
        <row r="52">
          <cell r="S52" t="str">
            <v>OPERAÇÕES DEPRECIAÇÃO DO IMOBILIZADO TANGÍVEL</v>
          </cell>
        </row>
        <row r="53">
          <cell r="S53" t="str">
            <v>OPERAÇÕES DEPRECIAÇÃO DO IMOBILIZADO TANGÍVEL</v>
          </cell>
        </row>
        <row r="54">
          <cell r="S54" t="str">
            <v>OPERAÇÕES DEPRECIAÇÃO DO IMOBILIZADO TANGÍVEL</v>
          </cell>
        </row>
        <row r="55">
          <cell r="S55" t="str">
            <v>OPERAÇÕES DEPRECIAÇÃO DO IMOBILIZADO TANGÍVEL</v>
          </cell>
        </row>
        <row r="56">
          <cell r="S56" t="str">
            <v>OPERAÇÕES DEPRECIAÇÃO DO IMOBILIZADO TANGÍVEL</v>
          </cell>
        </row>
        <row r="57">
          <cell r="S57" t="str">
            <v>OPERAÇÕES DEPRECIAÇÃO DO IMOBILIZADO TANGÍVEL</v>
          </cell>
        </row>
        <row r="58">
          <cell r="S58" t="str">
            <v>OPERAÇÕES DEPRECIAÇÃO DO IMOBILIZADO TANGÍVEL</v>
          </cell>
        </row>
        <row r="59">
          <cell r="S59" t="str">
            <v>OPERAÇÕES DEPRECIAÇÃO DO IMOBILIZADO TANGÍVEL</v>
          </cell>
        </row>
        <row r="60">
          <cell r="S60" t="str">
            <v>OPERAÇÕES DEPRECIAÇÃO DO IMOBILIZADO TANGÍVEL</v>
          </cell>
        </row>
        <row r="61">
          <cell r="S61" t="str">
            <v>OPERAÇÕES DEPRECIAÇÃO DO IMOBILIZADO TANGÍVEL</v>
          </cell>
        </row>
        <row r="62">
          <cell r="S62" t="str">
            <v>OPERAÇÕES DEPRECIAÇÃO DO IMOBILIZADO TANGÍVEL</v>
          </cell>
        </row>
        <row r="63">
          <cell r="S63" t="str">
            <v>OPERAÇÕES DEPRECIAÇÃO DO IMOBILIZADO TANGÍVEL</v>
          </cell>
        </row>
        <row r="64">
          <cell r="S64" t="str">
            <v>OPERAÇÕES DEPRECIAÇÃO DO IMOBILIZADO TANGÍVEL</v>
          </cell>
        </row>
        <row r="65">
          <cell r="S65" t="str">
            <v>OPERAÇÕES DEPRECIAÇÃO DO IMOBILIZADO TANGÍVEL</v>
          </cell>
        </row>
        <row r="66">
          <cell r="S66" t="str">
            <v>OPERAÇÕES DEPRECIAÇÃO DO IMOBILIZADO TANGÍVEL</v>
          </cell>
        </row>
        <row r="67">
          <cell r="S67" t="str">
            <v>OPERAÇÕES DEPRECIAÇÃO DO IMOBILIZADO TANGÍVEL</v>
          </cell>
        </row>
        <row r="68">
          <cell r="S68" t="str">
            <v>OPERAÇÕES DEPRECIAÇÃO DO IMOBILIZADO TANGÍVEL</v>
          </cell>
        </row>
        <row r="69">
          <cell r="S69" t="str">
            <v>OPERAÇÕES DEPRECIAÇÃO DO IMOBILIZADO TANGÍVEL</v>
          </cell>
        </row>
        <row r="70">
          <cell r="S70" t="str">
            <v>OPERAÇÕES DEPRECIAÇÃO DO IMOBILIZADO TANGÍVEL</v>
          </cell>
        </row>
        <row r="71">
          <cell r="S71" t="str">
            <v>OPERAÇÕES DEPRECIAÇÃO DO IMOBILIZADO TANGÍVEL</v>
          </cell>
        </row>
        <row r="72">
          <cell r="S72" t="str">
            <v>OPERAÇÕES DEPRECIAÇÃO DO IMOBILIZADO TANGÍVEL</v>
          </cell>
        </row>
        <row r="73">
          <cell r="S73" t="str">
            <v>OPERAÇÕES DEPRECIAÇÃO DO IMOBILIZADO TANGÍVEL</v>
          </cell>
        </row>
        <row r="74">
          <cell r="S74" t="str">
            <v>OPERAÇÕES DEPRECIAÇÃO DO IMOBILIZADO TANGÍVEL</v>
          </cell>
        </row>
        <row r="75">
          <cell r="S75" t="str">
            <v>OPERAÇÕES DEPRECIAÇÃO DO IMOBILIZADO TANGÍVEL</v>
          </cell>
        </row>
        <row r="76">
          <cell r="S76" t="str">
            <v>OPERAÇÕES DEPRECIAÇÃO DO IMOBILIZADO TANGÍVEL</v>
          </cell>
        </row>
        <row r="77">
          <cell r="S77" t="str">
            <v>OPERAÇÕES DEPRECIAÇÃO DO IMOBILIZADO TANGÍVEL</v>
          </cell>
        </row>
        <row r="78">
          <cell r="S78" t="str">
            <v>OPERAÇÕES DEPRECIAÇÃO DO IMOBILIZADO TANGÍVEL</v>
          </cell>
        </row>
        <row r="79">
          <cell r="S79" t="str">
            <v>OPERAÇÕES DEPRECIAÇÃO DO IMOBILIZADO TANGÍVEL</v>
          </cell>
        </row>
        <row r="80">
          <cell r="S80" t="str">
            <v>OPERAÇÕES DEPRECIAÇÃO DO IMOBILIZADO TANGÍVEL</v>
          </cell>
        </row>
        <row r="81">
          <cell r="S81" t="str">
            <v>OPERAÇÕES DEPRECIAÇÃO DO IMOBILIZADO TANGÍVEL</v>
          </cell>
        </row>
        <row r="82">
          <cell r="S82" t="str">
            <v>OPERAÇÕES DEPRECIAÇÃO DO IMOBILIZADO TANGÍVEL</v>
          </cell>
        </row>
        <row r="83">
          <cell r="S83" t="str">
            <v>OPERAÇÕES DEPRECIAÇÃO DO IMOBILIZADO TANGÍVEL</v>
          </cell>
        </row>
        <row r="84">
          <cell r="S84" t="str">
            <v>OPERAÇÕES DEPRECIAÇÃO DO IMOBILIZADO TANGÍVEL</v>
          </cell>
        </row>
        <row r="85">
          <cell r="S85" t="str">
            <v>OPERAÇÕES DEPRECIAÇÃO DO IMOBILIZADO TANGÍVEL</v>
          </cell>
        </row>
        <row r="86">
          <cell r="S86" t="str">
            <v>OPERAÇÕES DEPRECIAÇÃO DO IMOBILIZADO TANGÍVEL</v>
          </cell>
        </row>
        <row r="87">
          <cell r="S87" t="str">
            <v>OPERAÇÕES DEPRECIAÇÃO DO IMOBILIZADO TANGÍVEL</v>
          </cell>
        </row>
        <row r="88">
          <cell r="S88" t="str">
            <v>OPERAÇÕES DEPRECIAÇÃO DO IMOBILIZADO TANGÍVEL</v>
          </cell>
        </row>
        <row r="89">
          <cell r="S89" t="str">
            <v>OPERAÇÕES DEPRECIAÇÃO DO IMOBILIZADO TANGÍVEL</v>
          </cell>
        </row>
        <row r="90">
          <cell r="S90" t="str">
            <v>OPERAÇÕES DEPRECIAÇÃO DO IMOBILIZADO TANGÍVEL</v>
          </cell>
        </row>
        <row r="91">
          <cell r="S91" t="str">
            <v>OPERAÇÕES DEPRECIAÇÃO DO IMOBILIZADO TANGÍVEL</v>
          </cell>
        </row>
        <row r="92">
          <cell r="S92" t="str">
            <v>OPERAÇÕES DEPRECIAÇÃO DO IMOBILIZADO TANGÍVEL</v>
          </cell>
        </row>
        <row r="93">
          <cell r="S93" t="str">
            <v>OPERAÇÕES DEPRECIAÇÃO DO IMOBILIZADO TANGÍVEL</v>
          </cell>
        </row>
        <row r="94">
          <cell r="S94" t="str">
            <v>OPERAÇÕES DEPRECIAÇÃO DO IMOBILIZADO TANGÍVEL</v>
          </cell>
        </row>
        <row r="95">
          <cell r="S95" t="str">
            <v>OPERAÇÕES DEPRECIAÇÃO DO IMOBILIZADO TANGÍVEL</v>
          </cell>
        </row>
        <row r="96">
          <cell r="S96" t="str">
            <v>OPERAÇÕES DEPRECIAÇÃO DO IMOBILIZADO TANGÍVEL</v>
          </cell>
        </row>
        <row r="97">
          <cell r="S97" t="str">
            <v>OPERAÇÕES DEPRECIAÇÃO DO IMOBILIZADO TANGÍVEL</v>
          </cell>
        </row>
        <row r="98">
          <cell r="S98" t="str">
            <v>OPERAÇÕES DEPRECIAÇÃO DO IMOBILIZADO TANGÍVEL</v>
          </cell>
        </row>
        <row r="99">
          <cell r="S99" t="str">
            <v>OPERAÇÕES DEPRECIAÇÃO DO IMOBILIZADO TANGÍVEL</v>
          </cell>
        </row>
        <row r="100">
          <cell r="S100" t="str">
            <v>OPERAÇÕES DEPRECIAÇÃO DO IMOBILIZADO TANGÍVEL</v>
          </cell>
        </row>
        <row r="101">
          <cell r="S101" t="str">
            <v>OPERAÇÕES DEPRECIAÇÃO DO IMOBILIZADO TANGÍVEL</v>
          </cell>
        </row>
        <row r="102">
          <cell r="S102" t="str">
            <v>OPERAÇÕES DEPRECIAÇÃO DO IMOBILIZADO TANGÍVEL</v>
          </cell>
        </row>
        <row r="103">
          <cell r="S103" t="str">
            <v>OPERAÇÕES DEPRECIAÇÃO DO IMOBILIZADO TANGÍVEL</v>
          </cell>
        </row>
        <row r="104">
          <cell r="S104" t="str">
            <v>OPERAÇÕES DEPRECIAÇÃO DO IMOBILIZADO TANGÍVEL</v>
          </cell>
        </row>
        <row r="105">
          <cell r="S105" t="str">
            <v>OPERAÇÕES DEPRECIAÇÃO DO IMOBILIZADO TANGÍVEL</v>
          </cell>
        </row>
        <row r="106">
          <cell r="S106" t="str">
            <v>OPERAÇÕES DEPRECIAÇÃO DO IMOBILIZADO TANGÍVEL</v>
          </cell>
        </row>
        <row r="107">
          <cell r="S107" t="str">
            <v>OPERAÇÕES DEPRECIAÇÃO DO IMOBILIZADO TANGÍVEL</v>
          </cell>
        </row>
        <row r="108">
          <cell r="S108" t="str">
            <v>OPERAÇÕES DEPRECIAÇÃO DO IMOBILIZADO TANGÍVEL</v>
          </cell>
        </row>
        <row r="109">
          <cell r="S109" t="str">
            <v>OPERAÇÕES DEPRECIAÇÃO DO IMOBILIZADO TANGÍVEL</v>
          </cell>
        </row>
        <row r="110">
          <cell r="S110" t="str">
            <v>OPERAÇÕES DEPRECIAÇÃO DO IMOBILIZADO TANGÍVEL</v>
          </cell>
        </row>
        <row r="111">
          <cell r="S111" t="str">
            <v>OPERAÇÕES DEPRECIAÇÃO DO IMOBILIZADO TANGÍVEL</v>
          </cell>
        </row>
        <row r="112">
          <cell r="S112" t="str">
            <v>OPERAÇÕES DEPRECIAÇÃO DO IMOBILIZADO TANGÍVEL</v>
          </cell>
        </row>
        <row r="113">
          <cell r="S113" t="str">
            <v>OPERAÇÕES DEPRECIAÇÃO DO IMOBILIZADO TANGÍVEL</v>
          </cell>
        </row>
        <row r="114">
          <cell r="S114" t="str">
            <v>OPERAÇÕES DEPRECIAÇÃO DO IMOBILIZADO TANGÍVEL</v>
          </cell>
        </row>
        <row r="115">
          <cell r="S115" t="str">
            <v>OPERAÇÕES DEPRECIAÇÃO DO IMOBILIZADO TANGÍVEL</v>
          </cell>
        </row>
        <row r="116">
          <cell r="S116" t="str">
            <v>OPERAÇÕES DEPRECIAÇÃO DO IMOBILIZADO TANGÍVEL</v>
          </cell>
        </row>
        <row r="117">
          <cell r="S117" t="str">
            <v>OPERAÇÕES DEPRECIAÇÃO DO IMOBILIZADO TANGÍVEL</v>
          </cell>
        </row>
        <row r="118">
          <cell r="S118" t="str">
            <v>OPERAÇÕES DEPRECIAÇÃO DO IMOBILIZADO TANGÍVEL</v>
          </cell>
        </row>
        <row r="119">
          <cell r="S119" t="str">
            <v>OPERAÇÕES DEPRECIAÇÃO DO IMOBILIZADO TANGÍVEL</v>
          </cell>
        </row>
        <row r="120">
          <cell r="S120" t="str">
            <v>OPERAÇÕES DEPRECIAÇÃO DO IMOBILIZADO TANGÍVEL</v>
          </cell>
        </row>
        <row r="121">
          <cell r="S121" t="str">
            <v>OPERAÇÕES DEPRECIAÇÃO DO IMOBILIZADO TANGÍVEL</v>
          </cell>
        </row>
        <row r="122">
          <cell r="S122" t="str">
            <v>OPERAÇÕES DEPRECIAÇÃO DO IMOBILIZADO TANGÍVEL</v>
          </cell>
        </row>
        <row r="123">
          <cell r="S123" t="str">
            <v>OPERAÇÕES DEPRECIAÇÃO DO IMOBILIZADO TANGÍVEL</v>
          </cell>
        </row>
        <row r="124">
          <cell r="S124" t="str">
            <v>OPERAÇÕES DEPRECIAÇÃO DO IMOBILIZADO TANGÍVEL</v>
          </cell>
        </row>
        <row r="125">
          <cell r="S125" t="str">
            <v>OPERAÇÕES DEPRECIAÇÃO DO IMOBILIZADO TANGÍVEL</v>
          </cell>
        </row>
        <row r="126">
          <cell r="S126" t="str">
            <v>OPERAÇÕES DEPRECIAÇÃO DO IMOBILIZADO TANGÍVEL</v>
          </cell>
        </row>
        <row r="127">
          <cell r="S127" t="str">
            <v>OPERAÇÕES DEPRECIAÇÃO DO IMOBILIZADO TANGÍVEL</v>
          </cell>
        </row>
        <row r="128">
          <cell r="S128" t="str">
            <v>OPERAÇÕES DEPRECIAÇÃO DO IMOBILIZADO TANGÍVEL</v>
          </cell>
        </row>
        <row r="129">
          <cell r="S129" t="str">
            <v>OPERAÇÕES DEPRECIAÇÃO DO IMOBILIZADO TANGÍVEL</v>
          </cell>
        </row>
        <row r="130">
          <cell r="S130" t="str">
            <v>OPERAÇÕES DEPRECIAÇÃO DO IMOBILIZADO TANGÍVEL</v>
          </cell>
        </row>
        <row r="131">
          <cell r="S131" t="str">
            <v>OPERAÇÕES DEPRECIAÇÃO DO IMOBILIZADO TANGÍVEL</v>
          </cell>
        </row>
        <row r="132">
          <cell r="S132" t="str">
            <v>OPERAÇÕES DEPRECIAÇÃO DO IMOBILIZADO TANGÍVEL</v>
          </cell>
        </row>
        <row r="133">
          <cell r="S133" t="str">
            <v>OPERAÇÕES DEPRECIAÇÃO DO IMOBILIZADO TANGÍVEL</v>
          </cell>
        </row>
        <row r="134">
          <cell r="S134" t="str">
            <v>OPERAÇÕES DEPRECIAÇÃO DO IMOBILIZADO TANGÍVEL</v>
          </cell>
        </row>
        <row r="135">
          <cell r="S135" t="str">
            <v>OPERAÇÕES DEPRECIAÇÃO DO IMOBILIZADO TANGÍVEL</v>
          </cell>
        </row>
        <row r="136">
          <cell r="S136" t="str">
            <v>OPERAÇÕES DEPRECIAÇÃO DO IMOBILIZADO TANGÍVEL</v>
          </cell>
        </row>
        <row r="137">
          <cell r="S137" t="str">
            <v>OPERAÇÕES DEPRECIAÇÃO DO IMOBILIZADO TANGÍVEL</v>
          </cell>
        </row>
        <row r="138">
          <cell r="S138" t="str">
            <v>OPERAÇÕES DEPRECIAÇÃO DO IMOBILIZADO TANGÍVEL</v>
          </cell>
        </row>
        <row r="139">
          <cell r="S139" t="str">
            <v>OPERAÇÕES DEPRECIAÇÃO DO IMOBILIZADO TANGÍVEL</v>
          </cell>
        </row>
        <row r="140">
          <cell r="S140" t="str">
            <v>OPERAÇÕES DEPRECIAÇÃO DO IMOBILIZADO TANGÍVEL</v>
          </cell>
        </row>
        <row r="141">
          <cell r="S141" t="str">
            <v>OPERAÇÕES DEPRECIAÇÃO DO IMOBILIZADO TANGÍVEL</v>
          </cell>
        </row>
        <row r="142">
          <cell r="S142" t="str">
            <v>OPERAÇÕES DEPRECIAÇÃO DO IMOBILIZADO TANGÍVEL</v>
          </cell>
        </row>
        <row r="143">
          <cell r="S143" t="str">
            <v>OPERAÇÕES DEPRECIAÇÃO DO IMOBILIZADO TANGÍVEL</v>
          </cell>
        </row>
        <row r="144">
          <cell r="S144" t="str">
            <v>OPERAÇÕES DEPRECIAÇÃO DO IMOBILIZADO TANGÍVEL</v>
          </cell>
        </row>
        <row r="145">
          <cell r="S145" t="str">
            <v>OPERAÇÕES DEPRECIAÇÃO DO IMOBILIZADO TANGÍVEL</v>
          </cell>
        </row>
        <row r="146">
          <cell r="S146" t="str">
            <v>OPERAÇÕES DEPRECIAÇÃO DO IMOBILIZADO TANGÍVEL</v>
          </cell>
        </row>
        <row r="147">
          <cell r="S147" t="str">
            <v>OPERAÇÕES DEPRECIAÇÃO DO IMOBILIZADO TANGÍVEL</v>
          </cell>
        </row>
        <row r="148">
          <cell r="S148" t="str">
            <v>OPERAÇÕES DEPRECIAÇÃO DO IMOBILIZADO TANGÍVEL</v>
          </cell>
        </row>
        <row r="149">
          <cell r="S149" t="str">
            <v>OPERAÇÕES DEPRECIAÇÃO DO IMOBILIZADO TANGÍVEL</v>
          </cell>
        </row>
        <row r="150">
          <cell r="S150" t="str">
            <v>OPERAÇÕES DEPRECIAÇÃO DO IMOBILIZADO TANGÍVEL</v>
          </cell>
        </row>
        <row r="151">
          <cell r="S151" t="str">
            <v>OPERAÇÕES DEPRECIAÇÃO DO IMOBILIZADO TANGÍVEL</v>
          </cell>
        </row>
        <row r="152">
          <cell r="S152" t="str">
            <v>OPERAÇÕES DEPRECIAÇÃO DO IMOBILIZADO TANGÍVEL</v>
          </cell>
        </row>
        <row r="153">
          <cell r="S153" t="str">
            <v>OPERAÇÕES DEPRECIAÇÃO DO IMOBILIZADO TANGÍVEL</v>
          </cell>
        </row>
        <row r="154">
          <cell r="S154" t="str">
            <v>OPERAÇÕES DEPRECIAÇÃO DO IMOBILIZADO TANGÍVEL</v>
          </cell>
        </row>
        <row r="155">
          <cell r="S155" t="str">
            <v>OPERAÇÕES DEPRECIAÇÃO DO IMOBILIZADO TANGÍVEL</v>
          </cell>
        </row>
        <row r="156">
          <cell r="S156" t="str">
            <v>OPERAÇÕES DEPRECIAÇÃO DO IMOBILIZADO TANGÍVEL</v>
          </cell>
        </row>
        <row r="157">
          <cell r="S157" t="str">
            <v>OPERAÇÕES DEPRECIAÇÃO DO IMOBILIZADO TANGÍVEL</v>
          </cell>
        </row>
        <row r="158">
          <cell r="S158" t="str">
            <v>OPERAÇÕES DEPRECIAÇÃO DO IMOBILIZADO TANGÍVEL</v>
          </cell>
        </row>
        <row r="159">
          <cell r="S159" t="str">
            <v>OPERAÇÕES DEPRECIAÇÃO DO IMOBILIZADO TANGÍVEL</v>
          </cell>
        </row>
        <row r="160">
          <cell r="S160" t="str">
            <v>OPERAÇÕES DEPRECIAÇÃO DO IMOBILIZADO TANGÍVEL</v>
          </cell>
        </row>
        <row r="161">
          <cell r="S161" t="str">
            <v>OPERAÇÕES DEPRECIAÇÃO DO IMOBILIZADO TANGÍVEL</v>
          </cell>
        </row>
        <row r="162">
          <cell r="S162" t="str">
            <v>OPERAÇÕES DEPRECIAÇÃO DO IMOBILIZADO TANGÍVEL</v>
          </cell>
        </row>
        <row r="163">
          <cell r="S163" t="str">
            <v>OPERAÇÕES DEPRECIAÇÃO DO IMOBILIZADO TANGÍVEL</v>
          </cell>
        </row>
        <row r="164">
          <cell r="S164" t="str">
            <v>OPERAÇÕES DEPRECIAÇÃO DO IMOBILIZADO TANGÍVEL</v>
          </cell>
        </row>
        <row r="165">
          <cell r="S165" t="str">
            <v>OPERAÇÕES DEPRECIAÇÃO DO IMOBILIZADO TANGÍVEL</v>
          </cell>
        </row>
        <row r="166">
          <cell r="S166" t="str">
            <v>OPERAÇÕES DEPRECIAÇÃO DO IMOBILIZADO TANGÍVEL</v>
          </cell>
        </row>
        <row r="167">
          <cell r="S167" t="str">
            <v>OPERAÇÕES DEPRECIAÇÃO DO IMOBILIZADO TANGÍVEL</v>
          </cell>
        </row>
        <row r="168">
          <cell r="S168" t="str">
            <v>OPERAÇÕES DEPRECIAÇÃO DO IMOBILIZADO TANGÍVEL</v>
          </cell>
        </row>
        <row r="169">
          <cell r="S169" t="str">
            <v>OPERAÇÕES DEPRECIAÇÃO DO IMOBILIZADO TANGÍVEL</v>
          </cell>
        </row>
        <row r="170">
          <cell r="S170" t="str">
            <v>OPERAÇÕES DEPRECIAÇÃO DO IMOBILIZADO TANGÍVEL</v>
          </cell>
        </row>
        <row r="171">
          <cell r="S171" t="str">
            <v>OPERAÇÕES DEPRECIAÇÃO DO IMOBILIZADO TANGÍVEL</v>
          </cell>
        </row>
        <row r="172">
          <cell r="S172" t="str">
            <v>OPERAÇÕES DEPRECIAÇÃO DO IMOBILIZADO TANGÍVEL</v>
          </cell>
        </row>
        <row r="173">
          <cell r="S173" t="str">
            <v>OPERAÇÕES DEPRECIAÇÃO DO IMOBILIZADO TANGÍVEL</v>
          </cell>
        </row>
        <row r="174">
          <cell r="S174" t="str">
            <v>OPERAÇÕES DEPRECIAÇÃO DO IMOBILIZADO TANGÍVEL</v>
          </cell>
        </row>
        <row r="175">
          <cell r="S175" t="str">
            <v>OPERAÇÕES DEPRECIAÇÃO DO IMOBILIZADO TANGÍVEL</v>
          </cell>
        </row>
        <row r="176">
          <cell r="S176" t="str">
            <v>OPERAÇÕES DEPRECIAÇÃO DO IMOBILIZADO TANGÍVEL</v>
          </cell>
        </row>
        <row r="177">
          <cell r="S177" t="str">
            <v>OPERAÇÕES DEPRECIAÇÃO DO IMOBILIZADO TANGÍVEL</v>
          </cell>
        </row>
        <row r="178">
          <cell r="S178" t="str">
            <v>OPERAÇÕES DEPRECIAÇÃO DO IMOBILIZADO TANGÍVEL</v>
          </cell>
        </row>
        <row r="179">
          <cell r="S179" t="str">
            <v>OPERAÇÕES DEPRECIAÇÃO DO IMOBILIZADO TANGÍVEL</v>
          </cell>
        </row>
        <row r="180">
          <cell r="S180" t="str">
            <v>OPERAÇÕES DEPRECIAÇÃO DO IMOBILIZADO TANGÍVEL</v>
          </cell>
        </row>
        <row r="181">
          <cell r="S181" t="str">
            <v>OPERAÇÕES DEPRECIAÇÃO DO IMOBILIZADO TANGÍVEL</v>
          </cell>
        </row>
        <row r="182">
          <cell r="S182" t="str">
            <v>OPERAÇÕES DEPRECIAÇÃO DO IMOBILIZADO TANGÍVEL</v>
          </cell>
        </row>
        <row r="183">
          <cell r="S183" t="str">
            <v>OPERAÇÕES DEPRECIAÇÃO DO IMOBILIZADO TANGÍVEL</v>
          </cell>
        </row>
        <row r="184">
          <cell r="S184" t="str">
            <v>OPERAÇÕES DEPRECIAÇÃO DO IMOBILIZADO TANGÍVEL</v>
          </cell>
        </row>
        <row r="185">
          <cell r="S185" t="str">
            <v>OPERAÇÕES DEPRECIAÇÃO DO IMOBILIZADO TANGÍVEL</v>
          </cell>
        </row>
        <row r="186">
          <cell r="S186" t="str">
            <v>OPERAÇÕES DEPRECIAÇÃO DO IMOBILIZADO TANGÍVEL</v>
          </cell>
        </row>
        <row r="187">
          <cell r="S187" t="str">
            <v>OPERAÇÕES DEPRECIAÇÃO DO IMOBILIZADO TANGÍVEL</v>
          </cell>
        </row>
        <row r="188">
          <cell r="S188" t="str">
            <v>OPERAÇÕES DEPRECIAÇÃO DO IMOBILIZADO TANGÍVEL</v>
          </cell>
        </row>
        <row r="189">
          <cell r="S189" t="str">
            <v>OPERAÇÕES DEPRECIAÇÃO DO IMOBILIZADO TANGÍVEL</v>
          </cell>
        </row>
        <row r="190">
          <cell r="S190" t="str">
            <v>OPERAÇÕES DEPRECIAÇÃO DO IMOBILIZADO TANGÍVEL</v>
          </cell>
        </row>
        <row r="191">
          <cell r="S191" t="str">
            <v>OPERAÇÕES DEPRECIAÇÃO DO IMOBILIZADO TANGÍVEL</v>
          </cell>
        </row>
        <row r="192">
          <cell r="S192" t="str">
            <v>OPERAÇÕES DEPRECIAÇÃO DO IMOBILIZADO TANGÍVEL</v>
          </cell>
        </row>
        <row r="193">
          <cell r="S193" t="str">
            <v>OPERAÇÕES DEPRECIAÇÃO DO IMOBILIZADO TANGÍVEL</v>
          </cell>
        </row>
        <row r="194">
          <cell r="S194" t="str">
            <v>OPERAÇÕES DEPRECIAÇÃO DO IMOBILIZADO TANGÍVEL</v>
          </cell>
        </row>
        <row r="195">
          <cell r="S195" t="str">
            <v>OPERAÇÕES DEPRECIAÇÃO DO IMOBILIZADO TANGÍVEL</v>
          </cell>
        </row>
        <row r="196">
          <cell r="S196" t="str">
            <v>OPERAÇÕES DEPRECIAÇÃO DO IMOBILIZADO TANGÍVEL</v>
          </cell>
        </row>
        <row r="197">
          <cell r="S197" t="str">
            <v>OPERAÇÕES DEPRECIAÇÃO DO IMOBILIZADO TANGÍVEL</v>
          </cell>
        </row>
        <row r="198">
          <cell r="S198" t="str">
            <v>OPERAÇÕES DEPRECIAÇÃO DO IMOBILIZADO TANGÍVEL</v>
          </cell>
        </row>
        <row r="199">
          <cell r="S199" t="str">
            <v>OPERAÇÕES DEPRECIAÇÃO DO IMOBILIZADO TANGÍVEL</v>
          </cell>
        </row>
        <row r="200">
          <cell r="S200" t="str">
            <v>OPERAÇÕES DEPRECIAÇÃO DO IMOBILIZADO TANGÍVEL</v>
          </cell>
        </row>
        <row r="201">
          <cell r="S201" t="str">
            <v>OPERAÇÕES DEPRECIAÇÃO DO IMOBILIZADO TANGÍVEL</v>
          </cell>
        </row>
        <row r="202">
          <cell r="S202" t="str">
            <v>OPERAÇÕES DEPRECIAÇÃO DO IMOBILIZADO TANGÍVEL</v>
          </cell>
        </row>
        <row r="203">
          <cell r="S203" t="str">
            <v>OPERAÇÕES DEPRECIAÇÃO DO IMOBILIZADO TANGÍVEL</v>
          </cell>
        </row>
        <row r="204">
          <cell r="S204" t="str">
            <v>OPERAÇÕES DEPRECIAÇÃO DO IMOBILIZADO TANGÍVEL</v>
          </cell>
        </row>
        <row r="205">
          <cell r="S205" t="str">
            <v>OPERAÇÕES DEPRECIAÇÃO DO IMOBILIZADO TANGÍVEL</v>
          </cell>
        </row>
        <row r="206">
          <cell r="S206" t="str">
            <v>OPERAÇÕES DEPRECIAÇÃO DO IMOBILIZADO TANGÍVEL</v>
          </cell>
        </row>
        <row r="207">
          <cell r="S207" t="str">
            <v>OPERAÇÕES DEPRECIAÇÃO DO IMOBILIZADO TANGÍVEL</v>
          </cell>
        </row>
        <row r="208">
          <cell r="S208" t="str">
            <v>OPERAÇÕES DEPRECIAÇÃO DO IMOBILIZADO TANGÍVEL</v>
          </cell>
        </row>
        <row r="209">
          <cell r="S209" t="str">
            <v>OPERAÇÕES DEPRECIAÇÃO DO IMOBILIZADO TANGÍVEL</v>
          </cell>
        </row>
        <row r="210">
          <cell r="S210" t="str">
            <v>OPERAÇÕES DEPRECIAÇÃO DO IMOBILIZADO TANGÍVEL</v>
          </cell>
        </row>
        <row r="211">
          <cell r="S211" t="str">
            <v>OPERAÇÕES DEPRECIAÇÃO DO IMOBILIZADO TANGÍVEL</v>
          </cell>
        </row>
        <row r="212">
          <cell r="S212" t="str">
            <v>OPERAÇÕES DEPRECIAÇÃO DO IMOBILIZADO TANGÍVEL</v>
          </cell>
        </row>
        <row r="213">
          <cell r="S213" t="str">
            <v>OPERAÇÕES DEPRECIAÇÃO DO IMOBILIZADO TANGÍVEL</v>
          </cell>
        </row>
        <row r="214">
          <cell r="S214" t="str">
            <v>OPERAÇÕES DEPRECIAÇÃO DO IMOBILIZADO TANGÍVEL</v>
          </cell>
        </row>
        <row r="215">
          <cell r="S215" t="str">
            <v>OPERAÇÕES DEPRECIAÇÃO DO IMOBILIZADO TANGÍVEL</v>
          </cell>
        </row>
        <row r="216">
          <cell r="S216" t="str">
            <v>OPERAÇÕES DEPRECIAÇÃO DO IMOBILIZADO TANGÍVEL</v>
          </cell>
        </row>
        <row r="217">
          <cell r="S217" t="str">
            <v>OPERAÇÕES DEPRECIAÇÃO DO IMOBILIZADO TANGÍVEL</v>
          </cell>
        </row>
        <row r="218">
          <cell r="S218" t="str">
            <v>OPERAÇÕES DEPRECIAÇÃO DO IMOBILIZADO TANGÍVEL</v>
          </cell>
        </row>
        <row r="219">
          <cell r="S219" t="str">
            <v>OPERAÇÕES DEPRECIAÇÃO DO IMOBILIZADO TANGÍVEL</v>
          </cell>
        </row>
        <row r="220">
          <cell r="S220" t="str">
            <v>OPERAÇÕES DEPRECIAÇÃO DO IMOBILIZADO TANGÍVEL</v>
          </cell>
        </row>
        <row r="221">
          <cell r="S221" t="str">
            <v>OPERAÇÕES DEPRECIAÇÃO DO IMOBILIZADO TANGÍVEL</v>
          </cell>
        </row>
        <row r="222">
          <cell r="S222" t="str">
            <v>OPERAÇÕES DEPRECIAÇÃO DO IMOBILIZADO TANGÍVEL</v>
          </cell>
        </row>
        <row r="223">
          <cell r="S223" t="str">
            <v>OPERAÇÕES DEPRECIAÇÃO DO IMOBILIZADO TANGÍVEL</v>
          </cell>
        </row>
        <row r="224">
          <cell r="S224" t="str">
            <v>OPERAÇÕES DEPRECIAÇÃO DO IMOBILIZADO TANGÍVEL</v>
          </cell>
        </row>
        <row r="225">
          <cell r="S225" t="str">
            <v>OPERAÇÕES DEPRECIAÇÃO DO IMOBILIZADO TANGÍVEL</v>
          </cell>
        </row>
        <row r="226">
          <cell r="S226" t="str">
            <v>OPERAÇÕES DEPRECIAÇÃO DO IMOBILIZADO TANGÍVEL</v>
          </cell>
        </row>
        <row r="227">
          <cell r="S227" t="str">
            <v>OPERAÇÕES DEPRECIAÇÃO DO IMOBILIZADO TANGÍVEL</v>
          </cell>
        </row>
        <row r="228">
          <cell r="S228" t="str">
            <v>OPERAÇÕES DEPRECIAÇÃO DO IMOBILIZADO TANGÍVEL</v>
          </cell>
        </row>
        <row r="229">
          <cell r="S229" t="str">
            <v>OPERAÇÕES DEPRECIAÇÃO DO IMOBILIZADO TANGÍVEL</v>
          </cell>
        </row>
        <row r="230">
          <cell r="S230" t="str">
            <v>OPERAÇÕES DEPRECIAÇÃO DO IMOBILIZADO TANGÍVEL</v>
          </cell>
        </row>
        <row r="231">
          <cell r="S231" t="str">
            <v>OPERAÇÕES DEPRECIAÇÃO DO IMOBILIZADO TANGÍVEL</v>
          </cell>
        </row>
        <row r="232">
          <cell r="S232" t="str">
            <v>OPERAÇÕES DEPRECIAÇÃO DO IMOBILIZADO TANGÍVEL</v>
          </cell>
        </row>
        <row r="233">
          <cell r="S233" t="str">
            <v>OPERAÇÕES DEPRECIAÇÃO DO IMOBILIZADO TANGÍVEL</v>
          </cell>
        </row>
        <row r="234">
          <cell r="S234" t="str">
            <v>OPERAÇÕES DEPRECIAÇÃO DO IMOBILIZADO TANGÍVEL</v>
          </cell>
        </row>
        <row r="235">
          <cell r="S235" t="str">
            <v>OPERAÇÕES DEPRECIAÇÃO DO IMOBILIZADO TANGÍVEL</v>
          </cell>
        </row>
        <row r="236">
          <cell r="S236" t="str">
            <v>OPERAÇÕES DEPRECIAÇÃO DO IMOBILIZADO TANGÍVEL</v>
          </cell>
        </row>
        <row r="237">
          <cell r="S237" t="str">
            <v>OPERAÇÕES DEPRECIAÇÃO DO IMOBILIZADO TANGÍVEL</v>
          </cell>
        </row>
        <row r="238">
          <cell r="S238" t="str">
            <v>OPERAÇÕES DEPRECIAÇÃO DO IMOBILIZADO TANGÍVEL</v>
          </cell>
        </row>
        <row r="239">
          <cell r="S239" t="str">
            <v>OPERAÇÕES DEPRECIAÇÃO DO IMOBILIZADO TANGÍVEL</v>
          </cell>
        </row>
        <row r="240">
          <cell r="S240" t="str">
            <v>OPERAÇÕES DEPRECIAÇÃO DO IMOBILIZADO TANGÍVEL</v>
          </cell>
        </row>
        <row r="241">
          <cell r="S241" t="str">
            <v>OPERAÇÕES DEPRECIAÇÃO DO IMOBILIZADO TANGÍVEL</v>
          </cell>
        </row>
        <row r="242">
          <cell r="S242" t="str">
            <v>OPERAÇÕES DEPRECIAÇÃO DO IMOBILIZADO TANGÍVEL</v>
          </cell>
        </row>
        <row r="243">
          <cell r="S243" t="str">
            <v>OPERAÇÕES DEPRECIAÇÃO DO IMOBILIZADO TANGÍVEL</v>
          </cell>
        </row>
        <row r="244">
          <cell r="S244" t="str">
            <v>OPERAÇÕES DEPRECIAÇÃO DO IMOBILIZADO TANGÍVEL</v>
          </cell>
        </row>
        <row r="245">
          <cell r="S245" t="str">
            <v>OPERAÇÕES DEPRECIAÇÃO DO IMOBILIZADO TANGÍVEL</v>
          </cell>
        </row>
        <row r="246">
          <cell r="S246" t="str">
            <v>OPERAÇÕES DEPRECIAÇÃO DO IMOBILIZADO TANGÍVEL</v>
          </cell>
        </row>
        <row r="247">
          <cell r="S247" t="str">
            <v>OPERAÇÕES DEPRECIAÇÃO DO IMOBILIZADO TANGÍVEL</v>
          </cell>
        </row>
        <row r="248">
          <cell r="S248" t="str">
            <v>OPERAÇÕES DEPRECIAÇÃO DO IMOBILIZADO TANGÍVEL</v>
          </cell>
        </row>
        <row r="249">
          <cell r="S249" t="str">
            <v>OPERAÇÕES DEPRECIAÇÃO DO IMOBILIZADO TANGÍVEL</v>
          </cell>
        </row>
        <row r="250">
          <cell r="S250" t="str">
            <v>OPERAÇÕES DEPRECIAÇÃO DO IMOBILIZADO TANGÍVEL</v>
          </cell>
        </row>
        <row r="251">
          <cell r="S251" t="str">
            <v>OPERAÇÕES DEPRECIAÇÃO DO IMOBILIZADO TANGÍVEL</v>
          </cell>
        </row>
        <row r="252">
          <cell r="S252" t="str">
            <v>OPERAÇÕES DEPRECIAÇÃO DO IMOBILIZADO TANGÍVEL</v>
          </cell>
        </row>
        <row r="253">
          <cell r="S253" t="str">
            <v>OPERAÇÕES DEPRECIAÇÃO DO IMOBILIZADO TANGÍVEL</v>
          </cell>
        </row>
        <row r="254">
          <cell r="S254" t="str">
            <v>OPERAÇÕES DEPRECIAÇÃO DO IMOBILIZADO TANGÍVEL</v>
          </cell>
        </row>
        <row r="255">
          <cell r="S255" t="str">
            <v>OPERAÇÕES DEPRECIAÇÃO DO IMOBILIZADO TANGÍVEL</v>
          </cell>
        </row>
        <row r="256">
          <cell r="S256" t="str">
            <v>OPERAÇÕES DEPRECIAÇÃO DO IMOBILIZADO TANGÍVEL</v>
          </cell>
        </row>
        <row r="257">
          <cell r="S257" t="str">
            <v>OPERAÇÕES DEPRECIAÇÃO DO IMOBILIZADO TANGÍVEL</v>
          </cell>
        </row>
        <row r="258">
          <cell r="S258" t="str">
            <v>OPERAÇÕES DEPRECIAÇÃO DO IMOBILIZADO TANGÍVEL</v>
          </cell>
        </row>
        <row r="259">
          <cell r="S259" t="str">
            <v>OPERAÇÕES DEPRECIAÇÃO DO IMOBILIZADO TANGÍVEL</v>
          </cell>
        </row>
        <row r="260">
          <cell r="S260" t="str">
            <v>OPERAÇÕES DEPRECIAÇÃO DO IMOBILIZADO TANGÍVEL</v>
          </cell>
        </row>
        <row r="261">
          <cell r="S261" t="str">
            <v>OPERAÇÕES DEPRECIAÇÃO DO IMOBILIZADO TANGÍVEL</v>
          </cell>
        </row>
        <row r="262">
          <cell r="S262" t="str">
            <v>OPERAÇÕES DEPRECIAÇÃO DO IMOBILIZADO TANGÍVEL</v>
          </cell>
        </row>
        <row r="263">
          <cell r="S263" t="str">
            <v>OPERAÇÕES DEPRECIAÇÃO DO IMOBILIZADO TANGÍVEL</v>
          </cell>
        </row>
        <row r="264">
          <cell r="S264" t="str">
            <v>OPERAÇÕES DEPRECIAÇÃO DO IMOBILIZADO TANGÍVEL</v>
          </cell>
        </row>
        <row r="265">
          <cell r="S265" t="str">
            <v>OPERAÇÕES DEPRECIAÇÃO DO IMOBILIZADO TANGÍVEL</v>
          </cell>
        </row>
        <row r="266">
          <cell r="S266" t="str">
            <v>OPERAÇÕES DEPRECIAÇÃO DO IMOBILIZADO TANGÍVEL</v>
          </cell>
        </row>
        <row r="267">
          <cell r="S267" t="str">
            <v>OPERAÇÕES DEPRECIAÇÃO DO IMOBILIZADO TANGÍVEL</v>
          </cell>
        </row>
        <row r="268">
          <cell r="S268" t="str">
            <v>OPERAÇÕES DEPRECIAÇÃO DO IMOBILIZADO TANGÍVEL</v>
          </cell>
        </row>
        <row r="269">
          <cell r="S269" t="str">
            <v>OPERAÇÕES DEPRECIAÇÃO DO IMOBILIZADO TANGÍVEL</v>
          </cell>
        </row>
        <row r="270">
          <cell r="S270" t="str">
            <v>OPERAÇÕES DEPRECIAÇÃO DO IMOBILIZADO TANGÍVEL</v>
          </cell>
        </row>
        <row r="271">
          <cell r="S271" t="str">
            <v>OPERAÇÕES DEPRECIAÇÃO DO IMOBILIZADO TANGÍVEL</v>
          </cell>
        </row>
        <row r="272">
          <cell r="S272" t="str">
            <v>OPERAÇÕES DEPRECIAÇÃO DO IMOBILIZADO TANGÍVEL</v>
          </cell>
        </row>
        <row r="273">
          <cell r="S273" t="str">
            <v>OPERAÇÕES DEPRECIAÇÃO DO IMOBILIZADO TANGÍVEL</v>
          </cell>
        </row>
        <row r="274">
          <cell r="S274" t="str">
            <v>OPERAÇÕES DEPRECIAÇÃO DO IMOBILIZADO TANGÍVEL</v>
          </cell>
        </row>
        <row r="275">
          <cell r="S275" t="str">
            <v>OPERAÇÕES DEPRECIAÇÃO DO IMOBILIZADO TANGÍVEL</v>
          </cell>
        </row>
        <row r="276">
          <cell r="S276" t="str">
            <v>OPERAÇÕES DEPRECIAÇÃO DO IMOBILIZADO TANGÍVEL</v>
          </cell>
        </row>
        <row r="277">
          <cell r="S277" t="str">
            <v>OPERAÇÕES DEPRECIAÇÃO DO IMOBILIZADO TANGÍVEL</v>
          </cell>
        </row>
        <row r="278">
          <cell r="S278" t="str">
            <v>OPERAÇÕES DEPRECIAÇÃO DO IMOBILIZADO TANGÍVEL</v>
          </cell>
        </row>
        <row r="279">
          <cell r="S279" t="str">
            <v>OPERAÇÕES DEPRECIAÇÃO DO IMOBILIZADO TANGÍVEL</v>
          </cell>
        </row>
        <row r="280">
          <cell r="S280" t="str">
            <v>OPERAÇÕES DEPRECIAÇÃO DO IMOBILIZADO TANGÍVEL</v>
          </cell>
        </row>
        <row r="281">
          <cell r="S281" t="str">
            <v>OPERAÇÕES DEPRECIAÇÃO DO IMOBILIZADO TANGÍVEL</v>
          </cell>
        </row>
        <row r="282">
          <cell r="S282" t="str">
            <v>OPERAÇÕES DEPRECIAÇÃO DO IMOBILIZADO TANGÍVEL</v>
          </cell>
        </row>
        <row r="283">
          <cell r="S283" t="str">
            <v>OPERAÇÕES DEPRECIAÇÃO DO IMOBILIZADO TANGÍVEL</v>
          </cell>
        </row>
        <row r="284">
          <cell r="S284" t="str">
            <v>OPERAÇÕES DEPRECIAÇÃO DO IMOBILIZADO TANGÍVEL</v>
          </cell>
        </row>
        <row r="285">
          <cell r="S285" t="str">
            <v>OPERAÇÕES DEPRECIAÇÃO DO IMOBILIZADO TANGÍVEL</v>
          </cell>
        </row>
        <row r="286">
          <cell r="S286" t="str">
            <v>OPERAÇÕES DEPRECIAÇÃO DO IMOBILIZADO TANGÍVEL</v>
          </cell>
        </row>
        <row r="287">
          <cell r="S287" t="str">
            <v>OPERAÇÕES DEPRECIAÇÃO DO IMOBILIZADO TANGÍVEL</v>
          </cell>
        </row>
        <row r="288">
          <cell r="S288" t="str">
            <v>OPERAÇÕES DEPRECIAÇÃO DO IMOBILIZADO TANGÍVEL</v>
          </cell>
        </row>
        <row r="289">
          <cell r="S289" t="str">
            <v>OPERAÇÕES DEPRECIAÇÃO DO IMOBILIZADO TANGÍVEL</v>
          </cell>
        </row>
        <row r="290">
          <cell r="S290" t="str">
            <v>OPERAÇÕES DEPRECIAÇÃO DO IMOBILIZADO TANGÍVEL</v>
          </cell>
        </row>
        <row r="291">
          <cell r="S291" t="str">
            <v>OPERAÇÕES DEPRECIAÇÃO DO IMOBILIZADO TANGÍVEL</v>
          </cell>
        </row>
        <row r="292">
          <cell r="S292" t="str">
            <v>OPERAÇÕES DEPRECIAÇÃO DO IMOBILIZADO TANGÍVEL</v>
          </cell>
        </row>
        <row r="293">
          <cell r="S293" t="str">
            <v>OPERAÇÕES DEPRECIAÇÃO DO IMOBILIZADO TANGÍVEL</v>
          </cell>
        </row>
        <row r="294">
          <cell r="S294" t="str">
            <v>OPERAÇÕES DEPRECIAÇÃO DO IMOBILIZADO TANGÍVEL</v>
          </cell>
        </row>
        <row r="295">
          <cell r="S295" t="str">
            <v>OPERAÇÕES DEPRECIAÇÃO DO IMOBILIZADO TANGÍVEL</v>
          </cell>
        </row>
        <row r="296">
          <cell r="S296" t="str">
            <v>OPERAÇÕES DEPRECIAÇÃO DO IMOBILIZADO TANGÍVEL</v>
          </cell>
        </row>
        <row r="297">
          <cell r="S297" t="str">
            <v>OPERAÇÕES DEPRECIAÇÃO DO IMOBILIZADO TANGÍVEL</v>
          </cell>
        </row>
        <row r="298">
          <cell r="S298" t="str">
            <v>OPERAÇÕES DEPRECIAÇÃO DO IMOBILIZADO TANGÍVEL</v>
          </cell>
        </row>
        <row r="299">
          <cell r="S299" t="str">
            <v>OPERAÇÕES DEPRECIAÇÃO DO IMOBILIZADO TANGÍVEL</v>
          </cell>
        </row>
        <row r="300">
          <cell r="S300" t="str">
            <v>OPERAÇÕES DEPRECIAÇÃO DO IMOBILIZADO TANGÍVEL</v>
          </cell>
        </row>
        <row r="301">
          <cell r="S301" t="str">
            <v>OPERAÇÕES DEPRECIAÇÃO DO IMOBILIZADO TANGÍVEL</v>
          </cell>
        </row>
        <row r="302">
          <cell r="S302" t="str">
            <v>OPERAÇÕES DEPRECIAÇÃO DO IMOBILIZADO TANGÍVEL</v>
          </cell>
        </row>
        <row r="303">
          <cell r="S303" t="str">
            <v>OPERAÇÕES DEPRECIAÇÃO DO IMOBILIZADO TANGÍVEL</v>
          </cell>
        </row>
        <row r="304">
          <cell r="S304" t="str">
            <v>OPERAÇÕES DEPRECIAÇÃO DO IMOBILIZADO TANGÍVEL</v>
          </cell>
        </row>
        <row r="305">
          <cell r="S305" t="str">
            <v>OPERAÇÕES DEPRECIAÇÃO DO IMOBILIZADO TANGÍVEL</v>
          </cell>
        </row>
        <row r="306">
          <cell r="S306" t="str">
            <v>OPERAÇÕES DEPRECIAÇÃO DO IMOBILIZADO TANGÍVEL</v>
          </cell>
        </row>
        <row r="307">
          <cell r="S307" t="str">
            <v>OPERAÇÕES DEPRECIAÇÃO DO IMOBILIZADO TANGÍVEL</v>
          </cell>
        </row>
        <row r="308">
          <cell r="S308" t="str">
            <v>OPERAÇÕES DEPRECIAÇÃO DO IMOBILIZADO TANGÍVEL</v>
          </cell>
        </row>
        <row r="309">
          <cell r="S309" t="str">
            <v>OPERAÇÕES DEPRECIAÇÃO DO IMOBILIZADO TANGÍVEL</v>
          </cell>
        </row>
        <row r="310">
          <cell r="S310" t="str">
            <v>OPERAÇÕES DEPRECIAÇÃO DO IMOBILIZADO TANGÍVEL</v>
          </cell>
        </row>
        <row r="311">
          <cell r="S311" t="str">
            <v>OPERAÇÕES DEPRECIAÇÃO DO IMOBILIZADO TANGÍVEL</v>
          </cell>
        </row>
        <row r="312">
          <cell r="S312" t="str">
            <v>OPERAÇÕES DEPRECIAÇÃO DO IMOBILIZADO TANGÍVEL</v>
          </cell>
        </row>
        <row r="313">
          <cell r="S313" t="str">
            <v>OPERAÇÕES DEPRECIAÇÃO DO IMOBILIZADO TANGÍVEL</v>
          </cell>
        </row>
        <row r="314">
          <cell r="S314" t="str">
            <v>OPERAÇÕES DEPRECIAÇÃO DO IMOBILIZADO TANGÍVEL</v>
          </cell>
        </row>
        <row r="315">
          <cell r="S315" t="str">
            <v>OPERAÇÕES DEPRECIAÇÃO DO IMOBILIZADO TANGÍVEL</v>
          </cell>
        </row>
        <row r="316">
          <cell r="S316" t="str">
            <v>OPERAÇÕES DEPRECIAÇÃO DO IMOBILIZADO TANGÍVEL</v>
          </cell>
        </row>
        <row r="317">
          <cell r="S317" t="str">
            <v>OPERAÇÕES DEPRECIAÇÃO DO IMOBILIZADO TANGÍVEL</v>
          </cell>
        </row>
        <row r="318">
          <cell r="S318" t="str">
            <v>OPERAÇÕES DEPRECIAÇÃO DO IMOBILIZADO TANGÍVEL</v>
          </cell>
        </row>
        <row r="319">
          <cell r="S319" t="str">
            <v>OPERAÇÕES DEPRECIAÇÃO DO IMOBILIZADO TANGÍVEL</v>
          </cell>
        </row>
        <row r="320">
          <cell r="S320" t="str">
            <v>OPERAÇÕES DEPRECIAÇÃO DO IMOBILIZADO TANGÍVEL</v>
          </cell>
        </row>
        <row r="321">
          <cell r="S321" t="str">
            <v>OPERAÇÕES DEPRECIAÇÃO DO IMOBILIZADO TANGÍVEL</v>
          </cell>
        </row>
        <row r="322">
          <cell r="S322" t="str">
            <v>OPERAÇÕES DEPRECIAÇÃO DO IMOBILIZADO TANGÍVEL</v>
          </cell>
        </row>
        <row r="323">
          <cell r="S323" t="str">
            <v>OPERAÇÕES DEPRECIAÇÃO DO IMOBILIZADO TANGÍVEL</v>
          </cell>
        </row>
        <row r="324">
          <cell r="S324" t="str">
            <v>OPERAÇÕES DEPRECIAÇÃO DO IMOBILIZADO TANGÍVEL</v>
          </cell>
        </row>
        <row r="325">
          <cell r="S325" t="str">
            <v>OPERAÇÕES DEPRECIAÇÃO DO IMOBILIZADO TANGÍVEL</v>
          </cell>
        </row>
        <row r="326">
          <cell r="S326" t="str">
            <v>OPERAÇÕES DEPRECIAÇÃO DO IMOBILIZADO TANGÍVEL</v>
          </cell>
        </row>
        <row r="327">
          <cell r="S327" t="str">
            <v>OPERAÇÕES DEPRECIAÇÃO DO IMOBILIZADO TANGÍVEL</v>
          </cell>
        </row>
        <row r="328">
          <cell r="S328" t="str">
            <v>OPERAÇÕES DEPRECIAÇÃO DO IMOBILIZADO TANGÍVEL</v>
          </cell>
        </row>
        <row r="329">
          <cell r="S329" t="str">
            <v>OPERAÇÕES DEPRECIAÇÃO DO IMOBILIZADO TANGÍVEL</v>
          </cell>
        </row>
        <row r="330">
          <cell r="S330" t="str">
            <v>OPERAÇÕES DEPRECIAÇÃO DO IMOBILIZADO TANGÍVEL</v>
          </cell>
        </row>
        <row r="331">
          <cell r="S331" t="str">
            <v>OPERAÇÕES DEPRECIAÇÃO DO IMOBILIZADO TANGÍVEL</v>
          </cell>
        </row>
        <row r="332">
          <cell r="S332" t="str">
            <v>OPERAÇÕES DEPRECIAÇÃO DO IMOBILIZADO TANGÍVEL</v>
          </cell>
        </row>
        <row r="333">
          <cell r="S333" t="str">
            <v>OPERAÇÕES DEPRECIAÇÃO DO IMOBILIZADO TANGÍVEL</v>
          </cell>
        </row>
        <row r="334">
          <cell r="S334" t="str">
            <v>OPERAÇÕES DEPRECIAÇÃO DO IMOBILIZADO TANGÍVEL</v>
          </cell>
        </row>
        <row r="335">
          <cell r="S335" t="str">
            <v>OPERAÇÕES DEPRECIAÇÃO DO IMOBILIZADO TANGÍVEL</v>
          </cell>
        </row>
        <row r="336">
          <cell r="S336" t="str">
            <v>OPERAÇÕES DEPRECIAÇÃO DO IMOBILIZADO TANGÍVEL</v>
          </cell>
        </row>
        <row r="337">
          <cell r="S337" t="str">
            <v>OPERAÇÕES DEPRECIAÇÃO DO IMOBILIZADO TANGÍVEL</v>
          </cell>
        </row>
        <row r="338">
          <cell r="S338" t="str">
            <v>OPERAÇÕES DEPRECIAÇÃO DO IMOBILIZADO TANGÍVEL</v>
          </cell>
        </row>
        <row r="339">
          <cell r="S339" t="str">
            <v>OPERAÇÕES DEPRECIAÇÃO DO IMOBILIZADO TANGÍVEL</v>
          </cell>
        </row>
        <row r="340">
          <cell r="S340" t="str">
            <v>OPERAÇÕES DEPRECIAÇÃO DO IMOBILIZADO TANGÍVEL</v>
          </cell>
        </row>
        <row r="341">
          <cell r="S341" t="str">
            <v>OPERAÇÕES DEPRECIAÇÃO DO IMOBILIZADO TANGÍVEL</v>
          </cell>
        </row>
        <row r="342">
          <cell r="S342" t="str">
            <v>OPERAÇÕES DEPRECIAÇÃO DO IMOBILIZADO TANGÍVEL</v>
          </cell>
        </row>
        <row r="343">
          <cell r="S343" t="str">
            <v>OPERAÇÕES DEPRECIAÇÃO DO IMOBILIZADO TANGÍVEL</v>
          </cell>
        </row>
        <row r="344">
          <cell r="S344" t="str">
            <v>OPERAÇÕES DEPRECIAÇÃO DO IMOBILIZADO TANGÍVEL</v>
          </cell>
        </row>
        <row r="345">
          <cell r="S345" t="str">
            <v>OPERAÇÕES DEPRECIAÇÃO DO IMOBILIZADO TANGÍVEL</v>
          </cell>
        </row>
        <row r="346">
          <cell r="S346" t="str">
            <v>OPERAÇÕES DEPRECIAÇÃO DO IMOBILIZADO TANGÍVEL</v>
          </cell>
        </row>
        <row r="347">
          <cell r="S347" t="str">
            <v>OPERAÇÕES DEPRECIAÇÃO DO IMOBILIZADO TANGÍVEL</v>
          </cell>
        </row>
        <row r="348">
          <cell r="S348" t="str">
            <v>OPERAÇÕES DEPRECIAÇÃO DO IMOBILIZADO TANGÍVEL</v>
          </cell>
        </row>
        <row r="349">
          <cell r="S349" t="str">
            <v>OPERAÇÕES DEPRECIAÇÃO DO IMOBILIZADO TANGÍVEL</v>
          </cell>
        </row>
        <row r="350">
          <cell r="S350" t="str">
            <v>OPERAÇÕES DEPRECIAÇÃO DO IMOBILIZADO TANGÍVEL</v>
          </cell>
        </row>
        <row r="351">
          <cell r="S351" t="str">
            <v>OPERAÇÕES DEPRECIAÇÃO DO IMOBILIZADO TANGÍVEL</v>
          </cell>
        </row>
        <row r="352">
          <cell r="S352" t="str">
            <v>OPERAÇÕES DEPRECIAÇÃO DO IMOBILIZADO TANGÍVEL</v>
          </cell>
        </row>
        <row r="353">
          <cell r="S353" t="str">
            <v>OPERAÇÕES DEPRECIAÇÃO DO IMOBILIZADO TANGÍVEL</v>
          </cell>
        </row>
        <row r="354">
          <cell r="S354" t="str">
            <v>OPERAÇÕES DEPRECIAÇÃO DO IMOBILIZADO TANGÍVEL</v>
          </cell>
        </row>
        <row r="355">
          <cell r="S355" t="str">
            <v>OPERAÇÕES DEPRECIAÇÃO DO IMOBILIZADO TANGÍVEL</v>
          </cell>
        </row>
        <row r="356">
          <cell r="S356" t="str">
            <v>OPERAÇÕES DEPRECIAÇÃO DO IMOBILIZADO TANGÍVEL</v>
          </cell>
        </row>
        <row r="357">
          <cell r="S357" t="str">
            <v>OPERAÇÕES DEPRECIAÇÃO DO IMOBILIZADO TANGÍVEL</v>
          </cell>
        </row>
        <row r="358">
          <cell r="S358" t="str">
            <v>OPERAÇÕES DEPRECIAÇÃO DO IMOBILIZADO TANGÍVEL</v>
          </cell>
        </row>
        <row r="359">
          <cell r="S359" t="str">
            <v>OPERAÇÕES DEPRECIAÇÃO DO IMOBILIZADO TANGÍVEL</v>
          </cell>
        </row>
        <row r="360">
          <cell r="S360" t="str">
            <v>OPERAÇÕES DEPRECIAÇÃO DO IMOBILIZADO TANGÍVEL</v>
          </cell>
        </row>
        <row r="361">
          <cell r="S361" t="str">
            <v>OPERAÇÕES DEPRECIAÇÃO DO IMOBILIZADO TANGÍVEL</v>
          </cell>
        </row>
        <row r="362">
          <cell r="S362" t="str">
            <v>OPERAÇÕES DEPRECIAÇÃO DO IMOBILIZADO TANGÍVEL</v>
          </cell>
        </row>
        <row r="363">
          <cell r="S363" t="str">
            <v>OPERAÇÕES DEPRECIAÇÃO DO IMOBILIZADO TANGÍVEL</v>
          </cell>
        </row>
        <row r="364">
          <cell r="S364" t="str">
            <v>OPERAÇÕES DEPRECIAÇÃO DO IMOBILIZADO TANGÍVEL</v>
          </cell>
        </row>
        <row r="365">
          <cell r="S365" t="str">
            <v>OPERAÇÕES DEPRECIAÇÃO DO IMOBILIZADO TANGÍVEL</v>
          </cell>
        </row>
        <row r="366">
          <cell r="S366" t="str">
            <v>OPERAÇÕES DEPRECIAÇÃO DO IMOBILIZADO TANGÍVEL</v>
          </cell>
        </row>
        <row r="367">
          <cell r="S367" t="str">
            <v>OPERAÇÕES DEPRECIAÇÃO DO IMOBILIZADO TANGÍVEL</v>
          </cell>
        </row>
        <row r="368">
          <cell r="S368" t="str">
            <v>OPERAÇÕES DEPRECIAÇÃO DO IMOBILIZADO TANGÍVEL</v>
          </cell>
        </row>
        <row r="369">
          <cell r="S369" t="str">
            <v>OPERAÇÕES DEPRECIAÇÃO DO IMOBILIZADO TANGÍVEL</v>
          </cell>
        </row>
        <row r="370">
          <cell r="S370" t="str">
            <v>OPERAÇÕES DEPRECIAÇÃO DO IMOBILIZADO TANGÍVEL</v>
          </cell>
        </row>
        <row r="371">
          <cell r="S371" t="str">
            <v>OPERAÇÕES DEPRECIAÇÃO DO IMOBILIZADO TANGÍVEL</v>
          </cell>
        </row>
        <row r="372">
          <cell r="S372" t="str">
            <v>OPERAÇÕES DEPRECIAÇÃO DO IMOBILIZADO TANGÍVEL</v>
          </cell>
        </row>
        <row r="373">
          <cell r="S373" t="str">
            <v>OPERAÇÕES DEPRECIAÇÃO DO IMOBILIZADO TANGÍVEL</v>
          </cell>
        </row>
        <row r="374">
          <cell r="S374" t="str">
            <v>OPERAÇÕES DEPRECIAÇÃO DO IMOBILIZADO TANGÍVEL</v>
          </cell>
        </row>
        <row r="375">
          <cell r="S375" t="str">
            <v>OPERAÇÕES DEPRECIAÇÃO DO IMOBILIZADO TANGÍVEL</v>
          </cell>
        </row>
        <row r="376">
          <cell r="S376" t="str">
            <v>OPERAÇÕES DEPRECIAÇÃO DO IMOBILIZADO TANGÍVEL</v>
          </cell>
        </row>
        <row r="377">
          <cell r="S377" t="str">
            <v>OPERAÇÕES DEPRECIAÇÃO DO IMOBILIZADO TANGÍVEL</v>
          </cell>
        </row>
        <row r="378">
          <cell r="S378" t="str">
            <v>OPERAÇÕES DEPRECIAÇÃO DO IMOBILIZADO TANGÍVEL</v>
          </cell>
        </row>
        <row r="379">
          <cell r="S379" t="str">
            <v>OPERAÇÕES DEPRECIAÇÃO DO IMOBILIZADO TANGÍVEL</v>
          </cell>
        </row>
        <row r="380">
          <cell r="S380" t="str">
            <v>OPERAÇÕES DEPRECIAÇÃO DO IMOBILIZADO TANGÍVEL</v>
          </cell>
        </row>
        <row r="381">
          <cell r="S381" t="str">
            <v>OPERAÇÕES DEPRECIAÇÃO DO IMOBILIZADO TANGÍVEL</v>
          </cell>
        </row>
        <row r="382">
          <cell r="S382" t="str">
            <v>OPERAÇÕES DEPRECIAÇÃO DO IMOBILIZADO TANGÍVEL</v>
          </cell>
        </row>
        <row r="383">
          <cell r="S383" t="str">
            <v>OPERAÇÕES DEPRECIAÇÃO DO IMOBILIZADO TANGÍVEL</v>
          </cell>
        </row>
        <row r="384">
          <cell r="S384" t="str">
            <v>OPERAÇÕES DEPRECIAÇÃO DO IMOBILIZADO TANGÍVEL</v>
          </cell>
        </row>
        <row r="385">
          <cell r="S385" t="str">
            <v>OPERAÇÕES DEPRECIAÇÃO DO IMOBILIZADO TANGÍVEL</v>
          </cell>
        </row>
        <row r="386">
          <cell r="S386" t="str">
            <v>OPERAÇÕES DEPRECIAÇÃO DO IMOBILIZADO TANGÍVEL</v>
          </cell>
        </row>
        <row r="387">
          <cell r="S387" t="str">
            <v>OPERAÇÕES DEPRECIAÇÃO DO IMOBILIZADO TANGÍVEL</v>
          </cell>
        </row>
        <row r="388">
          <cell r="S388" t="str">
            <v>OPERAÇÕES DEPRECIAÇÃO DO IMOBILIZADO TANGÍVEL</v>
          </cell>
        </row>
        <row r="389">
          <cell r="S389" t="str">
            <v>OPERAÇÕES DEPRECIAÇÃO DO IMOBILIZADO TANGÍVEL</v>
          </cell>
        </row>
        <row r="390">
          <cell r="S390" t="str">
            <v>OPERAÇÕES DEPRECIAÇÃO DO IMOBILIZADO TANGÍVEL</v>
          </cell>
        </row>
        <row r="391">
          <cell r="S391" t="str">
            <v>OPERAÇÕES DEPRECIAÇÃO DO IMOBILIZADO TANGÍVEL</v>
          </cell>
        </row>
        <row r="392">
          <cell r="S392" t="str">
            <v>OPERAÇÕES DEPRECIAÇÃO DO IMOBILIZADO TANGÍVEL</v>
          </cell>
        </row>
        <row r="393">
          <cell r="S393" t="str">
            <v>OPERAÇÕES DEPRECIAÇÃO DO IMOBILIZADO TANGÍVEL</v>
          </cell>
        </row>
        <row r="394">
          <cell r="S394" t="str">
            <v>OPERAÇÕES DEPRECIAÇÃO DO IMOBILIZADO TANGÍVEL</v>
          </cell>
        </row>
        <row r="395">
          <cell r="S395" t="str">
            <v>OPERAÇÕES DEPRECIAÇÃO DO IMOBILIZADO TANGÍVEL</v>
          </cell>
        </row>
        <row r="396">
          <cell r="S396" t="str">
            <v>OPERAÇÕES DEPRECIAÇÃO DO IMOBILIZADO TANGÍVEL</v>
          </cell>
        </row>
        <row r="397">
          <cell r="S397" t="str">
            <v>OPERAÇÕES DEPRECIAÇÃO DO IMOBILIZADO TANGÍVEL</v>
          </cell>
        </row>
        <row r="398">
          <cell r="S398" t="str">
            <v>OPERAÇÕES DEPRECIAÇÃO DO IMOBILIZADO TANGÍVEL</v>
          </cell>
        </row>
        <row r="399">
          <cell r="S399" t="str">
            <v>OPERAÇÕES DEPRECIAÇÃO DO IMOBILIZADO TANGÍVEL</v>
          </cell>
        </row>
        <row r="400">
          <cell r="S400" t="str">
            <v>OPERAÇÕES DEPRECIAÇÃO DO IMOBILIZADO TANGÍVEL</v>
          </cell>
        </row>
        <row r="401">
          <cell r="S401" t="str">
            <v>OPERAÇÕES DEPRECIAÇÃO DO IMOBILIZADO TANGÍVEL</v>
          </cell>
        </row>
        <row r="402">
          <cell r="S402" t="str">
            <v>OPERAÇÕES DEPRECIAÇÃO DO IMOBILIZADO TANGÍVEL</v>
          </cell>
        </row>
        <row r="403">
          <cell r="S403" t="str">
            <v>OPERAÇÕES DEPRECIAÇÃO DO IMOBILIZADO TANGÍVEL</v>
          </cell>
        </row>
        <row r="404">
          <cell r="S404" t="str">
            <v>OPERAÇÕES DEPRECIAÇÃO DO IMOBILIZADO TANGÍVEL</v>
          </cell>
        </row>
        <row r="405">
          <cell r="S405" t="str">
            <v>OPERAÇÕES DEPRECIAÇÃO DO IMOBILIZADO TANGÍVEL</v>
          </cell>
        </row>
        <row r="406">
          <cell r="S406" t="str">
            <v>OPERAÇÕES DEPRECIAÇÃO DO IMOBILIZADO TANGÍVEL</v>
          </cell>
        </row>
        <row r="407">
          <cell r="S407" t="str">
            <v>OPERAÇÕES DEPRECIAÇÃO DO IMOBILIZADO TANGÍVEL</v>
          </cell>
        </row>
        <row r="408">
          <cell r="S408" t="str">
            <v>OPERAÇÕES DEPRECIAÇÃO DO IMOBILIZADO TANGÍVEL</v>
          </cell>
        </row>
        <row r="409">
          <cell r="S409" t="str">
            <v>OPERAÇÕES DEPRECIAÇÃO DO IMOBILIZADO TANGÍVEL</v>
          </cell>
        </row>
        <row r="410">
          <cell r="S410" t="str">
            <v>OPERAÇÕES DEPRECIAÇÃO DO IMOBILIZADO TANGÍVEL</v>
          </cell>
        </row>
        <row r="411">
          <cell r="S411" t="str">
            <v>OPERAÇÕES DEPRECIAÇÃO DO IMOBILIZADO TANGÍVEL</v>
          </cell>
        </row>
        <row r="412">
          <cell r="S412" t="str">
            <v>OPERAÇÕES DEPRECIAÇÃO DO IMOBILIZADO TANGÍVEL</v>
          </cell>
        </row>
        <row r="413">
          <cell r="S413" t="str">
            <v>OPERAÇÕES DEPRECIAÇÃO DO IMOBILIZADO TANGÍVEL</v>
          </cell>
        </row>
        <row r="414">
          <cell r="S414" t="str">
            <v>OPERAÇÕES DEPRECIAÇÃO DO IMOBILIZADO TANGÍVEL</v>
          </cell>
        </row>
        <row r="415">
          <cell r="S415" t="str">
            <v>OPERAÇÕES DEPRECIAÇÃO DO IMOBILIZADO TANGÍVEL</v>
          </cell>
        </row>
        <row r="416">
          <cell r="S416" t="str">
            <v>OPERAÇÕES DEPRECIAÇÃO DO IMOBILIZADO TANGÍVEL</v>
          </cell>
        </row>
        <row r="417">
          <cell r="S417" t="str">
            <v>OPERAÇÕES DEPRECIAÇÃO DO IMOBILIZADO TANGÍVEL</v>
          </cell>
        </row>
        <row r="418">
          <cell r="S418" t="str">
            <v>OPERAÇÕES DEPRECIAÇÃO DO IMOBILIZADO TANGÍVEL</v>
          </cell>
        </row>
        <row r="419">
          <cell r="S419" t="str">
            <v>OPERAÇÕES DEPRECIAÇÃO DO IMOBILIZADO TANGÍVEL</v>
          </cell>
        </row>
        <row r="420">
          <cell r="S420" t="str">
            <v>OPERAÇÕES DEPRECIAÇÃO DO IMOBILIZADO TANGÍVEL</v>
          </cell>
        </row>
        <row r="421">
          <cell r="S421" t="str">
            <v>OPERAÇÕES DEPRECIAÇÃO DO IMOBILIZADO TANGÍVEL</v>
          </cell>
        </row>
        <row r="422">
          <cell r="S422" t="str">
            <v>OPERAÇÕES DEPRECIAÇÃO DO IMOBILIZADO TANGÍVEL</v>
          </cell>
        </row>
        <row r="423">
          <cell r="S423" t="str">
            <v>OPERAÇÕES DEPRECIAÇÃO DO IMOBILIZADO TANGÍVEL</v>
          </cell>
        </row>
        <row r="424">
          <cell r="S424" t="str">
            <v>OPERAÇÕES DEPRECIAÇÃO DO IMOBILIZADO TANGÍVEL</v>
          </cell>
        </row>
        <row r="425">
          <cell r="S425" t="str">
            <v>OPERAÇÕES DEPRECIAÇÃO DO IMOBILIZADO TANGÍVEL</v>
          </cell>
        </row>
        <row r="426">
          <cell r="S426" t="str">
            <v>OPERAÇÕES DEPRECIAÇÃO DO IMOBILIZADO TANGÍVEL</v>
          </cell>
        </row>
        <row r="427">
          <cell r="S427" t="str">
            <v>OPERAÇÕES DEPRECIAÇÃO DO IMOBILIZADO TANGÍVEL</v>
          </cell>
        </row>
        <row r="428">
          <cell r="S428" t="str">
            <v>OPERAÇÕES DEPRECIAÇÃO DO IMOBILIZADO TANGÍVEL</v>
          </cell>
        </row>
        <row r="429">
          <cell r="S429" t="str">
            <v>OPERAÇÕES DEPRECIAÇÃO DO IMOBILIZADO TANGÍVEL</v>
          </cell>
        </row>
        <row r="430">
          <cell r="S430" t="str">
            <v>OPERAÇÕES DEPRECIAÇÃO DO IMOBILIZADO TANGÍVEL</v>
          </cell>
        </row>
        <row r="431">
          <cell r="S431" t="str">
            <v>OPERAÇÕES DEPRECIAÇÃO DO IMOBILIZADO TANGÍVEL</v>
          </cell>
        </row>
        <row r="432">
          <cell r="S432" t="str">
            <v>OPERAÇÕES DEPRECIAÇÃO DO IMOBILIZADO TANGÍVEL - CMC</v>
          </cell>
        </row>
        <row r="433">
          <cell r="S433" t="str">
            <v>OPERAÇÕES DEPRECIAÇÃO DO IMOBILIZADO TANGÍVEL - CMC</v>
          </cell>
        </row>
        <row r="434">
          <cell r="S434" t="str">
            <v>OPERAÇÕES DEPRECIAÇÃO DO IMOBILIZADO TANGÍVEL - CMC</v>
          </cell>
        </row>
        <row r="435">
          <cell r="S435" t="str">
            <v>OPERAÇÕES DEPRECIAÇÃO DO IMOBILIZADO TANGÍVEL - CMC</v>
          </cell>
        </row>
        <row r="436">
          <cell r="S436" t="str">
            <v>OPERAÇÕES DEPRECIAÇÃO DO IMOBILIZADO TANGÍVEL - CMC</v>
          </cell>
        </row>
        <row r="437">
          <cell r="S437" t="str">
            <v>OPERAÇÕES DEPRECIAÇÃO DO IMOBILIZADO TANGÍVEL - CMC</v>
          </cell>
        </row>
        <row r="438">
          <cell r="S438" t="str">
            <v>OPERAÇÕES DEPRECIAÇÃO DO IMOBILIZADO TANGÍVEL - CMC</v>
          </cell>
        </row>
        <row r="439">
          <cell r="S439" t="str">
            <v>OPERAÇÕES DEPRECIAÇÃO DO IMOBILIZADO TANGÍVEL - CMC</v>
          </cell>
        </row>
        <row r="440">
          <cell r="S440" t="str">
            <v>OPERAÇÕES DEPRECIAÇÃO DO IMOBILIZADO TANGÍVEL - CMC</v>
          </cell>
        </row>
        <row r="441">
          <cell r="S441" t="str">
            <v>OPERAÇÕES DEPRECIAÇÃO DO IMOBILIZADO TANGÍVEL - CMC</v>
          </cell>
        </row>
        <row r="442">
          <cell r="S442" t="str">
            <v>OPERAÇÕES DEPRECIAÇÃO DO IMOBILIZADO TANGÍVEL - CMC</v>
          </cell>
        </row>
        <row r="443">
          <cell r="S443" t="str">
            <v>OPERAÇÕES DEPRECIAÇÃO DO IMOBILIZADO TANGÍVEL - CMC</v>
          </cell>
        </row>
        <row r="444">
          <cell r="S444" t="str">
            <v>OPERAÇÕES DEPRECIAÇÃO DO IMOBILIZADO TANGÍVEL - CMC</v>
          </cell>
        </row>
        <row r="445">
          <cell r="S445" t="str">
            <v>OPERAÇÕES DEPRECIAÇÃO DO IMOBILIZADO TANGÍVEL - CMC</v>
          </cell>
        </row>
        <row r="446">
          <cell r="S446" t="str">
            <v>OPERAÇÕES DEPRECIAÇÃO DO IMOBILIZADO TANGÍVEL - CMC</v>
          </cell>
        </row>
        <row r="447">
          <cell r="S447" t="str">
            <v>OPERAÇÕES DEPRECIAÇÃO DO IMOBILIZADO TANGÍVEL - CMC</v>
          </cell>
        </row>
        <row r="448">
          <cell r="S448" t="str">
            <v>OPERAÇÕES DEPRECIAÇÃO DO IMOBILIZADO TANGÍVEL - CMC</v>
          </cell>
        </row>
        <row r="449">
          <cell r="S449" t="str">
            <v>OPERAÇÕES DEPRECIAÇÃO DO IMOBILIZADO TANGÍVEL - CMC</v>
          </cell>
        </row>
        <row r="450">
          <cell r="S450" t="str">
            <v>OPERAÇÕES DEPRECIAÇÃO DO IMOBILIZADO TANGÍVEL - CMC</v>
          </cell>
        </row>
        <row r="451">
          <cell r="S451" t="str">
            <v>OPERAÇÕES DEPRECIAÇÃO DO IMOBILIZADO TANGÍVEL - CMC</v>
          </cell>
        </row>
        <row r="452">
          <cell r="S452" t="str">
            <v>OPERAÇÕES DEPRECIAÇÃO DO IMOBILIZADO TANGÍVEL - CMC</v>
          </cell>
        </row>
        <row r="453">
          <cell r="S453" t="str">
            <v>OPERAÇÕES DEPRECIAÇÃO DO IMOBILIZADO TANGÍVEL - CMC</v>
          </cell>
        </row>
        <row r="454">
          <cell r="S454" t="str">
            <v>OPERAÇÕES DEPRECIAÇÃO DO IMOBILIZADO TANGÍVEL - CMC</v>
          </cell>
        </row>
        <row r="455">
          <cell r="S455" t="str">
            <v>OPERAÇÕES DEPRECIAÇÃO DO IMOBILIZADO TANGÍVEL - CMC</v>
          </cell>
        </row>
        <row r="456">
          <cell r="S456" t="str">
            <v>OPERAÇÕES DEPRECIAÇÃO DO IMOBILIZADO TANGÍVEL - CMC</v>
          </cell>
        </row>
        <row r="457">
          <cell r="S457" t="str">
            <v>OPERAÇÕES DEPRECIAÇÃO DO IMOBILIZADO TANGÍVEL - CMC</v>
          </cell>
        </row>
        <row r="458">
          <cell r="S458" t="str">
            <v>OPERAÇÕES DEPRECIAÇÃO DO IMOBILIZADO TANGÍVEL - CMC</v>
          </cell>
        </row>
        <row r="459">
          <cell r="S459" t="str">
            <v>OPERAÇÕES DEPRECIAÇÃO DO IMOBILIZADO TANGÍVEL - CMC</v>
          </cell>
        </row>
        <row r="460">
          <cell r="S460" t="str">
            <v>OPERAÇÕES DEPRECIAÇÃO DO IMOBILIZADO TANGÍVEL - CMC</v>
          </cell>
        </row>
        <row r="461">
          <cell r="S461" t="str">
            <v>OPERAÇÕES DEPRECIAÇÃO DO IMOBILIZADO TANGÍVEL - CMC</v>
          </cell>
        </row>
        <row r="462">
          <cell r="S462" t="str">
            <v>OPERAÇÕES DEPRECIAÇÃO DO IMOBILIZADO TANGÍVEL - CMC</v>
          </cell>
        </row>
        <row r="463">
          <cell r="S463" t="str">
            <v>OPERAÇÕES DEPRECIAÇÃO DO IMOBILIZADO TANGÍVEL - CMC</v>
          </cell>
        </row>
        <row r="464">
          <cell r="S464" t="str">
            <v>OPERAÇÕES DEPRECIAÇÃO DO IMOBILIZADO TANGÍVEL - CMC</v>
          </cell>
        </row>
        <row r="465">
          <cell r="S465" t="str">
            <v>OPERAÇÕES DEPRECIAÇÃO DO IMOBILIZADO TANGÍVEL - CMC</v>
          </cell>
        </row>
        <row r="466">
          <cell r="S466" t="str">
            <v>OPERAÇÕES DEPRECIAÇÃO DO IMOBILIZADO TANGÍVEL - CMC</v>
          </cell>
        </row>
        <row r="467">
          <cell r="S467" t="str">
            <v>OPERAÇÕES DEPRECIAÇÃO DO IMOBILIZADO TANGÍVEL - CMC</v>
          </cell>
        </row>
        <row r="468">
          <cell r="S468" t="str">
            <v>OPERAÇÕES DEPRECIAÇÃO DO IMOBILIZADO TANGÍVEL - CMC</v>
          </cell>
        </row>
        <row r="469">
          <cell r="S469" t="str">
            <v>OPERAÇÕES DEPRECIAÇÃO DO IMOBILIZADO TANGÍVEL - CMC</v>
          </cell>
        </row>
        <row r="470">
          <cell r="S470" t="str">
            <v>OPERAÇÕES DEPRECIAÇÃO DO IMOBILIZADO TANGÍVEL - CMC</v>
          </cell>
        </row>
        <row r="471">
          <cell r="S471" t="str">
            <v>OPERAÇÕES DEPRECIAÇÃO DO IMOBILIZADO TANGÍVEL - CMC</v>
          </cell>
        </row>
        <row r="472">
          <cell r="S472" t="str">
            <v>OPERAÇÕES DEPRECIAÇÃO DO IMOBILIZADO TANGÍVEL - CMC</v>
          </cell>
        </row>
        <row r="473">
          <cell r="S473" t="str">
            <v>OPERAÇÕES DEPRECIAÇÃO DO IMOBILIZADO TANGÍVEL - CMC</v>
          </cell>
        </row>
        <row r="474">
          <cell r="S474" t="str">
            <v>OPERAÇÕES DEPRECIAÇÃO DO IMOBILIZADO TANGÍVEL - CMC</v>
          </cell>
        </row>
        <row r="475">
          <cell r="S475" t="str">
            <v>OPERAÇÕES DEPRECIAÇÃO DO IMOBILIZADO TANGÍVEL - CMC</v>
          </cell>
        </row>
        <row r="476">
          <cell r="S476" t="str">
            <v>OPERAÇÕES DEPRECIAÇÃO DO IMOBILIZADO TANGÍVEL - CMC</v>
          </cell>
        </row>
        <row r="477">
          <cell r="S477" t="str">
            <v>OPERAÇÕES DEPRECIAÇÃO DO IMOBILIZADO TANGÍVEL - CMC</v>
          </cell>
        </row>
        <row r="478">
          <cell r="S478" t="str">
            <v>OPERAÇÕES DEPRECIAÇÃO DO IMOBILIZADO TANGÍVEL - CMC</v>
          </cell>
        </row>
        <row r="479">
          <cell r="S479" t="str">
            <v>OPERAÇÕES DEPRECIAÇÃO DO IMOBILIZADO TANGÍVEL - CMC</v>
          </cell>
        </row>
        <row r="480">
          <cell r="S480" t="str">
            <v>OPERAÇÕES DEPRECIAÇÃO DO IMOBILIZADO TANGÍVEL - CMC</v>
          </cell>
        </row>
        <row r="481">
          <cell r="S481" t="str">
            <v>OPERAÇÕES DEPRECIAÇÃO DO IMOBILIZADO TANGÍVEL - CMC</v>
          </cell>
        </row>
        <row r="482">
          <cell r="S482" t="str">
            <v>OPERAÇÕES DEPRECIAÇÃO DO IMOBILIZADO TANGÍVEL - CMC</v>
          </cell>
        </row>
        <row r="483">
          <cell r="S483" t="str">
            <v>OPERAÇÕES DEPRECIAÇÃO DO IMOBILIZADO TANGÍVEL - CMC</v>
          </cell>
        </row>
        <row r="484">
          <cell r="S484" t="str">
            <v>OPERAÇÕES DEPRECIAÇÃO DO IMOBILIZADO TANGÍVEL - CMC</v>
          </cell>
        </row>
        <row r="485">
          <cell r="S485" t="str">
            <v>OPERAÇÕES DEPRECIAÇÃO DO IMOBILIZADO TANGÍVEL - CMC</v>
          </cell>
        </row>
        <row r="486">
          <cell r="S486" t="str">
            <v>OPERAÇÕES DEPRECIAÇÃO DO IMOBILIZADO TANGÍVEL - CMC</v>
          </cell>
        </row>
        <row r="487">
          <cell r="S487" t="str">
            <v>OPERAÇÕES DEPRECIAÇÃO DO IMOBILIZADO TANGÍVEL - CMC</v>
          </cell>
        </row>
        <row r="488">
          <cell r="S488" t="str">
            <v>OPERAÇÕES DEPRECIAÇÃO DO IMOBILIZADO TANGÍVEL - CMC</v>
          </cell>
        </row>
        <row r="489">
          <cell r="S489" t="str">
            <v>OPERAÇÕES DEPRECIAÇÃO DO IMOBILIZADO TANGÍVEL - CMC</v>
          </cell>
        </row>
        <row r="490">
          <cell r="S490" t="str">
            <v>OPERAÇÕES DEPRECIAÇÃO DO IMOBILIZADO TANGÍVEL - CMC</v>
          </cell>
        </row>
        <row r="491">
          <cell r="S491" t="str">
            <v>OPERAÇÕES DEPRECIAÇÃO DO IMOBILIZADO TANGÍVEL - CMC</v>
          </cell>
        </row>
        <row r="492">
          <cell r="S492" t="str">
            <v>OPERAÇÕES DEPRECIAÇÃO DO IMOBILIZADO TANGÍVEL - CMC</v>
          </cell>
        </row>
        <row r="493">
          <cell r="S493" t="str">
            <v>OPERAÇÕES DEPRECIAÇÃO DO IMOBILIZADO TANGÍVEL - CMC</v>
          </cell>
        </row>
        <row r="494">
          <cell r="S494" t="str">
            <v>OPERAÇÕES DEPRECIAÇÃO DO IMOBILIZADO TANGÍVEL - CMC</v>
          </cell>
        </row>
        <row r="495">
          <cell r="S495" t="str">
            <v>OPERAÇÕES DEPRECIAÇÃO DO IMOBILIZADO TANGÍVEL - CMC</v>
          </cell>
        </row>
        <row r="496">
          <cell r="S496" t="str">
            <v>OPERAÇÕES DEPRECIAÇÃO DO IMOBILIZADO TANGÍVEL - CMC</v>
          </cell>
        </row>
        <row r="497">
          <cell r="S497" t="str">
            <v>OPERAÇÕES DEPRECIAÇÃO DO IMOBILIZADO TANGÍVEL - CMC</v>
          </cell>
        </row>
        <row r="498">
          <cell r="S498" t="str">
            <v>OPERAÇÕES DEPRECIAÇÃO DO IMOBILIZADO TANGÍVEL - CMC</v>
          </cell>
        </row>
        <row r="499">
          <cell r="S499" t="str">
            <v>OPERAÇÕES DEPRECIAÇÃO DO IMOBILIZADO TANGÍVEL - CMC</v>
          </cell>
        </row>
        <row r="500">
          <cell r="S500" t="str">
            <v>OPERAÇÕES DEPRECIAÇÃO DO IMOBILIZADO TANGÍVEL - CMC</v>
          </cell>
        </row>
        <row r="501">
          <cell r="S501" t="str">
            <v>OPERAÇÕES DEPRECIAÇÃO DO IMOBILIZADO TANGÍVEL - CMC</v>
          </cell>
        </row>
        <row r="502">
          <cell r="S502" t="str">
            <v>OPERAÇÕES DEPRECIAÇÃO DO IMOBILIZADO TANGÍVEL - CMC</v>
          </cell>
        </row>
        <row r="503">
          <cell r="S503" t="str">
            <v>OPERAÇÕES DEPRECIAÇÃO DO IMOBILIZADO TANGÍVEL - CMC</v>
          </cell>
        </row>
        <row r="504">
          <cell r="S504" t="str">
            <v>OPERAÇÕES DEPRECIAÇÃO DO IMOBILIZADO TANGÍVEL - CMC</v>
          </cell>
        </row>
        <row r="505">
          <cell r="S505" t="str">
            <v>OPERAÇÕES DEPRECIAÇÃO DO IMOBILIZADO TANGÍVEL - CMC</v>
          </cell>
        </row>
        <row r="506">
          <cell r="S506" t="str">
            <v>OPERAÇÕES DEPRECIAÇÃO DO IMOBILIZADO TANGÍVEL - CMC</v>
          </cell>
        </row>
        <row r="507">
          <cell r="S507" t="str">
            <v>OPERAÇÕES DEPRECIAÇÃO DO IMOBILIZADO TANGÍVEL - CMC</v>
          </cell>
        </row>
        <row r="508">
          <cell r="S508" t="str">
            <v>OPERAÇÕES DEPRECIAÇÃO DO IMOBILIZADO TANGÍVEL - CMC</v>
          </cell>
        </row>
        <row r="509">
          <cell r="S509" t="str">
            <v>OPERAÇÕES DEPRECIAÇÃO DO IMOBILIZADO TANGÍVEL - CMC</v>
          </cell>
        </row>
        <row r="510">
          <cell r="S510" t="str">
            <v>OPERAÇÕES DEPRECIAÇÃO DO IMOBILIZADO TANGÍVEL - CMC</v>
          </cell>
        </row>
        <row r="511">
          <cell r="S511" t="str">
            <v>OPERAÇÕES DEPRECIAÇÃO DO IMOBILIZADO TANGÍVEL - CMC</v>
          </cell>
        </row>
        <row r="512">
          <cell r="S512" t="str">
            <v>OPERAÇÕES DEPRECIAÇÃO DO IMOBILIZADO TANGÍVEL - CMC</v>
          </cell>
        </row>
        <row r="513">
          <cell r="S513" t="str">
            <v>OPERAÇÕES DEPRECIAÇÃO DO IMOBILIZADO TANGÍVEL - CMC</v>
          </cell>
        </row>
        <row r="514">
          <cell r="S514" t="str">
            <v>OPERAÇÕES DEPRECIAÇÃO DO IMOBILIZADO TANGÍVEL - CMC</v>
          </cell>
        </row>
        <row r="515">
          <cell r="S515" t="str">
            <v>OPERAÇÕES DEPRECIAÇÃO DO IMOBILIZADO TANGÍVEL - CMC</v>
          </cell>
        </row>
        <row r="516">
          <cell r="S516" t="str">
            <v>OPERAÇÕES DEPRECIAÇÃO DO IMOBILIZADO TANGÍVEL - CMC</v>
          </cell>
        </row>
        <row r="517">
          <cell r="S517" t="str">
            <v>OPERAÇÕES DEPRECIAÇÃO DO IMOBILIZADO TANGÍVEL - CMC</v>
          </cell>
        </row>
        <row r="518">
          <cell r="S518" t="str">
            <v>OPERAÇÕES DEPRECIAÇÃO DO IMOBILIZADO TANGÍVEL - CMC</v>
          </cell>
        </row>
        <row r="519">
          <cell r="S519" t="str">
            <v>OPERAÇÕES DEPRECIAÇÃO DO IMOBILIZADO TANGÍVEL - CMC</v>
          </cell>
        </row>
        <row r="520">
          <cell r="S520" t="str">
            <v>OPERAÇÕES DEPRECIAÇÃO DO IMOBILIZADO TANGÍVEL - CMC</v>
          </cell>
        </row>
        <row r="521">
          <cell r="S521" t="str">
            <v>OPERAÇÕES DEPRECIAÇÃO DO IMOBILIZADO TANGÍVEL - CMC</v>
          </cell>
        </row>
        <row r="522">
          <cell r="S522" t="str">
            <v>OPERAÇÕES DEPRECIAÇÃO DO IMOBILIZADO TANGÍVEL - CMC</v>
          </cell>
        </row>
        <row r="523">
          <cell r="S523" t="str">
            <v>OPERAÇÕES DEPRECIAÇÃO DO IMOBILIZADO TANGÍVEL - CMC</v>
          </cell>
        </row>
        <row r="524">
          <cell r="S524" t="str">
            <v>OPERAÇÕES DEPRECIAÇÃO DO IMOBILIZADO TANGÍVEL - CMC</v>
          </cell>
        </row>
        <row r="525">
          <cell r="S525" t="str">
            <v>OPERAÇÕES DEPRECIAÇÃO DO IMOBILIZADO TANGÍVEL - CMC</v>
          </cell>
        </row>
        <row r="526">
          <cell r="S526" t="str">
            <v>OPERAÇÕES DEPRECIAÇÃO DO IMOBILIZADO TANGÍVEL - CMC</v>
          </cell>
        </row>
        <row r="527">
          <cell r="S527" t="str">
            <v>OPERAÇÕES DEPRECIAÇÃO DO IMOBILIZADO TANGÍVEL - CMC</v>
          </cell>
        </row>
        <row r="528">
          <cell r="S528" t="str">
            <v>OPERAÇÕES DEPRECIAÇÃO DO IMOBILIZADO TANGÍVEL - CMC</v>
          </cell>
        </row>
        <row r="529">
          <cell r="S529" t="str">
            <v>OPERAÇÕES DEPRECIAÇÃO DO IMOBILIZADO TANGÍVEL - CMC</v>
          </cell>
        </row>
        <row r="530">
          <cell r="S530" t="str">
            <v>OPERAÇÕES DEPRECIAÇÃO DO IMOBILIZADO TANGÍVEL - CMC</v>
          </cell>
        </row>
        <row r="531">
          <cell r="S531" t="str">
            <v>OPERAÇÕES DEPRECIAÇÃO DO IMOBILIZADO TANGÍVEL - CMC</v>
          </cell>
        </row>
        <row r="532">
          <cell r="S532" t="str">
            <v>OPERAÇÕES DEPRECIAÇÃO DO IMOBILIZADO TANGÍVEL - CMC</v>
          </cell>
        </row>
        <row r="533">
          <cell r="S533" t="str">
            <v>OPERAÇÕES DEPRECIAÇÃO DO IMOBILIZADO TANGÍVEL - CMC</v>
          </cell>
        </row>
        <row r="534">
          <cell r="S534" t="str">
            <v>OPERAÇÕES DEPRECIAÇÃO DO IMOBILIZADO TANGÍVEL - CMC</v>
          </cell>
        </row>
        <row r="535">
          <cell r="S535" t="str">
            <v>OPERAÇÕES DEPRECIAÇÃO DO IMOBILIZADO TANGÍVEL - CMC</v>
          </cell>
        </row>
        <row r="536">
          <cell r="S536" t="str">
            <v>OPERAÇÕES DEPRECIAÇÃO DO IMOBILIZADO TANGÍVEL - CMC</v>
          </cell>
        </row>
        <row r="537">
          <cell r="S537" t="str">
            <v>OPERAÇÕES DEPRECIAÇÃO DO IMOBILIZADO TANGÍVEL - CMC</v>
          </cell>
        </row>
        <row r="538">
          <cell r="S538" t="str">
            <v>OPERAÇÕES DEPRECIAÇÃO DO IMOBILIZADO TANGÍVEL - CMC</v>
          </cell>
        </row>
        <row r="539">
          <cell r="S539" t="str">
            <v>OPERAÇÕES DEPRECIAÇÃO DO IMOBILIZADO TANGÍVEL - CMC</v>
          </cell>
        </row>
        <row r="540">
          <cell r="S540" t="str">
            <v>OPERAÇÕES DEPRECIAÇÃO DO IMOBILIZADO TANGÍVEL - CMC</v>
          </cell>
        </row>
        <row r="541">
          <cell r="S541" t="str">
            <v>OPERAÇÕES DEPRECIAÇÃO DO IMOBILIZADO TANGÍVEL - CMC</v>
          </cell>
        </row>
        <row r="542">
          <cell r="S542" t="str">
            <v>OPERAÇÕES DEPRECIAÇÃO DO IMOBILIZADO TANGÍVEL - CMC</v>
          </cell>
        </row>
        <row r="543">
          <cell r="S543" t="str">
            <v>OPERAÇÕES DEPRECIAÇÃO DO IMOBILIZADO TANGÍVEL - CMC</v>
          </cell>
        </row>
        <row r="544">
          <cell r="S544" t="str">
            <v>OPERAÇÕES DEPRECIAÇÃO DO IMOBILIZADO TANGÍVEL - CMC</v>
          </cell>
        </row>
        <row r="545">
          <cell r="S545" t="str">
            <v>OPERAÇÕES DEPRECIAÇÃO DO IMOBILIZADO TANGÍVEL - CMC</v>
          </cell>
        </row>
        <row r="546">
          <cell r="S546" t="str">
            <v>OPERAÇÕES DEPRECIAÇÃO DO IMOBILIZADO TANGÍVEL - CMC</v>
          </cell>
        </row>
        <row r="547">
          <cell r="S547" t="str">
            <v>OPERAÇÕES DEPRECIAÇÃO DO IMOBILIZADO TANGÍVEL - CMC</v>
          </cell>
        </row>
        <row r="548">
          <cell r="S548" t="str">
            <v>OPERAÇÕES DEPRECIAÇÃO DO IMOBILIZADO TANGÍVEL - CMC</v>
          </cell>
        </row>
        <row r="549">
          <cell r="S549" t="str">
            <v>OPERAÇÕES DEPRECIAÇÃO DO IMOBILIZADO TANGÍVEL - CMC</v>
          </cell>
        </row>
        <row r="550">
          <cell r="S550" t="str">
            <v>OPERAÇÕES DEPRECIAÇÃO DO IMOBILIZADO TANGÍVEL - CMC</v>
          </cell>
        </row>
        <row r="551">
          <cell r="S551" t="str">
            <v>OPERAÇÕES DEPRECIAÇÃO DO IMOBILIZADO TANGÍVEL - CMC</v>
          </cell>
        </row>
        <row r="552">
          <cell r="S552" t="str">
            <v>OPERAÇÕES DEPRECIAÇÃO DO IMOBILIZADO TANGÍVEL - CMC</v>
          </cell>
        </row>
        <row r="553">
          <cell r="S553" t="str">
            <v>OPERAÇÕES DEPRECIAÇÃO DO IMOBILIZADO TANGÍVEL - CMC</v>
          </cell>
        </row>
        <row r="554">
          <cell r="S554" t="str">
            <v>OPERAÇÕES DEPRECIAÇÃO DO IMOBILIZADO TANGÍVEL - CMC</v>
          </cell>
        </row>
        <row r="555">
          <cell r="S555" t="str">
            <v>OPERAÇÕES DEPRECIAÇÃO DO IMOBILIZADO TANGÍVEL - CMC</v>
          </cell>
        </row>
        <row r="556">
          <cell r="S556" t="str">
            <v>OPERAÇÕES DEPRECIAÇÃO DO IMOBILIZADO TANGÍVEL - CMC</v>
          </cell>
        </row>
        <row r="557">
          <cell r="S557" t="str">
            <v>OPERAÇÕES DEPRECIAÇÃO DO IMOBILIZADO TANGÍVEL - CMC</v>
          </cell>
        </row>
        <row r="558">
          <cell r="S558" t="str">
            <v>OPERAÇÕES DEPRECIAÇÃO DO IMOBILIZADO TANGÍVEL - CMC</v>
          </cell>
        </row>
        <row r="559">
          <cell r="S559" t="str">
            <v>OPERAÇÕES DEPRECIAÇÃO DO IMOBILIZADO TANGÍVEL - CMC</v>
          </cell>
        </row>
        <row r="560">
          <cell r="S560" t="str">
            <v>OPERAÇÕES DEPRECIAÇÃO DO IMOBILIZADO TANGÍVEL - CMC</v>
          </cell>
        </row>
        <row r="561">
          <cell r="S561" t="str">
            <v>OPERAÇÕES DEPRECIAÇÃO DO IMOBILIZADO TANGÍVEL - CMC</v>
          </cell>
        </row>
        <row r="562">
          <cell r="S562" t="str">
            <v>OPERAÇÕES DEPRECIAÇÃO DO IMOBILIZADO TANGÍVEL - CMC</v>
          </cell>
        </row>
        <row r="563">
          <cell r="S563" t="str">
            <v>OPERAÇÕES DEPRECIAÇÃO DO IMOBILIZADO TANGÍVEL - CMC</v>
          </cell>
        </row>
        <row r="564">
          <cell r="S564" t="str">
            <v>OPERAÇÕES DEPRECIAÇÃO DO IMOBILIZADO TANGÍVEL - CMC</v>
          </cell>
        </row>
        <row r="565">
          <cell r="S565" t="str">
            <v>OPERAÇÕES DEPRECIAÇÃO DO IMOBILIZADO TANGÍVEL - CMC</v>
          </cell>
        </row>
        <row r="566">
          <cell r="S566" t="str">
            <v>OPERAÇÕES DEPRECIAÇÃO DO IMOBILIZADO TANGÍVEL - CMC</v>
          </cell>
        </row>
        <row r="567">
          <cell r="S567" t="str">
            <v>OPERAÇÕES DEPRECIAÇÃO DO IMOBILIZADO TANGÍVEL - CMC</v>
          </cell>
        </row>
        <row r="568">
          <cell r="S568" t="str">
            <v>OPERAÇÕES DEPRECIAÇÃO DO IMOBILIZADO TANGÍVEL - CMC</v>
          </cell>
        </row>
        <row r="569">
          <cell r="S569" t="str">
            <v>OPERAÇÕES DEPRECIAÇÃO DO IMOBILIZADO TANGÍVEL - CMC</v>
          </cell>
        </row>
        <row r="570">
          <cell r="S570" t="str">
            <v>OPERAÇÕES DEPRECIAÇÃO DO IMOBILIZADO TANGÍVEL - CMC</v>
          </cell>
        </row>
        <row r="571">
          <cell r="S571" t="str">
            <v>OPERAÇÕES DEPRECIAÇÃO DO IMOBILIZADO TANGÍVEL - CMC</v>
          </cell>
        </row>
        <row r="572">
          <cell r="S572" t="str">
            <v>OPERAÇÕES DEPRECIAÇÃO DO IMOBILIZADO TANGÍVEL - CMC</v>
          </cell>
        </row>
        <row r="573">
          <cell r="S573" t="str">
            <v>OPERAÇÕES DEPRECIAÇÃO DO IMOBILIZADO TANGÍVEL - CMC</v>
          </cell>
        </row>
        <row r="574">
          <cell r="S574" t="str">
            <v>OPERAÇÕES DEPRECIAÇÃO DO IMOBILIZADO TANGÍVEL - CMC</v>
          </cell>
        </row>
        <row r="575">
          <cell r="S575" t="str">
            <v>OPERAÇÕES DEPRECIAÇÃO DO IMOBILIZADO TANGÍVEL - CMC</v>
          </cell>
        </row>
        <row r="576">
          <cell r="S576" t="str">
            <v>OPERAÇÕES DEPRECIAÇÃO DO IMOBILIZADO TANGÍVEL - CMC</v>
          </cell>
        </row>
        <row r="577">
          <cell r="S577" t="str">
            <v>OPERAÇÕES DEPRECIAÇÃO DO IMOBILIZADO TANGÍVEL - CMC</v>
          </cell>
        </row>
        <row r="578">
          <cell r="S578" t="str">
            <v>OPERAÇÕES DEPRECIAÇÃO DO IMOBILIZADO TANGÍVEL - CMC</v>
          </cell>
        </row>
        <row r="579">
          <cell r="S579" t="str">
            <v>OPERAÇÕES DEPRECIAÇÃO DO IMOBILIZADO TANGÍVEL - CMC</v>
          </cell>
        </row>
        <row r="580">
          <cell r="S580" t="str">
            <v>OPERAÇÕES DEPRECIAÇÃO DO IMOBILIZADO TANGÍVEL - CMC</v>
          </cell>
        </row>
        <row r="581">
          <cell r="S581" t="str">
            <v>OPERAÇÕES DEPRECIAÇÃO DO IMOBILIZADO TANGÍVEL - CMC</v>
          </cell>
        </row>
        <row r="582">
          <cell r="S582" t="str">
            <v>OPERAÇÕES DEPRECIAÇÃO DO IMOBILIZADO TANGÍVEL - CMC</v>
          </cell>
        </row>
        <row r="583">
          <cell r="S583" t="str">
            <v>OPERAÇÕES DEPRECIAÇÃO DO IMOBILIZADO TANGÍVEL - CMC</v>
          </cell>
        </row>
        <row r="584">
          <cell r="S584" t="str">
            <v>OPERAÇÕES DEPRECIAÇÃO DO IMOBILIZADO TANGÍVEL - CMC</v>
          </cell>
        </row>
        <row r="585">
          <cell r="S585" t="str">
            <v>OPERAÇÕES DEPRECIAÇÃO DO IMOBILIZADO TANGÍVEL - CMC</v>
          </cell>
        </row>
        <row r="586">
          <cell r="S586" t="str">
            <v>OPERAÇÕES DEPRECIAÇÃO DO IMOBILIZADO TANGÍVEL - CMC</v>
          </cell>
        </row>
        <row r="587">
          <cell r="S587" t="str">
            <v>OPERAÇÕES DEPRECIAÇÃO DO IMOBILIZADO TANGÍVEL - CMC</v>
          </cell>
        </row>
        <row r="588">
          <cell r="S588" t="str">
            <v>OPERAÇÕES DEPRECIAÇÃO DO IMOBILIZADO TANGÍVEL - CMC</v>
          </cell>
        </row>
        <row r="589">
          <cell r="S589" t="str">
            <v>OPERAÇÕES DEPRECIAÇÃO DO IMOBILIZADO TANGÍVEL</v>
          </cell>
        </row>
        <row r="590">
          <cell r="S590" t="str">
            <v>OPERAÇÕES DEPRECIAÇÃO DO IMOBILIZADO TANGÍVEL</v>
          </cell>
        </row>
        <row r="591">
          <cell r="S591" t="str">
            <v>OPERAÇÕES DEPRECIAÇÃO DO IMOBILIZADO TANGÍVEL</v>
          </cell>
        </row>
        <row r="592">
          <cell r="S592" t="str">
            <v>OPERAÇÕES DEPRECIAÇÃO DO IMOBILIZADO TANGÍVEL</v>
          </cell>
        </row>
        <row r="593">
          <cell r="S593" t="str">
            <v>OPERAÇÕES DEPRECIAÇÃO DO IMOBILIZADO TANGÍVEL</v>
          </cell>
        </row>
        <row r="594">
          <cell r="S594" t="str">
            <v>OPERAÇÕES DEPRECIAÇÃO DO IMOBILIZADO TANGÍVEL</v>
          </cell>
        </row>
        <row r="595">
          <cell r="S595" t="str">
            <v>OPERAÇÕES DEPRECIAÇÃO DO IMOBILIZADO TANGÍVEL</v>
          </cell>
        </row>
        <row r="596">
          <cell r="S596" t="str">
            <v>OPERAÇÕES DEPRECIAÇÃO DO IMOBILIZADO TANGÍVEL</v>
          </cell>
        </row>
        <row r="597">
          <cell r="S597" t="str">
            <v>OPERAÇÕES DEPRECIAÇÃO DO IMOBILIZADO TANGÍVEL</v>
          </cell>
        </row>
        <row r="598">
          <cell r="S598" t="str">
            <v>OPERAÇÕES DEPRECIAÇÃO DO IMOBILIZADO TANGÍVEL</v>
          </cell>
        </row>
        <row r="599">
          <cell r="S599" t="str">
            <v>OPERAÇÕES DEPRECIAÇÃO DO IMOBILIZADO TANGÍVEL</v>
          </cell>
        </row>
        <row r="600">
          <cell r="S600" t="str">
            <v>OPERAÇÕES DEPRECIAÇÃO DO IMOBILIZADO TANGÍVEL</v>
          </cell>
        </row>
        <row r="601">
          <cell r="S601" t="str">
            <v>OPERAÇÕES DEPRECIAÇÃO DO IMOBILIZADO TANGÍVEL</v>
          </cell>
        </row>
        <row r="602">
          <cell r="S602" t="str">
            <v>OPERAÇÕES DEPRECIAÇÃO DO IMOBILIZADO TANGÍVEL</v>
          </cell>
        </row>
        <row r="603">
          <cell r="S603" t="str">
            <v>OPERAÇÕES DEPRECIAÇÃO DO IMOBILIZADO TANGÍVEL</v>
          </cell>
        </row>
        <row r="604">
          <cell r="S604" t="str">
            <v>OPERAÇÕES DEPRECIAÇÃO DO IMOBILIZADO TANGÍVEL</v>
          </cell>
        </row>
        <row r="605">
          <cell r="S605" t="str">
            <v>OPERAÇÕES DEPRECIAÇÃO DO IMOBILIZADO TANGÍVEL</v>
          </cell>
        </row>
        <row r="606">
          <cell r="S606" t="str">
            <v>OPERAÇÕES DEPRECIAÇÃO DO IMOBILIZADO TANGÍVEL</v>
          </cell>
        </row>
        <row r="607">
          <cell r="S607" t="str">
            <v>OPERAÇÕES DEPRECIAÇÃO DO IMOBILIZADO TANGÍVEL</v>
          </cell>
        </row>
        <row r="608">
          <cell r="S608" t="str">
            <v>OPERAÇÕES DEPRECIAÇÃO DO IMOBILIZADO TANGÍVEL</v>
          </cell>
        </row>
        <row r="609">
          <cell r="S609" t="str">
            <v>OPERAÇÕES DEPRECIAÇÃO DO IMOBILIZADO TANGÍVEL</v>
          </cell>
        </row>
        <row r="610">
          <cell r="S610" t="str">
            <v>OPERAÇÕES DEPRECIAÇÃO DO IMOBILIZADO TANGÍVEL</v>
          </cell>
        </row>
        <row r="611">
          <cell r="S611" t="str">
            <v>OPERAÇÕES DEPRECIAÇÃO DO IMOBILIZADO TANGÍVEL</v>
          </cell>
        </row>
        <row r="612">
          <cell r="S612" t="str">
            <v>OPERAÇÕES DEPRECIAÇÃO DO IMOBILIZADO TANGÍVEL</v>
          </cell>
        </row>
        <row r="613">
          <cell r="S613" t="str">
            <v>OPERAÇÕES DEPRECIAÇÃO DO IMOBILIZADO TANGÍVEL</v>
          </cell>
        </row>
        <row r="614">
          <cell r="S614" t="str">
            <v>OPERAÇÕES DEPRECIAÇÃO DO IMOBILIZADO TANGÍVEL</v>
          </cell>
        </row>
        <row r="615">
          <cell r="S615" t="str">
            <v>OPERAÇÕES DEPRECIAÇÃO DO IMOBILIZADO TANGÍVEL</v>
          </cell>
        </row>
        <row r="616">
          <cell r="S616" t="str">
            <v>OPERAÇÕES DEPRECIAÇÃO DO IMOBILIZADO TANGÍVEL</v>
          </cell>
        </row>
        <row r="617">
          <cell r="S617" t="str">
            <v>OPERAÇÕES DEPRECIAÇÃO DO IMOBILIZADO TANGÍVEL</v>
          </cell>
        </row>
        <row r="618">
          <cell r="S618" t="str">
            <v>OPERAÇÕES DEPRECIAÇÃO DO IMOBILIZADO TANGÍVEL</v>
          </cell>
        </row>
        <row r="619">
          <cell r="S619" t="str">
            <v>OPERAÇÕES DEPRECIAÇÃO DO IMOBILIZADO TANGÍVEL</v>
          </cell>
        </row>
        <row r="620">
          <cell r="S620" t="str">
            <v>OPERAÇÕES DEPRECIAÇÃO DO IMOBILIZADO TANGÍVEL</v>
          </cell>
        </row>
        <row r="621">
          <cell r="S621" t="str">
            <v>OPERAÇÕES DEPRECIAÇÃO DO IMOBILIZADO TANGÍVEL</v>
          </cell>
        </row>
        <row r="622">
          <cell r="S622" t="str">
            <v>OPERAÇÕES DEPRECIAÇÃO DO IMOBILIZADO TANGÍVEL</v>
          </cell>
        </row>
        <row r="623">
          <cell r="S623" t="str">
            <v>OPERAÇÕES DEPRECIAÇÃO DO IMOBILIZADO TANGÍVEL</v>
          </cell>
        </row>
        <row r="624">
          <cell r="S624" t="str">
            <v>OPERAÇÕES DEPRECIAÇÃO DO IMOBILIZADO TANGÍVEL</v>
          </cell>
        </row>
        <row r="625">
          <cell r="S625" t="str">
            <v>OPERAÇÕES DEPRECIAÇÃO DO IMOBILIZADO TANGÍVEL</v>
          </cell>
        </row>
        <row r="626">
          <cell r="S626" t="str">
            <v>OPERAÇÕES DEPRECIAÇÃO DO IMOBILIZADO TANGÍVEL</v>
          </cell>
        </row>
        <row r="627">
          <cell r="S627" t="str">
            <v>OPERAÇÕES DEPRECIAÇÃO DO IMOBILIZADO TANGÍVEL</v>
          </cell>
        </row>
        <row r="628">
          <cell r="S628" t="str">
            <v>OPERAÇÕES DEPRECIAÇÃO DO IMOBILIZADO TANGÍVEL</v>
          </cell>
        </row>
        <row r="629">
          <cell r="S629" t="str">
            <v>OPERAÇÕES DEPRECIAÇÃO DO IMOBILIZADO TANGÍVEL</v>
          </cell>
        </row>
        <row r="630">
          <cell r="S630" t="str">
            <v>OPERAÇÕES DEPRECIAÇÃO DO IMOBILIZADO TANGÍVEL</v>
          </cell>
        </row>
        <row r="631">
          <cell r="S631" t="str">
            <v>OPERAÇÕES DEPRECIAÇÃO DO IMOBILIZADO TANGÍVEL</v>
          </cell>
        </row>
        <row r="632">
          <cell r="S632" t="str">
            <v>OPERAÇÕES DEPRECIAÇÃO DO IMOBILIZADO TANGÍVEL</v>
          </cell>
        </row>
        <row r="633">
          <cell r="S633" t="str">
            <v>OPERAÇÕES DEPRECIAÇÃO DO IMOBILIZADO TANGÍVEL</v>
          </cell>
        </row>
        <row r="634">
          <cell r="S634" t="str">
            <v>OPERAÇÕES DEPRECIAÇÃO DO IMOBILIZADO TANGÍVEL</v>
          </cell>
        </row>
        <row r="635">
          <cell r="S635" t="str">
            <v>OPERAÇÕES DEPRECIAÇÃO DO IMOBILIZADO TANGÍVEL</v>
          </cell>
        </row>
        <row r="636">
          <cell r="S636" t="str">
            <v>OPERAÇÕES DEPRECIAÇÃO DO IMOBILIZADO TANGÍVEL</v>
          </cell>
        </row>
        <row r="637">
          <cell r="S637" t="str">
            <v>OPERAÇÕES DEPRECIAÇÃO DO IMOBILIZADO TANGÍVEL</v>
          </cell>
        </row>
        <row r="638">
          <cell r="S638" t="str">
            <v>OPERAÇÕES DEPRECIAÇÃO DO IMOBILIZADO TANGÍVEL</v>
          </cell>
        </row>
        <row r="639">
          <cell r="S639" t="str">
            <v>OPERAÇÕES DEPRECIAÇÃO DO IMOBILIZADO TANGÍVEL</v>
          </cell>
        </row>
        <row r="640">
          <cell r="S640" t="str">
            <v>OPERAÇÕES DEPRECIAÇÃO DO IMOBILIZADO TANGÍVEL</v>
          </cell>
        </row>
        <row r="641">
          <cell r="S641" t="str">
            <v>OPERAÇÕES DEPRECIAÇÃO DO IMOBILIZADO TANGÍVEL</v>
          </cell>
        </row>
        <row r="642">
          <cell r="S642" t="str">
            <v>OPERAÇÕES DEPRECIAÇÃO DO IMOBILIZADO TANGÍVEL</v>
          </cell>
        </row>
        <row r="643">
          <cell r="S643" t="str">
            <v>OPERAÇÕES DEPRECIAÇÃO DO IMOBILIZADO TANGÍVEL</v>
          </cell>
        </row>
        <row r="644">
          <cell r="S644" t="str">
            <v>OPERAÇÕES DEPRECIAÇÃO DO IMOBILIZADO TANGÍVEL</v>
          </cell>
        </row>
        <row r="645">
          <cell r="S645" t="str">
            <v>OPERAÇÕES DEPRECIAÇÃO DO IMOBILIZADO TANGÍVEL</v>
          </cell>
        </row>
        <row r="646">
          <cell r="S646" t="str">
            <v>OPERAÇÕES DEPRECIAÇÃO DO IMOBILIZADO TANGÍVEL</v>
          </cell>
        </row>
        <row r="647">
          <cell r="S647" t="str">
            <v>OPERAÇÕES DEPRECIAÇÃO DO IMOBILIZADO TANGÍVEL</v>
          </cell>
        </row>
        <row r="648">
          <cell r="S648" t="str">
            <v>OPERAÇÕES DEPRECIAÇÃO DO IMOBILIZADO TANGÍVEL</v>
          </cell>
        </row>
        <row r="649">
          <cell r="S649" t="str">
            <v>OPERAÇÕES DEPRECIAÇÃO DO IMOBILIZADO TANGÍVEL</v>
          </cell>
        </row>
        <row r="650">
          <cell r="S650" t="str">
            <v>OPERAÇÕES DEPRECIAÇÃO DO IMOBILIZADO TANGÍVEL</v>
          </cell>
        </row>
        <row r="651">
          <cell r="S651" t="str">
            <v>OPERAÇÕES DEPRECIAÇÃO DO IMOBILIZADO TANGÍVEL</v>
          </cell>
        </row>
        <row r="652">
          <cell r="S652" t="str">
            <v>OPERAÇÕES DEPRECIAÇÃO DO IMOBILIZADO TANGÍVEL</v>
          </cell>
        </row>
        <row r="653">
          <cell r="S653" t="str">
            <v>OPERAÇÕES DEPRECIAÇÃO DO IMOBILIZADO TANGÍVEL</v>
          </cell>
        </row>
        <row r="654">
          <cell r="S654" t="str">
            <v>OPERAÇÕES DEPRECIAÇÃO DO IMOBILIZADO TANGÍVEL</v>
          </cell>
        </row>
        <row r="655">
          <cell r="S655" t="str">
            <v>OPERAÇÕES DEPRECIAÇÃO DO IMOBILIZADO TANGÍVEL</v>
          </cell>
        </row>
        <row r="656">
          <cell r="S656" t="str">
            <v>OPERAÇÕES DEPRECIAÇÃO DO IMOBILIZADO TANGÍVEL</v>
          </cell>
        </row>
        <row r="657">
          <cell r="S657" t="str">
            <v>OPERAÇÕES DEPRECIAÇÃO DO IMOBILIZADO TANGÍVEL</v>
          </cell>
        </row>
        <row r="658">
          <cell r="S658" t="str">
            <v>OPERAÇÕES DEPRECIAÇÃO DO IMOBILIZADO TANGÍVEL</v>
          </cell>
        </row>
        <row r="659">
          <cell r="S659" t="str">
            <v>OPERAÇÕES DEPRECIAÇÃO DO IMOBILIZADO TANGÍVEL</v>
          </cell>
        </row>
        <row r="660">
          <cell r="S660" t="str">
            <v>OPERAÇÕES DEPRECIAÇÃO DO IMOBILIZADO TANGÍVEL</v>
          </cell>
        </row>
        <row r="661">
          <cell r="S661" t="str">
            <v>OPERAÇÕES DEPRECIAÇÃO DO IMOBILIZADO TANGÍVEL</v>
          </cell>
        </row>
        <row r="662">
          <cell r="S662" t="str">
            <v>OPERAÇÕES DEPRECIAÇÃO DO IMOBILIZADO TANGÍVEL</v>
          </cell>
        </row>
        <row r="663">
          <cell r="S663" t="str">
            <v>OPERAÇÕES DEPRECIAÇÃO DO IMOBILIZADO TANGÍVEL</v>
          </cell>
        </row>
        <row r="664">
          <cell r="S664" t="str">
            <v>OPERAÇÕES DEPRECIAÇÃO DO IMOBILIZADO TANGÍVEL</v>
          </cell>
        </row>
        <row r="665">
          <cell r="S665" t="str">
            <v>OPERAÇÕES DEPRECIAÇÃO DO IMOBILIZADO TANGÍVEL</v>
          </cell>
        </row>
        <row r="666">
          <cell r="S666" t="str">
            <v>OPERAÇÕES DEPRECIAÇÃO DO IMOBILIZADO TANGÍVEL</v>
          </cell>
        </row>
        <row r="667">
          <cell r="S667" t="str">
            <v>OPERAÇÕES DEPRECIAÇÃO DO IMOBILIZADO TANGÍVEL</v>
          </cell>
        </row>
        <row r="668">
          <cell r="S668" t="str">
            <v>OPERAÇÕES DEPRECIAÇÃO DO IMOBILIZADO TANGÍVEL</v>
          </cell>
        </row>
        <row r="669">
          <cell r="S669" t="str">
            <v>OPERAÇÕES DEPRECIAÇÃO DO IMOBILIZADO TANGÍVEL</v>
          </cell>
        </row>
        <row r="670">
          <cell r="S670" t="str">
            <v>OPERAÇÕES DEPRECIAÇÃO DO IMOBILIZADO TANGÍVEL</v>
          </cell>
        </row>
        <row r="671">
          <cell r="S671" t="str">
            <v>OPERAÇÕES DEPRECIAÇÃO DO IMOBILIZADO TANGÍVEL</v>
          </cell>
        </row>
        <row r="672">
          <cell r="S672" t="str">
            <v>OPERAÇÕES DEPRECIAÇÃO DO IMOBILIZADO TANGÍVEL</v>
          </cell>
        </row>
        <row r="673">
          <cell r="S673" t="str">
            <v>OPERAÇÕES DEPRECIAÇÃO DO IMOBILIZADO TANGÍVEL</v>
          </cell>
        </row>
        <row r="674">
          <cell r="S674" t="str">
            <v>OPERAÇÕES DEPRECIAÇÃO DO IMOBILIZADO TANGÍVEL</v>
          </cell>
        </row>
        <row r="675">
          <cell r="S675" t="str">
            <v>OPERAÇÕES DEPRECIAÇÃO DO IMOBILIZADO TANGÍVEL</v>
          </cell>
        </row>
        <row r="676">
          <cell r="S676" t="str">
            <v>OPERAÇÕES DEPRECIAÇÃO DO IMOBILIZADO TANGÍVEL</v>
          </cell>
        </row>
        <row r="677">
          <cell r="S677" t="str">
            <v>OPERAÇÕES DEPRECIAÇÃO DO IMOBILIZADO TANGÍVEL</v>
          </cell>
        </row>
        <row r="678">
          <cell r="S678" t="str">
            <v>OPERAÇÕES DEPRECIAÇÃO DO IMOBILIZADO TANGÍVEL</v>
          </cell>
        </row>
        <row r="679">
          <cell r="S679" t="str">
            <v>OPERAÇÕES DEPRECIAÇÃO DO IMOBILIZADO TANGÍVEL</v>
          </cell>
        </row>
        <row r="680">
          <cell r="S680" t="str">
            <v>OPERAÇÕES DEPRECIAÇÃO DO IMOBILIZADO TANGÍVEL</v>
          </cell>
        </row>
        <row r="681">
          <cell r="S681" t="str">
            <v>OPERAÇÕES DEPRECIAÇÃO DO IMOBILIZADO TANGÍVEL</v>
          </cell>
        </row>
        <row r="682">
          <cell r="S682" t="str">
            <v>OPERAÇÕES DEPRECIAÇÃO DO IMOBILIZADO TANGÍVEL</v>
          </cell>
        </row>
        <row r="683">
          <cell r="S683" t="str">
            <v>OPERAÇÕES DEPRECIAÇÃO DO IMOBILIZADO TANGÍVEL</v>
          </cell>
        </row>
        <row r="684">
          <cell r="S684" t="str">
            <v>OPERAÇÕES DEPRECIAÇÃO DO IMOBILIZADO TANGÍVEL</v>
          </cell>
        </row>
        <row r="685">
          <cell r="S685" t="str">
            <v>OPERAÇÕES DEPRECIAÇÃO DO IMOBILIZADO TANGÍVEL</v>
          </cell>
        </row>
        <row r="686">
          <cell r="S686" t="str">
            <v>OPERAÇÕES DEPRECIAÇÃO DO IMOBILIZADO TANGÍVEL</v>
          </cell>
        </row>
        <row r="687">
          <cell r="S687" t="str">
            <v>OPERAÇÕES DEPRECIAÇÃO DO IMOBILIZADO TANGÍVEL</v>
          </cell>
        </row>
        <row r="688">
          <cell r="S688" t="str">
            <v>OPERAÇÕES DEPRECIAÇÃO DO IMOBILIZADO TANGÍVEL</v>
          </cell>
        </row>
        <row r="689">
          <cell r="S689" t="str">
            <v>OPERAÇÕES DEPRECIAÇÃO DO IMOBILIZADO TANGÍVEL</v>
          </cell>
        </row>
        <row r="690">
          <cell r="S690" t="str">
            <v>OPERAÇÕES DEPRECIAÇÃO DO IMOBILIZADO TANGÍVEL</v>
          </cell>
        </row>
        <row r="691">
          <cell r="S691" t="str">
            <v>OPERAÇÕES DEPRECIAÇÃO DO IMOBILIZADO TANGÍVEL</v>
          </cell>
        </row>
        <row r="692">
          <cell r="S692" t="str">
            <v>OPERAÇÕES DEPRECIAÇÃO DO IMOBILIZADO TANGÍVEL</v>
          </cell>
        </row>
        <row r="693">
          <cell r="S693" t="str">
            <v>OPERAÇÕES DEPRECIAÇÃO DO IMOBILIZADO TANGÍVEL</v>
          </cell>
        </row>
        <row r="694">
          <cell r="S694" t="str">
            <v>OPERAÇÕES DEPRECIAÇÃO DO IMOBILIZADO TANGÍVEL</v>
          </cell>
        </row>
        <row r="695">
          <cell r="S695" t="str">
            <v>OPERAÇÕES DEPRECIAÇÃO DO IMOBILIZADO TANGÍVEL</v>
          </cell>
        </row>
        <row r="696">
          <cell r="S696" t="str">
            <v>OPERAÇÕES DEPRECIAÇÃO DO IMOBILIZADO TANGÍVEL</v>
          </cell>
        </row>
        <row r="697">
          <cell r="S697" t="str">
            <v>OPERAÇÕES DEPRECIAÇÃO DO IMOBILIZADO TANGÍVEL</v>
          </cell>
        </row>
        <row r="698">
          <cell r="S698" t="str">
            <v>OPERAÇÕES DEPRECIAÇÃO DO IMOBILIZADO TANGÍVEL</v>
          </cell>
        </row>
        <row r="699">
          <cell r="S699" t="str">
            <v>OPERAÇÕES DEPRECIAÇÃO DO IMOBILIZADO TANGÍVEL</v>
          </cell>
        </row>
        <row r="700">
          <cell r="S700" t="str">
            <v>OPERAÇÕES DEPRECIAÇÃO DO IMOBILIZADO TANGÍVEL</v>
          </cell>
        </row>
        <row r="701">
          <cell r="S701" t="str">
            <v>OPERAÇÕES DEPRECIAÇÃO DO IMOBILIZADO TANGÍVEL</v>
          </cell>
        </row>
        <row r="702">
          <cell r="S702" t="str">
            <v>OPERAÇÕES DEPRECIAÇÃO DO IMOBILIZADO TANGÍVEL</v>
          </cell>
        </row>
        <row r="703">
          <cell r="S703" t="str">
            <v>OPERAÇÕES DEPRECIAÇÃO DO IMOBILIZADO TANGÍVEL</v>
          </cell>
        </row>
        <row r="704">
          <cell r="S704" t="str">
            <v>OPERAÇÕES DEPRECIAÇÃO DO IMOBILIZADO TANGÍVEL</v>
          </cell>
        </row>
        <row r="705">
          <cell r="S705" t="str">
            <v>OPERAÇÕES DEPRECIAÇÃO DO IMOBILIZADO TANGÍVEL</v>
          </cell>
        </row>
        <row r="706">
          <cell r="S706" t="str">
            <v>OPERAÇÕES DEPRECIAÇÃO DO IMOBILIZADO TANGÍVEL</v>
          </cell>
        </row>
        <row r="707">
          <cell r="S707" t="str">
            <v>OPERAÇÕES DEPRECIAÇÃO DO IMOBILIZADO TANGÍVEL</v>
          </cell>
        </row>
        <row r="708">
          <cell r="S708" t="str">
            <v>OPERAÇÕES DEPRECIAÇÃO DO IMOBILIZADO TANGÍVEL</v>
          </cell>
        </row>
        <row r="709">
          <cell r="S709" t="str">
            <v>OPERAÇÕES DEPRECIAÇÃO DO IMOBILIZADO TANGÍVEL</v>
          </cell>
        </row>
        <row r="710">
          <cell r="S710" t="str">
            <v>OPERAÇÕES DEPRECIAÇÃO DO IMOBILIZADO TANGÍVEL</v>
          </cell>
        </row>
        <row r="711">
          <cell r="S711" t="str">
            <v>OPERAÇÕES DEPRECIAÇÃO DO IMOBILIZADO TANGÍVEL</v>
          </cell>
        </row>
        <row r="712">
          <cell r="S712" t="str">
            <v>OPERAÇÕES DEPRECIAÇÃO DO IMOBILIZADO TANGÍVEL</v>
          </cell>
        </row>
        <row r="713">
          <cell r="S713" t="str">
            <v>OPERAÇÕES DEPRECIAÇÃO DO IMOBILIZADO TANGÍVEL</v>
          </cell>
        </row>
        <row r="714">
          <cell r="S714" t="str">
            <v>OPERAÇÕES DEPRECIAÇÃO DO IMOBILIZADO TANGÍVEL</v>
          </cell>
        </row>
        <row r="715">
          <cell r="S715" t="str">
            <v>OPERAÇÕES DEPRECIAÇÃO DO IMOBILIZADO TANGÍVEL</v>
          </cell>
        </row>
        <row r="716">
          <cell r="S716" t="str">
            <v>OPERAÇÕES DEPRECIAÇÃO DO IMOBILIZADO TANGÍVEL</v>
          </cell>
        </row>
        <row r="717">
          <cell r="S717" t="str">
            <v>OPERAÇÕES DEPRECIAÇÃO DO IMOBILIZADO TANGÍVEL</v>
          </cell>
        </row>
        <row r="718">
          <cell r="S718" t="str">
            <v>OPERAÇÕES DEPRECIAÇÃO DO IMOBILIZADO TANGÍVEL</v>
          </cell>
        </row>
        <row r="719">
          <cell r="S719" t="str">
            <v>OPERAÇÕES DEPRECIAÇÃO DO IMOBILIZADO TANGÍVEL</v>
          </cell>
        </row>
        <row r="720">
          <cell r="S720" t="str">
            <v>OPERAÇÕES DEPRECIAÇÃO DO IMOBILIZADO TANGÍVEL</v>
          </cell>
        </row>
        <row r="721">
          <cell r="S721" t="str">
            <v>OPERAÇÕES DEPRECIAÇÃO DO IMOBILIZADO TANGÍVEL</v>
          </cell>
        </row>
        <row r="722">
          <cell r="S722" t="str">
            <v>OPERAÇÕES DEPRECIAÇÃO DO IMOBILIZADO TANGÍVEL</v>
          </cell>
        </row>
        <row r="723">
          <cell r="S723" t="str">
            <v>OPERAÇÕES DEPRECIAÇÃO DO IMOBILIZADO TANGÍVEL</v>
          </cell>
        </row>
        <row r="724">
          <cell r="S724" t="str">
            <v>OPERAÇÕES DEPRECIAÇÃO DO IMOBILIZADO TANGÍVEL</v>
          </cell>
        </row>
        <row r="725">
          <cell r="S725" t="str">
            <v>OPERAÇÕES DEPRECIAÇÃO DO IMOBILIZADO TANGÍVEL</v>
          </cell>
        </row>
        <row r="726">
          <cell r="S726" t="str">
            <v>OPERAÇÕES DEPRECIAÇÃO DO IMOBILIZADO TANGÍVEL</v>
          </cell>
        </row>
        <row r="727">
          <cell r="S727" t="str">
            <v>OPERAÇÕES DEPRECIAÇÃO DO IMOBILIZADO TANGÍVEL</v>
          </cell>
        </row>
        <row r="728">
          <cell r="S728" t="str">
            <v>OPERAÇÕES DEPRECIAÇÃO DO IMOBILIZADO TANGÍVEL</v>
          </cell>
        </row>
        <row r="729">
          <cell r="S729" t="str">
            <v>OPERAÇÕES DEPRECIAÇÃO DO IMOBILIZADO TANGÍVEL</v>
          </cell>
        </row>
        <row r="730">
          <cell r="S730" t="str">
            <v>OPERAÇÕES DEPRECIAÇÃO DO IMOBILIZADO TANGÍVEL</v>
          </cell>
        </row>
        <row r="731">
          <cell r="S731" t="str">
            <v>OPERAÇÕES DEPRECIAÇÃO DO IMOBILIZADO TANGÍVEL</v>
          </cell>
        </row>
        <row r="732">
          <cell r="S732" t="str">
            <v>OPERAÇÕES DEPRECIAÇÃO DO IMOBILIZADO TANGÍVEL</v>
          </cell>
        </row>
        <row r="733">
          <cell r="S733" t="str">
            <v>OPERAÇÕES DEPRECIAÇÃO DO IMOBILIZADO TANGÍVEL</v>
          </cell>
        </row>
        <row r="734">
          <cell r="S734" t="str">
            <v>OPERAÇÕES DEPRECIAÇÃO DO IMOBILIZADO TANGÍVEL</v>
          </cell>
        </row>
        <row r="735">
          <cell r="S735" t="str">
            <v>OPERAÇÕES DEPRECIAÇÃO DO IMOBILIZADO TANGÍVEL</v>
          </cell>
        </row>
        <row r="736">
          <cell r="S736" t="str">
            <v>OPERAÇÕES DEPRECIAÇÃO DO IMOBILIZADO TANGÍVEL</v>
          </cell>
        </row>
        <row r="737">
          <cell r="S737" t="str">
            <v>OPERAÇÕES DEPRECIAÇÃO DO IMOBILIZADO TANGÍVEL</v>
          </cell>
        </row>
        <row r="738">
          <cell r="S738" t="str">
            <v>OPERAÇÕES DEPRECIAÇÃO DO IMOBILIZADO TANGÍVEL</v>
          </cell>
        </row>
        <row r="739">
          <cell r="S739" t="str">
            <v>OPERAÇÕES DEPRECIAÇÃO DO IMOBILIZADO TANGÍVEL</v>
          </cell>
        </row>
        <row r="740">
          <cell r="S740" t="str">
            <v>OPERAÇÕES DEPRECIAÇÃO DO IMOBILIZADO TANGÍVEL</v>
          </cell>
        </row>
        <row r="741">
          <cell r="S741" t="str">
            <v>OPERAÇÕES DEPRECIAÇÃO DO IMOBILIZADO TANGÍVEL</v>
          </cell>
        </row>
        <row r="742">
          <cell r="S742" t="str">
            <v>OPERAÇÕES DEPRECIAÇÃO DO IMOBILIZADO TANGÍVEL</v>
          </cell>
        </row>
        <row r="743">
          <cell r="S743" t="str">
            <v>OPERAÇÕES DEPRECIAÇÃO DO IMOBILIZADO TANGÍVEL</v>
          </cell>
        </row>
        <row r="744">
          <cell r="S744" t="str">
            <v>OPERAÇÕES DEPRECIAÇÃO DO IMOBILIZADO TANGÍVEL</v>
          </cell>
        </row>
        <row r="745">
          <cell r="S745" t="str">
            <v>OPERAÇÕES DEPRECIAÇÃO DO IMOBILIZADO TANGÍVEL</v>
          </cell>
        </row>
        <row r="746">
          <cell r="S746" t="str">
            <v>OPERAÇÕES DEPRECIAÇÃO DO IMOBILIZADO TANGÍVEL</v>
          </cell>
        </row>
        <row r="747">
          <cell r="S747" t="str">
            <v>OPERAÇÕES DEPRECIAÇÃO DO IMOBILIZADO TANGÍVEL</v>
          </cell>
        </row>
        <row r="748">
          <cell r="S748" t="str">
            <v>OPERAÇÕES DEPRECIAÇÃO DO IMOBILIZADO TANGÍVEL</v>
          </cell>
        </row>
        <row r="749">
          <cell r="S749" t="str">
            <v>OPERAÇÕES DEPRECIAÇÃO DO IMOBILIZADO TANGÍVEL</v>
          </cell>
        </row>
        <row r="750">
          <cell r="S750" t="str">
            <v>OPERAÇÕES DEPRECIAÇÃO DO IMOBILIZADO TANGÍVEL</v>
          </cell>
        </row>
        <row r="751">
          <cell r="S751" t="str">
            <v>OPERAÇÕES DEPRECIAÇÃO DO IMOBILIZADO TANGÍVEL</v>
          </cell>
        </row>
        <row r="752">
          <cell r="S752" t="str">
            <v>OPERAÇÕES DEPRECIAÇÃO DO IMOBILIZADO TANGÍVEL</v>
          </cell>
        </row>
        <row r="753">
          <cell r="S753" t="str">
            <v>OPERAÇÕES DEPRECIAÇÃO DO IMOBILIZADO TANGÍVEL</v>
          </cell>
        </row>
        <row r="754">
          <cell r="S754" t="str">
            <v>OPERAÇÕES DEPRECIAÇÃO DO IMOBILIZADO TANGÍVEL</v>
          </cell>
        </row>
        <row r="755">
          <cell r="S755" t="str">
            <v>OPERAÇÕES DEPRECIAÇÃO DO IMOBILIZADO TANGÍVEL</v>
          </cell>
        </row>
        <row r="756">
          <cell r="S756" t="str">
            <v>OPERAÇÕES DEPRECIAÇÃO DO IMOBILIZADO TANGÍVEL</v>
          </cell>
        </row>
        <row r="757">
          <cell r="S757" t="str">
            <v>OPERAÇÕES DEPRECIAÇÃO DO IMOBILIZADO TANGÍVEL</v>
          </cell>
        </row>
        <row r="758">
          <cell r="S758" t="str">
            <v>OPERAÇÕES DEPRECIAÇÃO DO IMOBILIZADO TANGÍVEL</v>
          </cell>
        </row>
        <row r="759">
          <cell r="S759" t="str">
            <v>OPERAÇÕES DEPRECIAÇÃO DO IMOBILIZADO TANGÍVEL</v>
          </cell>
        </row>
        <row r="760">
          <cell r="S760" t="str">
            <v>OPERAÇÕES DEPRECIAÇÃO DO IMOBILIZADO TANGÍVEL</v>
          </cell>
        </row>
        <row r="761">
          <cell r="S761" t="str">
            <v>OPERAÇÕES DEPRECIAÇÃO DO IMOBILIZADO TANGÍVEL</v>
          </cell>
        </row>
        <row r="762">
          <cell r="S762" t="str">
            <v>OPERAÇÕES DEPRECIAÇÃO DO IMOBILIZADO TANGÍVEL</v>
          </cell>
        </row>
        <row r="763">
          <cell r="S763" t="str">
            <v>OPERAÇÕES DEPRECIAÇÃO DO IMOBILIZADO TANGÍVEL</v>
          </cell>
        </row>
        <row r="764">
          <cell r="S764" t="str">
            <v>OPERAÇÕES DEPRECIAÇÃO DO IMOBILIZADO TANGÍVEL</v>
          </cell>
        </row>
        <row r="765">
          <cell r="S765" t="str">
            <v>OPERAÇÕES DEPRECIAÇÃO DO IMOBILIZADO TANGÍVEL</v>
          </cell>
        </row>
        <row r="766">
          <cell r="S766" t="str">
            <v>OPERAÇÕES DEPRECIAÇÃO DO IMOBILIZADO TANGÍVEL</v>
          </cell>
        </row>
        <row r="767">
          <cell r="S767" t="str">
            <v>OPERAÇÕES DEPRECIAÇÃO DO IMOBILIZADO TANGÍVEL</v>
          </cell>
        </row>
        <row r="768">
          <cell r="S768" t="str">
            <v>OPERAÇÕES DEPRECIAÇÃO DO IMOBILIZADO TANGÍVEL</v>
          </cell>
        </row>
        <row r="769">
          <cell r="S769" t="str">
            <v>OPERAÇÕES DEPRECIAÇÃO DO IMOBILIZADO TANGÍVEL</v>
          </cell>
        </row>
        <row r="770">
          <cell r="S770" t="str">
            <v>OPERAÇÕES DEPRECIAÇÃO DO IMOBILIZADO TANGÍVEL</v>
          </cell>
        </row>
        <row r="771">
          <cell r="S771" t="str">
            <v>OPERAÇÕES DEPRECIAÇÃO DO IMOBILIZADO TANGÍVEL</v>
          </cell>
        </row>
        <row r="772">
          <cell r="S772" t="str">
            <v>OPERAÇÕES DEPRECIAÇÃO DO IMOBILIZADO TANGÍVEL</v>
          </cell>
        </row>
        <row r="773">
          <cell r="S773" t="str">
            <v>OPERAÇÕES DEPRECIAÇÃO DO IMOBILIZADO TANGÍVEL</v>
          </cell>
        </row>
        <row r="774">
          <cell r="S774" t="str">
            <v>OPERAÇÕES DEPRECIAÇÃO DO IMOBILIZADO TANGÍVEL</v>
          </cell>
        </row>
        <row r="775">
          <cell r="S775" t="str">
            <v>OPERAÇÕES DEPRECIAÇÃO DO IMOBILIZADO TANGÍVEL</v>
          </cell>
        </row>
        <row r="776">
          <cell r="S776" t="str">
            <v>OPERAÇÕES DEPRECIAÇÃO DO IMOBILIZADO TANGÍVEL</v>
          </cell>
        </row>
        <row r="777">
          <cell r="S777" t="str">
            <v>OPERAÇÕES DEPRECIAÇÃO DO IMOBILIZADO TANGÍVEL</v>
          </cell>
        </row>
        <row r="778">
          <cell r="S778" t="str">
            <v>OPERAÇÕES DEPRECIAÇÃO DO IMOBILIZADO TANGÍVEL</v>
          </cell>
        </row>
        <row r="779">
          <cell r="S779" t="str">
            <v>OPERAÇÕES DEPRECIAÇÃO DO IMOBILIZADO TANGÍVEL</v>
          </cell>
        </row>
        <row r="780">
          <cell r="S780" t="str">
            <v>OPERAÇÕES DEPRECIAÇÃO DO IMOBILIZADO TANGÍVEL</v>
          </cell>
        </row>
        <row r="781">
          <cell r="S781" t="str">
            <v>OPERAÇÕES DEPRECIAÇÃO DO IMOBILIZADO TANGÍVEL</v>
          </cell>
        </row>
        <row r="782">
          <cell r="S782" t="str">
            <v>OPERAÇÕES DEPRECIAÇÃO DO IMOBILIZADO TANGÍVEL</v>
          </cell>
        </row>
        <row r="783">
          <cell r="S783" t="str">
            <v>OPERAÇÕES DEPRECIAÇÃO DO IMOBILIZADO TANGÍVEL</v>
          </cell>
        </row>
        <row r="784">
          <cell r="S784" t="str">
            <v>OPERAÇÕES DEPRECIAÇÃO DO IMOBILIZADO TANGÍVEL</v>
          </cell>
        </row>
        <row r="785">
          <cell r="S785" t="str">
            <v>OPERAÇÕES DEPRECIAÇÃO DO IMOBILIZADO TANGÍVEL</v>
          </cell>
        </row>
        <row r="786">
          <cell r="S786" t="str">
            <v>OPERAÇÕES DEPRECIAÇÃO DO IMOBILIZADO TANGÍVEL</v>
          </cell>
        </row>
        <row r="787">
          <cell r="S787" t="str">
            <v>OPERAÇÕES DEPRECIAÇÃO DO IMOBILIZADO TANGÍVEL</v>
          </cell>
        </row>
        <row r="788">
          <cell r="S788" t="str">
            <v>OPERAÇÕES DEPRECIAÇÃO DO IMOBILIZADO TANGÍVEL</v>
          </cell>
        </row>
        <row r="789">
          <cell r="S789" t="str">
            <v>OPERAÇÕES DEPRECIAÇÃO DO IMOBILIZADO TANGÍVEL</v>
          </cell>
        </row>
        <row r="790">
          <cell r="S790" t="str">
            <v>OPERAÇÕES DEPRECIAÇÃO DO IMOBILIZADO TANGÍVEL</v>
          </cell>
        </row>
        <row r="791">
          <cell r="S791" t="str">
            <v>OPERAÇÕES DEPRECIAÇÃO DO IMOBILIZADO TANGÍVEL</v>
          </cell>
        </row>
        <row r="792">
          <cell r="S792" t="str">
            <v>OPERAÇÕES DEPRECIAÇÃO DO IMOBILIZADO TANGÍVEL</v>
          </cell>
        </row>
        <row r="793">
          <cell r="S793" t="str">
            <v>OPERAÇÕES DEPRECIAÇÃO DO IMOBILIZADO TANGÍVEL</v>
          </cell>
        </row>
        <row r="794">
          <cell r="S794" t="str">
            <v>OPERAÇÕES DEPRECIAÇÃO DO IMOBILIZADO TANGÍVEL</v>
          </cell>
        </row>
        <row r="795">
          <cell r="S795" t="str">
            <v>OPERAÇÕES DEPRECIAÇÃO DO IMOBILIZADO TANGÍVEL</v>
          </cell>
        </row>
        <row r="796">
          <cell r="S796" t="str">
            <v>OPERAÇÕES DEPRECIAÇÃO DO IMOBILIZADO TANGÍVEL</v>
          </cell>
        </row>
        <row r="797">
          <cell r="S797" t="str">
            <v>OPERAÇÕES DEPRECIAÇÃO DO IMOBILIZADO TANGÍVEL</v>
          </cell>
        </row>
        <row r="798">
          <cell r="S798" t="str">
            <v>OPERAÇÕES DEPRECIAÇÃO DO IMOBILIZADO TANGÍVEL</v>
          </cell>
        </row>
        <row r="799">
          <cell r="S799" t="str">
            <v>OPERAÇÕES DEPRECIAÇÃO DO IMOBILIZADO TANGÍVEL</v>
          </cell>
        </row>
        <row r="800">
          <cell r="S800" t="str">
            <v>OPERAÇÕES DEPRECIAÇÃO DO IMOBILIZADO TANGÍVEL</v>
          </cell>
        </row>
        <row r="801">
          <cell r="S801" t="str">
            <v>OPERAÇÕES DEPRECIAÇÃO DO IMOBILIZADO TANGÍVEL</v>
          </cell>
        </row>
        <row r="802">
          <cell r="S802" t="str">
            <v>OPERAÇÕES DEPRECIAÇÃO DO IMOBILIZADO TANGÍVEL</v>
          </cell>
        </row>
        <row r="803">
          <cell r="S803" t="str">
            <v>OPERAÇÕES DEPRECIAÇÃO DO IMOBILIZADO TANGÍVEL</v>
          </cell>
        </row>
        <row r="804">
          <cell r="S804" t="str">
            <v>OPERAÇÕES DEPRECIAÇÃO DO IMOBILIZADO TANGÍVEL</v>
          </cell>
        </row>
        <row r="805">
          <cell r="S805" t="str">
            <v>OPERAÇÕES DEPRECIAÇÃO DO IMOBILIZADO TANGÍVEL</v>
          </cell>
        </row>
        <row r="806">
          <cell r="S806" t="str">
            <v>OPERAÇÕES DEPRECIAÇÃO DO IMOBILIZADO TANGÍVEL</v>
          </cell>
        </row>
        <row r="807">
          <cell r="S807" t="str">
            <v>OPERAÇÕES DEPRECIAÇÃO DO IMOBILIZADO TANGÍVEL</v>
          </cell>
        </row>
        <row r="808">
          <cell r="S808" t="str">
            <v>OPERAÇÕES DEPRECIAÇÃO DO IMOBILIZADO TANGÍVEL</v>
          </cell>
        </row>
        <row r="809">
          <cell r="S809" t="str">
            <v>OPERAÇÕES DEPRECIAÇÃO DO IMOBILIZADO TANGÍVEL</v>
          </cell>
        </row>
        <row r="810">
          <cell r="S810" t="str">
            <v>OPERAÇÕES DEPRECIAÇÃO DO IMOBILIZADO TANGÍVEL</v>
          </cell>
        </row>
        <row r="811">
          <cell r="S811" t="str">
            <v>OPERAÇÕES DEPRECIAÇÃO DO IMOBILIZADO TANGÍVEL</v>
          </cell>
        </row>
        <row r="812">
          <cell r="S812" t="str">
            <v>OPERAÇÕES DEPRECIAÇÃO DO IMOBILIZADO TANGÍVEL</v>
          </cell>
        </row>
        <row r="813">
          <cell r="S813" t="str">
            <v>OPERAÇÕES DEPRECIAÇÃO DO IMOBILIZADO TANGÍVEL</v>
          </cell>
        </row>
        <row r="814">
          <cell r="S814" t="str">
            <v>OPERAÇÕES DEPRECIAÇÃO DO IMOBILIZADO TANGÍVEL</v>
          </cell>
        </row>
        <row r="815">
          <cell r="S815" t="str">
            <v>OPERAÇÕES DEPRECIAÇÃO DO IMOBILIZADO TANGÍVEL</v>
          </cell>
        </row>
        <row r="816">
          <cell r="S816" t="str">
            <v>OPERAÇÕES DEPRECIAÇÃO DO IMOBILIZADO TANGÍVEL</v>
          </cell>
        </row>
        <row r="817">
          <cell r="S817" t="str">
            <v>OPERAÇÕES DEPRECIAÇÃO DO IMOBILIZADO TANGÍVEL</v>
          </cell>
        </row>
        <row r="818">
          <cell r="S818" t="str">
            <v>OPERAÇÕES DEPRECIAÇÃO DO IMOBILIZADO TANGÍVEL</v>
          </cell>
        </row>
        <row r="819">
          <cell r="S819" t="str">
            <v>OPERAÇÕES DEPRECIAÇÃO DO IMOBILIZADO TANGÍVEL</v>
          </cell>
        </row>
        <row r="820">
          <cell r="S820" t="str">
            <v>OPERAÇÕES DEPRECIAÇÃO DO IMOBILIZADO TANGÍVEL</v>
          </cell>
        </row>
        <row r="821">
          <cell r="S821" t="str">
            <v>OPERAÇÕES DEPRECIAÇÃO DO IMOBILIZADO TANGÍVEL</v>
          </cell>
        </row>
        <row r="822">
          <cell r="S822" t="str">
            <v>OPERAÇÕES DEPRECIAÇÃO DO IMOBILIZADO TANGÍVEL</v>
          </cell>
        </row>
        <row r="823">
          <cell r="S823" t="str">
            <v>OPERAÇÕES DEPRECIAÇÃO DO IMOBILIZADO TANGÍVEL</v>
          </cell>
        </row>
        <row r="824">
          <cell r="S824" t="str">
            <v>OPERAÇÕES DEPRECIAÇÃO DO IMOBILIZADO TANGÍVEL</v>
          </cell>
        </row>
        <row r="825">
          <cell r="S825" t="str">
            <v>OPERAÇÕES DEPRECIAÇÃO DO IMOBILIZADO TANGÍVEL</v>
          </cell>
        </row>
        <row r="826">
          <cell r="S826" t="str">
            <v>OPERAÇÕES DEPRECIAÇÃO DO IMOBILIZADO TANGÍVEL</v>
          </cell>
        </row>
        <row r="827">
          <cell r="S827" t="str">
            <v>OPERAÇÕES DEPRECIAÇÃO DO IMOBILIZADO TANGÍVEL</v>
          </cell>
        </row>
        <row r="828">
          <cell r="S828" t="str">
            <v>OPERAÇÕES DEPRECIAÇÃO DO IMOBILIZADO TANGÍVEL</v>
          </cell>
        </row>
        <row r="829">
          <cell r="S829" t="str">
            <v>OPERAÇÕES DEPRECIAÇÃO DO IMOBILIZADO TANGÍVEL</v>
          </cell>
        </row>
        <row r="830">
          <cell r="S830" t="str">
            <v>OPERAÇÕES DEPRECIAÇÃO DO IMOBILIZADO TANGÍVEL</v>
          </cell>
        </row>
        <row r="831">
          <cell r="S831" t="str">
            <v>OPERAÇÕES DEPRECIAÇÃO DO IMOBILIZADO TANGÍVEL</v>
          </cell>
        </row>
        <row r="832">
          <cell r="S832" t="str">
            <v>OPERAÇÕES DEPRECIAÇÃO DO IMOBILIZADO TANGÍVEL</v>
          </cell>
        </row>
        <row r="833">
          <cell r="S833" t="str">
            <v>OPERAÇÕES DEPRECIAÇÃO DO IMOBILIZADO TANGÍVEL</v>
          </cell>
        </row>
        <row r="834">
          <cell r="S834" t="str">
            <v>OPERAÇÕES DEPRECIAÇÃO DO IMOBILIZADO TANGÍVEL</v>
          </cell>
        </row>
        <row r="835">
          <cell r="S835" t="str">
            <v>OPERAÇÕES DEPRECIAÇÃO DO IMOBILIZADO TANGÍVEL</v>
          </cell>
        </row>
        <row r="836">
          <cell r="S836" t="str">
            <v>OPERAÇÕES DEPRECIAÇÃO DO IMOBILIZADO TANGÍVEL</v>
          </cell>
        </row>
        <row r="837">
          <cell r="S837" t="str">
            <v>OPERAÇÕES DEPRECIAÇÃO DO IMOBILIZADO TANGÍVEL</v>
          </cell>
        </row>
        <row r="838">
          <cell r="S838" t="str">
            <v>OPERAÇÕES DEPRECIAÇÃO DO IMOBILIZADO TANGÍVEL</v>
          </cell>
        </row>
        <row r="839">
          <cell r="S839" t="str">
            <v>OPERAÇÕES DEPRECIAÇÃO DO IMOBILIZADO TANGÍVEL</v>
          </cell>
        </row>
        <row r="840">
          <cell r="S840" t="str">
            <v>OPERAÇÕES DEPRECIAÇÃO DO IMOBILIZADO TANGÍVEL</v>
          </cell>
        </row>
        <row r="841">
          <cell r="S841" t="str">
            <v>OPERAÇÕES DEPRECIAÇÃO DO IMOBILIZADO TANGÍVEL</v>
          </cell>
        </row>
        <row r="842">
          <cell r="S842" t="str">
            <v>OPERAÇÕES DEPRECIAÇÃO DO IMOBILIZADO TANGÍVEL</v>
          </cell>
        </row>
        <row r="843">
          <cell r="S843" t="str">
            <v>OPERAÇÕES DEPRECIAÇÃO DO IMOBILIZADO TANGÍVEL</v>
          </cell>
        </row>
        <row r="844">
          <cell r="S844" t="str">
            <v>OPERAÇÕES DEPRECIAÇÃO DO IMOBILIZADO TANGÍVEL</v>
          </cell>
        </row>
        <row r="845">
          <cell r="S845" t="str">
            <v>OPERAÇÕES DEPRECIAÇÃO DO IMOBILIZADO TANGÍVEL</v>
          </cell>
        </row>
        <row r="846">
          <cell r="S846" t="str">
            <v>OPERAÇÕES DEPRECIAÇÃO DO IMOBILIZADO TANGÍVEL</v>
          </cell>
        </row>
        <row r="847">
          <cell r="S847" t="str">
            <v>OPERAÇÕES DEPRECIAÇÃO DO IMOBILIZADO TANGÍVEL</v>
          </cell>
        </row>
        <row r="848">
          <cell r="S848" t="str">
            <v>OPERAÇÕES DEPRECIAÇÃO DO IMOBILIZADO TANGÍVEL</v>
          </cell>
        </row>
        <row r="849">
          <cell r="S849" t="str">
            <v>OPERAÇÕES DEPRECIAÇÃO DO IMOBILIZADO TANGÍVEL</v>
          </cell>
        </row>
        <row r="850">
          <cell r="S850" t="str">
            <v>OPERAÇÕES DEPRECIAÇÃO DO IMOBILIZADO TANGÍVEL</v>
          </cell>
        </row>
        <row r="851">
          <cell r="S851" t="str">
            <v>OPERAÇÕES DEPRECIAÇÃO DO IMOBILIZADO TANGÍVEL</v>
          </cell>
        </row>
        <row r="852">
          <cell r="S852" t="str">
            <v>OPERAÇÕES DEPRECIAÇÃO DO IMOBILIZADO TANGÍVEL</v>
          </cell>
        </row>
        <row r="853">
          <cell r="S853" t="str">
            <v>OPERAÇÕES DEPRECIAÇÃO DO IMOBILIZADO TANGÍVEL</v>
          </cell>
        </row>
        <row r="854">
          <cell r="S854" t="str">
            <v>OPERAÇÕES DEPRECIAÇÃO DO IMOBILIZADO TANGÍVEL</v>
          </cell>
        </row>
        <row r="855">
          <cell r="S855" t="str">
            <v>OPERAÇÕES DEPRECIAÇÃO DO IMOBILIZADO TANGÍVEL</v>
          </cell>
        </row>
        <row r="856">
          <cell r="S856" t="str">
            <v>OPERAÇÕES DEPRECIAÇÃO DO IMOBILIZADO TANGÍVEL</v>
          </cell>
        </row>
        <row r="857">
          <cell r="S857" t="str">
            <v>OPERAÇÕES DEPRECIAÇÃO DO IMOBILIZADO TANGÍVEL</v>
          </cell>
        </row>
        <row r="858">
          <cell r="S858" t="str">
            <v>OPERAÇÕES DEPRECIAÇÃO DO IMOBILIZADO TANGÍVEL</v>
          </cell>
        </row>
        <row r="859">
          <cell r="S859" t="str">
            <v>OPERAÇÕES DEPRECIAÇÃO DO IMOBILIZADO TANGÍVEL</v>
          </cell>
        </row>
        <row r="860">
          <cell r="S860" t="str">
            <v>OPERAÇÕES DEPRECIAÇÃO DO IMOBILIZADO TANGÍVEL</v>
          </cell>
        </row>
        <row r="861">
          <cell r="S861" t="str">
            <v>OPERAÇÕES DEPRECIAÇÃO DO IMOBILIZADO TANGÍVEL</v>
          </cell>
        </row>
        <row r="862">
          <cell r="S862" t="str">
            <v>OPERAÇÕES DEPRECIAÇÃO DO IMOBILIZADO TANGÍVEL</v>
          </cell>
        </row>
        <row r="863">
          <cell r="S863" t="str">
            <v>OPERAÇÕES DEPRECIAÇÃO DO IMOBILIZADO TANGÍVEL</v>
          </cell>
        </row>
        <row r="864">
          <cell r="S864" t="str">
            <v>OPERAÇÕES DEPRECIAÇÃO DO IMOBILIZADO TANGÍVEL</v>
          </cell>
        </row>
        <row r="865">
          <cell r="S865" t="str">
            <v>OPERAÇÕES DEPRECIAÇÃO DO IMOBILIZADO TANGÍVEL</v>
          </cell>
        </row>
        <row r="866">
          <cell r="S866" t="str">
            <v>OPERAÇÕES DEPRECIAÇÃO DO IMOBILIZADO TANGÍVEL</v>
          </cell>
        </row>
        <row r="867">
          <cell r="S867" t="str">
            <v>OPERAÇÕES DEPRECIAÇÃO DO IMOBILIZADO TANGÍVEL</v>
          </cell>
        </row>
        <row r="868">
          <cell r="S868" t="str">
            <v>OPERAÇÕES DEPRECIAÇÃO DO IMOBILIZADO TANGÍVEL</v>
          </cell>
        </row>
        <row r="869">
          <cell r="S869" t="str">
            <v>OPERAÇÕES DEPRECIAÇÃO DO IMOBILIZADO TANGÍVEL</v>
          </cell>
        </row>
        <row r="870">
          <cell r="S870" t="str">
            <v>OPERAÇÕES DEPRECIAÇÃO DO IMOBILIZADO TANGÍVEL</v>
          </cell>
        </row>
        <row r="871">
          <cell r="S871" t="str">
            <v>OPERAÇÕES DEPRECIAÇÃO DO IMOBILIZADO TANGÍVEL</v>
          </cell>
        </row>
        <row r="872">
          <cell r="S872" t="str">
            <v>OPERAÇÕES DEPRECIAÇÃO DO IMOBILIZADO TANGÍVEL</v>
          </cell>
        </row>
        <row r="873">
          <cell r="S873" t="str">
            <v>OPERAÇÕES DEPRECIAÇÃO DO IMOBILIZADO TANGÍVEL</v>
          </cell>
        </row>
        <row r="874">
          <cell r="S874" t="str">
            <v>OPERAÇÕES DEPRECIAÇÃO DO IMOBILIZADO TANGÍVEL</v>
          </cell>
        </row>
        <row r="875">
          <cell r="S875" t="str">
            <v>OPERAÇÕES DEPRECIAÇÃO DO IMOBILIZADO TANGÍVEL</v>
          </cell>
        </row>
        <row r="876">
          <cell r="S876" t="str">
            <v>OPERAÇÕES DEPRECIAÇÃO DO IMOBILIZADO TANGÍVEL</v>
          </cell>
        </row>
        <row r="877">
          <cell r="S877" t="str">
            <v>OPERAÇÕES DEPRECIAÇÃO DO IMOBILIZADO TANGÍVEL</v>
          </cell>
        </row>
        <row r="878">
          <cell r="S878" t="str">
            <v>OPERAÇÕES DEPRECIAÇÃO DO IMOBILIZADO TANGÍVEL</v>
          </cell>
        </row>
        <row r="879">
          <cell r="S879" t="str">
            <v>OPERAÇÕES DEPRECIAÇÃO DO IMOBILIZADO TANGÍVEL</v>
          </cell>
        </row>
        <row r="880">
          <cell r="S880" t="str">
            <v>OPERAÇÕES DEPRECIAÇÃO DO IMOBILIZADO TANGÍVEL</v>
          </cell>
        </row>
        <row r="881">
          <cell r="S881" t="str">
            <v>OPERAÇÕES DEPRECIAÇÃO DO IMOBILIZADO TANGÍVEL</v>
          </cell>
        </row>
        <row r="882">
          <cell r="S882" t="str">
            <v>OPERAÇÕES DEPRECIAÇÃO DO IMOBILIZADO TANGÍVEL</v>
          </cell>
        </row>
        <row r="883">
          <cell r="S883" t="str">
            <v>OPERAÇÕES DEPRECIAÇÃO DO IMOBILIZADO TANGÍVEL</v>
          </cell>
        </row>
        <row r="884">
          <cell r="S884" t="str">
            <v>OPERAÇÕES DEPRECIAÇÃO DO IMOBILIZADO TANGÍVEL</v>
          </cell>
        </row>
        <row r="885">
          <cell r="S885" t="str">
            <v>OPERAÇÕES DEPRECIAÇÃO DO IMOBILIZADO TANGÍVEL</v>
          </cell>
        </row>
        <row r="886">
          <cell r="S886" t="str">
            <v>OPERAÇÕES DEPRECIAÇÃO DO IMOBILIZADO TANGÍVEL</v>
          </cell>
        </row>
        <row r="887">
          <cell r="S887" t="str">
            <v>OPERAÇÕES DEPRECIAÇÃO DO IMOBILIZADO TANGÍVEL</v>
          </cell>
        </row>
        <row r="888">
          <cell r="S888" t="str">
            <v>OPERAÇÕES DEPRECIAÇÃO DO IMOBILIZADO TANGÍVEL</v>
          </cell>
        </row>
        <row r="889">
          <cell r="S889" t="str">
            <v>OPERAÇÕES DEPRECIAÇÃO DO IMOBILIZADO TANGÍVEL</v>
          </cell>
        </row>
        <row r="890">
          <cell r="S890" t="str">
            <v>OPERAÇÕES DEPRECIAÇÃO DO IMOBILIZADO TANGÍVEL</v>
          </cell>
        </row>
        <row r="891">
          <cell r="S891" t="str">
            <v>OPERAÇÕES DEPRECIAÇÃO DO IMOBILIZADO TANGÍVEL</v>
          </cell>
        </row>
        <row r="892">
          <cell r="S892" t="str">
            <v>OPERAÇÕES DEPRECIAÇÃO DO IMOBILIZADO TANGÍVEL</v>
          </cell>
        </row>
        <row r="893">
          <cell r="S893" t="str">
            <v>OPERAÇÕES DEPRECIAÇÃO DO IMOBILIZADO TANGÍVEL</v>
          </cell>
        </row>
        <row r="894">
          <cell r="S894" t="str">
            <v>OPERAÇÕES DEPRECIAÇÃO DO IMOBILIZADO TANGÍVEL</v>
          </cell>
        </row>
        <row r="895">
          <cell r="S895" t="str">
            <v>OPERAÇÕES DEPRECIAÇÃO DO IMOBILIZADO TANGÍVEL</v>
          </cell>
        </row>
        <row r="896">
          <cell r="S896" t="str">
            <v>OPERAÇÕES DEPRECIAÇÃO DO IMOBILIZADO TANGÍVEL</v>
          </cell>
        </row>
        <row r="897">
          <cell r="S897" t="str">
            <v>OPERAÇÕES DEPRECIAÇÃO DO IMOBILIZADO TANGÍVEL</v>
          </cell>
        </row>
        <row r="898">
          <cell r="S898" t="str">
            <v>OPERAÇÕES DEPRECIAÇÃO DO IMOBILIZADO TANGÍVEL</v>
          </cell>
        </row>
        <row r="899">
          <cell r="S899" t="str">
            <v>OPERAÇÕES DEPRECIAÇÃO DO IMOBILIZADO TANGÍVEL</v>
          </cell>
        </row>
        <row r="900">
          <cell r="S900" t="str">
            <v>OPERAÇÕES DEPRECIAÇÃO DO IMOBILIZADO TANGÍVEL</v>
          </cell>
        </row>
        <row r="901">
          <cell r="S901" t="str">
            <v>OPERAÇÕES DEPRECIAÇÃO DO IMOBILIZADO TANGÍVEL</v>
          </cell>
        </row>
        <row r="902">
          <cell r="S902" t="str">
            <v>OPERAÇÕES DEPRECIAÇÃO DO IMOBILIZADO TANGÍVEL</v>
          </cell>
        </row>
        <row r="903">
          <cell r="S903" t="str">
            <v>OPERAÇÕES DEPRECIAÇÃO DO IMOBILIZADO TANGÍVEL</v>
          </cell>
        </row>
        <row r="904">
          <cell r="S904" t="str">
            <v>OPERAÇÕES DEPRECIAÇÃO DO IMOBILIZADO TANGÍVEL</v>
          </cell>
        </row>
        <row r="905">
          <cell r="S905" t="str">
            <v>OPERAÇÕES DEPRECIAÇÃO DO IMOBILIZADO TANGÍVEL</v>
          </cell>
        </row>
        <row r="906">
          <cell r="S906" t="str">
            <v>OPERAÇÕES DEPRECIAÇÃO DO IMOBILIZADO TANGÍVEL</v>
          </cell>
        </row>
        <row r="907">
          <cell r="S907" t="str">
            <v>OPERAÇÕES DEPRECIAÇÃO DO IMOBILIZADO TANGÍVEL</v>
          </cell>
        </row>
        <row r="908">
          <cell r="S908" t="str">
            <v>OPERAÇÕES DEPRECIAÇÃO DO IMOBILIZADO TANGÍVEL</v>
          </cell>
        </row>
        <row r="909">
          <cell r="S909" t="str">
            <v>OPERAÇÕES DEPRECIAÇÃO DO IMOBILIZADO TANGÍVEL</v>
          </cell>
        </row>
        <row r="910">
          <cell r="S910" t="str">
            <v>OPERAÇÕES DEPRECIAÇÃO DO IMOBILIZADO TANGÍVEL</v>
          </cell>
        </row>
        <row r="911">
          <cell r="S911" t="str">
            <v>OPERAÇÕES DEPRECIAÇÃO DO IMOBILIZADO TANGÍVEL</v>
          </cell>
        </row>
        <row r="912">
          <cell r="S912" t="str">
            <v>OPERAÇÕES DEPRECIAÇÃO DO IMOBILIZADO TANGÍVEL</v>
          </cell>
        </row>
        <row r="913">
          <cell r="S913" t="str">
            <v>OPERAÇÕES DEPRECIAÇÃO DO IMOBILIZADO TANGÍVEL</v>
          </cell>
        </row>
        <row r="914">
          <cell r="S914" t="str">
            <v>OPERAÇÕES DEPRECIAÇÃO DO IMOBILIZADO TANGÍVEL</v>
          </cell>
        </row>
        <row r="915">
          <cell r="S915" t="str">
            <v>OPERAÇÕES DEPRECIAÇÃO DO IMOBILIZADO TANGÍVEL</v>
          </cell>
        </row>
        <row r="916">
          <cell r="S916" t="str">
            <v>OPERAÇÕES DEPRECIAÇÃO DO IMOBILIZADO TANGÍVEL</v>
          </cell>
        </row>
        <row r="917">
          <cell r="S917" t="str">
            <v>OPERAÇÕES DEPRECIAÇÃO DO IMOBILIZADO TANGÍVEL</v>
          </cell>
        </row>
        <row r="918">
          <cell r="S918" t="str">
            <v>OPERAÇÕES DEPRECIAÇÃO DO IMOBILIZADO TANGÍVEL</v>
          </cell>
        </row>
        <row r="919">
          <cell r="S919" t="str">
            <v>OPERAÇÕES DEPRECIAÇÃO DO IMOBILIZADO TANGÍVEL</v>
          </cell>
        </row>
        <row r="920">
          <cell r="S920" t="str">
            <v>OPERAÇÕES DEPRECIAÇÃO DO IMOBILIZADO TANGÍVEL</v>
          </cell>
        </row>
        <row r="921">
          <cell r="S921" t="str">
            <v>OPERAÇÕES DEPRECIAÇÃO DO IMOBILIZADO TANGÍVEL</v>
          </cell>
        </row>
        <row r="922">
          <cell r="S922" t="str">
            <v>OPERAÇÕES DEPRECIAÇÃO DO IMOBILIZADO TANGÍVEL</v>
          </cell>
        </row>
        <row r="923">
          <cell r="S923" t="str">
            <v>OPERAÇÕES DEPRECIAÇÃO DO IMOBILIZADO TANGÍVEL</v>
          </cell>
        </row>
        <row r="924">
          <cell r="S924" t="str">
            <v>OPERAÇÕES DEPRECIAÇÃO DO IMOBILIZADO TANGÍVEL</v>
          </cell>
        </row>
        <row r="925">
          <cell r="S925" t="str">
            <v>OPERAÇÕES DEPRECIAÇÃO DO IMOBILIZADO TANGÍVEL</v>
          </cell>
        </row>
        <row r="926">
          <cell r="S926" t="str">
            <v>OPERAÇÕES DEPRECIAÇÃO DO IMOBILIZADO TANGÍVEL</v>
          </cell>
        </row>
        <row r="927">
          <cell r="S927" t="str">
            <v>OPERAÇÕES DEPRECIAÇÃO DO IMOBILIZADO TANGÍVEL</v>
          </cell>
        </row>
        <row r="928">
          <cell r="S928" t="str">
            <v>OPERAÇÕES DEPRECIAÇÃO DO IMOBILIZADO TANGÍVEL</v>
          </cell>
        </row>
        <row r="929">
          <cell r="S929" t="str">
            <v>OPERAÇÕES DEPRECIAÇÃO DO IMOBILIZADO TANGÍVEL</v>
          </cell>
        </row>
        <row r="930">
          <cell r="S930" t="str">
            <v>OPERAÇÕES DEPRECIAÇÃO DO IMOBILIZADO TANGÍVEL</v>
          </cell>
        </row>
        <row r="931">
          <cell r="S931" t="str">
            <v>OPERAÇÕES DEPRECIAÇÃO DO IMOBILIZADO TANGÍVEL</v>
          </cell>
        </row>
        <row r="932">
          <cell r="S932" t="str">
            <v>OPERAÇÕES DEPRECIAÇÃO DO IMOBILIZADO TANGÍVEL</v>
          </cell>
        </row>
        <row r="933">
          <cell r="S933" t="str">
            <v>OPERAÇÕES DEPRECIAÇÃO DO IMOBILIZADO TANGÍVEL</v>
          </cell>
        </row>
        <row r="934">
          <cell r="S934" t="str">
            <v>OPERAÇÕES DEPRECIAÇÃO DO IMOBILIZADO TANGÍVEL</v>
          </cell>
        </row>
        <row r="935">
          <cell r="S935" t="str">
            <v>OPERAÇÕES DEPRECIAÇÃO DO IMOBILIZADO TANGÍVEL</v>
          </cell>
        </row>
        <row r="936">
          <cell r="S936" t="str">
            <v>OPERAÇÕES DEPRECIAÇÃO DO IMOBILIZADO TANGÍVEL</v>
          </cell>
        </row>
        <row r="937">
          <cell r="S937" t="str">
            <v>OPERAÇÕES DEPRECIAÇÃO DO IMOBILIZADO TANGÍVEL</v>
          </cell>
        </row>
        <row r="938">
          <cell r="S938" t="str">
            <v>OPERAÇÕES DEPRECIAÇÃO DO IMOBILIZADO TANGÍVEL</v>
          </cell>
        </row>
        <row r="939">
          <cell r="S939" t="str">
            <v>OPERAÇÕES DEPRECIAÇÃO DO IMOBILIZADO TANGÍVEL</v>
          </cell>
        </row>
        <row r="940">
          <cell r="S940" t="str">
            <v>OPERAÇÕES DEPRECIAÇÃO DO IMOBILIZADO TANGÍVEL</v>
          </cell>
        </row>
        <row r="941">
          <cell r="S941" t="str">
            <v>OPERAÇÕES DEPRECIAÇÃO DO IMOBILIZADO TANGÍVEL</v>
          </cell>
        </row>
        <row r="942">
          <cell r="S942" t="str">
            <v>OPERAÇÕES DEPRECIAÇÃO DO IMOBILIZADO TANGÍVEL</v>
          </cell>
        </row>
        <row r="943">
          <cell r="S943" t="str">
            <v>OPERAÇÕES DEPRECIAÇÃO DO IMOBILIZADO TANGÍVEL</v>
          </cell>
        </row>
        <row r="944">
          <cell r="S944" t="str">
            <v>OPERAÇÕES DEPRECIAÇÃO DO IMOBILIZADO TANGÍVEL</v>
          </cell>
        </row>
        <row r="945">
          <cell r="S945" t="str">
            <v>OPERAÇÕES DEPRECIAÇÃO DO IMOBILIZADO TANGÍVEL</v>
          </cell>
        </row>
        <row r="946">
          <cell r="S946" t="str">
            <v>OPERAÇÕES DEPRECIAÇÃO DO IMOBILIZADO TANGÍVEL</v>
          </cell>
        </row>
        <row r="947">
          <cell r="S947" t="str">
            <v>OPERAÇÕES DEPRECIAÇÃO DO IMOBILIZADO TANGÍVEL</v>
          </cell>
        </row>
        <row r="948">
          <cell r="S948" t="str">
            <v>OPERAÇÕES DEPRECIAÇÃO DO IMOBILIZADO TANGÍVEL</v>
          </cell>
        </row>
        <row r="949">
          <cell r="S949" t="str">
            <v>OPERAÇÕES DEPRECIAÇÃO DO IMOBILIZADO TANGÍVEL</v>
          </cell>
        </row>
        <row r="950">
          <cell r="S950" t="str">
            <v>OPERAÇÕES DEPRECIAÇÃO DO IMOBILIZADO TANGÍVEL</v>
          </cell>
        </row>
        <row r="951">
          <cell r="S951" t="str">
            <v>OPERAÇÕES DEPRECIAÇÃO DO IMOBILIZADO TANGÍVEL</v>
          </cell>
        </row>
        <row r="952">
          <cell r="S952" t="str">
            <v>OPERAÇÕES DEPRECIAÇÃO DO IMOBILIZADO TANGÍVEL</v>
          </cell>
        </row>
        <row r="953">
          <cell r="S953" t="str">
            <v>OPERAÇÕES DEPRECIAÇÃO DO IMOBILIZADO TANGÍVEL</v>
          </cell>
        </row>
        <row r="954">
          <cell r="S954" t="str">
            <v>OPERAÇÕES DEPRECIAÇÃO DO IMOBILIZADO TANGÍVEL</v>
          </cell>
        </row>
        <row r="955">
          <cell r="S955" t="str">
            <v>OPERAÇÕES DEPRECIAÇÃO DO IMOBILIZADO TANGÍVEL</v>
          </cell>
        </row>
        <row r="956">
          <cell r="S956" t="str">
            <v>OPERAÇÕES DEPRECIAÇÃO DO IMOBILIZADO TANGÍVEL</v>
          </cell>
        </row>
        <row r="957">
          <cell r="S957" t="str">
            <v>OPERAÇÕES DEPRECIAÇÃO DO IMOBILIZADO TANGÍVEL</v>
          </cell>
        </row>
        <row r="958">
          <cell r="S958" t="str">
            <v>OPERAÇÕES DEPRECIAÇÃO DO IMOBILIZADO TANGÍVEL</v>
          </cell>
        </row>
        <row r="959">
          <cell r="S959" t="str">
            <v>OPERAÇÕES DEPRECIAÇÃO DO IMOBILIZADO TANGÍVEL</v>
          </cell>
        </row>
        <row r="960">
          <cell r="S960" t="str">
            <v>OPERAÇÕES DEPRECIAÇÃO DO IMOBILIZADO TANGÍVEL</v>
          </cell>
        </row>
        <row r="961">
          <cell r="S961" t="str">
            <v>OPERAÇÕES DEPRECIAÇÃO DO IMOBILIZADO TANGÍVEL</v>
          </cell>
        </row>
        <row r="962">
          <cell r="S962" t="str">
            <v>OPERAÇÕES DEPRECIAÇÃO DO IMOBILIZADO TANGÍVEL</v>
          </cell>
        </row>
        <row r="963">
          <cell r="S963" t="str">
            <v>OPERAÇÕES DEPRECIAÇÃO DO IMOBILIZADO TANGÍVEL</v>
          </cell>
        </row>
        <row r="964">
          <cell r="S964" t="str">
            <v>OPERAÇÕES DEPRECIAÇÃO DO IMOBILIZADO TANGÍVEL</v>
          </cell>
        </row>
        <row r="965">
          <cell r="S965" t="str">
            <v>OPERAÇÕES DEPRECIAÇÃO DO IMOBILIZADO TANGÍVEL</v>
          </cell>
        </row>
        <row r="966">
          <cell r="S966" t="str">
            <v>OPERAÇÕES DEPRECIAÇÃO DO IMOBILIZADO TANGÍVEL</v>
          </cell>
        </row>
        <row r="967">
          <cell r="S967" t="str">
            <v>OPERAÇÕES DEPRECIAÇÃO DO IMOBILIZADO TANGÍVEL</v>
          </cell>
        </row>
        <row r="968">
          <cell r="S968" t="str">
            <v>OPERAÇÕES DEPRECIAÇÃO DO IMOBILIZADO TANGÍVEL</v>
          </cell>
        </row>
        <row r="969">
          <cell r="S969" t="str">
            <v>OPERAÇÕES DEPRECIAÇÃO DO IMOBILIZADO TANGÍVEL</v>
          </cell>
        </row>
        <row r="970">
          <cell r="S970" t="str">
            <v>OPERAÇÕES DEPRECIAÇÃO DO IMOBILIZADO TANGÍVEL</v>
          </cell>
        </row>
        <row r="971">
          <cell r="S971" t="str">
            <v>OPERAÇÕES DEPRECIAÇÃO DO IMOBILIZADO TANGÍVEL</v>
          </cell>
        </row>
        <row r="972">
          <cell r="S972" t="str">
            <v>OPERAÇÕES DEPRECIAÇÃO DO IMOBILIZADO TANGÍVEL</v>
          </cell>
        </row>
        <row r="973">
          <cell r="S973" t="str">
            <v>OPERAÇÕES DEPRECIAÇÃO DO IMOBILIZADO TANGÍVEL</v>
          </cell>
        </row>
        <row r="974">
          <cell r="S974" t="str">
            <v>OPERAÇÕES DEPRECIAÇÃO DO IMOBILIZADO TANGÍVEL</v>
          </cell>
        </row>
        <row r="975">
          <cell r="S975" t="str">
            <v>OPERAÇÕES DEPRECIAÇÃO DO IMOBILIZADO TANGÍVEL</v>
          </cell>
        </row>
        <row r="976">
          <cell r="S976" t="str">
            <v>OPERAÇÕES DEPRECIAÇÃO DO IMOBILIZADO TANGÍVEL</v>
          </cell>
        </row>
        <row r="977">
          <cell r="S977" t="str">
            <v>OPERAÇÕES DEPRECIAÇÃO DO IMOBILIZADO TANGÍVEL</v>
          </cell>
        </row>
        <row r="978">
          <cell r="S978" t="str">
            <v>OPERAÇÕES DEPRECIAÇÃO DO IMOBILIZADO TANGÍVEL</v>
          </cell>
        </row>
        <row r="979">
          <cell r="S979" t="str">
            <v>OPERAÇÕES DEPRECIAÇÃO DO IMOBILIZADO TANGÍVEL</v>
          </cell>
        </row>
        <row r="980">
          <cell r="S980" t="str">
            <v>OPERAÇÕES DEPRECIAÇÃO DO IMOBILIZADO TANGÍVEL</v>
          </cell>
        </row>
        <row r="981">
          <cell r="S981" t="str">
            <v>OPERAÇÕES DEPRECIAÇÃO DO IMOBILIZADO TANGÍVEL</v>
          </cell>
        </row>
        <row r="982">
          <cell r="S982" t="str">
            <v>OPERAÇÕES DEPRECIAÇÃO DO IMOBILIZADO TANGÍVEL</v>
          </cell>
        </row>
        <row r="983">
          <cell r="S983" t="str">
            <v>OPERAÇÕES DEPRECIAÇÃO DO IMOBILIZADO TANGÍVEL</v>
          </cell>
        </row>
        <row r="984">
          <cell r="S984" t="str">
            <v>OPERAÇÕES DEPRECIAÇÃO DO IMOBILIZADO TANGÍVEL</v>
          </cell>
        </row>
        <row r="985">
          <cell r="S985" t="str">
            <v>OPERAÇÕES DEPRECIAÇÃO DO IMOBILIZADO TANGÍVEL</v>
          </cell>
        </row>
        <row r="986">
          <cell r="S986" t="str">
            <v>OPERAÇÕES DEPRECIAÇÃO DO IMOBILIZADO TANGÍVEL</v>
          </cell>
        </row>
        <row r="987">
          <cell r="S987" t="str">
            <v>OPERAÇÕES DEPRECIAÇÃO DO IMOBILIZADO TANGÍVEL</v>
          </cell>
        </row>
        <row r="988">
          <cell r="S988" t="str">
            <v>OPERAÇÕES DEPRECIAÇÃO DO IMOBILIZADO TANGÍVEL</v>
          </cell>
        </row>
        <row r="989">
          <cell r="S989" t="str">
            <v>OPERAÇÕES DEPRECIAÇÃO DO IMOBILIZADO TANGÍVEL</v>
          </cell>
        </row>
        <row r="990">
          <cell r="S990" t="str">
            <v>OPERAÇÕES DEPRECIAÇÃO DO IMOBILIZADO TANGÍVEL</v>
          </cell>
        </row>
        <row r="991">
          <cell r="S991" t="str">
            <v>OPERAÇÕES DEPRECIAÇÃO DO IMOBILIZADO TANGÍVEL</v>
          </cell>
        </row>
        <row r="992">
          <cell r="S992" t="str">
            <v>OPERAÇÕES DEPRECIAÇÃO DO IMOBILIZADO TANGÍVEL</v>
          </cell>
        </row>
        <row r="993">
          <cell r="S993" t="str">
            <v>OPERAÇÕES DEPRECIAÇÃO DO IMOBILIZADO TANGÍVEL</v>
          </cell>
        </row>
        <row r="994">
          <cell r="S994" t="str">
            <v>OPERAÇÕES DEPRECIAÇÃO DO IMOBILIZADO TANGÍVEL</v>
          </cell>
        </row>
        <row r="995">
          <cell r="S995" t="str">
            <v>OPERAÇÕES DEPRECIAÇÃO DO IMOBILIZADO TANGÍVEL</v>
          </cell>
        </row>
        <row r="996">
          <cell r="S996" t="str">
            <v>OPERAÇÕES DEPRECIAÇÃO DO IMOBILIZADO TANGÍVEL</v>
          </cell>
        </row>
        <row r="997">
          <cell r="S997" t="str">
            <v>OPERAÇÕES DEPRECIAÇÃO DO IMOBILIZADO TANGÍVEL</v>
          </cell>
        </row>
        <row r="998">
          <cell r="S998" t="str">
            <v>OPERAÇÕES DEPRECIAÇÃO DO IMOBILIZADO TANGÍVEL</v>
          </cell>
        </row>
        <row r="999">
          <cell r="S999" t="str">
            <v>OPERAÇÕES DEPRECIAÇÃO DO IMOBILIZADO TANGÍVEL</v>
          </cell>
        </row>
        <row r="1000">
          <cell r="S1000" t="str">
            <v>OPERAÇÕES DEPRECIAÇÃO DO IMOBILIZADO TANGÍVEL</v>
          </cell>
        </row>
        <row r="1001">
          <cell r="S1001" t="str">
            <v>OPERAÇÕES DEPRECIAÇÃO DO IMOBILIZADO TANGÍVEL</v>
          </cell>
        </row>
        <row r="1002">
          <cell r="S1002" t="str">
            <v>OPERAÇÕES DEPRECIAÇÃO DO IMOBILIZADO TANGÍVEL</v>
          </cell>
        </row>
        <row r="1003">
          <cell r="S1003" t="str">
            <v>OPERAÇÕES DEPRECIAÇÃO DO IMOBILIZADO TANGÍVEL</v>
          </cell>
        </row>
        <row r="1004">
          <cell r="S1004" t="str">
            <v>OPERAÇÕES DEPRECIAÇÃO DO IMOBILIZADO TANGÍVEL</v>
          </cell>
        </row>
        <row r="1005">
          <cell r="S1005" t="str">
            <v>OPERAÇÕES DEPRECIAÇÃO DO IMOBILIZADO TANGÍVEL</v>
          </cell>
        </row>
        <row r="1006">
          <cell r="S1006" t="str">
            <v>OPERAÇÕES DEPRECIAÇÃO DO IMOBILIZADO TANGÍVEL</v>
          </cell>
        </row>
        <row r="1007">
          <cell r="S1007" t="str">
            <v>OPERAÇÕES DEPRECIAÇÃO DO IMOBILIZADO TANGÍVEL</v>
          </cell>
        </row>
        <row r="1008">
          <cell r="S1008" t="str">
            <v>OPERAÇÕES DEPRECIAÇÃO DO IMOBILIZADO TANGÍVEL</v>
          </cell>
        </row>
        <row r="1009">
          <cell r="S1009" t="str">
            <v>OPERAÇÕES DEPRECIAÇÃO DO IMOBILIZADO TANGÍVEL</v>
          </cell>
        </row>
        <row r="1010">
          <cell r="S1010" t="str">
            <v>OPERAÇÕES DEPRECIAÇÃO DO IMOBILIZADO TANGÍVEL</v>
          </cell>
        </row>
        <row r="1011">
          <cell r="S1011" t="str">
            <v>OPERAÇÕES DEPRECIAÇÃO DO IMOBILIZADO TANGÍVEL</v>
          </cell>
        </row>
        <row r="1012">
          <cell r="S1012" t="str">
            <v>OPERAÇÕES DEPRECIAÇÃO DO IMOBILIZADO TANGÍVEL</v>
          </cell>
        </row>
        <row r="1013">
          <cell r="S1013" t="str">
            <v>OPERAÇÕES DEPRECIAÇÃO DO IMOBILIZADO TANGÍVEL</v>
          </cell>
        </row>
        <row r="1014">
          <cell r="S1014" t="str">
            <v>OPERAÇÕES DEPRECIAÇÃO DO IMOBILIZADO TANGÍVEL</v>
          </cell>
        </row>
        <row r="1015">
          <cell r="S1015" t="str">
            <v>OPERAÇÕES DEPRECIAÇÃO DO IMOBILIZADO TANGÍVEL</v>
          </cell>
        </row>
        <row r="1016">
          <cell r="S1016" t="str">
            <v>OPERAÇÕES DEPRECIAÇÃO DO IMOBILIZADO TANGÍVEL</v>
          </cell>
        </row>
        <row r="1017">
          <cell r="S1017" t="str">
            <v>OPERAÇÕES DEPRECIAÇÃO DO IMOBILIZADO TANGÍVEL</v>
          </cell>
        </row>
        <row r="1018">
          <cell r="S1018" t="str">
            <v>OPERAÇÕES DEPRECIAÇÃO DO IMOBILIZADO TANGÍVEL</v>
          </cell>
        </row>
        <row r="1019">
          <cell r="S1019" t="str">
            <v>OPERAÇÕES DEPRECIAÇÃO DO IMOBILIZADO TANGÍVEL</v>
          </cell>
        </row>
        <row r="1020">
          <cell r="S1020" t="str">
            <v>OPERAÇÕES DEPRECIAÇÃO DO IMOBILIZADO TANGÍVEL</v>
          </cell>
        </row>
        <row r="1021">
          <cell r="S1021" t="str">
            <v>OPERAÇÕES DEPRECIAÇÃO DO IMOBILIZADO TANGÍVEL</v>
          </cell>
        </row>
        <row r="1022">
          <cell r="S1022" t="str">
            <v>OPERAÇÕES DEPRECIAÇÃO DO IMOBILIZADO TANGÍVEL</v>
          </cell>
        </row>
        <row r="1023">
          <cell r="S1023" t="str">
            <v>OPERAÇÕES DEPRECIAÇÃO DO IMOBILIZADO TANGÍVEL</v>
          </cell>
        </row>
        <row r="1024">
          <cell r="S1024" t="str">
            <v>OPERAÇÕES DEPRECIAÇÃO DO IMOBILIZADO TANGÍVEL</v>
          </cell>
        </row>
        <row r="1025">
          <cell r="S1025" t="str">
            <v>OPERAÇÕES DEPRECIAÇÃO DO IMOBILIZADO TANGÍVEL</v>
          </cell>
        </row>
        <row r="1026">
          <cell r="S1026" t="str">
            <v>OPERAÇÕES DEPRECIAÇÃO DO IMOBILIZADO TANGÍVEL</v>
          </cell>
        </row>
        <row r="1027">
          <cell r="S1027" t="str">
            <v>OPERAÇÕES DEPRECIAÇÃO DO IMOBILIZADO TANGÍVEL</v>
          </cell>
        </row>
        <row r="1028">
          <cell r="S1028" t="str">
            <v>OPERAÇÕES DEPRECIAÇÃO DO IMOBILIZADO TANGÍVEL</v>
          </cell>
        </row>
        <row r="1029">
          <cell r="S1029" t="str">
            <v>OPERAÇÕES DEPRECIAÇÃO DO IMOBILIZADO TANGÍVEL</v>
          </cell>
        </row>
        <row r="1030">
          <cell r="S1030" t="str">
            <v>OPERAÇÕES DEPRECIAÇÃO DO IMOBILIZADO TANGÍVEL</v>
          </cell>
        </row>
        <row r="1031">
          <cell r="S1031" t="str">
            <v>OPERAÇÕES DEPRECIAÇÃO DO IMOBILIZADO TANGÍVEL</v>
          </cell>
        </row>
        <row r="1032">
          <cell r="S1032" t="str">
            <v>OPERAÇÕES DEPRECIAÇÃO DO IMOBILIZADO TANGÍVEL</v>
          </cell>
        </row>
        <row r="1033">
          <cell r="S1033" t="str">
            <v>OPERAÇÕES DEPRECIAÇÃO DO IMOBILIZADO TANGÍVEL</v>
          </cell>
        </row>
        <row r="1034">
          <cell r="S1034" t="str">
            <v>OPERAÇÕES DEPRECIAÇÃO DO IMOBILIZADO TANGÍVEL</v>
          </cell>
        </row>
        <row r="1035">
          <cell r="S1035" t="str">
            <v>OPERAÇÕES DEPRECIAÇÃO DO IMOBILIZADO TANGÍVEL</v>
          </cell>
        </row>
        <row r="1036">
          <cell r="S1036" t="str">
            <v>OPERAÇÕES DEPRECIAÇÃO DO IMOBILIZADO TANGÍVEL</v>
          </cell>
        </row>
        <row r="1037">
          <cell r="S1037" t="str">
            <v>OPERAÇÕES DEPRECIAÇÃO DO IMOBILIZADO TANGÍVEL</v>
          </cell>
        </row>
        <row r="1038">
          <cell r="S1038" t="str">
            <v>OPERAÇÕES DEPRECIAÇÃO DO IMOBILIZADO TANGÍVEL</v>
          </cell>
        </row>
        <row r="1039">
          <cell r="S1039" t="str">
            <v>OPERAÇÕES DEPRECIAÇÃO DO IMOBILIZADO TANGÍVEL</v>
          </cell>
        </row>
        <row r="1040">
          <cell r="S1040" t="str">
            <v>OPERAÇÕES DEPRECIAÇÃO DO IMOBILIZADO TANGÍVEL</v>
          </cell>
        </row>
        <row r="1041">
          <cell r="S1041" t="str">
            <v>OPERAÇÕES DEPRECIAÇÃO DO IMOBILIZADO TANGÍVEL</v>
          </cell>
        </row>
        <row r="1042">
          <cell r="S1042" t="str">
            <v>OPERAÇÕES DEPRECIAÇÃO DO IMOBILIZADO TANGÍVEL</v>
          </cell>
        </row>
        <row r="1043">
          <cell r="S1043" t="str">
            <v>OPERAÇÕES DEPRECIAÇÃO DO IMOBILIZADO TANGÍVEL</v>
          </cell>
        </row>
        <row r="1044">
          <cell r="S1044" t="str">
            <v>OPERAÇÕES DEPRECIAÇÃO DO IMOBILIZADO TANGÍVEL</v>
          </cell>
        </row>
        <row r="1045">
          <cell r="S1045" t="str">
            <v>OPERAÇÕES DEPRECIAÇÃO DO IMOBILIZADO TANGÍVEL</v>
          </cell>
        </row>
        <row r="1046">
          <cell r="S1046" t="str">
            <v>OPERAÇÕES DEPRECIAÇÃO DO IMOBILIZADO TANGÍVEL</v>
          </cell>
        </row>
        <row r="1047">
          <cell r="S1047" t="str">
            <v>OPERAÇÕES DEPRECIAÇÃO DO IMOBILIZADO TANGÍVEL</v>
          </cell>
        </row>
        <row r="1048">
          <cell r="S1048" t="str">
            <v>OPERAÇÕES DEPRECIAÇÃO DO IMOBILIZADO TANGÍVEL</v>
          </cell>
        </row>
        <row r="1049">
          <cell r="S1049" t="str">
            <v>OPERAÇÕES DEPRECIAÇÃO DO IMOBILIZADO TANGÍVEL</v>
          </cell>
        </row>
        <row r="1050">
          <cell r="S1050" t="str">
            <v>OPERAÇÕES DEPRECIAÇÃO DO IMOBILIZADO TANGÍVEL</v>
          </cell>
        </row>
        <row r="1051">
          <cell r="S1051" t="str">
            <v>OPERAÇÕES DEPRECIAÇÃO DO IMOBILIZADO TANGÍVEL</v>
          </cell>
        </row>
        <row r="1052">
          <cell r="S1052" t="str">
            <v>OPERAÇÕES DEPRECIAÇÃO DO IMOBILIZADO TANGÍVEL</v>
          </cell>
        </row>
        <row r="1053">
          <cell r="S1053" t="str">
            <v>OPERAÇÕES DEPRECIAÇÃO DO IMOBILIZADO TANGÍVEL</v>
          </cell>
        </row>
        <row r="1054">
          <cell r="S1054" t="str">
            <v>OPERAÇÕES DEPRECIAÇÃO DO IMOBILIZADO TANGÍVEL</v>
          </cell>
        </row>
        <row r="1055">
          <cell r="S1055" t="str">
            <v>OPERAÇÕES DEPRECIAÇÃO DO IMOBILIZADO TANGÍVEL</v>
          </cell>
        </row>
        <row r="1056">
          <cell r="S1056" t="str">
            <v>OPERAÇÕES DEPRECIAÇÃO DO IMOBILIZADO TANGÍVEL</v>
          </cell>
        </row>
        <row r="1057">
          <cell r="S1057" t="str">
            <v>OPERAÇÕES DEPRECIAÇÃO DO IMOBILIZADO TANGÍVEL</v>
          </cell>
        </row>
        <row r="1058">
          <cell r="S1058" t="str">
            <v>OPERAÇÕES DEPRECIAÇÃO DO IMOBILIZADO TANGÍVEL</v>
          </cell>
        </row>
        <row r="1059">
          <cell r="S1059" t="str">
            <v>OPERAÇÕES DEPRECIAÇÃO DO IMOBILIZADO TANGÍVEL</v>
          </cell>
        </row>
        <row r="1060">
          <cell r="S1060" t="str">
            <v>OPERAÇÕES DEPRECIAÇÃO DO IMOBILIZADO TANGÍVEL</v>
          </cell>
        </row>
        <row r="1061">
          <cell r="S1061" t="str">
            <v>OPERAÇÕES DEPRECIAÇÃO DO IMOBILIZADO TANGÍVEL</v>
          </cell>
        </row>
        <row r="1062">
          <cell r="S1062" t="str">
            <v>OPERAÇÕES DEPRECIAÇÃO DO IMOBILIZADO TANGÍVEL</v>
          </cell>
        </row>
        <row r="1063">
          <cell r="S1063" t="str">
            <v>OPERAÇÕES DEPRECIAÇÃO DO IMOBILIZADO TANGÍVEL</v>
          </cell>
        </row>
        <row r="1064">
          <cell r="S1064" t="str">
            <v>OPERAÇÕES DEPRECIAÇÃO DO IMOBILIZADO TANGÍVEL</v>
          </cell>
        </row>
        <row r="1065">
          <cell r="S1065" t="str">
            <v>OPERAÇÕES DEPRECIAÇÃO DO IMOBILIZADO TANGÍVEL</v>
          </cell>
        </row>
        <row r="1066">
          <cell r="S1066" t="str">
            <v>OPERAÇÕES DEPRECIAÇÃO DO IMOBILIZADO TANGÍVEL</v>
          </cell>
        </row>
        <row r="1067">
          <cell r="S1067" t="str">
            <v>OPERAÇÕES DEPRECIAÇÃO DO IMOBILIZADO TANGÍVEL</v>
          </cell>
        </row>
        <row r="1068">
          <cell r="S1068" t="str">
            <v>OPERAÇÕES DEPRECIAÇÃO DO IMOBILIZADO TANGÍVEL</v>
          </cell>
        </row>
        <row r="1069">
          <cell r="S1069" t="str">
            <v>OPERAÇÕES DEPRECIAÇÃO DO IMOBILIZADO TANGÍVEL</v>
          </cell>
        </row>
        <row r="1070">
          <cell r="S1070" t="str">
            <v>OPERAÇÕES DEPRECIAÇÃO DO IMOBILIZADO TANGÍVEL</v>
          </cell>
        </row>
        <row r="1071">
          <cell r="S1071" t="str">
            <v>OPERAÇÕES DEPRECIAÇÃO DO IMOBILIZADO TANGÍVEL</v>
          </cell>
        </row>
        <row r="1072">
          <cell r="S1072" t="str">
            <v>OPERAÇÕES DEPRECIAÇÃO DO IMOBILIZADO TANGÍVEL</v>
          </cell>
        </row>
        <row r="1073">
          <cell r="S1073" t="str">
            <v>OPERAÇÕES DEPRECIAÇÃO DO IMOBILIZADO TANGÍVEL</v>
          </cell>
        </row>
        <row r="1074">
          <cell r="S1074" t="str">
            <v>OPERAÇÕES DEPRECIAÇÃO DO IMOBILIZADO TANGÍVEL</v>
          </cell>
        </row>
        <row r="1075">
          <cell r="S1075" t="str">
            <v>OPERAÇÕES DEPRECIAÇÃO DO IMOBILIZADO TANGÍVEL</v>
          </cell>
        </row>
        <row r="1076">
          <cell r="S1076" t="str">
            <v>OPERAÇÕES DEPRECIAÇÃO DO IMOBILIZADO TANGÍVEL</v>
          </cell>
        </row>
        <row r="1077">
          <cell r="S1077" t="str">
            <v>OPERAÇÕES DEPRECIAÇÃO DO IMOBILIZADO TANGÍVEL - CMC</v>
          </cell>
        </row>
        <row r="1078">
          <cell r="S1078" t="str">
            <v>OPERAÇÕES DEPRECIAÇÃO DO IMOBILIZADO TANGÍVEL - CMC</v>
          </cell>
        </row>
        <row r="1079">
          <cell r="S1079" t="str">
            <v>OPERAÇÕES DEPRECIAÇÃO DO IMOBILIZADO TANGÍVEL - CMC</v>
          </cell>
        </row>
        <row r="1080">
          <cell r="S1080" t="str">
            <v>OPERAÇÕES DEPRECIAÇÃO DO IMOBILIZADO TANGÍVEL - CMC</v>
          </cell>
        </row>
        <row r="1081">
          <cell r="S1081" t="str">
            <v>OPERAÇÕES DEPRECIAÇÃO DO IMOBILIZADO TANGÍVEL - CMC</v>
          </cell>
        </row>
        <row r="1082">
          <cell r="S1082" t="str">
            <v>OPERAÇÕES DEPRECIAÇÃO DO IMOBILIZADO TANGÍVEL - CMC</v>
          </cell>
        </row>
        <row r="1083">
          <cell r="S1083" t="str">
            <v>OPERAÇÕES DEPRECIAÇÃO DO IMOBILIZADO TANGÍVEL - CMC</v>
          </cell>
        </row>
        <row r="1084">
          <cell r="S1084" t="str">
            <v>OPERAÇÕES DEPRECIAÇÃO DO IMOBILIZADO TANGÍVEL - CMC</v>
          </cell>
        </row>
        <row r="1085">
          <cell r="S1085" t="str">
            <v>OPERAÇÕES DEPRECIAÇÃO DO IMOBILIZADO TANGÍVEL - CMC</v>
          </cell>
        </row>
        <row r="1086">
          <cell r="S1086" t="str">
            <v>OPERAÇÕES DEPRECIAÇÃO DO IMOBILIZADO TANGÍVEL - CMC</v>
          </cell>
        </row>
        <row r="1087">
          <cell r="S1087" t="str">
            <v>OPERAÇÕES DEPRECIAÇÃO DO IMOBILIZADO TANGÍVEL - CMC</v>
          </cell>
        </row>
        <row r="1088">
          <cell r="S1088" t="str">
            <v>OPERAÇÕES DEPRECIAÇÃO DO IMOBILIZADO TANGÍVEL - CMC</v>
          </cell>
        </row>
        <row r="1089">
          <cell r="S1089" t="str">
            <v>OPERAÇÕES DEPRECIAÇÃO DO IMOBILIZADO TANGÍVEL - CMC</v>
          </cell>
        </row>
        <row r="1090">
          <cell r="S1090" t="str">
            <v>OPERAÇÕES DEPRECIAÇÃO DO IMOBILIZADO TANGÍVEL - CMC</v>
          </cell>
        </row>
        <row r="1091">
          <cell r="S1091" t="str">
            <v>OPERAÇÕES DEPRECIAÇÃO DO IMOBILIZADO TANGÍVEL - CMC</v>
          </cell>
        </row>
        <row r="1092">
          <cell r="S1092" t="str">
            <v>OPERAÇÕES DEPRECIAÇÃO DO IMOBILIZADO TANGÍVEL - CMC</v>
          </cell>
        </row>
        <row r="1093">
          <cell r="S1093" t="str">
            <v>OPERAÇÕES DEPRECIAÇÃO DO IMOBILIZADO TANGÍVEL - CMC</v>
          </cell>
        </row>
        <row r="1094">
          <cell r="S1094" t="str">
            <v>OPERAÇÕES DEPRECIAÇÃO DO IMOBILIZADO TANGÍVEL - CMC</v>
          </cell>
        </row>
        <row r="1095">
          <cell r="S1095" t="str">
            <v>OPERAÇÕES DEPRECIAÇÃO DO IMOBILIZADO TANGÍVEL - CMC</v>
          </cell>
        </row>
        <row r="1096">
          <cell r="S1096" t="str">
            <v>OPERAÇÕES DEPRECIAÇÃO DO IMOBILIZADO TANGÍVEL - CMC</v>
          </cell>
        </row>
        <row r="1097">
          <cell r="S1097" t="str">
            <v>OPERAÇÕES DEPRECIAÇÃO DO IMOBILIZADO TANGÍVEL - CMC</v>
          </cell>
        </row>
        <row r="1098">
          <cell r="S1098" t="str">
            <v>OPERAÇÕES DEPRECIAÇÃO DO IMOBILIZADO TANGÍVEL - CMC</v>
          </cell>
        </row>
        <row r="1099">
          <cell r="S1099" t="str">
            <v>OPERAÇÕES DEPRECIAÇÃO DO IMOBILIZADO TANGÍVEL - CMC</v>
          </cell>
        </row>
        <row r="1100">
          <cell r="S1100" t="str">
            <v>OPERAÇÕES DEPRECIAÇÃO DO IMOBILIZADO TANGÍVEL - CMC</v>
          </cell>
        </row>
        <row r="1101">
          <cell r="S1101" t="str">
            <v>OPERAÇÕES DEPRECIAÇÃO DO IMOBILIZADO TANGÍVEL - CMC</v>
          </cell>
        </row>
        <row r="1102">
          <cell r="S1102" t="str">
            <v>OPERAÇÕES DEPRECIAÇÃO DO IMOBILIZADO TANGÍVEL - CMC</v>
          </cell>
        </row>
        <row r="1103">
          <cell r="S1103" t="str">
            <v>OPERAÇÕES DEPRECIAÇÃO DO IMOBILIZADO TANGÍVEL - CMC</v>
          </cell>
        </row>
        <row r="1104">
          <cell r="S1104" t="str">
            <v>OPERAÇÕES DEPRECIAÇÃO DO IMOBILIZADO TANGÍVEL - CMC</v>
          </cell>
        </row>
        <row r="1105">
          <cell r="S1105" t="str">
            <v>OPERAÇÕES DEPRECIAÇÃO DO IMOBILIZADO TANGÍVEL - CMC</v>
          </cell>
        </row>
        <row r="1106">
          <cell r="S1106" t="str">
            <v>OPERAÇÕES DEPRECIAÇÃO DO IMOBILIZADO TANGÍVEL - CMC</v>
          </cell>
        </row>
        <row r="1107">
          <cell r="S1107" t="str">
            <v>OPERAÇÕES DEPRECIAÇÃO DO IMOBILIZADO TANGÍVEL - CMC</v>
          </cell>
        </row>
        <row r="1108">
          <cell r="S1108" t="str">
            <v>OPERAÇÕES DEPRECIAÇÃO DO IMOBILIZADO TANGÍVEL - CMC</v>
          </cell>
        </row>
        <row r="1109">
          <cell r="S1109" t="str">
            <v>OPERAÇÕES DEPRECIAÇÃO DO IMOBILIZADO TANGÍVEL - CMC</v>
          </cell>
        </row>
        <row r="1110">
          <cell r="S1110" t="str">
            <v>OPERAÇÕES DEPRECIAÇÃO DO IMOBILIZADO TANGÍVEL - CMC</v>
          </cell>
        </row>
        <row r="1111">
          <cell r="S1111" t="str">
            <v>OPERAÇÕES DEPRECIAÇÃO DO IMOBILIZADO TANGÍVEL - CMC</v>
          </cell>
        </row>
        <row r="1112">
          <cell r="S1112" t="str">
            <v>OPERAÇÕES DEPRECIAÇÃO DO IMOBILIZADO TANGÍVEL - CMC</v>
          </cell>
        </row>
        <row r="1113">
          <cell r="S1113" t="str">
            <v>OPERAÇÕES DEPRECIAÇÃO DO IMOBILIZADO TANGÍVEL - CMC</v>
          </cell>
        </row>
        <row r="1114">
          <cell r="S1114" t="str">
            <v>OPERAÇÕES DEPRECIAÇÃO DO IMOBILIZADO TANGÍVEL - CMC</v>
          </cell>
        </row>
        <row r="1115">
          <cell r="S1115" t="str">
            <v>OPERAÇÕES DEPRECIAÇÃO DO IMOBILIZADO TANGÍVEL - CMC</v>
          </cell>
        </row>
        <row r="1116">
          <cell r="S1116" t="str">
            <v>OPERAÇÕES DEPRECIAÇÃO DO IMOBILIZADO TANGÍVEL - CMC</v>
          </cell>
        </row>
        <row r="1117">
          <cell r="S1117" t="str">
            <v>OPERAÇÕES DEPRECIAÇÃO DO IMOBILIZADO TANGÍVEL - CMC</v>
          </cell>
        </row>
        <row r="1118">
          <cell r="S1118" t="str">
            <v>OPERAÇÕES DEPRECIAÇÃO DO IMOBILIZADO TANGÍVEL - CMC</v>
          </cell>
        </row>
        <row r="1119">
          <cell r="S1119" t="str">
            <v>OPERAÇÕES DEPRECIAÇÃO DO IMOBILIZADO TANGÍVEL - CMC</v>
          </cell>
        </row>
        <row r="1120">
          <cell r="S1120" t="str">
            <v>OPERAÇÕES DEPRECIAÇÃO DO IMOBILIZADO TANGÍVEL - CMC</v>
          </cell>
        </row>
        <row r="1121">
          <cell r="S1121" t="str">
            <v>OPERAÇÕES DEPRECIAÇÃO DO IMOBILIZADO TANGÍVEL - CMC</v>
          </cell>
        </row>
        <row r="1122">
          <cell r="S1122" t="str">
            <v>OPERAÇÕES DEPRECIAÇÃO DO IMOBILIZADO TANGÍVEL - CMC</v>
          </cell>
        </row>
        <row r="1123">
          <cell r="S1123" t="str">
            <v>OPERAÇÕES DEPRECIAÇÃO DO IMOBILIZADO TANGÍVEL - CMC</v>
          </cell>
        </row>
        <row r="1124">
          <cell r="S1124" t="str">
            <v>OPERAÇÕES DEPRECIAÇÃO DO IMOBILIZADO TANGÍVEL - CMC</v>
          </cell>
        </row>
        <row r="1125">
          <cell r="S1125" t="str">
            <v>OPERAÇÕES DEPRECIAÇÃO DO IMOBILIZADO TANGÍVEL - CMC</v>
          </cell>
        </row>
        <row r="1126">
          <cell r="S1126" t="str">
            <v>OPERAÇÕES DEPRECIAÇÃO DO IMOBILIZADO TANGÍVEL - CMC</v>
          </cell>
        </row>
        <row r="1127">
          <cell r="S1127" t="str">
            <v>OPERAÇÕES DEPRECIAÇÃO DO IMOBILIZADO TANGÍVEL - CMC</v>
          </cell>
        </row>
        <row r="1128">
          <cell r="S1128" t="str">
            <v>OPERAÇÕES DEPRECIAÇÃO DO IMOBILIZADO TANGÍVEL - CMC</v>
          </cell>
        </row>
        <row r="1129">
          <cell r="S1129" t="str">
            <v>OPERAÇÕES DEPRECIAÇÃO DO IMOBILIZADO TANGÍVEL - CMC</v>
          </cell>
        </row>
        <row r="1130">
          <cell r="S1130" t="str">
            <v>OPERAÇÕES DEPRECIAÇÃO DO IMOBILIZADO TANGÍVEL - CMC</v>
          </cell>
        </row>
        <row r="1131">
          <cell r="S1131" t="str">
            <v>OPERAÇÕES DEPRECIAÇÃO DO IMOBILIZADO TANGÍVEL - CMC</v>
          </cell>
        </row>
        <row r="1132">
          <cell r="S1132" t="str">
            <v>OPERAÇÕES DEPRECIAÇÃO DO IMOBILIZADO TANGÍVEL - CMC</v>
          </cell>
        </row>
        <row r="1133">
          <cell r="S1133" t="str">
            <v>OPERAÇÕES DEPRECIAÇÃO DO IMOBILIZADO TANGÍVEL - CMC</v>
          </cell>
        </row>
        <row r="1134">
          <cell r="S1134" t="str">
            <v>OPERAÇÕES DEPRECIAÇÃO DO IMOBILIZADO TANGÍVEL - CMC</v>
          </cell>
        </row>
        <row r="1135">
          <cell r="S1135" t="str">
            <v>OPERAÇÕES DEPRECIAÇÃO DO IMOBILIZADO TANGÍVEL - CMC</v>
          </cell>
        </row>
        <row r="1136">
          <cell r="S1136" t="str">
            <v>OPERAÇÕES DEPRECIAÇÃO DO IMOBILIZADO TANGÍVEL - CMC</v>
          </cell>
        </row>
        <row r="1137">
          <cell r="S1137" t="str">
            <v>OPERAÇÕES DEPRECIAÇÃO DO IMOBILIZADO TANGÍVEL - CMC</v>
          </cell>
        </row>
        <row r="1138">
          <cell r="S1138" t="str">
            <v>OPERAÇÕES DEPRECIAÇÃO DO IMOBILIZADO TANGÍVEL - CMC</v>
          </cell>
        </row>
        <row r="1139">
          <cell r="S1139" t="str">
            <v>OPERAÇÕES DEPRECIAÇÃO DO IMOBILIZADO TANGÍVEL - CMC</v>
          </cell>
        </row>
        <row r="1140">
          <cell r="S1140" t="str">
            <v>OPERAÇÕES DEPRECIAÇÃO DO IMOBILIZADO TANGÍVEL - CMC</v>
          </cell>
        </row>
        <row r="1141">
          <cell r="S1141" t="str">
            <v>OPERAÇÕES DEPRECIAÇÃO DO IMOBILIZADO TANGÍVEL - CMC</v>
          </cell>
        </row>
        <row r="1142">
          <cell r="S1142" t="str">
            <v>OPERAÇÕES DEPRECIAÇÃO DO IMOBILIZADO TANGÍVEL - CMC</v>
          </cell>
        </row>
        <row r="1143">
          <cell r="S1143" t="str">
            <v>OPERAÇÕES DEPRECIAÇÃO DO IMOBILIZADO TANGÍVEL - CMC</v>
          </cell>
        </row>
        <row r="1144">
          <cell r="S1144" t="str">
            <v>OPERAÇÕES DEPRECIAÇÃO DO IMOBILIZADO TANGÍVEL - CMC</v>
          </cell>
        </row>
        <row r="1145">
          <cell r="S1145" t="str">
            <v>OPERAÇÕES DEPRECIAÇÃO DO IMOBILIZADO TANGÍVEL - CMC</v>
          </cell>
        </row>
        <row r="1146">
          <cell r="S1146" t="str">
            <v>OPERAÇÕES DEPRECIAÇÃO DO IMOBILIZADO TANGÍVEL - CMC</v>
          </cell>
        </row>
        <row r="1147">
          <cell r="S1147" t="str">
            <v>OPERAÇÕES DEPRECIAÇÃO DO IMOBILIZADO TANGÍVEL - CMC</v>
          </cell>
        </row>
        <row r="1148">
          <cell r="S1148" t="str">
            <v>OPERAÇÕES DEPRECIAÇÃO DO IMOBILIZADO TANGÍVEL - CMC</v>
          </cell>
        </row>
        <row r="1149">
          <cell r="S1149" t="str">
            <v>OPERAÇÕES DEPRECIAÇÃO DO IMOBILIZADO TANGÍVEL - CMC</v>
          </cell>
        </row>
        <row r="1150">
          <cell r="S1150" t="str">
            <v>OPERAÇÕES DEPRECIAÇÃO DO IMOBILIZADO TANGÍVEL - CMC</v>
          </cell>
        </row>
        <row r="1151">
          <cell r="S1151" t="str">
            <v>OPERAÇÕES DEPRECIAÇÃO DO IMOBILIZADO TANGÍVEL - CMC</v>
          </cell>
        </row>
        <row r="1152">
          <cell r="S1152" t="str">
            <v>OPERAÇÕES DEPRECIAÇÃO DO IMOBILIZADO TANGÍVEL - CMC</v>
          </cell>
        </row>
        <row r="1153">
          <cell r="S1153" t="str">
            <v>OPERAÇÕES DEPRECIAÇÃO DO IMOBILIZADO TANGÍVEL - CMC</v>
          </cell>
        </row>
        <row r="1154">
          <cell r="S1154" t="str">
            <v>OPERAÇÕES DEPRECIAÇÃO DO IMOBILIZADO TANGÍVEL - CMC</v>
          </cell>
        </row>
        <row r="1155">
          <cell r="S1155" t="str">
            <v>OPERAÇÕES DEPRECIAÇÃO DO IMOBILIZADO TANGÍVEL - CMC</v>
          </cell>
        </row>
        <row r="1156">
          <cell r="S1156" t="str">
            <v>OPERAÇÕES DEPRECIAÇÃO DO IMOBILIZADO TANGÍVEL - CMC</v>
          </cell>
        </row>
        <row r="1157">
          <cell r="S1157" t="str">
            <v>OPERAÇÕES DEPRECIAÇÃO DO IMOBILIZADO TANGÍVEL - CMC</v>
          </cell>
        </row>
        <row r="1158">
          <cell r="S1158" t="str">
            <v>OPERAÇÕES DEPRECIAÇÃO DO IMOBILIZADO TANGÍVEL - CMC</v>
          </cell>
        </row>
        <row r="1159">
          <cell r="S1159" t="str">
            <v>OPERAÇÕES DEPRECIAÇÃO DO IMOBILIZADO TANGÍVEL - CMC</v>
          </cell>
        </row>
        <row r="1160">
          <cell r="S1160" t="str">
            <v>OPERAÇÕES DEPRECIAÇÃO DO IMOBILIZADO TANGÍVEL - CMC</v>
          </cell>
        </row>
        <row r="1161">
          <cell r="S1161" t="str">
            <v>OPERAÇÕES DEPRECIAÇÃO DO IMOBILIZADO TANGÍVEL - CMC</v>
          </cell>
        </row>
        <row r="1162">
          <cell r="S1162" t="str">
            <v>OPERAÇÕES DEPRECIAÇÃO DO IMOBILIZADO TANGÍVEL - CMC</v>
          </cell>
        </row>
        <row r="1163">
          <cell r="S1163" t="str">
            <v>OPERAÇÕES DEPRECIAÇÃO DO IMOBILIZADO TANGÍVEL - CMC</v>
          </cell>
        </row>
        <row r="1164">
          <cell r="S1164" t="str">
            <v>OPERAÇÕES DEPRECIAÇÃO DO IMOBILIZADO TANGÍVEL - CMC</v>
          </cell>
        </row>
        <row r="1165">
          <cell r="S1165" t="str">
            <v>OPERAÇÕES DEPRECIAÇÃO DO IMOBILIZADO TANGÍVEL - CMC</v>
          </cell>
        </row>
        <row r="1166">
          <cell r="S1166" t="str">
            <v>OPERAÇÕES DEPRECIAÇÃO DO IMOBILIZADO TANGÍVEL - CMC</v>
          </cell>
        </row>
        <row r="1167">
          <cell r="S1167" t="str">
            <v>OPERAÇÕES DEPRECIAÇÃO DO IMOBILIZADO TANGÍVEL - CMC</v>
          </cell>
        </row>
        <row r="1168">
          <cell r="S1168" t="str">
            <v>OPERAÇÕES DEPRECIAÇÃO DO IMOBILIZADO TANGÍVEL - CMC</v>
          </cell>
        </row>
        <row r="1169">
          <cell r="S1169" t="str">
            <v>OPERAÇÕES DEPRECIAÇÃO DO IMOBILIZADO TANGÍVEL - CMC</v>
          </cell>
        </row>
        <row r="1170">
          <cell r="S1170" t="str">
            <v>OPERAÇÕES DEPRECIAÇÃO DO IMOBILIZADO TANGÍVEL - CMC</v>
          </cell>
        </row>
        <row r="1171">
          <cell r="S1171" t="str">
            <v>OPERAÇÕES DEPRECIAÇÃO DO IMOBILIZADO TANGÍVEL - CMC</v>
          </cell>
        </row>
        <row r="1172">
          <cell r="S1172" t="str">
            <v>OPERAÇÕES DEPRECIAÇÃO DO IMOBILIZADO TANGÍVEL - CMC</v>
          </cell>
        </row>
        <row r="1173">
          <cell r="S1173" t="str">
            <v>OPERAÇÕES DEPRECIAÇÃO DO IMOBILIZADO TANGÍVEL - CMC</v>
          </cell>
        </row>
        <row r="1174">
          <cell r="S1174" t="str">
            <v>OPERAÇÕES DEPRECIAÇÃO DO IMOBILIZADO TANGÍVEL - CMC</v>
          </cell>
        </row>
        <row r="1175">
          <cell r="S1175" t="str">
            <v>OPERAÇÕES DEPRECIAÇÃO DO IMOBILIZADO TANGÍVEL - CMC</v>
          </cell>
        </row>
        <row r="1176">
          <cell r="S1176" t="str">
            <v>OPERAÇÕES DEPRECIAÇÃO DO IMOBILIZADO TANGÍVEL - CMC</v>
          </cell>
        </row>
        <row r="1177">
          <cell r="S1177" t="str">
            <v>OPERAÇÕES DEPRECIAÇÃO DO IMOBILIZADO TANGÍVEL - CMC</v>
          </cell>
        </row>
        <row r="1178">
          <cell r="S1178" t="str">
            <v>OPERAÇÕES DEPRECIAÇÃO DO IMOBILIZADO TANGÍVEL - CMC</v>
          </cell>
        </row>
        <row r="1179">
          <cell r="S1179" t="str">
            <v>OPERAÇÕES DEPRECIAÇÃO DO IMOBILIZADO TANGÍVEL - CMC</v>
          </cell>
        </row>
        <row r="1180">
          <cell r="S1180" t="str">
            <v>OPERAÇÕES DEPRECIAÇÃO DO IMOBILIZADO TANGÍVEL - CMC</v>
          </cell>
        </row>
        <row r="1181">
          <cell r="S1181" t="str">
            <v>OPERAÇÕES DEPRECIAÇÃO DO IMOBILIZADO TANGÍVEL - CMC</v>
          </cell>
        </row>
        <row r="1182">
          <cell r="S1182" t="str">
            <v>OPERAÇÕES DEPRECIAÇÃO DO IMOBILIZADO TANGÍVEL - CMC</v>
          </cell>
        </row>
        <row r="1183">
          <cell r="S1183" t="str">
            <v>OPERAÇÕES DEPRECIAÇÃO DO IMOBILIZADO TANGÍVEL - CMC</v>
          </cell>
        </row>
        <row r="1184">
          <cell r="S1184" t="str">
            <v>OPERAÇÕES DEPRECIAÇÃO DO IMOBILIZADO TANGÍVEL - CMC</v>
          </cell>
        </row>
        <row r="1185">
          <cell r="S1185" t="str">
            <v>OPERAÇÕES DEPRECIAÇÃO DO IMOBILIZADO TANGÍVEL - CMC</v>
          </cell>
        </row>
        <row r="1186">
          <cell r="S1186" t="str">
            <v>OPERAÇÕES DEPRECIAÇÃO DO IMOBILIZADO TANGÍVEL - CMC</v>
          </cell>
        </row>
        <row r="1187">
          <cell r="S1187" t="str">
            <v>OPERAÇÕES DEPRECIAÇÃO DO IMOBILIZADO TANGÍVEL - CMC</v>
          </cell>
        </row>
        <row r="1188">
          <cell r="S1188" t="str">
            <v>OPERAÇÕES DEPRECIAÇÃO DO IMOBILIZADO TANGÍVEL - CMC</v>
          </cell>
        </row>
        <row r="1189">
          <cell r="S1189" t="str">
            <v>OPERAÇÕES DEPRECIAÇÃO DO IMOBILIZADO TANGÍVEL - CMC</v>
          </cell>
        </row>
        <row r="1190">
          <cell r="S1190" t="str">
            <v>OPERAÇÕES DEPRECIAÇÃO DO IMOBILIZADO TANGÍVEL - CMC</v>
          </cell>
        </row>
        <row r="1191">
          <cell r="S1191" t="str">
            <v>OPERAÇÕES DEPRECIAÇÃO DO IMOBILIZADO TANGÍVEL - CMC</v>
          </cell>
        </row>
        <row r="1192">
          <cell r="S1192" t="str">
            <v>OPERAÇÕES DEPRECIAÇÃO DO IMOBILIZADO TANGÍVEL - CMC</v>
          </cell>
        </row>
        <row r="1193">
          <cell r="S1193" t="str">
            <v>OPERAÇÕES DEPRECIAÇÃO DO IMOBILIZADO TANGÍVEL - CMC</v>
          </cell>
        </row>
        <row r="1194">
          <cell r="S1194" t="str">
            <v>OPERAÇÕES DEPRECIAÇÃO DO IMOBILIZADO TANGÍVEL - CMC</v>
          </cell>
        </row>
        <row r="1195">
          <cell r="S1195" t="str">
            <v>OPERAÇÕES DEPRECIAÇÃO DO IMOBILIZADO TANGÍVEL - CMC</v>
          </cell>
        </row>
        <row r="1196">
          <cell r="S1196" t="str">
            <v>OPERAÇÕES DEPRECIAÇÃO DO IMOBILIZADO TANGÍVEL - CMC</v>
          </cell>
        </row>
        <row r="1197">
          <cell r="S1197" t="str">
            <v>OPERAÇÕES DEPRECIAÇÃO DO IMOBILIZADO TANGÍVEL - CMC</v>
          </cell>
        </row>
        <row r="1198">
          <cell r="S1198" t="str">
            <v>OPERAÇÕES DEPRECIAÇÃO DO IMOBILIZADO TANGÍVEL - CMC</v>
          </cell>
        </row>
        <row r="1199">
          <cell r="S1199" t="str">
            <v>OPERAÇÕES DEPRECIAÇÃO DO IMOBILIZADO TANGÍVEL - CMC</v>
          </cell>
        </row>
        <row r="1200">
          <cell r="S1200" t="str">
            <v>OPERAÇÕES DEPRECIAÇÃO DO IMOBILIZADO TANGÍVEL - CMC</v>
          </cell>
        </row>
        <row r="1201">
          <cell r="S1201" t="str">
            <v>OPERAÇÕES DEPRECIAÇÃO DO IMOBILIZADO TANGÍVEL - CMC</v>
          </cell>
        </row>
        <row r="1202">
          <cell r="S1202" t="str">
            <v>OPERAÇÕES DEPRECIAÇÃO DO IMOBILIZADO TANGÍVEL - CMC</v>
          </cell>
        </row>
        <row r="1203">
          <cell r="S1203" t="str">
            <v>OPERAÇÕES DEPRECIAÇÃO DO IMOBILIZADO TANGÍVEL - CMC</v>
          </cell>
        </row>
        <row r="1204">
          <cell r="S1204" t="str">
            <v>OPERAÇÕES DEPRECIAÇÃO DO IMOBILIZADO TANGÍVEL - CMC</v>
          </cell>
        </row>
        <row r="1205">
          <cell r="S1205" t="str">
            <v>OPERAÇÕES DEPRECIAÇÃO DO IMOBILIZADO TANGÍVEL - CMC</v>
          </cell>
        </row>
        <row r="1206">
          <cell r="S1206" t="str">
            <v>OPERAÇÕES DEPRECIAÇÃO DO IMOBILIZADO TANGÍVEL - CMC</v>
          </cell>
        </row>
        <row r="1207">
          <cell r="S1207" t="str">
            <v>OPERAÇÕES DEPRECIAÇÃO DO IMOBILIZADO TANGÍVEL - CMC</v>
          </cell>
        </row>
        <row r="1208">
          <cell r="S1208" t="str">
            <v>OPERAÇÕES DEPRECIAÇÃO DO IMOBILIZADO TANGÍVEL - CMC</v>
          </cell>
        </row>
        <row r="1209">
          <cell r="S1209" t="str">
            <v>OPERAÇÕES DEPRECIAÇÃO DO IMOBILIZADO TANGÍVEL - CMC</v>
          </cell>
        </row>
        <row r="1210">
          <cell r="S1210" t="str">
            <v>OPERAÇÕES DEPRECIAÇÃO DO IMOBILIZADO TANGÍVEL - CMC</v>
          </cell>
        </row>
        <row r="1211">
          <cell r="S1211" t="str">
            <v>OPERAÇÕES DEPRECIAÇÃO DO IMOBILIZADO TANGÍVEL - CMC</v>
          </cell>
        </row>
        <row r="1212">
          <cell r="S1212" t="str">
            <v>OPERAÇÕES DEPRECIAÇÃO DO IMOBILIZADO TANGÍVEL - CMC</v>
          </cell>
        </row>
        <row r="1213">
          <cell r="S1213" t="str">
            <v>OPERAÇÕES DEPRECIAÇÃO DO IMOBILIZADO TANGÍVEL - CMC</v>
          </cell>
        </row>
        <row r="1214">
          <cell r="S1214" t="str">
            <v>OPERAÇÕES DEPRECIAÇÃO DO IMOBILIZADO TANGÍVEL - CMC</v>
          </cell>
        </row>
        <row r="1215">
          <cell r="S1215" t="str">
            <v>OPERAÇÕES DEPRECIAÇÃO DO IMOBILIZADO TANGÍVEL - CMC</v>
          </cell>
        </row>
        <row r="1216">
          <cell r="S1216" t="str">
            <v>OPERAÇÕES DEPRECIAÇÃO DO IMOBILIZADO TANGÍVEL - CMC</v>
          </cell>
        </row>
        <row r="1217">
          <cell r="S1217" t="str">
            <v>OPERAÇÕES DEPRECIAÇÃO DO IMOBILIZADO TANGÍVEL - CMC</v>
          </cell>
        </row>
        <row r="1218">
          <cell r="S1218" t="str">
            <v>OPERAÇÕES DEPRECIAÇÃO DO IMOBILIZADO TANGÍVEL - CMC</v>
          </cell>
        </row>
        <row r="1219">
          <cell r="S1219" t="str">
            <v>OPERAÇÕES DEPRECIAÇÃO DO IMOBILIZADO TANGÍVEL - CMC</v>
          </cell>
        </row>
        <row r="1220">
          <cell r="S1220" t="str">
            <v>OPERAÇÕES DEPRECIAÇÃO DO IMOBILIZADO TANGÍVEL - CMC</v>
          </cell>
        </row>
        <row r="1221">
          <cell r="S1221" t="str">
            <v>OPERAÇÕES DEPRECIAÇÃO DO IMOBILIZADO TANGÍVEL - CMC</v>
          </cell>
        </row>
        <row r="1222">
          <cell r="S1222" t="str">
            <v>OPERAÇÕES DEPRECIAÇÃO DO IMOBILIZADO TANGÍVEL - CMC</v>
          </cell>
        </row>
        <row r="1223">
          <cell r="S1223" t="str">
            <v>OPERAÇÕES DEPRECIAÇÃO DO IMOBILIZADO TANGÍVEL - CMC</v>
          </cell>
        </row>
        <row r="1224">
          <cell r="S1224" t="str">
            <v>OPERAÇÕES DEPRECIAÇÃO DO IMOBILIZADO TANGÍVEL - CMC</v>
          </cell>
        </row>
        <row r="1225">
          <cell r="S1225" t="str">
            <v>OPERAÇÕES DEPRECIAÇÃO DO IMOBILIZADO TANGÍVEL - CMC</v>
          </cell>
        </row>
        <row r="1226">
          <cell r="S1226" t="str">
            <v>OPERAÇÕES DEPRECIAÇÃO DO IMOBILIZADO TANGÍVEL - CMC</v>
          </cell>
        </row>
        <row r="1227">
          <cell r="S1227" t="str">
            <v>OPERAÇÕES DEPRECIAÇÃO DO IMOBILIZADO TANGÍVEL - CMC</v>
          </cell>
        </row>
        <row r="1228">
          <cell r="S1228" t="str">
            <v>OPERAÇÕES DEPRECIAÇÃO DO IMOBILIZADO TANGÍVEL - CMC</v>
          </cell>
        </row>
        <row r="1229">
          <cell r="S1229" t="str">
            <v>OPERAÇÕES DEPRECIAÇÃO DO IMOBILIZADO TANGÍVEL - CMC</v>
          </cell>
        </row>
        <row r="1230">
          <cell r="S1230" t="str">
            <v>OPERAÇÕES DEPRECIAÇÃO DO IMOBILIZADO TANGÍVEL - CMC</v>
          </cell>
        </row>
        <row r="1231">
          <cell r="S1231" t="str">
            <v>OPERAÇÕES DEPRECIAÇÃO DO IMOBILIZADO TANGÍVEL - CMC</v>
          </cell>
        </row>
        <row r="1232">
          <cell r="S1232" t="str">
            <v>OPERAÇÕES DEPRECIAÇÃO DO IMOBILIZADO TANGÍVEL - CMC</v>
          </cell>
        </row>
        <row r="1233">
          <cell r="S1233" t="str">
            <v>OPERAÇÕES DEPRECIAÇÃO DO IMOBILIZADO TANGÍVEL - CMC</v>
          </cell>
        </row>
        <row r="1234">
          <cell r="S1234" t="str">
            <v>OPERAÇÕES DEPRECIAÇÃO DO IMOBILIZADO TANGÍVEL - CMC</v>
          </cell>
        </row>
        <row r="1235">
          <cell r="S1235" t="str">
            <v>OPERAÇÕES DEPRECIAÇÃO DO IMOBILIZADO TANGÍVEL - CMC</v>
          </cell>
        </row>
        <row r="1236">
          <cell r="S1236" t="str">
            <v>OPERAÇÕES DEPRECIAÇÃO DO IMOBILIZADO TANGÍVEL - CMC</v>
          </cell>
        </row>
        <row r="1237">
          <cell r="S1237" t="str">
            <v>OPERAÇÕES DEPRECIAÇÃO DO IMOBILIZADO TANGÍVEL - CMC</v>
          </cell>
        </row>
        <row r="1238">
          <cell r="S1238" t="str">
            <v>OPERAÇÕES DEPRECIAÇÃO DO IMOBILIZADO TANGÍVEL - CMC</v>
          </cell>
        </row>
        <row r="1239">
          <cell r="S1239" t="str">
            <v>OPERAÇÕES DEPRECIAÇÃO DO IMOBILIZADO TANGÍVEL - CMC</v>
          </cell>
        </row>
        <row r="1240">
          <cell r="S1240" t="str">
            <v>OPERAÇÕES DEPRECIAÇÃO DO IMOBILIZADO TANGÍVEL - CMC</v>
          </cell>
        </row>
        <row r="1241">
          <cell r="S1241" t="str">
            <v>OPERAÇÕES DEPRECIAÇÃO DO IMOBILIZADO TANGÍVEL - CMC</v>
          </cell>
        </row>
        <row r="1242">
          <cell r="S1242" t="str">
            <v>OPERAÇÕES DEPRECIAÇÃO DO IMOBILIZADO TANGÍVEL - CMC</v>
          </cell>
        </row>
        <row r="1243">
          <cell r="S1243" t="str">
            <v>OPERAÇÕES DEPRECIAÇÃO DO IMOBILIZADO TANGÍVEL - CMC</v>
          </cell>
        </row>
        <row r="1244">
          <cell r="S1244" t="str">
            <v>OPERAÇÕES DEPRECIAÇÃO DO IMOBILIZADO TANGÍVEL - CMC</v>
          </cell>
        </row>
        <row r="1245">
          <cell r="S1245" t="str">
            <v>OPERAÇÕES DEPRECIAÇÃO DO IMOBILIZADO TANGÍVEL - CMC</v>
          </cell>
        </row>
        <row r="1246">
          <cell r="S1246" t="str">
            <v>OPERAÇÕES DEPRECIAÇÃO DO IMOBILIZADO TANGÍVEL - CMC</v>
          </cell>
        </row>
        <row r="1247">
          <cell r="S1247" t="str">
            <v>OPERAÇÕES DEPRECIAÇÃO DO IMOBILIZADO TANGÍVEL - CMC</v>
          </cell>
        </row>
        <row r="1248">
          <cell r="S1248" t="str">
            <v>OPERAÇÕES DEPRECIAÇÃO DO IMOBILIZADO TANGÍVEL - CMC</v>
          </cell>
        </row>
        <row r="1249">
          <cell r="S1249" t="str">
            <v>OPERAÇÕES DEPRECIAÇÃO DO IMOBILIZADO TANGÍVEL - CMC</v>
          </cell>
        </row>
        <row r="1250">
          <cell r="S1250" t="str">
            <v>OPERAÇÕES DEPRECIAÇÃO DO IMOBILIZADO TANGÍVEL - CMC</v>
          </cell>
        </row>
        <row r="1251">
          <cell r="S1251" t="str">
            <v>OPERAÇÕES DEPRECIAÇÃO DO IMOBILIZADO TANGÍVEL - CMC</v>
          </cell>
        </row>
        <row r="1252">
          <cell r="S1252" t="str">
            <v>OPERAÇÕES DEPRECIAÇÃO DO IMOBILIZADO TANGÍVEL - CMC</v>
          </cell>
        </row>
        <row r="1253">
          <cell r="S1253" t="str">
            <v>OPERAÇÕES DEPRECIAÇÃO DO IMOBILIZADO TANGÍVEL - CMC</v>
          </cell>
        </row>
        <row r="1254">
          <cell r="S1254" t="str">
            <v>OPERAÇÕES DEPRECIAÇÃO DO IMOBILIZADO TANGÍVEL - CMC</v>
          </cell>
        </row>
        <row r="1255">
          <cell r="S1255" t="str">
            <v>OPERAÇÕES DEPRECIAÇÃO DO IMOBILIZADO TANGÍVEL - CMC</v>
          </cell>
        </row>
        <row r="1256">
          <cell r="S1256" t="str">
            <v>OPERAÇÕES DEPRECIAÇÃO DO IMOBILIZADO TANGÍVEL - CMC</v>
          </cell>
        </row>
        <row r="1257">
          <cell r="S1257" t="str">
            <v>OPERAÇÕES DEPRECIAÇÃO DO IMOBILIZADO TANGÍVEL - CMC</v>
          </cell>
        </row>
        <row r="1258">
          <cell r="S1258" t="str">
            <v>OPERAÇÕES DEPRECIAÇÃO DO IMOBILIZADO TANGÍVEL - CMC</v>
          </cell>
        </row>
        <row r="1259">
          <cell r="S1259" t="str">
            <v>OPERAÇÕES DEPRECIAÇÃO DO IMOBILIZADO TANGÍVEL - CMC</v>
          </cell>
        </row>
        <row r="1260">
          <cell r="S1260" t="str">
            <v>OPERAÇÕES DEPRECIAÇÃO DO IMOBILIZADO TANGÍVEL - CMC</v>
          </cell>
        </row>
        <row r="1261">
          <cell r="S1261" t="str">
            <v>OPERAÇÕES DEPRECIAÇÃO DO IMOBILIZADO TANGÍVEL - CMC</v>
          </cell>
        </row>
        <row r="1262">
          <cell r="S1262" t="str">
            <v>OPERAÇÕES DEPRECIAÇÃO DO IMOBILIZADO TANGÍVEL - CMC</v>
          </cell>
        </row>
        <row r="1263">
          <cell r="S1263" t="str">
            <v>OPERAÇÕES DEPRECIAÇÃO DO IMOBILIZADO TANGÍVEL - CMC</v>
          </cell>
        </row>
        <row r="1264">
          <cell r="S1264" t="str">
            <v>OPERAÇÕES DEPRECIAÇÃO DO IMOBILIZADO TANGÍVEL - CMC</v>
          </cell>
        </row>
        <row r="1265">
          <cell r="S1265" t="str">
            <v>OPERAÇÕES DEPRECIAÇÃO DO IMOBILIZADO TANGÍVEL - CMC</v>
          </cell>
        </row>
        <row r="1266">
          <cell r="S1266" t="str">
            <v>OPERAÇÕES DEPRECIAÇÃO DO IMOBILIZADO TANGÍVEL - CMC</v>
          </cell>
        </row>
        <row r="1267">
          <cell r="S1267" t="str">
            <v>OPERAÇÕES DEPRECIAÇÃO DO IMOBILIZADO TANGÍVEL - CMC</v>
          </cell>
        </row>
        <row r="1268">
          <cell r="S1268" t="str">
            <v>OPERAÇÕES DEPRECIAÇÃO DO IMOBILIZADO TANGÍVEL - CMC</v>
          </cell>
        </row>
        <row r="1269">
          <cell r="S1269" t="str">
            <v>OPERAÇÕES DEPRECIAÇÃO DO IMOBILIZADO TANGÍVEL - CMC</v>
          </cell>
        </row>
        <row r="1270">
          <cell r="S1270" t="str">
            <v>OPERAÇÕES DEPRECIAÇÃO DO IMOBILIZADO TANGÍVEL - CMC</v>
          </cell>
        </row>
        <row r="1271">
          <cell r="S1271" t="str">
            <v>OPERAÇÕES DEPRECIAÇÃO DO IMOBILIZADO TANGÍVEL - CMC</v>
          </cell>
        </row>
        <row r="1272">
          <cell r="S1272" t="str">
            <v>OPERAÇÕES DEPRECIAÇÃO DO IMOBILIZADO TANGÍVEL - CMC</v>
          </cell>
        </row>
        <row r="1273">
          <cell r="S1273" t="str">
            <v>OPERAÇÕES DEPRECIAÇÃO DO IMOBILIZADO TANGÍVEL - CMC</v>
          </cell>
        </row>
        <row r="1274">
          <cell r="S1274" t="str">
            <v>OPERAÇÕES DEPRECIAÇÃO DO IMOBILIZADO TANGÍVEL - CMC</v>
          </cell>
        </row>
        <row r="1275">
          <cell r="S1275" t="str">
            <v>OPERAÇÕES DEPRECIAÇÃO DO IMOBILIZADO TANGÍVEL - CMC</v>
          </cell>
        </row>
        <row r="1276">
          <cell r="S1276" t="str">
            <v>OPERAÇÕES DEPRECIAÇÃO DO IMOBILIZADO TANGÍVEL - CMC</v>
          </cell>
        </row>
        <row r="1277">
          <cell r="S1277" t="str">
            <v>OPERAÇÕES DEPRECIAÇÃO DO IMOBILIZADO TANGÍVEL - CMC</v>
          </cell>
        </row>
        <row r="1278">
          <cell r="S1278" t="str">
            <v>OPERAÇÕES DEPRECIAÇÃO DO IMOBILIZADO TANGÍVEL - CMC</v>
          </cell>
        </row>
        <row r="1279">
          <cell r="S1279" t="str">
            <v>OPERAÇÕES DEPRECIAÇÃO DO IMOBILIZADO TANGÍVEL - CMC</v>
          </cell>
        </row>
        <row r="1280">
          <cell r="S1280" t="str">
            <v>OPERAÇÕES DEPRECIAÇÃO DO IMOBILIZADO TANGÍVEL - CMC</v>
          </cell>
        </row>
        <row r="1281">
          <cell r="S1281" t="str">
            <v>OPERAÇÕES DEPRECIAÇÃO DO IMOBILIZADO TANGÍVEL - CMC</v>
          </cell>
        </row>
        <row r="1282">
          <cell r="S1282" t="str">
            <v>OPERAÇÕES DEPRECIAÇÃO DO IMOBILIZADO TANGÍVEL - CMC</v>
          </cell>
        </row>
        <row r="1283">
          <cell r="S1283" t="str">
            <v>OPERAÇÕES DEPRECIAÇÃO DO IMOBILIZADO TANGÍVEL - CMC</v>
          </cell>
        </row>
        <row r="1284">
          <cell r="S1284" t="str">
            <v>OPERAÇÕES DEPRECIAÇÃO DO IMOBILIZADO TANGÍVEL - CMC</v>
          </cell>
        </row>
        <row r="1285">
          <cell r="S1285" t="str">
            <v>OPERAÇÕES DEPRECIAÇÃO DO IMOBILIZADO TANGÍVEL - CMC</v>
          </cell>
        </row>
        <row r="1286">
          <cell r="S1286" t="str">
            <v>OPERAÇÕES DEPRECIAÇÃO DO IMOBILIZADO TANGÍVEL - CMC</v>
          </cell>
        </row>
        <row r="1287">
          <cell r="S1287" t="str">
            <v>OPERAÇÕES DEPRECIAÇÃO DO IMOBILIZADO TANGÍVEL - CMC</v>
          </cell>
        </row>
        <row r="1288">
          <cell r="S1288" t="str">
            <v>OPERAÇÕES DEPRECIAÇÃO DO IMOBILIZADO TANGÍVEL - CMC</v>
          </cell>
        </row>
        <row r="1289">
          <cell r="S1289" t="str">
            <v>OPERAÇÕES DEPRECIAÇÃO DO IMOBILIZADO TANGÍVEL - CMC</v>
          </cell>
        </row>
        <row r="1290">
          <cell r="S1290" t="str">
            <v>OPERAÇÕES DEPRECIAÇÃO DO IMOBILIZADO TANGÍVEL - CMC</v>
          </cell>
        </row>
        <row r="1291">
          <cell r="S1291" t="str">
            <v>OPERAÇÕES DEPRECIAÇÃO DO IMOBILIZADO TANGÍVEL - CMC</v>
          </cell>
        </row>
        <row r="1292">
          <cell r="S1292" t="str">
            <v>OPERAÇÕES DEPRECIAÇÃO DO IMOBILIZADO TANGÍVEL - CMC</v>
          </cell>
        </row>
        <row r="1293">
          <cell r="S1293" t="str">
            <v>OPERAÇÕES DEPRECIAÇÃO DO IMOBILIZADO TANGÍVEL - CMC</v>
          </cell>
        </row>
        <row r="1294">
          <cell r="S1294" t="str">
            <v>OPERAÇÕES DEPRECIAÇÃO DO IMOBILIZADO TANGÍVEL - CMC</v>
          </cell>
        </row>
        <row r="1295">
          <cell r="S1295" t="str">
            <v>OPERAÇÕES DEPRECIAÇÃO DO IMOBILIZADO TANGÍVEL - CMC</v>
          </cell>
        </row>
        <row r="1296">
          <cell r="S1296" t="str">
            <v>OPERAÇÕES DEPRECIAÇÃO DO IMOBILIZADO TANGÍVEL - CMC</v>
          </cell>
        </row>
        <row r="1297">
          <cell r="S1297" t="str">
            <v>OPERAÇÕES DEPRECIAÇÃO DO IMOBILIZADO TANGÍVEL - CMC</v>
          </cell>
        </row>
        <row r="1298">
          <cell r="S1298" t="str">
            <v>OPERAÇÕES DEPRECIAÇÃO DO IMOBILIZADO TANGÍVEL - CMC</v>
          </cell>
        </row>
        <row r="1299">
          <cell r="S1299" t="str">
            <v>OPERAÇÕES DEPRECIAÇÃO DO IMOBILIZADO TANGÍVEL - CMC</v>
          </cell>
        </row>
        <row r="1300">
          <cell r="S1300" t="str">
            <v>OPERAÇÕES DEPRECIAÇÃO DO IMOBILIZADO TANGÍVEL - CMC</v>
          </cell>
        </row>
        <row r="1301">
          <cell r="S1301" t="str">
            <v>OPERAÇÕES DEPRECIAÇÃO DO IMOBILIZADO TANGÍVEL - CMC</v>
          </cell>
        </row>
        <row r="1302">
          <cell r="S1302" t="str">
            <v>OPERAÇÕES DEPRECIAÇÃO DO IMOBILIZADO TANGÍVEL - CMC</v>
          </cell>
        </row>
        <row r="1303">
          <cell r="S1303" t="str">
            <v>OPERAÇÕES DEPRECIAÇÃO DO IMOBILIZADO TANGÍVEL - CMC</v>
          </cell>
        </row>
        <row r="1304">
          <cell r="S1304" t="str">
            <v>OPERAÇÕES DEPRECIAÇÃO DO IMOBILIZADO TANGÍVEL - CMC</v>
          </cell>
        </row>
        <row r="1305">
          <cell r="S1305" t="str">
            <v>OPERAÇÕES DEPRECIAÇÃO DO IMOBILIZADO TANGÍVEL - CMC</v>
          </cell>
        </row>
        <row r="1306">
          <cell r="S1306" t="str">
            <v>OPERAÇÕES DEPRECIAÇÃO DO IMOBILIZADO TANGÍVEL - CMC</v>
          </cell>
        </row>
        <row r="1307">
          <cell r="S1307" t="str">
            <v>OPERAÇÕES DEPRECIAÇÃO DO IMOBILIZADO TANGÍVEL - CMC</v>
          </cell>
        </row>
        <row r="1308">
          <cell r="S1308" t="str">
            <v>OPERAÇÕES DEPRECIAÇÃO DO IMOBILIZADO TANGÍVEL - CMC</v>
          </cell>
        </row>
        <row r="1309">
          <cell r="S1309" t="str">
            <v>OPERAÇÕES DEPRECIAÇÃO DO IMOBILIZADO TANGÍVEL - CMC</v>
          </cell>
        </row>
        <row r="1310">
          <cell r="S1310" t="str">
            <v>OPERAÇÕES DEPRECIAÇÃO DO IMOBILIZADO TANGÍVEL - CMC</v>
          </cell>
        </row>
        <row r="1311">
          <cell r="S1311" t="str">
            <v>OPERAÇÕES DEPRECIAÇÃO DO IMOBILIZADO TANGÍVEL - CMC</v>
          </cell>
        </row>
        <row r="1312">
          <cell r="S1312" t="str">
            <v>OPERAÇÕES DEPRECIAÇÃO DO IMOBILIZADO TANGÍVEL - CMC</v>
          </cell>
        </row>
        <row r="1313">
          <cell r="S1313" t="str">
            <v>OPERAÇÕES DEPRECIAÇÃO DO IMOBILIZADO TANGÍVEL - CMC</v>
          </cell>
        </row>
        <row r="1314">
          <cell r="S1314" t="str">
            <v>OPERAÇÕES DEPRECIAÇÃO DO IMOBILIZADO TANGÍVEL - CMC</v>
          </cell>
        </row>
        <row r="1315">
          <cell r="S1315" t="str">
            <v>OPERAÇÕES DEPRECIAÇÃO DO IMOBILIZADO TANGÍVEL - CMC</v>
          </cell>
        </row>
        <row r="1316">
          <cell r="S1316" t="str">
            <v>OPERAÇÕES DEPRECIAÇÃO DO IMOBILIZADO TANGÍVEL - CMC</v>
          </cell>
        </row>
        <row r="1317">
          <cell r="S1317" t="str">
            <v>OPERAÇÕES DEPRECIAÇÃO DO IMOBILIZADO TANGÍVEL - CMC</v>
          </cell>
        </row>
        <row r="1318">
          <cell r="S1318" t="str">
            <v>OPERAÇÕES DEPRECIAÇÃO DO IMOBILIZADO TANGÍVEL - CMC</v>
          </cell>
        </row>
        <row r="1319">
          <cell r="S1319" t="str">
            <v>OPERAÇÕES DEPRECIAÇÃO DO IMOBILIZADO TANGÍVEL - CMC</v>
          </cell>
        </row>
        <row r="1320">
          <cell r="S1320" t="str">
            <v>OPERAÇÕES DEPRECIAÇÃO DO IMOBILIZADO TANGÍVEL - CMC</v>
          </cell>
        </row>
        <row r="1321">
          <cell r="S1321" t="str">
            <v>OPERAÇÕES DEPRECIAÇÃO DO IMOBILIZADO TANGÍVEL - CMC</v>
          </cell>
        </row>
        <row r="1322">
          <cell r="S1322" t="str">
            <v>OPERAÇÕES DEPRECIAÇÃO DO IMOBILIZADO TANGÍVEL - CMC</v>
          </cell>
        </row>
        <row r="1323">
          <cell r="S1323" t="str">
            <v>OPERAÇÕES DEPRECIAÇÃO DO IMOBILIZADO TANGÍVEL - CMC</v>
          </cell>
        </row>
        <row r="1324">
          <cell r="S1324" t="str">
            <v>OPERAÇÕES DEPRECIAÇÃO DO IMOBILIZADO TANGÍVEL - CMC</v>
          </cell>
        </row>
        <row r="1325">
          <cell r="S1325" t="str">
            <v>OPERAÇÕES DEPRECIAÇÃO DO IMOBILIZADO TANGÍVEL - CMC</v>
          </cell>
        </row>
        <row r="1326">
          <cell r="S1326" t="str">
            <v>OPERAÇÕES DEPRECIAÇÃO DO IMOBILIZADO TANGÍVEL - CMC</v>
          </cell>
        </row>
        <row r="1327">
          <cell r="S1327" t="str">
            <v>OPERAÇÕES DEPRECIAÇÃO DO IMOBILIZADO TANGÍVEL - CMC</v>
          </cell>
        </row>
        <row r="1328">
          <cell r="S1328" t="str">
            <v>OPERAÇÕES DEPRECIAÇÃO DO IMOBILIZADO TANGÍVEL - CMC</v>
          </cell>
        </row>
        <row r="1329">
          <cell r="S1329" t="str">
            <v>OPERAÇÕES DEPRECIAÇÃO DO IMOBILIZADO TANGÍVEL - CMC</v>
          </cell>
        </row>
        <row r="1330">
          <cell r="S1330" t="str">
            <v>OPERAÇÕES DEPRECIAÇÃO DO IMOBILIZADO TANGÍVEL - CMC</v>
          </cell>
        </row>
        <row r="1331">
          <cell r="S1331" t="str">
            <v>OPERAÇÕES DEPRECIAÇÃO DO IMOBILIZADO TANGÍVEL - CMC</v>
          </cell>
        </row>
        <row r="1332">
          <cell r="S1332" t="str">
            <v>OPERAÇÕES DEPRECIAÇÃO DO IMOBILIZADO TANGÍVEL - CMC</v>
          </cell>
        </row>
        <row r="1333">
          <cell r="S1333" t="str">
            <v>OPERAÇÕES DEPRECIAÇÃO DO IMOBILIZADO TANGÍVEL - CMC</v>
          </cell>
        </row>
        <row r="1334">
          <cell r="S1334" t="str">
            <v>OPERAÇÕES DEPRECIAÇÃO DO IMOBILIZADO TANGÍVEL - CMC</v>
          </cell>
        </row>
        <row r="1335">
          <cell r="S1335" t="str">
            <v>OPERAÇÕES DEPRECIAÇÃO DO IMOBILIZADO TANGÍVEL - CMC</v>
          </cell>
        </row>
        <row r="1336">
          <cell r="S1336" t="str">
            <v>OPERAÇÕES DEPRECIAÇÃO DO IMOBILIZADO TANGÍVEL - CMC</v>
          </cell>
        </row>
        <row r="1337">
          <cell r="S1337" t="str">
            <v>OPERAÇÕES DEPRECIAÇÃO DO IMOBILIZADO TANGÍVEL - CMC</v>
          </cell>
        </row>
        <row r="1338">
          <cell r="S1338" t="str">
            <v>OPERAÇÕES DEPRECIAÇÃO DO IMOBILIZADO TANGÍVEL - CMC</v>
          </cell>
        </row>
        <row r="1339">
          <cell r="S1339" t="str">
            <v>OPERAÇÕES DEPRECIAÇÃO DO IMOBILIZADO TANGÍVEL - CMC</v>
          </cell>
        </row>
        <row r="1340">
          <cell r="S1340" t="str">
            <v>OPERAÇÕES DEPRECIAÇÃO DO IMOBILIZADO TANGÍVEL - CMC</v>
          </cell>
        </row>
        <row r="1341">
          <cell r="S1341" t="str">
            <v>OPERAÇÕES DEPRECIAÇÃO DO IMOBILIZADO TANGÍVEL - CMC</v>
          </cell>
        </row>
        <row r="1342">
          <cell r="S1342" t="str">
            <v>OPERAÇÕES DEPRECIAÇÃO DO IMOBILIZADO TANGÍVEL - CMC</v>
          </cell>
        </row>
        <row r="1343">
          <cell r="S1343" t="str">
            <v>OPERAÇÕES DEPRECIAÇÃO DO IMOBILIZADO TANGÍVEL - CMC</v>
          </cell>
        </row>
        <row r="1344">
          <cell r="S1344" t="str">
            <v>OPERAÇÕES DEPRECIAÇÃO DO IMOBILIZADO TANGÍVEL - CMC</v>
          </cell>
        </row>
        <row r="1345">
          <cell r="S1345" t="str">
            <v>OPERAÇÕES DEPRECIAÇÃO DO IMOBILIZADO TANGÍVEL - CMC</v>
          </cell>
        </row>
        <row r="1346">
          <cell r="S1346" t="str">
            <v>OPERAÇÕES DEPRECIAÇÃO DO IMOBILIZADO TANGÍVEL - CMC</v>
          </cell>
        </row>
        <row r="1347">
          <cell r="S1347" t="str">
            <v>OPERAÇÕES DEPRECIAÇÃO DO IMOBILIZADO TANGÍVEL - CMC</v>
          </cell>
        </row>
        <row r="1348">
          <cell r="S1348" t="str">
            <v>OPERAÇÕES IMPOSTOS E TAXAS COMPULSÓRIAS</v>
          </cell>
        </row>
        <row r="1349">
          <cell r="S1349" t="str">
            <v>OPERAÇÕES IMPOSTOS E TAXAS COMPULSÓRIAS</v>
          </cell>
        </row>
        <row r="1350">
          <cell r="S1350" t="str">
            <v>OPERAÇÕES DEPRECIAÇÃO DO IMOBILIZADO TANGÍVEL</v>
          </cell>
        </row>
        <row r="1351">
          <cell r="S1351" t="str">
            <v>OPERAÇÕES DEPRECIAÇÃO DO IMOBILIZADO TANGÍVEL</v>
          </cell>
        </row>
        <row r="1352">
          <cell r="S1352" t="str">
            <v>OPERAÇÕES DEPRECIAÇÃO DO IMOBILIZADO TANGÍVEL</v>
          </cell>
        </row>
        <row r="1353">
          <cell r="S1353" t="str">
            <v>OPERAÇÕES DEPRECIAÇÃO DO IMOBILIZADO TANGÍVEL</v>
          </cell>
        </row>
        <row r="1354">
          <cell r="S1354" t="str">
            <v>OPERAÇÕES DEPRECIAÇÃO DO IMOBILIZADO TANGÍVEL</v>
          </cell>
        </row>
        <row r="1355">
          <cell r="S1355" t="str">
            <v>OPERAÇÕES DEPRECIAÇÃO DO IMOBILIZADO TANGÍVEL</v>
          </cell>
        </row>
        <row r="1356">
          <cell r="S1356" t="str">
            <v>OPERAÇÕES DEPRECIAÇÃO DO IMOBILIZADO TANGÍVEL</v>
          </cell>
        </row>
        <row r="1357">
          <cell r="S1357" t="str">
            <v>OPERAÇÕES DEPRECIAÇÃO DO IMOBILIZADO TANGÍVEL</v>
          </cell>
        </row>
        <row r="1358">
          <cell r="S1358" t="str">
            <v>OPERAÇÕES DEPRECIAÇÃO DO IMOBILIZADO TANGÍVEL</v>
          </cell>
        </row>
        <row r="1359">
          <cell r="S1359" t="str">
            <v>OPERAÇÕES DEPRECIAÇÃO DO IMOBILIZADO TANGÍVEL</v>
          </cell>
        </row>
        <row r="1360">
          <cell r="S1360" t="str">
            <v>OPERAÇÕES DEPRECIAÇÃO DO IMOBILIZADO TANGÍVEL</v>
          </cell>
        </row>
        <row r="1361">
          <cell r="S1361" t="str">
            <v>OPERAÇÕES DEPRECIAÇÃO DO IMOBILIZADO TANGÍVEL</v>
          </cell>
        </row>
        <row r="1362">
          <cell r="S1362" t="str">
            <v>OPERAÇÕES DEPRECIAÇÃO DO IMOBILIZADO TANGÍVEL</v>
          </cell>
        </row>
        <row r="1363">
          <cell r="S1363" t="str">
            <v>OPERAÇÕES DEPRECIAÇÃO DO IMOBILIZADO TANGÍVEL</v>
          </cell>
        </row>
        <row r="1364">
          <cell r="S1364" t="str">
            <v>OPERAÇÕES DEPRECIAÇÃO DO IMOBILIZADO TANGÍVEL</v>
          </cell>
        </row>
        <row r="1365">
          <cell r="S1365" t="str">
            <v>OPERAÇÕES DEPRECIAÇÃO DO IMOBILIZADO TANGÍVEL</v>
          </cell>
        </row>
        <row r="1366">
          <cell r="S1366" t="str">
            <v>OPERAÇÕES DEPRECIAÇÃO DO IMOBILIZADO TANGÍVEL</v>
          </cell>
        </row>
        <row r="1367">
          <cell r="S1367" t="str">
            <v>OPERAÇÕES DEPRECIAÇÃO DO IMOBILIZADO TANGÍVEL</v>
          </cell>
        </row>
        <row r="1368">
          <cell r="S1368" t="str">
            <v>OPERAÇÕES DEPRECIAÇÃO DO IMOBILIZADO TANGÍVEL</v>
          </cell>
        </row>
        <row r="1369">
          <cell r="S1369" t="str">
            <v>OPERAÇÕES DEPRECIAÇÃO DO IMOBILIZADO TANGÍVEL</v>
          </cell>
        </row>
        <row r="1370">
          <cell r="S1370" t="str">
            <v>OPERAÇÕES DEPRECIAÇÃO DO IMOBILIZADO TANGÍVEL</v>
          </cell>
        </row>
        <row r="1371">
          <cell r="S1371" t="str">
            <v>OPERAÇÕES DEPRECIAÇÃO DO IMOBILIZADO TANGÍVEL</v>
          </cell>
        </row>
        <row r="1372">
          <cell r="S1372" t="str">
            <v>OPERAÇÕES DEPRECIAÇÃO DO IMOBILIZADO TANGÍVEL</v>
          </cell>
        </row>
        <row r="1373">
          <cell r="S1373" t="str">
            <v>OPERAÇÕES DEPRECIAÇÃO DO IMOBILIZADO TANGÍVEL</v>
          </cell>
        </row>
        <row r="1374">
          <cell r="S1374" t="str">
            <v>OPERAÇÕES DEPRECIAÇÃO DO IMOBILIZADO TANGÍVEL</v>
          </cell>
        </row>
        <row r="1375">
          <cell r="S1375" t="str">
            <v>OPERAÇÕES DEPRECIAÇÃO DO IMOBILIZADO TANGÍVEL</v>
          </cell>
        </row>
        <row r="1376">
          <cell r="S1376" t="str">
            <v>OPERAÇÕES DEPRECIAÇÃO DO IMOBILIZADO TANGÍVEL</v>
          </cell>
        </row>
        <row r="1377">
          <cell r="S1377" t="str">
            <v>OPERAÇÕES DEPRECIAÇÃO DO IMOBILIZADO TANGÍVEL</v>
          </cell>
        </row>
        <row r="1378">
          <cell r="S1378" t="str">
            <v>OPERAÇÕES DEPRECIAÇÃO DO IMOBILIZADO TANGÍVEL</v>
          </cell>
        </row>
        <row r="1379">
          <cell r="S1379" t="str">
            <v>OPERAÇÕES DEPRECIAÇÃO DO IMOBILIZADO TANGÍVEL</v>
          </cell>
        </row>
        <row r="1380">
          <cell r="S1380" t="str">
            <v>OPERAÇÕES DEPRECIAÇÃO DO IMOBILIZADO TANGÍVEL</v>
          </cell>
        </row>
        <row r="1381">
          <cell r="S1381" t="str">
            <v>OPERAÇÕES DEPRECIAÇÃO DO IMOBILIZADO TANGÍVEL</v>
          </cell>
        </row>
        <row r="1382">
          <cell r="S1382" t="str">
            <v>OPERAÇÕES DEPRECIAÇÃO DO IMOBILIZADO TANGÍVEL</v>
          </cell>
        </row>
        <row r="1383">
          <cell r="S1383" t="str">
            <v>OPERAÇÕES DEPRECIAÇÃO DO IMOBILIZADO TANGÍVEL</v>
          </cell>
        </row>
        <row r="1384">
          <cell r="S1384" t="str">
            <v>OPERAÇÕES DEPRECIAÇÃO DO IMOBILIZADO TANGÍVEL</v>
          </cell>
        </row>
        <row r="1385">
          <cell r="S1385" t="str">
            <v>OPERAÇÕES DEPRECIAÇÃO DO IMOBILIZADO TANGÍVEL</v>
          </cell>
        </row>
        <row r="1386">
          <cell r="S1386" t="str">
            <v>OPERAÇÕES DEPRECIAÇÃO DO IMOBILIZADO TANGÍVEL</v>
          </cell>
        </row>
        <row r="1387">
          <cell r="S1387" t="str">
            <v>OPERAÇÕES DEPRECIAÇÃO DO IMOBILIZADO TANGÍVEL</v>
          </cell>
        </row>
        <row r="1388">
          <cell r="S1388" t="str">
            <v>OPERAÇÕES DEPRECIAÇÃO DO IMOBILIZADO TANGÍVEL</v>
          </cell>
        </row>
        <row r="1389">
          <cell r="S1389" t="str">
            <v>OPERAÇÕES DEPRECIAÇÃO DO IMOBILIZADO TANGÍVEL</v>
          </cell>
        </row>
        <row r="1390">
          <cell r="S1390" t="str">
            <v>OPERAÇÕES DEPRECIAÇÃO DO IMOBILIZADO TANGÍVEL</v>
          </cell>
        </row>
        <row r="1391">
          <cell r="S1391" t="str">
            <v>OPERAÇÕES DEPRECIAÇÃO DO IMOBILIZADO TANGÍVEL</v>
          </cell>
        </row>
        <row r="1392">
          <cell r="S1392" t="str">
            <v>OPERAÇÕES DEPRECIAÇÃO DO IMOBILIZADO TANGÍVEL</v>
          </cell>
        </row>
        <row r="1393">
          <cell r="S1393" t="str">
            <v>OPERAÇÕES DEPRECIAÇÃO DO IMOBILIZADO TANGÍVEL</v>
          </cell>
        </row>
        <row r="1394">
          <cell r="S1394" t="str">
            <v>OPERAÇÕES DEPRECIAÇÃO DO IMOBILIZADO TANGÍVEL</v>
          </cell>
        </row>
        <row r="1395">
          <cell r="S1395" t="str">
            <v>OPERAÇÕES DEPRECIAÇÃO DO IMOBILIZADO TANGÍVEL</v>
          </cell>
        </row>
        <row r="1396">
          <cell r="S1396" t="str">
            <v>OPERAÇÕES DEPRECIAÇÃO DO IMOBILIZADO TANGÍVEL</v>
          </cell>
        </row>
        <row r="1397">
          <cell r="S1397" t="str">
            <v>OPERAÇÕES DEPRECIAÇÃO DO IMOBILIZADO TANGÍVEL</v>
          </cell>
        </row>
        <row r="1398">
          <cell r="S1398" t="str">
            <v>OPERAÇÕES DEPRECIAÇÃO DO IMOBILIZADO TANGÍVEL</v>
          </cell>
        </row>
        <row r="1399">
          <cell r="S1399" t="str">
            <v>OPERAÇÕES DEPRECIAÇÃO DO IMOBILIZADO TANGÍVEL</v>
          </cell>
        </row>
        <row r="1400">
          <cell r="S1400" t="str">
            <v>OPERAÇÕES DEPRECIAÇÃO DO IMOBILIZADO TANGÍVEL</v>
          </cell>
        </row>
        <row r="1401">
          <cell r="S1401" t="str">
            <v>OPERAÇÕES DEPRECIAÇÃO DO IMOBILIZADO TANGÍVEL</v>
          </cell>
        </row>
        <row r="1402">
          <cell r="S1402" t="str">
            <v>OPERAÇÕES DEPRECIAÇÃO DO IMOBILIZADO TANGÍVEL</v>
          </cell>
        </row>
        <row r="1403">
          <cell r="S1403" t="str">
            <v>OPERAÇÕES DEPRECIAÇÃO DO IMOBILIZADO TANGÍVEL</v>
          </cell>
        </row>
        <row r="1404">
          <cell r="S1404" t="str">
            <v>OPERAÇÕES DEPRECIAÇÃO DO IMOBILIZADO TANGÍVEL</v>
          </cell>
        </row>
        <row r="1405">
          <cell r="S1405" t="str">
            <v>OPERAÇÕES DEPRECIAÇÃO DO IMOBILIZADO TANGÍVEL</v>
          </cell>
        </row>
        <row r="1406">
          <cell r="S1406" t="str">
            <v>OPERAÇÕES DEPRECIAÇÃO DO IMOBILIZADO TANGÍVEL</v>
          </cell>
        </row>
        <row r="1407">
          <cell r="S1407" t="str">
            <v>OPERAÇÕES DEPRECIAÇÃO DO IMOBILIZADO TANGÍVEL</v>
          </cell>
        </row>
        <row r="1408">
          <cell r="S1408" t="str">
            <v>OPERAÇÕES DEPRECIAÇÃO DO IMOBILIZADO TANGÍVEL</v>
          </cell>
        </row>
        <row r="1409">
          <cell r="S1409" t="str">
            <v>OPERAÇÕES DEPRECIAÇÃO DO IMOBILIZADO TANGÍVEL</v>
          </cell>
        </row>
        <row r="1410">
          <cell r="S1410" t="str">
            <v>OPERAÇÕES DEPRECIAÇÃO DO IMOBILIZADO TANGÍVEL</v>
          </cell>
        </row>
        <row r="1411">
          <cell r="S1411" t="str">
            <v>OPERAÇÕES DEPRECIAÇÃO DO IMOBILIZADO TANGÍVEL</v>
          </cell>
        </row>
        <row r="1412">
          <cell r="S1412" t="str">
            <v>OPERAÇÕES DEPRECIAÇÃO DO IMOBILIZADO TANGÍVEL</v>
          </cell>
        </row>
        <row r="1413">
          <cell r="S1413" t="str">
            <v>OPERAÇÕES DEPRECIAÇÃO DO IMOBILIZADO TANGÍVEL</v>
          </cell>
        </row>
        <row r="1414">
          <cell r="S1414" t="str">
            <v>OPERAÇÕES DEPRECIAÇÃO DO IMOBILIZADO TANGÍVEL</v>
          </cell>
        </row>
        <row r="1415">
          <cell r="S1415" t="str">
            <v>OPERAÇÕES DEPRECIAÇÃO DO IMOBILIZADO TANGÍVEL</v>
          </cell>
        </row>
        <row r="1416">
          <cell r="S1416" t="str">
            <v>OPERAÇÕES DEPRECIAÇÃO DO IMOBILIZADO TANGÍVEL</v>
          </cell>
        </row>
        <row r="1417">
          <cell r="S1417" t="str">
            <v>OPERAÇÕES DEPRECIAÇÃO DO IMOBILIZADO TANGÍVEL</v>
          </cell>
        </row>
        <row r="1418">
          <cell r="S1418" t="str">
            <v>OPERAÇÕES DEPRECIAÇÃO DO IMOBILIZADO TANGÍVEL</v>
          </cell>
        </row>
        <row r="1419">
          <cell r="S1419" t="str">
            <v>OPERAÇÕES DEPRECIAÇÃO DO IMOBILIZADO TANGÍVEL</v>
          </cell>
        </row>
        <row r="1420">
          <cell r="S1420" t="str">
            <v>OPERAÇÕES DEPRECIAÇÃO DO IMOBILIZADO TANGÍVEL</v>
          </cell>
        </row>
        <row r="1421">
          <cell r="S1421" t="str">
            <v>OPERAÇÕES DEPRECIAÇÃO DO IMOBILIZADO TANGÍVEL</v>
          </cell>
        </row>
        <row r="1422">
          <cell r="S1422" t="str">
            <v>OPERAÇÕES DEPRECIAÇÃO DO IMOBILIZADO TANGÍVEL</v>
          </cell>
        </row>
        <row r="1423">
          <cell r="S1423" t="str">
            <v>OPERAÇÕES DEPRECIAÇÃO DO IMOBILIZADO TANGÍVEL</v>
          </cell>
        </row>
        <row r="1424">
          <cell r="S1424" t="str">
            <v>OPERAÇÕES DEPRECIAÇÃO DO IMOBILIZADO TANGÍVEL</v>
          </cell>
        </row>
        <row r="1425">
          <cell r="S1425" t="str">
            <v>OPERAÇÕES DEPRECIAÇÃO DO IMOBILIZADO TANGÍVEL</v>
          </cell>
        </row>
        <row r="1426">
          <cell r="S1426" t="str">
            <v>OPERAÇÕES DEPRECIAÇÃO DO IMOBILIZADO TANGÍVEL</v>
          </cell>
        </row>
        <row r="1427">
          <cell r="S1427" t="str">
            <v>OPERAÇÕES DEPRECIAÇÃO DO IMOBILIZADO TANGÍVEL</v>
          </cell>
        </row>
        <row r="1428">
          <cell r="S1428" t="str">
            <v>OPERAÇÕES DEPRECIAÇÃO DO IMOBILIZADO TANGÍVEL</v>
          </cell>
        </row>
        <row r="1429">
          <cell r="S1429" t="str">
            <v>OPERAÇÕES DEPRECIAÇÃO DO IMOBILIZADO TANGÍVEL</v>
          </cell>
        </row>
        <row r="1430">
          <cell r="S1430" t="str">
            <v>OPERAÇÕES DEPRECIAÇÃO DO IMOBILIZADO TANGÍVEL</v>
          </cell>
        </row>
        <row r="1431">
          <cell r="S1431" t="str">
            <v>OPERAÇÕES DEPRECIAÇÃO DO IMOBILIZADO TANGÍVEL</v>
          </cell>
        </row>
        <row r="1432">
          <cell r="S1432" t="str">
            <v>OPERAÇÕES DEPRECIAÇÃO DO IMOBILIZADO TANGÍVEL</v>
          </cell>
        </row>
        <row r="1433">
          <cell r="S1433" t="str">
            <v>OPERAÇÕES DEPRECIAÇÃO DO IMOBILIZADO TANGÍVEL</v>
          </cell>
        </row>
        <row r="1434">
          <cell r="S1434" t="str">
            <v>OPERAÇÕES DEPRECIAÇÃO DO IMOBILIZADO TANGÍVEL</v>
          </cell>
        </row>
        <row r="1435">
          <cell r="S1435" t="str">
            <v>OPERAÇÕES DEPRECIAÇÃO DO IMOBILIZADO TANGÍVEL</v>
          </cell>
        </row>
        <row r="1436">
          <cell r="S1436" t="str">
            <v>OPERAÇÕES DEPRECIAÇÃO DO IMOBILIZADO TANGÍVEL</v>
          </cell>
        </row>
        <row r="1437">
          <cell r="S1437" t="str">
            <v>OPERAÇÕES DEPRECIAÇÃO DO IMOBILIZADO TANGÍVEL</v>
          </cell>
        </row>
        <row r="1438">
          <cell r="S1438" t="str">
            <v>OPERAÇÕES DEPRECIAÇÃO DO IMOBILIZADO TANGÍVEL</v>
          </cell>
        </row>
        <row r="1439">
          <cell r="S1439" t="str">
            <v>OPERAÇÕES DEPRECIAÇÃO DO IMOBILIZADO TANGÍVEL</v>
          </cell>
        </row>
        <row r="1440">
          <cell r="S1440" t="str">
            <v>OPERAÇÕES DEPRECIAÇÃO DO IMOBILIZADO TANGÍVEL</v>
          </cell>
        </row>
        <row r="1441">
          <cell r="S1441" t="str">
            <v>OPERAÇÕES DEPRECIAÇÃO DO IMOBILIZADO TANGÍVEL</v>
          </cell>
        </row>
        <row r="1442">
          <cell r="S1442" t="str">
            <v>OPERAÇÕES DEPRECIAÇÃO DO IMOBILIZADO TANGÍVEL</v>
          </cell>
        </row>
        <row r="1443">
          <cell r="S1443" t="str">
            <v>OPERAÇÕES DEPRECIAÇÃO DO IMOBILIZADO TANGÍVEL</v>
          </cell>
        </row>
        <row r="1444">
          <cell r="S1444" t="str">
            <v>OPERAÇÕES DEPRECIAÇÃO DO IMOBILIZADO TANGÍVEL</v>
          </cell>
        </row>
        <row r="1445">
          <cell r="S1445" t="str">
            <v>OPERAÇÕES DEPRECIAÇÃO DO IMOBILIZADO TANGÍVEL</v>
          </cell>
        </row>
        <row r="1446">
          <cell r="S1446" t="str">
            <v>OPERAÇÕES DEPRECIAÇÃO DO IMOBILIZADO TANGÍVEL</v>
          </cell>
        </row>
        <row r="1447">
          <cell r="S1447" t="str">
            <v>OPERAÇÕES DEPRECIAÇÃO DO IMOBILIZADO TANGÍVEL</v>
          </cell>
        </row>
        <row r="1448">
          <cell r="S1448" t="str">
            <v>OPERAÇÕES DEPRECIAÇÃO DO IMOBILIZADO TANGÍVEL</v>
          </cell>
        </row>
        <row r="1449">
          <cell r="S1449" t="str">
            <v>OPERAÇÕES DEPRECIAÇÃO DO IMOBILIZADO TANGÍVEL</v>
          </cell>
        </row>
        <row r="1450">
          <cell r="S1450" t="str">
            <v>OPERAÇÕES DEPRECIAÇÃO DO IMOBILIZADO TANGÍVEL</v>
          </cell>
        </row>
        <row r="1451">
          <cell r="S1451" t="str">
            <v>OPERAÇÕES DEPRECIAÇÃO DO IMOBILIZADO TANGÍVEL</v>
          </cell>
        </row>
        <row r="1452">
          <cell r="S1452" t="str">
            <v>OPERAÇÕES DEPRECIAÇÃO DO IMOBILIZADO TANGÍVEL</v>
          </cell>
        </row>
        <row r="1453">
          <cell r="S1453" t="str">
            <v>OPERAÇÕES DEPRECIAÇÃO DO IMOBILIZADO TANGÍVEL</v>
          </cell>
        </row>
        <row r="1454">
          <cell r="S1454" t="str">
            <v>OPERAÇÕES DEPRECIAÇÃO DO IMOBILIZADO TANGÍVEL</v>
          </cell>
        </row>
        <row r="1455">
          <cell r="S1455" t="str">
            <v>OPERAÇÕES DEPRECIAÇÃO DO IMOBILIZADO TANGÍVEL</v>
          </cell>
        </row>
        <row r="1456">
          <cell r="S1456" t="str">
            <v>OPERAÇÕES DEPRECIAÇÃO DO IMOBILIZADO TANGÍVEL</v>
          </cell>
        </row>
        <row r="1457">
          <cell r="S1457" t="str">
            <v>OPERAÇÕES DEPRECIAÇÃO DO IMOBILIZADO TANGÍVEL</v>
          </cell>
        </row>
        <row r="1458">
          <cell r="S1458" t="str">
            <v>OPERAÇÕES DEPRECIAÇÃO DO IMOBILIZADO TANGÍVEL</v>
          </cell>
        </row>
        <row r="1459">
          <cell r="S1459" t="str">
            <v>OPERAÇÕES DEPRECIAÇÃO DO IMOBILIZADO TANGÍVEL</v>
          </cell>
        </row>
        <row r="1460">
          <cell r="S1460" t="str">
            <v>OPERAÇÕES DEPRECIAÇÃO DO IMOBILIZADO TANGÍVEL</v>
          </cell>
        </row>
        <row r="1461">
          <cell r="S1461" t="str">
            <v>OPERAÇÕES DEPRECIAÇÃO DO IMOBILIZADO TANGÍVEL</v>
          </cell>
        </row>
        <row r="1462">
          <cell r="S1462" t="str">
            <v>OPERAÇÕES DEPRECIAÇÃO DO IMOBILIZADO TANGÍVEL</v>
          </cell>
        </row>
        <row r="1463">
          <cell r="S1463" t="str">
            <v>OPERAÇÕES DEPRECIAÇÃO DO IMOBILIZADO TANGÍVEL</v>
          </cell>
        </row>
        <row r="1464">
          <cell r="S1464" t="str">
            <v>OPERAÇÕES DEPRECIAÇÃO DO IMOBILIZADO TANGÍVEL</v>
          </cell>
        </row>
        <row r="1465">
          <cell r="S1465" t="str">
            <v>OPERAÇÕES DEPRECIAÇÃO DO IMOBILIZADO TANGÍVEL</v>
          </cell>
        </row>
        <row r="1466">
          <cell r="S1466" t="str">
            <v>OPERAÇÕES DEPRECIAÇÃO DO IMOBILIZADO TANGÍVEL</v>
          </cell>
        </row>
        <row r="1467">
          <cell r="S1467" t="str">
            <v>OPERAÇÕES DEPRECIAÇÃO DO IMOBILIZADO TANGÍVEL</v>
          </cell>
        </row>
        <row r="1468">
          <cell r="S1468" t="str">
            <v>OPERAÇÕES DEPRECIAÇÃO DO IMOBILIZADO TANGÍVEL</v>
          </cell>
        </row>
        <row r="1469">
          <cell r="S1469" t="str">
            <v>OPERAÇÕES DEPRECIAÇÃO DO IMOBILIZADO TANGÍVEL</v>
          </cell>
        </row>
        <row r="1470">
          <cell r="S1470" t="str">
            <v>OPERAÇÕES DEPRECIAÇÃO DO IMOBILIZADO TANGÍVEL</v>
          </cell>
        </row>
        <row r="1471">
          <cell r="S1471" t="str">
            <v>OPERAÇÕES DEPRECIAÇÃO DO IMOBILIZADO TANGÍVEL</v>
          </cell>
        </row>
        <row r="1472">
          <cell r="S1472" t="str">
            <v>OPERAÇÕES DEPRECIAÇÃO DO IMOBILIZADO TANGÍVEL</v>
          </cell>
        </row>
        <row r="1473">
          <cell r="S1473" t="str">
            <v>OPERAÇÕES DEPRECIAÇÃO DO IMOBILIZADO TANGÍVEL</v>
          </cell>
        </row>
        <row r="1474">
          <cell r="S1474" t="str">
            <v>OPERAÇÕES DEPRECIAÇÃO DO IMOBILIZADO TANGÍVEL</v>
          </cell>
        </row>
        <row r="1475">
          <cell r="S1475" t="str">
            <v>OPERAÇÕES DEPRECIAÇÃO DO IMOBILIZADO TANGÍVEL</v>
          </cell>
        </row>
        <row r="1476">
          <cell r="S1476" t="str">
            <v>OPERAÇÕES DEPRECIAÇÃO DO IMOBILIZADO TANGÍVEL</v>
          </cell>
        </row>
        <row r="1477">
          <cell r="S1477" t="str">
            <v>OPERAÇÕES DEPRECIAÇÃO DO IMOBILIZADO TANGÍVEL</v>
          </cell>
        </row>
        <row r="1478">
          <cell r="S1478" t="str">
            <v>OPERAÇÕES DEPRECIAÇÃO DO IMOBILIZADO TANGÍVEL</v>
          </cell>
        </row>
        <row r="1479">
          <cell r="S1479" t="str">
            <v>OPERAÇÕES DEPRECIAÇÃO DO IMOBILIZADO TANGÍVEL</v>
          </cell>
        </row>
        <row r="1480">
          <cell r="S1480" t="str">
            <v>OPERAÇÕES DEPRECIAÇÃO DO IMOBILIZADO TANGÍVEL</v>
          </cell>
        </row>
        <row r="1481">
          <cell r="S1481" t="str">
            <v>OPERAÇÕES DEPRECIAÇÃO DO IMOBILIZADO TANGÍVEL</v>
          </cell>
        </row>
        <row r="1482">
          <cell r="S1482" t="str">
            <v>OPERAÇÕES DEPRECIAÇÃO DO IMOBILIZADO TANGÍVEL</v>
          </cell>
        </row>
        <row r="1483">
          <cell r="S1483" t="str">
            <v>OPERAÇÕES DEPRECIAÇÃO DO IMOBILIZADO TANGÍVEL</v>
          </cell>
        </row>
        <row r="1484">
          <cell r="S1484" t="str">
            <v>OPERAÇÕES DEPRECIAÇÃO DO IMOBILIZADO TANGÍVEL</v>
          </cell>
        </row>
        <row r="1485">
          <cell r="S1485" t="str">
            <v>OPERAÇÕES DEPRECIAÇÃO DO IMOBILIZADO TANGÍVEL</v>
          </cell>
        </row>
        <row r="1486">
          <cell r="S1486" t="str">
            <v>OPERAÇÕES DEPRECIAÇÃO DO IMOBILIZADO TANGÍVEL</v>
          </cell>
        </row>
        <row r="1487">
          <cell r="S1487" t="str">
            <v>OPERAÇÕES DEPRECIAÇÃO DO IMOBILIZADO TANGÍVEL</v>
          </cell>
        </row>
        <row r="1488">
          <cell r="S1488" t="str">
            <v>OPERAÇÕES DEPRECIAÇÃO DO IMOBILIZADO TANGÍVEL</v>
          </cell>
        </row>
        <row r="1489">
          <cell r="S1489" t="str">
            <v>OPERAÇÕES DEPRECIAÇÃO DO IMOBILIZADO TANGÍVEL</v>
          </cell>
        </row>
        <row r="1490">
          <cell r="S1490" t="str">
            <v>OPERAÇÕES DEPRECIAÇÃO DO IMOBILIZADO TANGÍVEL</v>
          </cell>
        </row>
        <row r="1491">
          <cell r="S1491" t="str">
            <v>OPERAÇÕES DEPRECIAÇÃO DO IMOBILIZADO TANGÍVEL</v>
          </cell>
        </row>
        <row r="1492">
          <cell r="S1492" t="str">
            <v>OPERAÇÕES DEPRECIAÇÃO DO IMOBILIZADO TANGÍVEL</v>
          </cell>
        </row>
        <row r="1493">
          <cell r="S1493" t="str">
            <v>OPERAÇÕES DEPRECIAÇÃO DO IMOBILIZADO TANGÍVEL</v>
          </cell>
        </row>
        <row r="1494">
          <cell r="S1494" t="str">
            <v>OPERAÇÕES DEPRECIAÇÃO DO IMOBILIZADO TANGÍVEL</v>
          </cell>
        </row>
        <row r="1495">
          <cell r="S1495" t="str">
            <v>OPERAÇÕES DEPRECIAÇÃO DO IMOBILIZADO TANGÍVEL</v>
          </cell>
        </row>
        <row r="1496">
          <cell r="S1496" t="str">
            <v>OPERAÇÕES DEPRECIAÇÃO DO IMOBILIZADO TANGÍVEL</v>
          </cell>
        </row>
        <row r="1497">
          <cell r="S1497" t="str">
            <v>OPERAÇÕES DEPRECIAÇÃO DO IMOBILIZADO TANGÍVEL</v>
          </cell>
        </row>
        <row r="1498">
          <cell r="S1498" t="str">
            <v>OPERAÇÕES DEPRECIAÇÃO DO IMOBILIZADO TANGÍVEL</v>
          </cell>
        </row>
        <row r="1499">
          <cell r="S1499" t="str">
            <v>OPERAÇÕES DEPRECIAÇÃO DO IMOBILIZADO TANGÍVEL</v>
          </cell>
        </row>
        <row r="1500">
          <cell r="S1500" t="str">
            <v>OPERAÇÕES DEPRECIAÇÃO DO IMOBILIZADO TANGÍVEL</v>
          </cell>
        </row>
        <row r="1501">
          <cell r="S1501" t="str">
            <v>OPERAÇÕES DEPRECIAÇÃO DO IMOBILIZADO TANGÍVEL</v>
          </cell>
        </row>
        <row r="1502">
          <cell r="S1502" t="str">
            <v>OPERAÇÕES DEPRECIAÇÃO DO IMOBILIZADO TANGÍVEL</v>
          </cell>
        </row>
        <row r="1503">
          <cell r="S1503" t="str">
            <v>OPERAÇÕES DEPRECIAÇÃO DO IMOBILIZADO TANGÍVEL</v>
          </cell>
        </row>
        <row r="1504">
          <cell r="S1504" t="str">
            <v>OPERAÇÕES DEPRECIAÇÃO DO IMOBILIZADO TANGÍVEL</v>
          </cell>
        </row>
        <row r="1505">
          <cell r="S1505" t="str">
            <v>OPERAÇÕES DEPRECIAÇÃO DO IMOBILIZADO TANGÍVEL</v>
          </cell>
        </row>
        <row r="1506">
          <cell r="S1506" t="str">
            <v>OPERAÇÕES DEPRECIAÇÃO DO IMOBILIZADO TANGÍVEL</v>
          </cell>
        </row>
        <row r="1507">
          <cell r="S1507" t="str">
            <v>OPERAÇÕES DEPRECIAÇÃO DO IMOBILIZADO TANGÍVEL</v>
          </cell>
        </row>
        <row r="1508">
          <cell r="S1508" t="str">
            <v>OPERAÇÕES DEPRECIAÇÃO DO IMOBILIZADO TANGÍVEL</v>
          </cell>
        </row>
        <row r="1509">
          <cell r="S1509" t="str">
            <v>OPERAÇÕES DEPRECIAÇÃO DO IMOBILIZADO TANGÍVEL</v>
          </cell>
        </row>
        <row r="1510">
          <cell r="S1510" t="str">
            <v>OPERAÇÕES DEPRECIAÇÃO DO IMOBILIZADO TANGÍVEL</v>
          </cell>
        </row>
        <row r="1511">
          <cell r="S1511" t="str">
            <v>OPERAÇÕES DEPRECIAÇÃO DO IMOBILIZADO TANGÍVEL</v>
          </cell>
        </row>
        <row r="1512">
          <cell r="S1512" t="str">
            <v>OPERAÇÕES DEPRECIAÇÃO DO IMOBILIZADO TANGÍVEL</v>
          </cell>
        </row>
        <row r="1513">
          <cell r="S1513" t="str">
            <v>OPERAÇÕES DEPRECIAÇÃO DO IMOBILIZADO TANGÍVEL</v>
          </cell>
        </row>
        <row r="1514">
          <cell r="S1514" t="str">
            <v>OPERAÇÕES DEPRECIAÇÃO DO IMOBILIZADO TANGÍVEL</v>
          </cell>
        </row>
        <row r="1515">
          <cell r="S1515" t="str">
            <v>OPERAÇÕES DEPRECIAÇÃO DO IMOBILIZADO TANGÍVEL</v>
          </cell>
        </row>
        <row r="1516">
          <cell r="S1516" t="str">
            <v>OPERAÇÕES DEPRECIAÇÃO DO IMOBILIZADO TANGÍVEL</v>
          </cell>
        </row>
        <row r="1517">
          <cell r="S1517" t="str">
            <v>OPERAÇÕES DEPRECIAÇÃO DO IMOBILIZADO TANGÍVEL</v>
          </cell>
        </row>
        <row r="1518">
          <cell r="S1518" t="str">
            <v>OPERAÇÕES DEPRECIAÇÃO DO IMOBILIZADO TANGÍVEL</v>
          </cell>
        </row>
        <row r="1519">
          <cell r="S1519" t="str">
            <v>OPERAÇÕES DEPRECIAÇÃO DO IMOBILIZADO TANGÍVEL</v>
          </cell>
        </row>
        <row r="1520">
          <cell r="S1520" t="str">
            <v>OPERAÇÕES DEPRECIAÇÃO DO IMOBILIZADO TANGÍVEL</v>
          </cell>
        </row>
        <row r="1521">
          <cell r="S1521" t="str">
            <v>OPERAÇÕES DEPRECIAÇÃO DO IMOBILIZADO TANGÍVEL</v>
          </cell>
        </row>
        <row r="1522">
          <cell r="S1522" t="str">
            <v>OPERAÇÕES DEPRECIAÇÃO DO IMOBILIZADO TANGÍVEL</v>
          </cell>
        </row>
        <row r="1523">
          <cell r="S1523" t="str">
            <v>OPERAÇÕES DEPRECIAÇÃO DO IMOBILIZADO TANGÍVEL</v>
          </cell>
        </row>
        <row r="1524">
          <cell r="S1524" t="str">
            <v>OPERAÇÕES DEPRECIAÇÃO DO IMOBILIZADO TANGÍVEL</v>
          </cell>
        </row>
        <row r="1525">
          <cell r="S1525" t="str">
            <v>OPERAÇÕES DEPRECIAÇÃO DO IMOBILIZADO TANGÍVEL</v>
          </cell>
        </row>
        <row r="1526">
          <cell r="S1526" t="str">
            <v>OPERAÇÕES DEPRECIAÇÃO DO IMOBILIZADO TANGÍVEL</v>
          </cell>
        </row>
        <row r="1527">
          <cell r="S1527" t="str">
            <v>OPERAÇÕES DEPRECIAÇÃO DO IMOBILIZADO TANGÍVEL</v>
          </cell>
        </row>
        <row r="1528">
          <cell r="S1528" t="str">
            <v>OPERAÇÕES DEPRECIAÇÃO DO IMOBILIZADO TANGÍVEL</v>
          </cell>
        </row>
        <row r="1529">
          <cell r="S1529" t="str">
            <v>OPERAÇÕES DEPRECIAÇÃO DO IMOBILIZADO TANGÍVEL</v>
          </cell>
        </row>
        <row r="1530">
          <cell r="S1530" t="str">
            <v>OPERAÇÕES DEPRECIAÇÃO DO IMOBILIZADO TANGÍVEL</v>
          </cell>
        </row>
        <row r="1531">
          <cell r="S1531" t="str">
            <v>OPERAÇÕES DEPRECIAÇÃO DO IMOBILIZADO TANGÍVEL</v>
          </cell>
        </row>
        <row r="1532">
          <cell r="S1532" t="str">
            <v>OPERAÇÕES DEPRECIAÇÃO DO IMOBILIZADO TANGÍVEL</v>
          </cell>
        </row>
        <row r="1533">
          <cell r="S1533" t="str">
            <v>OPERAÇÕES DEPRECIAÇÃO DO IMOBILIZADO TANGÍVEL</v>
          </cell>
        </row>
        <row r="1534">
          <cell r="S1534" t="str">
            <v>OPERAÇÕES DEPRECIAÇÃO DO IMOBILIZADO TANGÍVEL</v>
          </cell>
        </row>
        <row r="1535">
          <cell r="S1535" t="str">
            <v>OPERAÇÕES DEPRECIAÇÃO DO IMOBILIZADO TANGÍVEL</v>
          </cell>
        </row>
        <row r="1536">
          <cell r="S1536" t="str">
            <v>OPERAÇÕES DEPRECIAÇÃO DO IMOBILIZADO TANGÍVEL</v>
          </cell>
        </row>
        <row r="1537">
          <cell r="S1537" t="str">
            <v>OPERAÇÕES DEPRECIAÇÃO DO IMOBILIZADO TANGÍVEL</v>
          </cell>
        </row>
        <row r="1538">
          <cell r="S1538" t="str">
            <v>OPERAÇÕES DEPRECIAÇÃO DO IMOBILIZADO TANGÍVEL</v>
          </cell>
        </row>
        <row r="1539">
          <cell r="S1539" t="str">
            <v>OPERAÇÕES DEPRECIAÇÃO DO IMOBILIZADO TANGÍVEL</v>
          </cell>
        </row>
        <row r="1540">
          <cell r="S1540" t="str">
            <v>OPERAÇÕES DEPRECIAÇÃO DO IMOBILIZADO TANGÍVEL</v>
          </cell>
        </row>
        <row r="1541">
          <cell r="S1541" t="str">
            <v>OPERAÇÕES DEPRECIAÇÃO DO IMOBILIZADO TANGÍVEL</v>
          </cell>
        </row>
        <row r="1542">
          <cell r="S1542" t="str">
            <v>OPERAÇÕES DEPRECIAÇÃO DO IMOBILIZADO TANGÍVEL</v>
          </cell>
        </row>
        <row r="1543">
          <cell r="S1543" t="str">
            <v>OPERAÇÕES DEPRECIAÇÃO DO IMOBILIZADO TANGÍVEL</v>
          </cell>
        </row>
        <row r="1544">
          <cell r="S1544" t="str">
            <v>OPERAÇÕES DEPRECIAÇÃO DO IMOBILIZADO TANGÍVEL</v>
          </cell>
        </row>
        <row r="1545">
          <cell r="S1545" t="str">
            <v>OPERAÇÕES DEPRECIAÇÃO DO IMOBILIZADO TANGÍVEL</v>
          </cell>
        </row>
        <row r="1546">
          <cell r="S1546" t="str">
            <v>OPERAÇÕES DEPRECIAÇÃO DO IMOBILIZADO TANGÍVEL</v>
          </cell>
        </row>
        <row r="1547">
          <cell r="S1547" t="str">
            <v>OPERAÇÕES DEPRECIAÇÃO DO IMOBILIZADO TANGÍVEL</v>
          </cell>
        </row>
        <row r="1548">
          <cell r="S1548" t="str">
            <v>OPERAÇÕES DEPRECIAÇÃO DO IMOBILIZADO TANGÍVEL</v>
          </cell>
        </row>
        <row r="1549">
          <cell r="S1549" t="str">
            <v>OPERAÇÕES DEPRECIAÇÃO DO IMOBILIZADO TANGÍVEL</v>
          </cell>
        </row>
        <row r="1550">
          <cell r="S1550" t="str">
            <v>OPERAÇÕES DEPRECIAÇÃO DO IMOBILIZADO TANGÍVEL</v>
          </cell>
        </row>
        <row r="1551">
          <cell r="S1551" t="str">
            <v>OPERAÇÕES DEPRECIAÇÃO DO IMOBILIZADO TANGÍVEL</v>
          </cell>
        </row>
        <row r="1552">
          <cell r="S1552" t="str">
            <v>OPERAÇÕES DEPRECIAÇÃO DO IMOBILIZADO TANGÍVEL</v>
          </cell>
        </row>
        <row r="1553">
          <cell r="S1553" t="str">
            <v>OPERAÇÕES DEPRECIAÇÃO DO IMOBILIZADO TANGÍVEL</v>
          </cell>
        </row>
        <row r="1554">
          <cell r="S1554" t="str">
            <v>OPERAÇÕES DEPRECIAÇÃO DO IMOBILIZADO TANGÍVEL</v>
          </cell>
        </row>
        <row r="1555">
          <cell r="S1555" t="str">
            <v>OPERAÇÕES DEPRECIAÇÃO DO IMOBILIZADO TANGÍVEL</v>
          </cell>
        </row>
        <row r="1556">
          <cell r="S1556" t="str">
            <v>OPERAÇÕES DEPRECIAÇÃO DO IMOBILIZADO TANGÍVEL</v>
          </cell>
        </row>
        <row r="1557">
          <cell r="S1557" t="str">
            <v>OPERAÇÕES DEPRECIAÇÃO DO IMOBILIZADO TANGÍVEL</v>
          </cell>
        </row>
        <row r="1558">
          <cell r="S1558" t="str">
            <v>OPERAÇÕES DEPRECIAÇÃO DO IMOBILIZADO TANGÍVEL</v>
          </cell>
        </row>
        <row r="1559">
          <cell r="S1559" t="str">
            <v>OPERAÇÕES DEPRECIAÇÃO DO IMOBILIZADO TANGÍVEL</v>
          </cell>
        </row>
        <row r="1560">
          <cell r="S1560" t="str">
            <v>OPERAÇÕES DEPRECIAÇÃO DO IMOBILIZADO TANGÍVEL</v>
          </cell>
        </row>
        <row r="1561">
          <cell r="S1561" t="str">
            <v>OPERAÇÕES DEPRECIAÇÃO DO IMOBILIZADO TANGÍVEL</v>
          </cell>
        </row>
        <row r="1562">
          <cell r="S1562" t="str">
            <v>OPERAÇÕES DEPRECIAÇÃO DO IMOBILIZADO TANGÍVEL</v>
          </cell>
        </row>
        <row r="1563">
          <cell r="S1563" t="str">
            <v>OPERAÇÕES DEPRECIAÇÃO DO IMOBILIZADO TANGÍVEL</v>
          </cell>
        </row>
        <row r="1564">
          <cell r="S1564" t="str">
            <v>OPERAÇÕES DEPRECIAÇÃO DO IMOBILIZADO TANGÍVEL</v>
          </cell>
        </row>
        <row r="1565">
          <cell r="S1565" t="str">
            <v>OPERAÇÕES DEPRECIAÇÃO DO IMOBILIZADO TANGÍVEL</v>
          </cell>
        </row>
        <row r="1566">
          <cell r="S1566" t="str">
            <v>OPERAÇÕES DEPRECIAÇÃO DO IMOBILIZADO TANGÍVEL</v>
          </cell>
        </row>
        <row r="1567">
          <cell r="S1567" t="str">
            <v>OPERAÇÕES DEPRECIAÇÃO DO IMOBILIZADO TANGÍVEL</v>
          </cell>
        </row>
        <row r="1568">
          <cell r="S1568" t="str">
            <v>OPERAÇÕES DEPRECIAÇÃO DO IMOBILIZADO TANGÍVEL</v>
          </cell>
        </row>
        <row r="1569">
          <cell r="S1569" t="str">
            <v>OPERAÇÕES DEPRECIAÇÃO DO IMOBILIZADO TANGÍVEL</v>
          </cell>
        </row>
        <row r="1570">
          <cell r="S1570" t="str">
            <v>OPERAÇÕES DEPRECIAÇÃO DO IMOBILIZADO TANGÍVEL</v>
          </cell>
        </row>
        <row r="1571">
          <cell r="S1571" t="str">
            <v>OPERAÇÕES DEPRECIAÇÃO DO IMOBILIZADO TANGÍVEL</v>
          </cell>
        </row>
        <row r="1572">
          <cell r="S1572" t="str">
            <v>OPERAÇÕES DEPRECIAÇÃO DO IMOBILIZADO TANGÍVEL</v>
          </cell>
        </row>
        <row r="1573">
          <cell r="S1573" t="str">
            <v>OPERAÇÕES DEPRECIAÇÃO DO IMOBILIZADO TANGÍVEL</v>
          </cell>
        </row>
        <row r="1574">
          <cell r="S1574" t="str">
            <v>OPERAÇÕES DEPRECIAÇÃO DO IMOBILIZADO TANGÍVEL</v>
          </cell>
        </row>
        <row r="1575">
          <cell r="S1575" t="str">
            <v>OPERAÇÕES DEPRECIAÇÃO DO IMOBILIZADO TANGÍVEL</v>
          </cell>
        </row>
        <row r="1576">
          <cell r="S1576" t="str">
            <v>OPERAÇÕES DEPRECIAÇÃO DO IMOBILIZADO TANGÍVEL</v>
          </cell>
        </row>
        <row r="1577">
          <cell r="S1577" t="str">
            <v>OPERAÇÕES DEPRECIAÇÃO DO IMOBILIZADO TANGÍVEL</v>
          </cell>
        </row>
        <row r="1578">
          <cell r="S1578" t="str">
            <v>OPERAÇÕES DEPRECIAÇÃO DO IMOBILIZADO TANGÍVEL</v>
          </cell>
        </row>
        <row r="1579">
          <cell r="S1579" t="str">
            <v>OPERAÇÕES DEPRECIAÇÃO DO IMOBILIZADO TANGÍVEL</v>
          </cell>
        </row>
        <row r="1580">
          <cell r="S1580" t="str">
            <v>OPERAÇÕES DEPRECIAÇÃO DO IMOBILIZADO TANGÍVEL</v>
          </cell>
        </row>
        <row r="1581">
          <cell r="S1581" t="str">
            <v>OPERAÇÕES DEPRECIAÇÃO DO IMOBILIZADO TANGÍVEL</v>
          </cell>
        </row>
        <row r="1582">
          <cell r="S1582" t="str">
            <v>OPERAÇÕES DEPRECIAÇÃO DO IMOBILIZADO TANGÍVEL</v>
          </cell>
        </row>
        <row r="1583">
          <cell r="S1583" t="str">
            <v>OPERAÇÕES DEPRECIAÇÃO DO IMOBILIZADO TANGÍVEL</v>
          </cell>
        </row>
        <row r="1584">
          <cell r="S1584" t="str">
            <v>OPERAÇÕES DEPRECIAÇÃO DO IMOBILIZADO TANGÍVEL</v>
          </cell>
        </row>
        <row r="1585">
          <cell r="S1585" t="str">
            <v>OPERAÇÕES DEPRECIAÇÃO DO IMOBILIZADO TANGÍVEL</v>
          </cell>
        </row>
        <row r="1586">
          <cell r="S1586" t="str">
            <v>OPERAÇÕES DEPRECIAÇÃO DO IMOBILIZADO TANGÍVEL</v>
          </cell>
        </row>
        <row r="1587">
          <cell r="S1587" t="str">
            <v>OPERAÇÕES DEPRECIAÇÃO DO IMOBILIZADO TANGÍVEL</v>
          </cell>
        </row>
        <row r="1588">
          <cell r="S1588" t="str">
            <v>OPERAÇÕES DEPRECIAÇÃO DO IMOBILIZADO TANGÍVEL</v>
          </cell>
        </row>
        <row r="1589">
          <cell r="S1589" t="str">
            <v>OPERAÇÕES DEPRECIAÇÃO DO IMOBILIZADO TANGÍVEL</v>
          </cell>
        </row>
        <row r="1590">
          <cell r="S1590" t="str">
            <v>OPERAÇÕES DEPRECIAÇÃO DO IMOBILIZADO TANGÍVEL</v>
          </cell>
        </row>
        <row r="1591">
          <cell r="S1591" t="str">
            <v>OPERAÇÕES DEPRECIAÇÃO DO IMOBILIZADO TANGÍVEL</v>
          </cell>
        </row>
        <row r="1592">
          <cell r="S1592" t="str">
            <v>OPERAÇÕES DEPRECIAÇÃO DO IMOBILIZADO TANGÍVEL</v>
          </cell>
        </row>
        <row r="1593">
          <cell r="S1593" t="str">
            <v>OPERAÇÕES DEPRECIAÇÃO DO IMOBILIZADO TANGÍVEL</v>
          </cell>
        </row>
        <row r="1594">
          <cell r="S1594" t="str">
            <v>OPERAÇÕES DEPRECIAÇÃO DO IMOBILIZADO TANGÍVEL</v>
          </cell>
        </row>
        <row r="1595">
          <cell r="S1595" t="str">
            <v>OPERAÇÕES DEPRECIAÇÃO DO IMOBILIZADO TANGÍVEL</v>
          </cell>
        </row>
        <row r="1596">
          <cell r="S1596" t="str">
            <v>OPERAÇÕES DEPRECIAÇÃO DO IMOBILIZADO TANGÍVEL</v>
          </cell>
        </row>
        <row r="1597">
          <cell r="S1597" t="str">
            <v>OPERAÇÕES DEPRECIAÇÃO DO IMOBILIZADO TANGÍVEL</v>
          </cell>
        </row>
        <row r="1598">
          <cell r="S1598" t="str">
            <v>OPERAÇÕES DEPRECIAÇÃO DO IMOBILIZADO TANGÍVEL</v>
          </cell>
        </row>
        <row r="1599">
          <cell r="S1599" t="str">
            <v>OPERAÇÕES DEPRECIAÇÃO DO IMOBILIZADO TANGÍVEL</v>
          </cell>
        </row>
        <row r="1600">
          <cell r="S1600" t="str">
            <v>OPERAÇÕES DEPRECIAÇÃO DO IMOBILIZADO TANGÍVEL</v>
          </cell>
        </row>
        <row r="1601">
          <cell r="S1601" t="str">
            <v>OPERAÇÕES DEPRECIAÇÃO DO IMOBILIZADO TANGÍVEL</v>
          </cell>
        </row>
        <row r="1602">
          <cell r="S1602" t="str">
            <v>OPERAÇÕES DEPRECIAÇÃO DO IMOBILIZADO TANGÍVEL</v>
          </cell>
        </row>
        <row r="1603">
          <cell r="S1603" t="str">
            <v>OPERAÇÕES DEPRECIAÇÃO DO IMOBILIZADO TANGÍVEL</v>
          </cell>
        </row>
        <row r="1604">
          <cell r="S1604" t="str">
            <v>OPERAÇÕES DEPRECIAÇÃO DO IMOBILIZADO TANGÍVEL</v>
          </cell>
        </row>
        <row r="1605">
          <cell r="S1605" t="str">
            <v>OPERAÇÕES DEPRECIAÇÃO DO IMOBILIZADO TANGÍVEL</v>
          </cell>
        </row>
        <row r="1606">
          <cell r="S1606" t="str">
            <v>OPERAÇÕES DEPRECIAÇÃO DO IMOBILIZADO TANGÍVEL</v>
          </cell>
        </row>
        <row r="1607">
          <cell r="S1607" t="str">
            <v>OPERAÇÕES DEPRECIAÇÃO DO IMOBILIZADO TANGÍVEL</v>
          </cell>
        </row>
        <row r="1608">
          <cell r="S1608" t="str">
            <v>OPERAÇÕES DEPRECIAÇÃO DO IMOBILIZADO TANGÍVEL</v>
          </cell>
        </row>
        <row r="1609">
          <cell r="S1609" t="str">
            <v>OPERAÇÕES DEPRECIAÇÃO DO IMOBILIZADO TANGÍVEL</v>
          </cell>
        </row>
        <row r="1610">
          <cell r="S1610" t="str">
            <v>OPERAÇÕES DEPRECIAÇÃO DO IMOBILIZADO TANGÍVEL</v>
          </cell>
        </row>
        <row r="1611">
          <cell r="S1611" t="str">
            <v>OPERAÇÕES DEPRECIAÇÃO DO IMOBILIZADO TANGÍVEL</v>
          </cell>
        </row>
        <row r="1612">
          <cell r="S1612" t="str">
            <v>OPERAÇÕES DEPRECIAÇÃO DO IMOBILIZADO TANGÍVEL</v>
          </cell>
        </row>
        <row r="1613">
          <cell r="S1613" t="str">
            <v>OPERAÇÕES DEPRECIAÇÃO DO IMOBILIZADO TANGÍVEL</v>
          </cell>
        </row>
        <row r="1614">
          <cell r="S1614" t="str">
            <v>OPERAÇÕES DEPRECIAÇÃO DO IMOBILIZADO TANGÍVEL</v>
          </cell>
        </row>
        <row r="1615">
          <cell r="S1615" t="str">
            <v>OPERAÇÕES DEPRECIAÇÃO DO IMOBILIZADO TANGÍVEL</v>
          </cell>
        </row>
        <row r="1616">
          <cell r="S1616" t="str">
            <v>OPERAÇÕES DEPRECIAÇÃO DO IMOBILIZADO TANGÍVEL</v>
          </cell>
        </row>
        <row r="1617">
          <cell r="S1617" t="str">
            <v>OPERAÇÕES DEPRECIAÇÃO DO IMOBILIZADO TANGÍVEL</v>
          </cell>
        </row>
        <row r="1618">
          <cell r="S1618" t="str">
            <v>OPERAÇÕES DEPRECIAÇÃO DO IMOBILIZADO TANGÍVEL</v>
          </cell>
        </row>
        <row r="1619">
          <cell r="S1619" t="str">
            <v>OPERAÇÕES DEPRECIAÇÃO DO IMOBILIZADO TANGÍVEL</v>
          </cell>
        </row>
        <row r="1620">
          <cell r="S1620" t="str">
            <v>OPERAÇÕES DEPRECIAÇÃO DO IMOBILIZADO TANGÍVEL</v>
          </cell>
        </row>
        <row r="1621">
          <cell r="S1621" t="str">
            <v>OPERAÇÕES DEPRECIAÇÃO DO IMOBILIZADO TANGÍVEL</v>
          </cell>
        </row>
        <row r="1622">
          <cell r="S1622" t="str">
            <v>OPERAÇÕES DEPRECIAÇÃO DO IMOBILIZADO TANGÍVEL</v>
          </cell>
        </row>
        <row r="1623">
          <cell r="S1623" t="str">
            <v>OPERAÇÕES DEPRECIAÇÃO DO IMOBILIZADO TANGÍVEL</v>
          </cell>
        </row>
        <row r="1624">
          <cell r="S1624" t="str">
            <v>OPERAÇÕES DEPRECIAÇÃO DO IMOBILIZADO TANGÍVEL</v>
          </cell>
        </row>
        <row r="1625">
          <cell r="S1625" t="str">
            <v>OPERAÇÕES DEPRECIAÇÃO DO IMOBILIZADO TANGÍVEL</v>
          </cell>
        </row>
        <row r="1626">
          <cell r="S1626" t="str">
            <v>OPERAÇÕES DEPRECIAÇÃO DO IMOBILIZADO TANGÍVEL</v>
          </cell>
        </row>
        <row r="1627">
          <cell r="S1627" t="str">
            <v>OPERAÇÕES DEPRECIAÇÃO DO IMOBILIZADO TANGÍVEL</v>
          </cell>
        </row>
        <row r="1628">
          <cell r="S1628" t="str">
            <v>OPERAÇÕES DEPRECIAÇÃO DO IMOBILIZADO TANGÍVEL</v>
          </cell>
        </row>
        <row r="1629">
          <cell r="S1629" t="str">
            <v>OPERAÇÕES DEPRECIAÇÃO DO IMOBILIZADO TANGÍVEL</v>
          </cell>
        </row>
        <row r="1630">
          <cell r="S1630" t="str">
            <v>OPERAÇÕES DEPRECIAÇÃO DO IMOBILIZADO TANGÍVEL</v>
          </cell>
        </row>
        <row r="1631">
          <cell r="S1631" t="str">
            <v>OPERAÇÕES DEPRECIAÇÃO DO IMOBILIZADO TANGÍVEL</v>
          </cell>
        </row>
        <row r="1632">
          <cell r="S1632" t="str">
            <v>OPERAÇÕES DEPRECIAÇÃO DO IMOBILIZADO TANGÍVEL</v>
          </cell>
        </row>
        <row r="1633">
          <cell r="S1633" t="str">
            <v>OPERAÇÕES DEPRECIAÇÃO DO IMOBILIZADO TANGÍVEL</v>
          </cell>
        </row>
        <row r="1634">
          <cell r="S1634" t="str">
            <v>OPERAÇÕES DEPRECIAÇÃO DO IMOBILIZADO TANGÍVEL</v>
          </cell>
        </row>
        <row r="1635">
          <cell r="S1635" t="str">
            <v>OPERAÇÕES DEPRECIAÇÃO DO IMOBILIZADO TANGÍVEL</v>
          </cell>
        </row>
        <row r="1636">
          <cell r="S1636" t="str">
            <v>OPERAÇÕES DEPRECIAÇÃO DO IMOBILIZADO TANGÍVEL</v>
          </cell>
        </row>
        <row r="1637">
          <cell r="S1637" t="str">
            <v>OPERAÇÕES DEPRECIAÇÃO DO IMOBILIZADO TANGÍVEL</v>
          </cell>
        </row>
        <row r="1638">
          <cell r="S1638" t="str">
            <v>OPERAÇÕES DEPRECIAÇÃO DO IMOBILIZADO TANGÍVEL</v>
          </cell>
        </row>
        <row r="1639">
          <cell r="S1639" t="str">
            <v>OPERAÇÕES DEPRECIAÇÃO DO IMOBILIZADO TANGÍVEL</v>
          </cell>
        </row>
        <row r="1640">
          <cell r="S1640" t="str">
            <v>OPERAÇÕES DEPRECIAÇÃO DO IMOBILIZADO TANGÍVEL</v>
          </cell>
        </row>
        <row r="1641">
          <cell r="S1641" t="str">
            <v>OPERAÇÕES DEPRECIAÇÃO DO IMOBILIZADO TANGÍVEL</v>
          </cell>
        </row>
        <row r="1642">
          <cell r="S1642" t="str">
            <v>OPERAÇÕES DEPRECIAÇÃO DO IMOBILIZADO TANGÍVEL</v>
          </cell>
        </row>
        <row r="1643">
          <cell r="S1643" t="str">
            <v>OPERAÇÕES DEPRECIAÇÃO DO IMOBILIZADO TANGÍVEL</v>
          </cell>
        </row>
        <row r="1644">
          <cell r="S1644" t="str">
            <v>OPERAÇÕES DEPRECIAÇÃO DO IMOBILIZADO TANGÍVEL</v>
          </cell>
        </row>
        <row r="1645">
          <cell r="S1645" t="str">
            <v>OPERAÇÕES DEPRECIAÇÃO DO IMOBILIZADO TANGÍVEL</v>
          </cell>
        </row>
        <row r="1646">
          <cell r="S1646" t="str">
            <v>OPERAÇÕES DEPRECIAÇÃO DO IMOBILIZADO TANGÍVEL</v>
          </cell>
        </row>
        <row r="1647">
          <cell r="S1647" t="str">
            <v>OPERAÇÕES DEPRECIAÇÃO DO IMOBILIZADO TANGÍVEL</v>
          </cell>
        </row>
        <row r="1648">
          <cell r="S1648" t="str">
            <v>OPERAÇÕES DEPRECIAÇÃO DO IMOBILIZADO TANGÍVEL</v>
          </cell>
        </row>
        <row r="1649">
          <cell r="S1649" t="str">
            <v>OPERAÇÕES DEPRECIAÇÃO DO IMOBILIZADO TANGÍVEL</v>
          </cell>
        </row>
        <row r="1650">
          <cell r="S1650" t="str">
            <v>OPERAÇÕES DEPRECIAÇÃO DO IMOBILIZADO TANGÍVEL</v>
          </cell>
        </row>
        <row r="1651">
          <cell r="S1651" t="str">
            <v>OPERAÇÕES DEPRECIAÇÃO DO IMOBILIZADO TANGÍVEL</v>
          </cell>
        </row>
        <row r="1652">
          <cell r="S1652" t="str">
            <v>OPERAÇÕES DEPRECIAÇÃO DO IMOBILIZADO TANGÍVEL</v>
          </cell>
        </row>
        <row r="1653">
          <cell r="S1653" t="str">
            <v>OPERAÇÕES DEPRECIAÇÃO DO IMOBILIZADO TANGÍVEL</v>
          </cell>
        </row>
        <row r="1654">
          <cell r="S1654" t="str">
            <v>OPERAÇÕES DEPRECIAÇÃO DO IMOBILIZADO TANGÍVEL</v>
          </cell>
        </row>
        <row r="1655">
          <cell r="S1655" t="str">
            <v>OPERAÇÕES DEPRECIAÇÃO DO IMOBILIZADO TANGÍVEL</v>
          </cell>
        </row>
        <row r="1656">
          <cell r="S1656" t="str">
            <v>OPERAÇÕES DEPRECIAÇÃO DO IMOBILIZADO TANGÍVEL</v>
          </cell>
        </row>
        <row r="1657">
          <cell r="S1657" t="str">
            <v>OPERAÇÕES DEPRECIAÇÃO DO IMOBILIZADO TANGÍVEL</v>
          </cell>
        </row>
        <row r="1658">
          <cell r="S1658" t="str">
            <v>OPERAÇÕES DEPRECIAÇÃO DO IMOBILIZADO TANGÍVEL</v>
          </cell>
        </row>
        <row r="1659">
          <cell r="S1659" t="str">
            <v>OPERAÇÕES DEPRECIAÇÃO DO IMOBILIZADO TANGÍVEL</v>
          </cell>
        </row>
        <row r="1660">
          <cell r="S1660" t="str">
            <v>OPERAÇÕES DEPRECIAÇÃO DO IMOBILIZADO TANGÍVEL</v>
          </cell>
        </row>
        <row r="1661">
          <cell r="S1661" t="str">
            <v>OPERAÇÕES DEPRECIAÇÃO DO IMOBILIZADO TANGÍVEL</v>
          </cell>
        </row>
        <row r="1662">
          <cell r="S1662" t="str">
            <v>OPERAÇÕES DEPRECIAÇÃO DO IMOBILIZADO TANGÍVEL</v>
          </cell>
        </row>
        <row r="1663">
          <cell r="S1663" t="str">
            <v>OPERAÇÕES DEPRECIAÇÃO DO IMOBILIZADO TANGÍVEL</v>
          </cell>
        </row>
        <row r="1664">
          <cell r="S1664" t="str">
            <v>OPERAÇÕES DEPRECIAÇÃO DO IMOBILIZADO TANGÍVEL</v>
          </cell>
        </row>
        <row r="1665">
          <cell r="S1665" t="str">
            <v>OPERAÇÕES DEPRECIAÇÃO DO IMOBILIZADO TANGÍVEL</v>
          </cell>
        </row>
        <row r="1666">
          <cell r="S1666" t="str">
            <v>OPERAÇÕES DEPRECIAÇÃO DO IMOBILIZADO TANGÍVEL</v>
          </cell>
        </row>
        <row r="1667">
          <cell r="S1667" t="str">
            <v>OPERAÇÕES DEPRECIAÇÃO DO IMOBILIZADO TANGÍVEL</v>
          </cell>
        </row>
        <row r="1668">
          <cell r="S1668" t="str">
            <v>OPERAÇÕES DEPRECIAÇÃO DO IMOBILIZADO TANGÍVEL</v>
          </cell>
        </row>
        <row r="1669">
          <cell r="S1669" t="str">
            <v>OPERAÇÕES DEPRECIAÇÃO DO IMOBILIZADO TANGÍVEL</v>
          </cell>
        </row>
        <row r="1670">
          <cell r="S1670" t="str">
            <v>OPERAÇÕES DEPRECIAÇÃO DO IMOBILIZADO TANGÍVEL</v>
          </cell>
        </row>
        <row r="1671">
          <cell r="S1671" t="str">
            <v>OPERAÇÕES DEPRECIAÇÃO DO IMOBILIZADO TANGÍVEL</v>
          </cell>
        </row>
        <row r="1672">
          <cell r="S1672" t="str">
            <v>OPERAÇÕES DEPRECIAÇÃO DO IMOBILIZADO TANGÍVEL</v>
          </cell>
        </row>
        <row r="1673">
          <cell r="S1673" t="str">
            <v>OPERAÇÕES DEPRECIAÇÃO DO IMOBILIZADO TANGÍVEL</v>
          </cell>
        </row>
        <row r="1674">
          <cell r="S1674" t="str">
            <v>OPERAÇÕES DEPRECIAÇÃO DO IMOBILIZADO TANGÍVEL</v>
          </cell>
        </row>
        <row r="1675">
          <cell r="S1675" t="str">
            <v>OPERAÇÕES DEPRECIAÇÃO DO IMOBILIZADO TANGÍVEL</v>
          </cell>
        </row>
        <row r="1676">
          <cell r="S1676" t="str">
            <v>OPERAÇÕES DEPRECIAÇÃO DO IMOBILIZADO TANGÍVEL</v>
          </cell>
        </row>
        <row r="1677">
          <cell r="S1677" t="str">
            <v>OPERAÇÕES DEPRECIAÇÃO DO IMOBILIZADO TANGÍVEL</v>
          </cell>
        </row>
        <row r="1678">
          <cell r="S1678" t="str">
            <v>OPERAÇÕES DEPRECIAÇÃO DO IMOBILIZADO TANGÍVEL</v>
          </cell>
        </row>
        <row r="1679">
          <cell r="S1679" t="str">
            <v>OPERAÇÕES DEPRECIAÇÃO DO IMOBILIZADO TANGÍVEL</v>
          </cell>
        </row>
        <row r="1680">
          <cell r="S1680" t="str">
            <v>OPERAÇÕES DEPRECIAÇÃO DO IMOBILIZADO TANGÍVEL</v>
          </cell>
        </row>
        <row r="1681">
          <cell r="S1681" t="str">
            <v>OPERAÇÕES DEPRECIAÇÃO DO IMOBILIZADO TANGÍVEL</v>
          </cell>
        </row>
        <row r="1682">
          <cell r="S1682" t="str">
            <v>OPERAÇÕES DEPRECIAÇÃO DO IMOBILIZADO TANGÍVEL</v>
          </cell>
        </row>
        <row r="1683">
          <cell r="S1683" t="str">
            <v>OPERAÇÕES DEPRECIAÇÃO DO IMOBILIZADO TANGÍVEL</v>
          </cell>
        </row>
        <row r="1684">
          <cell r="S1684" t="str">
            <v>OPERAÇÕES DEPRECIAÇÃO DO IMOBILIZADO TANGÍVEL</v>
          </cell>
        </row>
        <row r="1685">
          <cell r="S1685" t="str">
            <v>OPERAÇÕES DEPRECIAÇÃO DO IMOBILIZADO TANGÍVEL</v>
          </cell>
        </row>
        <row r="1686">
          <cell r="S1686" t="str">
            <v>OPERAÇÕES DEPRECIAÇÃO DO IMOBILIZADO TANGÍVEL</v>
          </cell>
        </row>
        <row r="1687">
          <cell r="S1687" t="str">
            <v>OPERAÇÕES DEPRECIAÇÃO DO IMOBILIZADO TANGÍVEL</v>
          </cell>
        </row>
        <row r="1688">
          <cell r="S1688" t="str">
            <v>OPERAÇÕES DEPRECIAÇÃO DO IMOBILIZADO TANGÍVEL</v>
          </cell>
        </row>
        <row r="1689">
          <cell r="S1689" t="str">
            <v>OPERAÇÕES DEPRECIAÇÃO DO IMOBILIZADO TANGÍVEL</v>
          </cell>
        </row>
        <row r="1690">
          <cell r="S1690" t="str">
            <v>OPERAÇÕES DEPRECIAÇÃO DO IMOBILIZADO TANGÍVEL</v>
          </cell>
        </row>
        <row r="1691">
          <cell r="S1691" t="str">
            <v>OPERAÇÕES DEPRECIAÇÃO DO IMOBILIZADO TANGÍVEL</v>
          </cell>
        </row>
        <row r="1692">
          <cell r="S1692" t="str">
            <v>OPERAÇÕES DEPRECIAÇÃO DO IMOBILIZADO TANGÍVEL</v>
          </cell>
        </row>
        <row r="1693">
          <cell r="S1693" t="str">
            <v>OPERAÇÕES DEPRECIAÇÃO DO IMOBILIZADO TANGÍVEL</v>
          </cell>
        </row>
        <row r="1694">
          <cell r="S1694" t="str">
            <v>OPERAÇÕES DEPRECIAÇÃO DO IMOBILIZADO TANGÍVEL</v>
          </cell>
        </row>
        <row r="1695">
          <cell r="S1695" t="str">
            <v>OPERAÇÕES DEPRECIAÇÃO DO IMOBILIZADO TANGÍVEL</v>
          </cell>
        </row>
        <row r="1696">
          <cell r="S1696" t="str">
            <v>OPERAÇÕES DEPRECIAÇÃO DO IMOBILIZADO TANGÍVEL</v>
          </cell>
        </row>
        <row r="1697">
          <cell r="S1697" t="str">
            <v>OPERAÇÕES DEPRECIAÇÃO DO IMOBILIZADO TANGÍVEL</v>
          </cell>
        </row>
        <row r="1698">
          <cell r="S1698" t="str">
            <v>OPERAÇÕES DEPRECIAÇÃO DO IMOBILIZADO TANGÍVEL</v>
          </cell>
        </row>
        <row r="1699">
          <cell r="S1699" t="str">
            <v>OPERAÇÕES DEPRECIAÇÃO DO IMOBILIZADO TANGÍVEL</v>
          </cell>
        </row>
        <row r="1700">
          <cell r="S1700" t="str">
            <v>OPERAÇÕES DEPRECIAÇÃO DO IMOBILIZADO TANGÍVEL</v>
          </cell>
        </row>
        <row r="1701">
          <cell r="S1701" t="str">
            <v>OPERAÇÕES DEPRECIAÇÃO DO IMOBILIZADO TANGÍVEL</v>
          </cell>
        </row>
        <row r="1702">
          <cell r="S1702" t="str">
            <v>OPERAÇÕES DEPRECIAÇÃO DO IMOBILIZADO TANGÍVEL</v>
          </cell>
        </row>
        <row r="1703">
          <cell r="S1703" t="str">
            <v>OPERAÇÕES DEPRECIAÇÃO DO IMOBILIZADO TANGÍVEL</v>
          </cell>
        </row>
        <row r="1704">
          <cell r="S1704" t="str">
            <v>OPERAÇÕES DEPRECIAÇÃO DO IMOBILIZADO TANGÍVEL</v>
          </cell>
        </row>
        <row r="1705">
          <cell r="S1705" t="str">
            <v>OPERAÇÕES DEPRECIAÇÃO DO IMOBILIZADO TANGÍVEL</v>
          </cell>
        </row>
        <row r="1706">
          <cell r="S1706" t="str">
            <v>OPERAÇÕES DEPRECIAÇÃO DO IMOBILIZADO TANGÍVEL</v>
          </cell>
        </row>
        <row r="1707">
          <cell r="S1707" t="str">
            <v>OPERAÇÕES DEPRECIAÇÃO DO IMOBILIZADO TANGÍVEL</v>
          </cell>
        </row>
        <row r="1708">
          <cell r="S1708" t="str">
            <v>OPERAÇÕES DEPRECIAÇÃO DO IMOBILIZADO TANGÍVEL</v>
          </cell>
        </row>
        <row r="1709">
          <cell r="S1709" t="str">
            <v>OPERAÇÕES DEPRECIAÇÃO DO IMOBILIZADO TANGÍVEL</v>
          </cell>
        </row>
        <row r="1710">
          <cell r="S1710" t="str">
            <v>OPERAÇÕES DEPRECIAÇÃO DO IMOBILIZADO TANGÍVEL</v>
          </cell>
        </row>
        <row r="1711">
          <cell r="S1711" t="str">
            <v>OPERAÇÕES DEPRECIAÇÃO DO IMOBILIZADO TANGÍVEL</v>
          </cell>
        </row>
        <row r="1712">
          <cell r="S1712" t="str">
            <v>OPERAÇÕES DEPRECIAÇÃO DO IMOBILIZADO TANGÍVEL</v>
          </cell>
        </row>
        <row r="1713">
          <cell r="S1713" t="str">
            <v>OPERAÇÕES DEPRECIAÇÃO DO IMOBILIZADO TANGÍVEL</v>
          </cell>
        </row>
        <row r="1714">
          <cell r="S1714" t="str">
            <v>OPERAÇÕES DEPRECIAÇÃO DO IMOBILIZADO TANGÍVEL</v>
          </cell>
        </row>
        <row r="1715">
          <cell r="S1715" t="str">
            <v>OPERAÇÕES DEPRECIAÇÃO DO IMOBILIZADO TANGÍVEL</v>
          </cell>
        </row>
        <row r="1716">
          <cell r="S1716" t="str">
            <v>OPERAÇÕES DEPRECIAÇÃO DO IMOBILIZADO TANGÍVEL</v>
          </cell>
        </row>
        <row r="1717">
          <cell r="S1717" t="str">
            <v>OPERAÇÕES DEPRECIAÇÃO DO IMOBILIZADO TANGÍVEL</v>
          </cell>
        </row>
        <row r="1718">
          <cell r="S1718" t="str">
            <v>OPERAÇÕES DEPRECIAÇÃO DO IMOBILIZADO TANGÍVEL</v>
          </cell>
        </row>
        <row r="1719">
          <cell r="S1719" t="str">
            <v>OPERAÇÕES DEPRECIAÇÃO DO IMOBILIZADO TANGÍVEL</v>
          </cell>
        </row>
        <row r="1720">
          <cell r="S1720" t="str">
            <v>OPERAÇÕES DEPRECIAÇÃO DO IMOBILIZADO TANGÍVEL</v>
          </cell>
        </row>
        <row r="1721">
          <cell r="S1721" t="str">
            <v>OPERAÇÕES DEPRECIAÇÃO DO IMOBILIZADO TANGÍVEL</v>
          </cell>
        </row>
        <row r="1722">
          <cell r="S1722" t="str">
            <v>OPERAÇÕES DEPRECIAÇÃO DO IMOBILIZADO TANGÍVEL</v>
          </cell>
        </row>
        <row r="1723">
          <cell r="S1723" t="str">
            <v>OPERAÇÕES DEPRECIAÇÃO DO IMOBILIZADO TANGÍVEL</v>
          </cell>
        </row>
        <row r="1724">
          <cell r="S1724" t="str">
            <v>OPERAÇÕES DEPRECIAÇÃO DO IMOBILIZADO TANGÍVEL</v>
          </cell>
        </row>
        <row r="1725">
          <cell r="S1725" t="str">
            <v>OPERAÇÕES DEPRECIAÇÃO DO IMOBILIZADO TANGÍVEL</v>
          </cell>
        </row>
        <row r="1726">
          <cell r="S1726" t="str">
            <v>OPERAÇÕES DEPRECIAÇÃO DO IMOBILIZADO TANGÍVEL</v>
          </cell>
        </row>
        <row r="1727">
          <cell r="S1727" t="str">
            <v>OPERAÇÕES DEPRECIAÇÃO DO IMOBILIZADO TANGÍVEL</v>
          </cell>
        </row>
        <row r="1728">
          <cell r="S1728" t="str">
            <v>OPERAÇÕES DEPRECIAÇÃO DO IMOBILIZADO TANGÍVEL</v>
          </cell>
        </row>
        <row r="1729">
          <cell r="S1729" t="str">
            <v>OPERAÇÕES DEPRECIAÇÃO DO IMOBILIZADO TANGÍVEL</v>
          </cell>
        </row>
        <row r="1730">
          <cell r="S1730" t="str">
            <v>OPERAÇÕES DEPRECIAÇÃO DO IMOBILIZADO TANGÍVEL</v>
          </cell>
        </row>
        <row r="1731">
          <cell r="S1731" t="str">
            <v>OPERAÇÕES DEPRECIAÇÃO DO IMOBILIZADO TANGÍVEL</v>
          </cell>
        </row>
        <row r="1732">
          <cell r="S1732" t="str">
            <v>OPERAÇÕES DEPRECIAÇÃO DO IMOBILIZADO TANGÍVEL</v>
          </cell>
        </row>
        <row r="1733">
          <cell r="S1733" t="str">
            <v>OPERAÇÕES DEPRECIAÇÃO DO IMOBILIZADO TANGÍVEL</v>
          </cell>
        </row>
        <row r="1734">
          <cell r="S1734" t="str">
            <v>OPERAÇÕES DEPRECIAÇÃO DO IMOBILIZADO TANGÍVEL</v>
          </cell>
        </row>
        <row r="1735">
          <cell r="S1735" t="str">
            <v>OPERAÇÕES DEPRECIAÇÃO DO IMOBILIZADO TANGÍVEL</v>
          </cell>
        </row>
        <row r="1736">
          <cell r="S1736" t="str">
            <v>OPERAÇÕES DEPRECIAÇÃO DO IMOBILIZADO TANGÍVEL</v>
          </cell>
        </row>
        <row r="1737">
          <cell r="S1737" t="str">
            <v>OPERAÇÕES DEPRECIAÇÃO DO IMOBILIZADO TANGÍVEL</v>
          </cell>
        </row>
        <row r="1738">
          <cell r="S1738" t="str">
            <v>OPERAÇÕES DEPRECIAÇÃO DO IMOBILIZADO TANGÍVEL</v>
          </cell>
        </row>
        <row r="1739">
          <cell r="S1739" t="str">
            <v>OPERAÇÕES DEPRECIAÇÃO DO IMOBILIZADO TANGÍVEL</v>
          </cell>
        </row>
        <row r="1740">
          <cell r="S1740" t="str">
            <v>OPERAÇÕES DEPRECIAÇÃO DO IMOBILIZADO TANGÍVEL</v>
          </cell>
        </row>
        <row r="1741">
          <cell r="S1741" t="str">
            <v>OPERAÇÕES DEPRECIAÇÃO DO IMOBILIZADO TANGÍVEL</v>
          </cell>
        </row>
        <row r="1742">
          <cell r="S1742" t="str">
            <v>OPERAÇÕES DEPRECIAÇÃO DO IMOBILIZADO TANGÍVEL</v>
          </cell>
        </row>
        <row r="1743">
          <cell r="S1743" t="str">
            <v>OPERAÇÕES DEPRECIAÇÃO DO IMOBILIZADO TANGÍVEL</v>
          </cell>
        </row>
        <row r="1744">
          <cell r="S1744" t="str">
            <v>OPERAÇÕES DEPRECIAÇÃO DO IMOBILIZADO TANGÍVEL</v>
          </cell>
        </row>
        <row r="1745">
          <cell r="S1745" t="str">
            <v>OPERAÇÕES DEPRECIAÇÃO DO IMOBILIZADO TANGÍVEL</v>
          </cell>
        </row>
        <row r="1746">
          <cell r="S1746" t="str">
            <v>OPERAÇÕES DEPRECIAÇÃO DO IMOBILIZADO TANGÍVEL</v>
          </cell>
        </row>
        <row r="1747">
          <cell r="S1747" t="str">
            <v>OPERAÇÕES DEPRECIAÇÃO DO IMOBILIZADO TANGÍVEL</v>
          </cell>
        </row>
        <row r="1748">
          <cell r="S1748" t="str">
            <v>OPERAÇÕES DEPRECIAÇÃO DO IMOBILIZADO TANGÍVEL</v>
          </cell>
        </row>
        <row r="1749">
          <cell r="S1749" t="str">
            <v>OPERAÇÕES DEPRECIAÇÃO DO IMOBILIZADO TANGÍVEL</v>
          </cell>
        </row>
        <row r="1750">
          <cell r="S1750" t="str">
            <v>OPERAÇÕES DEPRECIAÇÃO DO IMOBILIZADO TANGÍVEL</v>
          </cell>
        </row>
        <row r="1751">
          <cell r="S1751" t="str">
            <v>OPERAÇÕES DEPRECIAÇÃO DO IMOBILIZADO TANGÍVEL</v>
          </cell>
        </row>
        <row r="1752">
          <cell r="S1752" t="str">
            <v>OPERAÇÕES DEPRECIAÇÃO DO IMOBILIZADO TANGÍVEL</v>
          </cell>
        </row>
        <row r="1753">
          <cell r="S1753" t="str">
            <v>OPERAÇÕES DEPRECIAÇÃO DO IMOBILIZADO TANGÍVEL</v>
          </cell>
        </row>
        <row r="1754">
          <cell r="S1754" t="str">
            <v>OPERAÇÕES DEPRECIAÇÃO DO IMOBILIZADO TANGÍVEL</v>
          </cell>
        </row>
        <row r="1755">
          <cell r="S1755" t="str">
            <v>OPERAÇÕES DEPRECIAÇÃO DO IMOBILIZADO TANGÍVEL</v>
          </cell>
        </row>
        <row r="1756">
          <cell r="S1756" t="str">
            <v>OPERAÇÕES DEPRECIAÇÃO DO IMOBILIZADO TANGÍVEL</v>
          </cell>
        </row>
        <row r="1757">
          <cell r="S1757" t="str">
            <v>OPERAÇÕES DEPRECIAÇÃO DO IMOBILIZADO TANGÍVEL</v>
          </cell>
        </row>
        <row r="1758">
          <cell r="S1758" t="str">
            <v>OPERAÇÕES DEPRECIAÇÃO DO IMOBILIZADO TANGÍVEL</v>
          </cell>
        </row>
        <row r="1759">
          <cell r="S1759" t="str">
            <v>OPERAÇÕES DEPRECIAÇÃO DO IMOBILIZADO TANGÍVEL</v>
          </cell>
        </row>
        <row r="1760">
          <cell r="S1760" t="str">
            <v>OPERAÇÕES DEPRECIAÇÃO DO IMOBILIZADO TANGÍVEL</v>
          </cell>
        </row>
        <row r="1761">
          <cell r="S1761" t="str">
            <v>OPERAÇÕES DEPRECIAÇÃO DO IMOBILIZADO TANGÍVEL</v>
          </cell>
        </row>
        <row r="1762">
          <cell r="S1762" t="str">
            <v>OPERAÇÕES DEPRECIAÇÃO DO IMOBILIZADO TANGÍVEL</v>
          </cell>
        </row>
        <row r="1763">
          <cell r="S1763" t="str">
            <v>OPERAÇÕES DEPRECIAÇÃO DO IMOBILIZADO TANGÍVEL</v>
          </cell>
        </row>
        <row r="1764">
          <cell r="S1764" t="str">
            <v>OPERAÇÕES DEPRECIAÇÃO DO IMOBILIZADO TANGÍVEL</v>
          </cell>
        </row>
        <row r="1765">
          <cell r="S1765" t="str">
            <v>OPERAÇÕES DEPRECIAÇÃO DO IMOBILIZADO TANGÍVEL</v>
          </cell>
        </row>
        <row r="1766">
          <cell r="S1766" t="str">
            <v>OPERAÇÕES DEPRECIAÇÃO DO IMOBILIZADO TANGÍVEL</v>
          </cell>
        </row>
        <row r="1767">
          <cell r="S1767" t="str">
            <v>OPERAÇÕES DEPRECIAÇÃO DO IMOBILIZADO TANGÍVEL</v>
          </cell>
        </row>
        <row r="1768">
          <cell r="S1768" t="str">
            <v>OPERAÇÕES DEPRECIAÇÃO DO IMOBILIZADO TANGÍVEL</v>
          </cell>
        </row>
        <row r="1769">
          <cell r="S1769" t="str">
            <v>OPERAÇÕES DEPRECIAÇÃO DO IMOBILIZADO TANGÍVEL</v>
          </cell>
        </row>
        <row r="1770">
          <cell r="S1770" t="str">
            <v>OPERAÇÕES DEPRECIAÇÃO DO IMOBILIZADO TANGÍVEL</v>
          </cell>
        </row>
        <row r="1771">
          <cell r="S1771" t="str">
            <v>OPERAÇÕES DEPRECIAÇÃO DO IMOBILIZADO TANGÍVEL</v>
          </cell>
        </row>
        <row r="1772">
          <cell r="S1772" t="str">
            <v>OPERAÇÕES DEPRECIAÇÃO DO IMOBILIZADO TANGÍVEL</v>
          </cell>
        </row>
        <row r="1773">
          <cell r="S1773" t="str">
            <v>OPERAÇÕES DEPRECIAÇÃO DO IMOBILIZADO TANGÍVEL</v>
          </cell>
        </row>
        <row r="1774">
          <cell r="S1774" t="str">
            <v>OPERAÇÕES DEPRECIAÇÃO DO IMOBILIZADO TANGÍVEL</v>
          </cell>
        </row>
        <row r="1775">
          <cell r="S1775" t="str">
            <v>OPERAÇÕES DEPRECIAÇÃO DO IMOBILIZADO TANGÍVEL</v>
          </cell>
        </row>
        <row r="1776">
          <cell r="S1776" t="str">
            <v>OPERAÇÕES DEPRECIAÇÃO DO IMOBILIZADO TANGÍVEL</v>
          </cell>
        </row>
        <row r="1777">
          <cell r="S1777" t="str">
            <v>OPERAÇÕES DEPRECIAÇÃO DO IMOBILIZADO TANGÍVEL</v>
          </cell>
        </row>
        <row r="1778">
          <cell r="S1778" t="str">
            <v>OPERAÇÕES DEPRECIAÇÃO DO IMOBILIZADO TANGÍVEL</v>
          </cell>
        </row>
        <row r="1779">
          <cell r="S1779" t="str">
            <v>OPERAÇÕES DEPRECIAÇÃO DO IMOBILIZADO TANGÍVEL</v>
          </cell>
        </row>
        <row r="1780">
          <cell r="S1780" t="str">
            <v>OPERAÇÕES DEPRECIAÇÃO DO IMOBILIZADO TANGÍVEL</v>
          </cell>
        </row>
        <row r="1781">
          <cell r="S1781" t="str">
            <v>OPERAÇÕES DEPRECIAÇÃO DO IMOBILIZADO TANGÍVEL</v>
          </cell>
        </row>
        <row r="1782">
          <cell r="S1782" t="str">
            <v>OPERAÇÕES DEPRECIAÇÃO DO IMOBILIZADO TANGÍVEL</v>
          </cell>
        </row>
        <row r="1783">
          <cell r="S1783" t="str">
            <v>OPERAÇÕES DEPRECIAÇÃO DO IMOBILIZADO TANGÍVEL</v>
          </cell>
        </row>
        <row r="1784">
          <cell r="S1784" t="str">
            <v>OPERAÇÕES DEPRECIAÇÃO DO IMOBILIZADO TANGÍVEL</v>
          </cell>
        </row>
        <row r="1785">
          <cell r="S1785" t="str">
            <v>OPERAÇÕES DEPRECIAÇÃO DO IMOBILIZADO TANGÍVEL</v>
          </cell>
        </row>
        <row r="1786">
          <cell r="S1786" t="str">
            <v>OPERAÇÕES DEPRECIAÇÃO DO IMOBILIZADO TANGÍVEL</v>
          </cell>
        </row>
        <row r="1787">
          <cell r="S1787" t="str">
            <v>OPERAÇÕES DEPRECIAÇÃO DO IMOBILIZADO TANGÍVEL</v>
          </cell>
        </row>
        <row r="1788">
          <cell r="S1788" t="str">
            <v>OPERAÇÕES DEPRECIAÇÃO DO IMOBILIZADO TANGÍVEL</v>
          </cell>
        </row>
        <row r="1789">
          <cell r="S1789" t="str">
            <v>OPERAÇÕES DEPRECIAÇÃO DO IMOBILIZADO TANGÍVEL</v>
          </cell>
        </row>
        <row r="1790">
          <cell r="S1790" t="str">
            <v>OPERAÇÕES DEPRECIAÇÃO DO IMOBILIZADO TANGÍVEL</v>
          </cell>
        </row>
        <row r="1791">
          <cell r="S1791" t="str">
            <v>OPERAÇÕES DEPRECIAÇÃO DO IMOBILIZADO TANGÍVEL</v>
          </cell>
        </row>
        <row r="1792">
          <cell r="S1792" t="str">
            <v>OPERAÇÕES DEPRECIAÇÃO DO IMOBILIZADO TANGÍVEL</v>
          </cell>
        </row>
        <row r="1793">
          <cell r="S1793" t="str">
            <v>OPERAÇÕES DEPRECIAÇÃO DO IMOBILIZADO TANGÍVEL</v>
          </cell>
        </row>
        <row r="1794">
          <cell r="S1794" t="str">
            <v>OPERAÇÕES DEPRECIAÇÃO DO IMOBILIZADO TANGÍVEL</v>
          </cell>
        </row>
        <row r="1795">
          <cell r="S1795" t="str">
            <v>OPERAÇÕES DEPRECIAÇÃO DO IMOBILIZADO TANGÍVEL</v>
          </cell>
        </row>
        <row r="1796">
          <cell r="S1796" t="str">
            <v>OPERAÇÕES DEPRECIAÇÃO DO IMOBILIZADO TANGÍVEL</v>
          </cell>
        </row>
        <row r="1797">
          <cell r="S1797" t="str">
            <v>OPERAÇÕES DEPRECIAÇÃO DO IMOBILIZADO TANGÍVEL</v>
          </cell>
        </row>
        <row r="1798">
          <cell r="S1798" t="str">
            <v>OPERAÇÕES DEPRECIAÇÃO DO IMOBILIZADO TANGÍVEL</v>
          </cell>
        </row>
        <row r="1799">
          <cell r="S1799" t="str">
            <v>OPERAÇÕES DEPRECIAÇÃO DO IMOBILIZADO TANGÍVEL</v>
          </cell>
        </row>
        <row r="1800">
          <cell r="S1800" t="str">
            <v>OPERAÇÕES DEPRECIAÇÃO DO IMOBILIZADO TANGÍVEL</v>
          </cell>
        </row>
        <row r="1801">
          <cell r="S1801" t="str">
            <v>OPERAÇÕES DEPRECIAÇÃO DO IMOBILIZADO TANGÍVEL</v>
          </cell>
        </row>
        <row r="1802">
          <cell r="S1802" t="str">
            <v>OPERAÇÕES DEPRECIAÇÃO DO IMOBILIZADO TANGÍVEL</v>
          </cell>
        </row>
        <row r="1803">
          <cell r="S1803" t="str">
            <v>OPERAÇÕES DEPRECIAÇÃO DO IMOBILIZADO TANGÍVEL</v>
          </cell>
        </row>
        <row r="1804">
          <cell r="S1804" t="str">
            <v>OPERAÇÕES DEPRECIAÇÃO DO IMOBILIZADO TANGÍVEL</v>
          </cell>
        </row>
        <row r="1805">
          <cell r="S1805" t="str">
            <v>OPERAÇÕES DEPRECIAÇÃO DO IMOBILIZADO TANGÍVEL</v>
          </cell>
        </row>
        <row r="1806">
          <cell r="S1806" t="str">
            <v>OPERAÇÕES DEPRECIAÇÃO DO IMOBILIZADO TANGÍVEL</v>
          </cell>
        </row>
        <row r="1807">
          <cell r="S1807" t="str">
            <v>OPERAÇÕES DEPRECIAÇÃO DO IMOBILIZADO TANGÍVEL</v>
          </cell>
        </row>
        <row r="1808">
          <cell r="S1808" t="str">
            <v>OPERAÇÕES DEPRECIAÇÃO DO IMOBILIZADO TANGÍVEL</v>
          </cell>
        </row>
        <row r="1809">
          <cell r="S1809" t="str">
            <v>OPERAÇÕES DEPRECIAÇÃO DO IMOBILIZADO TANGÍVEL</v>
          </cell>
        </row>
        <row r="1810">
          <cell r="S1810" t="str">
            <v>OPERAÇÕES DEPRECIAÇÃO DO IMOBILIZADO TANGÍVEL</v>
          </cell>
        </row>
        <row r="1811">
          <cell r="S1811" t="str">
            <v>OPERAÇÕES DEPRECIAÇÃO DO IMOBILIZADO TANGÍVEL</v>
          </cell>
        </row>
        <row r="1812">
          <cell r="S1812" t="str">
            <v>OPERAÇÕES DEPRECIAÇÃO DO IMOBILIZADO TANGÍVEL</v>
          </cell>
        </row>
        <row r="1813">
          <cell r="S1813" t="str">
            <v>OPERAÇÕES DEPRECIAÇÃO DO IMOBILIZADO TANGÍVEL</v>
          </cell>
        </row>
        <row r="1814">
          <cell r="S1814" t="str">
            <v>OPERAÇÕES DEPRECIAÇÃO DO IMOBILIZADO TANGÍVEL</v>
          </cell>
        </row>
        <row r="1815">
          <cell r="S1815" t="str">
            <v>OPERAÇÕES DEPRECIAÇÃO DO IMOBILIZADO TANGÍVEL</v>
          </cell>
        </row>
        <row r="1816">
          <cell r="S1816" t="str">
            <v>OPERAÇÕES DEPRECIAÇÃO DO IMOBILIZADO TANGÍVEL</v>
          </cell>
        </row>
        <row r="1817">
          <cell r="S1817" t="str">
            <v>OPERAÇÕES DEPRECIAÇÃO DO IMOBILIZADO TANGÍVEL</v>
          </cell>
        </row>
        <row r="1818">
          <cell r="S1818" t="str">
            <v>OPERAÇÕES DEPRECIAÇÃO DO IMOBILIZADO TANGÍVEL</v>
          </cell>
        </row>
        <row r="1819">
          <cell r="S1819" t="str">
            <v>OPERAÇÕES DEPRECIAÇÃO DO IMOBILIZADO TANGÍVEL</v>
          </cell>
        </row>
        <row r="1820">
          <cell r="S1820" t="str">
            <v>OPERAÇÕES DEPRECIAÇÃO DO IMOBILIZADO TANGÍVEL</v>
          </cell>
        </row>
        <row r="1821">
          <cell r="S1821" t="str">
            <v>OPERAÇÕES DEPRECIAÇÃO DO IMOBILIZADO TANGÍVEL</v>
          </cell>
        </row>
        <row r="1822">
          <cell r="S1822" t="str">
            <v>OPERAÇÕES DEPRECIAÇÃO DO IMOBILIZADO TANGÍVEL</v>
          </cell>
        </row>
        <row r="1823">
          <cell r="S1823" t="str">
            <v>OPERAÇÕES DEPRECIAÇÃO DO IMOBILIZADO TANGÍVEL</v>
          </cell>
        </row>
        <row r="1824">
          <cell r="S1824" t="str">
            <v>OPERAÇÕES DEPRECIAÇÃO DO IMOBILIZADO TANGÍVEL</v>
          </cell>
        </row>
        <row r="1825">
          <cell r="S1825" t="str">
            <v>OPERAÇÕES DEPRECIAÇÃO DO IMOBILIZADO TANGÍVEL</v>
          </cell>
        </row>
        <row r="1826">
          <cell r="S1826" t="str">
            <v>OPERAÇÕES DEPRECIAÇÃO DO IMOBILIZADO TANGÍVEL</v>
          </cell>
        </row>
        <row r="1827">
          <cell r="S1827" t="str">
            <v>OPERAÇÕES DEPRECIAÇÃO DO IMOBILIZADO TANGÍVEL</v>
          </cell>
        </row>
        <row r="1828">
          <cell r="S1828" t="str">
            <v>OPERAÇÕES DEPRECIAÇÃO DO IMOBILIZADO TANGÍVEL</v>
          </cell>
        </row>
        <row r="1829">
          <cell r="S1829" t="str">
            <v>OPERAÇÕES DEPRECIAÇÃO DO IMOBILIZADO TANGÍVEL</v>
          </cell>
        </row>
        <row r="1830">
          <cell r="S1830" t="str">
            <v>OPERAÇÕES DEPRECIAÇÃO DO IMOBILIZADO TANGÍVEL</v>
          </cell>
        </row>
        <row r="1831">
          <cell r="S1831" t="str">
            <v>OPERAÇÕES DEPRECIAÇÃO DO IMOBILIZADO TANGÍVEL</v>
          </cell>
        </row>
        <row r="1832">
          <cell r="S1832" t="str">
            <v>OPERAÇÕES DEPRECIAÇÃO DO IMOBILIZADO TANGÍVEL</v>
          </cell>
        </row>
        <row r="1833">
          <cell r="S1833" t="str">
            <v>OPERAÇÕES DEPRECIAÇÃO DO IMOBILIZADO TANGÍVEL</v>
          </cell>
        </row>
        <row r="1834">
          <cell r="S1834" t="str">
            <v>OPERAÇÕES DEPRECIAÇÃO DO IMOBILIZADO TANGÍVEL</v>
          </cell>
        </row>
        <row r="1835">
          <cell r="S1835" t="str">
            <v>OPERAÇÕES DEPRECIAÇÃO DO IMOBILIZADO TANGÍVEL</v>
          </cell>
        </row>
        <row r="1836">
          <cell r="S1836" t="str">
            <v>OPERAÇÕES DEPRECIAÇÃO DO IMOBILIZADO TANGÍVEL</v>
          </cell>
        </row>
        <row r="1837">
          <cell r="S1837" t="str">
            <v>OPERAÇÕES DEPRECIAÇÃO DO IMOBILIZADO TANGÍVEL</v>
          </cell>
        </row>
        <row r="1838">
          <cell r="S1838" t="str">
            <v>OPERAÇÕES DEPRECIAÇÃO DO IMOBILIZADO TANGÍVEL</v>
          </cell>
        </row>
        <row r="1839">
          <cell r="S1839" t="str">
            <v>OPERAÇÕES DEPRECIAÇÃO DO IMOBILIZADO TANGÍVEL</v>
          </cell>
        </row>
        <row r="1840">
          <cell r="S1840" t="str">
            <v>OPERAÇÕES DEPRECIAÇÃO DO IMOBILIZADO TANGÍVEL</v>
          </cell>
        </row>
        <row r="1841">
          <cell r="S1841" t="str">
            <v>OPERAÇÕES DEPRECIAÇÃO DO IMOBILIZADO TANGÍVEL</v>
          </cell>
        </row>
        <row r="1842">
          <cell r="S1842" t="str">
            <v>OPERAÇÕES DEPRECIAÇÃO DO IMOBILIZADO TANGÍVEL</v>
          </cell>
        </row>
        <row r="1843">
          <cell r="S1843" t="str">
            <v>OPERAÇÕES DEPRECIAÇÃO DO IMOBILIZADO TANGÍVEL</v>
          </cell>
        </row>
        <row r="1844">
          <cell r="S1844" t="str">
            <v>OPERAÇÕES DEPRECIAÇÃO DO IMOBILIZADO TANGÍVEL</v>
          </cell>
        </row>
        <row r="1845">
          <cell r="S1845" t="str">
            <v>OPERAÇÕES DEPRECIAÇÃO DO IMOBILIZADO TANGÍVEL</v>
          </cell>
        </row>
        <row r="1846">
          <cell r="S1846" t="str">
            <v>OPERAÇÕES DEPRECIAÇÃO DO IMOBILIZADO TANGÍVEL</v>
          </cell>
        </row>
        <row r="1847">
          <cell r="S1847" t="str">
            <v>OPERAÇÕES DEPRECIAÇÃO DO IMOBILIZADO TANGÍVEL</v>
          </cell>
        </row>
        <row r="1848">
          <cell r="S1848" t="str">
            <v>OPERAÇÕES DEPRECIAÇÃO DO IMOBILIZADO TANGÍVEL</v>
          </cell>
        </row>
        <row r="1849">
          <cell r="S1849" t="str">
            <v>OPERAÇÕES DEPRECIAÇÃO DO IMOBILIZADO TANGÍVEL</v>
          </cell>
        </row>
        <row r="1850">
          <cell r="S1850" t="str">
            <v>OPERAÇÕES DEPRECIAÇÃO DO IMOBILIZADO TANGÍVEL</v>
          </cell>
        </row>
        <row r="1851">
          <cell r="S1851" t="str">
            <v>OPERAÇÕES DEPRECIAÇÃO DO IMOBILIZADO TANGÍVEL</v>
          </cell>
        </row>
        <row r="1852">
          <cell r="S1852" t="str">
            <v>OPERAÇÕES DEPRECIAÇÃO DO IMOBILIZADO TANGÍVEL</v>
          </cell>
        </row>
        <row r="1853">
          <cell r="S1853" t="str">
            <v>OPERAÇÕES DEPRECIAÇÃO DO IMOBILIZADO TANGÍVEL</v>
          </cell>
        </row>
        <row r="1854">
          <cell r="S1854" t="str">
            <v>OPERAÇÕES DEPRECIAÇÃO DO IMOBILIZADO TANGÍVEL</v>
          </cell>
        </row>
        <row r="1855">
          <cell r="S1855" t="str">
            <v>OPERAÇÕES DEPRECIAÇÃO DO IMOBILIZADO TANGÍVEL</v>
          </cell>
        </row>
        <row r="1856">
          <cell r="S1856" t="str">
            <v>OPERAÇÕES DEPRECIAÇÃO DO IMOBILIZADO TANGÍVEL</v>
          </cell>
        </row>
        <row r="1857">
          <cell r="S1857" t="str">
            <v>OPERAÇÕES DEPRECIAÇÃO DO IMOBILIZADO TANGÍVEL</v>
          </cell>
        </row>
        <row r="1858">
          <cell r="S1858" t="str">
            <v>OPERAÇÕES DEPRECIAÇÃO DO IMOBILIZADO TANGÍVEL</v>
          </cell>
        </row>
        <row r="1859">
          <cell r="S1859" t="str">
            <v>OPERAÇÕES DEPRECIAÇÃO DO IMOBILIZADO TANGÍVEL</v>
          </cell>
        </row>
        <row r="1860">
          <cell r="S1860" t="str">
            <v>OPERAÇÕES DEPRECIAÇÃO DO IMOBILIZADO TANGÍVEL</v>
          </cell>
        </row>
        <row r="1861">
          <cell r="S1861" t="str">
            <v>OPERAÇÕES DEPRECIAÇÃO DO IMOBILIZADO TANGÍVEL</v>
          </cell>
        </row>
        <row r="1862">
          <cell r="S1862" t="str">
            <v>OPERAÇÕES DEPRECIAÇÃO DO IMOBILIZADO TANGÍVEL</v>
          </cell>
        </row>
        <row r="1863">
          <cell r="S1863" t="str">
            <v>OPERAÇÕES DEPRECIAÇÃO DO IMOBILIZADO TANGÍVEL</v>
          </cell>
        </row>
        <row r="1864">
          <cell r="S1864" t="str">
            <v>OPERAÇÕES DEPRECIAÇÃO DO IMOBILIZADO TANGÍVEL</v>
          </cell>
        </row>
        <row r="1865">
          <cell r="S1865" t="str">
            <v>OPERAÇÕES DEPRECIAÇÃO DO IMOBILIZADO TANGÍVEL</v>
          </cell>
        </row>
        <row r="1866">
          <cell r="S1866" t="str">
            <v>OPERAÇÕES DEPRECIAÇÃO DO IMOBILIZADO TANGÍVEL</v>
          </cell>
        </row>
        <row r="1867">
          <cell r="S1867" t="str">
            <v>OPERAÇÕES DEPRECIAÇÃO DO IMOBILIZADO TANGÍVEL</v>
          </cell>
        </row>
        <row r="1868">
          <cell r="S1868" t="str">
            <v>OPERAÇÕES DEPRECIAÇÃO DO IMOBILIZADO TANGÍVEL</v>
          </cell>
        </row>
        <row r="1869">
          <cell r="S1869" t="str">
            <v>OPERAÇÕES DEPRECIAÇÃO DO IMOBILIZADO TANGÍVEL</v>
          </cell>
        </row>
        <row r="1870">
          <cell r="S1870" t="str">
            <v>OPERAÇÕES DEPRECIAÇÃO DO IMOBILIZADO TANGÍVEL</v>
          </cell>
        </row>
        <row r="1871">
          <cell r="S1871" t="str">
            <v>OPERAÇÕES DEPRECIAÇÃO DO IMOBILIZADO TANGÍVEL</v>
          </cell>
        </row>
        <row r="1872">
          <cell r="S1872" t="str">
            <v>OPERAÇÕES DEPRECIAÇÃO DO IMOBILIZADO TANGÍVEL</v>
          </cell>
        </row>
        <row r="1873">
          <cell r="S1873" t="str">
            <v>OPERAÇÕES DEPRECIAÇÃO DO IMOBILIZADO TANGÍVEL</v>
          </cell>
        </row>
        <row r="1874">
          <cell r="S1874" t="str">
            <v>OPERAÇÕES DEPRECIAÇÃO DO IMOBILIZADO TANGÍVEL</v>
          </cell>
        </row>
        <row r="1875">
          <cell r="S1875" t="str">
            <v>OPERAÇÕES DEPRECIAÇÃO DO IMOBILIZADO TANGÍVEL</v>
          </cell>
        </row>
        <row r="1876">
          <cell r="S1876" t="str">
            <v>OPERAÇÕES DEPRECIAÇÃO DO IMOBILIZADO TANGÍVEL</v>
          </cell>
        </row>
        <row r="1877">
          <cell r="S1877" t="str">
            <v>OPERAÇÕES DEPRECIAÇÃO DO IMOBILIZADO TANGÍVEL</v>
          </cell>
        </row>
        <row r="1878">
          <cell r="S1878" t="str">
            <v>OPERAÇÕES DEPRECIAÇÃO DO IMOBILIZADO TANGÍVEL</v>
          </cell>
        </row>
        <row r="1879">
          <cell r="S1879" t="str">
            <v>OPERAÇÕES DEPRECIAÇÃO DO IMOBILIZADO TANGÍVEL</v>
          </cell>
        </row>
        <row r="1880">
          <cell r="S1880" t="str">
            <v>OPERAÇÕES DEPRECIAÇÃO DO IMOBILIZADO TANGÍVEL</v>
          </cell>
        </row>
        <row r="1881">
          <cell r="S1881" t="str">
            <v>OPERAÇÕES DEPRECIAÇÃO DO IMOBILIZADO TANGÍVEL</v>
          </cell>
        </row>
        <row r="1882">
          <cell r="S1882" t="str">
            <v>OPERAÇÕES DEPRECIAÇÃO DO IMOBILIZADO TANGÍVEL</v>
          </cell>
        </row>
        <row r="1883">
          <cell r="S1883" t="str">
            <v>OPERAÇÕES DEPRECIAÇÃO DO IMOBILIZADO TANGÍVEL</v>
          </cell>
        </row>
        <row r="1884">
          <cell r="S1884" t="str">
            <v>OPERAÇÕES DEPRECIAÇÃO DO IMOBILIZADO TANGÍVEL</v>
          </cell>
        </row>
        <row r="1885">
          <cell r="S1885" t="str">
            <v>OPERAÇÕES DEPRECIAÇÃO DO IMOBILIZADO TANGÍVEL</v>
          </cell>
        </row>
        <row r="1886">
          <cell r="S1886" t="str">
            <v>OPERAÇÕES DEPRECIAÇÃO DO IMOBILIZADO TANGÍVEL</v>
          </cell>
        </row>
        <row r="1887">
          <cell r="S1887" t="str">
            <v>OPERAÇÕES DEPRECIAÇÃO DO IMOBILIZADO TANGÍVEL</v>
          </cell>
        </row>
        <row r="1888">
          <cell r="S1888" t="str">
            <v>OPERAÇÕES DEPRECIAÇÃO DO IMOBILIZADO TANGÍVEL</v>
          </cell>
        </row>
        <row r="1889">
          <cell r="S1889" t="str">
            <v>OPERAÇÕES DEPRECIAÇÃO DO IMOBILIZADO TANGÍVEL</v>
          </cell>
        </row>
        <row r="1890">
          <cell r="S1890" t="str">
            <v>OPERAÇÕES DEPRECIAÇÃO DO IMOBILIZADO TANGÍVEL</v>
          </cell>
        </row>
        <row r="1891">
          <cell r="S1891" t="str">
            <v>OPERAÇÕES DEPRECIAÇÃO DO IMOBILIZADO TANGÍVEL</v>
          </cell>
        </row>
        <row r="1892">
          <cell r="S1892" t="str">
            <v>OPERAÇÕES DEPRECIAÇÃO DO IMOBILIZADO TANGÍVEL</v>
          </cell>
        </row>
        <row r="1893">
          <cell r="S1893" t="str">
            <v>OPERAÇÕES DEPRECIAÇÃO DO IMOBILIZADO TANGÍVEL</v>
          </cell>
        </row>
        <row r="1894">
          <cell r="S1894" t="str">
            <v>OPERAÇÕES DEPRECIAÇÃO DO IMOBILIZADO TANGÍVEL</v>
          </cell>
        </row>
        <row r="1895">
          <cell r="S1895" t="str">
            <v>OPERAÇÕES DEPRECIAÇÃO DO IMOBILIZADO TANGÍVEL</v>
          </cell>
        </row>
        <row r="1896">
          <cell r="S1896" t="str">
            <v>OPERAÇÕES DEPRECIAÇÃO DO IMOBILIZADO TANGÍVEL</v>
          </cell>
        </row>
        <row r="1897">
          <cell r="S1897" t="str">
            <v>OPERAÇÕES DEPRECIAÇÃO DO IMOBILIZADO TANGÍVEL</v>
          </cell>
        </row>
        <row r="1898">
          <cell r="S1898" t="str">
            <v>OPERAÇÕES DEPRECIAÇÃO DO IMOBILIZADO TANGÍVEL</v>
          </cell>
        </row>
        <row r="1899">
          <cell r="S1899" t="str">
            <v>OPERAÇÕES DEPRECIAÇÃO DO IMOBILIZADO TANGÍVEL</v>
          </cell>
        </row>
        <row r="1900">
          <cell r="S1900" t="str">
            <v>OPERAÇÕES DEPRECIAÇÃO DO IMOBILIZADO TANGÍVEL</v>
          </cell>
        </row>
        <row r="1901">
          <cell r="S1901" t="str">
            <v>OPERAÇÕES DEPRECIAÇÃO DO IMOBILIZADO TANGÍVEL</v>
          </cell>
        </row>
        <row r="1902">
          <cell r="S1902" t="str">
            <v>OPERAÇÕES DEPRECIAÇÃO DO IMOBILIZADO TANGÍVEL</v>
          </cell>
        </row>
        <row r="1903">
          <cell r="S1903" t="str">
            <v>OPERAÇÕES DEPRECIAÇÃO DO IMOBILIZADO TANGÍVEL</v>
          </cell>
        </row>
        <row r="1904">
          <cell r="S1904" t="str">
            <v>OPERAÇÕES DEPRECIAÇÃO DO IMOBILIZADO TANGÍVEL</v>
          </cell>
        </row>
        <row r="1905">
          <cell r="S1905" t="str">
            <v>OPERAÇÕES DEPRECIAÇÃO DO IMOBILIZADO TANGÍVEL</v>
          </cell>
        </row>
        <row r="1906">
          <cell r="S1906" t="str">
            <v>OPERAÇÕES DEPRECIAÇÃO DO IMOBILIZADO TANGÍVEL</v>
          </cell>
        </row>
        <row r="1907">
          <cell r="S1907" t="str">
            <v>OPERAÇÕES DEPRECIAÇÃO DO IMOBILIZADO TANGÍVEL</v>
          </cell>
        </row>
        <row r="1908">
          <cell r="S1908" t="str">
            <v>OPERAÇÕES DEPRECIAÇÃO DO IMOBILIZADO TANGÍVEL</v>
          </cell>
        </row>
        <row r="1909">
          <cell r="S1909" t="str">
            <v>OPERAÇÕES DEPRECIAÇÃO DO IMOBILIZADO TANGÍVEL</v>
          </cell>
        </row>
        <row r="1910">
          <cell r="S1910" t="str">
            <v>OPERAÇÕES DEPRECIAÇÃO DO IMOBILIZADO TANGÍVEL</v>
          </cell>
        </row>
        <row r="1911">
          <cell r="S1911" t="str">
            <v>OPERAÇÕES DEPRECIAÇÃO DO IMOBILIZADO TANGÍVEL</v>
          </cell>
        </row>
        <row r="1912">
          <cell r="S1912" t="str">
            <v>OPERAÇÕES DEPRECIAÇÃO DO IMOBILIZADO TANGÍVEL</v>
          </cell>
        </row>
        <row r="1913">
          <cell r="S1913" t="str">
            <v>OPERAÇÕES DEPRECIAÇÃO DO IMOBILIZADO TANGÍVEL</v>
          </cell>
        </row>
        <row r="1914">
          <cell r="S1914" t="str">
            <v>OPERAÇÕES DEPRECIAÇÃO DO IMOBILIZADO TANGÍVEL</v>
          </cell>
        </row>
        <row r="1915">
          <cell r="S1915" t="str">
            <v>OPERAÇÕES DEPRECIAÇÃO DO IMOBILIZADO TANGÍVEL</v>
          </cell>
        </row>
        <row r="1916">
          <cell r="S1916" t="str">
            <v>OPERAÇÕES DEPRECIAÇÃO DO IMOBILIZADO TANGÍVEL</v>
          </cell>
        </row>
        <row r="1917">
          <cell r="S1917" t="str">
            <v>OPERAÇÕES DEPRECIAÇÃO DO IMOBILIZADO TANGÍVEL</v>
          </cell>
        </row>
        <row r="1918">
          <cell r="S1918" t="str">
            <v>OPERAÇÕES DEPRECIAÇÃO DO IMOBILIZADO TANGÍVEL</v>
          </cell>
        </row>
        <row r="1919">
          <cell r="S1919" t="str">
            <v>OPERAÇÕES DEPRECIAÇÃO DO IMOBILIZADO TANGÍVEL</v>
          </cell>
        </row>
        <row r="1920">
          <cell r="S1920" t="str">
            <v>OPERAÇÕES DEPRECIAÇÃO DO IMOBILIZADO TANGÍVEL</v>
          </cell>
        </row>
        <row r="1921">
          <cell r="S1921" t="str">
            <v>OPERAÇÕES DEPRECIAÇÃO DO IMOBILIZADO TANGÍVEL</v>
          </cell>
        </row>
        <row r="1922">
          <cell r="S1922" t="str">
            <v>OPERAÇÕES DEPRECIAÇÃO DO IMOBILIZADO TANGÍVEL</v>
          </cell>
        </row>
        <row r="1923">
          <cell r="S1923" t="str">
            <v>OPERAÇÕES DEPRECIAÇÃO DO IMOBILIZADO TANGÍVEL</v>
          </cell>
        </row>
        <row r="1924">
          <cell r="S1924" t="str">
            <v>OPERAÇÕES DEPRECIAÇÃO DO IMOBILIZADO TANGÍVEL</v>
          </cell>
        </row>
        <row r="1925">
          <cell r="S1925" t="str">
            <v>OPERAÇÕES DEPRECIAÇÃO DO IMOBILIZADO TANGÍVEL</v>
          </cell>
        </row>
        <row r="1926">
          <cell r="S1926" t="str">
            <v>OPERAÇÕES DEPRECIAÇÃO DO IMOBILIZADO TANGÍVEL</v>
          </cell>
        </row>
        <row r="1927">
          <cell r="S1927" t="str">
            <v>OPERAÇÕES DEPRECIAÇÃO DO IMOBILIZADO TANGÍVEL</v>
          </cell>
        </row>
        <row r="1928">
          <cell r="S1928" t="str">
            <v>OPERAÇÕES DEPRECIAÇÃO DO IMOBILIZADO TANGÍVEL</v>
          </cell>
        </row>
        <row r="1929">
          <cell r="S1929" t="str">
            <v>OPERAÇÕES DEPRECIAÇÃO DO IMOBILIZADO TANGÍVEL</v>
          </cell>
        </row>
        <row r="1930">
          <cell r="S1930" t="str">
            <v>OPERAÇÕES DEPRECIAÇÃO DO IMOBILIZADO TANGÍVEL</v>
          </cell>
        </row>
        <row r="1931">
          <cell r="S1931" t="str">
            <v>OPERAÇÕES DEPRECIAÇÃO DO IMOBILIZADO TANGÍVEL</v>
          </cell>
        </row>
        <row r="1932">
          <cell r="S1932" t="str">
            <v>OPERAÇÕES DEPRECIAÇÃO DO IMOBILIZADO TANGÍVEL</v>
          </cell>
        </row>
        <row r="1933">
          <cell r="S1933" t="str">
            <v>OPERAÇÕES DEPRECIAÇÃO DO IMOBILIZADO TANGÍVEL</v>
          </cell>
        </row>
        <row r="1934">
          <cell r="S1934" t="str">
            <v>OPERAÇÕES DEPRECIAÇÃO DO IMOBILIZADO TANGÍVEL</v>
          </cell>
        </row>
        <row r="1935">
          <cell r="S1935" t="str">
            <v>OPERAÇÕES DEPRECIAÇÃO DO IMOBILIZADO TANGÍVEL</v>
          </cell>
        </row>
        <row r="1936">
          <cell r="S1936" t="str">
            <v>OPERAÇÕES DEPRECIAÇÃO DO IMOBILIZADO TANGÍVEL</v>
          </cell>
        </row>
        <row r="1937">
          <cell r="S1937" t="str">
            <v>OPERAÇÕES DEPRECIAÇÃO DO IMOBILIZADO TANGÍVEL</v>
          </cell>
        </row>
        <row r="1938">
          <cell r="S1938" t="str">
            <v>OPERAÇÕES DEPRECIAÇÃO DO IMOBILIZADO TANGÍVEL</v>
          </cell>
        </row>
        <row r="1939">
          <cell r="S1939" t="str">
            <v>OPERAÇÕES DEPRECIAÇÃO DO IMOBILIZADO TANGÍVEL</v>
          </cell>
        </row>
        <row r="1940">
          <cell r="S1940" t="str">
            <v>OPERAÇÕES DEPRECIAÇÃO DO IMOBILIZADO TANGÍVEL</v>
          </cell>
        </row>
        <row r="1941">
          <cell r="S1941" t="str">
            <v>OPERAÇÕES DEPRECIAÇÃO DO IMOBILIZADO TANGÍVEL</v>
          </cell>
        </row>
        <row r="1942">
          <cell r="S1942" t="str">
            <v>OPERAÇÕES DEPRECIAÇÃO DO IMOBILIZADO TANGÍVEL</v>
          </cell>
        </row>
        <row r="1943">
          <cell r="S1943" t="str">
            <v>OPERAÇÕES DEPRECIAÇÃO DO IMOBILIZADO TANGÍVEL</v>
          </cell>
        </row>
        <row r="1944">
          <cell r="S1944" t="str">
            <v>OPERAÇÕES DEPRECIAÇÃO DO IMOBILIZADO TANGÍVEL</v>
          </cell>
        </row>
        <row r="1945">
          <cell r="S1945" t="str">
            <v>OPERAÇÕES DEPRECIAÇÃO DO IMOBILIZADO TANGÍVEL</v>
          </cell>
        </row>
        <row r="1946">
          <cell r="S1946" t="str">
            <v>OPERAÇÕES DEPRECIAÇÃO DO IMOBILIZADO TANGÍVEL</v>
          </cell>
        </row>
        <row r="1947">
          <cell r="S1947" t="str">
            <v>OPERAÇÕES DEPRECIAÇÃO DO IMOBILIZADO TANGÍVEL</v>
          </cell>
        </row>
        <row r="1948">
          <cell r="S1948" t="str">
            <v>OPERAÇÕES DEPRECIAÇÃO DO IMOBILIZADO TANGÍVEL</v>
          </cell>
        </row>
        <row r="1949">
          <cell r="S1949" t="str">
            <v>OPERAÇÕES DEPRECIAÇÃO DO IMOBILIZADO TANGÍVEL</v>
          </cell>
        </row>
        <row r="1950">
          <cell r="S1950" t="str">
            <v>OPERAÇÕES DEPRECIAÇÃO DO IMOBILIZADO TANGÍVEL</v>
          </cell>
        </row>
        <row r="1951">
          <cell r="S1951" t="str">
            <v>OPERAÇÕES DEPRECIAÇÃO DO IMOBILIZADO TANGÍVEL</v>
          </cell>
        </row>
        <row r="1952">
          <cell r="S1952" t="str">
            <v>OPERAÇÕES DEPRECIAÇÃO DO IMOBILIZADO TANGÍVEL</v>
          </cell>
        </row>
        <row r="1953">
          <cell r="S1953" t="str">
            <v>OPERAÇÕES DEPRECIAÇÃO DO IMOBILIZADO TANGÍVEL</v>
          </cell>
        </row>
        <row r="1954">
          <cell r="S1954" t="str">
            <v>OPERAÇÕES DEPRECIAÇÃO DO IMOBILIZADO TANGÍVEL</v>
          </cell>
        </row>
        <row r="1955">
          <cell r="S1955" t="str">
            <v>OPERAÇÕES DEPRECIAÇÃO DO IMOBILIZADO TANGÍVEL</v>
          </cell>
        </row>
        <row r="1956">
          <cell r="S1956" t="str">
            <v>OPERAÇÕES DEPRECIAÇÃO DO IMOBILIZADO TANGÍVEL</v>
          </cell>
        </row>
        <row r="1957">
          <cell r="S1957" t="str">
            <v>OPERAÇÕES DEPRECIAÇÃO DO IMOBILIZADO TANGÍVEL</v>
          </cell>
        </row>
        <row r="1958">
          <cell r="S1958" t="str">
            <v>OPERAÇÕES DEPRECIAÇÃO DO IMOBILIZADO TANGÍVEL</v>
          </cell>
        </row>
        <row r="1959">
          <cell r="S1959" t="str">
            <v>OPERAÇÕES DEPRECIAÇÃO DO IMOBILIZADO TANGÍVEL</v>
          </cell>
        </row>
        <row r="1960">
          <cell r="S1960" t="str">
            <v>OPERAÇÕES DEPRECIAÇÃO DO IMOBILIZADO TANGÍVEL</v>
          </cell>
        </row>
        <row r="1961">
          <cell r="S1961" t="str">
            <v>OPERAÇÕES DEPRECIAÇÃO DO IMOBILIZADO TANGÍVEL</v>
          </cell>
        </row>
        <row r="1962">
          <cell r="S1962" t="str">
            <v>OPERAÇÕES DEPRECIAÇÃO DO IMOBILIZADO TANGÍVEL</v>
          </cell>
        </row>
        <row r="1963">
          <cell r="S1963" t="str">
            <v>OPERAÇÕES DEPRECIAÇÃO DO IMOBILIZADO TANGÍVEL</v>
          </cell>
        </row>
        <row r="1964">
          <cell r="S1964" t="str">
            <v>OPERAÇÕES DEPRECIAÇÃO DO IMOBILIZADO TANGÍVEL</v>
          </cell>
        </row>
        <row r="1965">
          <cell r="S1965" t="str">
            <v>OPERAÇÕES DEPRECIAÇÃO DO IMOBILIZADO TANGÍVEL</v>
          </cell>
        </row>
        <row r="1966">
          <cell r="S1966" t="str">
            <v>OPERAÇÕES DEPRECIAÇÃO DO IMOBILIZADO TANGÍVEL</v>
          </cell>
        </row>
        <row r="1967">
          <cell r="S1967" t="str">
            <v>OPERAÇÕES DEPRECIAÇÃO DO IMOBILIZADO TANGÍVEL</v>
          </cell>
        </row>
        <row r="1968">
          <cell r="S1968" t="str">
            <v>OPERAÇÕES DEPRECIAÇÃO DO IMOBILIZADO TANGÍVEL</v>
          </cell>
        </row>
        <row r="1969">
          <cell r="S1969" t="str">
            <v>OPERAÇÕES DEPRECIAÇÃO DO IMOBILIZADO TANGÍVEL</v>
          </cell>
        </row>
        <row r="1970">
          <cell r="S1970" t="str">
            <v>OPERAÇÕES DEPRECIAÇÃO DO IMOBILIZADO TANGÍVEL</v>
          </cell>
        </row>
        <row r="1971">
          <cell r="S1971" t="str">
            <v>OPERAÇÕES DEPRECIAÇÃO DO IMOBILIZADO TANGÍVEL</v>
          </cell>
        </row>
        <row r="1972">
          <cell r="S1972" t="str">
            <v>OPERAÇÕES DEPRECIAÇÃO DO IMOBILIZADO TANGÍVEL</v>
          </cell>
        </row>
        <row r="1973">
          <cell r="S1973" t="str">
            <v>OPERAÇÕES DEPRECIAÇÃO DO IMOBILIZADO TANGÍVEL</v>
          </cell>
        </row>
        <row r="1974">
          <cell r="S1974" t="str">
            <v>OPERAÇÕES DEPRECIAÇÃO DO IMOBILIZADO TANGÍVEL - CMC</v>
          </cell>
        </row>
        <row r="1975">
          <cell r="S1975" t="str">
            <v>OPERAÇÕES DEPRECIAÇÃO DO IMOBILIZADO TANGÍVEL - CMC</v>
          </cell>
        </row>
        <row r="1976">
          <cell r="S1976" t="str">
            <v>OPERAÇÕES DEPRECIAÇÃO DO IMOBILIZADO TANGÍVEL - CMC</v>
          </cell>
        </row>
        <row r="1977">
          <cell r="S1977" t="str">
            <v>OPERAÇÕES DEPRECIAÇÃO DO IMOBILIZADO TANGÍVEL - CMC</v>
          </cell>
        </row>
        <row r="1978">
          <cell r="S1978" t="str">
            <v>OPERAÇÕES DEPRECIAÇÃO DO IMOBILIZADO TANGÍVEL - CMC</v>
          </cell>
        </row>
        <row r="1979">
          <cell r="S1979" t="str">
            <v>OPERAÇÕES DEPRECIAÇÃO DO IMOBILIZADO TANGÍVEL - CMC</v>
          </cell>
        </row>
        <row r="1980">
          <cell r="S1980" t="str">
            <v>OPERAÇÕES DEPRECIAÇÃO DO IMOBILIZADO TANGÍVEL - CMC</v>
          </cell>
        </row>
        <row r="1981">
          <cell r="S1981" t="str">
            <v>OPERAÇÕES DEPRECIAÇÃO DO IMOBILIZADO TANGÍVEL - CMC</v>
          </cell>
        </row>
        <row r="1982">
          <cell r="S1982" t="str">
            <v>OPERAÇÕES DEPRECIAÇÃO DO IMOBILIZADO TANGÍVEL - CMC</v>
          </cell>
        </row>
        <row r="1983">
          <cell r="S1983" t="str">
            <v>OPERAÇÕES DEPRECIAÇÃO DO IMOBILIZADO TANGÍVEL - CMC</v>
          </cell>
        </row>
        <row r="1984">
          <cell r="S1984" t="str">
            <v>OPERAÇÕES DEPRECIAÇÃO DO IMOBILIZADO TANGÍVEL - CMC</v>
          </cell>
        </row>
        <row r="1985">
          <cell r="S1985" t="str">
            <v>OPERAÇÕES DEPRECIAÇÃO DO IMOBILIZADO TANGÍVEL - CMC</v>
          </cell>
        </row>
        <row r="1986">
          <cell r="S1986" t="str">
            <v>OPERAÇÕES DEPRECIAÇÃO DO IMOBILIZADO TANGÍVEL - CMC</v>
          </cell>
        </row>
        <row r="1987">
          <cell r="S1987" t="str">
            <v>OPERAÇÕES DEPRECIAÇÃO DO IMOBILIZADO TANGÍVEL - CMC</v>
          </cell>
        </row>
        <row r="1988">
          <cell r="S1988" t="str">
            <v>OPERAÇÕES DEPRECIAÇÃO DO IMOBILIZADO TANGÍVEL - CMC</v>
          </cell>
        </row>
        <row r="1989">
          <cell r="S1989" t="str">
            <v>OPERAÇÕES DEPRECIAÇÃO DO IMOBILIZADO TANGÍVEL - CMC</v>
          </cell>
        </row>
        <row r="1990">
          <cell r="S1990" t="str">
            <v>OPERAÇÕES DEPRECIAÇÃO DO IMOBILIZADO TANGÍVEL - CMC</v>
          </cell>
        </row>
        <row r="1991">
          <cell r="S1991" t="str">
            <v>OPERAÇÕES DEPRECIAÇÃO DO IMOBILIZADO TANGÍVEL - CMC</v>
          </cell>
        </row>
        <row r="1992">
          <cell r="S1992" t="str">
            <v>OPERAÇÕES DEPRECIAÇÃO DO IMOBILIZADO TANGÍVEL - CMC</v>
          </cell>
        </row>
        <row r="1993">
          <cell r="S1993" t="str">
            <v>OPERAÇÕES DEPRECIAÇÃO DO IMOBILIZADO TANGÍVEL - CMC</v>
          </cell>
        </row>
        <row r="1994">
          <cell r="S1994" t="str">
            <v>OPERAÇÕES DEPRECIAÇÃO DO IMOBILIZADO TANGÍVEL - CMC</v>
          </cell>
        </row>
        <row r="1995">
          <cell r="S1995" t="str">
            <v>OPERAÇÕES DEPRECIAÇÃO DO IMOBILIZADO TANGÍVEL - CMC</v>
          </cell>
        </row>
        <row r="1996">
          <cell r="S1996" t="str">
            <v>OPERAÇÕES DEPRECIAÇÃO DO IMOBILIZADO TANGÍVEL - CMC</v>
          </cell>
        </row>
        <row r="1997">
          <cell r="S1997" t="str">
            <v>OPERAÇÕES DEPRECIAÇÃO DO IMOBILIZADO TANGÍVEL - CMC</v>
          </cell>
        </row>
        <row r="1998">
          <cell r="S1998" t="str">
            <v>OPERAÇÕES DEPRECIAÇÃO DO IMOBILIZADO TANGÍVEL - CMC</v>
          </cell>
        </row>
        <row r="1999">
          <cell r="S1999" t="str">
            <v>OPERAÇÕES DEPRECIAÇÃO DO IMOBILIZADO TANGÍVEL - CMC</v>
          </cell>
        </row>
        <row r="2000">
          <cell r="S2000" t="str">
            <v>OPERAÇÕES DEPRECIAÇÃO DO IMOBILIZADO TANGÍVEL - CMC</v>
          </cell>
        </row>
        <row r="2001">
          <cell r="S2001" t="str">
            <v>OPERAÇÕES DEPRECIAÇÃO DO IMOBILIZADO TANGÍVEL - CMC</v>
          </cell>
        </row>
        <row r="2002">
          <cell r="S2002" t="str">
            <v>OPERAÇÕES DEPRECIAÇÃO DO IMOBILIZADO TANGÍVEL - CMC</v>
          </cell>
        </row>
        <row r="2003">
          <cell r="S2003" t="str">
            <v>OPERAÇÕES DEPRECIAÇÃO DO IMOBILIZADO TANGÍVEL - CMC</v>
          </cell>
        </row>
        <row r="2004">
          <cell r="S2004" t="str">
            <v>OPERAÇÕES DEPRECIAÇÃO DO IMOBILIZADO TANGÍVEL - CMC</v>
          </cell>
        </row>
        <row r="2005">
          <cell r="S2005" t="str">
            <v>OPERAÇÕES DEPRECIAÇÃO DO IMOBILIZADO TANGÍVEL - CMC</v>
          </cell>
        </row>
        <row r="2006">
          <cell r="S2006" t="str">
            <v>OPERAÇÕES DEPRECIAÇÃO DO IMOBILIZADO TANGÍVEL - CMC</v>
          </cell>
        </row>
        <row r="2007">
          <cell r="S2007" t="str">
            <v>OPERAÇÕES DEPRECIAÇÃO DO IMOBILIZADO TANGÍVEL - CMC</v>
          </cell>
        </row>
        <row r="2008">
          <cell r="S2008" t="str">
            <v>OPERAÇÕES DEPRECIAÇÃO DO IMOBILIZADO TANGÍVEL - CMC</v>
          </cell>
        </row>
        <row r="2009">
          <cell r="S2009" t="str">
            <v>OPERAÇÕES DEPRECIAÇÃO DO IMOBILIZADO TANGÍVEL - CMC</v>
          </cell>
        </row>
        <row r="2010">
          <cell r="S2010" t="str">
            <v>OPERAÇÕES DEPRECIAÇÃO DO IMOBILIZADO TANGÍVEL - CMC</v>
          </cell>
        </row>
        <row r="2011">
          <cell r="S2011" t="str">
            <v>OPERAÇÕES DEPRECIAÇÃO DO IMOBILIZADO TANGÍVEL - CMC</v>
          </cell>
        </row>
        <row r="2012">
          <cell r="S2012" t="str">
            <v>OPERAÇÕES DEPRECIAÇÃO DO IMOBILIZADO TANGÍVEL - CMC</v>
          </cell>
        </row>
        <row r="2013">
          <cell r="S2013" t="str">
            <v>OPERAÇÕES DEPRECIAÇÃO DO IMOBILIZADO TANGÍVEL - CMC</v>
          </cell>
        </row>
        <row r="2014">
          <cell r="S2014" t="str">
            <v>OPERAÇÕES DEPRECIAÇÃO DO IMOBILIZADO TANGÍVEL - CMC</v>
          </cell>
        </row>
        <row r="2015">
          <cell r="S2015" t="str">
            <v>OPERAÇÕES DEPRECIAÇÃO DO IMOBILIZADO TANGÍVEL - CMC</v>
          </cell>
        </row>
        <row r="2016">
          <cell r="S2016" t="str">
            <v>OPERAÇÕES DEPRECIAÇÃO DO IMOBILIZADO TANGÍVEL - CMC</v>
          </cell>
        </row>
        <row r="2017">
          <cell r="S2017" t="str">
            <v>OPERAÇÕES DEPRECIAÇÃO DO IMOBILIZADO TANGÍVEL - CMC</v>
          </cell>
        </row>
        <row r="2018">
          <cell r="S2018" t="str">
            <v>OPERAÇÕES DEPRECIAÇÃO DO IMOBILIZADO TANGÍVEL - CMC</v>
          </cell>
        </row>
        <row r="2019">
          <cell r="S2019" t="str">
            <v>OPERAÇÕES DEPRECIAÇÃO DO IMOBILIZADO TANGÍVEL - CMC</v>
          </cell>
        </row>
        <row r="2020">
          <cell r="S2020" t="str">
            <v>OPERAÇÕES DEPRECIAÇÃO DO IMOBILIZADO TANGÍVEL - CMC</v>
          </cell>
        </row>
        <row r="2021">
          <cell r="S2021" t="str">
            <v>OPERAÇÕES DEPRECIAÇÃO DO IMOBILIZADO TANGÍVEL - CMC</v>
          </cell>
        </row>
        <row r="2022">
          <cell r="S2022" t="str">
            <v>OPERAÇÕES DEPRECIAÇÃO DO IMOBILIZADO TANGÍVEL - CMC</v>
          </cell>
        </row>
        <row r="2023">
          <cell r="S2023" t="str">
            <v>OPERAÇÕES DEPRECIAÇÃO DO IMOBILIZADO TANGÍVEL - CMC</v>
          </cell>
        </row>
        <row r="2024">
          <cell r="S2024" t="str">
            <v>OPERAÇÕES DEPRECIAÇÃO DO IMOBILIZADO TANGÍVEL - CMC</v>
          </cell>
        </row>
        <row r="2025">
          <cell r="S2025" t="str">
            <v>OPERAÇÕES DEPRECIAÇÃO DO IMOBILIZADO TANGÍVEL - CMC</v>
          </cell>
        </row>
        <row r="2026">
          <cell r="S2026" t="str">
            <v>OPERAÇÕES DEPRECIAÇÃO DO IMOBILIZADO TANGÍVEL - CMC</v>
          </cell>
        </row>
        <row r="2027">
          <cell r="S2027" t="str">
            <v>OPERAÇÕES DEPRECIAÇÃO DO IMOBILIZADO TANGÍVEL - CMC</v>
          </cell>
        </row>
        <row r="2028">
          <cell r="S2028" t="str">
            <v>OPERAÇÕES DEPRECIAÇÃO DO IMOBILIZADO TANGÍVEL - CMC</v>
          </cell>
        </row>
        <row r="2029">
          <cell r="S2029" t="str">
            <v>OPERAÇÕES DEPRECIAÇÃO DO IMOBILIZADO TANGÍVEL - CMC</v>
          </cell>
        </row>
        <row r="2030">
          <cell r="S2030" t="str">
            <v>OPERAÇÕES DEPRECIAÇÃO DO IMOBILIZADO TANGÍVEL - CMC</v>
          </cell>
        </row>
        <row r="2031">
          <cell r="S2031" t="str">
            <v>OPERAÇÕES DEPRECIAÇÃO DO IMOBILIZADO TANGÍVEL - CMC</v>
          </cell>
        </row>
        <row r="2032">
          <cell r="S2032" t="str">
            <v>OPERAÇÕES DEPRECIAÇÃO DO IMOBILIZADO TANGÍVEL - CMC</v>
          </cell>
        </row>
        <row r="2033">
          <cell r="S2033" t="str">
            <v>OPERAÇÕES DEPRECIAÇÃO DO IMOBILIZADO TANGÍVEL - CMC</v>
          </cell>
        </row>
        <row r="2034">
          <cell r="S2034" t="str">
            <v>OPERAÇÕES DEPRECIAÇÃO DO IMOBILIZADO TANGÍVEL - CMC</v>
          </cell>
        </row>
        <row r="2035">
          <cell r="S2035" t="str">
            <v>OPERAÇÕES DEPRECIAÇÃO DO IMOBILIZADO TANGÍVEL - CMC</v>
          </cell>
        </row>
        <row r="2036">
          <cell r="S2036" t="str">
            <v>OPERAÇÕES DEPRECIAÇÃO DO IMOBILIZADO TANGÍVEL - CMC</v>
          </cell>
        </row>
        <row r="2037">
          <cell r="S2037" t="str">
            <v>OPERAÇÕES DEPRECIAÇÃO DO IMOBILIZADO TANGÍVEL - CMC</v>
          </cell>
        </row>
        <row r="2038">
          <cell r="S2038" t="str">
            <v>OPERAÇÕES DEPRECIAÇÃO DO IMOBILIZADO TANGÍVEL - CMC</v>
          </cell>
        </row>
        <row r="2039">
          <cell r="S2039" t="str">
            <v>OPERAÇÕES DEPRECIAÇÃO DO IMOBILIZADO TANGÍVEL - CMC</v>
          </cell>
        </row>
        <row r="2040">
          <cell r="S2040" t="str">
            <v>OPERAÇÕES DEPRECIAÇÃO DO IMOBILIZADO TANGÍVEL - CMC</v>
          </cell>
        </row>
        <row r="2041">
          <cell r="S2041" t="str">
            <v>OPERAÇÕES DEPRECIAÇÃO DO IMOBILIZADO TANGÍVEL - CMC</v>
          </cell>
        </row>
        <row r="2042">
          <cell r="S2042" t="str">
            <v>OPERAÇÕES DEPRECIAÇÃO DO IMOBILIZADO TANGÍVEL - CMC</v>
          </cell>
        </row>
        <row r="2043">
          <cell r="S2043" t="str">
            <v>OPERAÇÕES DEPRECIAÇÃO DO IMOBILIZADO TANGÍVEL - CMC</v>
          </cell>
        </row>
        <row r="2044">
          <cell r="S2044" t="str">
            <v>OPERAÇÕES DEPRECIAÇÃO DO IMOBILIZADO TANGÍVEL - CMC</v>
          </cell>
        </row>
        <row r="2045">
          <cell r="S2045" t="str">
            <v>OPERAÇÕES DEPRECIAÇÃO DO IMOBILIZADO TANGÍVEL - CMC</v>
          </cell>
        </row>
        <row r="2046">
          <cell r="S2046" t="str">
            <v>OPERAÇÕES DEPRECIAÇÃO DO IMOBILIZADO TANGÍVEL - CMC</v>
          </cell>
        </row>
        <row r="2047">
          <cell r="S2047" t="str">
            <v>OPERAÇÕES DEPRECIAÇÃO DO IMOBILIZADO TANGÍVEL - CMC</v>
          </cell>
        </row>
        <row r="2048">
          <cell r="S2048" t="str">
            <v>OPERAÇÕES DEPRECIAÇÃO DO IMOBILIZADO TANGÍVEL - CMC</v>
          </cell>
        </row>
        <row r="2049">
          <cell r="S2049" t="str">
            <v>OPERAÇÕES DEPRECIAÇÃO DO IMOBILIZADO TANGÍVEL - CMC</v>
          </cell>
        </row>
        <row r="2050">
          <cell r="S2050" t="str">
            <v>OPERAÇÕES DEPRECIAÇÃO DO IMOBILIZADO TANGÍVEL - CMC</v>
          </cell>
        </row>
        <row r="2051">
          <cell r="S2051" t="str">
            <v>OPERAÇÕES DEPRECIAÇÃO DO IMOBILIZADO TANGÍVEL - CMC</v>
          </cell>
        </row>
        <row r="2052">
          <cell r="S2052" t="str">
            <v>OPERAÇÕES DEPRECIAÇÃO DO IMOBILIZADO TANGÍVEL - CMC</v>
          </cell>
        </row>
        <row r="2053">
          <cell r="S2053" t="str">
            <v>OPERAÇÕES DEPRECIAÇÃO DO IMOBILIZADO TANGÍVEL - CMC</v>
          </cell>
        </row>
        <row r="2054">
          <cell r="S2054" t="str">
            <v>OPERAÇÕES DEPRECIAÇÃO DO IMOBILIZADO TANGÍVEL - CMC</v>
          </cell>
        </row>
        <row r="2055">
          <cell r="S2055" t="str">
            <v>OPERAÇÕES DEPRECIAÇÃO DO IMOBILIZADO TANGÍVEL - CMC</v>
          </cell>
        </row>
        <row r="2056">
          <cell r="S2056" t="str">
            <v>OPERAÇÕES DEPRECIAÇÃO DO IMOBILIZADO TANGÍVEL - CMC</v>
          </cell>
        </row>
        <row r="2057">
          <cell r="S2057" t="str">
            <v>OPERAÇÕES DEPRECIAÇÃO DO IMOBILIZADO TANGÍVEL - CMC</v>
          </cell>
        </row>
        <row r="2058">
          <cell r="S2058" t="str">
            <v>OPERAÇÕES DEPRECIAÇÃO DO IMOBILIZADO TANGÍVEL - CMC</v>
          </cell>
        </row>
        <row r="2059">
          <cell r="S2059" t="str">
            <v>OPERAÇÕES DEPRECIAÇÃO DO IMOBILIZADO TANGÍVEL - CMC</v>
          </cell>
        </row>
        <row r="2060">
          <cell r="S2060" t="str">
            <v>OPERAÇÕES DEPRECIAÇÃO DO IMOBILIZADO TANGÍVEL - CMC</v>
          </cell>
        </row>
        <row r="2061">
          <cell r="S2061" t="str">
            <v>OPERAÇÕES DEPRECIAÇÃO DO IMOBILIZADO TANGÍVEL - CMC</v>
          </cell>
        </row>
        <row r="2062">
          <cell r="S2062" t="str">
            <v>OPERAÇÕES DEPRECIAÇÃO DO IMOBILIZADO TANGÍVEL - CMC</v>
          </cell>
        </row>
        <row r="2063">
          <cell r="S2063" t="str">
            <v>OPERAÇÕES DEPRECIAÇÃO DO IMOBILIZADO TANGÍVEL - CMC</v>
          </cell>
        </row>
        <row r="2064">
          <cell r="S2064" t="str">
            <v>OPERAÇÕES DEPRECIAÇÃO DO IMOBILIZADO TANGÍVEL - CMC</v>
          </cell>
        </row>
        <row r="2065">
          <cell r="S2065" t="str">
            <v>OPERAÇÕES DEPRECIAÇÃO DO IMOBILIZADO TANGÍVEL - CMC</v>
          </cell>
        </row>
        <row r="2066">
          <cell r="S2066" t="str">
            <v>OPERAÇÕES DEPRECIAÇÃO DO IMOBILIZADO TANGÍVEL - CMC</v>
          </cell>
        </row>
        <row r="2067">
          <cell r="S2067" t="str">
            <v>OPERAÇÕES DEPRECIAÇÃO DO IMOBILIZADO TANGÍVEL - CMC</v>
          </cell>
        </row>
        <row r="2068">
          <cell r="S2068" t="str">
            <v>OPERAÇÕES DEPRECIAÇÃO DO IMOBILIZADO TANGÍVEL - CMC</v>
          </cell>
        </row>
        <row r="2069">
          <cell r="S2069" t="str">
            <v>OPERAÇÕES DEPRECIAÇÃO DO IMOBILIZADO TANGÍVEL - CMC</v>
          </cell>
        </row>
        <row r="2070">
          <cell r="S2070" t="str">
            <v>OPERAÇÕES DEPRECIAÇÃO DO IMOBILIZADO TANGÍVEL - CMC</v>
          </cell>
        </row>
        <row r="2071">
          <cell r="S2071" t="str">
            <v>OPERAÇÕES DEPRECIAÇÃO DO IMOBILIZADO TANGÍVEL - CMC</v>
          </cell>
        </row>
        <row r="2072">
          <cell r="S2072" t="str">
            <v>OPERAÇÕES DEPRECIAÇÃO DO IMOBILIZADO TANGÍVEL - CMC</v>
          </cell>
        </row>
        <row r="2073">
          <cell r="S2073" t="str">
            <v>OPERAÇÕES DEPRECIAÇÃO DO IMOBILIZADO TANGÍVEL - CMC</v>
          </cell>
        </row>
        <row r="2074">
          <cell r="S2074" t="str">
            <v>OPERAÇÕES DEPRECIAÇÃO DO IMOBILIZADO TANGÍVEL - CMC</v>
          </cell>
        </row>
        <row r="2075">
          <cell r="S2075" t="str">
            <v>OPERAÇÕES DEPRECIAÇÃO DO IMOBILIZADO TANGÍVEL - CMC</v>
          </cell>
        </row>
        <row r="2076">
          <cell r="S2076" t="str">
            <v>OPERAÇÕES DEPRECIAÇÃO DO IMOBILIZADO TANGÍVEL - CMC</v>
          </cell>
        </row>
        <row r="2077">
          <cell r="S2077" t="str">
            <v>OPERAÇÕES DEPRECIAÇÃO DO IMOBILIZADO TANGÍVEL - CMC</v>
          </cell>
        </row>
        <row r="2078">
          <cell r="S2078" t="str">
            <v>OPERAÇÕES DEPRECIAÇÃO DO IMOBILIZADO TANGÍVEL - CMC</v>
          </cell>
        </row>
        <row r="2079">
          <cell r="S2079" t="str">
            <v>OPERAÇÕES DEPRECIAÇÃO DO IMOBILIZADO TANGÍVEL - CMC</v>
          </cell>
        </row>
        <row r="2080">
          <cell r="S2080" t="str">
            <v>OPERAÇÕES DEPRECIAÇÃO DO IMOBILIZADO TANGÍVEL - CMC</v>
          </cell>
        </row>
        <row r="2081">
          <cell r="S2081" t="str">
            <v>OPERAÇÕES DEPRECIAÇÃO DO IMOBILIZADO TANGÍVEL - CMC</v>
          </cell>
        </row>
        <row r="2082">
          <cell r="S2082" t="str">
            <v>OPERAÇÕES DEPRECIAÇÃO DO IMOBILIZADO TANGÍVEL - CMC</v>
          </cell>
        </row>
        <row r="2083">
          <cell r="S2083" t="str">
            <v>OPERAÇÕES DEPRECIAÇÃO DO IMOBILIZADO TANGÍVEL - CMC</v>
          </cell>
        </row>
        <row r="2084">
          <cell r="S2084" t="str">
            <v>OPERAÇÕES DEPRECIAÇÃO DO IMOBILIZADO TANGÍVEL - CMC</v>
          </cell>
        </row>
        <row r="2085">
          <cell r="S2085" t="str">
            <v>OPERAÇÕES DEPRECIAÇÃO DO IMOBILIZADO TANGÍVEL - CMC</v>
          </cell>
        </row>
        <row r="2086">
          <cell r="S2086" t="str">
            <v>OPERAÇÕES DEPRECIAÇÃO DO IMOBILIZADO TANGÍVEL - CMC</v>
          </cell>
        </row>
        <row r="2087">
          <cell r="S2087" t="str">
            <v>OPERAÇÕES DEPRECIAÇÃO DO IMOBILIZADO TANGÍVEL - CMC</v>
          </cell>
        </row>
        <row r="2088">
          <cell r="S2088" t="str">
            <v>OPERAÇÕES DEPRECIAÇÃO DO IMOBILIZADO TANGÍVEL - CMC</v>
          </cell>
        </row>
        <row r="2089">
          <cell r="S2089" t="str">
            <v>OPERAÇÕES DEPRECIAÇÃO DO IMOBILIZADO TANGÍVEL - CMC</v>
          </cell>
        </row>
        <row r="2090">
          <cell r="S2090" t="str">
            <v>OPERAÇÕES DEPRECIAÇÃO DO IMOBILIZADO TANGÍVEL - CMC</v>
          </cell>
        </row>
        <row r="2091">
          <cell r="S2091" t="str">
            <v>OPERAÇÕES DEPRECIAÇÃO DO IMOBILIZADO TANGÍVEL - CMC</v>
          </cell>
        </row>
        <row r="2092">
          <cell r="S2092" t="str">
            <v>OPERAÇÕES DEPRECIAÇÃO DO IMOBILIZADO TANGÍVEL - CMC</v>
          </cell>
        </row>
        <row r="2093">
          <cell r="S2093" t="str">
            <v>OPERAÇÕES DEPRECIAÇÃO DO IMOBILIZADO TANGÍVEL - CMC</v>
          </cell>
        </row>
        <row r="2094">
          <cell r="S2094" t="str">
            <v>OPERAÇÕES DEPRECIAÇÃO DO IMOBILIZADO TANGÍVEL - CMC</v>
          </cell>
        </row>
        <row r="2095">
          <cell r="S2095" t="str">
            <v>OPERAÇÕES DEPRECIAÇÃO DO IMOBILIZADO TANGÍVEL - CMC</v>
          </cell>
        </row>
        <row r="2096">
          <cell r="S2096" t="str">
            <v>OPERAÇÕES DEPRECIAÇÃO DO IMOBILIZADO TANGÍVEL - CMC</v>
          </cell>
        </row>
        <row r="2097">
          <cell r="S2097" t="str">
            <v>OPERAÇÕES DEPRECIAÇÃO DO IMOBILIZADO TANGÍVEL - CMC</v>
          </cell>
        </row>
        <row r="2098">
          <cell r="S2098" t="str">
            <v>OPERAÇÕES DEPRECIAÇÃO DO IMOBILIZADO TANGÍVEL - CMC</v>
          </cell>
        </row>
        <row r="2099">
          <cell r="S2099" t="str">
            <v>OPERAÇÕES DEPRECIAÇÃO DO IMOBILIZADO TANGÍVEL - CMC</v>
          </cell>
        </row>
        <row r="2100">
          <cell r="S2100" t="str">
            <v>OPERAÇÕES DEPRECIAÇÃO DO IMOBILIZADO TANGÍVEL - CMC</v>
          </cell>
        </row>
        <row r="2101">
          <cell r="S2101" t="str">
            <v>OPERAÇÕES DEPRECIAÇÃO DO IMOBILIZADO TANGÍVEL - CMC</v>
          </cell>
        </row>
        <row r="2102">
          <cell r="S2102" t="str">
            <v>OPERAÇÕES DEPRECIAÇÃO DO IMOBILIZADO TANGÍVEL - CMC</v>
          </cell>
        </row>
        <row r="2103">
          <cell r="S2103" t="str">
            <v>OPERAÇÕES DEPRECIAÇÃO DO IMOBILIZADO TANGÍVEL - CMC</v>
          </cell>
        </row>
        <row r="2104">
          <cell r="S2104" t="str">
            <v>OPERAÇÕES DEPRECIAÇÃO DO IMOBILIZADO TANGÍVEL - CMC</v>
          </cell>
        </row>
        <row r="2105">
          <cell r="S2105" t="str">
            <v>OPERAÇÕES DEPRECIAÇÃO DO IMOBILIZADO TANGÍVEL - CMC</v>
          </cell>
        </row>
        <row r="2106">
          <cell r="S2106" t="str">
            <v>OPERAÇÕES DEPRECIAÇÃO DO IMOBILIZADO TANGÍVEL - CMC</v>
          </cell>
        </row>
        <row r="2107">
          <cell r="S2107" t="str">
            <v>OPERAÇÕES DEPRECIAÇÃO DO IMOBILIZADO TANGÍVEL - CMC</v>
          </cell>
        </row>
        <row r="2108">
          <cell r="S2108" t="str">
            <v>OPERAÇÕES DEPRECIAÇÃO DO IMOBILIZADO TANGÍVEL - CMC</v>
          </cell>
        </row>
        <row r="2109">
          <cell r="S2109" t="str">
            <v>OPERAÇÕES DEPRECIAÇÃO DO IMOBILIZADO TANGÍVEL - CMC</v>
          </cell>
        </row>
        <row r="2110">
          <cell r="S2110" t="str">
            <v>OPERAÇÕES DEPRECIAÇÃO DO IMOBILIZADO TANGÍVEL - CMC</v>
          </cell>
        </row>
        <row r="2111">
          <cell r="S2111" t="str">
            <v>OPERAÇÕES DEPRECIAÇÃO DO IMOBILIZADO TANGÍVEL - CMC</v>
          </cell>
        </row>
        <row r="2112">
          <cell r="S2112" t="str">
            <v>OPERAÇÕES DEPRECIAÇÃO DO IMOBILIZADO TANGÍVEL - CMC</v>
          </cell>
        </row>
        <row r="2113">
          <cell r="S2113" t="str">
            <v>OPERAÇÕES DEPRECIAÇÃO DO IMOBILIZADO TANGÍVEL - CMC</v>
          </cell>
        </row>
        <row r="2114">
          <cell r="S2114" t="str">
            <v>OPERAÇÕES DEPRECIAÇÃO DO IMOBILIZADO TANGÍVEL - CMC</v>
          </cell>
        </row>
        <row r="2115">
          <cell r="S2115" t="str">
            <v>OPERAÇÕES DEPRECIAÇÃO DO IMOBILIZADO TANGÍVEL - CMC</v>
          </cell>
        </row>
        <row r="2116">
          <cell r="S2116" t="str">
            <v>OPERAÇÕES DEPRECIAÇÃO DO IMOBILIZADO TANGÍVEL - CMC</v>
          </cell>
        </row>
        <row r="2117">
          <cell r="S2117" t="str">
            <v>OPERAÇÕES DEPRECIAÇÃO DO IMOBILIZADO TANGÍVEL - CMC</v>
          </cell>
        </row>
        <row r="2118">
          <cell r="S2118" t="str">
            <v>OPERAÇÕES DEPRECIAÇÃO DO IMOBILIZADO TANGÍVEL - CMC</v>
          </cell>
        </row>
        <row r="2119">
          <cell r="S2119" t="str">
            <v>OPERAÇÕES DEPRECIAÇÃO DO IMOBILIZADO TANGÍVEL - CMC</v>
          </cell>
        </row>
        <row r="2120">
          <cell r="S2120" t="str">
            <v>OPERAÇÕES DEPRECIAÇÃO DO IMOBILIZADO TANGÍVEL - CMC</v>
          </cell>
        </row>
        <row r="2121">
          <cell r="S2121" t="str">
            <v>OPERAÇÕES DEPRECIAÇÃO DO IMOBILIZADO TANGÍVEL - CMC</v>
          </cell>
        </row>
        <row r="2122">
          <cell r="S2122" t="str">
            <v>OPERAÇÕES DEPRECIAÇÃO DO IMOBILIZADO TANGÍVEL - CMC</v>
          </cell>
        </row>
        <row r="2123">
          <cell r="S2123" t="str">
            <v>OPERAÇÕES DEPRECIAÇÃO DO IMOBILIZADO TANGÍVEL - CMC</v>
          </cell>
        </row>
        <row r="2124">
          <cell r="S2124" t="str">
            <v>OPERAÇÕES DEPRECIAÇÃO DO IMOBILIZADO TANGÍVEL - CMC</v>
          </cell>
        </row>
        <row r="2125">
          <cell r="S2125" t="str">
            <v>OPERAÇÕES DEPRECIAÇÃO DO IMOBILIZADO TANGÍVEL - CMC</v>
          </cell>
        </row>
        <row r="2126">
          <cell r="S2126" t="str">
            <v>OPERAÇÕES DEPRECIAÇÃO DO IMOBILIZADO TANGÍVEL - CMC</v>
          </cell>
        </row>
        <row r="2127">
          <cell r="S2127" t="str">
            <v>OPERAÇÕES DEPRECIAÇÃO DO IMOBILIZADO TANGÍVEL - CMC</v>
          </cell>
        </row>
        <row r="2128">
          <cell r="S2128" t="str">
            <v>OPERAÇÕES DEPRECIAÇÃO DO IMOBILIZADO TANGÍVEL - CMC</v>
          </cell>
        </row>
        <row r="2129">
          <cell r="S2129" t="str">
            <v>OPERAÇÕES DEPRECIAÇÃO DO IMOBILIZADO TANGÍVEL - CMC</v>
          </cell>
        </row>
        <row r="2130">
          <cell r="S2130" t="str">
            <v>OPERAÇÕES DEPRECIAÇÃO DO IMOBILIZADO TANGÍVEL - CMC</v>
          </cell>
        </row>
        <row r="2131">
          <cell r="S2131" t="str">
            <v>OPERAÇÕES DEPRECIAÇÃO DO IMOBILIZADO TANGÍVEL - CMC</v>
          </cell>
        </row>
        <row r="2132">
          <cell r="S2132" t="str">
            <v>OPERAÇÕES DEPRECIAÇÃO DO IMOBILIZADO TANGÍVEL - CMC</v>
          </cell>
        </row>
        <row r="2133">
          <cell r="S2133" t="str">
            <v>OPERAÇÕES DEPRECIAÇÃO DO IMOBILIZADO TANGÍVEL - CMC</v>
          </cell>
        </row>
        <row r="2134">
          <cell r="S2134" t="str">
            <v>OPERAÇÕES DEPRECIAÇÃO DO IMOBILIZADO TANGÍVEL - CMC</v>
          </cell>
        </row>
        <row r="2135">
          <cell r="S2135" t="str">
            <v>OPERAÇÕES DEPRECIAÇÃO DO IMOBILIZADO TANGÍVEL - CMC</v>
          </cell>
        </row>
        <row r="2136">
          <cell r="S2136" t="str">
            <v>OPERAÇÕES DEPRECIAÇÃO DO IMOBILIZADO TANGÍVEL - CMC</v>
          </cell>
        </row>
        <row r="2137">
          <cell r="S2137" t="str">
            <v>OPERAÇÕES DEPRECIAÇÃO DO IMOBILIZADO TANGÍVEL - CMC</v>
          </cell>
        </row>
        <row r="2138">
          <cell r="S2138" t="str">
            <v>OPERAÇÕES DEPRECIAÇÃO DO IMOBILIZADO TANGÍVEL - CMC</v>
          </cell>
        </row>
        <row r="2139">
          <cell r="S2139" t="str">
            <v>OPERAÇÕES DEPRECIAÇÃO DO IMOBILIZADO TANGÍVEL - CMC</v>
          </cell>
        </row>
        <row r="2140">
          <cell r="S2140" t="str">
            <v>OPERAÇÕES DEPRECIAÇÃO DO IMOBILIZADO TANGÍVEL - CMC</v>
          </cell>
        </row>
        <row r="2141">
          <cell r="S2141" t="str">
            <v>OPERAÇÕES DEPRECIAÇÃO DO IMOBILIZADO TANGÍVEL - CMC</v>
          </cell>
        </row>
        <row r="2142">
          <cell r="S2142" t="str">
            <v>OPERAÇÕES DEPRECIAÇÃO DO IMOBILIZADO TANGÍVEL - CMC</v>
          </cell>
        </row>
        <row r="2143">
          <cell r="S2143" t="str">
            <v>OPERAÇÕES DEPRECIAÇÃO DO IMOBILIZADO TANGÍVEL - CMC</v>
          </cell>
        </row>
        <row r="2144">
          <cell r="S2144" t="str">
            <v>OPERAÇÕES DEPRECIAÇÃO DO IMOBILIZADO TANGÍVEL - CMC</v>
          </cell>
        </row>
        <row r="2145">
          <cell r="S2145" t="str">
            <v>OPERAÇÕES DEPRECIAÇÃO DO IMOBILIZADO TANGÍVEL - CMC</v>
          </cell>
        </row>
        <row r="2146">
          <cell r="S2146" t="str">
            <v>OPERAÇÕES DEPRECIAÇÃO DO IMOBILIZADO TANGÍVEL - CMC</v>
          </cell>
        </row>
        <row r="2147">
          <cell r="S2147" t="str">
            <v>OPERAÇÕES DEPRECIAÇÃO DO IMOBILIZADO TANGÍVEL - CMC</v>
          </cell>
        </row>
        <row r="2148">
          <cell r="S2148" t="str">
            <v>OPERAÇÕES DEPRECIAÇÃO DO IMOBILIZADO TANGÍVEL - CMC</v>
          </cell>
        </row>
        <row r="2149">
          <cell r="S2149" t="str">
            <v>OPERAÇÕES DEPRECIAÇÃO DO IMOBILIZADO TANGÍVEL - CMC</v>
          </cell>
        </row>
        <row r="2150">
          <cell r="S2150" t="str">
            <v>OPERAÇÕES DEPRECIAÇÃO DO IMOBILIZADO TANGÍVEL - CMC</v>
          </cell>
        </row>
        <row r="2151">
          <cell r="S2151" t="str">
            <v>OPERAÇÕES DEPRECIAÇÃO DO IMOBILIZADO TANGÍVEL - CMC</v>
          </cell>
        </row>
        <row r="2152">
          <cell r="S2152" t="str">
            <v>OPERAÇÕES DEPRECIAÇÃO DO IMOBILIZADO TANGÍVEL - CMC</v>
          </cell>
        </row>
        <row r="2153">
          <cell r="S2153" t="str">
            <v>OPERAÇÕES DEPRECIAÇÃO DO IMOBILIZADO TANGÍVEL - CMC</v>
          </cell>
        </row>
        <row r="2154">
          <cell r="S2154" t="str">
            <v>OPERAÇÕES DEPRECIAÇÃO DO IMOBILIZADO TANGÍVEL - CMC</v>
          </cell>
        </row>
        <row r="2155">
          <cell r="S2155" t="str">
            <v>OPERAÇÕES DEPRECIAÇÃO DO IMOBILIZADO TANGÍVEL - CMC</v>
          </cell>
        </row>
        <row r="2156">
          <cell r="S2156" t="str">
            <v>OPERAÇÕES DEPRECIAÇÃO DO IMOBILIZADO TANGÍVEL - CMC</v>
          </cell>
        </row>
        <row r="2157">
          <cell r="S2157" t="str">
            <v>OPERAÇÕES DEPRECIAÇÃO DO IMOBILIZADO TANGÍVEL - CMC</v>
          </cell>
        </row>
        <row r="2158">
          <cell r="S2158" t="str">
            <v>OPERAÇÕES DEPRECIAÇÃO DO IMOBILIZADO TANGÍVEL - CMC</v>
          </cell>
        </row>
        <row r="2159">
          <cell r="S2159" t="str">
            <v>OPERAÇÕES DEPRECIAÇÃO DO IMOBILIZADO TANGÍVEL - CMC</v>
          </cell>
        </row>
        <row r="2160">
          <cell r="S2160" t="str">
            <v>OPERAÇÕES DEPRECIAÇÃO DO IMOBILIZADO TANGÍVEL - CMC</v>
          </cell>
        </row>
        <row r="2161">
          <cell r="S2161" t="str">
            <v>OPERAÇÕES DEPRECIAÇÃO DO IMOBILIZADO TANGÍVEL - CMC</v>
          </cell>
        </row>
        <row r="2162">
          <cell r="S2162" t="str">
            <v>OPERAÇÕES DEPRECIAÇÃO DO IMOBILIZADO TANGÍVEL - CMC</v>
          </cell>
        </row>
        <row r="2163">
          <cell r="S2163" t="str">
            <v>OPERAÇÕES DEPRECIAÇÃO DO IMOBILIZADO TANGÍVEL - CMC</v>
          </cell>
        </row>
        <row r="2164">
          <cell r="S2164" t="str">
            <v>OPERAÇÕES DEPRECIAÇÃO DO IMOBILIZADO TANGÍVEL - CMC</v>
          </cell>
        </row>
        <row r="2165">
          <cell r="S2165" t="str">
            <v>OPERAÇÕES DEPRECIAÇÃO DO IMOBILIZADO TANGÍVEL - CMC</v>
          </cell>
        </row>
        <row r="2166">
          <cell r="S2166" t="str">
            <v>OPERAÇÕES DEPRECIAÇÃO DO IMOBILIZADO TANGÍVEL - CMC</v>
          </cell>
        </row>
        <row r="2167">
          <cell r="S2167" t="str">
            <v>OPERAÇÕES DEPRECIAÇÃO DO IMOBILIZADO TANGÍVEL - CMC</v>
          </cell>
        </row>
        <row r="2168">
          <cell r="S2168" t="str">
            <v>OPERAÇÕES DEPRECIAÇÃO DO IMOBILIZADO TANGÍVEL - CMC</v>
          </cell>
        </row>
        <row r="2169">
          <cell r="S2169" t="str">
            <v>OPERAÇÕES DEPRECIAÇÃO DO IMOBILIZADO TANGÍVEL - CMC</v>
          </cell>
        </row>
        <row r="2170">
          <cell r="S2170" t="str">
            <v>OPERAÇÕES DEPRECIAÇÃO DO IMOBILIZADO TANGÍVEL - CMC</v>
          </cell>
        </row>
        <row r="2171">
          <cell r="S2171" t="str">
            <v>OPERAÇÕES DEPRECIAÇÃO DO IMOBILIZADO TANGÍVEL - CMC</v>
          </cell>
        </row>
        <row r="2172">
          <cell r="S2172" t="str">
            <v>OPERAÇÕES DEPRECIAÇÃO DO IMOBILIZADO TANGÍVEL - CMC</v>
          </cell>
        </row>
        <row r="2173">
          <cell r="S2173" t="str">
            <v>OPERAÇÕES DEPRECIAÇÃO DO IMOBILIZADO TANGÍVEL - CMC</v>
          </cell>
        </row>
        <row r="2174">
          <cell r="S2174" t="str">
            <v>OPERAÇÕES DEPRECIAÇÃO DO IMOBILIZADO TANGÍVEL - CMC</v>
          </cell>
        </row>
        <row r="2175">
          <cell r="S2175" t="str">
            <v>OPERAÇÕES DEPRECIAÇÃO DO IMOBILIZADO TANGÍVEL - CMC</v>
          </cell>
        </row>
        <row r="2176">
          <cell r="S2176" t="str">
            <v>OPERAÇÕES DEPRECIAÇÃO DO IMOBILIZADO TANGÍVEL - CMC</v>
          </cell>
        </row>
        <row r="2177">
          <cell r="S2177" t="str">
            <v>OPERAÇÕES DEPRECIAÇÃO DO IMOBILIZADO TANGÍVEL - CMC</v>
          </cell>
        </row>
        <row r="2178">
          <cell r="S2178" t="str">
            <v>OPERAÇÕES DEPRECIAÇÃO DO IMOBILIZADO TANGÍVEL - CMC</v>
          </cell>
        </row>
        <row r="2179">
          <cell r="S2179" t="str">
            <v>OPERAÇÕES DEPRECIAÇÃO DO IMOBILIZADO TANGÍVEL - CMC</v>
          </cell>
        </row>
        <row r="2180">
          <cell r="S2180" t="str">
            <v>OPERAÇÕES DEPRECIAÇÃO DO IMOBILIZADO TANGÍVEL - CMC</v>
          </cell>
        </row>
        <row r="2181">
          <cell r="S2181" t="str">
            <v>OPERAÇÕES DEPRECIAÇÃO DO IMOBILIZADO TANGÍVEL - CMC</v>
          </cell>
        </row>
        <row r="2182">
          <cell r="S2182" t="str">
            <v>OPERAÇÕES DEPRECIAÇÃO DO IMOBILIZADO TANGÍVEL - CMC</v>
          </cell>
        </row>
        <row r="2183">
          <cell r="S2183" t="str">
            <v>OPERAÇÕES DEPRECIAÇÃO DO IMOBILIZADO TANGÍVEL - CMC</v>
          </cell>
        </row>
        <row r="2184">
          <cell r="S2184" t="str">
            <v>OPERAÇÕES DEPRECIAÇÃO DO IMOBILIZADO TANGÍVEL - CMC</v>
          </cell>
        </row>
        <row r="2185">
          <cell r="S2185" t="str">
            <v>OPERAÇÕES DEPRECIAÇÃO DO IMOBILIZADO TANGÍVEL - CMC</v>
          </cell>
        </row>
        <row r="2186">
          <cell r="S2186" t="str">
            <v>OPERAÇÕES DEPRECIAÇÃO DO IMOBILIZADO TANGÍVEL - CMC</v>
          </cell>
        </row>
        <row r="2187">
          <cell r="S2187" t="str">
            <v>OPERAÇÕES DEPRECIAÇÃO DO IMOBILIZADO TANGÍVEL - CMC</v>
          </cell>
        </row>
        <row r="2188">
          <cell r="S2188" t="str">
            <v>OPERAÇÕES DEPRECIAÇÃO DO IMOBILIZADO TANGÍVEL - CMC</v>
          </cell>
        </row>
        <row r="2189">
          <cell r="S2189" t="str">
            <v>OPERAÇÕES DEPRECIAÇÃO DO IMOBILIZADO TANGÍVEL - CMC</v>
          </cell>
        </row>
        <row r="2190">
          <cell r="S2190" t="str">
            <v>OPERAÇÕES DEPRECIAÇÃO DO IMOBILIZADO TANGÍVEL - CMC</v>
          </cell>
        </row>
        <row r="2191">
          <cell r="S2191" t="str">
            <v>OPERAÇÕES DEPRECIAÇÃO DO IMOBILIZADO TANGÍVEL - CMC</v>
          </cell>
        </row>
        <row r="2192">
          <cell r="S2192" t="str">
            <v>OPERAÇÕES DEPRECIAÇÃO DO IMOBILIZADO TANGÍVEL - CMC</v>
          </cell>
        </row>
        <row r="2193">
          <cell r="S2193" t="str">
            <v>OPERAÇÕES DEPRECIAÇÃO DO IMOBILIZADO TANGÍVEL - CMC</v>
          </cell>
        </row>
        <row r="2194">
          <cell r="S2194" t="str">
            <v>OPERAÇÕES DEPRECIAÇÃO DO IMOBILIZADO TANGÍVEL - CMC</v>
          </cell>
        </row>
        <row r="2195">
          <cell r="S2195" t="str">
            <v>OPERAÇÕES DEPRECIAÇÃO DO IMOBILIZADO TANGÍVEL - CMC</v>
          </cell>
        </row>
        <row r="2196">
          <cell r="S2196" t="str">
            <v>OPERAÇÕES DEPRECIAÇÃO DO IMOBILIZADO TANGÍVEL - CMC</v>
          </cell>
        </row>
        <row r="2197">
          <cell r="S2197" t="str">
            <v>OPERAÇÕES DEPRECIAÇÃO DO IMOBILIZADO TANGÍVEL - CMC</v>
          </cell>
        </row>
        <row r="2198">
          <cell r="S2198" t="str">
            <v>OPERAÇÕES DEPRECIAÇÃO DO IMOBILIZADO TANGÍVEL - CMC</v>
          </cell>
        </row>
        <row r="2199">
          <cell r="S2199" t="str">
            <v>OPERAÇÕES DEPRECIAÇÃO DO IMOBILIZADO TANGÍVEL - CMC</v>
          </cell>
        </row>
        <row r="2200">
          <cell r="S2200" t="str">
            <v>OPERAÇÕES DEPRECIAÇÃO DO IMOBILIZADO TANGÍVEL - CMC</v>
          </cell>
        </row>
        <row r="2201">
          <cell r="S2201" t="str">
            <v>OPERAÇÕES DEPRECIAÇÃO DO IMOBILIZADO TANGÍVEL - CMC</v>
          </cell>
        </row>
        <row r="2202">
          <cell r="S2202" t="str">
            <v>OPERAÇÕES DEPRECIAÇÃO DO IMOBILIZADO TANGÍVEL - CMC</v>
          </cell>
        </row>
        <row r="2203">
          <cell r="S2203" t="str">
            <v>OPERAÇÕES DEPRECIAÇÃO DO IMOBILIZADO TANGÍVEL - CMC</v>
          </cell>
        </row>
        <row r="2204">
          <cell r="S2204" t="str">
            <v>OPERAÇÕES DEPRECIAÇÃO DO IMOBILIZADO TANGÍVEL - CMC</v>
          </cell>
        </row>
        <row r="2205">
          <cell r="S2205" t="str">
            <v>OPERAÇÕES DEPRECIAÇÃO DO IMOBILIZADO TANGÍVEL - CMC</v>
          </cell>
        </row>
        <row r="2206">
          <cell r="S2206" t="str">
            <v>OPERAÇÕES DEPRECIAÇÃO DO IMOBILIZADO TANGÍVEL - CMC</v>
          </cell>
        </row>
        <row r="2207">
          <cell r="S2207" t="str">
            <v>OPERAÇÕES DEPRECIAÇÃO DO IMOBILIZADO TANGÍVEL - CMC</v>
          </cell>
        </row>
        <row r="2208">
          <cell r="S2208" t="str">
            <v>OPERAÇÕES DEPRECIAÇÃO DO IMOBILIZADO TANGÍVEL - CMC</v>
          </cell>
        </row>
        <row r="2209">
          <cell r="S2209" t="str">
            <v>OPERAÇÕES DEPRECIAÇÃO DO IMOBILIZADO TANGÍVEL - CMC</v>
          </cell>
        </row>
        <row r="2210">
          <cell r="S2210" t="str">
            <v>OPERAÇÕES DEPRECIAÇÃO DO IMOBILIZADO TANGÍVEL - CMC</v>
          </cell>
        </row>
        <row r="2211">
          <cell r="S2211" t="str">
            <v>OPERAÇÕES DEPRECIAÇÃO DO IMOBILIZADO TANGÍVEL - CMC</v>
          </cell>
        </row>
        <row r="2212">
          <cell r="S2212" t="str">
            <v>OPERAÇÕES DEPRECIAÇÃO DO IMOBILIZADO TANGÍVEL - CMC</v>
          </cell>
        </row>
        <row r="2213">
          <cell r="S2213" t="str">
            <v>OPERAÇÕES DEPRECIAÇÃO DO IMOBILIZADO TANGÍVEL - CMC</v>
          </cell>
        </row>
        <row r="2214">
          <cell r="S2214" t="str">
            <v>OPERAÇÕES DEPRECIAÇÃO DO IMOBILIZADO TANGÍVEL - CMC</v>
          </cell>
        </row>
        <row r="2215">
          <cell r="S2215" t="str">
            <v>OPERAÇÕES DEPRECIAÇÃO DO IMOBILIZADO TANGÍVEL - CMC</v>
          </cell>
        </row>
        <row r="2216">
          <cell r="S2216" t="str">
            <v>OPERAÇÕES DEPRECIAÇÃO DO IMOBILIZADO TANGÍVEL - CMC</v>
          </cell>
        </row>
        <row r="2217">
          <cell r="S2217" t="str">
            <v>EMPREENDIMENTOS (-) RECUPERAÇÃO DE DESPESAS DO EXERCÍCIO</v>
          </cell>
        </row>
        <row r="2218">
          <cell r="S2218" t="str">
            <v>EMPREENDIMENTOS DESPESAS COM ESTAGIÁRIO</v>
          </cell>
        </row>
        <row r="2219">
          <cell r="S2219" t="str">
            <v>EMPREENDIMENTOS DESPESAS COM ESTAGIÁRIO</v>
          </cell>
        </row>
        <row r="2220">
          <cell r="S2220" t="str">
            <v>EMPREENDIMENTOS DESPESAS COM ESTAGIÁRIO</v>
          </cell>
        </row>
        <row r="2221">
          <cell r="S2221" t="str">
            <v>OPERAÇÕES DESPESAS COM ESTAGIÁRIO</v>
          </cell>
        </row>
        <row r="2222">
          <cell r="S2222" t="str">
            <v>OPERAÇÕES DESPESAS COM ESTAGIÁRIO</v>
          </cell>
        </row>
        <row r="2223">
          <cell r="S2223" t="str">
            <v>OPERAÇÕES DESPESAS COM ESTAGIÁRIO</v>
          </cell>
        </row>
        <row r="2224">
          <cell r="S2224" t="str">
            <v>OPERAÇÕES DESPESAS COM ESTAGIÁRIO</v>
          </cell>
        </row>
        <row r="2225">
          <cell r="S2225" t="str">
            <v>OPERAÇÕES DESPESAS COM ESTAGIÁRIO</v>
          </cell>
        </row>
        <row r="2226">
          <cell r="S2226" t="str">
            <v>OPERAÇÕES DESPESAS COM ESTAGIÁRIO</v>
          </cell>
        </row>
        <row r="2227">
          <cell r="S2227" t="str">
            <v>OPERAÇÕES DESPESAS COM ESTAGIÁRIO</v>
          </cell>
        </row>
        <row r="2228">
          <cell r="S2228" t="str">
            <v>OPERAÇÕES CONTRIBUIÇÃO-ONS-OPERADOR NAC.SIST.ELÉTRICO</v>
          </cell>
        </row>
        <row r="2229">
          <cell r="S2229" t="str">
            <v>OPERAÇÕES ALUGUÉIS DE IMÓVEIS</v>
          </cell>
        </row>
        <row r="2230">
          <cell r="S2230" t="str">
            <v>OPERAÇÕES ALUGUÉIS DE IMÓVEIS</v>
          </cell>
        </row>
        <row r="2231">
          <cell r="S2231" t="str">
            <v>OPERAÇÕES ALUGUÉIS DE EQUIPAMENTOS DIVERSOS</v>
          </cell>
        </row>
        <row r="2232">
          <cell r="S2232" t="str">
            <v>OPERAÇÕES ALUGUÉIS DE EQUIPAMENTOS DIVERSOS</v>
          </cell>
        </row>
        <row r="2233">
          <cell r="S2233" t="str">
            <v>OPERAÇÕES ALUGUÉIS DE EQUIPAMENTOS DIVERSOS</v>
          </cell>
        </row>
        <row r="2234">
          <cell r="S2234" t="str">
            <v>OPERAÇÕES ALUGUÉIS DE EQUIPAMENTOS DIVERSOS</v>
          </cell>
        </row>
        <row r="2235">
          <cell r="S2235" t="str">
            <v>OPERAÇÕES ALUGUÉIS DE EQUIPAMENTOS DIVERSOS</v>
          </cell>
        </row>
        <row r="2236">
          <cell r="S2236" t="str">
            <v>OPERAÇÕES ALUGUÉIS DE EQUIPAMENTOS DIVERSOS</v>
          </cell>
        </row>
        <row r="2237">
          <cell r="S2237" t="str">
            <v>OPERAÇÕES ALUGUÉIS DE EQUIPAMENTOS DIVERSOS</v>
          </cell>
        </row>
        <row r="2238">
          <cell r="S2238" t="str">
            <v>OPERAÇÕES ALUGUÉIS DE EQUIPAMENTOS DIVERSOS</v>
          </cell>
        </row>
        <row r="2239">
          <cell r="S2239" t="str">
            <v>OPERAÇÕES IMPOSTOS E TAXAS COMPULSÓRIAS</v>
          </cell>
        </row>
        <row r="2240">
          <cell r="S2240" t="str">
            <v>OPERAÇÕES IMPOSTOS E TAXAS COMPULSÓRIAS</v>
          </cell>
        </row>
        <row r="2241">
          <cell r="S2241" t="str">
            <v>OPERAÇÕES IMPOSTOS E TAXAS COMPULSÓRIAS</v>
          </cell>
        </row>
        <row r="2242">
          <cell r="S2242" t="str">
            <v>EMPREENDIMENTOS IMPOSTOS E TAXAS COMPULSÓRIAS</v>
          </cell>
        </row>
        <row r="2243">
          <cell r="S2243" t="str">
            <v>OPERAÇÕES IMPOSTOS E TAXAS COMPULSÓRIAS</v>
          </cell>
        </row>
        <row r="2244">
          <cell r="S2244" t="str">
            <v>OPERAÇÕES IMPOSTOS E TAXAS COMPULSÓRIAS</v>
          </cell>
        </row>
        <row r="2245">
          <cell r="S2245" t="str">
            <v>OPERAÇÕES IMPOSTOS E TAXAS COMPULSÓRIAS</v>
          </cell>
        </row>
        <row r="2246">
          <cell r="S2246" t="str">
            <v>OPERAÇÕES IMPOSTOS E TAXAS COMPULSÓRIAS</v>
          </cell>
        </row>
        <row r="2247">
          <cell r="S2247" t="str">
            <v>EMPREENDIMENTOS ASSINATURAS (JORNAIS, REVISTAS E LIVROS TÉCNICOS)</v>
          </cell>
        </row>
        <row r="2248">
          <cell r="S2248" t="str">
            <v>OPERAÇÕES ASSINATURAS (JORNAIS, REVISTAS E LIVROS TÉCNICOS)</v>
          </cell>
        </row>
        <row r="2249">
          <cell r="S2249" t="str">
            <v>OPERAÇÕES ASSINATURAS (JORNAIS, REVISTAS E LIVROS TÉCNICOS)</v>
          </cell>
        </row>
        <row r="2250">
          <cell r="S2250" t="str">
            <v>OPERAÇÕES ASSINATURAS (JORNAIS, REVISTAS E LIVROS TÉCNICOS)</v>
          </cell>
        </row>
        <row r="2251">
          <cell r="S2251" t="str">
            <v>OPERAÇÕES PATROCÍNIO</v>
          </cell>
        </row>
        <row r="2252">
          <cell r="S2252" t="str">
            <v>OPERAÇÕES TRANSFERENCIA DEFINITIVA AJUDA DE CUSTO</v>
          </cell>
        </row>
        <row r="2253">
          <cell r="S2253" t="str">
            <v>OPERAÇÕES TRANSFERENCIA DEFINITIVA AJUDA DE CUSTO</v>
          </cell>
        </row>
        <row r="2254">
          <cell r="S2254" t="str">
            <v>OPERAÇÕES TRANSFERENCIA DEFINITIVA AJUDA DE CUSTO</v>
          </cell>
        </row>
        <row r="2255">
          <cell r="S2255" t="str">
            <v>EMPREENDIMENTOS LICENÇA DE USO DE SOFTWARE</v>
          </cell>
        </row>
        <row r="2256">
          <cell r="S2256" t="str">
            <v>OPERAÇÕES DOAÇÕES, CONTRIBUIÇÕES E INCENTIVOS FISCAIS</v>
          </cell>
        </row>
        <row r="2257">
          <cell r="S2257" t="str">
            <v>EMPREENDIMENTOS OUTRAS</v>
          </cell>
        </row>
        <row r="2258">
          <cell r="S2258" t="str">
            <v>EMPREENDIMENTOS OUTRAS</v>
          </cell>
        </row>
        <row r="2259">
          <cell r="S2259" t="str">
            <v>EMPREENDIMENTOS OUTRAS</v>
          </cell>
        </row>
        <row r="2260">
          <cell r="S2260" t="str">
            <v>OPERAÇÕES TAXA DE FISCALIZAÇÃO - ANEEL</v>
          </cell>
        </row>
        <row r="2261">
          <cell r="S2261" t="str">
            <v>OPERAÇÕES DEPRECIAÇÃO DO IMOBILIZADO TANGÍVEL</v>
          </cell>
        </row>
        <row r="2262">
          <cell r="S2262" t="str">
            <v>OPERAÇÕES DEPRECIAÇÃO DO IMOBILIZADO TANGÍVEL</v>
          </cell>
        </row>
        <row r="2263">
          <cell r="S2263" t="str">
            <v>OPERAÇÕES DEPRECIAÇÃO DO IMOBILIZADO TANGÍVEL</v>
          </cell>
        </row>
        <row r="2264">
          <cell r="S2264" t="str">
            <v>OPERAÇÕES DEPRECIAÇÃO DO IMOBILIZADO TANGÍVEL</v>
          </cell>
        </row>
        <row r="2265">
          <cell r="S2265" t="str">
            <v>OPERAÇÕES DEPRECIAÇÃO DO IMOBILIZADO TANGÍVEL</v>
          </cell>
        </row>
        <row r="2266">
          <cell r="S2266" t="str">
            <v>OPERAÇÕES DEPRECIAÇÃO DO IMOBILIZADO TANGÍVEL</v>
          </cell>
        </row>
        <row r="2267">
          <cell r="S2267" t="str">
            <v>OPERAÇÕES DEPRECIAÇÃO DO IMOBILIZADO TANGÍVEL</v>
          </cell>
        </row>
        <row r="2268">
          <cell r="S2268" t="str">
            <v>OPERAÇÕES DEPRECIAÇÃO DO IMOBILIZADO TANGÍVEL</v>
          </cell>
        </row>
        <row r="2269">
          <cell r="S2269" t="str">
            <v>OPERAÇÕES DEPRECIAÇÃO DO IMOBILIZADO TANGÍVEL</v>
          </cell>
        </row>
        <row r="2270">
          <cell r="S2270" t="str">
            <v>OPERAÇÕES DEPRECIAÇÃO DO IMOBILIZADO TANGÍVEL</v>
          </cell>
        </row>
        <row r="2271">
          <cell r="S2271" t="str">
            <v>OPERAÇÕES DEPRECIAÇÃO DO IMOBILIZADO TANGÍVEL</v>
          </cell>
        </row>
        <row r="2272">
          <cell r="S2272" t="str">
            <v>OPERAÇÕES DEPRECIAÇÃO DO IMOBILIZADO TANGÍVEL</v>
          </cell>
        </row>
        <row r="2273">
          <cell r="S2273" t="str">
            <v>OPERAÇÕES DEPRECIAÇÃO DO IMOBILIZADO TANGÍVEL</v>
          </cell>
        </row>
        <row r="2274">
          <cell r="S2274" t="str">
            <v>OPERAÇÕES DEPRECIAÇÃO DO IMOBILIZADO TANGÍVEL</v>
          </cell>
        </row>
        <row r="2275">
          <cell r="S2275" t="str">
            <v>OPERAÇÕES DEPRECIAÇÃO DO IMOBILIZADO TANGÍVEL</v>
          </cell>
        </row>
        <row r="2276">
          <cell r="S2276" t="str">
            <v>OPERAÇÕES DEPRECIAÇÃO DO IMOBILIZADO TANGÍVEL</v>
          </cell>
        </row>
        <row r="2277">
          <cell r="S2277" t="str">
            <v>OPERAÇÕES DEPRECIAÇÃO DO IMOBILIZADO TANGÍVEL</v>
          </cell>
        </row>
        <row r="2278">
          <cell r="S2278" t="str">
            <v>OPERAÇÕES DEPRECIAÇÃO DO IMOBILIZADO TANGÍVEL</v>
          </cell>
        </row>
        <row r="2279">
          <cell r="S2279" t="str">
            <v>OPERAÇÕES DEPRECIAÇÃO DO IMOBILIZADO TANGÍVEL</v>
          </cell>
        </row>
        <row r="2280">
          <cell r="S2280" t="str">
            <v>OPERAÇÕES DEPRECIAÇÃO DO IMOBILIZADO TANGÍVEL</v>
          </cell>
        </row>
        <row r="2281">
          <cell r="S2281" t="str">
            <v>OPERAÇÕES DEPRECIAÇÃO DO IMOBILIZADO TANGÍVEL</v>
          </cell>
        </row>
        <row r="2282">
          <cell r="S2282" t="str">
            <v>OPERAÇÕES DEPRECIAÇÃO DO IMOBILIZADO TANGÍVEL</v>
          </cell>
        </row>
        <row r="2283">
          <cell r="S2283" t="str">
            <v>OPERAÇÕES DEPRECIAÇÃO DO IMOBILIZADO TANGÍVEL</v>
          </cell>
        </row>
        <row r="2284">
          <cell r="S2284" t="str">
            <v>OPERAÇÕES DEPRECIAÇÃO DO IMOBILIZADO TANGÍVEL</v>
          </cell>
        </row>
        <row r="2285">
          <cell r="S2285" t="str">
            <v>OPERAÇÕES DEPRECIAÇÃO DO IMOBILIZADO TANGÍVEL</v>
          </cell>
        </row>
        <row r="2286">
          <cell r="S2286" t="str">
            <v>OPERAÇÕES DEPRECIAÇÃO DO IMOBILIZADO TANGÍVEL</v>
          </cell>
        </row>
        <row r="2287">
          <cell r="S2287" t="str">
            <v>OPERAÇÕES DEPRECIAÇÃO DO IMOBILIZADO TANGÍVEL</v>
          </cell>
        </row>
        <row r="2288">
          <cell r="S2288" t="str">
            <v>OPERAÇÕES DEPRECIAÇÃO DO IMOBILIZADO TANGÍVEL</v>
          </cell>
        </row>
        <row r="2289">
          <cell r="S2289" t="str">
            <v>OPERAÇÕES DEPRECIAÇÃO DO IMOBILIZADO TANGÍVEL</v>
          </cell>
        </row>
        <row r="2290">
          <cell r="S2290" t="str">
            <v>OPERAÇÕES DEPRECIAÇÃO DO IMOBILIZADO TANGÍVEL</v>
          </cell>
        </row>
        <row r="2291">
          <cell r="S2291" t="str">
            <v>OPERAÇÕES DEPRECIAÇÃO DO IMOBILIZADO TANGÍVEL</v>
          </cell>
        </row>
        <row r="2292">
          <cell r="S2292" t="str">
            <v>OPERAÇÕES DEPRECIAÇÃO DO IMOBILIZADO TANGÍVEL</v>
          </cell>
        </row>
        <row r="2293">
          <cell r="S2293" t="str">
            <v>OPERAÇÕES DEPRECIAÇÃO DO IMOBILIZADO TANGÍVEL</v>
          </cell>
        </row>
        <row r="2294">
          <cell r="S2294" t="str">
            <v>OPERAÇÕES DEPRECIAÇÃO DO IMOBILIZADO TANGÍVEL</v>
          </cell>
        </row>
        <row r="2295">
          <cell r="S2295" t="str">
            <v>OPERAÇÕES DEPRECIAÇÃO DO IMOBILIZADO TANGÍVEL</v>
          </cell>
        </row>
        <row r="2296">
          <cell r="S2296" t="str">
            <v>OPERAÇÕES DEPRECIAÇÃO DO IMOBILIZADO TANGÍVEL</v>
          </cell>
        </row>
        <row r="2297">
          <cell r="S2297" t="str">
            <v>OPERAÇÕES DEPRECIAÇÃO DO IMOBILIZADO TANGÍVEL</v>
          </cell>
        </row>
        <row r="2298">
          <cell r="S2298" t="str">
            <v>OPERAÇÕES DEPRECIAÇÃO DO IMOBILIZADO TANGÍVEL</v>
          </cell>
        </row>
        <row r="2299">
          <cell r="S2299" t="str">
            <v>OPERAÇÕES DEPRECIAÇÃO DO IMOBILIZADO TANGÍVEL</v>
          </cell>
        </row>
        <row r="2300">
          <cell r="S2300" t="str">
            <v>OPERAÇÕES DEPRECIAÇÃO DO IMOBILIZADO TANGÍVEL</v>
          </cell>
        </row>
        <row r="2301">
          <cell r="S2301" t="str">
            <v>OPERAÇÕES DEPRECIAÇÃO DO IMOBILIZADO TANGÍVEL</v>
          </cell>
        </row>
        <row r="2302">
          <cell r="S2302" t="str">
            <v>OPERAÇÕES DEPRECIAÇÃO DO IMOBILIZADO TANGÍVEL</v>
          </cell>
        </row>
        <row r="2303">
          <cell r="S2303" t="str">
            <v>OPERAÇÕES DEPRECIAÇÃO DO IMOBILIZADO TANGÍVEL</v>
          </cell>
        </row>
        <row r="2304">
          <cell r="S2304" t="str">
            <v>OPERAÇÕES DEPRECIAÇÃO DO IMOBILIZADO TANGÍVEL</v>
          </cell>
        </row>
        <row r="2305">
          <cell r="S2305" t="str">
            <v>OPERAÇÕES DEPRECIAÇÃO DO IMOBILIZADO TANGÍVEL</v>
          </cell>
        </row>
        <row r="2306">
          <cell r="S2306" t="str">
            <v>OPERAÇÕES DEPRECIAÇÃO DO IMOBILIZADO TANGÍVEL</v>
          </cell>
        </row>
        <row r="2307">
          <cell r="S2307" t="str">
            <v>OPERAÇÕES DEPRECIAÇÃO DO IMOBILIZADO TANGÍVEL</v>
          </cell>
        </row>
        <row r="2308">
          <cell r="S2308" t="str">
            <v>OPERAÇÕES DEPRECIAÇÃO DO IMOBILIZADO TANGÍVEL</v>
          </cell>
        </row>
        <row r="2309">
          <cell r="S2309" t="str">
            <v>OPERAÇÕES DEPRECIAÇÃO DO IMOBILIZADO TANGÍVEL</v>
          </cell>
        </row>
        <row r="2310">
          <cell r="S2310" t="str">
            <v>OPERAÇÕES DEPRECIAÇÃO DO IMOBILIZADO TANGÍVEL</v>
          </cell>
        </row>
        <row r="2311">
          <cell r="S2311" t="str">
            <v>OPERAÇÕES DEPRECIAÇÃO DO IMOBILIZADO TANGÍVEL</v>
          </cell>
        </row>
        <row r="2312">
          <cell r="S2312" t="str">
            <v>OPERAÇÕES DEPRECIAÇÃO DO IMOBILIZADO TANGÍVEL</v>
          </cell>
        </row>
        <row r="2313">
          <cell r="S2313" t="str">
            <v>OPERAÇÕES DEPRECIAÇÃO DO IMOBILIZADO TANGÍVEL</v>
          </cell>
        </row>
        <row r="2314">
          <cell r="S2314" t="str">
            <v>OPERAÇÕES DEPRECIAÇÃO DO IMOBILIZADO TANGÍVEL</v>
          </cell>
        </row>
        <row r="2315">
          <cell r="S2315" t="str">
            <v>OPERAÇÕES DEPRECIAÇÃO DO IMOBILIZADO TANGÍVEL</v>
          </cell>
        </row>
        <row r="2316">
          <cell r="S2316" t="str">
            <v>OPERAÇÕES DEPRECIAÇÃO DO IMOBILIZADO TANGÍVEL</v>
          </cell>
        </row>
        <row r="2317">
          <cell r="S2317" t="str">
            <v>OPERAÇÕES DEPRECIAÇÃO DO IMOBILIZADO TANGÍVEL</v>
          </cell>
        </row>
        <row r="2318">
          <cell r="S2318" t="str">
            <v>OPERAÇÕES DEPRECIAÇÃO DO IMOBILIZADO TANGÍVEL</v>
          </cell>
        </row>
        <row r="2319">
          <cell r="S2319" t="str">
            <v>OPERAÇÕES DEPRECIAÇÃO DO IMOBILIZADO TANGÍVEL</v>
          </cell>
        </row>
        <row r="2320">
          <cell r="S2320" t="str">
            <v>OPERAÇÕES DEPRECIAÇÃO DO IMOBILIZADO TANGÍVEL</v>
          </cell>
        </row>
        <row r="2321">
          <cell r="S2321" t="str">
            <v>OPERAÇÕES DEPRECIAÇÃO DO IMOBILIZADO TANGÍVEL</v>
          </cell>
        </row>
        <row r="2322">
          <cell r="S2322" t="str">
            <v>OPERAÇÕES DEPRECIAÇÃO DO IMOBILIZADO TANGÍVEL</v>
          </cell>
        </row>
        <row r="2323">
          <cell r="S2323" t="str">
            <v>OPERAÇÕES DEPRECIAÇÃO DO IMOBILIZADO TANGÍVEL</v>
          </cell>
        </row>
        <row r="2324">
          <cell r="S2324" t="str">
            <v>OPERAÇÕES DEPRECIAÇÃO DO IMOBILIZADO TANGÍVEL</v>
          </cell>
        </row>
        <row r="2325">
          <cell r="S2325" t="str">
            <v>OPERAÇÕES DEPRECIAÇÃO DO IMOBILIZADO TANGÍVEL</v>
          </cell>
        </row>
        <row r="2326">
          <cell r="S2326" t="str">
            <v>OPERAÇÕES DEPRECIAÇÃO DO IMOBILIZADO TANGÍVEL</v>
          </cell>
        </row>
        <row r="2327">
          <cell r="S2327" t="str">
            <v>OPERAÇÕES DEPRECIAÇÃO DO IMOBILIZADO TANGÍVEL</v>
          </cell>
        </row>
        <row r="2328">
          <cell r="S2328" t="str">
            <v>OPERAÇÕES DEPRECIAÇÃO DO IMOBILIZADO TANGÍVEL</v>
          </cell>
        </row>
        <row r="2329">
          <cell r="S2329" t="str">
            <v>OPERAÇÕES DEPRECIAÇÃO DO IMOBILIZADO TANGÍVEL</v>
          </cell>
        </row>
        <row r="2330">
          <cell r="S2330" t="str">
            <v>OPERAÇÕES DEPRECIAÇÃO DO IMOBILIZADO TANGÍVEL</v>
          </cell>
        </row>
        <row r="2331">
          <cell r="S2331" t="str">
            <v>OPERAÇÕES DEPRECIAÇÃO DO IMOBILIZADO TANGÍVEL</v>
          </cell>
        </row>
        <row r="2332">
          <cell r="S2332" t="str">
            <v>OPERAÇÕES DEPRECIAÇÃO DO IMOBILIZADO TANGÍVEL</v>
          </cell>
        </row>
        <row r="2333">
          <cell r="S2333" t="str">
            <v>OPERAÇÕES DEPRECIAÇÃO DO IMOBILIZADO TANGÍVEL</v>
          </cell>
        </row>
        <row r="2334">
          <cell r="S2334" t="str">
            <v>OPERAÇÕES DEPRECIAÇÃO DO IMOBILIZADO TANGÍVEL</v>
          </cell>
        </row>
        <row r="2335">
          <cell r="S2335" t="str">
            <v>OPERAÇÕES DEPRECIAÇÃO DO IMOBILIZADO TANGÍVEL</v>
          </cell>
        </row>
        <row r="2336">
          <cell r="S2336" t="str">
            <v>OPERAÇÕES DEPRECIAÇÃO DO IMOBILIZADO TANGÍVEL</v>
          </cell>
        </row>
        <row r="2337">
          <cell r="S2337" t="str">
            <v>OPERAÇÕES DEPRECIAÇÃO DO IMOBILIZADO TANGÍVEL</v>
          </cell>
        </row>
        <row r="2338">
          <cell r="S2338" t="str">
            <v>OPERAÇÕES DEPRECIAÇÃO DO IMOBILIZADO TANGÍVEL</v>
          </cell>
        </row>
        <row r="2339">
          <cell r="S2339" t="str">
            <v>OPERAÇÕES DEPRECIAÇÃO DO IMOBILIZADO TANGÍVEL</v>
          </cell>
        </row>
        <row r="2340">
          <cell r="S2340" t="str">
            <v>OPERAÇÕES DEPRECIAÇÃO DO IMOBILIZADO TANGÍVEL</v>
          </cell>
        </row>
        <row r="2341">
          <cell r="S2341" t="str">
            <v>OPERAÇÕES DEPRECIAÇÃO DO IMOBILIZADO TANGÍVEL</v>
          </cell>
        </row>
        <row r="2342">
          <cell r="S2342" t="str">
            <v>OPERAÇÕES DEPRECIAÇÃO DO IMOBILIZADO TANGÍVEL</v>
          </cell>
        </row>
        <row r="2343">
          <cell r="S2343" t="str">
            <v>OPERAÇÕES DEPRECIAÇÃO DO IMOBILIZADO TANGÍVEL</v>
          </cell>
        </row>
        <row r="2344">
          <cell r="S2344" t="str">
            <v>OPERAÇÕES DEPRECIAÇÃO DO IMOBILIZADO TANGÍVEL</v>
          </cell>
        </row>
        <row r="2345">
          <cell r="S2345" t="str">
            <v>OPERAÇÕES DEPRECIAÇÃO DO IMOBILIZADO TANGÍVEL</v>
          </cell>
        </row>
        <row r="2346">
          <cell r="S2346" t="str">
            <v>OPERAÇÕES DEPRECIAÇÃO DO IMOBILIZADO TANGÍVEL</v>
          </cell>
        </row>
        <row r="2347">
          <cell r="S2347" t="str">
            <v>OPERAÇÕES DEPRECIAÇÃO DO IMOBILIZADO TANGÍVEL</v>
          </cell>
        </row>
        <row r="2348">
          <cell r="S2348" t="str">
            <v>OPERAÇÕES DEPRECIAÇÃO DO IMOBILIZADO TANGÍVEL</v>
          </cell>
        </row>
        <row r="2349">
          <cell r="S2349" t="str">
            <v>OPERAÇÕES DEPRECIAÇÃO DO IMOBILIZADO TANGÍVEL</v>
          </cell>
        </row>
        <row r="2350">
          <cell r="S2350" t="str">
            <v>OPERAÇÕES DEPRECIAÇÃO DO IMOBILIZADO TANGÍVEL</v>
          </cell>
        </row>
        <row r="2351">
          <cell r="S2351" t="str">
            <v>OPERAÇÕES DEPRECIAÇÃO DO IMOBILIZADO TANGÍVEL</v>
          </cell>
        </row>
        <row r="2352">
          <cell r="S2352" t="str">
            <v>OPERAÇÕES DEPRECIAÇÃO DO IMOBILIZADO TANGÍVEL</v>
          </cell>
        </row>
        <row r="2353">
          <cell r="S2353" t="str">
            <v>OPERAÇÕES DEPRECIAÇÃO DO IMOBILIZADO TANGÍVEL</v>
          </cell>
        </row>
        <row r="2354">
          <cell r="S2354" t="str">
            <v>OPERAÇÕES DEPRECIAÇÃO DO IMOBILIZADO TANGÍVEL</v>
          </cell>
        </row>
        <row r="2355">
          <cell r="S2355" t="str">
            <v>OPERAÇÕES DEPRECIAÇÃO DO IMOBILIZADO TANGÍVEL</v>
          </cell>
        </row>
        <row r="2356">
          <cell r="S2356" t="str">
            <v>OPERAÇÕES DEPRECIAÇÃO DO IMOBILIZADO TANGÍVEL</v>
          </cell>
        </row>
        <row r="2357">
          <cell r="S2357" t="str">
            <v>OPERAÇÕES DEPRECIAÇÃO DO IMOBILIZADO TANGÍVEL</v>
          </cell>
        </row>
        <row r="2358">
          <cell r="S2358" t="str">
            <v>OPERAÇÕES DEPRECIAÇÃO DO IMOBILIZADO TANGÍVEL</v>
          </cell>
        </row>
        <row r="2359">
          <cell r="S2359" t="str">
            <v>PRESIDÊNCIA DEPRECIAÇÃO DO IMOBILIZADO TANGÍVEL</v>
          </cell>
        </row>
        <row r="2360">
          <cell r="S2360" t="str">
            <v>ADMINISTRATIVA DEPRECIAÇÃO DO IMOBILIZADO TANGÍVEL</v>
          </cell>
        </row>
        <row r="2361">
          <cell r="S2361" t="str">
            <v>ADMINISTRATIVA DEPRECIAÇÃO DO IMOBILIZADO TANGÍVEL</v>
          </cell>
        </row>
        <row r="2362">
          <cell r="S2362" t="str">
            <v>ADMINISTRATIVA DEPRECIAÇÃO DO IMOBILIZADO TANGÍVEL</v>
          </cell>
        </row>
        <row r="2363">
          <cell r="S2363" t="str">
            <v>ADMINISTRATIVA DEPRECIAÇÃO DO IMOBILIZADO TANGÍVEL</v>
          </cell>
        </row>
        <row r="2364">
          <cell r="S2364" t="str">
            <v>OPERAÇÕES DEPRECIAÇÃO DO IMOBILIZADO TANGÍVEL - CMC</v>
          </cell>
        </row>
        <row r="2365">
          <cell r="S2365" t="str">
            <v>OPERAÇÕES DEPRECIAÇÃO DO IMOBILIZADO TANGÍVEL - CMC</v>
          </cell>
        </row>
        <row r="2366">
          <cell r="S2366" t="str">
            <v>OPERAÇÕES DEPRECIAÇÃO DO IMOBILIZADO TANGÍVEL - CMC</v>
          </cell>
        </row>
        <row r="2367">
          <cell r="S2367" t="str">
            <v>OPERAÇÕES AMORTIZAÇÃO DO ATIVO DIFERIDO</v>
          </cell>
        </row>
        <row r="2368">
          <cell r="S2368" t="str">
            <v>PRESIDÊNCIA DESPESAS COM ESTAGIÁRIO</v>
          </cell>
        </row>
        <row r="2369">
          <cell r="S2369" t="str">
            <v>PRESIDÊNCIA DESPESAS COM ESTAGIÁRIO</v>
          </cell>
        </row>
        <row r="2370">
          <cell r="S2370" t="str">
            <v>PRESIDÊNCIA DESPESAS COM ESTAGIÁRIO</v>
          </cell>
        </row>
        <row r="2371">
          <cell r="S2371" t="str">
            <v>PRESIDÊNCIA DESPESAS COM ESTAGIÁRIO</v>
          </cell>
        </row>
        <row r="2372">
          <cell r="S2372" t="str">
            <v>GESTÃO DESPESAS COM ESTAGIÁRIO</v>
          </cell>
        </row>
        <row r="2373">
          <cell r="S2373" t="str">
            <v>FINANCEIRA DESPESAS COM ESTAGIÁRIO</v>
          </cell>
        </row>
        <row r="2374">
          <cell r="S2374" t="str">
            <v>FINANCEIRA DESPESAS COM ESTAGIÁRIO</v>
          </cell>
        </row>
        <row r="2375">
          <cell r="S2375" t="str">
            <v>FINANCEIRA DESPESAS COM ESTAGIÁRIO</v>
          </cell>
        </row>
        <row r="2376">
          <cell r="S2376" t="str">
            <v>FINANCEIRA DESPESAS COM ESTAGIÁRIO</v>
          </cell>
        </row>
        <row r="2377">
          <cell r="S2377" t="str">
            <v>ADMINISTRATIVA DESPESAS COM ESTAGIÁRIO</v>
          </cell>
        </row>
        <row r="2378">
          <cell r="S2378" t="str">
            <v>ADMINISTRATIVA DESPESAS COM ESTAGIÁRIO</v>
          </cell>
        </row>
        <row r="2379">
          <cell r="S2379" t="str">
            <v>ADMINISTRATIVA DESPESAS COM ESTAGIÁRIO</v>
          </cell>
        </row>
        <row r="2380">
          <cell r="S2380" t="str">
            <v>PRESIDÊNCIA EXECUÇÕES JUDICIAIS</v>
          </cell>
        </row>
        <row r="2381">
          <cell r="S2381" t="str">
            <v>OPERAÇÕES OUTRAS</v>
          </cell>
        </row>
        <row r="2382">
          <cell r="S2382" t="str">
            <v>OPERAÇÕES OUTRAS</v>
          </cell>
        </row>
        <row r="2383">
          <cell r="S2383" t="str">
            <v>OPERAÇÕES OUTRAS</v>
          </cell>
        </row>
        <row r="2384">
          <cell r="S2384" t="str">
            <v>PRESIDÊNCIA PESQUISA E DESENVOLVIMENTO</v>
          </cell>
        </row>
        <row r="2385">
          <cell r="S2385" t="str">
            <v>PRESIDÊNCIA PESQUISA E DESENVOLVIMENTO</v>
          </cell>
        </row>
        <row r="2386">
          <cell r="S2386" t="str">
            <v>PRESIDÊNCIA RECOLHIMENTO P&amp;D PARA EPE</v>
          </cell>
        </row>
        <row r="2387">
          <cell r="S2387" t="str">
            <v>PRESIDÊNCIA RECOLHIMENTO P&amp;D PARA EPE</v>
          </cell>
        </row>
        <row r="2388">
          <cell r="S2388" t="str">
            <v>ADMINISTRATIVA DESPESAS CONTINGÊNCIAS TRABALHISTAS</v>
          </cell>
        </row>
        <row r="2389">
          <cell r="S2389" t="str">
            <v>OPERAÇÕES ALUGUÉIS DE IMÓVEIS</v>
          </cell>
        </row>
        <row r="2390">
          <cell r="S2390" t="str">
            <v>ADMINISTRATIVA ALUGUÉIS DE EQUIPAMENTOS DE INFORMÁTICA</v>
          </cell>
        </row>
        <row r="2391">
          <cell r="S2391" t="str">
            <v>ADMINISTRATIVA ALUGUÉIS DE EQUIPAMENTOS DE INFORMÁTICA</v>
          </cell>
        </row>
        <row r="2392">
          <cell r="S2392" t="str">
            <v>FINANCEIRA ALUGUÉIS DE EQUIPAMENTOS DIVERSOS</v>
          </cell>
        </row>
        <row r="2393">
          <cell r="S2393" t="str">
            <v>ADMINISTRATIVA ALUGUÉIS DE EQUIPAMENTOS DIVERSOS</v>
          </cell>
        </row>
        <row r="2394">
          <cell r="S2394" t="str">
            <v>ADMINISTRATIVA ALUGUÉIS DE EQUIPAMENTOS DIVERSOS</v>
          </cell>
        </row>
        <row r="2395">
          <cell r="S2395" t="str">
            <v>ADMINISTRATIVA ALUGUÉIS DE VEÍCULOS</v>
          </cell>
        </row>
        <row r="2396">
          <cell r="S2396" t="str">
            <v>ADMINISTRATIVA ALUGUÉIS DE VEÍCULOS</v>
          </cell>
        </row>
        <row r="2397">
          <cell r="S2397" t="str">
            <v>ADMINISTRATIVA ARRENDAMENTO MERCANTIL (LEASING)</v>
          </cell>
        </row>
        <row r="2398">
          <cell r="S2398" t="str">
            <v>ADMINISTRATIVA ARRENDAMENTO MERCANTIL (LEASING)</v>
          </cell>
        </row>
        <row r="2399">
          <cell r="S2399" t="str">
            <v>GESTÃO ALUGUÉIS DE IMÓVEIS</v>
          </cell>
        </row>
        <row r="2400">
          <cell r="S2400" t="str">
            <v>FINANCEIRA ALUGUÉIS DE IMÓVEIS</v>
          </cell>
        </row>
        <row r="2401">
          <cell r="S2401" t="str">
            <v>ADMINISTRATIVA ALUGUÉIS DE IMÓVEIS</v>
          </cell>
        </row>
        <row r="2402">
          <cell r="S2402" t="str">
            <v>ADMINISTRATIVA ALUGUÉIS DE IMÓVEIS</v>
          </cell>
        </row>
        <row r="2403">
          <cell r="S2403" t="str">
            <v>ADMINISTRATIVA ALUGUÉIS DE IMÓVEIS</v>
          </cell>
        </row>
        <row r="2404">
          <cell r="S2404" t="str">
            <v>FINANCEIRA SEGUROS</v>
          </cell>
        </row>
        <row r="2405">
          <cell r="S2405" t="str">
            <v>FINANCEIRA SEGUROS PATRIMÔNIAIS</v>
          </cell>
        </row>
        <row r="2406">
          <cell r="S2406" t="str">
            <v>FINANCEIRA SEGURO DE AERONAVES</v>
          </cell>
        </row>
        <row r="2407">
          <cell r="S2407" t="str">
            <v>FINANCEIRA SEGURO DE RESPONSABILIDADE CIVIL GERAL</v>
          </cell>
        </row>
        <row r="2408">
          <cell r="S2408" t="str">
            <v>FINANCEIRA SEGURO  - OUTROS</v>
          </cell>
        </row>
        <row r="2409">
          <cell r="S2409" t="str">
            <v>OPERAÇÕES IMPOSTOS E TAXAS COMPULSÓRIAS</v>
          </cell>
        </row>
        <row r="2410">
          <cell r="S2410" t="str">
            <v>ADMINISTRATIVA IMPOSTOS E TAXAS COMPULSÓRIAS</v>
          </cell>
        </row>
        <row r="2411">
          <cell r="S2411" t="str">
            <v>ADMINISTRATIVA IMPOSTOS E TAXAS COMPULSÓRIAS</v>
          </cell>
        </row>
        <row r="2412">
          <cell r="S2412" t="str">
            <v>ADMINISTRATIVA IMPOSTOS E TAXAS COMPULSÓRIAS</v>
          </cell>
        </row>
        <row r="2413">
          <cell r="S2413" t="str">
            <v>ADMINISTRATIVA IMPOSTOS E TAXAS COMPULSÓRIAS</v>
          </cell>
        </row>
        <row r="2414">
          <cell r="S2414" t="str">
            <v>ADMINISTRATIVA IMPOSTOS E TAXAS COMPULSÓRIAS</v>
          </cell>
        </row>
        <row r="2415">
          <cell r="S2415" t="str">
            <v>ADMINISTRATIVA IMPOSTOS E TAXAS COMPULSÓRIAS</v>
          </cell>
        </row>
        <row r="2416">
          <cell r="S2416" t="str">
            <v>OPERAÇÕES IMPOSTOS E TAXAS COMPULSÓRIAS</v>
          </cell>
        </row>
        <row r="2417">
          <cell r="S2417" t="str">
            <v>OPERAÇÕES IMPOSTOS E TAXAS COMPULSÓRIAS</v>
          </cell>
        </row>
        <row r="2418">
          <cell r="S2418" t="str">
            <v>OPERAÇÕES IMPOSTOS E TAXAS COMPULSÓRIAS</v>
          </cell>
        </row>
        <row r="2419">
          <cell r="S2419" t="str">
            <v>OPERAÇÕES IMPOSTOS E TAXAS COMPULSÓRIAS</v>
          </cell>
        </row>
        <row r="2420">
          <cell r="S2420" t="str">
            <v>OPERAÇÕES IMPOSTOS E TAXAS COMPULSÓRIAS</v>
          </cell>
        </row>
        <row r="2421">
          <cell r="S2421" t="str">
            <v>OPERAÇÕES IMPOSTOS E TAXAS COMPULSÓRIAS</v>
          </cell>
        </row>
        <row r="2422">
          <cell r="S2422" t="str">
            <v>OPERAÇÕES IMPOSTOS E TAXAS COMPULSÓRIAS</v>
          </cell>
        </row>
        <row r="2423">
          <cell r="S2423" t="str">
            <v>OPERAÇÕES IMPOSTOS E TAXAS COMPULSÓRIAS</v>
          </cell>
        </row>
        <row r="2424">
          <cell r="S2424" t="str">
            <v>OPERAÇÕES IMPOSTOS E TAXAS COMPULSÓRIAS</v>
          </cell>
        </row>
        <row r="2425">
          <cell r="S2425" t="str">
            <v>OPERAÇÕES IMPOSTOS E TAXAS COMPULSÓRIAS</v>
          </cell>
        </row>
        <row r="2426">
          <cell r="S2426" t="str">
            <v>ADMINISTRATIVA IMPOSTOS E TAXAS COMPULSÓRIAS</v>
          </cell>
        </row>
        <row r="2427">
          <cell r="S2427" t="str">
            <v>FINANCEIRA IMPOSTOS E TAXAS COMPULSÓRIAS</v>
          </cell>
        </row>
        <row r="2428">
          <cell r="S2428" t="str">
            <v>ADMINISTRATIVA DESPESAS COM ESTAGIÁRIO</v>
          </cell>
        </row>
        <row r="2429">
          <cell r="S2429" t="str">
            <v>FINANCEIRA ESCRITURAÇÃO DE AÇÕES</v>
          </cell>
        </row>
        <row r="2430">
          <cell r="S2430" t="str">
            <v>PRESIDÊNCIA ASSINATURAS (JORNAIS, REVISTAS E LIVROS TÉCNICOS)</v>
          </cell>
        </row>
        <row r="2431">
          <cell r="S2431" t="str">
            <v>PRESIDÊNCIA ASSINATURAS (JORNAIS, REVISTAS E LIVROS TÉCNICOS)</v>
          </cell>
        </row>
        <row r="2432">
          <cell r="S2432" t="str">
            <v>PRESIDÊNCIA ASSINATURAS (JORNAIS, REVISTAS E LIVROS TÉCNICOS)</v>
          </cell>
        </row>
        <row r="2433">
          <cell r="S2433" t="str">
            <v>PRESIDÊNCIA ASSINATURAS (JORNAIS, REVISTAS E LIVROS TÉCNICOS)</v>
          </cell>
        </row>
        <row r="2434">
          <cell r="S2434" t="str">
            <v>FINANCEIRA ASSINATURAS (JORNAIS, REVISTAS E LIVROS TÉCNICOS)</v>
          </cell>
        </row>
        <row r="2435">
          <cell r="S2435" t="str">
            <v>FINANCEIRA ASSINATURAS (JORNAIS, REVISTAS E LIVROS TÉCNICOS)</v>
          </cell>
        </row>
        <row r="2436">
          <cell r="S2436" t="str">
            <v>FINANCEIRA ASSINATURAS (JORNAIS, REVISTAS E LIVROS TÉCNICOS)</v>
          </cell>
        </row>
        <row r="2437">
          <cell r="S2437" t="str">
            <v>FINANCEIRA ASSINATURAS (JORNAIS, REVISTAS E LIVROS TÉCNICOS)</v>
          </cell>
        </row>
        <row r="2438">
          <cell r="S2438" t="str">
            <v>ADMINISTRATIVA ASSINATURAS (JORNAIS, REVISTAS E LIVROS TÉCNICOS)</v>
          </cell>
        </row>
        <row r="2439">
          <cell r="S2439" t="str">
            <v>ADMINISTRATIVA ASSINATURAS (JORNAIS, REVISTAS E LIVROS TÉCNICOS)</v>
          </cell>
        </row>
        <row r="2440">
          <cell r="S2440" t="str">
            <v>PRESIDÊNCIA PATROCÍNIO</v>
          </cell>
        </row>
        <row r="2441">
          <cell r="S2441" t="str">
            <v>PRESIDÊNCIA PATROCÍNIO</v>
          </cell>
        </row>
        <row r="2442">
          <cell r="S2442" t="str">
            <v>ADMINISTRATIVA LICENÇA DE USO DE SOFTWARE</v>
          </cell>
        </row>
        <row r="2443">
          <cell r="S2443" t="str">
            <v>PRESIDÊNCIA DOAÇÕES, CONTRIBUIÇÕES E INCENTIVOS FISCAIS</v>
          </cell>
        </row>
        <row r="2444">
          <cell r="S2444" t="str">
            <v>PRESIDÊNCIA DOAÇÕES, CONTRIBUIÇÕES E INCENTIVOS FISCAIS</v>
          </cell>
        </row>
        <row r="2445">
          <cell r="S2445" t="str">
            <v>PRESIDÊNCIA DOAÇÕES, CONTRIBUIÇÕES E INCENTIVOS FISCAIS</v>
          </cell>
        </row>
        <row r="2446">
          <cell r="S2446" t="str">
            <v>FINANCEIRA DOAÇÕES, CONTRIBUIÇÕES E INCENTIVOS FISCAIS</v>
          </cell>
        </row>
        <row r="2447">
          <cell r="S2447" t="str">
            <v>ADMINISTRATIVA RESSARCIMENTO DE ESTRAGO DE CULTURA</v>
          </cell>
        </row>
        <row r="2448">
          <cell r="S2448" t="str">
            <v>ADMINISTRATIVA EXECUÇÕES JUDICIAIS</v>
          </cell>
        </row>
        <row r="2449">
          <cell r="S2449" t="str">
            <v>FINANCEIRA OUTRAS</v>
          </cell>
        </row>
        <row r="2450">
          <cell r="S2450" t="str">
            <v>FINANCEIRA OUTRAS</v>
          </cell>
        </row>
        <row r="2451">
          <cell r="S2451" t="str">
            <v>ADMINISTRATIVA OUTRAS</v>
          </cell>
        </row>
        <row r="2452">
          <cell r="S2452" t="str">
            <v>ADMINISTRATIVA OUTRAS</v>
          </cell>
        </row>
        <row r="2453">
          <cell r="S2453" t="str">
            <v>ADMINISTRATIVA OUTRAS</v>
          </cell>
        </row>
        <row r="2454">
          <cell r="S2454" t="str">
            <v>ADMINISTRATIVA OUTRAS</v>
          </cell>
        </row>
        <row r="2455">
          <cell r="S2455" t="str">
            <v>CASOS ESPECIAIS OUTRAS</v>
          </cell>
        </row>
        <row r="2456">
          <cell r="S2456" t="str">
            <v>CASOS ESPECIAIS OUTRAS</v>
          </cell>
        </row>
        <row r="2457">
          <cell r="S2457" t="str">
            <v>OPERAÇÕES DEPRECIAÇÃO DO IMOBILIZADO TANGÍVEL</v>
          </cell>
        </row>
        <row r="2458">
          <cell r="S2458" t="str">
            <v>OPERAÇÕES DEPRECIAÇÃO DO IMOBILIZADO TANGÍVEL</v>
          </cell>
        </row>
        <row r="2459">
          <cell r="S2459" t="str">
            <v>OPERAÇÕES DEPRECIAÇÃO DO IMOBILIZADO TANGÍVEL</v>
          </cell>
        </row>
        <row r="2460">
          <cell r="S2460" t="str">
            <v>OPERAÇÕES DEPRECIAÇÃO DO IMOBILIZADO TANGÍVEL</v>
          </cell>
        </row>
        <row r="2461">
          <cell r="S2461" t="str">
            <v>OPERAÇÕES DEPRECIAÇÃO DO IMOBILIZADO TANGÍVEL</v>
          </cell>
        </row>
        <row r="2462">
          <cell r="S2462" t="str">
            <v>OPERAÇÕES DEPRECIAÇÃO DO IMOBILIZADO TANGÍVEL</v>
          </cell>
        </row>
        <row r="2463">
          <cell r="S2463" t="str">
            <v>OPERAÇÕES DEPRECIAÇÃO DO IMOBILIZADO TANGÍVEL</v>
          </cell>
        </row>
        <row r="2464">
          <cell r="S2464" t="str">
            <v>OPERAÇÕES DEPRECIAÇÃO DO IMOBILIZADO TANGÍVEL</v>
          </cell>
        </row>
        <row r="2465">
          <cell r="S2465" t="str">
            <v>OPERAÇÕES RECUPERAÇÃO DESPESAS</v>
          </cell>
        </row>
        <row r="2466">
          <cell r="S2466" t="str">
            <v>OPERAÇÕES RECUPERAÇÃO DESPESAS</v>
          </cell>
        </row>
        <row r="2467">
          <cell r="S2467" t="str">
            <v>OPERAÇÕES RECUPERAÇÃO DESPESAS</v>
          </cell>
        </row>
        <row r="2468">
          <cell r="S2468" t="str">
            <v>ADMINISTRATIVA RECUPERAÇÃO DESPESAS</v>
          </cell>
        </row>
        <row r="2469">
          <cell r="S2469" t="str">
            <v>ADMINISTRATIVA RECUPERAÇÃO DESPESAS</v>
          </cell>
        </row>
        <row r="2470">
          <cell r="S2470" t="str">
            <v>OPERAÇÕES OUTRAS</v>
          </cell>
        </row>
      </sheetData>
      <sheetData sheetId="6"/>
      <sheetData sheetId="7"/>
      <sheetData sheetId="8"/>
      <sheetData sheetId="9"/>
      <sheetData sheetId="10"/>
      <sheetData sheetId="11"/>
      <sheetData sheetId="12"/>
      <sheetData sheetId="13"/>
      <sheetData sheetId="14"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TÉTICO"/>
      <sheetName val="APRESENTAÇÃO"/>
      <sheetName val="MENSAL"/>
      <sheetName val="POR NGs"/>
      <sheetName val="GERENCIAL"/>
      <sheetName val="OUTRAS"/>
      <sheetName val="TÍTULOS"/>
      <sheetName val="TABELA_NG"/>
      <sheetName val="TABELA_CONTA"/>
      <sheetName val="ATIV"/>
      <sheetName val="PROGRAMA"/>
      <sheetName val="TABELA_UA"/>
      <sheetName val="UA GENERICA"/>
      <sheetName val="Plan1"/>
    </sheetNames>
    <sheetDataSet>
      <sheetData sheetId="0"/>
      <sheetData sheetId="1"/>
      <sheetData sheetId="2"/>
      <sheetData sheetId="3"/>
      <sheetData sheetId="4"/>
      <sheetData sheetId="5" refreshError="1">
        <row r="1">
          <cell r="S1" t="str">
            <v>NG_D</v>
          </cell>
        </row>
        <row r="2">
          <cell r="S2" t="str">
            <v>OPERAÇÕES TAXA DE FISCALIZAÇÃO - ANEEL</v>
          </cell>
        </row>
        <row r="3">
          <cell r="S3" t="str">
            <v>OPERAÇÕES DEPRECIAÇÃO DO IMOBILIZADO TANGÍVEL</v>
          </cell>
        </row>
        <row r="4">
          <cell r="S4" t="str">
            <v>OPERAÇÕES DEPRECIAÇÃO DO IMOBILIZADO TANGÍVEL</v>
          </cell>
        </row>
        <row r="5">
          <cell r="S5" t="str">
            <v>OPERAÇÕES DEPRECIAÇÃO DO IMOBILIZADO TANGÍVEL</v>
          </cell>
        </row>
        <row r="6">
          <cell r="S6" t="str">
            <v>OPERAÇÕES DEPRECIAÇÃO DO IMOBILIZADO TANGÍVEL</v>
          </cell>
        </row>
        <row r="7">
          <cell r="S7" t="str">
            <v>OPERAÇÕES DEPRECIAÇÃO DO IMOBILIZADO TANGÍVEL</v>
          </cell>
        </row>
        <row r="8">
          <cell r="S8" t="str">
            <v>OPERAÇÕES DEPRECIAÇÃO DO IMOBILIZADO TANGÍVEL</v>
          </cell>
        </row>
        <row r="9">
          <cell r="S9" t="str">
            <v>OPERAÇÕES DEPRECIAÇÃO DO IMOBILIZADO TANGÍVEL</v>
          </cell>
        </row>
        <row r="10">
          <cell r="S10" t="str">
            <v>OPERAÇÕES DEPRECIAÇÃO DO IMOBILIZADO TANGÍVEL</v>
          </cell>
        </row>
        <row r="11">
          <cell r="S11" t="str">
            <v>OPERAÇÕES DEPRECIAÇÃO DO IMOBILIZADO TANGÍVEL</v>
          </cell>
        </row>
        <row r="12">
          <cell r="S12" t="str">
            <v>OPERAÇÕES DEPRECIAÇÃO DO IMOBILIZADO TANGÍVEL</v>
          </cell>
        </row>
        <row r="13">
          <cell r="S13" t="str">
            <v>OPERAÇÕES DEPRECIAÇÃO DO IMOBILIZADO TANGÍVEL</v>
          </cell>
        </row>
        <row r="14">
          <cell r="S14" t="str">
            <v>OPERAÇÕES DEPRECIAÇÃO DO IMOBILIZADO TANGÍVEL</v>
          </cell>
        </row>
        <row r="15">
          <cell r="S15" t="str">
            <v>OPERAÇÕES DEPRECIAÇÃO DO IMOBILIZADO TANGÍVEL</v>
          </cell>
        </row>
        <row r="16">
          <cell r="S16" t="str">
            <v>OPERAÇÕES DEPRECIAÇÃO DO IMOBILIZADO TANGÍVEL</v>
          </cell>
        </row>
        <row r="17">
          <cell r="S17" t="str">
            <v>OPERAÇÕES DEPRECIAÇÃO DO IMOBILIZADO TANGÍVEL</v>
          </cell>
        </row>
        <row r="18">
          <cell r="S18" t="str">
            <v>OPERAÇÕES DEPRECIAÇÃO DO IMOBILIZADO TANGÍVEL</v>
          </cell>
        </row>
        <row r="19">
          <cell r="S19" t="str">
            <v>OPERAÇÕES DEPRECIAÇÃO DO IMOBILIZADO TANGÍVEL</v>
          </cell>
        </row>
        <row r="20">
          <cell r="S20" t="str">
            <v>OPERAÇÕES DEPRECIAÇÃO DO IMOBILIZADO TANGÍVEL</v>
          </cell>
        </row>
        <row r="21">
          <cell r="S21" t="str">
            <v>OPERAÇÕES DEPRECIAÇÃO DO IMOBILIZADO TANGÍVEL</v>
          </cell>
        </row>
        <row r="22">
          <cell r="S22" t="str">
            <v>OPERAÇÕES DEPRECIAÇÃO DO IMOBILIZADO TANGÍVEL</v>
          </cell>
        </row>
        <row r="23">
          <cell r="S23" t="str">
            <v>OPERAÇÕES DEPRECIAÇÃO DO IMOBILIZADO TANGÍVEL</v>
          </cell>
        </row>
        <row r="24">
          <cell r="S24" t="str">
            <v>OPERAÇÕES DEPRECIAÇÃO DO IMOBILIZADO TANGÍVEL</v>
          </cell>
        </row>
        <row r="25">
          <cell r="S25" t="str">
            <v>OPERAÇÕES DEPRECIAÇÃO DO IMOBILIZADO TANGÍVEL</v>
          </cell>
        </row>
        <row r="26">
          <cell r="S26" t="str">
            <v>OPERAÇÕES DEPRECIAÇÃO DO IMOBILIZADO TANGÍVEL</v>
          </cell>
        </row>
        <row r="27">
          <cell r="S27" t="str">
            <v>OPERAÇÕES DEPRECIAÇÃO DO IMOBILIZADO TANGÍVEL</v>
          </cell>
        </row>
        <row r="28">
          <cell r="S28" t="str">
            <v>OPERAÇÕES DEPRECIAÇÃO DO IMOBILIZADO TANGÍVEL</v>
          </cell>
        </row>
        <row r="29">
          <cell r="S29" t="str">
            <v>OPERAÇÕES DEPRECIAÇÃO DO IMOBILIZADO TANGÍVEL</v>
          </cell>
        </row>
        <row r="30">
          <cell r="S30" t="str">
            <v>OPERAÇÕES DEPRECIAÇÃO DO IMOBILIZADO TANGÍVEL</v>
          </cell>
        </row>
        <row r="31">
          <cell r="S31" t="str">
            <v>OPERAÇÕES DEPRECIAÇÃO DO IMOBILIZADO TANGÍVEL</v>
          </cell>
        </row>
        <row r="32">
          <cell r="S32" t="str">
            <v>OPERAÇÕES DEPRECIAÇÃO DO IMOBILIZADO TANGÍVEL</v>
          </cell>
        </row>
        <row r="33">
          <cell r="S33" t="str">
            <v>OPERAÇÕES DEPRECIAÇÃO DO IMOBILIZADO TANGÍVEL</v>
          </cell>
        </row>
        <row r="34">
          <cell r="S34" t="str">
            <v>OPERAÇÕES DEPRECIAÇÃO DO IMOBILIZADO TANGÍVEL</v>
          </cell>
        </row>
        <row r="35">
          <cell r="S35" t="str">
            <v>OPERAÇÕES DEPRECIAÇÃO DO IMOBILIZADO TANGÍVEL</v>
          </cell>
        </row>
        <row r="36">
          <cell r="S36" t="str">
            <v>OPERAÇÕES DEPRECIAÇÃO DO IMOBILIZADO TANGÍVEL</v>
          </cell>
        </row>
        <row r="37">
          <cell r="S37" t="str">
            <v>OPERAÇÕES DEPRECIAÇÃO DO IMOBILIZADO TANGÍVEL</v>
          </cell>
        </row>
        <row r="38">
          <cell r="S38" t="str">
            <v>OPERAÇÕES DEPRECIAÇÃO DO IMOBILIZADO TANGÍVEL</v>
          </cell>
        </row>
        <row r="39">
          <cell r="S39" t="str">
            <v>OPERAÇÕES DEPRECIAÇÃO DO IMOBILIZADO TANGÍVEL</v>
          </cell>
        </row>
        <row r="40">
          <cell r="S40" t="str">
            <v>OPERAÇÕES DEPRECIAÇÃO DO IMOBILIZADO TANGÍVEL</v>
          </cell>
        </row>
        <row r="41">
          <cell r="S41" t="str">
            <v>OPERAÇÕES DEPRECIAÇÃO DO IMOBILIZADO TANGÍVEL</v>
          </cell>
        </row>
        <row r="42">
          <cell r="S42" t="str">
            <v>OPERAÇÕES DEPRECIAÇÃO DO IMOBILIZADO TANGÍVEL</v>
          </cell>
        </row>
        <row r="43">
          <cell r="S43" t="str">
            <v>OPERAÇÕES DEPRECIAÇÃO DO IMOBILIZADO TANGÍVEL</v>
          </cell>
        </row>
        <row r="44">
          <cell r="S44" t="str">
            <v>OPERAÇÕES DEPRECIAÇÃO DO IMOBILIZADO TANGÍVEL</v>
          </cell>
        </row>
        <row r="45">
          <cell r="S45" t="str">
            <v>OPERAÇÕES DEPRECIAÇÃO DO IMOBILIZADO TANGÍVEL</v>
          </cell>
        </row>
        <row r="46">
          <cell r="S46" t="str">
            <v>OPERAÇÕES DEPRECIAÇÃO DO IMOBILIZADO TANGÍVEL</v>
          </cell>
        </row>
        <row r="47">
          <cell r="S47" t="str">
            <v>OPERAÇÕES DEPRECIAÇÃO DO IMOBILIZADO TANGÍVEL</v>
          </cell>
        </row>
        <row r="48">
          <cell r="S48" t="str">
            <v>OPERAÇÕES DEPRECIAÇÃO DO IMOBILIZADO TANGÍVEL</v>
          </cell>
        </row>
        <row r="49">
          <cell r="S49" t="str">
            <v>OPERAÇÕES DEPRECIAÇÃO DO IMOBILIZADO TANGÍVEL</v>
          </cell>
        </row>
        <row r="50">
          <cell r="S50" t="str">
            <v>OPERAÇÕES DEPRECIAÇÃO DO IMOBILIZADO TANGÍVEL</v>
          </cell>
        </row>
        <row r="51">
          <cell r="S51" t="str">
            <v>OPERAÇÕES DEPRECIAÇÃO DO IMOBILIZADO TANGÍVEL</v>
          </cell>
        </row>
        <row r="52">
          <cell r="S52" t="str">
            <v>OPERAÇÕES DEPRECIAÇÃO DO IMOBILIZADO TANGÍVEL</v>
          </cell>
        </row>
        <row r="53">
          <cell r="S53" t="str">
            <v>OPERAÇÕES DEPRECIAÇÃO DO IMOBILIZADO TANGÍVEL</v>
          </cell>
        </row>
        <row r="54">
          <cell r="S54" t="str">
            <v>OPERAÇÕES DEPRECIAÇÃO DO IMOBILIZADO TANGÍVEL</v>
          </cell>
        </row>
        <row r="55">
          <cell r="S55" t="str">
            <v>OPERAÇÕES DEPRECIAÇÃO DO IMOBILIZADO TANGÍVEL</v>
          </cell>
        </row>
        <row r="56">
          <cell r="S56" t="str">
            <v>OPERAÇÕES DEPRECIAÇÃO DO IMOBILIZADO TANGÍVEL</v>
          </cell>
        </row>
        <row r="57">
          <cell r="S57" t="str">
            <v>OPERAÇÕES DEPRECIAÇÃO DO IMOBILIZADO TANGÍVEL</v>
          </cell>
        </row>
        <row r="58">
          <cell r="S58" t="str">
            <v>OPERAÇÕES DEPRECIAÇÃO DO IMOBILIZADO TANGÍVEL</v>
          </cell>
        </row>
        <row r="59">
          <cell r="S59" t="str">
            <v>OPERAÇÕES DEPRECIAÇÃO DO IMOBILIZADO TANGÍVEL</v>
          </cell>
        </row>
        <row r="60">
          <cell r="S60" t="str">
            <v>OPERAÇÕES DEPRECIAÇÃO DO IMOBILIZADO TANGÍVEL</v>
          </cell>
        </row>
        <row r="61">
          <cell r="S61" t="str">
            <v>OPERAÇÕES DEPRECIAÇÃO DO IMOBILIZADO TANGÍVEL</v>
          </cell>
        </row>
        <row r="62">
          <cell r="S62" t="str">
            <v>OPERAÇÕES DEPRECIAÇÃO DO IMOBILIZADO TANGÍVEL</v>
          </cell>
        </row>
        <row r="63">
          <cell r="S63" t="str">
            <v>OPERAÇÕES DEPRECIAÇÃO DO IMOBILIZADO TANGÍVEL</v>
          </cell>
        </row>
        <row r="64">
          <cell r="S64" t="str">
            <v>OPERAÇÕES DEPRECIAÇÃO DO IMOBILIZADO TANGÍVEL</v>
          </cell>
        </row>
        <row r="65">
          <cell r="S65" t="str">
            <v>OPERAÇÕES DEPRECIAÇÃO DO IMOBILIZADO TANGÍVEL</v>
          </cell>
        </row>
        <row r="66">
          <cell r="S66" t="str">
            <v>OPERAÇÕES DEPRECIAÇÃO DO IMOBILIZADO TANGÍVEL</v>
          </cell>
        </row>
        <row r="67">
          <cell r="S67" t="str">
            <v>OPERAÇÕES DEPRECIAÇÃO DO IMOBILIZADO TANGÍVEL</v>
          </cell>
        </row>
        <row r="68">
          <cell r="S68" t="str">
            <v>OPERAÇÕES DEPRECIAÇÃO DO IMOBILIZADO TANGÍVEL</v>
          </cell>
        </row>
        <row r="69">
          <cell r="S69" t="str">
            <v>OPERAÇÕES DEPRECIAÇÃO DO IMOBILIZADO TANGÍVEL</v>
          </cell>
        </row>
        <row r="70">
          <cell r="S70" t="str">
            <v>OPERAÇÕES DEPRECIAÇÃO DO IMOBILIZADO TANGÍVEL</v>
          </cell>
        </row>
        <row r="71">
          <cell r="S71" t="str">
            <v>OPERAÇÕES DEPRECIAÇÃO DO IMOBILIZADO TANGÍVEL</v>
          </cell>
        </row>
        <row r="72">
          <cell r="S72" t="str">
            <v>OPERAÇÕES DEPRECIAÇÃO DO IMOBILIZADO TANGÍVEL</v>
          </cell>
        </row>
        <row r="73">
          <cell r="S73" t="str">
            <v>OPERAÇÕES DEPRECIAÇÃO DO IMOBILIZADO TANGÍVEL</v>
          </cell>
        </row>
        <row r="74">
          <cell r="S74" t="str">
            <v>OPERAÇÕES DEPRECIAÇÃO DO IMOBILIZADO TANGÍVEL</v>
          </cell>
        </row>
        <row r="75">
          <cell r="S75" t="str">
            <v>OPERAÇÕES DEPRECIAÇÃO DO IMOBILIZADO TANGÍVEL</v>
          </cell>
        </row>
        <row r="76">
          <cell r="S76" t="str">
            <v>OPERAÇÕES DEPRECIAÇÃO DO IMOBILIZADO TANGÍVEL</v>
          </cell>
        </row>
        <row r="77">
          <cell r="S77" t="str">
            <v>OPERAÇÕES DEPRECIAÇÃO DO IMOBILIZADO TANGÍVEL</v>
          </cell>
        </row>
        <row r="78">
          <cell r="S78" t="str">
            <v>OPERAÇÕES DEPRECIAÇÃO DO IMOBILIZADO TANGÍVEL</v>
          </cell>
        </row>
        <row r="79">
          <cell r="S79" t="str">
            <v>OPERAÇÕES DEPRECIAÇÃO DO IMOBILIZADO TANGÍVEL</v>
          </cell>
        </row>
        <row r="80">
          <cell r="S80" t="str">
            <v>OPERAÇÕES DEPRECIAÇÃO DO IMOBILIZADO TANGÍVEL</v>
          </cell>
        </row>
        <row r="81">
          <cell r="S81" t="str">
            <v>OPERAÇÕES DEPRECIAÇÃO DO IMOBILIZADO TANGÍVEL</v>
          </cell>
        </row>
        <row r="82">
          <cell r="S82" t="str">
            <v>OPERAÇÕES DEPRECIAÇÃO DO IMOBILIZADO TANGÍVEL</v>
          </cell>
        </row>
        <row r="83">
          <cell r="S83" t="str">
            <v>OPERAÇÕES DEPRECIAÇÃO DO IMOBILIZADO TANGÍVEL</v>
          </cell>
        </row>
        <row r="84">
          <cell r="S84" t="str">
            <v>OPERAÇÕES DEPRECIAÇÃO DO IMOBILIZADO TANGÍVEL</v>
          </cell>
        </row>
        <row r="85">
          <cell r="S85" t="str">
            <v>OPERAÇÕES DEPRECIAÇÃO DO IMOBILIZADO TANGÍVEL</v>
          </cell>
        </row>
        <row r="86">
          <cell r="S86" t="str">
            <v>OPERAÇÕES DEPRECIAÇÃO DO IMOBILIZADO TANGÍVEL</v>
          </cell>
        </row>
        <row r="87">
          <cell r="S87" t="str">
            <v>OPERAÇÕES DEPRECIAÇÃO DO IMOBILIZADO TANGÍVEL</v>
          </cell>
        </row>
        <row r="88">
          <cell r="S88" t="str">
            <v>OPERAÇÕES DEPRECIAÇÃO DO IMOBILIZADO TANGÍVEL</v>
          </cell>
        </row>
        <row r="89">
          <cell r="S89" t="str">
            <v>OPERAÇÕES DEPRECIAÇÃO DO IMOBILIZADO TANGÍVEL</v>
          </cell>
        </row>
        <row r="90">
          <cell r="S90" t="str">
            <v>OPERAÇÕES DEPRECIAÇÃO DO IMOBILIZADO TANGÍVEL</v>
          </cell>
        </row>
        <row r="91">
          <cell r="S91" t="str">
            <v>OPERAÇÕES DEPRECIAÇÃO DO IMOBILIZADO TANGÍVEL</v>
          </cell>
        </row>
        <row r="92">
          <cell r="S92" t="str">
            <v>OPERAÇÕES DEPRECIAÇÃO DO IMOBILIZADO TANGÍVEL</v>
          </cell>
        </row>
        <row r="93">
          <cell r="S93" t="str">
            <v>OPERAÇÕES DEPRECIAÇÃO DO IMOBILIZADO TANGÍVEL</v>
          </cell>
        </row>
        <row r="94">
          <cell r="S94" t="str">
            <v>OPERAÇÕES DEPRECIAÇÃO DO IMOBILIZADO TANGÍVEL</v>
          </cell>
        </row>
        <row r="95">
          <cell r="S95" t="str">
            <v>OPERAÇÕES DEPRECIAÇÃO DO IMOBILIZADO TANGÍVEL</v>
          </cell>
        </row>
        <row r="96">
          <cell r="S96" t="str">
            <v>OPERAÇÕES DEPRECIAÇÃO DO IMOBILIZADO TANGÍVEL</v>
          </cell>
        </row>
        <row r="97">
          <cell r="S97" t="str">
            <v>OPERAÇÕES DEPRECIAÇÃO DO IMOBILIZADO TANGÍVEL</v>
          </cell>
        </row>
        <row r="98">
          <cell r="S98" t="str">
            <v>OPERAÇÕES DEPRECIAÇÃO DO IMOBILIZADO TANGÍVEL</v>
          </cell>
        </row>
        <row r="99">
          <cell r="S99" t="str">
            <v>OPERAÇÕES DEPRECIAÇÃO DO IMOBILIZADO TANGÍVEL</v>
          </cell>
        </row>
        <row r="100">
          <cell r="S100" t="str">
            <v>OPERAÇÕES DEPRECIAÇÃO DO IMOBILIZADO TANGÍVEL</v>
          </cell>
        </row>
        <row r="101">
          <cell r="S101" t="str">
            <v>OPERAÇÕES DEPRECIAÇÃO DO IMOBILIZADO TANGÍVEL</v>
          </cell>
        </row>
        <row r="102">
          <cell r="S102" t="str">
            <v>OPERAÇÕES DEPRECIAÇÃO DO IMOBILIZADO TANGÍVEL</v>
          </cell>
        </row>
        <row r="103">
          <cell r="S103" t="str">
            <v>OPERAÇÕES DEPRECIAÇÃO DO IMOBILIZADO TANGÍVEL</v>
          </cell>
        </row>
        <row r="104">
          <cell r="S104" t="str">
            <v>OPERAÇÕES DEPRECIAÇÃO DO IMOBILIZADO TANGÍVEL</v>
          </cell>
        </row>
        <row r="105">
          <cell r="S105" t="str">
            <v>OPERAÇÕES DEPRECIAÇÃO DO IMOBILIZADO TANGÍVEL</v>
          </cell>
        </row>
        <row r="106">
          <cell r="S106" t="str">
            <v>OPERAÇÕES DEPRECIAÇÃO DO IMOBILIZADO TANGÍVEL</v>
          </cell>
        </row>
        <row r="107">
          <cell r="S107" t="str">
            <v>OPERAÇÕES DEPRECIAÇÃO DO IMOBILIZADO TANGÍVEL</v>
          </cell>
        </row>
        <row r="108">
          <cell r="S108" t="str">
            <v>OPERAÇÕES DEPRECIAÇÃO DO IMOBILIZADO TANGÍVEL</v>
          </cell>
        </row>
        <row r="109">
          <cell r="S109" t="str">
            <v>OPERAÇÕES DEPRECIAÇÃO DO IMOBILIZADO TANGÍVEL</v>
          </cell>
        </row>
        <row r="110">
          <cell r="S110" t="str">
            <v>OPERAÇÕES DEPRECIAÇÃO DO IMOBILIZADO TANGÍVEL</v>
          </cell>
        </row>
        <row r="111">
          <cell r="S111" t="str">
            <v>OPERAÇÕES DEPRECIAÇÃO DO IMOBILIZADO TANGÍVEL</v>
          </cell>
        </row>
        <row r="112">
          <cell r="S112" t="str">
            <v>OPERAÇÕES DEPRECIAÇÃO DO IMOBILIZADO TANGÍVEL</v>
          </cell>
        </row>
        <row r="113">
          <cell r="S113" t="str">
            <v>OPERAÇÕES DEPRECIAÇÃO DO IMOBILIZADO TANGÍVEL</v>
          </cell>
        </row>
        <row r="114">
          <cell r="S114" t="str">
            <v>OPERAÇÕES DEPRECIAÇÃO DO IMOBILIZADO TANGÍVEL</v>
          </cell>
        </row>
        <row r="115">
          <cell r="S115" t="str">
            <v>OPERAÇÕES DEPRECIAÇÃO DO IMOBILIZADO TANGÍVEL</v>
          </cell>
        </row>
        <row r="116">
          <cell r="S116" t="str">
            <v>OPERAÇÕES DEPRECIAÇÃO DO IMOBILIZADO TANGÍVEL</v>
          </cell>
        </row>
        <row r="117">
          <cell r="S117" t="str">
            <v>OPERAÇÕES DEPRECIAÇÃO DO IMOBILIZADO TANGÍVEL</v>
          </cell>
        </row>
        <row r="118">
          <cell r="S118" t="str">
            <v>OPERAÇÕES DEPRECIAÇÃO DO IMOBILIZADO TANGÍVEL</v>
          </cell>
        </row>
        <row r="119">
          <cell r="S119" t="str">
            <v>OPERAÇÕES DEPRECIAÇÃO DO IMOBILIZADO TANGÍVEL</v>
          </cell>
        </row>
        <row r="120">
          <cell r="S120" t="str">
            <v>OPERAÇÕES DEPRECIAÇÃO DO IMOBILIZADO TANGÍVEL</v>
          </cell>
        </row>
        <row r="121">
          <cell r="S121" t="str">
            <v>OPERAÇÕES DEPRECIAÇÃO DO IMOBILIZADO TANGÍVEL</v>
          </cell>
        </row>
        <row r="122">
          <cell r="S122" t="str">
            <v>OPERAÇÕES DEPRECIAÇÃO DO IMOBILIZADO TANGÍVEL</v>
          </cell>
        </row>
        <row r="123">
          <cell r="S123" t="str">
            <v>OPERAÇÕES DEPRECIAÇÃO DO IMOBILIZADO TANGÍVEL</v>
          </cell>
        </row>
        <row r="124">
          <cell r="S124" t="str">
            <v>OPERAÇÕES DEPRECIAÇÃO DO IMOBILIZADO TANGÍVEL</v>
          </cell>
        </row>
        <row r="125">
          <cell r="S125" t="str">
            <v>OPERAÇÕES DEPRECIAÇÃO DO IMOBILIZADO TANGÍVEL</v>
          </cell>
        </row>
        <row r="126">
          <cell r="S126" t="str">
            <v>OPERAÇÕES DEPRECIAÇÃO DO IMOBILIZADO TANGÍVEL</v>
          </cell>
        </row>
        <row r="127">
          <cell r="S127" t="str">
            <v>OPERAÇÕES DEPRECIAÇÃO DO IMOBILIZADO TANGÍVEL</v>
          </cell>
        </row>
        <row r="128">
          <cell r="S128" t="str">
            <v>OPERAÇÕES DEPRECIAÇÃO DO IMOBILIZADO TANGÍVEL</v>
          </cell>
        </row>
        <row r="129">
          <cell r="S129" t="str">
            <v>OPERAÇÕES DEPRECIAÇÃO DO IMOBILIZADO TANGÍVEL</v>
          </cell>
        </row>
        <row r="130">
          <cell r="S130" t="str">
            <v>OPERAÇÕES DEPRECIAÇÃO DO IMOBILIZADO TANGÍVEL</v>
          </cell>
        </row>
        <row r="131">
          <cell r="S131" t="str">
            <v>OPERAÇÕES DEPRECIAÇÃO DO IMOBILIZADO TANGÍVEL</v>
          </cell>
        </row>
        <row r="132">
          <cell r="S132" t="str">
            <v>OPERAÇÕES DEPRECIAÇÃO DO IMOBILIZADO TANGÍVEL</v>
          </cell>
        </row>
        <row r="133">
          <cell r="S133" t="str">
            <v>OPERAÇÕES DEPRECIAÇÃO DO IMOBILIZADO TANGÍVEL</v>
          </cell>
        </row>
        <row r="134">
          <cell r="S134" t="str">
            <v>OPERAÇÕES DEPRECIAÇÃO DO IMOBILIZADO TANGÍVEL</v>
          </cell>
        </row>
        <row r="135">
          <cell r="S135" t="str">
            <v>OPERAÇÕES DEPRECIAÇÃO DO IMOBILIZADO TANGÍVEL</v>
          </cell>
        </row>
        <row r="136">
          <cell r="S136" t="str">
            <v>OPERAÇÕES DEPRECIAÇÃO DO IMOBILIZADO TANGÍVEL</v>
          </cell>
        </row>
        <row r="137">
          <cell r="S137" t="str">
            <v>OPERAÇÕES DEPRECIAÇÃO DO IMOBILIZADO TANGÍVEL</v>
          </cell>
        </row>
        <row r="138">
          <cell r="S138" t="str">
            <v>OPERAÇÕES DEPRECIAÇÃO DO IMOBILIZADO TANGÍVEL</v>
          </cell>
        </row>
        <row r="139">
          <cell r="S139" t="str">
            <v>OPERAÇÕES DEPRECIAÇÃO DO IMOBILIZADO TANGÍVEL</v>
          </cell>
        </row>
        <row r="140">
          <cell r="S140" t="str">
            <v>OPERAÇÕES DEPRECIAÇÃO DO IMOBILIZADO TANGÍVEL</v>
          </cell>
        </row>
        <row r="141">
          <cell r="S141" t="str">
            <v>OPERAÇÕES DEPRECIAÇÃO DO IMOBILIZADO TANGÍVEL</v>
          </cell>
        </row>
        <row r="142">
          <cell r="S142" t="str">
            <v>OPERAÇÕES DEPRECIAÇÃO DO IMOBILIZADO TANGÍVEL</v>
          </cell>
        </row>
        <row r="143">
          <cell r="S143" t="str">
            <v>OPERAÇÕES DEPRECIAÇÃO DO IMOBILIZADO TANGÍVEL</v>
          </cell>
        </row>
        <row r="144">
          <cell r="S144" t="str">
            <v>OPERAÇÕES DEPRECIAÇÃO DO IMOBILIZADO TANGÍVEL</v>
          </cell>
        </row>
        <row r="145">
          <cell r="S145" t="str">
            <v>OPERAÇÕES DEPRECIAÇÃO DO IMOBILIZADO TANGÍVEL</v>
          </cell>
        </row>
        <row r="146">
          <cell r="S146" t="str">
            <v>OPERAÇÕES DEPRECIAÇÃO DO IMOBILIZADO TANGÍVEL</v>
          </cell>
        </row>
        <row r="147">
          <cell r="S147" t="str">
            <v>OPERAÇÕES DEPRECIAÇÃO DO IMOBILIZADO TANGÍVEL</v>
          </cell>
        </row>
        <row r="148">
          <cell r="S148" t="str">
            <v>OPERAÇÕES DEPRECIAÇÃO DO IMOBILIZADO TANGÍVEL</v>
          </cell>
        </row>
        <row r="149">
          <cell r="S149" t="str">
            <v>OPERAÇÕES DEPRECIAÇÃO DO IMOBILIZADO TANGÍVEL</v>
          </cell>
        </row>
        <row r="150">
          <cell r="S150" t="str">
            <v>OPERAÇÕES DEPRECIAÇÃO DO IMOBILIZADO TANGÍVEL</v>
          </cell>
        </row>
        <row r="151">
          <cell r="S151" t="str">
            <v>OPERAÇÕES DEPRECIAÇÃO DO IMOBILIZADO TANGÍVEL</v>
          </cell>
        </row>
        <row r="152">
          <cell r="S152" t="str">
            <v>OPERAÇÕES DEPRECIAÇÃO DO IMOBILIZADO TANGÍVEL</v>
          </cell>
        </row>
        <row r="153">
          <cell r="S153" t="str">
            <v>OPERAÇÕES DEPRECIAÇÃO DO IMOBILIZADO TANGÍVEL</v>
          </cell>
        </row>
        <row r="154">
          <cell r="S154" t="str">
            <v>OPERAÇÕES DEPRECIAÇÃO DO IMOBILIZADO TANGÍVEL</v>
          </cell>
        </row>
        <row r="155">
          <cell r="S155" t="str">
            <v>OPERAÇÕES DEPRECIAÇÃO DO IMOBILIZADO TANGÍVEL</v>
          </cell>
        </row>
        <row r="156">
          <cell r="S156" t="str">
            <v>OPERAÇÕES DEPRECIAÇÃO DO IMOBILIZADO TANGÍVEL</v>
          </cell>
        </row>
        <row r="157">
          <cell r="S157" t="str">
            <v>OPERAÇÕES DEPRECIAÇÃO DO IMOBILIZADO TANGÍVEL</v>
          </cell>
        </row>
        <row r="158">
          <cell r="S158" t="str">
            <v>OPERAÇÕES DEPRECIAÇÃO DO IMOBILIZADO TANGÍVEL</v>
          </cell>
        </row>
        <row r="159">
          <cell r="S159" t="str">
            <v>OPERAÇÕES DEPRECIAÇÃO DO IMOBILIZADO TANGÍVEL</v>
          </cell>
        </row>
        <row r="160">
          <cell r="S160" t="str">
            <v>OPERAÇÕES DEPRECIAÇÃO DO IMOBILIZADO TANGÍVEL</v>
          </cell>
        </row>
        <row r="161">
          <cell r="S161" t="str">
            <v>OPERAÇÕES DEPRECIAÇÃO DO IMOBILIZADO TANGÍVEL</v>
          </cell>
        </row>
        <row r="162">
          <cell r="S162" t="str">
            <v>OPERAÇÕES DEPRECIAÇÃO DO IMOBILIZADO TANGÍVEL</v>
          </cell>
        </row>
        <row r="163">
          <cell r="S163" t="str">
            <v>OPERAÇÕES DEPRECIAÇÃO DO IMOBILIZADO TANGÍVEL</v>
          </cell>
        </row>
        <row r="164">
          <cell r="S164" t="str">
            <v>OPERAÇÕES DEPRECIAÇÃO DO IMOBILIZADO TANGÍVEL</v>
          </cell>
        </row>
        <row r="165">
          <cell r="S165" t="str">
            <v>OPERAÇÕES DEPRECIAÇÃO DO IMOBILIZADO TANGÍVEL</v>
          </cell>
        </row>
        <row r="166">
          <cell r="S166" t="str">
            <v>OPERAÇÕES DEPRECIAÇÃO DO IMOBILIZADO TANGÍVEL</v>
          </cell>
        </row>
        <row r="167">
          <cell r="S167" t="str">
            <v>OPERAÇÕES DEPRECIAÇÃO DO IMOBILIZADO TANGÍVEL</v>
          </cell>
        </row>
        <row r="168">
          <cell r="S168" t="str">
            <v>OPERAÇÕES DEPRECIAÇÃO DO IMOBILIZADO TANGÍVEL</v>
          </cell>
        </row>
        <row r="169">
          <cell r="S169" t="str">
            <v>OPERAÇÕES DEPRECIAÇÃO DO IMOBILIZADO TANGÍVEL</v>
          </cell>
        </row>
        <row r="170">
          <cell r="S170" t="str">
            <v>OPERAÇÕES DEPRECIAÇÃO DO IMOBILIZADO TANGÍVEL</v>
          </cell>
        </row>
        <row r="171">
          <cell r="S171" t="str">
            <v>OPERAÇÕES DEPRECIAÇÃO DO IMOBILIZADO TANGÍVEL</v>
          </cell>
        </row>
        <row r="172">
          <cell r="S172" t="str">
            <v>OPERAÇÕES DEPRECIAÇÃO DO IMOBILIZADO TANGÍVEL</v>
          </cell>
        </row>
        <row r="173">
          <cell r="S173" t="str">
            <v>OPERAÇÕES DEPRECIAÇÃO DO IMOBILIZADO TANGÍVEL</v>
          </cell>
        </row>
        <row r="174">
          <cell r="S174" t="str">
            <v>OPERAÇÕES DEPRECIAÇÃO DO IMOBILIZADO TANGÍVEL</v>
          </cell>
        </row>
        <row r="175">
          <cell r="S175" t="str">
            <v>OPERAÇÕES DEPRECIAÇÃO DO IMOBILIZADO TANGÍVEL</v>
          </cell>
        </row>
        <row r="176">
          <cell r="S176" t="str">
            <v>OPERAÇÕES DEPRECIAÇÃO DO IMOBILIZADO TANGÍVEL</v>
          </cell>
        </row>
        <row r="177">
          <cell r="S177" t="str">
            <v>OPERAÇÕES DEPRECIAÇÃO DO IMOBILIZADO TANGÍVEL</v>
          </cell>
        </row>
        <row r="178">
          <cell r="S178" t="str">
            <v>OPERAÇÕES DEPRECIAÇÃO DO IMOBILIZADO TANGÍVEL</v>
          </cell>
        </row>
        <row r="179">
          <cell r="S179" t="str">
            <v>OPERAÇÕES DEPRECIAÇÃO DO IMOBILIZADO TANGÍVEL</v>
          </cell>
        </row>
        <row r="180">
          <cell r="S180" t="str">
            <v>OPERAÇÕES DEPRECIAÇÃO DO IMOBILIZADO TANGÍVEL</v>
          </cell>
        </row>
        <row r="181">
          <cell r="S181" t="str">
            <v>OPERAÇÕES DEPRECIAÇÃO DO IMOBILIZADO TANGÍVEL</v>
          </cell>
        </row>
        <row r="182">
          <cell r="S182" t="str">
            <v>OPERAÇÕES DEPRECIAÇÃO DO IMOBILIZADO TANGÍVEL</v>
          </cell>
        </row>
        <row r="183">
          <cell r="S183" t="str">
            <v>OPERAÇÕES DEPRECIAÇÃO DO IMOBILIZADO TANGÍVEL</v>
          </cell>
        </row>
        <row r="184">
          <cell r="S184" t="str">
            <v>OPERAÇÕES DEPRECIAÇÃO DO IMOBILIZADO TANGÍVEL</v>
          </cell>
        </row>
        <row r="185">
          <cell r="S185" t="str">
            <v>OPERAÇÕES DEPRECIAÇÃO DO IMOBILIZADO TANGÍVEL</v>
          </cell>
        </row>
        <row r="186">
          <cell r="S186" t="str">
            <v>OPERAÇÕES DEPRECIAÇÃO DO IMOBILIZADO TANGÍVEL</v>
          </cell>
        </row>
        <row r="187">
          <cell r="S187" t="str">
            <v>OPERAÇÕES DEPRECIAÇÃO DO IMOBILIZADO TANGÍVEL</v>
          </cell>
        </row>
        <row r="188">
          <cell r="S188" t="str">
            <v>OPERAÇÕES DEPRECIAÇÃO DO IMOBILIZADO TANGÍVEL</v>
          </cell>
        </row>
        <row r="189">
          <cell r="S189" t="str">
            <v>OPERAÇÕES DEPRECIAÇÃO DO IMOBILIZADO TANGÍVEL</v>
          </cell>
        </row>
        <row r="190">
          <cell r="S190" t="str">
            <v>OPERAÇÕES DEPRECIAÇÃO DO IMOBILIZADO TANGÍVEL</v>
          </cell>
        </row>
        <row r="191">
          <cell r="S191" t="str">
            <v>OPERAÇÕES DEPRECIAÇÃO DO IMOBILIZADO TANGÍVEL</v>
          </cell>
        </row>
        <row r="192">
          <cell r="S192" t="str">
            <v>OPERAÇÕES DEPRECIAÇÃO DO IMOBILIZADO TANGÍVEL</v>
          </cell>
        </row>
        <row r="193">
          <cell r="S193" t="str">
            <v>OPERAÇÕES DEPRECIAÇÃO DO IMOBILIZADO TANGÍVEL</v>
          </cell>
        </row>
        <row r="194">
          <cell r="S194" t="str">
            <v>OPERAÇÕES DEPRECIAÇÃO DO IMOBILIZADO TANGÍVEL</v>
          </cell>
        </row>
        <row r="195">
          <cell r="S195" t="str">
            <v>OPERAÇÕES DEPRECIAÇÃO DO IMOBILIZADO TANGÍVEL</v>
          </cell>
        </row>
        <row r="196">
          <cell r="S196" t="str">
            <v>OPERAÇÕES DEPRECIAÇÃO DO IMOBILIZADO TANGÍVEL</v>
          </cell>
        </row>
        <row r="197">
          <cell r="S197" t="str">
            <v>OPERAÇÕES DEPRECIAÇÃO DO IMOBILIZADO TANGÍVEL</v>
          </cell>
        </row>
        <row r="198">
          <cell r="S198" t="str">
            <v>OPERAÇÕES DEPRECIAÇÃO DO IMOBILIZADO TANGÍVEL</v>
          </cell>
        </row>
        <row r="199">
          <cell r="S199" t="str">
            <v>OPERAÇÕES DEPRECIAÇÃO DO IMOBILIZADO TANGÍVEL</v>
          </cell>
        </row>
        <row r="200">
          <cell r="S200" t="str">
            <v>OPERAÇÕES DEPRECIAÇÃO DO IMOBILIZADO TANGÍVEL</v>
          </cell>
        </row>
        <row r="201">
          <cell r="S201" t="str">
            <v>OPERAÇÕES DEPRECIAÇÃO DO IMOBILIZADO TANGÍVEL</v>
          </cell>
        </row>
        <row r="202">
          <cell r="S202" t="str">
            <v>OPERAÇÕES DEPRECIAÇÃO DO IMOBILIZADO TANGÍVEL</v>
          </cell>
        </row>
        <row r="203">
          <cell r="S203" t="str">
            <v>OPERAÇÕES DEPRECIAÇÃO DO IMOBILIZADO TANGÍVEL</v>
          </cell>
        </row>
        <row r="204">
          <cell r="S204" t="str">
            <v>OPERAÇÕES DEPRECIAÇÃO DO IMOBILIZADO TANGÍVEL</v>
          </cell>
        </row>
        <row r="205">
          <cell r="S205" t="str">
            <v>OPERAÇÕES DEPRECIAÇÃO DO IMOBILIZADO TANGÍVEL</v>
          </cell>
        </row>
        <row r="206">
          <cell r="S206" t="str">
            <v>OPERAÇÕES DEPRECIAÇÃO DO IMOBILIZADO TANGÍVEL</v>
          </cell>
        </row>
        <row r="207">
          <cell r="S207" t="str">
            <v>OPERAÇÕES DEPRECIAÇÃO DO IMOBILIZADO TANGÍVEL</v>
          </cell>
        </row>
        <row r="208">
          <cell r="S208" t="str">
            <v>OPERAÇÕES DEPRECIAÇÃO DO IMOBILIZADO TANGÍVEL</v>
          </cell>
        </row>
        <row r="209">
          <cell r="S209" t="str">
            <v>OPERAÇÕES DEPRECIAÇÃO DO IMOBILIZADO TANGÍVEL</v>
          </cell>
        </row>
        <row r="210">
          <cell r="S210" t="str">
            <v>OPERAÇÕES DEPRECIAÇÃO DO IMOBILIZADO TANGÍVEL</v>
          </cell>
        </row>
        <row r="211">
          <cell r="S211" t="str">
            <v>OPERAÇÕES DEPRECIAÇÃO DO IMOBILIZADO TANGÍVEL</v>
          </cell>
        </row>
        <row r="212">
          <cell r="S212" t="str">
            <v>OPERAÇÕES DEPRECIAÇÃO DO IMOBILIZADO TANGÍVEL</v>
          </cell>
        </row>
        <row r="213">
          <cell r="S213" t="str">
            <v>OPERAÇÕES DEPRECIAÇÃO DO IMOBILIZADO TANGÍVEL</v>
          </cell>
        </row>
        <row r="214">
          <cell r="S214" t="str">
            <v>OPERAÇÕES DEPRECIAÇÃO DO IMOBILIZADO TANGÍVEL</v>
          </cell>
        </row>
        <row r="215">
          <cell r="S215" t="str">
            <v>OPERAÇÕES DEPRECIAÇÃO DO IMOBILIZADO TANGÍVEL</v>
          </cell>
        </row>
        <row r="216">
          <cell r="S216" t="str">
            <v>OPERAÇÕES DEPRECIAÇÃO DO IMOBILIZADO TANGÍVEL</v>
          </cell>
        </row>
        <row r="217">
          <cell r="S217" t="str">
            <v>OPERAÇÕES DEPRECIAÇÃO DO IMOBILIZADO TANGÍVEL</v>
          </cell>
        </row>
        <row r="218">
          <cell r="S218" t="str">
            <v>OPERAÇÕES DEPRECIAÇÃO DO IMOBILIZADO TANGÍVEL</v>
          </cell>
        </row>
        <row r="219">
          <cell r="S219" t="str">
            <v>OPERAÇÕES DEPRECIAÇÃO DO IMOBILIZADO TANGÍVEL</v>
          </cell>
        </row>
        <row r="220">
          <cell r="S220" t="str">
            <v>OPERAÇÕES DEPRECIAÇÃO DO IMOBILIZADO TANGÍVEL</v>
          </cell>
        </row>
        <row r="221">
          <cell r="S221" t="str">
            <v>OPERAÇÕES DEPRECIAÇÃO DO IMOBILIZADO TANGÍVEL</v>
          </cell>
        </row>
        <row r="222">
          <cell r="S222" t="str">
            <v>OPERAÇÕES DEPRECIAÇÃO DO IMOBILIZADO TANGÍVEL</v>
          </cell>
        </row>
        <row r="223">
          <cell r="S223" t="str">
            <v>OPERAÇÕES DEPRECIAÇÃO DO IMOBILIZADO TANGÍVEL</v>
          </cell>
        </row>
        <row r="224">
          <cell r="S224" t="str">
            <v>OPERAÇÕES DEPRECIAÇÃO DO IMOBILIZADO TANGÍVEL</v>
          </cell>
        </row>
        <row r="225">
          <cell r="S225" t="str">
            <v>OPERAÇÕES DEPRECIAÇÃO DO IMOBILIZADO TANGÍVEL</v>
          </cell>
        </row>
        <row r="226">
          <cell r="S226" t="str">
            <v>OPERAÇÕES DEPRECIAÇÃO DO IMOBILIZADO TANGÍVEL</v>
          </cell>
        </row>
        <row r="227">
          <cell r="S227" t="str">
            <v>OPERAÇÕES DEPRECIAÇÃO DO IMOBILIZADO TANGÍVEL</v>
          </cell>
        </row>
        <row r="228">
          <cell r="S228" t="str">
            <v>OPERAÇÕES DEPRECIAÇÃO DO IMOBILIZADO TANGÍVEL</v>
          </cell>
        </row>
        <row r="229">
          <cell r="S229" t="str">
            <v>OPERAÇÕES DEPRECIAÇÃO DO IMOBILIZADO TANGÍVEL</v>
          </cell>
        </row>
        <row r="230">
          <cell r="S230" t="str">
            <v>OPERAÇÕES DEPRECIAÇÃO DO IMOBILIZADO TANGÍVEL</v>
          </cell>
        </row>
        <row r="231">
          <cell r="S231" t="str">
            <v>OPERAÇÕES DEPRECIAÇÃO DO IMOBILIZADO TANGÍVEL</v>
          </cell>
        </row>
        <row r="232">
          <cell r="S232" t="str">
            <v>OPERAÇÕES DEPRECIAÇÃO DO IMOBILIZADO TANGÍVEL</v>
          </cell>
        </row>
        <row r="233">
          <cell r="S233" t="str">
            <v>OPERAÇÕES DEPRECIAÇÃO DO IMOBILIZADO TANGÍVEL</v>
          </cell>
        </row>
        <row r="234">
          <cell r="S234" t="str">
            <v>OPERAÇÕES DEPRECIAÇÃO DO IMOBILIZADO TANGÍVEL</v>
          </cell>
        </row>
        <row r="235">
          <cell r="S235" t="str">
            <v>OPERAÇÕES DEPRECIAÇÃO DO IMOBILIZADO TANGÍVEL</v>
          </cell>
        </row>
        <row r="236">
          <cell r="S236" t="str">
            <v>OPERAÇÕES DEPRECIAÇÃO DO IMOBILIZADO TANGÍVEL</v>
          </cell>
        </row>
        <row r="237">
          <cell r="S237" t="str">
            <v>OPERAÇÕES DEPRECIAÇÃO DO IMOBILIZADO TANGÍVEL</v>
          </cell>
        </row>
        <row r="238">
          <cell r="S238" t="str">
            <v>OPERAÇÕES DEPRECIAÇÃO DO IMOBILIZADO TANGÍVEL</v>
          </cell>
        </row>
        <row r="239">
          <cell r="S239" t="str">
            <v>OPERAÇÕES DEPRECIAÇÃO DO IMOBILIZADO TANGÍVEL</v>
          </cell>
        </row>
        <row r="240">
          <cell r="S240" t="str">
            <v>OPERAÇÕES DEPRECIAÇÃO DO IMOBILIZADO TANGÍVEL</v>
          </cell>
        </row>
        <row r="241">
          <cell r="S241" t="str">
            <v>OPERAÇÕES DEPRECIAÇÃO DO IMOBILIZADO TANGÍVEL</v>
          </cell>
        </row>
        <row r="242">
          <cell r="S242" t="str">
            <v>OPERAÇÕES DEPRECIAÇÃO DO IMOBILIZADO TANGÍVEL</v>
          </cell>
        </row>
        <row r="243">
          <cell r="S243" t="str">
            <v>OPERAÇÕES DEPRECIAÇÃO DO IMOBILIZADO TANGÍVEL</v>
          </cell>
        </row>
        <row r="244">
          <cell r="S244" t="str">
            <v>OPERAÇÕES DEPRECIAÇÃO DO IMOBILIZADO TANGÍVEL</v>
          </cell>
        </row>
        <row r="245">
          <cell r="S245" t="str">
            <v>OPERAÇÕES DEPRECIAÇÃO DO IMOBILIZADO TANGÍVEL</v>
          </cell>
        </row>
        <row r="246">
          <cell r="S246" t="str">
            <v>OPERAÇÕES DEPRECIAÇÃO DO IMOBILIZADO TANGÍVEL</v>
          </cell>
        </row>
        <row r="247">
          <cell r="S247" t="str">
            <v>OPERAÇÕES DEPRECIAÇÃO DO IMOBILIZADO TANGÍVEL</v>
          </cell>
        </row>
        <row r="248">
          <cell r="S248" t="str">
            <v>OPERAÇÕES DEPRECIAÇÃO DO IMOBILIZADO TANGÍVEL</v>
          </cell>
        </row>
        <row r="249">
          <cell r="S249" t="str">
            <v>OPERAÇÕES DEPRECIAÇÃO DO IMOBILIZADO TANGÍVEL</v>
          </cell>
        </row>
        <row r="250">
          <cell r="S250" t="str">
            <v>OPERAÇÕES DEPRECIAÇÃO DO IMOBILIZADO TANGÍVEL</v>
          </cell>
        </row>
        <row r="251">
          <cell r="S251" t="str">
            <v>OPERAÇÕES DEPRECIAÇÃO DO IMOBILIZADO TANGÍVEL</v>
          </cell>
        </row>
        <row r="252">
          <cell r="S252" t="str">
            <v>OPERAÇÕES DEPRECIAÇÃO DO IMOBILIZADO TANGÍVEL</v>
          </cell>
        </row>
        <row r="253">
          <cell r="S253" t="str">
            <v>OPERAÇÕES DEPRECIAÇÃO DO IMOBILIZADO TANGÍVEL</v>
          </cell>
        </row>
        <row r="254">
          <cell r="S254" t="str">
            <v>OPERAÇÕES DEPRECIAÇÃO DO IMOBILIZADO TANGÍVEL</v>
          </cell>
        </row>
        <row r="255">
          <cell r="S255" t="str">
            <v>OPERAÇÕES DEPRECIAÇÃO DO IMOBILIZADO TANGÍVEL</v>
          </cell>
        </row>
        <row r="256">
          <cell r="S256" t="str">
            <v>OPERAÇÕES DEPRECIAÇÃO DO IMOBILIZADO TANGÍVEL</v>
          </cell>
        </row>
        <row r="257">
          <cell r="S257" t="str">
            <v>OPERAÇÕES DEPRECIAÇÃO DO IMOBILIZADO TANGÍVEL</v>
          </cell>
        </row>
        <row r="258">
          <cell r="S258" t="str">
            <v>OPERAÇÕES DEPRECIAÇÃO DO IMOBILIZADO TANGÍVEL</v>
          </cell>
        </row>
        <row r="259">
          <cell r="S259" t="str">
            <v>OPERAÇÕES DEPRECIAÇÃO DO IMOBILIZADO TANGÍVEL</v>
          </cell>
        </row>
        <row r="260">
          <cell r="S260" t="str">
            <v>OPERAÇÕES DEPRECIAÇÃO DO IMOBILIZADO TANGÍVEL</v>
          </cell>
        </row>
        <row r="261">
          <cell r="S261" t="str">
            <v>OPERAÇÕES DEPRECIAÇÃO DO IMOBILIZADO TANGÍVEL</v>
          </cell>
        </row>
        <row r="262">
          <cell r="S262" t="str">
            <v>OPERAÇÕES DEPRECIAÇÃO DO IMOBILIZADO TANGÍVEL</v>
          </cell>
        </row>
        <row r="263">
          <cell r="S263" t="str">
            <v>OPERAÇÕES DEPRECIAÇÃO DO IMOBILIZADO TANGÍVEL</v>
          </cell>
        </row>
        <row r="264">
          <cell r="S264" t="str">
            <v>OPERAÇÕES DEPRECIAÇÃO DO IMOBILIZADO TANGÍVEL</v>
          </cell>
        </row>
        <row r="265">
          <cell r="S265" t="str">
            <v>OPERAÇÕES DEPRECIAÇÃO DO IMOBILIZADO TANGÍVEL</v>
          </cell>
        </row>
        <row r="266">
          <cell r="S266" t="str">
            <v>OPERAÇÕES DEPRECIAÇÃO DO IMOBILIZADO TANGÍVEL</v>
          </cell>
        </row>
        <row r="267">
          <cell r="S267" t="str">
            <v>OPERAÇÕES DEPRECIAÇÃO DO IMOBILIZADO TANGÍVEL</v>
          </cell>
        </row>
        <row r="268">
          <cell r="S268" t="str">
            <v>OPERAÇÕES DEPRECIAÇÃO DO IMOBILIZADO TANGÍVEL</v>
          </cell>
        </row>
        <row r="269">
          <cell r="S269" t="str">
            <v>OPERAÇÕES DEPRECIAÇÃO DO IMOBILIZADO TANGÍVEL</v>
          </cell>
        </row>
        <row r="270">
          <cell r="S270" t="str">
            <v>OPERAÇÕES DEPRECIAÇÃO DO IMOBILIZADO TANGÍVEL</v>
          </cell>
        </row>
        <row r="271">
          <cell r="S271" t="str">
            <v>OPERAÇÕES DEPRECIAÇÃO DO IMOBILIZADO TANGÍVEL</v>
          </cell>
        </row>
        <row r="272">
          <cell r="S272" t="str">
            <v>OPERAÇÕES DEPRECIAÇÃO DO IMOBILIZADO TANGÍVEL</v>
          </cell>
        </row>
        <row r="273">
          <cell r="S273" t="str">
            <v>OPERAÇÕES DEPRECIAÇÃO DO IMOBILIZADO TANGÍVEL</v>
          </cell>
        </row>
        <row r="274">
          <cell r="S274" t="str">
            <v>OPERAÇÕES DEPRECIAÇÃO DO IMOBILIZADO TANGÍVEL</v>
          </cell>
        </row>
        <row r="275">
          <cell r="S275" t="str">
            <v>OPERAÇÕES DEPRECIAÇÃO DO IMOBILIZADO TANGÍVEL</v>
          </cell>
        </row>
        <row r="276">
          <cell r="S276" t="str">
            <v>OPERAÇÕES DEPRECIAÇÃO DO IMOBILIZADO TANGÍVEL</v>
          </cell>
        </row>
        <row r="277">
          <cell r="S277" t="str">
            <v>OPERAÇÕES DEPRECIAÇÃO DO IMOBILIZADO TANGÍVEL</v>
          </cell>
        </row>
        <row r="278">
          <cell r="S278" t="str">
            <v>OPERAÇÕES DEPRECIAÇÃO DO IMOBILIZADO TANGÍVEL</v>
          </cell>
        </row>
        <row r="279">
          <cell r="S279" t="str">
            <v>OPERAÇÕES DEPRECIAÇÃO DO IMOBILIZADO TANGÍVEL</v>
          </cell>
        </row>
        <row r="280">
          <cell r="S280" t="str">
            <v>OPERAÇÕES DEPRECIAÇÃO DO IMOBILIZADO TANGÍVEL</v>
          </cell>
        </row>
        <row r="281">
          <cell r="S281" t="str">
            <v>OPERAÇÕES DEPRECIAÇÃO DO IMOBILIZADO TANGÍVEL</v>
          </cell>
        </row>
        <row r="282">
          <cell r="S282" t="str">
            <v>OPERAÇÕES DEPRECIAÇÃO DO IMOBILIZADO TANGÍVEL</v>
          </cell>
        </row>
        <row r="283">
          <cell r="S283" t="str">
            <v>OPERAÇÕES DEPRECIAÇÃO DO IMOBILIZADO TANGÍVEL</v>
          </cell>
        </row>
        <row r="284">
          <cell r="S284" t="str">
            <v>OPERAÇÕES DEPRECIAÇÃO DO IMOBILIZADO TANGÍVEL</v>
          </cell>
        </row>
        <row r="285">
          <cell r="S285" t="str">
            <v>OPERAÇÕES DEPRECIAÇÃO DO IMOBILIZADO TANGÍVEL</v>
          </cell>
        </row>
        <row r="286">
          <cell r="S286" t="str">
            <v>OPERAÇÕES DEPRECIAÇÃO DO IMOBILIZADO TANGÍVEL</v>
          </cell>
        </row>
        <row r="287">
          <cell r="S287" t="str">
            <v>OPERAÇÕES DEPRECIAÇÃO DO IMOBILIZADO TANGÍVEL</v>
          </cell>
        </row>
        <row r="288">
          <cell r="S288" t="str">
            <v>OPERAÇÕES DEPRECIAÇÃO DO IMOBILIZADO TANGÍVEL</v>
          </cell>
        </row>
        <row r="289">
          <cell r="S289" t="str">
            <v>OPERAÇÕES DEPRECIAÇÃO DO IMOBILIZADO TANGÍVEL</v>
          </cell>
        </row>
        <row r="290">
          <cell r="S290" t="str">
            <v>OPERAÇÕES DEPRECIAÇÃO DO IMOBILIZADO TANGÍVEL</v>
          </cell>
        </row>
        <row r="291">
          <cell r="S291" t="str">
            <v>OPERAÇÕES DEPRECIAÇÃO DO IMOBILIZADO TANGÍVEL</v>
          </cell>
        </row>
        <row r="292">
          <cell r="S292" t="str">
            <v>OPERAÇÕES DEPRECIAÇÃO DO IMOBILIZADO TANGÍVEL</v>
          </cell>
        </row>
        <row r="293">
          <cell r="S293" t="str">
            <v>OPERAÇÕES DEPRECIAÇÃO DO IMOBILIZADO TANGÍVEL</v>
          </cell>
        </row>
        <row r="294">
          <cell r="S294" t="str">
            <v>OPERAÇÕES DEPRECIAÇÃO DO IMOBILIZADO TANGÍVEL</v>
          </cell>
        </row>
        <row r="295">
          <cell r="S295" t="str">
            <v>OPERAÇÕES DEPRECIAÇÃO DO IMOBILIZADO TANGÍVEL</v>
          </cell>
        </row>
        <row r="296">
          <cell r="S296" t="str">
            <v>OPERAÇÕES DEPRECIAÇÃO DO IMOBILIZADO TANGÍVEL</v>
          </cell>
        </row>
        <row r="297">
          <cell r="S297" t="str">
            <v>OPERAÇÕES DEPRECIAÇÃO DO IMOBILIZADO TANGÍVEL</v>
          </cell>
        </row>
        <row r="298">
          <cell r="S298" t="str">
            <v>OPERAÇÕES DEPRECIAÇÃO DO IMOBILIZADO TANGÍVEL</v>
          </cell>
        </row>
        <row r="299">
          <cell r="S299" t="str">
            <v>OPERAÇÕES DEPRECIAÇÃO DO IMOBILIZADO TANGÍVEL</v>
          </cell>
        </row>
        <row r="300">
          <cell r="S300" t="str">
            <v>OPERAÇÕES DEPRECIAÇÃO DO IMOBILIZADO TANGÍVEL</v>
          </cell>
        </row>
        <row r="301">
          <cell r="S301" t="str">
            <v>OPERAÇÕES DEPRECIAÇÃO DO IMOBILIZADO TANGÍVEL</v>
          </cell>
        </row>
        <row r="302">
          <cell r="S302" t="str">
            <v>OPERAÇÕES DEPRECIAÇÃO DO IMOBILIZADO TANGÍVEL</v>
          </cell>
        </row>
        <row r="303">
          <cell r="S303" t="str">
            <v>OPERAÇÕES DEPRECIAÇÃO DO IMOBILIZADO TANGÍVEL</v>
          </cell>
        </row>
        <row r="304">
          <cell r="S304" t="str">
            <v>OPERAÇÕES DEPRECIAÇÃO DO IMOBILIZADO TANGÍVEL</v>
          </cell>
        </row>
        <row r="305">
          <cell r="S305" t="str">
            <v>OPERAÇÕES DEPRECIAÇÃO DO IMOBILIZADO TANGÍVEL</v>
          </cell>
        </row>
        <row r="306">
          <cell r="S306" t="str">
            <v>OPERAÇÕES DEPRECIAÇÃO DO IMOBILIZADO TANGÍVEL</v>
          </cell>
        </row>
        <row r="307">
          <cell r="S307" t="str">
            <v>OPERAÇÕES DEPRECIAÇÃO DO IMOBILIZADO TANGÍVEL</v>
          </cell>
        </row>
        <row r="308">
          <cell r="S308" t="str">
            <v>OPERAÇÕES DEPRECIAÇÃO DO IMOBILIZADO TANGÍVEL</v>
          </cell>
        </row>
        <row r="309">
          <cell r="S309" t="str">
            <v>OPERAÇÕES DEPRECIAÇÃO DO IMOBILIZADO TANGÍVEL</v>
          </cell>
        </row>
        <row r="310">
          <cell r="S310" t="str">
            <v>OPERAÇÕES DEPRECIAÇÃO DO IMOBILIZADO TANGÍVEL</v>
          </cell>
        </row>
        <row r="311">
          <cell r="S311" t="str">
            <v>OPERAÇÕES DEPRECIAÇÃO DO IMOBILIZADO TANGÍVEL</v>
          </cell>
        </row>
        <row r="312">
          <cell r="S312" t="str">
            <v>OPERAÇÕES DEPRECIAÇÃO DO IMOBILIZADO TANGÍVEL</v>
          </cell>
        </row>
        <row r="313">
          <cell r="S313" t="str">
            <v>OPERAÇÕES DEPRECIAÇÃO DO IMOBILIZADO TANGÍVEL</v>
          </cell>
        </row>
        <row r="314">
          <cell r="S314" t="str">
            <v>OPERAÇÕES DEPRECIAÇÃO DO IMOBILIZADO TANGÍVEL</v>
          </cell>
        </row>
        <row r="315">
          <cell r="S315" t="str">
            <v>OPERAÇÕES DEPRECIAÇÃO DO IMOBILIZADO TANGÍVEL</v>
          </cell>
        </row>
        <row r="316">
          <cell r="S316" t="str">
            <v>OPERAÇÕES DEPRECIAÇÃO DO IMOBILIZADO TANGÍVEL</v>
          </cell>
        </row>
        <row r="317">
          <cell r="S317" t="str">
            <v>OPERAÇÕES DEPRECIAÇÃO DO IMOBILIZADO TANGÍVEL</v>
          </cell>
        </row>
        <row r="318">
          <cell r="S318" t="str">
            <v>OPERAÇÕES DEPRECIAÇÃO DO IMOBILIZADO TANGÍVEL</v>
          </cell>
        </row>
        <row r="319">
          <cell r="S319" t="str">
            <v>OPERAÇÕES DEPRECIAÇÃO DO IMOBILIZADO TANGÍVEL</v>
          </cell>
        </row>
        <row r="320">
          <cell r="S320" t="str">
            <v>OPERAÇÕES DEPRECIAÇÃO DO IMOBILIZADO TANGÍVEL</v>
          </cell>
        </row>
        <row r="321">
          <cell r="S321" t="str">
            <v>OPERAÇÕES DEPRECIAÇÃO DO IMOBILIZADO TANGÍVEL</v>
          </cell>
        </row>
        <row r="322">
          <cell r="S322" t="str">
            <v>OPERAÇÕES DEPRECIAÇÃO DO IMOBILIZADO TANGÍVEL</v>
          </cell>
        </row>
        <row r="323">
          <cell r="S323" t="str">
            <v>OPERAÇÕES DEPRECIAÇÃO DO IMOBILIZADO TANGÍVEL</v>
          </cell>
        </row>
        <row r="324">
          <cell r="S324" t="str">
            <v>OPERAÇÕES DEPRECIAÇÃO DO IMOBILIZADO TANGÍVEL</v>
          </cell>
        </row>
        <row r="325">
          <cell r="S325" t="str">
            <v>OPERAÇÕES DEPRECIAÇÃO DO IMOBILIZADO TANGÍVEL</v>
          </cell>
        </row>
        <row r="326">
          <cell r="S326" t="str">
            <v>OPERAÇÕES DEPRECIAÇÃO DO IMOBILIZADO TANGÍVEL</v>
          </cell>
        </row>
        <row r="327">
          <cell r="S327" t="str">
            <v>OPERAÇÕES DEPRECIAÇÃO DO IMOBILIZADO TANGÍVEL</v>
          </cell>
        </row>
        <row r="328">
          <cell r="S328" t="str">
            <v>OPERAÇÕES DEPRECIAÇÃO DO IMOBILIZADO TANGÍVEL</v>
          </cell>
        </row>
        <row r="329">
          <cell r="S329" t="str">
            <v>OPERAÇÕES DEPRECIAÇÃO DO IMOBILIZADO TANGÍVEL</v>
          </cell>
        </row>
        <row r="330">
          <cell r="S330" t="str">
            <v>OPERAÇÕES DEPRECIAÇÃO DO IMOBILIZADO TANGÍVEL</v>
          </cell>
        </row>
        <row r="331">
          <cell r="S331" t="str">
            <v>OPERAÇÕES DEPRECIAÇÃO DO IMOBILIZADO TANGÍVEL</v>
          </cell>
        </row>
        <row r="332">
          <cell r="S332" t="str">
            <v>OPERAÇÕES DEPRECIAÇÃO DO IMOBILIZADO TANGÍVEL</v>
          </cell>
        </row>
        <row r="333">
          <cell r="S333" t="str">
            <v>OPERAÇÕES DEPRECIAÇÃO DO IMOBILIZADO TANGÍVEL</v>
          </cell>
        </row>
        <row r="334">
          <cell r="S334" t="str">
            <v>OPERAÇÕES DEPRECIAÇÃO DO IMOBILIZADO TANGÍVEL</v>
          </cell>
        </row>
        <row r="335">
          <cell r="S335" t="str">
            <v>OPERAÇÕES DEPRECIAÇÃO DO IMOBILIZADO TANGÍVEL</v>
          </cell>
        </row>
        <row r="336">
          <cell r="S336" t="str">
            <v>OPERAÇÕES DEPRECIAÇÃO DO IMOBILIZADO TANGÍVEL</v>
          </cell>
        </row>
        <row r="337">
          <cell r="S337" t="str">
            <v>OPERAÇÕES DEPRECIAÇÃO DO IMOBILIZADO TANGÍVEL</v>
          </cell>
        </row>
        <row r="338">
          <cell r="S338" t="str">
            <v>OPERAÇÕES DEPRECIAÇÃO DO IMOBILIZADO TANGÍVEL</v>
          </cell>
        </row>
        <row r="339">
          <cell r="S339" t="str">
            <v>OPERAÇÕES DEPRECIAÇÃO DO IMOBILIZADO TANGÍVEL</v>
          </cell>
        </row>
        <row r="340">
          <cell r="S340" t="str">
            <v>OPERAÇÕES DEPRECIAÇÃO DO IMOBILIZADO TANGÍVEL</v>
          </cell>
        </row>
        <row r="341">
          <cell r="S341" t="str">
            <v>OPERAÇÕES DEPRECIAÇÃO DO IMOBILIZADO TANGÍVEL</v>
          </cell>
        </row>
        <row r="342">
          <cell r="S342" t="str">
            <v>OPERAÇÕES DEPRECIAÇÃO DO IMOBILIZADO TANGÍVEL</v>
          </cell>
        </row>
        <row r="343">
          <cell r="S343" t="str">
            <v>OPERAÇÕES DEPRECIAÇÃO DO IMOBILIZADO TANGÍVEL</v>
          </cell>
        </row>
        <row r="344">
          <cell r="S344" t="str">
            <v>OPERAÇÕES DEPRECIAÇÃO DO IMOBILIZADO TANGÍVEL</v>
          </cell>
        </row>
        <row r="345">
          <cell r="S345" t="str">
            <v>OPERAÇÕES DEPRECIAÇÃO DO IMOBILIZADO TANGÍVEL</v>
          </cell>
        </row>
        <row r="346">
          <cell r="S346" t="str">
            <v>OPERAÇÕES DEPRECIAÇÃO DO IMOBILIZADO TANGÍVEL</v>
          </cell>
        </row>
        <row r="347">
          <cell r="S347" t="str">
            <v>OPERAÇÕES DEPRECIAÇÃO DO IMOBILIZADO TANGÍVEL</v>
          </cell>
        </row>
        <row r="348">
          <cell r="S348" t="str">
            <v>OPERAÇÕES DEPRECIAÇÃO DO IMOBILIZADO TANGÍVEL</v>
          </cell>
        </row>
        <row r="349">
          <cell r="S349" t="str">
            <v>OPERAÇÕES DEPRECIAÇÃO DO IMOBILIZADO TANGÍVEL</v>
          </cell>
        </row>
        <row r="350">
          <cell r="S350" t="str">
            <v>OPERAÇÕES DEPRECIAÇÃO DO IMOBILIZADO TANGÍVEL</v>
          </cell>
        </row>
        <row r="351">
          <cell r="S351" t="str">
            <v>OPERAÇÕES DEPRECIAÇÃO DO IMOBILIZADO TANGÍVEL</v>
          </cell>
        </row>
        <row r="352">
          <cell r="S352" t="str">
            <v>OPERAÇÕES DEPRECIAÇÃO DO IMOBILIZADO TANGÍVEL</v>
          </cell>
        </row>
        <row r="353">
          <cell r="S353" t="str">
            <v>OPERAÇÕES DEPRECIAÇÃO DO IMOBILIZADO TANGÍVEL</v>
          </cell>
        </row>
        <row r="354">
          <cell r="S354" t="str">
            <v>OPERAÇÕES DEPRECIAÇÃO DO IMOBILIZADO TANGÍVEL</v>
          </cell>
        </row>
        <row r="355">
          <cell r="S355" t="str">
            <v>OPERAÇÕES DEPRECIAÇÃO DO IMOBILIZADO TANGÍVEL</v>
          </cell>
        </row>
        <row r="356">
          <cell r="S356" t="str">
            <v>OPERAÇÕES DEPRECIAÇÃO DO IMOBILIZADO TANGÍVEL</v>
          </cell>
        </row>
        <row r="357">
          <cell r="S357" t="str">
            <v>OPERAÇÕES DEPRECIAÇÃO DO IMOBILIZADO TANGÍVEL</v>
          </cell>
        </row>
        <row r="358">
          <cell r="S358" t="str">
            <v>OPERAÇÕES DEPRECIAÇÃO DO IMOBILIZADO TANGÍVEL</v>
          </cell>
        </row>
        <row r="359">
          <cell r="S359" t="str">
            <v>OPERAÇÕES DEPRECIAÇÃO DO IMOBILIZADO TANGÍVEL</v>
          </cell>
        </row>
        <row r="360">
          <cell r="S360" t="str">
            <v>OPERAÇÕES DEPRECIAÇÃO DO IMOBILIZADO TANGÍVEL</v>
          </cell>
        </row>
        <row r="361">
          <cell r="S361" t="str">
            <v>OPERAÇÕES DEPRECIAÇÃO DO IMOBILIZADO TANGÍVEL</v>
          </cell>
        </row>
        <row r="362">
          <cell r="S362" t="str">
            <v>OPERAÇÕES DEPRECIAÇÃO DO IMOBILIZADO TANGÍVEL</v>
          </cell>
        </row>
        <row r="363">
          <cell r="S363" t="str">
            <v>OPERAÇÕES DEPRECIAÇÃO DO IMOBILIZADO TANGÍVEL</v>
          </cell>
        </row>
        <row r="364">
          <cell r="S364" t="str">
            <v>OPERAÇÕES DEPRECIAÇÃO DO IMOBILIZADO TANGÍVEL</v>
          </cell>
        </row>
        <row r="365">
          <cell r="S365" t="str">
            <v>OPERAÇÕES DEPRECIAÇÃO DO IMOBILIZADO TANGÍVEL</v>
          </cell>
        </row>
        <row r="366">
          <cell r="S366" t="str">
            <v>OPERAÇÕES DEPRECIAÇÃO DO IMOBILIZADO TANGÍVEL</v>
          </cell>
        </row>
        <row r="367">
          <cell r="S367" t="str">
            <v>OPERAÇÕES DEPRECIAÇÃO DO IMOBILIZADO TANGÍVEL</v>
          </cell>
        </row>
        <row r="368">
          <cell r="S368" t="str">
            <v>OPERAÇÕES DEPRECIAÇÃO DO IMOBILIZADO TANGÍVEL</v>
          </cell>
        </row>
        <row r="369">
          <cell r="S369" t="str">
            <v>OPERAÇÕES DEPRECIAÇÃO DO IMOBILIZADO TANGÍVEL</v>
          </cell>
        </row>
        <row r="370">
          <cell r="S370" t="str">
            <v>OPERAÇÕES DEPRECIAÇÃO DO IMOBILIZADO TANGÍVEL</v>
          </cell>
        </row>
        <row r="371">
          <cell r="S371" t="str">
            <v>OPERAÇÕES DEPRECIAÇÃO DO IMOBILIZADO TANGÍVEL</v>
          </cell>
        </row>
        <row r="372">
          <cell r="S372" t="str">
            <v>OPERAÇÕES DEPRECIAÇÃO DO IMOBILIZADO TANGÍVEL</v>
          </cell>
        </row>
        <row r="373">
          <cell r="S373" t="str">
            <v>OPERAÇÕES DEPRECIAÇÃO DO IMOBILIZADO TANGÍVEL</v>
          </cell>
        </row>
        <row r="374">
          <cell r="S374" t="str">
            <v>OPERAÇÕES DEPRECIAÇÃO DO IMOBILIZADO TANGÍVEL</v>
          </cell>
        </row>
        <row r="375">
          <cell r="S375" t="str">
            <v>OPERAÇÕES DEPRECIAÇÃO DO IMOBILIZADO TANGÍVEL</v>
          </cell>
        </row>
        <row r="376">
          <cell r="S376" t="str">
            <v>OPERAÇÕES DEPRECIAÇÃO DO IMOBILIZADO TANGÍVEL</v>
          </cell>
        </row>
        <row r="377">
          <cell r="S377" t="str">
            <v>OPERAÇÕES DEPRECIAÇÃO DO IMOBILIZADO TANGÍVEL</v>
          </cell>
        </row>
        <row r="378">
          <cell r="S378" t="str">
            <v>OPERAÇÕES DEPRECIAÇÃO DO IMOBILIZADO TANGÍVEL</v>
          </cell>
        </row>
        <row r="379">
          <cell r="S379" t="str">
            <v>OPERAÇÕES DEPRECIAÇÃO DO IMOBILIZADO TANGÍVEL</v>
          </cell>
        </row>
        <row r="380">
          <cell r="S380" t="str">
            <v>OPERAÇÕES DEPRECIAÇÃO DO IMOBILIZADO TANGÍVEL</v>
          </cell>
        </row>
        <row r="381">
          <cell r="S381" t="str">
            <v>OPERAÇÕES DEPRECIAÇÃO DO IMOBILIZADO TANGÍVEL</v>
          </cell>
        </row>
        <row r="382">
          <cell r="S382" t="str">
            <v>OPERAÇÕES DEPRECIAÇÃO DO IMOBILIZADO TANGÍVEL</v>
          </cell>
        </row>
        <row r="383">
          <cell r="S383" t="str">
            <v>OPERAÇÕES DEPRECIAÇÃO DO IMOBILIZADO TANGÍVEL</v>
          </cell>
        </row>
        <row r="384">
          <cell r="S384" t="str">
            <v>OPERAÇÕES DEPRECIAÇÃO DO IMOBILIZADO TANGÍVEL</v>
          </cell>
        </row>
        <row r="385">
          <cell r="S385" t="str">
            <v>OPERAÇÕES DEPRECIAÇÃO DO IMOBILIZADO TANGÍVEL</v>
          </cell>
        </row>
        <row r="386">
          <cell r="S386" t="str">
            <v>OPERAÇÕES DEPRECIAÇÃO DO IMOBILIZADO TANGÍVEL</v>
          </cell>
        </row>
        <row r="387">
          <cell r="S387" t="str">
            <v>OPERAÇÕES DEPRECIAÇÃO DO IMOBILIZADO TANGÍVEL</v>
          </cell>
        </row>
        <row r="388">
          <cell r="S388" t="str">
            <v>OPERAÇÕES DEPRECIAÇÃO DO IMOBILIZADO TANGÍVEL</v>
          </cell>
        </row>
        <row r="389">
          <cell r="S389" t="str">
            <v>OPERAÇÕES DEPRECIAÇÃO DO IMOBILIZADO TANGÍVEL</v>
          </cell>
        </row>
        <row r="390">
          <cell r="S390" t="str">
            <v>OPERAÇÕES DEPRECIAÇÃO DO IMOBILIZADO TANGÍVEL</v>
          </cell>
        </row>
        <row r="391">
          <cell r="S391" t="str">
            <v>OPERAÇÕES DEPRECIAÇÃO DO IMOBILIZADO TANGÍVEL</v>
          </cell>
        </row>
        <row r="392">
          <cell r="S392" t="str">
            <v>OPERAÇÕES DEPRECIAÇÃO DO IMOBILIZADO TANGÍVEL</v>
          </cell>
        </row>
        <row r="393">
          <cell r="S393" t="str">
            <v>OPERAÇÕES DEPRECIAÇÃO DO IMOBILIZADO TANGÍVEL</v>
          </cell>
        </row>
        <row r="394">
          <cell r="S394" t="str">
            <v>OPERAÇÕES DEPRECIAÇÃO DO IMOBILIZADO TANGÍVEL</v>
          </cell>
        </row>
        <row r="395">
          <cell r="S395" t="str">
            <v>OPERAÇÕES DEPRECIAÇÃO DO IMOBILIZADO TANGÍVEL</v>
          </cell>
        </row>
        <row r="396">
          <cell r="S396" t="str">
            <v>OPERAÇÕES DEPRECIAÇÃO DO IMOBILIZADO TANGÍVEL</v>
          </cell>
        </row>
        <row r="397">
          <cell r="S397" t="str">
            <v>OPERAÇÕES DEPRECIAÇÃO DO IMOBILIZADO TANGÍVEL</v>
          </cell>
        </row>
        <row r="398">
          <cell r="S398" t="str">
            <v>OPERAÇÕES DEPRECIAÇÃO DO IMOBILIZADO TANGÍVEL</v>
          </cell>
        </row>
        <row r="399">
          <cell r="S399" t="str">
            <v>OPERAÇÕES DEPRECIAÇÃO DO IMOBILIZADO TANGÍVEL</v>
          </cell>
        </row>
        <row r="400">
          <cell r="S400" t="str">
            <v>OPERAÇÕES DEPRECIAÇÃO DO IMOBILIZADO TANGÍVEL</v>
          </cell>
        </row>
        <row r="401">
          <cell r="S401" t="str">
            <v>OPERAÇÕES DEPRECIAÇÃO DO IMOBILIZADO TANGÍVEL</v>
          </cell>
        </row>
        <row r="402">
          <cell r="S402" t="str">
            <v>OPERAÇÕES DEPRECIAÇÃO DO IMOBILIZADO TANGÍVEL</v>
          </cell>
        </row>
        <row r="403">
          <cell r="S403" t="str">
            <v>OPERAÇÕES DEPRECIAÇÃO DO IMOBILIZADO TANGÍVEL</v>
          </cell>
        </row>
        <row r="404">
          <cell r="S404" t="str">
            <v>OPERAÇÕES DEPRECIAÇÃO DO IMOBILIZADO TANGÍVEL</v>
          </cell>
        </row>
        <row r="405">
          <cell r="S405" t="str">
            <v>OPERAÇÕES DEPRECIAÇÃO DO IMOBILIZADO TANGÍVEL</v>
          </cell>
        </row>
        <row r="406">
          <cell r="S406" t="str">
            <v>OPERAÇÕES DEPRECIAÇÃO DO IMOBILIZADO TANGÍVEL</v>
          </cell>
        </row>
        <row r="407">
          <cell r="S407" t="str">
            <v>OPERAÇÕES DEPRECIAÇÃO DO IMOBILIZADO TANGÍVEL</v>
          </cell>
        </row>
        <row r="408">
          <cell r="S408" t="str">
            <v>OPERAÇÕES DEPRECIAÇÃO DO IMOBILIZADO TANGÍVEL</v>
          </cell>
        </row>
        <row r="409">
          <cell r="S409" t="str">
            <v>OPERAÇÕES DEPRECIAÇÃO DO IMOBILIZADO TANGÍVEL</v>
          </cell>
        </row>
        <row r="410">
          <cell r="S410" t="str">
            <v>OPERAÇÕES DEPRECIAÇÃO DO IMOBILIZADO TANGÍVEL</v>
          </cell>
        </row>
        <row r="411">
          <cell r="S411" t="str">
            <v>OPERAÇÕES DEPRECIAÇÃO DO IMOBILIZADO TANGÍVEL</v>
          </cell>
        </row>
        <row r="412">
          <cell r="S412" t="str">
            <v>OPERAÇÕES DEPRECIAÇÃO DO IMOBILIZADO TANGÍVEL</v>
          </cell>
        </row>
        <row r="413">
          <cell r="S413" t="str">
            <v>OPERAÇÕES DEPRECIAÇÃO DO IMOBILIZADO TANGÍVEL</v>
          </cell>
        </row>
        <row r="414">
          <cell r="S414" t="str">
            <v>OPERAÇÕES DEPRECIAÇÃO DO IMOBILIZADO TANGÍVEL</v>
          </cell>
        </row>
        <row r="415">
          <cell r="S415" t="str">
            <v>OPERAÇÕES DEPRECIAÇÃO DO IMOBILIZADO TANGÍVEL</v>
          </cell>
        </row>
        <row r="416">
          <cell r="S416" t="str">
            <v>OPERAÇÕES DEPRECIAÇÃO DO IMOBILIZADO TANGÍVEL</v>
          </cell>
        </row>
        <row r="417">
          <cell r="S417" t="str">
            <v>OPERAÇÕES DEPRECIAÇÃO DO IMOBILIZADO TANGÍVEL</v>
          </cell>
        </row>
        <row r="418">
          <cell r="S418" t="str">
            <v>OPERAÇÕES DEPRECIAÇÃO DO IMOBILIZADO TANGÍVEL</v>
          </cell>
        </row>
        <row r="419">
          <cell r="S419" t="str">
            <v>OPERAÇÕES DEPRECIAÇÃO DO IMOBILIZADO TANGÍVEL</v>
          </cell>
        </row>
        <row r="420">
          <cell r="S420" t="str">
            <v>OPERAÇÕES DEPRECIAÇÃO DO IMOBILIZADO TANGÍVEL</v>
          </cell>
        </row>
        <row r="421">
          <cell r="S421" t="str">
            <v>OPERAÇÕES DEPRECIAÇÃO DO IMOBILIZADO TANGÍVEL</v>
          </cell>
        </row>
        <row r="422">
          <cell r="S422" t="str">
            <v>OPERAÇÕES DEPRECIAÇÃO DO IMOBILIZADO TANGÍVEL</v>
          </cell>
        </row>
        <row r="423">
          <cell r="S423" t="str">
            <v>OPERAÇÕES DEPRECIAÇÃO DO IMOBILIZADO TANGÍVEL</v>
          </cell>
        </row>
        <row r="424">
          <cell r="S424" t="str">
            <v>OPERAÇÕES DEPRECIAÇÃO DO IMOBILIZADO TANGÍVEL</v>
          </cell>
        </row>
        <row r="425">
          <cell r="S425" t="str">
            <v>OPERAÇÕES DEPRECIAÇÃO DO IMOBILIZADO TANGÍVEL</v>
          </cell>
        </row>
        <row r="426">
          <cell r="S426" t="str">
            <v>OPERAÇÕES DEPRECIAÇÃO DO IMOBILIZADO TANGÍVEL</v>
          </cell>
        </row>
        <row r="427">
          <cell r="S427" t="str">
            <v>OPERAÇÕES DEPRECIAÇÃO DO IMOBILIZADO TANGÍVEL</v>
          </cell>
        </row>
        <row r="428">
          <cell r="S428" t="str">
            <v>OPERAÇÕES DEPRECIAÇÃO DO IMOBILIZADO TANGÍVEL</v>
          </cell>
        </row>
        <row r="429">
          <cell r="S429" t="str">
            <v>OPERAÇÕES DEPRECIAÇÃO DO IMOBILIZADO TANGÍVEL</v>
          </cell>
        </row>
        <row r="430">
          <cell r="S430" t="str">
            <v>OPERAÇÕES DEPRECIAÇÃO DO IMOBILIZADO TANGÍVEL</v>
          </cell>
        </row>
        <row r="431">
          <cell r="S431" t="str">
            <v>OPERAÇÕES DEPRECIAÇÃO DO IMOBILIZADO TANGÍVEL</v>
          </cell>
        </row>
        <row r="432">
          <cell r="S432" t="str">
            <v>OPERAÇÕES DEPRECIAÇÃO DO IMOBILIZADO TANGÍVEL - CMC</v>
          </cell>
        </row>
        <row r="433">
          <cell r="S433" t="str">
            <v>OPERAÇÕES DEPRECIAÇÃO DO IMOBILIZADO TANGÍVEL - CMC</v>
          </cell>
        </row>
        <row r="434">
          <cell r="S434" t="str">
            <v>OPERAÇÕES DEPRECIAÇÃO DO IMOBILIZADO TANGÍVEL - CMC</v>
          </cell>
        </row>
        <row r="435">
          <cell r="S435" t="str">
            <v>OPERAÇÕES DEPRECIAÇÃO DO IMOBILIZADO TANGÍVEL - CMC</v>
          </cell>
        </row>
        <row r="436">
          <cell r="S436" t="str">
            <v>OPERAÇÕES DEPRECIAÇÃO DO IMOBILIZADO TANGÍVEL - CMC</v>
          </cell>
        </row>
        <row r="437">
          <cell r="S437" t="str">
            <v>OPERAÇÕES DEPRECIAÇÃO DO IMOBILIZADO TANGÍVEL - CMC</v>
          </cell>
        </row>
        <row r="438">
          <cell r="S438" t="str">
            <v>OPERAÇÕES DEPRECIAÇÃO DO IMOBILIZADO TANGÍVEL - CMC</v>
          </cell>
        </row>
        <row r="439">
          <cell r="S439" t="str">
            <v>OPERAÇÕES DEPRECIAÇÃO DO IMOBILIZADO TANGÍVEL - CMC</v>
          </cell>
        </row>
        <row r="440">
          <cell r="S440" t="str">
            <v>OPERAÇÕES DEPRECIAÇÃO DO IMOBILIZADO TANGÍVEL - CMC</v>
          </cell>
        </row>
        <row r="441">
          <cell r="S441" t="str">
            <v>OPERAÇÕES DEPRECIAÇÃO DO IMOBILIZADO TANGÍVEL - CMC</v>
          </cell>
        </row>
        <row r="442">
          <cell r="S442" t="str">
            <v>OPERAÇÕES DEPRECIAÇÃO DO IMOBILIZADO TANGÍVEL - CMC</v>
          </cell>
        </row>
        <row r="443">
          <cell r="S443" t="str">
            <v>OPERAÇÕES DEPRECIAÇÃO DO IMOBILIZADO TANGÍVEL - CMC</v>
          </cell>
        </row>
        <row r="444">
          <cell r="S444" t="str">
            <v>OPERAÇÕES DEPRECIAÇÃO DO IMOBILIZADO TANGÍVEL - CMC</v>
          </cell>
        </row>
        <row r="445">
          <cell r="S445" t="str">
            <v>OPERAÇÕES DEPRECIAÇÃO DO IMOBILIZADO TANGÍVEL - CMC</v>
          </cell>
        </row>
        <row r="446">
          <cell r="S446" t="str">
            <v>OPERAÇÕES DEPRECIAÇÃO DO IMOBILIZADO TANGÍVEL - CMC</v>
          </cell>
        </row>
        <row r="447">
          <cell r="S447" t="str">
            <v>OPERAÇÕES DEPRECIAÇÃO DO IMOBILIZADO TANGÍVEL - CMC</v>
          </cell>
        </row>
        <row r="448">
          <cell r="S448" t="str">
            <v>OPERAÇÕES DEPRECIAÇÃO DO IMOBILIZADO TANGÍVEL - CMC</v>
          </cell>
        </row>
        <row r="449">
          <cell r="S449" t="str">
            <v>OPERAÇÕES DEPRECIAÇÃO DO IMOBILIZADO TANGÍVEL - CMC</v>
          </cell>
        </row>
        <row r="450">
          <cell r="S450" t="str">
            <v>OPERAÇÕES DEPRECIAÇÃO DO IMOBILIZADO TANGÍVEL - CMC</v>
          </cell>
        </row>
        <row r="451">
          <cell r="S451" t="str">
            <v>OPERAÇÕES DEPRECIAÇÃO DO IMOBILIZADO TANGÍVEL - CMC</v>
          </cell>
        </row>
        <row r="452">
          <cell r="S452" t="str">
            <v>OPERAÇÕES DEPRECIAÇÃO DO IMOBILIZADO TANGÍVEL - CMC</v>
          </cell>
        </row>
        <row r="453">
          <cell r="S453" t="str">
            <v>OPERAÇÕES DEPRECIAÇÃO DO IMOBILIZADO TANGÍVEL - CMC</v>
          </cell>
        </row>
        <row r="454">
          <cell r="S454" t="str">
            <v>OPERAÇÕES DEPRECIAÇÃO DO IMOBILIZADO TANGÍVEL - CMC</v>
          </cell>
        </row>
        <row r="455">
          <cell r="S455" t="str">
            <v>OPERAÇÕES DEPRECIAÇÃO DO IMOBILIZADO TANGÍVEL - CMC</v>
          </cell>
        </row>
        <row r="456">
          <cell r="S456" t="str">
            <v>OPERAÇÕES DEPRECIAÇÃO DO IMOBILIZADO TANGÍVEL - CMC</v>
          </cell>
        </row>
        <row r="457">
          <cell r="S457" t="str">
            <v>OPERAÇÕES DEPRECIAÇÃO DO IMOBILIZADO TANGÍVEL - CMC</v>
          </cell>
        </row>
        <row r="458">
          <cell r="S458" t="str">
            <v>OPERAÇÕES DEPRECIAÇÃO DO IMOBILIZADO TANGÍVEL - CMC</v>
          </cell>
        </row>
        <row r="459">
          <cell r="S459" t="str">
            <v>OPERAÇÕES DEPRECIAÇÃO DO IMOBILIZADO TANGÍVEL - CMC</v>
          </cell>
        </row>
        <row r="460">
          <cell r="S460" t="str">
            <v>OPERAÇÕES DEPRECIAÇÃO DO IMOBILIZADO TANGÍVEL - CMC</v>
          </cell>
        </row>
        <row r="461">
          <cell r="S461" t="str">
            <v>OPERAÇÕES DEPRECIAÇÃO DO IMOBILIZADO TANGÍVEL - CMC</v>
          </cell>
        </row>
        <row r="462">
          <cell r="S462" t="str">
            <v>OPERAÇÕES DEPRECIAÇÃO DO IMOBILIZADO TANGÍVEL - CMC</v>
          </cell>
        </row>
        <row r="463">
          <cell r="S463" t="str">
            <v>OPERAÇÕES DEPRECIAÇÃO DO IMOBILIZADO TANGÍVEL - CMC</v>
          </cell>
        </row>
        <row r="464">
          <cell r="S464" t="str">
            <v>OPERAÇÕES DEPRECIAÇÃO DO IMOBILIZADO TANGÍVEL - CMC</v>
          </cell>
        </row>
        <row r="465">
          <cell r="S465" t="str">
            <v>OPERAÇÕES DEPRECIAÇÃO DO IMOBILIZADO TANGÍVEL - CMC</v>
          </cell>
        </row>
        <row r="466">
          <cell r="S466" t="str">
            <v>OPERAÇÕES DEPRECIAÇÃO DO IMOBILIZADO TANGÍVEL - CMC</v>
          </cell>
        </row>
        <row r="467">
          <cell r="S467" t="str">
            <v>OPERAÇÕES DEPRECIAÇÃO DO IMOBILIZADO TANGÍVEL - CMC</v>
          </cell>
        </row>
        <row r="468">
          <cell r="S468" t="str">
            <v>OPERAÇÕES DEPRECIAÇÃO DO IMOBILIZADO TANGÍVEL - CMC</v>
          </cell>
        </row>
        <row r="469">
          <cell r="S469" t="str">
            <v>OPERAÇÕES DEPRECIAÇÃO DO IMOBILIZADO TANGÍVEL - CMC</v>
          </cell>
        </row>
        <row r="470">
          <cell r="S470" t="str">
            <v>OPERAÇÕES DEPRECIAÇÃO DO IMOBILIZADO TANGÍVEL - CMC</v>
          </cell>
        </row>
        <row r="471">
          <cell r="S471" t="str">
            <v>OPERAÇÕES DEPRECIAÇÃO DO IMOBILIZADO TANGÍVEL - CMC</v>
          </cell>
        </row>
        <row r="472">
          <cell r="S472" t="str">
            <v>OPERAÇÕES DEPRECIAÇÃO DO IMOBILIZADO TANGÍVEL - CMC</v>
          </cell>
        </row>
        <row r="473">
          <cell r="S473" t="str">
            <v>OPERAÇÕES DEPRECIAÇÃO DO IMOBILIZADO TANGÍVEL - CMC</v>
          </cell>
        </row>
        <row r="474">
          <cell r="S474" t="str">
            <v>OPERAÇÕES DEPRECIAÇÃO DO IMOBILIZADO TANGÍVEL - CMC</v>
          </cell>
        </row>
        <row r="475">
          <cell r="S475" t="str">
            <v>OPERAÇÕES DEPRECIAÇÃO DO IMOBILIZADO TANGÍVEL - CMC</v>
          </cell>
        </row>
        <row r="476">
          <cell r="S476" t="str">
            <v>OPERAÇÕES DEPRECIAÇÃO DO IMOBILIZADO TANGÍVEL - CMC</v>
          </cell>
        </row>
        <row r="477">
          <cell r="S477" t="str">
            <v>OPERAÇÕES DEPRECIAÇÃO DO IMOBILIZADO TANGÍVEL - CMC</v>
          </cell>
        </row>
        <row r="478">
          <cell r="S478" t="str">
            <v>OPERAÇÕES DEPRECIAÇÃO DO IMOBILIZADO TANGÍVEL - CMC</v>
          </cell>
        </row>
        <row r="479">
          <cell r="S479" t="str">
            <v>OPERAÇÕES DEPRECIAÇÃO DO IMOBILIZADO TANGÍVEL - CMC</v>
          </cell>
        </row>
        <row r="480">
          <cell r="S480" t="str">
            <v>OPERAÇÕES DEPRECIAÇÃO DO IMOBILIZADO TANGÍVEL - CMC</v>
          </cell>
        </row>
        <row r="481">
          <cell r="S481" t="str">
            <v>OPERAÇÕES DEPRECIAÇÃO DO IMOBILIZADO TANGÍVEL - CMC</v>
          </cell>
        </row>
        <row r="482">
          <cell r="S482" t="str">
            <v>OPERAÇÕES DEPRECIAÇÃO DO IMOBILIZADO TANGÍVEL - CMC</v>
          </cell>
        </row>
        <row r="483">
          <cell r="S483" t="str">
            <v>OPERAÇÕES DEPRECIAÇÃO DO IMOBILIZADO TANGÍVEL - CMC</v>
          </cell>
        </row>
        <row r="484">
          <cell r="S484" t="str">
            <v>OPERAÇÕES DEPRECIAÇÃO DO IMOBILIZADO TANGÍVEL - CMC</v>
          </cell>
        </row>
        <row r="485">
          <cell r="S485" t="str">
            <v>OPERAÇÕES DEPRECIAÇÃO DO IMOBILIZADO TANGÍVEL - CMC</v>
          </cell>
        </row>
        <row r="486">
          <cell r="S486" t="str">
            <v>OPERAÇÕES DEPRECIAÇÃO DO IMOBILIZADO TANGÍVEL - CMC</v>
          </cell>
        </row>
        <row r="487">
          <cell r="S487" t="str">
            <v>OPERAÇÕES DEPRECIAÇÃO DO IMOBILIZADO TANGÍVEL - CMC</v>
          </cell>
        </row>
        <row r="488">
          <cell r="S488" t="str">
            <v>OPERAÇÕES DEPRECIAÇÃO DO IMOBILIZADO TANGÍVEL - CMC</v>
          </cell>
        </row>
        <row r="489">
          <cell r="S489" t="str">
            <v>OPERAÇÕES DEPRECIAÇÃO DO IMOBILIZADO TANGÍVEL - CMC</v>
          </cell>
        </row>
        <row r="490">
          <cell r="S490" t="str">
            <v>OPERAÇÕES DEPRECIAÇÃO DO IMOBILIZADO TANGÍVEL - CMC</v>
          </cell>
        </row>
        <row r="491">
          <cell r="S491" t="str">
            <v>OPERAÇÕES DEPRECIAÇÃO DO IMOBILIZADO TANGÍVEL - CMC</v>
          </cell>
        </row>
        <row r="492">
          <cell r="S492" t="str">
            <v>OPERAÇÕES DEPRECIAÇÃO DO IMOBILIZADO TANGÍVEL - CMC</v>
          </cell>
        </row>
        <row r="493">
          <cell r="S493" t="str">
            <v>OPERAÇÕES DEPRECIAÇÃO DO IMOBILIZADO TANGÍVEL - CMC</v>
          </cell>
        </row>
        <row r="494">
          <cell r="S494" t="str">
            <v>OPERAÇÕES DEPRECIAÇÃO DO IMOBILIZADO TANGÍVEL - CMC</v>
          </cell>
        </row>
        <row r="495">
          <cell r="S495" t="str">
            <v>OPERAÇÕES DEPRECIAÇÃO DO IMOBILIZADO TANGÍVEL - CMC</v>
          </cell>
        </row>
        <row r="496">
          <cell r="S496" t="str">
            <v>OPERAÇÕES DEPRECIAÇÃO DO IMOBILIZADO TANGÍVEL - CMC</v>
          </cell>
        </row>
        <row r="497">
          <cell r="S497" t="str">
            <v>OPERAÇÕES DEPRECIAÇÃO DO IMOBILIZADO TANGÍVEL - CMC</v>
          </cell>
        </row>
        <row r="498">
          <cell r="S498" t="str">
            <v>OPERAÇÕES DEPRECIAÇÃO DO IMOBILIZADO TANGÍVEL - CMC</v>
          </cell>
        </row>
        <row r="499">
          <cell r="S499" t="str">
            <v>OPERAÇÕES DEPRECIAÇÃO DO IMOBILIZADO TANGÍVEL - CMC</v>
          </cell>
        </row>
        <row r="500">
          <cell r="S500" t="str">
            <v>OPERAÇÕES DEPRECIAÇÃO DO IMOBILIZADO TANGÍVEL - CMC</v>
          </cell>
        </row>
        <row r="501">
          <cell r="S501" t="str">
            <v>OPERAÇÕES DEPRECIAÇÃO DO IMOBILIZADO TANGÍVEL - CMC</v>
          </cell>
        </row>
        <row r="502">
          <cell r="S502" t="str">
            <v>OPERAÇÕES DEPRECIAÇÃO DO IMOBILIZADO TANGÍVEL - CMC</v>
          </cell>
        </row>
        <row r="503">
          <cell r="S503" t="str">
            <v>OPERAÇÕES DEPRECIAÇÃO DO IMOBILIZADO TANGÍVEL - CMC</v>
          </cell>
        </row>
        <row r="504">
          <cell r="S504" t="str">
            <v>OPERAÇÕES DEPRECIAÇÃO DO IMOBILIZADO TANGÍVEL - CMC</v>
          </cell>
        </row>
        <row r="505">
          <cell r="S505" t="str">
            <v>OPERAÇÕES DEPRECIAÇÃO DO IMOBILIZADO TANGÍVEL - CMC</v>
          </cell>
        </row>
        <row r="506">
          <cell r="S506" t="str">
            <v>OPERAÇÕES DEPRECIAÇÃO DO IMOBILIZADO TANGÍVEL - CMC</v>
          </cell>
        </row>
        <row r="507">
          <cell r="S507" t="str">
            <v>OPERAÇÕES DEPRECIAÇÃO DO IMOBILIZADO TANGÍVEL - CMC</v>
          </cell>
        </row>
        <row r="508">
          <cell r="S508" t="str">
            <v>OPERAÇÕES DEPRECIAÇÃO DO IMOBILIZADO TANGÍVEL - CMC</v>
          </cell>
        </row>
        <row r="509">
          <cell r="S509" t="str">
            <v>OPERAÇÕES DEPRECIAÇÃO DO IMOBILIZADO TANGÍVEL - CMC</v>
          </cell>
        </row>
        <row r="510">
          <cell r="S510" t="str">
            <v>OPERAÇÕES DEPRECIAÇÃO DO IMOBILIZADO TANGÍVEL - CMC</v>
          </cell>
        </row>
        <row r="511">
          <cell r="S511" t="str">
            <v>OPERAÇÕES DEPRECIAÇÃO DO IMOBILIZADO TANGÍVEL - CMC</v>
          </cell>
        </row>
        <row r="512">
          <cell r="S512" t="str">
            <v>OPERAÇÕES DEPRECIAÇÃO DO IMOBILIZADO TANGÍVEL - CMC</v>
          </cell>
        </row>
        <row r="513">
          <cell r="S513" t="str">
            <v>OPERAÇÕES DEPRECIAÇÃO DO IMOBILIZADO TANGÍVEL - CMC</v>
          </cell>
        </row>
        <row r="514">
          <cell r="S514" t="str">
            <v>OPERAÇÕES DEPRECIAÇÃO DO IMOBILIZADO TANGÍVEL - CMC</v>
          </cell>
        </row>
        <row r="515">
          <cell r="S515" t="str">
            <v>OPERAÇÕES DEPRECIAÇÃO DO IMOBILIZADO TANGÍVEL - CMC</v>
          </cell>
        </row>
        <row r="516">
          <cell r="S516" t="str">
            <v>OPERAÇÕES DEPRECIAÇÃO DO IMOBILIZADO TANGÍVEL - CMC</v>
          </cell>
        </row>
        <row r="517">
          <cell r="S517" t="str">
            <v>OPERAÇÕES DEPRECIAÇÃO DO IMOBILIZADO TANGÍVEL - CMC</v>
          </cell>
        </row>
        <row r="518">
          <cell r="S518" t="str">
            <v>OPERAÇÕES DEPRECIAÇÃO DO IMOBILIZADO TANGÍVEL - CMC</v>
          </cell>
        </row>
        <row r="519">
          <cell r="S519" t="str">
            <v>OPERAÇÕES DEPRECIAÇÃO DO IMOBILIZADO TANGÍVEL - CMC</v>
          </cell>
        </row>
        <row r="520">
          <cell r="S520" t="str">
            <v>OPERAÇÕES DEPRECIAÇÃO DO IMOBILIZADO TANGÍVEL - CMC</v>
          </cell>
        </row>
        <row r="521">
          <cell r="S521" t="str">
            <v>OPERAÇÕES DEPRECIAÇÃO DO IMOBILIZADO TANGÍVEL - CMC</v>
          </cell>
        </row>
        <row r="522">
          <cell r="S522" t="str">
            <v>OPERAÇÕES DEPRECIAÇÃO DO IMOBILIZADO TANGÍVEL - CMC</v>
          </cell>
        </row>
        <row r="523">
          <cell r="S523" t="str">
            <v>OPERAÇÕES DEPRECIAÇÃO DO IMOBILIZADO TANGÍVEL - CMC</v>
          </cell>
        </row>
        <row r="524">
          <cell r="S524" t="str">
            <v>OPERAÇÕES DEPRECIAÇÃO DO IMOBILIZADO TANGÍVEL - CMC</v>
          </cell>
        </row>
        <row r="525">
          <cell r="S525" t="str">
            <v>OPERAÇÕES DEPRECIAÇÃO DO IMOBILIZADO TANGÍVEL - CMC</v>
          </cell>
        </row>
        <row r="526">
          <cell r="S526" t="str">
            <v>OPERAÇÕES DEPRECIAÇÃO DO IMOBILIZADO TANGÍVEL - CMC</v>
          </cell>
        </row>
        <row r="527">
          <cell r="S527" t="str">
            <v>OPERAÇÕES DEPRECIAÇÃO DO IMOBILIZADO TANGÍVEL - CMC</v>
          </cell>
        </row>
        <row r="528">
          <cell r="S528" t="str">
            <v>OPERAÇÕES DEPRECIAÇÃO DO IMOBILIZADO TANGÍVEL - CMC</v>
          </cell>
        </row>
        <row r="529">
          <cell r="S529" t="str">
            <v>OPERAÇÕES DEPRECIAÇÃO DO IMOBILIZADO TANGÍVEL - CMC</v>
          </cell>
        </row>
        <row r="530">
          <cell r="S530" t="str">
            <v>OPERAÇÕES DEPRECIAÇÃO DO IMOBILIZADO TANGÍVEL - CMC</v>
          </cell>
        </row>
        <row r="531">
          <cell r="S531" t="str">
            <v>OPERAÇÕES DEPRECIAÇÃO DO IMOBILIZADO TANGÍVEL - CMC</v>
          </cell>
        </row>
        <row r="532">
          <cell r="S532" t="str">
            <v>OPERAÇÕES DEPRECIAÇÃO DO IMOBILIZADO TANGÍVEL - CMC</v>
          </cell>
        </row>
        <row r="533">
          <cell r="S533" t="str">
            <v>OPERAÇÕES DEPRECIAÇÃO DO IMOBILIZADO TANGÍVEL - CMC</v>
          </cell>
        </row>
        <row r="534">
          <cell r="S534" t="str">
            <v>OPERAÇÕES DEPRECIAÇÃO DO IMOBILIZADO TANGÍVEL - CMC</v>
          </cell>
        </row>
        <row r="535">
          <cell r="S535" t="str">
            <v>OPERAÇÕES DEPRECIAÇÃO DO IMOBILIZADO TANGÍVEL - CMC</v>
          </cell>
        </row>
        <row r="536">
          <cell r="S536" t="str">
            <v>OPERAÇÕES DEPRECIAÇÃO DO IMOBILIZADO TANGÍVEL - CMC</v>
          </cell>
        </row>
        <row r="537">
          <cell r="S537" t="str">
            <v>OPERAÇÕES DEPRECIAÇÃO DO IMOBILIZADO TANGÍVEL - CMC</v>
          </cell>
        </row>
        <row r="538">
          <cell r="S538" t="str">
            <v>OPERAÇÕES DEPRECIAÇÃO DO IMOBILIZADO TANGÍVEL - CMC</v>
          </cell>
        </row>
        <row r="539">
          <cell r="S539" t="str">
            <v>OPERAÇÕES DEPRECIAÇÃO DO IMOBILIZADO TANGÍVEL - CMC</v>
          </cell>
        </row>
        <row r="540">
          <cell r="S540" t="str">
            <v>OPERAÇÕES DEPRECIAÇÃO DO IMOBILIZADO TANGÍVEL - CMC</v>
          </cell>
        </row>
        <row r="541">
          <cell r="S541" t="str">
            <v>OPERAÇÕES DEPRECIAÇÃO DO IMOBILIZADO TANGÍVEL - CMC</v>
          </cell>
        </row>
        <row r="542">
          <cell r="S542" t="str">
            <v>OPERAÇÕES DEPRECIAÇÃO DO IMOBILIZADO TANGÍVEL - CMC</v>
          </cell>
        </row>
        <row r="543">
          <cell r="S543" t="str">
            <v>OPERAÇÕES DEPRECIAÇÃO DO IMOBILIZADO TANGÍVEL - CMC</v>
          </cell>
        </row>
        <row r="544">
          <cell r="S544" t="str">
            <v>OPERAÇÕES DEPRECIAÇÃO DO IMOBILIZADO TANGÍVEL - CMC</v>
          </cell>
        </row>
        <row r="545">
          <cell r="S545" t="str">
            <v>OPERAÇÕES DEPRECIAÇÃO DO IMOBILIZADO TANGÍVEL - CMC</v>
          </cell>
        </row>
        <row r="546">
          <cell r="S546" t="str">
            <v>OPERAÇÕES DEPRECIAÇÃO DO IMOBILIZADO TANGÍVEL - CMC</v>
          </cell>
        </row>
        <row r="547">
          <cell r="S547" t="str">
            <v>OPERAÇÕES DEPRECIAÇÃO DO IMOBILIZADO TANGÍVEL - CMC</v>
          </cell>
        </row>
        <row r="548">
          <cell r="S548" t="str">
            <v>OPERAÇÕES DEPRECIAÇÃO DO IMOBILIZADO TANGÍVEL - CMC</v>
          </cell>
        </row>
        <row r="549">
          <cell r="S549" t="str">
            <v>OPERAÇÕES DEPRECIAÇÃO DO IMOBILIZADO TANGÍVEL - CMC</v>
          </cell>
        </row>
        <row r="550">
          <cell r="S550" t="str">
            <v>OPERAÇÕES DEPRECIAÇÃO DO IMOBILIZADO TANGÍVEL - CMC</v>
          </cell>
        </row>
        <row r="551">
          <cell r="S551" t="str">
            <v>OPERAÇÕES DEPRECIAÇÃO DO IMOBILIZADO TANGÍVEL - CMC</v>
          </cell>
        </row>
        <row r="552">
          <cell r="S552" t="str">
            <v>OPERAÇÕES DEPRECIAÇÃO DO IMOBILIZADO TANGÍVEL - CMC</v>
          </cell>
        </row>
        <row r="553">
          <cell r="S553" t="str">
            <v>OPERAÇÕES DEPRECIAÇÃO DO IMOBILIZADO TANGÍVEL - CMC</v>
          </cell>
        </row>
        <row r="554">
          <cell r="S554" t="str">
            <v>OPERAÇÕES DEPRECIAÇÃO DO IMOBILIZADO TANGÍVEL - CMC</v>
          </cell>
        </row>
        <row r="555">
          <cell r="S555" t="str">
            <v>OPERAÇÕES DEPRECIAÇÃO DO IMOBILIZADO TANGÍVEL - CMC</v>
          </cell>
        </row>
        <row r="556">
          <cell r="S556" t="str">
            <v>OPERAÇÕES DEPRECIAÇÃO DO IMOBILIZADO TANGÍVEL - CMC</v>
          </cell>
        </row>
        <row r="557">
          <cell r="S557" t="str">
            <v>OPERAÇÕES DEPRECIAÇÃO DO IMOBILIZADO TANGÍVEL - CMC</v>
          </cell>
        </row>
        <row r="558">
          <cell r="S558" t="str">
            <v>OPERAÇÕES DEPRECIAÇÃO DO IMOBILIZADO TANGÍVEL - CMC</v>
          </cell>
        </row>
        <row r="559">
          <cell r="S559" t="str">
            <v>OPERAÇÕES DEPRECIAÇÃO DO IMOBILIZADO TANGÍVEL - CMC</v>
          </cell>
        </row>
        <row r="560">
          <cell r="S560" t="str">
            <v>OPERAÇÕES DEPRECIAÇÃO DO IMOBILIZADO TANGÍVEL - CMC</v>
          </cell>
        </row>
        <row r="561">
          <cell r="S561" t="str">
            <v>OPERAÇÕES DEPRECIAÇÃO DO IMOBILIZADO TANGÍVEL - CMC</v>
          </cell>
        </row>
        <row r="562">
          <cell r="S562" t="str">
            <v>OPERAÇÕES DEPRECIAÇÃO DO IMOBILIZADO TANGÍVEL - CMC</v>
          </cell>
        </row>
        <row r="563">
          <cell r="S563" t="str">
            <v>OPERAÇÕES DEPRECIAÇÃO DO IMOBILIZADO TANGÍVEL - CMC</v>
          </cell>
        </row>
        <row r="564">
          <cell r="S564" t="str">
            <v>OPERAÇÕES DEPRECIAÇÃO DO IMOBILIZADO TANGÍVEL - CMC</v>
          </cell>
        </row>
        <row r="565">
          <cell r="S565" t="str">
            <v>OPERAÇÕES DEPRECIAÇÃO DO IMOBILIZADO TANGÍVEL - CMC</v>
          </cell>
        </row>
        <row r="566">
          <cell r="S566" t="str">
            <v>OPERAÇÕES DEPRECIAÇÃO DO IMOBILIZADO TANGÍVEL - CMC</v>
          </cell>
        </row>
        <row r="567">
          <cell r="S567" t="str">
            <v>OPERAÇÕES DEPRECIAÇÃO DO IMOBILIZADO TANGÍVEL - CMC</v>
          </cell>
        </row>
        <row r="568">
          <cell r="S568" t="str">
            <v>OPERAÇÕES DEPRECIAÇÃO DO IMOBILIZADO TANGÍVEL - CMC</v>
          </cell>
        </row>
        <row r="569">
          <cell r="S569" t="str">
            <v>OPERAÇÕES DEPRECIAÇÃO DO IMOBILIZADO TANGÍVEL - CMC</v>
          </cell>
        </row>
        <row r="570">
          <cell r="S570" t="str">
            <v>OPERAÇÕES DEPRECIAÇÃO DO IMOBILIZADO TANGÍVEL - CMC</v>
          </cell>
        </row>
        <row r="571">
          <cell r="S571" t="str">
            <v>OPERAÇÕES DEPRECIAÇÃO DO IMOBILIZADO TANGÍVEL - CMC</v>
          </cell>
        </row>
        <row r="572">
          <cell r="S572" t="str">
            <v>OPERAÇÕES DEPRECIAÇÃO DO IMOBILIZADO TANGÍVEL - CMC</v>
          </cell>
        </row>
        <row r="573">
          <cell r="S573" t="str">
            <v>OPERAÇÕES DEPRECIAÇÃO DO IMOBILIZADO TANGÍVEL - CMC</v>
          </cell>
        </row>
        <row r="574">
          <cell r="S574" t="str">
            <v>OPERAÇÕES DEPRECIAÇÃO DO IMOBILIZADO TANGÍVEL - CMC</v>
          </cell>
        </row>
        <row r="575">
          <cell r="S575" t="str">
            <v>OPERAÇÕES DEPRECIAÇÃO DO IMOBILIZADO TANGÍVEL - CMC</v>
          </cell>
        </row>
        <row r="576">
          <cell r="S576" t="str">
            <v>OPERAÇÕES DEPRECIAÇÃO DO IMOBILIZADO TANGÍVEL - CMC</v>
          </cell>
        </row>
        <row r="577">
          <cell r="S577" t="str">
            <v>OPERAÇÕES DEPRECIAÇÃO DO IMOBILIZADO TANGÍVEL - CMC</v>
          </cell>
        </row>
        <row r="578">
          <cell r="S578" t="str">
            <v>OPERAÇÕES DEPRECIAÇÃO DO IMOBILIZADO TANGÍVEL - CMC</v>
          </cell>
        </row>
        <row r="579">
          <cell r="S579" t="str">
            <v>OPERAÇÕES DEPRECIAÇÃO DO IMOBILIZADO TANGÍVEL - CMC</v>
          </cell>
        </row>
        <row r="580">
          <cell r="S580" t="str">
            <v>OPERAÇÕES DEPRECIAÇÃO DO IMOBILIZADO TANGÍVEL - CMC</v>
          </cell>
        </row>
        <row r="581">
          <cell r="S581" t="str">
            <v>OPERAÇÕES DEPRECIAÇÃO DO IMOBILIZADO TANGÍVEL - CMC</v>
          </cell>
        </row>
        <row r="582">
          <cell r="S582" t="str">
            <v>OPERAÇÕES DEPRECIAÇÃO DO IMOBILIZADO TANGÍVEL - CMC</v>
          </cell>
        </row>
        <row r="583">
          <cell r="S583" t="str">
            <v>OPERAÇÕES DEPRECIAÇÃO DO IMOBILIZADO TANGÍVEL - CMC</v>
          </cell>
        </row>
        <row r="584">
          <cell r="S584" t="str">
            <v>OPERAÇÕES DEPRECIAÇÃO DO IMOBILIZADO TANGÍVEL - CMC</v>
          </cell>
        </row>
        <row r="585">
          <cell r="S585" t="str">
            <v>OPERAÇÕES DEPRECIAÇÃO DO IMOBILIZADO TANGÍVEL - CMC</v>
          </cell>
        </row>
        <row r="586">
          <cell r="S586" t="str">
            <v>OPERAÇÕES DEPRECIAÇÃO DO IMOBILIZADO TANGÍVEL - CMC</v>
          </cell>
        </row>
        <row r="587">
          <cell r="S587" t="str">
            <v>OPERAÇÕES DEPRECIAÇÃO DO IMOBILIZADO TANGÍVEL - CMC</v>
          </cell>
        </row>
        <row r="588">
          <cell r="S588" t="str">
            <v>OPERAÇÕES DEPRECIAÇÃO DO IMOBILIZADO TANGÍVEL - CMC</v>
          </cell>
        </row>
        <row r="589">
          <cell r="S589" t="str">
            <v>OPERAÇÕES DEPRECIAÇÃO DO IMOBILIZADO TANGÍVEL</v>
          </cell>
        </row>
        <row r="590">
          <cell r="S590" t="str">
            <v>OPERAÇÕES DEPRECIAÇÃO DO IMOBILIZADO TANGÍVEL</v>
          </cell>
        </row>
        <row r="591">
          <cell r="S591" t="str">
            <v>OPERAÇÕES DEPRECIAÇÃO DO IMOBILIZADO TANGÍVEL</v>
          </cell>
        </row>
        <row r="592">
          <cell r="S592" t="str">
            <v>OPERAÇÕES DEPRECIAÇÃO DO IMOBILIZADO TANGÍVEL</v>
          </cell>
        </row>
        <row r="593">
          <cell r="S593" t="str">
            <v>OPERAÇÕES DEPRECIAÇÃO DO IMOBILIZADO TANGÍVEL</v>
          </cell>
        </row>
        <row r="594">
          <cell r="S594" t="str">
            <v>OPERAÇÕES DEPRECIAÇÃO DO IMOBILIZADO TANGÍVEL</v>
          </cell>
        </row>
        <row r="595">
          <cell r="S595" t="str">
            <v>OPERAÇÕES DEPRECIAÇÃO DO IMOBILIZADO TANGÍVEL</v>
          </cell>
        </row>
        <row r="596">
          <cell r="S596" t="str">
            <v>OPERAÇÕES DEPRECIAÇÃO DO IMOBILIZADO TANGÍVEL</v>
          </cell>
        </row>
        <row r="597">
          <cell r="S597" t="str">
            <v>OPERAÇÕES DEPRECIAÇÃO DO IMOBILIZADO TANGÍVEL</v>
          </cell>
        </row>
        <row r="598">
          <cell r="S598" t="str">
            <v>OPERAÇÕES DEPRECIAÇÃO DO IMOBILIZADO TANGÍVEL</v>
          </cell>
        </row>
        <row r="599">
          <cell r="S599" t="str">
            <v>OPERAÇÕES DEPRECIAÇÃO DO IMOBILIZADO TANGÍVEL</v>
          </cell>
        </row>
        <row r="600">
          <cell r="S600" t="str">
            <v>OPERAÇÕES DEPRECIAÇÃO DO IMOBILIZADO TANGÍVEL</v>
          </cell>
        </row>
        <row r="601">
          <cell r="S601" t="str">
            <v>OPERAÇÕES DEPRECIAÇÃO DO IMOBILIZADO TANGÍVEL</v>
          </cell>
        </row>
        <row r="602">
          <cell r="S602" t="str">
            <v>OPERAÇÕES DEPRECIAÇÃO DO IMOBILIZADO TANGÍVEL</v>
          </cell>
        </row>
        <row r="603">
          <cell r="S603" t="str">
            <v>OPERAÇÕES DEPRECIAÇÃO DO IMOBILIZADO TANGÍVEL</v>
          </cell>
        </row>
        <row r="604">
          <cell r="S604" t="str">
            <v>OPERAÇÕES DEPRECIAÇÃO DO IMOBILIZADO TANGÍVEL</v>
          </cell>
        </row>
        <row r="605">
          <cell r="S605" t="str">
            <v>OPERAÇÕES DEPRECIAÇÃO DO IMOBILIZADO TANGÍVEL</v>
          </cell>
        </row>
        <row r="606">
          <cell r="S606" t="str">
            <v>OPERAÇÕES DEPRECIAÇÃO DO IMOBILIZADO TANGÍVEL</v>
          </cell>
        </row>
        <row r="607">
          <cell r="S607" t="str">
            <v>OPERAÇÕES DEPRECIAÇÃO DO IMOBILIZADO TANGÍVEL</v>
          </cell>
        </row>
        <row r="608">
          <cell r="S608" t="str">
            <v>OPERAÇÕES DEPRECIAÇÃO DO IMOBILIZADO TANGÍVEL</v>
          </cell>
        </row>
        <row r="609">
          <cell r="S609" t="str">
            <v>OPERAÇÕES DEPRECIAÇÃO DO IMOBILIZADO TANGÍVEL</v>
          </cell>
        </row>
        <row r="610">
          <cell r="S610" t="str">
            <v>OPERAÇÕES DEPRECIAÇÃO DO IMOBILIZADO TANGÍVEL</v>
          </cell>
        </row>
        <row r="611">
          <cell r="S611" t="str">
            <v>OPERAÇÕES DEPRECIAÇÃO DO IMOBILIZADO TANGÍVEL</v>
          </cell>
        </row>
        <row r="612">
          <cell r="S612" t="str">
            <v>OPERAÇÕES DEPRECIAÇÃO DO IMOBILIZADO TANGÍVEL</v>
          </cell>
        </row>
        <row r="613">
          <cell r="S613" t="str">
            <v>OPERAÇÕES DEPRECIAÇÃO DO IMOBILIZADO TANGÍVEL</v>
          </cell>
        </row>
        <row r="614">
          <cell r="S614" t="str">
            <v>OPERAÇÕES DEPRECIAÇÃO DO IMOBILIZADO TANGÍVEL</v>
          </cell>
        </row>
        <row r="615">
          <cell r="S615" t="str">
            <v>OPERAÇÕES DEPRECIAÇÃO DO IMOBILIZADO TANGÍVEL</v>
          </cell>
        </row>
        <row r="616">
          <cell r="S616" t="str">
            <v>OPERAÇÕES DEPRECIAÇÃO DO IMOBILIZADO TANGÍVEL</v>
          </cell>
        </row>
        <row r="617">
          <cell r="S617" t="str">
            <v>OPERAÇÕES DEPRECIAÇÃO DO IMOBILIZADO TANGÍVEL</v>
          </cell>
        </row>
        <row r="618">
          <cell r="S618" t="str">
            <v>OPERAÇÕES DEPRECIAÇÃO DO IMOBILIZADO TANGÍVEL</v>
          </cell>
        </row>
        <row r="619">
          <cell r="S619" t="str">
            <v>OPERAÇÕES DEPRECIAÇÃO DO IMOBILIZADO TANGÍVEL</v>
          </cell>
        </row>
        <row r="620">
          <cell r="S620" t="str">
            <v>OPERAÇÕES DEPRECIAÇÃO DO IMOBILIZADO TANGÍVEL</v>
          </cell>
        </row>
        <row r="621">
          <cell r="S621" t="str">
            <v>OPERAÇÕES DEPRECIAÇÃO DO IMOBILIZADO TANGÍVEL</v>
          </cell>
        </row>
        <row r="622">
          <cell r="S622" t="str">
            <v>OPERAÇÕES DEPRECIAÇÃO DO IMOBILIZADO TANGÍVEL</v>
          </cell>
        </row>
        <row r="623">
          <cell r="S623" t="str">
            <v>OPERAÇÕES DEPRECIAÇÃO DO IMOBILIZADO TANGÍVEL</v>
          </cell>
        </row>
        <row r="624">
          <cell r="S624" t="str">
            <v>OPERAÇÕES DEPRECIAÇÃO DO IMOBILIZADO TANGÍVEL</v>
          </cell>
        </row>
        <row r="625">
          <cell r="S625" t="str">
            <v>OPERAÇÕES DEPRECIAÇÃO DO IMOBILIZADO TANGÍVEL</v>
          </cell>
        </row>
        <row r="626">
          <cell r="S626" t="str">
            <v>OPERAÇÕES DEPRECIAÇÃO DO IMOBILIZADO TANGÍVEL</v>
          </cell>
        </row>
        <row r="627">
          <cell r="S627" t="str">
            <v>OPERAÇÕES DEPRECIAÇÃO DO IMOBILIZADO TANGÍVEL</v>
          </cell>
        </row>
        <row r="628">
          <cell r="S628" t="str">
            <v>OPERAÇÕES DEPRECIAÇÃO DO IMOBILIZADO TANGÍVEL</v>
          </cell>
        </row>
        <row r="629">
          <cell r="S629" t="str">
            <v>OPERAÇÕES DEPRECIAÇÃO DO IMOBILIZADO TANGÍVEL</v>
          </cell>
        </row>
        <row r="630">
          <cell r="S630" t="str">
            <v>OPERAÇÕES DEPRECIAÇÃO DO IMOBILIZADO TANGÍVEL</v>
          </cell>
        </row>
        <row r="631">
          <cell r="S631" t="str">
            <v>OPERAÇÕES DEPRECIAÇÃO DO IMOBILIZADO TANGÍVEL</v>
          </cell>
        </row>
        <row r="632">
          <cell r="S632" t="str">
            <v>OPERAÇÕES DEPRECIAÇÃO DO IMOBILIZADO TANGÍVEL</v>
          </cell>
        </row>
        <row r="633">
          <cell r="S633" t="str">
            <v>OPERAÇÕES DEPRECIAÇÃO DO IMOBILIZADO TANGÍVEL</v>
          </cell>
        </row>
        <row r="634">
          <cell r="S634" t="str">
            <v>OPERAÇÕES DEPRECIAÇÃO DO IMOBILIZADO TANGÍVEL</v>
          </cell>
        </row>
        <row r="635">
          <cell r="S635" t="str">
            <v>OPERAÇÕES DEPRECIAÇÃO DO IMOBILIZADO TANGÍVEL</v>
          </cell>
        </row>
        <row r="636">
          <cell r="S636" t="str">
            <v>OPERAÇÕES DEPRECIAÇÃO DO IMOBILIZADO TANGÍVEL</v>
          </cell>
        </row>
        <row r="637">
          <cell r="S637" t="str">
            <v>OPERAÇÕES DEPRECIAÇÃO DO IMOBILIZADO TANGÍVEL</v>
          </cell>
        </row>
        <row r="638">
          <cell r="S638" t="str">
            <v>OPERAÇÕES DEPRECIAÇÃO DO IMOBILIZADO TANGÍVEL</v>
          </cell>
        </row>
        <row r="639">
          <cell r="S639" t="str">
            <v>OPERAÇÕES DEPRECIAÇÃO DO IMOBILIZADO TANGÍVEL</v>
          </cell>
        </row>
        <row r="640">
          <cell r="S640" t="str">
            <v>OPERAÇÕES DEPRECIAÇÃO DO IMOBILIZADO TANGÍVEL</v>
          </cell>
        </row>
        <row r="641">
          <cell r="S641" t="str">
            <v>OPERAÇÕES DEPRECIAÇÃO DO IMOBILIZADO TANGÍVEL</v>
          </cell>
        </row>
        <row r="642">
          <cell r="S642" t="str">
            <v>OPERAÇÕES DEPRECIAÇÃO DO IMOBILIZADO TANGÍVEL</v>
          </cell>
        </row>
        <row r="643">
          <cell r="S643" t="str">
            <v>OPERAÇÕES DEPRECIAÇÃO DO IMOBILIZADO TANGÍVEL</v>
          </cell>
        </row>
        <row r="644">
          <cell r="S644" t="str">
            <v>OPERAÇÕES DEPRECIAÇÃO DO IMOBILIZADO TANGÍVEL</v>
          </cell>
        </row>
        <row r="645">
          <cell r="S645" t="str">
            <v>OPERAÇÕES DEPRECIAÇÃO DO IMOBILIZADO TANGÍVEL</v>
          </cell>
        </row>
        <row r="646">
          <cell r="S646" t="str">
            <v>OPERAÇÕES DEPRECIAÇÃO DO IMOBILIZADO TANGÍVEL</v>
          </cell>
        </row>
        <row r="647">
          <cell r="S647" t="str">
            <v>OPERAÇÕES DEPRECIAÇÃO DO IMOBILIZADO TANGÍVEL</v>
          </cell>
        </row>
        <row r="648">
          <cell r="S648" t="str">
            <v>OPERAÇÕES DEPRECIAÇÃO DO IMOBILIZADO TANGÍVEL</v>
          </cell>
        </row>
        <row r="649">
          <cell r="S649" t="str">
            <v>OPERAÇÕES DEPRECIAÇÃO DO IMOBILIZADO TANGÍVEL</v>
          </cell>
        </row>
        <row r="650">
          <cell r="S650" t="str">
            <v>OPERAÇÕES DEPRECIAÇÃO DO IMOBILIZADO TANGÍVEL</v>
          </cell>
        </row>
        <row r="651">
          <cell r="S651" t="str">
            <v>OPERAÇÕES DEPRECIAÇÃO DO IMOBILIZADO TANGÍVEL</v>
          </cell>
        </row>
        <row r="652">
          <cell r="S652" t="str">
            <v>OPERAÇÕES DEPRECIAÇÃO DO IMOBILIZADO TANGÍVEL</v>
          </cell>
        </row>
        <row r="653">
          <cell r="S653" t="str">
            <v>OPERAÇÕES DEPRECIAÇÃO DO IMOBILIZADO TANGÍVEL</v>
          </cell>
        </row>
        <row r="654">
          <cell r="S654" t="str">
            <v>OPERAÇÕES DEPRECIAÇÃO DO IMOBILIZADO TANGÍVEL</v>
          </cell>
        </row>
        <row r="655">
          <cell r="S655" t="str">
            <v>OPERAÇÕES DEPRECIAÇÃO DO IMOBILIZADO TANGÍVEL</v>
          </cell>
        </row>
        <row r="656">
          <cell r="S656" t="str">
            <v>OPERAÇÕES DEPRECIAÇÃO DO IMOBILIZADO TANGÍVEL</v>
          </cell>
        </row>
        <row r="657">
          <cell r="S657" t="str">
            <v>OPERAÇÕES DEPRECIAÇÃO DO IMOBILIZADO TANGÍVEL</v>
          </cell>
        </row>
        <row r="658">
          <cell r="S658" t="str">
            <v>OPERAÇÕES DEPRECIAÇÃO DO IMOBILIZADO TANGÍVEL</v>
          </cell>
        </row>
        <row r="659">
          <cell r="S659" t="str">
            <v>OPERAÇÕES DEPRECIAÇÃO DO IMOBILIZADO TANGÍVEL</v>
          </cell>
        </row>
        <row r="660">
          <cell r="S660" t="str">
            <v>OPERAÇÕES DEPRECIAÇÃO DO IMOBILIZADO TANGÍVEL</v>
          </cell>
        </row>
        <row r="661">
          <cell r="S661" t="str">
            <v>OPERAÇÕES DEPRECIAÇÃO DO IMOBILIZADO TANGÍVEL</v>
          </cell>
        </row>
        <row r="662">
          <cell r="S662" t="str">
            <v>OPERAÇÕES DEPRECIAÇÃO DO IMOBILIZADO TANGÍVEL</v>
          </cell>
        </row>
        <row r="663">
          <cell r="S663" t="str">
            <v>OPERAÇÕES DEPRECIAÇÃO DO IMOBILIZADO TANGÍVEL</v>
          </cell>
        </row>
        <row r="664">
          <cell r="S664" t="str">
            <v>OPERAÇÕES DEPRECIAÇÃO DO IMOBILIZADO TANGÍVEL</v>
          </cell>
        </row>
        <row r="665">
          <cell r="S665" t="str">
            <v>OPERAÇÕES DEPRECIAÇÃO DO IMOBILIZADO TANGÍVEL</v>
          </cell>
        </row>
        <row r="666">
          <cell r="S666" t="str">
            <v>OPERAÇÕES DEPRECIAÇÃO DO IMOBILIZADO TANGÍVEL</v>
          </cell>
        </row>
        <row r="667">
          <cell r="S667" t="str">
            <v>OPERAÇÕES DEPRECIAÇÃO DO IMOBILIZADO TANGÍVEL</v>
          </cell>
        </row>
        <row r="668">
          <cell r="S668" t="str">
            <v>OPERAÇÕES DEPRECIAÇÃO DO IMOBILIZADO TANGÍVEL</v>
          </cell>
        </row>
        <row r="669">
          <cell r="S669" t="str">
            <v>OPERAÇÕES DEPRECIAÇÃO DO IMOBILIZADO TANGÍVEL</v>
          </cell>
        </row>
        <row r="670">
          <cell r="S670" t="str">
            <v>OPERAÇÕES DEPRECIAÇÃO DO IMOBILIZADO TANGÍVEL</v>
          </cell>
        </row>
        <row r="671">
          <cell r="S671" t="str">
            <v>OPERAÇÕES DEPRECIAÇÃO DO IMOBILIZADO TANGÍVEL</v>
          </cell>
        </row>
        <row r="672">
          <cell r="S672" t="str">
            <v>OPERAÇÕES DEPRECIAÇÃO DO IMOBILIZADO TANGÍVEL</v>
          </cell>
        </row>
        <row r="673">
          <cell r="S673" t="str">
            <v>OPERAÇÕES DEPRECIAÇÃO DO IMOBILIZADO TANGÍVEL</v>
          </cell>
        </row>
        <row r="674">
          <cell r="S674" t="str">
            <v>OPERAÇÕES DEPRECIAÇÃO DO IMOBILIZADO TANGÍVEL</v>
          </cell>
        </row>
        <row r="675">
          <cell r="S675" t="str">
            <v>OPERAÇÕES DEPRECIAÇÃO DO IMOBILIZADO TANGÍVEL</v>
          </cell>
        </row>
        <row r="676">
          <cell r="S676" t="str">
            <v>OPERAÇÕES DEPRECIAÇÃO DO IMOBILIZADO TANGÍVEL</v>
          </cell>
        </row>
        <row r="677">
          <cell r="S677" t="str">
            <v>OPERAÇÕES DEPRECIAÇÃO DO IMOBILIZADO TANGÍVEL</v>
          </cell>
        </row>
        <row r="678">
          <cell r="S678" t="str">
            <v>OPERAÇÕES DEPRECIAÇÃO DO IMOBILIZADO TANGÍVEL</v>
          </cell>
        </row>
        <row r="679">
          <cell r="S679" t="str">
            <v>OPERAÇÕES DEPRECIAÇÃO DO IMOBILIZADO TANGÍVEL</v>
          </cell>
        </row>
        <row r="680">
          <cell r="S680" t="str">
            <v>OPERAÇÕES DEPRECIAÇÃO DO IMOBILIZADO TANGÍVEL</v>
          </cell>
        </row>
        <row r="681">
          <cell r="S681" t="str">
            <v>OPERAÇÕES DEPRECIAÇÃO DO IMOBILIZADO TANGÍVEL</v>
          </cell>
        </row>
        <row r="682">
          <cell r="S682" t="str">
            <v>OPERAÇÕES DEPRECIAÇÃO DO IMOBILIZADO TANGÍVEL</v>
          </cell>
        </row>
        <row r="683">
          <cell r="S683" t="str">
            <v>OPERAÇÕES DEPRECIAÇÃO DO IMOBILIZADO TANGÍVEL</v>
          </cell>
        </row>
        <row r="684">
          <cell r="S684" t="str">
            <v>OPERAÇÕES DEPRECIAÇÃO DO IMOBILIZADO TANGÍVEL</v>
          </cell>
        </row>
        <row r="685">
          <cell r="S685" t="str">
            <v>OPERAÇÕES DEPRECIAÇÃO DO IMOBILIZADO TANGÍVEL</v>
          </cell>
        </row>
        <row r="686">
          <cell r="S686" t="str">
            <v>OPERAÇÕES DEPRECIAÇÃO DO IMOBILIZADO TANGÍVEL</v>
          </cell>
        </row>
        <row r="687">
          <cell r="S687" t="str">
            <v>OPERAÇÕES DEPRECIAÇÃO DO IMOBILIZADO TANGÍVEL</v>
          </cell>
        </row>
        <row r="688">
          <cell r="S688" t="str">
            <v>OPERAÇÕES DEPRECIAÇÃO DO IMOBILIZADO TANGÍVEL</v>
          </cell>
        </row>
        <row r="689">
          <cell r="S689" t="str">
            <v>OPERAÇÕES DEPRECIAÇÃO DO IMOBILIZADO TANGÍVEL</v>
          </cell>
        </row>
        <row r="690">
          <cell r="S690" t="str">
            <v>OPERAÇÕES DEPRECIAÇÃO DO IMOBILIZADO TANGÍVEL</v>
          </cell>
        </row>
        <row r="691">
          <cell r="S691" t="str">
            <v>OPERAÇÕES DEPRECIAÇÃO DO IMOBILIZADO TANGÍVEL</v>
          </cell>
        </row>
        <row r="692">
          <cell r="S692" t="str">
            <v>OPERAÇÕES DEPRECIAÇÃO DO IMOBILIZADO TANGÍVEL</v>
          </cell>
        </row>
        <row r="693">
          <cell r="S693" t="str">
            <v>OPERAÇÕES DEPRECIAÇÃO DO IMOBILIZADO TANGÍVEL</v>
          </cell>
        </row>
        <row r="694">
          <cell r="S694" t="str">
            <v>OPERAÇÕES DEPRECIAÇÃO DO IMOBILIZADO TANGÍVEL</v>
          </cell>
        </row>
        <row r="695">
          <cell r="S695" t="str">
            <v>OPERAÇÕES DEPRECIAÇÃO DO IMOBILIZADO TANGÍVEL</v>
          </cell>
        </row>
        <row r="696">
          <cell r="S696" t="str">
            <v>OPERAÇÕES DEPRECIAÇÃO DO IMOBILIZADO TANGÍVEL</v>
          </cell>
        </row>
        <row r="697">
          <cell r="S697" t="str">
            <v>OPERAÇÕES DEPRECIAÇÃO DO IMOBILIZADO TANGÍVEL</v>
          </cell>
        </row>
        <row r="698">
          <cell r="S698" t="str">
            <v>OPERAÇÕES DEPRECIAÇÃO DO IMOBILIZADO TANGÍVEL</v>
          </cell>
        </row>
        <row r="699">
          <cell r="S699" t="str">
            <v>OPERAÇÕES DEPRECIAÇÃO DO IMOBILIZADO TANGÍVEL</v>
          </cell>
        </row>
        <row r="700">
          <cell r="S700" t="str">
            <v>OPERAÇÕES DEPRECIAÇÃO DO IMOBILIZADO TANGÍVEL</v>
          </cell>
        </row>
        <row r="701">
          <cell r="S701" t="str">
            <v>OPERAÇÕES DEPRECIAÇÃO DO IMOBILIZADO TANGÍVEL</v>
          </cell>
        </row>
        <row r="702">
          <cell r="S702" t="str">
            <v>OPERAÇÕES DEPRECIAÇÃO DO IMOBILIZADO TANGÍVEL</v>
          </cell>
        </row>
        <row r="703">
          <cell r="S703" t="str">
            <v>OPERAÇÕES DEPRECIAÇÃO DO IMOBILIZADO TANGÍVEL</v>
          </cell>
        </row>
        <row r="704">
          <cell r="S704" t="str">
            <v>OPERAÇÕES DEPRECIAÇÃO DO IMOBILIZADO TANGÍVEL</v>
          </cell>
        </row>
        <row r="705">
          <cell r="S705" t="str">
            <v>OPERAÇÕES DEPRECIAÇÃO DO IMOBILIZADO TANGÍVEL</v>
          </cell>
        </row>
        <row r="706">
          <cell r="S706" t="str">
            <v>OPERAÇÕES DEPRECIAÇÃO DO IMOBILIZADO TANGÍVEL</v>
          </cell>
        </row>
        <row r="707">
          <cell r="S707" t="str">
            <v>OPERAÇÕES DEPRECIAÇÃO DO IMOBILIZADO TANGÍVEL</v>
          </cell>
        </row>
        <row r="708">
          <cell r="S708" t="str">
            <v>OPERAÇÕES DEPRECIAÇÃO DO IMOBILIZADO TANGÍVEL</v>
          </cell>
        </row>
        <row r="709">
          <cell r="S709" t="str">
            <v>OPERAÇÕES DEPRECIAÇÃO DO IMOBILIZADO TANGÍVEL</v>
          </cell>
        </row>
        <row r="710">
          <cell r="S710" t="str">
            <v>OPERAÇÕES DEPRECIAÇÃO DO IMOBILIZADO TANGÍVEL</v>
          </cell>
        </row>
        <row r="711">
          <cell r="S711" t="str">
            <v>OPERAÇÕES DEPRECIAÇÃO DO IMOBILIZADO TANGÍVEL</v>
          </cell>
        </row>
        <row r="712">
          <cell r="S712" t="str">
            <v>OPERAÇÕES DEPRECIAÇÃO DO IMOBILIZADO TANGÍVEL</v>
          </cell>
        </row>
        <row r="713">
          <cell r="S713" t="str">
            <v>OPERAÇÕES DEPRECIAÇÃO DO IMOBILIZADO TANGÍVEL</v>
          </cell>
        </row>
        <row r="714">
          <cell r="S714" t="str">
            <v>OPERAÇÕES DEPRECIAÇÃO DO IMOBILIZADO TANGÍVEL</v>
          </cell>
        </row>
        <row r="715">
          <cell r="S715" t="str">
            <v>OPERAÇÕES DEPRECIAÇÃO DO IMOBILIZADO TANGÍVEL</v>
          </cell>
        </row>
        <row r="716">
          <cell r="S716" t="str">
            <v>OPERAÇÕES DEPRECIAÇÃO DO IMOBILIZADO TANGÍVEL</v>
          </cell>
        </row>
        <row r="717">
          <cell r="S717" t="str">
            <v>OPERAÇÕES DEPRECIAÇÃO DO IMOBILIZADO TANGÍVEL</v>
          </cell>
        </row>
        <row r="718">
          <cell r="S718" t="str">
            <v>OPERAÇÕES DEPRECIAÇÃO DO IMOBILIZADO TANGÍVEL</v>
          </cell>
        </row>
        <row r="719">
          <cell r="S719" t="str">
            <v>OPERAÇÕES DEPRECIAÇÃO DO IMOBILIZADO TANGÍVEL</v>
          </cell>
        </row>
        <row r="720">
          <cell r="S720" t="str">
            <v>OPERAÇÕES DEPRECIAÇÃO DO IMOBILIZADO TANGÍVEL</v>
          </cell>
        </row>
        <row r="721">
          <cell r="S721" t="str">
            <v>OPERAÇÕES DEPRECIAÇÃO DO IMOBILIZADO TANGÍVEL</v>
          </cell>
        </row>
        <row r="722">
          <cell r="S722" t="str">
            <v>OPERAÇÕES DEPRECIAÇÃO DO IMOBILIZADO TANGÍVEL</v>
          </cell>
        </row>
        <row r="723">
          <cell r="S723" t="str">
            <v>OPERAÇÕES DEPRECIAÇÃO DO IMOBILIZADO TANGÍVEL</v>
          </cell>
        </row>
        <row r="724">
          <cell r="S724" t="str">
            <v>OPERAÇÕES DEPRECIAÇÃO DO IMOBILIZADO TANGÍVEL</v>
          </cell>
        </row>
        <row r="725">
          <cell r="S725" t="str">
            <v>OPERAÇÕES DEPRECIAÇÃO DO IMOBILIZADO TANGÍVEL</v>
          </cell>
        </row>
        <row r="726">
          <cell r="S726" t="str">
            <v>OPERAÇÕES DEPRECIAÇÃO DO IMOBILIZADO TANGÍVEL</v>
          </cell>
        </row>
        <row r="727">
          <cell r="S727" t="str">
            <v>OPERAÇÕES DEPRECIAÇÃO DO IMOBILIZADO TANGÍVEL</v>
          </cell>
        </row>
        <row r="728">
          <cell r="S728" t="str">
            <v>OPERAÇÕES DEPRECIAÇÃO DO IMOBILIZADO TANGÍVEL</v>
          </cell>
        </row>
        <row r="729">
          <cell r="S729" t="str">
            <v>OPERAÇÕES DEPRECIAÇÃO DO IMOBILIZADO TANGÍVEL</v>
          </cell>
        </row>
        <row r="730">
          <cell r="S730" t="str">
            <v>OPERAÇÕES DEPRECIAÇÃO DO IMOBILIZADO TANGÍVEL</v>
          </cell>
        </row>
        <row r="731">
          <cell r="S731" t="str">
            <v>OPERAÇÕES DEPRECIAÇÃO DO IMOBILIZADO TANGÍVEL</v>
          </cell>
        </row>
        <row r="732">
          <cell r="S732" t="str">
            <v>OPERAÇÕES DEPRECIAÇÃO DO IMOBILIZADO TANGÍVEL</v>
          </cell>
        </row>
        <row r="733">
          <cell r="S733" t="str">
            <v>OPERAÇÕES DEPRECIAÇÃO DO IMOBILIZADO TANGÍVEL</v>
          </cell>
        </row>
        <row r="734">
          <cell r="S734" t="str">
            <v>OPERAÇÕES DEPRECIAÇÃO DO IMOBILIZADO TANGÍVEL</v>
          </cell>
        </row>
        <row r="735">
          <cell r="S735" t="str">
            <v>OPERAÇÕES DEPRECIAÇÃO DO IMOBILIZADO TANGÍVEL</v>
          </cell>
        </row>
        <row r="736">
          <cell r="S736" t="str">
            <v>OPERAÇÕES DEPRECIAÇÃO DO IMOBILIZADO TANGÍVEL</v>
          </cell>
        </row>
        <row r="737">
          <cell r="S737" t="str">
            <v>OPERAÇÕES DEPRECIAÇÃO DO IMOBILIZADO TANGÍVEL</v>
          </cell>
        </row>
        <row r="738">
          <cell r="S738" t="str">
            <v>OPERAÇÕES DEPRECIAÇÃO DO IMOBILIZADO TANGÍVEL</v>
          </cell>
        </row>
        <row r="739">
          <cell r="S739" t="str">
            <v>OPERAÇÕES DEPRECIAÇÃO DO IMOBILIZADO TANGÍVEL</v>
          </cell>
        </row>
        <row r="740">
          <cell r="S740" t="str">
            <v>OPERAÇÕES DEPRECIAÇÃO DO IMOBILIZADO TANGÍVEL</v>
          </cell>
        </row>
        <row r="741">
          <cell r="S741" t="str">
            <v>OPERAÇÕES DEPRECIAÇÃO DO IMOBILIZADO TANGÍVEL</v>
          </cell>
        </row>
        <row r="742">
          <cell r="S742" t="str">
            <v>OPERAÇÕES DEPRECIAÇÃO DO IMOBILIZADO TANGÍVEL</v>
          </cell>
        </row>
        <row r="743">
          <cell r="S743" t="str">
            <v>OPERAÇÕES DEPRECIAÇÃO DO IMOBILIZADO TANGÍVEL</v>
          </cell>
        </row>
        <row r="744">
          <cell r="S744" t="str">
            <v>OPERAÇÕES DEPRECIAÇÃO DO IMOBILIZADO TANGÍVEL</v>
          </cell>
        </row>
        <row r="745">
          <cell r="S745" t="str">
            <v>OPERAÇÕES DEPRECIAÇÃO DO IMOBILIZADO TANGÍVEL</v>
          </cell>
        </row>
        <row r="746">
          <cell r="S746" t="str">
            <v>OPERAÇÕES DEPRECIAÇÃO DO IMOBILIZADO TANGÍVEL</v>
          </cell>
        </row>
        <row r="747">
          <cell r="S747" t="str">
            <v>OPERAÇÕES DEPRECIAÇÃO DO IMOBILIZADO TANGÍVEL</v>
          </cell>
        </row>
        <row r="748">
          <cell r="S748" t="str">
            <v>OPERAÇÕES DEPRECIAÇÃO DO IMOBILIZADO TANGÍVEL</v>
          </cell>
        </row>
        <row r="749">
          <cell r="S749" t="str">
            <v>OPERAÇÕES DEPRECIAÇÃO DO IMOBILIZADO TANGÍVEL</v>
          </cell>
        </row>
        <row r="750">
          <cell r="S750" t="str">
            <v>OPERAÇÕES DEPRECIAÇÃO DO IMOBILIZADO TANGÍVEL</v>
          </cell>
        </row>
        <row r="751">
          <cell r="S751" t="str">
            <v>OPERAÇÕES DEPRECIAÇÃO DO IMOBILIZADO TANGÍVEL</v>
          </cell>
        </row>
        <row r="752">
          <cell r="S752" t="str">
            <v>OPERAÇÕES DEPRECIAÇÃO DO IMOBILIZADO TANGÍVEL</v>
          </cell>
        </row>
        <row r="753">
          <cell r="S753" t="str">
            <v>OPERAÇÕES DEPRECIAÇÃO DO IMOBILIZADO TANGÍVEL</v>
          </cell>
        </row>
        <row r="754">
          <cell r="S754" t="str">
            <v>OPERAÇÕES DEPRECIAÇÃO DO IMOBILIZADO TANGÍVEL</v>
          </cell>
        </row>
        <row r="755">
          <cell r="S755" t="str">
            <v>OPERAÇÕES DEPRECIAÇÃO DO IMOBILIZADO TANGÍVEL</v>
          </cell>
        </row>
        <row r="756">
          <cell r="S756" t="str">
            <v>OPERAÇÕES DEPRECIAÇÃO DO IMOBILIZADO TANGÍVEL</v>
          </cell>
        </row>
        <row r="757">
          <cell r="S757" t="str">
            <v>OPERAÇÕES DEPRECIAÇÃO DO IMOBILIZADO TANGÍVEL</v>
          </cell>
        </row>
        <row r="758">
          <cell r="S758" t="str">
            <v>OPERAÇÕES DEPRECIAÇÃO DO IMOBILIZADO TANGÍVEL</v>
          </cell>
        </row>
        <row r="759">
          <cell r="S759" t="str">
            <v>OPERAÇÕES DEPRECIAÇÃO DO IMOBILIZADO TANGÍVEL</v>
          </cell>
        </row>
        <row r="760">
          <cell r="S760" t="str">
            <v>OPERAÇÕES DEPRECIAÇÃO DO IMOBILIZADO TANGÍVEL</v>
          </cell>
        </row>
        <row r="761">
          <cell r="S761" t="str">
            <v>OPERAÇÕES DEPRECIAÇÃO DO IMOBILIZADO TANGÍVEL</v>
          </cell>
        </row>
        <row r="762">
          <cell r="S762" t="str">
            <v>OPERAÇÕES DEPRECIAÇÃO DO IMOBILIZADO TANGÍVEL</v>
          </cell>
        </row>
        <row r="763">
          <cell r="S763" t="str">
            <v>OPERAÇÕES DEPRECIAÇÃO DO IMOBILIZADO TANGÍVEL</v>
          </cell>
        </row>
        <row r="764">
          <cell r="S764" t="str">
            <v>OPERAÇÕES DEPRECIAÇÃO DO IMOBILIZADO TANGÍVEL</v>
          </cell>
        </row>
        <row r="765">
          <cell r="S765" t="str">
            <v>OPERAÇÕES DEPRECIAÇÃO DO IMOBILIZADO TANGÍVEL</v>
          </cell>
        </row>
        <row r="766">
          <cell r="S766" t="str">
            <v>OPERAÇÕES DEPRECIAÇÃO DO IMOBILIZADO TANGÍVEL</v>
          </cell>
        </row>
        <row r="767">
          <cell r="S767" t="str">
            <v>OPERAÇÕES DEPRECIAÇÃO DO IMOBILIZADO TANGÍVEL</v>
          </cell>
        </row>
        <row r="768">
          <cell r="S768" t="str">
            <v>OPERAÇÕES DEPRECIAÇÃO DO IMOBILIZADO TANGÍVEL</v>
          </cell>
        </row>
        <row r="769">
          <cell r="S769" t="str">
            <v>OPERAÇÕES DEPRECIAÇÃO DO IMOBILIZADO TANGÍVEL</v>
          </cell>
        </row>
        <row r="770">
          <cell r="S770" t="str">
            <v>OPERAÇÕES DEPRECIAÇÃO DO IMOBILIZADO TANGÍVEL</v>
          </cell>
        </row>
        <row r="771">
          <cell r="S771" t="str">
            <v>OPERAÇÕES DEPRECIAÇÃO DO IMOBILIZADO TANGÍVEL</v>
          </cell>
        </row>
        <row r="772">
          <cell r="S772" t="str">
            <v>OPERAÇÕES DEPRECIAÇÃO DO IMOBILIZADO TANGÍVEL</v>
          </cell>
        </row>
        <row r="773">
          <cell r="S773" t="str">
            <v>OPERAÇÕES DEPRECIAÇÃO DO IMOBILIZADO TANGÍVEL</v>
          </cell>
        </row>
        <row r="774">
          <cell r="S774" t="str">
            <v>OPERAÇÕES DEPRECIAÇÃO DO IMOBILIZADO TANGÍVEL</v>
          </cell>
        </row>
        <row r="775">
          <cell r="S775" t="str">
            <v>OPERAÇÕES DEPRECIAÇÃO DO IMOBILIZADO TANGÍVEL</v>
          </cell>
        </row>
        <row r="776">
          <cell r="S776" t="str">
            <v>OPERAÇÕES DEPRECIAÇÃO DO IMOBILIZADO TANGÍVEL</v>
          </cell>
        </row>
        <row r="777">
          <cell r="S777" t="str">
            <v>OPERAÇÕES DEPRECIAÇÃO DO IMOBILIZADO TANGÍVEL</v>
          </cell>
        </row>
        <row r="778">
          <cell r="S778" t="str">
            <v>OPERAÇÕES DEPRECIAÇÃO DO IMOBILIZADO TANGÍVEL</v>
          </cell>
        </row>
        <row r="779">
          <cell r="S779" t="str">
            <v>OPERAÇÕES DEPRECIAÇÃO DO IMOBILIZADO TANGÍVEL</v>
          </cell>
        </row>
        <row r="780">
          <cell r="S780" t="str">
            <v>OPERAÇÕES DEPRECIAÇÃO DO IMOBILIZADO TANGÍVEL</v>
          </cell>
        </row>
        <row r="781">
          <cell r="S781" t="str">
            <v>OPERAÇÕES DEPRECIAÇÃO DO IMOBILIZADO TANGÍVEL</v>
          </cell>
        </row>
        <row r="782">
          <cell r="S782" t="str">
            <v>OPERAÇÕES DEPRECIAÇÃO DO IMOBILIZADO TANGÍVEL</v>
          </cell>
        </row>
        <row r="783">
          <cell r="S783" t="str">
            <v>OPERAÇÕES DEPRECIAÇÃO DO IMOBILIZADO TANGÍVEL</v>
          </cell>
        </row>
        <row r="784">
          <cell r="S784" t="str">
            <v>OPERAÇÕES DEPRECIAÇÃO DO IMOBILIZADO TANGÍVEL</v>
          </cell>
        </row>
        <row r="785">
          <cell r="S785" t="str">
            <v>OPERAÇÕES DEPRECIAÇÃO DO IMOBILIZADO TANGÍVEL</v>
          </cell>
        </row>
        <row r="786">
          <cell r="S786" t="str">
            <v>OPERAÇÕES DEPRECIAÇÃO DO IMOBILIZADO TANGÍVEL</v>
          </cell>
        </row>
        <row r="787">
          <cell r="S787" t="str">
            <v>OPERAÇÕES DEPRECIAÇÃO DO IMOBILIZADO TANGÍVEL</v>
          </cell>
        </row>
        <row r="788">
          <cell r="S788" t="str">
            <v>OPERAÇÕES DEPRECIAÇÃO DO IMOBILIZADO TANGÍVEL</v>
          </cell>
        </row>
        <row r="789">
          <cell r="S789" t="str">
            <v>OPERAÇÕES DEPRECIAÇÃO DO IMOBILIZADO TANGÍVEL</v>
          </cell>
        </row>
        <row r="790">
          <cell r="S790" t="str">
            <v>OPERAÇÕES DEPRECIAÇÃO DO IMOBILIZADO TANGÍVEL</v>
          </cell>
        </row>
        <row r="791">
          <cell r="S791" t="str">
            <v>OPERAÇÕES DEPRECIAÇÃO DO IMOBILIZADO TANGÍVEL</v>
          </cell>
        </row>
        <row r="792">
          <cell r="S792" t="str">
            <v>OPERAÇÕES DEPRECIAÇÃO DO IMOBILIZADO TANGÍVEL</v>
          </cell>
        </row>
        <row r="793">
          <cell r="S793" t="str">
            <v>OPERAÇÕES DEPRECIAÇÃO DO IMOBILIZADO TANGÍVEL</v>
          </cell>
        </row>
        <row r="794">
          <cell r="S794" t="str">
            <v>OPERAÇÕES DEPRECIAÇÃO DO IMOBILIZADO TANGÍVEL</v>
          </cell>
        </row>
        <row r="795">
          <cell r="S795" t="str">
            <v>OPERAÇÕES DEPRECIAÇÃO DO IMOBILIZADO TANGÍVEL</v>
          </cell>
        </row>
        <row r="796">
          <cell r="S796" t="str">
            <v>OPERAÇÕES DEPRECIAÇÃO DO IMOBILIZADO TANGÍVEL</v>
          </cell>
        </row>
        <row r="797">
          <cell r="S797" t="str">
            <v>OPERAÇÕES DEPRECIAÇÃO DO IMOBILIZADO TANGÍVEL</v>
          </cell>
        </row>
        <row r="798">
          <cell r="S798" t="str">
            <v>OPERAÇÕES DEPRECIAÇÃO DO IMOBILIZADO TANGÍVEL</v>
          </cell>
        </row>
        <row r="799">
          <cell r="S799" t="str">
            <v>OPERAÇÕES DEPRECIAÇÃO DO IMOBILIZADO TANGÍVEL</v>
          </cell>
        </row>
        <row r="800">
          <cell r="S800" t="str">
            <v>OPERAÇÕES DEPRECIAÇÃO DO IMOBILIZADO TANGÍVEL</v>
          </cell>
        </row>
        <row r="801">
          <cell r="S801" t="str">
            <v>OPERAÇÕES DEPRECIAÇÃO DO IMOBILIZADO TANGÍVEL</v>
          </cell>
        </row>
        <row r="802">
          <cell r="S802" t="str">
            <v>OPERAÇÕES DEPRECIAÇÃO DO IMOBILIZADO TANGÍVEL</v>
          </cell>
        </row>
        <row r="803">
          <cell r="S803" t="str">
            <v>OPERAÇÕES DEPRECIAÇÃO DO IMOBILIZADO TANGÍVEL</v>
          </cell>
        </row>
        <row r="804">
          <cell r="S804" t="str">
            <v>OPERAÇÕES DEPRECIAÇÃO DO IMOBILIZADO TANGÍVEL</v>
          </cell>
        </row>
        <row r="805">
          <cell r="S805" t="str">
            <v>OPERAÇÕES DEPRECIAÇÃO DO IMOBILIZADO TANGÍVEL</v>
          </cell>
        </row>
        <row r="806">
          <cell r="S806" t="str">
            <v>OPERAÇÕES DEPRECIAÇÃO DO IMOBILIZADO TANGÍVEL</v>
          </cell>
        </row>
        <row r="807">
          <cell r="S807" t="str">
            <v>OPERAÇÕES DEPRECIAÇÃO DO IMOBILIZADO TANGÍVEL</v>
          </cell>
        </row>
        <row r="808">
          <cell r="S808" t="str">
            <v>OPERAÇÕES DEPRECIAÇÃO DO IMOBILIZADO TANGÍVEL</v>
          </cell>
        </row>
        <row r="809">
          <cell r="S809" t="str">
            <v>OPERAÇÕES DEPRECIAÇÃO DO IMOBILIZADO TANGÍVEL</v>
          </cell>
        </row>
        <row r="810">
          <cell r="S810" t="str">
            <v>OPERAÇÕES DEPRECIAÇÃO DO IMOBILIZADO TANGÍVEL</v>
          </cell>
        </row>
        <row r="811">
          <cell r="S811" t="str">
            <v>OPERAÇÕES DEPRECIAÇÃO DO IMOBILIZADO TANGÍVEL</v>
          </cell>
        </row>
        <row r="812">
          <cell r="S812" t="str">
            <v>OPERAÇÕES DEPRECIAÇÃO DO IMOBILIZADO TANGÍVEL</v>
          </cell>
        </row>
        <row r="813">
          <cell r="S813" t="str">
            <v>OPERAÇÕES DEPRECIAÇÃO DO IMOBILIZADO TANGÍVEL</v>
          </cell>
        </row>
        <row r="814">
          <cell r="S814" t="str">
            <v>OPERAÇÕES DEPRECIAÇÃO DO IMOBILIZADO TANGÍVEL</v>
          </cell>
        </row>
        <row r="815">
          <cell r="S815" t="str">
            <v>OPERAÇÕES DEPRECIAÇÃO DO IMOBILIZADO TANGÍVEL</v>
          </cell>
        </row>
        <row r="816">
          <cell r="S816" t="str">
            <v>OPERAÇÕES DEPRECIAÇÃO DO IMOBILIZADO TANGÍVEL</v>
          </cell>
        </row>
        <row r="817">
          <cell r="S817" t="str">
            <v>OPERAÇÕES DEPRECIAÇÃO DO IMOBILIZADO TANGÍVEL</v>
          </cell>
        </row>
        <row r="818">
          <cell r="S818" t="str">
            <v>OPERAÇÕES DEPRECIAÇÃO DO IMOBILIZADO TANGÍVEL</v>
          </cell>
        </row>
        <row r="819">
          <cell r="S819" t="str">
            <v>OPERAÇÕES DEPRECIAÇÃO DO IMOBILIZADO TANGÍVEL</v>
          </cell>
        </row>
        <row r="820">
          <cell r="S820" t="str">
            <v>OPERAÇÕES DEPRECIAÇÃO DO IMOBILIZADO TANGÍVEL</v>
          </cell>
        </row>
        <row r="821">
          <cell r="S821" t="str">
            <v>OPERAÇÕES DEPRECIAÇÃO DO IMOBILIZADO TANGÍVEL</v>
          </cell>
        </row>
        <row r="822">
          <cell r="S822" t="str">
            <v>OPERAÇÕES DEPRECIAÇÃO DO IMOBILIZADO TANGÍVEL</v>
          </cell>
        </row>
        <row r="823">
          <cell r="S823" t="str">
            <v>OPERAÇÕES DEPRECIAÇÃO DO IMOBILIZADO TANGÍVEL</v>
          </cell>
        </row>
        <row r="824">
          <cell r="S824" t="str">
            <v>OPERAÇÕES DEPRECIAÇÃO DO IMOBILIZADO TANGÍVEL</v>
          </cell>
        </row>
        <row r="825">
          <cell r="S825" t="str">
            <v>OPERAÇÕES DEPRECIAÇÃO DO IMOBILIZADO TANGÍVEL</v>
          </cell>
        </row>
        <row r="826">
          <cell r="S826" t="str">
            <v>OPERAÇÕES DEPRECIAÇÃO DO IMOBILIZADO TANGÍVEL</v>
          </cell>
        </row>
        <row r="827">
          <cell r="S827" t="str">
            <v>OPERAÇÕES DEPRECIAÇÃO DO IMOBILIZADO TANGÍVEL</v>
          </cell>
        </row>
        <row r="828">
          <cell r="S828" t="str">
            <v>OPERAÇÕES DEPRECIAÇÃO DO IMOBILIZADO TANGÍVEL</v>
          </cell>
        </row>
        <row r="829">
          <cell r="S829" t="str">
            <v>OPERAÇÕES DEPRECIAÇÃO DO IMOBILIZADO TANGÍVEL</v>
          </cell>
        </row>
        <row r="830">
          <cell r="S830" t="str">
            <v>OPERAÇÕES DEPRECIAÇÃO DO IMOBILIZADO TANGÍVEL</v>
          </cell>
        </row>
        <row r="831">
          <cell r="S831" t="str">
            <v>OPERAÇÕES DEPRECIAÇÃO DO IMOBILIZADO TANGÍVEL</v>
          </cell>
        </row>
        <row r="832">
          <cell r="S832" t="str">
            <v>OPERAÇÕES DEPRECIAÇÃO DO IMOBILIZADO TANGÍVEL</v>
          </cell>
        </row>
        <row r="833">
          <cell r="S833" t="str">
            <v>OPERAÇÕES DEPRECIAÇÃO DO IMOBILIZADO TANGÍVEL</v>
          </cell>
        </row>
        <row r="834">
          <cell r="S834" t="str">
            <v>OPERAÇÕES DEPRECIAÇÃO DO IMOBILIZADO TANGÍVEL</v>
          </cell>
        </row>
        <row r="835">
          <cell r="S835" t="str">
            <v>OPERAÇÕES DEPRECIAÇÃO DO IMOBILIZADO TANGÍVEL</v>
          </cell>
        </row>
        <row r="836">
          <cell r="S836" t="str">
            <v>OPERAÇÕES DEPRECIAÇÃO DO IMOBILIZADO TANGÍVEL</v>
          </cell>
        </row>
        <row r="837">
          <cell r="S837" t="str">
            <v>OPERAÇÕES DEPRECIAÇÃO DO IMOBILIZADO TANGÍVEL</v>
          </cell>
        </row>
        <row r="838">
          <cell r="S838" t="str">
            <v>OPERAÇÕES DEPRECIAÇÃO DO IMOBILIZADO TANGÍVEL</v>
          </cell>
        </row>
        <row r="839">
          <cell r="S839" t="str">
            <v>OPERAÇÕES DEPRECIAÇÃO DO IMOBILIZADO TANGÍVEL</v>
          </cell>
        </row>
        <row r="840">
          <cell r="S840" t="str">
            <v>OPERAÇÕES DEPRECIAÇÃO DO IMOBILIZADO TANGÍVEL</v>
          </cell>
        </row>
        <row r="841">
          <cell r="S841" t="str">
            <v>OPERAÇÕES DEPRECIAÇÃO DO IMOBILIZADO TANGÍVEL</v>
          </cell>
        </row>
        <row r="842">
          <cell r="S842" t="str">
            <v>OPERAÇÕES DEPRECIAÇÃO DO IMOBILIZADO TANGÍVEL</v>
          </cell>
        </row>
        <row r="843">
          <cell r="S843" t="str">
            <v>OPERAÇÕES DEPRECIAÇÃO DO IMOBILIZADO TANGÍVEL</v>
          </cell>
        </row>
        <row r="844">
          <cell r="S844" t="str">
            <v>OPERAÇÕES DEPRECIAÇÃO DO IMOBILIZADO TANGÍVEL</v>
          </cell>
        </row>
        <row r="845">
          <cell r="S845" t="str">
            <v>OPERAÇÕES DEPRECIAÇÃO DO IMOBILIZADO TANGÍVEL</v>
          </cell>
        </row>
        <row r="846">
          <cell r="S846" t="str">
            <v>OPERAÇÕES DEPRECIAÇÃO DO IMOBILIZADO TANGÍVEL</v>
          </cell>
        </row>
        <row r="847">
          <cell r="S847" t="str">
            <v>OPERAÇÕES DEPRECIAÇÃO DO IMOBILIZADO TANGÍVEL</v>
          </cell>
        </row>
        <row r="848">
          <cell r="S848" t="str">
            <v>OPERAÇÕES DEPRECIAÇÃO DO IMOBILIZADO TANGÍVEL</v>
          </cell>
        </row>
        <row r="849">
          <cell r="S849" t="str">
            <v>OPERAÇÕES DEPRECIAÇÃO DO IMOBILIZADO TANGÍVEL</v>
          </cell>
        </row>
        <row r="850">
          <cell r="S850" t="str">
            <v>OPERAÇÕES DEPRECIAÇÃO DO IMOBILIZADO TANGÍVEL</v>
          </cell>
        </row>
        <row r="851">
          <cell r="S851" t="str">
            <v>OPERAÇÕES DEPRECIAÇÃO DO IMOBILIZADO TANGÍVEL</v>
          </cell>
        </row>
        <row r="852">
          <cell r="S852" t="str">
            <v>OPERAÇÕES DEPRECIAÇÃO DO IMOBILIZADO TANGÍVEL</v>
          </cell>
        </row>
        <row r="853">
          <cell r="S853" t="str">
            <v>OPERAÇÕES DEPRECIAÇÃO DO IMOBILIZADO TANGÍVEL</v>
          </cell>
        </row>
        <row r="854">
          <cell r="S854" t="str">
            <v>OPERAÇÕES DEPRECIAÇÃO DO IMOBILIZADO TANGÍVEL</v>
          </cell>
        </row>
        <row r="855">
          <cell r="S855" t="str">
            <v>OPERAÇÕES DEPRECIAÇÃO DO IMOBILIZADO TANGÍVEL</v>
          </cell>
        </row>
        <row r="856">
          <cell r="S856" t="str">
            <v>OPERAÇÕES DEPRECIAÇÃO DO IMOBILIZADO TANGÍVEL</v>
          </cell>
        </row>
        <row r="857">
          <cell r="S857" t="str">
            <v>OPERAÇÕES DEPRECIAÇÃO DO IMOBILIZADO TANGÍVEL</v>
          </cell>
        </row>
        <row r="858">
          <cell r="S858" t="str">
            <v>OPERAÇÕES DEPRECIAÇÃO DO IMOBILIZADO TANGÍVEL</v>
          </cell>
        </row>
        <row r="859">
          <cell r="S859" t="str">
            <v>OPERAÇÕES DEPRECIAÇÃO DO IMOBILIZADO TANGÍVEL</v>
          </cell>
        </row>
        <row r="860">
          <cell r="S860" t="str">
            <v>OPERAÇÕES DEPRECIAÇÃO DO IMOBILIZADO TANGÍVEL</v>
          </cell>
        </row>
        <row r="861">
          <cell r="S861" t="str">
            <v>OPERAÇÕES DEPRECIAÇÃO DO IMOBILIZADO TANGÍVEL</v>
          </cell>
        </row>
        <row r="862">
          <cell r="S862" t="str">
            <v>OPERAÇÕES DEPRECIAÇÃO DO IMOBILIZADO TANGÍVEL</v>
          </cell>
        </row>
        <row r="863">
          <cell r="S863" t="str">
            <v>OPERAÇÕES DEPRECIAÇÃO DO IMOBILIZADO TANGÍVEL</v>
          </cell>
        </row>
        <row r="864">
          <cell r="S864" t="str">
            <v>OPERAÇÕES DEPRECIAÇÃO DO IMOBILIZADO TANGÍVEL</v>
          </cell>
        </row>
        <row r="865">
          <cell r="S865" t="str">
            <v>OPERAÇÕES DEPRECIAÇÃO DO IMOBILIZADO TANGÍVEL</v>
          </cell>
        </row>
        <row r="866">
          <cell r="S866" t="str">
            <v>OPERAÇÕES DEPRECIAÇÃO DO IMOBILIZADO TANGÍVEL</v>
          </cell>
        </row>
        <row r="867">
          <cell r="S867" t="str">
            <v>OPERAÇÕES DEPRECIAÇÃO DO IMOBILIZADO TANGÍVEL</v>
          </cell>
        </row>
        <row r="868">
          <cell r="S868" t="str">
            <v>OPERAÇÕES DEPRECIAÇÃO DO IMOBILIZADO TANGÍVEL</v>
          </cell>
        </row>
        <row r="869">
          <cell r="S869" t="str">
            <v>OPERAÇÕES DEPRECIAÇÃO DO IMOBILIZADO TANGÍVEL</v>
          </cell>
        </row>
        <row r="870">
          <cell r="S870" t="str">
            <v>OPERAÇÕES DEPRECIAÇÃO DO IMOBILIZADO TANGÍVEL</v>
          </cell>
        </row>
        <row r="871">
          <cell r="S871" t="str">
            <v>OPERAÇÕES DEPRECIAÇÃO DO IMOBILIZADO TANGÍVEL</v>
          </cell>
        </row>
        <row r="872">
          <cell r="S872" t="str">
            <v>OPERAÇÕES DEPRECIAÇÃO DO IMOBILIZADO TANGÍVEL</v>
          </cell>
        </row>
        <row r="873">
          <cell r="S873" t="str">
            <v>OPERAÇÕES DEPRECIAÇÃO DO IMOBILIZADO TANGÍVEL</v>
          </cell>
        </row>
        <row r="874">
          <cell r="S874" t="str">
            <v>OPERAÇÕES DEPRECIAÇÃO DO IMOBILIZADO TANGÍVEL</v>
          </cell>
        </row>
        <row r="875">
          <cell r="S875" t="str">
            <v>OPERAÇÕES DEPRECIAÇÃO DO IMOBILIZADO TANGÍVEL</v>
          </cell>
        </row>
        <row r="876">
          <cell r="S876" t="str">
            <v>OPERAÇÕES DEPRECIAÇÃO DO IMOBILIZADO TANGÍVEL</v>
          </cell>
        </row>
        <row r="877">
          <cell r="S877" t="str">
            <v>OPERAÇÕES DEPRECIAÇÃO DO IMOBILIZADO TANGÍVEL</v>
          </cell>
        </row>
        <row r="878">
          <cell r="S878" t="str">
            <v>OPERAÇÕES DEPRECIAÇÃO DO IMOBILIZADO TANGÍVEL</v>
          </cell>
        </row>
        <row r="879">
          <cell r="S879" t="str">
            <v>OPERAÇÕES DEPRECIAÇÃO DO IMOBILIZADO TANGÍVEL</v>
          </cell>
        </row>
        <row r="880">
          <cell r="S880" t="str">
            <v>OPERAÇÕES DEPRECIAÇÃO DO IMOBILIZADO TANGÍVEL</v>
          </cell>
        </row>
        <row r="881">
          <cell r="S881" t="str">
            <v>OPERAÇÕES DEPRECIAÇÃO DO IMOBILIZADO TANGÍVEL</v>
          </cell>
        </row>
        <row r="882">
          <cell r="S882" t="str">
            <v>OPERAÇÕES DEPRECIAÇÃO DO IMOBILIZADO TANGÍVEL</v>
          </cell>
        </row>
        <row r="883">
          <cell r="S883" t="str">
            <v>OPERAÇÕES DEPRECIAÇÃO DO IMOBILIZADO TANGÍVEL</v>
          </cell>
        </row>
        <row r="884">
          <cell r="S884" t="str">
            <v>OPERAÇÕES DEPRECIAÇÃO DO IMOBILIZADO TANGÍVEL</v>
          </cell>
        </row>
        <row r="885">
          <cell r="S885" t="str">
            <v>OPERAÇÕES DEPRECIAÇÃO DO IMOBILIZADO TANGÍVEL</v>
          </cell>
        </row>
        <row r="886">
          <cell r="S886" t="str">
            <v>OPERAÇÕES DEPRECIAÇÃO DO IMOBILIZADO TANGÍVEL</v>
          </cell>
        </row>
        <row r="887">
          <cell r="S887" t="str">
            <v>OPERAÇÕES DEPRECIAÇÃO DO IMOBILIZADO TANGÍVEL</v>
          </cell>
        </row>
        <row r="888">
          <cell r="S888" t="str">
            <v>OPERAÇÕES DEPRECIAÇÃO DO IMOBILIZADO TANGÍVEL</v>
          </cell>
        </row>
        <row r="889">
          <cell r="S889" t="str">
            <v>OPERAÇÕES DEPRECIAÇÃO DO IMOBILIZADO TANGÍVEL</v>
          </cell>
        </row>
        <row r="890">
          <cell r="S890" t="str">
            <v>OPERAÇÕES DEPRECIAÇÃO DO IMOBILIZADO TANGÍVEL</v>
          </cell>
        </row>
        <row r="891">
          <cell r="S891" t="str">
            <v>OPERAÇÕES DEPRECIAÇÃO DO IMOBILIZADO TANGÍVEL</v>
          </cell>
        </row>
        <row r="892">
          <cell r="S892" t="str">
            <v>OPERAÇÕES DEPRECIAÇÃO DO IMOBILIZADO TANGÍVEL</v>
          </cell>
        </row>
        <row r="893">
          <cell r="S893" t="str">
            <v>OPERAÇÕES DEPRECIAÇÃO DO IMOBILIZADO TANGÍVEL</v>
          </cell>
        </row>
        <row r="894">
          <cell r="S894" t="str">
            <v>OPERAÇÕES DEPRECIAÇÃO DO IMOBILIZADO TANGÍVEL</v>
          </cell>
        </row>
        <row r="895">
          <cell r="S895" t="str">
            <v>OPERAÇÕES DEPRECIAÇÃO DO IMOBILIZADO TANGÍVEL</v>
          </cell>
        </row>
        <row r="896">
          <cell r="S896" t="str">
            <v>OPERAÇÕES DEPRECIAÇÃO DO IMOBILIZADO TANGÍVEL</v>
          </cell>
        </row>
        <row r="897">
          <cell r="S897" t="str">
            <v>OPERAÇÕES DEPRECIAÇÃO DO IMOBILIZADO TANGÍVEL</v>
          </cell>
        </row>
        <row r="898">
          <cell r="S898" t="str">
            <v>OPERAÇÕES DEPRECIAÇÃO DO IMOBILIZADO TANGÍVEL</v>
          </cell>
        </row>
        <row r="899">
          <cell r="S899" t="str">
            <v>OPERAÇÕES DEPRECIAÇÃO DO IMOBILIZADO TANGÍVEL</v>
          </cell>
        </row>
        <row r="900">
          <cell r="S900" t="str">
            <v>OPERAÇÕES DEPRECIAÇÃO DO IMOBILIZADO TANGÍVEL</v>
          </cell>
        </row>
        <row r="901">
          <cell r="S901" t="str">
            <v>OPERAÇÕES DEPRECIAÇÃO DO IMOBILIZADO TANGÍVEL</v>
          </cell>
        </row>
        <row r="902">
          <cell r="S902" t="str">
            <v>OPERAÇÕES DEPRECIAÇÃO DO IMOBILIZADO TANGÍVEL</v>
          </cell>
        </row>
        <row r="903">
          <cell r="S903" t="str">
            <v>OPERAÇÕES DEPRECIAÇÃO DO IMOBILIZADO TANGÍVEL</v>
          </cell>
        </row>
        <row r="904">
          <cell r="S904" t="str">
            <v>OPERAÇÕES DEPRECIAÇÃO DO IMOBILIZADO TANGÍVEL</v>
          </cell>
        </row>
        <row r="905">
          <cell r="S905" t="str">
            <v>OPERAÇÕES DEPRECIAÇÃO DO IMOBILIZADO TANGÍVEL</v>
          </cell>
        </row>
        <row r="906">
          <cell r="S906" t="str">
            <v>OPERAÇÕES DEPRECIAÇÃO DO IMOBILIZADO TANGÍVEL</v>
          </cell>
        </row>
        <row r="907">
          <cell r="S907" t="str">
            <v>OPERAÇÕES DEPRECIAÇÃO DO IMOBILIZADO TANGÍVEL</v>
          </cell>
        </row>
        <row r="908">
          <cell r="S908" t="str">
            <v>OPERAÇÕES DEPRECIAÇÃO DO IMOBILIZADO TANGÍVEL</v>
          </cell>
        </row>
        <row r="909">
          <cell r="S909" t="str">
            <v>OPERAÇÕES DEPRECIAÇÃO DO IMOBILIZADO TANGÍVEL</v>
          </cell>
        </row>
        <row r="910">
          <cell r="S910" t="str">
            <v>OPERAÇÕES DEPRECIAÇÃO DO IMOBILIZADO TANGÍVEL</v>
          </cell>
        </row>
        <row r="911">
          <cell r="S911" t="str">
            <v>OPERAÇÕES DEPRECIAÇÃO DO IMOBILIZADO TANGÍVEL</v>
          </cell>
        </row>
        <row r="912">
          <cell r="S912" t="str">
            <v>OPERAÇÕES DEPRECIAÇÃO DO IMOBILIZADO TANGÍVEL</v>
          </cell>
        </row>
        <row r="913">
          <cell r="S913" t="str">
            <v>OPERAÇÕES DEPRECIAÇÃO DO IMOBILIZADO TANGÍVEL</v>
          </cell>
        </row>
        <row r="914">
          <cell r="S914" t="str">
            <v>OPERAÇÕES DEPRECIAÇÃO DO IMOBILIZADO TANGÍVEL</v>
          </cell>
        </row>
        <row r="915">
          <cell r="S915" t="str">
            <v>OPERAÇÕES DEPRECIAÇÃO DO IMOBILIZADO TANGÍVEL</v>
          </cell>
        </row>
        <row r="916">
          <cell r="S916" t="str">
            <v>OPERAÇÕES DEPRECIAÇÃO DO IMOBILIZADO TANGÍVEL</v>
          </cell>
        </row>
        <row r="917">
          <cell r="S917" t="str">
            <v>OPERAÇÕES DEPRECIAÇÃO DO IMOBILIZADO TANGÍVEL</v>
          </cell>
        </row>
        <row r="918">
          <cell r="S918" t="str">
            <v>OPERAÇÕES DEPRECIAÇÃO DO IMOBILIZADO TANGÍVEL</v>
          </cell>
        </row>
        <row r="919">
          <cell r="S919" t="str">
            <v>OPERAÇÕES DEPRECIAÇÃO DO IMOBILIZADO TANGÍVEL</v>
          </cell>
        </row>
        <row r="920">
          <cell r="S920" t="str">
            <v>OPERAÇÕES DEPRECIAÇÃO DO IMOBILIZADO TANGÍVEL</v>
          </cell>
        </row>
        <row r="921">
          <cell r="S921" t="str">
            <v>OPERAÇÕES DEPRECIAÇÃO DO IMOBILIZADO TANGÍVEL</v>
          </cell>
        </row>
        <row r="922">
          <cell r="S922" t="str">
            <v>OPERAÇÕES DEPRECIAÇÃO DO IMOBILIZADO TANGÍVEL</v>
          </cell>
        </row>
        <row r="923">
          <cell r="S923" t="str">
            <v>OPERAÇÕES DEPRECIAÇÃO DO IMOBILIZADO TANGÍVEL</v>
          </cell>
        </row>
        <row r="924">
          <cell r="S924" t="str">
            <v>OPERAÇÕES DEPRECIAÇÃO DO IMOBILIZADO TANGÍVEL</v>
          </cell>
        </row>
        <row r="925">
          <cell r="S925" t="str">
            <v>OPERAÇÕES DEPRECIAÇÃO DO IMOBILIZADO TANGÍVEL</v>
          </cell>
        </row>
        <row r="926">
          <cell r="S926" t="str">
            <v>OPERAÇÕES DEPRECIAÇÃO DO IMOBILIZADO TANGÍVEL</v>
          </cell>
        </row>
        <row r="927">
          <cell r="S927" t="str">
            <v>OPERAÇÕES DEPRECIAÇÃO DO IMOBILIZADO TANGÍVEL</v>
          </cell>
        </row>
        <row r="928">
          <cell r="S928" t="str">
            <v>OPERAÇÕES DEPRECIAÇÃO DO IMOBILIZADO TANGÍVEL</v>
          </cell>
        </row>
        <row r="929">
          <cell r="S929" t="str">
            <v>OPERAÇÕES DEPRECIAÇÃO DO IMOBILIZADO TANGÍVEL</v>
          </cell>
        </row>
        <row r="930">
          <cell r="S930" t="str">
            <v>OPERAÇÕES DEPRECIAÇÃO DO IMOBILIZADO TANGÍVEL</v>
          </cell>
        </row>
        <row r="931">
          <cell r="S931" t="str">
            <v>OPERAÇÕES DEPRECIAÇÃO DO IMOBILIZADO TANGÍVEL</v>
          </cell>
        </row>
        <row r="932">
          <cell r="S932" t="str">
            <v>OPERAÇÕES DEPRECIAÇÃO DO IMOBILIZADO TANGÍVEL</v>
          </cell>
        </row>
        <row r="933">
          <cell r="S933" t="str">
            <v>OPERAÇÕES DEPRECIAÇÃO DO IMOBILIZADO TANGÍVEL</v>
          </cell>
        </row>
        <row r="934">
          <cell r="S934" t="str">
            <v>OPERAÇÕES DEPRECIAÇÃO DO IMOBILIZADO TANGÍVEL</v>
          </cell>
        </row>
        <row r="935">
          <cell r="S935" t="str">
            <v>OPERAÇÕES DEPRECIAÇÃO DO IMOBILIZADO TANGÍVEL</v>
          </cell>
        </row>
        <row r="936">
          <cell r="S936" t="str">
            <v>OPERAÇÕES DEPRECIAÇÃO DO IMOBILIZADO TANGÍVEL</v>
          </cell>
        </row>
        <row r="937">
          <cell r="S937" t="str">
            <v>OPERAÇÕES DEPRECIAÇÃO DO IMOBILIZADO TANGÍVEL</v>
          </cell>
        </row>
        <row r="938">
          <cell r="S938" t="str">
            <v>OPERAÇÕES DEPRECIAÇÃO DO IMOBILIZADO TANGÍVEL</v>
          </cell>
        </row>
        <row r="939">
          <cell r="S939" t="str">
            <v>OPERAÇÕES DEPRECIAÇÃO DO IMOBILIZADO TANGÍVEL</v>
          </cell>
        </row>
        <row r="940">
          <cell r="S940" t="str">
            <v>OPERAÇÕES DEPRECIAÇÃO DO IMOBILIZADO TANGÍVEL</v>
          </cell>
        </row>
        <row r="941">
          <cell r="S941" t="str">
            <v>OPERAÇÕES DEPRECIAÇÃO DO IMOBILIZADO TANGÍVEL</v>
          </cell>
        </row>
        <row r="942">
          <cell r="S942" t="str">
            <v>OPERAÇÕES DEPRECIAÇÃO DO IMOBILIZADO TANGÍVEL</v>
          </cell>
        </row>
        <row r="943">
          <cell r="S943" t="str">
            <v>OPERAÇÕES DEPRECIAÇÃO DO IMOBILIZADO TANGÍVEL</v>
          </cell>
        </row>
        <row r="944">
          <cell r="S944" t="str">
            <v>OPERAÇÕES DEPRECIAÇÃO DO IMOBILIZADO TANGÍVEL</v>
          </cell>
        </row>
        <row r="945">
          <cell r="S945" t="str">
            <v>OPERAÇÕES DEPRECIAÇÃO DO IMOBILIZADO TANGÍVEL</v>
          </cell>
        </row>
        <row r="946">
          <cell r="S946" t="str">
            <v>OPERAÇÕES DEPRECIAÇÃO DO IMOBILIZADO TANGÍVEL</v>
          </cell>
        </row>
        <row r="947">
          <cell r="S947" t="str">
            <v>OPERAÇÕES DEPRECIAÇÃO DO IMOBILIZADO TANGÍVEL</v>
          </cell>
        </row>
        <row r="948">
          <cell r="S948" t="str">
            <v>OPERAÇÕES DEPRECIAÇÃO DO IMOBILIZADO TANGÍVEL</v>
          </cell>
        </row>
        <row r="949">
          <cell r="S949" t="str">
            <v>OPERAÇÕES DEPRECIAÇÃO DO IMOBILIZADO TANGÍVEL</v>
          </cell>
        </row>
        <row r="950">
          <cell r="S950" t="str">
            <v>OPERAÇÕES DEPRECIAÇÃO DO IMOBILIZADO TANGÍVEL</v>
          </cell>
        </row>
        <row r="951">
          <cell r="S951" t="str">
            <v>OPERAÇÕES DEPRECIAÇÃO DO IMOBILIZADO TANGÍVEL</v>
          </cell>
        </row>
        <row r="952">
          <cell r="S952" t="str">
            <v>OPERAÇÕES DEPRECIAÇÃO DO IMOBILIZADO TANGÍVEL</v>
          </cell>
        </row>
        <row r="953">
          <cell r="S953" t="str">
            <v>OPERAÇÕES DEPRECIAÇÃO DO IMOBILIZADO TANGÍVEL</v>
          </cell>
        </row>
        <row r="954">
          <cell r="S954" t="str">
            <v>OPERAÇÕES DEPRECIAÇÃO DO IMOBILIZADO TANGÍVEL</v>
          </cell>
        </row>
        <row r="955">
          <cell r="S955" t="str">
            <v>OPERAÇÕES DEPRECIAÇÃO DO IMOBILIZADO TANGÍVEL</v>
          </cell>
        </row>
        <row r="956">
          <cell r="S956" t="str">
            <v>OPERAÇÕES DEPRECIAÇÃO DO IMOBILIZADO TANGÍVEL</v>
          </cell>
        </row>
        <row r="957">
          <cell r="S957" t="str">
            <v>OPERAÇÕES DEPRECIAÇÃO DO IMOBILIZADO TANGÍVEL</v>
          </cell>
        </row>
        <row r="958">
          <cell r="S958" t="str">
            <v>OPERAÇÕES DEPRECIAÇÃO DO IMOBILIZADO TANGÍVEL</v>
          </cell>
        </row>
        <row r="959">
          <cell r="S959" t="str">
            <v>OPERAÇÕES DEPRECIAÇÃO DO IMOBILIZADO TANGÍVEL</v>
          </cell>
        </row>
        <row r="960">
          <cell r="S960" t="str">
            <v>OPERAÇÕES DEPRECIAÇÃO DO IMOBILIZADO TANGÍVEL</v>
          </cell>
        </row>
        <row r="961">
          <cell r="S961" t="str">
            <v>OPERAÇÕES DEPRECIAÇÃO DO IMOBILIZADO TANGÍVEL</v>
          </cell>
        </row>
        <row r="962">
          <cell r="S962" t="str">
            <v>OPERAÇÕES DEPRECIAÇÃO DO IMOBILIZADO TANGÍVEL</v>
          </cell>
        </row>
        <row r="963">
          <cell r="S963" t="str">
            <v>OPERAÇÕES DEPRECIAÇÃO DO IMOBILIZADO TANGÍVEL</v>
          </cell>
        </row>
        <row r="964">
          <cell r="S964" t="str">
            <v>OPERAÇÕES DEPRECIAÇÃO DO IMOBILIZADO TANGÍVEL</v>
          </cell>
        </row>
        <row r="965">
          <cell r="S965" t="str">
            <v>OPERAÇÕES DEPRECIAÇÃO DO IMOBILIZADO TANGÍVEL</v>
          </cell>
        </row>
        <row r="966">
          <cell r="S966" t="str">
            <v>OPERAÇÕES DEPRECIAÇÃO DO IMOBILIZADO TANGÍVEL</v>
          </cell>
        </row>
        <row r="967">
          <cell r="S967" t="str">
            <v>OPERAÇÕES DEPRECIAÇÃO DO IMOBILIZADO TANGÍVEL</v>
          </cell>
        </row>
        <row r="968">
          <cell r="S968" t="str">
            <v>OPERAÇÕES DEPRECIAÇÃO DO IMOBILIZADO TANGÍVEL</v>
          </cell>
        </row>
        <row r="969">
          <cell r="S969" t="str">
            <v>OPERAÇÕES DEPRECIAÇÃO DO IMOBILIZADO TANGÍVEL</v>
          </cell>
        </row>
        <row r="970">
          <cell r="S970" t="str">
            <v>OPERAÇÕES DEPRECIAÇÃO DO IMOBILIZADO TANGÍVEL</v>
          </cell>
        </row>
        <row r="971">
          <cell r="S971" t="str">
            <v>OPERAÇÕES DEPRECIAÇÃO DO IMOBILIZADO TANGÍVEL</v>
          </cell>
        </row>
        <row r="972">
          <cell r="S972" t="str">
            <v>OPERAÇÕES DEPRECIAÇÃO DO IMOBILIZADO TANGÍVEL</v>
          </cell>
        </row>
        <row r="973">
          <cell r="S973" t="str">
            <v>OPERAÇÕES DEPRECIAÇÃO DO IMOBILIZADO TANGÍVEL</v>
          </cell>
        </row>
        <row r="974">
          <cell r="S974" t="str">
            <v>OPERAÇÕES DEPRECIAÇÃO DO IMOBILIZADO TANGÍVEL</v>
          </cell>
        </row>
        <row r="975">
          <cell r="S975" t="str">
            <v>OPERAÇÕES DEPRECIAÇÃO DO IMOBILIZADO TANGÍVEL</v>
          </cell>
        </row>
        <row r="976">
          <cell r="S976" t="str">
            <v>OPERAÇÕES DEPRECIAÇÃO DO IMOBILIZADO TANGÍVEL</v>
          </cell>
        </row>
        <row r="977">
          <cell r="S977" t="str">
            <v>OPERAÇÕES DEPRECIAÇÃO DO IMOBILIZADO TANGÍVEL</v>
          </cell>
        </row>
        <row r="978">
          <cell r="S978" t="str">
            <v>OPERAÇÕES DEPRECIAÇÃO DO IMOBILIZADO TANGÍVEL</v>
          </cell>
        </row>
        <row r="979">
          <cell r="S979" t="str">
            <v>OPERAÇÕES DEPRECIAÇÃO DO IMOBILIZADO TANGÍVEL</v>
          </cell>
        </row>
        <row r="980">
          <cell r="S980" t="str">
            <v>OPERAÇÕES DEPRECIAÇÃO DO IMOBILIZADO TANGÍVEL</v>
          </cell>
        </row>
        <row r="981">
          <cell r="S981" t="str">
            <v>OPERAÇÕES DEPRECIAÇÃO DO IMOBILIZADO TANGÍVEL</v>
          </cell>
        </row>
        <row r="982">
          <cell r="S982" t="str">
            <v>OPERAÇÕES DEPRECIAÇÃO DO IMOBILIZADO TANGÍVEL</v>
          </cell>
        </row>
        <row r="983">
          <cell r="S983" t="str">
            <v>OPERAÇÕES DEPRECIAÇÃO DO IMOBILIZADO TANGÍVEL</v>
          </cell>
        </row>
        <row r="984">
          <cell r="S984" t="str">
            <v>OPERAÇÕES DEPRECIAÇÃO DO IMOBILIZADO TANGÍVEL</v>
          </cell>
        </row>
        <row r="985">
          <cell r="S985" t="str">
            <v>OPERAÇÕES DEPRECIAÇÃO DO IMOBILIZADO TANGÍVEL</v>
          </cell>
        </row>
        <row r="986">
          <cell r="S986" t="str">
            <v>OPERAÇÕES DEPRECIAÇÃO DO IMOBILIZADO TANGÍVEL</v>
          </cell>
        </row>
        <row r="987">
          <cell r="S987" t="str">
            <v>OPERAÇÕES DEPRECIAÇÃO DO IMOBILIZADO TANGÍVEL</v>
          </cell>
        </row>
        <row r="988">
          <cell r="S988" t="str">
            <v>OPERAÇÕES DEPRECIAÇÃO DO IMOBILIZADO TANGÍVEL</v>
          </cell>
        </row>
        <row r="989">
          <cell r="S989" t="str">
            <v>OPERAÇÕES DEPRECIAÇÃO DO IMOBILIZADO TANGÍVEL</v>
          </cell>
        </row>
        <row r="990">
          <cell r="S990" t="str">
            <v>OPERAÇÕES DEPRECIAÇÃO DO IMOBILIZADO TANGÍVEL</v>
          </cell>
        </row>
        <row r="991">
          <cell r="S991" t="str">
            <v>OPERAÇÕES DEPRECIAÇÃO DO IMOBILIZADO TANGÍVEL</v>
          </cell>
        </row>
        <row r="992">
          <cell r="S992" t="str">
            <v>OPERAÇÕES DEPRECIAÇÃO DO IMOBILIZADO TANGÍVEL</v>
          </cell>
        </row>
        <row r="993">
          <cell r="S993" t="str">
            <v>OPERAÇÕES DEPRECIAÇÃO DO IMOBILIZADO TANGÍVEL</v>
          </cell>
        </row>
        <row r="994">
          <cell r="S994" t="str">
            <v>OPERAÇÕES DEPRECIAÇÃO DO IMOBILIZADO TANGÍVEL</v>
          </cell>
        </row>
        <row r="995">
          <cell r="S995" t="str">
            <v>OPERAÇÕES DEPRECIAÇÃO DO IMOBILIZADO TANGÍVEL</v>
          </cell>
        </row>
        <row r="996">
          <cell r="S996" t="str">
            <v>OPERAÇÕES DEPRECIAÇÃO DO IMOBILIZADO TANGÍVEL</v>
          </cell>
        </row>
        <row r="997">
          <cell r="S997" t="str">
            <v>OPERAÇÕES DEPRECIAÇÃO DO IMOBILIZADO TANGÍVEL</v>
          </cell>
        </row>
        <row r="998">
          <cell r="S998" t="str">
            <v>OPERAÇÕES DEPRECIAÇÃO DO IMOBILIZADO TANGÍVEL</v>
          </cell>
        </row>
        <row r="999">
          <cell r="S999" t="str">
            <v>OPERAÇÕES DEPRECIAÇÃO DO IMOBILIZADO TANGÍVEL</v>
          </cell>
        </row>
        <row r="1000">
          <cell r="S1000" t="str">
            <v>OPERAÇÕES DEPRECIAÇÃO DO IMOBILIZADO TANGÍVEL</v>
          </cell>
        </row>
        <row r="1001">
          <cell r="S1001" t="str">
            <v>OPERAÇÕES DEPRECIAÇÃO DO IMOBILIZADO TANGÍVEL</v>
          </cell>
        </row>
        <row r="1002">
          <cell r="S1002" t="str">
            <v>OPERAÇÕES DEPRECIAÇÃO DO IMOBILIZADO TANGÍVEL</v>
          </cell>
        </row>
        <row r="1003">
          <cell r="S1003" t="str">
            <v>OPERAÇÕES DEPRECIAÇÃO DO IMOBILIZADO TANGÍVEL</v>
          </cell>
        </row>
        <row r="1004">
          <cell r="S1004" t="str">
            <v>OPERAÇÕES DEPRECIAÇÃO DO IMOBILIZADO TANGÍVEL</v>
          </cell>
        </row>
        <row r="1005">
          <cell r="S1005" t="str">
            <v>OPERAÇÕES DEPRECIAÇÃO DO IMOBILIZADO TANGÍVEL</v>
          </cell>
        </row>
        <row r="1006">
          <cell r="S1006" t="str">
            <v>OPERAÇÕES DEPRECIAÇÃO DO IMOBILIZADO TANGÍVEL</v>
          </cell>
        </row>
        <row r="1007">
          <cell r="S1007" t="str">
            <v>OPERAÇÕES DEPRECIAÇÃO DO IMOBILIZADO TANGÍVEL</v>
          </cell>
        </row>
        <row r="1008">
          <cell r="S1008" t="str">
            <v>OPERAÇÕES DEPRECIAÇÃO DO IMOBILIZADO TANGÍVEL</v>
          </cell>
        </row>
        <row r="1009">
          <cell r="S1009" t="str">
            <v>OPERAÇÕES DEPRECIAÇÃO DO IMOBILIZADO TANGÍVEL</v>
          </cell>
        </row>
        <row r="1010">
          <cell r="S1010" t="str">
            <v>OPERAÇÕES DEPRECIAÇÃO DO IMOBILIZADO TANGÍVEL</v>
          </cell>
        </row>
        <row r="1011">
          <cell r="S1011" t="str">
            <v>OPERAÇÕES DEPRECIAÇÃO DO IMOBILIZADO TANGÍVEL</v>
          </cell>
        </row>
        <row r="1012">
          <cell r="S1012" t="str">
            <v>OPERAÇÕES DEPRECIAÇÃO DO IMOBILIZADO TANGÍVEL</v>
          </cell>
        </row>
        <row r="1013">
          <cell r="S1013" t="str">
            <v>OPERAÇÕES DEPRECIAÇÃO DO IMOBILIZADO TANGÍVEL</v>
          </cell>
        </row>
        <row r="1014">
          <cell r="S1014" t="str">
            <v>OPERAÇÕES DEPRECIAÇÃO DO IMOBILIZADO TANGÍVEL</v>
          </cell>
        </row>
        <row r="1015">
          <cell r="S1015" t="str">
            <v>OPERAÇÕES DEPRECIAÇÃO DO IMOBILIZADO TANGÍVEL</v>
          </cell>
        </row>
        <row r="1016">
          <cell r="S1016" t="str">
            <v>OPERAÇÕES DEPRECIAÇÃO DO IMOBILIZADO TANGÍVEL</v>
          </cell>
        </row>
        <row r="1017">
          <cell r="S1017" t="str">
            <v>OPERAÇÕES DEPRECIAÇÃO DO IMOBILIZADO TANGÍVEL</v>
          </cell>
        </row>
        <row r="1018">
          <cell r="S1018" t="str">
            <v>OPERAÇÕES DEPRECIAÇÃO DO IMOBILIZADO TANGÍVEL</v>
          </cell>
        </row>
        <row r="1019">
          <cell r="S1019" t="str">
            <v>OPERAÇÕES DEPRECIAÇÃO DO IMOBILIZADO TANGÍVEL</v>
          </cell>
        </row>
        <row r="1020">
          <cell r="S1020" t="str">
            <v>OPERAÇÕES DEPRECIAÇÃO DO IMOBILIZADO TANGÍVEL</v>
          </cell>
        </row>
        <row r="1021">
          <cell r="S1021" t="str">
            <v>OPERAÇÕES DEPRECIAÇÃO DO IMOBILIZADO TANGÍVEL</v>
          </cell>
        </row>
        <row r="1022">
          <cell r="S1022" t="str">
            <v>OPERAÇÕES DEPRECIAÇÃO DO IMOBILIZADO TANGÍVEL</v>
          </cell>
        </row>
        <row r="1023">
          <cell r="S1023" t="str">
            <v>OPERAÇÕES DEPRECIAÇÃO DO IMOBILIZADO TANGÍVEL</v>
          </cell>
        </row>
        <row r="1024">
          <cell r="S1024" t="str">
            <v>OPERAÇÕES DEPRECIAÇÃO DO IMOBILIZADO TANGÍVEL</v>
          </cell>
        </row>
        <row r="1025">
          <cell r="S1025" t="str">
            <v>OPERAÇÕES DEPRECIAÇÃO DO IMOBILIZADO TANGÍVEL</v>
          </cell>
        </row>
        <row r="1026">
          <cell r="S1026" t="str">
            <v>OPERAÇÕES DEPRECIAÇÃO DO IMOBILIZADO TANGÍVEL</v>
          </cell>
        </row>
        <row r="1027">
          <cell r="S1027" t="str">
            <v>OPERAÇÕES DEPRECIAÇÃO DO IMOBILIZADO TANGÍVEL</v>
          </cell>
        </row>
        <row r="1028">
          <cell r="S1028" t="str">
            <v>OPERAÇÕES DEPRECIAÇÃO DO IMOBILIZADO TANGÍVEL</v>
          </cell>
        </row>
        <row r="1029">
          <cell r="S1029" t="str">
            <v>OPERAÇÕES DEPRECIAÇÃO DO IMOBILIZADO TANGÍVEL</v>
          </cell>
        </row>
        <row r="1030">
          <cell r="S1030" t="str">
            <v>OPERAÇÕES DEPRECIAÇÃO DO IMOBILIZADO TANGÍVEL</v>
          </cell>
        </row>
        <row r="1031">
          <cell r="S1031" t="str">
            <v>OPERAÇÕES DEPRECIAÇÃO DO IMOBILIZADO TANGÍVEL</v>
          </cell>
        </row>
        <row r="1032">
          <cell r="S1032" t="str">
            <v>OPERAÇÕES DEPRECIAÇÃO DO IMOBILIZADO TANGÍVEL</v>
          </cell>
        </row>
        <row r="1033">
          <cell r="S1033" t="str">
            <v>OPERAÇÕES DEPRECIAÇÃO DO IMOBILIZADO TANGÍVEL</v>
          </cell>
        </row>
        <row r="1034">
          <cell r="S1034" t="str">
            <v>OPERAÇÕES DEPRECIAÇÃO DO IMOBILIZADO TANGÍVEL</v>
          </cell>
        </row>
        <row r="1035">
          <cell r="S1035" t="str">
            <v>OPERAÇÕES DEPRECIAÇÃO DO IMOBILIZADO TANGÍVEL</v>
          </cell>
        </row>
        <row r="1036">
          <cell r="S1036" t="str">
            <v>OPERAÇÕES DEPRECIAÇÃO DO IMOBILIZADO TANGÍVEL</v>
          </cell>
        </row>
        <row r="1037">
          <cell r="S1037" t="str">
            <v>OPERAÇÕES DEPRECIAÇÃO DO IMOBILIZADO TANGÍVEL</v>
          </cell>
        </row>
        <row r="1038">
          <cell r="S1038" t="str">
            <v>OPERAÇÕES DEPRECIAÇÃO DO IMOBILIZADO TANGÍVEL</v>
          </cell>
        </row>
        <row r="1039">
          <cell r="S1039" t="str">
            <v>OPERAÇÕES DEPRECIAÇÃO DO IMOBILIZADO TANGÍVEL</v>
          </cell>
        </row>
        <row r="1040">
          <cell r="S1040" t="str">
            <v>OPERAÇÕES DEPRECIAÇÃO DO IMOBILIZADO TANGÍVEL</v>
          </cell>
        </row>
        <row r="1041">
          <cell r="S1041" t="str">
            <v>OPERAÇÕES DEPRECIAÇÃO DO IMOBILIZADO TANGÍVEL</v>
          </cell>
        </row>
        <row r="1042">
          <cell r="S1042" t="str">
            <v>OPERAÇÕES DEPRECIAÇÃO DO IMOBILIZADO TANGÍVEL</v>
          </cell>
        </row>
        <row r="1043">
          <cell r="S1043" t="str">
            <v>OPERAÇÕES DEPRECIAÇÃO DO IMOBILIZADO TANGÍVEL</v>
          </cell>
        </row>
        <row r="1044">
          <cell r="S1044" t="str">
            <v>OPERAÇÕES DEPRECIAÇÃO DO IMOBILIZADO TANGÍVEL</v>
          </cell>
        </row>
        <row r="1045">
          <cell r="S1045" t="str">
            <v>OPERAÇÕES DEPRECIAÇÃO DO IMOBILIZADO TANGÍVEL</v>
          </cell>
        </row>
        <row r="1046">
          <cell r="S1046" t="str">
            <v>OPERAÇÕES DEPRECIAÇÃO DO IMOBILIZADO TANGÍVEL</v>
          </cell>
        </row>
        <row r="1047">
          <cell r="S1047" t="str">
            <v>OPERAÇÕES DEPRECIAÇÃO DO IMOBILIZADO TANGÍVEL</v>
          </cell>
        </row>
        <row r="1048">
          <cell r="S1048" t="str">
            <v>OPERAÇÕES DEPRECIAÇÃO DO IMOBILIZADO TANGÍVEL</v>
          </cell>
        </row>
        <row r="1049">
          <cell r="S1049" t="str">
            <v>OPERAÇÕES DEPRECIAÇÃO DO IMOBILIZADO TANGÍVEL</v>
          </cell>
        </row>
        <row r="1050">
          <cell r="S1050" t="str">
            <v>OPERAÇÕES DEPRECIAÇÃO DO IMOBILIZADO TANGÍVEL</v>
          </cell>
        </row>
        <row r="1051">
          <cell r="S1051" t="str">
            <v>OPERAÇÕES DEPRECIAÇÃO DO IMOBILIZADO TANGÍVEL</v>
          </cell>
        </row>
        <row r="1052">
          <cell r="S1052" t="str">
            <v>OPERAÇÕES DEPRECIAÇÃO DO IMOBILIZADO TANGÍVEL</v>
          </cell>
        </row>
        <row r="1053">
          <cell r="S1053" t="str">
            <v>OPERAÇÕES DEPRECIAÇÃO DO IMOBILIZADO TANGÍVEL</v>
          </cell>
        </row>
        <row r="1054">
          <cell r="S1054" t="str">
            <v>OPERAÇÕES DEPRECIAÇÃO DO IMOBILIZADO TANGÍVEL</v>
          </cell>
        </row>
        <row r="1055">
          <cell r="S1055" t="str">
            <v>OPERAÇÕES DEPRECIAÇÃO DO IMOBILIZADO TANGÍVEL</v>
          </cell>
        </row>
        <row r="1056">
          <cell r="S1056" t="str">
            <v>OPERAÇÕES DEPRECIAÇÃO DO IMOBILIZADO TANGÍVEL</v>
          </cell>
        </row>
        <row r="1057">
          <cell r="S1057" t="str">
            <v>OPERAÇÕES DEPRECIAÇÃO DO IMOBILIZADO TANGÍVEL</v>
          </cell>
        </row>
        <row r="1058">
          <cell r="S1058" t="str">
            <v>OPERAÇÕES DEPRECIAÇÃO DO IMOBILIZADO TANGÍVEL</v>
          </cell>
        </row>
        <row r="1059">
          <cell r="S1059" t="str">
            <v>OPERAÇÕES DEPRECIAÇÃO DO IMOBILIZADO TANGÍVEL</v>
          </cell>
        </row>
        <row r="1060">
          <cell r="S1060" t="str">
            <v>OPERAÇÕES DEPRECIAÇÃO DO IMOBILIZADO TANGÍVEL</v>
          </cell>
        </row>
        <row r="1061">
          <cell r="S1061" t="str">
            <v>OPERAÇÕES DEPRECIAÇÃO DO IMOBILIZADO TANGÍVEL</v>
          </cell>
        </row>
        <row r="1062">
          <cell r="S1062" t="str">
            <v>OPERAÇÕES DEPRECIAÇÃO DO IMOBILIZADO TANGÍVEL</v>
          </cell>
        </row>
        <row r="1063">
          <cell r="S1063" t="str">
            <v>OPERAÇÕES DEPRECIAÇÃO DO IMOBILIZADO TANGÍVEL</v>
          </cell>
        </row>
        <row r="1064">
          <cell r="S1064" t="str">
            <v>OPERAÇÕES DEPRECIAÇÃO DO IMOBILIZADO TANGÍVEL</v>
          </cell>
        </row>
        <row r="1065">
          <cell r="S1065" t="str">
            <v>OPERAÇÕES DEPRECIAÇÃO DO IMOBILIZADO TANGÍVEL</v>
          </cell>
        </row>
        <row r="1066">
          <cell r="S1066" t="str">
            <v>OPERAÇÕES DEPRECIAÇÃO DO IMOBILIZADO TANGÍVEL</v>
          </cell>
        </row>
        <row r="1067">
          <cell r="S1067" t="str">
            <v>OPERAÇÕES DEPRECIAÇÃO DO IMOBILIZADO TANGÍVEL</v>
          </cell>
        </row>
        <row r="1068">
          <cell r="S1068" t="str">
            <v>OPERAÇÕES DEPRECIAÇÃO DO IMOBILIZADO TANGÍVEL</v>
          </cell>
        </row>
        <row r="1069">
          <cell r="S1069" t="str">
            <v>OPERAÇÕES DEPRECIAÇÃO DO IMOBILIZADO TANGÍVEL</v>
          </cell>
        </row>
        <row r="1070">
          <cell r="S1070" t="str">
            <v>OPERAÇÕES DEPRECIAÇÃO DO IMOBILIZADO TANGÍVEL</v>
          </cell>
        </row>
        <row r="1071">
          <cell r="S1071" t="str">
            <v>OPERAÇÕES DEPRECIAÇÃO DO IMOBILIZADO TANGÍVEL</v>
          </cell>
        </row>
        <row r="1072">
          <cell r="S1072" t="str">
            <v>OPERAÇÕES DEPRECIAÇÃO DO IMOBILIZADO TANGÍVEL</v>
          </cell>
        </row>
        <row r="1073">
          <cell r="S1073" t="str">
            <v>OPERAÇÕES DEPRECIAÇÃO DO IMOBILIZADO TANGÍVEL</v>
          </cell>
        </row>
        <row r="1074">
          <cell r="S1074" t="str">
            <v>OPERAÇÕES DEPRECIAÇÃO DO IMOBILIZADO TANGÍVEL</v>
          </cell>
        </row>
        <row r="1075">
          <cell r="S1075" t="str">
            <v>OPERAÇÕES DEPRECIAÇÃO DO IMOBILIZADO TANGÍVEL</v>
          </cell>
        </row>
        <row r="1076">
          <cell r="S1076" t="str">
            <v>OPERAÇÕES DEPRECIAÇÃO DO IMOBILIZADO TANGÍVEL</v>
          </cell>
        </row>
        <row r="1077">
          <cell r="S1077" t="str">
            <v>OPERAÇÕES DEPRECIAÇÃO DO IMOBILIZADO TANGÍVEL - CMC</v>
          </cell>
        </row>
        <row r="1078">
          <cell r="S1078" t="str">
            <v>OPERAÇÕES DEPRECIAÇÃO DO IMOBILIZADO TANGÍVEL - CMC</v>
          </cell>
        </row>
        <row r="1079">
          <cell r="S1079" t="str">
            <v>OPERAÇÕES DEPRECIAÇÃO DO IMOBILIZADO TANGÍVEL - CMC</v>
          </cell>
        </row>
        <row r="1080">
          <cell r="S1080" t="str">
            <v>OPERAÇÕES DEPRECIAÇÃO DO IMOBILIZADO TANGÍVEL - CMC</v>
          </cell>
        </row>
        <row r="1081">
          <cell r="S1081" t="str">
            <v>OPERAÇÕES DEPRECIAÇÃO DO IMOBILIZADO TANGÍVEL - CMC</v>
          </cell>
        </row>
        <row r="1082">
          <cell r="S1082" t="str">
            <v>OPERAÇÕES DEPRECIAÇÃO DO IMOBILIZADO TANGÍVEL - CMC</v>
          </cell>
        </row>
        <row r="1083">
          <cell r="S1083" t="str">
            <v>OPERAÇÕES DEPRECIAÇÃO DO IMOBILIZADO TANGÍVEL - CMC</v>
          </cell>
        </row>
        <row r="1084">
          <cell r="S1084" t="str">
            <v>OPERAÇÕES DEPRECIAÇÃO DO IMOBILIZADO TANGÍVEL - CMC</v>
          </cell>
        </row>
        <row r="1085">
          <cell r="S1085" t="str">
            <v>OPERAÇÕES DEPRECIAÇÃO DO IMOBILIZADO TANGÍVEL - CMC</v>
          </cell>
        </row>
        <row r="1086">
          <cell r="S1086" t="str">
            <v>OPERAÇÕES DEPRECIAÇÃO DO IMOBILIZADO TANGÍVEL - CMC</v>
          </cell>
        </row>
        <row r="1087">
          <cell r="S1087" t="str">
            <v>OPERAÇÕES DEPRECIAÇÃO DO IMOBILIZADO TANGÍVEL - CMC</v>
          </cell>
        </row>
        <row r="1088">
          <cell r="S1088" t="str">
            <v>OPERAÇÕES DEPRECIAÇÃO DO IMOBILIZADO TANGÍVEL - CMC</v>
          </cell>
        </row>
        <row r="1089">
          <cell r="S1089" t="str">
            <v>OPERAÇÕES DEPRECIAÇÃO DO IMOBILIZADO TANGÍVEL - CMC</v>
          </cell>
        </row>
        <row r="1090">
          <cell r="S1090" t="str">
            <v>OPERAÇÕES DEPRECIAÇÃO DO IMOBILIZADO TANGÍVEL - CMC</v>
          </cell>
        </row>
        <row r="1091">
          <cell r="S1091" t="str">
            <v>OPERAÇÕES DEPRECIAÇÃO DO IMOBILIZADO TANGÍVEL - CMC</v>
          </cell>
        </row>
        <row r="1092">
          <cell r="S1092" t="str">
            <v>OPERAÇÕES DEPRECIAÇÃO DO IMOBILIZADO TANGÍVEL - CMC</v>
          </cell>
        </row>
        <row r="1093">
          <cell r="S1093" t="str">
            <v>OPERAÇÕES DEPRECIAÇÃO DO IMOBILIZADO TANGÍVEL - CMC</v>
          </cell>
        </row>
        <row r="1094">
          <cell r="S1094" t="str">
            <v>OPERAÇÕES DEPRECIAÇÃO DO IMOBILIZADO TANGÍVEL - CMC</v>
          </cell>
        </row>
        <row r="1095">
          <cell r="S1095" t="str">
            <v>OPERAÇÕES DEPRECIAÇÃO DO IMOBILIZADO TANGÍVEL - CMC</v>
          </cell>
        </row>
        <row r="1096">
          <cell r="S1096" t="str">
            <v>OPERAÇÕES DEPRECIAÇÃO DO IMOBILIZADO TANGÍVEL - CMC</v>
          </cell>
        </row>
        <row r="1097">
          <cell r="S1097" t="str">
            <v>OPERAÇÕES DEPRECIAÇÃO DO IMOBILIZADO TANGÍVEL - CMC</v>
          </cell>
        </row>
        <row r="1098">
          <cell r="S1098" t="str">
            <v>OPERAÇÕES DEPRECIAÇÃO DO IMOBILIZADO TANGÍVEL - CMC</v>
          </cell>
        </row>
        <row r="1099">
          <cell r="S1099" t="str">
            <v>OPERAÇÕES DEPRECIAÇÃO DO IMOBILIZADO TANGÍVEL - CMC</v>
          </cell>
        </row>
        <row r="1100">
          <cell r="S1100" t="str">
            <v>OPERAÇÕES DEPRECIAÇÃO DO IMOBILIZADO TANGÍVEL - CMC</v>
          </cell>
        </row>
        <row r="1101">
          <cell r="S1101" t="str">
            <v>OPERAÇÕES DEPRECIAÇÃO DO IMOBILIZADO TANGÍVEL - CMC</v>
          </cell>
        </row>
        <row r="1102">
          <cell r="S1102" t="str">
            <v>OPERAÇÕES DEPRECIAÇÃO DO IMOBILIZADO TANGÍVEL - CMC</v>
          </cell>
        </row>
        <row r="1103">
          <cell r="S1103" t="str">
            <v>OPERAÇÕES DEPRECIAÇÃO DO IMOBILIZADO TANGÍVEL - CMC</v>
          </cell>
        </row>
        <row r="1104">
          <cell r="S1104" t="str">
            <v>OPERAÇÕES DEPRECIAÇÃO DO IMOBILIZADO TANGÍVEL - CMC</v>
          </cell>
        </row>
        <row r="1105">
          <cell r="S1105" t="str">
            <v>OPERAÇÕES DEPRECIAÇÃO DO IMOBILIZADO TANGÍVEL - CMC</v>
          </cell>
        </row>
        <row r="1106">
          <cell r="S1106" t="str">
            <v>OPERAÇÕES DEPRECIAÇÃO DO IMOBILIZADO TANGÍVEL - CMC</v>
          </cell>
        </row>
        <row r="1107">
          <cell r="S1107" t="str">
            <v>OPERAÇÕES DEPRECIAÇÃO DO IMOBILIZADO TANGÍVEL - CMC</v>
          </cell>
        </row>
        <row r="1108">
          <cell r="S1108" t="str">
            <v>OPERAÇÕES DEPRECIAÇÃO DO IMOBILIZADO TANGÍVEL - CMC</v>
          </cell>
        </row>
        <row r="1109">
          <cell r="S1109" t="str">
            <v>OPERAÇÕES DEPRECIAÇÃO DO IMOBILIZADO TANGÍVEL - CMC</v>
          </cell>
        </row>
        <row r="1110">
          <cell r="S1110" t="str">
            <v>OPERAÇÕES DEPRECIAÇÃO DO IMOBILIZADO TANGÍVEL - CMC</v>
          </cell>
        </row>
        <row r="1111">
          <cell r="S1111" t="str">
            <v>OPERAÇÕES DEPRECIAÇÃO DO IMOBILIZADO TANGÍVEL - CMC</v>
          </cell>
        </row>
        <row r="1112">
          <cell r="S1112" t="str">
            <v>OPERAÇÕES DEPRECIAÇÃO DO IMOBILIZADO TANGÍVEL - CMC</v>
          </cell>
        </row>
        <row r="1113">
          <cell r="S1113" t="str">
            <v>OPERAÇÕES DEPRECIAÇÃO DO IMOBILIZADO TANGÍVEL - CMC</v>
          </cell>
        </row>
        <row r="1114">
          <cell r="S1114" t="str">
            <v>OPERAÇÕES DEPRECIAÇÃO DO IMOBILIZADO TANGÍVEL - CMC</v>
          </cell>
        </row>
        <row r="1115">
          <cell r="S1115" t="str">
            <v>OPERAÇÕES DEPRECIAÇÃO DO IMOBILIZADO TANGÍVEL - CMC</v>
          </cell>
        </row>
        <row r="1116">
          <cell r="S1116" t="str">
            <v>OPERAÇÕES DEPRECIAÇÃO DO IMOBILIZADO TANGÍVEL - CMC</v>
          </cell>
        </row>
        <row r="1117">
          <cell r="S1117" t="str">
            <v>OPERAÇÕES DEPRECIAÇÃO DO IMOBILIZADO TANGÍVEL - CMC</v>
          </cell>
        </row>
        <row r="1118">
          <cell r="S1118" t="str">
            <v>OPERAÇÕES DEPRECIAÇÃO DO IMOBILIZADO TANGÍVEL - CMC</v>
          </cell>
        </row>
        <row r="1119">
          <cell r="S1119" t="str">
            <v>OPERAÇÕES DEPRECIAÇÃO DO IMOBILIZADO TANGÍVEL - CMC</v>
          </cell>
        </row>
        <row r="1120">
          <cell r="S1120" t="str">
            <v>OPERAÇÕES DEPRECIAÇÃO DO IMOBILIZADO TANGÍVEL - CMC</v>
          </cell>
        </row>
        <row r="1121">
          <cell r="S1121" t="str">
            <v>OPERAÇÕES DEPRECIAÇÃO DO IMOBILIZADO TANGÍVEL - CMC</v>
          </cell>
        </row>
        <row r="1122">
          <cell r="S1122" t="str">
            <v>OPERAÇÕES DEPRECIAÇÃO DO IMOBILIZADO TANGÍVEL - CMC</v>
          </cell>
        </row>
        <row r="1123">
          <cell r="S1123" t="str">
            <v>OPERAÇÕES DEPRECIAÇÃO DO IMOBILIZADO TANGÍVEL - CMC</v>
          </cell>
        </row>
        <row r="1124">
          <cell r="S1124" t="str">
            <v>OPERAÇÕES DEPRECIAÇÃO DO IMOBILIZADO TANGÍVEL - CMC</v>
          </cell>
        </row>
        <row r="1125">
          <cell r="S1125" t="str">
            <v>OPERAÇÕES DEPRECIAÇÃO DO IMOBILIZADO TANGÍVEL - CMC</v>
          </cell>
        </row>
        <row r="1126">
          <cell r="S1126" t="str">
            <v>OPERAÇÕES DEPRECIAÇÃO DO IMOBILIZADO TANGÍVEL - CMC</v>
          </cell>
        </row>
        <row r="1127">
          <cell r="S1127" t="str">
            <v>OPERAÇÕES DEPRECIAÇÃO DO IMOBILIZADO TANGÍVEL - CMC</v>
          </cell>
        </row>
        <row r="1128">
          <cell r="S1128" t="str">
            <v>OPERAÇÕES DEPRECIAÇÃO DO IMOBILIZADO TANGÍVEL - CMC</v>
          </cell>
        </row>
        <row r="1129">
          <cell r="S1129" t="str">
            <v>OPERAÇÕES DEPRECIAÇÃO DO IMOBILIZADO TANGÍVEL - CMC</v>
          </cell>
        </row>
        <row r="1130">
          <cell r="S1130" t="str">
            <v>OPERAÇÕES DEPRECIAÇÃO DO IMOBILIZADO TANGÍVEL - CMC</v>
          </cell>
        </row>
        <row r="1131">
          <cell r="S1131" t="str">
            <v>OPERAÇÕES DEPRECIAÇÃO DO IMOBILIZADO TANGÍVEL - CMC</v>
          </cell>
        </row>
        <row r="1132">
          <cell r="S1132" t="str">
            <v>OPERAÇÕES DEPRECIAÇÃO DO IMOBILIZADO TANGÍVEL - CMC</v>
          </cell>
        </row>
        <row r="1133">
          <cell r="S1133" t="str">
            <v>OPERAÇÕES DEPRECIAÇÃO DO IMOBILIZADO TANGÍVEL - CMC</v>
          </cell>
        </row>
        <row r="1134">
          <cell r="S1134" t="str">
            <v>OPERAÇÕES DEPRECIAÇÃO DO IMOBILIZADO TANGÍVEL - CMC</v>
          </cell>
        </row>
        <row r="1135">
          <cell r="S1135" t="str">
            <v>OPERAÇÕES DEPRECIAÇÃO DO IMOBILIZADO TANGÍVEL - CMC</v>
          </cell>
        </row>
        <row r="1136">
          <cell r="S1136" t="str">
            <v>OPERAÇÕES DEPRECIAÇÃO DO IMOBILIZADO TANGÍVEL - CMC</v>
          </cell>
        </row>
        <row r="1137">
          <cell r="S1137" t="str">
            <v>OPERAÇÕES DEPRECIAÇÃO DO IMOBILIZADO TANGÍVEL - CMC</v>
          </cell>
        </row>
        <row r="1138">
          <cell r="S1138" t="str">
            <v>OPERAÇÕES DEPRECIAÇÃO DO IMOBILIZADO TANGÍVEL - CMC</v>
          </cell>
        </row>
        <row r="1139">
          <cell r="S1139" t="str">
            <v>OPERAÇÕES DEPRECIAÇÃO DO IMOBILIZADO TANGÍVEL - CMC</v>
          </cell>
        </row>
        <row r="1140">
          <cell r="S1140" t="str">
            <v>OPERAÇÕES DEPRECIAÇÃO DO IMOBILIZADO TANGÍVEL - CMC</v>
          </cell>
        </row>
        <row r="1141">
          <cell r="S1141" t="str">
            <v>OPERAÇÕES DEPRECIAÇÃO DO IMOBILIZADO TANGÍVEL - CMC</v>
          </cell>
        </row>
        <row r="1142">
          <cell r="S1142" t="str">
            <v>OPERAÇÕES DEPRECIAÇÃO DO IMOBILIZADO TANGÍVEL - CMC</v>
          </cell>
        </row>
        <row r="1143">
          <cell r="S1143" t="str">
            <v>OPERAÇÕES DEPRECIAÇÃO DO IMOBILIZADO TANGÍVEL - CMC</v>
          </cell>
        </row>
        <row r="1144">
          <cell r="S1144" t="str">
            <v>OPERAÇÕES DEPRECIAÇÃO DO IMOBILIZADO TANGÍVEL - CMC</v>
          </cell>
        </row>
        <row r="1145">
          <cell r="S1145" t="str">
            <v>OPERAÇÕES DEPRECIAÇÃO DO IMOBILIZADO TANGÍVEL - CMC</v>
          </cell>
        </row>
        <row r="1146">
          <cell r="S1146" t="str">
            <v>OPERAÇÕES DEPRECIAÇÃO DO IMOBILIZADO TANGÍVEL - CMC</v>
          </cell>
        </row>
        <row r="1147">
          <cell r="S1147" t="str">
            <v>OPERAÇÕES DEPRECIAÇÃO DO IMOBILIZADO TANGÍVEL - CMC</v>
          </cell>
        </row>
        <row r="1148">
          <cell r="S1148" t="str">
            <v>OPERAÇÕES DEPRECIAÇÃO DO IMOBILIZADO TANGÍVEL - CMC</v>
          </cell>
        </row>
        <row r="1149">
          <cell r="S1149" t="str">
            <v>OPERAÇÕES DEPRECIAÇÃO DO IMOBILIZADO TANGÍVEL - CMC</v>
          </cell>
        </row>
        <row r="1150">
          <cell r="S1150" t="str">
            <v>OPERAÇÕES DEPRECIAÇÃO DO IMOBILIZADO TANGÍVEL - CMC</v>
          </cell>
        </row>
        <row r="1151">
          <cell r="S1151" t="str">
            <v>OPERAÇÕES DEPRECIAÇÃO DO IMOBILIZADO TANGÍVEL - CMC</v>
          </cell>
        </row>
        <row r="1152">
          <cell r="S1152" t="str">
            <v>OPERAÇÕES DEPRECIAÇÃO DO IMOBILIZADO TANGÍVEL - CMC</v>
          </cell>
        </row>
        <row r="1153">
          <cell r="S1153" t="str">
            <v>OPERAÇÕES DEPRECIAÇÃO DO IMOBILIZADO TANGÍVEL - CMC</v>
          </cell>
        </row>
        <row r="1154">
          <cell r="S1154" t="str">
            <v>OPERAÇÕES DEPRECIAÇÃO DO IMOBILIZADO TANGÍVEL - CMC</v>
          </cell>
        </row>
        <row r="1155">
          <cell r="S1155" t="str">
            <v>OPERAÇÕES DEPRECIAÇÃO DO IMOBILIZADO TANGÍVEL - CMC</v>
          </cell>
        </row>
        <row r="1156">
          <cell r="S1156" t="str">
            <v>OPERAÇÕES DEPRECIAÇÃO DO IMOBILIZADO TANGÍVEL - CMC</v>
          </cell>
        </row>
        <row r="1157">
          <cell r="S1157" t="str">
            <v>OPERAÇÕES DEPRECIAÇÃO DO IMOBILIZADO TANGÍVEL - CMC</v>
          </cell>
        </row>
        <row r="1158">
          <cell r="S1158" t="str">
            <v>OPERAÇÕES DEPRECIAÇÃO DO IMOBILIZADO TANGÍVEL - CMC</v>
          </cell>
        </row>
        <row r="1159">
          <cell r="S1159" t="str">
            <v>OPERAÇÕES DEPRECIAÇÃO DO IMOBILIZADO TANGÍVEL - CMC</v>
          </cell>
        </row>
        <row r="1160">
          <cell r="S1160" t="str">
            <v>OPERAÇÕES DEPRECIAÇÃO DO IMOBILIZADO TANGÍVEL - CMC</v>
          </cell>
        </row>
        <row r="1161">
          <cell r="S1161" t="str">
            <v>OPERAÇÕES DEPRECIAÇÃO DO IMOBILIZADO TANGÍVEL - CMC</v>
          </cell>
        </row>
        <row r="1162">
          <cell r="S1162" t="str">
            <v>OPERAÇÕES DEPRECIAÇÃO DO IMOBILIZADO TANGÍVEL - CMC</v>
          </cell>
        </row>
        <row r="1163">
          <cell r="S1163" t="str">
            <v>OPERAÇÕES DEPRECIAÇÃO DO IMOBILIZADO TANGÍVEL - CMC</v>
          </cell>
        </row>
        <row r="1164">
          <cell r="S1164" t="str">
            <v>OPERAÇÕES DEPRECIAÇÃO DO IMOBILIZADO TANGÍVEL - CMC</v>
          </cell>
        </row>
        <row r="1165">
          <cell r="S1165" t="str">
            <v>OPERAÇÕES DEPRECIAÇÃO DO IMOBILIZADO TANGÍVEL - CMC</v>
          </cell>
        </row>
        <row r="1166">
          <cell r="S1166" t="str">
            <v>OPERAÇÕES DEPRECIAÇÃO DO IMOBILIZADO TANGÍVEL - CMC</v>
          </cell>
        </row>
        <row r="1167">
          <cell r="S1167" t="str">
            <v>OPERAÇÕES DEPRECIAÇÃO DO IMOBILIZADO TANGÍVEL - CMC</v>
          </cell>
        </row>
        <row r="1168">
          <cell r="S1168" t="str">
            <v>OPERAÇÕES DEPRECIAÇÃO DO IMOBILIZADO TANGÍVEL - CMC</v>
          </cell>
        </row>
        <row r="1169">
          <cell r="S1169" t="str">
            <v>OPERAÇÕES DEPRECIAÇÃO DO IMOBILIZADO TANGÍVEL - CMC</v>
          </cell>
        </row>
        <row r="1170">
          <cell r="S1170" t="str">
            <v>OPERAÇÕES DEPRECIAÇÃO DO IMOBILIZADO TANGÍVEL - CMC</v>
          </cell>
        </row>
        <row r="1171">
          <cell r="S1171" t="str">
            <v>OPERAÇÕES DEPRECIAÇÃO DO IMOBILIZADO TANGÍVEL - CMC</v>
          </cell>
        </row>
        <row r="1172">
          <cell r="S1172" t="str">
            <v>OPERAÇÕES DEPRECIAÇÃO DO IMOBILIZADO TANGÍVEL - CMC</v>
          </cell>
        </row>
        <row r="1173">
          <cell r="S1173" t="str">
            <v>OPERAÇÕES DEPRECIAÇÃO DO IMOBILIZADO TANGÍVEL - CMC</v>
          </cell>
        </row>
        <row r="1174">
          <cell r="S1174" t="str">
            <v>OPERAÇÕES DEPRECIAÇÃO DO IMOBILIZADO TANGÍVEL - CMC</v>
          </cell>
        </row>
        <row r="1175">
          <cell r="S1175" t="str">
            <v>OPERAÇÕES DEPRECIAÇÃO DO IMOBILIZADO TANGÍVEL - CMC</v>
          </cell>
        </row>
        <row r="1176">
          <cell r="S1176" t="str">
            <v>OPERAÇÕES DEPRECIAÇÃO DO IMOBILIZADO TANGÍVEL - CMC</v>
          </cell>
        </row>
        <row r="1177">
          <cell r="S1177" t="str">
            <v>OPERAÇÕES DEPRECIAÇÃO DO IMOBILIZADO TANGÍVEL - CMC</v>
          </cell>
        </row>
        <row r="1178">
          <cell r="S1178" t="str">
            <v>OPERAÇÕES DEPRECIAÇÃO DO IMOBILIZADO TANGÍVEL - CMC</v>
          </cell>
        </row>
        <row r="1179">
          <cell r="S1179" t="str">
            <v>OPERAÇÕES DEPRECIAÇÃO DO IMOBILIZADO TANGÍVEL - CMC</v>
          </cell>
        </row>
        <row r="1180">
          <cell r="S1180" t="str">
            <v>OPERAÇÕES DEPRECIAÇÃO DO IMOBILIZADO TANGÍVEL - CMC</v>
          </cell>
        </row>
        <row r="1181">
          <cell r="S1181" t="str">
            <v>OPERAÇÕES DEPRECIAÇÃO DO IMOBILIZADO TANGÍVEL - CMC</v>
          </cell>
        </row>
        <row r="1182">
          <cell r="S1182" t="str">
            <v>OPERAÇÕES DEPRECIAÇÃO DO IMOBILIZADO TANGÍVEL - CMC</v>
          </cell>
        </row>
        <row r="1183">
          <cell r="S1183" t="str">
            <v>OPERAÇÕES DEPRECIAÇÃO DO IMOBILIZADO TANGÍVEL - CMC</v>
          </cell>
        </row>
        <row r="1184">
          <cell r="S1184" t="str">
            <v>OPERAÇÕES DEPRECIAÇÃO DO IMOBILIZADO TANGÍVEL - CMC</v>
          </cell>
        </row>
        <row r="1185">
          <cell r="S1185" t="str">
            <v>OPERAÇÕES DEPRECIAÇÃO DO IMOBILIZADO TANGÍVEL - CMC</v>
          </cell>
        </row>
        <row r="1186">
          <cell r="S1186" t="str">
            <v>OPERAÇÕES DEPRECIAÇÃO DO IMOBILIZADO TANGÍVEL - CMC</v>
          </cell>
        </row>
        <row r="1187">
          <cell r="S1187" t="str">
            <v>OPERAÇÕES DEPRECIAÇÃO DO IMOBILIZADO TANGÍVEL - CMC</v>
          </cell>
        </row>
        <row r="1188">
          <cell r="S1188" t="str">
            <v>OPERAÇÕES DEPRECIAÇÃO DO IMOBILIZADO TANGÍVEL - CMC</v>
          </cell>
        </row>
        <row r="1189">
          <cell r="S1189" t="str">
            <v>OPERAÇÕES DEPRECIAÇÃO DO IMOBILIZADO TANGÍVEL - CMC</v>
          </cell>
        </row>
        <row r="1190">
          <cell r="S1190" t="str">
            <v>OPERAÇÕES DEPRECIAÇÃO DO IMOBILIZADO TANGÍVEL - CMC</v>
          </cell>
        </row>
        <row r="1191">
          <cell r="S1191" t="str">
            <v>OPERAÇÕES DEPRECIAÇÃO DO IMOBILIZADO TANGÍVEL - CMC</v>
          </cell>
        </row>
        <row r="1192">
          <cell r="S1192" t="str">
            <v>OPERAÇÕES DEPRECIAÇÃO DO IMOBILIZADO TANGÍVEL - CMC</v>
          </cell>
        </row>
        <row r="1193">
          <cell r="S1193" t="str">
            <v>OPERAÇÕES DEPRECIAÇÃO DO IMOBILIZADO TANGÍVEL - CMC</v>
          </cell>
        </row>
        <row r="1194">
          <cell r="S1194" t="str">
            <v>OPERAÇÕES DEPRECIAÇÃO DO IMOBILIZADO TANGÍVEL - CMC</v>
          </cell>
        </row>
        <row r="1195">
          <cell r="S1195" t="str">
            <v>OPERAÇÕES DEPRECIAÇÃO DO IMOBILIZADO TANGÍVEL - CMC</v>
          </cell>
        </row>
        <row r="1196">
          <cell r="S1196" t="str">
            <v>OPERAÇÕES DEPRECIAÇÃO DO IMOBILIZADO TANGÍVEL - CMC</v>
          </cell>
        </row>
        <row r="1197">
          <cell r="S1197" t="str">
            <v>OPERAÇÕES DEPRECIAÇÃO DO IMOBILIZADO TANGÍVEL - CMC</v>
          </cell>
        </row>
        <row r="1198">
          <cell r="S1198" t="str">
            <v>OPERAÇÕES DEPRECIAÇÃO DO IMOBILIZADO TANGÍVEL - CMC</v>
          </cell>
        </row>
        <row r="1199">
          <cell r="S1199" t="str">
            <v>OPERAÇÕES DEPRECIAÇÃO DO IMOBILIZADO TANGÍVEL - CMC</v>
          </cell>
        </row>
        <row r="1200">
          <cell r="S1200" t="str">
            <v>OPERAÇÕES DEPRECIAÇÃO DO IMOBILIZADO TANGÍVEL - CMC</v>
          </cell>
        </row>
        <row r="1201">
          <cell r="S1201" t="str">
            <v>OPERAÇÕES DEPRECIAÇÃO DO IMOBILIZADO TANGÍVEL - CMC</v>
          </cell>
        </row>
        <row r="1202">
          <cell r="S1202" t="str">
            <v>OPERAÇÕES DEPRECIAÇÃO DO IMOBILIZADO TANGÍVEL - CMC</v>
          </cell>
        </row>
        <row r="1203">
          <cell r="S1203" t="str">
            <v>OPERAÇÕES DEPRECIAÇÃO DO IMOBILIZADO TANGÍVEL - CMC</v>
          </cell>
        </row>
        <row r="1204">
          <cell r="S1204" t="str">
            <v>OPERAÇÕES DEPRECIAÇÃO DO IMOBILIZADO TANGÍVEL - CMC</v>
          </cell>
        </row>
        <row r="1205">
          <cell r="S1205" t="str">
            <v>OPERAÇÕES DEPRECIAÇÃO DO IMOBILIZADO TANGÍVEL - CMC</v>
          </cell>
        </row>
        <row r="1206">
          <cell r="S1206" t="str">
            <v>OPERAÇÕES DEPRECIAÇÃO DO IMOBILIZADO TANGÍVEL - CMC</v>
          </cell>
        </row>
        <row r="1207">
          <cell r="S1207" t="str">
            <v>OPERAÇÕES DEPRECIAÇÃO DO IMOBILIZADO TANGÍVEL - CMC</v>
          </cell>
        </row>
        <row r="1208">
          <cell r="S1208" t="str">
            <v>OPERAÇÕES DEPRECIAÇÃO DO IMOBILIZADO TANGÍVEL - CMC</v>
          </cell>
        </row>
        <row r="1209">
          <cell r="S1209" t="str">
            <v>OPERAÇÕES DEPRECIAÇÃO DO IMOBILIZADO TANGÍVEL - CMC</v>
          </cell>
        </row>
        <row r="1210">
          <cell r="S1210" t="str">
            <v>OPERAÇÕES DEPRECIAÇÃO DO IMOBILIZADO TANGÍVEL - CMC</v>
          </cell>
        </row>
        <row r="1211">
          <cell r="S1211" t="str">
            <v>OPERAÇÕES DEPRECIAÇÃO DO IMOBILIZADO TANGÍVEL - CMC</v>
          </cell>
        </row>
        <row r="1212">
          <cell r="S1212" t="str">
            <v>OPERAÇÕES DEPRECIAÇÃO DO IMOBILIZADO TANGÍVEL - CMC</v>
          </cell>
        </row>
        <row r="1213">
          <cell r="S1213" t="str">
            <v>OPERAÇÕES DEPRECIAÇÃO DO IMOBILIZADO TANGÍVEL - CMC</v>
          </cell>
        </row>
        <row r="1214">
          <cell r="S1214" t="str">
            <v>OPERAÇÕES DEPRECIAÇÃO DO IMOBILIZADO TANGÍVEL - CMC</v>
          </cell>
        </row>
        <row r="1215">
          <cell r="S1215" t="str">
            <v>OPERAÇÕES DEPRECIAÇÃO DO IMOBILIZADO TANGÍVEL - CMC</v>
          </cell>
        </row>
        <row r="1216">
          <cell r="S1216" t="str">
            <v>OPERAÇÕES DEPRECIAÇÃO DO IMOBILIZADO TANGÍVEL - CMC</v>
          </cell>
        </row>
        <row r="1217">
          <cell r="S1217" t="str">
            <v>OPERAÇÕES DEPRECIAÇÃO DO IMOBILIZADO TANGÍVEL - CMC</v>
          </cell>
        </row>
        <row r="1218">
          <cell r="S1218" t="str">
            <v>OPERAÇÕES DEPRECIAÇÃO DO IMOBILIZADO TANGÍVEL - CMC</v>
          </cell>
        </row>
        <row r="1219">
          <cell r="S1219" t="str">
            <v>OPERAÇÕES DEPRECIAÇÃO DO IMOBILIZADO TANGÍVEL - CMC</v>
          </cell>
        </row>
        <row r="1220">
          <cell r="S1220" t="str">
            <v>OPERAÇÕES DEPRECIAÇÃO DO IMOBILIZADO TANGÍVEL - CMC</v>
          </cell>
        </row>
        <row r="1221">
          <cell r="S1221" t="str">
            <v>OPERAÇÕES DEPRECIAÇÃO DO IMOBILIZADO TANGÍVEL - CMC</v>
          </cell>
        </row>
        <row r="1222">
          <cell r="S1222" t="str">
            <v>OPERAÇÕES DEPRECIAÇÃO DO IMOBILIZADO TANGÍVEL - CMC</v>
          </cell>
        </row>
        <row r="1223">
          <cell r="S1223" t="str">
            <v>OPERAÇÕES DEPRECIAÇÃO DO IMOBILIZADO TANGÍVEL - CMC</v>
          </cell>
        </row>
        <row r="1224">
          <cell r="S1224" t="str">
            <v>OPERAÇÕES DEPRECIAÇÃO DO IMOBILIZADO TANGÍVEL - CMC</v>
          </cell>
        </row>
        <row r="1225">
          <cell r="S1225" t="str">
            <v>OPERAÇÕES DEPRECIAÇÃO DO IMOBILIZADO TANGÍVEL - CMC</v>
          </cell>
        </row>
        <row r="1226">
          <cell r="S1226" t="str">
            <v>OPERAÇÕES DEPRECIAÇÃO DO IMOBILIZADO TANGÍVEL - CMC</v>
          </cell>
        </row>
        <row r="1227">
          <cell r="S1227" t="str">
            <v>OPERAÇÕES DEPRECIAÇÃO DO IMOBILIZADO TANGÍVEL - CMC</v>
          </cell>
        </row>
        <row r="1228">
          <cell r="S1228" t="str">
            <v>OPERAÇÕES DEPRECIAÇÃO DO IMOBILIZADO TANGÍVEL - CMC</v>
          </cell>
        </row>
        <row r="1229">
          <cell r="S1229" t="str">
            <v>OPERAÇÕES DEPRECIAÇÃO DO IMOBILIZADO TANGÍVEL - CMC</v>
          </cell>
        </row>
        <row r="1230">
          <cell r="S1230" t="str">
            <v>OPERAÇÕES DEPRECIAÇÃO DO IMOBILIZADO TANGÍVEL - CMC</v>
          </cell>
        </row>
        <row r="1231">
          <cell r="S1231" t="str">
            <v>OPERAÇÕES DEPRECIAÇÃO DO IMOBILIZADO TANGÍVEL - CMC</v>
          </cell>
        </row>
        <row r="1232">
          <cell r="S1232" t="str">
            <v>OPERAÇÕES DEPRECIAÇÃO DO IMOBILIZADO TANGÍVEL - CMC</v>
          </cell>
        </row>
        <row r="1233">
          <cell r="S1233" t="str">
            <v>OPERAÇÕES DEPRECIAÇÃO DO IMOBILIZADO TANGÍVEL - CMC</v>
          </cell>
        </row>
        <row r="1234">
          <cell r="S1234" t="str">
            <v>OPERAÇÕES DEPRECIAÇÃO DO IMOBILIZADO TANGÍVEL - CMC</v>
          </cell>
        </row>
        <row r="1235">
          <cell r="S1235" t="str">
            <v>OPERAÇÕES DEPRECIAÇÃO DO IMOBILIZADO TANGÍVEL - CMC</v>
          </cell>
        </row>
        <row r="1236">
          <cell r="S1236" t="str">
            <v>OPERAÇÕES DEPRECIAÇÃO DO IMOBILIZADO TANGÍVEL - CMC</v>
          </cell>
        </row>
        <row r="1237">
          <cell r="S1237" t="str">
            <v>OPERAÇÕES DEPRECIAÇÃO DO IMOBILIZADO TANGÍVEL - CMC</v>
          </cell>
        </row>
        <row r="1238">
          <cell r="S1238" t="str">
            <v>OPERAÇÕES DEPRECIAÇÃO DO IMOBILIZADO TANGÍVEL - CMC</v>
          </cell>
        </row>
        <row r="1239">
          <cell r="S1239" t="str">
            <v>OPERAÇÕES DEPRECIAÇÃO DO IMOBILIZADO TANGÍVEL - CMC</v>
          </cell>
        </row>
        <row r="1240">
          <cell r="S1240" t="str">
            <v>OPERAÇÕES DEPRECIAÇÃO DO IMOBILIZADO TANGÍVEL - CMC</v>
          </cell>
        </row>
        <row r="1241">
          <cell r="S1241" t="str">
            <v>OPERAÇÕES DEPRECIAÇÃO DO IMOBILIZADO TANGÍVEL - CMC</v>
          </cell>
        </row>
        <row r="1242">
          <cell r="S1242" t="str">
            <v>OPERAÇÕES DEPRECIAÇÃO DO IMOBILIZADO TANGÍVEL - CMC</v>
          </cell>
        </row>
        <row r="1243">
          <cell r="S1243" t="str">
            <v>OPERAÇÕES DEPRECIAÇÃO DO IMOBILIZADO TANGÍVEL - CMC</v>
          </cell>
        </row>
        <row r="1244">
          <cell r="S1244" t="str">
            <v>OPERAÇÕES DEPRECIAÇÃO DO IMOBILIZADO TANGÍVEL - CMC</v>
          </cell>
        </row>
        <row r="1245">
          <cell r="S1245" t="str">
            <v>OPERAÇÕES DEPRECIAÇÃO DO IMOBILIZADO TANGÍVEL - CMC</v>
          </cell>
        </row>
        <row r="1246">
          <cell r="S1246" t="str">
            <v>OPERAÇÕES DEPRECIAÇÃO DO IMOBILIZADO TANGÍVEL - CMC</v>
          </cell>
        </row>
        <row r="1247">
          <cell r="S1247" t="str">
            <v>OPERAÇÕES DEPRECIAÇÃO DO IMOBILIZADO TANGÍVEL - CMC</v>
          </cell>
        </row>
        <row r="1248">
          <cell r="S1248" t="str">
            <v>OPERAÇÕES DEPRECIAÇÃO DO IMOBILIZADO TANGÍVEL - CMC</v>
          </cell>
        </row>
        <row r="1249">
          <cell r="S1249" t="str">
            <v>OPERAÇÕES DEPRECIAÇÃO DO IMOBILIZADO TANGÍVEL - CMC</v>
          </cell>
        </row>
        <row r="1250">
          <cell r="S1250" t="str">
            <v>OPERAÇÕES DEPRECIAÇÃO DO IMOBILIZADO TANGÍVEL - CMC</v>
          </cell>
        </row>
        <row r="1251">
          <cell r="S1251" t="str">
            <v>OPERAÇÕES DEPRECIAÇÃO DO IMOBILIZADO TANGÍVEL - CMC</v>
          </cell>
        </row>
        <row r="1252">
          <cell r="S1252" t="str">
            <v>OPERAÇÕES DEPRECIAÇÃO DO IMOBILIZADO TANGÍVEL - CMC</v>
          </cell>
        </row>
        <row r="1253">
          <cell r="S1253" t="str">
            <v>OPERAÇÕES DEPRECIAÇÃO DO IMOBILIZADO TANGÍVEL - CMC</v>
          </cell>
        </row>
        <row r="1254">
          <cell r="S1254" t="str">
            <v>OPERAÇÕES DEPRECIAÇÃO DO IMOBILIZADO TANGÍVEL - CMC</v>
          </cell>
        </row>
        <row r="1255">
          <cell r="S1255" t="str">
            <v>OPERAÇÕES DEPRECIAÇÃO DO IMOBILIZADO TANGÍVEL - CMC</v>
          </cell>
        </row>
        <row r="1256">
          <cell r="S1256" t="str">
            <v>OPERAÇÕES DEPRECIAÇÃO DO IMOBILIZADO TANGÍVEL - CMC</v>
          </cell>
        </row>
        <row r="1257">
          <cell r="S1257" t="str">
            <v>OPERAÇÕES DEPRECIAÇÃO DO IMOBILIZADO TANGÍVEL - CMC</v>
          </cell>
        </row>
        <row r="1258">
          <cell r="S1258" t="str">
            <v>OPERAÇÕES DEPRECIAÇÃO DO IMOBILIZADO TANGÍVEL - CMC</v>
          </cell>
        </row>
        <row r="1259">
          <cell r="S1259" t="str">
            <v>OPERAÇÕES DEPRECIAÇÃO DO IMOBILIZADO TANGÍVEL - CMC</v>
          </cell>
        </row>
        <row r="1260">
          <cell r="S1260" t="str">
            <v>OPERAÇÕES DEPRECIAÇÃO DO IMOBILIZADO TANGÍVEL - CMC</v>
          </cell>
        </row>
        <row r="1261">
          <cell r="S1261" t="str">
            <v>OPERAÇÕES DEPRECIAÇÃO DO IMOBILIZADO TANGÍVEL - CMC</v>
          </cell>
        </row>
        <row r="1262">
          <cell r="S1262" t="str">
            <v>OPERAÇÕES DEPRECIAÇÃO DO IMOBILIZADO TANGÍVEL - CMC</v>
          </cell>
        </row>
        <row r="1263">
          <cell r="S1263" t="str">
            <v>OPERAÇÕES DEPRECIAÇÃO DO IMOBILIZADO TANGÍVEL - CMC</v>
          </cell>
        </row>
        <row r="1264">
          <cell r="S1264" t="str">
            <v>OPERAÇÕES DEPRECIAÇÃO DO IMOBILIZADO TANGÍVEL - CMC</v>
          </cell>
        </row>
        <row r="1265">
          <cell r="S1265" t="str">
            <v>OPERAÇÕES DEPRECIAÇÃO DO IMOBILIZADO TANGÍVEL - CMC</v>
          </cell>
        </row>
        <row r="1266">
          <cell r="S1266" t="str">
            <v>OPERAÇÕES DEPRECIAÇÃO DO IMOBILIZADO TANGÍVEL - CMC</v>
          </cell>
        </row>
        <row r="1267">
          <cell r="S1267" t="str">
            <v>OPERAÇÕES DEPRECIAÇÃO DO IMOBILIZADO TANGÍVEL - CMC</v>
          </cell>
        </row>
        <row r="1268">
          <cell r="S1268" t="str">
            <v>OPERAÇÕES DEPRECIAÇÃO DO IMOBILIZADO TANGÍVEL - CMC</v>
          </cell>
        </row>
        <row r="1269">
          <cell r="S1269" t="str">
            <v>OPERAÇÕES DEPRECIAÇÃO DO IMOBILIZADO TANGÍVEL - CMC</v>
          </cell>
        </row>
        <row r="1270">
          <cell r="S1270" t="str">
            <v>OPERAÇÕES DEPRECIAÇÃO DO IMOBILIZADO TANGÍVEL - CMC</v>
          </cell>
        </row>
        <row r="1271">
          <cell r="S1271" t="str">
            <v>OPERAÇÕES DEPRECIAÇÃO DO IMOBILIZADO TANGÍVEL - CMC</v>
          </cell>
        </row>
        <row r="1272">
          <cell r="S1272" t="str">
            <v>OPERAÇÕES DEPRECIAÇÃO DO IMOBILIZADO TANGÍVEL - CMC</v>
          </cell>
        </row>
        <row r="1273">
          <cell r="S1273" t="str">
            <v>OPERAÇÕES DEPRECIAÇÃO DO IMOBILIZADO TANGÍVEL - CMC</v>
          </cell>
        </row>
        <row r="1274">
          <cell r="S1274" t="str">
            <v>OPERAÇÕES DEPRECIAÇÃO DO IMOBILIZADO TANGÍVEL - CMC</v>
          </cell>
        </row>
        <row r="1275">
          <cell r="S1275" t="str">
            <v>OPERAÇÕES DEPRECIAÇÃO DO IMOBILIZADO TANGÍVEL - CMC</v>
          </cell>
        </row>
        <row r="1276">
          <cell r="S1276" t="str">
            <v>OPERAÇÕES DEPRECIAÇÃO DO IMOBILIZADO TANGÍVEL - CMC</v>
          </cell>
        </row>
        <row r="1277">
          <cell r="S1277" t="str">
            <v>OPERAÇÕES DEPRECIAÇÃO DO IMOBILIZADO TANGÍVEL - CMC</v>
          </cell>
        </row>
        <row r="1278">
          <cell r="S1278" t="str">
            <v>OPERAÇÕES DEPRECIAÇÃO DO IMOBILIZADO TANGÍVEL - CMC</v>
          </cell>
        </row>
        <row r="1279">
          <cell r="S1279" t="str">
            <v>OPERAÇÕES DEPRECIAÇÃO DO IMOBILIZADO TANGÍVEL - CMC</v>
          </cell>
        </row>
        <row r="1280">
          <cell r="S1280" t="str">
            <v>OPERAÇÕES DEPRECIAÇÃO DO IMOBILIZADO TANGÍVEL - CMC</v>
          </cell>
        </row>
        <row r="1281">
          <cell r="S1281" t="str">
            <v>OPERAÇÕES DEPRECIAÇÃO DO IMOBILIZADO TANGÍVEL - CMC</v>
          </cell>
        </row>
        <row r="1282">
          <cell r="S1282" t="str">
            <v>OPERAÇÕES DEPRECIAÇÃO DO IMOBILIZADO TANGÍVEL - CMC</v>
          </cell>
        </row>
        <row r="1283">
          <cell r="S1283" t="str">
            <v>OPERAÇÕES DEPRECIAÇÃO DO IMOBILIZADO TANGÍVEL - CMC</v>
          </cell>
        </row>
        <row r="1284">
          <cell r="S1284" t="str">
            <v>OPERAÇÕES DEPRECIAÇÃO DO IMOBILIZADO TANGÍVEL - CMC</v>
          </cell>
        </row>
        <row r="1285">
          <cell r="S1285" t="str">
            <v>OPERAÇÕES DEPRECIAÇÃO DO IMOBILIZADO TANGÍVEL - CMC</v>
          </cell>
        </row>
        <row r="1286">
          <cell r="S1286" t="str">
            <v>OPERAÇÕES DEPRECIAÇÃO DO IMOBILIZADO TANGÍVEL - CMC</v>
          </cell>
        </row>
        <row r="1287">
          <cell r="S1287" t="str">
            <v>OPERAÇÕES DEPRECIAÇÃO DO IMOBILIZADO TANGÍVEL - CMC</v>
          </cell>
        </row>
        <row r="1288">
          <cell r="S1288" t="str">
            <v>OPERAÇÕES DEPRECIAÇÃO DO IMOBILIZADO TANGÍVEL - CMC</v>
          </cell>
        </row>
        <row r="1289">
          <cell r="S1289" t="str">
            <v>OPERAÇÕES DEPRECIAÇÃO DO IMOBILIZADO TANGÍVEL - CMC</v>
          </cell>
        </row>
        <row r="1290">
          <cell r="S1290" t="str">
            <v>OPERAÇÕES DEPRECIAÇÃO DO IMOBILIZADO TANGÍVEL - CMC</v>
          </cell>
        </row>
        <row r="1291">
          <cell r="S1291" t="str">
            <v>OPERAÇÕES DEPRECIAÇÃO DO IMOBILIZADO TANGÍVEL - CMC</v>
          </cell>
        </row>
        <row r="1292">
          <cell r="S1292" t="str">
            <v>OPERAÇÕES DEPRECIAÇÃO DO IMOBILIZADO TANGÍVEL - CMC</v>
          </cell>
        </row>
        <row r="1293">
          <cell r="S1293" t="str">
            <v>OPERAÇÕES DEPRECIAÇÃO DO IMOBILIZADO TANGÍVEL - CMC</v>
          </cell>
        </row>
        <row r="1294">
          <cell r="S1294" t="str">
            <v>OPERAÇÕES DEPRECIAÇÃO DO IMOBILIZADO TANGÍVEL - CMC</v>
          </cell>
        </row>
        <row r="1295">
          <cell r="S1295" t="str">
            <v>OPERAÇÕES DEPRECIAÇÃO DO IMOBILIZADO TANGÍVEL - CMC</v>
          </cell>
        </row>
        <row r="1296">
          <cell r="S1296" t="str">
            <v>OPERAÇÕES DEPRECIAÇÃO DO IMOBILIZADO TANGÍVEL - CMC</v>
          </cell>
        </row>
        <row r="1297">
          <cell r="S1297" t="str">
            <v>OPERAÇÕES DEPRECIAÇÃO DO IMOBILIZADO TANGÍVEL - CMC</v>
          </cell>
        </row>
        <row r="1298">
          <cell r="S1298" t="str">
            <v>OPERAÇÕES DEPRECIAÇÃO DO IMOBILIZADO TANGÍVEL - CMC</v>
          </cell>
        </row>
        <row r="1299">
          <cell r="S1299" t="str">
            <v>OPERAÇÕES DEPRECIAÇÃO DO IMOBILIZADO TANGÍVEL - CMC</v>
          </cell>
        </row>
        <row r="1300">
          <cell r="S1300" t="str">
            <v>OPERAÇÕES DEPRECIAÇÃO DO IMOBILIZADO TANGÍVEL - CMC</v>
          </cell>
        </row>
        <row r="1301">
          <cell r="S1301" t="str">
            <v>OPERAÇÕES DEPRECIAÇÃO DO IMOBILIZADO TANGÍVEL - CMC</v>
          </cell>
        </row>
        <row r="1302">
          <cell r="S1302" t="str">
            <v>OPERAÇÕES DEPRECIAÇÃO DO IMOBILIZADO TANGÍVEL - CMC</v>
          </cell>
        </row>
        <row r="1303">
          <cell r="S1303" t="str">
            <v>OPERAÇÕES DEPRECIAÇÃO DO IMOBILIZADO TANGÍVEL - CMC</v>
          </cell>
        </row>
        <row r="1304">
          <cell r="S1304" t="str">
            <v>OPERAÇÕES DEPRECIAÇÃO DO IMOBILIZADO TANGÍVEL - CMC</v>
          </cell>
        </row>
        <row r="1305">
          <cell r="S1305" t="str">
            <v>OPERAÇÕES DEPRECIAÇÃO DO IMOBILIZADO TANGÍVEL - CMC</v>
          </cell>
        </row>
        <row r="1306">
          <cell r="S1306" t="str">
            <v>OPERAÇÕES DEPRECIAÇÃO DO IMOBILIZADO TANGÍVEL - CMC</v>
          </cell>
        </row>
        <row r="1307">
          <cell r="S1307" t="str">
            <v>OPERAÇÕES DEPRECIAÇÃO DO IMOBILIZADO TANGÍVEL - CMC</v>
          </cell>
        </row>
        <row r="1308">
          <cell r="S1308" t="str">
            <v>OPERAÇÕES DEPRECIAÇÃO DO IMOBILIZADO TANGÍVEL - CMC</v>
          </cell>
        </row>
        <row r="1309">
          <cell r="S1309" t="str">
            <v>OPERAÇÕES DEPRECIAÇÃO DO IMOBILIZADO TANGÍVEL - CMC</v>
          </cell>
        </row>
        <row r="1310">
          <cell r="S1310" t="str">
            <v>OPERAÇÕES DEPRECIAÇÃO DO IMOBILIZADO TANGÍVEL - CMC</v>
          </cell>
        </row>
        <row r="1311">
          <cell r="S1311" t="str">
            <v>OPERAÇÕES DEPRECIAÇÃO DO IMOBILIZADO TANGÍVEL - CMC</v>
          </cell>
        </row>
        <row r="1312">
          <cell r="S1312" t="str">
            <v>OPERAÇÕES DEPRECIAÇÃO DO IMOBILIZADO TANGÍVEL - CMC</v>
          </cell>
        </row>
        <row r="1313">
          <cell r="S1313" t="str">
            <v>OPERAÇÕES DEPRECIAÇÃO DO IMOBILIZADO TANGÍVEL - CMC</v>
          </cell>
        </row>
        <row r="1314">
          <cell r="S1314" t="str">
            <v>OPERAÇÕES DEPRECIAÇÃO DO IMOBILIZADO TANGÍVEL - CMC</v>
          </cell>
        </row>
        <row r="1315">
          <cell r="S1315" t="str">
            <v>OPERAÇÕES DEPRECIAÇÃO DO IMOBILIZADO TANGÍVEL - CMC</v>
          </cell>
        </row>
        <row r="1316">
          <cell r="S1316" t="str">
            <v>OPERAÇÕES DEPRECIAÇÃO DO IMOBILIZADO TANGÍVEL - CMC</v>
          </cell>
        </row>
        <row r="1317">
          <cell r="S1317" t="str">
            <v>OPERAÇÕES DEPRECIAÇÃO DO IMOBILIZADO TANGÍVEL - CMC</v>
          </cell>
        </row>
        <row r="1318">
          <cell r="S1318" t="str">
            <v>OPERAÇÕES DEPRECIAÇÃO DO IMOBILIZADO TANGÍVEL - CMC</v>
          </cell>
        </row>
        <row r="1319">
          <cell r="S1319" t="str">
            <v>OPERAÇÕES DEPRECIAÇÃO DO IMOBILIZADO TANGÍVEL - CMC</v>
          </cell>
        </row>
        <row r="1320">
          <cell r="S1320" t="str">
            <v>OPERAÇÕES DEPRECIAÇÃO DO IMOBILIZADO TANGÍVEL - CMC</v>
          </cell>
        </row>
        <row r="1321">
          <cell r="S1321" t="str">
            <v>OPERAÇÕES DEPRECIAÇÃO DO IMOBILIZADO TANGÍVEL - CMC</v>
          </cell>
        </row>
        <row r="1322">
          <cell r="S1322" t="str">
            <v>OPERAÇÕES DEPRECIAÇÃO DO IMOBILIZADO TANGÍVEL - CMC</v>
          </cell>
        </row>
        <row r="1323">
          <cell r="S1323" t="str">
            <v>OPERAÇÕES DEPRECIAÇÃO DO IMOBILIZADO TANGÍVEL - CMC</v>
          </cell>
        </row>
        <row r="1324">
          <cell r="S1324" t="str">
            <v>OPERAÇÕES DEPRECIAÇÃO DO IMOBILIZADO TANGÍVEL - CMC</v>
          </cell>
        </row>
        <row r="1325">
          <cell r="S1325" t="str">
            <v>OPERAÇÕES DEPRECIAÇÃO DO IMOBILIZADO TANGÍVEL - CMC</v>
          </cell>
        </row>
        <row r="1326">
          <cell r="S1326" t="str">
            <v>OPERAÇÕES DEPRECIAÇÃO DO IMOBILIZADO TANGÍVEL - CMC</v>
          </cell>
        </row>
        <row r="1327">
          <cell r="S1327" t="str">
            <v>OPERAÇÕES DEPRECIAÇÃO DO IMOBILIZADO TANGÍVEL - CMC</v>
          </cell>
        </row>
        <row r="1328">
          <cell r="S1328" t="str">
            <v>OPERAÇÕES DEPRECIAÇÃO DO IMOBILIZADO TANGÍVEL - CMC</v>
          </cell>
        </row>
        <row r="1329">
          <cell r="S1329" t="str">
            <v>OPERAÇÕES DEPRECIAÇÃO DO IMOBILIZADO TANGÍVEL - CMC</v>
          </cell>
        </row>
        <row r="1330">
          <cell r="S1330" t="str">
            <v>OPERAÇÕES DEPRECIAÇÃO DO IMOBILIZADO TANGÍVEL - CMC</v>
          </cell>
        </row>
        <row r="1331">
          <cell r="S1331" t="str">
            <v>OPERAÇÕES DEPRECIAÇÃO DO IMOBILIZADO TANGÍVEL - CMC</v>
          </cell>
        </row>
        <row r="1332">
          <cell r="S1332" t="str">
            <v>OPERAÇÕES DEPRECIAÇÃO DO IMOBILIZADO TANGÍVEL - CMC</v>
          </cell>
        </row>
        <row r="1333">
          <cell r="S1333" t="str">
            <v>OPERAÇÕES DEPRECIAÇÃO DO IMOBILIZADO TANGÍVEL - CMC</v>
          </cell>
        </row>
        <row r="1334">
          <cell r="S1334" t="str">
            <v>OPERAÇÕES DEPRECIAÇÃO DO IMOBILIZADO TANGÍVEL - CMC</v>
          </cell>
        </row>
        <row r="1335">
          <cell r="S1335" t="str">
            <v>OPERAÇÕES DEPRECIAÇÃO DO IMOBILIZADO TANGÍVEL - CMC</v>
          </cell>
        </row>
        <row r="1336">
          <cell r="S1336" t="str">
            <v>OPERAÇÕES DEPRECIAÇÃO DO IMOBILIZADO TANGÍVEL - CMC</v>
          </cell>
        </row>
        <row r="1337">
          <cell r="S1337" t="str">
            <v>OPERAÇÕES DEPRECIAÇÃO DO IMOBILIZADO TANGÍVEL - CMC</v>
          </cell>
        </row>
        <row r="1338">
          <cell r="S1338" t="str">
            <v>OPERAÇÕES DEPRECIAÇÃO DO IMOBILIZADO TANGÍVEL - CMC</v>
          </cell>
        </row>
        <row r="1339">
          <cell r="S1339" t="str">
            <v>OPERAÇÕES DEPRECIAÇÃO DO IMOBILIZADO TANGÍVEL - CMC</v>
          </cell>
        </row>
        <row r="1340">
          <cell r="S1340" t="str">
            <v>OPERAÇÕES DEPRECIAÇÃO DO IMOBILIZADO TANGÍVEL - CMC</v>
          </cell>
        </row>
        <row r="1341">
          <cell r="S1341" t="str">
            <v>OPERAÇÕES DEPRECIAÇÃO DO IMOBILIZADO TANGÍVEL - CMC</v>
          </cell>
        </row>
        <row r="1342">
          <cell r="S1342" t="str">
            <v>OPERAÇÕES DEPRECIAÇÃO DO IMOBILIZADO TANGÍVEL - CMC</v>
          </cell>
        </row>
        <row r="1343">
          <cell r="S1343" t="str">
            <v>OPERAÇÕES DEPRECIAÇÃO DO IMOBILIZADO TANGÍVEL - CMC</v>
          </cell>
        </row>
        <row r="1344">
          <cell r="S1344" t="str">
            <v>OPERAÇÕES DEPRECIAÇÃO DO IMOBILIZADO TANGÍVEL - CMC</v>
          </cell>
        </row>
        <row r="1345">
          <cell r="S1345" t="str">
            <v>OPERAÇÕES DEPRECIAÇÃO DO IMOBILIZADO TANGÍVEL - CMC</v>
          </cell>
        </row>
        <row r="1346">
          <cell r="S1346" t="str">
            <v>OPERAÇÕES DEPRECIAÇÃO DO IMOBILIZADO TANGÍVEL - CMC</v>
          </cell>
        </row>
        <row r="1347">
          <cell r="S1347" t="str">
            <v>OPERAÇÕES DEPRECIAÇÃO DO IMOBILIZADO TANGÍVEL - CMC</v>
          </cell>
        </row>
        <row r="1348">
          <cell r="S1348" t="str">
            <v>OPERAÇÕES IMPOSTOS E TAXAS COMPULSÓRIAS</v>
          </cell>
        </row>
        <row r="1349">
          <cell r="S1349" t="str">
            <v>OPERAÇÕES IMPOSTOS E TAXAS COMPULSÓRIAS</v>
          </cell>
        </row>
        <row r="1350">
          <cell r="S1350" t="str">
            <v>OPERAÇÕES DEPRECIAÇÃO DO IMOBILIZADO TANGÍVEL</v>
          </cell>
        </row>
        <row r="1351">
          <cell r="S1351" t="str">
            <v>OPERAÇÕES DEPRECIAÇÃO DO IMOBILIZADO TANGÍVEL</v>
          </cell>
        </row>
        <row r="1352">
          <cell r="S1352" t="str">
            <v>OPERAÇÕES DEPRECIAÇÃO DO IMOBILIZADO TANGÍVEL</v>
          </cell>
        </row>
        <row r="1353">
          <cell r="S1353" t="str">
            <v>OPERAÇÕES DEPRECIAÇÃO DO IMOBILIZADO TANGÍVEL</v>
          </cell>
        </row>
        <row r="1354">
          <cell r="S1354" t="str">
            <v>OPERAÇÕES DEPRECIAÇÃO DO IMOBILIZADO TANGÍVEL</v>
          </cell>
        </row>
        <row r="1355">
          <cell r="S1355" t="str">
            <v>OPERAÇÕES DEPRECIAÇÃO DO IMOBILIZADO TANGÍVEL</v>
          </cell>
        </row>
        <row r="1356">
          <cell r="S1356" t="str">
            <v>OPERAÇÕES DEPRECIAÇÃO DO IMOBILIZADO TANGÍVEL</v>
          </cell>
        </row>
        <row r="1357">
          <cell r="S1357" t="str">
            <v>OPERAÇÕES DEPRECIAÇÃO DO IMOBILIZADO TANGÍVEL</v>
          </cell>
        </row>
        <row r="1358">
          <cell r="S1358" t="str">
            <v>OPERAÇÕES DEPRECIAÇÃO DO IMOBILIZADO TANGÍVEL</v>
          </cell>
        </row>
        <row r="1359">
          <cell r="S1359" t="str">
            <v>OPERAÇÕES DEPRECIAÇÃO DO IMOBILIZADO TANGÍVEL</v>
          </cell>
        </row>
        <row r="1360">
          <cell r="S1360" t="str">
            <v>OPERAÇÕES DEPRECIAÇÃO DO IMOBILIZADO TANGÍVEL</v>
          </cell>
        </row>
        <row r="1361">
          <cell r="S1361" t="str">
            <v>OPERAÇÕES DEPRECIAÇÃO DO IMOBILIZADO TANGÍVEL</v>
          </cell>
        </row>
        <row r="1362">
          <cell r="S1362" t="str">
            <v>OPERAÇÕES DEPRECIAÇÃO DO IMOBILIZADO TANGÍVEL</v>
          </cell>
        </row>
        <row r="1363">
          <cell r="S1363" t="str">
            <v>OPERAÇÕES DEPRECIAÇÃO DO IMOBILIZADO TANGÍVEL</v>
          </cell>
        </row>
        <row r="1364">
          <cell r="S1364" t="str">
            <v>OPERAÇÕES DEPRECIAÇÃO DO IMOBILIZADO TANGÍVEL</v>
          </cell>
        </row>
        <row r="1365">
          <cell r="S1365" t="str">
            <v>OPERAÇÕES DEPRECIAÇÃO DO IMOBILIZADO TANGÍVEL</v>
          </cell>
        </row>
        <row r="1366">
          <cell r="S1366" t="str">
            <v>OPERAÇÕES DEPRECIAÇÃO DO IMOBILIZADO TANGÍVEL</v>
          </cell>
        </row>
        <row r="1367">
          <cell r="S1367" t="str">
            <v>OPERAÇÕES DEPRECIAÇÃO DO IMOBILIZADO TANGÍVEL</v>
          </cell>
        </row>
        <row r="1368">
          <cell r="S1368" t="str">
            <v>OPERAÇÕES DEPRECIAÇÃO DO IMOBILIZADO TANGÍVEL</v>
          </cell>
        </row>
        <row r="1369">
          <cell r="S1369" t="str">
            <v>OPERAÇÕES DEPRECIAÇÃO DO IMOBILIZADO TANGÍVEL</v>
          </cell>
        </row>
        <row r="1370">
          <cell r="S1370" t="str">
            <v>OPERAÇÕES DEPRECIAÇÃO DO IMOBILIZADO TANGÍVEL</v>
          </cell>
        </row>
        <row r="1371">
          <cell r="S1371" t="str">
            <v>OPERAÇÕES DEPRECIAÇÃO DO IMOBILIZADO TANGÍVEL</v>
          </cell>
        </row>
        <row r="1372">
          <cell r="S1372" t="str">
            <v>OPERAÇÕES DEPRECIAÇÃO DO IMOBILIZADO TANGÍVEL</v>
          </cell>
        </row>
        <row r="1373">
          <cell r="S1373" t="str">
            <v>OPERAÇÕES DEPRECIAÇÃO DO IMOBILIZADO TANGÍVEL</v>
          </cell>
        </row>
        <row r="1374">
          <cell r="S1374" t="str">
            <v>OPERAÇÕES DEPRECIAÇÃO DO IMOBILIZADO TANGÍVEL</v>
          </cell>
        </row>
        <row r="1375">
          <cell r="S1375" t="str">
            <v>OPERAÇÕES DEPRECIAÇÃO DO IMOBILIZADO TANGÍVEL</v>
          </cell>
        </row>
        <row r="1376">
          <cell r="S1376" t="str">
            <v>OPERAÇÕES DEPRECIAÇÃO DO IMOBILIZADO TANGÍVEL</v>
          </cell>
        </row>
        <row r="1377">
          <cell r="S1377" t="str">
            <v>OPERAÇÕES DEPRECIAÇÃO DO IMOBILIZADO TANGÍVEL</v>
          </cell>
        </row>
        <row r="1378">
          <cell r="S1378" t="str">
            <v>OPERAÇÕES DEPRECIAÇÃO DO IMOBILIZADO TANGÍVEL</v>
          </cell>
        </row>
        <row r="1379">
          <cell r="S1379" t="str">
            <v>OPERAÇÕES DEPRECIAÇÃO DO IMOBILIZADO TANGÍVEL</v>
          </cell>
        </row>
        <row r="1380">
          <cell r="S1380" t="str">
            <v>OPERAÇÕES DEPRECIAÇÃO DO IMOBILIZADO TANGÍVEL</v>
          </cell>
        </row>
        <row r="1381">
          <cell r="S1381" t="str">
            <v>OPERAÇÕES DEPRECIAÇÃO DO IMOBILIZADO TANGÍVEL</v>
          </cell>
        </row>
        <row r="1382">
          <cell r="S1382" t="str">
            <v>OPERAÇÕES DEPRECIAÇÃO DO IMOBILIZADO TANGÍVEL</v>
          </cell>
        </row>
        <row r="1383">
          <cell r="S1383" t="str">
            <v>OPERAÇÕES DEPRECIAÇÃO DO IMOBILIZADO TANGÍVEL</v>
          </cell>
        </row>
        <row r="1384">
          <cell r="S1384" t="str">
            <v>OPERAÇÕES DEPRECIAÇÃO DO IMOBILIZADO TANGÍVEL</v>
          </cell>
        </row>
        <row r="1385">
          <cell r="S1385" t="str">
            <v>OPERAÇÕES DEPRECIAÇÃO DO IMOBILIZADO TANGÍVEL</v>
          </cell>
        </row>
        <row r="1386">
          <cell r="S1386" t="str">
            <v>OPERAÇÕES DEPRECIAÇÃO DO IMOBILIZADO TANGÍVEL</v>
          </cell>
        </row>
        <row r="1387">
          <cell r="S1387" t="str">
            <v>OPERAÇÕES DEPRECIAÇÃO DO IMOBILIZADO TANGÍVEL</v>
          </cell>
        </row>
        <row r="1388">
          <cell r="S1388" t="str">
            <v>OPERAÇÕES DEPRECIAÇÃO DO IMOBILIZADO TANGÍVEL</v>
          </cell>
        </row>
        <row r="1389">
          <cell r="S1389" t="str">
            <v>OPERAÇÕES DEPRECIAÇÃO DO IMOBILIZADO TANGÍVEL</v>
          </cell>
        </row>
        <row r="1390">
          <cell r="S1390" t="str">
            <v>OPERAÇÕES DEPRECIAÇÃO DO IMOBILIZADO TANGÍVEL</v>
          </cell>
        </row>
        <row r="1391">
          <cell r="S1391" t="str">
            <v>OPERAÇÕES DEPRECIAÇÃO DO IMOBILIZADO TANGÍVEL</v>
          </cell>
        </row>
        <row r="1392">
          <cell r="S1392" t="str">
            <v>OPERAÇÕES DEPRECIAÇÃO DO IMOBILIZADO TANGÍVEL</v>
          </cell>
        </row>
        <row r="1393">
          <cell r="S1393" t="str">
            <v>OPERAÇÕES DEPRECIAÇÃO DO IMOBILIZADO TANGÍVEL</v>
          </cell>
        </row>
        <row r="1394">
          <cell r="S1394" t="str">
            <v>OPERAÇÕES DEPRECIAÇÃO DO IMOBILIZADO TANGÍVEL</v>
          </cell>
        </row>
        <row r="1395">
          <cell r="S1395" t="str">
            <v>OPERAÇÕES DEPRECIAÇÃO DO IMOBILIZADO TANGÍVEL</v>
          </cell>
        </row>
        <row r="1396">
          <cell r="S1396" t="str">
            <v>OPERAÇÕES DEPRECIAÇÃO DO IMOBILIZADO TANGÍVEL</v>
          </cell>
        </row>
        <row r="1397">
          <cell r="S1397" t="str">
            <v>OPERAÇÕES DEPRECIAÇÃO DO IMOBILIZADO TANGÍVEL</v>
          </cell>
        </row>
        <row r="1398">
          <cell r="S1398" t="str">
            <v>OPERAÇÕES DEPRECIAÇÃO DO IMOBILIZADO TANGÍVEL</v>
          </cell>
        </row>
        <row r="1399">
          <cell r="S1399" t="str">
            <v>OPERAÇÕES DEPRECIAÇÃO DO IMOBILIZADO TANGÍVEL</v>
          </cell>
        </row>
        <row r="1400">
          <cell r="S1400" t="str">
            <v>OPERAÇÕES DEPRECIAÇÃO DO IMOBILIZADO TANGÍVEL</v>
          </cell>
        </row>
        <row r="1401">
          <cell r="S1401" t="str">
            <v>OPERAÇÕES DEPRECIAÇÃO DO IMOBILIZADO TANGÍVEL</v>
          </cell>
        </row>
        <row r="1402">
          <cell r="S1402" t="str">
            <v>OPERAÇÕES DEPRECIAÇÃO DO IMOBILIZADO TANGÍVEL</v>
          </cell>
        </row>
        <row r="1403">
          <cell r="S1403" t="str">
            <v>OPERAÇÕES DEPRECIAÇÃO DO IMOBILIZADO TANGÍVEL</v>
          </cell>
        </row>
        <row r="1404">
          <cell r="S1404" t="str">
            <v>OPERAÇÕES DEPRECIAÇÃO DO IMOBILIZADO TANGÍVEL</v>
          </cell>
        </row>
        <row r="1405">
          <cell r="S1405" t="str">
            <v>OPERAÇÕES DEPRECIAÇÃO DO IMOBILIZADO TANGÍVEL</v>
          </cell>
        </row>
        <row r="1406">
          <cell r="S1406" t="str">
            <v>OPERAÇÕES DEPRECIAÇÃO DO IMOBILIZADO TANGÍVEL</v>
          </cell>
        </row>
        <row r="1407">
          <cell r="S1407" t="str">
            <v>OPERAÇÕES DEPRECIAÇÃO DO IMOBILIZADO TANGÍVEL</v>
          </cell>
        </row>
        <row r="1408">
          <cell r="S1408" t="str">
            <v>OPERAÇÕES DEPRECIAÇÃO DO IMOBILIZADO TANGÍVEL</v>
          </cell>
        </row>
        <row r="1409">
          <cell r="S1409" t="str">
            <v>OPERAÇÕES DEPRECIAÇÃO DO IMOBILIZADO TANGÍVEL</v>
          </cell>
        </row>
        <row r="1410">
          <cell r="S1410" t="str">
            <v>OPERAÇÕES DEPRECIAÇÃO DO IMOBILIZADO TANGÍVEL</v>
          </cell>
        </row>
        <row r="1411">
          <cell r="S1411" t="str">
            <v>OPERAÇÕES DEPRECIAÇÃO DO IMOBILIZADO TANGÍVEL</v>
          </cell>
        </row>
        <row r="1412">
          <cell r="S1412" t="str">
            <v>OPERAÇÕES DEPRECIAÇÃO DO IMOBILIZADO TANGÍVEL</v>
          </cell>
        </row>
        <row r="1413">
          <cell r="S1413" t="str">
            <v>OPERAÇÕES DEPRECIAÇÃO DO IMOBILIZADO TANGÍVEL</v>
          </cell>
        </row>
        <row r="1414">
          <cell r="S1414" t="str">
            <v>OPERAÇÕES DEPRECIAÇÃO DO IMOBILIZADO TANGÍVEL</v>
          </cell>
        </row>
        <row r="1415">
          <cell r="S1415" t="str">
            <v>OPERAÇÕES DEPRECIAÇÃO DO IMOBILIZADO TANGÍVEL</v>
          </cell>
        </row>
        <row r="1416">
          <cell r="S1416" t="str">
            <v>OPERAÇÕES DEPRECIAÇÃO DO IMOBILIZADO TANGÍVEL</v>
          </cell>
        </row>
        <row r="1417">
          <cell r="S1417" t="str">
            <v>OPERAÇÕES DEPRECIAÇÃO DO IMOBILIZADO TANGÍVEL</v>
          </cell>
        </row>
        <row r="1418">
          <cell r="S1418" t="str">
            <v>OPERAÇÕES DEPRECIAÇÃO DO IMOBILIZADO TANGÍVEL</v>
          </cell>
        </row>
        <row r="1419">
          <cell r="S1419" t="str">
            <v>OPERAÇÕES DEPRECIAÇÃO DO IMOBILIZADO TANGÍVEL</v>
          </cell>
        </row>
        <row r="1420">
          <cell r="S1420" t="str">
            <v>OPERAÇÕES DEPRECIAÇÃO DO IMOBILIZADO TANGÍVEL</v>
          </cell>
        </row>
        <row r="1421">
          <cell r="S1421" t="str">
            <v>OPERAÇÕES DEPRECIAÇÃO DO IMOBILIZADO TANGÍVEL</v>
          </cell>
        </row>
        <row r="1422">
          <cell r="S1422" t="str">
            <v>OPERAÇÕES DEPRECIAÇÃO DO IMOBILIZADO TANGÍVEL</v>
          </cell>
        </row>
        <row r="1423">
          <cell r="S1423" t="str">
            <v>OPERAÇÕES DEPRECIAÇÃO DO IMOBILIZADO TANGÍVEL</v>
          </cell>
        </row>
        <row r="1424">
          <cell r="S1424" t="str">
            <v>OPERAÇÕES DEPRECIAÇÃO DO IMOBILIZADO TANGÍVEL</v>
          </cell>
        </row>
        <row r="1425">
          <cell r="S1425" t="str">
            <v>OPERAÇÕES DEPRECIAÇÃO DO IMOBILIZADO TANGÍVEL</v>
          </cell>
        </row>
        <row r="1426">
          <cell r="S1426" t="str">
            <v>OPERAÇÕES DEPRECIAÇÃO DO IMOBILIZADO TANGÍVEL</v>
          </cell>
        </row>
        <row r="1427">
          <cell r="S1427" t="str">
            <v>OPERAÇÕES DEPRECIAÇÃO DO IMOBILIZADO TANGÍVEL</v>
          </cell>
        </row>
        <row r="1428">
          <cell r="S1428" t="str">
            <v>OPERAÇÕES DEPRECIAÇÃO DO IMOBILIZADO TANGÍVEL</v>
          </cell>
        </row>
        <row r="1429">
          <cell r="S1429" t="str">
            <v>OPERAÇÕES DEPRECIAÇÃO DO IMOBILIZADO TANGÍVEL</v>
          </cell>
        </row>
        <row r="1430">
          <cell r="S1430" t="str">
            <v>OPERAÇÕES DEPRECIAÇÃO DO IMOBILIZADO TANGÍVEL</v>
          </cell>
        </row>
        <row r="1431">
          <cell r="S1431" t="str">
            <v>OPERAÇÕES DEPRECIAÇÃO DO IMOBILIZADO TANGÍVEL</v>
          </cell>
        </row>
        <row r="1432">
          <cell r="S1432" t="str">
            <v>OPERAÇÕES DEPRECIAÇÃO DO IMOBILIZADO TANGÍVEL</v>
          </cell>
        </row>
        <row r="1433">
          <cell r="S1433" t="str">
            <v>OPERAÇÕES DEPRECIAÇÃO DO IMOBILIZADO TANGÍVEL</v>
          </cell>
        </row>
        <row r="1434">
          <cell r="S1434" t="str">
            <v>OPERAÇÕES DEPRECIAÇÃO DO IMOBILIZADO TANGÍVEL</v>
          </cell>
        </row>
        <row r="1435">
          <cell r="S1435" t="str">
            <v>OPERAÇÕES DEPRECIAÇÃO DO IMOBILIZADO TANGÍVEL</v>
          </cell>
        </row>
        <row r="1436">
          <cell r="S1436" t="str">
            <v>OPERAÇÕES DEPRECIAÇÃO DO IMOBILIZADO TANGÍVEL</v>
          </cell>
        </row>
        <row r="1437">
          <cell r="S1437" t="str">
            <v>OPERAÇÕES DEPRECIAÇÃO DO IMOBILIZADO TANGÍVEL</v>
          </cell>
        </row>
        <row r="1438">
          <cell r="S1438" t="str">
            <v>OPERAÇÕES DEPRECIAÇÃO DO IMOBILIZADO TANGÍVEL</v>
          </cell>
        </row>
        <row r="1439">
          <cell r="S1439" t="str">
            <v>OPERAÇÕES DEPRECIAÇÃO DO IMOBILIZADO TANGÍVEL</v>
          </cell>
        </row>
        <row r="1440">
          <cell r="S1440" t="str">
            <v>OPERAÇÕES DEPRECIAÇÃO DO IMOBILIZADO TANGÍVEL</v>
          </cell>
        </row>
        <row r="1441">
          <cell r="S1441" t="str">
            <v>OPERAÇÕES DEPRECIAÇÃO DO IMOBILIZADO TANGÍVEL</v>
          </cell>
        </row>
        <row r="1442">
          <cell r="S1442" t="str">
            <v>OPERAÇÕES DEPRECIAÇÃO DO IMOBILIZADO TANGÍVEL</v>
          </cell>
        </row>
        <row r="1443">
          <cell r="S1443" t="str">
            <v>OPERAÇÕES DEPRECIAÇÃO DO IMOBILIZADO TANGÍVEL</v>
          </cell>
        </row>
        <row r="1444">
          <cell r="S1444" t="str">
            <v>OPERAÇÕES DEPRECIAÇÃO DO IMOBILIZADO TANGÍVEL</v>
          </cell>
        </row>
        <row r="1445">
          <cell r="S1445" t="str">
            <v>OPERAÇÕES DEPRECIAÇÃO DO IMOBILIZADO TANGÍVEL</v>
          </cell>
        </row>
        <row r="1446">
          <cell r="S1446" t="str">
            <v>OPERAÇÕES DEPRECIAÇÃO DO IMOBILIZADO TANGÍVEL</v>
          </cell>
        </row>
        <row r="1447">
          <cell r="S1447" t="str">
            <v>OPERAÇÕES DEPRECIAÇÃO DO IMOBILIZADO TANGÍVEL</v>
          </cell>
        </row>
        <row r="1448">
          <cell r="S1448" t="str">
            <v>OPERAÇÕES DEPRECIAÇÃO DO IMOBILIZADO TANGÍVEL</v>
          </cell>
        </row>
        <row r="1449">
          <cell r="S1449" t="str">
            <v>OPERAÇÕES DEPRECIAÇÃO DO IMOBILIZADO TANGÍVEL</v>
          </cell>
        </row>
        <row r="1450">
          <cell r="S1450" t="str">
            <v>OPERAÇÕES DEPRECIAÇÃO DO IMOBILIZADO TANGÍVEL</v>
          </cell>
        </row>
        <row r="1451">
          <cell r="S1451" t="str">
            <v>OPERAÇÕES DEPRECIAÇÃO DO IMOBILIZADO TANGÍVEL</v>
          </cell>
        </row>
        <row r="1452">
          <cell r="S1452" t="str">
            <v>OPERAÇÕES DEPRECIAÇÃO DO IMOBILIZADO TANGÍVEL</v>
          </cell>
        </row>
        <row r="1453">
          <cell r="S1453" t="str">
            <v>OPERAÇÕES DEPRECIAÇÃO DO IMOBILIZADO TANGÍVEL</v>
          </cell>
        </row>
        <row r="1454">
          <cell r="S1454" t="str">
            <v>OPERAÇÕES DEPRECIAÇÃO DO IMOBILIZADO TANGÍVEL</v>
          </cell>
        </row>
        <row r="1455">
          <cell r="S1455" t="str">
            <v>OPERAÇÕES DEPRECIAÇÃO DO IMOBILIZADO TANGÍVEL</v>
          </cell>
        </row>
        <row r="1456">
          <cell r="S1456" t="str">
            <v>OPERAÇÕES DEPRECIAÇÃO DO IMOBILIZADO TANGÍVEL</v>
          </cell>
        </row>
        <row r="1457">
          <cell r="S1457" t="str">
            <v>OPERAÇÕES DEPRECIAÇÃO DO IMOBILIZADO TANGÍVEL</v>
          </cell>
        </row>
        <row r="1458">
          <cell r="S1458" t="str">
            <v>OPERAÇÕES DEPRECIAÇÃO DO IMOBILIZADO TANGÍVEL</v>
          </cell>
        </row>
        <row r="1459">
          <cell r="S1459" t="str">
            <v>OPERAÇÕES DEPRECIAÇÃO DO IMOBILIZADO TANGÍVEL</v>
          </cell>
        </row>
        <row r="1460">
          <cell r="S1460" t="str">
            <v>OPERAÇÕES DEPRECIAÇÃO DO IMOBILIZADO TANGÍVEL</v>
          </cell>
        </row>
        <row r="1461">
          <cell r="S1461" t="str">
            <v>OPERAÇÕES DEPRECIAÇÃO DO IMOBILIZADO TANGÍVEL</v>
          </cell>
        </row>
        <row r="1462">
          <cell r="S1462" t="str">
            <v>OPERAÇÕES DEPRECIAÇÃO DO IMOBILIZADO TANGÍVEL</v>
          </cell>
        </row>
        <row r="1463">
          <cell r="S1463" t="str">
            <v>OPERAÇÕES DEPRECIAÇÃO DO IMOBILIZADO TANGÍVEL</v>
          </cell>
        </row>
        <row r="1464">
          <cell r="S1464" t="str">
            <v>OPERAÇÕES DEPRECIAÇÃO DO IMOBILIZADO TANGÍVEL</v>
          </cell>
        </row>
        <row r="1465">
          <cell r="S1465" t="str">
            <v>OPERAÇÕES DEPRECIAÇÃO DO IMOBILIZADO TANGÍVEL</v>
          </cell>
        </row>
        <row r="1466">
          <cell r="S1466" t="str">
            <v>OPERAÇÕES DEPRECIAÇÃO DO IMOBILIZADO TANGÍVEL</v>
          </cell>
        </row>
        <row r="1467">
          <cell r="S1467" t="str">
            <v>OPERAÇÕES DEPRECIAÇÃO DO IMOBILIZADO TANGÍVEL</v>
          </cell>
        </row>
        <row r="1468">
          <cell r="S1468" t="str">
            <v>OPERAÇÕES DEPRECIAÇÃO DO IMOBILIZADO TANGÍVEL</v>
          </cell>
        </row>
        <row r="1469">
          <cell r="S1469" t="str">
            <v>OPERAÇÕES DEPRECIAÇÃO DO IMOBILIZADO TANGÍVEL</v>
          </cell>
        </row>
        <row r="1470">
          <cell r="S1470" t="str">
            <v>OPERAÇÕES DEPRECIAÇÃO DO IMOBILIZADO TANGÍVEL</v>
          </cell>
        </row>
        <row r="1471">
          <cell r="S1471" t="str">
            <v>OPERAÇÕES DEPRECIAÇÃO DO IMOBILIZADO TANGÍVEL</v>
          </cell>
        </row>
        <row r="1472">
          <cell r="S1472" t="str">
            <v>OPERAÇÕES DEPRECIAÇÃO DO IMOBILIZADO TANGÍVEL</v>
          </cell>
        </row>
        <row r="1473">
          <cell r="S1473" t="str">
            <v>OPERAÇÕES DEPRECIAÇÃO DO IMOBILIZADO TANGÍVEL</v>
          </cell>
        </row>
        <row r="1474">
          <cell r="S1474" t="str">
            <v>OPERAÇÕES DEPRECIAÇÃO DO IMOBILIZADO TANGÍVEL</v>
          </cell>
        </row>
        <row r="1475">
          <cell r="S1475" t="str">
            <v>OPERAÇÕES DEPRECIAÇÃO DO IMOBILIZADO TANGÍVEL</v>
          </cell>
        </row>
        <row r="1476">
          <cell r="S1476" t="str">
            <v>OPERAÇÕES DEPRECIAÇÃO DO IMOBILIZADO TANGÍVEL</v>
          </cell>
        </row>
        <row r="1477">
          <cell r="S1477" t="str">
            <v>OPERAÇÕES DEPRECIAÇÃO DO IMOBILIZADO TANGÍVEL</v>
          </cell>
        </row>
        <row r="1478">
          <cell r="S1478" t="str">
            <v>OPERAÇÕES DEPRECIAÇÃO DO IMOBILIZADO TANGÍVEL</v>
          </cell>
        </row>
        <row r="1479">
          <cell r="S1479" t="str">
            <v>OPERAÇÕES DEPRECIAÇÃO DO IMOBILIZADO TANGÍVEL</v>
          </cell>
        </row>
        <row r="1480">
          <cell r="S1480" t="str">
            <v>OPERAÇÕES DEPRECIAÇÃO DO IMOBILIZADO TANGÍVEL</v>
          </cell>
        </row>
        <row r="1481">
          <cell r="S1481" t="str">
            <v>OPERAÇÕES DEPRECIAÇÃO DO IMOBILIZADO TANGÍVEL</v>
          </cell>
        </row>
        <row r="1482">
          <cell r="S1482" t="str">
            <v>OPERAÇÕES DEPRECIAÇÃO DO IMOBILIZADO TANGÍVEL</v>
          </cell>
        </row>
        <row r="1483">
          <cell r="S1483" t="str">
            <v>OPERAÇÕES DEPRECIAÇÃO DO IMOBILIZADO TANGÍVEL</v>
          </cell>
        </row>
        <row r="1484">
          <cell r="S1484" t="str">
            <v>OPERAÇÕES DEPRECIAÇÃO DO IMOBILIZADO TANGÍVEL</v>
          </cell>
        </row>
        <row r="1485">
          <cell r="S1485" t="str">
            <v>OPERAÇÕES DEPRECIAÇÃO DO IMOBILIZADO TANGÍVEL</v>
          </cell>
        </row>
        <row r="1486">
          <cell r="S1486" t="str">
            <v>OPERAÇÕES DEPRECIAÇÃO DO IMOBILIZADO TANGÍVEL</v>
          </cell>
        </row>
        <row r="1487">
          <cell r="S1487" t="str">
            <v>OPERAÇÕES DEPRECIAÇÃO DO IMOBILIZADO TANGÍVEL</v>
          </cell>
        </row>
        <row r="1488">
          <cell r="S1488" t="str">
            <v>OPERAÇÕES DEPRECIAÇÃO DO IMOBILIZADO TANGÍVEL</v>
          </cell>
        </row>
        <row r="1489">
          <cell r="S1489" t="str">
            <v>OPERAÇÕES DEPRECIAÇÃO DO IMOBILIZADO TANGÍVEL</v>
          </cell>
        </row>
        <row r="1490">
          <cell r="S1490" t="str">
            <v>OPERAÇÕES DEPRECIAÇÃO DO IMOBILIZADO TANGÍVEL</v>
          </cell>
        </row>
        <row r="1491">
          <cell r="S1491" t="str">
            <v>OPERAÇÕES DEPRECIAÇÃO DO IMOBILIZADO TANGÍVEL</v>
          </cell>
        </row>
        <row r="1492">
          <cell r="S1492" t="str">
            <v>OPERAÇÕES DEPRECIAÇÃO DO IMOBILIZADO TANGÍVEL</v>
          </cell>
        </row>
        <row r="1493">
          <cell r="S1493" t="str">
            <v>OPERAÇÕES DEPRECIAÇÃO DO IMOBILIZADO TANGÍVEL</v>
          </cell>
        </row>
        <row r="1494">
          <cell r="S1494" t="str">
            <v>OPERAÇÕES DEPRECIAÇÃO DO IMOBILIZADO TANGÍVEL</v>
          </cell>
        </row>
        <row r="1495">
          <cell r="S1495" t="str">
            <v>OPERAÇÕES DEPRECIAÇÃO DO IMOBILIZADO TANGÍVEL</v>
          </cell>
        </row>
        <row r="1496">
          <cell r="S1496" t="str">
            <v>OPERAÇÕES DEPRECIAÇÃO DO IMOBILIZADO TANGÍVEL</v>
          </cell>
        </row>
        <row r="1497">
          <cell r="S1497" t="str">
            <v>OPERAÇÕES DEPRECIAÇÃO DO IMOBILIZADO TANGÍVEL</v>
          </cell>
        </row>
        <row r="1498">
          <cell r="S1498" t="str">
            <v>OPERAÇÕES DEPRECIAÇÃO DO IMOBILIZADO TANGÍVEL</v>
          </cell>
        </row>
        <row r="1499">
          <cell r="S1499" t="str">
            <v>OPERAÇÕES DEPRECIAÇÃO DO IMOBILIZADO TANGÍVEL</v>
          </cell>
        </row>
        <row r="1500">
          <cell r="S1500" t="str">
            <v>OPERAÇÕES DEPRECIAÇÃO DO IMOBILIZADO TANGÍVEL</v>
          </cell>
        </row>
        <row r="1501">
          <cell r="S1501" t="str">
            <v>OPERAÇÕES DEPRECIAÇÃO DO IMOBILIZADO TANGÍVEL</v>
          </cell>
        </row>
        <row r="1502">
          <cell r="S1502" t="str">
            <v>OPERAÇÕES DEPRECIAÇÃO DO IMOBILIZADO TANGÍVEL</v>
          </cell>
        </row>
        <row r="1503">
          <cell r="S1503" t="str">
            <v>OPERAÇÕES DEPRECIAÇÃO DO IMOBILIZADO TANGÍVEL</v>
          </cell>
        </row>
        <row r="1504">
          <cell r="S1504" t="str">
            <v>OPERAÇÕES DEPRECIAÇÃO DO IMOBILIZADO TANGÍVEL</v>
          </cell>
        </row>
        <row r="1505">
          <cell r="S1505" t="str">
            <v>OPERAÇÕES DEPRECIAÇÃO DO IMOBILIZADO TANGÍVEL</v>
          </cell>
        </row>
        <row r="1506">
          <cell r="S1506" t="str">
            <v>OPERAÇÕES DEPRECIAÇÃO DO IMOBILIZADO TANGÍVEL</v>
          </cell>
        </row>
        <row r="1507">
          <cell r="S1507" t="str">
            <v>OPERAÇÕES DEPRECIAÇÃO DO IMOBILIZADO TANGÍVEL</v>
          </cell>
        </row>
        <row r="1508">
          <cell r="S1508" t="str">
            <v>OPERAÇÕES DEPRECIAÇÃO DO IMOBILIZADO TANGÍVEL</v>
          </cell>
        </row>
        <row r="1509">
          <cell r="S1509" t="str">
            <v>OPERAÇÕES DEPRECIAÇÃO DO IMOBILIZADO TANGÍVEL</v>
          </cell>
        </row>
        <row r="1510">
          <cell r="S1510" t="str">
            <v>OPERAÇÕES DEPRECIAÇÃO DO IMOBILIZADO TANGÍVEL</v>
          </cell>
        </row>
        <row r="1511">
          <cell r="S1511" t="str">
            <v>OPERAÇÕES DEPRECIAÇÃO DO IMOBILIZADO TANGÍVEL</v>
          </cell>
        </row>
        <row r="1512">
          <cell r="S1512" t="str">
            <v>OPERAÇÕES DEPRECIAÇÃO DO IMOBILIZADO TANGÍVEL</v>
          </cell>
        </row>
        <row r="1513">
          <cell r="S1513" t="str">
            <v>OPERAÇÕES DEPRECIAÇÃO DO IMOBILIZADO TANGÍVEL</v>
          </cell>
        </row>
        <row r="1514">
          <cell r="S1514" t="str">
            <v>OPERAÇÕES DEPRECIAÇÃO DO IMOBILIZADO TANGÍVEL</v>
          </cell>
        </row>
        <row r="1515">
          <cell r="S1515" t="str">
            <v>OPERAÇÕES DEPRECIAÇÃO DO IMOBILIZADO TANGÍVEL</v>
          </cell>
        </row>
        <row r="1516">
          <cell r="S1516" t="str">
            <v>OPERAÇÕES DEPRECIAÇÃO DO IMOBILIZADO TANGÍVEL</v>
          </cell>
        </row>
        <row r="1517">
          <cell r="S1517" t="str">
            <v>OPERAÇÕES DEPRECIAÇÃO DO IMOBILIZADO TANGÍVEL</v>
          </cell>
        </row>
        <row r="1518">
          <cell r="S1518" t="str">
            <v>OPERAÇÕES DEPRECIAÇÃO DO IMOBILIZADO TANGÍVEL</v>
          </cell>
        </row>
        <row r="1519">
          <cell r="S1519" t="str">
            <v>OPERAÇÕES DEPRECIAÇÃO DO IMOBILIZADO TANGÍVEL</v>
          </cell>
        </row>
        <row r="1520">
          <cell r="S1520" t="str">
            <v>OPERAÇÕES DEPRECIAÇÃO DO IMOBILIZADO TANGÍVEL</v>
          </cell>
        </row>
        <row r="1521">
          <cell r="S1521" t="str">
            <v>OPERAÇÕES DEPRECIAÇÃO DO IMOBILIZADO TANGÍVEL</v>
          </cell>
        </row>
        <row r="1522">
          <cell r="S1522" t="str">
            <v>OPERAÇÕES DEPRECIAÇÃO DO IMOBILIZADO TANGÍVEL</v>
          </cell>
        </row>
        <row r="1523">
          <cell r="S1523" t="str">
            <v>OPERAÇÕES DEPRECIAÇÃO DO IMOBILIZADO TANGÍVEL</v>
          </cell>
        </row>
        <row r="1524">
          <cell r="S1524" t="str">
            <v>OPERAÇÕES DEPRECIAÇÃO DO IMOBILIZADO TANGÍVEL</v>
          </cell>
        </row>
        <row r="1525">
          <cell r="S1525" t="str">
            <v>OPERAÇÕES DEPRECIAÇÃO DO IMOBILIZADO TANGÍVEL</v>
          </cell>
        </row>
        <row r="1526">
          <cell r="S1526" t="str">
            <v>OPERAÇÕES DEPRECIAÇÃO DO IMOBILIZADO TANGÍVEL</v>
          </cell>
        </row>
        <row r="1527">
          <cell r="S1527" t="str">
            <v>OPERAÇÕES DEPRECIAÇÃO DO IMOBILIZADO TANGÍVEL</v>
          </cell>
        </row>
        <row r="1528">
          <cell r="S1528" t="str">
            <v>OPERAÇÕES DEPRECIAÇÃO DO IMOBILIZADO TANGÍVEL</v>
          </cell>
        </row>
        <row r="1529">
          <cell r="S1529" t="str">
            <v>OPERAÇÕES DEPRECIAÇÃO DO IMOBILIZADO TANGÍVEL</v>
          </cell>
        </row>
        <row r="1530">
          <cell r="S1530" t="str">
            <v>OPERAÇÕES DEPRECIAÇÃO DO IMOBILIZADO TANGÍVEL</v>
          </cell>
        </row>
        <row r="1531">
          <cell r="S1531" t="str">
            <v>OPERAÇÕES DEPRECIAÇÃO DO IMOBILIZADO TANGÍVEL</v>
          </cell>
        </row>
        <row r="1532">
          <cell r="S1532" t="str">
            <v>OPERAÇÕES DEPRECIAÇÃO DO IMOBILIZADO TANGÍVEL</v>
          </cell>
        </row>
        <row r="1533">
          <cell r="S1533" t="str">
            <v>OPERAÇÕES DEPRECIAÇÃO DO IMOBILIZADO TANGÍVEL</v>
          </cell>
        </row>
        <row r="1534">
          <cell r="S1534" t="str">
            <v>OPERAÇÕES DEPRECIAÇÃO DO IMOBILIZADO TANGÍVEL</v>
          </cell>
        </row>
        <row r="1535">
          <cell r="S1535" t="str">
            <v>OPERAÇÕES DEPRECIAÇÃO DO IMOBILIZADO TANGÍVEL</v>
          </cell>
        </row>
        <row r="1536">
          <cell r="S1536" t="str">
            <v>OPERAÇÕES DEPRECIAÇÃO DO IMOBILIZADO TANGÍVEL</v>
          </cell>
        </row>
        <row r="1537">
          <cell r="S1537" t="str">
            <v>OPERAÇÕES DEPRECIAÇÃO DO IMOBILIZADO TANGÍVEL</v>
          </cell>
        </row>
        <row r="1538">
          <cell r="S1538" t="str">
            <v>OPERAÇÕES DEPRECIAÇÃO DO IMOBILIZADO TANGÍVEL</v>
          </cell>
        </row>
        <row r="1539">
          <cell r="S1539" t="str">
            <v>OPERAÇÕES DEPRECIAÇÃO DO IMOBILIZADO TANGÍVEL</v>
          </cell>
        </row>
        <row r="1540">
          <cell r="S1540" t="str">
            <v>OPERAÇÕES DEPRECIAÇÃO DO IMOBILIZADO TANGÍVEL</v>
          </cell>
        </row>
        <row r="1541">
          <cell r="S1541" t="str">
            <v>OPERAÇÕES DEPRECIAÇÃO DO IMOBILIZADO TANGÍVEL</v>
          </cell>
        </row>
        <row r="1542">
          <cell r="S1542" t="str">
            <v>OPERAÇÕES DEPRECIAÇÃO DO IMOBILIZADO TANGÍVEL</v>
          </cell>
        </row>
        <row r="1543">
          <cell r="S1543" t="str">
            <v>OPERAÇÕES DEPRECIAÇÃO DO IMOBILIZADO TANGÍVEL</v>
          </cell>
        </row>
        <row r="1544">
          <cell r="S1544" t="str">
            <v>OPERAÇÕES DEPRECIAÇÃO DO IMOBILIZADO TANGÍVEL</v>
          </cell>
        </row>
        <row r="1545">
          <cell r="S1545" t="str">
            <v>OPERAÇÕES DEPRECIAÇÃO DO IMOBILIZADO TANGÍVEL</v>
          </cell>
        </row>
        <row r="1546">
          <cell r="S1546" t="str">
            <v>OPERAÇÕES DEPRECIAÇÃO DO IMOBILIZADO TANGÍVEL</v>
          </cell>
        </row>
        <row r="1547">
          <cell r="S1547" t="str">
            <v>OPERAÇÕES DEPRECIAÇÃO DO IMOBILIZADO TANGÍVEL</v>
          </cell>
        </row>
        <row r="1548">
          <cell r="S1548" t="str">
            <v>OPERAÇÕES DEPRECIAÇÃO DO IMOBILIZADO TANGÍVEL</v>
          </cell>
        </row>
        <row r="1549">
          <cell r="S1549" t="str">
            <v>OPERAÇÕES DEPRECIAÇÃO DO IMOBILIZADO TANGÍVEL</v>
          </cell>
        </row>
        <row r="1550">
          <cell r="S1550" t="str">
            <v>OPERAÇÕES DEPRECIAÇÃO DO IMOBILIZADO TANGÍVEL</v>
          </cell>
        </row>
        <row r="1551">
          <cell r="S1551" t="str">
            <v>OPERAÇÕES DEPRECIAÇÃO DO IMOBILIZADO TANGÍVEL</v>
          </cell>
        </row>
        <row r="1552">
          <cell r="S1552" t="str">
            <v>OPERAÇÕES DEPRECIAÇÃO DO IMOBILIZADO TANGÍVEL</v>
          </cell>
        </row>
        <row r="1553">
          <cell r="S1553" t="str">
            <v>OPERAÇÕES DEPRECIAÇÃO DO IMOBILIZADO TANGÍVEL</v>
          </cell>
        </row>
        <row r="1554">
          <cell r="S1554" t="str">
            <v>OPERAÇÕES DEPRECIAÇÃO DO IMOBILIZADO TANGÍVEL</v>
          </cell>
        </row>
        <row r="1555">
          <cell r="S1555" t="str">
            <v>OPERAÇÕES DEPRECIAÇÃO DO IMOBILIZADO TANGÍVEL</v>
          </cell>
        </row>
        <row r="1556">
          <cell r="S1556" t="str">
            <v>OPERAÇÕES DEPRECIAÇÃO DO IMOBILIZADO TANGÍVEL</v>
          </cell>
        </row>
        <row r="1557">
          <cell r="S1557" t="str">
            <v>OPERAÇÕES DEPRECIAÇÃO DO IMOBILIZADO TANGÍVEL</v>
          </cell>
        </row>
        <row r="1558">
          <cell r="S1558" t="str">
            <v>OPERAÇÕES DEPRECIAÇÃO DO IMOBILIZADO TANGÍVEL</v>
          </cell>
        </row>
        <row r="1559">
          <cell r="S1559" t="str">
            <v>OPERAÇÕES DEPRECIAÇÃO DO IMOBILIZADO TANGÍVEL</v>
          </cell>
        </row>
        <row r="1560">
          <cell r="S1560" t="str">
            <v>OPERAÇÕES DEPRECIAÇÃO DO IMOBILIZADO TANGÍVEL</v>
          </cell>
        </row>
        <row r="1561">
          <cell r="S1561" t="str">
            <v>OPERAÇÕES DEPRECIAÇÃO DO IMOBILIZADO TANGÍVEL</v>
          </cell>
        </row>
        <row r="1562">
          <cell r="S1562" t="str">
            <v>OPERAÇÕES DEPRECIAÇÃO DO IMOBILIZADO TANGÍVEL</v>
          </cell>
        </row>
        <row r="1563">
          <cell r="S1563" t="str">
            <v>OPERAÇÕES DEPRECIAÇÃO DO IMOBILIZADO TANGÍVEL</v>
          </cell>
        </row>
        <row r="1564">
          <cell r="S1564" t="str">
            <v>OPERAÇÕES DEPRECIAÇÃO DO IMOBILIZADO TANGÍVEL</v>
          </cell>
        </row>
        <row r="1565">
          <cell r="S1565" t="str">
            <v>OPERAÇÕES DEPRECIAÇÃO DO IMOBILIZADO TANGÍVEL</v>
          </cell>
        </row>
        <row r="1566">
          <cell r="S1566" t="str">
            <v>OPERAÇÕES DEPRECIAÇÃO DO IMOBILIZADO TANGÍVEL</v>
          </cell>
        </row>
        <row r="1567">
          <cell r="S1567" t="str">
            <v>OPERAÇÕES DEPRECIAÇÃO DO IMOBILIZADO TANGÍVEL</v>
          </cell>
        </row>
        <row r="1568">
          <cell r="S1568" t="str">
            <v>OPERAÇÕES DEPRECIAÇÃO DO IMOBILIZADO TANGÍVEL</v>
          </cell>
        </row>
        <row r="1569">
          <cell r="S1569" t="str">
            <v>OPERAÇÕES DEPRECIAÇÃO DO IMOBILIZADO TANGÍVEL</v>
          </cell>
        </row>
        <row r="1570">
          <cell r="S1570" t="str">
            <v>OPERAÇÕES DEPRECIAÇÃO DO IMOBILIZADO TANGÍVEL</v>
          </cell>
        </row>
        <row r="1571">
          <cell r="S1571" t="str">
            <v>OPERAÇÕES DEPRECIAÇÃO DO IMOBILIZADO TANGÍVEL</v>
          </cell>
        </row>
        <row r="1572">
          <cell r="S1572" t="str">
            <v>OPERAÇÕES DEPRECIAÇÃO DO IMOBILIZADO TANGÍVEL</v>
          </cell>
        </row>
        <row r="1573">
          <cell r="S1573" t="str">
            <v>OPERAÇÕES DEPRECIAÇÃO DO IMOBILIZADO TANGÍVEL</v>
          </cell>
        </row>
        <row r="1574">
          <cell r="S1574" t="str">
            <v>OPERAÇÕES DEPRECIAÇÃO DO IMOBILIZADO TANGÍVEL</v>
          </cell>
        </row>
        <row r="1575">
          <cell r="S1575" t="str">
            <v>OPERAÇÕES DEPRECIAÇÃO DO IMOBILIZADO TANGÍVEL</v>
          </cell>
        </row>
        <row r="1576">
          <cell r="S1576" t="str">
            <v>OPERAÇÕES DEPRECIAÇÃO DO IMOBILIZADO TANGÍVEL</v>
          </cell>
        </row>
        <row r="1577">
          <cell r="S1577" t="str">
            <v>OPERAÇÕES DEPRECIAÇÃO DO IMOBILIZADO TANGÍVEL</v>
          </cell>
        </row>
        <row r="1578">
          <cell r="S1578" t="str">
            <v>OPERAÇÕES DEPRECIAÇÃO DO IMOBILIZADO TANGÍVEL</v>
          </cell>
        </row>
        <row r="1579">
          <cell r="S1579" t="str">
            <v>OPERAÇÕES DEPRECIAÇÃO DO IMOBILIZADO TANGÍVEL</v>
          </cell>
        </row>
        <row r="1580">
          <cell r="S1580" t="str">
            <v>OPERAÇÕES DEPRECIAÇÃO DO IMOBILIZADO TANGÍVEL</v>
          </cell>
        </row>
        <row r="1581">
          <cell r="S1581" t="str">
            <v>OPERAÇÕES DEPRECIAÇÃO DO IMOBILIZADO TANGÍVEL</v>
          </cell>
        </row>
        <row r="1582">
          <cell r="S1582" t="str">
            <v>OPERAÇÕES DEPRECIAÇÃO DO IMOBILIZADO TANGÍVEL</v>
          </cell>
        </row>
        <row r="1583">
          <cell r="S1583" t="str">
            <v>OPERAÇÕES DEPRECIAÇÃO DO IMOBILIZADO TANGÍVEL</v>
          </cell>
        </row>
        <row r="1584">
          <cell r="S1584" t="str">
            <v>OPERAÇÕES DEPRECIAÇÃO DO IMOBILIZADO TANGÍVEL</v>
          </cell>
        </row>
        <row r="1585">
          <cell r="S1585" t="str">
            <v>OPERAÇÕES DEPRECIAÇÃO DO IMOBILIZADO TANGÍVEL</v>
          </cell>
        </row>
        <row r="1586">
          <cell r="S1586" t="str">
            <v>OPERAÇÕES DEPRECIAÇÃO DO IMOBILIZADO TANGÍVEL</v>
          </cell>
        </row>
        <row r="1587">
          <cell r="S1587" t="str">
            <v>OPERAÇÕES DEPRECIAÇÃO DO IMOBILIZADO TANGÍVEL</v>
          </cell>
        </row>
        <row r="1588">
          <cell r="S1588" t="str">
            <v>OPERAÇÕES DEPRECIAÇÃO DO IMOBILIZADO TANGÍVEL</v>
          </cell>
        </row>
        <row r="1589">
          <cell r="S1589" t="str">
            <v>OPERAÇÕES DEPRECIAÇÃO DO IMOBILIZADO TANGÍVEL</v>
          </cell>
        </row>
        <row r="1590">
          <cell r="S1590" t="str">
            <v>OPERAÇÕES DEPRECIAÇÃO DO IMOBILIZADO TANGÍVEL</v>
          </cell>
        </row>
        <row r="1591">
          <cell r="S1591" t="str">
            <v>OPERAÇÕES DEPRECIAÇÃO DO IMOBILIZADO TANGÍVEL</v>
          </cell>
        </row>
        <row r="1592">
          <cell r="S1592" t="str">
            <v>OPERAÇÕES DEPRECIAÇÃO DO IMOBILIZADO TANGÍVEL</v>
          </cell>
        </row>
        <row r="1593">
          <cell r="S1593" t="str">
            <v>OPERAÇÕES DEPRECIAÇÃO DO IMOBILIZADO TANGÍVEL</v>
          </cell>
        </row>
        <row r="1594">
          <cell r="S1594" t="str">
            <v>OPERAÇÕES DEPRECIAÇÃO DO IMOBILIZADO TANGÍVEL</v>
          </cell>
        </row>
        <row r="1595">
          <cell r="S1595" t="str">
            <v>OPERAÇÕES DEPRECIAÇÃO DO IMOBILIZADO TANGÍVEL</v>
          </cell>
        </row>
        <row r="1596">
          <cell r="S1596" t="str">
            <v>OPERAÇÕES DEPRECIAÇÃO DO IMOBILIZADO TANGÍVEL</v>
          </cell>
        </row>
        <row r="1597">
          <cell r="S1597" t="str">
            <v>OPERAÇÕES DEPRECIAÇÃO DO IMOBILIZADO TANGÍVEL</v>
          </cell>
        </row>
        <row r="1598">
          <cell r="S1598" t="str">
            <v>OPERAÇÕES DEPRECIAÇÃO DO IMOBILIZADO TANGÍVEL</v>
          </cell>
        </row>
        <row r="1599">
          <cell r="S1599" t="str">
            <v>OPERAÇÕES DEPRECIAÇÃO DO IMOBILIZADO TANGÍVEL</v>
          </cell>
        </row>
        <row r="1600">
          <cell r="S1600" t="str">
            <v>OPERAÇÕES DEPRECIAÇÃO DO IMOBILIZADO TANGÍVEL</v>
          </cell>
        </row>
        <row r="1601">
          <cell r="S1601" t="str">
            <v>OPERAÇÕES DEPRECIAÇÃO DO IMOBILIZADO TANGÍVEL</v>
          </cell>
        </row>
        <row r="1602">
          <cell r="S1602" t="str">
            <v>OPERAÇÕES DEPRECIAÇÃO DO IMOBILIZADO TANGÍVEL</v>
          </cell>
        </row>
        <row r="1603">
          <cell r="S1603" t="str">
            <v>OPERAÇÕES DEPRECIAÇÃO DO IMOBILIZADO TANGÍVEL</v>
          </cell>
        </row>
        <row r="1604">
          <cell r="S1604" t="str">
            <v>OPERAÇÕES DEPRECIAÇÃO DO IMOBILIZADO TANGÍVEL</v>
          </cell>
        </row>
        <row r="1605">
          <cell r="S1605" t="str">
            <v>OPERAÇÕES DEPRECIAÇÃO DO IMOBILIZADO TANGÍVEL</v>
          </cell>
        </row>
        <row r="1606">
          <cell r="S1606" t="str">
            <v>OPERAÇÕES DEPRECIAÇÃO DO IMOBILIZADO TANGÍVEL</v>
          </cell>
        </row>
        <row r="1607">
          <cell r="S1607" t="str">
            <v>OPERAÇÕES DEPRECIAÇÃO DO IMOBILIZADO TANGÍVEL</v>
          </cell>
        </row>
        <row r="1608">
          <cell r="S1608" t="str">
            <v>OPERAÇÕES DEPRECIAÇÃO DO IMOBILIZADO TANGÍVEL</v>
          </cell>
        </row>
        <row r="1609">
          <cell r="S1609" t="str">
            <v>OPERAÇÕES DEPRECIAÇÃO DO IMOBILIZADO TANGÍVEL</v>
          </cell>
        </row>
        <row r="1610">
          <cell r="S1610" t="str">
            <v>OPERAÇÕES DEPRECIAÇÃO DO IMOBILIZADO TANGÍVEL</v>
          </cell>
        </row>
        <row r="1611">
          <cell r="S1611" t="str">
            <v>OPERAÇÕES DEPRECIAÇÃO DO IMOBILIZADO TANGÍVEL</v>
          </cell>
        </row>
        <row r="1612">
          <cell r="S1612" t="str">
            <v>OPERAÇÕES DEPRECIAÇÃO DO IMOBILIZADO TANGÍVEL</v>
          </cell>
        </row>
        <row r="1613">
          <cell r="S1613" t="str">
            <v>OPERAÇÕES DEPRECIAÇÃO DO IMOBILIZADO TANGÍVEL</v>
          </cell>
        </row>
        <row r="1614">
          <cell r="S1614" t="str">
            <v>OPERAÇÕES DEPRECIAÇÃO DO IMOBILIZADO TANGÍVEL</v>
          </cell>
        </row>
        <row r="1615">
          <cell r="S1615" t="str">
            <v>OPERAÇÕES DEPRECIAÇÃO DO IMOBILIZADO TANGÍVEL</v>
          </cell>
        </row>
        <row r="1616">
          <cell r="S1616" t="str">
            <v>OPERAÇÕES DEPRECIAÇÃO DO IMOBILIZADO TANGÍVEL</v>
          </cell>
        </row>
        <row r="1617">
          <cell r="S1617" t="str">
            <v>OPERAÇÕES DEPRECIAÇÃO DO IMOBILIZADO TANGÍVEL</v>
          </cell>
        </row>
        <row r="1618">
          <cell r="S1618" t="str">
            <v>OPERAÇÕES DEPRECIAÇÃO DO IMOBILIZADO TANGÍVEL</v>
          </cell>
        </row>
        <row r="1619">
          <cell r="S1619" t="str">
            <v>OPERAÇÕES DEPRECIAÇÃO DO IMOBILIZADO TANGÍVEL</v>
          </cell>
        </row>
        <row r="1620">
          <cell r="S1620" t="str">
            <v>OPERAÇÕES DEPRECIAÇÃO DO IMOBILIZADO TANGÍVEL</v>
          </cell>
        </row>
        <row r="1621">
          <cell r="S1621" t="str">
            <v>OPERAÇÕES DEPRECIAÇÃO DO IMOBILIZADO TANGÍVEL</v>
          </cell>
        </row>
        <row r="1622">
          <cell r="S1622" t="str">
            <v>OPERAÇÕES DEPRECIAÇÃO DO IMOBILIZADO TANGÍVEL</v>
          </cell>
        </row>
        <row r="1623">
          <cell r="S1623" t="str">
            <v>OPERAÇÕES DEPRECIAÇÃO DO IMOBILIZADO TANGÍVEL</v>
          </cell>
        </row>
        <row r="1624">
          <cell r="S1624" t="str">
            <v>OPERAÇÕES DEPRECIAÇÃO DO IMOBILIZADO TANGÍVEL</v>
          </cell>
        </row>
        <row r="1625">
          <cell r="S1625" t="str">
            <v>OPERAÇÕES DEPRECIAÇÃO DO IMOBILIZADO TANGÍVEL</v>
          </cell>
        </row>
        <row r="1626">
          <cell r="S1626" t="str">
            <v>OPERAÇÕES DEPRECIAÇÃO DO IMOBILIZADO TANGÍVEL</v>
          </cell>
        </row>
        <row r="1627">
          <cell r="S1627" t="str">
            <v>OPERAÇÕES DEPRECIAÇÃO DO IMOBILIZADO TANGÍVEL</v>
          </cell>
        </row>
        <row r="1628">
          <cell r="S1628" t="str">
            <v>OPERAÇÕES DEPRECIAÇÃO DO IMOBILIZADO TANGÍVEL</v>
          </cell>
        </row>
        <row r="1629">
          <cell r="S1629" t="str">
            <v>OPERAÇÕES DEPRECIAÇÃO DO IMOBILIZADO TANGÍVEL</v>
          </cell>
        </row>
        <row r="1630">
          <cell r="S1630" t="str">
            <v>OPERAÇÕES DEPRECIAÇÃO DO IMOBILIZADO TANGÍVEL</v>
          </cell>
        </row>
        <row r="1631">
          <cell r="S1631" t="str">
            <v>OPERAÇÕES DEPRECIAÇÃO DO IMOBILIZADO TANGÍVEL</v>
          </cell>
        </row>
        <row r="1632">
          <cell r="S1632" t="str">
            <v>OPERAÇÕES DEPRECIAÇÃO DO IMOBILIZADO TANGÍVEL</v>
          </cell>
        </row>
        <row r="1633">
          <cell r="S1633" t="str">
            <v>OPERAÇÕES DEPRECIAÇÃO DO IMOBILIZADO TANGÍVEL</v>
          </cell>
        </row>
        <row r="1634">
          <cell r="S1634" t="str">
            <v>OPERAÇÕES DEPRECIAÇÃO DO IMOBILIZADO TANGÍVEL</v>
          </cell>
        </row>
        <row r="1635">
          <cell r="S1635" t="str">
            <v>OPERAÇÕES DEPRECIAÇÃO DO IMOBILIZADO TANGÍVEL</v>
          </cell>
        </row>
        <row r="1636">
          <cell r="S1636" t="str">
            <v>OPERAÇÕES DEPRECIAÇÃO DO IMOBILIZADO TANGÍVEL</v>
          </cell>
        </row>
        <row r="1637">
          <cell r="S1637" t="str">
            <v>OPERAÇÕES DEPRECIAÇÃO DO IMOBILIZADO TANGÍVEL</v>
          </cell>
        </row>
        <row r="1638">
          <cell r="S1638" t="str">
            <v>OPERAÇÕES DEPRECIAÇÃO DO IMOBILIZADO TANGÍVEL</v>
          </cell>
        </row>
        <row r="1639">
          <cell r="S1639" t="str">
            <v>OPERAÇÕES DEPRECIAÇÃO DO IMOBILIZADO TANGÍVEL</v>
          </cell>
        </row>
        <row r="1640">
          <cell r="S1640" t="str">
            <v>OPERAÇÕES DEPRECIAÇÃO DO IMOBILIZADO TANGÍVEL</v>
          </cell>
        </row>
        <row r="1641">
          <cell r="S1641" t="str">
            <v>OPERAÇÕES DEPRECIAÇÃO DO IMOBILIZADO TANGÍVEL</v>
          </cell>
        </row>
        <row r="1642">
          <cell r="S1642" t="str">
            <v>OPERAÇÕES DEPRECIAÇÃO DO IMOBILIZADO TANGÍVEL</v>
          </cell>
        </row>
        <row r="1643">
          <cell r="S1643" t="str">
            <v>OPERAÇÕES DEPRECIAÇÃO DO IMOBILIZADO TANGÍVEL</v>
          </cell>
        </row>
        <row r="1644">
          <cell r="S1644" t="str">
            <v>OPERAÇÕES DEPRECIAÇÃO DO IMOBILIZADO TANGÍVEL</v>
          </cell>
        </row>
        <row r="1645">
          <cell r="S1645" t="str">
            <v>OPERAÇÕES DEPRECIAÇÃO DO IMOBILIZADO TANGÍVEL</v>
          </cell>
        </row>
        <row r="1646">
          <cell r="S1646" t="str">
            <v>OPERAÇÕES DEPRECIAÇÃO DO IMOBILIZADO TANGÍVEL</v>
          </cell>
        </row>
        <row r="1647">
          <cell r="S1647" t="str">
            <v>OPERAÇÕES DEPRECIAÇÃO DO IMOBILIZADO TANGÍVEL</v>
          </cell>
        </row>
        <row r="1648">
          <cell r="S1648" t="str">
            <v>OPERAÇÕES DEPRECIAÇÃO DO IMOBILIZADO TANGÍVEL</v>
          </cell>
        </row>
        <row r="1649">
          <cell r="S1649" t="str">
            <v>OPERAÇÕES DEPRECIAÇÃO DO IMOBILIZADO TANGÍVEL</v>
          </cell>
        </row>
        <row r="1650">
          <cell r="S1650" t="str">
            <v>OPERAÇÕES DEPRECIAÇÃO DO IMOBILIZADO TANGÍVEL</v>
          </cell>
        </row>
        <row r="1651">
          <cell r="S1651" t="str">
            <v>OPERAÇÕES DEPRECIAÇÃO DO IMOBILIZADO TANGÍVEL</v>
          </cell>
        </row>
        <row r="1652">
          <cell r="S1652" t="str">
            <v>OPERAÇÕES DEPRECIAÇÃO DO IMOBILIZADO TANGÍVEL</v>
          </cell>
        </row>
        <row r="1653">
          <cell r="S1653" t="str">
            <v>OPERAÇÕES DEPRECIAÇÃO DO IMOBILIZADO TANGÍVEL</v>
          </cell>
        </row>
        <row r="1654">
          <cell r="S1654" t="str">
            <v>OPERAÇÕES DEPRECIAÇÃO DO IMOBILIZADO TANGÍVEL</v>
          </cell>
        </row>
        <row r="1655">
          <cell r="S1655" t="str">
            <v>OPERAÇÕES DEPRECIAÇÃO DO IMOBILIZADO TANGÍVEL</v>
          </cell>
        </row>
        <row r="1656">
          <cell r="S1656" t="str">
            <v>OPERAÇÕES DEPRECIAÇÃO DO IMOBILIZADO TANGÍVEL</v>
          </cell>
        </row>
        <row r="1657">
          <cell r="S1657" t="str">
            <v>OPERAÇÕES DEPRECIAÇÃO DO IMOBILIZADO TANGÍVEL</v>
          </cell>
        </row>
        <row r="1658">
          <cell r="S1658" t="str">
            <v>OPERAÇÕES DEPRECIAÇÃO DO IMOBILIZADO TANGÍVEL</v>
          </cell>
        </row>
        <row r="1659">
          <cell r="S1659" t="str">
            <v>OPERAÇÕES DEPRECIAÇÃO DO IMOBILIZADO TANGÍVEL</v>
          </cell>
        </row>
        <row r="1660">
          <cell r="S1660" t="str">
            <v>OPERAÇÕES DEPRECIAÇÃO DO IMOBILIZADO TANGÍVEL</v>
          </cell>
        </row>
        <row r="1661">
          <cell r="S1661" t="str">
            <v>OPERAÇÕES DEPRECIAÇÃO DO IMOBILIZADO TANGÍVEL</v>
          </cell>
        </row>
        <row r="1662">
          <cell r="S1662" t="str">
            <v>OPERAÇÕES DEPRECIAÇÃO DO IMOBILIZADO TANGÍVEL</v>
          </cell>
        </row>
        <row r="1663">
          <cell r="S1663" t="str">
            <v>OPERAÇÕES DEPRECIAÇÃO DO IMOBILIZADO TANGÍVEL</v>
          </cell>
        </row>
        <row r="1664">
          <cell r="S1664" t="str">
            <v>OPERAÇÕES DEPRECIAÇÃO DO IMOBILIZADO TANGÍVEL</v>
          </cell>
        </row>
        <row r="1665">
          <cell r="S1665" t="str">
            <v>OPERAÇÕES DEPRECIAÇÃO DO IMOBILIZADO TANGÍVEL</v>
          </cell>
        </row>
        <row r="1666">
          <cell r="S1666" t="str">
            <v>OPERAÇÕES DEPRECIAÇÃO DO IMOBILIZADO TANGÍVEL</v>
          </cell>
        </row>
        <row r="1667">
          <cell r="S1667" t="str">
            <v>OPERAÇÕES DEPRECIAÇÃO DO IMOBILIZADO TANGÍVEL</v>
          </cell>
        </row>
        <row r="1668">
          <cell r="S1668" t="str">
            <v>OPERAÇÕES DEPRECIAÇÃO DO IMOBILIZADO TANGÍVEL</v>
          </cell>
        </row>
        <row r="1669">
          <cell r="S1669" t="str">
            <v>OPERAÇÕES DEPRECIAÇÃO DO IMOBILIZADO TANGÍVEL</v>
          </cell>
        </row>
        <row r="1670">
          <cell r="S1670" t="str">
            <v>OPERAÇÕES DEPRECIAÇÃO DO IMOBILIZADO TANGÍVEL</v>
          </cell>
        </row>
        <row r="1671">
          <cell r="S1671" t="str">
            <v>OPERAÇÕES DEPRECIAÇÃO DO IMOBILIZADO TANGÍVEL</v>
          </cell>
        </row>
        <row r="1672">
          <cell r="S1672" t="str">
            <v>OPERAÇÕES DEPRECIAÇÃO DO IMOBILIZADO TANGÍVEL</v>
          </cell>
        </row>
        <row r="1673">
          <cell r="S1673" t="str">
            <v>OPERAÇÕES DEPRECIAÇÃO DO IMOBILIZADO TANGÍVEL</v>
          </cell>
        </row>
        <row r="1674">
          <cell r="S1674" t="str">
            <v>OPERAÇÕES DEPRECIAÇÃO DO IMOBILIZADO TANGÍVEL</v>
          </cell>
        </row>
        <row r="1675">
          <cell r="S1675" t="str">
            <v>OPERAÇÕES DEPRECIAÇÃO DO IMOBILIZADO TANGÍVEL</v>
          </cell>
        </row>
        <row r="1676">
          <cell r="S1676" t="str">
            <v>OPERAÇÕES DEPRECIAÇÃO DO IMOBILIZADO TANGÍVEL</v>
          </cell>
        </row>
        <row r="1677">
          <cell r="S1677" t="str">
            <v>OPERAÇÕES DEPRECIAÇÃO DO IMOBILIZADO TANGÍVEL</v>
          </cell>
        </row>
        <row r="1678">
          <cell r="S1678" t="str">
            <v>OPERAÇÕES DEPRECIAÇÃO DO IMOBILIZADO TANGÍVEL</v>
          </cell>
        </row>
        <row r="1679">
          <cell r="S1679" t="str">
            <v>OPERAÇÕES DEPRECIAÇÃO DO IMOBILIZADO TANGÍVEL</v>
          </cell>
        </row>
        <row r="1680">
          <cell r="S1680" t="str">
            <v>OPERAÇÕES DEPRECIAÇÃO DO IMOBILIZADO TANGÍVEL</v>
          </cell>
        </row>
        <row r="1681">
          <cell r="S1681" t="str">
            <v>OPERAÇÕES DEPRECIAÇÃO DO IMOBILIZADO TANGÍVEL</v>
          </cell>
        </row>
        <row r="1682">
          <cell r="S1682" t="str">
            <v>OPERAÇÕES DEPRECIAÇÃO DO IMOBILIZADO TANGÍVEL</v>
          </cell>
        </row>
        <row r="1683">
          <cell r="S1683" t="str">
            <v>OPERAÇÕES DEPRECIAÇÃO DO IMOBILIZADO TANGÍVEL</v>
          </cell>
        </row>
        <row r="1684">
          <cell r="S1684" t="str">
            <v>OPERAÇÕES DEPRECIAÇÃO DO IMOBILIZADO TANGÍVEL</v>
          </cell>
        </row>
        <row r="1685">
          <cell r="S1685" t="str">
            <v>OPERAÇÕES DEPRECIAÇÃO DO IMOBILIZADO TANGÍVEL</v>
          </cell>
        </row>
        <row r="1686">
          <cell r="S1686" t="str">
            <v>OPERAÇÕES DEPRECIAÇÃO DO IMOBILIZADO TANGÍVEL</v>
          </cell>
        </row>
        <row r="1687">
          <cell r="S1687" t="str">
            <v>OPERAÇÕES DEPRECIAÇÃO DO IMOBILIZADO TANGÍVEL</v>
          </cell>
        </row>
        <row r="1688">
          <cell r="S1688" t="str">
            <v>OPERAÇÕES DEPRECIAÇÃO DO IMOBILIZADO TANGÍVEL</v>
          </cell>
        </row>
        <row r="1689">
          <cell r="S1689" t="str">
            <v>OPERAÇÕES DEPRECIAÇÃO DO IMOBILIZADO TANGÍVEL</v>
          </cell>
        </row>
        <row r="1690">
          <cell r="S1690" t="str">
            <v>OPERAÇÕES DEPRECIAÇÃO DO IMOBILIZADO TANGÍVEL</v>
          </cell>
        </row>
        <row r="1691">
          <cell r="S1691" t="str">
            <v>OPERAÇÕES DEPRECIAÇÃO DO IMOBILIZADO TANGÍVEL</v>
          </cell>
        </row>
        <row r="1692">
          <cell r="S1692" t="str">
            <v>OPERAÇÕES DEPRECIAÇÃO DO IMOBILIZADO TANGÍVEL</v>
          </cell>
        </row>
        <row r="1693">
          <cell r="S1693" t="str">
            <v>OPERAÇÕES DEPRECIAÇÃO DO IMOBILIZADO TANGÍVEL</v>
          </cell>
        </row>
        <row r="1694">
          <cell r="S1694" t="str">
            <v>OPERAÇÕES DEPRECIAÇÃO DO IMOBILIZADO TANGÍVEL</v>
          </cell>
        </row>
        <row r="1695">
          <cell r="S1695" t="str">
            <v>OPERAÇÕES DEPRECIAÇÃO DO IMOBILIZADO TANGÍVEL</v>
          </cell>
        </row>
        <row r="1696">
          <cell r="S1696" t="str">
            <v>OPERAÇÕES DEPRECIAÇÃO DO IMOBILIZADO TANGÍVEL</v>
          </cell>
        </row>
        <row r="1697">
          <cell r="S1697" t="str">
            <v>OPERAÇÕES DEPRECIAÇÃO DO IMOBILIZADO TANGÍVEL</v>
          </cell>
        </row>
        <row r="1698">
          <cell r="S1698" t="str">
            <v>OPERAÇÕES DEPRECIAÇÃO DO IMOBILIZADO TANGÍVEL</v>
          </cell>
        </row>
        <row r="1699">
          <cell r="S1699" t="str">
            <v>OPERAÇÕES DEPRECIAÇÃO DO IMOBILIZADO TANGÍVEL</v>
          </cell>
        </row>
        <row r="1700">
          <cell r="S1700" t="str">
            <v>OPERAÇÕES DEPRECIAÇÃO DO IMOBILIZADO TANGÍVEL</v>
          </cell>
        </row>
        <row r="1701">
          <cell r="S1701" t="str">
            <v>OPERAÇÕES DEPRECIAÇÃO DO IMOBILIZADO TANGÍVEL</v>
          </cell>
        </row>
        <row r="1702">
          <cell r="S1702" t="str">
            <v>OPERAÇÕES DEPRECIAÇÃO DO IMOBILIZADO TANGÍVEL</v>
          </cell>
        </row>
        <row r="1703">
          <cell r="S1703" t="str">
            <v>OPERAÇÕES DEPRECIAÇÃO DO IMOBILIZADO TANGÍVEL</v>
          </cell>
        </row>
        <row r="1704">
          <cell r="S1704" t="str">
            <v>OPERAÇÕES DEPRECIAÇÃO DO IMOBILIZADO TANGÍVEL</v>
          </cell>
        </row>
        <row r="1705">
          <cell r="S1705" t="str">
            <v>OPERAÇÕES DEPRECIAÇÃO DO IMOBILIZADO TANGÍVEL</v>
          </cell>
        </row>
        <row r="1706">
          <cell r="S1706" t="str">
            <v>OPERAÇÕES DEPRECIAÇÃO DO IMOBILIZADO TANGÍVEL</v>
          </cell>
        </row>
        <row r="1707">
          <cell r="S1707" t="str">
            <v>OPERAÇÕES DEPRECIAÇÃO DO IMOBILIZADO TANGÍVEL</v>
          </cell>
        </row>
        <row r="1708">
          <cell r="S1708" t="str">
            <v>OPERAÇÕES DEPRECIAÇÃO DO IMOBILIZADO TANGÍVEL</v>
          </cell>
        </row>
        <row r="1709">
          <cell r="S1709" t="str">
            <v>OPERAÇÕES DEPRECIAÇÃO DO IMOBILIZADO TANGÍVEL</v>
          </cell>
        </row>
        <row r="1710">
          <cell r="S1710" t="str">
            <v>OPERAÇÕES DEPRECIAÇÃO DO IMOBILIZADO TANGÍVEL</v>
          </cell>
        </row>
        <row r="1711">
          <cell r="S1711" t="str">
            <v>OPERAÇÕES DEPRECIAÇÃO DO IMOBILIZADO TANGÍVEL</v>
          </cell>
        </row>
        <row r="1712">
          <cell r="S1712" t="str">
            <v>OPERAÇÕES DEPRECIAÇÃO DO IMOBILIZADO TANGÍVEL</v>
          </cell>
        </row>
        <row r="1713">
          <cell r="S1713" t="str">
            <v>OPERAÇÕES DEPRECIAÇÃO DO IMOBILIZADO TANGÍVEL</v>
          </cell>
        </row>
        <row r="1714">
          <cell r="S1714" t="str">
            <v>OPERAÇÕES DEPRECIAÇÃO DO IMOBILIZADO TANGÍVEL</v>
          </cell>
        </row>
        <row r="1715">
          <cell r="S1715" t="str">
            <v>OPERAÇÕES DEPRECIAÇÃO DO IMOBILIZADO TANGÍVEL</v>
          </cell>
        </row>
        <row r="1716">
          <cell r="S1716" t="str">
            <v>OPERAÇÕES DEPRECIAÇÃO DO IMOBILIZADO TANGÍVEL</v>
          </cell>
        </row>
        <row r="1717">
          <cell r="S1717" t="str">
            <v>OPERAÇÕES DEPRECIAÇÃO DO IMOBILIZADO TANGÍVEL</v>
          </cell>
        </row>
        <row r="1718">
          <cell r="S1718" t="str">
            <v>OPERAÇÕES DEPRECIAÇÃO DO IMOBILIZADO TANGÍVEL</v>
          </cell>
        </row>
        <row r="1719">
          <cell r="S1719" t="str">
            <v>OPERAÇÕES DEPRECIAÇÃO DO IMOBILIZADO TANGÍVEL</v>
          </cell>
        </row>
        <row r="1720">
          <cell r="S1720" t="str">
            <v>OPERAÇÕES DEPRECIAÇÃO DO IMOBILIZADO TANGÍVEL</v>
          </cell>
        </row>
        <row r="1721">
          <cell r="S1721" t="str">
            <v>OPERAÇÕES DEPRECIAÇÃO DO IMOBILIZADO TANGÍVEL</v>
          </cell>
        </row>
        <row r="1722">
          <cell r="S1722" t="str">
            <v>OPERAÇÕES DEPRECIAÇÃO DO IMOBILIZADO TANGÍVEL</v>
          </cell>
        </row>
        <row r="1723">
          <cell r="S1723" t="str">
            <v>OPERAÇÕES DEPRECIAÇÃO DO IMOBILIZADO TANGÍVEL</v>
          </cell>
        </row>
        <row r="1724">
          <cell r="S1724" t="str">
            <v>OPERAÇÕES DEPRECIAÇÃO DO IMOBILIZADO TANGÍVEL</v>
          </cell>
        </row>
        <row r="1725">
          <cell r="S1725" t="str">
            <v>OPERAÇÕES DEPRECIAÇÃO DO IMOBILIZADO TANGÍVEL</v>
          </cell>
        </row>
        <row r="1726">
          <cell r="S1726" t="str">
            <v>OPERAÇÕES DEPRECIAÇÃO DO IMOBILIZADO TANGÍVEL</v>
          </cell>
        </row>
        <row r="1727">
          <cell r="S1727" t="str">
            <v>OPERAÇÕES DEPRECIAÇÃO DO IMOBILIZADO TANGÍVEL</v>
          </cell>
        </row>
        <row r="1728">
          <cell r="S1728" t="str">
            <v>OPERAÇÕES DEPRECIAÇÃO DO IMOBILIZADO TANGÍVEL</v>
          </cell>
        </row>
        <row r="1729">
          <cell r="S1729" t="str">
            <v>OPERAÇÕES DEPRECIAÇÃO DO IMOBILIZADO TANGÍVEL</v>
          </cell>
        </row>
        <row r="1730">
          <cell r="S1730" t="str">
            <v>OPERAÇÕES DEPRECIAÇÃO DO IMOBILIZADO TANGÍVEL</v>
          </cell>
        </row>
        <row r="1731">
          <cell r="S1731" t="str">
            <v>OPERAÇÕES DEPRECIAÇÃO DO IMOBILIZADO TANGÍVEL</v>
          </cell>
        </row>
        <row r="1732">
          <cell r="S1732" t="str">
            <v>OPERAÇÕES DEPRECIAÇÃO DO IMOBILIZADO TANGÍVEL</v>
          </cell>
        </row>
        <row r="1733">
          <cell r="S1733" t="str">
            <v>OPERAÇÕES DEPRECIAÇÃO DO IMOBILIZADO TANGÍVEL</v>
          </cell>
        </row>
        <row r="1734">
          <cell r="S1734" t="str">
            <v>OPERAÇÕES DEPRECIAÇÃO DO IMOBILIZADO TANGÍVEL</v>
          </cell>
        </row>
        <row r="1735">
          <cell r="S1735" t="str">
            <v>OPERAÇÕES DEPRECIAÇÃO DO IMOBILIZADO TANGÍVEL</v>
          </cell>
        </row>
        <row r="1736">
          <cell r="S1736" t="str">
            <v>OPERAÇÕES DEPRECIAÇÃO DO IMOBILIZADO TANGÍVEL</v>
          </cell>
        </row>
        <row r="1737">
          <cell r="S1737" t="str">
            <v>OPERAÇÕES DEPRECIAÇÃO DO IMOBILIZADO TANGÍVEL</v>
          </cell>
        </row>
        <row r="1738">
          <cell r="S1738" t="str">
            <v>OPERAÇÕES DEPRECIAÇÃO DO IMOBILIZADO TANGÍVEL</v>
          </cell>
        </row>
        <row r="1739">
          <cell r="S1739" t="str">
            <v>OPERAÇÕES DEPRECIAÇÃO DO IMOBILIZADO TANGÍVEL</v>
          </cell>
        </row>
        <row r="1740">
          <cell r="S1740" t="str">
            <v>OPERAÇÕES DEPRECIAÇÃO DO IMOBILIZADO TANGÍVEL</v>
          </cell>
        </row>
        <row r="1741">
          <cell r="S1741" t="str">
            <v>OPERAÇÕES DEPRECIAÇÃO DO IMOBILIZADO TANGÍVEL</v>
          </cell>
        </row>
        <row r="1742">
          <cell r="S1742" t="str">
            <v>OPERAÇÕES DEPRECIAÇÃO DO IMOBILIZADO TANGÍVEL</v>
          </cell>
        </row>
        <row r="1743">
          <cell r="S1743" t="str">
            <v>OPERAÇÕES DEPRECIAÇÃO DO IMOBILIZADO TANGÍVEL</v>
          </cell>
        </row>
        <row r="1744">
          <cell r="S1744" t="str">
            <v>OPERAÇÕES DEPRECIAÇÃO DO IMOBILIZADO TANGÍVEL</v>
          </cell>
        </row>
        <row r="1745">
          <cell r="S1745" t="str">
            <v>OPERAÇÕES DEPRECIAÇÃO DO IMOBILIZADO TANGÍVEL</v>
          </cell>
        </row>
        <row r="1746">
          <cell r="S1746" t="str">
            <v>OPERAÇÕES DEPRECIAÇÃO DO IMOBILIZADO TANGÍVEL</v>
          </cell>
        </row>
        <row r="1747">
          <cell r="S1747" t="str">
            <v>OPERAÇÕES DEPRECIAÇÃO DO IMOBILIZADO TANGÍVEL</v>
          </cell>
        </row>
        <row r="1748">
          <cell r="S1748" t="str">
            <v>OPERAÇÕES DEPRECIAÇÃO DO IMOBILIZADO TANGÍVEL</v>
          </cell>
        </row>
        <row r="1749">
          <cell r="S1749" t="str">
            <v>OPERAÇÕES DEPRECIAÇÃO DO IMOBILIZADO TANGÍVEL</v>
          </cell>
        </row>
        <row r="1750">
          <cell r="S1750" t="str">
            <v>OPERAÇÕES DEPRECIAÇÃO DO IMOBILIZADO TANGÍVEL</v>
          </cell>
        </row>
        <row r="1751">
          <cell r="S1751" t="str">
            <v>OPERAÇÕES DEPRECIAÇÃO DO IMOBILIZADO TANGÍVEL</v>
          </cell>
        </row>
        <row r="1752">
          <cell r="S1752" t="str">
            <v>OPERAÇÕES DEPRECIAÇÃO DO IMOBILIZADO TANGÍVEL</v>
          </cell>
        </row>
        <row r="1753">
          <cell r="S1753" t="str">
            <v>OPERAÇÕES DEPRECIAÇÃO DO IMOBILIZADO TANGÍVEL</v>
          </cell>
        </row>
        <row r="1754">
          <cell r="S1754" t="str">
            <v>OPERAÇÕES DEPRECIAÇÃO DO IMOBILIZADO TANGÍVEL</v>
          </cell>
        </row>
        <row r="1755">
          <cell r="S1755" t="str">
            <v>OPERAÇÕES DEPRECIAÇÃO DO IMOBILIZADO TANGÍVEL</v>
          </cell>
        </row>
        <row r="1756">
          <cell r="S1756" t="str">
            <v>OPERAÇÕES DEPRECIAÇÃO DO IMOBILIZADO TANGÍVEL</v>
          </cell>
        </row>
        <row r="1757">
          <cell r="S1757" t="str">
            <v>OPERAÇÕES DEPRECIAÇÃO DO IMOBILIZADO TANGÍVEL</v>
          </cell>
        </row>
        <row r="1758">
          <cell r="S1758" t="str">
            <v>OPERAÇÕES DEPRECIAÇÃO DO IMOBILIZADO TANGÍVEL</v>
          </cell>
        </row>
        <row r="1759">
          <cell r="S1759" t="str">
            <v>OPERAÇÕES DEPRECIAÇÃO DO IMOBILIZADO TANGÍVEL</v>
          </cell>
        </row>
        <row r="1760">
          <cell r="S1760" t="str">
            <v>OPERAÇÕES DEPRECIAÇÃO DO IMOBILIZADO TANGÍVEL</v>
          </cell>
        </row>
        <row r="1761">
          <cell r="S1761" t="str">
            <v>OPERAÇÕES DEPRECIAÇÃO DO IMOBILIZADO TANGÍVEL</v>
          </cell>
        </row>
        <row r="1762">
          <cell r="S1762" t="str">
            <v>OPERAÇÕES DEPRECIAÇÃO DO IMOBILIZADO TANGÍVEL</v>
          </cell>
        </row>
        <row r="1763">
          <cell r="S1763" t="str">
            <v>OPERAÇÕES DEPRECIAÇÃO DO IMOBILIZADO TANGÍVEL</v>
          </cell>
        </row>
        <row r="1764">
          <cell r="S1764" t="str">
            <v>OPERAÇÕES DEPRECIAÇÃO DO IMOBILIZADO TANGÍVEL</v>
          </cell>
        </row>
        <row r="1765">
          <cell r="S1765" t="str">
            <v>OPERAÇÕES DEPRECIAÇÃO DO IMOBILIZADO TANGÍVEL</v>
          </cell>
        </row>
        <row r="1766">
          <cell r="S1766" t="str">
            <v>OPERAÇÕES DEPRECIAÇÃO DO IMOBILIZADO TANGÍVEL</v>
          </cell>
        </row>
        <row r="1767">
          <cell r="S1767" t="str">
            <v>OPERAÇÕES DEPRECIAÇÃO DO IMOBILIZADO TANGÍVEL</v>
          </cell>
        </row>
        <row r="1768">
          <cell r="S1768" t="str">
            <v>OPERAÇÕES DEPRECIAÇÃO DO IMOBILIZADO TANGÍVEL</v>
          </cell>
        </row>
        <row r="1769">
          <cell r="S1769" t="str">
            <v>OPERAÇÕES DEPRECIAÇÃO DO IMOBILIZADO TANGÍVEL</v>
          </cell>
        </row>
        <row r="1770">
          <cell r="S1770" t="str">
            <v>OPERAÇÕES DEPRECIAÇÃO DO IMOBILIZADO TANGÍVEL</v>
          </cell>
        </row>
        <row r="1771">
          <cell r="S1771" t="str">
            <v>OPERAÇÕES DEPRECIAÇÃO DO IMOBILIZADO TANGÍVEL</v>
          </cell>
        </row>
        <row r="1772">
          <cell r="S1772" t="str">
            <v>OPERAÇÕES DEPRECIAÇÃO DO IMOBILIZADO TANGÍVEL</v>
          </cell>
        </row>
        <row r="1773">
          <cell r="S1773" t="str">
            <v>OPERAÇÕES DEPRECIAÇÃO DO IMOBILIZADO TANGÍVEL</v>
          </cell>
        </row>
        <row r="1774">
          <cell r="S1774" t="str">
            <v>OPERAÇÕES DEPRECIAÇÃO DO IMOBILIZADO TANGÍVEL</v>
          </cell>
        </row>
        <row r="1775">
          <cell r="S1775" t="str">
            <v>OPERAÇÕES DEPRECIAÇÃO DO IMOBILIZADO TANGÍVEL</v>
          </cell>
        </row>
        <row r="1776">
          <cell r="S1776" t="str">
            <v>OPERAÇÕES DEPRECIAÇÃO DO IMOBILIZADO TANGÍVEL</v>
          </cell>
        </row>
        <row r="1777">
          <cell r="S1777" t="str">
            <v>OPERAÇÕES DEPRECIAÇÃO DO IMOBILIZADO TANGÍVEL</v>
          </cell>
        </row>
        <row r="1778">
          <cell r="S1778" t="str">
            <v>OPERAÇÕES DEPRECIAÇÃO DO IMOBILIZADO TANGÍVEL</v>
          </cell>
        </row>
        <row r="1779">
          <cell r="S1779" t="str">
            <v>OPERAÇÕES DEPRECIAÇÃO DO IMOBILIZADO TANGÍVEL</v>
          </cell>
        </row>
        <row r="1780">
          <cell r="S1780" t="str">
            <v>OPERAÇÕES DEPRECIAÇÃO DO IMOBILIZADO TANGÍVEL</v>
          </cell>
        </row>
        <row r="1781">
          <cell r="S1781" t="str">
            <v>OPERAÇÕES DEPRECIAÇÃO DO IMOBILIZADO TANGÍVEL</v>
          </cell>
        </row>
        <row r="1782">
          <cell r="S1782" t="str">
            <v>OPERAÇÕES DEPRECIAÇÃO DO IMOBILIZADO TANGÍVEL</v>
          </cell>
        </row>
        <row r="1783">
          <cell r="S1783" t="str">
            <v>OPERAÇÕES DEPRECIAÇÃO DO IMOBILIZADO TANGÍVEL</v>
          </cell>
        </row>
        <row r="1784">
          <cell r="S1784" t="str">
            <v>OPERAÇÕES DEPRECIAÇÃO DO IMOBILIZADO TANGÍVEL</v>
          </cell>
        </row>
        <row r="1785">
          <cell r="S1785" t="str">
            <v>OPERAÇÕES DEPRECIAÇÃO DO IMOBILIZADO TANGÍVEL</v>
          </cell>
        </row>
        <row r="1786">
          <cell r="S1786" t="str">
            <v>OPERAÇÕES DEPRECIAÇÃO DO IMOBILIZADO TANGÍVEL</v>
          </cell>
        </row>
        <row r="1787">
          <cell r="S1787" t="str">
            <v>OPERAÇÕES DEPRECIAÇÃO DO IMOBILIZADO TANGÍVEL</v>
          </cell>
        </row>
        <row r="1788">
          <cell r="S1788" t="str">
            <v>OPERAÇÕES DEPRECIAÇÃO DO IMOBILIZADO TANGÍVEL</v>
          </cell>
        </row>
        <row r="1789">
          <cell r="S1789" t="str">
            <v>OPERAÇÕES DEPRECIAÇÃO DO IMOBILIZADO TANGÍVEL</v>
          </cell>
        </row>
        <row r="1790">
          <cell r="S1790" t="str">
            <v>OPERAÇÕES DEPRECIAÇÃO DO IMOBILIZADO TANGÍVEL</v>
          </cell>
        </row>
        <row r="1791">
          <cell r="S1791" t="str">
            <v>OPERAÇÕES DEPRECIAÇÃO DO IMOBILIZADO TANGÍVEL</v>
          </cell>
        </row>
        <row r="1792">
          <cell r="S1792" t="str">
            <v>OPERAÇÕES DEPRECIAÇÃO DO IMOBILIZADO TANGÍVEL</v>
          </cell>
        </row>
        <row r="1793">
          <cell r="S1793" t="str">
            <v>OPERAÇÕES DEPRECIAÇÃO DO IMOBILIZADO TANGÍVEL</v>
          </cell>
        </row>
        <row r="1794">
          <cell r="S1794" t="str">
            <v>OPERAÇÕES DEPRECIAÇÃO DO IMOBILIZADO TANGÍVEL</v>
          </cell>
        </row>
        <row r="1795">
          <cell r="S1795" t="str">
            <v>OPERAÇÕES DEPRECIAÇÃO DO IMOBILIZADO TANGÍVEL</v>
          </cell>
        </row>
        <row r="1796">
          <cell r="S1796" t="str">
            <v>OPERAÇÕES DEPRECIAÇÃO DO IMOBILIZADO TANGÍVEL</v>
          </cell>
        </row>
        <row r="1797">
          <cell r="S1797" t="str">
            <v>OPERAÇÕES DEPRECIAÇÃO DO IMOBILIZADO TANGÍVEL</v>
          </cell>
        </row>
        <row r="1798">
          <cell r="S1798" t="str">
            <v>OPERAÇÕES DEPRECIAÇÃO DO IMOBILIZADO TANGÍVEL</v>
          </cell>
        </row>
        <row r="1799">
          <cell r="S1799" t="str">
            <v>OPERAÇÕES DEPRECIAÇÃO DO IMOBILIZADO TANGÍVEL</v>
          </cell>
        </row>
        <row r="1800">
          <cell r="S1800" t="str">
            <v>OPERAÇÕES DEPRECIAÇÃO DO IMOBILIZADO TANGÍVEL</v>
          </cell>
        </row>
        <row r="1801">
          <cell r="S1801" t="str">
            <v>OPERAÇÕES DEPRECIAÇÃO DO IMOBILIZADO TANGÍVEL</v>
          </cell>
        </row>
        <row r="1802">
          <cell r="S1802" t="str">
            <v>OPERAÇÕES DEPRECIAÇÃO DO IMOBILIZADO TANGÍVEL</v>
          </cell>
        </row>
        <row r="1803">
          <cell r="S1803" t="str">
            <v>OPERAÇÕES DEPRECIAÇÃO DO IMOBILIZADO TANGÍVEL</v>
          </cell>
        </row>
        <row r="1804">
          <cell r="S1804" t="str">
            <v>OPERAÇÕES DEPRECIAÇÃO DO IMOBILIZADO TANGÍVEL</v>
          </cell>
        </row>
        <row r="1805">
          <cell r="S1805" t="str">
            <v>OPERAÇÕES DEPRECIAÇÃO DO IMOBILIZADO TANGÍVEL</v>
          </cell>
        </row>
        <row r="1806">
          <cell r="S1806" t="str">
            <v>OPERAÇÕES DEPRECIAÇÃO DO IMOBILIZADO TANGÍVEL</v>
          </cell>
        </row>
        <row r="1807">
          <cell r="S1807" t="str">
            <v>OPERAÇÕES DEPRECIAÇÃO DO IMOBILIZADO TANGÍVEL</v>
          </cell>
        </row>
        <row r="1808">
          <cell r="S1808" t="str">
            <v>OPERAÇÕES DEPRECIAÇÃO DO IMOBILIZADO TANGÍVEL</v>
          </cell>
        </row>
        <row r="1809">
          <cell r="S1809" t="str">
            <v>OPERAÇÕES DEPRECIAÇÃO DO IMOBILIZADO TANGÍVEL</v>
          </cell>
        </row>
        <row r="1810">
          <cell r="S1810" t="str">
            <v>OPERAÇÕES DEPRECIAÇÃO DO IMOBILIZADO TANGÍVEL</v>
          </cell>
        </row>
        <row r="1811">
          <cell r="S1811" t="str">
            <v>OPERAÇÕES DEPRECIAÇÃO DO IMOBILIZADO TANGÍVEL</v>
          </cell>
        </row>
        <row r="1812">
          <cell r="S1812" t="str">
            <v>OPERAÇÕES DEPRECIAÇÃO DO IMOBILIZADO TANGÍVEL</v>
          </cell>
        </row>
        <row r="1813">
          <cell r="S1813" t="str">
            <v>OPERAÇÕES DEPRECIAÇÃO DO IMOBILIZADO TANGÍVEL</v>
          </cell>
        </row>
        <row r="1814">
          <cell r="S1814" t="str">
            <v>OPERAÇÕES DEPRECIAÇÃO DO IMOBILIZADO TANGÍVEL</v>
          </cell>
        </row>
        <row r="1815">
          <cell r="S1815" t="str">
            <v>OPERAÇÕES DEPRECIAÇÃO DO IMOBILIZADO TANGÍVEL</v>
          </cell>
        </row>
        <row r="1816">
          <cell r="S1816" t="str">
            <v>OPERAÇÕES DEPRECIAÇÃO DO IMOBILIZADO TANGÍVEL</v>
          </cell>
        </row>
        <row r="1817">
          <cell r="S1817" t="str">
            <v>OPERAÇÕES DEPRECIAÇÃO DO IMOBILIZADO TANGÍVEL</v>
          </cell>
        </row>
        <row r="1818">
          <cell r="S1818" t="str">
            <v>OPERAÇÕES DEPRECIAÇÃO DO IMOBILIZADO TANGÍVEL</v>
          </cell>
        </row>
        <row r="1819">
          <cell r="S1819" t="str">
            <v>OPERAÇÕES DEPRECIAÇÃO DO IMOBILIZADO TANGÍVEL</v>
          </cell>
        </row>
        <row r="1820">
          <cell r="S1820" t="str">
            <v>OPERAÇÕES DEPRECIAÇÃO DO IMOBILIZADO TANGÍVEL</v>
          </cell>
        </row>
        <row r="1821">
          <cell r="S1821" t="str">
            <v>OPERAÇÕES DEPRECIAÇÃO DO IMOBILIZADO TANGÍVEL</v>
          </cell>
        </row>
        <row r="1822">
          <cell r="S1822" t="str">
            <v>OPERAÇÕES DEPRECIAÇÃO DO IMOBILIZADO TANGÍVEL</v>
          </cell>
        </row>
        <row r="1823">
          <cell r="S1823" t="str">
            <v>OPERAÇÕES DEPRECIAÇÃO DO IMOBILIZADO TANGÍVEL</v>
          </cell>
        </row>
        <row r="1824">
          <cell r="S1824" t="str">
            <v>OPERAÇÕES DEPRECIAÇÃO DO IMOBILIZADO TANGÍVEL</v>
          </cell>
        </row>
        <row r="1825">
          <cell r="S1825" t="str">
            <v>OPERAÇÕES DEPRECIAÇÃO DO IMOBILIZADO TANGÍVEL</v>
          </cell>
        </row>
        <row r="1826">
          <cell r="S1826" t="str">
            <v>OPERAÇÕES DEPRECIAÇÃO DO IMOBILIZADO TANGÍVEL</v>
          </cell>
        </row>
        <row r="1827">
          <cell r="S1827" t="str">
            <v>OPERAÇÕES DEPRECIAÇÃO DO IMOBILIZADO TANGÍVEL</v>
          </cell>
        </row>
        <row r="1828">
          <cell r="S1828" t="str">
            <v>OPERAÇÕES DEPRECIAÇÃO DO IMOBILIZADO TANGÍVEL</v>
          </cell>
        </row>
        <row r="1829">
          <cell r="S1829" t="str">
            <v>OPERAÇÕES DEPRECIAÇÃO DO IMOBILIZADO TANGÍVEL</v>
          </cell>
        </row>
        <row r="1830">
          <cell r="S1830" t="str">
            <v>OPERAÇÕES DEPRECIAÇÃO DO IMOBILIZADO TANGÍVEL</v>
          </cell>
        </row>
        <row r="1831">
          <cell r="S1831" t="str">
            <v>OPERAÇÕES DEPRECIAÇÃO DO IMOBILIZADO TANGÍVEL</v>
          </cell>
        </row>
        <row r="1832">
          <cell r="S1832" t="str">
            <v>OPERAÇÕES DEPRECIAÇÃO DO IMOBILIZADO TANGÍVEL</v>
          </cell>
        </row>
        <row r="1833">
          <cell r="S1833" t="str">
            <v>OPERAÇÕES DEPRECIAÇÃO DO IMOBILIZADO TANGÍVEL</v>
          </cell>
        </row>
        <row r="1834">
          <cell r="S1834" t="str">
            <v>OPERAÇÕES DEPRECIAÇÃO DO IMOBILIZADO TANGÍVEL</v>
          </cell>
        </row>
        <row r="1835">
          <cell r="S1835" t="str">
            <v>OPERAÇÕES DEPRECIAÇÃO DO IMOBILIZADO TANGÍVEL</v>
          </cell>
        </row>
        <row r="1836">
          <cell r="S1836" t="str">
            <v>OPERAÇÕES DEPRECIAÇÃO DO IMOBILIZADO TANGÍVEL</v>
          </cell>
        </row>
        <row r="1837">
          <cell r="S1837" t="str">
            <v>OPERAÇÕES DEPRECIAÇÃO DO IMOBILIZADO TANGÍVEL</v>
          </cell>
        </row>
        <row r="1838">
          <cell r="S1838" t="str">
            <v>OPERAÇÕES DEPRECIAÇÃO DO IMOBILIZADO TANGÍVEL</v>
          </cell>
        </row>
        <row r="1839">
          <cell r="S1839" t="str">
            <v>OPERAÇÕES DEPRECIAÇÃO DO IMOBILIZADO TANGÍVEL</v>
          </cell>
        </row>
        <row r="1840">
          <cell r="S1840" t="str">
            <v>OPERAÇÕES DEPRECIAÇÃO DO IMOBILIZADO TANGÍVEL</v>
          </cell>
        </row>
        <row r="1841">
          <cell r="S1841" t="str">
            <v>OPERAÇÕES DEPRECIAÇÃO DO IMOBILIZADO TANGÍVEL</v>
          </cell>
        </row>
        <row r="1842">
          <cell r="S1842" t="str">
            <v>OPERAÇÕES DEPRECIAÇÃO DO IMOBILIZADO TANGÍVEL</v>
          </cell>
        </row>
        <row r="1843">
          <cell r="S1843" t="str">
            <v>OPERAÇÕES DEPRECIAÇÃO DO IMOBILIZADO TANGÍVEL</v>
          </cell>
        </row>
        <row r="1844">
          <cell r="S1844" t="str">
            <v>OPERAÇÕES DEPRECIAÇÃO DO IMOBILIZADO TANGÍVEL</v>
          </cell>
        </row>
        <row r="1845">
          <cell r="S1845" t="str">
            <v>OPERAÇÕES DEPRECIAÇÃO DO IMOBILIZADO TANGÍVEL</v>
          </cell>
        </row>
        <row r="1846">
          <cell r="S1846" t="str">
            <v>OPERAÇÕES DEPRECIAÇÃO DO IMOBILIZADO TANGÍVEL</v>
          </cell>
        </row>
        <row r="1847">
          <cell r="S1847" t="str">
            <v>OPERAÇÕES DEPRECIAÇÃO DO IMOBILIZADO TANGÍVEL</v>
          </cell>
        </row>
        <row r="1848">
          <cell r="S1848" t="str">
            <v>OPERAÇÕES DEPRECIAÇÃO DO IMOBILIZADO TANGÍVEL</v>
          </cell>
        </row>
        <row r="1849">
          <cell r="S1849" t="str">
            <v>OPERAÇÕES DEPRECIAÇÃO DO IMOBILIZADO TANGÍVEL</v>
          </cell>
        </row>
        <row r="1850">
          <cell r="S1850" t="str">
            <v>OPERAÇÕES DEPRECIAÇÃO DO IMOBILIZADO TANGÍVEL</v>
          </cell>
        </row>
        <row r="1851">
          <cell r="S1851" t="str">
            <v>OPERAÇÕES DEPRECIAÇÃO DO IMOBILIZADO TANGÍVEL</v>
          </cell>
        </row>
        <row r="1852">
          <cell r="S1852" t="str">
            <v>OPERAÇÕES DEPRECIAÇÃO DO IMOBILIZADO TANGÍVEL</v>
          </cell>
        </row>
        <row r="1853">
          <cell r="S1853" t="str">
            <v>OPERAÇÕES DEPRECIAÇÃO DO IMOBILIZADO TANGÍVEL</v>
          </cell>
        </row>
        <row r="1854">
          <cell r="S1854" t="str">
            <v>OPERAÇÕES DEPRECIAÇÃO DO IMOBILIZADO TANGÍVEL</v>
          </cell>
        </row>
        <row r="1855">
          <cell r="S1855" t="str">
            <v>OPERAÇÕES DEPRECIAÇÃO DO IMOBILIZADO TANGÍVEL</v>
          </cell>
        </row>
        <row r="1856">
          <cell r="S1856" t="str">
            <v>OPERAÇÕES DEPRECIAÇÃO DO IMOBILIZADO TANGÍVEL</v>
          </cell>
        </row>
        <row r="1857">
          <cell r="S1857" t="str">
            <v>OPERAÇÕES DEPRECIAÇÃO DO IMOBILIZADO TANGÍVEL</v>
          </cell>
        </row>
        <row r="1858">
          <cell r="S1858" t="str">
            <v>OPERAÇÕES DEPRECIAÇÃO DO IMOBILIZADO TANGÍVEL</v>
          </cell>
        </row>
        <row r="1859">
          <cell r="S1859" t="str">
            <v>OPERAÇÕES DEPRECIAÇÃO DO IMOBILIZADO TANGÍVEL</v>
          </cell>
        </row>
        <row r="1860">
          <cell r="S1860" t="str">
            <v>OPERAÇÕES DEPRECIAÇÃO DO IMOBILIZADO TANGÍVEL</v>
          </cell>
        </row>
        <row r="1861">
          <cell r="S1861" t="str">
            <v>OPERAÇÕES DEPRECIAÇÃO DO IMOBILIZADO TANGÍVEL</v>
          </cell>
        </row>
        <row r="1862">
          <cell r="S1862" t="str">
            <v>OPERAÇÕES DEPRECIAÇÃO DO IMOBILIZADO TANGÍVEL</v>
          </cell>
        </row>
        <row r="1863">
          <cell r="S1863" t="str">
            <v>OPERAÇÕES DEPRECIAÇÃO DO IMOBILIZADO TANGÍVEL</v>
          </cell>
        </row>
        <row r="1864">
          <cell r="S1864" t="str">
            <v>OPERAÇÕES DEPRECIAÇÃO DO IMOBILIZADO TANGÍVEL</v>
          </cell>
        </row>
        <row r="1865">
          <cell r="S1865" t="str">
            <v>OPERAÇÕES DEPRECIAÇÃO DO IMOBILIZADO TANGÍVEL</v>
          </cell>
        </row>
        <row r="1866">
          <cell r="S1866" t="str">
            <v>OPERAÇÕES DEPRECIAÇÃO DO IMOBILIZADO TANGÍVEL</v>
          </cell>
        </row>
        <row r="1867">
          <cell r="S1867" t="str">
            <v>OPERAÇÕES DEPRECIAÇÃO DO IMOBILIZADO TANGÍVEL</v>
          </cell>
        </row>
        <row r="1868">
          <cell r="S1868" t="str">
            <v>OPERAÇÕES DEPRECIAÇÃO DO IMOBILIZADO TANGÍVEL</v>
          </cell>
        </row>
        <row r="1869">
          <cell r="S1869" t="str">
            <v>OPERAÇÕES DEPRECIAÇÃO DO IMOBILIZADO TANGÍVEL</v>
          </cell>
        </row>
        <row r="1870">
          <cell r="S1870" t="str">
            <v>OPERAÇÕES DEPRECIAÇÃO DO IMOBILIZADO TANGÍVEL</v>
          </cell>
        </row>
        <row r="1871">
          <cell r="S1871" t="str">
            <v>OPERAÇÕES DEPRECIAÇÃO DO IMOBILIZADO TANGÍVEL</v>
          </cell>
        </row>
        <row r="1872">
          <cell r="S1872" t="str">
            <v>OPERAÇÕES DEPRECIAÇÃO DO IMOBILIZADO TANGÍVEL</v>
          </cell>
        </row>
        <row r="1873">
          <cell r="S1873" t="str">
            <v>OPERAÇÕES DEPRECIAÇÃO DO IMOBILIZADO TANGÍVEL</v>
          </cell>
        </row>
        <row r="1874">
          <cell r="S1874" t="str">
            <v>OPERAÇÕES DEPRECIAÇÃO DO IMOBILIZADO TANGÍVEL</v>
          </cell>
        </row>
        <row r="1875">
          <cell r="S1875" t="str">
            <v>OPERAÇÕES DEPRECIAÇÃO DO IMOBILIZADO TANGÍVEL</v>
          </cell>
        </row>
        <row r="1876">
          <cell r="S1876" t="str">
            <v>OPERAÇÕES DEPRECIAÇÃO DO IMOBILIZADO TANGÍVEL</v>
          </cell>
        </row>
        <row r="1877">
          <cell r="S1877" t="str">
            <v>OPERAÇÕES DEPRECIAÇÃO DO IMOBILIZADO TANGÍVEL</v>
          </cell>
        </row>
        <row r="1878">
          <cell r="S1878" t="str">
            <v>OPERAÇÕES DEPRECIAÇÃO DO IMOBILIZADO TANGÍVEL</v>
          </cell>
        </row>
        <row r="1879">
          <cell r="S1879" t="str">
            <v>OPERAÇÕES DEPRECIAÇÃO DO IMOBILIZADO TANGÍVEL</v>
          </cell>
        </row>
        <row r="1880">
          <cell r="S1880" t="str">
            <v>OPERAÇÕES DEPRECIAÇÃO DO IMOBILIZADO TANGÍVEL</v>
          </cell>
        </row>
        <row r="1881">
          <cell r="S1881" t="str">
            <v>OPERAÇÕES DEPRECIAÇÃO DO IMOBILIZADO TANGÍVEL</v>
          </cell>
        </row>
        <row r="1882">
          <cell r="S1882" t="str">
            <v>OPERAÇÕES DEPRECIAÇÃO DO IMOBILIZADO TANGÍVEL</v>
          </cell>
        </row>
        <row r="1883">
          <cell r="S1883" t="str">
            <v>OPERAÇÕES DEPRECIAÇÃO DO IMOBILIZADO TANGÍVEL</v>
          </cell>
        </row>
        <row r="1884">
          <cell r="S1884" t="str">
            <v>OPERAÇÕES DEPRECIAÇÃO DO IMOBILIZADO TANGÍVEL</v>
          </cell>
        </row>
        <row r="1885">
          <cell r="S1885" t="str">
            <v>OPERAÇÕES DEPRECIAÇÃO DO IMOBILIZADO TANGÍVEL</v>
          </cell>
        </row>
        <row r="1886">
          <cell r="S1886" t="str">
            <v>OPERAÇÕES DEPRECIAÇÃO DO IMOBILIZADO TANGÍVEL</v>
          </cell>
        </row>
        <row r="1887">
          <cell r="S1887" t="str">
            <v>OPERAÇÕES DEPRECIAÇÃO DO IMOBILIZADO TANGÍVEL</v>
          </cell>
        </row>
        <row r="1888">
          <cell r="S1888" t="str">
            <v>OPERAÇÕES DEPRECIAÇÃO DO IMOBILIZADO TANGÍVEL</v>
          </cell>
        </row>
        <row r="1889">
          <cell r="S1889" t="str">
            <v>OPERAÇÕES DEPRECIAÇÃO DO IMOBILIZADO TANGÍVEL</v>
          </cell>
        </row>
        <row r="1890">
          <cell r="S1890" t="str">
            <v>OPERAÇÕES DEPRECIAÇÃO DO IMOBILIZADO TANGÍVEL</v>
          </cell>
        </row>
        <row r="1891">
          <cell r="S1891" t="str">
            <v>OPERAÇÕES DEPRECIAÇÃO DO IMOBILIZADO TANGÍVEL</v>
          </cell>
        </row>
        <row r="1892">
          <cell r="S1892" t="str">
            <v>OPERAÇÕES DEPRECIAÇÃO DO IMOBILIZADO TANGÍVEL</v>
          </cell>
        </row>
        <row r="1893">
          <cell r="S1893" t="str">
            <v>OPERAÇÕES DEPRECIAÇÃO DO IMOBILIZADO TANGÍVEL</v>
          </cell>
        </row>
        <row r="1894">
          <cell r="S1894" t="str">
            <v>OPERAÇÕES DEPRECIAÇÃO DO IMOBILIZADO TANGÍVEL</v>
          </cell>
        </row>
        <row r="1895">
          <cell r="S1895" t="str">
            <v>OPERAÇÕES DEPRECIAÇÃO DO IMOBILIZADO TANGÍVEL</v>
          </cell>
        </row>
        <row r="1896">
          <cell r="S1896" t="str">
            <v>OPERAÇÕES DEPRECIAÇÃO DO IMOBILIZADO TANGÍVEL</v>
          </cell>
        </row>
        <row r="1897">
          <cell r="S1897" t="str">
            <v>OPERAÇÕES DEPRECIAÇÃO DO IMOBILIZADO TANGÍVEL</v>
          </cell>
        </row>
        <row r="1898">
          <cell r="S1898" t="str">
            <v>OPERAÇÕES DEPRECIAÇÃO DO IMOBILIZADO TANGÍVEL</v>
          </cell>
        </row>
        <row r="1899">
          <cell r="S1899" t="str">
            <v>OPERAÇÕES DEPRECIAÇÃO DO IMOBILIZADO TANGÍVEL</v>
          </cell>
        </row>
        <row r="1900">
          <cell r="S1900" t="str">
            <v>OPERAÇÕES DEPRECIAÇÃO DO IMOBILIZADO TANGÍVEL</v>
          </cell>
        </row>
        <row r="1901">
          <cell r="S1901" t="str">
            <v>OPERAÇÕES DEPRECIAÇÃO DO IMOBILIZADO TANGÍVEL</v>
          </cell>
        </row>
        <row r="1902">
          <cell r="S1902" t="str">
            <v>OPERAÇÕES DEPRECIAÇÃO DO IMOBILIZADO TANGÍVEL</v>
          </cell>
        </row>
        <row r="1903">
          <cell r="S1903" t="str">
            <v>OPERAÇÕES DEPRECIAÇÃO DO IMOBILIZADO TANGÍVEL</v>
          </cell>
        </row>
        <row r="1904">
          <cell r="S1904" t="str">
            <v>OPERAÇÕES DEPRECIAÇÃO DO IMOBILIZADO TANGÍVEL</v>
          </cell>
        </row>
        <row r="1905">
          <cell r="S1905" t="str">
            <v>OPERAÇÕES DEPRECIAÇÃO DO IMOBILIZADO TANGÍVEL</v>
          </cell>
        </row>
        <row r="1906">
          <cell r="S1906" t="str">
            <v>OPERAÇÕES DEPRECIAÇÃO DO IMOBILIZADO TANGÍVEL</v>
          </cell>
        </row>
        <row r="1907">
          <cell r="S1907" t="str">
            <v>OPERAÇÕES DEPRECIAÇÃO DO IMOBILIZADO TANGÍVEL</v>
          </cell>
        </row>
        <row r="1908">
          <cell r="S1908" t="str">
            <v>OPERAÇÕES DEPRECIAÇÃO DO IMOBILIZADO TANGÍVEL</v>
          </cell>
        </row>
        <row r="1909">
          <cell r="S1909" t="str">
            <v>OPERAÇÕES DEPRECIAÇÃO DO IMOBILIZADO TANGÍVEL</v>
          </cell>
        </row>
        <row r="1910">
          <cell r="S1910" t="str">
            <v>OPERAÇÕES DEPRECIAÇÃO DO IMOBILIZADO TANGÍVEL</v>
          </cell>
        </row>
        <row r="1911">
          <cell r="S1911" t="str">
            <v>OPERAÇÕES DEPRECIAÇÃO DO IMOBILIZADO TANGÍVEL</v>
          </cell>
        </row>
        <row r="1912">
          <cell r="S1912" t="str">
            <v>OPERAÇÕES DEPRECIAÇÃO DO IMOBILIZADO TANGÍVEL</v>
          </cell>
        </row>
        <row r="1913">
          <cell r="S1913" t="str">
            <v>OPERAÇÕES DEPRECIAÇÃO DO IMOBILIZADO TANGÍVEL</v>
          </cell>
        </row>
        <row r="1914">
          <cell r="S1914" t="str">
            <v>OPERAÇÕES DEPRECIAÇÃO DO IMOBILIZADO TANGÍVEL</v>
          </cell>
        </row>
        <row r="1915">
          <cell r="S1915" t="str">
            <v>OPERAÇÕES DEPRECIAÇÃO DO IMOBILIZADO TANGÍVEL</v>
          </cell>
        </row>
        <row r="1916">
          <cell r="S1916" t="str">
            <v>OPERAÇÕES DEPRECIAÇÃO DO IMOBILIZADO TANGÍVEL</v>
          </cell>
        </row>
        <row r="1917">
          <cell r="S1917" t="str">
            <v>OPERAÇÕES DEPRECIAÇÃO DO IMOBILIZADO TANGÍVEL</v>
          </cell>
        </row>
        <row r="1918">
          <cell r="S1918" t="str">
            <v>OPERAÇÕES DEPRECIAÇÃO DO IMOBILIZADO TANGÍVEL</v>
          </cell>
        </row>
        <row r="1919">
          <cell r="S1919" t="str">
            <v>OPERAÇÕES DEPRECIAÇÃO DO IMOBILIZADO TANGÍVEL</v>
          </cell>
        </row>
        <row r="1920">
          <cell r="S1920" t="str">
            <v>OPERAÇÕES DEPRECIAÇÃO DO IMOBILIZADO TANGÍVEL</v>
          </cell>
        </row>
        <row r="1921">
          <cell r="S1921" t="str">
            <v>OPERAÇÕES DEPRECIAÇÃO DO IMOBILIZADO TANGÍVEL</v>
          </cell>
        </row>
        <row r="1922">
          <cell r="S1922" t="str">
            <v>OPERAÇÕES DEPRECIAÇÃO DO IMOBILIZADO TANGÍVEL</v>
          </cell>
        </row>
        <row r="1923">
          <cell r="S1923" t="str">
            <v>OPERAÇÕES DEPRECIAÇÃO DO IMOBILIZADO TANGÍVEL</v>
          </cell>
        </row>
        <row r="1924">
          <cell r="S1924" t="str">
            <v>OPERAÇÕES DEPRECIAÇÃO DO IMOBILIZADO TANGÍVEL</v>
          </cell>
        </row>
        <row r="1925">
          <cell r="S1925" t="str">
            <v>OPERAÇÕES DEPRECIAÇÃO DO IMOBILIZADO TANGÍVEL</v>
          </cell>
        </row>
        <row r="1926">
          <cell r="S1926" t="str">
            <v>OPERAÇÕES DEPRECIAÇÃO DO IMOBILIZADO TANGÍVEL</v>
          </cell>
        </row>
        <row r="1927">
          <cell r="S1927" t="str">
            <v>OPERAÇÕES DEPRECIAÇÃO DO IMOBILIZADO TANGÍVEL</v>
          </cell>
        </row>
        <row r="1928">
          <cell r="S1928" t="str">
            <v>OPERAÇÕES DEPRECIAÇÃO DO IMOBILIZADO TANGÍVEL</v>
          </cell>
        </row>
        <row r="1929">
          <cell r="S1929" t="str">
            <v>OPERAÇÕES DEPRECIAÇÃO DO IMOBILIZADO TANGÍVEL</v>
          </cell>
        </row>
        <row r="1930">
          <cell r="S1930" t="str">
            <v>OPERAÇÕES DEPRECIAÇÃO DO IMOBILIZADO TANGÍVEL</v>
          </cell>
        </row>
        <row r="1931">
          <cell r="S1931" t="str">
            <v>OPERAÇÕES DEPRECIAÇÃO DO IMOBILIZADO TANGÍVEL</v>
          </cell>
        </row>
        <row r="1932">
          <cell r="S1932" t="str">
            <v>OPERAÇÕES DEPRECIAÇÃO DO IMOBILIZADO TANGÍVEL</v>
          </cell>
        </row>
        <row r="1933">
          <cell r="S1933" t="str">
            <v>OPERAÇÕES DEPRECIAÇÃO DO IMOBILIZADO TANGÍVEL</v>
          </cell>
        </row>
        <row r="1934">
          <cell r="S1934" t="str">
            <v>OPERAÇÕES DEPRECIAÇÃO DO IMOBILIZADO TANGÍVEL</v>
          </cell>
        </row>
        <row r="1935">
          <cell r="S1935" t="str">
            <v>OPERAÇÕES DEPRECIAÇÃO DO IMOBILIZADO TANGÍVEL</v>
          </cell>
        </row>
        <row r="1936">
          <cell r="S1936" t="str">
            <v>OPERAÇÕES DEPRECIAÇÃO DO IMOBILIZADO TANGÍVEL</v>
          </cell>
        </row>
        <row r="1937">
          <cell r="S1937" t="str">
            <v>OPERAÇÕES DEPRECIAÇÃO DO IMOBILIZADO TANGÍVEL</v>
          </cell>
        </row>
        <row r="1938">
          <cell r="S1938" t="str">
            <v>OPERAÇÕES DEPRECIAÇÃO DO IMOBILIZADO TANGÍVEL</v>
          </cell>
        </row>
        <row r="1939">
          <cell r="S1939" t="str">
            <v>OPERAÇÕES DEPRECIAÇÃO DO IMOBILIZADO TANGÍVEL</v>
          </cell>
        </row>
        <row r="1940">
          <cell r="S1940" t="str">
            <v>OPERAÇÕES DEPRECIAÇÃO DO IMOBILIZADO TANGÍVEL</v>
          </cell>
        </row>
        <row r="1941">
          <cell r="S1941" t="str">
            <v>OPERAÇÕES DEPRECIAÇÃO DO IMOBILIZADO TANGÍVEL</v>
          </cell>
        </row>
        <row r="1942">
          <cell r="S1942" t="str">
            <v>OPERAÇÕES DEPRECIAÇÃO DO IMOBILIZADO TANGÍVEL</v>
          </cell>
        </row>
        <row r="1943">
          <cell r="S1943" t="str">
            <v>OPERAÇÕES DEPRECIAÇÃO DO IMOBILIZADO TANGÍVEL</v>
          </cell>
        </row>
        <row r="1944">
          <cell r="S1944" t="str">
            <v>OPERAÇÕES DEPRECIAÇÃO DO IMOBILIZADO TANGÍVEL</v>
          </cell>
        </row>
        <row r="1945">
          <cell r="S1945" t="str">
            <v>OPERAÇÕES DEPRECIAÇÃO DO IMOBILIZADO TANGÍVEL</v>
          </cell>
        </row>
        <row r="1946">
          <cell r="S1946" t="str">
            <v>OPERAÇÕES DEPRECIAÇÃO DO IMOBILIZADO TANGÍVEL</v>
          </cell>
        </row>
        <row r="1947">
          <cell r="S1947" t="str">
            <v>OPERAÇÕES DEPRECIAÇÃO DO IMOBILIZADO TANGÍVEL</v>
          </cell>
        </row>
        <row r="1948">
          <cell r="S1948" t="str">
            <v>OPERAÇÕES DEPRECIAÇÃO DO IMOBILIZADO TANGÍVEL</v>
          </cell>
        </row>
        <row r="1949">
          <cell r="S1949" t="str">
            <v>OPERAÇÕES DEPRECIAÇÃO DO IMOBILIZADO TANGÍVEL</v>
          </cell>
        </row>
        <row r="1950">
          <cell r="S1950" t="str">
            <v>OPERAÇÕES DEPRECIAÇÃO DO IMOBILIZADO TANGÍVEL</v>
          </cell>
        </row>
        <row r="1951">
          <cell r="S1951" t="str">
            <v>OPERAÇÕES DEPRECIAÇÃO DO IMOBILIZADO TANGÍVEL</v>
          </cell>
        </row>
        <row r="1952">
          <cell r="S1952" t="str">
            <v>OPERAÇÕES DEPRECIAÇÃO DO IMOBILIZADO TANGÍVEL</v>
          </cell>
        </row>
        <row r="1953">
          <cell r="S1953" t="str">
            <v>OPERAÇÕES DEPRECIAÇÃO DO IMOBILIZADO TANGÍVEL</v>
          </cell>
        </row>
        <row r="1954">
          <cell r="S1954" t="str">
            <v>OPERAÇÕES DEPRECIAÇÃO DO IMOBILIZADO TANGÍVEL</v>
          </cell>
        </row>
        <row r="1955">
          <cell r="S1955" t="str">
            <v>OPERAÇÕES DEPRECIAÇÃO DO IMOBILIZADO TANGÍVEL</v>
          </cell>
        </row>
        <row r="1956">
          <cell r="S1956" t="str">
            <v>OPERAÇÕES DEPRECIAÇÃO DO IMOBILIZADO TANGÍVEL</v>
          </cell>
        </row>
        <row r="1957">
          <cell r="S1957" t="str">
            <v>OPERAÇÕES DEPRECIAÇÃO DO IMOBILIZADO TANGÍVEL</v>
          </cell>
        </row>
        <row r="1958">
          <cell r="S1958" t="str">
            <v>OPERAÇÕES DEPRECIAÇÃO DO IMOBILIZADO TANGÍVEL</v>
          </cell>
        </row>
        <row r="1959">
          <cell r="S1959" t="str">
            <v>OPERAÇÕES DEPRECIAÇÃO DO IMOBILIZADO TANGÍVEL</v>
          </cell>
        </row>
        <row r="1960">
          <cell r="S1960" t="str">
            <v>OPERAÇÕES DEPRECIAÇÃO DO IMOBILIZADO TANGÍVEL</v>
          </cell>
        </row>
        <row r="1961">
          <cell r="S1961" t="str">
            <v>OPERAÇÕES DEPRECIAÇÃO DO IMOBILIZADO TANGÍVEL</v>
          </cell>
        </row>
        <row r="1962">
          <cell r="S1962" t="str">
            <v>OPERAÇÕES DEPRECIAÇÃO DO IMOBILIZADO TANGÍVEL</v>
          </cell>
        </row>
        <row r="1963">
          <cell r="S1963" t="str">
            <v>OPERAÇÕES DEPRECIAÇÃO DO IMOBILIZADO TANGÍVEL</v>
          </cell>
        </row>
        <row r="1964">
          <cell r="S1964" t="str">
            <v>OPERAÇÕES DEPRECIAÇÃO DO IMOBILIZADO TANGÍVEL</v>
          </cell>
        </row>
        <row r="1965">
          <cell r="S1965" t="str">
            <v>OPERAÇÕES DEPRECIAÇÃO DO IMOBILIZADO TANGÍVEL</v>
          </cell>
        </row>
        <row r="1966">
          <cell r="S1966" t="str">
            <v>OPERAÇÕES DEPRECIAÇÃO DO IMOBILIZADO TANGÍVEL</v>
          </cell>
        </row>
        <row r="1967">
          <cell r="S1967" t="str">
            <v>OPERAÇÕES DEPRECIAÇÃO DO IMOBILIZADO TANGÍVEL</v>
          </cell>
        </row>
        <row r="1968">
          <cell r="S1968" t="str">
            <v>OPERAÇÕES DEPRECIAÇÃO DO IMOBILIZADO TANGÍVEL</v>
          </cell>
        </row>
        <row r="1969">
          <cell r="S1969" t="str">
            <v>OPERAÇÕES DEPRECIAÇÃO DO IMOBILIZADO TANGÍVEL</v>
          </cell>
        </row>
        <row r="1970">
          <cell r="S1970" t="str">
            <v>OPERAÇÕES DEPRECIAÇÃO DO IMOBILIZADO TANGÍVEL</v>
          </cell>
        </row>
        <row r="1971">
          <cell r="S1971" t="str">
            <v>OPERAÇÕES DEPRECIAÇÃO DO IMOBILIZADO TANGÍVEL</v>
          </cell>
        </row>
        <row r="1972">
          <cell r="S1972" t="str">
            <v>OPERAÇÕES DEPRECIAÇÃO DO IMOBILIZADO TANGÍVEL</v>
          </cell>
        </row>
        <row r="1973">
          <cell r="S1973" t="str">
            <v>OPERAÇÕES DEPRECIAÇÃO DO IMOBILIZADO TANGÍVEL</v>
          </cell>
        </row>
        <row r="1974">
          <cell r="S1974" t="str">
            <v>OPERAÇÕES DEPRECIAÇÃO DO IMOBILIZADO TANGÍVEL - CMC</v>
          </cell>
        </row>
        <row r="1975">
          <cell r="S1975" t="str">
            <v>OPERAÇÕES DEPRECIAÇÃO DO IMOBILIZADO TANGÍVEL - CMC</v>
          </cell>
        </row>
        <row r="1976">
          <cell r="S1976" t="str">
            <v>OPERAÇÕES DEPRECIAÇÃO DO IMOBILIZADO TANGÍVEL - CMC</v>
          </cell>
        </row>
        <row r="1977">
          <cell r="S1977" t="str">
            <v>OPERAÇÕES DEPRECIAÇÃO DO IMOBILIZADO TANGÍVEL - CMC</v>
          </cell>
        </row>
        <row r="1978">
          <cell r="S1978" t="str">
            <v>OPERAÇÕES DEPRECIAÇÃO DO IMOBILIZADO TANGÍVEL - CMC</v>
          </cell>
        </row>
        <row r="1979">
          <cell r="S1979" t="str">
            <v>OPERAÇÕES DEPRECIAÇÃO DO IMOBILIZADO TANGÍVEL - CMC</v>
          </cell>
        </row>
        <row r="1980">
          <cell r="S1980" t="str">
            <v>OPERAÇÕES DEPRECIAÇÃO DO IMOBILIZADO TANGÍVEL - CMC</v>
          </cell>
        </row>
        <row r="1981">
          <cell r="S1981" t="str">
            <v>OPERAÇÕES DEPRECIAÇÃO DO IMOBILIZADO TANGÍVEL - CMC</v>
          </cell>
        </row>
        <row r="1982">
          <cell r="S1982" t="str">
            <v>OPERAÇÕES DEPRECIAÇÃO DO IMOBILIZADO TANGÍVEL - CMC</v>
          </cell>
        </row>
        <row r="1983">
          <cell r="S1983" t="str">
            <v>OPERAÇÕES DEPRECIAÇÃO DO IMOBILIZADO TANGÍVEL - CMC</v>
          </cell>
        </row>
        <row r="1984">
          <cell r="S1984" t="str">
            <v>OPERAÇÕES DEPRECIAÇÃO DO IMOBILIZADO TANGÍVEL - CMC</v>
          </cell>
        </row>
        <row r="1985">
          <cell r="S1985" t="str">
            <v>OPERAÇÕES DEPRECIAÇÃO DO IMOBILIZADO TANGÍVEL - CMC</v>
          </cell>
        </row>
        <row r="1986">
          <cell r="S1986" t="str">
            <v>OPERAÇÕES DEPRECIAÇÃO DO IMOBILIZADO TANGÍVEL - CMC</v>
          </cell>
        </row>
        <row r="1987">
          <cell r="S1987" t="str">
            <v>OPERAÇÕES DEPRECIAÇÃO DO IMOBILIZADO TANGÍVEL - CMC</v>
          </cell>
        </row>
        <row r="1988">
          <cell r="S1988" t="str">
            <v>OPERAÇÕES DEPRECIAÇÃO DO IMOBILIZADO TANGÍVEL - CMC</v>
          </cell>
        </row>
        <row r="1989">
          <cell r="S1989" t="str">
            <v>OPERAÇÕES DEPRECIAÇÃO DO IMOBILIZADO TANGÍVEL - CMC</v>
          </cell>
        </row>
        <row r="1990">
          <cell r="S1990" t="str">
            <v>OPERAÇÕES DEPRECIAÇÃO DO IMOBILIZADO TANGÍVEL - CMC</v>
          </cell>
        </row>
        <row r="1991">
          <cell r="S1991" t="str">
            <v>OPERAÇÕES DEPRECIAÇÃO DO IMOBILIZADO TANGÍVEL - CMC</v>
          </cell>
        </row>
        <row r="1992">
          <cell r="S1992" t="str">
            <v>OPERAÇÕES DEPRECIAÇÃO DO IMOBILIZADO TANGÍVEL - CMC</v>
          </cell>
        </row>
        <row r="1993">
          <cell r="S1993" t="str">
            <v>OPERAÇÕES DEPRECIAÇÃO DO IMOBILIZADO TANGÍVEL - CMC</v>
          </cell>
        </row>
        <row r="1994">
          <cell r="S1994" t="str">
            <v>OPERAÇÕES DEPRECIAÇÃO DO IMOBILIZADO TANGÍVEL - CMC</v>
          </cell>
        </row>
        <row r="1995">
          <cell r="S1995" t="str">
            <v>OPERAÇÕES DEPRECIAÇÃO DO IMOBILIZADO TANGÍVEL - CMC</v>
          </cell>
        </row>
        <row r="1996">
          <cell r="S1996" t="str">
            <v>OPERAÇÕES DEPRECIAÇÃO DO IMOBILIZADO TANGÍVEL - CMC</v>
          </cell>
        </row>
        <row r="1997">
          <cell r="S1997" t="str">
            <v>OPERAÇÕES DEPRECIAÇÃO DO IMOBILIZADO TANGÍVEL - CMC</v>
          </cell>
        </row>
        <row r="1998">
          <cell r="S1998" t="str">
            <v>OPERAÇÕES DEPRECIAÇÃO DO IMOBILIZADO TANGÍVEL - CMC</v>
          </cell>
        </row>
        <row r="1999">
          <cell r="S1999" t="str">
            <v>OPERAÇÕES DEPRECIAÇÃO DO IMOBILIZADO TANGÍVEL - CMC</v>
          </cell>
        </row>
        <row r="2000">
          <cell r="S2000" t="str">
            <v>OPERAÇÕES DEPRECIAÇÃO DO IMOBILIZADO TANGÍVEL - CMC</v>
          </cell>
        </row>
        <row r="2001">
          <cell r="S2001" t="str">
            <v>OPERAÇÕES DEPRECIAÇÃO DO IMOBILIZADO TANGÍVEL - CMC</v>
          </cell>
        </row>
        <row r="2002">
          <cell r="S2002" t="str">
            <v>OPERAÇÕES DEPRECIAÇÃO DO IMOBILIZADO TANGÍVEL - CMC</v>
          </cell>
        </row>
        <row r="2003">
          <cell r="S2003" t="str">
            <v>OPERAÇÕES DEPRECIAÇÃO DO IMOBILIZADO TANGÍVEL - CMC</v>
          </cell>
        </row>
        <row r="2004">
          <cell r="S2004" t="str">
            <v>OPERAÇÕES DEPRECIAÇÃO DO IMOBILIZADO TANGÍVEL - CMC</v>
          </cell>
        </row>
        <row r="2005">
          <cell r="S2005" t="str">
            <v>OPERAÇÕES DEPRECIAÇÃO DO IMOBILIZADO TANGÍVEL - CMC</v>
          </cell>
        </row>
        <row r="2006">
          <cell r="S2006" t="str">
            <v>OPERAÇÕES DEPRECIAÇÃO DO IMOBILIZADO TANGÍVEL - CMC</v>
          </cell>
        </row>
        <row r="2007">
          <cell r="S2007" t="str">
            <v>OPERAÇÕES DEPRECIAÇÃO DO IMOBILIZADO TANGÍVEL - CMC</v>
          </cell>
        </row>
        <row r="2008">
          <cell r="S2008" t="str">
            <v>OPERAÇÕES DEPRECIAÇÃO DO IMOBILIZADO TANGÍVEL - CMC</v>
          </cell>
        </row>
        <row r="2009">
          <cell r="S2009" t="str">
            <v>OPERAÇÕES DEPRECIAÇÃO DO IMOBILIZADO TANGÍVEL - CMC</v>
          </cell>
        </row>
        <row r="2010">
          <cell r="S2010" t="str">
            <v>OPERAÇÕES DEPRECIAÇÃO DO IMOBILIZADO TANGÍVEL - CMC</v>
          </cell>
        </row>
        <row r="2011">
          <cell r="S2011" t="str">
            <v>OPERAÇÕES DEPRECIAÇÃO DO IMOBILIZADO TANGÍVEL - CMC</v>
          </cell>
        </row>
        <row r="2012">
          <cell r="S2012" t="str">
            <v>OPERAÇÕES DEPRECIAÇÃO DO IMOBILIZADO TANGÍVEL - CMC</v>
          </cell>
        </row>
        <row r="2013">
          <cell r="S2013" t="str">
            <v>OPERAÇÕES DEPRECIAÇÃO DO IMOBILIZADO TANGÍVEL - CMC</v>
          </cell>
        </row>
        <row r="2014">
          <cell r="S2014" t="str">
            <v>OPERAÇÕES DEPRECIAÇÃO DO IMOBILIZADO TANGÍVEL - CMC</v>
          </cell>
        </row>
        <row r="2015">
          <cell r="S2015" t="str">
            <v>OPERAÇÕES DEPRECIAÇÃO DO IMOBILIZADO TANGÍVEL - CMC</v>
          </cell>
        </row>
        <row r="2016">
          <cell r="S2016" t="str">
            <v>OPERAÇÕES DEPRECIAÇÃO DO IMOBILIZADO TANGÍVEL - CMC</v>
          </cell>
        </row>
        <row r="2017">
          <cell r="S2017" t="str">
            <v>OPERAÇÕES DEPRECIAÇÃO DO IMOBILIZADO TANGÍVEL - CMC</v>
          </cell>
        </row>
        <row r="2018">
          <cell r="S2018" t="str">
            <v>OPERAÇÕES DEPRECIAÇÃO DO IMOBILIZADO TANGÍVEL - CMC</v>
          </cell>
        </row>
        <row r="2019">
          <cell r="S2019" t="str">
            <v>OPERAÇÕES DEPRECIAÇÃO DO IMOBILIZADO TANGÍVEL - CMC</v>
          </cell>
        </row>
        <row r="2020">
          <cell r="S2020" t="str">
            <v>OPERAÇÕES DEPRECIAÇÃO DO IMOBILIZADO TANGÍVEL - CMC</v>
          </cell>
        </row>
        <row r="2021">
          <cell r="S2021" t="str">
            <v>OPERAÇÕES DEPRECIAÇÃO DO IMOBILIZADO TANGÍVEL - CMC</v>
          </cell>
        </row>
        <row r="2022">
          <cell r="S2022" t="str">
            <v>OPERAÇÕES DEPRECIAÇÃO DO IMOBILIZADO TANGÍVEL - CMC</v>
          </cell>
        </row>
        <row r="2023">
          <cell r="S2023" t="str">
            <v>OPERAÇÕES DEPRECIAÇÃO DO IMOBILIZADO TANGÍVEL - CMC</v>
          </cell>
        </row>
        <row r="2024">
          <cell r="S2024" t="str">
            <v>OPERAÇÕES DEPRECIAÇÃO DO IMOBILIZADO TANGÍVEL - CMC</v>
          </cell>
        </row>
        <row r="2025">
          <cell r="S2025" t="str">
            <v>OPERAÇÕES DEPRECIAÇÃO DO IMOBILIZADO TANGÍVEL - CMC</v>
          </cell>
        </row>
        <row r="2026">
          <cell r="S2026" t="str">
            <v>OPERAÇÕES DEPRECIAÇÃO DO IMOBILIZADO TANGÍVEL - CMC</v>
          </cell>
        </row>
        <row r="2027">
          <cell r="S2027" t="str">
            <v>OPERAÇÕES DEPRECIAÇÃO DO IMOBILIZADO TANGÍVEL - CMC</v>
          </cell>
        </row>
        <row r="2028">
          <cell r="S2028" t="str">
            <v>OPERAÇÕES DEPRECIAÇÃO DO IMOBILIZADO TANGÍVEL - CMC</v>
          </cell>
        </row>
        <row r="2029">
          <cell r="S2029" t="str">
            <v>OPERAÇÕES DEPRECIAÇÃO DO IMOBILIZADO TANGÍVEL - CMC</v>
          </cell>
        </row>
        <row r="2030">
          <cell r="S2030" t="str">
            <v>OPERAÇÕES DEPRECIAÇÃO DO IMOBILIZADO TANGÍVEL - CMC</v>
          </cell>
        </row>
        <row r="2031">
          <cell r="S2031" t="str">
            <v>OPERAÇÕES DEPRECIAÇÃO DO IMOBILIZADO TANGÍVEL - CMC</v>
          </cell>
        </row>
        <row r="2032">
          <cell r="S2032" t="str">
            <v>OPERAÇÕES DEPRECIAÇÃO DO IMOBILIZADO TANGÍVEL - CMC</v>
          </cell>
        </row>
        <row r="2033">
          <cell r="S2033" t="str">
            <v>OPERAÇÕES DEPRECIAÇÃO DO IMOBILIZADO TANGÍVEL - CMC</v>
          </cell>
        </row>
        <row r="2034">
          <cell r="S2034" t="str">
            <v>OPERAÇÕES DEPRECIAÇÃO DO IMOBILIZADO TANGÍVEL - CMC</v>
          </cell>
        </row>
        <row r="2035">
          <cell r="S2035" t="str">
            <v>OPERAÇÕES DEPRECIAÇÃO DO IMOBILIZADO TANGÍVEL - CMC</v>
          </cell>
        </row>
        <row r="2036">
          <cell r="S2036" t="str">
            <v>OPERAÇÕES DEPRECIAÇÃO DO IMOBILIZADO TANGÍVEL - CMC</v>
          </cell>
        </row>
        <row r="2037">
          <cell r="S2037" t="str">
            <v>OPERAÇÕES DEPRECIAÇÃO DO IMOBILIZADO TANGÍVEL - CMC</v>
          </cell>
        </row>
        <row r="2038">
          <cell r="S2038" t="str">
            <v>OPERAÇÕES DEPRECIAÇÃO DO IMOBILIZADO TANGÍVEL - CMC</v>
          </cell>
        </row>
        <row r="2039">
          <cell r="S2039" t="str">
            <v>OPERAÇÕES DEPRECIAÇÃO DO IMOBILIZADO TANGÍVEL - CMC</v>
          </cell>
        </row>
        <row r="2040">
          <cell r="S2040" t="str">
            <v>OPERAÇÕES DEPRECIAÇÃO DO IMOBILIZADO TANGÍVEL - CMC</v>
          </cell>
        </row>
        <row r="2041">
          <cell r="S2041" t="str">
            <v>OPERAÇÕES DEPRECIAÇÃO DO IMOBILIZADO TANGÍVEL - CMC</v>
          </cell>
        </row>
        <row r="2042">
          <cell r="S2042" t="str">
            <v>OPERAÇÕES DEPRECIAÇÃO DO IMOBILIZADO TANGÍVEL - CMC</v>
          </cell>
        </row>
        <row r="2043">
          <cell r="S2043" t="str">
            <v>OPERAÇÕES DEPRECIAÇÃO DO IMOBILIZADO TANGÍVEL - CMC</v>
          </cell>
        </row>
        <row r="2044">
          <cell r="S2044" t="str">
            <v>OPERAÇÕES DEPRECIAÇÃO DO IMOBILIZADO TANGÍVEL - CMC</v>
          </cell>
        </row>
        <row r="2045">
          <cell r="S2045" t="str">
            <v>OPERAÇÕES DEPRECIAÇÃO DO IMOBILIZADO TANGÍVEL - CMC</v>
          </cell>
        </row>
        <row r="2046">
          <cell r="S2046" t="str">
            <v>OPERAÇÕES DEPRECIAÇÃO DO IMOBILIZADO TANGÍVEL - CMC</v>
          </cell>
        </row>
        <row r="2047">
          <cell r="S2047" t="str">
            <v>OPERAÇÕES DEPRECIAÇÃO DO IMOBILIZADO TANGÍVEL - CMC</v>
          </cell>
        </row>
        <row r="2048">
          <cell r="S2048" t="str">
            <v>OPERAÇÕES DEPRECIAÇÃO DO IMOBILIZADO TANGÍVEL - CMC</v>
          </cell>
        </row>
        <row r="2049">
          <cell r="S2049" t="str">
            <v>OPERAÇÕES DEPRECIAÇÃO DO IMOBILIZADO TANGÍVEL - CMC</v>
          </cell>
        </row>
        <row r="2050">
          <cell r="S2050" t="str">
            <v>OPERAÇÕES DEPRECIAÇÃO DO IMOBILIZADO TANGÍVEL - CMC</v>
          </cell>
        </row>
        <row r="2051">
          <cell r="S2051" t="str">
            <v>OPERAÇÕES DEPRECIAÇÃO DO IMOBILIZADO TANGÍVEL - CMC</v>
          </cell>
        </row>
        <row r="2052">
          <cell r="S2052" t="str">
            <v>OPERAÇÕES DEPRECIAÇÃO DO IMOBILIZADO TANGÍVEL - CMC</v>
          </cell>
        </row>
        <row r="2053">
          <cell r="S2053" t="str">
            <v>OPERAÇÕES DEPRECIAÇÃO DO IMOBILIZADO TANGÍVEL - CMC</v>
          </cell>
        </row>
        <row r="2054">
          <cell r="S2054" t="str">
            <v>OPERAÇÕES DEPRECIAÇÃO DO IMOBILIZADO TANGÍVEL - CMC</v>
          </cell>
        </row>
        <row r="2055">
          <cell r="S2055" t="str">
            <v>OPERAÇÕES DEPRECIAÇÃO DO IMOBILIZADO TANGÍVEL - CMC</v>
          </cell>
        </row>
        <row r="2056">
          <cell r="S2056" t="str">
            <v>OPERAÇÕES DEPRECIAÇÃO DO IMOBILIZADO TANGÍVEL - CMC</v>
          </cell>
        </row>
        <row r="2057">
          <cell r="S2057" t="str">
            <v>OPERAÇÕES DEPRECIAÇÃO DO IMOBILIZADO TANGÍVEL - CMC</v>
          </cell>
        </row>
        <row r="2058">
          <cell r="S2058" t="str">
            <v>OPERAÇÕES DEPRECIAÇÃO DO IMOBILIZADO TANGÍVEL - CMC</v>
          </cell>
        </row>
        <row r="2059">
          <cell r="S2059" t="str">
            <v>OPERAÇÕES DEPRECIAÇÃO DO IMOBILIZADO TANGÍVEL - CMC</v>
          </cell>
        </row>
        <row r="2060">
          <cell r="S2060" t="str">
            <v>OPERAÇÕES DEPRECIAÇÃO DO IMOBILIZADO TANGÍVEL - CMC</v>
          </cell>
        </row>
        <row r="2061">
          <cell r="S2061" t="str">
            <v>OPERAÇÕES DEPRECIAÇÃO DO IMOBILIZADO TANGÍVEL - CMC</v>
          </cell>
        </row>
        <row r="2062">
          <cell r="S2062" t="str">
            <v>OPERAÇÕES DEPRECIAÇÃO DO IMOBILIZADO TANGÍVEL - CMC</v>
          </cell>
        </row>
        <row r="2063">
          <cell r="S2063" t="str">
            <v>OPERAÇÕES DEPRECIAÇÃO DO IMOBILIZADO TANGÍVEL - CMC</v>
          </cell>
        </row>
        <row r="2064">
          <cell r="S2064" t="str">
            <v>OPERAÇÕES DEPRECIAÇÃO DO IMOBILIZADO TANGÍVEL - CMC</v>
          </cell>
        </row>
        <row r="2065">
          <cell r="S2065" t="str">
            <v>OPERAÇÕES DEPRECIAÇÃO DO IMOBILIZADO TANGÍVEL - CMC</v>
          </cell>
        </row>
        <row r="2066">
          <cell r="S2066" t="str">
            <v>OPERAÇÕES DEPRECIAÇÃO DO IMOBILIZADO TANGÍVEL - CMC</v>
          </cell>
        </row>
        <row r="2067">
          <cell r="S2067" t="str">
            <v>OPERAÇÕES DEPRECIAÇÃO DO IMOBILIZADO TANGÍVEL - CMC</v>
          </cell>
        </row>
        <row r="2068">
          <cell r="S2068" t="str">
            <v>OPERAÇÕES DEPRECIAÇÃO DO IMOBILIZADO TANGÍVEL - CMC</v>
          </cell>
        </row>
        <row r="2069">
          <cell r="S2069" t="str">
            <v>OPERAÇÕES DEPRECIAÇÃO DO IMOBILIZADO TANGÍVEL - CMC</v>
          </cell>
        </row>
        <row r="2070">
          <cell r="S2070" t="str">
            <v>OPERAÇÕES DEPRECIAÇÃO DO IMOBILIZADO TANGÍVEL - CMC</v>
          </cell>
        </row>
        <row r="2071">
          <cell r="S2071" t="str">
            <v>OPERAÇÕES DEPRECIAÇÃO DO IMOBILIZADO TANGÍVEL - CMC</v>
          </cell>
        </row>
        <row r="2072">
          <cell r="S2072" t="str">
            <v>OPERAÇÕES DEPRECIAÇÃO DO IMOBILIZADO TANGÍVEL - CMC</v>
          </cell>
        </row>
        <row r="2073">
          <cell r="S2073" t="str">
            <v>OPERAÇÕES DEPRECIAÇÃO DO IMOBILIZADO TANGÍVEL - CMC</v>
          </cell>
        </row>
        <row r="2074">
          <cell r="S2074" t="str">
            <v>OPERAÇÕES DEPRECIAÇÃO DO IMOBILIZADO TANGÍVEL - CMC</v>
          </cell>
        </row>
        <row r="2075">
          <cell r="S2075" t="str">
            <v>OPERAÇÕES DEPRECIAÇÃO DO IMOBILIZADO TANGÍVEL - CMC</v>
          </cell>
        </row>
        <row r="2076">
          <cell r="S2076" t="str">
            <v>OPERAÇÕES DEPRECIAÇÃO DO IMOBILIZADO TANGÍVEL - CMC</v>
          </cell>
        </row>
        <row r="2077">
          <cell r="S2077" t="str">
            <v>OPERAÇÕES DEPRECIAÇÃO DO IMOBILIZADO TANGÍVEL - CMC</v>
          </cell>
        </row>
        <row r="2078">
          <cell r="S2078" t="str">
            <v>OPERAÇÕES DEPRECIAÇÃO DO IMOBILIZADO TANGÍVEL - CMC</v>
          </cell>
        </row>
        <row r="2079">
          <cell r="S2079" t="str">
            <v>OPERAÇÕES DEPRECIAÇÃO DO IMOBILIZADO TANGÍVEL - CMC</v>
          </cell>
        </row>
        <row r="2080">
          <cell r="S2080" t="str">
            <v>OPERAÇÕES DEPRECIAÇÃO DO IMOBILIZADO TANGÍVEL - CMC</v>
          </cell>
        </row>
        <row r="2081">
          <cell r="S2081" t="str">
            <v>OPERAÇÕES DEPRECIAÇÃO DO IMOBILIZADO TANGÍVEL - CMC</v>
          </cell>
        </row>
        <row r="2082">
          <cell r="S2082" t="str">
            <v>OPERAÇÕES DEPRECIAÇÃO DO IMOBILIZADO TANGÍVEL - CMC</v>
          </cell>
        </row>
        <row r="2083">
          <cell r="S2083" t="str">
            <v>OPERAÇÕES DEPRECIAÇÃO DO IMOBILIZADO TANGÍVEL - CMC</v>
          </cell>
        </row>
        <row r="2084">
          <cell r="S2084" t="str">
            <v>OPERAÇÕES DEPRECIAÇÃO DO IMOBILIZADO TANGÍVEL - CMC</v>
          </cell>
        </row>
        <row r="2085">
          <cell r="S2085" t="str">
            <v>OPERAÇÕES DEPRECIAÇÃO DO IMOBILIZADO TANGÍVEL - CMC</v>
          </cell>
        </row>
        <row r="2086">
          <cell r="S2086" t="str">
            <v>OPERAÇÕES DEPRECIAÇÃO DO IMOBILIZADO TANGÍVEL - CMC</v>
          </cell>
        </row>
        <row r="2087">
          <cell r="S2087" t="str">
            <v>OPERAÇÕES DEPRECIAÇÃO DO IMOBILIZADO TANGÍVEL - CMC</v>
          </cell>
        </row>
        <row r="2088">
          <cell r="S2088" t="str">
            <v>OPERAÇÕES DEPRECIAÇÃO DO IMOBILIZADO TANGÍVEL - CMC</v>
          </cell>
        </row>
        <row r="2089">
          <cell r="S2089" t="str">
            <v>OPERAÇÕES DEPRECIAÇÃO DO IMOBILIZADO TANGÍVEL - CMC</v>
          </cell>
        </row>
        <row r="2090">
          <cell r="S2090" t="str">
            <v>OPERAÇÕES DEPRECIAÇÃO DO IMOBILIZADO TANGÍVEL - CMC</v>
          </cell>
        </row>
        <row r="2091">
          <cell r="S2091" t="str">
            <v>OPERAÇÕES DEPRECIAÇÃO DO IMOBILIZADO TANGÍVEL - CMC</v>
          </cell>
        </row>
        <row r="2092">
          <cell r="S2092" t="str">
            <v>OPERAÇÕES DEPRECIAÇÃO DO IMOBILIZADO TANGÍVEL - CMC</v>
          </cell>
        </row>
        <row r="2093">
          <cell r="S2093" t="str">
            <v>OPERAÇÕES DEPRECIAÇÃO DO IMOBILIZADO TANGÍVEL - CMC</v>
          </cell>
        </row>
        <row r="2094">
          <cell r="S2094" t="str">
            <v>OPERAÇÕES DEPRECIAÇÃO DO IMOBILIZADO TANGÍVEL - CMC</v>
          </cell>
        </row>
        <row r="2095">
          <cell r="S2095" t="str">
            <v>OPERAÇÕES DEPRECIAÇÃO DO IMOBILIZADO TANGÍVEL - CMC</v>
          </cell>
        </row>
        <row r="2096">
          <cell r="S2096" t="str">
            <v>OPERAÇÕES DEPRECIAÇÃO DO IMOBILIZADO TANGÍVEL - CMC</v>
          </cell>
        </row>
        <row r="2097">
          <cell r="S2097" t="str">
            <v>OPERAÇÕES DEPRECIAÇÃO DO IMOBILIZADO TANGÍVEL - CMC</v>
          </cell>
        </row>
        <row r="2098">
          <cell r="S2098" t="str">
            <v>OPERAÇÕES DEPRECIAÇÃO DO IMOBILIZADO TANGÍVEL - CMC</v>
          </cell>
        </row>
        <row r="2099">
          <cell r="S2099" t="str">
            <v>OPERAÇÕES DEPRECIAÇÃO DO IMOBILIZADO TANGÍVEL - CMC</v>
          </cell>
        </row>
        <row r="2100">
          <cell r="S2100" t="str">
            <v>OPERAÇÕES DEPRECIAÇÃO DO IMOBILIZADO TANGÍVEL - CMC</v>
          </cell>
        </row>
        <row r="2101">
          <cell r="S2101" t="str">
            <v>OPERAÇÕES DEPRECIAÇÃO DO IMOBILIZADO TANGÍVEL - CMC</v>
          </cell>
        </row>
        <row r="2102">
          <cell r="S2102" t="str">
            <v>OPERAÇÕES DEPRECIAÇÃO DO IMOBILIZADO TANGÍVEL - CMC</v>
          </cell>
        </row>
        <row r="2103">
          <cell r="S2103" t="str">
            <v>OPERAÇÕES DEPRECIAÇÃO DO IMOBILIZADO TANGÍVEL - CMC</v>
          </cell>
        </row>
        <row r="2104">
          <cell r="S2104" t="str">
            <v>OPERAÇÕES DEPRECIAÇÃO DO IMOBILIZADO TANGÍVEL - CMC</v>
          </cell>
        </row>
        <row r="2105">
          <cell r="S2105" t="str">
            <v>OPERAÇÕES DEPRECIAÇÃO DO IMOBILIZADO TANGÍVEL - CMC</v>
          </cell>
        </row>
        <row r="2106">
          <cell r="S2106" t="str">
            <v>OPERAÇÕES DEPRECIAÇÃO DO IMOBILIZADO TANGÍVEL - CMC</v>
          </cell>
        </row>
        <row r="2107">
          <cell r="S2107" t="str">
            <v>OPERAÇÕES DEPRECIAÇÃO DO IMOBILIZADO TANGÍVEL - CMC</v>
          </cell>
        </row>
        <row r="2108">
          <cell r="S2108" t="str">
            <v>OPERAÇÕES DEPRECIAÇÃO DO IMOBILIZADO TANGÍVEL - CMC</v>
          </cell>
        </row>
        <row r="2109">
          <cell r="S2109" t="str">
            <v>OPERAÇÕES DEPRECIAÇÃO DO IMOBILIZADO TANGÍVEL - CMC</v>
          </cell>
        </row>
        <row r="2110">
          <cell r="S2110" t="str">
            <v>OPERAÇÕES DEPRECIAÇÃO DO IMOBILIZADO TANGÍVEL - CMC</v>
          </cell>
        </row>
        <row r="2111">
          <cell r="S2111" t="str">
            <v>OPERAÇÕES DEPRECIAÇÃO DO IMOBILIZADO TANGÍVEL - CMC</v>
          </cell>
        </row>
        <row r="2112">
          <cell r="S2112" t="str">
            <v>OPERAÇÕES DEPRECIAÇÃO DO IMOBILIZADO TANGÍVEL - CMC</v>
          </cell>
        </row>
        <row r="2113">
          <cell r="S2113" t="str">
            <v>OPERAÇÕES DEPRECIAÇÃO DO IMOBILIZADO TANGÍVEL - CMC</v>
          </cell>
        </row>
        <row r="2114">
          <cell r="S2114" t="str">
            <v>OPERAÇÕES DEPRECIAÇÃO DO IMOBILIZADO TANGÍVEL - CMC</v>
          </cell>
        </row>
        <row r="2115">
          <cell r="S2115" t="str">
            <v>OPERAÇÕES DEPRECIAÇÃO DO IMOBILIZADO TANGÍVEL - CMC</v>
          </cell>
        </row>
        <row r="2116">
          <cell r="S2116" t="str">
            <v>OPERAÇÕES DEPRECIAÇÃO DO IMOBILIZADO TANGÍVEL - CMC</v>
          </cell>
        </row>
        <row r="2117">
          <cell r="S2117" t="str">
            <v>OPERAÇÕES DEPRECIAÇÃO DO IMOBILIZADO TANGÍVEL - CMC</v>
          </cell>
        </row>
        <row r="2118">
          <cell r="S2118" t="str">
            <v>OPERAÇÕES DEPRECIAÇÃO DO IMOBILIZADO TANGÍVEL - CMC</v>
          </cell>
        </row>
        <row r="2119">
          <cell r="S2119" t="str">
            <v>OPERAÇÕES DEPRECIAÇÃO DO IMOBILIZADO TANGÍVEL - CMC</v>
          </cell>
        </row>
        <row r="2120">
          <cell r="S2120" t="str">
            <v>OPERAÇÕES DEPRECIAÇÃO DO IMOBILIZADO TANGÍVEL - CMC</v>
          </cell>
        </row>
        <row r="2121">
          <cell r="S2121" t="str">
            <v>OPERAÇÕES DEPRECIAÇÃO DO IMOBILIZADO TANGÍVEL - CMC</v>
          </cell>
        </row>
        <row r="2122">
          <cell r="S2122" t="str">
            <v>OPERAÇÕES DEPRECIAÇÃO DO IMOBILIZADO TANGÍVEL - CMC</v>
          </cell>
        </row>
        <row r="2123">
          <cell r="S2123" t="str">
            <v>OPERAÇÕES DEPRECIAÇÃO DO IMOBILIZADO TANGÍVEL - CMC</v>
          </cell>
        </row>
        <row r="2124">
          <cell r="S2124" t="str">
            <v>OPERAÇÕES DEPRECIAÇÃO DO IMOBILIZADO TANGÍVEL - CMC</v>
          </cell>
        </row>
        <row r="2125">
          <cell r="S2125" t="str">
            <v>OPERAÇÕES DEPRECIAÇÃO DO IMOBILIZADO TANGÍVEL - CMC</v>
          </cell>
        </row>
        <row r="2126">
          <cell r="S2126" t="str">
            <v>OPERAÇÕES DEPRECIAÇÃO DO IMOBILIZADO TANGÍVEL - CMC</v>
          </cell>
        </row>
        <row r="2127">
          <cell r="S2127" t="str">
            <v>OPERAÇÕES DEPRECIAÇÃO DO IMOBILIZADO TANGÍVEL - CMC</v>
          </cell>
        </row>
        <row r="2128">
          <cell r="S2128" t="str">
            <v>OPERAÇÕES DEPRECIAÇÃO DO IMOBILIZADO TANGÍVEL - CMC</v>
          </cell>
        </row>
        <row r="2129">
          <cell r="S2129" t="str">
            <v>OPERAÇÕES DEPRECIAÇÃO DO IMOBILIZADO TANGÍVEL - CMC</v>
          </cell>
        </row>
        <row r="2130">
          <cell r="S2130" t="str">
            <v>OPERAÇÕES DEPRECIAÇÃO DO IMOBILIZADO TANGÍVEL - CMC</v>
          </cell>
        </row>
        <row r="2131">
          <cell r="S2131" t="str">
            <v>OPERAÇÕES DEPRECIAÇÃO DO IMOBILIZADO TANGÍVEL - CMC</v>
          </cell>
        </row>
        <row r="2132">
          <cell r="S2132" t="str">
            <v>OPERAÇÕES DEPRECIAÇÃO DO IMOBILIZADO TANGÍVEL - CMC</v>
          </cell>
        </row>
        <row r="2133">
          <cell r="S2133" t="str">
            <v>OPERAÇÕES DEPRECIAÇÃO DO IMOBILIZADO TANGÍVEL - CMC</v>
          </cell>
        </row>
        <row r="2134">
          <cell r="S2134" t="str">
            <v>OPERAÇÕES DEPRECIAÇÃO DO IMOBILIZADO TANGÍVEL - CMC</v>
          </cell>
        </row>
        <row r="2135">
          <cell r="S2135" t="str">
            <v>OPERAÇÕES DEPRECIAÇÃO DO IMOBILIZADO TANGÍVEL - CMC</v>
          </cell>
        </row>
        <row r="2136">
          <cell r="S2136" t="str">
            <v>OPERAÇÕES DEPRECIAÇÃO DO IMOBILIZADO TANGÍVEL - CMC</v>
          </cell>
        </row>
        <row r="2137">
          <cell r="S2137" t="str">
            <v>OPERAÇÕES DEPRECIAÇÃO DO IMOBILIZADO TANGÍVEL - CMC</v>
          </cell>
        </row>
        <row r="2138">
          <cell r="S2138" t="str">
            <v>OPERAÇÕES DEPRECIAÇÃO DO IMOBILIZADO TANGÍVEL - CMC</v>
          </cell>
        </row>
        <row r="2139">
          <cell r="S2139" t="str">
            <v>OPERAÇÕES DEPRECIAÇÃO DO IMOBILIZADO TANGÍVEL - CMC</v>
          </cell>
        </row>
        <row r="2140">
          <cell r="S2140" t="str">
            <v>OPERAÇÕES DEPRECIAÇÃO DO IMOBILIZADO TANGÍVEL - CMC</v>
          </cell>
        </row>
        <row r="2141">
          <cell r="S2141" t="str">
            <v>OPERAÇÕES DEPRECIAÇÃO DO IMOBILIZADO TANGÍVEL - CMC</v>
          </cell>
        </row>
        <row r="2142">
          <cell r="S2142" t="str">
            <v>OPERAÇÕES DEPRECIAÇÃO DO IMOBILIZADO TANGÍVEL - CMC</v>
          </cell>
        </row>
        <row r="2143">
          <cell r="S2143" t="str">
            <v>OPERAÇÕES DEPRECIAÇÃO DO IMOBILIZADO TANGÍVEL - CMC</v>
          </cell>
        </row>
        <row r="2144">
          <cell r="S2144" t="str">
            <v>OPERAÇÕES DEPRECIAÇÃO DO IMOBILIZADO TANGÍVEL - CMC</v>
          </cell>
        </row>
        <row r="2145">
          <cell r="S2145" t="str">
            <v>OPERAÇÕES DEPRECIAÇÃO DO IMOBILIZADO TANGÍVEL - CMC</v>
          </cell>
        </row>
        <row r="2146">
          <cell r="S2146" t="str">
            <v>OPERAÇÕES DEPRECIAÇÃO DO IMOBILIZADO TANGÍVEL - CMC</v>
          </cell>
        </row>
        <row r="2147">
          <cell r="S2147" t="str">
            <v>OPERAÇÕES DEPRECIAÇÃO DO IMOBILIZADO TANGÍVEL - CMC</v>
          </cell>
        </row>
        <row r="2148">
          <cell r="S2148" t="str">
            <v>OPERAÇÕES DEPRECIAÇÃO DO IMOBILIZADO TANGÍVEL - CMC</v>
          </cell>
        </row>
        <row r="2149">
          <cell r="S2149" t="str">
            <v>OPERAÇÕES DEPRECIAÇÃO DO IMOBILIZADO TANGÍVEL - CMC</v>
          </cell>
        </row>
        <row r="2150">
          <cell r="S2150" t="str">
            <v>OPERAÇÕES DEPRECIAÇÃO DO IMOBILIZADO TANGÍVEL - CMC</v>
          </cell>
        </row>
        <row r="2151">
          <cell r="S2151" t="str">
            <v>OPERAÇÕES DEPRECIAÇÃO DO IMOBILIZADO TANGÍVEL - CMC</v>
          </cell>
        </row>
        <row r="2152">
          <cell r="S2152" t="str">
            <v>OPERAÇÕES DEPRECIAÇÃO DO IMOBILIZADO TANGÍVEL - CMC</v>
          </cell>
        </row>
        <row r="2153">
          <cell r="S2153" t="str">
            <v>OPERAÇÕES DEPRECIAÇÃO DO IMOBILIZADO TANGÍVEL - CMC</v>
          </cell>
        </row>
        <row r="2154">
          <cell r="S2154" t="str">
            <v>OPERAÇÕES DEPRECIAÇÃO DO IMOBILIZADO TANGÍVEL - CMC</v>
          </cell>
        </row>
        <row r="2155">
          <cell r="S2155" t="str">
            <v>OPERAÇÕES DEPRECIAÇÃO DO IMOBILIZADO TANGÍVEL - CMC</v>
          </cell>
        </row>
        <row r="2156">
          <cell r="S2156" t="str">
            <v>OPERAÇÕES DEPRECIAÇÃO DO IMOBILIZADO TANGÍVEL - CMC</v>
          </cell>
        </row>
        <row r="2157">
          <cell r="S2157" t="str">
            <v>OPERAÇÕES DEPRECIAÇÃO DO IMOBILIZADO TANGÍVEL - CMC</v>
          </cell>
        </row>
        <row r="2158">
          <cell r="S2158" t="str">
            <v>OPERAÇÕES DEPRECIAÇÃO DO IMOBILIZADO TANGÍVEL - CMC</v>
          </cell>
        </row>
        <row r="2159">
          <cell r="S2159" t="str">
            <v>OPERAÇÕES DEPRECIAÇÃO DO IMOBILIZADO TANGÍVEL - CMC</v>
          </cell>
        </row>
        <row r="2160">
          <cell r="S2160" t="str">
            <v>OPERAÇÕES DEPRECIAÇÃO DO IMOBILIZADO TANGÍVEL - CMC</v>
          </cell>
        </row>
        <row r="2161">
          <cell r="S2161" t="str">
            <v>OPERAÇÕES DEPRECIAÇÃO DO IMOBILIZADO TANGÍVEL - CMC</v>
          </cell>
        </row>
        <row r="2162">
          <cell r="S2162" t="str">
            <v>OPERAÇÕES DEPRECIAÇÃO DO IMOBILIZADO TANGÍVEL - CMC</v>
          </cell>
        </row>
        <row r="2163">
          <cell r="S2163" t="str">
            <v>OPERAÇÕES DEPRECIAÇÃO DO IMOBILIZADO TANGÍVEL - CMC</v>
          </cell>
        </row>
        <row r="2164">
          <cell r="S2164" t="str">
            <v>OPERAÇÕES DEPRECIAÇÃO DO IMOBILIZADO TANGÍVEL - CMC</v>
          </cell>
        </row>
        <row r="2165">
          <cell r="S2165" t="str">
            <v>OPERAÇÕES DEPRECIAÇÃO DO IMOBILIZADO TANGÍVEL - CMC</v>
          </cell>
        </row>
        <row r="2166">
          <cell r="S2166" t="str">
            <v>OPERAÇÕES DEPRECIAÇÃO DO IMOBILIZADO TANGÍVEL - CMC</v>
          </cell>
        </row>
        <row r="2167">
          <cell r="S2167" t="str">
            <v>OPERAÇÕES DEPRECIAÇÃO DO IMOBILIZADO TANGÍVEL - CMC</v>
          </cell>
        </row>
        <row r="2168">
          <cell r="S2168" t="str">
            <v>OPERAÇÕES DEPRECIAÇÃO DO IMOBILIZADO TANGÍVEL - CMC</v>
          </cell>
        </row>
        <row r="2169">
          <cell r="S2169" t="str">
            <v>OPERAÇÕES DEPRECIAÇÃO DO IMOBILIZADO TANGÍVEL - CMC</v>
          </cell>
        </row>
        <row r="2170">
          <cell r="S2170" t="str">
            <v>OPERAÇÕES DEPRECIAÇÃO DO IMOBILIZADO TANGÍVEL - CMC</v>
          </cell>
        </row>
        <row r="2171">
          <cell r="S2171" t="str">
            <v>OPERAÇÕES DEPRECIAÇÃO DO IMOBILIZADO TANGÍVEL - CMC</v>
          </cell>
        </row>
        <row r="2172">
          <cell r="S2172" t="str">
            <v>OPERAÇÕES DEPRECIAÇÃO DO IMOBILIZADO TANGÍVEL - CMC</v>
          </cell>
        </row>
        <row r="2173">
          <cell r="S2173" t="str">
            <v>OPERAÇÕES DEPRECIAÇÃO DO IMOBILIZADO TANGÍVEL - CMC</v>
          </cell>
        </row>
        <row r="2174">
          <cell r="S2174" t="str">
            <v>OPERAÇÕES DEPRECIAÇÃO DO IMOBILIZADO TANGÍVEL - CMC</v>
          </cell>
        </row>
        <row r="2175">
          <cell r="S2175" t="str">
            <v>OPERAÇÕES DEPRECIAÇÃO DO IMOBILIZADO TANGÍVEL - CMC</v>
          </cell>
        </row>
        <row r="2176">
          <cell r="S2176" t="str">
            <v>OPERAÇÕES DEPRECIAÇÃO DO IMOBILIZADO TANGÍVEL - CMC</v>
          </cell>
        </row>
        <row r="2177">
          <cell r="S2177" t="str">
            <v>OPERAÇÕES DEPRECIAÇÃO DO IMOBILIZADO TANGÍVEL - CMC</v>
          </cell>
        </row>
        <row r="2178">
          <cell r="S2178" t="str">
            <v>OPERAÇÕES DEPRECIAÇÃO DO IMOBILIZADO TANGÍVEL - CMC</v>
          </cell>
        </row>
        <row r="2179">
          <cell r="S2179" t="str">
            <v>OPERAÇÕES DEPRECIAÇÃO DO IMOBILIZADO TANGÍVEL - CMC</v>
          </cell>
        </row>
        <row r="2180">
          <cell r="S2180" t="str">
            <v>OPERAÇÕES DEPRECIAÇÃO DO IMOBILIZADO TANGÍVEL - CMC</v>
          </cell>
        </row>
        <row r="2181">
          <cell r="S2181" t="str">
            <v>OPERAÇÕES DEPRECIAÇÃO DO IMOBILIZADO TANGÍVEL - CMC</v>
          </cell>
        </row>
        <row r="2182">
          <cell r="S2182" t="str">
            <v>OPERAÇÕES DEPRECIAÇÃO DO IMOBILIZADO TANGÍVEL - CMC</v>
          </cell>
        </row>
        <row r="2183">
          <cell r="S2183" t="str">
            <v>OPERAÇÕES DEPRECIAÇÃO DO IMOBILIZADO TANGÍVEL - CMC</v>
          </cell>
        </row>
        <row r="2184">
          <cell r="S2184" t="str">
            <v>OPERAÇÕES DEPRECIAÇÃO DO IMOBILIZADO TANGÍVEL - CMC</v>
          </cell>
        </row>
        <row r="2185">
          <cell r="S2185" t="str">
            <v>OPERAÇÕES DEPRECIAÇÃO DO IMOBILIZADO TANGÍVEL - CMC</v>
          </cell>
        </row>
        <row r="2186">
          <cell r="S2186" t="str">
            <v>OPERAÇÕES DEPRECIAÇÃO DO IMOBILIZADO TANGÍVEL - CMC</v>
          </cell>
        </row>
        <row r="2187">
          <cell r="S2187" t="str">
            <v>OPERAÇÕES DEPRECIAÇÃO DO IMOBILIZADO TANGÍVEL - CMC</v>
          </cell>
        </row>
        <row r="2188">
          <cell r="S2188" t="str">
            <v>OPERAÇÕES DEPRECIAÇÃO DO IMOBILIZADO TANGÍVEL - CMC</v>
          </cell>
        </row>
        <row r="2189">
          <cell r="S2189" t="str">
            <v>OPERAÇÕES DEPRECIAÇÃO DO IMOBILIZADO TANGÍVEL - CMC</v>
          </cell>
        </row>
        <row r="2190">
          <cell r="S2190" t="str">
            <v>OPERAÇÕES DEPRECIAÇÃO DO IMOBILIZADO TANGÍVEL - CMC</v>
          </cell>
        </row>
        <row r="2191">
          <cell r="S2191" t="str">
            <v>OPERAÇÕES DEPRECIAÇÃO DO IMOBILIZADO TANGÍVEL - CMC</v>
          </cell>
        </row>
        <row r="2192">
          <cell r="S2192" t="str">
            <v>OPERAÇÕES DEPRECIAÇÃO DO IMOBILIZADO TANGÍVEL - CMC</v>
          </cell>
        </row>
        <row r="2193">
          <cell r="S2193" t="str">
            <v>OPERAÇÕES DEPRECIAÇÃO DO IMOBILIZADO TANGÍVEL - CMC</v>
          </cell>
        </row>
        <row r="2194">
          <cell r="S2194" t="str">
            <v>OPERAÇÕES DEPRECIAÇÃO DO IMOBILIZADO TANGÍVEL - CMC</v>
          </cell>
        </row>
        <row r="2195">
          <cell r="S2195" t="str">
            <v>OPERAÇÕES DEPRECIAÇÃO DO IMOBILIZADO TANGÍVEL - CMC</v>
          </cell>
        </row>
        <row r="2196">
          <cell r="S2196" t="str">
            <v>OPERAÇÕES DEPRECIAÇÃO DO IMOBILIZADO TANGÍVEL - CMC</v>
          </cell>
        </row>
        <row r="2197">
          <cell r="S2197" t="str">
            <v>OPERAÇÕES DEPRECIAÇÃO DO IMOBILIZADO TANGÍVEL - CMC</v>
          </cell>
        </row>
        <row r="2198">
          <cell r="S2198" t="str">
            <v>OPERAÇÕES DEPRECIAÇÃO DO IMOBILIZADO TANGÍVEL - CMC</v>
          </cell>
        </row>
        <row r="2199">
          <cell r="S2199" t="str">
            <v>OPERAÇÕES DEPRECIAÇÃO DO IMOBILIZADO TANGÍVEL - CMC</v>
          </cell>
        </row>
        <row r="2200">
          <cell r="S2200" t="str">
            <v>OPERAÇÕES DEPRECIAÇÃO DO IMOBILIZADO TANGÍVEL - CMC</v>
          </cell>
        </row>
        <row r="2201">
          <cell r="S2201" t="str">
            <v>OPERAÇÕES DEPRECIAÇÃO DO IMOBILIZADO TANGÍVEL - CMC</v>
          </cell>
        </row>
        <row r="2202">
          <cell r="S2202" t="str">
            <v>OPERAÇÕES DEPRECIAÇÃO DO IMOBILIZADO TANGÍVEL - CMC</v>
          </cell>
        </row>
        <row r="2203">
          <cell r="S2203" t="str">
            <v>OPERAÇÕES DEPRECIAÇÃO DO IMOBILIZADO TANGÍVEL - CMC</v>
          </cell>
        </row>
        <row r="2204">
          <cell r="S2204" t="str">
            <v>OPERAÇÕES DEPRECIAÇÃO DO IMOBILIZADO TANGÍVEL - CMC</v>
          </cell>
        </row>
        <row r="2205">
          <cell r="S2205" t="str">
            <v>OPERAÇÕES DEPRECIAÇÃO DO IMOBILIZADO TANGÍVEL - CMC</v>
          </cell>
        </row>
        <row r="2206">
          <cell r="S2206" t="str">
            <v>OPERAÇÕES DEPRECIAÇÃO DO IMOBILIZADO TANGÍVEL - CMC</v>
          </cell>
        </row>
        <row r="2207">
          <cell r="S2207" t="str">
            <v>OPERAÇÕES DEPRECIAÇÃO DO IMOBILIZADO TANGÍVEL - CMC</v>
          </cell>
        </row>
        <row r="2208">
          <cell r="S2208" t="str">
            <v>OPERAÇÕES DEPRECIAÇÃO DO IMOBILIZADO TANGÍVEL - CMC</v>
          </cell>
        </row>
        <row r="2209">
          <cell r="S2209" t="str">
            <v>OPERAÇÕES DEPRECIAÇÃO DO IMOBILIZADO TANGÍVEL - CMC</v>
          </cell>
        </row>
        <row r="2210">
          <cell r="S2210" t="str">
            <v>OPERAÇÕES DEPRECIAÇÃO DO IMOBILIZADO TANGÍVEL - CMC</v>
          </cell>
        </row>
        <row r="2211">
          <cell r="S2211" t="str">
            <v>OPERAÇÕES DEPRECIAÇÃO DO IMOBILIZADO TANGÍVEL - CMC</v>
          </cell>
        </row>
        <row r="2212">
          <cell r="S2212" t="str">
            <v>OPERAÇÕES DEPRECIAÇÃO DO IMOBILIZADO TANGÍVEL - CMC</v>
          </cell>
        </row>
        <row r="2213">
          <cell r="S2213" t="str">
            <v>OPERAÇÕES DEPRECIAÇÃO DO IMOBILIZADO TANGÍVEL - CMC</v>
          </cell>
        </row>
        <row r="2214">
          <cell r="S2214" t="str">
            <v>OPERAÇÕES DEPRECIAÇÃO DO IMOBILIZADO TANGÍVEL - CMC</v>
          </cell>
        </row>
        <row r="2215">
          <cell r="S2215" t="str">
            <v>OPERAÇÕES DEPRECIAÇÃO DO IMOBILIZADO TANGÍVEL - CMC</v>
          </cell>
        </row>
        <row r="2216">
          <cell r="S2216" t="str">
            <v>OPERAÇÕES DEPRECIAÇÃO DO IMOBILIZADO TANGÍVEL - CMC</v>
          </cell>
        </row>
        <row r="2217">
          <cell r="S2217" t="str">
            <v>EMPREENDIMENTOS (-) RECUPERAÇÃO DE DESPESAS DO EXERCÍCIO</v>
          </cell>
        </row>
        <row r="2218">
          <cell r="S2218" t="str">
            <v>EMPREENDIMENTOS DESPESAS COM ESTAGIÁRIO</v>
          </cell>
        </row>
        <row r="2219">
          <cell r="S2219" t="str">
            <v>EMPREENDIMENTOS DESPESAS COM ESTAGIÁRIO</v>
          </cell>
        </row>
        <row r="2220">
          <cell r="S2220" t="str">
            <v>EMPREENDIMENTOS DESPESAS COM ESTAGIÁRIO</v>
          </cell>
        </row>
        <row r="2221">
          <cell r="S2221" t="str">
            <v>OPERAÇÕES DESPESAS COM ESTAGIÁRIO</v>
          </cell>
        </row>
        <row r="2222">
          <cell r="S2222" t="str">
            <v>OPERAÇÕES DESPESAS COM ESTAGIÁRIO</v>
          </cell>
        </row>
        <row r="2223">
          <cell r="S2223" t="str">
            <v>OPERAÇÕES DESPESAS COM ESTAGIÁRIO</v>
          </cell>
        </row>
        <row r="2224">
          <cell r="S2224" t="str">
            <v>OPERAÇÕES DESPESAS COM ESTAGIÁRIO</v>
          </cell>
        </row>
        <row r="2225">
          <cell r="S2225" t="str">
            <v>OPERAÇÕES DESPESAS COM ESTAGIÁRIO</v>
          </cell>
        </row>
        <row r="2226">
          <cell r="S2226" t="str">
            <v>OPERAÇÕES DESPESAS COM ESTAGIÁRIO</v>
          </cell>
        </row>
        <row r="2227">
          <cell r="S2227" t="str">
            <v>OPERAÇÕES DESPESAS COM ESTAGIÁRIO</v>
          </cell>
        </row>
        <row r="2228">
          <cell r="S2228" t="str">
            <v>OPERAÇÕES CONTRIBUIÇÃO-ONS-OPERADOR NAC.SIST.ELÉTRICO</v>
          </cell>
        </row>
        <row r="2229">
          <cell r="S2229" t="str">
            <v>OPERAÇÕES ALUGUÉIS DE IMÓVEIS</v>
          </cell>
        </row>
        <row r="2230">
          <cell r="S2230" t="str">
            <v>OPERAÇÕES ALUGUÉIS DE IMÓVEIS</v>
          </cell>
        </row>
        <row r="2231">
          <cell r="S2231" t="str">
            <v>OPERAÇÕES ALUGUÉIS DE EQUIPAMENTOS DIVERSOS</v>
          </cell>
        </row>
        <row r="2232">
          <cell r="S2232" t="str">
            <v>OPERAÇÕES ALUGUÉIS DE EQUIPAMENTOS DIVERSOS</v>
          </cell>
        </row>
        <row r="2233">
          <cell r="S2233" t="str">
            <v>OPERAÇÕES ALUGUÉIS DE EQUIPAMENTOS DIVERSOS</v>
          </cell>
        </row>
        <row r="2234">
          <cell r="S2234" t="str">
            <v>OPERAÇÕES ALUGUÉIS DE EQUIPAMENTOS DIVERSOS</v>
          </cell>
        </row>
        <row r="2235">
          <cell r="S2235" t="str">
            <v>OPERAÇÕES ALUGUÉIS DE EQUIPAMENTOS DIVERSOS</v>
          </cell>
        </row>
        <row r="2236">
          <cell r="S2236" t="str">
            <v>OPERAÇÕES ALUGUÉIS DE EQUIPAMENTOS DIVERSOS</v>
          </cell>
        </row>
        <row r="2237">
          <cell r="S2237" t="str">
            <v>OPERAÇÕES ALUGUÉIS DE EQUIPAMENTOS DIVERSOS</v>
          </cell>
        </row>
        <row r="2238">
          <cell r="S2238" t="str">
            <v>OPERAÇÕES ALUGUÉIS DE EQUIPAMENTOS DIVERSOS</v>
          </cell>
        </row>
        <row r="2239">
          <cell r="S2239" t="str">
            <v>OPERAÇÕES IMPOSTOS E TAXAS COMPULSÓRIAS</v>
          </cell>
        </row>
        <row r="2240">
          <cell r="S2240" t="str">
            <v>OPERAÇÕES IMPOSTOS E TAXAS COMPULSÓRIAS</v>
          </cell>
        </row>
        <row r="2241">
          <cell r="S2241" t="str">
            <v>OPERAÇÕES IMPOSTOS E TAXAS COMPULSÓRIAS</v>
          </cell>
        </row>
        <row r="2242">
          <cell r="S2242" t="str">
            <v>EMPREENDIMENTOS IMPOSTOS E TAXAS COMPULSÓRIAS</v>
          </cell>
        </row>
        <row r="2243">
          <cell r="S2243" t="str">
            <v>OPERAÇÕES IMPOSTOS E TAXAS COMPULSÓRIAS</v>
          </cell>
        </row>
        <row r="2244">
          <cell r="S2244" t="str">
            <v>OPERAÇÕES IMPOSTOS E TAXAS COMPULSÓRIAS</v>
          </cell>
        </row>
        <row r="2245">
          <cell r="S2245" t="str">
            <v>OPERAÇÕES IMPOSTOS E TAXAS COMPULSÓRIAS</v>
          </cell>
        </row>
        <row r="2246">
          <cell r="S2246" t="str">
            <v>OPERAÇÕES IMPOSTOS E TAXAS COMPULSÓRIAS</v>
          </cell>
        </row>
        <row r="2247">
          <cell r="S2247" t="str">
            <v>EMPREENDIMENTOS ASSINATURAS (JORNAIS, REVISTAS E LIVROS TÉCNICOS)</v>
          </cell>
        </row>
        <row r="2248">
          <cell r="S2248" t="str">
            <v>OPERAÇÕES ASSINATURAS (JORNAIS, REVISTAS E LIVROS TÉCNICOS)</v>
          </cell>
        </row>
        <row r="2249">
          <cell r="S2249" t="str">
            <v>OPERAÇÕES ASSINATURAS (JORNAIS, REVISTAS E LIVROS TÉCNICOS)</v>
          </cell>
        </row>
        <row r="2250">
          <cell r="S2250" t="str">
            <v>OPERAÇÕES ASSINATURAS (JORNAIS, REVISTAS E LIVROS TÉCNICOS)</v>
          </cell>
        </row>
        <row r="2251">
          <cell r="S2251" t="str">
            <v>OPERAÇÕES PATROCÍNIO</v>
          </cell>
        </row>
        <row r="2252">
          <cell r="S2252" t="str">
            <v>OPERAÇÕES TRANSFERENCIA DEFINITIVA AJUDA DE CUSTO</v>
          </cell>
        </row>
        <row r="2253">
          <cell r="S2253" t="str">
            <v>OPERAÇÕES TRANSFERENCIA DEFINITIVA AJUDA DE CUSTO</v>
          </cell>
        </row>
        <row r="2254">
          <cell r="S2254" t="str">
            <v>OPERAÇÕES TRANSFERENCIA DEFINITIVA AJUDA DE CUSTO</v>
          </cell>
        </row>
        <row r="2255">
          <cell r="S2255" t="str">
            <v>EMPREENDIMENTOS LICENÇA DE USO DE SOFTWARE</v>
          </cell>
        </row>
        <row r="2256">
          <cell r="S2256" t="str">
            <v>OPERAÇÕES DOAÇÕES, CONTRIBUIÇÕES E INCENTIVOS FISCAIS</v>
          </cell>
        </row>
        <row r="2257">
          <cell r="S2257" t="str">
            <v>EMPREENDIMENTOS OUTRAS</v>
          </cell>
        </row>
        <row r="2258">
          <cell r="S2258" t="str">
            <v>EMPREENDIMENTOS OUTRAS</v>
          </cell>
        </row>
        <row r="2259">
          <cell r="S2259" t="str">
            <v>EMPREENDIMENTOS OUTRAS</v>
          </cell>
        </row>
        <row r="2260">
          <cell r="S2260" t="str">
            <v>OPERAÇÕES TAXA DE FISCALIZAÇÃO - ANEEL</v>
          </cell>
        </row>
        <row r="2261">
          <cell r="S2261" t="str">
            <v>OPERAÇÕES DEPRECIAÇÃO DO IMOBILIZADO TANGÍVEL</v>
          </cell>
        </row>
        <row r="2262">
          <cell r="S2262" t="str">
            <v>OPERAÇÕES DEPRECIAÇÃO DO IMOBILIZADO TANGÍVEL</v>
          </cell>
        </row>
        <row r="2263">
          <cell r="S2263" t="str">
            <v>OPERAÇÕES DEPRECIAÇÃO DO IMOBILIZADO TANGÍVEL</v>
          </cell>
        </row>
        <row r="2264">
          <cell r="S2264" t="str">
            <v>OPERAÇÕES DEPRECIAÇÃO DO IMOBILIZADO TANGÍVEL</v>
          </cell>
        </row>
        <row r="2265">
          <cell r="S2265" t="str">
            <v>OPERAÇÕES DEPRECIAÇÃO DO IMOBILIZADO TANGÍVEL</v>
          </cell>
        </row>
        <row r="2266">
          <cell r="S2266" t="str">
            <v>OPERAÇÕES DEPRECIAÇÃO DO IMOBILIZADO TANGÍVEL</v>
          </cell>
        </row>
        <row r="2267">
          <cell r="S2267" t="str">
            <v>OPERAÇÕES DEPRECIAÇÃO DO IMOBILIZADO TANGÍVEL</v>
          </cell>
        </row>
        <row r="2268">
          <cell r="S2268" t="str">
            <v>OPERAÇÕES DEPRECIAÇÃO DO IMOBILIZADO TANGÍVEL</v>
          </cell>
        </row>
        <row r="2269">
          <cell r="S2269" t="str">
            <v>OPERAÇÕES DEPRECIAÇÃO DO IMOBILIZADO TANGÍVEL</v>
          </cell>
        </row>
        <row r="2270">
          <cell r="S2270" t="str">
            <v>OPERAÇÕES DEPRECIAÇÃO DO IMOBILIZADO TANGÍVEL</v>
          </cell>
        </row>
        <row r="2271">
          <cell r="S2271" t="str">
            <v>OPERAÇÕES DEPRECIAÇÃO DO IMOBILIZADO TANGÍVEL</v>
          </cell>
        </row>
        <row r="2272">
          <cell r="S2272" t="str">
            <v>OPERAÇÕES DEPRECIAÇÃO DO IMOBILIZADO TANGÍVEL</v>
          </cell>
        </row>
        <row r="2273">
          <cell r="S2273" t="str">
            <v>OPERAÇÕES DEPRECIAÇÃO DO IMOBILIZADO TANGÍVEL</v>
          </cell>
        </row>
        <row r="2274">
          <cell r="S2274" t="str">
            <v>OPERAÇÕES DEPRECIAÇÃO DO IMOBILIZADO TANGÍVEL</v>
          </cell>
        </row>
        <row r="2275">
          <cell r="S2275" t="str">
            <v>OPERAÇÕES DEPRECIAÇÃO DO IMOBILIZADO TANGÍVEL</v>
          </cell>
        </row>
        <row r="2276">
          <cell r="S2276" t="str">
            <v>OPERAÇÕES DEPRECIAÇÃO DO IMOBILIZADO TANGÍVEL</v>
          </cell>
        </row>
        <row r="2277">
          <cell r="S2277" t="str">
            <v>OPERAÇÕES DEPRECIAÇÃO DO IMOBILIZADO TANGÍVEL</v>
          </cell>
        </row>
        <row r="2278">
          <cell r="S2278" t="str">
            <v>OPERAÇÕES DEPRECIAÇÃO DO IMOBILIZADO TANGÍVEL</v>
          </cell>
        </row>
        <row r="2279">
          <cell r="S2279" t="str">
            <v>OPERAÇÕES DEPRECIAÇÃO DO IMOBILIZADO TANGÍVEL</v>
          </cell>
        </row>
        <row r="2280">
          <cell r="S2280" t="str">
            <v>OPERAÇÕES DEPRECIAÇÃO DO IMOBILIZADO TANGÍVEL</v>
          </cell>
        </row>
        <row r="2281">
          <cell r="S2281" t="str">
            <v>OPERAÇÕES DEPRECIAÇÃO DO IMOBILIZADO TANGÍVEL</v>
          </cell>
        </row>
        <row r="2282">
          <cell r="S2282" t="str">
            <v>OPERAÇÕES DEPRECIAÇÃO DO IMOBILIZADO TANGÍVEL</v>
          </cell>
        </row>
        <row r="2283">
          <cell r="S2283" t="str">
            <v>OPERAÇÕES DEPRECIAÇÃO DO IMOBILIZADO TANGÍVEL</v>
          </cell>
        </row>
        <row r="2284">
          <cell r="S2284" t="str">
            <v>OPERAÇÕES DEPRECIAÇÃO DO IMOBILIZADO TANGÍVEL</v>
          </cell>
        </row>
        <row r="2285">
          <cell r="S2285" t="str">
            <v>OPERAÇÕES DEPRECIAÇÃO DO IMOBILIZADO TANGÍVEL</v>
          </cell>
        </row>
        <row r="2286">
          <cell r="S2286" t="str">
            <v>OPERAÇÕES DEPRECIAÇÃO DO IMOBILIZADO TANGÍVEL</v>
          </cell>
        </row>
        <row r="2287">
          <cell r="S2287" t="str">
            <v>OPERAÇÕES DEPRECIAÇÃO DO IMOBILIZADO TANGÍVEL</v>
          </cell>
        </row>
        <row r="2288">
          <cell r="S2288" t="str">
            <v>OPERAÇÕES DEPRECIAÇÃO DO IMOBILIZADO TANGÍVEL</v>
          </cell>
        </row>
        <row r="2289">
          <cell r="S2289" t="str">
            <v>OPERAÇÕES DEPRECIAÇÃO DO IMOBILIZADO TANGÍVEL</v>
          </cell>
        </row>
        <row r="2290">
          <cell r="S2290" t="str">
            <v>OPERAÇÕES DEPRECIAÇÃO DO IMOBILIZADO TANGÍVEL</v>
          </cell>
        </row>
        <row r="2291">
          <cell r="S2291" t="str">
            <v>OPERAÇÕES DEPRECIAÇÃO DO IMOBILIZADO TANGÍVEL</v>
          </cell>
        </row>
        <row r="2292">
          <cell r="S2292" t="str">
            <v>OPERAÇÕES DEPRECIAÇÃO DO IMOBILIZADO TANGÍVEL</v>
          </cell>
        </row>
        <row r="2293">
          <cell r="S2293" t="str">
            <v>OPERAÇÕES DEPRECIAÇÃO DO IMOBILIZADO TANGÍVEL</v>
          </cell>
        </row>
        <row r="2294">
          <cell r="S2294" t="str">
            <v>OPERAÇÕES DEPRECIAÇÃO DO IMOBILIZADO TANGÍVEL</v>
          </cell>
        </row>
        <row r="2295">
          <cell r="S2295" t="str">
            <v>OPERAÇÕES DEPRECIAÇÃO DO IMOBILIZADO TANGÍVEL</v>
          </cell>
        </row>
        <row r="2296">
          <cell r="S2296" t="str">
            <v>OPERAÇÕES DEPRECIAÇÃO DO IMOBILIZADO TANGÍVEL</v>
          </cell>
        </row>
        <row r="2297">
          <cell r="S2297" t="str">
            <v>OPERAÇÕES DEPRECIAÇÃO DO IMOBILIZADO TANGÍVEL</v>
          </cell>
        </row>
        <row r="2298">
          <cell r="S2298" t="str">
            <v>OPERAÇÕES DEPRECIAÇÃO DO IMOBILIZADO TANGÍVEL</v>
          </cell>
        </row>
        <row r="2299">
          <cell r="S2299" t="str">
            <v>OPERAÇÕES DEPRECIAÇÃO DO IMOBILIZADO TANGÍVEL</v>
          </cell>
        </row>
        <row r="2300">
          <cell r="S2300" t="str">
            <v>OPERAÇÕES DEPRECIAÇÃO DO IMOBILIZADO TANGÍVEL</v>
          </cell>
        </row>
        <row r="2301">
          <cell r="S2301" t="str">
            <v>OPERAÇÕES DEPRECIAÇÃO DO IMOBILIZADO TANGÍVEL</v>
          </cell>
        </row>
        <row r="2302">
          <cell r="S2302" t="str">
            <v>OPERAÇÕES DEPRECIAÇÃO DO IMOBILIZADO TANGÍVEL</v>
          </cell>
        </row>
        <row r="2303">
          <cell r="S2303" t="str">
            <v>OPERAÇÕES DEPRECIAÇÃO DO IMOBILIZADO TANGÍVEL</v>
          </cell>
        </row>
        <row r="2304">
          <cell r="S2304" t="str">
            <v>OPERAÇÕES DEPRECIAÇÃO DO IMOBILIZADO TANGÍVEL</v>
          </cell>
        </row>
        <row r="2305">
          <cell r="S2305" t="str">
            <v>OPERAÇÕES DEPRECIAÇÃO DO IMOBILIZADO TANGÍVEL</v>
          </cell>
        </row>
        <row r="2306">
          <cell r="S2306" t="str">
            <v>OPERAÇÕES DEPRECIAÇÃO DO IMOBILIZADO TANGÍVEL</v>
          </cell>
        </row>
        <row r="2307">
          <cell r="S2307" t="str">
            <v>OPERAÇÕES DEPRECIAÇÃO DO IMOBILIZADO TANGÍVEL</v>
          </cell>
        </row>
        <row r="2308">
          <cell r="S2308" t="str">
            <v>OPERAÇÕES DEPRECIAÇÃO DO IMOBILIZADO TANGÍVEL</v>
          </cell>
        </row>
        <row r="2309">
          <cell r="S2309" t="str">
            <v>OPERAÇÕES DEPRECIAÇÃO DO IMOBILIZADO TANGÍVEL</v>
          </cell>
        </row>
        <row r="2310">
          <cell r="S2310" t="str">
            <v>OPERAÇÕES DEPRECIAÇÃO DO IMOBILIZADO TANGÍVEL</v>
          </cell>
        </row>
        <row r="2311">
          <cell r="S2311" t="str">
            <v>OPERAÇÕES DEPRECIAÇÃO DO IMOBILIZADO TANGÍVEL</v>
          </cell>
        </row>
        <row r="2312">
          <cell r="S2312" t="str">
            <v>OPERAÇÕES DEPRECIAÇÃO DO IMOBILIZADO TANGÍVEL</v>
          </cell>
        </row>
        <row r="2313">
          <cell r="S2313" t="str">
            <v>OPERAÇÕES DEPRECIAÇÃO DO IMOBILIZADO TANGÍVEL</v>
          </cell>
        </row>
        <row r="2314">
          <cell r="S2314" t="str">
            <v>OPERAÇÕES DEPRECIAÇÃO DO IMOBILIZADO TANGÍVEL</v>
          </cell>
        </row>
        <row r="2315">
          <cell r="S2315" t="str">
            <v>OPERAÇÕES DEPRECIAÇÃO DO IMOBILIZADO TANGÍVEL</v>
          </cell>
        </row>
        <row r="2316">
          <cell r="S2316" t="str">
            <v>OPERAÇÕES DEPRECIAÇÃO DO IMOBILIZADO TANGÍVEL</v>
          </cell>
        </row>
        <row r="2317">
          <cell r="S2317" t="str">
            <v>OPERAÇÕES DEPRECIAÇÃO DO IMOBILIZADO TANGÍVEL</v>
          </cell>
        </row>
        <row r="2318">
          <cell r="S2318" t="str">
            <v>OPERAÇÕES DEPRECIAÇÃO DO IMOBILIZADO TANGÍVEL</v>
          </cell>
        </row>
        <row r="2319">
          <cell r="S2319" t="str">
            <v>OPERAÇÕES DEPRECIAÇÃO DO IMOBILIZADO TANGÍVEL</v>
          </cell>
        </row>
        <row r="2320">
          <cell r="S2320" t="str">
            <v>OPERAÇÕES DEPRECIAÇÃO DO IMOBILIZADO TANGÍVEL</v>
          </cell>
        </row>
        <row r="2321">
          <cell r="S2321" t="str">
            <v>OPERAÇÕES DEPRECIAÇÃO DO IMOBILIZADO TANGÍVEL</v>
          </cell>
        </row>
        <row r="2322">
          <cell r="S2322" t="str">
            <v>OPERAÇÕES DEPRECIAÇÃO DO IMOBILIZADO TANGÍVEL</v>
          </cell>
        </row>
        <row r="2323">
          <cell r="S2323" t="str">
            <v>OPERAÇÕES DEPRECIAÇÃO DO IMOBILIZADO TANGÍVEL</v>
          </cell>
        </row>
        <row r="2324">
          <cell r="S2324" t="str">
            <v>OPERAÇÕES DEPRECIAÇÃO DO IMOBILIZADO TANGÍVEL</v>
          </cell>
        </row>
        <row r="2325">
          <cell r="S2325" t="str">
            <v>OPERAÇÕES DEPRECIAÇÃO DO IMOBILIZADO TANGÍVEL</v>
          </cell>
        </row>
        <row r="2326">
          <cell r="S2326" t="str">
            <v>OPERAÇÕES DEPRECIAÇÃO DO IMOBILIZADO TANGÍVEL</v>
          </cell>
        </row>
        <row r="2327">
          <cell r="S2327" t="str">
            <v>OPERAÇÕES DEPRECIAÇÃO DO IMOBILIZADO TANGÍVEL</v>
          </cell>
        </row>
        <row r="2328">
          <cell r="S2328" t="str">
            <v>OPERAÇÕES DEPRECIAÇÃO DO IMOBILIZADO TANGÍVEL</v>
          </cell>
        </row>
        <row r="2329">
          <cell r="S2329" t="str">
            <v>OPERAÇÕES DEPRECIAÇÃO DO IMOBILIZADO TANGÍVEL</v>
          </cell>
        </row>
        <row r="2330">
          <cell r="S2330" t="str">
            <v>OPERAÇÕES DEPRECIAÇÃO DO IMOBILIZADO TANGÍVEL</v>
          </cell>
        </row>
        <row r="2331">
          <cell r="S2331" t="str">
            <v>OPERAÇÕES DEPRECIAÇÃO DO IMOBILIZADO TANGÍVEL</v>
          </cell>
        </row>
        <row r="2332">
          <cell r="S2332" t="str">
            <v>OPERAÇÕES DEPRECIAÇÃO DO IMOBILIZADO TANGÍVEL</v>
          </cell>
        </row>
        <row r="2333">
          <cell r="S2333" t="str">
            <v>OPERAÇÕES DEPRECIAÇÃO DO IMOBILIZADO TANGÍVEL</v>
          </cell>
        </row>
        <row r="2334">
          <cell r="S2334" t="str">
            <v>OPERAÇÕES DEPRECIAÇÃO DO IMOBILIZADO TANGÍVEL</v>
          </cell>
        </row>
        <row r="2335">
          <cell r="S2335" t="str">
            <v>OPERAÇÕES DEPRECIAÇÃO DO IMOBILIZADO TANGÍVEL</v>
          </cell>
        </row>
        <row r="2336">
          <cell r="S2336" t="str">
            <v>OPERAÇÕES DEPRECIAÇÃO DO IMOBILIZADO TANGÍVEL</v>
          </cell>
        </row>
        <row r="2337">
          <cell r="S2337" t="str">
            <v>OPERAÇÕES DEPRECIAÇÃO DO IMOBILIZADO TANGÍVEL</v>
          </cell>
        </row>
        <row r="2338">
          <cell r="S2338" t="str">
            <v>OPERAÇÕES DEPRECIAÇÃO DO IMOBILIZADO TANGÍVEL</v>
          </cell>
        </row>
        <row r="2339">
          <cell r="S2339" t="str">
            <v>OPERAÇÕES DEPRECIAÇÃO DO IMOBILIZADO TANGÍVEL</v>
          </cell>
        </row>
        <row r="2340">
          <cell r="S2340" t="str">
            <v>OPERAÇÕES DEPRECIAÇÃO DO IMOBILIZADO TANGÍVEL</v>
          </cell>
        </row>
        <row r="2341">
          <cell r="S2341" t="str">
            <v>OPERAÇÕES DEPRECIAÇÃO DO IMOBILIZADO TANGÍVEL</v>
          </cell>
        </row>
        <row r="2342">
          <cell r="S2342" t="str">
            <v>OPERAÇÕES DEPRECIAÇÃO DO IMOBILIZADO TANGÍVEL</v>
          </cell>
        </row>
        <row r="2343">
          <cell r="S2343" t="str">
            <v>OPERAÇÕES DEPRECIAÇÃO DO IMOBILIZADO TANGÍVEL</v>
          </cell>
        </row>
        <row r="2344">
          <cell r="S2344" t="str">
            <v>OPERAÇÕES DEPRECIAÇÃO DO IMOBILIZADO TANGÍVEL</v>
          </cell>
        </row>
        <row r="2345">
          <cell r="S2345" t="str">
            <v>OPERAÇÕES DEPRECIAÇÃO DO IMOBILIZADO TANGÍVEL</v>
          </cell>
        </row>
        <row r="2346">
          <cell r="S2346" t="str">
            <v>OPERAÇÕES DEPRECIAÇÃO DO IMOBILIZADO TANGÍVEL</v>
          </cell>
        </row>
        <row r="2347">
          <cell r="S2347" t="str">
            <v>OPERAÇÕES DEPRECIAÇÃO DO IMOBILIZADO TANGÍVEL</v>
          </cell>
        </row>
        <row r="2348">
          <cell r="S2348" t="str">
            <v>OPERAÇÕES DEPRECIAÇÃO DO IMOBILIZADO TANGÍVEL</v>
          </cell>
        </row>
        <row r="2349">
          <cell r="S2349" t="str">
            <v>OPERAÇÕES DEPRECIAÇÃO DO IMOBILIZADO TANGÍVEL</v>
          </cell>
        </row>
        <row r="2350">
          <cell r="S2350" t="str">
            <v>OPERAÇÕES DEPRECIAÇÃO DO IMOBILIZADO TANGÍVEL</v>
          </cell>
        </row>
        <row r="2351">
          <cell r="S2351" t="str">
            <v>OPERAÇÕES DEPRECIAÇÃO DO IMOBILIZADO TANGÍVEL</v>
          </cell>
        </row>
        <row r="2352">
          <cell r="S2352" t="str">
            <v>OPERAÇÕES DEPRECIAÇÃO DO IMOBILIZADO TANGÍVEL</v>
          </cell>
        </row>
        <row r="2353">
          <cell r="S2353" t="str">
            <v>OPERAÇÕES DEPRECIAÇÃO DO IMOBILIZADO TANGÍVEL</v>
          </cell>
        </row>
        <row r="2354">
          <cell r="S2354" t="str">
            <v>OPERAÇÕES DEPRECIAÇÃO DO IMOBILIZADO TANGÍVEL</v>
          </cell>
        </row>
        <row r="2355">
          <cell r="S2355" t="str">
            <v>OPERAÇÕES DEPRECIAÇÃO DO IMOBILIZADO TANGÍVEL</v>
          </cell>
        </row>
        <row r="2356">
          <cell r="S2356" t="str">
            <v>OPERAÇÕES DEPRECIAÇÃO DO IMOBILIZADO TANGÍVEL</v>
          </cell>
        </row>
        <row r="2357">
          <cell r="S2357" t="str">
            <v>OPERAÇÕES DEPRECIAÇÃO DO IMOBILIZADO TANGÍVEL</v>
          </cell>
        </row>
        <row r="2358">
          <cell r="S2358" t="str">
            <v>OPERAÇÕES DEPRECIAÇÃO DO IMOBILIZADO TANGÍVEL</v>
          </cell>
        </row>
        <row r="2359">
          <cell r="S2359" t="str">
            <v>PRESIDÊNCIA DEPRECIAÇÃO DO IMOBILIZADO TANGÍVEL</v>
          </cell>
        </row>
        <row r="2360">
          <cell r="S2360" t="str">
            <v>ADMINISTRATIVA DEPRECIAÇÃO DO IMOBILIZADO TANGÍVEL</v>
          </cell>
        </row>
        <row r="2361">
          <cell r="S2361" t="str">
            <v>ADMINISTRATIVA DEPRECIAÇÃO DO IMOBILIZADO TANGÍVEL</v>
          </cell>
        </row>
        <row r="2362">
          <cell r="S2362" t="str">
            <v>ADMINISTRATIVA DEPRECIAÇÃO DO IMOBILIZADO TANGÍVEL</v>
          </cell>
        </row>
        <row r="2363">
          <cell r="S2363" t="str">
            <v>ADMINISTRATIVA DEPRECIAÇÃO DO IMOBILIZADO TANGÍVEL</v>
          </cell>
        </row>
        <row r="2364">
          <cell r="S2364" t="str">
            <v>OPERAÇÕES DEPRECIAÇÃO DO IMOBILIZADO TANGÍVEL - CMC</v>
          </cell>
        </row>
        <row r="2365">
          <cell r="S2365" t="str">
            <v>OPERAÇÕES DEPRECIAÇÃO DO IMOBILIZADO TANGÍVEL - CMC</v>
          </cell>
        </row>
        <row r="2366">
          <cell r="S2366" t="str">
            <v>OPERAÇÕES DEPRECIAÇÃO DO IMOBILIZADO TANGÍVEL - CMC</v>
          </cell>
        </row>
        <row r="2367">
          <cell r="S2367" t="str">
            <v>OPERAÇÕES AMORTIZAÇÃO DO ATIVO DIFERIDO</v>
          </cell>
        </row>
        <row r="2368">
          <cell r="S2368" t="str">
            <v>PRESIDÊNCIA DESPESAS COM ESTAGIÁRIO</v>
          </cell>
        </row>
        <row r="2369">
          <cell r="S2369" t="str">
            <v>PRESIDÊNCIA DESPESAS COM ESTAGIÁRIO</v>
          </cell>
        </row>
        <row r="2370">
          <cell r="S2370" t="str">
            <v>PRESIDÊNCIA DESPESAS COM ESTAGIÁRIO</v>
          </cell>
        </row>
        <row r="2371">
          <cell r="S2371" t="str">
            <v>PRESIDÊNCIA DESPESAS COM ESTAGIÁRIO</v>
          </cell>
        </row>
        <row r="2372">
          <cell r="S2372" t="str">
            <v>GESTÃO DESPESAS COM ESTAGIÁRIO</v>
          </cell>
        </row>
        <row r="2373">
          <cell r="S2373" t="str">
            <v>FINANCEIRA DESPESAS COM ESTAGIÁRIO</v>
          </cell>
        </row>
        <row r="2374">
          <cell r="S2374" t="str">
            <v>FINANCEIRA DESPESAS COM ESTAGIÁRIO</v>
          </cell>
        </row>
        <row r="2375">
          <cell r="S2375" t="str">
            <v>FINANCEIRA DESPESAS COM ESTAGIÁRIO</v>
          </cell>
        </row>
        <row r="2376">
          <cell r="S2376" t="str">
            <v>FINANCEIRA DESPESAS COM ESTAGIÁRIO</v>
          </cell>
        </row>
        <row r="2377">
          <cell r="S2377" t="str">
            <v>ADMINISTRATIVA DESPESAS COM ESTAGIÁRIO</v>
          </cell>
        </row>
        <row r="2378">
          <cell r="S2378" t="str">
            <v>ADMINISTRATIVA DESPESAS COM ESTAGIÁRIO</v>
          </cell>
        </row>
        <row r="2379">
          <cell r="S2379" t="str">
            <v>ADMINISTRATIVA DESPESAS COM ESTAGIÁRIO</v>
          </cell>
        </row>
        <row r="2380">
          <cell r="S2380" t="str">
            <v>PRESIDÊNCIA EXECUÇÕES JUDICIAIS</v>
          </cell>
        </row>
        <row r="2381">
          <cell r="S2381" t="str">
            <v>OPERAÇÕES OUTRAS</v>
          </cell>
        </row>
        <row r="2382">
          <cell r="S2382" t="str">
            <v>OPERAÇÕES OUTRAS</v>
          </cell>
        </row>
        <row r="2383">
          <cell r="S2383" t="str">
            <v>OPERAÇÕES OUTRAS</v>
          </cell>
        </row>
        <row r="2384">
          <cell r="S2384" t="str">
            <v>PRESIDÊNCIA PESQUISA E DESENVOLVIMENTO</v>
          </cell>
        </row>
        <row r="2385">
          <cell r="S2385" t="str">
            <v>PRESIDÊNCIA PESQUISA E DESENVOLVIMENTO</v>
          </cell>
        </row>
        <row r="2386">
          <cell r="S2386" t="str">
            <v>PRESIDÊNCIA RECOLHIMENTO P&amp;D PARA EPE</v>
          </cell>
        </row>
        <row r="2387">
          <cell r="S2387" t="str">
            <v>PRESIDÊNCIA RECOLHIMENTO P&amp;D PARA EPE</v>
          </cell>
        </row>
        <row r="2388">
          <cell r="S2388" t="str">
            <v>ADMINISTRATIVA DESPESAS CONTINGÊNCIAS TRABALHISTAS</v>
          </cell>
        </row>
        <row r="2389">
          <cell r="S2389" t="str">
            <v>OPERAÇÕES ALUGUÉIS DE IMÓVEIS</v>
          </cell>
        </row>
        <row r="2390">
          <cell r="S2390" t="str">
            <v>ADMINISTRATIVA ALUGUÉIS DE EQUIPAMENTOS DE INFORMÁTICA</v>
          </cell>
        </row>
        <row r="2391">
          <cell r="S2391" t="str">
            <v>ADMINISTRATIVA ALUGUÉIS DE EQUIPAMENTOS DE INFORMÁTICA</v>
          </cell>
        </row>
        <row r="2392">
          <cell r="S2392" t="str">
            <v>FINANCEIRA ALUGUÉIS DE EQUIPAMENTOS DIVERSOS</v>
          </cell>
        </row>
        <row r="2393">
          <cell r="S2393" t="str">
            <v>ADMINISTRATIVA ALUGUÉIS DE EQUIPAMENTOS DIVERSOS</v>
          </cell>
        </row>
        <row r="2394">
          <cell r="S2394" t="str">
            <v>ADMINISTRATIVA ALUGUÉIS DE EQUIPAMENTOS DIVERSOS</v>
          </cell>
        </row>
        <row r="2395">
          <cell r="S2395" t="str">
            <v>ADMINISTRATIVA ALUGUÉIS DE VEÍCULOS</v>
          </cell>
        </row>
        <row r="2396">
          <cell r="S2396" t="str">
            <v>ADMINISTRATIVA ALUGUÉIS DE VEÍCULOS</v>
          </cell>
        </row>
        <row r="2397">
          <cell r="S2397" t="str">
            <v>ADMINISTRATIVA ARRENDAMENTO MERCANTIL (LEASING)</v>
          </cell>
        </row>
        <row r="2398">
          <cell r="S2398" t="str">
            <v>ADMINISTRATIVA ARRENDAMENTO MERCANTIL (LEASING)</v>
          </cell>
        </row>
        <row r="2399">
          <cell r="S2399" t="str">
            <v>GESTÃO ALUGUÉIS DE IMÓVEIS</v>
          </cell>
        </row>
        <row r="2400">
          <cell r="S2400" t="str">
            <v>FINANCEIRA ALUGUÉIS DE IMÓVEIS</v>
          </cell>
        </row>
        <row r="2401">
          <cell r="S2401" t="str">
            <v>ADMINISTRATIVA ALUGUÉIS DE IMÓVEIS</v>
          </cell>
        </row>
        <row r="2402">
          <cell r="S2402" t="str">
            <v>ADMINISTRATIVA ALUGUÉIS DE IMÓVEIS</v>
          </cell>
        </row>
        <row r="2403">
          <cell r="S2403" t="str">
            <v>ADMINISTRATIVA ALUGUÉIS DE IMÓVEIS</v>
          </cell>
        </row>
        <row r="2404">
          <cell r="S2404" t="str">
            <v>FINANCEIRA SEGUROS</v>
          </cell>
        </row>
        <row r="2405">
          <cell r="S2405" t="str">
            <v>FINANCEIRA SEGUROS PATRIMÔNIAIS</v>
          </cell>
        </row>
        <row r="2406">
          <cell r="S2406" t="str">
            <v>FINANCEIRA SEGURO DE AERONAVES</v>
          </cell>
        </row>
        <row r="2407">
          <cell r="S2407" t="str">
            <v>FINANCEIRA SEGURO DE RESPONSABILIDADE CIVIL GERAL</v>
          </cell>
        </row>
        <row r="2408">
          <cell r="S2408" t="str">
            <v>FINANCEIRA SEGURO  - OUTROS</v>
          </cell>
        </row>
        <row r="2409">
          <cell r="S2409" t="str">
            <v>OPERAÇÕES IMPOSTOS E TAXAS COMPULSÓRIAS</v>
          </cell>
        </row>
        <row r="2410">
          <cell r="S2410" t="str">
            <v>ADMINISTRATIVA IMPOSTOS E TAXAS COMPULSÓRIAS</v>
          </cell>
        </row>
        <row r="2411">
          <cell r="S2411" t="str">
            <v>ADMINISTRATIVA IMPOSTOS E TAXAS COMPULSÓRIAS</v>
          </cell>
        </row>
        <row r="2412">
          <cell r="S2412" t="str">
            <v>ADMINISTRATIVA IMPOSTOS E TAXAS COMPULSÓRIAS</v>
          </cell>
        </row>
        <row r="2413">
          <cell r="S2413" t="str">
            <v>ADMINISTRATIVA IMPOSTOS E TAXAS COMPULSÓRIAS</v>
          </cell>
        </row>
        <row r="2414">
          <cell r="S2414" t="str">
            <v>ADMINISTRATIVA IMPOSTOS E TAXAS COMPULSÓRIAS</v>
          </cell>
        </row>
        <row r="2415">
          <cell r="S2415" t="str">
            <v>ADMINISTRATIVA IMPOSTOS E TAXAS COMPULSÓRIAS</v>
          </cell>
        </row>
        <row r="2416">
          <cell r="S2416" t="str">
            <v>OPERAÇÕES IMPOSTOS E TAXAS COMPULSÓRIAS</v>
          </cell>
        </row>
        <row r="2417">
          <cell r="S2417" t="str">
            <v>OPERAÇÕES IMPOSTOS E TAXAS COMPULSÓRIAS</v>
          </cell>
        </row>
        <row r="2418">
          <cell r="S2418" t="str">
            <v>OPERAÇÕES IMPOSTOS E TAXAS COMPULSÓRIAS</v>
          </cell>
        </row>
        <row r="2419">
          <cell r="S2419" t="str">
            <v>OPERAÇÕES IMPOSTOS E TAXAS COMPULSÓRIAS</v>
          </cell>
        </row>
        <row r="2420">
          <cell r="S2420" t="str">
            <v>OPERAÇÕES IMPOSTOS E TAXAS COMPULSÓRIAS</v>
          </cell>
        </row>
        <row r="2421">
          <cell r="S2421" t="str">
            <v>OPERAÇÕES IMPOSTOS E TAXAS COMPULSÓRIAS</v>
          </cell>
        </row>
        <row r="2422">
          <cell r="S2422" t="str">
            <v>OPERAÇÕES IMPOSTOS E TAXAS COMPULSÓRIAS</v>
          </cell>
        </row>
        <row r="2423">
          <cell r="S2423" t="str">
            <v>OPERAÇÕES IMPOSTOS E TAXAS COMPULSÓRIAS</v>
          </cell>
        </row>
        <row r="2424">
          <cell r="S2424" t="str">
            <v>OPERAÇÕES IMPOSTOS E TAXAS COMPULSÓRIAS</v>
          </cell>
        </row>
        <row r="2425">
          <cell r="S2425" t="str">
            <v>OPERAÇÕES IMPOSTOS E TAXAS COMPULSÓRIAS</v>
          </cell>
        </row>
        <row r="2426">
          <cell r="S2426" t="str">
            <v>ADMINISTRATIVA IMPOSTOS E TAXAS COMPULSÓRIAS</v>
          </cell>
        </row>
        <row r="2427">
          <cell r="S2427" t="str">
            <v>FINANCEIRA IMPOSTOS E TAXAS COMPULSÓRIAS</v>
          </cell>
        </row>
        <row r="2428">
          <cell r="S2428" t="str">
            <v>ADMINISTRATIVA DESPESAS COM ESTAGIÁRIO</v>
          </cell>
        </row>
        <row r="2429">
          <cell r="S2429" t="str">
            <v>FINANCEIRA ESCRITURAÇÃO DE AÇÕES</v>
          </cell>
        </row>
        <row r="2430">
          <cell r="S2430" t="str">
            <v>PRESIDÊNCIA ASSINATURAS (JORNAIS, REVISTAS E LIVROS TÉCNICOS)</v>
          </cell>
        </row>
        <row r="2431">
          <cell r="S2431" t="str">
            <v>PRESIDÊNCIA ASSINATURAS (JORNAIS, REVISTAS E LIVROS TÉCNICOS)</v>
          </cell>
        </row>
        <row r="2432">
          <cell r="S2432" t="str">
            <v>PRESIDÊNCIA ASSINATURAS (JORNAIS, REVISTAS E LIVROS TÉCNICOS)</v>
          </cell>
        </row>
        <row r="2433">
          <cell r="S2433" t="str">
            <v>PRESIDÊNCIA ASSINATURAS (JORNAIS, REVISTAS E LIVROS TÉCNICOS)</v>
          </cell>
        </row>
        <row r="2434">
          <cell r="S2434" t="str">
            <v>FINANCEIRA ASSINATURAS (JORNAIS, REVISTAS E LIVROS TÉCNICOS)</v>
          </cell>
        </row>
        <row r="2435">
          <cell r="S2435" t="str">
            <v>FINANCEIRA ASSINATURAS (JORNAIS, REVISTAS E LIVROS TÉCNICOS)</v>
          </cell>
        </row>
        <row r="2436">
          <cell r="S2436" t="str">
            <v>FINANCEIRA ASSINATURAS (JORNAIS, REVISTAS E LIVROS TÉCNICOS)</v>
          </cell>
        </row>
        <row r="2437">
          <cell r="S2437" t="str">
            <v>FINANCEIRA ASSINATURAS (JORNAIS, REVISTAS E LIVROS TÉCNICOS)</v>
          </cell>
        </row>
        <row r="2438">
          <cell r="S2438" t="str">
            <v>ADMINISTRATIVA ASSINATURAS (JORNAIS, REVISTAS E LIVROS TÉCNICOS)</v>
          </cell>
        </row>
        <row r="2439">
          <cell r="S2439" t="str">
            <v>ADMINISTRATIVA ASSINATURAS (JORNAIS, REVISTAS E LIVROS TÉCNICOS)</v>
          </cell>
        </row>
        <row r="2440">
          <cell r="S2440" t="str">
            <v>PRESIDÊNCIA PATROCÍNIO</v>
          </cell>
        </row>
        <row r="2441">
          <cell r="S2441" t="str">
            <v>PRESIDÊNCIA PATROCÍNIO</v>
          </cell>
        </row>
        <row r="2442">
          <cell r="S2442" t="str">
            <v>ADMINISTRATIVA LICENÇA DE USO DE SOFTWARE</v>
          </cell>
        </row>
        <row r="2443">
          <cell r="S2443" t="str">
            <v>PRESIDÊNCIA DOAÇÕES, CONTRIBUIÇÕES E INCENTIVOS FISCAIS</v>
          </cell>
        </row>
        <row r="2444">
          <cell r="S2444" t="str">
            <v>PRESIDÊNCIA DOAÇÕES, CONTRIBUIÇÕES E INCENTIVOS FISCAIS</v>
          </cell>
        </row>
        <row r="2445">
          <cell r="S2445" t="str">
            <v>PRESIDÊNCIA DOAÇÕES, CONTRIBUIÇÕES E INCENTIVOS FISCAIS</v>
          </cell>
        </row>
        <row r="2446">
          <cell r="S2446" t="str">
            <v>FINANCEIRA DOAÇÕES, CONTRIBUIÇÕES E INCENTIVOS FISCAIS</v>
          </cell>
        </row>
        <row r="2447">
          <cell r="S2447" t="str">
            <v>ADMINISTRATIVA RESSARCIMENTO DE ESTRAGO DE CULTURA</v>
          </cell>
        </row>
        <row r="2448">
          <cell r="S2448" t="str">
            <v>ADMINISTRATIVA EXECUÇÕES JUDICIAIS</v>
          </cell>
        </row>
        <row r="2449">
          <cell r="S2449" t="str">
            <v>FINANCEIRA OUTRAS</v>
          </cell>
        </row>
        <row r="2450">
          <cell r="S2450" t="str">
            <v>FINANCEIRA OUTRAS</v>
          </cell>
        </row>
        <row r="2451">
          <cell r="S2451" t="str">
            <v>ADMINISTRATIVA OUTRAS</v>
          </cell>
        </row>
        <row r="2452">
          <cell r="S2452" t="str">
            <v>ADMINISTRATIVA OUTRAS</v>
          </cell>
        </row>
        <row r="2453">
          <cell r="S2453" t="str">
            <v>ADMINISTRATIVA OUTRAS</v>
          </cell>
        </row>
        <row r="2454">
          <cell r="S2454" t="str">
            <v>ADMINISTRATIVA OUTRAS</v>
          </cell>
        </row>
        <row r="2455">
          <cell r="S2455" t="str">
            <v>CASOS ESPECIAIS OUTRAS</v>
          </cell>
        </row>
        <row r="2456">
          <cell r="S2456" t="str">
            <v>CASOS ESPECIAIS OUTRAS</v>
          </cell>
        </row>
        <row r="2457">
          <cell r="S2457" t="str">
            <v>OPERAÇÕES DEPRECIAÇÃO DO IMOBILIZADO TANGÍVEL</v>
          </cell>
        </row>
        <row r="2458">
          <cell r="S2458" t="str">
            <v>OPERAÇÕES DEPRECIAÇÃO DO IMOBILIZADO TANGÍVEL</v>
          </cell>
        </row>
        <row r="2459">
          <cell r="S2459" t="str">
            <v>OPERAÇÕES DEPRECIAÇÃO DO IMOBILIZADO TANGÍVEL</v>
          </cell>
        </row>
        <row r="2460">
          <cell r="S2460" t="str">
            <v>OPERAÇÕES DEPRECIAÇÃO DO IMOBILIZADO TANGÍVEL</v>
          </cell>
        </row>
        <row r="2461">
          <cell r="S2461" t="str">
            <v>OPERAÇÕES DEPRECIAÇÃO DO IMOBILIZADO TANGÍVEL</v>
          </cell>
        </row>
        <row r="2462">
          <cell r="S2462" t="str">
            <v>OPERAÇÕES DEPRECIAÇÃO DO IMOBILIZADO TANGÍVEL</v>
          </cell>
        </row>
        <row r="2463">
          <cell r="S2463" t="str">
            <v>OPERAÇÕES DEPRECIAÇÃO DO IMOBILIZADO TANGÍVEL</v>
          </cell>
        </row>
        <row r="2464">
          <cell r="S2464" t="str">
            <v>OPERAÇÕES DEPRECIAÇÃO DO IMOBILIZADO TANGÍVEL</v>
          </cell>
        </row>
        <row r="2465">
          <cell r="S2465" t="str">
            <v>OPERAÇÕES RECUPERAÇÃO DESPESAS</v>
          </cell>
        </row>
        <row r="2466">
          <cell r="S2466" t="str">
            <v>OPERAÇÕES RECUPERAÇÃO DESPESAS</v>
          </cell>
        </row>
        <row r="2467">
          <cell r="S2467" t="str">
            <v>OPERAÇÕES RECUPERAÇÃO DESPESAS</v>
          </cell>
        </row>
        <row r="2468">
          <cell r="S2468" t="str">
            <v>ADMINISTRATIVA RECUPERAÇÃO DESPESAS</v>
          </cell>
        </row>
        <row r="2469">
          <cell r="S2469" t="str">
            <v>ADMINISTRATIVA RECUPERAÇÃO DESPESAS</v>
          </cell>
        </row>
        <row r="2470">
          <cell r="S2470" t="str">
            <v>OPERAÇÕES OUTRAS</v>
          </cell>
        </row>
      </sheetData>
      <sheetData sheetId="6"/>
      <sheetData sheetId="7"/>
      <sheetData sheetId="8"/>
      <sheetData sheetId="9"/>
      <sheetData sheetId="10"/>
      <sheetData sheetId="11"/>
      <sheetData sheetId="12"/>
      <sheetData sheetId="13"/>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ob"/>
      <sheetName val="usd"/>
      <sheetName val="Mayores contables noviembre ALL"/>
      <sheetName val="EEFF"/>
      <sheetName val="EEFF USD "/>
      <sheetName val="BsAs"/>
      <sheetName val="Cash_Flow"/>
      <sheetName val="Income Statement Data"/>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
      <sheetName val="Processo"/>
      <sheetName val="Detalhamento_Cadastro"/>
      <sheetName val="Gráfico_Cadastro"/>
      <sheetName val="Nota_Exp_Cadastro"/>
      <sheetName val="Dados_Cadastro"/>
      <sheetName val="Detalhamento_Leitura"/>
      <sheetName val="Gráfico_Leitura"/>
      <sheetName val="Nota_Exp_Leitura"/>
      <sheetName val="Dados_Leitura"/>
      <sheetName val="Detalhamento_AplCód"/>
      <sheetName val="Gráfico_AplCódigo"/>
      <sheetName val="Nota_Exp_AplCódigo"/>
      <sheetName val="Dados_AplCódigo"/>
      <sheetName val="Detalhado_Faturado"/>
      <sheetName val="Gráfico_Faturado"/>
      <sheetName val="Nota_Exp_Faturado"/>
      <sheetName val="Dados_Faturado"/>
      <sheetName val="Detalhado_IRR_Faturamento"/>
      <sheetName val="Grafico_IRRFaturamento"/>
      <sheetName val="Nota_Exp_IRR_Faturamento"/>
      <sheetName val="Dados_IRR_Faturamento"/>
      <sheetName val="Detalhado_Refaturamento"/>
      <sheetName val="Grafico_Refaturamento"/>
      <sheetName val="Nota_Exp_Refaturamento"/>
      <sheetName val="Dados_Refaturamento"/>
      <sheetName val="Detalhado_Motivo"/>
      <sheetName val="Gráfico_Motivo"/>
      <sheetName val="Nota_Exp_Motivo"/>
      <sheetName val="Dados_Mot_Rev"/>
      <sheetName val="Detalhado_SaldoBloq"/>
      <sheetName val="Grafico_SaldoBloq"/>
      <sheetName val="Nota_Exp_Saldo_Bloq"/>
      <sheetName val="Dados_Saldo_Bloq"/>
      <sheetName val="Detalhado_ORD"/>
      <sheetName val="Grafico_ORD"/>
      <sheetName val="Nota_Exp_ORD"/>
      <sheetName val="Dados_ORD"/>
      <sheetName val="Novo Gestão da Receita"/>
      <sheetName val="Novo_Gestão_da_Receita2"/>
      <sheetName val="Novo_Gestão_da_Receita"/>
      <sheetName val="Novo_Gestão_da_Receita1"/>
      <sheetName val="Novo_Gestão_da_Receita3"/>
      <sheetName val="Novo_Gestão_da_Receita4"/>
      <sheetName val="Novo_Gestão_da_Receita5"/>
      <sheetName val="Novo_Gestão_da_Receita6"/>
      <sheetName val="Novo_Gestão_da_Receita7"/>
      <sheetName val="Novo_Gestão_da_Receita8"/>
      <sheetName val="Hoja2"/>
      <sheetName val="NGs. BANCO DADOS"/>
      <sheetName val="FOR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refreshError="1"/>
      <sheetData sheetId="49" refreshError="1"/>
      <sheetData sheetId="5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sheetName val="Módulos de Línea ISA 99"/>
      <sheetName val="Módulo Común EPM 99"/>
      <sheetName val="Módulos de Línea ISA 2000"/>
      <sheetName val="Módulo Común EPM 2000"/>
    </sheetNames>
    <sheetDataSet>
      <sheetData sheetId="0" refreshError="1"/>
      <sheetData sheetId="1" refreshError="1"/>
      <sheetData sheetId="2" refreshError="1"/>
      <sheetData sheetId="3" refreshError="1"/>
      <sheetData sheetId="4"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adro"/>
      <sheetName val="Resultados (2)"/>
      <sheetName val="Macroeconómicos"/>
      <sheetName val="Inversiones"/>
      <sheetName val="Mercado (3)"/>
      <sheetName val="Ingresos"/>
      <sheetName val="Trafico"/>
      <sheetName val="Egresos"/>
      <sheetName val="Resultados"/>
      <sheetName val="FCL"/>
      <sheetName val="WK"/>
      <sheetName val="Contrato Capacidad"/>
      <sheetName val="Arriendo ISA"/>
      <sheetName val="Arriendo Transel"/>
      <sheetName val="DEPRECIACIÓN"/>
      <sheetName val="Resúmen tarifas (2)"/>
      <sheetName val="ADMON"/>
      <sheetName val=" O&amp;M"/>
      <sheetName val="VENTAS"/>
      <sheetName val="Nomina "/>
      <sheetName val="Viajes"/>
      <sheetName val="Tabla Gastos (2)"/>
      <sheetName val="Tabla Gastos"/>
      <sheetName val="Gastos"/>
      <sheetName val="EgresosЩꍏニ␊_x0000__x0001__x0000_ó_x001c__x0000_篊Щ_x001c__x0000__x001c__x0000__x0000__x0000_짣。␊_x0000__x0001_"/>
      <sheetName val="PO.15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rocedimiento"/>
      <sheetName val="GRI consolidado 2025"/>
      <sheetName val="Consolidado"/>
      <sheetName val="GRI 2025"/>
      <sheetName val="ISA"/>
      <sheetName val="ITCO"/>
      <sheetName val="TRAN"/>
      <sheetName val="XM"/>
      <sheetName val="REP"/>
      <sheetName val="CTEEP"/>
      <sheetName val="ITCH"/>
      <sheetName val="Grupo Intervial"/>
      <sheetName val="Tasas"/>
    </sheetNames>
    <sheetDataSet>
      <sheetData sheetId="0"/>
      <sheetData sheetId="1"/>
      <sheetData sheetId="2">
        <row r="32">
          <cell r="E32">
            <v>2024</v>
          </cell>
        </row>
        <row r="33">
          <cell r="E33"/>
        </row>
        <row r="34">
          <cell r="E34">
            <v>7643051</v>
          </cell>
        </row>
        <row r="35">
          <cell r="E35">
            <v>4094869</v>
          </cell>
        </row>
        <row r="36">
          <cell r="E36">
            <v>1700573</v>
          </cell>
        </row>
        <row r="37">
          <cell r="E37">
            <v>849422</v>
          </cell>
        </row>
        <row r="42">
          <cell r="C42"/>
        </row>
      </sheetData>
      <sheetData sheetId="3"/>
      <sheetData sheetId="4">
        <row r="7">
          <cell r="F7">
            <v>2112609</v>
          </cell>
        </row>
        <row r="8">
          <cell r="F8">
            <v>104030</v>
          </cell>
        </row>
        <row r="9">
          <cell r="F9">
            <v>0</v>
          </cell>
        </row>
        <row r="11">
          <cell r="F11">
            <v>450271.33581609</v>
          </cell>
        </row>
        <row r="12">
          <cell r="F12">
            <v>163458</v>
          </cell>
        </row>
        <row r="13">
          <cell r="F13">
            <v>1401213</v>
          </cell>
        </row>
        <row r="14">
          <cell r="F14">
            <v>457852</v>
          </cell>
        </row>
        <row r="15">
          <cell r="F15">
            <v>345349</v>
          </cell>
        </row>
        <row r="16">
          <cell r="F16">
            <v>4777.8460641800002</v>
          </cell>
        </row>
        <row r="21">
          <cell r="F21">
            <v>274470</v>
          </cell>
        </row>
      </sheetData>
      <sheetData sheetId="5">
        <row r="7">
          <cell r="F7">
            <v>2434453</v>
          </cell>
        </row>
        <row r="8">
          <cell r="F8">
            <v>35790</v>
          </cell>
        </row>
        <row r="9">
          <cell r="F9">
            <v>0</v>
          </cell>
        </row>
        <row r="11">
          <cell r="F11">
            <v>529045.35807836987</v>
          </cell>
        </row>
        <row r="12">
          <cell r="F12">
            <v>274548</v>
          </cell>
        </row>
        <row r="13">
          <cell r="F13">
            <v>0</v>
          </cell>
        </row>
        <row r="14">
          <cell r="F14">
            <v>72</v>
          </cell>
        </row>
        <row r="15">
          <cell r="F15">
            <v>75575</v>
          </cell>
        </row>
        <row r="16">
          <cell r="F16">
            <v>16330.55809742</v>
          </cell>
        </row>
        <row r="21">
          <cell r="F21">
            <v>859</v>
          </cell>
        </row>
      </sheetData>
      <sheetData sheetId="6">
        <row r="7">
          <cell r="E7">
            <v>471300</v>
          </cell>
        </row>
        <row r="8">
          <cell r="E8">
            <v>169482</v>
          </cell>
        </row>
        <row r="9">
          <cell r="E9">
            <v>0</v>
          </cell>
        </row>
        <row r="11">
          <cell r="E11">
            <v>173535</v>
          </cell>
        </row>
        <row r="12">
          <cell r="E12">
            <v>89031</v>
          </cell>
        </row>
        <row r="13">
          <cell r="E13">
            <v>206032</v>
          </cell>
        </row>
        <row r="14">
          <cell r="E14">
            <v>77248</v>
          </cell>
        </row>
        <row r="15">
          <cell r="E15">
            <v>79638</v>
          </cell>
        </row>
        <row r="16">
          <cell r="E16">
            <v>948</v>
          </cell>
        </row>
        <row r="21">
          <cell r="E21">
            <v>89196</v>
          </cell>
        </row>
      </sheetData>
      <sheetData sheetId="7">
        <row r="7">
          <cell r="E7">
            <v>390874</v>
          </cell>
        </row>
        <row r="8">
          <cell r="E8">
            <v>11801</v>
          </cell>
        </row>
        <row r="9">
          <cell r="E9">
            <v>0</v>
          </cell>
        </row>
        <row r="11">
          <cell r="E11">
            <v>232435</v>
          </cell>
        </row>
        <row r="12">
          <cell r="E12">
            <v>92099</v>
          </cell>
        </row>
        <row r="13">
          <cell r="E13">
            <v>14920</v>
          </cell>
        </row>
        <row r="14">
          <cell r="E14">
            <v>159</v>
          </cell>
        </row>
        <row r="15">
          <cell r="E15">
            <v>71615</v>
          </cell>
        </row>
        <row r="16">
          <cell r="E16">
            <v>0</v>
          </cell>
        </row>
        <row r="21">
          <cell r="C21">
            <v>32827</v>
          </cell>
        </row>
      </sheetData>
      <sheetData sheetId="8">
        <row r="7">
          <cell r="F7">
            <v>920967</v>
          </cell>
        </row>
        <row r="8">
          <cell r="F8">
            <v>57238</v>
          </cell>
        </row>
        <row r="9">
          <cell r="F9">
            <v>1094</v>
          </cell>
        </row>
        <row r="11">
          <cell r="F11">
            <v>342486</v>
          </cell>
        </row>
        <row r="12">
          <cell r="F12">
            <v>133922</v>
          </cell>
        </row>
        <row r="13">
          <cell r="F13">
            <v>309274</v>
          </cell>
        </row>
        <row r="14">
          <cell r="F14">
            <v>52268</v>
          </cell>
        </row>
        <row r="15">
          <cell r="F15">
            <v>136689</v>
          </cell>
        </row>
        <row r="16">
          <cell r="F16">
            <v>813</v>
          </cell>
        </row>
        <row r="21">
          <cell r="F21">
            <v>133113</v>
          </cell>
        </row>
      </sheetData>
      <sheetData sheetId="9">
        <row r="7">
          <cell r="F7">
            <v>7866282</v>
          </cell>
        </row>
        <row r="8">
          <cell r="F8">
            <v>694483</v>
          </cell>
        </row>
        <row r="9">
          <cell r="F9">
            <v>0</v>
          </cell>
        </row>
        <row r="11">
          <cell r="F11">
            <v>4049147</v>
          </cell>
        </row>
        <row r="12">
          <cell r="F12">
            <v>251907</v>
          </cell>
        </row>
        <row r="13">
          <cell r="F13">
            <v>682213</v>
          </cell>
        </row>
        <row r="14">
          <cell r="F14">
            <v>1301928</v>
          </cell>
        </row>
        <row r="15">
          <cell r="F15">
            <v>1133831</v>
          </cell>
        </row>
        <row r="16">
          <cell r="F16">
            <v>1562</v>
          </cell>
        </row>
        <row r="21">
          <cell r="F21">
            <v>25178.004053051824</v>
          </cell>
        </row>
      </sheetData>
      <sheetData sheetId="10">
        <row r="7">
          <cell r="F7">
            <v>444017</v>
          </cell>
        </row>
        <row r="8">
          <cell r="F8">
            <v>112386</v>
          </cell>
        </row>
        <row r="9">
          <cell r="F9">
            <v>0</v>
          </cell>
        </row>
        <row r="11">
          <cell r="F11">
            <v>220039</v>
          </cell>
        </row>
        <row r="12">
          <cell r="F12">
            <v>44417</v>
          </cell>
        </row>
        <row r="13">
          <cell r="F13">
            <v>0</v>
          </cell>
        </row>
        <row r="14">
          <cell r="F14">
            <v>205850</v>
          </cell>
        </row>
        <row r="15">
          <cell r="F15">
            <v>151</v>
          </cell>
        </row>
        <row r="16">
          <cell r="F16">
            <v>388</v>
          </cell>
        </row>
        <row r="21">
          <cell r="F21">
            <v>134406</v>
          </cell>
        </row>
      </sheetData>
      <sheetData sheetId="11">
        <row r="7">
          <cell r="F7">
            <v>2359416</v>
          </cell>
        </row>
        <row r="8">
          <cell r="F8">
            <v>127359</v>
          </cell>
        </row>
        <row r="9">
          <cell r="F9">
            <v>0</v>
          </cell>
        </row>
        <row r="11">
          <cell r="F11">
            <v>1185202</v>
          </cell>
        </row>
        <row r="12">
          <cell r="F12">
            <v>109837</v>
          </cell>
        </row>
        <row r="13">
          <cell r="F13">
            <v>1319</v>
          </cell>
        </row>
        <row r="14">
          <cell r="F14">
            <v>524387</v>
          </cell>
        </row>
        <row r="15">
          <cell r="F15">
            <v>4233</v>
          </cell>
        </row>
        <row r="16">
          <cell r="F16">
            <v>1165</v>
          </cell>
        </row>
        <row r="21">
          <cell r="F21">
            <v>28473</v>
          </cell>
        </row>
      </sheetData>
      <sheetData sheetId="12"/>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structivo"/>
      <sheetName val="101-2b Mitigación"/>
      <sheetName val="101-2c Compensaciones"/>
      <sheetName val="101-5 Ubicación impactos"/>
      <sheetName val="Def áreas de imp biodiversidad"/>
      <sheetName val="101-5 d. Cadena de suministro"/>
      <sheetName val="101-6a. Impulsores directos"/>
      <sheetName val="101-6b. Especies"/>
      <sheetName val="101-7 y 101-8"/>
      <sheetName val="DJSI 1"/>
      <sheetName val="DJSI 1.b"/>
      <sheetName val="DJSI-3"/>
      <sheetName val="Observacion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Módulos de Línea ISA 99"/>
      <sheetName val="Módulo Común EPM 99"/>
      <sheetName val="Módulos de Línea ISA 2000"/>
      <sheetName val="Módulo Común EPM 2000"/>
    </sheetNames>
    <sheetDataSet>
      <sheetData sheetId="0" refreshError="1"/>
      <sheetData sheetId="1" refreshError="1"/>
      <sheetData sheetId="2" refreshError="1"/>
      <sheetData sheetId="3" refreshError="1"/>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LINA MARÍA MORENO ISAZA" id="{ADEA61DE-3D48-4F84-97C4-FF4884CEB525}" userId="S::LMMORENO@ISA.COM.CO::bddd54b6-429c-4e84-acad-3ac2139b561e"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83" dT="2025-01-14T20:20:10.18" personId="{ADEA61DE-3D48-4F84-97C4-FF4884CEB525}" id="{3DB5B724-D304-4EF7-8C2E-1DE009DE17A2}">
    <text>1 Caso Efectivo:  Comité de Convivencia</text>
  </threadedComment>
  <threadedComment ref="E89" dT="2025-01-14T20:19:02.88" personId="{ADEA61DE-3D48-4F84-97C4-FF4884CEB525}" id="{1F20020F-650E-4CAB-9062-1557B745EA07}">
    <text>1 Caso Efectivo:  Linea Etica</text>
  </threadedComment>
  <threadedComment ref="S89" dT="2025-01-14T20:18:46.16" personId="{ADEA61DE-3D48-4F84-97C4-FF4884CEB525}" id="{311090FC-7446-42BB-B7BF-3D9A118E0ED6}">
    <text>2 casos efectivos:  Línea Ética</text>
  </threadedComment>
  <threadedComment ref="E96" dT="2025-01-14T20:19:18.94" personId="{ADEA61DE-3D48-4F84-97C4-FF4884CEB525}" id="{7ECE871C-7F6B-43CB-8A86-2825E6C34726}">
    <text>1 Caso Efectivo: Linea Etica</text>
  </threadedComment>
  <threadedComment ref="K96" dT="2025-01-14T20:19:35.01" personId="{ADEA61DE-3D48-4F84-97C4-FF4884CEB525}" id="{E66D5172-564A-4B88-9457-31F4BD3D3645}">
    <text>1 Caso Efectivo: Línea Etica</text>
  </threadedComment>
  <threadedComment ref="K98" dT="2025-01-16T12:44:54.49" personId="{ADEA61DE-3D48-4F84-97C4-FF4884CEB525}" id="{2147EC81-8CC9-4369-BCB2-00F447FD197E}">
    <text>1 caso : Linea etica
2 caso: Comité de Hostigamiento Sexual Laboral</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8.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0CBD0-63EF-4BAD-B3DB-F305103233FC}">
  <sheetPr>
    <tabColor theme="0" tint="-0.14999847407452621"/>
  </sheetPr>
  <dimension ref="B2:J43"/>
  <sheetViews>
    <sheetView showGridLines="0" topLeftCell="B14" zoomScale="90" zoomScaleNormal="90" workbookViewId="0">
      <selection activeCell="B2" sqref="B2:C2"/>
    </sheetView>
  </sheetViews>
  <sheetFormatPr baseColWidth="10" defaultColWidth="11.54296875" defaultRowHeight="14.5"/>
  <cols>
    <col min="1" max="1" width="14.26953125" style="24" bestFit="1" customWidth="1"/>
    <col min="2" max="2" width="72.26953125" style="24" customWidth="1"/>
    <col min="3" max="3" width="16.7265625" style="24" customWidth="1"/>
    <col min="4" max="4" width="20.453125" style="24" bestFit="1" customWidth="1"/>
    <col min="5" max="5" width="13.7265625" style="24" customWidth="1"/>
    <col min="6" max="6" width="12.1796875" style="24" customWidth="1"/>
    <col min="7" max="7" width="16.7265625" style="24" customWidth="1"/>
    <col min="8" max="8" width="13.7265625" style="24" customWidth="1"/>
    <col min="9" max="9" width="3" customWidth="1"/>
    <col min="10" max="10" width="14.453125" style="24" customWidth="1"/>
    <col min="11" max="11" width="3.81640625" style="24" customWidth="1"/>
    <col min="12" max="16384" width="11.54296875" style="24"/>
  </cols>
  <sheetData>
    <row r="2" spans="2:10" ht="42" customHeight="1">
      <c r="B2" s="826" t="s">
        <v>1215</v>
      </c>
      <c r="C2" s="826"/>
      <c r="D2" s="239"/>
      <c r="E2" s="239"/>
      <c r="F2" s="239"/>
      <c r="G2" s="239"/>
      <c r="H2" s="239"/>
      <c r="I2" s="239"/>
      <c r="J2" s="239"/>
    </row>
    <row r="3" spans="2:10">
      <c r="B3" s="298"/>
      <c r="C3" s="290"/>
      <c r="D3" s="290"/>
      <c r="E3" s="290"/>
      <c r="F3" s="290"/>
      <c r="G3" s="290"/>
      <c r="H3" s="290"/>
      <c r="I3" s="239"/>
      <c r="J3" s="290"/>
    </row>
    <row r="4" spans="2:10" ht="29">
      <c r="B4" s="299" t="s">
        <v>1112</v>
      </c>
      <c r="C4" s="300"/>
      <c r="D4" s="300" t="s">
        <v>222</v>
      </c>
      <c r="E4" s="300"/>
      <c r="F4" s="300"/>
      <c r="G4" s="300"/>
      <c r="H4" s="300"/>
      <c r="I4" s="239"/>
      <c r="J4" s="301" t="s">
        <v>223</v>
      </c>
    </row>
    <row r="5" spans="2:10" ht="15" thickBot="1">
      <c r="B5" s="291"/>
      <c r="C5" s="292"/>
      <c r="D5" s="292"/>
      <c r="E5" s="292"/>
      <c r="F5" s="292"/>
      <c r="G5" s="292"/>
      <c r="H5" s="292"/>
      <c r="I5" s="239"/>
      <c r="J5" s="292"/>
    </row>
    <row r="6" spans="2:10" ht="44" thickTop="1">
      <c r="B6" s="293" t="s">
        <v>224</v>
      </c>
      <c r="C6" s="293" t="s">
        <v>1107</v>
      </c>
      <c r="D6" s="293" t="s">
        <v>247</v>
      </c>
      <c r="E6" s="293" t="s">
        <v>115</v>
      </c>
      <c r="F6" s="293" t="s">
        <v>386</v>
      </c>
      <c r="G6" s="293" t="s">
        <v>1108</v>
      </c>
      <c r="H6" s="293" t="s">
        <v>8</v>
      </c>
      <c r="I6" s="294"/>
      <c r="J6" s="293" t="s">
        <v>1109</v>
      </c>
    </row>
    <row r="7" spans="2:10">
      <c r="B7" s="290" t="s">
        <v>225</v>
      </c>
      <c r="C7" s="302">
        <f>+[81]CTEEP!F7</f>
        <v>7866282</v>
      </c>
      <c r="D7" s="302">
        <f>+[81]ISA!F7+[81]ITCO!F7</f>
        <v>4547062</v>
      </c>
      <c r="E7" s="302">
        <f>+[81]ITCH!F7</f>
        <v>444017</v>
      </c>
      <c r="F7" s="302">
        <f>+[81]TRAN!E7</f>
        <v>471300</v>
      </c>
      <c r="G7" s="302">
        <f>+[81]REP!F7</f>
        <v>920967</v>
      </c>
      <c r="H7" s="302">
        <f>+[81]XM!E7</f>
        <v>390874</v>
      </c>
      <c r="I7" s="239"/>
      <c r="J7" s="302">
        <f>+'[81]Grupo Intervial'!F7</f>
        <v>2359416</v>
      </c>
    </row>
    <row r="8" spans="2:10">
      <c r="B8" s="290" t="s">
        <v>226</v>
      </c>
      <c r="C8" s="302">
        <f>+[81]CTEEP!F8</f>
        <v>694483</v>
      </c>
      <c r="D8" s="302">
        <f>+[81]ISA!F8+[81]ITCO!F8</f>
        <v>139820</v>
      </c>
      <c r="E8" s="302">
        <f>+[81]ITCH!F8</f>
        <v>112386</v>
      </c>
      <c r="F8" s="302">
        <f>+[81]TRAN!E8</f>
        <v>169482</v>
      </c>
      <c r="G8" s="302">
        <f>+[81]REP!F8</f>
        <v>57238</v>
      </c>
      <c r="H8" s="302">
        <f>+[81]XM!E8</f>
        <v>11801</v>
      </c>
      <c r="I8" s="239"/>
      <c r="J8" s="302">
        <f>+'[81]Grupo Intervial'!F8</f>
        <v>127359</v>
      </c>
    </row>
    <row r="9" spans="2:10">
      <c r="B9" s="290" t="s">
        <v>227</v>
      </c>
      <c r="C9" s="302">
        <f>+[81]CTEEP!F9</f>
        <v>0</v>
      </c>
      <c r="D9" s="302">
        <f>+[81]ISA!F9+[81]ITCO!F9</f>
        <v>0</v>
      </c>
      <c r="E9" s="302">
        <f>+[81]ITCH!F9</f>
        <v>0</v>
      </c>
      <c r="F9" s="302">
        <f>+[81]TRAN!E9</f>
        <v>0</v>
      </c>
      <c r="G9" s="302">
        <f>+[81]REP!F9</f>
        <v>1094</v>
      </c>
      <c r="H9" s="302">
        <f>+[81]XM!E9</f>
        <v>0</v>
      </c>
      <c r="I9" s="239"/>
      <c r="J9" s="302">
        <f>+'[81]Grupo Intervial'!F9</f>
        <v>0</v>
      </c>
    </row>
    <row r="10" spans="2:10">
      <c r="B10" s="303" t="s">
        <v>228</v>
      </c>
      <c r="C10" s="304">
        <f t="shared" ref="C10" si="0">SUM(C7:C9)</f>
        <v>8560765</v>
      </c>
      <c r="D10" s="304">
        <f>SUM(D7:D9)</f>
        <v>4686882</v>
      </c>
      <c r="E10" s="304">
        <f>SUM(E7:E9)</f>
        <v>556403</v>
      </c>
      <c r="F10" s="304">
        <f>SUM(F7:F9)</f>
        <v>640782</v>
      </c>
      <c r="G10" s="304">
        <f>SUM(G7:G9)</f>
        <v>979299</v>
      </c>
      <c r="H10" s="304">
        <f>SUM(H7:H9)</f>
        <v>402675</v>
      </c>
      <c r="I10" s="239"/>
      <c r="J10" s="304">
        <f>SUM(J7:J9)</f>
        <v>2486775</v>
      </c>
    </row>
    <row r="11" spans="2:10">
      <c r="B11" s="290" t="s">
        <v>229</v>
      </c>
      <c r="C11" s="302">
        <f>+[81]CTEEP!F11-[81]CTEEP!F21</f>
        <v>4023968.995946948</v>
      </c>
      <c r="D11" s="302">
        <f>+[81]ISA!F11+[81]ITCO!F11-[81]ISA!F21-[81]ITCO!F21</f>
        <v>703987.69389445987</v>
      </c>
      <c r="E11" s="302">
        <f>+[81]ITCH!F11-[81]ITCH!F21</f>
        <v>85633</v>
      </c>
      <c r="F11" s="302">
        <f>+[81]TRAN!E11-[81]TRAN!E21</f>
        <v>84339</v>
      </c>
      <c r="G11" s="302">
        <f>+[81]REP!F11-[81]REP!F21</f>
        <v>209373</v>
      </c>
      <c r="H11" s="302">
        <f>+[81]XM!E11-[81]XM!C21</f>
        <v>199608</v>
      </c>
      <c r="I11" s="239"/>
      <c r="J11" s="302">
        <f>+'[81]Grupo Intervial'!F11-'[81]Grupo Intervial'!F21</f>
        <v>1156729</v>
      </c>
    </row>
    <row r="12" spans="2:10">
      <c r="B12" s="290" t="s">
        <v>230</v>
      </c>
      <c r="C12" s="302">
        <f>+[81]CTEEP!F12</f>
        <v>251907</v>
      </c>
      <c r="D12" s="302">
        <f>+[81]ISA!F12+[81]ITCO!F12</f>
        <v>438006</v>
      </c>
      <c r="E12" s="302">
        <f>+[81]ITCH!F12</f>
        <v>44417</v>
      </c>
      <c r="F12" s="302">
        <f>+[81]TRAN!E12</f>
        <v>89031</v>
      </c>
      <c r="G12" s="302">
        <f>+[81]REP!F12</f>
        <v>133922</v>
      </c>
      <c r="H12" s="302">
        <f>+[81]XM!E12</f>
        <v>92099</v>
      </c>
      <c r="I12" s="239"/>
      <c r="J12" s="302">
        <f>+'[81]Grupo Intervial'!F12</f>
        <v>109837</v>
      </c>
    </row>
    <row r="13" spans="2:10">
      <c r="B13" s="290" t="s">
        <v>231</v>
      </c>
      <c r="C13" s="302">
        <f>+[81]CTEEP!F13</f>
        <v>682213</v>
      </c>
      <c r="D13" s="302">
        <f>+[81]ISA!F13+[81]ITCO!F13</f>
        <v>1401213</v>
      </c>
      <c r="E13" s="302">
        <f>+[81]ITCH!F13</f>
        <v>0</v>
      </c>
      <c r="F13" s="302">
        <f>+[81]TRAN!E13</f>
        <v>206032</v>
      </c>
      <c r="G13" s="302">
        <f>+[81]REP!F13</f>
        <v>309274</v>
      </c>
      <c r="H13" s="302">
        <f>+[81]XM!E13</f>
        <v>14920</v>
      </c>
      <c r="I13" s="239"/>
      <c r="J13" s="302">
        <f>+'[81]Grupo Intervial'!F13</f>
        <v>1319</v>
      </c>
    </row>
    <row r="14" spans="2:10">
      <c r="B14" s="290" t="s">
        <v>232</v>
      </c>
      <c r="C14" s="302">
        <f>+[81]CTEEP!F14</f>
        <v>1301928</v>
      </c>
      <c r="D14" s="302">
        <f>+[81]ISA!F14+[81]ITCO!F14</f>
        <v>457924</v>
      </c>
      <c r="E14" s="302">
        <f>+[81]ITCH!F14</f>
        <v>205850</v>
      </c>
      <c r="F14" s="302">
        <f>+[81]TRAN!E14</f>
        <v>77248</v>
      </c>
      <c r="G14" s="302">
        <f>+[81]REP!F14</f>
        <v>52268</v>
      </c>
      <c r="H14" s="302">
        <f>+[81]XM!E14</f>
        <v>159</v>
      </c>
      <c r="I14" s="239"/>
      <c r="J14" s="302">
        <f>+'[81]Grupo Intervial'!F14</f>
        <v>524387</v>
      </c>
    </row>
    <row r="15" spans="2:10">
      <c r="B15" s="290" t="s">
        <v>233</v>
      </c>
      <c r="C15" s="302">
        <f>+[81]CTEEP!F15</f>
        <v>1133831</v>
      </c>
      <c r="D15" s="302">
        <f>+[81]ISA!F15+[81]ITCO!F15</f>
        <v>420924</v>
      </c>
      <c r="E15" s="302">
        <f>+[81]ITCH!F15</f>
        <v>151</v>
      </c>
      <c r="F15" s="302">
        <f>+[81]TRAN!E15</f>
        <v>79638</v>
      </c>
      <c r="G15" s="302">
        <f>+[81]REP!F15</f>
        <v>136689</v>
      </c>
      <c r="H15" s="302">
        <f>+[81]XM!E15</f>
        <v>71615</v>
      </c>
      <c r="I15" s="239"/>
      <c r="J15" s="302">
        <f>+'[81]Grupo Intervial'!F15</f>
        <v>4233</v>
      </c>
    </row>
    <row r="16" spans="2:10">
      <c r="B16" s="290" t="s">
        <v>234</v>
      </c>
      <c r="C16" s="302">
        <f>+[81]CTEEP!F16</f>
        <v>1562</v>
      </c>
      <c r="D16" s="302">
        <f>+[81]ISA!F16+[81]ITCO!F16</f>
        <v>21108.404161599999</v>
      </c>
      <c r="E16" s="302">
        <f>+[81]ITCH!F16</f>
        <v>388</v>
      </c>
      <c r="F16" s="302">
        <f>+[81]TRAN!E16</f>
        <v>948</v>
      </c>
      <c r="G16" s="302">
        <f>+[81]REP!F16</f>
        <v>813</v>
      </c>
      <c r="H16" s="302">
        <f>+[81]XM!E16</f>
        <v>0</v>
      </c>
      <c r="I16" s="239"/>
      <c r="J16" s="302">
        <f>+'[81]Grupo Intervial'!F16</f>
        <v>1165</v>
      </c>
    </row>
    <row r="17" spans="2:10">
      <c r="B17" s="305" t="s">
        <v>235</v>
      </c>
      <c r="C17" s="306">
        <f t="shared" ref="C17" si="1">SUM(C11:C16)</f>
        <v>7395409.9959469475</v>
      </c>
      <c r="D17" s="306">
        <f>SUM(D11:D16)</f>
        <v>3443163.0980560598</v>
      </c>
      <c r="E17" s="306">
        <f>SUM(E11:E16)</f>
        <v>336439</v>
      </c>
      <c r="F17" s="306">
        <f>SUM(F11:F16)</f>
        <v>537236</v>
      </c>
      <c r="G17" s="306">
        <f>SUM(G11:G16)</f>
        <v>842339</v>
      </c>
      <c r="H17" s="306">
        <f>SUM(H11:H16)</f>
        <v>378401</v>
      </c>
      <c r="I17" s="239"/>
      <c r="J17" s="306">
        <f t="shared" ref="J17" si="2">SUM(J11:J16)</f>
        <v>1797670</v>
      </c>
    </row>
    <row r="18" spans="2:10" ht="15" thickBot="1">
      <c r="B18" s="307" t="s">
        <v>236</v>
      </c>
      <c r="C18" s="308">
        <f t="shared" ref="C18" si="3">+C10-C17</f>
        <v>1165355.0040530525</v>
      </c>
      <c r="D18" s="308">
        <f>+D10-D17</f>
        <v>1243718.9019439402</v>
      </c>
      <c r="E18" s="308">
        <f>+E10-E17</f>
        <v>219964</v>
      </c>
      <c r="F18" s="308">
        <f>+F10-F17</f>
        <v>103546</v>
      </c>
      <c r="G18" s="308">
        <f>+G10-G17</f>
        <v>136960</v>
      </c>
      <c r="H18" s="308">
        <f>+H10-H17</f>
        <v>24274</v>
      </c>
      <c r="I18" s="239"/>
      <c r="J18" s="308">
        <f t="shared" ref="J18" si="4">+J10-J17</f>
        <v>689105</v>
      </c>
    </row>
    <row r="19" spans="2:10" ht="15" thickTop="1">
      <c r="B19" s="290" t="s">
        <v>1110</v>
      </c>
      <c r="C19" s="309">
        <f>+[81]CTEEP!F21</f>
        <v>25178.004053051824</v>
      </c>
      <c r="D19" s="302">
        <f>+[81]ISA!F21+[81]ITCO!F21</f>
        <v>275329</v>
      </c>
      <c r="E19" s="302">
        <f>+[81]ITCH!F21</f>
        <v>134406</v>
      </c>
      <c r="F19" s="302">
        <f>+[81]TRAN!E21</f>
        <v>89196</v>
      </c>
      <c r="G19" s="302">
        <f>+[81]REP!F21</f>
        <v>133113</v>
      </c>
      <c r="H19" s="302">
        <f>+[81]XM!C21</f>
        <v>32827</v>
      </c>
      <c r="I19" s="239"/>
      <c r="J19" s="302">
        <f>+'[81]Grupo Intervial'!F21</f>
        <v>28473</v>
      </c>
    </row>
    <row r="20" spans="2:10">
      <c r="B20" s="310" t="s">
        <v>237</v>
      </c>
      <c r="C20" s="311">
        <f t="shared" ref="C20:J20" si="5">+C18-C19</f>
        <v>1140177.0000000007</v>
      </c>
      <c r="D20" s="311">
        <f>+D18-D19</f>
        <v>968389.9019439402</v>
      </c>
      <c r="E20" s="311">
        <f>+E18-E19</f>
        <v>85558</v>
      </c>
      <c r="F20" s="311">
        <f>+F18-F19</f>
        <v>14350</v>
      </c>
      <c r="G20" s="311">
        <f>+G18-G19</f>
        <v>3847</v>
      </c>
      <c r="H20" s="311">
        <f>+H18-H19</f>
        <v>-8553</v>
      </c>
      <c r="I20" s="239"/>
      <c r="J20" s="311">
        <f t="shared" si="5"/>
        <v>660632</v>
      </c>
    </row>
    <row r="21" spans="2:10" ht="15" customHeight="1">
      <c r="B21" s="820" t="s">
        <v>1111</v>
      </c>
      <c r="C21" s="821"/>
      <c r="D21" s="821"/>
      <c r="E21" s="821"/>
      <c r="F21" s="821"/>
      <c r="G21" s="821"/>
      <c r="H21" s="821"/>
      <c r="I21" s="821"/>
      <c r="J21" s="822"/>
    </row>
    <row r="22" spans="2:10" ht="14.15" customHeight="1">
      <c r="B22" s="823"/>
      <c r="C22" s="824"/>
      <c r="D22" s="824"/>
      <c r="E22" s="824"/>
      <c r="F22" s="824"/>
      <c r="G22" s="824"/>
      <c r="H22" s="824"/>
      <c r="I22" s="824"/>
      <c r="J22" s="825"/>
    </row>
    <row r="23" spans="2:10">
      <c r="B23" s="290"/>
      <c r="C23" s="290"/>
      <c r="D23" s="295"/>
      <c r="E23" s="290"/>
      <c r="F23" s="290"/>
      <c r="G23" s="290"/>
      <c r="H23" s="290"/>
      <c r="I23" s="239"/>
      <c r="J23" s="290"/>
    </row>
    <row r="24" spans="2:10">
      <c r="B24" s="290"/>
      <c r="C24" s="295"/>
      <c r="D24" s="296"/>
      <c r="E24" s="297"/>
      <c r="F24" s="290"/>
      <c r="G24" s="295"/>
      <c r="H24" s="290"/>
      <c r="I24" s="239"/>
      <c r="J24" s="290"/>
    </row>
    <row r="25" spans="2:10" ht="29">
      <c r="B25" s="312" t="s">
        <v>1113</v>
      </c>
      <c r="C25" s="239"/>
      <c r="D25" s="239"/>
      <c r="E25" s="239"/>
      <c r="F25" s="290"/>
      <c r="G25" s="295"/>
      <c r="H25" s="290"/>
      <c r="I25" s="239"/>
      <c r="J25" s="290"/>
    </row>
    <row r="26" spans="2:10" ht="15" thickBot="1">
      <c r="B26" s="291"/>
      <c r="C26" s="292"/>
      <c r="D26" s="239"/>
      <c r="E26" s="292"/>
      <c r="F26" s="290"/>
      <c r="G26" s="295"/>
      <c r="H26" s="290"/>
      <c r="I26" s="239"/>
      <c r="J26" s="290"/>
    </row>
    <row r="27" spans="2:10" ht="15" thickTop="1">
      <c r="B27" s="293" t="s">
        <v>224</v>
      </c>
      <c r="C27" s="293">
        <v>2025</v>
      </c>
      <c r="D27" s="294"/>
      <c r="E27" s="293">
        <v>2024</v>
      </c>
      <c r="F27" s="290"/>
      <c r="G27" s="290"/>
      <c r="H27" s="290"/>
      <c r="I27" s="239"/>
      <c r="J27" s="290"/>
    </row>
    <row r="28" spans="2:10">
      <c r="B28" s="290" t="s">
        <v>248</v>
      </c>
      <c r="C28" s="302">
        <f>+[81]Consolidado!E28</f>
        <v>0</v>
      </c>
      <c r="D28" s="239"/>
      <c r="E28" s="302">
        <v>15828605</v>
      </c>
      <c r="F28" s="290"/>
      <c r="G28" s="290"/>
      <c r="H28" s="290"/>
      <c r="I28" s="239"/>
      <c r="J28" s="290"/>
    </row>
    <row r="29" spans="2:10">
      <c r="B29" s="290" t="s">
        <v>249</v>
      </c>
      <c r="C29" s="302">
        <f>+[81]Consolidado!E29</f>
        <v>0</v>
      </c>
      <c r="D29" s="239"/>
      <c r="E29" s="302">
        <v>2133836</v>
      </c>
      <c r="F29" s="290"/>
      <c r="G29" s="290"/>
      <c r="H29" s="290"/>
      <c r="I29" s="239"/>
      <c r="J29" s="290"/>
    </row>
    <row r="30" spans="2:10">
      <c r="B30" s="290" t="s">
        <v>227</v>
      </c>
      <c r="C30" s="302">
        <f>+[81]Consolidado!E30</f>
        <v>0</v>
      </c>
      <c r="D30" s="239"/>
      <c r="E30" s="302">
        <v>3311</v>
      </c>
      <c r="F30" s="290"/>
      <c r="G30" s="290"/>
      <c r="H30" s="290"/>
      <c r="I30" s="239"/>
      <c r="J30" s="290"/>
    </row>
    <row r="31" spans="2:10">
      <c r="B31" s="303" t="s">
        <v>228</v>
      </c>
      <c r="C31" s="304">
        <f>SUM(C28:C30)</f>
        <v>0</v>
      </c>
      <c r="D31" s="239"/>
      <c r="E31" s="304">
        <v>17965752</v>
      </c>
      <c r="F31" s="290"/>
      <c r="G31" s="290"/>
      <c r="H31" s="290"/>
      <c r="I31" s="239"/>
      <c r="J31" s="290"/>
    </row>
    <row r="32" spans="2:10">
      <c r="B32" s="290" t="s">
        <v>229</v>
      </c>
      <c r="C32" s="302">
        <f>+[81]Consolidado!E32-[81]Consolidado!C42</f>
        <v>2024</v>
      </c>
      <c r="D32" s="239"/>
      <c r="E32" s="302">
        <v>6176109</v>
      </c>
      <c r="F32" s="290"/>
      <c r="G32" s="290"/>
      <c r="H32" s="290"/>
      <c r="I32" s="239"/>
      <c r="J32" s="290"/>
    </row>
    <row r="33" spans="2:10">
      <c r="B33" s="290" t="s">
        <v>230</v>
      </c>
      <c r="C33" s="302">
        <f>+[81]Consolidado!E33</f>
        <v>0</v>
      </c>
      <c r="D33" s="239"/>
      <c r="E33" s="302">
        <v>1302475</v>
      </c>
      <c r="F33" s="290"/>
      <c r="G33" s="290"/>
      <c r="H33" s="290"/>
      <c r="I33" s="239"/>
      <c r="J33" s="290"/>
    </row>
    <row r="34" spans="2:10">
      <c r="B34" s="290" t="s">
        <v>231</v>
      </c>
      <c r="C34" s="302">
        <f>+[81]Consolidado!E34</f>
        <v>7643051</v>
      </c>
      <c r="D34" s="239"/>
      <c r="E34" s="302">
        <v>2058221</v>
      </c>
      <c r="F34" s="290"/>
      <c r="G34" s="290"/>
      <c r="H34" s="290"/>
      <c r="I34" s="239"/>
      <c r="J34" s="290"/>
    </row>
    <row r="35" spans="2:10">
      <c r="B35" s="290" t="s">
        <v>232</v>
      </c>
      <c r="C35" s="302">
        <f>+[81]Consolidado!E35</f>
        <v>4094869</v>
      </c>
      <c r="D35" s="239"/>
      <c r="E35" s="302">
        <v>2825208</v>
      </c>
      <c r="F35" s="290"/>
      <c r="G35" s="290"/>
      <c r="H35" s="290"/>
      <c r="I35" s="239"/>
      <c r="J35" s="290"/>
    </row>
    <row r="36" spans="2:10">
      <c r="B36" s="290" t="s">
        <v>233</v>
      </c>
      <c r="C36" s="302">
        <f>+[81]Consolidado!E36</f>
        <v>1700573</v>
      </c>
      <c r="D36" s="239"/>
      <c r="E36" s="302">
        <v>1036343</v>
      </c>
      <c r="F36" s="290"/>
      <c r="G36" s="290"/>
      <c r="H36" s="290"/>
      <c r="I36" s="239"/>
      <c r="J36" s="290"/>
    </row>
    <row r="37" spans="2:10">
      <c r="B37" s="290" t="s">
        <v>234</v>
      </c>
      <c r="C37" s="302">
        <f>+[81]Consolidado!E37</f>
        <v>849422</v>
      </c>
      <c r="D37" s="239"/>
      <c r="E37" s="302">
        <v>52411</v>
      </c>
      <c r="F37" s="290"/>
      <c r="G37" s="290"/>
      <c r="H37" s="290"/>
      <c r="I37" s="239"/>
      <c r="J37" s="290"/>
    </row>
    <row r="38" spans="2:10">
      <c r="B38" s="305" t="s">
        <v>235</v>
      </c>
      <c r="C38" s="306">
        <f t="shared" ref="C38" si="6">SUM(C32:C37)</f>
        <v>14289939</v>
      </c>
      <c r="D38" s="239"/>
      <c r="E38" s="306">
        <f>+SUM(E32:E37)</f>
        <v>13450767</v>
      </c>
      <c r="F38" s="290"/>
      <c r="G38" s="290"/>
      <c r="H38" s="290"/>
      <c r="I38" s="239"/>
      <c r="J38" s="290"/>
    </row>
    <row r="39" spans="2:10" ht="15" thickBot="1">
      <c r="B39" s="307" t="s">
        <v>236</v>
      </c>
      <c r="C39" s="308">
        <f t="shared" ref="C39" si="7">+C31-C38</f>
        <v>-14289939</v>
      </c>
      <c r="D39" s="239"/>
      <c r="E39" s="308">
        <f>+E31-E38</f>
        <v>4514985</v>
      </c>
      <c r="F39" s="290"/>
      <c r="G39" s="290"/>
      <c r="H39" s="290"/>
      <c r="I39" s="239"/>
      <c r="J39" s="290"/>
    </row>
    <row r="40" spans="2:10" ht="15" thickTop="1">
      <c r="B40" s="305" t="s">
        <v>1110</v>
      </c>
      <c r="C40" s="306">
        <f>+[81]Consolidado!C42</f>
        <v>0</v>
      </c>
      <c r="D40" s="239"/>
      <c r="E40" s="306">
        <v>1027230</v>
      </c>
      <c r="F40" s="290"/>
      <c r="G40" s="290"/>
      <c r="H40" s="290"/>
      <c r="I40" s="239"/>
      <c r="J40" s="290"/>
    </row>
    <row r="41" spans="2:10">
      <c r="B41" s="305" t="s">
        <v>237</v>
      </c>
      <c r="C41" s="306">
        <f>+C39-C40</f>
        <v>-14289939</v>
      </c>
      <c r="D41" s="239"/>
      <c r="E41" s="306">
        <v>3487755</v>
      </c>
      <c r="F41" s="290"/>
      <c r="G41" s="290"/>
      <c r="H41" s="290"/>
      <c r="I41" s="239"/>
      <c r="J41" s="290"/>
    </row>
    <row r="42" spans="2:10">
      <c r="B42" s="290"/>
      <c r="C42" s="290"/>
      <c r="D42" s="290"/>
      <c r="E42" s="290"/>
      <c r="F42" s="290"/>
      <c r="G42" s="290"/>
      <c r="H42" s="290"/>
      <c r="I42" s="239"/>
      <c r="J42" s="290"/>
    </row>
    <row r="43" spans="2:10">
      <c r="B43" s="290"/>
      <c r="C43" s="290"/>
      <c r="D43" s="290"/>
      <c r="E43" s="290"/>
      <c r="F43" s="290"/>
      <c r="G43" s="290"/>
      <c r="H43" s="290"/>
      <c r="I43" s="239"/>
      <c r="J43" s="290"/>
    </row>
  </sheetData>
  <mergeCells count="2">
    <mergeCell ref="B21:J22"/>
    <mergeCell ref="B2:C2"/>
  </mergeCells>
  <pageMargins left="0.7" right="0.7" top="0.75" bottom="0.75" header="0.3" footer="0.3"/>
  <pageSetup paperSize="9" orientation="portrait" horizontalDpi="300" verticalDpi="300" r:id="rId1"/>
  <headerFooter>
    <oddFooter>&amp;L_x000D_&amp;1#&amp;"Aptos"&amp;14&amp;K000000 Información Interna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8E2F4-D0DC-4AD0-978E-4A4582A764C6}">
  <dimension ref="B2:Y3359"/>
  <sheetViews>
    <sheetView showGridLines="0" zoomScale="70" zoomScaleNormal="70" workbookViewId="0">
      <selection activeCell="F6" sqref="F6"/>
    </sheetView>
  </sheetViews>
  <sheetFormatPr baseColWidth="10" defaultColWidth="11.453125" defaultRowHeight="14.5"/>
  <cols>
    <col min="1" max="1" width="6.453125" style="16" customWidth="1"/>
    <col min="2" max="2" width="20.54296875" style="21" customWidth="1"/>
    <col min="3" max="3" width="29.453125" style="16" customWidth="1"/>
    <col min="4" max="4" width="68.453125" style="16" customWidth="1"/>
    <col min="5" max="5" width="23.453125" style="16" customWidth="1"/>
    <col min="6" max="6" width="19.1796875" style="16" customWidth="1"/>
    <col min="7" max="7" width="23.453125" style="16" customWidth="1"/>
    <col min="8" max="8" width="29.26953125" style="16" customWidth="1"/>
    <col min="9" max="10" width="21.26953125" style="16" customWidth="1"/>
    <col min="11" max="12" width="17.453125" style="16" customWidth="1"/>
    <col min="13" max="13" width="17.7265625" style="16" customWidth="1"/>
    <col min="14" max="14" width="54" style="16" customWidth="1"/>
    <col min="15" max="15" width="22.1796875" style="16" customWidth="1"/>
    <col min="16" max="16" width="32.453125" style="16" customWidth="1"/>
    <col min="17" max="17" width="79.26953125" style="16" customWidth="1"/>
    <col min="18" max="18" width="11.453125" style="16"/>
    <col min="19" max="19" width="22.81640625" style="16" customWidth="1"/>
    <col min="20" max="20" width="24.26953125" style="16" customWidth="1"/>
    <col min="21" max="21" width="19.81640625" style="16" customWidth="1"/>
    <col min="22" max="23" width="15.54296875" style="16" customWidth="1"/>
    <col min="24" max="16384" width="11.453125" style="16"/>
  </cols>
  <sheetData>
    <row r="2" spans="2:24" s="646" customFormat="1" ht="39" customHeight="1">
      <c r="B2" s="1029" t="s">
        <v>5675</v>
      </c>
      <c r="C2" s="1029"/>
      <c r="D2" s="1029"/>
    </row>
    <row r="3" spans="2:24">
      <c r="S3" s="676"/>
      <c r="T3" s="676"/>
      <c r="U3" s="677" t="s">
        <v>374</v>
      </c>
      <c r="V3" s="676"/>
      <c r="W3" s="676"/>
    </row>
    <row r="4" spans="2:24" s="2" customFormat="1" ht="43.5">
      <c r="B4" s="483" t="s">
        <v>375</v>
      </c>
      <c r="C4" s="483" t="s">
        <v>376</v>
      </c>
      <c r="D4" s="483" t="s">
        <v>5629</v>
      </c>
      <c r="E4" s="483" t="s">
        <v>377</v>
      </c>
      <c r="F4" s="483" t="s">
        <v>378</v>
      </c>
      <c r="G4" s="483" t="s">
        <v>379</v>
      </c>
      <c r="H4" s="483" t="s">
        <v>2534</v>
      </c>
      <c r="I4" s="483" t="s">
        <v>380</v>
      </c>
      <c r="J4" s="483" t="s">
        <v>381</v>
      </c>
      <c r="K4" s="483" t="s">
        <v>382</v>
      </c>
      <c r="L4" s="483" t="s">
        <v>383</v>
      </c>
      <c r="M4" s="483" t="s">
        <v>384</v>
      </c>
      <c r="N4" s="483" t="s">
        <v>1232</v>
      </c>
      <c r="O4" s="483" t="s">
        <v>2535</v>
      </c>
      <c r="P4" s="483" t="s">
        <v>2536</v>
      </c>
      <c r="Q4" s="483" t="s">
        <v>113</v>
      </c>
      <c r="R4" s="314"/>
      <c r="S4" s="678" t="s">
        <v>375</v>
      </c>
      <c r="T4" s="678" t="s">
        <v>2534</v>
      </c>
      <c r="U4" s="678" t="s">
        <v>5626</v>
      </c>
      <c r="V4" s="678" t="s">
        <v>5625</v>
      </c>
      <c r="W4" s="678" t="s">
        <v>384</v>
      </c>
      <c r="X4" s="314"/>
    </row>
    <row r="5" spans="2:24" s="2" customFormat="1" ht="120" customHeight="1">
      <c r="B5" s="237" t="s">
        <v>1235</v>
      </c>
      <c r="C5" s="237" t="s">
        <v>480</v>
      </c>
      <c r="D5" s="237" t="s">
        <v>481</v>
      </c>
      <c r="E5" s="237" t="s">
        <v>399</v>
      </c>
      <c r="F5" s="237" t="s">
        <v>2537</v>
      </c>
      <c r="G5" s="237" t="s">
        <v>482</v>
      </c>
      <c r="H5" s="252" t="s">
        <v>397</v>
      </c>
      <c r="I5" s="252">
        <v>34.86</v>
      </c>
      <c r="J5" s="252" t="s">
        <v>483</v>
      </c>
      <c r="K5" s="252">
        <v>34.86</v>
      </c>
      <c r="L5" s="237">
        <v>2023</v>
      </c>
      <c r="M5" s="360">
        <v>2026</v>
      </c>
      <c r="N5" s="237" t="s">
        <v>422</v>
      </c>
      <c r="O5" s="237" t="s">
        <v>394</v>
      </c>
      <c r="P5" s="237" t="s">
        <v>484</v>
      </c>
      <c r="Q5" s="1030" t="s">
        <v>2538</v>
      </c>
      <c r="R5" s="314"/>
      <c r="S5" s="252" t="s">
        <v>1242</v>
      </c>
      <c r="T5" s="252" t="s">
        <v>397</v>
      </c>
      <c r="U5" s="679">
        <v>1.0899999999999999</v>
      </c>
      <c r="V5" s="679">
        <v>1.0899999999999999</v>
      </c>
      <c r="W5" s="251">
        <v>2025</v>
      </c>
      <c r="X5" s="257"/>
    </row>
    <row r="6" spans="2:24" s="2" customFormat="1" ht="123.65" customHeight="1">
      <c r="B6" s="237" t="s">
        <v>1235</v>
      </c>
      <c r="C6" s="237" t="s">
        <v>486</v>
      </c>
      <c r="D6" s="237" t="s">
        <v>487</v>
      </c>
      <c r="E6" s="237" t="s">
        <v>399</v>
      </c>
      <c r="F6" s="237" t="s">
        <v>2539</v>
      </c>
      <c r="G6" s="237" t="s">
        <v>488</v>
      </c>
      <c r="H6" s="252" t="s">
        <v>397</v>
      </c>
      <c r="I6" s="252">
        <v>2.72</v>
      </c>
      <c r="J6" s="252" t="s">
        <v>116</v>
      </c>
      <c r="K6" s="252">
        <v>2</v>
      </c>
      <c r="L6" s="237">
        <v>2024</v>
      </c>
      <c r="M6" s="237">
        <v>2026</v>
      </c>
      <c r="N6" s="237" t="s">
        <v>422</v>
      </c>
      <c r="O6" s="237" t="s">
        <v>394</v>
      </c>
      <c r="P6" s="237" t="s">
        <v>484</v>
      </c>
      <c r="Q6" s="1031"/>
      <c r="R6" s="314"/>
      <c r="S6" s="237" t="s">
        <v>1235</v>
      </c>
      <c r="T6" s="237"/>
      <c r="U6" s="251">
        <f>+SUM(I5:I6)</f>
        <v>37.58</v>
      </c>
      <c r="V6" s="251">
        <f>+SUM(K5:K6)</f>
        <v>36.86</v>
      </c>
      <c r="W6" s="251">
        <v>2026</v>
      </c>
      <c r="X6" s="257"/>
    </row>
    <row r="7" spans="2:24" s="2" customFormat="1" ht="72.5">
      <c r="B7" s="252" t="s">
        <v>3</v>
      </c>
      <c r="C7" s="251" t="s">
        <v>398</v>
      </c>
      <c r="D7" s="252" t="s">
        <v>5630</v>
      </c>
      <c r="E7" s="238" t="s">
        <v>399</v>
      </c>
      <c r="F7" s="252" t="s">
        <v>400</v>
      </c>
      <c r="G7" s="252" t="s">
        <v>401</v>
      </c>
      <c r="H7" s="1032" t="s">
        <v>5637</v>
      </c>
      <c r="I7" s="1033"/>
      <c r="J7" s="1033"/>
      <c r="K7" s="1033"/>
      <c r="L7" s="1033"/>
      <c r="M7" s="1033"/>
      <c r="N7" s="1033"/>
      <c r="O7" s="1033"/>
      <c r="P7" s="1033"/>
      <c r="Q7" s="1034"/>
      <c r="R7" s="314"/>
      <c r="S7" s="252" t="s">
        <v>2540</v>
      </c>
      <c r="T7" s="252" t="s">
        <v>402</v>
      </c>
      <c r="U7" s="679">
        <v>0</v>
      </c>
      <c r="V7" s="679">
        <v>0</v>
      </c>
      <c r="W7" s="251" t="s">
        <v>402</v>
      </c>
      <c r="X7" s="314"/>
    </row>
    <row r="8" spans="2:24" s="3" customFormat="1" ht="58">
      <c r="B8" s="252" t="s">
        <v>3</v>
      </c>
      <c r="C8" s="251" t="s">
        <v>403</v>
      </c>
      <c r="D8" s="251" t="s">
        <v>5628</v>
      </c>
      <c r="E8" s="238" t="s">
        <v>399</v>
      </c>
      <c r="F8" s="251" t="s">
        <v>404</v>
      </c>
      <c r="G8" s="251" t="s">
        <v>405</v>
      </c>
      <c r="H8" s="1035"/>
      <c r="I8" s="1036"/>
      <c r="J8" s="1036"/>
      <c r="K8" s="1036"/>
      <c r="L8" s="1036"/>
      <c r="M8" s="1036"/>
      <c r="N8" s="1036"/>
      <c r="O8" s="1036"/>
      <c r="P8" s="1036"/>
      <c r="Q8" s="1037"/>
      <c r="R8" s="257"/>
      <c r="S8" s="252" t="s">
        <v>386</v>
      </c>
      <c r="T8" s="252" t="s">
        <v>402</v>
      </c>
      <c r="U8" s="679">
        <v>0</v>
      </c>
      <c r="V8" s="679">
        <v>0</v>
      </c>
      <c r="W8" s="251" t="s">
        <v>402</v>
      </c>
      <c r="X8" s="314"/>
    </row>
    <row r="9" spans="2:24" s="2" customFormat="1" ht="43.5">
      <c r="B9" s="252" t="s">
        <v>3</v>
      </c>
      <c r="C9" s="251" t="s">
        <v>5631</v>
      </c>
      <c r="D9" s="251" t="s">
        <v>5632</v>
      </c>
      <c r="E9" s="238" t="s">
        <v>399</v>
      </c>
      <c r="F9" s="251">
        <v>433153</v>
      </c>
      <c r="G9" s="251">
        <v>8073123</v>
      </c>
      <c r="H9" s="1035"/>
      <c r="I9" s="1036"/>
      <c r="J9" s="1036"/>
      <c r="K9" s="1036"/>
      <c r="L9" s="1036"/>
      <c r="M9" s="1036"/>
      <c r="N9" s="1036"/>
      <c r="O9" s="1036"/>
      <c r="P9" s="1036"/>
      <c r="Q9" s="1037"/>
      <c r="R9" s="314"/>
      <c r="S9" s="251" t="s">
        <v>1438</v>
      </c>
      <c r="T9" s="251" t="s">
        <v>2541</v>
      </c>
      <c r="U9" s="679">
        <v>56.235408999999969</v>
      </c>
      <c r="V9" s="679">
        <v>0</v>
      </c>
      <c r="W9" s="238">
        <v>2030</v>
      </c>
      <c r="X9" s="314"/>
    </row>
    <row r="10" spans="2:24" s="112" customFormat="1" ht="101.5">
      <c r="B10" s="252" t="s">
        <v>3</v>
      </c>
      <c r="C10" s="251" t="s">
        <v>407</v>
      </c>
      <c r="D10" s="251" t="s">
        <v>5633</v>
      </c>
      <c r="E10" s="238" t="s">
        <v>399</v>
      </c>
      <c r="F10" s="251" t="s">
        <v>1403</v>
      </c>
      <c r="G10" s="251" t="s">
        <v>1404</v>
      </c>
      <c r="H10" s="1038"/>
      <c r="I10" s="1039"/>
      <c r="J10" s="1039"/>
      <c r="K10" s="1039"/>
      <c r="L10" s="1039"/>
      <c r="M10" s="1039"/>
      <c r="N10" s="1039"/>
      <c r="O10" s="1039"/>
      <c r="P10" s="1039"/>
      <c r="Q10" s="1040"/>
      <c r="R10" s="680"/>
      <c r="S10" s="251" t="s">
        <v>1438</v>
      </c>
      <c r="T10" s="251" t="s">
        <v>2542</v>
      </c>
      <c r="U10" s="251" t="s">
        <v>2543</v>
      </c>
      <c r="V10" s="251" t="s">
        <v>2543</v>
      </c>
      <c r="W10" s="238">
        <v>2028</v>
      </c>
      <c r="X10" s="257"/>
    </row>
    <row r="11" spans="2:24" s="2" customFormat="1" ht="29">
      <c r="B11" s="252" t="s">
        <v>386</v>
      </c>
      <c r="C11" s="252" t="s">
        <v>387</v>
      </c>
      <c r="D11" s="252" t="s">
        <v>388</v>
      </c>
      <c r="E11" s="252" t="s">
        <v>389</v>
      </c>
      <c r="F11" s="252" t="s">
        <v>390</v>
      </c>
      <c r="G11" s="252" t="s">
        <v>390</v>
      </c>
      <c r="H11" s="252" t="s">
        <v>391</v>
      </c>
      <c r="I11" s="252">
        <v>0</v>
      </c>
      <c r="J11" s="252" t="s">
        <v>392</v>
      </c>
      <c r="K11" s="252">
        <v>0</v>
      </c>
      <c r="L11" s="252">
        <v>2023</v>
      </c>
      <c r="M11" s="252" t="s">
        <v>100</v>
      </c>
      <c r="N11" s="252" t="s">
        <v>393</v>
      </c>
      <c r="O11" s="252" t="s">
        <v>394</v>
      </c>
      <c r="P11" s="252" t="s">
        <v>395</v>
      </c>
      <c r="Q11" s="251"/>
      <c r="R11" s="314"/>
      <c r="S11" s="251" t="s">
        <v>1438</v>
      </c>
      <c r="T11" s="251" t="s">
        <v>2544</v>
      </c>
      <c r="U11" s="679">
        <v>222.96940399999878</v>
      </c>
      <c r="V11" s="679">
        <v>74.104085999999981</v>
      </c>
      <c r="W11" s="238">
        <v>2027</v>
      </c>
      <c r="X11" s="257"/>
    </row>
    <row r="12" spans="2:24" s="3" customFormat="1" ht="43.5">
      <c r="B12" s="252" t="s">
        <v>1242</v>
      </c>
      <c r="C12" s="251" t="s">
        <v>2545</v>
      </c>
      <c r="D12" s="251" t="s">
        <v>5636</v>
      </c>
      <c r="E12" s="238" t="s">
        <v>479</v>
      </c>
      <c r="F12" s="251">
        <v>1203040.23</v>
      </c>
      <c r="G12" s="251">
        <v>492414.59</v>
      </c>
      <c r="H12" s="252" t="s">
        <v>397</v>
      </c>
      <c r="I12" s="251">
        <v>0.03</v>
      </c>
      <c r="J12" s="252" t="s">
        <v>2546</v>
      </c>
      <c r="K12" s="252">
        <f>+I12</f>
        <v>0.03</v>
      </c>
      <c r="L12" s="251">
        <v>2025</v>
      </c>
      <c r="M12" s="251">
        <v>2025</v>
      </c>
      <c r="N12" s="251" t="s">
        <v>2547</v>
      </c>
      <c r="O12" s="251" t="s">
        <v>394</v>
      </c>
      <c r="P12" s="251" t="s">
        <v>2548</v>
      </c>
      <c r="Q12" s="251" t="s">
        <v>2549</v>
      </c>
      <c r="R12" s="257"/>
      <c r="S12" s="691" t="s">
        <v>163</v>
      </c>
      <c r="T12" s="691"/>
      <c r="U12" s="692">
        <f>+SUM(U5:U11)</f>
        <v>317.87481299999877</v>
      </c>
      <c r="V12" s="692">
        <f>+SUM(V5:V11)</f>
        <v>112.05408599999998</v>
      </c>
      <c r="W12" s="691">
        <v>2030</v>
      </c>
      <c r="X12" s="257"/>
    </row>
    <row r="13" spans="2:24" s="3" customFormat="1" ht="87">
      <c r="B13" s="252" t="s">
        <v>1242</v>
      </c>
      <c r="C13" s="252" t="s">
        <v>1415</v>
      </c>
      <c r="D13" s="251" t="s">
        <v>5634</v>
      </c>
      <c r="E13" s="238" t="s">
        <v>479</v>
      </c>
      <c r="F13" s="251" t="s">
        <v>2550</v>
      </c>
      <c r="G13" s="251" t="s">
        <v>2551</v>
      </c>
      <c r="H13" s="252" t="s">
        <v>397</v>
      </c>
      <c r="I13" s="251">
        <v>0.3</v>
      </c>
      <c r="J13" s="252" t="s">
        <v>2546</v>
      </c>
      <c r="K13" s="252">
        <v>0.3</v>
      </c>
      <c r="L13" s="252">
        <v>2025</v>
      </c>
      <c r="M13" s="252">
        <v>2025</v>
      </c>
      <c r="N13" s="252" t="s">
        <v>2552</v>
      </c>
      <c r="O13" s="252" t="s">
        <v>394</v>
      </c>
      <c r="P13" s="251" t="s">
        <v>2553</v>
      </c>
      <c r="Q13" s="251"/>
      <c r="R13" s="257"/>
      <c r="S13" s="257"/>
      <c r="T13" s="257"/>
      <c r="U13" s="257"/>
      <c r="V13" s="257"/>
      <c r="W13" s="257"/>
      <c r="X13" s="257"/>
    </row>
    <row r="14" spans="2:24" s="3" customFormat="1" ht="101.5">
      <c r="B14" s="252" t="s">
        <v>1242</v>
      </c>
      <c r="C14" s="252" t="s">
        <v>2554</v>
      </c>
      <c r="D14" s="251" t="s">
        <v>5635</v>
      </c>
      <c r="E14" s="238" t="s">
        <v>479</v>
      </c>
      <c r="F14" s="251" t="s">
        <v>2555</v>
      </c>
      <c r="G14" s="251" t="s">
        <v>2556</v>
      </c>
      <c r="H14" s="251" t="s">
        <v>397</v>
      </c>
      <c r="I14" s="251">
        <v>0.76</v>
      </c>
      <c r="J14" s="252" t="s">
        <v>2546</v>
      </c>
      <c r="K14" s="679">
        <f>+I14</f>
        <v>0.76</v>
      </c>
      <c r="L14" s="252">
        <v>2025</v>
      </c>
      <c r="M14" s="252">
        <v>2025</v>
      </c>
      <c r="N14" s="252" t="s">
        <v>2557</v>
      </c>
      <c r="O14" s="251" t="s">
        <v>394</v>
      </c>
      <c r="P14" s="251" t="s">
        <v>2553</v>
      </c>
      <c r="Q14" s="251"/>
      <c r="R14" s="257"/>
      <c r="S14" s="1041" t="s">
        <v>5627</v>
      </c>
      <c r="T14" s="1041"/>
      <c r="U14" s="1041"/>
      <c r="V14" s="1041"/>
      <c r="W14" s="1041"/>
      <c r="X14" s="1041"/>
    </row>
    <row r="15" spans="2:24" s="3" customFormat="1" ht="29">
      <c r="B15" s="252" t="s">
        <v>1438</v>
      </c>
      <c r="C15" s="252" t="s">
        <v>2558</v>
      </c>
      <c r="D15" s="252" t="s">
        <v>2559</v>
      </c>
      <c r="E15" s="252" t="s">
        <v>2560</v>
      </c>
      <c r="F15" s="252">
        <v>4706045</v>
      </c>
      <c r="G15" s="252">
        <v>2201335</v>
      </c>
      <c r="H15" s="252" t="s">
        <v>2544</v>
      </c>
      <c r="I15" s="681">
        <v>1</v>
      </c>
      <c r="J15" s="251" t="s">
        <v>413</v>
      </c>
      <c r="K15" s="252">
        <v>0</v>
      </c>
      <c r="L15" s="252">
        <v>2026</v>
      </c>
      <c r="M15" s="252">
        <v>2026</v>
      </c>
      <c r="N15" s="252" t="s">
        <v>629</v>
      </c>
      <c r="O15" s="252" t="s">
        <v>394</v>
      </c>
      <c r="P15" s="252" t="s">
        <v>2561</v>
      </c>
      <c r="Q15" s="251"/>
      <c r="R15" s="257"/>
      <c r="S15" s="1042"/>
      <c r="T15" s="1042"/>
      <c r="U15" s="1042"/>
      <c r="V15" s="1042"/>
      <c r="W15" s="1042"/>
      <c r="X15" s="1042"/>
    </row>
    <row r="16" spans="2:24" s="2" customFormat="1" ht="43.5">
      <c r="B16" s="252" t="s">
        <v>1438</v>
      </c>
      <c r="C16" s="252" t="s">
        <v>438</v>
      </c>
      <c r="D16" s="252" t="s">
        <v>440</v>
      </c>
      <c r="E16" s="252" t="s">
        <v>431</v>
      </c>
      <c r="F16" s="252">
        <v>5042718.8953</v>
      </c>
      <c r="G16" s="252">
        <v>2793978.085</v>
      </c>
      <c r="H16" s="252" t="s">
        <v>2544</v>
      </c>
      <c r="I16" s="252">
        <v>0.10255300000000001</v>
      </c>
      <c r="J16" s="252" t="s">
        <v>452</v>
      </c>
      <c r="K16" s="252">
        <v>0.10255300000000001</v>
      </c>
      <c r="L16" s="252">
        <v>2022</v>
      </c>
      <c r="M16" s="252">
        <v>2025</v>
      </c>
      <c r="N16" s="252" t="s">
        <v>888</v>
      </c>
      <c r="O16" s="252" t="s">
        <v>394</v>
      </c>
      <c r="P16" s="252" t="s">
        <v>2562</v>
      </c>
      <c r="Q16" s="251" t="s">
        <v>2563</v>
      </c>
      <c r="R16" s="680"/>
      <c r="S16" s="314"/>
      <c r="T16" s="314"/>
      <c r="U16" s="314"/>
      <c r="V16" s="314"/>
      <c r="W16" s="314"/>
      <c r="X16" s="314"/>
    </row>
    <row r="17" spans="2:25" s="2" customFormat="1" ht="29">
      <c r="B17" s="252" t="s">
        <v>1438</v>
      </c>
      <c r="C17" s="252" t="s">
        <v>438</v>
      </c>
      <c r="D17" s="252" t="s">
        <v>446</v>
      </c>
      <c r="E17" s="252" t="s">
        <v>431</v>
      </c>
      <c r="F17" s="252">
        <v>4950239.1097999997</v>
      </c>
      <c r="G17" s="252">
        <v>2686944.7538000001</v>
      </c>
      <c r="H17" s="252" t="s">
        <v>2544</v>
      </c>
      <c r="I17" s="252">
        <v>0.42249999999999999</v>
      </c>
      <c r="J17" s="252" t="s">
        <v>594</v>
      </c>
      <c r="K17" s="252">
        <v>0.42249999999999999</v>
      </c>
      <c r="L17" s="252">
        <v>2022</v>
      </c>
      <c r="M17" s="252">
        <v>2025</v>
      </c>
      <c r="N17" s="252" t="s">
        <v>888</v>
      </c>
      <c r="O17" s="252" t="s">
        <v>394</v>
      </c>
      <c r="P17" s="252" t="s">
        <v>2562</v>
      </c>
      <c r="Q17" s="251" t="s">
        <v>2563</v>
      </c>
      <c r="R17" s="314"/>
      <c r="S17" s="314"/>
      <c r="T17" s="314"/>
      <c r="U17" s="314"/>
      <c r="V17" s="314"/>
      <c r="W17" s="314"/>
      <c r="X17" s="314"/>
    </row>
    <row r="18" spans="2:25" s="2" customFormat="1" ht="29">
      <c r="B18" s="252" t="s">
        <v>1438</v>
      </c>
      <c r="C18" s="252" t="s">
        <v>438</v>
      </c>
      <c r="D18" s="251" t="s">
        <v>446</v>
      </c>
      <c r="E18" s="252" t="s">
        <v>431</v>
      </c>
      <c r="F18" s="251">
        <v>4949678.96</v>
      </c>
      <c r="G18" s="251">
        <v>2686658.77</v>
      </c>
      <c r="H18" s="252" t="s">
        <v>2544</v>
      </c>
      <c r="I18" s="679">
        <v>0.149753</v>
      </c>
      <c r="J18" s="251" t="s">
        <v>415</v>
      </c>
      <c r="K18" s="679">
        <v>0.149753</v>
      </c>
      <c r="L18" s="252">
        <v>2022</v>
      </c>
      <c r="M18" s="252">
        <v>2025</v>
      </c>
      <c r="N18" s="252" t="s">
        <v>888</v>
      </c>
      <c r="O18" s="252" t="s">
        <v>394</v>
      </c>
      <c r="P18" s="252" t="s">
        <v>2562</v>
      </c>
      <c r="Q18" s="251" t="s">
        <v>2563</v>
      </c>
      <c r="R18" s="314"/>
      <c r="S18" s="314"/>
      <c r="T18" s="314"/>
      <c r="U18" s="314"/>
      <c r="V18" s="314"/>
      <c r="W18" s="314"/>
      <c r="X18" s="314"/>
    </row>
    <row r="19" spans="2:25" s="2" customFormat="1" ht="29">
      <c r="B19" s="252" t="s">
        <v>1438</v>
      </c>
      <c r="C19" s="252" t="s">
        <v>438</v>
      </c>
      <c r="D19" s="252" t="s">
        <v>446</v>
      </c>
      <c r="E19" s="252" t="s">
        <v>431</v>
      </c>
      <c r="F19" s="251">
        <v>4934250.7291000001</v>
      </c>
      <c r="G19" s="251">
        <v>2677973.1978000002</v>
      </c>
      <c r="H19" s="252" t="s">
        <v>2544</v>
      </c>
      <c r="I19" s="679">
        <v>0.42249900000000001</v>
      </c>
      <c r="J19" s="251" t="s">
        <v>415</v>
      </c>
      <c r="K19" s="679">
        <v>0.42249900000000001</v>
      </c>
      <c r="L19" s="252">
        <v>2022</v>
      </c>
      <c r="M19" s="252">
        <v>2025</v>
      </c>
      <c r="N19" s="252" t="s">
        <v>888</v>
      </c>
      <c r="O19" s="252" t="s">
        <v>394</v>
      </c>
      <c r="P19" s="252" t="s">
        <v>2562</v>
      </c>
      <c r="Q19" s="251" t="s">
        <v>2563</v>
      </c>
      <c r="R19" s="314"/>
      <c r="S19" s="314"/>
      <c r="T19" s="314"/>
      <c r="U19" s="314"/>
      <c r="V19" s="314"/>
      <c r="W19" s="314"/>
      <c r="X19" s="314"/>
    </row>
    <row r="20" spans="2:25" ht="29">
      <c r="B20" s="252" t="s">
        <v>1438</v>
      </c>
      <c r="C20" s="252" t="s">
        <v>438</v>
      </c>
      <c r="D20" s="251" t="s">
        <v>446</v>
      </c>
      <c r="E20" s="252" t="s">
        <v>431</v>
      </c>
      <c r="F20" s="251">
        <v>4934653.0121999998</v>
      </c>
      <c r="G20" s="251">
        <v>2678332.3103999998</v>
      </c>
      <c r="H20" s="252" t="s">
        <v>2544</v>
      </c>
      <c r="I20" s="679">
        <v>0.42250100000000002</v>
      </c>
      <c r="J20" s="251" t="s">
        <v>415</v>
      </c>
      <c r="K20" s="679">
        <v>0.42250100000000002</v>
      </c>
      <c r="L20" s="252">
        <v>2022</v>
      </c>
      <c r="M20" s="252">
        <v>2025</v>
      </c>
      <c r="N20" s="252" t="s">
        <v>888</v>
      </c>
      <c r="O20" s="252" t="s">
        <v>394</v>
      </c>
      <c r="P20" s="252" t="s">
        <v>2562</v>
      </c>
      <c r="Q20" s="251" t="s">
        <v>2563</v>
      </c>
      <c r="R20" s="290"/>
      <c r="S20" s="257"/>
      <c r="T20" s="257"/>
      <c r="U20" s="257"/>
      <c r="V20" s="682"/>
      <c r="W20" s="682"/>
      <c r="X20" s="253"/>
      <c r="Y20" s="21"/>
    </row>
    <row r="21" spans="2:25" ht="29">
      <c r="B21" s="252" t="s">
        <v>1438</v>
      </c>
      <c r="C21" s="252" t="s">
        <v>438</v>
      </c>
      <c r="D21" s="251" t="s">
        <v>446</v>
      </c>
      <c r="E21" s="252" t="s">
        <v>431</v>
      </c>
      <c r="F21" s="251">
        <v>4937824.4006000003</v>
      </c>
      <c r="G21" s="251">
        <v>2681160.1449000002</v>
      </c>
      <c r="H21" s="252" t="s">
        <v>2544</v>
      </c>
      <c r="I21" s="251">
        <v>0.42250300000000002</v>
      </c>
      <c r="J21" s="251" t="s">
        <v>415</v>
      </c>
      <c r="K21" s="251">
        <v>0.42250300000000002</v>
      </c>
      <c r="L21" s="252">
        <v>2022</v>
      </c>
      <c r="M21" s="252">
        <v>2025</v>
      </c>
      <c r="N21" s="252" t="s">
        <v>888</v>
      </c>
      <c r="O21" s="252" t="s">
        <v>394</v>
      </c>
      <c r="P21" s="252" t="s">
        <v>2562</v>
      </c>
      <c r="Q21" s="251" t="s">
        <v>2563</v>
      </c>
      <c r="R21" s="290"/>
      <c r="S21" s="257"/>
      <c r="T21" s="257"/>
      <c r="U21" s="257"/>
      <c r="V21" s="257"/>
      <c r="W21" s="257"/>
      <c r="X21" s="253"/>
    </row>
    <row r="22" spans="2:25" ht="29">
      <c r="B22" s="252" t="s">
        <v>1438</v>
      </c>
      <c r="C22" s="252" t="s">
        <v>438</v>
      </c>
      <c r="D22" s="251" t="s">
        <v>446</v>
      </c>
      <c r="E22" s="252" t="s">
        <v>431</v>
      </c>
      <c r="F22" s="251">
        <v>4943098.2302999999</v>
      </c>
      <c r="G22" s="251">
        <v>2683809.5213000001</v>
      </c>
      <c r="H22" s="252" t="s">
        <v>2544</v>
      </c>
      <c r="I22" s="251">
        <v>0.42250100000000002</v>
      </c>
      <c r="J22" s="251" t="s">
        <v>415</v>
      </c>
      <c r="K22" s="251">
        <v>0.42250100000000002</v>
      </c>
      <c r="L22" s="252">
        <v>2022</v>
      </c>
      <c r="M22" s="252">
        <v>2025</v>
      </c>
      <c r="N22" s="252" t="s">
        <v>888</v>
      </c>
      <c r="O22" s="252" t="s">
        <v>394</v>
      </c>
      <c r="P22" s="252" t="s">
        <v>2562</v>
      </c>
      <c r="Q22" s="251" t="s">
        <v>2563</v>
      </c>
      <c r="R22" s="290"/>
      <c r="S22" s="257"/>
      <c r="T22" s="257"/>
      <c r="U22" s="257"/>
      <c r="V22" s="682"/>
      <c r="W22" s="682"/>
      <c r="X22" s="253"/>
    </row>
    <row r="23" spans="2:25" ht="29">
      <c r="B23" s="252" t="s">
        <v>1438</v>
      </c>
      <c r="C23" s="252" t="s">
        <v>438</v>
      </c>
      <c r="D23" s="252" t="s">
        <v>446</v>
      </c>
      <c r="E23" s="252" t="s">
        <v>431</v>
      </c>
      <c r="F23" s="251">
        <v>4943487.7529999996</v>
      </c>
      <c r="G23" s="251">
        <v>2683979.5271999999</v>
      </c>
      <c r="H23" s="252" t="s">
        <v>2544</v>
      </c>
      <c r="I23" s="252">
        <v>0.42250100000000002</v>
      </c>
      <c r="J23" s="252" t="s">
        <v>415</v>
      </c>
      <c r="K23" s="252">
        <v>0.42250100000000002</v>
      </c>
      <c r="L23" s="252">
        <v>2022</v>
      </c>
      <c r="M23" s="252">
        <v>2025</v>
      </c>
      <c r="N23" s="252" t="s">
        <v>888</v>
      </c>
      <c r="O23" s="252" t="s">
        <v>394</v>
      </c>
      <c r="P23" s="252" t="s">
        <v>2562</v>
      </c>
      <c r="Q23" s="251" t="s">
        <v>2563</v>
      </c>
      <c r="R23" s="290"/>
      <c r="S23" s="298"/>
      <c r="T23" s="298"/>
      <c r="U23" s="298"/>
      <c r="V23" s="683"/>
      <c r="W23" s="683"/>
      <c r="X23" s="253"/>
    </row>
    <row r="24" spans="2:25" ht="29">
      <c r="B24" s="252" t="s">
        <v>1438</v>
      </c>
      <c r="C24" s="252" t="s">
        <v>438</v>
      </c>
      <c r="D24" s="252" t="s">
        <v>446</v>
      </c>
      <c r="E24" s="252" t="s">
        <v>431</v>
      </c>
      <c r="F24" s="251">
        <v>4944040.6781000001</v>
      </c>
      <c r="G24" s="251">
        <v>2684225.1414000001</v>
      </c>
      <c r="H24" s="252" t="s">
        <v>2544</v>
      </c>
      <c r="I24" s="252">
        <v>0.42212100000000002</v>
      </c>
      <c r="J24" s="252" t="s">
        <v>415</v>
      </c>
      <c r="K24" s="252">
        <v>0.42212100000000002</v>
      </c>
      <c r="L24" s="252">
        <v>2022</v>
      </c>
      <c r="M24" s="252">
        <v>2025</v>
      </c>
      <c r="N24" s="252" t="s">
        <v>888</v>
      </c>
      <c r="O24" s="252" t="s">
        <v>394</v>
      </c>
      <c r="P24" s="252" t="s">
        <v>2562</v>
      </c>
      <c r="Q24" s="251" t="s">
        <v>2563</v>
      </c>
      <c r="R24" s="290"/>
      <c r="S24" s="1042"/>
      <c r="T24" s="1042"/>
      <c r="U24" s="1042"/>
      <c r="V24" s="1042"/>
      <c r="W24" s="1042"/>
      <c r="X24" s="1042"/>
    </row>
    <row r="25" spans="2:25" ht="29">
      <c r="B25" s="252" t="s">
        <v>1438</v>
      </c>
      <c r="C25" s="252" t="s">
        <v>438</v>
      </c>
      <c r="D25" s="252" t="s">
        <v>446</v>
      </c>
      <c r="E25" s="252" t="s">
        <v>431</v>
      </c>
      <c r="F25" s="252">
        <v>4944425.0045999996</v>
      </c>
      <c r="G25" s="252">
        <v>2684395.892</v>
      </c>
      <c r="H25" s="252" t="s">
        <v>2544</v>
      </c>
      <c r="I25" s="252">
        <v>0.42249999999999999</v>
      </c>
      <c r="J25" s="252" t="s">
        <v>1467</v>
      </c>
      <c r="K25" s="252">
        <v>0.42249999999999999</v>
      </c>
      <c r="L25" s="252">
        <v>2022</v>
      </c>
      <c r="M25" s="252">
        <v>2025</v>
      </c>
      <c r="N25" s="252" t="s">
        <v>888</v>
      </c>
      <c r="O25" s="252" t="s">
        <v>394</v>
      </c>
      <c r="P25" s="252" t="s">
        <v>2562</v>
      </c>
      <c r="Q25" s="251" t="s">
        <v>2563</v>
      </c>
      <c r="R25" s="290"/>
      <c r="S25" s="1042"/>
      <c r="T25" s="1042"/>
      <c r="U25" s="1042"/>
      <c r="V25" s="1042"/>
      <c r="W25" s="1042"/>
      <c r="X25" s="1042"/>
    </row>
    <row r="26" spans="2:25" ht="29">
      <c r="B26" s="252" t="s">
        <v>1438</v>
      </c>
      <c r="C26" s="252" t="s">
        <v>438</v>
      </c>
      <c r="D26" s="252" t="s">
        <v>446</v>
      </c>
      <c r="E26" s="252" t="s">
        <v>431</v>
      </c>
      <c r="F26" s="252">
        <v>4946751.3929000003</v>
      </c>
      <c r="G26" s="252">
        <v>2685429.4681000002</v>
      </c>
      <c r="H26" s="252" t="s">
        <v>2544</v>
      </c>
      <c r="I26" s="252">
        <v>0.42250100000000002</v>
      </c>
      <c r="J26" s="252" t="s">
        <v>415</v>
      </c>
      <c r="K26" s="252">
        <v>0.42250100000000002</v>
      </c>
      <c r="L26" s="252">
        <v>2022</v>
      </c>
      <c r="M26" s="252">
        <v>2025</v>
      </c>
      <c r="N26" s="252" t="s">
        <v>888</v>
      </c>
      <c r="O26" s="252" t="s">
        <v>394</v>
      </c>
      <c r="P26" s="252" t="s">
        <v>2562</v>
      </c>
      <c r="Q26" s="251" t="s">
        <v>2563</v>
      </c>
      <c r="R26" s="290"/>
      <c r="S26" s="290"/>
      <c r="T26" s="290"/>
      <c r="U26" s="290"/>
      <c r="V26" s="290"/>
      <c r="W26" s="290"/>
      <c r="X26" s="290"/>
    </row>
    <row r="27" spans="2:25" ht="29">
      <c r="B27" s="252" t="s">
        <v>1438</v>
      </c>
      <c r="C27" s="252" t="s">
        <v>438</v>
      </c>
      <c r="D27" s="252" t="s">
        <v>446</v>
      </c>
      <c r="E27" s="252" t="s">
        <v>431</v>
      </c>
      <c r="F27" s="252">
        <v>4947588.5493999999</v>
      </c>
      <c r="G27" s="252">
        <v>2685801.4002</v>
      </c>
      <c r="H27" s="252" t="s">
        <v>2544</v>
      </c>
      <c r="I27" s="252">
        <v>0.42250100000000002</v>
      </c>
      <c r="J27" s="252" t="s">
        <v>415</v>
      </c>
      <c r="K27" s="252">
        <v>0.42250100000000002</v>
      </c>
      <c r="L27" s="252">
        <v>2022</v>
      </c>
      <c r="M27" s="252">
        <v>2025</v>
      </c>
      <c r="N27" s="252" t="s">
        <v>888</v>
      </c>
      <c r="O27" s="252" t="s">
        <v>394</v>
      </c>
      <c r="P27" s="252" t="s">
        <v>2562</v>
      </c>
      <c r="Q27" s="251" t="s">
        <v>2563</v>
      </c>
      <c r="R27" s="290"/>
      <c r="S27" s="290"/>
      <c r="T27" s="290"/>
      <c r="U27" s="290"/>
      <c r="V27" s="290"/>
      <c r="W27" s="290"/>
      <c r="X27" s="290"/>
    </row>
    <row r="28" spans="2:25" ht="29">
      <c r="B28" s="252" t="s">
        <v>1438</v>
      </c>
      <c r="C28" s="252" t="s">
        <v>438</v>
      </c>
      <c r="D28" s="251" t="s">
        <v>446</v>
      </c>
      <c r="E28" s="252" t="s">
        <v>431</v>
      </c>
      <c r="F28" s="251">
        <v>4948446.4681000002</v>
      </c>
      <c r="G28" s="251">
        <v>2686182.5567000001</v>
      </c>
      <c r="H28" s="252" t="s">
        <v>2544</v>
      </c>
      <c r="I28" s="684">
        <v>0.41507100000000002</v>
      </c>
      <c r="J28" s="251" t="s">
        <v>415</v>
      </c>
      <c r="K28" s="251">
        <v>0.41507100000000002</v>
      </c>
      <c r="L28" s="252">
        <v>2022</v>
      </c>
      <c r="M28" s="252">
        <v>2025</v>
      </c>
      <c r="N28" s="252" t="s">
        <v>888</v>
      </c>
      <c r="O28" s="252" t="s">
        <v>394</v>
      </c>
      <c r="P28" s="252" t="s">
        <v>2562</v>
      </c>
      <c r="Q28" s="251" t="s">
        <v>2563</v>
      </c>
      <c r="R28" s="290"/>
      <c r="S28" s="290"/>
      <c r="T28" s="290"/>
      <c r="U28" s="290"/>
      <c r="V28" s="290"/>
      <c r="W28" s="290"/>
      <c r="X28" s="290"/>
    </row>
    <row r="29" spans="2:25" ht="29">
      <c r="B29" s="252" t="s">
        <v>1438</v>
      </c>
      <c r="C29" s="252" t="s">
        <v>438</v>
      </c>
      <c r="D29" s="251" t="s">
        <v>446</v>
      </c>
      <c r="E29" s="252" t="s">
        <v>431</v>
      </c>
      <c r="F29" s="251">
        <v>4948861.0016999999</v>
      </c>
      <c r="G29" s="251">
        <v>2686366.7252000002</v>
      </c>
      <c r="H29" s="252" t="s">
        <v>2544</v>
      </c>
      <c r="I29" s="685">
        <v>0.42249799999999998</v>
      </c>
      <c r="J29" s="251" t="s">
        <v>415</v>
      </c>
      <c r="K29" s="237">
        <v>0.42249799999999998</v>
      </c>
      <c r="L29" s="252">
        <v>2022</v>
      </c>
      <c r="M29" s="252">
        <v>2025</v>
      </c>
      <c r="N29" s="252" t="s">
        <v>888</v>
      </c>
      <c r="O29" s="252" t="s">
        <v>394</v>
      </c>
      <c r="P29" s="252" t="s">
        <v>2562</v>
      </c>
      <c r="Q29" s="251" t="s">
        <v>2563</v>
      </c>
      <c r="R29" s="290"/>
      <c r="S29" s="290"/>
      <c r="T29" s="290"/>
      <c r="U29" s="290"/>
      <c r="V29" s="290"/>
      <c r="W29" s="290"/>
      <c r="X29" s="290"/>
    </row>
    <row r="30" spans="2:25" ht="29">
      <c r="B30" s="252" t="s">
        <v>1438</v>
      </c>
      <c r="C30" s="252" t="s">
        <v>438</v>
      </c>
      <c r="D30" s="251" t="s">
        <v>446</v>
      </c>
      <c r="E30" s="252" t="s">
        <v>431</v>
      </c>
      <c r="F30" s="251">
        <v>4949213.0122999996</v>
      </c>
      <c r="G30" s="251">
        <v>2686523.1578000002</v>
      </c>
      <c r="H30" s="252" t="s">
        <v>2544</v>
      </c>
      <c r="I30" s="251">
        <v>0.42250199999999999</v>
      </c>
      <c r="J30" s="251" t="s">
        <v>413</v>
      </c>
      <c r="K30" s="251">
        <v>0.42250199999999999</v>
      </c>
      <c r="L30" s="252">
        <v>2022</v>
      </c>
      <c r="M30" s="252">
        <v>2025</v>
      </c>
      <c r="N30" s="252" t="s">
        <v>888</v>
      </c>
      <c r="O30" s="252" t="s">
        <v>394</v>
      </c>
      <c r="P30" s="252" t="s">
        <v>2562</v>
      </c>
      <c r="Q30" s="251" t="s">
        <v>2563</v>
      </c>
      <c r="R30" s="290"/>
      <c r="S30" s="290"/>
      <c r="T30" s="290"/>
      <c r="U30" s="290"/>
      <c r="V30" s="290"/>
      <c r="W30" s="290"/>
      <c r="X30" s="290"/>
    </row>
    <row r="31" spans="2:25" ht="29">
      <c r="B31" s="252" t="s">
        <v>1438</v>
      </c>
      <c r="C31" s="252" t="s">
        <v>438</v>
      </c>
      <c r="D31" s="251" t="s">
        <v>446</v>
      </c>
      <c r="E31" s="252" t="s">
        <v>431</v>
      </c>
      <c r="F31" s="252">
        <v>4955533.5691999998</v>
      </c>
      <c r="G31" s="252">
        <v>2689475.9898999999</v>
      </c>
      <c r="H31" s="252" t="s">
        <v>2544</v>
      </c>
      <c r="I31" s="251">
        <v>0.42249999999999999</v>
      </c>
      <c r="J31" s="251" t="s">
        <v>413</v>
      </c>
      <c r="K31" s="251">
        <v>0.42249999999999999</v>
      </c>
      <c r="L31" s="252">
        <v>2022</v>
      </c>
      <c r="M31" s="252">
        <v>2025</v>
      </c>
      <c r="N31" s="252" t="s">
        <v>888</v>
      </c>
      <c r="O31" s="252" t="s">
        <v>394</v>
      </c>
      <c r="P31" s="252" t="s">
        <v>2562</v>
      </c>
      <c r="Q31" s="251" t="s">
        <v>2563</v>
      </c>
      <c r="R31" s="290"/>
      <c r="S31" s="290"/>
      <c r="T31" s="290"/>
      <c r="U31" s="290"/>
      <c r="V31" s="290"/>
      <c r="W31" s="290"/>
      <c r="X31" s="290"/>
    </row>
    <row r="32" spans="2:25" ht="29">
      <c r="B32" s="252" t="s">
        <v>1438</v>
      </c>
      <c r="C32" s="252" t="s">
        <v>438</v>
      </c>
      <c r="D32" s="251" t="s">
        <v>446</v>
      </c>
      <c r="E32" s="252" t="s">
        <v>431</v>
      </c>
      <c r="F32" s="578">
        <v>4956432.6452000001</v>
      </c>
      <c r="G32" s="578">
        <v>2689836.1200999999</v>
      </c>
      <c r="H32" s="252" t="s">
        <v>2544</v>
      </c>
      <c r="I32" s="684">
        <v>0.42249999999999999</v>
      </c>
      <c r="J32" s="251" t="s">
        <v>415</v>
      </c>
      <c r="K32" s="251">
        <v>0.42249999999999999</v>
      </c>
      <c r="L32" s="252">
        <v>2022</v>
      </c>
      <c r="M32" s="252">
        <v>2025</v>
      </c>
      <c r="N32" s="252" t="s">
        <v>888</v>
      </c>
      <c r="O32" s="252" t="s">
        <v>394</v>
      </c>
      <c r="P32" s="252" t="s">
        <v>2562</v>
      </c>
      <c r="Q32" s="251" t="s">
        <v>2563</v>
      </c>
      <c r="R32" s="290"/>
      <c r="S32" s="290"/>
      <c r="T32" s="290"/>
      <c r="U32" s="290"/>
      <c r="V32" s="290"/>
      <c r="W32" s="290"/>
      <c r="X32" s="290"/>
    </row>
    <row r="33" spans="2:24" ht="29">
      <c r="B33" s="252" t="s">
        <v>1438</v>
      </c>
      <c r="C33" s="252" t="s">
        <v>438</v>
      </c>
      <c r="D33" s="251" t="s">
        <v>446</v>
      </c>
      <c r="E33" s="252" t="s">
        <v>431</v>
      </c>
      <c r="F33" s="251">
        <v>4957421.0526999999</v>
      </c>
      <c r="G33" s="251">
        <v>2690232.0303000002</v>
      </c>
      <c r="H33" s="252" t="s">
        <v>2544</v>
      </c>
      <c r="I33" s="684">
        <v>0.42249999999999999</v>
      </c>
      <c r="J33" s="251" t="s">
        <v>415</v>
      </c>
      <c r="K33" s="251">
        <v>0.42249999999999999</v>
      </c>
      <c r="L33" s="252">
        <v>2022</v>
      </c>
      <c r="M33" s="252">
        <v>2025</v>
      </c>
      <c r="N33" s="252" t="s">
        <v>888</v>
      </c>
      <c r="O33" s="252" t="s">
        <v>394</v>
      </c>
      <c r="P33" s="252" t="s">
        <v>2562</v>
      </c>
      <c r="Q33" s="251" t="s">
        <v>2563</v>
      </c>
      <c r="R33" s="290"/>
      <c r="S33" s="290"/>
      <c r="T33" s="290"/>
      <c r="U33" s="290"/>
      <c r="V33" s="290"/>
      <c r="W33" s="290"/>
      <c r="X33" s="290"/>
    </row>
    <row r="34" spans="2:24" ht="29">
      <c r="B34" s="252" t="s">
        <v>1438</v>
      </c>
      <c r="C34" s="252" t="s">
        <v>438</v>
      </c>
      <c r="D34" s="251" t="s">
        <v>446</v>
      </c>
      <c r="E34" s="252" t="s">
        <v>431</v>
      </c>
      <c r="F34" s="251">
        <v>4958801.8485000003</v>
      </c>
      <c r="G34" s="251">
        <v>2690786.4948999998</v>
      </c>
      <c r="H34" s="252" t="s">
        <v>2544</v>
      </c>
      <c r="I34" s="251">
        <v>0.42369899999999999</v>
      </c>
      <c r="J34" s="251" t="s">
        <v>415</v>
      </c>
      <c r="K34" s="251">
        <v>0.42369899999999999</v>
      </c>
      <c r="L34" s="252">
        <v>2022</v>
      </c>
      <c r="M34" s="252">
        <v>2025</v>
      </c>
      <c r="N34" s="252" t="s">
        <v>888</v>
      </c>
      <c r="O34" s="252" t="s">
        <v>394</v>
      </c>
      <c r="P34" s="252" t="s">
        <v>2562</v>
      </c>
      <c r="Q34" s="251" t="s">
        <v>2563</v>
      </c>
      <c r="R34" s="290"/>
      <c r="S34" s="290"/>
      <c r="T34" s="290"/>
      <c r="U34" s="290"/>
      <c r="V34" s="290"/>
      <c r="W34" s="290"/>
      <c r="X34" s="290"/>
    </row>
    <row r="35" spans="2:24" ht="29">
      <c r="B35" s="252" t="s">
        <v>1438</v>
      </c>
      <c r="C35" s="252" t="s">
        <v>438</v>
      </c>
      <c r="D35" s="251" t="s">
        <v>446</v>
      </c>
      <c r="E35" s="252" t="s">
        <v>431</v>
      </c>
      <c r="F35" s="251">
        <v>4959184.8765000002</v>
      </c>
      <c r="G35" s="251">
        <v>2691012.6590999998</v>
      </c>
      <c r="H35" s="252" t="s">
        <v>2544</v>
      </c>
      <c r="I35" s="251">
        <v>0.42249999999999999</v>
      </c>
      <c r="J35" s="251" t="s">
        <v>415</v>
      </c>
      <c r="K35" s="251">
        <v>0.42249999999999999</v>
      </c>
      <c r="L35" s="252">
        <v>2022</v>
      </c>
      <c r="M35" s="252">
        <v>2025</v>
      </c>
      <c r="N35" s="252" t="s">
        <v>888</v>
      </c>
      <c r="O35" s="252" t="s">
        <v>394</v>
      </c>
      <c r="P35" s="252" t="s">
        <v>2562</v>
      </c>
      <c r="Q35" s="251" t="s">
        <v>2563</v>
      </c>
      <c r="R35" s="290"/>
      <c r="S35" s="290"/>
      <c r="T35" s="290"/>
      <c r="U35" s="290"/>
      <c r="V35" s="290"/>
      <c r="W35" s="290"/>
      <c r="X35" s="290"/>
    </row>
    <row r="36" spans="2:24" ht="29">
      <c r="B36" s="252" t="s">
        <v>1438</v>
      </c>
      <c r="C36" s="252" t="s">
        <v>438</v>
      </c>
      <c r="D36" s="251" t="s">
        <v>446</v>
      </c>
      <c r="E36" s="252" t="s">
        <v>431</v>
      </c>
      <c r="F36" s="251">
        <v>4959602.4972999999</v>
      </c>
      <c r="G36" s="251">
        <v>2691259.2483999999</v>
      </c>
      <c r="H36" s="252" t="s">
        <v>2544</v>
      </c>
      <c r="I36" s="251">
        <v>0.42250100000000002</v>
      </c>
      <c r="J36" s="251" t="s">
        <v>415</v>
      </c>
      <c r="K36" s="251">
        <v>0.42250100000000002</v>
      </c>
      <c r="L36" s="252">
        <v>2022</v>
      </c>
      <c r="M36" s="252">
        <v>2025</v>
      </c>
      <c r="N36" s="252" t="s">
        <v>888</v>
      </c>
      <c r="O36" s="252" t="s">
        <v>394</v>
      </c>
      <c r="P36" s="252" t="s">
        <v>2562</v>
      </c>
      <c r="Q36" s="251" t="s">
        <v>2563</v>
      </c>
      <c r="R36" s="290"/>
      <c r="S36" s="290"/>
      <c r="T36" s="290"/>
      <c r="U36" s="290"/>
      <c r="V36" s="290"/>
      <c r="W36" s="290"/>
      <c r="X36" s="290"/>
    </row>
    <row r="37" spans="2:24" ht="29">
      <c r="B37" s="252" t="s">
        <v>1438</v>
      </c>
      <c r="C37" s="252" t="s">
        <v>438</v>
      </c>
      <c r="D37" s="251" t="s">
        <v>446</v>
      </c>
      <c r="E37" s="252" t="s">
        <v>431</v>
      </c>
      <c r="F37" s="251">
        <v>4962220.3481000001</v>
      </c>
      <c r="G37" s="251">
        <v>2693010.5288</v>
      </c>
      <c r="H37" s="252" t="s">
        <v>2544</v>
      </c>
      <c r="I37" s="251">
        <v>0.42249900000000001</v>
      </c>
      <c r="J37" s="251" t="s">
        <v>415</v>
      </c>
      <c r="K37" s="251">
        <v>0.42249900000000001</v>
      </c>
      <c r="L37" s="252">
        <v>2022</v>
      </c>
      <c r="M37" s="252">
        <v>2025</v>
      </c>
      <c r="N37" s="252" t="s">
        <v>888</v>
      </c>
      <c r="O37" s="252" t="s">
        <v>394</v>
      </c>
      <c r="P37" s="252" t="s">
        <v>2562</v>
      </c>
      <c r="Q37" s="251" t="s">
        <v>2563</v>
      </c>
      <c r="R37" s="290"/>
      <c r="S37" s="290"/>
      <c r="T37" s="290"/>
      <c r="U37" s="290"/>
      <c r="V37" s="290"/>
      <c r="W37" s="290"/>
      <c r="X37" s="290"/>
    </row>
    <row r="38" spans="2:24" ht="29">
      <c r="B38" s="252" t="s">
        <v>1438</v>
      </c>
      <c r="C38" s="252" t="s">
        <v>438</v>
      </c>
      <c r="D38" s="251" t="s">
        <v>933</v>
      </c>
      <c r="E38" s="252" t="s">
        <v>431</v>
      </c>
      <c r="F38" s="352">
        <v>4974432.9700999996</v>
      </c>
      <c r="G38" s="352">
        <v>2700838.5798999998</v>
      </c>
      <c r="H38" s="252" t="s">
        <v>2544</v>
      </c>
      <c r="I38" s="684">
        <v>0.434867</v>
      </c>
      <c r="J38" s="251" t="s">
        <v>415</v>
      </c>
      <c r="K38" s="251">
        <v>0.434867</v>
      </c>
      <c r="L38" s="252">
        <v>2022</v>
      </c>
      <c r="M38" s="252">
        <v>2025</v>
      </c>
      <c r="N38" s="252" t="s">
        <v>888</v>
      </c>
      <c r="O38" s="252" t="s">
        <v>394</v>
      </c>
      <c r="P38" s="252" t="s">
        <v>2562</v>
      </c>
      <c r="Q38" s="251" t="s">
        <v>2563</v>
      </c>
      <c r="R38" s="290"/>
      <c r="S38" s="290"/>
      <c r="T38" s="290"/>
      <c r="U38" s="290"/>
      <c r="V38" s="290"/>
      <c r="W38" s="290"/>
      <c r="X38" s="290"/>
    </row>
    <row r="39" spans="2:24" ht="29">
      <c r="B39" s="252" t="s">
        <v>1438</v>
      </c>
      <c r="C39" s="252" t="s">
        <v>438</v>
      </c>
      <c r="D39" s="251" t="s">
        <v>933</v>
      </c>
      <c r="E39" s="252" t="s">
        <v>431</v>
      </c>
      <c r="F39" s="251">
        <v>4974586.3810999999</v>
      </c>
      <c r="G39" s="251">
        <v>2701145.9838999999</v>
      </c>
      <c r="H39" s="252" t="s">
        <v>2544</v>
      </c>
      <c r="I39" s="684">
        <v>0.42249700000000001</v>
      </c>
      <c r="J39" s="251" t="s">
        <v>415</v>
      </c>
      <c r="K39" s="251">
        <v>0.42249700000000001</v>
      </c>
      <c r="L39" s="252">
        <v>2022</v>
      </c>
      <c r="M39" s="252">
        <v>2025</v>
      </c>
      <c r="N39" s="252" t="s">
        <v>888</v>
      </c>
      <c r="O39" s="252" t="s">
        <v>394</v>
      </c>
      <c r="P39" s="252" t="s">
        <v>2562</v>
      </c>
      <c r="Q39" s="251" t="s">
        <v>2563</v>
      </c>
      <c r="R39" s="290"/>
      <c r="S39" s="290"/>
      <c r="T39" s="290"/>
      <c r="U39" s="290"/>
      <c r="V39" s="290"/>
      <c r="W39" s="290"/>
      <c r="X39" s="290"/>
    </row>
    <row r="40" spans="2:24" ht="29">
      <c r="B40" s="252" t="s">
        <v>1438</v>
      </c>
      <c r="C40" s="252" t="s">
        <v>438</v>
      </c>
      <c r="D40" s="251" t="s">
        <v>933</v>
      </c>
      <c r="E40" s="252" t="s">
        <v>431</v>
      </c>
      <c r="F40" s="679">
        <v>4974774.3687000005</v>
      </c>
      <c r="G40" s="679">
        <v>2701522.6708999998</v>
      </c>
      <c r="H40" s="252" t="s">
        <v>2544</v>
      </c>
      <c r="I40" s="686">
        <v>0.42249599999999998</v>
      </c>
      <c r="J40" s="251" t="s">
        <v>415</v>
      </c>
      <c r="K40" s="251">
        <v>0.42249599999999998</v>
      </c>
      <c r="L40" s="252">
        <v>2022</v>
      </c>
      <c r="M40" s="252">
        <v>2025</v>
      </c>
      <c r="N40" s="252" t="s">
        <v>888</v>
      </c>
      <c r="O40" s="252" t="s">
        <v>394</v>
      </c>
      <c r="P40" s="252" t="s">
        <v>2562</v>
      </c>
      <c r="Q40" s="251" t="s">
        <v>2563</v>
      </c>
      <c r="R40" s="290"/>
      <c r="S40" s="290"/>
      <c r="T40" s="290"/>
      <c r="U40" s="290"/>
      <c r="V40" s="290"/>
      <c r="W40" s="290"/>
      <c r="X40" s="290"/>
    </row>
    <row r="41" spans="2:24" ht="29">
      <c r="B41" s="252" t="s">
        <v>1438</v>
      </c>
      <c r="C41" s="252" t="s">
        <v>438</v>
      </c>
      <c r="D41" s="251" t="s">
        <v>933</v>
      </c>
      <c r="E41" s="252" t="s">
        <v>431</v>
      </c>
      <c r="F41" s="320">
        <v>4974954.3415000001</v>
      </c>
      <c r="G41" s="320">
        <v>2701883.2969</v>
      </c>
      <c r="H41" s="252" t="s">
        <v>2544</v>
      </c>
      <c r="I41" s="684">
        <v>0.42249599999999998</v>
      </c>
      <c r="J41" s="251" t="s">
        <v>415</v>
      </c>
      <c r="K41" s="251">
        <v>0.42249599999999998</v>
      </c>
      <c r="L41" s="252">
        <v>2022</v>
      </c>
      <c r="M41" s="252">
        <v>2025</v>
      </c>
      <c r="N41" s="252" t="s">
        <v>888</v>
      </c>
      <c r="O41" s="252" t="s">
        <v>394</v>
      </c>
      <c r="P41" s="252" t="s">
        <v>2562</v>
      </c>
      <c r="Q41" s="251" t="s">
        <v>2563</v>
      </c>
      <c r="R41" s="290"/>
      <c r="S41" s="290"/>
      <c r="T41" s="290"/>
      <c r="U41" s="290"/>
      <c r="V41" s="290"/>
      <c r="W41" s="290"/>
      <c r="X41" s="290"/>
    </row>
    <row r="42" spans="2:24" ht="29">
      <c r="B42" s="252" t="s">
        <v>1438</v>
      </c>
      <c r="C42" s="252" t="s">
        <v>438</v>
      </c>
      <c r="D42" s="251" t="s">
        <v>444</v>
      </c>
      <c r="E42" s="252" t="s">
        <v>431</v>
      </c>
      <c r="F42" s="252">
        <v>4976773.8335999995</v>
      </c>
      <c r="G42" s="252">
        <v>2703848.4471</v>
      </c>
      <c r="H42" s="252" t="s">
        <v>2544</v>
      </c>
      <c r="I42" s="684">
        <v>0.42250100000000002</v>
      </c>
      <c r="J42" s="251" t="s">
        <v>415</v>
      </c>
      <c r="K42" s="251">
        <v>0.42250100000000002</v>
      </c>
      <c r="L42" s="252">
        <v>2022</v>
      </c>
      <c r="M42" s="252">
        <v>2025</v>
      </c>
      <c r="N42" s="252" t="s">
        <v>888</v>
      </c>
      <c r="O42" s="252" t="s">
        <v>394</v>
      </c>
      <c r="P42" s="252" t="s">
        <v>2562</v>
      </c>
      <c r="Q42" s="251" t="s">
        <v>2563</v>
      </c>
      <c r="R42" s="290"/>
      <c r="S42" s="290"/>
      <c r="T42" s="290"/>
      <c r="U42" s="290"/>
      <c r="V42" s="290"/>
      <c r="W42" s="290"/>
      <c r="X42" s="290"/>
    </row>
    <row r="43" spans="2:24" ht="29">
      <c r="B43" s="252" t="s">
        <v>1438</v>
      </c>
      <c r="C43" s="252" t="s">
        <v>438</v>
      </c>
      <c r="D43" s="251" t="s">
        <v>444</v>
      </c>
      <c r="E43" s="252" t="s">
        <v>431</v>
      </c>
      <c r="F43" s="251">
        <v>4976921.2934999997</v>
      </c>
      <c r="G43" s="251">
        <v>2704357.0148999998</v>
      </c>
      <c r="H43" s="252" t="s">
        <v>2544</v>
      </c>
      <c r="I43" s="684">
        <v>0.42250100000000002</v>
      </c>
      <c r="J43" s="251" t="s">
        <v>415</v>
      </c>
      <c r="K43" s="251">
        <v>0.42250100000000002</v>
      </c>
      <c r="L43" s="252">
        <v>2022</v>
      </c>
      <c r="M43" s="252">
        <v>2025</v>
      </c>
      <c r="N43" s="252" t="s">
        <v>888</v>
      </c>
      <c r="O43" s="252" t="s">
        <v>394</v>
      </c>
      <c r="P43" s="252" t="s">
        <v>2562</v>
      </c>
      <c r="Q43" s="251" t="s">
        <v>2563</v>
      </c>
      <c r="R43" s="290"/>
      <c r="S43" s="290"/>
      <c r="T43" s="290"/>
      <c r="U43" s="290"/>
      <c r="V43" s="290"/>
      <c r="W43" s="290"/>
      <c r="X43" s="290"/>
    </row>
    <row r="44" spans="2:24" ht="29">
      <c r="B44" s="252" t="s">
        <v>1438</v>
      </c>
      <c r="C44" s="252" t="s">
        <v>438</v>
      </c>
      <c r="D44" s="251" t="s">
        <v>444</v>
      </c>
      <c r="E44" s="252" t="s">
        <v>431</v>
      </c>
      <c r="F44" s="251">
        <v>4977716.4376999997</v>
      </c>
      <c r="G44" s="251">
        <v>2705578.1107000001</v>
      </c>
      <c r="H44" s="252" t="s">
        <v>2544</v>
      </c>
      <c r="I44" s="684">
        <v>0.53895499999999996</v>
      </c>
      <c r="J44" s="251" t="s">
        <v>415</v>
      </c>
      <c r="K44" s="251">
        <v>0.53895499999999996</v>
      </c>
      <c r="L44" s="252">
        <v>2022</v>
      </c>
      <c r="M44" s="252">
        <v>2025</v>
      </c>
      <c r="N44" s="252" t="s">
        <v>888</v>
      </c>
      <c r="O44" s="252" t="s">
        <v>394</v>
      </c>
      <c r="P44" s="252" t="s">
        <v>2562</v>
      </c>
      <c r="Q44" s="251" t="s">
        <v>2563</v>
      </c>
      <c r="R44" s="290"/>
      <c r="S44" s="290"/>
      <c r="T44" s="290"/>
      <c r="U44" s="290"/>
      <c r="V44" s="290"/>
      <c r="W44" s="290"/>
      <c r="X44" s="290"/>
    </row>
    <row r="45" spans="2:24" ht="29">
      <c r="B45" s="252" t="s">
        <v>1438</v>
      </c>
      <c r="C45" s="252" t="s">
        <v>438</v>
      </c>
      <c r="D45" s="251" t="s">
        <v>444</v>
      </c>
      <c r="E45" s="252" t="s">
        <v>431</v>
      </c>
      <c r="F45" s="251">
        <v>4977731.4495000001</v>
      </c>
      <c r="G45" s="251">
        <v>2706413.5164999999</v>
      </c>
      <c r="H45" s="252" t="s">
        <v>2544</v>
      </c>
      <c r="I45" s="684">
        <v>0.42249999999999999</v>
      </c>
      <c r="J45" s="251" t="s">
        <v>415</v>
      </c>
      <c r="K45" s="251">
        <v>0.42249999999999999</v>
      </c>
      <c r="L45" s="252">
        <v>2022</v>
      </c>
      <c r="M45" s="252">
        <v>2025</v>
      </c>
      <c r="N45" s="252" t="s">
        <v>888</v>
      </c>
      <c r="O45" s="252" t="s">
        <v>394</v>
      </c>
      <c r="P45" s="252" t="s">
        <v>2562</v>
      </c>
      <c r="Q45" s="251" t="s">
        <v>2563</v>
      </c>
      <c r="R45" s="290"/>
      <c r="S45" s="290"/>
      <c r="T45" s="290"/>
      <c r="U45" s="290"/>
      <c r="V45" s="290"/>
      <c r="W45" s="290"/>
      <c r="X45" s="290"/>
    </row>
    <row r="46" spans="2:24" ht="29">
      <c r="B46" s="252" t="s">
        <v>1438</v>
      </c>
      <c r="C46" s="252" t="s">
        <v>438</v>
      </c>
      <c r="D46" s="251" t="s">
        <v>448</v>
      </c>
      <c r="E46" s="252" t="s">
        <v>431</v>
      </c>
      <c r="F46" s="251">
        <v>4988444.7739000004</v>
      </c>
      <c r="G46" s="251">
        <v>2717851.5082999999</v>
      </c>
      <c r="H46" s="252" t="s">
        <v>2544</v>
      </c>
      <c r="I46" s="684">
        <v>0.42249799999999998</v>
      </c>
      <c r="J46" s="251" t="s">
        <v>415</v>
      </c>
      <c r="K46" s="251">
        <v>0.42249799999999998</v>
      </c>
      <c r="L46" s="252">
        <v>2022</v>
      </c>
      <c r="M46" s="252">
        <v>2025</v>
      </c>
      <c r="N46" s="252" t="s">
        <v>888</v>
      </c>
      <c r="O46" s="252" t="s">
        <v>394</v>
      </c>
      <c r="P46" s="252" t="s">
        <v>2562</v>
      </c>
      <c r="Q46" s="251" t="s">
        <v>2563</v>
      </c>
      <c r="R46" s="290"/>
      <c r="S46" s="290"/>
      <c r="T46" s="290"/>
      <c r="U46" s="290"/>
      <c r="V46" s="290"/>
      <c r="W46" s="290"/>
      <c r="X46" s="290"/>
    </row>
    <row r="47" spans="2:24" ht="29">
      <c r="B47" s="252" t="s">
        <v>1438</v>
      </c>
      <c r="C47" s="252" t="s">
        <v>438</v>
      </c>
      <c r="D47" s="252" t="s">
        <v>448</v>
      </c>
      <c r="E47" s="252" t="s">
        <v>431</v>
      </c>
      <c r="F47" s="252">
        <v>4989330.2986000003</v>
      </c>
      <c r="G47" s="252">
        <v>2719417.2222000002</v>
      </c>
      <c r="H47" s="252" t="s">
        <v>2544</v>
      </c>
      <c r="I47" s="686">
        <v>0.42290299999999997</v>
      </c>
      <c r="J47" s="252" t="s">
        <v>415</v>
      </c>
      <c r="K47" s="251">
        <v>0.42290299999999997</v>
      </c>
      <c r="L47" s="252">
        <v>2022</v>
      </c>
      <c r="M47" s="252">
        <v>2025</v>
      </c>
      <c r="N47" s="252" t="s">
        <v>888</v>
      </c>
      <c r="O47" s="252" t="s">
        <v>394</v>
      </c>
      <c r="P47" s="252" t="s">
        <v>2562</v>
      </c>
      <c r="Q47" s="251" t="s">
        <v>2563</v>
      </c>
      <c r="R47" s="290"/>
      <c r="S47" s="290"/>
      <c r="T47" s="290"/>
      <c r="U47" s="290"/>
      <c r="V47" s="290"/>
      <c r="W47" s="290"/>
      <c r="X47" s="290"/>
    </row>
    <row r="48" spans="2:24" ht="29">
      <c r="B48" s="252" t="s">
        <v>1438</v>
      </c>
      <c r="C48" s="252" t="s">
        <v>438</v>
      </c>
      <c r="D48" s="252" t="s">
        <v>465</v>
      </c>
      <c r="E48" s="252" t="s">
        <v>431</v>
      </c>
      <c r="F48" s="252">
        <v>4905876.3524000002</v>
      </c>
      <c r="G48" s="252">
        <v>2670680.7573000002</v>
      </c>
      <c r="H48" s="252" t="s">
        <v>2544</v>
      </c>
      <c r="I48" s="686">
        <v>0.21590400000000001</v>
      </c>
      <c r="J48" s="252" t="s">
        <v>415</v>
      </c>
      <c r="K48" s="251">
        <v>0.21590400000000001</v>
      </c>
      <c r="L48" s="252">
        <v>2022</v>
      </c>
      <c r="M48" s="252">
        <v>2025</v>
      </c>
      <c r="N48" s="252" t="s">
        <v>888</v>
      </c>
      <c r="O48" s="252" t="s">
        <v>394</v>
      </c>
      <c r="P48" s="252" t="s">
        <v>2562</v>
      </c>
      <c r="Q48" s="251" t="s">
        <v>2563</v>
      </c>
      <c r="R48" s="290"/>
      <c r="S48" s="290"/>
      <c r="T48" s="290"/>
      <c r="U48" s="290"/>
      <c r="V48" s="290"/>
      <c r="W48" s="290"/>
      <c r="X48" s="290"/>
    </row>
    <row r="49" spans="2:24" ht="29">
      <c r="B49" s="252" t="s">
        <v>1438</v>
      </c>
      <c r="C49" s="252" t="s">
        <v>438</v>
      </c>
      <c r="D49" s="252" t="s">
        <v>446</v>
      </c>
      <c r="E49" s="252" t="s">
        <v>431</v>
      </c>
      <c r="F49" s="252">
        <v>4917346.0251000002</v>
      </c>
      <c r="G49" s="252">
        <v>2671246.4147000001</v>
      </c>
      <c r="H49" s="252" t="s">
        <v>2544</v>
      </c>
      <c r="I49" s="684">
        <v>0.33989999999999998</v>
      </c>
      <c r="J49" s="251" t="s">
        <v>415</v>
      </c>
      <c r="K49" s="251">
        <v>0.33989999999999998</v>
      </c>
      <c r="L49" s="252">
        <v>2022</v>
      </c>
      <c r="M49" s="252">
        <v>2025</v>
      </c>
      <c r="N49" s="252" t="s">
        <v>888</v>
      </c>
      <c r="O49" s="252" t="s">
        <v>394</v>
      </c>
      <c r="P49" s="252" t="s">
        <v>2562</v>
      </c>
      <c r="Q49" s="251" t="s">
        <v>2563</v>
      </c>
      <c r="R49" s="290"/>
      <c r="S49" s="290"/>
      <c r="T49" s="290"/>
      <c r="U49" s="290"/>
      <c r="V49" s="290"/>
      <c r="W49" s="290"/>
      <c r="X49" s="290"/>
    </row>
    <row r="50" spans="2:24" ht="29">
      <c r="B50" s="252" t="s">
        <v>1438</v>
      </c>
      <c r="C50" s="252" t="s">
        <v>438</v>
      </c>
      <c r="D50" s="252" t="s">
        <v>447</v>
      </c>
      <c r="E50" s="252" t="s">
        <v>431</v>
      </c>
      <c r="F50" s="252">
        <v>4996920.5872</v>
      </c>
      <c r="G50" s="251">
        <v>2732192.3062</v>
      </c>
      <c r="H50" s="252" t="s">
        <v>2544</v>
      </c>
      <c r="I50" s="684">
        <v>0.42249999999999999</v>
      </c>
      <c r="J50" s="252" t="s">
        <v>415</v>
      </c>
      <c r="K50" s="251">
        <v>0.42249999999999999</v>
      </c>
      <c r="L50" s="252">
        <v>2022</v>
      </c>
      <c r="M50" s="252">
        <v>2025</v>
      </c>
      <c r="N50" s="252" t="s">
        <v>888</v>
      </c>
      <c r="O50" s="252" t="s">
        <v>394</v>
      </c>
      <c r="P50" s="252" t="s">
        <v>2562</v>
      </c>
      <c r="Q50" s="251" t="s">
        <v>2563</v>
      </c>
      <c r="R50" s="290"/>
      <c r="S50" s="290"/>
      <c r="T50" s="290"/>
      <c r="U50" s="290"/>
      <c r="V50" s="290"/>
      <c r="W50" s="290"/>
      <c r="X50" s="290"/>
    </row>
    <row r="51" spans="2:24" ht="29">
      <c r="B51" s="252" t="s">
        <v>1438</v>
      </c>
      <c r="C51" s="252" t="s">
        <v>438</v>
      </c>
      <c r="D51" s="252" t="s">
        <v>931</v>
      </c>
      <c r="E51" s="252" t="s">
        <v>431</v>
      </c>
      <c r="F51" s="252">
        <v>5024856.3219999997</v>
      </c>
      <c r="G51" s="252">
        <v>2770180.9780000001</v>
      </c>
      <c r="H51" s="252" t="s">
        <v>2544</v>
      </c>
      <c r="I51" s="686">
        <v>0.42274800000000001</v>
      </c>
      <c r="J51" s="252" t="s">
        <v>415</v>
      </c>
      <c r="K51" s="251">
        <v>0.42274800000000001</v>
      </c>
      <c r="L51" s="252">
        <v>2022</v>
      </c>
      <c r="M51" s="252">
        <v>2025</v>
      </c>
      <c r="N51" s="252" t="s">
        <v>888</v>
      </c>
      <c r="O51" s="252" t="s">
        <v>394</v>
      </c>
      <c r="P51" s="252" t="s">
        <v>2562</v>
      </c>
      <c r="Q51" s="251" t="s">
        <v>2563</v>
      </c>
      <c r="R51" s="290"/>
      <c r="S51" s="290"/>
      <c r="T51" s="290"/>
      <c r="U51" s="290"/>
      <c r="V51" s="290"/>
      <c r="W51" s="290"/>
      <c r="X51" s="290"/>
    </row>
    <row r="52" spans="2:24" ht="29">
      <c r="B52" s="252" t="s">
        <v>1438</v>
      </c>
      <c r="C52" s="252" t="s">
        <v>438</v>
      </c>
      <c r="D52" s="352" t="s">
        <v>931</v>
      </c>
      <c r="E52" s="252" t="s">
        <v>431</v>
      </c>
      <c r="F52" s="687">
        <v>5025378.9194</v>
      </c>
      <c r="G52" s="687">
        <v>2771669.9739999999</v>
      </c>
      <c r="H52" s="252" t="s">
        <v>2544</v>
      </c>
      <c r="I52" s="688">
        <v>0.44457400000000002</v>
      </c>
      <c r="J52" s="352" t="s">
        <v>415</v>
      </c>
      <c r="K52" s="251">
        <v>0.44457400000000002</v>
      </c>
      <c r="L52" s="252">
        <v>2022</v>
      </c>
      <c r="M52" s="252">
        <v>2025</v>
      </c>
      <c r="N52" s="252" t="s">
        <v>888</v>
      </c>
      <c r="O52" s="252" t="s">
        <v>394</v>
      </c>
      <c r="P52" s="252" t="s">
        <v>2562</v>
      </c>
      <c r="Q52" s="251" t="s">
        <v>2563</v>
      </c>
      <c r="R52" s="290"/>
      <c r="S52" s="290"/>
      <c r="T52" s="290"/>
      <c r="U52" s="290"/>
      <c r="V52" s="290"/>
      <c r="W52" s="290"/>
      <c r="X52" s="290"/>
    </row>
    <row r="53" spans="2:24" ht="29">
      <c r="B53" s="252" t="s">
        <v>1438</v>
      </c>
      <c r="C53" s="252" t="s">
        <v>438</v>
      </c>
      <c r="D53" s="352" t="s">
        <v>446</v>
      </c>
      <c r="E53" s="252" t="s">
        <v>431</v>
      </c>
      <c r="F53" s="687">
        <v>4949648.83</v>
      </c>
      <c r="G53" s="687">
        <v>2686718.14</v>
      </c>
      <c r="H53" s="252" t="s">
        <v>2544</v>
      </c>
      <c r="I53" s="688">
        <v>0.149753</v>
      </c>
      <c r="J53" s="352" t="s">
        <v>413</v>
      </c>
      <c r="K53" s="251">
        <v>0.149753</v>
      </c>
      <c r="L53" s="252">
        <v>2022</v>
      </c>
      <c r="M53" s="252">
        <v>2025</v>
      </c>
      <c r="N53" s="252" t="s">
        <v>888</v>
      </c>
      <c r="O53" s="252" t="s">
        <v>394</v>
      </c>
      <c r="P53" s="252" t="s">
        <v>2562</v>
      </c>
      <c r="Q53" s="251" t="s">
        <v>2563</v>
      </c>
      <c r="R53" s="290"/>
      <c r="S53" s="290"/>
      <c r="T53" s="290"/>
      <c r="U53" s="290"/>
      <c r="V53" s="290"/>
      <c r="W53" s="290"/>
      <c r="X53" s="290"/>
    </row>
    <row r="54" spans="2:24" ht="29">
      <c r="B54" s="252" t="s">
        <v>1438</v>
      </c>
      <c r="C54" s="252" t="s">
        <v>438</v>
      </c>
      <c r="D54" s="251" t="s">
        <v>446</v>
      </c>
      <c r="E54" s="252" t="s">
        <v>431</v>
      </c>
      <c r="F54" s="251">
        <v>4931779.5698999995</v>
      </c>
      <c r="G54" s="251">
        <v>2674771.3906999999</v>
      </c>
      <c r="H54" s="252" t="s">
        <v>2544</v>
      </c>
      <c r="I54" s="251">
        <v>0.37107099999999998</v>
      </c>
      <c r="J54" s="251" t="s">
        <v>413</v>
      </c>
      <c r="K54" s="251">
        <v>0.37107099999999998</v>
      </c>
      <c r="L54" s="252">
        <v>2022</v>
      </c>
      <c r="M54" s="252">
        <v>2025</v>
      </c>
      <c r="N54" s="252" t="s">
        <v>888</v>
      </c>
      <c r="O54" s="252" t="s">
        <v>394</v>
      </c>
      <c r="P54" s="252" t="s">
        <v>2562</v>
      </c>
      <c r="Q54" s="251" t="s">
        <v>2563</v>
      </c>
      <c r="R54" s="290"/>
      <c r="S54" s="290"/>
      <c r="T54" s="290"/>
      <c r="U54" s="290"/>
      <c r="V54" s="290"/>
      <c r="W54" s="290"/>
      <c r="X54" s="290"/>
    </row>
    <row r="55" spans="2:24" ht="29">
      <c r="B55" s="252" t="s">
        <v>1438</v>
      </c>
      <c r="C55" s="252" t="s">
        <v>438</v>
      </c>
      <c r="D55" s="251" t="s">
        <v>446</v>
      </c>
      <c r="E55" s="252" t="s">
        <v>431</v>
      </c>
      <c r="F55" s="251">
        <v>4942644.3524000002</v>
      </c>
      <c r="G55" s="251">
        <v>2683611.3854999999</v>
      </c>
      <c r="H55" s="252" t="s">
        <v>2544</v>
      </c>
      <c r="I55" s="251">
        <v>0.42250100000000002</v>
      </c>
      <c r="J55" s="251" t="s">
        <v>413</v>
      </c>
      <c r="K55" s="251">
        <v>0.42250100000000002</v>
      </c>
      <c r="L55" s="252">
        <v>2022</v>
      </c>
      <c r="M55" s="252">
        <v>2025</v>
      </c>
      <c r="N55" s="252" t="s">
        <v>888</v>
      </c>
      <c r="O55" s="252" t="s">
        <v>394</v>
      </c>
      <c r="P55" s="252" t="s">
        <v>2562</v>
      </c>
      <c r="Q55" s="251" t="s">
        <v>2563</v>
      </c>
      <c r="R55" s="290"/>
      <c r="S55" s="290"/>
      <c r="T55" s="290"/>
      <c r="U55" s="290"/>
      <c r="V55" s="290"/>
      <c r="W55" s="290"/>
      <c r="X55" s="290"/>
    </row>
    <row r="56" spans="2:24" ht="29">
      <c r="B56" s="252" t="s">
        <v>1438</v>
      </c>
      <c r="C56" s="252" t="s">
        <v>438</v>
      </c>
      <c r="D56" s="251" t="s">
        <v>446</v>
      </c>
      <c r="E56" s="252" t="s">
        <v>431</v>
      </c>
      <c r="F56" s="251">
        <v>4944911.0752999997</v>
      </c>
      <c r="G56" s="251">
        <v>2684611.8467999999</v>
      </c>
      <c r="H56" s="252" t="s">
        <v>2544</v>
      </c>
      <c r="I56" s="251">
        <v>0.42249999999999999</v>
      </c>
      <c r="J56" s="251" t="s">
        <v>413</v>
      </c>
      <c r="K56" s="251">
        <v>0.42249999999999999</v>
      </c>
      <c r="L56" s="252">
        <v>2022</v>
      </c>
      <c r="M56" s="252">
        <v>2025</v>
      </c>
      <c r="N56" s="252" t="s">
        <v>888</v>
      </c>
      <c r="O56" s="252" t="s">
        <v>394</v>
      </c>
      <c r="P56" s="252" t="s">
        <v>2562</v>
      </c>
      <c r="Q56" s="251" t="s">
        <v>2563</v>
      </c>
      <c r="R56" s="290"/>
      <c r="S56" s="290"/>
      <c r="T56" s="290"/>
      <c r="U56" s="290"/>
      <c r="V56" s="290"/>
      <c r="W56" s="290"/>
      <c r="X56" s="290"/>
    </row>
    <row r="57" spans="2:24" ht="29">
      <c r="B57" s="252" t="s">
        <v>1438</v>
      </c>
      <c r="C57" s="252" t="s">
        <v>438</v>
      </c>
      <c r="D57" s="251" t="s">
        <v>446</v>
      </c>
      <c r="E57" s="252" t="s">
        <v>431</v>
      </c>
      <c r="F57" s="251">
        <v>4945286.9022000004</v>
      </c>
      <c r="G57" s="251">
        <v>2684778.8199</v>
      </c>
      <c r="H57" s="252" t="s">
        <v>2544</v>
      </c>
      <c r="I57" s="251">
        <v>0.422317</v>
      </c>
      <c r="J57" s="251" t="s">
        <v>413</v>
      </c>
      <c r="K57" s="251">
        <v>0.422317</v>
      </c>
      <c r="L57" s="252">
        <v>2022</v>
      </c>
      <c r="M57" s="252">
        <v>2025</v>
      </c>
      <c r="N57" s="252" t="s">
        <v>888</v>
      </c>
      <c r="O57" s="252" t="s">
        <v>394</v>
      </c>
      <c r="P57" s="252" t="s">
        <v>2562</v>
      </c>
      <c r="Q57" s="251" t="s">
        <v>2563</v>
      </c>
      <c r="R57" s="290"/>
      <c r="S57" s="290"/>
      <c r="T57" s="290"/>
      <c r="U57" s="290"/>
      <c r="V57" s="290"/>
      <c r="W57" s="290"/>
      <c r="X57" s="290"/>
    </row>
    <row r="58" spans="2:24" ht="29">
      <c r="B58" s="252" t="s">
        <v>1438</v>
      </c>
      <c r="C58" s="252" t="s">
        <v>438</v>
      </c>
      <c r="D58" s="251" t="s">
        <v>465</v>
      </c>
      <c r="E58" s="252" t="s">
        <v>431</v>
      </c>
      <c r="F58" s="251">
        <v>4898167.0155999996</v>
      </c>
      <c r="G58" s="251">
        <v>2673414.6335999998</v>
      </c>
      <c r="H58" s="252" t="s">
        <v>2544</v>
      </c>
      <c r="I58" s="251">
        <v>0.41504099999999999</v>
      </c>
      <c r="J58" s="251" t="s">
        <v>413</v>
      </c>
      <c r="K58" s="251">
        <v>0.41504099999999999</v>
      </c>
      <c r="L58" s="252">
        <v>2022</v>
      </c>
      <c r="M58" s="252">
        <v>2025</v>
      </c>
      <c r="N58" s="252" t="s">
        <v>888</v>
      </c>
      <c r="O58" s="252" t="s">
        <v>394</v>
      </c>
      <c r="P58" s="252" t="s">
        <v>2562</v>
      </c>
      <c r="Q58" s="251" t="s">
        <v>2563</v>
      </c>
      <c r="R58" s="290"/>
      <c r="S58" s="290"/>
      <c r="T58" s="290"/>
      <c r="U58" s="290"/>
      <c r="V58" s="290"/>
      <c r="W58" s="290"/>
      <c r="X58" s="290"/>
    </row>
    <row r="59" spans="2:24" ht="29">
      <c r="B59" s="252" t="s">
        <v>1438</v>
      </c>
      <c r="C59" s="252" t="s">
        <v>438</v>
      </c>
      <c r="D59" s="251" t="s">
        <v>444</v>
      </c>
      <c r="E59" s="252" t="s">
        <v>431</v>
      </c>
      <c r="F59" s="251">
        <v>4976662.8032</v>
      </c>
      <c r="G59" s="251">
        <v>2703465.5166000002</v>
      </c>
      <c r="H59" s="252" t="s">
        <v>2544</v>
      </c>
      <c r="I59" s="251">
        <v>0.43494100000000002</v>
      </c>
      <c r="J59" s="251" t="s">
        <v>413</v>
      </c>
      <c r="K59" s="251">
        <v>0.43494100000000002</v>
      </c>
      <c r="L59" s="252">
        <v>2022</v>
      </c>
      <c r="M59" s="252">
        <v>2025</v>
      </c>
      <c r="N59" s="252" t="s">
        <v>888</v>
      </c>
      <c r="O59" s="252" t="s">
        <v>394</v>
      </c>
      <c r="P59" s="252" t="s">
        <v>2562</v>
      </c>
      <c r="Q59" s="251" t="s">
        <v>2563</v>
      </c>
      <c r="R59" s="290"/>
      <c r="S59" s="290"/>
      <c r="T59" s="290"/>
      <c r="U59" s="290"/>
      <c r="V59" s="290"/>
      <c r="W59" s="290"/>
      <c r="X59" s="290"/>
    </row>
    <row r="60" spans="2:24" ht="29">
      <c r="B60" s="252" t="s">
        <v>1438</v>
      </c>
      <c r="C60" s="252" t="s">
        <v>438</v>
      </c>
      <c r="D60" s="251" t="s">
        <v>448</v>
      </c>
      <c r="E60" s="252" t="s">
        <v>431</v>
      </c>
      <c r="F60" s="251">
        <v>4985983.1326000001</v>
      </c>
      <c r="G60" s="251">
        <v>2713320.3023000001</v>
      </c>
      <c r="H60" s="252" t="s">
        <v>2544</v>
      </c>
      <c r="I60" s="251">
        <v>0.42249900000000001</v>
      </c>
      <c r="J60" s="251" t="s">
        <v>413</v>
      </c>
      <c r="K60" s="251">
        <v>0.42249900000000001</v>
      </c>
      <c r="L60" s="252">
        <v>2022</v>
      </c>
      <c r="M60" s="252">
        <v>2025</v>
      </c>
      <c r="N60" s="252" t="s">
        <v>888</v>
      </c>
      <c r="O60" s="252" t="s">
        <v>394</v>
      </c>
      <c r="P60" s="252" t="s">
        <v>2562</v>
      </c>
      <c r="Q60" s="251" t="s">
        <v>2563</v>
      </c>
      <c r="R60" s="290"/>
      <c r="S60" s="290"/>
      <c r="T60" s="290"/>
      <c r="U60" s="290"/>
      <c r="V60" s="290"/>
      <c r="W60" s="290"/>
      <c r="X60" s="290"/>
    </row>
    <row r="61" spans="2:24" ht="29">
      <c r="B61" s="252" t="s">
        <v>1438</v>
      </c>
      <c r="C61" s="252" t="s">
        <v>438</v>
      </c>
      <c r="D61" s="251" t="s">
        <v>448</v>
      </c>
      <c r="E61" s="252" t="s">
        <v>431</v>
      </c>
      <c r="F61" s="251">
        <v>4988282.7856000001</v>
      </c>
      <c r="G61" s="251">
        <v>2717553.6006999998</v>
      </c>
      <c r="H61" s="252" t="s">
        <v>2544</v>
      </c>
      <c r="I61" s="251">
        <v>0.42249900000000001</v>
      </c>
      <c r="J61" s="251" t="s">
        <v>415</v>
      </c>
      <c r="K61" s="251">
        <v>0.42249900000000001</v>
      </c>
      <c r="L61" s="252">
        <v>2022</v>
      </c>
      <c r="M61" s="252">
        <v>2025</v>
      </c>
      <c r="N61" s="252" t="s">
        <v>888</v>
      </c>
      <c r="O61" s="252" t="s">
        <v>394</v>
      </c>
      <c r="P61" s="252" t="s">
        <v>2562</v>
      </c>
      <c r="Q61" s="251" t="s">
        <v>2563</v>
      </c>
      <c r="R61" s="290"/>
      <c r="S61" s="290"/>
      <c r="T61" s="290"/>
      <c r="U61" s="290"/>
      <c r="V61" s="290"/>
      <c r="W61" s="290"/>
      <c r="X61" s="290"/>
    </row>
    <row r="62" spans="2:24" ht="29">
      <c r="B62" s="252" t="s">
        <v>1438</v>
      </c>
      <c r="C62" s="252" t="s">
        <v>438</v>
      </c>
      <c r="D62" s="251" t="s">
        <v>448</v>
      </c>
      <c r="E62" s="252" t="s">
        <v>431</v>
      </c>
      <c r="F62" s="251">
        <v>4989541.0910999998</v>
      </c>
      <c r="G62" s="251">
        <v>2719826.8237999999</v>
      </c>
      <c r="H62" s="252" t="s">
        <v>2544</v>
      </c>
      <c r="I62" s="251">
        <v>0.42249999999999999</v>
      </c>
      <c r="J62" s="251" t="s">
        <v>413</v>
      </c>
      <c r="K62" s="251">
        <v>0.42249999999999999</v>
      </c>
      <c r="L62" s="252">
        <v>2022</v>
      </c>
      <c r="M62" s="252">
        <v>2025</v>
      </c>
      <c r="N62" s="252" t="s">
        <v>888</v>
      </c>
      <c r="O62" s="252" t="s">
        <v>394</v>
      </c>
      <c r="P62" s="252" t="s">
        <v>2562</v>
      </c>
      <c r="Q62" s="251" t="s">
        <v>2563</v>
      </c>
      <c r="R62" s="290"/>
      <c r="S62" s="290"/>
      <c r="T62" s="290"/>
      <c r="U62" s="290"/>
      <c r="V62" s="290"/>
      <c r="W62" s="290"/>
      <c r="X62" s="290"/>
    </row>
    <row r="63" spans="2:24" ht="29">
      <c r="B63" s="252" t="s">
        <v>1438</v>
      </c>
      <c r="C63" s="252" t="s">
        <v>438</v>
      </c>
      <c r="D63" s="251" t="s">
        <v>445</v>
      </c>
      <c r="E63" s="252" t="s">
        <v>431</v>
      </c>
      <c r="F63" s="251">
        <v>4900806.4615000002</v>
      </c>
      <c r="G63" s="251">
        <v>2669219.6381000001</v>
      </c>
      <c r="H63" s="252" t="s">
        <v>2544</v>
      </c>
      <c r="I63" s="251">
        <v>0.43868499999999999</v>
      </c>
      <c r="J63" s="251" t="s">
        <v>413</v>
      </c>
      <c r="K63" s="251">
        <v>0.43868499999999999</v>
      </c>
      <c r="L63" s="252">
        <v>2022</v>
      </c>
      <c r="M63" s="252">
        <v>2025</v>
      </c>
      <c r="N63" s="252" t="s">
        <v>888</v>
      </c>
      <c r="O63" s="252" t="s">
        <v>394</v>
      </c>
      <c r="P63" s="252" t="s">
        <v>2562</v>
      </c>
      <c r="Q63" s="251" t="s">
        <v>2563</v>
      </c>
      <c r="R63" s="290"/>
      <c r="S63" s="290"/>
      <c r="T63" s="290"/>
      <c r="U63" s="290"/>
      <c r="V63" s="290"/>
      <c r="W63" s="290"/>
      <c r="X63" s="290"/>
    </row>
    <row r="64" spans="2:24" ht="29">
      <c r="B64" s="252" t="s">
        <v>1438</v>
      </c>
      <c r="C64" s="252" t="s">
        <v>438</v>
      </c>
      <c r="D64" s="251" t="s">
        <v>446</v>
      </c>
      <c r="E64" s="252" t="s">
        <v>431</v>
      </c>
      <c r="F64" s="251">
        <v>4916621.6684999997</v>
      </c>
      <c r="G64" s="251">
        <v>2671110.1088999999</v>
      </c>
      <c r="H64" s="252" t="s">
        <v>2544</v>
      </c>
      <c r="I64" s="251">
        <v>0.42993399999999998</v>
      </c>
      <c r="J64" s="251" t="s">
        <v>413</v>
      </c>
      <c r="K64" s="251">
        <v>0.42993399999999998</v>
      </c>
      <c r="L64" s="252">
        <v>2022</v>
      </c>
      <c r="M64" s="252">
        <v>2025</v>
      </c>
      <c r="N64" s="252" t="s">
        <v>888</v>
      </c>
      <c r="O64" s="252" t="s">
        <v>394</v>
      </c>
      <c r="P64" s="252" t="s">
        <v>2562</v>
      </c>
      <c r="Q64" s="251" t="s">
        <v>2563</v>
      </c>
      <c r="R64" s="290"/>
      <c r="S64" s="290"/>
      <c r="T64" s="290"/>
      <c r="U64" s="290"/>
      <c r="V64" s="290"/>
      <c r="W64" s="290"/>
      <c r="X64" s="290"/>
    </row>
    <row r="65" spans="2:24" ht="29">
      <c r="B65" s="252" t="s">
        <v>1438</v>
      </c>
      <c r="C65" s="252" t="s">
        <v>438</v>
      </c>
      <c r="D65" s="251" t="s">
        <v>446</v>
      </c>
      <c r="E65" s="252" t="s">
        <v>431</v>
      </c>
      <c r="F65" s="251">
        <v>4919535.4813999999</v>
      </c>
      <c r="G65" s="251">
        <v>2671311.0987</v>
      </c>
      <c r="H65" s="252" t="s">
        <v>2544</v>
      </c>
      <c r="I65" s="251">
        <v>0.42252200000000001</v>
      </c>
      <c r="J65" s="251" t="s">
        <v>413</v>
      </c>
      <c r="K65" s="251">
        <v>0.42252200000000001</v>
      </c>
      <c r="L65" s="252">
        <v>2022</v>
      </c>
      <c r="M65" s="252">
        <v>2025</v>
      </c>
      <c r="N65" s="252" t="s">
        <v>888</v>
      </c>
      <c r="O65" s="252" t="s">
        <v>394</v>
      </c>
      <c r="P65" s="252" t="s">
        <v>2562</v>
      </c>
      <c r="Q65" s="251" t="s">
        <v>2563</v>
      </c>
      <c r="R65" s="290"/>
      <c r="S65" s="290"/>
      <c r="T65" s="290"/>
      <c r="U65" s="290"/>
      <c r="V65" s="290"/>
      <c r="W65" s="290"/>
      <c r="X65" s="290"/>
    </row>
    <row r="66" spans="2:24" ht="29">
      <c r="B66" s="252" t="s">
        <v>1438</v>
      </c>
      <c r="C66" s="252" t="s">
        <v>438</v>
      </c>
      <c r="D66" s="251" t="s">
        <v>442</v>
      </c>
      <c r="E66" s="252" t="s">
        <v>431</v>
      </c>
      <c r="F66" s="251">
        <v>4999501.7366000004</v>
      </c>
      <c r="G66" s="251">
        <v>2738161.2156000002</v>
      </c>
      <c r="H66" s="252" t="s">
        <v>2544</v>
      </c>
      <c r="I66" s="251">
        <v>0.42249999999999999</v>
      </c>
      <c r="J66" s="251" t="s">
        <v>413</v>
      </c>
      <c r="K66" s="251">
        <v>0.42249999999999999</v>
      </c>
      <c r="L66" s="252">
        <v>2022</v>
      </c>
      <c r="M66" s="252">
        <v>2025</v>
      </c>
      <c r="N66" s="252" t="s">
        <v>888</v>
      </c>
      <c r="O66" s="252" t="s">
        <v>394</v>
      </c>
      <c r="P66" s="252" t="s">
        <v>2562</v>
      </c>
      <c r="Q66" s="251" t="s">
        <v>2563</v>
      </c>
      <c r="R66" s="290"/>
      <c r="S66" s="290"/>
      <c r="T66" s="290"/>
      <c r="U66" s="290"/>
      <c r="V66" s="290"/>
      <c r="W66" s="290"/>
      <c r="X66" s="290"/>
    </row>
    <row r="67" spans="2:24" ht="29">
      <c r="B67" s="252" t="s">
        <v>1438</v>
      </c>
      <c r="C67" s="252" t="s">
        <v>438</v>
      </c>
      <c r="D67" s="251" t="s">
        <v>442</v>
      </c>
      <c r="E67" s="252" t="s">
        <v>431</v>
      </c>
      <c r="F67" s="251">
        <v>4999895.0460000001</v>
      </c>
      <c r="G67" s="251">
        <v>2738711.4506999999</v>
      </c>
      <c r="H67" s="252" t="s">
        <v>2544</v>
      </c>
      <c r="I67" s="251">
        <v>0.42250100000000002</v>
      </c>
      <c r="J67" s="251" t="s">
        <v>413</v>
      </c>
      <c r="K67" s="251">
        <v>0.42250100000000002</v>
      </c>
      <c r="L67" s="252">
        <v>2022</v>
      </c>
      <c r="M67" s="252">
        <v>2025</v>
      </c>
      <c r="N67" s="252" t="s">
        <v>888</v>
      </c>
      <c r="O67" s="252" t="s">
        <v>394</v>
      </c>
      <c r="P67" s="252" t="s">
        <v>2562</v>
      </c>
      <c r="Q67" s="251" t="s">
        <v>2563</v>
      </c>
      <c r="R67" s="290"/>
      <c r="S67" s="290"/>
      <c r="T67" s="290"/>
      <c r="U67" s="290"/>
      <c r="V67" s="290"/>
      <c r="W67" s="290"/>
      <c r="X67" s="290"/>
    </row>
    <row r="68" spans="2:24" ht="29">
      <c r="B68" s="252" t="s">
        <v>1438</v>
      </c>
      <c r="C68" s="252" t="s">
        <v>438</v>
      </c>
      <c r="D68" s="251" t="s">
        <v>442</v>
      </c>
      <c r="E68" s="252" t="s">
        <v>431</v>
      </c>
      <c r="F68" s="251">
        <v>5000466.2699999996</v>
      </c>
      <c r="G68" s="251">
        <v>2739250.9226000002</v>
      </c>
      <c r="H68" s="252" t="s">
        <v>2544</v>
      </c>
      <c r="I68" s="251">
        <v>0.42279699999999998</v>
      </c>
      <c r="J68" s="251" t="s">
        <v>413</v>
      </c>
      <c r="K68" s="251">
        <v>0.42279699999999998</v>
      </c>
      <c r="L68" s="252">
        <v>2022</v>
      </c>
      <c r="M68" s="252">
        <v>2025</v>
      </c>
      <c r="N68" s="252" t="s">
        <v>888</v>
      </c>
      <c r="O68" s="252" t="s">
        <v>394</v>
      </c>
      <c r="P68" s="252" t="s">
        <v>2562</v>
      </c>
      <c r="Q68" s="251" t="s">
        <v>2563</v>
      </c>
      <c r="R68" s="290"/>
      <c r="S68" s="290"/>
      <c r="T68" s="290"/>
      <c r="U68" s="290"/>
      <c r="V68" s="290"/>
      <c r="W68" s="290"/>
      <c r="X68" s="290"/>
    </row>
    <row r="69" spans="2:24" ht="29">
      <c r="B69" s="252" t="s">
        <v>1438</v>
      </c>
      <c r="C69" s="252" t="s">
        <v>438</v>
      </c>
      <c r="D69" s="251" t="s">
        <v>441</v>
      </c>
      <c r="E69" s="252" t="s">
        <v>431</v>
      </c>
      <c r="F69" s="251">
        <v>5017713.5576999998</v>
      </c>
      <c r="G69" s="251">
        <v>2759353.9465000001</v>
      </c>
      <c r="H69" s="252" t="s">
        <v>2544</v>
      </c>
      <c r="I69" s="251">
        <v>0.42249199999999998</v>
      </c>
      <c r="J69" s="251" t="s">
        <v>413</v>
      </c>
      <c r="K69" s="251">
        <v>0.42249199999999998</v>
      </c>
      <c r="L69" s="252">
        <v>2022</v>
      </c>
      <c r="M69" s="252">
        <v>2025</v>
      </c>
      <c r="N69" s="252" t="s">
        <v>888</v>
      </c>
      <c r="O69" s="252" t="s">
        <v>394</v>
      </c>
      <c r="P69" s="252" t="s">
        <v>2562</v>
      </c>
      <c r="Q69" s="251" t="s">
        <v>2563</v>
      </c>
      <c r="R69" s="290"/>
      <c r="S69" s="290"/>
      <c r="T69" s="290"/>
      <c r="U69" s="290"/>
      <c r="V69" s="290"/>
      <c r="W69" s="290"/>
      <c r="X69" s="290"/>
    </row>
    <row r="70" spans="2:24" ht="29">
      <c r="B70" s="252" t="s">
        <v>1438</v>
      </c>
      <c r="C70" s="252" t="s">
        <v>438</v>
      </c>
      <c r="D70" s="251" t="s">
        <v>441</v>
      </c>
      <c r="E70" s="252" t="s">
        <v>431</v>
      </c>
      <c r="F70" s="251">
        <v>5018071.9715999998</v>
      </c>
      <c r="G70" s="251">
        <v>2759704.4556</v>
      </c>
      <c r="H70" s="252" t="s">
        <v>2544</v>
      </c>
      <c r="I70" s="251">
        <v>0.42249399999999998</v>
      </c>
      <c r="J70" s="251" t="s">
        <v>413</v>
      </c>
      <c r="K70" s="251">
        <v>0.42249399999999998</v>
      </c>
      <c r="L70" s="252">
        <v>2022</v>
      </c>
      <c r="M70" s="252">
        <v>2025</v>
      </c>
      <c r="N70" s="252" t="s">
        <v>888</v>
      </c>
      <c r="O70" s="252" t="s">
        <v>394</v>
      </c>
      <c r="P70" s="252" t="s">
        <v>2562</v>
      </c>
      <c r="Q70" s="251" t="s">
        <v>2563</v>
      </c>
      <c r="R70" s="290"/>
      <c r="S70" s="290"/>
      <c r="T70" s="290"/>
      <c r="U70" s="290"/>
      <c r="V70" s="290"/>
      <c r="W70" s="290"/>
      <c r="X70" s="290"/>
    </row>
    <row r="71" spans="2:24" ht="29">
      <c r="B71" s="252" t="s">
        <v>1438</v>
      </c>
      <c r="C71" s="252" t="s">
        <v>438</v>
      </c>
      <c r="D71" s="251" t="s">
        <v>931</v>
      </c>
      <c r="E71" s="252" t="s">
        <v>431</v>
      </c>
      <c r="F71" s="251">
        <v>5023789.2987000002</v>
      </c>
      <c r="G71" s="251">
        <v>2766786.1875</v>
      </c>
      <c r="H71" s="252" t="s">
        <v>2544</v>
      </c>
      <c r="I71" s="251">
        <v>0.42249300000000001</v>
      </c>
      <c r="J71" s="251" t="s">
        <v>413</v>
      </c>
      <c r="K71" s="251">
        <v>0.42249300000000001</v>
      </c>
      <c r="L71" s="252">
        <v>2022</v>
      </c>
      <c r="M71" s="252">
        <v>2025</v>
      </c>
      <c r="N71" s="252" t="s">
        <v>888</v>
      </c>
      <c r="O71" s="252" t="s">
        <v>394</v>
      </c>
      <c r="P71" s="252" t="s">
        <v>2562</v>
      </c>
      <c r="Q71" s="251" t="s">
        <v>2563</v>
      </c>
      <c r="R71" s="290"/>
      <c r="S71" s="290"/>
      <c r="T71" s="290"/>
      <c r="U71" s="290"/>
      <c r="V71" s="290"/>
      <c r="W71" s="290"/>
      <c r="X71" s="290"/>
    </row>
    <row r="72" spans="2:24" ht="29">
      <c r="B72" s="252" t="s">
        <v>1438</v>
      </c>
      <c r="C72" s="252" t="s">
        <v>438</v>
      </c>
      <c r="D72" s="251" t="s">
        <v>931</v>
      </c>
      <c r="E72" s="252" t="s">
        <v>431</v>
      </c>
      <c r="F72" s="251">
        <v>5025228.2829999998</v>
      </c>
      <c r="G72" s="251">
        <v>2771337.9175999998</v>
      </c>
      <c r="H72" s="252" t="s">
        <v>2544</v>
      </c>
      <c r="I72" s="251">
        <v>0.42249999999999999</v>
      </c>
      <c r="J72" s="251" t="s">
        <v>413</v>
      </c>
      <c r="K72" s="251">
        <v>0.42249999999999999</v>
      </c>
      <c r="L72" s="252">
        <v>2022</v>
      </c>
      <c r="M72" s="252">
        <v>2025</v>
      </c>
      <c r="N72" s="252" t="s">
        <v>888</v>
      </c>
      <c r="O72" s="252" t="s">
        <v>394</v>
      </c>
      <c r="P72" s="252" t="s">
        <v>2562</v>
      </c>
      <c r="Q72" s="251" t="s">
        <v>2563</v>
      </c>
      <c r="R72" s="290"/>
      <c r="S72" s="290"/>
      <c r="T72" s="290"/>
      <c r="U72" s="290"/>
      <c r="V72" s="290"/>
      <c r="W72" s="290"/>
      <c r="X72" s="290"/>
    </row>
    <row r="73" spans="2:24" ht="29">
      <c r="B73" s="252" t="s">
        <v>1438</v>
      </c>
      <c r="C73" s="252" t="s">
        <v>438</v>
      </c>
      <c r="D73" s="251" t="s">
        <v>446</v>
      </c>
      <c r="E73" s="252" t="s">
        <v>431</v>
      </c>
      <c r="F73" s="251">
        <v>4914680.8499999996</v>
      </c>
      <c r="G73" s="251">
        <v>2670352.3199999998</v>
      </c>
      <c r="H73" s="252" t="s">
        <v>2544</v>
      </c>
      <c r="I73" s="251">
        <v>0.209898</v>
      </c>
      <c r="J73" s="251" t="s">
        <v>411</v>
      </c>
      <c r="K73" s="251">
        <v>0.209898</v>
      </c>
      <c r="L73" s="252">
        <v>2022</v>
      </c>
      <c r="M73" s="252">
        <v>2025</v>
      </c>
      <c r="N73" s="252" t="s">
        <v>888</v>
      </c>
      <c r="O73" s="252" t="s">
        <v>394</v>
      </c>
      <c r="P73" s="252" t="s">
        <v>2562</v>
      </c>
      <c r="Q73" s="251" t="s">
        <v>2563</v>
      </c>
      <c r="R73" s="290"/>
      <c r="S73" s="290"/>
      <c r="T73" s="290"/>
      <c r="U73" s="290"/>
      <c r="V73" s="290"/>
      <c r="W73" s="290"/>
      <c r="X73" s="290"/>
    </row>
    <row r="74" spans="2:24" ht="29">
      <c r="B74" s="252" t="s">
        <v>1438</v>
      </c>
      <c r="C74" s="252" t="s">
        <v>438</v>
      </c>
      <c r="D74" s="251" t="s">
        <v>446</v>
      </c>
      <c r="E74" s="252" t="s">
        <v>431</v>
      </c>
      <c r="F74" s="251">
        <v>4914798.46</v>
      </c>
      <c r="G74" s="251">
        <v>2670434.73</v>
      </c>
      <c r="H74" s="252" t="s">
        <v>2544</v>
      </c>
      <c r="I74" s="251">
        <v>0.16961599999999999</v>
      </c>
      <c r="J74" s="251" t="s">
        <v>411</v>
      </c>
      <c r="K74" s="251">
        <v>0.16961599999999999</v>
      </c>
      <c r="L74" s="252">
        <v>2022</v>
      </c>
      <c r="M74" s="252">
        <v>2025</v>
      </c>
      <c r="N74" s="252" t="s">
        <v>888</v>
      </c>
      <c r="O74" s="252" t="s">
        <v>394</v>
      </c>
      <c r="P74" s="252" t="s">
        <v>2562</v>
      </c>
      <c r="Q74" s="251" t="s">
        <v>2563</v>
      </c>
      <c r="R74" s="290"/>
      <c r="S74" s="290"/>
      <c r="T74" s="290"/>
      <c r="U74" s="290"/>
      <c r="V74" s="290"/>
      <c r="W74" s="290"/>
      <c r="X74" s="290"/>
    </row>
    <row r="75" spans="2:24" ht="29">
      <c r="B75" s="252" t="s">
        <v>1438</v>
      </c>
      <c r="C75" s="252" t="s">
        <v>438</v>
      </c>
      <c r="D75" s="251" t="s">
        <v>446</v>
      </c>
      <c r="E75" s="252" t="s">
        <v>431</v>
      </c>
      <c r="F75" s="251">
        <v>4935400.9085999997</v>
      </c>
      <c r="G75" s="251">
        <v>2679000.1107000001</v>
      </c>
      <c r="H75" s="252" t="s">
        <v>2544</v>
      </c>
      <c r="I75" s="251">
        <v>0.42249999999999999</v>
      </c>
      <c r="J75" s="251" t="s">
        <v>411</v>
      </c>
      <c r="K75" s="251">
        <v>0.42249999999999999</v>
      </c>
      <c r="L75" s="252">
        <v>2022</v>
      </c>
      <c r="M75" s="252">
        <v>2025</v>
      </c>
      <c r="N75" s="252" t="s">
        <v>888</v>
      </c>
      <c r="O75" s="252" t="s">
        <v>394</v>
      </c>
      <c r="P75" s="252" t="s">
        <v>2562</v>
      </c>
      <c r="Q75" s="251" t="s">
        <v>2563</v>
      </c>
      <c r="R75" s="290"/>
      <c r="S75" s="290"/>
      <c r="T75" s="290"/>
      <c r="U75" s="290"/>
      <c r="V75" s="290"/>
      <c r="W75" s="290"/>
      <c r="X75" s="290"/>
    </row>
    <row r="76" spans="2:24" ht="29">
      <c r="B76" s="252" t="s">
        <v>1438</v>
      </c>
      <c r="C76" s="252" t="s">
        <v>438</v>
      </c>
      <c r="D76" s="251" t="s">
        <v>446</v>
      </c>
      <c r="E76" s="252" t="s">
        <v>431</v>
      </c>
      <c r="F76" s="251">
        <v>4935747.5515999999</v>
      </c>
      <c r="G76" s="251">
        <v>2679309.6734000002</v>
      </c>
      <c r="H76" s="252" t="s">
        <v>2544</v>
      </c>
      <c r="I76" s="251">
        <v>0.42249999999999999</v>
      </c>
      <c r="J76" s="251" t="s">
        <v>411</v>
      </c>
      <c r="K76" s="251">
        <v>0.42249999999999999</v>
      </c>
      <c r="L76" s="252">
        <v>2022</v>
      </c>
      <c r="M76" s="252">
        <v>2025</v>
      </c>
      <c r="N76" s="252" t="s">
        <v>888</v>
      </c>
      <c r="O76" s="252" t="s">
        <v>394</v>
      </c>
      <c r="P76" s="252" t="s">
        <v>2562</v>
      </c>
      <c r="Q76" s="251" t="s">
        <v>2563</v>
      </c>
      <c r="R76" s="290"/>
      <c r="S76" s="290"/>
      <c r="T76" s="290"/>
      <c r="U76" s="290"/>
      <c r="V76" s="290"/>
      <c r="W76" s="290"/>
      <c r="X76" s="290"/>
    </row>
    <row r="77" spans="2:24" ht="29">
      <c r="B77" s="252" t="s">
        <v>1438</v>
      </c>
      <c r="C77" s="252" t="s">
        <v>438</v>
      </c>
      <c r="D77" s="251" t="s">
        <v>446</v>
      </c>
      <c r="E77" s="252" t="s">
        <v>431</v>
      </c>
      <c r="F77" s="251">
        <v>4937464.2801999999</v>
      </c>
      <c r="G77" s="251">
        <v>2680837.2803000002</v>
      </c>
      <c r="H77" s="252" t="s">
        <v>2544</v>
      </c>
      <c r="I77" s="251">
        <v>0.42274499999999998</v>
      </c>
      <c r="J77" s="251" t="s">
        <v>411</v>
      </c>
      <c r="K77" s="251">
        <v>0.42274499999999998</v>
      </c>
      <c r="L77" s="252">
        <v>2022</v>
      </c>
      <c r="M77" s="252">
        <v>2025</v>
      </c>
      <c r="N77" s="252" t="s">
        <v>888</v>
      </c>
      <c r="O77" s="252" t="s">
        <v>394</v>
      </c>
      <c r="P77" s="252" t="s">
        <v>2562</v>
      </c>
      <c r="Q77" s="251" t="s">
        <v>2563</v>
      </c>
      <c r="R77" s="290"/>
      <c r="S77" s="290"/>
      <c r="T77" s="290"/>
      <c r="U77" s="290"/>
      <c r="V77" s="290"/>
      <c r="W77" s="290"/>
      <c r="X77" s="290"/>
    </row>
    <row r="78" spans="2:24" ht="29">
      <c r="B78" s="252" t="s">
        <v>1438</v>
      </c>
      <c r="C78" s="252" t="s">
        <v>438</v>
      </c>
      <c r="D78" s="251" t="s">
        <v>446</v>
      </c>
      <c r="E78" s="252" t="s">
        <v>431</v>
      </c>
      <c r="F78" s="251">
        <v>4970967.9560000002</v>
      </c>
      <c r="G78" s="251">
        <v>2698313.2466000002</v>
      </c>
      <c r="H78" s="252" t="s">
        <v>2544</v>
      </c>
      <c r="I78" s="251">
        <v>0.42249900000000001</v>
      </c>
      <c r="J78" s="251" t="s">
        <v>411</v>
      </c>
      <c r="K78" s="251">
        <v>0.42249900000000001</v>
      </c>
      <c r="L78" s="252">
        <v>2022</v>
      </c>
      <c r="M78" s="252">
        <v>2025</v>
      </c>
      <c r="N78" s="252" t="s">
        <v>888</v>
      </c>
      <c r="O78" s="252" t="s">
        <v>394</v>
      </c>
      <c r="P78" s="252" t="s">
        <v>2562</v>
      </c>
      <c r="Q78" s="251" t="s">
        <v>2563</v>
      </c>
      <c r="R78" s="290"/>
      <c r="S78" s="290"/>
      <c r="T78" s="290"/>
      <c r="U78" s="290"/>
      <c r="V78" s="290"/>
      <c r="W78" s="290"/>
      <c r="X78" s="290"/>
    </row>
    <row r="79" spans="2:24" ht="29">
      <c r="B79" s="252" t="s">
        <v>1438</v>
      </c>
      <c r="C79" s="252" t="s">
        <v>438</v>
      </c>
      <c r="D79" s="251" t="s">
        <v>465</v>
      </c>
      <c r="E79" s="252" t="s">
        <v>431</v>
      </c>
      <c r="F79" s="251">
        <v>4898528.6376</v>
      </c>
      <c r="G79" s="251">
        <v>2671488.0485999999</v>
      </c>
      <c r="H79" s="252" t="s">
        <v>2544</v>
      </c>
      <c r="I79" s="251">
        <v>0.43123499999999998</v>
      </c>
      <c r="J79" s="251" t="s">
        <v>411</v>
      </c>
      <c r="K79" s="251">
        <v>0.43123499999999998</v>
      </c>
      <c r="L79" s="252">
        <v>2022</v>
      </c>
      <c r="M79" s="252">
        <v>2025</v>
      </c>
      <c r="N79" s="252" t="s">
        <v>888</v>
      </c>
      <c r="O79" s="252" t="s">
        <v>394</v>
      </c>
      <c r="P79" s="252" t="s">
        <v>2562</v>
      </c>
      <c r="Q79" s="251" t="s">
        <v>2563</v>
      </c>
      <c r="R79" s="290"/>
      <c r="S79" s="290"/>
      <c r="T79" s="290"/>
      <c r="U79" s="290"/>
      <c r="V79" s="290"/>
      <c r="W79" s="290"/>
      <c r="X79" s="290"/>
    </row>
    <row r="80" spans="2:24" ht="29">
      <c r="B80" s="252" t="s">
        <v>1438</v>
      </c>
      <c r="C80" s="252" t="s">
        <v>438</v>
      </c>
      <c r="D80" s="251" t="s">
        <v>446</v>
      </c>
      <c r="E80" s="252" t="s">
        <v>431</v>
      </c>
      <c r="F80" s="251">
        <v>4914615.6722999997</v>
      </c>
      <c r="G80" s="251">
        <v>2670310.9386</v>
      </c>
      <c r="H80" s="252" t="s">
        <v>2544</v>
      </c>
      <c r="I80" s="251">
        <v>0.42891099999999999</v>
      </c>
      <c r="J80" s="251" t="s">
        <v>411</v>
      </c>
      <c r="K80" s="251">
        <v>0.42891099999999999</v>
      </c>
      <c r="L80" s="252">
        <v>2022</v>
      </c>
      <c r="M80" s="252">
        <v>2025</v>
      </c>
      <c r="N80" s="252" t="s">
        <v>888</v>
      </c>
      <c r="O80" s="252" t="s">
        <v>394</v>
      </c>
      <c r="P80" s="252" t="s">
        <v>2562</v>
      </c>
      <c r="Q80" s="251" t="s">
        <v>2563</v>
      </c>
      <c r="R80" s="290"/>
      <c r="S80" s="290"/>
      <c r="T80" s="290"/>
      <c r="U80" s="290"/>
      <c r="V80" s="290"/>
      <c r="W80" s="290"/>
      <c r="X80" s="290"/>
    </row>
    <row r="81" spans="2:24" ht="29">
      <c r="B81" s="252" t="s">
        <v>1438</v>
      </c>
      <c r="C81" s="252" t="s">
        <v>438</v>
      </c>
      <c r="D81" s="251" t="s">
        <v>446</v>
      </c>
      <c r="E81" s="252" t="s">
        <v>431</v>
      </c>
      <c r="F81" s="251">
        <v>4920052.7254999997</v>
      </c>
      <c r="G81" s="251">
        <v>2671353.8394999998</v>
      </c>
      <c r="H81" s="252" t="s">
        <v>2544</v>
      </c>
      <c r="I81" s="251">
        <v>0.41374499999999997</v>
      </c>
      <c r="J81" s="251" t="s">
        <v>411</v>
      </c>
      <c r="K81" s="251">
        <v>0.41374499999999997</v>
      </c>
      <c r="L81" s="252">
        <v>2022</v>
      </c>
      <c r="M81" s="252">
        <v>2025</v>
      </c>
      <c r="N81" s="252" t="s">
        <v>888</v>
      </c>
      <c r="O81" s="252" t="s">
        <v>394</v>
      </c>
      <c r="P81" s="252" t="s">
        <v>2562</v>
      </c>
      <c r="Q81" s="251" t="s">
        <v>2563</v>
      </c>
      <c r="R81" s="290"/>
      <c r="S81" s="290"/>
      <c r="T81" s="290"/>
      <c r="U81" s="290"/>
      <c r="V81" s="290"/>
      <c r="W81" s="290"/>
      <c r="X81" s="290"/>
    </row>
    <row r="82" spans="2:24" ht="29">
      <c r="B82" s="252" t="s">
        <v>1438</v>
      </c>
      <c r="C82" s="252" t="s">
        <v>438</v>
      </c>
      <c r="D82" s="251" t="s">
        <v>931</v>
      </c>
      <c r="E82" s="252" t="s">
        <v>431</v>
      </c>
      <c r="F82" s="251">
        <v>5025062.0708999997</v>
      </c>
      <c r="G82" s="251">
        <v>2770970.4818000002</v>
      </c>
      <c r="H82" s="252" t="s">
        <v>2544</v>
      </c>
      <c r="I82" s="251">
        <v>0.42249900000000001</v>
      </c>
      <c r="J82" s="251" t="s">
        <v>415</v>
      </c>
      <c r="K82" s="251">
        <v>0.42249900000000001</v>
      </c>
      <c r="L82" s="252">
        <v>2022</v>
      </c>
      <c r="M82" s="252">
        <v>2025</v>
      </c>
      <c r="N82" s="252" t="s">
        <v>888</v>
      </c>
      <c r="O82" s="252" t="s">
        <v>394</v>
      </c>
      <c r="P82" s="252" t="s">
        <v>2562</v>
      </c>
      <c r="Q82" s="251" t="s">
        <v>2563</v>
      </c>
      <c r="R82" s="290"/>
      <c r="S82" s="290"/>
      <c r="T82" s="290"/>
      <c r="U82" s="290"/>
      <c r="V82" s="290"/>
      <c r="W82" s="290"/>
      <c r="X82" s="290"/>
    </row>
    <row r="83" spans="2:24" ht="29">
      <c r="B83" s="252" t="s">
        <v>1438</v>
      </c>
      <c r="C83" s="252" t="s">
        <v>438</v>
      </c>
      <c r="D83" s="251" t="s">
        <v>446</v>
      </c>
      <c r="E83" s="252" t="s">
        <v>431</v>
      </c>
      <c r="F83" s="251">
        <v>4959724.49</v>
      </c>
      <c r="G83" s="251">
        <v>2691334.69</v>
      </c>
      <c r="H83" s="252" t="s">
        <v>2544</v>
      </c>
      <c r="I83" s="251">
        <v>0.20988100000000001</v>
      </c>
      <c r="J83" s="251" t="s">
        <v>416</v>
      </c>
      <c r="K83" s="251">
        <v>0.20988100000000001</v>
      </c>
      <c r="L83" s="252">
        <v>2022</v>
      </c>
      <c r="M83" s="252">
        <v>2025</v>
      </c>
      <c r="N83" s="252" t="s">
        <v>888</v>
      </c>
      <c r="O83" s="252" t="s">
        <v>394</v>
      </c>
      <c r="P83" s="252" t="s">
        <v>2562</v>
      </c>
      <c r="Q83" s="251" t="s">
        <v>2563</v>
      </c>
      <c r="R83" s="290"/>
      <c r="S83" s="290"/>
      <c r="T83" s="290"/>
      <c r="U83" s="290"/>
      <c r="V83" s="290"/>
      <c r="W83" s="290"/>
      <c r="X83" s="290"/>
    </row>
    <row r="84" spans="2:24" ht="29">
      <c r="B84" s="252" t="s">
        <v>1438</v>
      </c>
      <c r="C84" s="252" t="s">
        <v>438</v>
      </c>
      <c r="D84" s="251" t="s">
        <v>446</v>
      </c>
      <c r="E84" s="252" t="s">
        <v>431</v>
      </c>
      <c r="F84" s="251">
        <v>4932782.2367000002</v>
      </c>
      <c r="G84" s="251">
        <v>2676334.4860999999</v>
      </c>
      <c r="H84" s="252" t="s">
        <v>2544</v>
      </c>
      <c r="I84" s="251">
        <v>0.42249999999999999</v>
      </c>
      <c r="J84" s="251" t="s">
        <v>416</v>
      </c>
      <c r="K84" s="251">
        <v>0.42249999999999999</v>
      </c>
      <c r="L84" s="252">
        <v>2022</v>
      </c>
      <c r="M84" s="252">
        <v>2025</v>
      </c>
      <c r="N84" s="252" t="s">
        <v>888</v>
      </c>
      <c r="O84" s="252" t="s">
        <v>394</v>
      </c>
      <c r="P84" s="252" t="s">
        <v>2562</v>
      </c>
      <c r="Q84" s="251" t="s">
        <v>2563</v>
      </c>
      <c r="R84" s="290"/>
      <c r="S84" s="290"/>
      <c r="T84" s="290"/>
      <c r="U84" s="290"/>
      <c r="V84" s="290"/>
      <c r="W84" s="290"/>
      <c r="X84" s="290"/>
    </row>
    <row r="85" spans="2:24" ht="29">
      <c r="B85" s="252" t="s">
        <v>1438</v>
      </c>
      <c r="C85" s="252" t="s">
        <v>438</v>
      </c>
      <c r="D85" s="251" t="s">
        <v>446</v>
      </c>
      <c r="E85" s="252" t="s">
        <v>431</v>
      </c>
      <c r="F85" s="251">
        <v>4933022.3647999996</v>
      </c>
      <c r="G85" s="251">
        <v>2676708.8360000001</v>
      </c>
      <c r="H85" s="252" t="s">
        <v>2544</v>
      </c>
      <c r="I85" s="251">
        <v>0.42249999999999999</v>
      </c>
      <c r="J85" s="251" t="s">
        <v>416</v>
      </c>
      <c r="K85" s="251">
        <v>0.42249999999999999</v>
      </c>
      <c r="L85" s="252">
        <v>2022</v>
      </c>
      <c r="M85" s="252">
        <v>2025</v>
      </c>
      <c r="N85" s="252" t="s">
        <v>888</v>
      </c>
      <c r="O85" s="252" t="s">
        <v>394</v>
      </c>
      <c r="P85" s="252" t="s">
        <v>2562</v>
      </c>
      <c r="Q85" s="251" t="s">
        <v>2563</v>
      </c>
      <c r="R85" s="290"/>
      <c r="S85" s="290"/>
      <c r="T85" s="290"/>
      <c r="U85" s="290"/>
      <c r="V85" s="290"/>
      <c r="W85" s="290"/>
      <c r="X85" s="290"/>
    </row>
    <row r="86" spans="2:24" ht="29">
      <c r="B86" s="252" t="s">
        <v>1438</v>
      </c>
      <c r="C86" s="252" t="s">
        <v>438</v>
      </c>
      <c r="D86" s="251" t="s">
        <v>446</v>
      </c>
      <c r="E86" s="252" t="s">
        <v>431</v>
      </c>
      <c r="F86" s="251">
        <v>4933273.8597999997</v>
      </c>
      <c r="G86" s="251">
        <v>2677100.8980999999</v>
      </c>
      <c r="H86" s="252" t="s">
        <v>2544</v>
      </c>
      <c r="I86" s="251">
        <v>0.42642600000000003</v>
      </c>
      <c r="J86" s="251" t="s">
        <v>416</v>
      </c>
      <c r="K86" s="251">
        <v>0.42642600000000003</v>
      </c>
      <c r="L86" s="252">
        <v>2022</v>
      </c>
      <c r="M86" s="252">
        <v>2025</v>
      </c>
      <c r="N86" s="252" t="s">
        <v>888</v>
      </c>
      <c r="O86" s="252" t="s">
        <v>394</v>
      </c>
      <c r="P86" s="252" t="s">
        <v>2562</v>
      </c>
      <c r="Q86" s="251" t="s">
        <v>2563</v>
      </c>
      <c r="R86" s="290"/>
      <c r="S86" s="290"/>
      <c r="T86" s="290"/>
      <c r="U86" s="290"/>
      <c r="V86" s="290"/>
      <c r="W86" s="290"/>
      <c r="X86" s="290"/>
    </row>
    <row r="87" spans="2:24" ht="29">
      <c r="B87" s="252" t="s">
        <v>1438</v>
      </c>
      <c r="C87" s="252" t="s">
        <v>438</v>
      </c>
      <c r="D87" s="251" t="s">
        <v>446</v>
      </c>
      <c r="E87" s="252" t="s">
        <v>431</v>
      </c>
      <c r="F87" s="251">
        <v>4933609.8771000002</v>
      </c>
      <c r="G87" s="251">
        <v>2677400.9309999999</v>
      </c>
      <c r="H87" s="252" t="s">
        <v>2544</v>
      </c>
      <c r="I87" s="251">
        <v>0.397202</v>
      </c>
      <c r="J87" s="251" t="s">
        <v>413</v>
      </c>
      <c r="K87" s="251">
        <v>0.397202</v>
      </c>
      <c r="L87" s="252">
        <v>2022</v>
      </c>
      <c r="M87" s="252">
        <v>2025</v>
      </c>
      <c r="N87" s="252" t="s">
        <v>888</v>
      </c>
      <c r="O87" s="252" t="s">
        <v>394</v>
      </c>
      <c r="P87" s="252" t="s">
        <v>2562</v>
      </c>
      <c r="Q87" s="251" t="s">
        <v>2563</v>
      </c>
      <c r="R87" s="290"/>
      <c r="S87" s="290"/>
      <c r="T87" s="290"/>
      <c r="U87" s="290"/>
      <c r="V87" s="290"/>
      <c r="W87" s="290"/>
      <c r="X87" s="290"/>
    </row>
    <row r="88" spans="2:24" ht="29">
      <c r="B88" s="252" t="s">
        <v>1438</v>
      </c>
      <c r="C88" s="252" t="s">
        <v>438</v>
      </c>
      <c r="D88" s="251" t="s">
        <v>446</v>
      </c>
      <c r="E88" s="252" t="s">
        <v>431</v>
      </c>
      <c r="F88" s="251">
        <v>4937104.6804</v>
      </c>
      <c r="G88" s="251">
        <v>2680556.6052999999</v>
      </c>
      <c r="H88" s="252" t="s">
        <v>2544</v>
      </c>
      <c r="I88" s="251">
        <v>0.42250100000000002</v>
      </c>
      <c r="J88" s="251" t="s">
        <v>416</v>
      </c>
      <c r="K88" s="251">
        <v>0.42250100000000002</v>
      </c>
      <c r="L88" s="252">
        <v>2022</v>
      </c>
      <c r="M88" s="252">
        <v>2025</v>
      </c>
      <c r="N88" s="252" t="s">
        <v>888</v>
      </c>
      <c r="O88" s="252" t="s">
        <v>394</v>
      </c>
      <c r="P88" s="252" t="s">
        <v>2562</v>
      </c>
      <c r="Q88" s="251" t="s">
        <v>2563</v>
      </c>
      <c r="R88" s="290"/>
      <c r="S88" s="290"/>
      <c r="T88" s="290"/>
      <c r="U88" s="290"/>
      <c r="V88" s="290"/>
      <c r="W88" s="290"/>
      <c r="X88" s="290"/>
    </row>
    <row r="89" spans="2:24" ht="29">
      <c r="B89" s="252" t="s">
        <v>1438</v>
      </c>
      <c r="C89" s="252" t="s">
        <v>438</v>
      </c>
      <c r="D89" s="251" t="s">
        <v>446</v>
      </c>
      <c r="E89" s="252" t="s">
        <v>431</v>
      </c>
      <c r="F89" s="251">
        <v>4953923.5115999999</v>
      </c>
      <c r="G89" s="251">
        <v>2688831.1132</v>
      </c>
      <c r="H89" s="252" t="s">
        <v>2544</v>
      </c>
      <c r="I89" s="251">
        <v>0.42294999999999999</v>
      </c>
      <c r="J89" s="251" t="s">
        <v>416</v>
      </c>
      <c r="K89" s="251">
        <v>0.42294999999999999</v>
      </c>
      <c r="L89" s="252">
        <v>2022</v>
      </c>
      <c r="M89" s="252">
        <v>2025</v>
      </c>
      <c r="N89" s="252" t="s">
        <v>888</v>
      </c>
      <c r="O89" s="252" t="s">
        <v>394</v>
      </c>
      <c r="P89" s="252" t="s">
        <v>2562</v>
      </c>
      <c r="Q89" s="251" t="s">
        <v>2563</v>
      </c>
      <c r="R89" s="290"/>
      <c r="S89" s="290"/>
      <c r="T89" s="290"/>
      <c r="U89" s="290"/>
      <c r="V89" s="290"/>
      <c r="W89" s="290"/>
      <c r="X89" s="290"/>
    </row>
    <row r="90" spans="2:24" ht="29">
      <c r="B90" s="252" t="s">
        <v>1438</v>
      </c>
      <c r="C90" s="252" t="s">
        <v>438</v>
      </c>
      <c r="D90" s="251" t="s">
        <v>446</v>
      </c>
      <c r="E90" s="252" t="s">
        <v>431</v>
      </c>
      <c r="F90" s="251">
        <v>4960466.2540999996</v>
      </c>
      <c r="G90" s="251">
        <v>2691769.2623999999</v>
      </c>
      <c r="H90" s="252" t="s">
        <v>2544</v>
      </c>
      <c r="I90" s="251">
        <v>0.42250100000000002</v>
      </c>
      <c r="J90" s="251" t="s">
        <v>416</v>
      </c>
      <c r="K90" s="251">
        <v>0.42250100000000002</v>
      </c>
      <c r="L90" s="252">
        <v>2022</v>
      </c>
      <c r="M90" s="252">
        <v>2025</v>
      </c>
      <c r="N90" s="252" t="s">
        <v>888</v>
      </c>
      <c r="O90" s="252" t="s">
        <v>394</v>
      </c>
      <c r="P90" s="252" t="s">
        <v>2562</v>
      </c>
      <c r="Q90" s="251" t="s">
        <v>2563</v>
      </c>
      <c r="R90" s="290"/>
      <c r="S90" s="290"/>
      <c r="T90" s="290"/>
      <c r="U90" s="290"/>
      <c r="V90" s="290"/>
      <c r="W90" s="290"/>
      <c r="X90" s="290"/>
    </row>
    <row r="91" spans="2:24" ht="29">
      <c r="B91" s="252" t="s">
        <v>1438</v>
      </c>
      <c r="C91" s="252" t="s">
        <v>438</v>
      </c>
      <c r="D91" s="251" t="s">
        <v>446</v>
      </c>
      <c r="E91" s="252" t="s">
        <v>431</v>
      </c>
      <c r="F91" s="251">
        <v>4960938.7616999997</v>
      </c>
      <c r="G91" s="251">
        <v>2692048.2582</v>
      </c>
      <c r="H91" s="252" t="s">
        <v>2544</v>
      </c>
      <c r="I91" s="251">
        <v>0.42249999999999999</v>
      </c>
      <c r="J91" s="251" t="s">
        <v>416</v>
      </c>
      <c r="K91" s="251">
        <v>0.42249999999999999</v>
      </c>
      <c r="L91" s="252">
        <v>2022</v>
      </c>
      <c r="M91" s="252">
        <v>2025</v>
      </c>
      <c r="N91" s="252" t="s">
        <v>888</v>
      </c>
      <c r="O91" s="252" t="s">
        <v>394</v>
      </c>
      <c r="P91" s="252" t="s">
        <v>2562</v>
      </c>
      <c r="Q91" s="251" t="s">
        <v>2563</v>
      </c>
      <c r="R91" s="290"/>
      <c r="S91" s="290"/>
      <c r="T91" s="290"/>
      <c r="U91" s="290"/>
      <c r="V91" s="290"/>
      <c r="W91" s="290"/>
      <c r="X91" s="290"/>
    </row>
    <row r="92" spans="2:24" ht="29">
      <c r="B92" s="252" t="s">
        <v>1438</v>
      </c>
      <c r="C92" s="252" t="s">
        <v>438</v>
      </c>
      <c r="D92" s="251" t="s">
        <v>446</v>
      </c>
      <c r="E92" s="252" t="s">
        <v>431</v>
      </c>
      <c r="F92" s="251">
        <v>4964560.1540999999</v>
      </c>
      <c r="G92" s="251">
        <v>2694793.9262000001</v>
      </c>
      <c r="H92" s="252" t="s">
        <v>2544</v>
      </c>
      <c r="I92" s="251">
        <v>0.42249599999999998</v>
      </c>
      <c r="J92" s="251" t="s">
        <v>416</v>
      </c>
      <c r="K92" s="251">
        <v>0.42249599999999998</v>
      </c>
      <c r="L92" s="252">
        <v>2022</v>
      </c>
      <c r="M92" s="252">
        <v>2025</v>
      </c>
      <c r="N92" s="252" t="s">
        <v>888</v>
      </c>
      <c r="O92" s="252" t="s">
        <v>394</v>
      </c>
      <c r="P92" s="252" t="s">
        <v>2562</v>
      </c>
      <c r="Q92" s="251" t="s">
        <v>2563</v>
      </c>
      <c r="R92" s="290"/>
      <c r="S92" s="290"/>
      <c r="T92" s="290"/>
      <c r="U92" s="290"/>
      <c r="V92" s="290"/>
      <c r="W92" s="290"/>
      <c r="X92" s="290"/>
    </row>
    <row r="93" spans="2:24" ht="29">
      <c r="B93" s="252" t="s">
        <v>1438</v>
      </c>
      <c r="C93" s="252" t="s">
        <v>438</v>
      </c>
      <c r="D93" s="251" t="s">
        <v>446</v>
      </c>
      <c r="E93" s="252" t="s">
        <v>431</v>
      </c>
      <c r="F93" s="251">
        <v>4964991.3968000002</v>
      </c>
      <c r="G93" s="251">
        <v>2694865.9759</v>
      </c>
      <c r="H93" s="252" t="s">
        <v>2544</v>
      </c>
      <c r="I93" s="251">
        <v>0.42249700000000001</v>
      </c>
      <c r="J93" s="251" t="s">
        <v>416</v>
      </c>
      <c r="K93" s="251">
        <v>0.42249700000000001</v>
      </c>
      <c r="L93" s="252">
        <v>2022</v>
      </c>
      <c r="M93" s="252">
        <v>2025</v>
      </c>
      <c r="N93" s="252" t="s">
        <v>888</v>
      </c>
      <c r="O93" s="252" t="s">
        <v>394</v>
      </c>
      <c r="P93" s="252" t="s">
        <v>2562</v>
      </c>
      <c r="Q93" s="251" t="s">
        <v>2563</v>
      </c>
      <c r="R93" s="290"/>
      <c r="S93" s="290"/>
      <c r="T93" s="290"/>
      <c r="U93" s="290"/>
      <c r="V93" s="290"/>
      <c r="W93" s="290"/>
      <c r="X93" s="290"/>
    </row>
    <row r="94" spans="2:24" ht="29">
      <c r="B94" s="252" t="s">
        <v>1438</v>
      </c>
      <c r="C94" s="252" t="s">
        <v>438</v>
      </c>
      <c r="D94" s="251" t="s">
        <v>444</v>
      </c>
      <c r="E94" s="252" t="s">
        <v>431</v>
      </c>
      <c r="F94" s="251">
        <v>4981441.6517000003</v>
      </c>
      <c r="G94" s="251">
        <v>2709205.0715000001</v>
      </c>
      <c r="H94" s="252" t="s">
        <v>2544</v>
      </c>
      <c r="I94" s="251">
        <v>0.42249900000000001</v>
      </c>
      <c r="J94" s="251" t="s">
        <v>413</v>
      </c>
      <c r="K94" s="251">
        <v>0.42249900000000001</v>
      </c>
      <c r="L94" s="252">
        <v>2022</v>
      </c>
      <c r="M94" s="252">
        <v>2025</v>
      </c>
      <c r="N94" s="252" t="s">
        <v>888</v>
      </c>
      <c r="O94" s="252" t="s">
        <v>394</v>
      </c>
      <c r="P94" s="252" t="s">
        <v>2562</v>
      </c>
      <c r="Q94" s="251" t="s">
        <v>2563</v>
      </c>
      <c r="R94" s="290"/>
      <c r="S94" s="290"/>
      <c r="T94" s="290"/>
      <c r="U94" s="290"/>
      <c r="V94" s="290"/>
      <c r="W94" s="290"/>
      <c r="X94" s="290"/>
    </row>
    <row r="95" spans="2:24" ht="29">
      <c r="B95" s="252" t="s">
        <v>1438</v>
      </c>
      <c r="C95" s="252" t="s">
        <v>438</v>
      </c>
      <c r="D95" s="251" t="s">
        <v>444</v>
      </c>
      <c r="E95" s="252" t="s">
        <v>431</v>
      </c>
      <c r="F95" s="251">
        <v>4982130.3328</v>
      </c>
      <c r="G95" s="251">
        <v>2709745.6376999998</v>
      </c>
      <c r="H95" s="252" t="s">
        <v>2544</v>
      </c>
      <c r="I95" s="251">
        <v>0.42249900000000001</v>
      </c>
      <c r="J95" s="251" t="s">
        <v>416</v>
      </c>
      <c r="K95" s="251">
        <v>0.42249900000000001</v>
      </c>
      <c r="L95" s="252">
        <v>2022</v>
      </c>
      <c r="M95" s="252">
        <v>2025</v>
      </c>
      <c r="N95" s="252" t="s">
        <v>888</v>
      </c>
      <c r="O95" s="252" t="s">
        <v>394</v>
      </c>
      <c r="P95" s="252" t="s">
        <v>2562</v>
      </c>
      <c r="Q95" s="251" t="s">
        <v>2563</v>
      </c>
      <c r="R95" s="290"/>
      <c r="S95" s="290"/>
      <c r="T95" s="290"/>
      <c r="U95" s="290"/>
      <c r="V95" s="290"/>
      <c r="W95" s="290"/>
      <c r="X95" s="290"/>
    </row>
    <row r="96" spans="2:24" ht="29">
      <c r="B96" s="252" t="s">
        <v>1438</v>
      </c>
      <c r="C96" s="252" t="s">
        <v>438</v>
      </c>
      <c r="D96" s="251" t="s">
        <v>444</v>
      </c>
      <c r="E96" s="252" t="s">
        <v>431</v>
      </c>
      <c r="F96" s="251">
        <v>4984182.7059000004</v>
      </c>
      <c r="G96" s="251">
        <v>2711356.5956999999</v>
      </c>
      <c r="H96" s="252" t="s">
        <v>2544</v>
      </c>
      <c r="I96" s="251">
        <v>0.40532899999999999</v>
      </c>
      <c r="J96" s="251" t="s">
        <v>416</v>
      </c>
      <c r="K96" s="251">
        <v>0.40532899999999999</v>
      </c>
      <c r="L96" s="252">
        <v>2022</v>
      </c>
      <c r="M96" s="252">
        <v>2025</v>
      </c>
      <c r="N96" s="252" t="s">
        <v>888</v>
      </c>
      <c r="O96" s="252" t="s">
        <v>394</v>
      </c>
      <c r="P96" s="252" t="s">
        <v>2562</v>
      </c>
      <c r="Q96" s="251" t="s">
        <v>2563</v>
      </c>
      <c r="R96" s="290"/>
      <c r="S96" s="290"/>
      <c r="T96" s="290"/>
      <c r="U96" s="290"/>
      <c r="V96" s="290"/>
      <c r="W96" s="290"/>
      <c r="X96" s="290"/>
    </row>
    <row r="97" spans="2:24" ht="29">
      <c r="B97" s="252" t="s">
        <v>1438</v>
      </c>
      <c r="C97" s="252" t="s">
        <v>438</v>
      </c>
      <c r="D97" s="251" t="s">
        <v>448</v>
      </c>
      <c r="E97" s="252" t="s">
        <v>431</v>
      </c>
      <c r="F97" s="251">
        <v>4984497.3985000001</v>
      </c>
      <c r="G97" s="251">
        <v>2711603.6047</v>
      </c>
      <c r="H97" s="252" t="s">
        <v>2544</v>
      </c>
      <c r="I97" s="251">
        <v>0.42250100000000002</v>
      </c>
      <c r="J97" s="251" t="s">
        <v>416</v>
      </c>
      <c r="K97" s="251">
        <v>0.42250100000000002</v>
      </c>
      <c r="L97" s="252">
        <v>2022</v>
      </c>
      <c r="M97" s="252">
        <v>2025</v>
      </c>
      <c r="N97" s="252" t="s">
        <v>888</v>
      </c>
      <c r="O97" s="252" t="s">
        <v>394</v>
      </c>
      <c r="P97" s="252" t="s">
        <v>2562</v>
      </c>
      <c r="Q97" s="251" t="s">
        <v>2564</v>
      </c>
      <c r="R97" s="290"/>
      <c r="S97" s="290"/>
      <c r="T97" s="290"/>
      <c r="U97" s="290"/>
      <c r="V97" s="290"/>
      <c r="W97" s="290"/>
      <c r="X97" s="290"/>
    </row>
    <row r="98" spans="2:24" ht="29">
      <c r="B98" s="252" t="s">
        <v>1438</v>
      </c>
      <c r="C98" s="252" t="s">
        <v>438</v>
      </c>
      <c r="D98" s="251" t="s">
        <v>448</v>
      </c>
      <c r="E98" s="252" t="s">
        <v>431</v>
      </c>
      <c r="F98" s="251">
        <v>4984923.8739999998</v>
      </c>
      <c r="G98" s="251">
        <v>2711938.3972999998</v>
      </c>
      <c r="H98" s="252" t="s">
        <v>2544</v>
      </c>
      <c r="I98" s="251">
        <v>0.42263200000000001</v>
      </c>
      <c r="J98" s="251" t="s">
        <v>416</v>
      </c>
      <c r="K98" s="251">
        <v>0.42263200000000001</v>
      </c>
      <c r="L98" s="252">
        <v>2022</v>
      </c>
      <c r="M98" s="252">
        <v>2025</v>
      </c>
      <c r="N98" s="252" t="s">
        <v>888</v>
      </c>
      <c r="O98" s="252" t="s">
        <v>394</v>
      </c>
      <c r="P98" s="252" t="s">
        <v>2562</v>
      </c>
      <c r="Q98" s="251" t="s">
        <v>2564</v>
      </c>
      <c r="R98" s="290"/>
      <c r="S98" s="290"/>
      <c r="T98" s="290"/>
      <c r="U98" s="290"/>
      <c r="V98" s="290"/>
      <c r="W98" s="290"/>
      <c r="X98" s="290"/>
    </row>
    <row r="99" spans="2:24" ht="29">
      <c r="B99" s="252" t="s">
        <v>1438</v>
      </c>
      <c r="C99" s="252" t="s">
        <v>438</v>
      </c>
      <c r="D99" s="251" t="s">
        <v>448</v>
      </c>
      <c r="E99" s="252" t="s">
        <v>431</v>
      </c>
      <c r="F99" s="251">
        <v>4986777.4029999999</v>
      </c>
      <c r="G99" s="251">
        <v>2714785.0690000001</v>
      </c>
      <c r="H99" s="252" t="s">
        <v>2544</v>
      </c>
      <c r="I99" s="251">
        <v>0.414717</v>
      </c>
      <c r="J99" s="251" t="s">
        <v>416</v>
      </c>
      <c r="K99" s="251">
        <v>0.414717</v>
      </c>
      <c r="L99" s="252">
        <v>2022</v>
      </c>
      <c r="M99" s="252">
        <v>2025</v>
      </c>
      <c r="N99" s="252" t="s">
        <v>888</v>
      </c>
      <c r="O99" s="252" t="s">
        <v>394</v>
      </c>
      <c r="P99" s="252" t="s">
        <v>2562</v>
      </c>
      <c r="Q99" s="251" t="s">
        <v>2563</v>
      </c>
      <c r="R99" s="290"/>
      <c r="S99" s="290"/>
      <c r="T99" s="290"/>
      <c r="U99" s="290"/>
      <c r="V99" s="290"/>
      <c r="W99" s="290"/>
      <c r="X99" s="290"/>
    </row>
    <row r="100" spans="2:24" ht="29">
      <c r="B100" s="252" t="s">
        <v>1438</v>
      </c>
      <c r="C100" s="252" t="s">
        <v>438</v>
      </c>
      <c r="D100" s="251" t="s">
        <v>441</v>
      </c>
      <c r="E100" s="252" t="s">
        <v>431</v>
      </c>
      <c r="F100" s="251">
        <v>5016333.6952</v>
      </c>
      <c r="G100" s="251">
        <v>2758201.0476000002</v>
      </c>
      <c r="H100" s="252" t="s">
        <v>2544</v>
      </c>
      <c r="I100" s="251">
        <v>0.42551699999999998</v>
      </c>
      <c r="J100" s="251" t="s">
        <v>413</v>
      </c>
      <c r="K100" s="251">
        <v>0.42551699999999998</v>
      </c>
      <c r="L100" s="252">
        <v>2022</v>
      </c>
      <c r="M100" s="252">
        <v>2025</v>
      </c>
      <c r="N100" s="252" t="s">
        <v>888</v>
      </c>
      <c r="O100" s="252" t="s">
        <v>394</v>
      </c>
      <c r="P100" s="252" t="s">
        <v>2562</v>
      </c>
      <c r="Q100" s="251" t="s">
        <v>2563</v>
      </c>
      <c r="R100" s="290"/>
      <c r="S100" s="290"/>
      <c r="T100" s="290"/>
      <c r="U100" s="290"/>
      <c r="V100" s="290"/>
      <c r="W100" s="290"/>
      <c r="X100" s="290"/>
    </row>
    <row r="101" spans="2:24" ht="29">
      <c r="B101" s="252" t="s">
        <v>1438</v>
      </c>
      <c r="C101" s="252" t="s">
        <v>438</v>
      </c>
      <c r="D101" s="251" t="s">
        <v>441</v>
      </c>
      <c r="E101" s="252" t="s">
        <v>431</v>
      </c>
      <c r="F101" s="251">
        <v>5016605.7275</v>
      </c>
      <c r="G101" s="251">
        <v>2758538.7297999999</v>
      </c>
      <c r="H101" s="252" t="s">
        <v>2544</v>
      </c>
      <c r="I101" s="251">
        <v>0.44147900000000001</v>
      </c>
      <c r="J101" s="251" t="s">
        <v>416</v>
      </c>
      <c r="K101" s="251">
        <v>0.44147900000000001</v>
      </c>
      <c r="L101" s="252">
        <v>2022</v>
      </c>
      <c r="M101" s="252">
        <v>2025</v>
      </c>
      <c r="N101" s="252" t="s">
        <v>888</v>
      </c>
      <c r="O101" s="252" t="s">
        <v>394</v>
      </c>
      <c r="P101" s="252" t="s">
        <v>2562</v>
      </c>
      <c r="Q101" s="251" t="s">
        <v>2563</v>
      </c>
      <c r="R101" s="290"/>
      <c r="S101" s="290"/>
      <c r="T101" s="290"/>
      <c r="U101" s="290"/>
      <c r="V101" s="290"/>
      <c r="W101" s="290"/>
      <c r="X101" s="290"/>
    </row>
    <row r="102" spans="2:24" ht="29">
      <c r="B102" s="252" t="s">
        <v>1438</v>
      </c>
      <c r="C102" s="252" t="s">
        <v>438</v>
      </c>
      <c r="D102" s="251" t="s">
        <v>441</v>
      </c>
      <c r="E102" s="252" t="s">
        <v>431</v>
      </c>
      <c r="F102" s="251">
        <v>5017009.5553000001</v>
      </c>
      <c r="G102" s="251">
        <v>2758665.4679999999</v>
      </c>
      <c r="H102" s="252" t="s">
        <v>2544</v>
      </c>
      <c r="I102" s="251">
        <v>0.42467300000000002</v>
      </c>
      <c r="J102" s="251" t="s">
        <v>416</v>
      </c>
      <c r="K102" s="251">
        <v>0.42467300000000002</v>
      </c>
      <c r="L102" s="252">
        <v>2022</v>
      </c>
      <c r="M102" s="252">
        <v>2025</v>
      </c>
      <c r="N102" s="252" t="s">
        <v>888</v>
      </c>
      <c r="O102" s="252" t="s">
        <v>394</v>
      </c>
      <c r="P102" s="252" t="s">
        <v>2562</v>
      </c>
      <c r="Q102" s="251" t="s">
        <v>2563</v>
      </c>
      <c r="R102" s="290"/>
      <c r="S102" s="290"/>
      <c r="T102" s="290"/>
      <c r="U102" s="290"/>
      <c r="V102" s="290"/>
      <c r="W102" s="290"/>
      <c r="X102" s="290"/>
    </row>
    <row r="103" spans="2:24" ht="29">
      <c r="B103" s="252" t="s">
        <v>1438</v>
      </c>
      <c r="C103" s="252" t="s">
        <v>438</v>
      </c>
      <c r="D103" s="251" t="s">
        <v>441</v>
      </c>
      <c r="E103" s="252" t="s">
        <v>431</v>
      </c>
      <c r="F103" s="251">
        <v>5017386.8234999999</v>
      </c>
      <c r="G103" s="251">
        <v>2759034.4167999998</v>
      </c>
      <c r="H103" s="252" t="s">
        <v>2544</v>
      </c>
      <c r="I103" s="251">
        <v>0.42249300000000001</v>
      </c>
      <c r="J103" s="251" t="s">
        <v>416</v>
      </c>
      <c r="K103" s="251">
        <v>0.42249300000000001</v>
      </c>
      <c r="L103" s="252">
        <v>2022</v>
      </c>
      <c r="M103" s="252">
        <v>2025</v>
      </c>
      <c r="N103" s="252" t="s">
        <v>888</v>
      </c>
      <c r="O103" s="252" t="s">
        <v>394</v>
      </c>
      <c r="P103" s="252" t="s">
        <v>2562</v>
      </c>
      <c r="Q103" s="251" t="s">
        <v>2563</v>
      </c>
      <c r="R103" s="290"/>
      <c r="S103" s="290"/>
      <c r="T103" s="290"/>
      <c r="U103" s="290"/>
      <c r="V103" s="290"/>
      <c r="W103" s="290"/>
      <c r="X103" s="290"/>
    </row>
    <row r="104" spans="2:24" ht="29">
      <c r="B104" s="252" t="s">
        <v>1438</v>
      </c>
      <c r="C104" s="252" t="s">
        <v>438</v>
      </c>
      <c r="D104" s="251" t="s">
        <v>441</v>
      </c>
      <c r="E104" s="252" t="s">
        <v>431</v>
      </c>
      <c r="F104" s="251">
        <v>5019579.5335999997</v>
      </c>
      <c r="G104" s="251">
        <v>2761389.9545999998</v>
      </c>
      <c r="H104" s="252" t="s">
        <v>2544</v>
      </c>
      <c r="I104" s="251">
        <v>0.42249999999999999</v>
      </c>
      <c r="J104" s="251" t="s">
        <v>413</v>
      </c>
      <c r="K104" s="251">
        <v>0.42249999999999999</v>
      </c>
      <c r="L104" s="252">
        <v>2022</v>
      </c>
      <c r="M104" s="252">
        <v>2025</v>
      </c>
      <c r="N104" s="252" t="s">
        <v>888</v>
      </c>
      <c r="O104" s="252" t="s">
        <v>394</v>
      </c>
      <c r="P104" s="252" t="s">
        <v>2562</v>
      </c>
      <c r="Q104" s="251" t="s">
        <v>2563</v>
      </c>
      <c r="R104" s="290"/>
      <c r="S104" s="290"/>
      <c r="T104" s="290"/>
      <c r="U104" s="290"/>
      <c r="V104" s="290"/>
      <c r="W104" s="290"/>
      <c r="X104" s="290"/>
    </row>
    <row r="105" spans="2:24" ht="29">
      <c r="B105" s="252" t="s">
        <v>1438</v>
      </c>
      <c r="C105" s="252" t="s">
        <v>438</v>
      </c>
      <c r="D105" s="251" t="s">
        <v>441</v>
      </c>
      <c r="E105" s="252" t="s">
        <v>431</v>
      </c>
      <c r="F105" s="251">
        <v>5020524.7725</v>
      </c>
      <c r="G105" s="251">
        <v>2762476.3473999999</v>
      </c>
      <c r="H105" s="252" t="s">
        <v>2544</v>
      </c>
      <c r="I105" s="251">
        <v>0.42819200000000002</v>
      </c>
      <c r="J105" s="251" t="s">
        <v>416</v>
      </c>
      <c r="K105" s="251">
        <v>0.42819200000000002</v>
      </c>
      <c r="L105" s="252">
        <v>2022</v>
      </c>
      <c r="M105" s="252">
        <v>2025</v>
      </c>
      <c r="N105" s="252" t="s">
        <v>888</v>
      </c>
      <c r="O105" s="252" t="s">
        <v>394</v>
      </c>
      <c r="P105" s="252" t="s">
        <v>2562</v>
      </c>
      <c r="Q105" s="251" t="s">
        <v>2563</v>
      </c>
      <c r="R105" s="290"/>
      <c r="S105" s="290"/>
      <c r="T105" s="290"/>
      <c r="U105" s="290"/>
      <c r="V105" s="290"/>
      <c r="W105" s="290"/>
      <c r="X105" s="290"/>
    </row>
    <row r="106" spans="2:24" ht="29">
      <c r="B106" s="252" t="s">
        <v>1438</v>
      </c>
      <c r="C106" s="252" t="s">
        <v>438</v>
      </c>
      <c r="D106" s="251" t="s">
        <v>931</v>
      </c>
      <c r="E106" s="252" t="s">
        <v>431</v>
      </c>
      <c r="F106" s="251">
        <v>5024123.0493999999</v>
      </c>
      <c r="G106" s="251">
        <v>2767615.0008999999</v>
      </c>
      <c r="H106" s="252" t="s">
        <v>2544</v>
      </c>
      <c r="I106" s="251">
        <v>0.422487</v>
      </c>
      <c r="J106" s="251" t="s">
        <v>416</v>
      </c>
      <c r="K106" s="251">
        <v>0.422487</v>
      </c>
      <c r="L106" s="252">
        <v>2022</v>
      </c>
      <c r="M106" s="252">
        <v>2025</v>
      </c>
      <c r="N106" s="252" t="s">
        <v>888</v>
      </c>
      <c r="O106" s="252" t="s">
        <v>394</v>
      </c>
      <c r="P106" s="252" t="s">
        <v>2562</v>
      </c>
      <c r="Q106" s="251" t="s">
        <v>2563</v>
      </c>
      <c r="R106" s="290"/>
      <c r="S106" s="290"/>
      <c r="T106" s="290"/>
      <c r="U106" s="290"/>
      <c r="V106" s="290"/>
      <c r="W106" s="290"/>
      <c r="X106" s="290"/>
    </row>
    <row r="107" spans="2:24" ht="29">
      <c r="B107" s="252" t="s">
        <v>1438</v>
      </c>
      <c r="C107" s="252" t="s">
        <v>438</v>
      </c>
      <c r="D107" s="251" t="s">
        <v>931</v>
      </c>
      <c r="E107" s="252" t="s">
        <v>431</v>
      </c>
      <c r="F107" s="251">
        <v>5024236.2249999996</v>
      </c>
      <c r="G107" s="251">
        <v>2767982.7111</v>
      </c>
      <c r="H107" s="252" t="s">
        <v>2544</v>
      </c>
      <c r="I107" s="251">
        <v>0.422487</v>
      </c>
      <c r="J107" s="251" t="s">
        <v>416</v>
      </c>
      <c r="K107" s="251">
        <v>0.422487</v>
      </c>
      <c r="L107" s="252">
        <v>2022</v>
      </c>
      <c r="M107" s="252">
        <v>2025</v>
      </c>
      <c r="N107" s="252" t="s">
        <v>888</v>
      </c>
      <c r="O107" s="252" t="s">
        <v>394</v>
      </c>
      <c r="P107" s="252" t="s">
        <v>2562</v>
      </c>
      <c r="Q107" s="251" t="s">
        <v>2563</v>
      </c>
      <c r="R107" s="290"/>
      <c r="S107" s="290"/>
      <c r="T107" s="290"/>
      <c r="U107" s="290"/>
      <c r="V107" s="290"/>
      <c r="W107" s="290"/>
      <c r="X107" s="290"/>
    </row>
    <row r="108" spans="2:24" ht="29">
      <c r="B108" s="252" t="s">
        <v>1438</v>
      </c>
      <c r="C108" s="252" t="s">
        <v>438</v>
      </c>
      <c r="D108" s="251" t="s">
        <v>931</v>
      </c>
      <c r="E108" s="252" t="s">
        <v>431</v>
      </c>
      <c r="F108" s="251">
        <v>5024368.2242999999</v>
      </c>
      <c r="G108" s="251">
        <v>2768411.5811999999</v>
      </c>
      <c r="H108" s="252" t="s">
        <v>2544</v>
      </c>
      <c r="I108" s="251">
        <v>0.42248599999999997</v>
      </c>
      <c r="J108" s="251" t="s">
        <v>416</v>
      </c>
      <c r="K108" s="251">
        <v>0.42248599999999997</v>
      </c>
      <c r="L108" s="252">
        <v>2022</v>
      </c>
      <c r="M108" s="252">
        <v>2025</v>
      </c>
      <c r="N108" s="252" t="s">
        <v>888</v>
      </c>
      <c r="O108" s="252" t="s">
        <v>394</v>
      </c>
      <c r="P108" s="252" t="s">
        <v>2562</v>
      </c>
      <c r="Q108" s="251" t="s">
        <v>2563</v>
      </c>
      <c r="R108" s="290"/>
      <c r="S108" s="290"/>
      <c r="T108" s="290"/>
      <c r="U108" s="290"/>
      <c r="V108" s="290"/>
      <c r="W108" s="290"/>
      <c r="X108" s="290"/>
    </row>
    <row r="109" spans="2:24" ht="29">
      <c r="B109" s="252" t="s">
        <v>1438</v>
      </c>
      <c r="C109" s="252" t="s">
        <v>438</v>
      </c>
      <c r="D109" s="251" t="s">
        <v>465</v>
      </c>
      <c r="E109" s="252" t="s">
        <v>431</v>
      </c>
      <c r="F109" s="251">
        <v>4898244.57</v>
      </c>
      <c r="G109" s="251">
        <v>2673097.02</v>
      </c>
      <c r="H109" s="252" t="s">
        <v>2544</v>
      </c>
      <c r="I109" s="251">
        <v>0.21</v>
      </c>
      <c r="J109" s="251" t="s">
        <v>413</v>
      </c>
      <c r="K109" s="251">
        <v>0.21</v>
      </c>
      <c r="L109" s="252">
        <v>2022</v>
      </c>
      <c r="M109" s="252">
        <v>2025</v>
      </c>
      <c r="N109" s="252" t="s">
        <v>888</v>
      </c>
      <c r="O109" s="252" t="s">
        <v>394</v>
      </c>
      <c r="P109" s="252" t="s">
        <v>2562</v>
      </c>
      <c r="Q109" s="251" t="s">
        <v>2563</v>
      </c>
      <c r="R109" s="290"/>
      <c r="S109" s="290"/>
      <c r="T109" s="290"/>
      <c r="U109" s="290"/>
      <c r="V109" s="290"/>
      <c r="W109" s="290"/>
      <c r="X109" s="290"/>
    </row>
    <row r="110" spans="2:24" ht="29">
      <c r="B110" s="252" t="s">
        <v>1438</v>
      </c>
      <c r="C110" s="252" t="s">
        <v>438</v>
      </c>
      <c r="D110" s="251" t="s">
        <v>465</v>
      </c>
      <c r="E110" s="252" t="s">
        <v>431</v>
      </c>
      <c r="F110" s="251">
        <v>4898334.2439999999</v>
      </c>
      <c r="G110" s="251">
        <v>2672653.7711</v>
      </c>
      <c r="H110" s="252" t="s">
        <v>2544</v>
      </c>
      <c r="I110" s="251">
        <v>0.42249599999999998</v>
      </c>
      <c r="J110" s="251" t="s">
        <v>413</v>
      </c>
      <c r="K110" s="251">
        <v>0.42249599999999998</v>
      </c>
      <c r="L110" s="252">
        <v>2022</v>
      </c>
      <c r="M110" s="252">
        <v>2025</v>
      </c>
      <c r="N110" s="252" t="s">
        <v>888</v>
      </c>
      <c r="O110" s="252" t="s">
        <v>394</v>
      </c>
      <c r="P110" s="252" t="s">
        <v>2562</v>
      </c>
      <c r="Q110" s="251" t="s">
        <v>2563</v>
      </c>
      <c r="R110" s="290"/>
      <c r="S110" s="290"/>
      <c r="T110" s="290"/>
      <c r="U110" s="290"/>
      <c r="V110" s="290"/>
      <c r="W110" s="290"/>
      <c r="X110" s="290"/>
    </row>
    <row r="111" spans="2:24" ht="29">
      <c r="B111" s="252" t="s">
        <v>1438</v>
      </c>
      <c r="C111" s="252" t="s">
        <v>438</v>
      </c>
      <c r="D111" s="251" t="s">
        <v>441</v>
      </c>
      <c r="E111" s="252" t="s">
        <v>431</v>
      </c>
      <c r="F111" s="251">
        <v>5016162.3372999998</v>
      </c>
      <c r="G111" s="251">
        <v>2757836.9345</v>
      </c>
      <c r="H111" s="252" t="s">
        <v>2544</v>
      </c>
      <c r="I111" s="251">
        <v>0.39855600000000002</v>
      </c>
      <c r="J111" s="251" t="s">
        <v>594</v>
      </c>
      <c r="K111" s="251">
        <v>0.39855600000000002</v>
      </c>
      <c r="L111" s="252">
        <v>2022</v>
      </c>
      <c r="M111" s="252">
        <v>2025</v>
      </c>
      <c r="N111" s="252" t="s">
        <v>888</v>
      </c>
      <c r="O111" s="252" t="s">
        <v>394</v>
      </c>
      <c r="P111" s="252" t="s">
        <v>2562</v>
      </c>
      <c r="Q111" s="251" t="s">
        <v>2563</v>
      </c>
      <c r="R111" s="290"/>
      <c r="S111" s="290"/>
      <c r="T111" s="290"/>
      <c r="U111" s="290"/>
      <c r="V111" s="290"/>
      <c r="W111" s="290"/>
      <c r="X111" s="290"/>
    </row>
    <row r="112" spans="2:24" ht="29">
      <c r="B112" s="252" t="s">
        <v>1438</v>
      </c>
      <c r="C112" s="252" t="s">
        <v>438</v>
      </c>
      <c r="D112" s="251" t="s">
        <v>465</v>
      </c>
      <c r="E112" s="252" t="s">
        <v>431</v>
      </c>
      <c r="F112" s="251">
        <v>4898023.3169999998</v>
      </c>
      <c r="G112" s="251">
        <v>2673981.517</v>
      </c>
      <c r="H112" s="252" t="s">
        <v>2544</v>
      </c>
      <c r="I112" s="251">
        <v>0.42249999999999999</v>
      </c>
      <c r="J112" s="251" t="s">
        <v>413</v>
      </c>
      <c r="K112" s="251">
        <v>0.42249999999999999</v>
      </c>
      <c r="L112" s="252">
        <v>2022</v>
      </c>
      <c r="M112" s="252">
        <v>2025</v>
      </c>
      <c r="N112" s="252" t="s">
        <v>888</v>
      </c>
      <c r="O112" s="252" t="s">
        <v>394</v>
      </c>
      <c r="P112" s="252" t="s">
        <v>2562</v>
      </c>
      <c r="Q112" s="251" t="s">
        <v>2563</v>
      </c>
      <c r="R112" s="290"/>
      <c r="S112" s="290"/>
      <c r="T112" s="290"/>
      <c r="U112" s="290"/>
      <c r="V112" s="290"/>
      <c r="W112" s="290"/>
      <c r="X112" s="290"/>
    </row>
    <row r="113" spans="2:24" ht="29">
      <c r="B113" s="252" t="s">
        <v>1438</v>
      </c>
      <c r="C113" s="252" t="s">
        <v>438</v>
      </c>
      <c r="D113" s="251" t="s">
        <v>465</v>
      </c>
      <c r="E113" s="252" t="s">
        <v>431</v>
      </c>
      <c r="F113" s="251">
        <v>4897482.7915000003</v>
      </c>
      <c r="G113" s="251">
        <v>2680214.5257999999</v>
      </c>
      <c r="H113" s="252" t="s">
        <v>2544</v>
      </c>
      <c r="I113" s="251">
        <v>0.42372100000000001</v>
      </c>
      <c r="J113" s="251" t="s">
        <v>413</v>
      </c>
      <c r="K113" s="251">
        <v>0.42372100000000001</v>
      </c>
      <c r="L113" s="252">
        <v>2022</v>
      </c>
      <c r="M113" s="252">
        <v>2025</v>
      </c>
      <c r="N113" s="252" t="s">
        <v>888</v>
      </c>
      <c r="O113" s="252" t="s">
        <v>394</v>
      </c>
      <c r="P113" s="252" t="s">
        <v>2562</v>
      </c>
      <c r="Q113" s="251" t="s">
        <v>2564</v>
      </c>
      <c r="R113" s="290"/>
      <c r="S113" s="290"/>
      <c r="T113" s="290"/>
      <c r="U113" s="290"/>
      <c r="V113" s="290"/>
      <c r="W113" s="290"/>
      <c r="X113" s="290"/>
    </row>
    <row r="114" spans="2:24" ht="29">
      <c r="B114" s="252" t="s">
        <v>1438</v>
      </c>
      <c r="C114" s="252" t="s">
        <v>438</v>
      </c>
      <c r="D114" s="251" t="s">
        <v>447</v>
      </c>
      <c r="E114" s="252" t="s">
        <v>431</v>
      </c>
      <c r="F114" s="251">
        <v>4996526.3180999998</v>
      </c>
      <c r="G114" s="251">
        <v>2731172.2746000001</v>
      </c>
      <c r="H114" s="252" t="s">
        <v>2544</v>
      </c>
      <c r="I114" s="251">
        <v>0.42249900000000001</v>
      </c>
      <c r="J114" s="251" t="s">
        <v>413</v>
      </c>
      <c r="K114" s="251">
        <v>0.42249900000000001</v>
      </c>
      <c r="L114" s="252">
        <v>2022</v>
      </c>
      <c r="M114" s="252">
        <v>2025</v>
      </c>
      <c r="N114" s="252" t="s">
        <v>888</v>
      </c>
      <c r="O114" s="252" t="s">
        <v>394</v>
      </c>
      <c r="P114" s="252" t="s">
        <v>2562</v>
      </c>
      <c r="Q114" s="251" t="s">
        <v>2563</v>
      </c>
      <c r="R114" s="290"/>
      <c r="S114" s="290"/>
      <c r="T114" s="290"/>
      <c r="U114" s="290"/>
      <c r="V114" s="290"/>
      <c r="W114" s="290"/>
      <c r="X114" s="290"/>
    </row>
    <row r="115" spans="2:24" ht="29">
      <c r="B115" s="252" t="s">
        <v>1438</v>
      </c>
      <c r="C115" s="252" t="s">
        <v>438</v>
      </c>
      <c r="D115" s="251" t="s">
        <v>446</v>
      </c>
      <c r="E115" s="252" t="s">
        <v>431</v>
      </c>
      <c r="F115" s="251">
        <v>4933936.8373999996</v>
      </c>
      <c r="G115" s="251">
        <v>2677692.8747</v>
      </c>
      <c r="H115" s="252" t="s">
        <v>2544</v>
      </c>
      <c r="I115" s="251">
        <v>0.42249900000000001</v>
      </c>
      <c r="J115" s="251" t="s">
        <v>413</v>
      </c>
      <c r="K115" s="251">
        <v>0.42249900000000001</v>
      </c>
      <c r="L115" s="252">
        <v>2022</v>
      </c>
      <c r="M115" s="252">
        <v>2025</v>
      </c>
      <c r="N115" s="252" t="s">
        <v>888</v>
      </c>
      <c r="O115" s="252" t="s">
        <v>394</v>
      </c>
      <c r="P115" s="252" t="s">
        <v>2562</v>
      </c>
      <c r="Q115" s="251" t="s">
        <v>2563</v>
      </c>
      <c r="R115" s="290"/>
      <c r="S115" s="290"/>
      <c r="T115" s="290"/>
      <c r="U115" s="290"/>
      <c r="V115" s="290"/>
      <c r="W115" s="290"/>
      <c r="X115" s="290"/>
    </row>
    <row r="116" spans="2:24" ht="29">
      <c r="B116" s="252" t="s">
        <v>1438</v>
      </c>
      <c r="C116" s="252" t="s">
        <v>438</v>
      </c>
      <c r="D116" s="251" t="s">
        <v>446</v>
      </c>
      <c r="E116" s="252" t="s">
        <v>431</v>
      </c>
      <c r="F116" s="251">
        <v>4935097.5839999998</v>
      </c>
      <c r="G116" s="251">
        <v>2678729.2708000001</v>
      </c>
      <c r="H116" s="252" t="s">
        <v>2544</v>
      </c>
      <c r="I116" s="251">
        <v>0.425846</v>
      </c>
      <c r="J116" s="251" t="s">
        <v>413</v>
      </c>
      <c r="K116" s="251">
        <v>0.425846</v>
      </c>
      <c r="L116" s="252">
        <v>2022</v>
      </c>
      <c r="M116" s="252">
        <v>2025</v>
      </c>
      <c r="N116" s="252" t="s">
        <v>888</v>
      </c>
      <c r="O116" s="252" t="s">
        <v>394</v>
      </c>
      <c r="P116" s="252" t="s">
        <v>2562</v>
      </c>
      <c r="Q116" s="251" t="s">
        <v>2563</v>
      </c>
      <c r="R116" s="290"/>
      <c r="S116" s="290"/>
      <c r="T116" s="290"/>
      <c r="U116" s="290"/>
      <c r="V116" s="290"/>
      <c r="W116" s="290"/>
      <c r="X116" s="290"/>
    </row>
    <row r="117" spans="2:24" ht="29">
      <c r="B117" s="252" t="s">
        <v>1438</v>
      </c>
      <c r="C117" s="252" t="s">
        <v>438</v>
      </c>
      <c r="D117" s="251" t="s">
        <v>446</v>
      </c>
      <c r="E117" s="252" t="s">
        <v>431</v>
      </c>
      <c r="F117" s="251">
        <v>4958315.9046999998</v>
      </c>
      <c r="G117" s="251">
        <v>2690591.1416000002</v>
      </c>
      <c r="H117" s="252" t="s">
        <v>2544</v>
      </c>
      <c r="I117" s="251">
        <v>0.42250100000000002</v>
      </c>
      <c r="J117" s="251" t="s">
        <v>413</v>
      </c>
      <c r="K117" s="251">
        <v>0.42250100000000002</v>
      </c>
      <c r="L117" s="252">
        <v>2022</v>
      </c>
      <c r="M117" s="252">
        <v>2025</v>
      </c>
      <c r="N117" s="252" t="s">
        <v>888</v>
      </c>
      <c r="O117" s="252" t="s">
        <v>394</v>
      </c>
      <c r="P117" s="252" t="s">
        <v>2562</v>
      </c>
      <c r="Q117" s="251" t="s">
        <v>2563</v>
      </c>
      <c r="R117" s="290"/>
      <c r="S117" s="290"/>
      <c r="T117" s="290"/>
      <c r="U117" s="290"/>
      <c r="V117" s="290"/>
      <c r="W117" s="290"/>
      <c r="X117" s="290"/>
    </row>
    <row r="118" spans="2:24" ht="29">
      <c r="B118" s="252" t="s">
        <v>1438</v>
      </c>
      <c r="C118" s="252" t="s">
        <v>438</v>
      </c>
      <c r="D118" s="251" t="s">
        <v>444</v>
      </c>
      <c r="E118" s="252" t="s">
        <v>431</v>
      </c>
      <c r="F118" s="251">
        <v>4977176.5096000005</v>
      </c>
      <c r="G118" s="251">
        <v>2705237.2461000001</v>
      </c>
      <c r="H118" s="252" t="s">
        <v>2544</v>
      </c>
      <c r="I118" s="251">
        <v>0.45188499999999998</v>
      </c>
      <c r="J118" s="251" t="s">
        <v>413</v>
      </c>
      <c r="K118" s="251">
        <v>0.45188499999999998</v>
      </c>
      <c r="L118" s="252">
        <v>2022</v>
      </c>
      <c r="M118" s="252">
        <v>2025</v>
      </c>
      <c r="N118" s="252" t="s">
        <v>888</v>
      </c>
      <c r="O118" s="252" t="s">
        <v>394</v>
      </c>
      <c r="P118" s="252" t="s">
        <v>2562</v>
      </c>
      <c r="Q118" s="251" t="s">
        <v>2563</v>
      </c>
      <c r="R118" s="290"/>
      <c r="S118" s="290"/>
      <c r="T118" s="290"/>
      <c r="U118" s="290"/>
      <c r="V118" s="290"/>
      <c r="W118" s="290"/>
      <c r="X118" s="290"/>
    </row>
    <row r="119" spans="2:24" ht="29">
      <c r="B119" s="252" t="s">
        <v>1438</v>
      </c>
      <c r="C119" s="252" t="s">
        <v>438</v>
      </c>
      <c r="D119" s="251" t="s">
        <v>465</v>
      </c>
      <c r="E119" s="252" t="s">
        <v>431</v>
      </c>
      <c r="F119" s="251">
        <v>4898748.7993000001</v>
      </c>
      <c r="G119" s="251">
        <v>2671143.4062000001</v>
      </c>
      <c r="H119" s="252" t="s">
        <v>2544</v>
      </c>
      <c r="I119" s="251">
        <v>0.42249900000000001</v>
      </c>
      <c r="J119" s="251" t="s">
        <v>411</v>
      </c>
      <c r="K119" s="251">
        <v>0.42249900000000001</v>
      </c>
      <c r="L119" s="252">
        <v>2022</v>
      </c>
      <c r="M119" s="252">
        <v>2025</v>
      </c>
      <c r="N119" s="252" t="s">
        <v>888</v>
      </c>
      <c r="O119" s="252" t="s">
        <v>394</v>
      </c>
      <c r="P119" s="252" t="s">
        <v>2562</v>
      </c>
      <c r="Q119" s="251" t="s">
        <v>2563</v>
      </c>
      <c r="R119" s="290"/>
      <c r="S119" s="290"/>
      <c r="T119" s="290"/>
      <c r="U119" s="290"/>
      <c r="V119" s="290"/>
      <c r="W119" s="290"/>
      <c r="X119" s="290"/>
    </row>
    <row r="120" spans="2:24" ht="29">
      <c r="B120" s="252" t="s">
        <v>1438</v>
      </c>
      <c r="C120" s="252" t="s">
        <v>438</v>
      </c>
      <c r="D120" s="251" t="s">
        <v>445</v>
      </c>
      <c r="E120" s="252" t="s">
        <v>431</v>
      </c>
      <c r="F120" s="251">
        <v>4901889.8205000004</v>
      </c>
      <c r="G120" s="251">
        <v>2669497.1055000001</v>
      </c>
      <c r="H120" s="252" t="s">
        <v>2544</v>
      </c>
      <c r="I120" s="251">
        <v>0.42249999999999999</v>
      </c>
      <c r="J120" s="251" t="s">
        <v>413</v>
      </c>
      <c r="K120" s="251">
        <v>0.42249999999999999</v>
      </c>
      <c r="L120" s="252">
        <v>2022</v>
      </c>
      <c r="M120" s="252">
        <v>2025</v>
      </c>
      <c r="N120" s="252" t="s">
        <v>888</v>
      </c>
      <c r="O120" s="252" t="s">
        <v>394</v>
      </c>
      <c r="P120" s="252" t="s">
        <v>2562</v>
      </c>
      <c r="Q120" s="251" t="s">
        <v>2563</v>
      </c>
      <c r="R120" s="290"/>
      <c r="S120" s="290"/>
      <c r="T120" s="290"/>
      <c r="U120" s="290"/>
      <c r="V120" s="290"/>
      <c r="W120" s="290"/>
      <c r="X120" s="290"/>
    </row>
    <row r="121" spans="2:24" ht="29">
      <c r="B121" s="252" t="s">
        <v>1438</v>
      </c>
      <c r="C121" s="252" t="s">
        <v>438</v>
      </c>
      <c r="D121" s="251" t="s">
        <v>465</v>
      </c>
      <c r="E121" s="252" t="s">
        <v>431</v>
      </c>
      <c r="F121" s="251">
        <v>4897838.1402000003</v>
      </c>
      <c r="G121" s="251">
        <v>2679665.9297000002</v>
      </c>
      <c r="H121" s="252" t="s">
        <v>2544</v>
      </c>
      <c r="I121" s="251">
        <v>0.39515600000000001</v>
      </c>
      <c r="J121" s="251" t="s">
        <v>413</v>
      </c>
      <c r="K121" s="251">
        <v>0.39515600000000001</v>
      </c>
      <c r="L121" s="252">
        <v>2022</v>
      </c>
      <c r="M121" s="252">
        <v>2025</v>
      </c>
      <c r="N121" s="252" t="s">
        <v>888</v>
      </c>
      <c r="O121" s="252" t="s">
        <v>394</v>
      </c>
      <c r="P121" s="252" t="s">
        <v>2562</v>
      </c>
      <c r="Q121" s="251" t="s">
        <v>2564</v>
      </c>
      <c r="R121" s="290"/>
      <c r="S121" s="290"/>
      <c r="T121" s="290"/>
      <c r="U121" s="290"/>
      <c r="V121" s="290"/>
      <c r="W121" s="290"/>
      <c r="X121" s="290"/>
    </row>
    <row r="122" spans="2:24" ht="29">
      <c r="B122" s="252" t="s">
        <v>1438</v>
      </c>
      <c r="C122" s="252" t="s">
        <v>438</v>
      </c>
      <c r="D122" s="251" t="s">
        <v>446</v>
      </c>
      <c r="E122" s="252" t="s">
        <v>431</v>
      </c>
      <c r="F122" s="251">
        <v>4917837.4464999996</v>
      </c>
      <c r="G122" s="251">
        <v>2671269.9818000002</v>
      </c>
      <c r="H122" s="252" t="s">
        <v>2544</v>
      </c>
      <c r="I122" s="251">
        <v>0.42249999999999999</v>
      </c>
      <c r="J122" s="251" t="s">
        <v>413</v>
      </c>
      <c r="K122" s="251">
        <v>0.42249999999999999</v>
      </c>
      <c r="L122" s="252">
        <v>2022</v>
      </c>
      <c r="M122" s="252">
        <v>2025</v>
      </c>
      <c r="N122" s="252" t="s">
        <v>888</v>
      </c>
      <c r="O122" s="252" t="s">
        <v>394</v>
      </c>
      <c r="P122" s="252" t="s">
        <v>2562</v>
      </c>
      <c r="Q122" s="251" t="s">
        <v>2563</v>
      </c>
      <c r="R122" s="290"/>
      <c r="S122" s="290"/>
      <c r="T122" s="290"/>
      <c r="U122" s="290"/>
      <c r="V122" s="290"/>
      <c r="W122" s="290"/>
      <c r="X122" s="290"/>
    </row>
    <row r="123" spans="2:24" ht="29">
      <c r="B123" s="252" t="s">
        <v>1438</v>
      </c>
      <c r="C123" s="252" t="s">
        <v>438</v>
      </c>
      <c r="D123" s="251" t="s">
        <v>446</v>
      </c>
      <c r="E123" s="252" t="s">
        <v>431</v>
      </c>
      <c r="F123" s="251">
        <v>4918308.7807</v>
      </c>
      <c r="G123" s="251">
        <v>2671292.5857000002</v>
      </c>
      <c r="H123" s="252" t="s">
        <v>2544</v>
      </c>
      <c r="I123" s="251">
        <v>0.42374400000000001</v>
      </c>
      <c r="J123" s="251" t="s">
        <v>411</v>
      </c>
      <c r="K123" s="251">
        <v>0.42374400000000001</v>
      </c>
      <c r="L123" s="252">
        <v>2022</v>
      </c>
      <c r="M123" s="252">
        <v>2025</v>
      </c>
      <c r="N123" s="252" t="s">
        <v>888</v>
      </c>
      <c r="O123" s="252" t="s">
        <v>394</v>
      </c>
      <c r="P123" s="252" t="s">
        <v>2562</v>
      </c>
      <c r="Q123" s="251" t="s">
        <v>2563</v>
      </c>
      <c r="R123" s="290"/>
      <c r="S123" s="290"/>
      <c r="T123" s="290"/>
      <c r="U123" s="290"/>
      <c r="V123" s="290"/>
      <c r="W123" s="290"/>
      <c r="X123" s="290"/>
    </row>
    <row r="124" spans="2:24" ht="29">
      <c r="B124" s="252" t="s">
        <v>1438</v>
      </c>
      <c r="C124" s="252" t="s">
        <v>438</v>
      </c>
      <c r="D124" s="251" t="s">
        <v>446</v>
      </c>
      <c r="E124" s="252" t="s">
        <v>431</v>
      </c>
      <c r="F124" s="251">
        <v>4918652.0098999999</v>
      </c>
      <c r="G124" s="251">
        <v>2671256.2982000001</v>
      </c>
      <c r="H124" s="252" t="s">
        <v>2544</v>
      </c>
      <c r="I124" s="251">
        <v>0.37106499999999998</v>
      </c>
      <c r="J124" s="251" t="s">
        <v>413</v>
      </c>
      <c r="K124" s="251">
        <v>0.37106499999999998</v>
      </c>
      <c r="L124" s="252">
        <v>2022</v>
      </c>
      <c r="M124" s="252">
        <v>2025</v>
      </c>
      <c r="N124" s="252" t="s">
        <v>888</v>
      </c>
      <c r="O124" s="252" t="s">
        <v>394</v>
      </c>
      <c r="P124" s="252" t="s">
        <v>2562</v>
      </c>
      <c r="Q124" s="251" t="s">
        <v>2563</v>
      </c>
      <c r="R124" s="290"/>
      <c r="S124" s="290"/>
      <c r="T124" s="290"/>
      <c r="U124" s="290"/>
      <c r="V124" s="290"/>
      <c r="W124" s="290"/>
      <c r="X124" s="290"/>
    </row>
    <row r="125" spans="2:24" ht="29">
      <c r="B125" s="252" t="s">
        <v>1438</v>
      </c>
      <c r="C125" s="252" t="s">
        <v>438</v>
      </c>
      <c r="D125" s="251" t="s">
        <v>441</v>
      </c>
      <c r="E125" s="252" t="s">
        <v>431</v>
      </c>
      <c r="F125" s="251">
        <v>5012236.0506999996</v>
      </c>
      <c r="G125" s="251">
        <v>2753853.7779000001</v>
      </c>
      <c r="H125" s="252" t="s">
        <v>2544</v>
      </c>
      <c r="I125" s="251">
        <v>0.42249999999999999</v>
      </c>
      <c r="J125" s="251" t="s">
        <v>413</v>
      </c>
      <c r="K125" s="251">
        <v>0.42249999999999999</v>
      </c>
      <c r="L125" s="252">
        <v>2022</v>
      </c>
      <c r="M125" s="252">
        <v>2025</v>
      </c>
      <c r="N125" s="252" t="s">
        <v>888</v>
      </c>
      <c r="O125" s="252" t="s">
        <v>394</v>
      </c>
      <c r="P125" s="252" t="s">
        <v>2562</v>
      </c>
      <c r="Q125" s="251" t="s">
        <v>2563</v>
      </c>
      <c r="R125" s="290"/>
      <c r="S125" s="290"/>
      <c r="T125" s="290"/>
      <c r="U125" s="290"/>
      <c r="V125" s="290"/>
      <c r="W125" s="290"/>
      <c r="X125" s="290"/>
    </row>
    <row r="126" spans="2:24" ht="29">
      <c r="B126" s="252" t="s">
        <v>1438</v>
      </c>
      <c r="C126" s="252" t="s">
        <v>438</v>
      </c>
      <c r="D126" s="251" t="s">
        <v>446</v>
      </c>
      <c r="E126" s="252" t="s">
        <v>431</v>
      </c>
      <c r="F126" s="251">
        <v>4915902.37</v>
      </c>
      <c r="G126" s="251">
        <v>2670909.65</v>
      </c>
      <c r="H126" s="252" t="s">
        <v>2544</v>
      </c>
      <c r="I126" s="251">
        <v>0.172823</v>
      </c>
      <c r="J126" s="251" t="s">
        <v>413</v>
      </c>
      <c r="K126" s="251">
        <v>0.172823</v>
      </c>
      <c r="L126" s="252">
        <v>2022</v>
      </c>
      <c r="M126" s="252">
        <v>2025</v>
      </c>
      <c r="N126" s="252" t="s">
        <v>888</v>
      </c>
      <c r="O126" s="252" t="s">
        <v>394</v>
      </c>
      <c r="P126" s="252" t="s">
        <v>2562</v>
      </c>
      <c r="Q126" s="251" t="s">
        <v>2563</v>
      </c>
      <c r="R126" s="290"/>
      <c r="S126" s="290"/>
      <c r="T126" s="290"/>
      <c r="U126" s="290"/>
      <c r="V126" s="290"/>
      <c r="W126" s="290"/>
      <c r="X126" s="290"/>
    </row>
    <row r="127" spans="2:24" ht="29">
      <c r="B127" s="252" t="s">
        <v>1438</v>
      </c>
      <c r="C127" s="252" t="s">
        <v>438</v>
      </c>
      <c r="D127" s="251" t="s">
        <v>465</v>
      </c>
      <c r="E127" s="252" t="s">
        <v>431</v>
      </c>
      <c r="F127" s="251">
        <v>4901470.7551999995</v>
      </c>
      <c r="G127" s="251">
        <v>2669577.0325000002</v>
      </c>
      <c r="H127" s="252" t="s">
        <v>2544</v>
      </c>
      <c r="I127" s="251">
        <v>0.44831799999999999</v>
      </c>
      <c r="J127" s="251" t="s">
        <v>413</v>
      </c>
      <c r="K127" s="251">
        <v>0.44831799999999999</v>
      </c>
      <c r="L127" s="252">
        <v>2022</v>
      </c>
      <c r="M127" s="252">
        <v>2025</v>
      </c>
      <c r="N127" s="252" t="s">
        <v>888</v>
      </c>
      <c r="O127" s="252" t="s">
        <v>394</v>
      </c>
      <c r="P127" s="252" t="s">
        <v>2562</v>
      </c>
      <c r="Q127" s="251" t="s">
        <v>2563</v>
      </c>
      <c r="R127" s="290"/>
      <c r="S127" s="290"/>
      <c r="T127" s="290"/>
      <c r="U127" s="290"/>
      <c r="V127" s="290"/>
      <c r="W127" s="290"/>
      <c r="X127" s="290"/>
    </row>
    <row r="128" spans="2:24" ht="29">
      <c r="B128" s="252" t="s">
        <v>1438</v>
      </c>
      <c r="C128" s="252" t="s">
        <v>438</v>
      </c>
      <c r="D128" s="251" t="s">
        <v>465</v>
      </c>
      <c r="E128" s="252" t="s">
        <v>431</v>
      </c>
      <c r="F128" s="251">
        <v>4897143.97</v>
      </c>
      <c r="G128" s="251">
        <v>2680838.14</v>
      </c>
      <c r="H128" s="252" t="s">
        <v>2544</v>
      </c>
      <c r="I128" s="251">
        <v>0.122068</v>
      </c>
      <c r="J128" s="251" t="s">
        <v>413</v>
      </c>
      <c r="K128" s="251">
        <v>0.122068</v>
      </c>
      <c r="L128" s="252">
        <v>2022</v>
      </c>
      <c r="M128" s="252">
        <v>2025</v>
      </c>
      <c r="N128" s="252" t="s">
        <v>888</v>
      </c>
      <c r="O128" s="252" t="s">
        <v>394</v>
      </c>
      <c r="P128" s="252" t="s">
        <v>2562</v>
      </c>
      <c r="Q128" s="251" t="s">
        <v>2563</v>
      </c>
      <c r="R128" s="290"/>
      <c r="S128" s="290"/>
      <c r="T128" s="290"/>
      <c r="U128" s="290"/>
      <c r="V128" s="290"/>
      <c r="W128" s="290"/>
      <c r="X128" s="290"/>
    </row>
    <row r="129" spans="2:24" ht="29">
      <c r="B129" s="252" t="s">
        <v>1438</v>
      </c>
      <c r="C129" s="252" t="s">
        <v>438</v>
      </c>
      <c r="D129" s="251" t="s">
        <v>446</v>
      </c>
      <c r="E129" s="252" t="s">
        <v>431</v>
      </c>
      <c r="F129" s="251">
        <v>4953874.7699999996</v>
      </c>
      <c r="G129" s="251">
        <v>2688810.41</v>
      </c>
      <c r="H129" s="252" t="s">
        <v>2544</v>
      </c>
      <c r="I129" s="251">
        <v>0.17832200000000001</v>
      </c>
      <c r="J129" s="251" t="s">
        <v>416</v>
      </c>
      <c r="K129" s="251">
        <v>0.17832200000000001</v>
      </c>
      <c r="L129" s="252">
        <v>2022</v>
      </c>
      <c r="M129" s="252">
        <v>2025</v>
      </c>
      <c r="N129" s="252" t="s">
        <v>888</v>
      </c>
      <c r="O129" s="252" t="s">
        <v>394</v>
      </c>
      <c r="P129" s="252" t="s">
        <v>2562</v>
      </c>
      <c r="Q129" s="251" t="s">
        <v>2563</v>
      </c>
      <c r="R129" s="290"/>
      <c r="S129" s="290"/>
      <c r="T129" s="290"/>
      <c r="U129" s="290"/>
      <c r="V129" s="290"/>
      <c r="W129" s="290"/>
      <c r="X129" s="290"/>
    </row>
    <row r="130" spans="2:24" ht="29">
      <c r="B130" s="252" t="s">
        <v>1438</v>
      </c>
      <c r="C130" s="252" t="s">
        <v>438</v>
      </c>
      <c r="D130" s="251" t="s">
        <v>465</v>
      </c>
      <c r="E130" s="252" t="s">
        <v>431</v>
      </c>
      <c r="F130" s="251">
        <v>4898387.3441000003</v>
      </c>
      <c r="G130" s="251">
        <v>2672335.3435999998</v>
      </c>
      <c r="H130" s="252" t="s">
        <v>2544</v>
      </c>
      <c r="I130" s="251">
        <v>0.42249500000000001</v>
      </c>
      <c r="J130" s="251" t="s">
        <v>413</v>
      </c>
      <c r="K130" s="251">
        <v>0.42249500000000001</v>
      </c>
      <c r="L130" s="252">
        <v>2022</v>
      </c>
      <c r="M130" s="252">
        <v>2025</v>
      </c>
      <c r="N130" s="252" t="s">
        <v>888</v>
      </c>
      <c r="O130" s="252" t="s">
        <v>394</v>
      </c>
      <c r="P130" s="252" t="s">
        <v>2562</v>
      </c>
      <c r="Q130" s="251" t="s">
        <v>2563</v>
      </c>
      <c r="R130" s="290"/>
      <c r="S130" s="290"/>
      <c r="T130" s="290"/>
      <c r="U130" s="290"/>
      <c r="V130" s="290"/>
      <c r="W130" s="290"/>
      <c r="X130" s="290"/>
    </row>
    <row r="131" spans="2:24" ht="29">
      <c r="B131" s="252" t="s">
        <v>1438</v>
      </c>
      <c r="C131" s="252" t="s">
        <v>438</v>
      </c>
      <c r="D131" s="251" t="s">
        <v>465</v>
      </c>
      <c r="E131" s="252" t="s">
        <v>431</v>
      </c>
      <c r="F131" s="251">
        <v>4898464.6716999998</v>
      </c>
      <c r="G131" s="251">
        <v>2671871.6318999999</v>
      </c>
      <c r="H131" s="252" t="s">
        <v>2544</v>
      </c>
      <c r="I131" s="251">
        <v>0.42249500000000001</v>
      </c>
      <c r="J131" s="251" t="s">
        <v>413</v>
      </c>
      <c r="K131" s="251">
        <v>0.42249500000000001</v>
      </c>
      <c r="L131" s="252">
        <v>2022</v>
      </c>
      <c r="M131" s="252">
        <v>2025</v>
      </c>
      <c r="N131" s="252" t="s">
        <v>888</v>
      </c>
      <c r="O131" s="252" t="s">
        <v>394</v>
      </c>
      <c r="P131" s="252" t="s">
        <v>2562</v>
      </c>
      <c r="Q131" s="251" t="s">
        <v>2563</v>
      </c>
      <c r="R131" s="290"/>
      <c r="S131" s="290"/>
      <c r="T131" s="290"/>
      <c r="U131" s="290"/>
      <c r="V131" s="290"/>
      <c r="W131" s="290"/>
      <c r="X131" s="290"/>
    </row>
    <row r="132" spans="2:24" ht="29">
      <c r="B132" s="252" t="s">
        <v>1438</v>
      </c>
      <c r="C132" s="252" t="s">
        <v>438</v>
      </c>
      <c r="D132" s="251" t="s">
        <v>465</v>
      </c>
      <c r="E132" s="252" t="s">
        <v>431</v>
      </c>
      <c r="F132" s="251">
        <v>4898287.3673</v>
      </c>
      <c r="G132" s="251">
        <v>2672934.9451000001</v>
      </c>
      <c r="H132" s="252" t="s">
        <v>2544</v>
      </c>
      <c r="I132" s="251">
        <v>0.42284300000000002</v>
      </c>
      <c r="J132" s="251" t="s">
        <v>413</v>
      </c>
      <c r="K132" s="251">
        <v>0.42284300000000002</v>
      </c>
      <c r="L132" s="252">
        <v>2022</v>
      </c>
      <c r="M132" s="252">
        <v>2025</v>
      </c>
      <c r="N132" s="252" t="s">
        <v>888</v>
      </c>
      <c r="O132" s="252" t="s">
        <v>394</v>
      </c>
      <c r="P132" s="252" t="s">
        <v>2562</v>
      </c>
      <c r="Q132" s="251" t="s">
        <v>2563</v>
      </c>
      <c r="R132" s="290"/>
      <c r="S132" s="290"/>
      <c r="T132" s="290"/>
      <c r="U132" s="290"/>
      <c r="V132" s="290"/>
      <c r="W132" s="290"/>
      <c r="X132" s="290"/>
    </row>
    <row r="133" spans="2:24" ht="29">
      <c r="B133" s="252" t="s">
        <v>1438</v>
      </c>
      <c r="C133" s="252" t="s">
        <v>438</v>
      </c>
      <c r="D133" s="251" t="s">
        <v>2565</v>
      </c>
      <c r="E133" s="252" t="s">
        <v>431</v>
      </c>
      <c r="F133" s="251">
        <v>4927537.03</v>
      </c>
      <c r="G133" s="251">
        <v>2677686.34</v>
      </c>
      <c r="H133" s="252" t="s">
        <v>2544</v>
      </c>
      <c r="I133" s="251">
        <v>3.5964740000000002</v>
      </c>
      <c r="J133" s="251" t="s">
        <v>415</v>
      </c>
      <c r="K133" s="251">
        <v>3.5964740000000002</v>
      </c>
      <c r="L133" s="252">
        <v>2022</v>
      </c>
      <c r="M133" s="252">
        <v>2025</v>
      </c>
      <c r="N133" s="252" t="s">
        <v>888</v>
      </c>
      <c r="O133" s="252" t="s">
        <v>394</v>
      </c>
      <c r="P133" s="252" t="s">
        <v>2562</v>
      </c>
      <c r="Q133" s="251" t="s">
        <v>2563</v>
      </c>
      <c r="R133" s="290"/>
      <c r="S133" s="290"/>
      <c r="T133" s="290"/>
      <c r="U133" s="290"/>
      <c r="V133" s="290"/>
      <c r="W133" s="290"/>
      <c r="X133" s="290"/>
    </row>
    <row r="134" spans="2:24" ht="29">
      <c r="B134" s="252" t="s">
        <v>1438</v>
      </c>
      <c r="C134" s="252" t="s">
        <v>438</v>
      </c>
      <c r="D134" s="251" t="s">
        <v>446</v>
      </c>
      <c r="E134" s="252" t="s">
        <v>431</v>
      </c>
      <c r="F134" s="251">
        <v>4956076.7638999997</v>
      </c>
      <c r="G134" s="251">
        <v>2689693.5699</v>
      </c>
      <c r="H134" s="252" t="s">
        <v>2544</v>
      </c>
      <c r="I134" s="251">
        <v>0.42249999999999999</v>
      </c>
      <c r="J134" s="251" t="s">
        <v>415</v>
      </c>
      <c r="K134" s="251">
        <v>0.42249999999999999</v>
      </c>
      <c r="L134" s="252">
        <v>2022</v>
      </c>
      <c r="M134" s="252">
        <v>2025</v>
      </c>
      <c r="N134" s="252" t="s">
        <v>888</v>
      </c>
      <c r="O134" s="252" t="s">
        <v>394</v>
      </c>
      <c r="P134" s="252" t="s">
        <v>2562</v>
      </c>
      <c r="Q134" s="251" t="s">
        <v>2563</v>
      </c>
      <c r="R134" s="290"/>
      <c r="S134" s="290"/>
      <c r="T134" s="290"/>
      <c r="U134" s="290"/>
      <c r="V134" s="290"/>
      <c r="W134" s="290"/>
      <c r="X134" s="290"/>
    </row>
    <row r="135" spans="2:24" ht="29">
      <c r="B135" s="252" t="s">
        <v>1438</v>
      </c>
      <c r="C135" s="252" t="s">
        <v>438</v>
      </c>
      <c r="D135" s="251" t="s">
        <v>465</v>
      </c>
      <c r="E135" s="252" t="s">
        <v>431</v>
      </c>
      <c r="F135" s="251">
        <v>4897184.2582</v>
      </c>
      <c r="G135" s="251">
        <v>2680747.1011999999</v>
      </c>
      <c r="H135" s="252" t="s">
        <v>2544</v>
      </c>
      <c r="I135" s="251">
        <v>0.42335800000000001</v>
      </c>
      <c r="J135" s="251" t="s">
        <v>413</v>
      </c>
      <c r="K135" s="251">
        <v>0.42335800000000001</v>
      </c>
      <c r="L135" s="252">
        <v>2022</v>
      </c>
      <c r="M135" s="252">
        <v>2025</v>
      </c>
      <c r="N135" s="252" t="s">
        <v>888</v>
      </c>
      <c r="O135" s="252" t="s">
        <v>394</v>
      </c>
      <c r="P135" s="252" t="s">
        <v>2562</v>
      </c>
      <c r="Q135" s="251" t="s">
        <v>2564</v>
      </c>
      <c r="R135" s="290"/>
      <c r="S135" s="290"/>
      <c r="T135" s="290"/>
      <c r="U135" s="290"/>
      <c r="V135" s="290"/>
      <c r="W135" s="290"/>
      <c r="X135" s="290"/>
    </row>
    <row r="136" spans="2:24" ht="29">
      <c r="B136" s="252" t="s">
        <v>1438</v>
      </c>
      <c r="C136" s="252" t="s">
        <v>438</v>
      </c>
      <c r="D136" s="251" t="s">
        <v>446</v>
      </c>
      <c r="E136" s="252" t="s">
        <v>431</v>
      </c>
      <c r="F136" s="251">
        <v>4929234.6738999998</v>
      </c>
      <c r="G136" s="251">
        <v>2673301.9369999999</v>
      </c>
      <c r="H136" s="252" t="s">
        <v>2544</v>
      </c>
      <c r="I136" s="251">
        <v>0.42249900000000001</v>
      </c>
      <c r="J136" s="251" t="s">
        <v>413</v>
      </c>
      <c r="K136" s="251">
        <v>0.42249900000000001</v>
      </c>
      <c r="L136" s="252">
        <v>2022</v>
      </c>
      <c r="M136" s="252">
        <v>2025</v>
      </c>
      <c r="N136" s="252" t="s">
        <v>888</v>
      </c>
      <c r="O136" s="252" t="s">
        <v>394</v>
      </c>
      <c r="P136" s="252" t="s">
        <v>2562</v>
      </c>
      <c r="Q136" s="251" t="s">
        <v>2563</v>
      </c>
      <c r="R136" s="290"/>
      <c r="S136" s="290"/>
      <c r="T136" s="290"/>
      <c r="U136" s="290"/>
      <c r="V136" s="290"/>
      <c r="W136" s="290"/>
      <c r="X136" s="290"/>
    </row>
    <row r="137" spans="2:24" ht="29">
      <c r="B137" s="252" t="s">
        <v>1438</v>
      </c>
      <c r="C137" s="252" t="s">
        <v>438</v>
      </c>
      <c r="D137" s="251" t="s">
        <v>446</v>
      </c>
      <c r="E137" s="252" t="s">
        <v>431</v>
      </c>
      <c r="F137" s="251">
        <v>4930420.6342000002</v>
      </c>
      <c r="G137" s="251">
        <v>2673931.7111999998</v>
      </c>
      <c r="H137" s="252" t="s">
        <v>2544</v>
      </c>
      <c r="I137" s="251">
        <v>0.42249999999999999</v>
      </c>
      <c r="J137" s="251" t="s">
        <v>413</v>
      </c>
      <c r="K137" s="251">
        <v>0.42249999999999999</v>
      </c>
      <c r="L137" s="252">
        <v>2022</v>
      </c>
      <c r="M137" s="252">
        <v>2025</v>
      </c>
      <c r="N137" s="252" t="s">
        <v>888</v>
      </c>
      <c r="O137" s="252" t="s">
        <v>394</v>
      </c>
      <c r="P137" s="252" t="s">
        <v>2562</v>
      </c>
      <c r="Q137" s="251" t="s">
        <v>2563</v>
      </c>
      <c r="R137" s="290"/>
      <c r="S137" s="290"/>
      <c r="T137" s="290"/>
      <c r="U137" s="290"/>
      <c r="V137" s="290"/>
      <c r="W137" s="290"/>
      <c r="X137" s="290"/>
    </row>
    <row r="138" spans="2:24" ht="29">
      <c r="B138" s="252" t="s">
        <v>1438</v>
      </c>
      <c r="C138" s="252" t="s">
        <v>438</v>
      </c>
      <c r="D138" s="251" t="s">
        <v>446</v>
      </c>
      <c r="E138" s="252" t="s">
        <v>431</v>
      </c>
      <c r="F138" s="251">
        <v>4945805.1896000002</v>
      </c>
      <c r="G138" s="251">
        <v>2685009.0866999999</v>
      </c>
      <c r="H138" s="252" t="s">
        <v>2544</v>
      </c>
      <c r="I138" s="251">
        <v>0.42249999999999999</v>
      </c>
      <c r="J138" s="251" t="s">
        <v>413</v>
      </c>
      <c r="K138" s="251">
        <v>0.42249999999999999</v>
      </c>
      <c r="L138" s="252">
        <v>2022</v>
      </c>
      <c r="M138" s="252">
        <v>2025</v>
      </c>
      <c r="N138" s="252" t="s">
        <v>888</v>
      </c>
      <c r="O138" s="252" t="s">
        <v>394</v>
      </c>
      <c r="P138" s="252" t="s">
        <v>2562</v>
      </c>
      <c r="Q138" s="251" t="s">
        <v>2563</v>
      </c>
      <c r="R138" s="290"/>
      <c r="S138" s="290"/>
      <c r="T138" s="290"/>
      <c r="U138" s="290"/>
      <c r="V138" s="290"/>
      <c r="W138" s="290"/>
      <c r="X138" s="290"/>
    </row>
    <row r="139" spans="2:24" ht="29">
      <c r="B139" s="252" t="s">
        <v>1438</v>
      </c>
      <c r="C139" s="252" t="s">
        <v>438</v>
      </c>
      <c r="D139" s="251" t="s">
        <v>446</v>
      </c>
      <c r="E139" s="252" t="s">
        <v>431</v>
      </c>
      <c r="F139" s="251">
        <v>4946303.6639999999</v>
      </c>
      <c r="G139" s="251">
        <v>2685230.55</v>
      </c>
      <c r="H139" s="252" t="s">
        <v>2544</v>
      </c>
      <c r="I139" s="251">
        <v>0.27377400000000002</v>
      </c>
      <c r="J139" s="251" t="s">
        <v>413</v>
      </c>
      <c r="K139" s="251">
        <v>0.27377400000000002</v>
      </c>
      <c r="L139" s="252">
        <v>2022</v>
      </c>
      <c r="M139" s="252">
        <v>2025</v>
      </c>
      <c r="N139" s="252" t="s">
        <v>888</v>
      </c>
      <c r="O139" s="252" t="s">
        <v>394</v>
      </c>
      <c r="P139" s="252" t="s">
        <v>2562</v>
      </c>
      <c r="Q139" s="251" t="s">
        <v>2563</v>
      </c>
      <c r="R139" s="290"/>
      <c r="S139" s="290"/>
      <c r="T139" s="290"/>
      <c r="U139" s="290"/>
      <c r="V139" s="290"/>
      <c r="W139" s="290"/>
      <c r="X139" s="290"/>
    </row>
    <row r="140" spans="2:24" ht="29">
      <c r="B140" s="252" t="s">
        <v>1438</v>
      </c>
      <c r="C140" s="252" t="s">
        <v>438</v>
      </c>
      <c r="D140" s="251" t="s">
        <v>465</v>
      </c>
      <c r="E140" s="252" t="s">
        <v>431</v>
      </c>
      <c r="F140" s="251">
        <v>4897802.1754999999</v>
      </c>
      <c r="G140" s="251">
        <v>2674853.8895</v>
      </c>
      <c r="H140" s="252" t="s">
        <v>2544</v>
      </c>
      <c r="I140" s="251">
        <v>0.42249900000000001</v>
      </c>
      <c r="J140" s="251" t="s">
        <v>413</v>
      </c>
      <c r="K140" s="251">
        <v>0.42249900000000001</v>
      </c>
      <c r="L140" s="252">
        <v>2022</v>
      </c>
      <c r="M140" s="252">
        <v>2025</v>
      </c>
      <c r="N140" s="252" t="s">
        <v>888</v>
      </c>
      <c r="O140" s="252" t="s">
        <v>394</v>
      </c>
      <c r="P140" s="252" t="s">
        <v>2562</v>
      </c>
      <c r="Q140" s="251" t="s">
        <v>2563</v>
      </c>
      <c r="R140" s="290"/>
      <c r="S140" s="290"/>
      <c r="T140" s="290"/>
      <c r="U140" s="290"/>
      <c r="V140" s="290"/>
      <c r="W140" s="290"/>
      <c r="X140" s="290"/>
    </row>
    <row r="141" spans="2:24" ht="29">
      <c r="B141" s="252" t="s">
        <v>1438</v>
      </c>
      <c r="C141" s="252" t="s">
        <v>438</v>
      </c>
      <c r="D141" s="251" t="s">
        <v>465</v>
      </c>
      <c r="E141" s="252" t="s">
        <v>431</v>
      </c>
      <c r="F141" s="251">
        <v>4897911.9785000002</v>
      </c>
      <c r="G141" s="251">
        <v>2674420.7374999998</v>
      </c>
      <c r="H141" s="252" t="s">
        <v>2544</v>
      </c>
      <c r="I141" s="251">
        <v>0.42249900000000001</v>
      </c>
      <c r="J141" s="251" t="s">
        <v>413</v>
      </c>
      <c r="K141" s="251">
        <v>0.42249900000000001</v>
      </c>
      <c r="L141" s="252">
        <v>2022</v>
      </c>
      <c r="M141" s="252">
        <v>2025</v>
      </c>
      <c r="N141" s="252" t="s">
        <v>888</v>
      </c>
      <c r="O141" s="252" t="s">
        <v>394</v>
      </c>
      <c r="P141" s="252" t="s">
        <v>2562</v>
      </c>
      <c r="Q141" s="251" t="s">
        <v>2563</v>
      </c>
      <c r="R141" s="290"/>
      <c r="S141" s="290"/>
      <c r="T141" s="290"/>
      <c r="U141" s="290"/>
      <c r="V141" s="290"/>
      <c r="W141" s="290"/>
      <c r="X141" s="290"/>
    </row>
    <row r="142" spans="2:24" ht="29">
      <c r="B142" s="252" t="s">
        <v>1438</v>
      </c>
      <c r="C142" s="252" t="s">
        <v>438</v>
      </c>
      <c r="D142" s="251" t="s">
        <v>933</v>
      </c>
      <c r="E142" s="252" t="s">
        <v>431</v>
      </c>
      <c r="F142" s="251">
        <v>4973051.1189000001</v>
      </c>
      <c r="G142" s="251">
        <v>2699831.4964999999</v>
      </c>
      <c r="H142" s="252" t="s">
        <v>2544</v>
      </c>
      <c r="I142" s="251">
        <v>0.42276799999999998</v>
      </c>
      <c r="J142" s="251" t="s">
        <v>413</v>
      </c>
      <c r="K142" s="251">
        <v>0.42276799999999998</v>
      </c>
      <c r="L142" s="252">
        <v>2022</v>
      </c>
      <c r="M142" s="252">
        <v>2025</v>
      </c>
      <c r="N142" s="252" t="s">
        <v>888</v>
      </c>
      <c r="O142" s="252" t="s">
        <v>394</v>
      </c>
      <c r="P142" s="252" t="s">
        <v>2562</v>
      </c>
      <c r="Q142" s="251" t="s">
        <v>2563</v>
      </c>
      <c r="R142" s="290"/>
      <c r="S142" s="290"/>
      <c r="T142" s="290"/>
      <c r="U142" s="290"/>
      <c r="V142" s="290"/>
      <c r="W142" s="290"/>
      <c r="X142" s="290"/>
    </row>
    <row r="143" spans="2:24" ht="29">
      <c r="B143" s="252" t="s">
        <v>1438</v>
      </c>
      <c r="C143" s="252" t="s">
        <v>438</v>
      </c>
      <c r="D143" s="251" t="s">
        <v>465</v>
      </c>
      <c r="E143" s="252" t="s">
        <v>431</v>
      </c>
      <c r="F143" s="251">
        <v>4905365.6453999998</v>
      </c>
      <c r="G143" s="251">
        <v>2670662.4202999999</v>
      </c>
      <c r="H143" s="252" t="s">
        <v>2544</v>
      </c>
      <c r="I143" s="251">
        <v>0.42508499999999999</v>
      </c>
      <c r="J143" s="251" t="s">
        <v>413</v>
      </c>
      <c r="K143" s="251">
        <v>0.42508499999999999</v>
      </c>
      <c r="L143" s="252">
        <v>2022</v>
      </c>
      <c r="M143" s="252">
        <v>2025</v>
      </c>
      <c r="N143" s="252" t="s">
        <v>888</v>
      </c>
      <c r="O143" s="252" t="s">
        <v>394</v>
      </c>
      <c r="P143" s="252" t="s">
        <v>2562</v>
      </c>
      <c r="Q143" s="251" t="s">
        <v>2563</v>
      </c>
      <c r="R143" s="290"/>
      <c r="S143" s="290"/>
      <c r="T143" s="290"/>
      <c r="U143" s="290"/>
      <c r="V143" s="290"/>
      <c r="W143" s="290"/>
      <c r="X143" s="290"/>
    </row>
    <row r="144" spans="2:24" ht="29">
      <c r="B144" s="252" t="s">
        <v>1438</v>
      </c>
      <c r="C144" s="252" t="s">
        <v>438</v>
      </c>
      <c r="D144" s="251" t="s">
        <v>445</v>
      </c>
      <c r="E144" s="252" t="s">
        <v>431</v>
      </c>
      <c r="F144" s="251">
        <v>4907499.4078000002</v>
      </c>
      <c r="G144" s="251">
        <v>2670821.5090999999</v>
      </c>
      <c r="H144" s="252" t="s">
        <v>2544</v>
      </c>
      <c r="I144" s="251">
        <v>0.422568</v>
      </c>
      <c r="J144" s="251" t="s">
        <v>413</v>
      </c>
      <c r="K144" s="251">
        <v>0.422568</v>
      </c>
      <c r="L144" s="252">
        <v>2022</v>
      </c>
      <c r="M144" s="252">
        <v>2025</v>
      </c>
      <c r="N144" s="252" t="s">
        <v>888</v>
      </c>
      <c r="O144" s="252" t="s">
        <v>394</v>
      </c>
      <c r="P144" s="252" t="s">
        <v>2562</v>
      </c>
      <c r="Q144" s="251" t="s">
        <v>2563</v>
      </c>
      <c r="R144" s="290"/>
      <c r="S144" s="290"/>
      <c r="T144" s="290"/>
      <c r="U144" s="290"/>
      <c r="V144" s="290"/>
      <c r="W144" s="290"/>
      <c r="X144" s="290"/>
    </row>
    <row r="145" spans="2:24" ht="29">
      <c r="B145" s="252" t="s">
        <v>1438</v>
      </c>
      <c r="C145" s="252" t="s">
        <v>438</v>
      </c>
      <c r="D145" s="251" t="s">
        <v>445</v>
      </c>
      <c r="E145" s="252" t="s">
        <v>431</v>
      </c>
      <c r="F145" s="251">
        <v>4908305.9709000001</v>
      </c>
      <c r="G145" s="251">
        <v>2670753.5724999998</v>
      </c>
      <c r="H145" s="252" t="s">
        <v>2544</v>
      </c>
      <c r="I145" s="251">
        <v>0.42277399999999998</v>
      </c>
      <c r="J145" s="251" t="s">
        <v>413</v>
      </c>
      <c r="K145" s="251">
        <v>0.42277399999999998</v>
      </c>
      <c r="L145" s="252">
        <v>2022</v>
      </c>
      <c r="M145" s="252">
        <v>2025</v>
      </c>
      <c r="N145" s="252" t="s">
        <v>888</v>
      </c>
      <c r="O145" s="252" t="s">
        <v>394</v>
      </c>
      <c r="P145" s="252" t="s">
        <v>2562</v>
      </c>
      <c r="Q145" s="251" t="s">
        <v>2563</v>
      </c>
      <c r="R145" s="290"/>
      <c r="S145" s="290"/>
      <c r="T145" s="290"/>
      <c r="U145" s="290"/>
      <c r="V145" s="290"/>
      <c r="W145" s="290"/>
      <c r="X145" s="290"/>
    </row>
    <row r="146" spans="2:24" ht="29">
      <c r="B146" s="252" t="s">
        <v>1438</v>
      </c>
      <c r="C146" s="252" t="s">
        <v>438</v>
      </c>
      <c r="D146" s="251" t="s">
        <v>446</v>
      </c>
      <c r="E146" s="252" t="s">
        <v>431</v>
      </c>
      <c r="F146" s="251">
        <v>4921298.2424999997</v>
      </c>
      <c r="G146" s="251">
        <v>2671456.7595000002</v>
      </c>
      <c r="H146" s="252" t="s">
        <v>2544</v>
      </c>
      <c r="I146" s="251">
        <v>0.42249999999999999</v>
      </c>
      <c r="J146" s="251" t="s">
        <v>413</v>
      </c>
      <c r="K146" s="251">
        <v>0.42249999999999999</v>
      </c>
      <c r="L146" s="252">
        <v>2022</v>
      </c>
      <c r="M146" s="252">
        <v>2025</v>
      </c>
      <c r="N146" s="252" t="s">
        <v>888</v>
      </c>
      <c r="O146" s="252" t="s">
        <v>394</v>
      </c>
      <c r="P146" s="252" t="s">
        <v>2562</v>
      </c>
      <c r="Q146" s="251" t="s">
        <v>2563</v>
      </c>
      <c r="R146" s="290"/>
      <c r="S146" s="290"/>
      <c r="T146" s="290"/>
      <c r="U146" s="290"/>
      <c r="V146" s="290"/>
      <c r="W146" s="290"/>
      <c r="X146" s="290"/>
    </row>
    <row r="147" spans="2:24" ht="29">
      <c r="B147" s="252" t="s">
        <v>1438</v>
      </c>
      <c r="C147" s="252" t="s">
        <v>438</v>
      </c>
      <c r="D147" s="251" t="s">
        <v>446</v>
      </c>
      <c r="E147" s="252" t="s">
        <v>431</v>
      </c>
      <c r="F147" s="251">
        <v>4921703.3255000003</v>
      </c>
      <c r="G147" s="251">
        <v>2671490.2324999999</v>
      </c>
      <c r="H147" s="252" t="s">
        <v>2544</v>
      </c>
      <c r="I147" s="251">
        <v>0.42249999999999999</v>
      </c>
      <c r="J147" s="251" t="s">
        <v>413</v>
      </c>
      <c r="K147" s="251">
        <v>0.42249999999999999</v>
      </c>
      <c r="L147" s="252">
        <v>2022</v>
      </c>
      <c r="M147" s="252">
        <v>2025</v>
      </c>
      <c r="N147" s="252" t="s">
        <v>888</v>
      </c>
      <c r="O147" s="252" t="s">
        <v>394</v>
      </c>
      <c r="P147" s="252" t="s">
        <v>2562</v>
      </c>
      <c r="Q147" s="251" t="s">
        <v>2563</v>
      </c>
      <c r="R147" s="290"/>
      <c r="S147" s="290"/>
      <c r="T147" s="290"/>
      <c r="U147" s="290"/>
      <c r="V147" s="290"/>
      <c r="W147" s="290"/>
      <c r="X147" s="290"/>
    </row>
    <row r="148" spans="2:24" ht="29">
      <c r="B148" s="252" t="s">
        <v>1438</v>
      </c>
      <c r="C148" s="252" t="s">
        <v>438</v>
      </c>
      <c r="D148" s="251" t="s">
        <v>446</v>
      </c>
      <c r="E148" s="252" t="s">
        <v>431</v>
      </c>
      <c r="F148" s="251">
        <v>4927082.0175000001</v>
      </c>
      <c r="G148" s="251">
        <v>2672228.5816000002</v>
      </c>
      <c r="H148" s="252" t="s">
        <v>2544</v>
      </c>
      <c r="I148" s="251">
        <v>0.42285699999999998</v>
      </c>
      <c r="J148" s="251" t="s">
        <v>413</v>
      </c>
      <c r="K148" s="251">
        <v>0.42285699999999998</v>
      </c>
      <c r="L148" s="252">
        <v>2022</v>
      </c>
      <c r="M148" s="252">
        <v>2025</v>
      </c>
      <c r="N148" s="252" t="s">
        <v>888</v>
      </c>
      <c r="O148" s="252" t="s">
        <v>394</v>
      </c>
      <c r="P148" s="252" t="s">
        <v>2562</v>
      </c>
      <c r="Q148" s="251" t="s">
        <v>2563</v>
      </c>
      <c r="R148" s="290"/>
      <c r="S148" s="290"/>
      <c r="T148" s="290"/>
      <c r="U148" s="290"/>
      <c r="V148" s="290"/>
      <c r="W148" s="290"/>
      <c r="X148" s="290"/>
    </row>
    <row r="149" spans="2:24" ht="29">
      <c r="B149" s="252" t="s">
        <v>1438</v>
      </c>
      <c r="C149" s="252" t="s">
        <v>438</v>
      </c>
      <c r="D149" s="251" t="s">
        <v>931</v>
      </c>
      <c r="E149" s="252" t="s">
        <v>431</v>
      </c>
      <c r="F149" s="251">
        <v>5027176.76</v>
      </c>
      <c r="G149" s="251">
        <v>2773130.02</v>
      </c>
      <c r="H149" s="252" t="s">
        <v>2544</v>
      </c>
      <c r="I149" s="251">
        <v>0.208505</v>
      </c>
      <c r="J149" s="251" t="s">
        <v>413</v>
      </c>
      <c r="K149" s="251">
        <v>0.208505</v>
      </c>
      <c r="L149" s="252">
        <v>2022</v>
      </c>
      <c r="M149" s="252">
        <v>2025</v>
      </c>
      <c r="N149" s="252" t="s">
        <v>888</v>
      </c>
      <c r="O149" s="252" t="s">
        <v>394</v>
      </c>
      <c r="P149" s="252" t="s">
        <v>2562</v>
      </c>
      <c r="Q149" s="251" t="s">
        <v>2563</v>
      </c>
      <c r="R149" s="290"/>
      <c r="S149" s="290"/>
      <c r="T149" s="290"/>
      <c r="U149" s="290"/>
      <c r="V149" s="290"/>
      <c r="W149" s="290"/>
      <c r="X149" s="290"/>
    </row>
    <row r="150" spans="2:24" ht="29">
      <c r="B150" s="252" t="s">
        <v>1438</v>
      </c>
      <c r="C150" s="252" t="s">
        <v>438</v>
      </c>
      <c r="D150" s="251" t="s">
        <v>465</v>
      </c>
      <c r="E150" s="252" t="s">
        <v>431</v>
      </c>
      <c r="F150" s="251">
        <v>4896867.7300000004</v>
      </c>
      <c r="G150" s="251">
        <v>2678565.63</v>
      </c>
      <c r="H150" s="252" t="s">
        <v>2544</v>
      </c>
      <c r="I150" s="251">
        <v>8.9879000000000001E-2</v>
      </c>
      <c r="J150" s="251" t="s">
        <v>411</v>
      </c>
      <c r="K150" s="251">
        <v>8.9879000000000001E-2</v>
      </c>
      <c r="L150" s="252">
        <v>2022</v>
      </c>
      <c r="M150" s="252">
        <v>2025</v>
      </c>
      <c r="N150" s="252" t="s">
        <v>888</v>
      </c>
      <c r="O150" s="252" t="s">
        <v>394</v>
      </c>
      <c r="P150" s="252" t="s">
        <v>2562</v>
      </c>
      <c r="Q150" s="251" t="s">
        <v>2563</v>
      </c>
      <c r="R150" s="290"/>
      <c r="S150" s="290"/>
      <c r="T150" s="290"/>
      <c r="U150" s="290"/>
      <c r="V150" s="290"/>
      <c r="W150" s="290"/>
      <c r="X150" s="290"/>
    </row>
    <row r="151" spans="2:24" ht="29">
      <c r="B151" s="252" t="s">
        <v>1438</v>
      </c>
      <c r="C151" s="252" t="s">
        <v>438</v>
      </c>
      <c r="D151" s="251" t="s">
        <v>465</v>
      </c>
      <c r="E151" s="252" t="s">
        <v>431</v>
      </c>
      <c r="F151" s="251">
        <v>4902772.6251999997</v>
      </c>
      <c r="G151" s="251">
        <v>2669804.9476000001</v>
      </c>
      <c r="H151" s="252" t="s">
        <v>2544</v>
      </c>
      <c r="I151" s="251">
        <v>0.42249900000000001</v>
      </c>
      <c r="J151" s="251" t="s">
        <v>411</v>
      </c>
      <c r="K151" s="251">
        <v>0.42249900000000001</v>
      </c>
      <c r="L151" s="252">
        <v>2022</v>
      </c>
      <c r="M151" s="252">
        <v>2025</v>
      </c>
      <c r="N151" s="252" t="s">
        <v>888</v>
      </c>
      <c r="O151" s="252" t="s">
        <v>394</v>
      </c>
      <c r="P151" s="252" t="s">
        <v>2562</v>
      </c>
      <c r="Q151" s="251" t="s">
        <v>2563</v>
      </c>
      <c r="R151" s="290"/>
      <c r="S151" s="290"/>
      <c r="T151" s="290"/>
      <c r="U151" s="290"/>
      <c r="V151" s="290"/>
      <c r="W151" s="290"/>
      <c r="X151" s="290"/>
    </row>
    <row r="152" spans="2:24" ht="29">
      <c r="B152" s="252" t="s">
        <v>1438</v>
      </c>
      <c r="C152" s="252" t="s">
        <v>438</v>
      </c>
      <c r="D152" s="251" t="s">
        <v>465</v>
      </c>
      <c r="E152" s="252" t="s">
        <v>431</v>
      </c>
      <c r="F152" s="251">
        <v>4903006.2640000004</v>
      </c>
      <c r="G152" s="251">
        <v>2669998.557</v>
      </c>
      <c r="H152" s="252" t="s">
        <v>2544</v>
      </c>
      <c r="I152" s="251">
        <v>0.43057899999999999</v>
      </c>
      <c r="J152" s="251" t="s">
        <v>411</v>
      </c>
      <c r="K152" s="251">
        <v>0.43057899999999999</v>
      </c>
      <c r="L152" s="252">
        <v>2022</v>
      </c>
      <c r="M152" s="252">
        <v>2025</v>
      </c>
      <c r="N152" s="252" t="s">
        <v>888</v>
      </c>
      <c r="O152" s="252" t="s">
        <v>394</v>
      </c>
      <c r="P152" s="252" t="s">
        <v>2562</v>
      </c>
      <c r="Q152" s="251" t="s">
        <v>2563</v>
      </c>
      <c r="R152" s="290"/>
      <c r="S152" s="290"/>
      <c r="T152" s="290"/>
      <c r="U152" s="290"/>
      <c r="V152" s="290"/>
      <c r="W152" s="290"/>
      <c r="X152" s="290"/>
    </row>
    <row r="153" spans="2:24" ht="29">
      <c r="B153" s="252" t="s">
        <v>1438</v>
      </c>
      <c r="C153" s="252" t="s">
        <v>438</v>
      </c>
      <c r="D153" s="251" t="s">
        <v>465</v>
      </c>
      <c r="E153" s="252" t="s">
        <v>431</v>
      </c>
      <c r="F153" s="251">
        <v>4903388.2884999998</v>
      </c>
      <c r="G153" s="251">
        <v>2670118.3827999998</v>
      </c>
      <c r="H153" s="252" t="s">
        <v>2544</v>
      </c>
      <c r="I153" s="251">
        <v>0.42151499999999997</v>
      </c>
      <c r="J153" s="251" t="s">
        <v>411</v>
      </c>
      <c r="K153" s="251">
        <v>0.42151499999999997</v>
      </c>
      <c r="L153" s="252">
        <v>2022</v>
      </c>
      <c r="M153" s="252">
        <v>2025</v>
      </c>
      <c r="N153" s="252" t="s">
        <v>888</v>
      </c>
      <c r="O153" s="252" t="s">
        <v>394</v>
      </c>
      <c r="P153" s="252" t="s">
        <v>2562</v>
      </c>
      <c r="Q153" s="251" t="s">
        <v>2563</v>
      </c>
      <c r="R153" s="290"/>
      <c r="S153" s="290"/>
      <c r="T153" s="290"/>
      <c r="U153" s="290"/>
      <c r="V153" s="290"/>
      <c r="W153" s="290"/>
      <c r="X153" s="290"/>
    </row>
    <row r="154" spans="2:24" ht="29">
      <c r="B154" s="252" t="s">
        <v>1438</v>
      </c>
      <c r="C154" s="252" t="s">
        <v>438</v>
      </c>
      <c r="D154" s="251" t="s">
        <v>445</v>
      </c>
      <c r="E154" s="252" t="s">
        <v>431</v>
      </c>
      <c r="F154" s="251">
        <v>4908913.2006999999</v>
      </c>
      <c r="G154" s="251">
        <v>2670625.6521999999</v>
      </c>
      <c r="H154" s="252" t="s">
        <v>2544</v>
      </c>
      <c r="I154" s="251">
        <v>0.42250100000000002</v>
      </c>
      <c r="J154" s="251" t="s">
        <v>411</v>
      </c>
      <c r="K154" s="251">
        <v>0.42250100000000002</v>
      </c>
      <c r="L154" s="252">
        <v>2022</v>
      </c>
      <c r="M154" s="252">
        <v>2025</v>
      </c>
      <c r="N154" s="252" t="s">
        <v>888</v>
      </c>
      <c r="O154" s="252" t="s">
        <v>394</v>
      </c>
      <c r="P154" s="252" t="s">
        <v>2562</v>
      </c>
      <c r="Q154" s="251" t="s">
        <v>2563</v>
      </c>
      <c r="R154" s="290"/>
      <c r="S154" s="290"/>
      <c r="T154" s="290"/>
      <c r="U154" s="290"/>
      <c r="V154" s="290"/>
      <c r="W154" s="290"/>
      <c r="X154" s="290"/>
    </row>
    <row r="155" spans="2:24" ht="29">
      <c r="B155" s="252" t="s">
        <v>1438</v>
      </c>
      <c r="C155" s="252" t="s">
        <v>438</v>
      </c>
      <c r="D155" s="251" t="s">
        <v>446</v>
      </c>
      <c r="E155" s="252" t="s">
        <v>431</v>
      </c>
      <c r="F155" s="251">
        <v>4909289.4617999997</v>
      </c>
      <c r="G155" s="251">
        <v>2670546.389</v>
      </c>
      <c r="H155" s="252" t="s">
        <v>2544</v>
      </c>
      <c r="I155" s="251">
        <v>0.41955100000000001</v>
      </c>
      <c r="J155" s="251" t="s">
        <v>411</v>
      </c>
      <c r="K155" s="251">
        <v>0.41955100000000001</v>
      </c>
      <c r="L155" s="252">
        <v>2022</v>
      </c>
      <c r="M155" s="252">
        <v>2025</v>
      </c>
      <c r="N155" s="252" t="s">
        <v>888</v>
      </c>
      <c r="O155" s="252" t="s">
        <v>394</v>
      </c>
      <c r="P155" s="252" t="s">
        <v>2562</v>
      </c>
      <c r="Q155" s="251" t="s">
        <v>2563</v>
      </c>
      <c r="R155" s="290"/>
      <c r="S155" s="290"/>
      <c r="T155" s="290"/>
      <c r="U155" s="290"/>
      <c r="V155" s="290"/>
      <c r="W155" s="290"/>
      <c r="X155" s="290"/>
    </row>
    <row r="156" spans="2:24" ht="29">
      <c r="B156" s="252" t="s">
        <v>1438</v>
      </c>
      <c r="C156" s="252" t="s">
        <v>438</v>
      </c>
      <c r="D156" s="251" t="s">
        <v>446</v>
      </c>
      <c r="E156" s="252" t="s">
        <v>431</v>
      </c>
      <c r="F156" s="251">
        <v>4913103.9867000002</v>
      </c>
      <c r="G156" s="251">
        <v>2670332.9350999999</v>
      </c>
      <c r="H156" s="252" t="s">
        <v>2544</v>
      </c>
      <c r="I156" s="251">
        <v>0.42354700000000001</v>
      </c>
      <c r="J156" s="251" t="s">
        <v>411</v>
      </c>
      <c r="K156" s="251">
        <v>0.42354700000000001</v>
      </c>
      <c r="L156" s="252">
        <v>2022</v>
      </c>
      <c r="M156" s="252">
        <v>2025</v>
      </c>
      <c r="N156" s="252" t="s">
        <v>888</v>
      </c>
      <c r="O156" s="252" t="s">
        <v>394</v>
      </c>
      <c r="P156" s="252" t="s">
        <v>2562</v>
      </c>
      <c r="Q156" s="251" t="s">
        <v>2563</v>
      </c>
      <c r="R156" s="290"/>
      <c r="S156" s="290"/>
      <c r="T156" s="290"/>
      <c r="U156" s="290"/>
      <c r="V156" s="290"/>
      <c r="W156" s="290"/>
      <c r="X156" s="290"/>
    </row>
    <row r="157" spans="2:24" ht="29">
      <c r="B157" s="252" t="s">
        <v>1438</v>
      </c>
      <c r="C157" s="252" t="s">
        <v>438</v>
      </c>
      <c r="D157" s="251" t="s">
        <v>446</v>
      </c>
      <c r="E157" s="252" t="s">
        <v>431</v>
      </c>
      <c r="F157" s="251">
        <v>4913555.7669000002</v>
      </c>
      <c r="G157" s="251">
        <v>2670307.9750000001</v>
      </c>
      <c r="H157" s="252" t="s">
        <v>2544</v>
      </c>
      <c r="I157" s="251">
        <v>0.42250100000000002</v>
      </c>
      <c r="J157" s="251" t="s">
        <v>411</v>
      </c>
      <c r="K157" s="251">
        <v>0.42250100000000002</v>
      </c>
      <c r="L157" s="252">
        <v>2022</v>
      </c>
      <c r="M157" s="252">
        <v>2025</v>
      </c>
      <c r="N157" s="252" t="s">
        <v>888</v>
      </c>
      <c r="O157" s="252" t="s">
        <v>394</v>
      </c>
      <c r="P157" s="252" t="s">
        <v>2562</v>
      </c>
      <c r="Q157" s="251" t="s">
        <v>2563</v>
      </c>
      <c r="R157" s="290"/>
      <c r="S157" s="290"/>
      <c r="T157" s="290"/>
      <c r="U157" s="290"/>
      <c r="V157" s="290"/>
      <c r="W157" s="290"/>
      <c r="X157" s="290"/>
    </row>
    <row r="158" spans="2:24" ht="29">
      <c r="B158" s="252" t="s">
        <v>1438</v>
      </c>
      <c r="C158" s="252" t="s">
        <v>438</v>
      </c>
      <c r="D158" s="251" t="s">
        <v>446</v>
      </c>
      <c r="E158" s="252" t="s">
        <v>431</v>
      </c>
      <c r="F158" s="251">
        <v>4914257.8340999996</v>
      </c>
      <c r="G158" s="251">
        <v>2670301.2226</v>
      </c>
      <c r="H158" s="252" t="s">
        <v>2544</v>
      </c>
      <c r="I158" s="251">
        <v>0.42249999999999999</v>
      </c>
      <c r="J158" s="251" t="s">
        <v>411</v>
      </c>
      <c r="K158" s="251">
        <v>0.42249999999999999</v>
      </c>
      <c r="L158" s="252">
        <v>2022</v>
      </c>
      <c r="M158" s="252">
        <v>2025</v>
      </c>
      <c r="N158" s="252" t="s">
        <v>888</v>
      </c>
      <c r="O158" s="252" t="s">
        <v>394</v>
      </c>
      <c r="P158" s="252" t="s">
        <v>2562</v>
      </c>
      <c r="Q158" s="251" t="s">
        <v>2563</v>
      </c>
      <c r="R158" s="290"/>
      <c r="S158" s="290"/>
      <c r="T158" s="290"/>
      <c r="U158" s="290"/>
      <c r="V158" s="290"/>
      <c r="W158" s="290"/>
      <c r="X158" s="290"/>
    </row>
    <row r="159" spans="2:24" ht="29">
      <c r="B159" s="252" t="s">
        <v>1438</v>
      </c>
      <c r="C159" s="252" t="s">
        <v>438</v>
      </c>
      <c r="D159" s="251" t="s">
        <v>446</v>
      </c>
      <c r="E159" s="252" t="s">
        <v>431</v>
      </c>
      <c r="F159" s="251">
        <v>4951718.1945000002</v>
      </c>
      <c r="G159" s="251">
        <v>2687702.0093</v>
      </c>
      <c r="H159" s="252" t="s">
        <v>2544</v>
      </c>
      <c r="I159" s="251">
        <v>0.42249999999999999</v>
      </c>
      <c r="J159" s="251" t="s">
        <v>416</v>
      </c>
      <c r="K159" s="251">
        <v>0.42249999999999999</v>
      </c>
      <c r="L159" s="252">
        <v>2022</v>
      </c>
      <c r="M159" s="252">
        <v>2025</v>
      </c>
      <c r="N159" s="252" t="s">
        <v>888</v>
      </c>
      <c r="O159" s="252" t="s">
        <v>394</v>
      </c>
      <c r="P159" s="252" t="s">
        <v>2562</v>
      </c>
      <c r="Q159" s="251" t="s">
        <v>2563</v>
      </c>
      <c r="R159" s="290"/>
      <c r="S159" s="290"/>
      <c r="T159" s="290"/>
      <c r="U159" s="290"/>
      <c r="V159" s="290"/>
      <c r="W159" s="290"/>
      <c r="X159" s="290"/>
    </row>
    <row r="160" spans="2:24" ht="29">
      <c r="B160" s="252" t="s">
        <v>1438</v>
      </c>
      <c r="C160" s="252" t="s">
        <v>438</v>
      </c>
      <c r="D160" s="251" t="s">
        <v>446</v>
      </c>
      <c r="E160" s="252" t="s">
        <v>431</v>
      </c>
      <c r="F160" s="251">
        <v>4952651.6167000001</v>
      </c>
      <c r="G160" s="251">
        <v>2688179.8969000001</v>
      </c>
      <c r="H160" s="252" t="s">
        <v>2544</v>
      </c>
      <c r="I160" s="251">
        <v>0.42249999999999999</v>
      </c>
      <c r="J160" s="251" t="s">
        <v>416</v>
      </c>
      <c r="K160" s="251">
        <v>0.42249999999999999</v>
      </c>
      <c r="L160" s="252">
        <v>2022</v>
      </c>
      <c r="M160" s="252">
        <v>2025</v>
      </c>
      <c r="N160" s="252" t="s">
        <v>888</v>
      </c>
      <c r="O160" s="252" t="s">
        <v>394</v>
      </c>
      <c r="P160" s="252" t="s">
        <v>2562</v>
      </c>
      <c r="Q160" s="251" t="s">
        <v>2563</v>
      </c>
      <c r="R160" s="290"/>
      <c r="S160" s="290"/>
      <c r="T160" s="290"/>
      <c r="U160" s="290"/>
      <c r="V160" s="290"/>
      <c r="W160" s="290"/>
      <c r="X160" s="290"/>
    </row>
    <row r="161" spans="2:24" ht="29">
      <c r="B161" s="252" t="s">
        <v>1438</v>
      </c>
      <c r="C161" s="252" t="s">
        <v>438</v>
      </c>
      <c r="D161" s="251" t="s">
        <v>441</v>
      </c>
      <c r="E161" s="252" t="s">
        <v>431</v>
      </c>
      <c r="F161" s="251">
        <v>5019984.59</v>
      </c>
      <c r="G161" s="251">
        <v>2762586.19</v>
      </c>
      <c r="H161" s="252" t="s">
        <v>2544</v>
      </c>
      <c r="I161" s="251">
        <v>5.1808319999999997</v>
      </c>
      <c r="J161" s="251" t="s">
        <v>416</v>
      </c>
      <c r="K161" s="251">
        <v>5.1808319999999997</v>
      </c>
      <c r="L161" s="252">
        <v>2022</v>
      </c>
      <c r="M161" s="252">
        <v>2025</v>
      </c>
      <c r="N161" s="252" t="s">
        <v>888</v>
      </c>
      <c r="O161" s="252" t="s">
        <v>394</v>
      </c>
      <c r="P161" s="252" t="s">
        <v>2562</v>
      </c>
      <c r="Q161" s="251" t="s">
        <v>2563</v>
      </c>
      <c r="R161" s="290"/>
      <c r="S161" s="290"/>
      <c r="T161" s="290"/>
      <c r="U161" s="290"/>
      <c r="V161" s="290"/>
      <c r="W161" s="290"/>
      <c r="X161" s="290"/>
    </row>
    <row r="162" spans="2:24" ht="29">
      <c r="B162" s="252" t="s">
        <v>1438</v>
      </c>
      <c r="C162" s="252" t="s">
        <v>438</v>
      </c>
      <c r="D162" s="251" t="s">
        <v>465</v>
      </c>
      <c r="E162" s="252" t="s">
        <v>431</v>
      </c>
      <c r="F162" s="251">
        <v>4897689.7659999998</v>
      </c>
      <c r="G162" s="251">
        <v>2676961.4306000001</v>
      </c>
      <c r="H162" s="252" t="s">
        <v>2544</v>
      </c>
      <c r="I162" s="251">
        <v>0.41836200000000001</v>
      </c>
      <c r="J162" s="251" t="s">
        <v>413</v>
      </c>
      <c r="K162" s="251">
        <v>0.41836200000000001</v>
      </c>
      <c r="L162" s="252">
        <v>2022</v>
      </c>
      <c r="M162" s="252">
        <v>2025</v>
      </c>
      <c r="N162" s="252" t="s">
        <v>888</v>
      </c>
      <c r="O162" s="252" t="s">
        <v>394</v>
      </c>
      <c r="P162" s="252" t="s">
        <v>2562</v>
      </c>
      <c r="Q162" s="251" t="s">
        <v>2563</v>
      </c>
      <c r="R162" s="290"/>
      <c r="S162" s="290"/>
      <c r="T162" s="290"/>
      <c r="U162" s="290"/>
      <c r="V162" s="290"/>
      <c r="W162" s="290"/>
      <c r="X162" s="290"/>
    </row>
    <row r="163" spans="2:24" ht="29">
      <c r="B163" s="252" t="s">
        <v>1438</v>
      </c>
      <c r="C163" s="252" t="s">
        <v>438</v>
      </c>
      <c r="D163" s="251" t="s">
        <v>465</v>
      </c>
      <c r="E163" s="252" t="s">
        <v>431</v>
      </c>
      <c r="F163" s="251">
        <v>4897584.8295999998</v>
      </c>
      <c r="G163" s="251">
        <v>2676674.0877999999</v>
      </c>
      <c r="H163" s="252" t="s">
        <v>2544</v>
      </c>
      <c r="I163" s="251">
        <v>0.400918</v>
      </c>
      <c r="J163" s="251" t="s">
        <v>413</v>
      </c>
      <c r="K163" s="251">
        <v>0.400918</v>
      </c>
      <c r="L163" s="252">
        <v>2022</v>
      </c>
      <c r="M163" s="252">
        <v>2025</v>
      </c>
      <c r="N163" s="252" t="s">
        <v>888</v>
      </c>
      <c r="O163" s="252" t="s">
        <v>394</v>
      </c>
      <c r="P163" s="252" t="s">
        <v>2562</v>
      </c>
      <c r="Q163" s="251" t="s">
        <v>2563</v>
      </c>
      <c r="R163" s="290"/>
      <c r="S163" s="290"/>
      <c r="T163" s="290"/>
      <c r="U163" s="290"/>
      <c r="V163" s="290"/>
      <c r="W163" s="290"/>
      <c r="X163" s="290"/>
    </row>
    <row r="164" spans="2:24" ht="29">
      <c r="B164" s="252" t="s">
        <v>1438</v>
      </c>
      <c r="C164" s="252" t="s">
        <v>438</v>
      </c>
      <c r="D164" s="251" t="s">
        <v>465</v>
      </c>
      <c r="E164" s="252" t="s">
        <v>431</v>
      </c>
      <c r="F164" s="251">
        <v>4897440.7642999999</v>
      </c>
      <c r="G164" s="251">
        <v>2676279.6006999998</v>
      </c>
      <c r="H164" s="252" t="s">
        <v>2544</v>
      </c>
      <c r="I164" s="251">
        <v>0.44214300000000001</v>
      </c>
      <c r="J164" s="251" t="s">
        <v>413</v>
      </c>
      <c r="K164" s="251">
        <v>0.44214300000000001</v>
      </c>
      <c r="L164" s="252">
        <v>2022</v>
      </c>
      <c r="M164" s="252">
        <v>2025</v>
      </c>
      <c r="N164" s="252" t="s">
        <v>888</v>
      </c>
      <c r="O164" s="252" t="s">
        <v>394</v>
      </c>
      <c r="P164" s="252" t="s">
        <v>2562</v>
      </c>
      <c r="Q164" s="251" t="s">
        <v>2563</v>
      </c>
      <c r="R164" s="290"/>
      <c r="S164" s="290"/>
      <c r="T164" s="290"/>
      <c r="U164" s="290"/>
      <c r="V164" s="290"/>
      <c r="W164" s="290"/>
      <c r="X164" s="290"/>
    </row>
    <row r="165" spans="2:24" ht="29">
      <c r="B165" s="252" t="s">
        <v>1438</v>
      </c>
      <c r="C165" s="252" t="s">
        <v>438</v>
      </c>
      <c r="D165" s="251" t="s">
        <v>465</v>
      </c>
      <c r="E165" s="252" t="s">
        <v>431</v>
      </c>
      <c r="F165" s="251">
        <v>4897666.6639999999</v>
      </c>
      <c r="G165" s="251">
        <v>2675388.4534</v>
      </c>
      <c r="H165" s="252" t="s">
        <v>2544</v>
      </c>
      <c r="I165" s="251">
        <v>0.42250100000000002</v>
      </c>
      <c r="J165" s="251" t="s">
        <v>413</v>
      </c>
      <c r="K165" s="251">
        <v>0.42250100000000002</v>
      </c>
      <c r="L165" s="252">
        <v>2022</v>
      </c>
      <c r="M165" s="252">
        <v>2025</v>
      </c>
      <c r="N165" s="252" t="s">
        <v>888</v>
      </c>
      <c r="O165" s="252" t="s">
        <v>394</v>
      </c>
      <c r="P165" s="252" t="s">
        <v>2562</v>
      </c>
      <c r="Q165" s="251" t="s">
        <v>2563</v>
      </c>
      <c r="R165" s="290"/>
      <c r="S165" s="290"/>
      <c r="T165" s="290"/>
      <c r="U165" s="290"/>
      <c r="V165" s="290"/>
      <c r="W165" s="290"/>
      <c r="X165" s="290"/>
    </row>
    <row r="166" spans="2:24" ht="29">
      <c r="B166" s="252" t="s">
        <v>1438</v>
      </c>
      <c r="C166" s="252" t="s">
        <v>438</v>
      </c>
      <c r="D166" s="251" t="s">
        <v>465</v>
      </c>
      <c r="E166" s="252" t="s">
        <v>431</v>
      </c>
      <c r="F166" s="251">
        <v>4897379.017</v>
      </c>
      <c r="G166" s="251">
        <v>2680445.1211999999</v>
      </c>
      <c r="H166" s="252" t="s">
        <v>2544</v>
      </c>
      <c r="I166" s="251">
        <v>0.42369000000000001</v>
      </c>
      <c r="J166" s="251" t="s">
        <v>413</v>
      </c>
      <c r="K166" s="251">
        <v>0.42369000000000001</v>
      </c>
      <c r="L166" s="252">
        <v>2022</v>
      </c>
      <c r="M166" s="252">
        <v>2025</v>
      </c>
      <c r="N166" s="252" t="s">
        <v>888</v>
      </c>
      <c r="O166" s="252" t="s">
        <v>394</v>
      </c>
      <c r="P166" s="252" t="s">
        <v>2562</v>
      </c>
      <c r="Q166" s="251" t="s">
        <v>2564</v>
      </c>
      <c r="R166" s="290"/>
      <c r="S166" s="290"/>
      <c r="T166" s="290"/>
      <c r="U166" s="290"/>
      <c r="V166" s="290"/>
      <c r="W166" s="290"/>
      <c r="X166" s="290"/>
    </row>
    <row r="167" spans="2:24" ht="29">
      <c r="B167" s="252" t="s">
        <v>1438</v>
      </c>
      <c r="C167" s="252" t="s">
        <v>438</v>
      </c>
      <c r="D167" s="251" t="s">
        <v>446</v>
      </c>
      <c r="E167" s="252" t="s">
        <v>431</v>
      </c>
      <c r="F167" s="251">
        <v>4922245.3381000003</v>
      </c>
      <c r="G167" s="251">
        <v>2671535.0205999999</v>
      </c>
      <c r="H167" s="252" t="s">
        <v>2544</v>
      </c>
      <c r="I167" s="251">
        <v>0.42250100000000002</v>
      </c>
      <c r="J167" s="251" t="s">
        <v>413</v>
      </c>
      <c r="K167" s="251">
        <v>0.42250100000000002</v>
      </c>
      <c r="L167" s="252">
        <v>2022</v>
      </c>
      <c r="M167" s="252">
        <v>2025</v>
      </c>
      <c r="N167" s="252" t="s">
        <v>888</v>
      </c>
      <c r="O167" s="252" t="s">
        <v>394</v>
      </c>
      <c r="P167" s="252" t="s">
        <v>2562</v>
      </c>
      <c r="Q167" s="251" t="s">
        <v>2563</v>
      </c>
      <c r="R167" s="290"/>
      <c r="S167" s="290"/>
      <c r="T167" s="290"/>
      <c r="U167" s="290"/>
      <c r="V167" s="290"/>
      <c r="W167" s="290"/>
      <c r="X167" s="290"/>
    </row>
    <row r="168" spans="2:24" ht="29">
      <c r="B168" s="252" t="s">
        <v>1438</v>
      </c>
      <c r="C168" s="252" t="s">
        <v>438</v>
      </c>
      <c r="D168" s="251" t="s">
        <v>446</v>
      </c>
      <c r="E168" s="252" t="s">
        <v>431</v>
      </c>
      <c r="F168" s="251">
        <v>4922782.6530999998</v>
      </c>
      <c r="G168" s="251">
        <v>2671579.4202999999</v>
      </c>
      <c r="H168" s="252" t="s">
        <v>2544</v>
      </c>
      <c r="I168" s="251">
        <v>0.42276799999999998</v>
      </c>
      <c r="J168" s="251" t="s">
        <v>413</v>
      </c>
      <c r="K168" s="251">
        <v>0.42276799999999998</v>
      </c>
      <c r="L168" s="252">
        <v>2022</v>
      </c>
      <c r="M168" s="252">
        <v>2025</v>
      </c>
      <c r="N168" s="252" t="s">
        <v>888</v>
      </c>
      <c r="O168" s="252" t="s">
        <v>394</v>
      </c>
      <c r="P168" s="252" t="s">
        <v>2562</v>
      </c>
      <c r="Q168" s="251" t="s">
        <v>2563</v>
      </c>
      <c r="R168" s="290"/>
      <c r="S168" s="290"/>
      <c r="T168" s="290"/>
      <c r="U168" s="290"/>
      <c r="V168" s="290"/>
      <c r="W168" s="290"/>
      <c r="X168" s="290"/>
    </row>
    <row r="169" spans="2:24" ht="29">
      <c r="B169" s="252" t="s">
        <v>1438</v>
      </c>
      <c r="C169" s="252" t="s">
        <v>438</v>
      </c>
      <c r="D169" s="251" t="s">
        <v>446</v>
      </c>
      <c r="E169" s="252" t="s">
        <v>431</v>
      </c>
      <c r="F169" s="251">
        <v>4924185.8894999996</v>
      </c>
      <c r="G169" s="251">
        <v>2671595.3286000001</v>
      </c>
      <c r="H169" s="252" t="s">
        <v>2544</v>
      </c>
      <c r="I169" s="251">
        <v>0.42249399999999998</v>
      </c>
      <c r="J169" s="251" t="s">
        <v>413</v>
      </c>
      <c r="K169" s="251">
        <v>0.42249399999999998</v>
      </c>
      <c r="L169" s="252">
        <v>2022</v>
      </c>
      <c r="M169" s="252">
        <v>2025</v>
      </c>
      <c r="N169" s="252" t="s">
        <v>888</v>
      </c>
      <c r="O169" s="252" t="s">
        <v>394</v>
      </c>
      <c r="P169" s="252" t="s">
        <v>2562</v>
      </c>
      <c r="Q169" s="251" t="s">
        <v>2563</v>
      </c>
      <c r="R169" s="290"/>
      <c r="S169" s="290"/>
      <c r="T169" s="290"/>
      <c r="U169" s="290"/>
      <c r="V169" s="290"/>
      <c r="W169" s="290"/>
      <c r="X169" s="290"/>
    </row>
    <row r="170" spans="2:24" ht="29">
      <c r="B170" s="252" t="s">
        <v>1438</v>
      </c>
      <c r="C170" s="252" t="s">
        <v>438</v>
      </c>
      <c r="D170" s="251" t="s">
        <v>446</v>
      </c>
      <c r="E170" s="252" t="s">
        <v>431</v>
      </c>
      <c r="F170" s="251">
        <v>4925040.7445</v>
      </c>
      <c r="G170" s="251">
        <v>2671605.0151999998</v>
      </c>
      <c r="H170" s="252" t="s">
        <v>2544</v>
      </c>
      <c r="I170" s="251">
        <v>0.42272300000000002</v>
      </c>
      <c r="J170" s="251" t="s">
        <v>413</v>
      </c>
      <c r="K170" s="251">
        <v>0.42272300000000002</v>
      </c>
      <c r="L170" s="252">
        <v>2022</v>
      </c>
      <c r="M170" s="252">
        <v>2025</v>
      </c>
      <c r="N170" s="252" t="s">
        <v>888</v>
      </c>
      <c r="O170" s="252" t="s">
        <v>394</v>
      </c>
      <c r="P170" s="252" t="s">
        <v>2562</v>
      </c>
      <c r="Q170" s="251" t="s">
        <v>2563</v>
      </c>
      <c r="R170" s="290"/>
      <c r="S170" s="290"/>
      <c r="T170" s="290"/>
      <c r="U170" s="290"/>
      <c r="V170" s="290"/>
      <c r="W170" s="290"/>
      <c r="X170" s="290"/>
    </row>
    <row r="171" spans="2:24" ht="29">
      <c r="B171" s="252" t="s">
        <v>1438</v>
      </c>
      <c r="C171" s="252" t="s">
        <v>438</v>
      </c>
      <c r="D171" s="251" t="s">
        <v>446</v>
      </c>
      <c r="E171" s="252" t="s">
        <v>431</v>
      </c>
      <c r="F171" s="251">
        <v>4928755.8161000004</v>
      </c>
      <c r="G171" s="251">
        <v>2673055.7603000002</v>
      </c>
      <c r="H171" s="252" t="s">
        <v>2544</v>
      </c>
      <c r="I171" s="251">
        <v>0.42249900000000001</v>
      </c>
      <c r="J171" s="251" t="s">
        <v>413</v>
      </c>
      <c r="K171" s="251">
        <v>0.42249900000000001</v>
      </c>
      <c r="L171" s="252">
        <v>2022</v>
      </c>
      <c r="M171" s="252">
        <v>2025</v>
      </c>
      <c r="N171" s="252" t="s">
        <v>888</v>
      </c>
      <c r="O171" s="252" t="s">
        <v>394</v>
      </c>
      <c r="P171" s="252" t="s">
        <v>2562</v>
      </c>
      <c r="Q171" s="251" t="s">
        <v>2563</v>
      </c>
      <c r="R171" s="290"/>
      <c r="S171" s="290"/>
      <c r="T171" s="290"/>
      <c r="U171" s="290"/>
      <c r="V171" s="290"/>
      <c r="W171" s="290"/>
      <c r="X171" s="290"/>
    </row>
    <row r="172" spans="2:24" ht="29">
      <c r="B172" s="252" t="s">
        <v>1438</v>
      </c>
      <c r="C172" s="252" t="s">
        <v>438</v>
      </c>
      <c r="D172" s="251" t="s">
        <v>446</v>
      </c>
      <c r="E172" s="252" t="s">
        <v>431</v>
      </c>
      <c r="F172" s="251">
        <v>4938379.7988</v>
      </c>
      <c r="G172" s="251">
        <v>2681665.2985</v>
      </c>
      <c r="H172" s="252" t="s">
        <v>2544</v>
      </c>
      <c r="I172" s="251">
        <v>0.42250100000000002</v>
      </c>
      <c r="J172" s="251" t="s">
        <v>413</v>
      </c>
      <c r="K172" s="251">
        <v>0.42250100000000002</v>
      </c>
      <c r="L172" s="252">
        <v>2022</v>
      </c>
      <c r="M172" s="252">
        <v>2025</v>
      </c>
      <c r="N172" s="252" t="s">
        <v>888</v>
      </c>
      <c r="O172" s="252" t="s">
        <v>394</v>
      </c>
      <c r="P172" s="252" t="s">
        <v>2562</v>
      </c>
      <c r="Q172" s="251" t="s">
        <v>2563</v>
      </c>
      <c r="R172" s="290"/>
      <c r="S172" s="290"/>
      <c r="T172" s="290"/>
      <c r="U172" s="290"/>
      <c r="V172" s="290"/>
      <c r="W172" s="290"/>
      <c r="X172" s="290"/>
    </row>
    <row r="173" spans="2:24" ht="29">
      <c r="B173" s="252" t="s">
        <v>1438</v>
      </c>
      <c r="C173" s="252" t="s">
        <v>438</v>
      </c>
      <c r="D173" s="251" t="s">
        <v>465</v>
      </c>
      <c r="E173" s="252" t="s">
        <v>431</v>
      </c>
      <c r="F173" s="251">
        <v>4903873.4541999996</v>
      </c>
      <c r="G173" s="251">
        <v>2670270.5588000002</v>
      </c>
      <c r="H173" s="252" t="s">
        <v>2544</v>
      </c>
      <c r="I173" s="251">
        <v>0.42261599999999999</v>
      </c>
      <c r="J173" s="251" t="s">
        <v>413</v>
      </c>
      <c r="K173" s="251">
        <v>0.42261599999999999</v>
      </c>
      <c r="L173" s="252">
        <v>2022</v>
      </c>
      <c r="M173" s="252">
        <v>2025</v>
      </c>
      <c r="N173" s="252" t="s">
        <v>888</v>
      </c>
      <c r="O173" s="252" t="s">
        <v>394</v>
      </c>
      <c r="P173" s="252" t="s">
        <v>2562</v>
      </c>
      <c r="Q173" s="251" t="s">
        <v>2563</v>
      </c>
      <c r="R173" s="290"/>
      <c r="S173" s="290"/>
      <c r="T173" s="290"/>
      <c r="U173" s="290"/>
      <c r="V173" s="290"/>
      <c r="W173" s="290"/>
      <c r="X173" s="290"/>
    </row>
    <row r="174" spans="2:24" ht="29">
      <c r="B174" s="252" t="s">
        <v>1438</v>
      </c>
      <c r="C174" s="252" t="s">
        <v>438</v>
      </c>
      <c r="D174" s="251" t="s">
        <v>446</v>
      </c>
      <c r="E174" s="252" t="s">
        <v>431</v>
      </c>
      <c r="F174" s="251">
        <v>4909442.4751000004</v>
      </c>
      <c r="G174" s="251">
        <v>2670514.1132999999</v>
      </c>
      <c r="H174" s="252" t="s">
        <v>2544</v>
      </c>
      <c r="I174" s="251">
        <v>0.40331299999999998</v>
      </c>
      <c r="J174" s="251" t="s">
        <v>413</v>
      </c>
      <c r="K174" s="251">
        <v>0.40331299999999998</v>
      </c>
      <c r="L174" s="252">
        <v>2022</v>
      </c>
      <c r="M174" s="252">
        <v>2025</v>
      </c>
      <c r="N174" s="252" t="s">
        <v>888</v>
      </c>
      <c r="O174" s="252" t="s">
        <v>394</v>
      </c>
      <c r="P174" s="252" t="s">
        <v>2562</v>
      </c>
      <c r="Q174" s="251" t="s">
        <v>2563</v>
      </c>
      <c r="R174" s="290"/>
      <c r="S174" s="290"/>
      <c r="T174" s="290"/>
      <c r="U174" s="290"/>
      <c r="V174" s="290"/>
      <c r="W174" s="290"/>
      <c r="X174" s="290"/>
    </row>
    <row r="175" spans="2:24" ht="29">
      <c r="B175" s="252" t="s">
        <v>1438</v>
      </c>
      <c r="C175" s="252" t="s">
        <v>438</v>
      </c>
      <c r="D175" s="251" t="s">
        <v>446</v>
      </c>
      <c r="E175" s="252" t="s">
        <v>431</v>
      </c>
      <c r="F175" s="251">
        <v>4910041.8672000002</v>
      </c>
      <c r="G175" s="251">
        <v>2670518.9539999999</v>
      </c>
      <c r="H175" s="252" t="s">
        <v>2544</v>
      </c>
      <c r="I175" s="251">
        <v>0.42249599999999998</v>
      </c>
      <c r="J175" s="251" t="s">
        <v>413</v>
      </c>
      <c r="K175" s="251">
        <v>0.42249599999999998</v>
      </c>
      <c r="L175" s="252">
        <v>2022</v>
      </c>
      <c r="M175" s="252">
        <v>2025</v>
      </c>
      <c r="N175" s="252" t="s">
        <v>888</v>
      </c>
      <c r="O175" s="252" t="s">
        <v>394</v>
      </c>
      <c r="P175" s="252" t="s">
        <v>2562</v>
      </c>
      <c r="Q175" s="251" t="s">
        <v>2563</v>
      </c>
      <c r="R175" s="290"/>
      <c r="S175" s="290"/>
      <c r="T175" s="290"/>
      <c r="U175" s="290"/>
      <c r="V175" s="290"/>
      <c r="W175" s="290"/>
      <c r="X175" s="290"/>
    </row>
    <row r="176" spans="2:24" ht="29">
      <c r="B176" s="252" t="s">
        <v>1438</v>
      </c>
      <c r="C176" s="252" t="s">
        <v>438</v>
      </c>
      <c r="D176" s="251" t="s">
        <v>446</v>
      </c>
      <c r="E176" s="252" t="s">
        <v>431</v>
      </c>
      <c r="F176" s="251">
        <v>4910392.784</v>
      </c>
      <c r="G176" s="251">
        <v>2670521.7916000001</v>
      </c>
      <c r="H176" s="252" t="s">
        <v>2544</v>
      </c>
      <c r="I176" s="251">
        <v>0.427396</v>
      </c>
      <c r="J176" s="251" t="s">
        <v>413</v>
      </c>
      <c r="K176" s="251">
        <v>0.427396</v>
      </c>
      <c r="L176" s="252">
        <v>2022</v>
      </c>
      <c r="M176" s="252">
        <v>2025</v>
      </c>
      <c r="N176" s="252" t="s">
        <v>888</v>
      </c>
      <c r="O176" s="252" t="s">
        <v>394</v>
      </c>
      <c r="P176" s="252" t="s">
        <v>2562</v>
      </c>
      <c r="Q176" s="251" t="s">
        <v>2563</v>
      </c>
      <c r="R176" s="290"/>
      <c r="S176" s="290"/>
      <c r="T176" s="290"/>
      <c r="U176" s="290"/>
      <c r="V176" s="290"/>
      <c r="W176" s="290"/>
      <c r="X176" s="290"/>
    </row>
    <row r="177" spans="2:24" ht="29">
      <c r="B177" s="252" t="s">
        <v>1438</v>
      </c>
      <c r="C177" s="252" t="s">
        <v>438</v>
      </c>
      <c r="D177" s="251" t="s">
        <v>446</v>
      </c>
      <c r="E177" s="252" t="s">
        <v>431</v>
      </c>
      <c r="F177" s="251">
        <v>4910708.2037000004</v>
      </c>
      <c r="G177" s="251">
        <v>2670425.8557000002</v>
      </c>
      <c r="H177" s="252" t="s">
        <v>2544</v>
      </c>
      <c r="I177" s="251">
        <v>0.423844</v>
      </c>
      <c r="J177" s="251" t="s">
        <v>413</v>
      </c>
      <c r="K177" s="251">
        <v>0.423844</v>
      </c>
      <c r="L177" s="252">
        <v>2022</v>
      </c>
      <c r="M177" s="252">
        <v>2025</v>
      </c>
      <c r="N177" s="252" t="s">
        <v>888</v>
      </c>
      <c r="O177" s="252" t="s">
        <v>394</v>
      </c>
      <c r="P177" s="252" t="s">
        <v>2562</v>
      </c>
      <c r="Q177" s="251" t="s">
        <v>2563</v>
      </c>
      <c r="R177" s="290"/>
      <c r="S177" s="290"/>
      <c r="T177" s="290"/>
      <c r="U177" s="290"/>
      <c r="V177" s="290"/>
      <c r="W177" s="290"/>
      <c r="X177" s="290"/>
    </row>
    <row r="178" spans="2:24" ht="29">
      <c r="B178" s="252" t="s">
        <v>1438</v>
      </c>
      <c r="C178" s="252" t="s">
        <v>438</v>
      </c>
      <c r="D178" s="251" t="s">
        <v>446</v>
      </c>
      <c r="E178" s="252" t="s">
        <v>431</v>
      </c>
      <c r="F178" s="251">
        <v>4911255.6979</v>
      </c>
      <c r="G178" s="251">
        <v>2670350.9087999999</v>
      </c>
      <c r="H178" s="252" t="s">
        <v>2544</v>
      </c>
      <c r="I178" s="251">
        <v>0.42250100000000002</v>
      </c>
      <c r="J178" s="251" t="s">
        <v>413</v>
      </c>
      <c r="K178" s="251">
        <v>0.42250100000000002</v>
      </c>
      <c r="L178" s="252">
        <v>2022</v>
      </c>
      <c r="M178" s="252">
        <v>2025</v>
      </c>
      <c r="N178" s="252" t="s">
        <v>888</v>
      </c>
      <c r="O178" s="252" t="s">
        <v>394</v>
      </c>
      <c r="P178" s="252" t="s">
        <v>2562</v>
      </c>
      <c r="Q178" s="251" t="s">
        <v>2563</v>
      </c>
      <c r="R178" s="290"/>
      <c r="S178" s="290"/>
      <c r="T178" s="290"/>
      <c r="U178" s="290"/>
      <c r="V178" s="290"/>
      <c r="W178" s="290"/>
      <c r="X178" s="290"/>
    </row>
    <row r="179" spans="2:24" ht="29">
      <c r="B179" s="252" t="s">
        <v>1438</v>
      </c>
      <c r="C179" s="252" t="s">
        <v>438</v>
      </c>
      <c r="D179" s="251" t="s">
        <v>446</v>
      </c>
      <c r="E179" s="252" t="s">
        <v>431</v>
      </c>
      <c r="F179" s="251">
        <v>4911736.6312999995</v>
      </c>
      <c r="G179" s="251">
        <v>2670285.0545999999</v>
      </c>
      <c r="H179" s="252" t="s">
        <v>2544</v>
      </c>
      <c r="I179" s="251">
        <v>0.25996599999999997</v>
      </c>
      <c r="J179" s="251" t="s">
        <v>413</v>
      </c>
      <c r="K179" s="251">
        <v>0.25996599999999997</v>
      </c>
      <c r="L179" s="252">
        <v>2022</v>
      </c>
      <c r="M179" s="252">
        <v>2025</v>
      </c>
      <c r="N179" s="252" t="s">
        <v>888</v>
      </c>
      <c r="O179" s="252" t="s">
        <v>394</v>
      </c>
      <c r="P179" s="252" t="s">
        <v>2562</v>
      </c>
      <c r="Q179" s="251" t="s">
        <v>2563</v>
      </c>
      <c r="R179" s="290"/>
      <c r="S179" s="290"/>
      <c r="T179" s="290"/>
      <c r="U179" s="290"/>
      <c r="V179" s="290"/>
      <c r="W179" s="290"/>
      <c r="X179" s="290"/>
    </row>
    <row r="180" spans="2:24" ht="29">
      <c r="B180" s="252" t="s">
        <v>1438</v>
      </c>
      <c r="C180" s="252" t="s">
        <v>438</v>
      </c>
      <c r="D180" s="251" t="s">
        <v>446</v>
      </c>
      <c r="E180" s="252" t="s">
        <v>431</v>
      </c>
      <c r="F180" s="251">
        <v>4917036.8345999997</v>
      </c>
      <c r="G180" s="251">
        <v>2671231.5872999998</v>
      </c>
      <c r="H180" s="252" t="s">
        <v>2544</v>
      </c>
      <c r="I180" s="251">
        <v>0.42547200000000002</v>
      </c>
      <c r="J180" s="251" t="s">
        <v>413</v>
      </c>
      <c r="K180" s="251">
        <v>0.42547200000000002</v>
      </c>
      <c r="L180" s="252">
        <v>2022</v>
      </c>
      <c r="M180" s="252">
        <v>2025</v>
      </c>
      <c r="N180" s="252" t="s">
        <v>888</v>
      </c>
      <c r="O180" s="252" t="s">
        <v>394</v>
      </c>
      <c r="P180" s="252" t="s">
        <v>2562</v>
      </c>
      <c r="Q180" s="251" t="s">
        <v>2563</v>
      </c>
      <c r="R180" s="290"/>
      <c r="S180" s="290"/>
      <c r="T180" s="290"/>
      <c r="U180" s="290"/>
      <c r="V180" s="290"/>
      <c r="W180" s="290"/>
      <c r="X180" s="290"/>
    </row>
    <row r="181" spans="2:24" ht="29">
      <c r="B181" s="252" t="s">
        <v>1438</v>
      </c>
      <c r="C181" s="252" t="s">
        <v>438</v>
      </c>
      <c r="D181" s="251" t="s">
        <v>440</v>
      </c>
      <c r="E181" s="252" t="s">
        <v>431</v>
      </c>
      <c r="F181" s="251">
        <v>5038526.54</v>
      </c>
      <c r="G181" s="251">
        <v>2790667.23</v>
      </c>
      <c r="H181" s="252" t="s">
        <v>2544</v>
      </c>
      <c r="I181" s="251">
        <v>8.9810000000000001E-2</v>
      </c>
      <c r="J181" s="251" t="s">
        <v>411</v>
      </c>
      <c r="K181" s="251">
        <v>8.9810000000000001E-2</v>
      </c>
      <c r="L181" s="252">
        <v>2022</v>
      </c>
      <c r="M181" s="252">
        <v>2025</v>
      </c>
      <c r="N181" s="252" t="s">
        <v>888</v>
      </c>
      <c r="O181" s="252" t="s">
        <v>394</v>
      </c>
      <c r="P181" s="252" t="s">
        <v>2562</v>
      </c>
      <c r="Q181" s="251" t="s">
        <v>2563</v>
      </c>
      <c r="R181" s="290"/>
      <c r="S181" s="290"/>
      <c r="T181" s="290"/>
      <c r="U181" s="290"/>
      <c r="V181" s="290"/>
      <c r="W181" s="290"/>
      <c r="X181" s="290"/>
    </row>
    <row r="182" spans="2:24" ht="72.5">
      <c r="B182" s="252" t="s">
        <v>1438</v>
      </c>
      <c r="C182" s="252" t="s">
        <v>5639</v>
      </c>
      <c r="D182" s="252" t="s">
        <v>5638</v>
      </c>
      <c r="E182" s="251" t="s">
        <v>410</v>
      </c>
      <c r="F182" s="252">
        <v>4932313.0559999999</v>
      </c>
      <c r="G182" s="252">
        <v>2618706.3620000002</v>
      </c>
      <c r="H182" s="252" t="s">
        <v>2544</v>
      </c>
      <c r="I182" s="252">
        <v>6.5000000000000002E-2</v>
      </c>
      <c r="J182" s="252" t="s">
        <v>622</v>
      </c>
      <c r="K182" s="252">
        <v>0</v>
      </c>
      <c r="L182" s="252">
        <v>2024</v>
      </c>
      <c r="M182" s="252">
        <v>2027</v>
      </c>
      <c r="N182" s="252" t="s">
        <v>393</v>
      </c>
      <c r="O182" s="252" t="s">
        <v>394</v>
      </c>
      <c r="P182" s="252" t="s">
        <v>2402</v>
      </c>
      <c r="Q182" s="251" t="s">
        <v>2567</v>
      </c>
      <c r="R182" s="290"/>
      <c r="S182" s="290"/>
      <c r="T182" s="290"/>
      <c r="U182" s="290"/>
      <c r="V182" s="290"/>
      <c r="W182" s="290"/>
      <c r="X182" s="290"/>
    </row>
    <row r="183" spans="2:24" ht="72.5">
      <c r="B183" s="252" t="s">
        <v>1438</v>
      </c>
      <c r="C183" s="252" t="s">
        <v>5639</v>
      </c>
      <c r="D183" s="252" t="s">
        <v>5638</v>
      </c>
      <c r="E183" s="251" t="s">
        <v>410</v>
      </c>
      <c r="F183" s="252">
        <v>4932376.5104</v>
      </c>
      <c r="G183" s="252">
        <v>2618494.1959000002</v>
      </c>
      <c r="H183" s="252" t="s">
        <v>2544</v>
      </c>
      <c r="I183" s="252">
        <v>6.5000000000000002E-2</v>
      </c>
      <c r="J183" s="252" t="s">
        <v>392</v>
      </c>
      <c r="K183" s="252">
        <v>0</v>
      </c>
      <c r="L183" s="252">
        <v>2024</v>
      </c>
      <c r="M183" s="252">
        <v>2027</v>
      </c>
      <c r="N183" s="252" t="s">
        <v>393</v>
      </c>
      <c r="O183" s="252" t="s">
        <v>394</v>
      </c>
      <c r="P183" s="252" t="s">
        <v>2568</v>
      </c>
      <c r="Q183" s="251" t="s">
        <v>2567</v>
      </c>
      <c r="R183" s="290"/>
      <c r="S183" s="290"/>
      <c r="T183" s="290"/>
      <c r="U183" s="290"/>
      <c r="V183" s="290"/>
      <c r="W183" s="290"/>
      <c r="X183" s="290"/>
    </row>
    <row r="184" spans="2:24" ht="72.5">
      <c r="B184" s="252" t="s">
        <v>1438</v>
      </c>
      <c r="C184" s="252" t="s">
        <v>5639</v>
      </c>
      <c r="D184" s="252" t="s">
        <v>5638</v>
      </c>
      <c r="E184" s="251" t="s">
        <v>410</v>
      </c>
      <c r="F184" s="252">
        <v>4932550.4330000002</v>
      </c>
      <c r="G184" s="252">
        <v>2618043.0321</v>
      </c>
      <c r="H184" s="252" t="s">
        <v>2544</v>
      </c>
      <c r="I184" s="252">
        <v>6.5000000000000002E-2</v>
      </c>
      <c r="J184" s="252" t="s">
        <v>622</v>
      </c>
      <c r="K184" s="252">
        <v>0</v>
      </c>
      <c r="L184" s="252">
        <v>2024</v>
      </c>
      <c r="M184" s="252">
        <v>2027</v>
      </c>
      <c r="N184" s="252" t="s">
        <v>393</v>
      </c>
      <c r="O184" s="252" t="s">
        <v>394</v>
      </c>
      <c r="P184" s="252" t="s">
        <v>2569</v>
      </c>
      <c r="Q184" s="251" t="s">
        <v>2567</v>
      </c>
      <c r="R184" s="290"/>
      <c r="S184" s="290"/>
      <c r="T184" s="290"/>
      <c r="U184" s="290"/>
      <c r="V184" s="290"/>
      <c r="W184" s="290"/>
      <c r="X184" s="290"/>
    </row>
    <row r="185" spans="2:24" ht="72.5">
      <c r="B185" s="252" t="s">
        <v>1438</v>
      </c>
      <c r="C185" s="252" t="s">
        <v>5639</v>
      </c>
      <c r="D185" s="252" t="s">
        <v>5638</v>
      </c>
      <c r="E185" s="251" t="s">
        <v>410</v>
      </c>
      <c r="F185" s="252">
        <v>4932643.0266000004</v>
      </c>
      <c r="G185" s="252">
        <v>2617576.4876999999</v>
      </c>
      <c r="H185" s="252" t="s">
        <v>2544</v>
      </c>
      <c r="I185" s="252">
        <v>6.5000000000000002E-2</v>
      </c>
      <c r="J185" s="252" t="s">
        <v>622</v>
      </c>
      <c r="K185" s="252">
        <v>0</v>
      </c>
      <c r="L185" s="252">
        <v>2024</v>
      </c>
      <c r="M185" s="252">
        <v>2027</v>
      </c>
      <c r="N185" s="252" t="s">
        <v>393</v>
      </c>
      <c r="O185" s="252" t="s">
        <v>394</v>
      </c>
      <c r="P185" s="252" t="s">
        <v>2570</v>
      </c>
      <c r="Q185" s="251" t="s">
        <v>2567</v>
      </c>
      <c r="R185" s="290"/>
      <c r="S185" s="290"/>
      <c r="T185" s="290"/>
      <c r="U185" s="290"/>
      <c r="V185" s="290"/>
      <c r="W185" s="290"/>
      <c r="X185" s="290"/>
    </row>
    <row r="186" spans="2:24" ht="72.5">
      <c r="B186" s="252" t="s">
        <v>1438</v>
      </c>
      <c r="C186" s="252" t="s">
        <v>5639</v>
      </c>
      <c r="D186" s="252" t="s">
        <v>2571</v>
      </c>
      <c r="E186" s="251" t="s">
        <v>410</v>
      </c>
      <c r="F186" s="252">
        <v>4932743.7832000004</v>
      </c>
      <c r="G186" s="252">
        <v>2617068.3470000001</v>
      </c>
      <c r="H186" s="252" t="s">
        <v>2544</v>
      </c>
      <c r="I186" s="252">
        <v>6.5000000000000002E-2</v>
      </c>
      <c r="J186" s="252" t="s">
        <v>1427</v>
      </c>
      <c r="K186" s="252">
        <v>0</v>
      </c>
      <c r="L186" s="252">
        <v>2024</v>
      </c>
      <c r="M186" s="252">
        <v>2027</v>
      </c>
      <c r="N186" s="252" t="s">
        <v>393</v>
      </c>
      <c r="O186" s="252" t="s">
        <v>394</v>
      </c>
      <c r="P186" s="252" t="s">
        <v>2572</v>
      </c>
      <c r="Q186" s="251" t="s">
        <v>2567</v>
      </c>
      <c r="R186" s="290"/>
      <c r="S186" s="290"/>
      <c r="T186" s="290"/>
      <c r="U186" s="290"/>
      <c r="V186" s="290"/>
      <c r="W186" s="290"/>
      <c r="X186" s="290"/>
    </row>
    <row r="187" spans="2:24" ht="72.5">
      <c r="B187" s="252" t="s">
        <v>1438</v>
      </c>
      <c r="C187" s="252" t="s">
        <v>5639</v>
      </c>
      <c r="D187" s="252" t="s">
        <v>2571</v>
      </c>
      <c r="E187" s="251" t="s">
        <v>410</v>
      </c>
      <c r="F187" s="252">
        <v>4932839.0049000001</v>
      </c>
      <c r="G187" s="252">
        <v>2616588.3141999999</v>
      </c>
      <c r="H187" s="252" t="s">
        <v>2544</v>
      </c>
      <c r="I187" s="252">
        <v>6.5000000000000002E-2</v>
      </c>
      <c r="J187" s="252" t="s">
        <v>2507</v>
      </c>
      <c r="K187" s="252">
        <v>0</v>
      </c>
      <c r="L187" s="252">
        <v>2024</v>
      </c>
      <c r="M187" s="252">
        <v>2027</v>
      </c>
      <c r="N187" s="252" t="s">
        <v>393</v>
      </c>
      <c r="O187" s="252" t="s">
        <v>394</v>
      </c>
      <c r="P187" s="252" t="s">
        <v>2573</v>
      </c>
      <c r="Q187" s="251" t="s">
        <v>2567</v>
      </c>
      <c r="R187" s="290"/>
      <c r="S187" s="290"/>
      <c r="T187" s="290"/>
      <c r="U187" s="290"/>
      <c r="V187" s="290"/>
      <c r="W187" s="290"/>
      <c r="X187" s="290"/>
    </row>
    <row r="188" spans="2:24" ht="72.5">
      <c r="B188" s="252" t="s">
        <v>1438</v>
      </c>
      <c r="C188" s="252" t="s">
        <v>5639</v>
      </c>
      <c r="D188" s="252" t="s">
        <v>2571</v>
      </c>
      <c r="E188" s="251" t="s">
        <v>410</v>
      </c>
      <c r="F188" s="252">
        <v>4932930.9988000002</v>
      </c>
      <c r="G188" s="252">
        <v>2616124.6312000002</v>
      </c>
      <c r="H188" s="252" t="s">
        <v>2544</v>
      </c>
      <c r="I188" s="252">
        <v>6.5000000000000002E-2</v>
      </c>
      <c r="J188" s="252" t="s">
        <v>2507</v>
      </c>
      <c r="K188" s="252">
        <v>0</v>
      </c>
      <c r="L188" s="252">
        <v>2024</v>
      </c>
      <c r="M188" s="252">
        <v>2027</v>
      </c>
      <c r="N188" s="252" t="s">
        <v>393</v>
      </c>
      <c r="O188" s="252" t="s">
        <v>394</v>
      </c>
      <c r="P188" s="252" t="s">
        <v>2574</v>
      </c>
      <c r="Q188" s="251" t="s">
        <v>2567</v>
      </c>
      <c r="R188" s="290"/>
      <c r="S188" s="290"/>
      <c r="T188" s="290"/>
      <c r="U188" s="290"/>
      <c r="V188" s="290"/>
      <c r="W188" s="290"/>
      <c r="X188" s="290"/>
    </row>
    <row r="189" spans="2:24" ht="72.5">
      <c r="B189" s="252" t="s">
        <v>1438</v>
      </c>
      <c r="C189" s="252" t="s">
        <v>5639</v>
      </c>
      <c r="D189" s="252" t="s">
        <v>2571</v>
      </c>
      <c r="E189" s="251" t="s">
        <v>410</v>
      </c>
      <c r="F189" s="252">
        <v>4933028.8964999998</v>
      </c>
      <c r="G189" s="252">
        <v>2615631.1231</v>
      </c>
      <c r="H189" s="252" t="s">
        <v>2544</v>
      </c>
      <c r="I189" s="252">
        <v>6.5000000000000002E-2</v>
      </c>
      <c r="J189" s="252" t="s">
        <v>622</v>
      </c>
      <c r="K189" s="252">
        <v>0</v>
      </c>
      <c r="L189" s="252">
        <v>2024</v>
      </c>
      <c r="M189" s="252">
        <v>2027</v>
      </c>
      <c r="N189" s="252" t="s">
        <v>393</v>
      </c>
      <c r="O189" s="252" t="s">
        <v>394</v>
      </c>
      <c r="P189" s="252" t="s">
        <v>2575</v>
      </c>
      <c r="Q189" s="251" t="s">
        <v>2567</v>
      </c>
      <c r="R189" s="290"/>
      <c r="S189" s="290"/>
      <c r="T189" s="290"/>
      <c r="U189" s="290"/>
      <c r="V189" s="290"/>
      <c r="W189" s="290"/>
      <c r="X189" s="290"/>
    </row>
    <row r="190" spans="2:24" ht="72.5">
      <c r="B190" s="252" t="s">
        <v>1438</v>
      </c>
      <c r="C190" s="252" t="s">
        <v>5639</v>
      </c>
      <c r="D190" s="252" t="s">
        <v>2571</v>
      </c>
      <c r="E190" s="251" t="s">
        <v>410</v>
      </c>
      <c r="F190" s="252">
        <v>4933127.7928999998</v>
      </c>
      <c r="G190" s="252">
        <v>2615132.4311000002</v>
      </c>
      <c r="H190" s="252" t="s">
        <v>2544</v>
      </c>
      <c r="I190" s="252">
        <v>6.5000000000000002E-2</v>
      </c>
      <c r="J190" s="252" t="s">
        <v>622</v>
      </c>
      <c r="K190" s="252">
        <v>0</v>
      </c>
      <c r="L190" s="252">
        <v>2024</v>
      </c>
      <c r="M190" s="252">
        <v>2027</v>
      </c>
      <c r="N190" s="252" t="s">
        <v>393</v>
      </c>
      <c r="O190" s="252" t="s">
        <v>394</v>
      </c>
      <c r="P190" s="252" t="s">
        <v>2576</v>
      </c>
      <c r="Q190" s="251" t="s">
        <v>2567</v>
      </c>
      <c r="R190" s="290"/>
      <c r="S190" s="290"/>
      <c r="T190" s="290"/>
      <c r="U190" s="290"/>
      <c r="V190" s="290"/>
      <c r="W190" s="290"/>
      <c r="X190" s="290"/>
    </row>
    <row r="191" spans="2:24" ht="72.5">
      <c r="B191" s="252" t="s">
        <v>1438</v>
      </c>
      <c r="C191" s="252" t="s">
        <v>5639</v>
      </c>
      <c r="D191" s="252" t="s">
        <v>2571</v>
      </c>
      <c r="E191" s="251" t="s">
        <v>410</v>
      </c>
      <c r="F191" s="252">
        <v>4933224.6421999997</v>
      </c>
      <c r="G191" s="252">
        <v>2614644.1806999999</v>
      </c>
      <c r="H191" s="252" t="s">
        <v>2544</v>
      </c>
      <c r="I191" s="252">
        <v>6.5000000000000002E-2</v>
      </c>
      <c r="J191" s="252" t="s">
        <v>622</v>
      </c>
      <c r="K191" s="252">
        <v>0</v>
      </c>
      <c r="L191" s="252">
        <v>2024</v>
      </c>
      <c r="M191" s="252">
        <v>2027</v>
      </c>
      <c r="N191" s="252" t="s">
        <v>393</v>
      </c>
      <c r="O191" s="252" t="s">
        <v>394</v>
      </c>
      <c r="P191" s="252" t="s">
        <v>2577</v>
      </c>
      <c r="Q191" s="251" t="s">
        <v>2567</v>
      </c>
      <c r="R191" s="290"/>
      <c r="S191" s="290"/>
      <c r="T191" s="290"/>
      <c r="U191" s="290"/>
      <c r="V191" s="290"/>
      <c r="W191" s="290"/>
      <c r="X191" s="290"/>
    </row>
    <row r="192" spans="2:24" ht="72.5">
      <c r="B192" s="252" t="s">
        <v>1438</v>
      </c>
      <c r="C192" s="252" t="s">
        <v>5639</v>
      </c>
      <c r="D192" s="252" t="s">
        <v>2571</v>
      </c>
      <c r="E192" s="251" t="s">
        <v>410</v>
      </c>
      <c r="F192" s="252">
        <v>4933311.6273999996</v>
      </c>
      <c r="G192" s="252">
        <v>2614205.7179</v>
      </c>
      <c r="H192" s="252" t="s">
        <v>2544</v>
      </c>
      <c r="I192" s="252">
        <v>6.5000000000000002E-2</v>
      </c>
      <c r="J192" s="252" t="s">
        <v>2507</v>
      </c>
      <c r="K192" s="252">
        <v>0</v>
      </c>
      <c r="L192" s="252">
        <v>2024</v>
      </c>
      <c r="M192" s="252">
        <v>2027</v>
      </c>
      <c r="N192" s="252" t="s">
        <v>393</v>
      </c>
      <c r="O192" s="252" t="s">
        <v>394</v>
      </c>
      <c r="P192" s="252" t="s">
        <v>2578</v>
      </c>
      <c r="Q192" s="251" t="s">
        <v>2567</v>
      </c>
      <c r="R192" s="290"/>
      <c r="S192" s="290"/>
      <c r="T192" s="290"/>
      <c r="U192" s="290"/>
      <c r="V192" s="290"/>
      <c r="W192" s="290"/>
      <c r="X192" s="290"/>
    </row>
    <row r="193" spans="2:24" ht="72.5">
      <c r="B193" s="252" t="s">
        <v>1438</v>
      </c>
      <c r="C193" s="252" t="s">
        <v>5639</v>
      </c>
      <c r="D193" s="252" t="s">
        <v>2571</v>
      </c>
      <c r="E193" s="251" t="s">
        <v>410</v>
      </c>
      <c r="F193" s="252">
        <v>4933391.1238000002</v>
      </c>
      <c r="G193" s="252">
        <v>2613804.9755000002</v>
      </c>
      <c r="H193" s="252" t="s">
        <v>2544</v>
      </c>
      <c r="I193" s="252">
        <v>6.5000000000000002E-2</v>
      </c>
      <c r="J193" s="252" t="s">
        <v>2507</v>
      </c>
      <c r="K193" s="252">
        <v>0</v>
      </c>
      <c r="L193" s="252">
        <v>2024</v>
      </c>
      <c r="M193" s="252">
        <v>2027</v>
      </c>
      <c r="N193" s="252" t="s">
        <v>393</v>
      </c>
      <c r="O193" s="252" t="s">
        <v>394</v>
      </c>
      <c r="P193" s="252" t="s">
        <v>2579</v>
      </c>
      <c r="Q193" s="251" t="s">
        <v>2567</v>
      </c>
      <c r="R193" s="290"/>
      <c r="S193" s="290"/>
      <c r="T193" s="290"/>
      <c r="U193" s="290"/>
      <c r="V193" s="290"/>
      <c r="W193" s="290"/>
      <c r="X193" s="290"/>
    </row>
    <row r="194" spans="2:24" ht="72.5">
      <c r="B194" s="252" t="s">
        <v>1438</v>
      </c>
      <c r="C194" s="252" t="s">
        <v>5639</v>
      </c>
      <c r="D194" s="252" t="s">
        <v>2571</v>
      </c>
      <c r="E194" s="251" t="s">
        <v>410</v>
      </c>
      <c r="F194" s="252">
        <v>4933482.8672000002</v>
      </c>
      <c r="G194" s="252">
        <v>2613342.4679</v>
      </c>
      <c r="H194" s="252" t="s">
        <v>2544</v>
      </c>
      <c r="I194" s="252">
        <v>6.5000000000000002E-2</v>
      </c>
      <c r="J194" s="252" t="s">
        <v>1427</v>
      </c>
      <c r="K194" s="252">
        <v>0</v>
      </c>
      <c r="L194" s="252">
        <v>2024</v>
      </c>
      <c r="M194" s="252">
        <v>2027</v>
      </c>
      <c r="N194" s="252" t="s">
        <v>393</v>
      </c>
      <c r="O194" s="252" t="s">
        <v>394</v>
      </c>
      <c r="P194" s="252" t="s">
        <v>2580</v>
      </c>
      <c r="Q194" s="251" t="s">
        <v>2567</v>
      </c>
      <c r="R194" s="290"/>
      <c r="S194" s="290"/>
      <c r="T194" s="290"/>
      <c r="U194" s="290"/>
      <c r="V194" s="290"/>
      <c r="W194" s="290"/>
      <c r="X194" s="290"/>
    </row>
    <row r="195" spans="2:24" ht="72.5">
      <c r="B195" s="252" t="s">
        <v>1438</v>
      </c>
      <c r="C195" s="252" t="s">
        <v>5639</v>
      </c>
      <c r="D195" s="252" t="s">
        <v>2571</v>
      </c>
      <c r="E195" s="251" t="s">
        <v>410</v>
      </c>
      <c r="F195" s="252">
        <v>4933555.8766999999</v>
      </c>
      <c r="G195" s="252">
        <v>2612974.4268999998</v>
      </c>
      <c r="H195" s="252" t="s">
        <v>2544</v>
      </c>
      <c r="I195" s="252">
        <v>6.5000000000000002E-2</v>
      </c>
      <c r="J195" s="252" t="s">
        <v>1427</v>
      </c>
      <c r="K195" s="252">
        <v>0</v>
      </c>
      <c r="L195" s="252">
        <v>2024</v>
      </c>
      <c r="M195" s="252">
        <v>2027</v>
      </c>
      <c r="N195" s="252" t="s">
        <v>393</v>
      </c>
      <c r="O195" s="252" t="s">
        <v>394</v>
      </c>
      <c r="P195" s="252" t="s">
        <v>2581</v>
      </c>
      <c r="Q195" s="251" t="s">
        <v>2567</v>
      </c>
      <c r="R195" s="290"/>
      <c r="S195" s="290"/>
      <c r="T195" s="290"/>
      <c r="U195" s="290"/>
      <c r="V195" s="290"/>
      <c r="W195" s="290"/>
      <c r="X195" s="290"/>
    </row>
    <row r="196" spans="2:24" ht="72.5">
      <c r="B196" s="252" t="s">
        <v>1438</v>
      </c>
      <c r="C196" s="252" t="s">
        <v>5639</v>
      </c>
      <c r="D196" s="252" t="s">
        <v>2571</v>
      </c>
      <c r="E196" s="251" t="s">
        <v>410</v>
      </c>
      <c r="F196" s="252">
        <v>4933655.5219000001</v>
      </c>
      <c r="G196" s="252">
        <v>2612472.1088999999</v>
      </c>
      <c r="H196" s="252" t="s">
        <v>2544</v>
      </c>
      <c r="I196" s="252">
        <v>6.5000000000000002E-2</v>
      </c>
      <c r="J196" s="252" t="s">
        <v>1427</v>
      </c>
      <c r="K196" s="252">
        <v>0</v>
      </c>
      <c r="L196" s="252">
        <v>2024</v>
      </c>
      <c r="M196" s="252">
        <v>2027</v>
      </c>
      <c r="N196" s="252" t="s">
        <v>393</v>
      </c>
      <c r="O196" s="252" t="s">
        <v>394</v>
      </c>
      <c r="P196" s="252" t="s">
        <v>2582</v>
      </c>
      <c r="Q196" s="251" t="s">
        <v>2567</v>
      </c>
      <c r="R196" s="290"/>
      <c r="S196" s="290"/>
      <c r="T196" s="290"/>
      <c r="U196" s="290"/>
      <c r="V196" s="290"/>
      <c r="W196" s="290"/>
      <c r="X196" s="290"/>
    </row>
    <row r="197" spans="2:24" ht="72.5">
      <c r="B197" s="252" t="s">
        <v>1438</v>
      </c>
      <c r="C197" s="252" t="s">
        <v>5639</v>
      </c>
      <c r="D197" s="252" t="s">
        <v>2571</v>
      </c>
      <c r="E197" s="251" t="s">
        <v>410</v>
      </c>
      <c r="F197" s="252">
        <v>4933755.1372999996</v>
      </c>
      <c r="G197" s="252">
        <v>2611969.9531999999</v>
      </c>
      <c r="H197" s="252" t="s">
        <v>2544</v>
      </c>
      <c r="I197" s="252">
        <v>6.5000000000000002E-2</v>
      </c>
      <c r="J197" s="252" t="s">
        <v>622</v>
      </c>
      <c r="K197" s="252">
        <v>0</v>
      </c>
      <c r="L197" s="252">
        <v>2024</v>
      </c>
      <c r="M197" s="252">
        <v>2027</v>
      </c>
      <c r="N197" s="252" t="s">
        <v>393</v>
      </c>
      <c r="O197" s="252" t="s">
        <v>394</v>
      </c>
      <c r="P197" s="252" t="s">
        <v>2583</v>
      </c>
      <c r="Q197" s="251" t="s">
        <v>2567</v>
      </c>
      <c r="R197" s="290"/>
      <c r="S197" s="290"/>
      <c r="T197" s="290"/>
      <c r="U197" s="290"/>
      <c r="V197" s="290"/>
      <c r="W197" s="290"/>
      <c r="X197" s="290"/>
    </row>
    <row r="198" spans="2:24" ht="72.5">
      <c r="B198" s="252" t="s">
        <v>1438</v>
      </c>
      <c r="C198" s="252" t="s">
        <v>5639</v>
      </c>
      <c r="D198" s="252" t="s">
        <v>2571</v>
      </c>
      <c r="E198" s="251" t="s">
        <v>410</v>
      </c>
      <c r="F198" s="252">
        <v>4933850.1101000002</v>
      </c>
      <c r="G198" s="252">
        <v>2611491.2381000002</v>
      </c>
      <c r="H198" s="252" t="s">
        <v>2544</v>
      </c>
      <c r="I198" s="252">
        <v>6.5000000000000002E-2</v>
      </c>
      <c r="J198" s="252" t="s">
        <v>622</v>
      </c>
      <c r="K198" s="252">
        <v>0</v>
      </c>
      <c r="L198" s="252">
        <v>2024</v>
      </c>
      <c r="M198" s="252">
        <v>2027</v>
      </c>
      <c r="N198" s="252" t="s">
        <v>393</v>
      </c>
      <c r="O198" s="252" t="s">
        <v>394</v>
      </c>
      <c r="P198" s="252" t="s">
        <v>2584</v>
      </c>
      <c r="Q198" s="251" t="s">
        <v>2567</v>
      </c>
      <c r="R198" s="290"/>
      <c r="S198" s="290"/>
      <c r="T198" s="290"/>
      <c r="U198" s="290"/>
      <c r="V198" s="290"/>
      <c r="W198" s="290"/>
      <c r="X198" s="290"/>
    </row>
    <row r="199" spans="2:24" ht="72.5">
      <c r="B199" s="252" t="s">
        <v>1438</v>
      </c>
      <c r="C199" s="252" t="s">
        <v>5639</v>
      </c>
      <c r="D199" s="252" t="s">
        <v>2571</v>
      </c>
      <c r="E199" s="251" t="s">
        <v>410</v>
      </c>
      <c r="F199" s="252">
        <v>4933939.8990000002</v>
      </c>
      <c r="G199" s="252">
        <v>2611038.6510999999</v>
      </c>
      <c r="H199" s="252" t="s">
        <v>2544</v>
      </c>
      <c r="I199" s="252">
        <v>6.5000000000000002E-2</v>
      </c>
      <c r="J199" s="252" t="s">
        <v>622</v>
      </c>
      <c r="K199" s="252">
        <v>0</v>
      </c>
      <c r="L199" s="252">
        <v>2024</v>
      </c>
      <c r="M199" s="252">
        <v>2027</v>
      </c>
      <c r="N199" s="252" t="s">
        <v>393</v>
      </c>
      <c r="O199" s="252" t="s">
        <v>394</v>
      </c>
      <c r="P199" s="252" t="s">
        <v>2585</v>
      </c>
      <c r="Q199" s="251" t="s">
        <v>2567</v>
      </c>
      <c r="R199" s="290"/>
      <c r="S199" s="290"/>
      <c r="T199" s="290"/>
      <c r="U199" s="290"/>
      <c r="V199" s="290"/>
      <c r="W199" s="290"/>
      <c r="X199" s="290"/>
    </row>
    <row r="200" spans="2:24" ht="72.5">
      <c r="B200" s="252" t="s">
        <v>1438</v>
      </c>
      <c r="C200" s="252" t="s">
        <v>5639</v>
      </c>
      <c r="D200" s="252" t="s">
        <v>2571</v>
      </c>
      <c r="E200" s="251" t="s">
        <v>410</v>
      </c>
      <c r="F200" s="252">
        <v>4933636.3425000003</v>
      </c>
      <c r="G200" s="252">
        <v>2610533.4393000002</v>
      </c>
      <c r="H200" s="252" t="s">
        <v>2544</v>
      </c>
      <c r="I200" s="252">
        <v>6.5000000000000002E-2</v>
      </c>
      <c r="J200" s="252" t="s">
        <v>392</v>
      </c>
      <c r="K200" s="252">
        <v>0</v>
      </c>
      <c r="L200" s="252">
        <v>2024</v>
      </c>
      <c r="M200" s="252">
        <v>2027</v>
      </c>
      <c r="N200" s="252" t="s">
        <v>393</v>
      </c>
      <c r="O200" s="252" t="s">
        <v>394</v>
      </c>
      <c r="P200" s="252" t="s">
        <v>2586</v>
      </c>
      <c r="Q200" s="251" t="s">
        <v>2567</v>
      </c>
      <c r="R200" s="290"/>
      <c r="S200" s="290"/>
      <c r="T200" s="290"/>
      <c r="U200" s="290"/>
      <c r="V200" s="290"/>
      <c r="W200" s="290"/>
      <c r="X200" s="290"/>
    </row>
    <row r="201" spans="2:24" ht="72.5">
      <c r="B201" s="252" t="s">
        <v>1438</v>
      </c>
      <c r="C201" s="252" t="s">
        <v>5639</v>
      </c>
      <c r="D201" s="252" t="s">
        <v>2571</v>
      </c>
      <c r="E201" s="251" t="s">
        <v>410</v>
      </c>
      <c r="F201" s="252">
        <v>4933055.7649999997</v>
      </c>
      <c r="G201" s="252">
        <v>2609566.9230999998</v>
      </c>
      <c r="H201" s="252" t="s">
        <v>2544</v>
      </c>
      <c r="I201" s="252">
        <v>6.5000000000000002E-2</v>
      </c>
      <c r="J201" s="252" t="s">
        <v>622</v>
      </c>
      <c r="K201" s="252">
        <v>0</v>
      </c>
      <c r="L201" s="252">
        <v>2024</v>
      </c>
      <c r="M201" s="252">
        <v>2027</v>
      </c>
      <c r="N201" s="252" t="s">
        <v>393</v>
      </c>
      <c r="O201" s="252" t="s">
        <v>394</v>
      </c>
      <c r="P201" s="252" t="s">
        <v>2587</v>
      </c>
      <c r="Q201" s="251" t="s">
        <v>2567</v>
      </c>
      <c r="R201" s="290"/>
      <c r="S201" s="290"/>
      <c r="T201" s="290"/>
      <c r="U201" s="290"/>
      <c r="V201" s="290"/>
      <c r="W201" s="290"/>
      <c r="X201" s="290"/>
    </row>
    <row r="202" spans="2:24" ht="72.5">
      <c r="B202" s="252" t="s">
        <v>1438</v>
      </c>
      <c r="C202" s="252" t="s">
        <v>5639</v>
      </c>
      <c r="D202" s="252" t="s">
        <v>2571</v>
      </c>
      <c r="E202" s="251" t="s">
        <v>410</v>
      </c>
      <c r="F202" s="252">
        <v>4932136.4960000003</v>
      </c>
      <c r="G202" s="252">
        <v>2607826.7850000001</v>
      </c>
      <c r="H202" s="252" t="s">
        <v>2544</v>
      </c>
      <c r="I202" s="252">
        <v>6.5000000000000002E-2</v>
      </c>
      <c r="J202" s="252" t="s">
        <v>1427</v>
      </c>
      <c r="K202" s="252">
        <v>0</v>
      </c>
      <c r="L202" s="252">
        <v>2024</v>
      </c>
      <c r="M202" s="252">
        <v>2027</v>
      </c>
      <c r="N202" s="252" t="s">
        <v>393</v>
      </c>
      <c r="O202" s="252" t="s">
        <v>394</v>
      </c>
      <c r="P202" s="252" t="s">
        <v>2588</v>
      </c>
      <c r="Q202" s="251" t="s">
        <v>2567</v>
      </c>
      <c r="R202" s="290"/>
      <c r="S202" s="290"/>
      <c r="T202" s="290"/>
      <c r="U202" s="290"/>
      <c r="V202" s="290"/>
      <c r="W202" s="290"/>
      <c r="X202" s="290"/>
    </row>
    <row r="203" spans="2:24" ht="72.5">
      <c r="B203" s="252" t="s">
        <v>1438</v>
      </c>
      <c r="C203" s="252" t="s">
        <v>5639</v>
      </c>
      <c r="D203" s="252" t="s">
        <v>2571</v>
      </c>
      <c r="E203" s="251" t="s">
        <v>410</v>
      </c>
      <c r="F203" s="252">
        <v>4931758.6539000003</v>
      </c>
      <c r="G203" s="252">
        <v>2606984.9580000001</v>
      </c>
      <c r="H203" s="252" t="s">
        <v>2544</v>
      </c>
      <c r="I203" s="252">
        <v>6.5000000000000002E-2</v>
      </c>
      <c r="J203" s="252" t="s">
        <v>622</v>
      </c>
      <c r="K203" s="252">
        <v>0</v>
      </c>
      <c r="L203" s="252">
        <v>2024</v>
      </c>
      <c r="M203" s="252">
        <v>2027</v>
      </c>
      <c r="N203" s="252" t="s">
        <v>393</v>
      </c>
      <c r="O203" s="252" t="s">
        <v>394</v>
      </c>
      <c r="P203" s="252" t="s">
        <v>2589</v>
      </c>
      <c r="Q203" s="251" t="s">
        <v>2567</v>
      </c>
      <c r="R203" s="290"/>
      <c r="S203" s="290"/>
      <c r="T203" s="290"/>
      <c r="U203" s="290"/>
      <c r="V203" s="290"/>
      <c r="W203" s="290"/>
      <c r="X203" s="290"/>
    </row>
    <row r="204" spans="2:24" ht="72.5">
      <c r="B204" s="252" t="s">
        <v>1438</v>
      </c>
      <c r="C204" s="252" t="s">
        <v>5639</v>
      </c>
      <c r="D204" s="252" t="s">
        <v>2571</v>
      </c>
      <c r="E204" s="251" t="s">
        <v>410</v>
      </c>
      <c r="F204" s="252">
        <v>4931580.5834999997</v>
      </c>
      <c r="G204" s="252">
        <v>2606588.1815999998</v>
      </c>
      <c r="H204" s="252" t="s">
        <v>2544</v>
      </c>
      <c r="I204" s="252">
        <v>6.5000000000000002E-2</v>
      </c>
      <c r="J204" s="252" t="s">
        <v>622</v>
      </c>
      <c r="K204" s="252">
        <v>0</v>
      </c>
      <c r="L204" s="252">
        <v>2024</v>
      </c>
      <c r="M204" s="252">
        <v>2027</v>
      </c>
      <c r="N204" s="252" t="s">
        <v>393</v>
      </c>
      <c r="O204" s="252" t="s">
        <v>394</v>
      </c>
      <c r="P204" s="252" t="s">
        <v>2590</v>
      </c>
      <c r="Q204" s="251" t="s">
        <v>2567</v>
      </c>
      <c r="R204" s="290"/>
      <c r="S204" s="290"/>
      <c r="T204" s="290"/>
      <c r="U204" s="290"/>
      <c r="V204" s="290"/>
      <c r="W204" s="290"/>
      <c r="X204" s="290"/>
    </row>
    <row r="205" spans="2:24" ht="72.5">
      <c r="B205" s="252" t="s">
        <v>1438</v>
      </c>
      <c r="C205" s="252" t="s">
        <v>5639</v>
      </c>
      <c r="D205" s="252" t="s">
        <v>2571</v>
      </c>
      <c r="E205" s="251" t="s">
        <v>410</v>
      </c>
      <c r="F205" s="252">
        <v>4931401.2777000004</v>
      </c>
      <c r="G205" s="252">
        <v>2606188.6148999999</v>
      </c>
      <c r="H205" s="252" t="s">
        <v>2544</v>
      </c>
      <c r="I205" s="252">
        <v>6.5000000000000002E-2</v>
      </c>
      <c r="J205" s="252" t="s">
        <v>1427</v>
      </c>
      <c r="K205" s="252">
        <v>0</v>
      </c>
      <c r="L205" s="252">
        <v>2024</v>
      </c>
      <c r="M205" s="252">
        <v>2027</v>
      </c>
      <c r="N205" s="252" t="s">
        <v>393</v>
      </c>
      <c r="O205" s="252" t="s">
        <v>394</v>
      </c>
      <c r="P205" s="252" t="s">
        <v>2591</v>
      </c>
      <c r="Q205" s="251" t="s">
        <v>2567</v>
      </c>
      <c r="R205" s="290"/>
      <c r="S205" s="290"/>
      <c r="T205" s="290"/>
      <c r="U205" s="290"/>
      <c r="V205" s="290"/>
      <c r="W205" s="290"/>
      <c r="X205" s="290"/>
    </row>
    <row r="206" spans="2:24" ht="72.5">
      <c r="B206" s="252" t="s">
        <v>1438</v>
      </c>
      <c r="C206" s="252" t="s">
        <v>5639</v>
      </c>
      <c r="D206" s="252" t="s">
        <v>2571</v>
      </c>
      <c r="E206" s="251" t="s">
        <v>410</v>
      </c>
      <c r="F206" s="252">
        <v>4931075.7986000003</v>
      </c>
      <c r="G206" s="252">
        <v>2605372.5983000002</v>
      </c>
      <c r="H206" s="252" t="s">
        <v>2544</v>
      </c>
      <c r="I206" s="252">
        <v>6.5000000000000002E-2</v>
      </c>
      <c r="J206" s="252" t="s">
        <v>622</v>
      </c>
      <c r="K206" s="252">
        <v>0</v>
      </c>
      <c r="L206" s="252">
        <v>2024</v>
      </c>
      <c r="M206" s="252">
        <v>2027</v>
      </c>
      <c r="N206" s="252" t="s">
        <v>393</v>
      </c>
      <c r="O206" s="252" t="s">
        <v>394</v>
      </c>
      <c r="P206" s="252" t="s">
        <v>2592</v>
      </c>
      <c r="Q206" s="251" t="s">
        <v>2567</v>
      </c>
      <c r="R206" s="290"/>
      <c r="S206" s="290"/>
      <c r="T206" s="290"/>
      <c r="U206" s="290"/>
      <c r="V206" s="290"/>
      <c r="W206" s="290"/>
      <c r="X206" s="290"/>
    </row>
    <row r="207" spans="2:24" ht="72.5">
      <c r="B207" s="252" t="s">
        <v>1438</v>
      </c>
      <c r="C207" s="252" t="s">
        <v>5639</v>
      </c>
      <c r="D207" s="252" t="s">
        <v>2593</v>
      </c>
      <c r="E207" s="251" t="s">
        <v>410</v>
      </c>
      <c r="F207" s="252">
        <v>4930889.5373</v>
      </c>
      <c r="G207" s="252">
        <v>2604905.5586000001</v>
      </c>
      <c r="H207" s="252" t="s">
        <v>2544</v>
      </c>
      <c r="I207" s="252">
        <v>6.5000000000000002E-2</v>
      </c>
      <c r="J207" s="252" t="s">
        <v>2395</v>
      </c>
      <c r="K207" s="252">
        <v>0</v>
      </c>
      <c r="L207" s="252">
        <v>2024</v>
      </c>
      <c r="M207" s="252">
        <v>2027</v>
      </c>
      <c r="N207" s="252" t="s">
        <v>393</v>
      </c>
      <c r="O207" s="252" t="s">
        <v>394</v>
      </c>
      <c r="P207" s="252" t="s">
        <v>2594</v>
      </c>
      <c r="Q207" s="251" t="s">
        <v>2567</v>
      </c>
      <c r="R207" s="290"/>
      <c r="S207" s="290"/>
      <c r="T207" s="290"/>
      <c r="U207" s="290"/>
      <c r="V207" s="290"/>
      <c r="W207" s="290"/>
      <c r="X207" s="290"/>
    </row>
    <row r="208" spans="2:24" ht="72.5">
      <c r="B208" s="252" t="s">
        <v>1438</v>
      </c>
      <c r="C208" s="252" t="s">
        <v>5639</v>
      </c>
      <c r="D208" s="252" t="s">
        <v>2593</v>
      </c>
      <c r="E208" s="251" t="s">
        <v>410</v>
      </c>
      <c r="F208" s="252">
        <v>4930695.2341</v>
      </c>
      <c r="G208" s="252">
        <v>2604418.3730000001</v>
      </c>
      <c r="H208" s="252" t="s">
        <v>2544</v>
      </c>
      <c r="I208" s="252">
        <v>6.5000000000000002E-2</v>
      </c>
      <c r="J208" s="252" t="s">
        <v>2395</v>
      </c>
      <c r="K208" s="252">
        <v>0</v>
      </c>
      <c r="L208" s="252">
        <v>2024</v>
      </c>
      <c r="M208" s="252">
        <v>2027</v>
      </c>
      <c r="N208" s="252" t="s">
        <v>393</v>
      </c>
      <c r="O208" s="252" t="s">
        <v>394</v>
      </c>
      <c r="P208" s="252" t="s">
        <v>2595</v>
      </c>
      <c r="Q208" s="251" t="s">
        <v>2567</v>
      </c>
      <c r="R208" s="290"/>
      <c r="S208" s="290"/>
      <c r="T208" s="290"/>
      <c r="U208" s="290"/>
      <c r="V208" s="290"/>
      <c r="W208" s="290"/>
      <c r="X208" s="290"/>
    </row>
    <row r="209" spans="2:24" ht="72.5">
      <c r="B209" s="252" t="s">
        <v>1438</v>
      </c>
      <c r="C209" s="252" t="s">
        <v>5639</v>
      </c>
      <c r="D209" s="252" t="s">
        <v>2593</v>
      </c>
      <c r="E209" s="251" t="s">
        <v>410</v>
      </c>
      <c r="F209" s="252">
        <v>4931161.3162000002</v>
      </c>
      <c r="G209" s="252">
        <v>2602222.3456000001</v>
      </c>
      <c r="H209" s="252" t="s">
        <v>2544</v>
      </c>
      <c r="I209" s="252">
        <v>6.5000000000000002E-2</v>
      </c>
      <c r="J209" s="252" t="s">
        <v>2596</v>
      </c>
      <c r="K209" s="252">
        <v>0</v>
      </c>
      <c r="L209" s="252">
        <v>2024</v>
      </c>
      <c r="M209" s="252">
        <v>2027</v>
      </c>
      <c r="N209" s="252" t="s">
        <v>393</v>
      </c>
      <c r="O209" s="252" t="s">
        <v>394</v>
      </c>
      <c r="P209" s="252" t="s">
        <v>2597</v>
      </c>
      <c r="Q209" s="251" t="s">
        <v>2567</v>
      </c>
      <c r="R209" s="290"/>
      <c r="S209" s="290"/>
      <c r="T209" s="290"/>
      <c r="U209" s="290"/>
      <c r="V209" s="290"/>
      <c r="W209" s="290"/>
      <c r="X209" s="290"/>
    </row>
    <row r="210" spans="2:24" ht="72.5">
      <c r="B210" s="252" t="s">
        <v>1438</v>
      </c>
      <c r="C210" s="252" t="s">
        <v>5639</v>
      </c>
      <c r="D210" s="252" t="s">
        <v>2598</v>
      </c>
      <c r="E210" s="251" t="s">
        <v>410</v>
      </c>
      <c r="F210" s="252">
        <v>4931419.5619999999</v>
      </c>
      <c r="G210" s="252">
        <v>2601811.9268999998</v>
      </c>
      <c r="H210" s="252" t="s">
        <v>2544</v>
      </c>
      <c r="I210" s="252">
        <v>6.5000000000000002E-2</v>
      </c>
      <c r="J210" s="252" t="s">
        <v>392</v>
      </c>
      <c r="K210" s="252">
        <v>0</v>
      </c>
      <c r="L210" s="252">
        <v>2024</v>
      </c>
      <c r="M210" s="252">
        <v>2027</v>
      </c>
      <c r="N210" s="252" t="s">
        <v>393</v>
      </c>
      <c r="O210" s="252" t="s">
        <v>394</v>
      </c>
      <c r="P210" s="252" t="s">
        <v>2599</v>
      </c>
      <c r="Q210" s="251" t="s">
        <v>2567</v>
      </c>
      <c r="R210" s="290"/>
      <c r="S210" s="290"/>
      <c r="T210" s="290"/>
      <c r="U210" s="290"/>
      <c r="V210" s="290"/>
      <c r="W210" s="290"/>
      <c r="X210" s="290"/>
    </row>
    <row r="211" spans="2:24" ht="72.5">
      <c r="B211" s="252" t="s">
        <v>1438</v>
      </c>
      <c r="C211" s="252" t="s">
        <v>5639</v>
      </c>
      <c r="D211" s="252" t="s">
        <v>2598</v>
      </c>
      <c r="E211" s="251" t="s">
        <v>410</v>
      </c>
      <c r="F211" s="252">
        <v>4931717.8986</v>
      </c>
      <c r="G211" s="252">
        <v>2601337.7990000001</v>
      </c>
      <c r="H211" s="252" t="s">
        <v>2544</v>
      </c>
      <c r="I211" s="252">
        <v>6.5000000000000002E-2</v>
      </c>
      <c r="J211" s="252" t="s">
        <v>2395</v>
      </c>
      <c r="K211" s="252">
        <v>0</v>
      </c>
      <c r="L211" s="252">
        <v>2024</v>
      </c>
      <c r="M211" s="252">
        <v>2027</v>
      </c>
      <c r="N211" s="252" t="s">
        <v>393</v>
      </c>
      <c r="O211" s="252" t="s">
        <v>394</v>
      </c>
      <c r="P211" s="252" t="s">
        <v>2600</v>
      </c>
      <c r="Q211" s="251" t="s">
        <v>2567</v>
      </c>
      <c r="R211" s="290"/>
      <c r="S211" s="290"/>
      <c r="T211" s="290"/>
      <c r="U211" s="290"/>
      <c r="V211" s="290"/>
      <c r="W211" s="290"/>
      <c r="X211" s="290"/>
    </row>
    <row r="212" spans="2:24" ht="72.5">
      <c r="B212" s="252" t="s">
        <v>1438</v>
      </c>
      <c r="C212" s="252" t="s">
        <v>5639</v>
      </c>
      <c r="D212" s="252" t="s">
        <v>2598</v>
      </c>
      <c r="E212" s="251" t="s">
        <v>410</v>
      </c>
      <c r="F212" s="252">
        <v>4932014.7659</v>
      </c>
      <c r="G212" s="252">
        <v>2600865.9986999999</v>
      </c>
      <c r="H212" s="252" t="s">
        <v>2544</v>
      </c>
      <c r="I212" s="252">
        <v>6.5000000000000002E-2</v>
      </c>
      <c r="J212" s="252" t="s">
        <v>1427</v>
      </c>
      <c r="K212" s="252">
        <v>0</v>
      </c>
      <c r="L212" s="252">
        <v>2024</v>
      </c>
      <c r="M212" s="252">
        <v>2027</v>
      </c>
      <c r="N212" s="252" t="s">
        <v>393</v>
      </c>
      <c r="O212" s="252" t="s">
        <v>394</v>
      </c>
      <c r="P212" s="252" t="s">
        <v>2601</v>
      </c>
      <c r="Q212" s="251" t="s">
        <v>2567</v>
      </c>
      <c r="R212" s="290"/>
      <c r="S212" s="290"/>
      <c r="T212" s="290"/>
      <c r="U212" s="290"/>
      <c r="V212" s="290"/>
      <c r="W212" s="290"/>
      <c r="X212" s="290"/>
    </row>
    <row r="213" spans="2:24" ht="72.5">
      <c r="B213" s="252" t="s">
        <v>1438</v>
      </c>
      <c r="C213" s="252" t="s">
        <v>5639</v>
      </c>
      <c r="D213" s="252" t="s">
        <v>2598</v>
      </c>
      <c r="E213" s="251" t="s">
        <v>410</v>
      </c>
      <c r="F213" s="252">
        <v>4932892.4872000003</v>
      </c>
      <c r="G213" s="252">
        <v>2599471.0956000001</v>
      </c>
      <c r="H213" s="252" t="s">
        <v>2544</v>
      </c>
      <c r="I213" s="252">
        <v>6.5000000000000002E-2</v>
      </c>
      <c r="J213" s="252" t="s">
        <v>392</v>
      </c>
      <c r="K213" s="252">
        <v>0</v>
      </c>
      <c r="L213" s="252">
        <v>2024</v>
      </c>
      <c r="M213" s="252">
        <v>2027</v>
      </c>
      <c r="N213" s="252" t="s">
        <v>393</v>
      </c>
      <c r="O213" s="252" t="s">
        <v>394</v>
      </c>
      <c r="P213" s="252" t="s">
        <v>2602</v>
      </c>
      <c r="Q213" s="251" t="s">
        <v>2567</v>
      </c>
      <c r="R213" s="290"/>
      <c r="S213" s="290"/>
      <c r="T213" s="290"/>
      <c r="U213" s="290"/>
      <c r="V213" s="290"/>
      <c r="W213" s="290"/>
      <c r="X213" s="290"/>
    </row>
    <row r="214" spans="2:24" ht="72.5">
      <c r="B214" s="252" t="s">
        <v>1438</v>
      </c>
      <c r="C214" s="252" t="s">
        <v>5639</v>
      </c>
      <c r="D214" s="252" t="s">
        <v>2598</v>
      </c>
      <c r="E214" s="251" t="s">
        <v>410</v>
      </c>
      <c r="F214" s="252">
        <v>4933179.1348999999</v>
      </c>
      <c r="G214" s="252">
        <v>2599015.5485</v>
      </c>
      <c r="H214" s="252" t="s">
        <v>2544</v>
      </c>
      <c r="I214" s="252">
        <v>6.5000000000000002E-2</v>
      </c>
      <c r="J214" s="252" t="s">
        <v>392</v>
      </c>
      <c r="K214" s="252">
        <v>0</v>
      </c>
      <c r="L214" s="252">
        <v>2024</v>
      </c>
      <c r="M214" s="252">
        <v>2027</v>
      </c>
      <c r="N214" s="252" t="s">
        <v>393</v>
      </c>
      <c r="O214" s="252" t="s">
        <v>394</v>
      </c>
      <c r="P214" s="252" t="s">
        <v>2603</v>
      </c>
      <c r="Q214" s="251" t="s">
        <v>2567</v>
      </c>
      <c r="R214" s="290"/>
      <c r="S214" s="290"/>
      <c r="T214" s="290"/>
      <c r="U214" s="290"/>
      <c r="V214" s="290"/>
      <c r="W214" s="290"/>
      <c r="X214" s="290"/>
    </row>
    <row r="215" spans="2:24" ht="72.5">
      <c r="B215" s="252" t="s">
        <v>1438</v>
      </c>
      <c r="C215" s="252" t="s">
        <v>5639</v>
      </c>
      <c r="D215" s="252" t="s">
        <v>2598</v>
      </c>
      <c r="E215" s="251" t="s">
        <v>410</v>
      </c>
      <c r="F215" s="252">
        <v>4933441.0005000001</v>
      </c>
      <c r="G215" s="252">
        <v>2598599.6856999998</v>
      </c>
      <c r="H215" s="252" t="s">
        <v>2544</v>
      </c>
      <c r="I215" s="252">
        <v>6.5000000000000002E-2</v>
      </c>
      <c r="J215" s="252" t="s">
        <v>2395</v>
      </c>
      <c r="K215" s="252">
        <v>0</v>
      </c>
      <c r="L215" s="252">
        <v>2024</v>
      </c>
      <c r="M215" s="252">
        <v>2027</v>
      </c>
      <c r="N215" s="252" t="s">
        <v>393</v>
      </c>
      <c r="O215" s="252" t="s">
        <v>394</v>
      </c>
      <c r="P215" s="252" t="s">
        <v>2604</v>
      </c>
      <c r="Q215" s="251" t="s">
        <v>2567</v>
      </c>
      <c r="R215" s="290"/>
      <c r="S215" s="290"/>
      <c r="T215" s="290"/>
      <c r="U215" s="290"/>
      <c r="V215" s="290"/>
      <c r="W215" s="290"/>
      <c r="X215" s="290"/>
    </row>
    <row r="216" spans="2:24" ht="72.5">
      <c r="B216" s="252" t="s">
        <v>1438</v>
      </c>
      <c r="C216" s="252" t="s">
        <v>5639</v>
      </c>
      <c r="D216" s="252" t="s">
        <v>2598</v>
      </c>
      <c r="E216" s="251" t="s">
        <v>410</v>
      </c>
      <c r="F216" s="252">
        <v>4933720.3474000003</v>
      </c>
      <c r="G216" s="252">
        <v>2598155.4227</v>
      </c>
      <c r="H216" s="252" t="s">
        <v>2544</v>
      </c>
      <c r="I216" s="252">
        <v>6.5000000000000002E-2</v>
      </c>
      <c r="J216" s="252" t="s">
        <v>1427</v>
      </c>
      <c r="K216" s="252">
        <v>0</v>
      </c>
      <c r="L216" s="252">
        <v>2024</v>
      </c>
      <c r="M216" s="252">
        <v>2027</v>
      </c>
      <c r="N216" s="252" t="s">
        <v>393</v>
      </c>
      <c r="O216" s="252" t="s">
        <v>394</v>
      </c>
      <c r="P216" s="252" t="s">
        <v>2605</v>
      </c>
      <c r="Q216" s="251" t="s">
        <v>2567</v>
      </c>
      <c r="R216" s="290"/>
      <c r="S216" s="290"/>
      <c r="T216" s="290"/>
      <c r="U216" s="290"/>
      <c r="V216" s="290"/>
      <c r="W216" s="290"/>
      <c r="X216" s="290"/>
    </row>
    <row r="217" spans="2:24" ht="72.5">
      <c r="B217" s="252" t="s">
        <v>1438</v>
      </c>
      <c r="C217" s="252" t="s">
        <v>5639</v>
      </c>
      <c r="D217" s="252" t="s">
        <v>2598</v>
      </c>
      <c r="E217" s="251" t="s">
        <v>410</v>
      </c>
      <c r="F217" s="252">
        <v>4933915.5672000004</v>
      </c>
      <c r="G217" s="252">
        <v>2597845.1754000001</v>
      </c>
      <c r="H217" s="252" t="s">
        <v>2544</v>
      </c>
      <c r="I217" s="252">
        <v>6.5000000000000002E-2</v>
      </c>
      <c r="J217" s="252" t="s">
        <v>1427</v>
      </c>
      <c r="K217" s="252">
        <v>0</v>
      </c>
      <c r="L217" s="252">
        <v>2024</v>
      </c>
      <c r="M217" s="252">
        <v>2027</v>
      </c>
      <c r="N217" s="252" t="s">
        <v>393</v>
      </c>
      <c r="O217" s="252" t="s">
        <v>394</v>
      </c>
      <c r="P217" s="252" t="s">
        <v>2606</v>
      </c>
      <c r="Q217" s="251" t="s">
        <v>2567</v>
      </c>
      <c r="R217" s="290"/>
      <c r="S217" s="290"/>
      <c r="T217" s="290"/>
      <c r="U217" s="290"/>
      <c r="V217" s="290"/>
      <c r="W217" s="290"/>
      <c r="X217" s="290"/>
    </row>
    <row r="218" spans="2:24" ht="72.5">
      <c r="B218" s="252" t="s">
        <v>1438</v>
      </c>
      <c r="C218" s="252" t="s">
        <v>5639</v>
      </c>
      <c r="D218" s="252" t="s">
        <v>2598</v>
      </c>
      <c r="E218" s="251" t="s">
        <v>410</v>
      </c>
      <c r="F218" s="252">
        <v>4934434.8953</v>
      </c>
      <c r="G218" s="252">
        <v>2597000.9443999999</v>
      </c>
      <c r="H218" s="252" t="s">
        <v>2544</v>
      </c>
      <c r="I218" s="252">
        <v>6.5000000000000002E-2</v>
      </c>
      <c r="J218" s="252" t="s">
        <v>2397</v>
      </c>
      <c r="K218" s="252">
        <v>0</v>
      </c>
      <c r="L218" s="252">
        <v>2024</v>
      </c>
      <c r="M218" s="252">
        <v>2027</v>
      </c>
      <c r="N218" s="252" t="s">
        <v>393</v>
      </c>
      <c r="O218" s="252" t="s">
        <v>394</v>
      </c>
      <c r="P218" s="252" t="s">
        <v>2607</v>
      </c>
      <c r="Q218" s="251" t="s">
        <v>2567</v>
      </c>
      <c r="R218" s="290"/>
      <c r="S218" s="290"/>
      <c r="T218" s="290"/>
      <c r="U218" s="290"/>
      <c r="V218" s="290"/>
      <c r="W218" s="290"/>
      <c r="X218" s="290"/>
    </row>
    <row r="219" spans="2:24" ht="72.5">
      <c r="B219" s="252" t="s">
        <v>1438</v>
      </c>
      <c r="C219" s="252" t="s">
        <v>5639</v>
      </c>
      <c r="D219" s="252" t="s">
        <v>2598</v>
      </c>
      <c r="E219" s="251" t="s">
        <v>410</v>
      </c>
      <c r="F219" s="252">
        <v>4934638.5762999998</v>
      </c>
      <c r="G219" s="252">
        <v>2596707.3314</v>
      </c>
      <c r="H219" s="252" t="s">
        <v>2544</v>
      </c>
      <c r="I219" s="252">
        <v>6.5000000000000002E-2</v>
      </c>
      <c r="J219" s="252" t="s">
        <v>2397</v>
      </c>
      <c r="K219" s="252">
        <v>0</v>
      </c>
      <c r="L219" s="252">
        <v>2024</v>
      </c>
      <c r="M219" s="252">
        <v>2027</v>
      </c>
      <c r="N219" s="252" t="s">
        <v>393</v>
      </c>
      <c r="O219" s="252" t="s">
        <v>394</v>
      </c>
      <c r="P219" s="252" t="s">
        <v>2608</v>
      </c>
      <c r="Q219" s="251" t="s">
        <v>2567</v>
      </c>
      <c r="R219" s="290"/>
      <c r="S219" s="290"/>
      <c r="T219" s="290"/>
      <c r="U219" s="290"/>
      <c r="V219" s="290"/>
      <c r="W219" s="290"/>
      <c r="X219" s="290"/>
    </row>
    <row r="220" spans="2:24" ht="72.5">
      <c r="B220" s="252" t="s">
        <v>1438</v>
      </c>
      <c r="C220" s="252" t="s">
        <v>5639</v>
      </c>
      <c r="D220" s="252" t="s">
        <v>2598</v>
      </c>
      <c r="E220" s="251" t="s">
        <v>410</v>
      </c>
      <c r="F220" s="252">
        <v>4934904.8623000002</v>
      </c>
      <c r="G220" s="252">
        <v>2596323.4467000002</v>
      </c>
      <c r="H220" s="252" t="s">
        <v>2544</v>
      </c>
      <c r="I220" s="252">
        <v>6.5000000000000002E-2</v>
      </c>
      <c r="J220" s="252" t="s">
        <v>622</v>
      </c>
      <c r="K220" s="252">
        <v>0</v>
      </c>
      <c r="L220" s="252">
        <v>2024</v>
      </c>
      <c r="M220" s="252">
        <v>2027</v>
      </c>
      <c r="N220" s="252" t="s">
        <v>393</v>
      </c>
      <c r="O220" s="252" t="s">
        <v>394</v>
      </c>
      <c r="P220" s="252" t="s">
        <v>2609</v>
      </c>
      <c r="Q220" s="251" t="s">
        <v>2567</v>
      </c>
      <c r="R220" s="290"/>
      <c r="S220" s="290"/>
      <c r="T220" s="290"/>
      <c r="U220" s="290"/>
      <c r="V220" s="290"/>
      <c r="W220" s="290"/>
      <c r="X220" s="290"/>
    </row>
    <row r="221" spans="2:24" ht="72.5">
      <c r="B221" s="252" t="s">
        <v>1438</v>
      </c>
      <c r="C221" s="252" t="s">
        <v>5639</v>
      </c>
      <c r="D221" s="252" t="s">
        <v>2598</v>
      </c>
      <c r="E221" s="251" t="s">
        <v>410</v>
      </c>
      <c r="F221" s="252">
        <v>4935504.4272999996</v>
      </c>
      <c r="G221" s="252">
        <v>2595278.0030999999</v>
      </c>
      <c r="H221" s="252" t="s">
        <v>2544</v>
      </c>
      <c r="I221" s="252">
        <v>6.5000000000000002E-2</v>
      </c>
      <c r="J221" s="252" t="s">
        <v>622</v>
      </c>
      <c r="K221" s="252">
        <v>0</v>
      </c>
      <c r="L221" s="252">
        <v>2024</v>
      </c>
      <c r="M221" s="252">
        <v>2027</v>
      </c>
      <c r="N221" s="252" t="s">
        <v>393</v>
      </c>
      <c r="O221" s="252" t="s">
        <v>394</v>
      </c>
      <c r="P221" s="252" t="s">
        <v>2610</v>
      </c>
      <c r="Q221" s="251" t="s">
        <v>2567</v>
      </c>
      <c r="R221" s="290"/>
      <c r="S221" s="290"/>
      <c r="T221" s="290"/>
      <c r="U221" s="290"/>
      <c r="V221" s="290"/>
      <c r="W221" s="290"/>
      <c r="X221" s="290"/>
    </row>
    <row r="222" spans="2:24" ht="72.5">
      <c r="B222" s="252" t="s">
        <v>1438</v>
      </c>
      <c r="C222" s="252" t="s">
        <v>5639</v>
      </c>
      <c r="D222" s="252" t="s">
        <v>2598</v>
      </c>
      <c r="E222" s="251" t="s">
        <v>410</v>
      </c>
      <c r="F222" s="252">
        <v>4935687.3049999997</v>
      </c>
      <c r="G222" s="252">
        <v>2594967.9578</v>
      </c>
      <c r="H222" s="252" t="s">
        <v>2544</v>
      </c>
      <c r="I222" s="252">
        <v>6.5000000000000002E-2</v>
      </c>
      <c r="J222" s="252" t="s">
        <v>622</v>
      </c>
      <c r="K222" s="252">
        <v>0</v>
      </c>
      <c r="L222" s="252">
        <v>2024</v>
      </c>
      <c r="M222" s="252">
        <v>2027</v>
      </c>
      <c r="N222" s="252" t="s">
        <v>393</v>
      </c>
      <c r="O222" s="252" t="s">
        <v>394</v>
      </c>
      <c r="P222" s="252" t="s">
        <v>2611</v>
      </c>
      <c r="Q222" s="251" t="s">
        <v>2567</v>
      </c>
      <c r="R222" s="290"/>
      <c r="S222" s="290"/>
      <c r="T222" s="290"/>
      <c r="U222" s="290"/>
      <c r="V222" s="290"/>
      <c r="W222" s="290"/>
      <c r="X222" s="290"/>
    </row>
    <row r="223" spans="2:24" ht="72.5">
      <c r="B223" s="252" t="s">
        <v>1438</v>
      </c>
      <c r="C223" s="252" t="s">
        <v>5639</v>
      </c>
      <c r="D223" s="252" t="s">
        <v>2612</v>
      </c>
      <c r="E223" s="251" t="s">
        <v>410</v>
      </c>
      <c r="F223" s="252">
        <v>4935922.2493000003</v>
      </c>
      <c r="G223" s="252">
        <v>2594569.6200999999</v>
      </c>
      <c r="H223" s="252" t="s">
        <v>2544</v>
      </c>
      <c r="I223" s="252">
        <v>6.5000000000000002E-2</v>
      </c>
      <c r="J223" s="252" t="s">
        <v>1427</v>
      </c>
      <c r="K223" s="252">
        <v>0</v>
      </c>
      <c r="L223" s="252">
        <v>2024</v>
      </c>
      <c r="M223" s="252">
        <v>2027</v>
      </c>
      <c r="N223" s="252" t="s">
        <v>393</v>
      </c>
      <c r="O223" s="252" t="s">
        <v>394</v>
      </c>
      <c r="P223" s="252" t="s">
        <v>2613</v>
      </c>
      <c r="Q223" s="251" t="s">
        <v>2567</v>
      </c>
      <c r="R223" s="290"/>
      <c r="S223" s="290"/>
      <c r="T223" s="290"/>
      <c r="U223" s="290"/>
      <c r="V223" s="290"/>
      <c r="W223" s="290"/>
      <c r="X223" s="290"/>
    </row>
    <row r="224" spans="2:24" ht="72.5">
      <c r="B224" s="252" t="s">
        <v>1438</v>
      </c>
      <c r="C224" s="252" t="s">
        <v>5639</v>
      </c>
      <c r="D224" s="252" t="s">
        <v>2612</v>
      </c>
      <c r="E224" s="251" t="s">
        <v>410</v>
      </c>
      <c r="F224" s="252">
        <v>4936163.7889999999</v>
      </c>
      <c r="G224" s="252">
        <v>2594213.4127000002</v>
      </c>
      <c r="H224" s="252" t="s">
        <v>2544</v>
      </c>
      <c r="I224" s="252">
        <v>6.5000000000000002E-2</v>
      </c>
      <c r="J224" s="252" t="s">
        <v>622</v>
      </c>
      <c r="K224" s="252">
        <v>0</v>
      </c>
      <c r="L224" s="252">
        <v>2024</v>
      </c>
      <c r="M224" s="252">
        <v>2027</v>
      </c>
      <c r="N224" s="252" t="s">
        <v>393</v>
      </c>
      <c r="O224" s="252" t="s">
        <v>394</v>
      </c>
      <c r="P224" s="252" t="s">
        <v>2614</v>
      </c>
      <c r="Q224" s="251" t="s">
        <v>2567</v>
      </c>
      <c r="R224" s="290"/>
      <c r="S224" s="290"/>
      <c r="T224" s="290"/>
      <c r="U224" s="290"/>
      <c r="V224" s="290"/>
      <c r="W224" s="290"/>
      <c r="X224" s="290"/>
    </row>
    <row r="225" spans="2:24" s="647" customFormat="1" ht="72.5">
      <c r="B225" s="252" t="s">
        <v>1438</v>
      </c>
      <c r="C225" s="252" t="s">
        <v>5639</v>
      </c>
      <c r="D225" s="252" t="s">
        <v>2612</v>
      </c>
      <c r="E225" s="251" t="s">
        <v>410</v>
      </c>
      <c r="F225" s="252">
        <v>4936368.9466000004</v>
      </c>
      <c r="G225" s="252">
        <v>2593921.56</v>
      </c>
      <c r="H225" s="252" t="s">
        <v>2544</v>
      </c>
      <c r="I225" s="252">
        <v>6.5000000000000002E-2</v>
      </c>
      <c r="J225" s="252" t="s">
        <v>2615</v>
      </c>
      <c r="K225" s="252">
        <v>0</v>
      </c>
      <c r="L225" s="252">
        <v>2024</v>
      </c>
      <c r="M225" s="252">
        <v>2027</v>
      </c>
      <c r="N225" s="252" t="s">
        <v>393</v>
      </c>
      <c r="O225" s="252" t="s">
        <v>394</v>
      </c>
      <c r="P225" s="252" t="s">
        <v>2616</v>
      </c>
      <c r="Q225" s="251" t="s">
        <v>2567</v>
      </c>
      <c r="R225" s="689"/>
      <c r="S225" s="689"/>
      <c r="T225" s="689"/>
      <c r="U225" s="689"/>
      <c r="V225" s="689"/>
      <c r="W225" s="689"/>
      <c r="X225" s="689"/>
    </row>
    <row r="226" spans="2:24" ht="72.5">
      <c r="B226" s="252" t="s">
        <v>1438</v>
      </c>
      <c r="C226" s="252" t="s">
        <v>5639</v>
      </c>
      <c r="D226" s="252" t="s">
        <v>2612</v>
      </c>
      <c r="E226" s="251" t="s">
        <v>410</v>
      </c>
      <c r="F226" s="252">
        <v>4936594.9314000001</v>
      </c>
      <c r="G226" s="252">
        <v>2593544.3446999998</v>
      </c>
      <c r="H226" s="252" t="s">
        <v>2544</v>
      </c>
      <c r="I226" s="252">
        <v>6.5000000000000002E-2</v>
      </c>
      <c r="J226" s="252" t="s">
        <v>392</v>
      </c>
      <c r="K226" s="252">
        <v>0</v>
      </c>
      <c r="L226" s="252">
        <v>2024</v>
      </c>
      <c r="M226" s="252">
        <v>2027</v>
      </c>
      <c r="N226" s="252" t="s">
        <v>393</v>
      </c>
      <c r="O226" s="252" t="s">
        <v>394</v>
      </c>
      <c r="P226" s="252" t="s">
        <v>2617</v>
      </c>
      <c r="Q226" s="251" t="s">
        <v>2567</v>
      </c>
      <c r="R226" s="290"/>
      <c r="S226" s="290"/>
      <c r="T226" s="290"/>
      <c r="U226" s="290"/>
      <c r="V226" s="290"/>
      <c r="W226" s="290"/>
      <c r="X226" s="290"/>
    </row>
    <row r="227" spans="2:24" ht="72.5">
      <c r="B227" s="252" t="s">
        <v>1438</v>
      </c>
      <c r="C227" s="252" t="s">
        <v>5639</v>
      </c>
      <c r="D227" s="252" t="s">
        <v>2618</v>
      </c>
      <c r="E227" s="251" t="s">
        <v>410</v>
      </c>
      <c r="F227" s="252">
        <v>4936876.3098999998</v>
      </c>
      <c r="G227" s="252">
        <v>2593074.6867999998</v>
      </c>
      <c r="H227" s="252" t="s">
        <v>2544</v>
      </c>
      <c r="I227" s="252">
        <v>6.5000000000000002E-2</v>
      </c>
      <c r="J227" s="252" t="s">
        <v>1427</v>
      </c>
      <c r="K227" s="252">
        <v>0</v>
      </c>
      <c r="L227" s="252">
        <v>2024</v>
      </c>
      <c r="M227" s="252">
        <v>2027</v>
      </c>
      <c r="N227" s="252" t="s">
        <v>393</v>
      </c>
      <c r="O227" s="252" t="s">
        <v>394</v>
      </c>
      <c r="P227" s="252" t="s">
        <v>2619</v>
      </c>
      <c r="Q227" s="251" t="s">
        <v>2567</v>
      </c>
      <c r="R227" s="290"/>
      <c r="S227" s="290"/>
      <c r="T227" s="290"/>
      <c r="U227" s="290"/>
      <c r="V227" s="290"/>
      <c r="W227" s="290"/>
      <c r="X227" s="290"/>
    </row>
    <row r="228" spans="2:24" ht="72.5">
      <c r="B228" s="252" t="s">
        <v>1438</v>
      </c>
      <c r="C228" s="252" t="s">
        <v>5639</v>
      </c>
      <c r="D228" s="252" t="s">
        <v>2618</v>
      </c>
      <c r="E228" s="251" t="s">
        <v>410</v>
      </c>
      <c r="F228" s="252">
        <v>4937164.0403000005</v>
      </c>
      <c r="G228" s="252">
        <v>2592594.4243999999</v>
      </c>
      <c r="H228" s="252" t="s">
        <v>2544</v>
      </c>
      <c r="I228" s="252">
        <v>6.5000000000000002E-2</v>
      </c>
      <c r="J228" s="252" t="s">
        <v>1427</v>
      </c>
      <c r="K228" s="252">
        <v>0</v>
      </c>
      <c r="L228" s="252">
        <v>2024</v>
      </c>
      <c r="M228" s="252">
        <v>2027</v>
      </c>
      <c r="N228" s="252" t="s">
        <v>393</v>
      </c>
      <c r="O228" s="252" t="s">
        <v>394</v>
      </c>
      <c r="P228" s="252" t="s">
        <v>2620</v>
      </c>
      <c r="Q228" s="251" t="s">
        <v>2567</v>
      </c>
      <c r="R228" s="290"/>
      <c r="S228" s="290"/>
      <c r="T228" s="290"/>
      <c r="U228" s="290"/>
      <c r="V228" s="290"/>
      <c r="W228" s="290"/>
      <c r="X228" s="290"/>
    </row>
    <row r="229" spans="2:24" ht="72.5">
      <c r="B229" s="252" t="s">
        <v>1438</v>
      </c>
      <c r="C229" s="252" t="s">
        <v>5639</v>
      </c>
      <c r="D229" s="252" t="s">
        <v>2618</v>
      </c>
      <c r="E229" s="251" t="s">
        <v>410</v>
      </c>
      <c r="F229" s="252">
        <v>4937447.5526999999</v>
      </c>
      <c r="G229" s="252">
        <v>2592120.7826</v>
      </c>
      <c r="H229" s="252" t="s">
        <v>2544</v>
      </c>
      <c r="I229" s="252">
        <v>6.5000000000000002E-2</v>
      </c>
      <c r="J229" s="252" t="s">
        <v>622</v>
      </c>
      <c r="K229" s="252">
        <v>0</v>
      </c>
      <c r="L229" s="252">
        <v>2024</v>
      </c>
      <c r="M229" s="252">
        <v>2027</v>
      </c>
      <c r="N229" s="252" t="s">
        <v>393</v>
      </c>
      <c r="O229" s="252" t="s">
        <v>394</v>
      </c>
      <c r="P229" s="252" t="s">
        <v>2621</v>
      </c>
      <c r="Q229" s="251" t="s">
        <v>2567</v>
      </c>
      <c r="R229" s="290"/>
      <c r="S229" s="290"/>
      <c r="T229" s="290"/>
      <c r="U229" s="290"/>
      <c r="V229" s="290"/>
      <c r="W229" s="290"/>
      <c r="X229" s="290"/>
    </row>
    <row r="230" spans="2:24" ht="72.5">
      <c r="B230" s="252" t="s">
        <v>1438</v>
      </c>
      <c r="C230" s="252" t="s">
        <v>5639</v>
      </c>
      <c r="D230" s="252" t="s">
        <v>2618</v>
      </c>
      <c r="E230" s="251" t="s">
        <v>410</v>
      </c>
      <c r="F230" s="252">
        <v>4937661.8321000002</v>
      </c>
      <c r="G230" s="252">
        <v>2591763.5427999999</v>
      </c>
      <c r="H230" s="252" t="s">
        <v>2544</v>
      </c>
      <c r="I230" s="252">
        <v>6.5000000000000002E-2</v>
      </c>
      <c r="J230" s="252" t="s">
        <v>622</v>
      </c>
      <c r="K230" s="252">
        <v>0</v>
      </c>
      <c r="L230" s="252">
        <v>2024</v>
      </c>
      <c r="M230" s="252">
        <v>2027</v>
      </c>
      <c r="N230" s="252" t="s">
        <v>393</v>
      </c>
      <c r="O230" s="252" t="s">
        <v>394</v>
      </c>
      <c r="P230" s="252" t="s">
        <v>2622</v>
      </c>
      <c r="Q230" s="251" t="s">
        <v>2567</v>
      </c>
      <c r="R230" s="290"/>
      <c r="S230" s="290"/>
      <c r="T230" s="290"/>
      <c r="U230" s="290"/>
      <c r="V230" s="290"/>
      <c r="W230" s="290"/>
      <c r="X230" s="290"/>
    </row>
    <row r="231" spans="2:24" ht="72.5">
      <c r="B231" s="252" t="s">
        <v>1438</v>
      </c>
      <c r="C231" s="252" t="s">
        <v>5639</v>
      </c>
      <c r="D231" s="252" t="s">
        <v>2618</v>
      </c>
      <c r="E231" s="251" t="s">
        <v>410</v>
      </c>
      <c r="F231" s="252">
        <v>4937531.3192999996</v>
      </c>
      <c r="G231" s="252">
        <v>2591427.3265</v>
      </c>
      <c r="H231" s="252" t="s">
        <v>2544</v>
      </c>
      <c r="I231" s="252">
        <v>6.5000000000000002E-2</v>
      </c>
      <c r="J231" s="252" t="s">
        <v>622</v>
      </c>
      <c r="K231" s="252">
        <v>0</v>
      </c>
      <c r="L231" s="252">
        <v>2024</v>
      </c>
      <c r="M231" s="252">
        <v>2027</v>
      </c>
      <c r="N231" s="252" t="s">
        <v>393</v>
      </c>
      <c r="O231" s="252" t="s">
        <v>394</v>
      </c>
      <c r="P231" s="252" t="s">
        <v>2623</v>
      </c>
      <c r="Q231" s="251" t="s">
        <v>2567</v>
      </c>
      <c r="R231" s="290"/>
      <c r="S231" s="290"/>
      <c r="T231" s="290"/>
      <c r="U231" s="290"/>
      <c r="V231" s="290"/>
      <c r="W231" s="290"/>
      <c r="X231" s="290"/>
    </row>
    <row r="232" spans="2:24" ht="72.5">
      <c r="B232" s="252" t="s">
        <v>1438</v>
      </c>
      <c r="C232" s="252" t="s">
        <v>5639</v>
      </c>
      <c r="D232" s="252" t="s">
        <v>2618</v>
      </c>
      <c r="E232" s="251" t="s">
        <v>410</v>
      </c>
      <c r="F232" s="252">
        <v>4937392.9228999997</v>
      </c>
      <c r="G232" s="252">
        <v>2591070.8009000001</v>
      </c>
      <c r="H232" s="252" t="s">
        <v>2544</v>
      </c>
      <c r="I232" s="252">
        <v>6.5000000000000002E-2</v>
      </c>
      <c r="J232" s="252" t="s">
        <v>392</v>
      </c>
      <c r="K232" s="252">
        <v>0</v>
      </c>
      <c r="L232" s="252">
        <v>2024</v>
      </c>
      <c r="M232" s="252">
        <v>2027</v>
      </c>
      <c r="N232" s="252" t="s">
        <v>393</v>
      </c>
      <c r="O232" s="252" t="s">
        <v>394</v>
      </c>
      <c r="P232" s="252" t="s">
        <v>2624</v>
      </c>
      <c r="Q232" s="251" t="s">
        <v>2567</v>
      </c>
      <c r="R232" s="290"/>
      <c r="S232" s="290"/>
      <c r="T232" s="290"/>
      <c r="U232" s="290"/>
      <c r="V232" s="290"/>
      <c r="W232" s="290"/>
      <c r="X232" s="290"/>
    </row>
    <row r="233" spans="2:24" ht="72.5">
      <c r="B233" s="252" t="s">
        <v>1438</v>
      </c>
      <c r="C233" s="252" t="s">
        <v>5639</v>
      </c>
      <c r="D233" s="252" t="s">
        <v>2625</v>
      </c>
      <c r="E233" s="251" t="s">
        <v>410</v>
      </c>
      <c r="F233" s="252">
        <v>4936901.0976</v>
      </c>
      <c r="G233" s="252">
        <v>2589803.7763999999</v>
      </c>
      <c r="H233" s="252" t="s">
        <v>2544</v>
      </c>
      <c r="I233" s="252">
        <v>6.5000000000000002E-2</v>
      </c>
      <c r="J233" s="252" t="s">
        <v>392</v>
      </c>
      <c r="K233" s="252">
        <v>0</v>
      </c>
      <c r="L233" s="252">
        <v>2024</v>
      </c>
      <c r="M233" s="252">
        <v>2027</v>
      </c>
      <c r="N233" s="252" t="s">
        <v>393</v>
      </c>
      <c r="O233" s="252" t="s">
        <v>394</v>
      </c>
      <c r="P233" s="252" t="s">
        <v>2626</v>
      </c>
      <c r="Q233" s="251" t="s">
        <v>2567</v>
      </c>
      <c r="R233" s="290"/>
      <c r="S233" s="290"/>
      <c r="T233" s="290"/>
      <c r="U233" s="290"/>
      <c r="V233" s="290"/>
      <c r="W233" s="290"/>
      <c r="X233" s="290"/>
    </row>
    <row r="234" spans="2:24" ht="72.5">
      <c r="B234" s="252" t="s">
        <v>1438</v>
      </c>
      <c r="C234" s="252" t="s">
        <v>5639</v>
      </c>
      <c r="D234" s="252" t="s">
        <v>2625</v>
      </c>
      <c r="E234" s="251" t="s">
        <v>410</v>
      </c>
      <c r="F234" s="252">
        <v>4936346.7370999996</v>
      </c>
      <c r="G234" s="252">
        <v>2588375.6910000001</v>
      </c>
      <c r="H234" s="252" t="s">
        <v>2544</v>
      </c>
      <c r="I234" s="252">
        <v>6.5000000000000002E-2</v>
      </c>
      <c r="J234" s="252" t="s">
        <v>392</v>
      </c>
      <c r="K234" s="252">
        <v>0</v>
      </c>
      <c r="L234" s="252">
        <v>2024</v>
      </c>
      <c r="M234" s="252">
        <v>2027</v>
      </c>
      <c r="N234" s="252" t="s">
        <v>393</v>
      </c>
      <c r="O234" s="252" t="s">
        <v>394</v>
      </c>
      <c r="P234" s="252" t="s">
        <v>2627</v>
      </c>
      <c r="Q234" s="251" t="s">
        <v>2567</v>
      </c>
      <c r="R234" s="290"/>
      <c r="S234" s="290"/>
      <c r="T234" s="290"/>
      <c r="U234" s="290"/>
      <c r="V234" s="290"/>
      <c r="W234" s="290"/>
      <c r="X234" s="290"/>
    </row>
    <row r="235" spans="2:24" ht="72.5">
      <c r="B235" s="252" t="s">
        <v>1438</v>
      </c>
      <c r="C235" s="252" t="s">
        <v>5639</v>
      </c>
      <c r="D235" s="252" t="s">
        <v>2625</v>
      </c>
      <c r="E235" s="251" t="s">
        <v>410</v>
      </c>
      <c r="F235" s="252">
        <v>4935391.2503000004</v>
      </c>
      <c r="G235" s="252">
        <v>2585914.1236</v>
      </c>
      <c r="H235" s="252" t="s">
        <v>2544</v>
      </c>
      <c r="I235" s="252">
        <v>6.5000000000000002E-2</v>
      </c>
      <c r="J235" s="252" t="s">
        <v>392</v>
      </c>
      <c r="K235" s="252">
        <v>0</v>
      </c>
      <c r="L235" s="252">
        <v>2024</v>
      </c>
      <c r="M235" s="252">
        <v>2027</v>
      </c>
      <c r="N235" s="252" t="s">
        <v>393</v>
      </c>
      <c r="O235" s="252" t="s">
        <v>394</v>
      </c>
      <c r="P235" s="252" t="s">
        <v>2628</v>
      </c>
      <c r="Q235" s="251" t="s">
        <v>2567</v>
      </c>
      <c r="R235" s="290"/>
      <c r="S235" s="290"/>
      <c r="T235" s="290"/>
      <c r="U235" s="290"/>
      <c r="V235" s="290"/>
      <c r="W235" s="290"/>
      <c r="X235" s="290"/>
    </row>
    <row r="236" spans="2:24" ht="72.5">
      <c r="B236" s="252" t="s">
        <v>1438</v>
      </c>
      <c r="C236" s="252" t="s">
        <v>5639</v>
      </c>
      <c r="D236" s="252" t="s">
        <v>2629</v>
      </c>
      <c r="E236" s="251" t="s">
        <v>410</v>
      </c>
      <c r="F236" s="252">
        <v>4935020.1805999996</v>
      </c>
      <c r="G236" s="252">
        <v>2584958.1531000002</v>
      </c>
      <c r="H236" s="252" t="s">
        <v>2544</v>
      </c>
      <c r="I236" s="252">
        <v>6.5000000000000002E-2</v>
      </c>
      <c r="J236" s="252" t="s">
        <v>392</v>
      </c>
      <c r="K236" s="252">
        <v>0</v>
      </c>
      <c r="L236" s="252">
        <v>2024</v>
      </c>
      <c r="M236" s="252">
        <v>2027</v>
      </c>
      <c r="N236" s="252" t="s">
        <v>393</v>
      </c>
      <c r="O236" s="252" t="s">
        <v>394</v>
      </c>
      <c r="P236" s="252" t="s">
        <v>2630</v>
      </c>
      <c r="Q236" s="251" t="s">
        <v>2567</v>
      </c>
      <c r="R236" s="290"/>
      <c r="S236" s="290"/>
      <c r="T236" s="290"/>
      <c r="U236" s="290"/>
      <c r="V236" s="290"/>
      <c r="W236" s="290"/>
      <c r="X236" s="290"/>
    </row>
    <row r="237" spans="2:24" ht="72.5">
      <c r="B237" s="252" t="s">
        <v>1438</v>
      </c>
      <c r="C237" s="252" t="s">
        <v>5639</v>
      </c>
      <c r="D237" s="252" t="s">
        <v>2629</v>
      </c>
      <c r="E237" s="251" t="s">
        <v>410</v>
      </c>
      <c r="F237" s="252">
        <v>4934720.2766000004</v>
      </c>
      <c r="G237" s="252">
        <v>2584185.5178</v>
      </c>
      <c r="H237" s="252" t="s">
        <v>2544</v>
      </c>
      <c r="I237" s="252">
        <v>6.5000000000000002E-2</v>
      </c>
      <c r="J237" s="252" t="s">
        <v>2631</v>
      </c>
      <c r="K237" s="252">
        <v>0</v>
      </c>
      <c r="L237" s="252">
        <v>2024</v>
      </c>
      <c r="M237" s="252">
        <v>2027</v>
      </c>
      <c r="N237" s="252" t="s">
        <v>393</v>
      </c>
      <c r="O237" s="252" t="s">
        <v>394</v>
      </c>
      <c r="P237" s="252" t="s">
        <v>2632</v>
      </c>
      <c r="Q237" s="251" t="s">
        <v>2567</v>
      </c>
      <c r="R237" s="290"/>
      <c r="S237" s="290"/>
      <c r="T237" s="290"/>
      <c r="U237" s="290"/>
      <c r="V237" s="290"/>
      <c r="W237" s="290"/>
      <c r="X237" s="290"/>
    </row>
    <row r="238" spans="2:24" ht="72.5">
      <c r="B238" s="252" t="s">
        <v>1438</v>
      </c>
      <c r="C238" s="252" t="s">
        <v>5639</v>
      </c>
      <c r="D238" s="252" t="s">
        <v>2633</v>
      </c>
      <c r="E238" s="251" t="s">
        <v>410</v>
      </c>
      <c r="F238" s="252">
        <v>4934410.6496000001</v>
      </c>
      <c r="G238" s="252">
        <v>2583387.8281</v>
      </c>
      <c r="H238" s="252" t="s">
        <v>2544</v>
      </c>
      <c r="I238" s="252">
        <v>6.5000000000000002E-2</v>
      </c>
      <c r="J238" s="252" t="s">
        <v>622</v>
      </c>
      <c r="K238" s="252">
        <v>0</v>
      </c>
      <c r="L238" s="252">
        <v>2024</v>
      </c>
      <c r="M238" s="252">
        <v>2027</v>
      </c>
      <c r="N238" s="252" t="s">
        <v>393</v>
      </c>
      <c r="O238" s="252" t="s">
        <v>394</v>
      </c>
      <c r="P238" s="252" t="s">
        <v>2634</v>
      </c>
      <c r="Q238" s="251" t="s">
        <v>2567</v>
      </c>
      <c r="R238" s="290"/>
      <c r="S238" s="290"/>
      <c r="T238" s="290"/>
      <c r="U238" s="290"/>
      <c r="V238" s="290"/>
      <c r="W238" s="290"/>
      <c r="X238" s="290"/>
    </row>
    <row r="239" spans="2:24" ht="72.5">
      <c r="B239" s="252" t="s">
        <v>1438</v>
      </c>
      <c r="C239" s="252" t="s">
        <v>5639</v>
      </c>
      <c r="D239" s="252" t="s">
        <v>2633</v>
      </c>
      <c r="E239" s="251" t="s">
        <v>410</v>
      </c>
      <c r="F239" s="252">
        <v>4934285.7341999998</v>
      </c>
      <c r="G239" s="252">
        <v>2583066.0120999999</v>
      </c>
      <c r="H239" s="252" t="s">
        <v>2544</v>
      </c>
      <c r="I239" s="252">
        <v>6.5000000000000002E-2</v>
      </c>
      <c r="J239" s="252" t="s">
        <v>392</v>
      </c>
      <c r="K239" s="252">
        <v>0</v>
      </c>
      <c r="L239" s="252">
        <v>2024</v>
      </c>
      <c r="M239" s="252">
        <v>2027</v>
      </c>
      <c r="N239" s="252" t="s">
        <v>393</v>
      </c>
      <c r="O239" s="252" t="s">
        <v>394</v>
      </c>
      <c r="P239" s="252" t="s">
        <v>2635</v>
      </c>
      <c r="Q239" s="251" t="s">
        <v>2567</v>
      </c>
      <c r="R239" s="290"/>
      <c r="S239" s="290"/>
      <c r="T239" s="290"/>
      <c r="U239" s="290"/>
      <c r="V239" s="290"/>
      <c r="W239" s="290"/>
      <c r="X239" s="290"/>
    </row>
    <row r="240" spans="2:24" ht="72.5">
      <c r="B240" s="252" t="s">
        <v>1438</v>
      </c>
      <c r="C240" s="252" t="s">
        <v>5639</v>
      </c>
      <c r="D240" s="252" t="s">
        <v>2633</v>
      </c>
      <c r="E240" s="251" t="s">
        <v>410</v>
      </c>
      <c r="F240" s="252">
        <v>4934131.0395</v>
      </c>
      <c r="G240" s="252">
        <v>2582667.4868000001</v>
      </c>
      <c r="H240" s="252" t="s">
        <v>2544</v>
      </c>
      <c r="I240" s="252">
        <v>6.5000000000000002E-2</v>
      </c>
      <c r="J240" s="252" t="s">
        <v>622</v>
      </c>
      <c r="K240" s="252">
        <v>0</v>
      </c>
      <c r="L240" s="252">
        <v>2024</v>
      </c>
      <c r="M240" s="252">
        <v>2027</v>
      </c>
      <c r="N240" s="252" t="s">
        <v>393</v>
      </c>
      <c r="O240" s="252" t="s">
        <v>394</v>
      </c>
      <c r="P240" s="252" t="s">
        <v>2636</v>
      </c>
      <c r="Q240" s="251" t="s">
        <v>2567</v>
      </c>
      <c r="R240" s="290"/>
      <c r="S240" s="290"/>
      <c r="T240" s="290"/>
      <c r="U240" s="290"/>
      <c r="V240" s="290"/>
      <c r="W240" s="290"/>
      <c r="X240" s="290"/>
    </row>
    <row r="241" spans="2:24" ht="72.5">
      <c r="B241" s="252" t="s">
        <v>1438</v>
      </c>
      <c r="C241" s="252" t="s">
        <v>5639</v>
      </c>
      <c r="D241" s="252" t="s">
        <v>2633</v>
      </c>
      <c r="E241" s="251" t="s">
        <v>410</v>
      </c>
      <c r="F241" s="252">
        <v>4933995.5650000004</v>
      </c>
      <c r="G241" s="252">
        <v>2582257.9863999998</v>
      </c>
      <c r="H241" s="252" t="s">
        <v>2544</v>
      </c>
      <c r="I241" s="252">
        <v>6.5000000000000002E-2</v>
      </c>
      <c r="J241" s="252" t="s">
        <v>392</v>
      </c>
      <c r="K241" s="252">
        <v>0</v>
      </c>
      <c r="L241" s="252">
        <v>2024</v>
      </c>
      <c r="M241" s="252">
        <v>2027</v>
      </c>
      <c r="N241" s="252" t="s">
        <v>393</v>
      </c>
      <c r="O241" s="252" t="s">
        <v>394</v>
      </c>
      <c r="P241" s="252" t="s">
        <v>2637</v>
      </c>
      <c r="Q241" s="251" t="s">
        <v>2567</v>
      </c>
      <c r="R241" s="290"/>
      <c r="S241" s="290"/>
      <c r="T241" s="290"/>
      <c r="U241" s="290"/>
      <c r="V241" s="290"/>
      <c r="W241" s="290"/>
      <c r="X241" s="290"/>
    </row>
    <row r="242" spans="2:24" ht="72.5">
      <c r="B242" s="252" t="s">
        <v>1438</v>
      </c>
      <c r="C242" s="252" t="s">
        <v>5639</v>
      </c>
      <c r="D242" s="252" t="s">
        <v>2633</v>
      </c>
      <c r="E242" s="251" t="s">
        <v>410</v>
      </c>
      <c r="F242" s="252">
        <v>4933867.7066000002</v>
      </c>
      <c r="G242" s="252">
        <v>2581871.4418000001</v>
      </c>
      <c r="H242" s="252" t="s">
        <v>2544</v>
      </c>
      <c r="I242" s="252">
        <v>6.5000000000000002E-2</v>
      </c>
      <c r="J242" s="252" t="s">
        <v>2395</v>
      </c>
      <c r="K242" s="252">
        <v>0</v>
      </c>
      <c r="L242" s="252">
        <v>2024</v>
      </c>
      <c r="M242" s="252">
        <v>2027</v>
      </c>
      <c r="N242" s="252" t="s">
        <v>393</v>
      </c>
      <c r="O242" s="252" t="s">
        <v>394</v>
      </c>
      <c r="P242" s="252" t="s">
        <v>2638</v>
      </c>
      <c r="Q242" s="251" t="s">
        <v>2567</v>
      </c>
      <c r="R242" s="290"/>
      <c r="S242" s="290"/>
      <c r="T242" s="290"/>
      <c r="U242" s="290"/>
      <c r="V242" s="290"/>
      <c r="W242" s="290"/>
      <c r="X242" s="290"/>
    </row>
    <row r="243" spans="2:24" ht="72.5">
      <c r="B243" s="252" t="s">
        <v>1438</v>
      </c>
      <c r="C243" s="252" t="s">
        <v>5639</v>
      </c>
      <c r="D243" s="252" t="s">
        <v>2639</v>
      </c>
      <c r="E243" s="251" t="s">
        <v>410</v>
      </c>
      <c r="F243" s="252">
        <v>4933710.1725000003</v>
      </c>
      <c r="G243" s="252">
        <v>2581395.3862000001</v>
      </c>
      <c r="H243" s="252" t="s">
        <v>2544</v>
      </c>
      <c r="I243" s="252">
        <v>6.5000000000000002E-2</v>
      </c>
      <c r="J243" s="252" t="s">
        <v>392</v>
      </c>
      <c r="K243" s="252">
        <v>0</v>
      </c>
      <c r="L243" s="252">
        <v>2024</v>
      </c>
      <c r="M243" s="252">
        <v>2027</v>
      </c>
      <c r="N243" s="252" t="s">
        <v>393</v>
      </c>
      <c r="O243" s="252" t="s">
        <v>394</v>
      </c>
      <c r="P243" s="252" t="s">
        <v>2640</v>
      </c>
      <c r="Q243" s="251" t="s">
        <v>2567</v>
      </c>
      <c r="R243" s="290"/>
      <c r="S243" s="290"/>
      <c r="T243" s="290"/>
      <c r="U243" s="290"/>
      <c r="V243" s="290"/>
      <c r="W243" s="290"/>
      <c r="X243" s="290"/>
    </row>
    <row r="244" spans="2:24" ht="72.5">
      <c r="B244" s="252" t="s">
        <v>1438</v>
      </c>
      <c r="C244" s="252" t="s">
        <v>5639</v>
      </c>
      <c r="D244" s="252" t="s">
        <v>2641</v>
      </c>
      <c r="E244" s="251" t="s">
        <v>410</v>
      </c>
      <c r="F244" s="252">
        <v>4933612.5075000003</v>
      </c>
      <c r="G244" s="252">
        <v>2581100.3095999998</v>
      </c>
      <c r="H244" s="252" t="s">
        <v>2544</v>
      </c>
      <c r="I244" s="252">
        <v>6.5000000000000002E-2</v>
      </c>
      <c r="J244" s="252" t="s">
        <v>2397</v>
      </c>
      <c r="K244" s="252">
        <v>0</v>
      </c>
      <c r="L244" s="252">
        <v>2024</v>
      </c>
      <c r="M244" s="252">
        <v>2027</v>
      </c>
      <c r="N244" s="252" t="s">
        <v>393</v>
      </c>
      <c r="O244" s="252" t="s">
        <v>394</v>
      </c>
      <c r="P244" s="252" t="s">
        <v>2642</v>
      </c>
      <c r="Q244" s="251" t="s">
        <v>2567</v>
      </c>
      <c r="R244" s="290"/>
      <c r="S244" s="290"/>
      <c r="T244" s="290"/>
      <c r="U244" s="290"/>
      <c r="V244" s="290"/>
      <c r="W244" s="290"/>
      <c r="X244" s="290"/>
    </row>
    <row r="245" spans="2:24" ht="72.5">
      <c r="B245" s="252" t="s">
        <v>1438</v>
      </c>
      <c r="C245" s="252" t="s">
        <v>5639</v>
      </c>
      <c r="D245" s="252" t="s">
        <v>2641</v>
      </c>
      <c r="E245" s="251" t="s">
        <v>410</v>
      </c>
      <c r="F245" s="252">
        <v>4933461.2858999996</v>
      </c>
      <c r="G245" s="252">
        <v>2580643.2115000002</v>
      </c>
      <c r="H245" s="252" t="s">
        <v>2544</v>
      </c>
      <c r="I245" s="252">
        <v>6.5000000000000002E-2</v>
      </c>
      <c r="J245" s="252" t="s">
        <v>622</v>
      </c>
      <c r="K245" s="252">
        <v>0</v>
      </c>
      <c r="L245" s="252">
        <v>2024</v>
      </c>
      <c r="M245" s="252">
        <v>2027</v>
      </c>
      <c r="N245" s="252" t="s">
        <v>393</v>
      </c>
      <c r="O245" s="252" t="s">
        <v>394</v>
      </c>
      <c r="P245" s="252" t="s">
        <v>2643</v>
      </c>
      <c r="Q245" s="251" t="s">
        <v>2567</v>
      </c>
      <c r="R245" s="290"/>
      <c r="S245" s="290"/>
      <c r="T245" s="290"/>
      <c r="U245" s="290"/>
      <c r="V245" s="290"/>
      <c r="W245" s="290"/>
      <c r="X245" s="290"/>
    </row>
    <row r="246" spans="2:24" ht="72.5">
      <c r="B246" s="252" t="s">
        <v>1438</v>
      </c>
      <c r="C246" s="252" t="s">
        <v>5639</v>
      </c>
      <c r="D246" s="252" t="s">
        <v>2641</v>
      </c>
      <c r="E246" s="251" t="s">
        <v>410</v>
      </c>
      <c r="F246" s="252">
        <v>4933308.2139999997</v>
      </c>
      <c r="G246" s="252">
        <v>2580192.1841000002</v>
      </c>
      <c r="H246" s="252" t="s">
        <v>2544</v>
      </c>
      <c r="I246" s="252">
        <v>6.5000000000000002E-2</v>
      </c>
      <c r="J246" s="252" t="s">
        <v>392</v>
      </c>
      <c r="K246" s="252">
        <v>0</v>
      </c>
      <c r="L246" s="252">
        <v>2024</v>
      </c>
      <c r="M246" s="252">
        <v>2027</v>
      </c>
      <c r="N246" s="252" t="s">
        <v>393</v>
      </c>
      <c r="O246" s="252" t="s">
        <v>394</v>
      </c>
      <c r="P246" s="252" t="s">
        <v>2644</v>
      </c>
      <c r="Q246" s="251" t="s">
        <v>2567</v>
      </c>
      <c r="R246" s="290"/>
      <c r="S246" s="290"/>
      <c r="T246" s="290"/>
      <c r="U246" s="290"/>
      <c r="V246" s="290"/>
      <c r="W246" s="290"/>
      <c r="X246" s="290"/>
    </row>
    <row r="247" spans="2:24" ht="72.5">
      <c r="B247" s="252" t="s">
        <v>1438</v>
      </c>
      <c r="C247" s="252" t="s">
        <v>5639</v>
      </c>
      <c r="D247" s="252" t="s">
        <v>2641</v>
      </c>
      <c r="E247" s="251" t="s">
        <v>410</v>
      </c>
      <c r="F247" s="252">
        <v>4933177.5439999998</v>
      </c>
      <c r="G247" s="252">
        <v>2579807.1450999998</v>
      </c>
      <c r="H247" s="252" t="s">
        <v>2544</v>
      </c>
      <c r="I247" s="252">
        <v>6.5000000000000002E-2</v>
      </c>
      <c r="J247" s="252" t="s">
        <v>392</v>
      </c>
      <c r="K247" s="252">
        <v>0</v>
      </c>
      <c r="L247" s="252">
        <v>2024</v>
      </c>
      <c r="M247" s="252">
        <v>2027</v>
      </c>
      <c r="N247" s="252" t="s">
        <v>393</v>
      </c>
      <c r="O247" s="252" t="s">
        <v>394</v>
      </c>
      <c r="P247" s="252" t="s">
        <v>2645</v>
      </c>
      <c r="Q247" s="251" t="s">
        <v>2567</v>
      </c>
      <c r="R247" s="290"/>
      <c r="S247" s="290"/>
      <c r="T247" s="290"/>
      <c r="U247" s="290"/>
      <c r="V247" s="290"/>
      <c r="W247" s="290"/>
      <c r="X247" s="290"/>
    </row>
    <row r="248" spans="2:24" ht="72.5">
      <c r="B248" s="252" t="s">
        <v>1438</v>
      </c>
      <c r="C248" s="252" t="s">
        <v>5639</v>
      </c>
      <c r="D248" s="252" t="s">
        <v>2641</v>
      </c>
      <c r="E248" s="251" t="s">
        <v>410</v>
      </c>
      <c r="F248" s="252">
        <v>4933046.8386000004</v>
      </c>
      <c r="G248" s="252">
        <v>2579422.0191000002</v>
      </c>
      <c r="H248" s="252" t="s">
        <v>2544</v>
      </c>
      <c r="I248" s="252">
        <v>6.5000000000000002E-2</v>
      </c>
      <c r="J248" s="252" t="s">
        <v>2615</v>
      </c>
      <c r="K248" s="252">
        <v>0</v>
      </c>
      <c r="L248" s="252">
        <v>2024</v>
      </c>
      <c r="M248" s="252">
        <v>2027</v>
      </c>
      <c r="N248" s="252" t="s">
        <v>393</v>
      </c>
      <c r="O248" s="252" t="s">
        <v>394</v>
      </c>
      <c r="P248" s="252" t="s">
        <v>2646</v>
      </c>
      <c r="Q248" s="251" t="s">
        <v>2567</v>
      </c>
      <c r="R248" s="290"/>
      <c r="S248" s="290"/>
      <c r="T248" s="290"/>
      <c r="U248" s="290"/>
      <c r="V248" s="290"/>
      <c r="W248" s="290"/>
      <c r="X248" s="290"/>
    </row>
    <row r="249" spans="2:24" ht="72.5">
      <c r="B249" s="252" t="s">
        <v>1438</v>
      </c>
      <c r="C249" s="252" t="s">
        <v>5639</v>
      </c>
      <c r="D249" s="252" t="s">
        <v>2641</v>
      </c>
      <c r="E249" s="251" t="s">
        <v>410</v>
      </c>
      <c r="F249" s="252">
        <v>4932924.5475000003</v>
      </c>
      <c r="G249" s="252">
        <v>2579093.6326000001</v>
      </c>
      <c r="H249" s="252" t="s">
        <v>2544</v>
      </c>
      <c r="I249" s="252">
        <v>6.5000000000000002E-2</v>
      </c>
      <c r="J249" s="252" t="s">
        <v>2615</v>
      </c>
      <c r="K249" s="252">
        <v>0</v>
      </c>
      <c r="L249" s="252">
        <v>2024</v>
      </c>
      <c r="M249" s="252">
        <v>2027</v>
      </c>
      <c r="N249" s="252" t="s">
        <v>393</v>
      </c>
      <c r="O249" s="252" t="s">
        <v>394</v>
      </c>
      <c r="P249" s="252" t="s">
        <v>2647</v>
      </c>
      <c r="Q249" s="251" t="s">
        <v>2567</v>
      </c>
      <c r="R249" s="290"/>
      <c r="S249" s="290"/>
      <c r="T249" s="290"/>
      <c r="U249" s="290"/>
      <c r="V249" s="290"/>
      <c r="W249" s="290"/>
      <c r="X249" s="290"/>
    </row>
    <row r="250" spans="2:24" ht="72.5">
      <c r="B250" s="252" t="s">
        <v>1438</v>
      </c>
      <c r="C250" s="252" t="s">
        <v>5639</v>
      </c>
      <c r="D250" s="252" t="s">
        <v>2641</v>
      </c>
      <c r="E250" s="251" t="s">
        <v>410</v>
      </c>
      <c r="F250" s="252">
        <v>4932796.6626000004</v>
      </c>
      <c r="G250" s="252">
        <v>2578750.2204</v>
      </c>
      <c r="H250" s="252" t="s">
        <v>2544</v>
      </c>
      <c r="I250" s="252">
        <v>6.5000000000000002E-2</v>
      </c>
      <c r="J250" s="252" t="s">
        <v>622</v>
      </c>
      <c r="K250" s="252">
        <v>0</v>
      </c>
      <c r="L250" s="252">
        <v>2024</v>
      </c>
      <c r="M250" s="252">
        <v>2027</v>
      </c>
      <c r="N250" s="252" t="s">
        <v>393</v>
      </c>
      <c r="O250" s="252" t="s">
        <v>394</v>
      </c>
      <c r="P250" s="252" t="s">
        <v>2648</v>
      </c>
      <c r="Q250" s="251" t="s">
        <v>2567</v>
      </c>
      <c r="R250" s="290"/>
      <c r="S250" s="290"/>
      <c r="T250" s="290"/>
      <c r="U250" s="290"/>
      <c r="V250" s="290"/>
      <c r="W250" s="290"/>
      <c r="X250" s="290"/>
    </row>
    <row r="251" spans="2:24" ht="72.5">
      <c r="B251" s="252" t="s">
        <v>1438</v>
      </c>
      <c r="C251" s="252" t="s">
        <v>5639</v>
      </c>
      <c r="D251" s="252" t="s">
        <v>2649</v>
      </c>
      <c r="E251" s="251" t="s">
        <v>410</v>
      </c>
      <c r="F251" s="252">
        <v>4932146.0921</v>
      </c>
      <c r="G251" s="252">
        <v>2577003.2321000001</v>
      </c>
      <c r="H251" s="252" t="s">
        <v>2544</v>
      </c>
      <c r="I251" s="252">
        <v>6.5000000000000002E-2</v>
      </c>
      <c r="J251" s="252" t="s">
        <v>392</v>
      </c>
      <c r="K251" s="252">
        <v>0</v>
      </c>
      <c r="L251" s="252">
        <v>2024</v>
      </c>
      <c r="M251" s="252">
        <v>2027</v>
      </c>
      <c r="N251" s="252" t="s">
        <v>393</v>
      </c>
      <c r="O251" s="252" t="s">
        <v>394</v>
      </c>
      <c r="P251" s="252" t="s">
        <v>2650</v>
      </c>
      <c r="Q251" s="251" t="s">
        <v>2567</v>
      </c>
      <c r="R251" s="290"/>
      <c r="S251" s="290"/>
      <c r="T251" s="290"/>
      <c r="U251" s="290"/>
      <c r="V251" s="290"/>
      <c r="W251" s="290"/>
      <c r="X251" s="290"/>
    </row>
    <row r="252" spans="2:24" ht="72.5">
      <c r="B252" s="252" t="s">
        <v>1438</v>
      </c>
      <c r="C252" s="252" t="s">
        <v>5639</v>
      </c>
      <c r="D252" s="252" t="s">
        <v>2651</v>
      </c>
      <c r="E252" s="251" t="s">
        <v>410</v>
      </c>
      <c r="F252" s="252">
        <v>4931695.4583000001</v>
      </c>
      <c r="G252" s="252">
        <v>2575564.3070999999</v>
      </c>
      <c r="H252" s="252" t="s">
        <v>2544</v>
      </c>
      <c r="I252" s="252">
        <v>6.5000000000000002E-2</v>
      </c>
      <c r="J252" s="252" t="s">
        <v>392</v>
      </c>
      <c r="K252" s="252">
        <v>0</v>
      </c>
      <c r="L252" s="252">
        <v>2024</v>
      </c>
      <c r="M252" s="252">
        <v>2027</v>
      </c>
      <c r="N252" s="252" t="s">
        <v>393</v>
      </c>
      <c r="O252" s="252" t="s">
        <v>394</v>
      </c>
      <c r="P252" s="252" t="s">
        <v>2652</v>
      </c>
      <c r="Q252" s="251" t="s">
        <v>2567</v>
      </c>
      <c r="R252" s="290"/>
      <c r="S252" s="290"/>
      <c r="T252" s="290"/>
      <c r="U252" s="290"/>
      <c r="V252" s="290"/>
      <c r="W252" s="290"/>
      <c r="X252" s="290"/>
    </row>
    <row r="253" spans="2:24" ht="72.5">
      <c r="B253" s="252" t="s">
        <v>1438</v>
      </c>
      <c r="C253" s="252" t="s">
        <v>5639</v>
      </c>
      <c r="D253" s="252" t="s">
        <v>2651</v>
      </c>
      <c r="E253" s="251" t="s">
        <v>410</v>
      </c>
      <c r="F253" s="252">
        <v>4931547.3039999995</v>
      </c>
      <c r="G253" s="252">
        <v>2575091.1641000002</v>
      </c>
      <c r="H253" s="252" t="s">
        <v>2544</v>
      </c>
      <c r="I253" s="252">
        <v>6.5000000000000002E-2</v>
      </c>
      <c r="J253" s="252" t="s">
        <v>2615</v>
      </c>
      <c r="K253" s="252">
        <v>0</v>
      </c>
      <c r="L253" s="252">
        <v>2024</v>
      </c>
      <c r="M253" s="252">
        <v>2027</v>
      </c>
      <c r="N253" s="252" t="s">
        <v>393</v>
      </c>
      <c r="O253" s="252" t="s">
        <v>394</v>
      </c>
      <c r="P253" s="252" t="s">
        <v>2653</v>
      </c>
      <c r="Q253" s="251" t="s">
        <v>2567</v>
      </c>
      <c r="R253" s="290"/>
      <c r="S253" s="290"/>
      <c r="T253" s="290"/>
      <c r="U253" s="290"/>
      <c r="V253" s="290"/>
      <c r="W253" s="290"/>
      <c r="X253" s="290"/>
    </row>
    <row r="254" spans="2:24" ht="72.5">
      <c r="B254" s="252" t="s">
        <v>1438</v>
      </c>
      <c r="C254" s="252" t="s">
        <v>5639</v>
      </c>
      <c r="D254" s="252" t="s">
        <v>2654</v>
      </c>
      <c r="E254" s="251" t="s">
        <v>410</v>
      </c>
      <c r="F254" s="252">
        <v>4930917.983</v>
      </c>
      <c r="G254" s="252">
        <v>2573033.9572000001</v>
      </c>
      <c r="H254" s="252" t="s">
        <v>2544</v>
      </c>
      <c r="I254" s="252">
        <v>6.5000000000000002E-2</v>
      </c>
      <c r="J254" s="252" t="s">
        <v>1427</v>
      </c>
      <c r="K254" s="252">
        <v>0</v>
      </c>
      <c r="L254" s="252">
        <v>2024</v>
      </c>
      <c r="M254" s="252">
        <v>2027</v>
      </c>
      <c r="N254" s="252" t="s">
        <v>393</v>
      </c>
      <c r="O254" s="252" t="s">
        <v>394</v>
      </c>
      <c r="P254" s="252" t="s">
        <v>2655</v>
      </c>
      <c r="Q254" s="251" t="s">
        <v>2567</v>
      </c>
      <c r="R254" s="290"/>
      <c r="S254" s="290"/>
      <c r="T254" s="290"/>
      <c r="U254" s="290"/>
      <c r="V254" s="290"/>
      <c r="W254" s="290"/>
      <c r="X254" s="290"/>
    </row>
    <row r="255" spans="2:24" ht="72.5">
      <c r="B255" s="252" t="s">
        <v>1438</v>
      </c>
      <c r="C255" s="252" t="s">
        <v>5639</v>
      </c>
      <c r="D255" s="252" t="s">
        <v>2654</v>
      </c>
      <c r="E255" s="251" t="s">
        <v>410</v>
      </c>
      <c r="F255" s="252">
        <v>4930235.318</v>
      </c>
      <c r="G255" s="252">
        <v>2572017.605</v>
      </c>
      <c r="H255" s="252" t="s">
        <v>2544</v>
      </c>
      <c r="I255" s="252">
        <v>6.5000000000000002E-2</v>
      </c>
      <c r="J255" s="252" t="s">
        <v>392</v>
      </c>
      <c r="K255" s="252">
        <v>0</v>
      </c>
      <c r="L255" s="252">
        <v>2024</v>
      </c>
      <c r="M255" s="252">
        <v>2027</v>
      </c>
      <c r="N255" s="252" t="s">
        <v>393</v>
      </c>
      <c r="O255" s="252" t="s">
        <v>394</v>
      </c>
      <c r="P255" s="252" t="s">
        <v>2656</v>
      </c>
      <c r="Q255" s="251" t="s">
        <v>2567</v>
      </c>
      <c r="R255" s="290"/>
      <c r="S255" s="290"/>
      <c r="T255" s="290"/>
      <c r="U255" s="290"/>
      <c r="V255" s="290"/>
      <c r="W255" s="290"/>
      <c r="X255" s="290"/>
    </row>
    <row r="256" spans="2:24" ht="72.5">
      <c r="B256" s="252" t="s">
        <v>1438</v>
      </c>
      <c r="C256" s="252" t="s">
        <v>5639</v>
      </c>
      <c r="D256" s="252" t="s">
        <v>2654</v>
      </c>
      <c r="E256" s="251" t="s">
        <v>410</v>
      </c>
      <c r="F256" s="252">
        <v>4929773.7439999999</v>
      </c>
      <c r="G256" s="252">
        <v>2571330.4021000001</v>
      </c>
      <c r="H256" s="252" t="s">
        <v>2544</v>
      </c>
      <c r="I256" s="252">
        <v>6.5000000000000002E-2</v>
      </c>
      <c r="J256" s="252" t="s">
        <v>622</v>
      </c>
      <c r="K256" s="252">
        <v>0</v>
      </c>
      <c r="L256" s="252">
        <v>2024</v>
      </c>
      <c r="M256" s="252">
        <v>2027</v>
      </c>
      <c r="N256" s="252" t="s">
        <v>393</v>
      </c>
      <c r="O256" s="252" t="s">
        <v>394</v>
      </c>
      <c r="P256" s="252" t="s">
        <v>2657</v>
      </c>
      <c r="Q256" s="251" t="s">
        <v>2567</v>
      </c>
      <c r="R256" s="290"/>
      <c r="S256" s="290"/>
      <c r="T256" s="290"/>
      <c r="U256" s="290"/>
      <c r="V256" s="290"/>
      <c r="W256" s="290"/>
      <c r="X256" s="290"/>
    </row>
    <row r="257" spans="2:24" ht="72.5">
      <c r="B257" s="252" t="s">
        <v>1438</v>
      </c>
      <c r="C257" s="252" t="s">
        <v>5639</v>
      </c>
      <c r="D257" s="252" t="s">
        <v>2654</v>
      </c>
      <c r="E257" s="251" t="s">
        <v>410</v>
      </c>
      <c r="F257" s="252">
        <v>4929357.1019000001</v>
      </c>
      <c r="G257" s="252">
        <v>2571069.355</v>
      </c>
      <c r="H257" s="252" t="s">
        <v>2544</v>
      </c>
      <c r="I257" s="252">
        <v>6.5000000000000002E-2</v>
      </c>
      <c r="J257" s="252" t="s">
        <v>392</v>
      </c>
      <c r="K257" s="252">
        <v>0</v>
      </c>
      <c r="L257" s="252">
        <v>2024</v>
      </c>
      <c r="M257" s="252">
        <v>2027</v>
      </c>
      <c r="N257" s="252" t="s">
        <v>393</v>
      </c>
      <c r="O257" s="252" t="s">
        <v>394</v>
      </c>
      <c r="P257" s="252" t="s">
        <v>2658</v>
      </c>
      <c r="Q257" s="251" t="s">
        <v>2567</v>
      </c>
      <c r="R257" s="290"/>
      <c r="S257" s="290"/>
      <c r="T257" s="290"/>
      <c r="U257" s="290"/>
      <c r="V257" s="290"/>
      <c r="W257" s="290"/>
      <c r="X257" s="290"/>
    </row>
    <row r="258" spans="2:24" ht="72.5">
      <c r="B258" s="252" t="s">
        <v>1438</v>
      </c>
      <c r="C258" s="252" t="s">
        <v>5639</v>
      </c>
      <c r="D258" s="252" t="s">
        <v>2654</v>
      </c>
      <c r="E258" s="251" t="s">
        <v>410</v>
      </c>
      <c r="F258" s="252">
        <v>4929204.5822000001</v>
      </c>
      <c r="G258" s="252">
        <v>2570605.0081000002</v>
      </c>
      <c r="H258" s="252" t="s">
        <v>2544</v>
      </c>
      <c r="I258" s="252">
        <v>6.5000000000000002E-2</v>
      </c>
      <c r="J258" s="252" t="s">
        <v>1427</v>
      </c>
      <c r="K258" s="252">
        <v>0</v>
      </c>
      <c r="L258" s="252">
        <v>2024</v>
      </c>
      <c r="M258" s="252">
        <v>2027</v>
      </c>
      <c r="N258" s="252" t="s">
        <v>393</v>
      </c>
      <c r="O258" s="252" t="s">
        <v>394</v>
      </c>
      <c r="P258" s="252" t="s">
        <v>2659</v>
      </c>
      <c r="Q258" s="251" t="s">
        <v>2567</v>
      </c>
      <c r="R258" s="290"/>
      <c r="S258" s="290"/>
      <c r="T258" s="290"/>
      <c r="U258" s="290"/>
      <c r="V258" s="290"/>
      <c r="W258" s="290"/>
      <c r="X258" s="290"/>
    </row>
    <row r="259" spans="2:24" ht="72.5">
      <c r="B259" s="252" t="s">
        <v>1438</v>
      </c>
      <c r="C259" s="252" t="s">
        <v>5639</v>
      </c>
      <c r="D259" s="252" t="s">
        <v>2654</v>
      </c>
      <c r="E259" s="251" t="s">
        <v>410</v>
      </c>
      <c r="F259" s="252">
        <v>4929046.1365999999</v>
      </c>
      <c r="G259" s="252">
        <v>2570122.6532000001</v>
      </c>
      <c r="H259" s="252" t="s">
        <v>2544</v>
      </c>
      <c r="I259" s="252">
        <v>6.5000000000000002E-2</v>
      </c>
      <c r="J259" s="252" t="s">
        <v>2660</v>
      </c>
      <c r="K259" s="252">
        <v>0</v>
      </c>
      <c r="L259" s="252">
        <v>2024</v>
      </c>
      <c r="M259" s="252">
        <v>2027</v>
      </c>
      <c r="N259" s="252" t="s">
        <v>393</v>
      </c>
      <c r="O259" s="252" t="s">
        <v>394</v>
      </c>
      <c r="P259" s="252" t="s">
        <v>2661</v>
      </c>
      <c r="Q259" s="251" t="s">
        <v>2567</v>
      </c>
      <c r="R259" s="290"/>
      <c r="S259" s="290"/>
      <c r="T259" s="290"/>
      <c r="U259" s="290"/>
      <c r="V259" s="290"/>
      <c r="W259" s="290"/>
      <c r="X259" s="290"/>
    </row>
    <row r="260" spans="2:24" ht="72.5">
      <c r="B260" s="252" t="s">
        <v>1438</v>
      </c>
      <c r="C260" s="252" t="s">
        <v>5639</v>
      </c>
      <c r="D260" s="252" t="s">
        <v>2654</v>
      </c>
      <c r="E260" s="251" t="s">
        <v>410</v>
      </c>
      <c r="F260" s="252">
        <v>4928884.7147000004</v>
      </c>
      <c r="G260" s="252">
        <v>2569631.2428000001</v>
      </c>
      <c r="H260" s="252" t="s">
        <v>2544</v>
      </c>
      <c r="I260" s="252">
        <v>6.5000000000000002E-2</v>
      </c>
      <c r="J260" s="252" t="s">
        <v>2397</v>
      </c>
      <c r="K260" s="252">
        <v>0</v>
      </c>
      <c r="L260" s="252">
        <v>2024</v>
      </c>
      <c r="M260" s="252">
        <v>2027</v>
      </c>
      <c r="N260" s="252" t="s">
        <v>393</v>
      </c>
      <c r="O260" s="252" t="s">
        <v>394</v>
      </c>
      <c r="P260" s="252" t="s">
        <v>2662</v>
      </c>
      <c r="Q260" s="251" t="s">
        <v>2567</v>
      </c>
      <c r="R260" s="290"/>
      <c r="S260" s="290"/>
      <c r="T260" s="290"/>
      <c r="U260" s="290"/>
      <c r="V260" s="290"/>
      <c r="W260" s="290"/>
      <c r="X260" s="290"/>
    </row>
    <row r="261" spans="2:24" ht="72.5">
      <c r="B261" s="252" t="s">
        <v>1438</v>
      </c>
      <c r="C261" s="252" t="s">
        <v>5639</v>
      </c>
      <c r="D261" s="252" t="s">
        <v>2663</v>
      </c>
      <c r="E261" s="251" t="s">
        <v>410</v>
      </c>
      <c r="F261" s="252">
        <v>4928735.5707999999</v>
      </c>
      <c r="G261" s="252">
        <v>2569177.1708</v>
      </c>
      <c r="H261" s="252" t="s">
        <v>2544</v>
      </c>
      <c r="I261" s="252">
        <v>6.5000000000000002E-2</v>
      </c>
      <c r="J261" s="252" t="s">
        <v>392</v>
      </c>
      <c r="K261" s="252">
        <v>0</v>
      </c>
      <c r="L261" s="252">
        <v>2024</v>
      </c>
      <c r="M261" s="252">
        <v>2027</v>
      </c>
      <c r="N261" s="252" t="s">
        <v>393</v>
      </c>
      <c r="O261" s="252" t="s">
        <v>394</v>
      </c>
      <c r="P261" s="252" t="s">
        <v>2664</v>
      </c>
      <c r="Q261" s="251" t="s">
        <v>2567</v>
      </c>
      <c r="R261" s="290"/>
      <c r="S261" s="290"/>
      <c r="T261" s="290"/>
      <c r="U261" s="290"/>
      <c r="V261" s="290"/>
      <c r="W261" s="290"/>
      <c r="X261" s="290"/>
    </row>
    <row r="262" spans="2:24" ht="72.5">
      <c r="B262" s="252" t="s">
        <v>1438</v>
      </c>
      <c r="C262" s="252" t="s">
        <v>5639</v>
      </c>
      <c r="D262" s="252" t="s">
        <v>2663</v>
      </c>
      <c r="E262" s="251" t="s">
        <v>410</v>
      </c>
      <c r="F262" s="252">
        <v>4928590.2573999995</v>
      </c>
      <c r="G262" s="252">
        <v>2568734.7500999998</v>
      </c>
      <c r="H262" s="252" t="s">
        <v>2544</v>
      </c>
      <c r="I262" s="252">
        <v>6.5000000000000002E-2</v>
      </c>
      <c r="J262" s="252" t="s">
        <v>392</v>
      </c>
      <c r="K262" s="252">
        <v>0</v>
      </c>
      <c r="L262" s="252">
        <v>2024</v>
      </c>
      <c r="M262" s="252">
        <v>2027</v>
      </c>
      <c r="N262" s="252" t="s">
        <v>393</v>
      </c>
      <c r="O262" s="252" t="s">
        <v>394</v>
      </c>
      <c r="P262" s="252" t="s">
        <v>2665</v>
      </c>
      <c r="Q262" s="251" t="s">
        <v>2567</v>
      </c>
      <c r="R262" s="290"/>
      <c r="S262" s="290"/>
      <c r="T262" s="290"/>
      <c r="U262" s="290"/>
      <c r="V262" s="290"/>
      <c r="W262" s="290"/>
      <c r="X262" s="290"/>
    </row>
    <row r="263" spans="2:24" ht="72.5">
      <c r="B263" s="252" t="s">
        <v>1438</v>
      </c>
      <c r="C263" s="252" t="s">
        <v>5639</v>
      </c>
      <c r="D263" s="252" t="s">
        <v>2666</v>
      </c>
      <c r="E263" s="251" t="s">
        <v>410</v>
      </c>
      <c r="F263" s="252">
        <v>4928445.5960999997</v>
      </c>
      <c r="G263" s="252">
        <v>2568231.1365999999</v>
      </c>
      <c r="H263" s="252" t="s">
        <v>2544</v>
      </c>
      <c r="I263" s="252">
        <v>6.5000000000000002E-2</v>
      </c>
      <c r="J263" s="252" t="s">
        <v>622</v>
      </c>
      <c r="K263" s="252">
        <v>0</v>
      </c>
      <c r="L263" s="252">
        <v>2024</v>
      </c>
      <c r="M263" s="252">
        <v>2027</v>
      </c>
      <c r="N263" s="252" t="s">
        <v>393</v>
      </c>
      <c r="O263" s="252" t="s">
        <v>394</v>
      </c>
      <c r="P263" s="252" t="s">
        <v>2667</v>
      </c>
      <c r="Q263" s="251" t="s">
        <v>2567</v>
      </c>
      <c r="R263" s="290"/>
      <c r="S263" s="290"/>
      <c r="T263" s="290"/>
      <c r="U263" s="290"/>
      <c r="V263" s="290"/>
      <c r="W263" s="290"/>
      <c r="X263" s="290"/>
    </row>
    <row r="264" spans="2:24" ht="72.5">
      <c r="B264" s="252" t="s">
        <v>1438</v>
      </c>
      <c r="C264" s="252" t="s">
        <v>5639</v>
      </c>
      <c r="D264" s="252" t="s">
        <v>2666</v>
      </c>
      <c r="E264" s="251" t="s">
        <v>410</v>
      </c>
      <c r="F264" s="252">
        <v>4928301.1445000004</v>
      </c>
      <c r="G264" s="252">
        <v>2567727.9306000001</v>
      </c>
      <c r="H264" s="252" t="s">
        <v>2544</v>
      </c>
      <c r="I264" s="252">
        <v>6.5000000000000002E-2</v>
      </c>
      <c r="J264" s="252" t="s">
        <v>622</v>
      </c>
      <c r="K264" s="252">
        <v>0</v>
      </c>
      <c r="L264" s="252">
        <v>2024</v>
      </c>
      <c r="M264" s="252">
        <v>2027</v>
      </c>
      <c r="N264" s="252" t="s">
        <v>393</v>
      </c>
      <c r="O264" s="252" t="s">
        <v>394</v>
      </c>
      <c r="P264" s="252" t="s">
        <v>2668</v>
      </c>
      <c r="Q264" s="251" t="s">
        <v>2567</v>
      </c>
      <c r="R264" s="290"/>
      <c r="S264" s="290"/>
      <c r="T264" s="290"/>
      <c r="U264" s="290"/>
      <c r="V264" s="290"/>
      <c r="W264" s="290"/>
      <c r="X264" s="290"/>
    </row>
    <row r="265" spans="2:24" ht="72.5">
      <c r="B265" s="252" t="s">
        <v>1438</v>
      </c>
      <c r="C265" s="252" t="s">
        <v>5639</v>
      </c>
      <c r="D265" s="252" t="s">
        <v>2666</v>
      </c>
      <c r="E265" s="251" t="s">
        <v>410</v>
      </c>
      <c r="F265" s="252">
        <v>4928221.9716999996</v>
      </c>
      <c r="G265" s="252">
        <v>2566331.7662</v>
      </c>
      <c r="H265" s="252" t="s">
        <v>2544</v>
      </c>
      <c r="I265" s="252">
        <v>6.5000000000000002E-2</v>
      </c>
      <c r="J265" s="252" t="s">
        <v>1427</v>
      </c>
      <c r="K265" s="252">
        <v>0</v>
      </c>
      <c r="L265" s="252">
        <v>2024</v>
      </c>
      <c r="M265" s="252">
        <v>2027</v>
      </c>
      <c r="N265" s="252" t="s">
        <v>393</v>
      </c>
      <c r="O265" s="252" t="s">
        <v>394</v>
      </c>
      <c r="P265" s="252" t="s">
        <v>2669</v>
      </c>
      <c r="Q265" s="251" t="s">
        <v>2567</v>
      </c>
      <c r="R265" s="290"/>
      <c r="S265" s="290"/>
      <c r="T265" s="290"/>
      <c r="U265" s="290"/>
      <c r="V265" s="290"/>
      <c r="W265" s="290"/>
      <c r="X265" s="290"/>
    </row>
    <row r="266" spans="2:24" ht="72.5">
      <c r="B266" s="252" t="s">
        <v>1438</v>
      </c>
      <c r="C266" s="252" t="s">
        <v>5639</v>
      </c>
      <c r="D266" s="252" t="s">
        <v>2666</v>
      </c>
      <c r="E266" s="251" t="s">
        <v>410</v>
      </c>
      <c r="F266" s="252">
        <v>4928194.6675000004</v>
      </c>
      <c r="G266" s="252">
        <v>2565850.2233000002</v>
      </c>
      <c r="H266" s="252" t="s">
        <v>2544</v>
      </c>
      <c r="I266" s="252">
        <v>6.5000000000000002E-2</v>
      </c>
      <c r="J266" s="252" t="s">
        <v>392</v>
      </c>
      <c r="K266" s="252">
        <v>0</v>
      </c>
      <c r="L266" s="252">
        <v>2024</v>
      </c>
      <c r="M266" s="252">
        <v>2027</v>
      </c>
      <c r="N266" s="252" t="s">
        <v>393</v>
      </c>
      <c r="O266" s="252" t="s">
        <v>394</v>
      </c>
      <c r="P266" s="252" t="s">
        <v>2670</v>
      </c>
      <c r="Q266" s="251" t="s">
        <v>2567</v>
      </c>
      <c r="R266" s="290"/>
      <c r="S266" s="290"/>
      <c r="T266" s="290"/>
      <c r="U266" s="290"/>
      <c r="V266" s="290"/>
      <c r="W266" s="290"/>
      <c r="X266" s="290"/>
    </row>
    <row r="267" spans="2:24" ht="72.5">
      <c r="B267" s="252" t="s">
        <v>1438</v>
      </c>
      <c r="C267" s="252" t="s">
        <v>5639</v>
      </c>
      <c r="D267" s="252" t="s">
        <v>2666</v>
      </c>
      <c r="E267" s="251" t="s">
        <v>410</v>
      </c>
      <c r="F267" s="252">
        <v>4928168.4725000001</v>
      </c>
      <c r="G267" s="252">
        <v>2565388.2431000001</v>
      </c>
      <c r="H267" s="252" t="s">
        <v>2544</v>
      </c>
      <c r="I267" s="252">
        <v>6.5000000000000002E-2</v>
      </c>
      <c r="J267" s="252" t="s">
        <v>392</v>
      </c>
      <c r="K267" s="252">
        <v>0</v>
      </c>
      <c r="L267" s="252">
        <v>2024</v>
      </c>
      <c r="M267" s="252">
        <v>2027</v>
      </c>
      <c r="N267" s="252" t="s">
        <v>393</v>
      </c>
      <c r="O267" s="252" t="s">
        <v>394</v>
      </c>
      <c r="P267" s="252" t="s">
        <v>2671</v>
      </c>
      <c r="Q267" s="251" t="s">
        <v>2567</v>
      </c>
      <c r="R267" s="290"/>
      <c r="S267" s="290"/>
      <c r="T267" s="290"/>
      <c r="U267" s="290"/>
      <c r="V267" s="290"/>
      <c r="W267" s="290"/>
      <c r="X267" s="290"/>
    </row>
    <row r="268" spans="2:24" ht="72.5">
      <c r="B268" s="252" t="s">
        <v>1438</v>
      </c>
      <c r="C268" s="252" t="s">
        <v>5639</v>
      </c>
      <c r="D268" s="252" t="s">
        <v>2666</v>
      </c>
      <c r="E268" s="251" t="s">
        <v>410</v>
      </c>
      <c r="F268" s="252">
        <v>4928143.2916999999</v>
      </c>
      <c r="G268" s="252">
        <v>2564944.1691999999</v>
      </c>
      <c r="H268" s="252" t="s">
        <v>2544</v>
      </c>
      <c r="I268" s="252">
        <v>6.5000000000000002E-2</v>
      </c>
      <c r="J268" s="252" t="s">
        <v>392</v>
      </c>
      <c r="K268" s="252">
        <v>0</v>
      </c>
      <c r="L268" s="252">
        <v>2024</v>
      </c>
      <c r="M268" s="252">
        <v>2027</v>
      </c>
      <c r="N268" s="252" t="s">
        <v>393</v>
      </c>
      <c r="O268" s="252" t="s">
        <v>394</v>
      </c>
      <c r="P268" s="252" t="s">
        <v>2672</v>
      </c>
      <c r="Q268" s="251" t="s">
        <v>2567</v>
      </c>
      <c r="R268" s="290"/>
      <c r="S268" s="290"/>
      <c r="T268" s="290"/>
      <c r="U268" s="290"/>
      <c r="V268" s="290"/>
      <c r="W268" s="290"/>
      <c r="X268" s="290"/>
    </row>
    <row r="269" spans="2:24" ht="72.5">
      <c r="B269" s="252" t="s">
        <v>1438</v>
      </c>
      <c r="C269" s="252" t="s">
        <v>5639</v>
      </c>
      <c r="D269" s="252" t="s">
        <v>2673</v>
      </c>
      <c r="E269" s="251" t="s">
        <v>410</v>
      </c>
      <c r="F269" s="252">
        <v>4928115.4970000004</v>
      </c>
      <c r="G269" s="252">
        <v>2564453.9541000002</v>
      </c>
      <c r="H269" s="252" t="s">
        <v>2544</v>
      </c>
      <c r="I269" s="252">
        <v>6.5000000000000002E-2</v>
      </c>
      <c r="J269" s="252" t="s">
        <v>2615</v>
      </c>
      <c r="K269" s="252">
        <v>0</v>
      </c>
      <c r="L269" s="252">
        <v>2024</v>
      </c>
      <c r="M269" s="252">
        <v>2027</v>
      </c>
      <c r="N269" s="252" t="s">
        <v>393</v>
      </c>
      <c r="O269" s="252" t="s">
        <v>394</v>
      </c>
      <c r="P269" s="252" t="s">
        <v>2674</v>
      </c>
      <c r="Q269" s="251" t="s">
        <v>2567</v>
      </c>
      <c r="R269" s="290"/>
      <c r="S269" s="290"/>
      <c r="T269" s="290"/>
      <c r="U269" s="290"/>
      <c r="V269" s="290"/>
      <c r="W269" s="290"/>
      <c r="X269" s="290"/>
    </row>
    <row r="270" spans="2:24" ht="72.5">
      <c r="B270" s="252" t="s">
        <v>1438</v>
      </c>
      <c r="C270" s="252" t="s">
        <v>5639</v>
      </c>
      <c r="D270" s="252" t="s">
        <v>2673</v>
      </c>
      <c r="E270" s="251" t="s">
        <v>410</v>
      </c>
      <c r="F270" s="252">
        <v>4927997.1749</v>
      </c>
      <c r="G270" s="252">
        <v>2564074.9410999999</v>
      </c>
      <c r="H270" s="252" t="s">
        <v>2544</v>
      </c>
      <c r="I270" s="252">
        <v>6.5000000000000002E-2</v>
      </c>
      <c r="J270" s="252" t="s">
        <v>2615</v>
      </c>
      <c r="K270" s="252">
        <v>0</v>
      </c>
      <c r="L270" s="252">
        <v>2024</v>
      </c>
      <c r="M270" s="252">
        <v>2027</v>
      </c>
      <c r="N270" s="252" t="s">
        <v>393</v>
      </c>
      <c r="O270" s="252" t="s">
        <v>394</v>
      </c>
      <c r="P270" s="252" t="s">
        <v>2675</v>
      </c>
      <c r="Q270" s="251" t="s">
        <v>2567</v>
      </c>
      <c r="R270" s="290"/>
      <c r="S270" s="290"/>
      <c r="T270" s="290"/>
      <c r="U270" s="290"/>
      <c r="V270" s="290"/>
      <c r="W270" s="290"/>
      <c r="X270" s="290"/>
    </row>
    <row r="271" spans="2:24" ht="72.5">
      <c r="B271" s="252" t="s">
        <v>1438</v>
      </c>
      <c r="C271" s="252" t="s">
        <v>5639</v>
      </c>
      <c r="D271" s="252" t="s">
        <v>2676</v>
      </c>
      <c r="E271" s="251" t="s">
        <v>410</v>
      </c>
      <c r="F271" s="252">
        <v>4927905.1920999996</v>
      </c>
      <c r="G271" s="252">
        <v>2563780.2355</v>
      </c>
      <c r="H271" s="252" t="s">
        <v>2544</v>
      </c>
      <c r="I271" s="252">
        <v>6.5000000000000002E-2</v>
      </c>
      <c r="J271" s="252" t="s">
        <v>392</v>
      </c>
      <c r="K271" s="252">
        <v>0</v>
      </c>
      <c r="L271" s="252">
        <v>2024</v>
      </c>
      <c r="M271" s="252">
        <v>2027</v>
      </c>
      <c r="N271" s="252" t="s">
        <v>393</v>
      </c>
      <c r="O271" s="252" t="s">
        <v>394</v>
      </c>
      <c r="P271" s="252" t="s">
        <v>2677</v>
      </c>
      <c r="Q271" s="251" t="s">
        <v>2567</v>
      </c>
      <c r="R271" s="290"/>
      <c r="S271" s="290"/>
      <c r="T271" s="290"/>
      <c r="U271" s="290"/>
      <c r="V271" s="290"/>
      <c r="W271" s="290"/>
      <c r="X271" s="290"/>
    </row>
    <row r="272" spans="2:24" ht="72.5">
      <c r="B272" s="252" t="s">
        <v>1438</v>
      </c>
      <c r="C272" s="252" t="s">
        <v>5639</v>
      </c>
      <c r="D272" s="252" t="s">
        <v>2676</v>
      </c>
      <c r="E272" s="251" t="s">
        <v>410</v>
      </c>
      <c r="F272" s="252">
        <v>4927791.6102</v>
      </c>
      <c r="G272" s="252">
        <v>2563416.3884000001</v>
      </c>
      <c r="H272" s="252" t="s">
        <v>2544</v>
      </c>
      <c r="I272" s="252">
        <v>6.5000000000000002E-2</v>
      </c>
      <c r="J272" s="252" t="s">
        <v>2678</v>
      </c>
      <c r="K272" s="252">
        <v>0</v>
      </c>
      <c r="L272" s="252">
        <v>2024</v>
      </c>
      <c r="M272" s="252">
        <v>2027</v>
      </c>
      <c r="N272" s="252" t="s">
        <v>393</v>
      </c>
      <c r="O272" s="252" t="s">
        <v>394</v>
      </c>
      <c r="P272" s="252" t="s">
        <v>2679</v>
      </c>
      <c r="Q272" s="251" t="s">
        <v>2567</v>
      </c>
      <c r="R272" s="290"/>
      <c r="S272" s="290"/>
      <c r="T272" s="290"/>
      <c r="U272" s="290"/>
      <c r="V272" s="290"/>
      <c r="W272" s="290"/>
      <c r="X272" s="290"/>
    </row>
    <row r="273" spans="2:24" ht="72.5">
      <c r="B273" s="252" t="s">
        <v>1438</v>
      </c>
      <c r="C273" s="252" t="s">
        <v>5639</v>
      </c>
      <c r="D273" s="252" t="s">
        <v>2680</v>
      </c>
      <c r="E273" s="251" t="s">
        <v>410</v>
      </c>
      <c r="F273" s="252">
        <v>4928265.4479999999</v>
      </c>
      <c r="G273" s="252">
        <v>2560432.6970000002</v>
      </c>
      <c r="H273" s="252" t="s">
        <v>2544</v>
      </c>
      <c r="I273" s="252">
        <v>6.5000000000000002E-2</v>
      </c>
      <c r="J273" s="252" t="s">
        <v>392</v>
      </c>
      <c r="K273" s="252">
        <v>0</v>
      </c>
      <c r="L273" s="252">
        <v>2024</v>
      </c>
      <c r="M273" s="252">
        <v>2027</v>
      </c>
      <c r="N273" s="252" t="s">
        <v>393</v>
      </c>
      <c r="O273" s="252" t="s">
        <v>394</v>
      </c>
      <c r="P273" s="252" t="s">
        <v>2681</v>
      </c>
      <c r="Q273" s="251" t="s">
        <v>2567</v>
      </c>
      <c r="R273" s="290"/>
      <c r="S273" s="290"/>
      <c r="T273" s="290"/>
      <c r="U273" s="290"/>
      <c r="V273" s="290"/>
      <c r="W273" s="290"/>
      <c r="X273" s="290"/>
    </row>
    <row r="274" spans="2:24" ht="72.5">
      <c r="B274" s="252" t="s">
        <v>1438</v>
      </c>
      <c r="C274" s="252" t="s">
        <v>5639</v>
      </c>
      <c r="D274" s="252" t="s">
        <v>2680</v>
      </c>
      <c r="E274" s="251" t="s">
        <v>410</v>
      </c>
      <c r="F274" s="252">
        <v>4928392.3673</v>
      </c>
      <c r="G274" s="252">
        <v>2559986.2974999999</v>
      </c>
      <c r="H274" s="252" t="s">
        <v>2544</v>
      </c>
      <c r="I274" s="252">
        <v>6.5000000000000002E-2</v>
      </c>
      <c r="J274" s="252" t="s">
        <v>392</v>
      </c>
      <c r="K274" s="252">
        <v>0</v>
      </c>
      <c r="L274" s="252">
        <v>2024</v>
      </c>
      <c r="M274" s="252">
        <v>2027</v>
      </c>
      <c r="N274" s="252" t="s">
        <v>393</v>
      </c>
      <c r="O274" s="252" t="s">
        <v>394</v>
      </c>
      <c r="P274" s="252" t="s">
        <v>2682</v>
      </c>
      <c r="Q274" s="251" t="s">
        <v>2567</v>
      </c>
      <c r="R274" s="290"/>
      <c r="S274" s="290"/>
      <c r="T274" s="290"/>
      <c r="U274" s="290"/>
      <c r="V274" s="290"/>
      <c r="W274" s="290"/>
      <c r="X274" s="290"/>
    </row>
    <row r="275" spans="2:24" ht="72.5">
      <c r="B275" s="252" t="s">
        <v>1438</v>
      </c>
      <c r="C275" s="252" t="s">
        <v>5639</v>
      </c>
      <c r="D275" s="252" t="s">
        <v>2680</v>
      </c>
      <c r="E275" s="251" t="s">
        <v>410</v>
      </c>
      <c r="F275" s="252">
        <v>4928501.7819999997</v>
      </c>
      <c r="G275" s="252">
        <v>2559601.4674999998</v>
      </c>
      <c r="H275" s="252" t="s">
        <v>2544</v>
      </c>
      <c r="I275" s="252">
        <v>6.5000000000000002E-2</v>
      </c>
      <c r="J275" s="252" t="s">
        <v>622</v>
      </c>
      <c r="K275" s="252">
        <v>0</v>
      </c>
      <c r="L275" s="252">
        <v>2024</v>
      </c>
      <c r="M275" s="252">
        <v>2027</v>
      </c>
      <c r="N275" s="252" t="s">
        <v>393</v>
      </c>
      <c r="O275" s="252" t="s">
        <v>394</v>
      </c>
      <c r="P275" s="252" t="s">
        <v>2683</v>
      </c>
      <c r="Q275" s="251" t="s">
        <v>2567</v>
      </c>
      <c r="R275" s="290"/>
      <c r="S275" s="290"/>
      <c r="T275" s="290"/>
      <c r="U275" s="290"/>
      <c r="V275" s="290"/>
      <c r="W275" s="290"/>
      <c r="X275" s="290"/>
    </row>
    <row r="276" spans="2:24" ht="72.5">
      <c r="B276" s="252" t="s">
        <v>1438</v>
      </c>
      <c r="C276" s="252" t="s">
        <v>5639</v>
      </c>
      <c r="D276" s="252" t="s">
        <v>2680</v>
      </c>
      <c r="E276" s="251" t="s">
        <v>410</v>
      </c>
      <c r="F276" s="252">
        <v>4928718.301</v>
      </c>
      <c r="G276" s="252">
        <v>2558839.9870000002</v>
      </c>
      <c r="H276" s="252" t="s">
        <v>2544</v>
      </c>
      <c r="I276" s="252">
        <v>6.5000000000000002E-2</v>
      </c>
      <c r="J276" s="252" t="s">
        <v>622</v>
      </c>
      <c r="K276" s="252">
        <v>0</v>
      </c>
      <c r="L276" s="252">
        <v>2024</v>
      </c>
      <c r="M276" s="252">
        <v>2027</v>
      </c>
      <c r="N276" s="252" t="s">
        <v>393</v>
      </c>
      <c r="O276" s="252" t="s">
        <v>394</v>
      </c>
      <c r="P276" s="252" t="s">
        <v>2684</v>
      </c>
      <c r="Q276" s="251" t="s">
        <v>2567</v>
      </c>
      <c r="R276" s="290"/>
      <c r="S276" s="290"/>
      <c r="T276" s="290"/>
      <c r="U276" s="290"/>
      <c r="V276" s="290"/>
      <c r="W276" s="290"/>
      <c r="X276" s="290"/>
    </row>
    <row r="277" spans="2:24" ht="72.5">
      <c r="B277" s="252" t="s">
        <v>1438</v>
      </c>
      <c r="C277" s="252" t="s">
        <v>5639</v>
      </c>
      <c r="D277" s="252" t="s">
        <v>2680</v>
      </c>
      <c r="E277" s="251" t="s">
        <v>410</v>
      </c>
      <c r="F277" s="252">
        <v>4928862.7773000002</v>
      </c>
      <c r="G277" s="252">
        <v>2558331.8146000002</v>
      </c>
      <c r="H277" s="252" t="s">
        <v>2544</v>
      </c>
      <c r="I277" s="252">
        <v>6.5000000000000002E-2</v>
      </c>
      <c r="J277" s="252" t="s">
        <v>2397</v>
      </c>
      <c r="K277" s="252">
        <v>0</v>
      </c>
      <c r="L277" s="252">
        <v>2024</v>
      </c>
      <c r="M277" s="252">
        <v>2027</v>
      </c>
      <c r="N277" s="252" t="s">
        <v>393</v>
      </c>
      <c r="O277" s="252" t="s">
        <v>394</v>
      </c>
      <c r="P277" s="252" t="s">
        <v>2685</v>
      </c>
      <c r="Q277" s="251" t="s">
        <v>2567</v>
      </c>
      <c r="R277" s="290"/>
      <c r="S277" s="290"/>
      <c r="T277" s="290"/>
      <c r="U277" s="290"/>
      <c r="V277" s="290"/>
      <c r="W277" s="290"/>
      <c r="X277" s="290"/>
    </row>
    <row r="278" spans="2:24" ht="72.5">
      <c r="B278" s="252" t="s">
        <v>1438</v>
      </c>
      <c r="C278" s="252" t="s">
        <v>5639</v>
      </c>
      <c r="D278" s="252" t="s">
        <v>2686</v>
      </c>
      <c r="E278" s="251" t="s">
        <v>410</v>
      </c>
      <c r="F278" s="252">
        <v>4928943.3677000003</v>
      </c>
      <c r="G278" s="252">
        <v>2558048.3398000002</v>
      </c>
      <c r="H278" s="252" t="s">
        <v>2544</v>
      </c>
      <c r="I278" s="252">
        <v>6.5000000000000002E-2</v>
      </c>
      <c r="J278" s="252" t="s">
        <v>624</v>
      </c>
      <c r="K278" s="252">
        <v>0</v>
      </c>
      <c r="L278" s="252">
        <v>2024</v>
      </c>
      <c r="M278" s="252">
        <v>2027</v>
      </c>
      <c r="N278" s="252" t="s">
        <v>393</v>
      </c>
      <c r="O278" s="252" t="s">
        <v>394</v>
      </c>
      <c r="P278" s="252" t="s">
        <v>2687</v>
      </c>
      <c r="Q278" s="251" t="s">
        <v>2567</v>
      </c>
      <c r="R278" s="290"/>
      <c r="S278" s="290"/>
      <c r="T278" s="290"/>
      <c r="U278" s="290"/>
      <c r="V278" s="290"/>
      <c r="W278" s="290"/>
      <c r="X278" s="290"/>
    </row>
    <row r="279" spans="2:24" ht="72.5">
      <c r="B279" s="252" t="s">
        <v>1438</v>
      </c>
      <c r="C279" s="252" t="s">
        <v>5639</v>
      </c>
      <c r="D279" s="252" t="s">
        <v>2686</v>
      </c>
      <c r="E279" s="251" t="s">
        <v>410</v>
      </c>
      <c r="F279" s="252">
        <v>4929026.8897000002</v>
      </c>
      <c r="G279" s="252">
        <v>2557653.5832000002</v>
      </c>
      <c r="H279" s="252" t="s">
        <v>2544</v>
      </c>
      <c r="I279" s="252">
        <v>6.5000000000000002E-2</v>
      </c>
      <c r="J279" s="252" t="s">
        <v>392</v>
      </c>
      <c r="K279" s="252">
        <v>0</v>
      </c>
      <c r="L279" s="252">
        <v>2024</v>
      </c>
      <c r="M279" s="252">
        <v>2027</v>
      </c>
      <c r="N279" s="252" t="s">
        <v>393</v>
      </c>
      <c r="O279" s="252" t="s">
        <v>394</v>
      </c>
      <c r="P279" s="252" t="s">
        <v>2688</v>
      </c>
      <c r="Q279" s="251" t="s">
        <v>2567</v>
      </c>
      <c r="R279" s="290"/>
      <c r="S279" s="290"/>
      <c r="T279" s="290"/>
      <c r="U279" s="290"/>
      <c r="V279" s="290"/>
      <c r="W279" s="290"/>
      <c r="X279" s="290"/>
    </row>
    <row r="280" spans="2:24" ht="72.5">
      <c r="B280" s="252" t="s">
        <v>1438</v>
      </c>
      <c r="C280" s="252" t="s">
        <v>5639</v>
      </c>
      <c r="D280" s="252" t="s">
        <v>2686</v>
      </c>
      <c r="E280" s="251" t="s">
        <v>410</v>
      </c>
      <c r="F280" s="252">
        <v>4929157.801</v>
      </c>
      <c r="G280" s="252">
        <v>2557225.3662</v>
      </c>
      <c r="H280" s="252" t="s">
        <v>2544</v>
      </c>
      <c r="I280" s="252">
        <v>6.5000000000000002E-2</v>
      </c>
      <c r="J280" s="252" t="s">
        <v>2397</v>
      </c>
      <c r="K280" s="252">
        <v>0</v>
      </c>
      <c r="L280" s="252">
        <v>2024</v>
      </c>
      <c r="M280" s="252">
        <v>2027</v>
      </c>
      <c r="N280" s="252" t="s">
        <v>393</v>
      </c>
      <c r="O280" s="252" t="s">
        <v>394</v>
      </c>
      <c r="P280" s="252" t="s">
        <v>2689</v>
      </c>
      <c r="Q280" s="251" t="s">
        <v>2567</v>
      </c>
      <c r="R280" s="290"/>
      <c r="S280" s="290"/>
      <c r="T280" s="290"/>
      <c r="U280" s="290"/>
      <c r="V280" s="290"/>
      <c r="W280" s="290"/>
      <c r="X280" s="290"/>
    </row>
    <row r="281" spans="2:24" ht="72.5">
      <c r="B281" s="252" t="s">
        <v>1438</v>
      </c>
      <c r="C281" s="252" t="s">
        <v>5639</v>
      </c>
      <c r="D281" s="252" t="s">
        <v>2686</v>
      </c>
      <c r="E281" s="251" t="s">
        <v>410</v>
      </c>
      <c r="F281" s="252">
        <v>4929308.9024999999</v>
      </c>
      <c r="G281" s="252">
        <v>2556731.2110000001</v>
      </c>
      <c r="H281" s="252" t="s">
        <v>2544</v>
      </c>
      <c r="I281" s="252">
        <v>6.5000000000000002E-2</v>
      </c>
      <c r="J281" s="252" t="s">
        <v>392</v>
      </c>
      <c r="K281" s="252">
        <v>0</v>
      </c>
      <c r="L281" s="252">
        <v>2024</v>
      </c>
      <c r="M281" s="252">
        <v>2027</v>
      </c>
      <c r="N281" s="252" t="s">
        <v>393</v>
      </c>
      <c r="O281" s="252" t="s">
        <v>394</v>
      </c>
      <c r="P281" s="252" t="s">
        <v>2690</v>
      </c>
      <c r="Q281" s="251" t="s">
        <v>2567</v>
      </c>
      <c r="R281" s="290"/>
      <c r="S281" s="290"/>
      <c r="T281" s="290"/>
      <c r="U281" s="290"/>
      <c r="V281" s="290"/>
      <c r="W281" s="290"/>
      <c r="X281" s="290"/>
    </row>
    <row r="282" spans="2:24" ht="72.5">
      <c r="B282" s="252" t="s">
        <v>1438</v>
      </c>
      <c r="C282" s="252" t="s">
        <v>5639</v>
      </c>
      <c r="D282" s="252" t="s">
        <v>2691</v>
      </c>
      <c r="E282" s="251" t="s">
        <v>410</v>
      </c>
      <c r="F282" s="252">
        <v>4929469.2007999998</v>
      </c>
      <c r="G282" s="252">
        <v>2556206.9750999999</v>
      </c>
      <c r="H282" s="252" t="s">
        <v>2544</v>
      </c>
      <c r="I282" s="252">
        <v>6.5000000000000002E-2</v>
      </c>
      <c r="J282" s="252" t="s">
        <v>392</v>
      </c>
      <c r="K282" s="252">
        <v>0</v>
      </c>
      <c r="L282" s="252">
        <v>2024</v>
      </c>
      <c r="M282" s="252">
        <v>2027</v>
      </c>
      <c r="N282" s="252" t="s">
        <v>393</v>
      </c>
      <c r="O282" s="252" t="s">
        <v>394</v>
      </c>
      <c r="P282" s="252" t="s">
        <v>2692</v>
      </c>
      <c r="Q282" s="251" t="s">
        <v>2567</v>
      </c>
      <c r="R282" s="290"/>
      <c r="S282" s="290"/>
      <c r="T282" s="290"/>
      <c r="U282" s="290"/>
      <c r="V282" s="290"/>
      <c r="W282" s="290"/>
      <c r="X282" s="290"/>
    </row>
    <row r="283" spans="2:24" ht="72.5">
      <c r="B283" s="252" t="s">
        <v>1438</v>
      </c>
      <c r="C283" s="252" t="s">
        <v>5639</v>
      </c>
      <c r="D283" s="252" t="s">
        <v>2691</v>
      </c>
      <c r="E283" s="251" t="s">
        <v>410</v>
      </c>
      <c r="F283" s="252">
        <v>4929406.1634999998</v>
      </c>
      <c r="G283" s="252">
        <v>2555797.6406</v>
      </c>
      <c r="H283" s="252" t="s">
        <v>2544</v>
      </c>
      <c r="I283" s="252">
        <v>6.5000000000000002E-2</v>
      </c>
      <c r="J283" s="252" t="s">
        <v>392</v>
      </c>
      <c r="K283" s="252">
        <v>0</v>
      </c>
      <c r="L283" s="252">
        <v>2024</v>
      </c>
      <c r="M283" s="252">
        <v>2027</v>
      </c>
      <c r="N283" s="252" t="s">
        <v>393</v>
      </c>
      <c r="O283" s="252" t="s">
        <v>394</v>
      </c>
      <c r="P283" s="252" t="s">
        <v>2693</v>
      </c>
      <c r="Q283" s="251" t="s">
        <v>2567</v>
      </c>
      <c r="R283" s="290"/>
      <c r="S283" s="290"/>
      <c r="T283" s="290"/>
      <c r="U283" s="290"/>
      <c r="V283" s="290"/>
      <c r="W283" s="290"/>
      <c r="X283" s="290"/>
    </row>
    <row r="284" spans="2:24" ht="72.5">
      <c r="B284" s="252" t="s">
        <v>1438</v>
      </c>
      <c r="C284" s="252" t="s">
        <v>5639</v>
      </c>
      <c r="D284" s="252" t="s">
        <v>2691</v>
      </c>
      <c r="E284" s="251" t="s">
        <v>410</v>
      </c>
      <c r="F284" s="252">
        <v>4929344.7872000001</v>
      </c>
      <c r="G284" s="252">
        <v>2555399.0238999999</v>
      </c>
      <c r="H284" s="252" t="s">
        <v>2544</v>
      </c>
      <c r="I284" s="252">
        <v>6.5000000000000002E-2</v>
      </c>
      <c r="J284" s="252" t="s">
        <v>622</v>
      </c>
      <c r="K284" s="252">
        <v>0</v>
      </c>
      <c r="L284" s="252">
        <v>2024</v>
      </c>
      <c r="M284" s="252">
        <v>2027</v>
      </c>
      <c r="N284" s="252" t="s">
        <v>393</v>
      </c>
      <c r="O284" s="252" t="s">
        <v>394</v>
      </c>
      <c r="P284" s="252" t="s">
        <v>2694</v>
      </c>
      <c r="Q284" s="251" t="s">
        <v>2567</v>
      </c>
      <c r="R284" s="290"/>
      <c r="S284" s="290"/>
      <c r="T284" s="290"/>
      <c r="U284" s="290"/>
      <c r="V284" s="290"/>
      <c r="W284" s="290"/>
      <c r="X284" s="290"/>
    </row>
    <row r="285" spans="2:24" ht="72.5">
      <c r="B285" s="252" t="s">
        <v>1438</v>
      </c>
      <c r="C285" s="252" t="s">
        <v>5639</v>
      </c>
      <c r="D285" s="252" t="s">
        <v>2691</v>
      </c>
      <c r="E285" s="251" t="s">
        <v>410</v>
      </c>
      <c r="F285" s="252">
        <v>4929312.4812000003</v>
      </c>
      <c r="G285" s="252">
        <v>2555189.1523000002</v>
      </c>
      <c r="H285" s="252" t="s">
        <v>2544</v>
      </c>
      <c r="I285" s="252">
        <v>6.5000000000000002E-2</v>
      </c>
      <c r="J285" s="252" t="s">
        <v>622</v>
      </c>
      <c r="K285" s="252">
        <v>0</v>
      </c>
      <c r="L285" s="252">
        <v>2024</v>
      </c>
      <c r="M285" s="252">
        <v>2027</v>
      </c>
      <c r="N285" s="252" t="s">
        <v>393</v>
      </c>
      <c r="O285" s="252" t="s">
        <v>394</v>
      </c>
      <c r="P285" s="252" t="s">
        <v>2695</v>
      </c>
      <c r="Q285" s="251" t="s">
        <v>2567</v>
      </c>
      <c r="R285" s="290"/>
      <c r="S285" s="290"/>
      <c r="T285" s="290"/>
      <c r="U285" s="290"/>
      <c r="V285" s="290"/>
      <c r="W285" s="290"/>
      <c r="X285" s="290"/>
    </row>
    <row r="286" spans="2:24" ht="72.5">
      <c r="B286" s="252" t="s">
        <v>1438</v>
      </c>
      <c r="C286" s="252" t="s">
        <v>5639</v>
      </c>
      <c r="D286" s="252" t="s">
        <v>2691</v>
      </c>
      <c r="E286" s="251" t="s">
        <v>410</v>
      </c>
      <c r="F286" s="252">
        <v>4929245.2406000001</v>
      </c>
      <c r="G286" s="252">
        <v>2554752.4506999999</v>
      </c>
      <c r="H286" s="252" t="s">
        <v>2544</v>
      </c>
      <c r="I286" s="252">
        <v>6.5000000000000002E-2</v>
      </c>
      <c r="J286" s="252" t="s">
        <v>622</v>
      </c>
      <c r="K286" s="252">
        <v>0</v>
      </c>
      <c r="L286" s="252">
        <v>2024</v>
      </c>
      <c r="M286" s="252">
        <v>2027</v>
      </c>
      <c r="N286" s="252" t="s">
        <v>393</v>
      </c>
      <c r="O286" s="252" t="s">
        <v>394</v>
      </c>
      <c r="P286" s="252" t="s">
        <v>2696</v>
      </c>
      <c r="Q286" s="251" t="s">
        <v>2567</v>
      </c>
      <c r="R286" s="290"/>
      <c r="S286" s="290"/>
      <c r="T286" s="290"/>
      <c r="U286" s="290"/>
      <c r="V286" s="290"/>
      <c r="W286" s="290"/>
      <c r="X286" s="290"/>
    </row>
    <row r="287" spans="2:24" ht="72.5">
      <c r="B287" s="252" t="s">
        <v>1438</v>
      </c>
      <c r="C287" s="252" t="s">
        <v>5639</v>
      </c>
      <c r="D287" s="252" t="s">
        <v>2691</v>
      </c>
      <c r="E287" s="251" t="s">
        <v>410</v>
      </c>
      <c r="F287" s="252">
        <v>4929166.9787999997</v>
      </c>
      <c r="G287" s="252">
        <v>2554244.1340000001</v>
      </c>
      <c r="H287" s="252" t="s">
        <v>2544</v>
      </c>
      <c r="I287" s="252">
        <v>6.5000000000000002E-2</v>
      </c>
      <c r="J287" s="252" t="s">
        <v>392</v>
      </c>
      <c r="K287" s="252">
        <v>0</v>
      </c>
      <c r="L287" s="252">
        <v>2024</v>
      </c>
      <c r="M287" s="252">
        <v>2027</v>
      </c>
      <c r="N287" s="252" t="s">
        <v>393</v>
      </c>
      <c r="O287" s="252" t="s">
        <v>394</v>
      </c>
      <c r="P287" s="252" t="s">
        <v>2697</v>
      </c>
      <c r="Q287" s="251" t="s">
        <v>2567</v>
      </c>
      <c r="R287" s="290"/>
      <c r="S287" s="290"/>
      <c r="T287" s="290"/>
      <c r="U287" s="290"/>
      <c r="V287" s="290"/>
      <c r="W287" s="290"/>
      <c r="X287" s="290"/>
    </row>
    <row r="288" spans="2:24" ht="72.5">
      <c r="B288" s="252" t="s">
        <v>1438</v>
      </c>
      <c r="C288" s="252" t="s">
        <v>5639</v>
      </c>
      <c r="D288" s="252" t="s">
        <v>2691</v>
      </c>
      <c r="E288" s="251" t="s">
        <v>410</v>
      </c>
      <c r="F288" s="252">
        <v>4929076.5245000003</v>
      </c>
      <c r="G288" s="252">
        <v>2553656.6173999999</v>
      </c>
      <c r="H288" s="252" t="s">
        <v>2544</v>
      </c>
      <c r="I288" s="252">
        <v>6.5000000000000002E-2</v>
      </c>
      <c r="J288" s="252" t="s">
        <v>622</v>
      </c>
      <c r="K288" s="252">
        <v>0</v>
      </c>
      <c r="L288" s="252">
        <v>2024</v>
      </c>
      <c r="M288" s="252">
        <v>2027</v>
      </c>
      <c r="N288" s="252" t="s">
        <v>393</v>
      </c>
      <c r="O288" s="252" t="s">
        <v>394</v>
      </c>
      <c r="P288" s="252" t="s">
        <v>2698</v>
      </c>
      <c r="Q288" s="251" t="s">
        <v>2567</v>
      </c>
      <c r="R288" s="290"/>
      <c r="S288" s="290"/>
      <c r="T288" s="290"/>
      <c r="U288" s="290"/>
      <c r="V288" s="290"/>
      <c r="W288" s="290"/>
      <c r="X288" s="290"/>
    </row>
    <row r="289" spans="2:24" ht="72.5">
      <c r="B289" s="252" t="s">
        <v>1438</v>
      </c>
      <c r="C289" s="252" t="s">
        <v>5639</v>
      </c>
      <c r="D289" s="252" t="s">
        <v>2691</v>
      </c>
      <c r="E289" s="251" t="s">
        <v>410</v>
      </c>
      <c r="F289" s="252">
        <v>4929025.5362999998</v>
      </c>
      <c r="G289" s="252">
        <v>2553325.4180000001</v>
      </c>
      <c r="H289" s="252" t="s">
        <v>2544</v>
      </c>
      <c r="I289" s="252">
        <v>6.5000000000000002E-2</v>
      </c>
      <c r="J289" s="252" t="s">
        <v>622</v>
      </c>
      <c r="K289" s="252">
        <v>0</v>
      </c>
      <c r="L289" s="252">
        <v>2024</v>
      </c>
      <c r="M289" s="252">
        <v>2027</v>
      </c>
      <c r="N289" s="252" t="s">
        <v>393</v>
      </c>
      <c r="O289" s="252" t="s">
        <v>394</v>
      </c>
      <c r="P289" s="252" t="s">
        <v>2699</v>
      </c>
      <c r="Q289" s="251" t="s">
        <v>2567</v>
      </c>
      <c r="R289" s="290"/>
      <c r="S289" s="290"/>
      <c r="T289" s="290"/>
      <c r="U289" s="290"/>
      <c r="V289" s="290"/>
      <c r="W289" s="290"/>
      <c r="X289" s="290"/>
    </row>
    <row r="290" spans="2:24" ht="72.5">
      <c r="B290" s="252" t="s">
        <v>1438</v>
      </c>
      <c r="C290" s="252" t="s">
        <v>5639</v>
      </c>
      <c r="D290" s="252" t="s">
        <v>2691</v>
      </c>
      <c r="E290" s="251" t="s">
        <v>410</v>
      </c>
      <c r="F290" s="252">
        <v>4928885.5327000003</v>
      </c>
      <c r="G290" s="252">
        <v>2552416.0668000001</v>
      </c>
      <c r="H290" s="252" t="s">
        <v>2544</v>
      </c>
      <c r="I290" s="252">
        <v>6.5000000000000002E-2</v>
      </c>
      <c r="J290" s="252" t="s">
        <v>622</v>
      </c>
      <c r="K290" s="252">
        <v>0</v>
      </c>
      <c r="L290" s="252">
        <v>2024</v>
      </c>
      <c r="M290" s="252">
        <v>2027</v>
      </c>
      <c r="N290" s="252" t="s">
        <v>393</v>
      </c>
      <c r="O290" s="252" t="s">
        <v>394</v>
      </c>
      <c r="P290" s="252" t="s">
        <v>2700</v>
      </c>
      <c r="Q290" s="251" t="s">
        <v>2567</v>
      </c>
      <c r="R290" s="290"/>
      <c r="S290" s="290"/>
      <c r="T290" s="290"/>
      <c r="U290" s="290"/>
      <c r="V290" s="290"/>
      <c r="W290" s="290"/>
      <c r="X290" s="290"/>
    </row>
    <row r="291" spans="2:24" ht="72.5">
      <c r="B291" s="252" t="s">
        <v>1438</v>
      </c>
      <c r="C291" s="252" t="s">
        <v>5639</v>
      </c>
      <c r="D291" s="252" t="s">
        <v>2691</v>
      </c>
      <c r="E291" s="251" t="s">
        <v>410</v>
      </c>
      <c r="F291" s="252">
        <v>4928820.0283000004</v>
      </c>
      <c r="G291" s="252">
        <v>2551990.5894999998</v>
      </c>
      <c r="H291" s="252" t="s">
        <v>2544</v>
      </c>
      <c r="I291" s="252">
        <v>6.5000000000000002E-2</v>
      </c>
      <c r="J291" s="252" t="s">
        <v>392</v>
      </c>
      <c r="K291" s="252">
        <v>0</v>
      </c>
      <c r="L291" s="252">
        <v>2024</v>
      </c>
      <c r="M291" s="252">
        <v>2027</v>
      </c>
      <c r="N291" s="252" t="s">
        <v>393</v>
      </c>
      <c r="O291" s="252" t="s">
        <v>394</v>
      </c>
      <c r="P291" s="252" t="s">
        <v>2701</v>
      </c>
      <c r="Q291" s="251" t="s">
        <v>2567</v>
      </c>
      <c r="R291" s="290"/>
      <c r="S291" s="290"/>
      <c r="T291" s="290"/>
      <c r="U291" s="290"/>
      <c r="V291" s="290"/>
      <c r="W291" s="290"/>
      <c r="X291" s="290"/>
    </row>
    <row r="292" spans="2:24" ht="72.5">
      <c r="B292" s="252" t="s">
        <v>1438</v>
      </c>
      <c r="C292" s="252" t="s">
        <v>5639</v>
      </c>
      <c r="D292" s="252" t="s">
        <v>2691</v>
      </c>
      <c r="E292" s="251" t="s">
        <v>410</v>
      </c>
      <c r="F292" s="252">
        <v>4928756.5458000004</v>
      </c>
      <c r="G292" s="252">
        <v>2551601.1216000002</v>
      </c>
      <c r="H292" s="252" t="s">
        <v>2544</v>
      </c>
      <c r="I292" s="252">
        <v>6.5000000000000002E-2</v>
      </c>
      <c r="J292" s="252" t="s">
        <v>392</v>
      </c>
      <c r="K292" s="252">
        <v>0</v>
      </c>
      <c r="L292" s="252">
        <v>2024</v>
      </c>
      <c r="M292" s="252">
        <v>2027</v>
      </c>
      <c r="N292" s="252" t="s">
        <v>393</v>
      </c>
      <c r="O292" s="252" t="s">
        <v>394</v>
      </c>
      <c r="P292" s="252" t="s">
        <v>2702</v>
      </c>
      <c r="Q292" s="251" t="s">
        <v>2567</v>
      </c>
      <c r="R292" s="290"/>
      <c r="S292" s="290"/>
      <c r="T292" s="290"/>
      <c r="U292" s="290"/>
      <c r="V292" s="290"/>
      <c r="W292" s="290"/>
      <c r="X292" s="290"/>
    </row>
    <row r="293" spans="2:24" ht="72.5">
      <c r="B293" s="252" t="s">
        <v>1438</v>
      </c>
      <c r="C293" s="252" t="s">
        <v>5639</v>
      </c>
      <c r="D293" s="252" t="s">
        <v>2691</v>
      </c>
      <c r="E293" s="251" t="s">
        <v>410</v>
      </c>
      <c r="F293" s="252">
        <v>4928681.8114</v>
      </c>
      <c r="G293" s="252">
        <v>2551142.6172000002</v>
      </c>
      <c r="H293" s="252" t="s">
        <v>2544</v>
      </c>
      <c r="I293" s="252">
        <v>6.5000000000000002E-2</v>
      </c>
      <c r="J293" s="252" t="s">
        <v>625</v>
      </c>
      <c r="K293" s="252">
        <v>0</v>
      </c>
      <c r="L293" s="252">
        <v>2024</v>
      </c>
      <c r="M293" s="252">
        <v>2027</v>
      </c>
      <c r="N293" s="252" t="s">
        <v>393</v>
      </c>
      <c r="O293" s="252" t="s">
        <v>394</v>
      </c>
      <c r="P293" s="252" t="s">
        <v>2703</v>
      </c>
      <c r="Q293" s="251" t="s">
        <v>2567</v>
      </c>
      <c r="R293" s="290"/>
      <c r="S293" s="290"/>
      <c r="T293" s="290"/>
      <c r="U293" s="290"/>
      <c r="V293" s="290"/>
      <c r="W293" s="290"/>
      <c r="X293" s="290"/>
    </row>
    <row r="294" spans="2:24" ht="72.5">
      <c r="B294" s="252" t="s">
        <v>1438</v>
      </c>
      <c r="C294" s="252" t="s">
        <v>5639</v>
      </c>
      <c r="D294" s="252" t="s">
        <v>5668</v>
      </c>
      <c r="E294" s="251" t="s">
        <v>410</v>
      </c>
      <c r="F294" s="252">
        <v>4928648.0325999996</v>
      </c>
      <c r="G294" s="252">
        <v>2550920.3316000002</v>
      </c>
      <c r="H294" s="252" t="s">
        <v>2544</v>
      </c>
      <c r="I294" s="252">
        <v>6.5000000000000002E-2</v>
      </c>
      <c r="J294" s="252" t="s">
        <v>392</v>
      </c>
      <c r="K294" s="252">
        <v>0</v>
      </c>
      <c r="L294" s="252">
        <v>2024</v>
      </c>
      <c r="M294" s="252">
        <v>2027</v>
      </c>
      <c r="N294" s="252" t="s">
        <v>393</v>
      </c>
      <c r="O294" s="252" t="s">
        <v>394</v>
      </c>
      <c r="P294" s="252" t="s">
        <v>2704</v>
      </c>
      <c r="Q294" s="251" t="s">
        <v>2567</v>
      </c>
      <c r="R294" s="290"/>
      <c r="S294" s="290"/>
      <c r="T294" s="290"/>
      <c r="U294" s="290"/>
      <c r="V294" s="290"/>
      <c r="W294" s="290"/>
      <c r="X294" s="290"/>
    </row>
    <row r="295" spans="2:24" ht="72.5">
      <c r="B295" s="252" t="s">
        <v>1438</v>
      </c>
      <c r="C295" s="252" t="s">
        <v>5639</v>
      </c>
      <c r="D295" s="252" t="s">
        <v>5668</v>
      </c>
      <c r="E295" s="251" t="s">
        <v>410</v>
      </c>
      <c r="F295" s="252">
        <v>4928470.1846000003</v>
      </c>
      <c r="G295" s="252">
        <v>2549284.9385000002</v>
      </c>
      <c r="H295" s="252" t="s">
        <v>2544</v>
      </c>
      <c r="I295" s="252">
        <v>6.5000000000000002E-2</v>
      </c>
      <c r="J295" s="252" t="s">
        <v>392</v>
      </c>
      <c r="K295" s="252">
        <v>0</v>
      </c>
      <c r="L295" s="252">
        <v>2024</v>
      </c>
      <c r="M295" s="252">
        <v>2027</v>
      </c>
      <c r="N295" s="252" t="s">
        <v>393</v>
      </c>
      <c r="O295" s="252" t="s">
        <v>394</v>
      </c>
      <c r="P295" s="252" t="s">
        <v>2705</v>
      </c>
      <c r="Q295" s="251" t="s">
        <v>2567</v>
      </c>
      <c r="R295" s="290"/>
      <c r="S295" s="290"/>
      <c r="T295" s="290"/>
      <c r="U295" s="290"/>
      <c r="V295" s="290"/>
      <c r="W295" s="290"/>
      <c r="X295" s="290"/>
    </row>
    <row r="296" spans="2:24" ht="72.5">
      <c r="B296" s="252" t="s">
        <v>1438</v>
      </c>
      <c r="C296" s="252" t="s">
        <v>5639</v>
      </c>
      <c r="D296" s="252" t="s">
        <v>5668</v>
      </c>
      <c r="E296" s="251" t="s">
        <v>410</v>
      </c>
      <c r="F296" s="252">
        <v>4928430.9040999999</v>
      </c>
      <c r="G296" s="252">
        <v>2548830.1283999998</v>
      </c>
      <c r="H296" s="252" t="s">
        <v>2544</v>
      </c>
      <c r="I296" s="252">
        <v>6.5000000000000002E-2</v>
      </c>
      <c r="J296" s="252" t="s">
        <v>392</v>
      </c>
      <c r="K296" s="252">
        <v>0</v>
      </c>
      <c r="L296" s="252">
        <v>2024</v>
      </c>
      <c r="M296" s="252">
        <v>2027</v>
      </c>
      <c r="N296" s="252" t="s">
        <v>393</v>
      </c>
      <c r="O296" s="252" t="s">
        <v>394</v>
      </c>
      <c r="P296" s="252" t="s">
        <v>2706</v>
      </c>
      <c r="Q296" s="251" t="s">
        <v>2567</v>
      </c>
      <c r="R296" s="290"/>
      <c r="S296" s="290"/>
      <c r="T296" s="290"/>
      <c r="U296" s="290"/>
      <c r="V296" s="290"/>
      <c r="W296" s="290"/>
      <c r="X296" s="290"/>
    </row>
    <row r="297" spans="2:24" ht="72.5">
      <c r="B297" s="252" t="s">
        <v>1438</v>
      </c>
      <c r="C297" s="252" t="s">
        <v>5639</v>
      </c>
      <c r="D297" s="252" t="s">
        <v>2707</v>
      </c>
      <c r="E297" s="251" t="s">
        <v>410</v>
      </c>
      <c r="F297" s="252">
        <v>4927804.2832000004</v>
      </c>
      <c r="G297" s="252">
        <v>2546631.0079000001</v>
      </c>
      <c r="H297" s="252" t="s">
        <v>2544</v>
      </c>
      <c r="I297" s="252">
        <v>6.5000000000000002E-2</v>
      </c>
      <c r="J297" s="252" t="s">
        <v>392</v>
      </c>
      <c r="K297" s="252">
        <v>0</v>
      </c>
      <c r="L297" s="252">
        <v>2024</v>
      </c>
      <c r="M297" s="252">
        <v>2027</v>
      </c>
      <c r="N297" s="252" t="s">
        <v>393</v>
      </c>
      <c r="O297" s="252" t="s">
        <v>394</v>
      </c>
      <c r="P297" s="252" t="s">
        <v>2708</v>
      </c>
      <c r="Q297" s="251" t="s">
        <v>2567</v>
      </c>
      <c r="R297" s="290"/>
      <c r="S297" s="290"/>
      <c r="T297" s="290"/>
      <c r="U297" s="290"/>
      <c r="V297" s="290"/>
      <c r="W297" s="290"/>
      <c r="X297" s="290"/>
    </row>
    <row r="298" spans="2:24" ht="72.5">
      <c r="B298" s="252" t="s">
        <v>1438</v>
      </c>
      <c r="C298" s="252" t="s">
        <v>5639</v>
      </c>
      <c r="D298" s="252" t="s">
        <v>2707</v>
      </c>
      <c r="E298" s="251" t="s">
        <v>410</v>
      </c>
      <c r="F298" s="252">
        <v>4927685.6868000003</v>
      </c>
      <c r="G298" s="252">
        <v>2546119.8971000002</v>
      </c>
      <c r="H298" s="252" t="s">
        <v>2544</v>
      </c>
      <c r="I298" s="252">
        <v>6.5000000000000002E-2</v>
      </c>
      <c r="J298" s="252" t="s">
        <v>392</v>
      </c>
      <c r="K298" s="252">
        <v>0</v>
      </c>
      <c r="L298" s="252">
        <v>2024</v>
      </c>
      <c r="M298" s="252">
        <v>2027</v>
      </c>
      <c r="N298" s="252" t="s">
        <v>393</v>
      </c>
      <c r="O298" s="252" t="s">
        <v>394</v>
      </c>
      <c r="P298" s="252" t="s">
        <v>2709</v>
      </c>
      <c r="Q298" s="251" t="s">
        <v>2567</v>
      </c>
      <c r="R298" s="290"/>
      <c r="S298" s="290"/>
      <c r="T298" s="290"/>
      <c r="U298" s="290"/>
      <c r="V298" s="290"/>
      <c r="W298" s="290"/>
      <c r="X298" s="290"/>
    </row>
    <row r="299" spans="2:24" ht="72.5">
      <c r="B299" s="252" t="s">
        <v>1438</v>
      </c>
      <c r="C299" s="252" t="s">
        <v>5639</v>
      </c>
      <c r="D299" s="252" t="s">
        <v>2707</v>
      </c>
      <c r="E299" s="251" t="s">
        <v>410</v>
      </c>
      <c r="F299" s="252">
        <v>4927469.7744000005</v>
      </c>
      <c r="G299" s="252">
        <v>2545189.3835999998</v>
      </c>
      <c r="H299" s="252" t="s">
        <v>2544</v>
      </c>
      <c r="I299" s="252">
        <v>6.5000000000000002E-2</v>
      </c>
      <c r="J299" s="252" t="s">
        <v>1427</v>
      </c>
      <c r="K299" s="252">
        <v>0</v>
      </c>
      <c r="L299" s="252">
        <v>2024</v>
      </c>
      <c r="M299" s="252">
        <v>2027</v>
      </c>
      <c r="N299" s="252" t="s">
        <v>393</v>
      </c>
      <c r="O299" s="252" t="s">
        <v>394</v>
      </c>
      <c r="P299" s="252" t="s">
        <v>2710</v>
      </c>
      <c r="Q299" s="251" t="s">
        <v>2567</v>
      </c>
      <c r="R299" s="290"/>
      <c r="S299" s="290"/>
      <c r="T299" s="290"/>
      <c r="U299" s="290"/>
      <c r="V299" s="290"/>
      <c r="W299" s="290"/>
      <c r="X299" s="290"/>
    </row>
    <row r="300" spans="2:24" ht="72.5">
      <c r="B300" s="252" t="s">
        <v>1438</v>
      </c>
      <c r="C300" s="252" t="s">
        <v>5639</v>
      </c>
      <c r="D300" s="252" t="s">
        <v>2707</v>
      </c>
      <c r="E300" s="251" t="s">
        <v>410</v>
      </c>
      <c r="F300" s="252">
        <v>4927252.4165000003</v>
      </c>
      <c r="G300" s="252">
        <v>2544252.6335999998</v>
      </c>
      <c r="H300" s="252" t="s">
        <v>2544</v>
      </c>
      <c r="I300" s="252">
        <v>6.5000000000000002E-2</v>
      </c>
      <c r="J300" s="252" t="s">
        <v>622</v>
      </c>
      <c r="K300" s="252">
        <v>0</v>
      </c>
      <c r="L300" s="252">
        <v>2024</v>
      </c>
      <c r="M300" s="252">
        <v>2027</v>
      </c>
      <c r="N300" s="252" t="s">
        <v>393</v>
      </c>
      <c r="O300" s="252" t="s">
        <v>394</v>
      </c>
      <c r="P300" s="252" t="s">
        <v>2711</v>
      </c>
      <c r="Q300" s="251" t="s">
        <v>2567</v>
      </c>
      <c r="R300" s="290"/>
      <c r="S300" s="290"/>
      <c r="T300" s="290"/>
      <c r="U300" s="290"/>
      <c r="V300" s="290"/>
      <c r="W300" s="290"/>
      <c r="X300" s="290"/>
    </row>
    <row r="301" spans="2:24" ht="72.5">
      <c r="B301" s="252" t="s">
        <v>1438</v>
      </c>
      <c r="C301" s="252" t="s">
        <v>5639</v>
      </c>
      <c r="D301" s="252" t="s">
        <v>2707</v>
      </c>
      <c r="E301" s="251" t="s">
        <v>410</v>
      </c>
      <c r="F301" s="252">
        <v>4927136.4957999997</v>
      </c>
      <c r="G301" s="252">
        <v>2543753.0419000001</v>
      </c>
      <c r="H301" s="252" t="s">
        <v>2544</v>
      </c>
      <c r="I301" s="252">
        <v>6.5000000000000002E-2</v>
      </c>
      <c r="J301" s="252" t="s">
        <v>622</v>
      </c>
      <c r="K301" s="252">
        <v>0</v>
      </c>
      <c r="L301" s="252">
        <v>2024</v>
      </c>
      <c r="M301" s="252">
        <v>2027</v>
      </c>
      <c r="N301" s="252" t="s">
        <v>393</v>
      </c>
      <c r="O301" s="252" t="s">
        <v>394</v>
      </c>
      <c r="P301" s="252" t="s">
        <v>2712</v>
      </c>
      <c r="Q301" s="251" t="s">
        <v>2567</v>
      </c>
      <c r="R301" s="290"/>
      <c r="S301" s="290"/>
      <c r="T301" s="290"/>
      <c r="U301" s="290"/>
      <c r="V301" s="290"/>
      <c r="W301" s="290"/>
      <c r="X301" s="290"/>
    </row>
    <row r="302" spans="2:24" ht="72.5">
      <c r="B302" s="252" t="s">
        <v>1438</v>
      </c>
      <c r="C302" s="252" t="s">
        <v>5639</v>
      </c>
      <c r="D302" s="252" t="s">
        <v>2707</v>
      </c>
      <c r="E302" s="251" t="s">
        <v>410</v>
      </c>
      <c r="F302" s="252">
        <v>4927031.9219000004</v>
      </c>
      <c r="G302" s="252">
        <v>2543302.3478000001</v>
      </c>
      <c r="H302" s="252" t="s">
        <v>2544</v>
      </c>
      <c r="I302" s="252">
        <v>6.5000000000000002E-2</v>
      </c>
      <c r="J302" s="252" t="s">
        <v>622</v>
      </c>
      <c r="K302" s="252">
        <v>0</v>
      </c>
      <c r="L302" s="252">
        <v>2024</v>
      </c>
      <c r="M302" s="252">
        <v>2027</v>
      </c>
      <c r="N302" s="252" t="s">
        <v>393</v>
      </c>
      <c r="O302" s="252" t="s">
        <v>394</v>
      </c>
      <c r="P302" s="252" t="s">
        <v>2713</v>
      </c>
      <c r="Q302" s="251" t="s">
        <v>2567</v>
      </c>
      <c r="R302" s="290"/>
      <c r="S302" s="290"/>
      <c r="T302" s="290"/>
      <c r="U302" s="290"/>
      <c r="V302" s="290"/>
      <c r="W302" s="290"/>
      <c r="X302" s="290"/>
    </row>
    <row r="303" spans="2:24" ht="72.5">
      <c r="B303" s="252" t="s">
        <v>1438</v>
      </c>
      <c r="C303" s="252" t="s">
        <v>5639</v>
      </c>
      <c r="D303" s="252" t="s">
        <v>2714</v>
      </c>
      <c r="E303" s="251" t="s">
        <v>410</v>
      </c>
      <c r="F303" s="252">
        <v>4926671.4020999996</v>
      </c>
      <c r="G303" s="252">
        <v>2542375.2322999998</v>
      </c>
      <c r="H303" s="252" t="s">
        <v>2544</v>
      </c>
      <c r="I303" s="252">
        <v>6.5000000000000002E-2</v>
      </c>
      <c r="J303" s="252" t="s">
        <v>622</v>
      </c>
      <c r="K303" s="252">
        <v>0</v>
      </c>
      <c r="L303" s="252">
        <v>2024</v>
      </c>
      <c r="M303" s="252">
        <v>2027</v>
      </c>
      <c r="N303" s="252" t="s">
        <v>393</v>
      </c>
      <c r="O303" s="252" t="s">
        <v>394</v>
      </c>
      <c r="P303" s="252" t="s">
        <v>2715</v>
      </c>
      <c r="Q303" s="251" t="s">
        <v>2567</v>
      </c>
      <c r="R303" s="290"/>
      <c r="S303" s="290"/>
      <c r="T303" s="290"/>
      <c r="U303" s="290"/>
      <c r="V303" s="290"/>
      <c r="W303" s="290"/>
      <c r="X303" s="290"/>
    </row>
    <row r="304" spans="2:24" ht="72.5">
      <c r="B304" s="252" t="s">
        <v>1438</v>
      </c>
      <c r="C304" s="252" t="s">
        <v>5639</v>
      </c>
      <c r="D304" s="252" t="s">
        <v>2714</v>
      </c>
      <c r="E304" s="251" t="s">
        <v>410</v>
      </c>
      <c r="F304" s="252">
        <v>4926511.4483000003</v>
      </c>
      <c r="G304" s="252">
        <v>2541545.3546000002</v>
      </c>
      <c r="H304" s="252" t="s">
        <v>2544</v>
      </c>
      <c r="I304" s="252">
        <v>6.5000000000000002E-2</v>
      </c>
      <c r="J304" s="252" t="s">
        <v>392</v>
      </c>
      <c r="K304" s="252">
        <v>0</v>
      </c>
      <c r="L304" s="252">
        <v>2024</v>
      </c>
      <c r="M304" s="252">
        <v>2027</v>
      </c>
      <c r="N304" s="252" t="s">
        <v>393</v>
      </c>
      <c r="O304" s="252" t="s">
        <v>394</v>
      </c>
      <c r="P304" s="252" t="s">
        <v>2716</v>
      </c>
      <c r="Q304" s="251" t="s">
        <v>2567</v>
      </c>
      <c r="R304" s="290"/>
      <c r="S304" s="290"/>
      <c r="T304" s="290"/>
      <c r="U304" s="290"/>
      <c r="V304" s="290"/>
      <c r="W304" s="290"/>
      <c r="X304" s="290"/>
    </row>
    <row r="305" spans="2:24" ht="72.5">
      <c r="B305" s="252" t="s">
        <v>1438</v>
      </c>
      <c r="C305" s="252" t="s">
        <v>5639</v>
      </c>
      <c r="D305" s="252" t="s">
        <v>2717</v>
      </c>
      <c r="E305" s="251" t="s">
        <v>410</v>
      </c>
      <c r="F305" s="252">
        <v>4926111.0028999997</v>
      </c>
      <c r="G305" s="252">
        <v>2539467.8026999999</v>
      </c>
      <c r="H305" s="252" t="s">
        <v>2544</v>
      </c>
      <c r="I305" s="252">
        <v>6.5000000000000002E-2</v>
      </c>
      <c r="J305" s="252" t="s">
        <v>392</v>
      </c>
      <c r="K305" s="252">
        <v>0</v>
      </c>
      <c r="L305" s="252">
        <v>2024</v>
      </c>
      <c r="M305" s="252">
        <v>2027</v>
      </c>
      <c r="N305" s="252" t="s">
        <v>393</v>
      </c>
      <c r="O305" s="252" t="s">
        <v>394</v>
      </c>
      <c r="P305" s="252" t="s">
        <v>2718</v>
      </c>
      <c r="Q305" s="251" t="s">
        <v>2567</v>
      </c>
      <c r="R305" s="290"/>
      <c r="S305" s="290"/>
      <c r="T305" s="290"/>
      <c r="U305" s="290"/>
      <c r="V305" s="290"/>
      <c r="W305" s="290"/>
      <c r="X305" s="290"/>
    </row>
    <row r="306" spans="2:24" ht="72.5">
      <c r="B306" s="252" t="s">
        <v>1438</v>
      </c>
      <c r="C306" s="252" t="s">
        <v>5639</v>
      </c>
      <c r="D306" s="252" t="s">
        <v>2717</v>
      </c>
      <c r="E306" s="251" t="s">
        <v>410</v>
      </c>
      <c r="F306" s="252">
        <v>4925992.5029999996</v>
      </c>
      <c r="G306" s="252">
        <v>2538959.6800000002</v>
      </c>
      <c r="H306" s="252" t="s">
        <v>2544</v>
      </c>
      <c r="I306" s="252">
        <v>6.5000000000000002E-2</v>
      </c>
      <c r="J306" s="252" t="s">
        <v>392</v>
      </c>
      <c r="K306" s="252">
        <v>0</v>
      </c>
      <c r="L306" s="252">
        <v>2024</v>
      </c>
      <c r="M306" s="252">
        <v>2027</v>
      </c>
      <c r="N306" s="252" t="s">
        <v>393</v>
      </c>
      <c r="O306" s="252" t="s">
        <v>394</v>
      </c>
      <c r="P306" s="252" t="s">
        <v>2719</v>
      </c>
      <c r="Q306" s="251" t="s">
        <v>2567</v>
      </c>
      <c r="R306" s="290"/>
      <c r="S306" s="290"/>
      <c r="T306" s="290"/>
      <c r="U306" s="290"/>
      <c r="V306" s="290"/>
      <c r="W306" s="290"/>
      <c r="X306" s="290"/>
    </row>
    <row r="307" spans="2:24" ht="72.5">
      <c r="B307" s="252" t="s">
        <v>1438</v>
      </c>
      <c r="C307" s="252" t="s">
        <v>5639</v>
      </c>
      <c r="D307" s="252" t="s">
        <v>2717</v>
      </c>
      <c r="E307" s="251" t="s">
        <v>410</v>
      </c>
      <c r="F307" s="252">
        <v>4925808.5020000003</v>
      </c>
      <c r="G307" s="252">
        <v>2538170.6797000002</v>
      </c>
      <c r="H307" s="252" t="s">
        <v>2544</v>
      </c>
      <c r="I307" s="252">
        <v>6.5000000000000002E-2</v>
      </c>
      <c r="J307" s="252" t="s">
        <v>622</v>
      </c>
      <c r="K307" s="252">
        <v>0</v>
      </c>
      <c r="L307" s="252">
        <v>2024</v>
      </c>
      <c r="M307" s="252">
        <v>2027</v>
      </c>
      <c r="N307" s="252" t="s">
        <v>393</v>
      </c>
      <c r="O307" s="252" t="s">
        <v>394</v>
      </c>
      <c r="P307" s="252" t="s">
        <v>2720</v>
      </c>
      <c r="Q307" s="251" t="s">
        <v>2567</v>
      </c>
      <c r="R307" s="290"/>
      <c r="S307" s="290"/>
      <c r="T307" s="290"/>
      <c r="U307" s="290"/>
      <c r="V307" s="290"/>
      <c r="W307" s="290"/>
      <c r="X307" s="290"/>
    </row>
    <row r="308" spans="2:24" ht="72.5">
      <c r="B308" s="252" t="s">
        <v>1438</v>
      </c>
      <c r="C308" s="252" t="s">
        <v>5639</v>
      </c>
      <c r="D308" s="252" t="s">
        <v>2717</v>
      </c>
      <c r="E308" s="251" t="s">
        <v>410</v>
      </c>
      <c r="F308" s="252">
        <v>4925702.4626000002</v>
      </c>
      <c r="G308" s="252">
        <v>2537715.9774000002</v>
      </c>
      <c r="H308" s="252" t="s">
        <v>2544</v>
      </c>
      <c r="I308" s="252">
        <v>6.5000000000000002E-2</v>
      </c>
      <c r="J308" s="252" t="s">
        <v>1427</v>
      </c>
      <c r="K308" s="252">
        <v>0</v>
      </c>
      <c r="L308" s="252">
        <v>2024</v>
      </c>
      <c r="M308" s="252">
        <v>2027</v>
      </c>
      <c r="N308" s="252" t="s">
        <v>393</v>
      </c>
      <c r="O308" s="252" t="s">
        <v>394</v>
      </c>
      <c r="P308" s="252" t="s">
        <v>2721</v>
      </c>
      <c r="Q308" s="251" t="s">
        <v>2567</v>
      </c>
      <c r="R308" s="290"/>
      <c r="S308" s="290"/>
      <c r="T308" s="290"/>
      <c r="U308" s="290"/>
      <c r="V308" s="290"/>
      <c r="W308" s="290"/>
      <c r="X308" s="290"/>
    </row>
    <row r="309" spans="2:24" ht="72.5">
      <c r="B309" s="252" t="s">
        <v>1438</v>
      </c>
      <c r="C309" s="252" t="s">
        <v>5639</v>
      </c>
      <c r="D309" s="252" t="s">
        <v>2717</v>
      </c>
      <c r="E309" s="251" t="s">
        <v>410</v>
      </c>
      <c r="F309" s="252">
        <v>4925586.2194999997</v>
      </c>
      <c r="G309" s="252">
        <v>2537217.5074</v>
      </c>
      <c r="H309" s="252" t="s">
        <v>2544</v>
      </c>
      <c r="I309" s="252">
        <v>6.5000000000000002E-2</v>
      </c>
      <c r="J309" s="252" t="s">
        <v>2395</v>
      </c>
      <c r="K309" s="252">
        <v>0</v>
      </c>
      <c r="L309" s="252">
        <v>2024</v>
      </c>
      <c r="M309" s="252">
        <v>2027</v>
      </c>
      <c r="N309" s="252" t="s">
        <v>393</v>
      </c>
      <c r="O309" s="252" t="s">
        <v>394</v>
      </c>
      <c r="P309" s="252" t="s">
        <v>2722</v>
      </c>
      <c r="Q309" s="251" t="s">
        <v>2567</v>
      </c>
      <c r="R309" s="290"/>
      <c r="S309" s="290"/>
      <c r="T309" s="290"/>
      <c r="U309" s="290"/>
      <c r="V309" s="290"/>
      <c r="W309" s="290"/>
      <c r="X309" s="290"/>
    </row>
    <row r="310" spans="2:24" ht="72.5">
      <c r="B310" s="252" t="s">
        <v>1438</v>
      </c>
      <c r="C310" s="252" t="s">
        <v>5639</v>
      </c>
      <c r="D310" s="252" t="s">
        <v>2723</v>
      </c>
      <c r="E310" s="251" t="s">
        <v>410</v>
      </c>
      <c r="F310" s="252">
        <v>4925447.9642000003</v>
      </c>
      <c r="G310" s="252">
        <v>2536624.6675999998</v>
      </c>
      <c r="H310" s="252" t="s">
        <v>2544</v>
      </c>
      <c r="I310" s="252">
        <v>6.5000000000000002E-2</v>
      </c>
      <c r="J310" s="252" t="s">
        <v>2397</v>
      </c>
      <c r="K310" s="252">
        <v>0</v>
      </c>
      <c r="L310" s="252">
        <v>2024</v>
      </c>
      <c r="M310" s="252">
        <v>2027</v>
      </c>
      <c r="N310" s="252" t="s">
        <v>393</v>
      </c>
      <c r="O310" s="252" t="s">
        <v>394</v>
      </c>
      <c r="P310" s="252" t="s">
        <v>2724</v>
      </c>
      <c r="Q310" s="251" t="s">
        <v>2567</v>
      </c>
      <c r="R310" s="290"/>
      <c r="S310" s="290"/>
      <c r="T310" s="290"/>
      <c r="U310" s="290"/>
      <c r="V310" s="290"/>
      <c r="W310" s="290"/>
      <c r="X310" s="290"/>
    </row>
    <row r="311" spans="2:24" ht="72.5">
      <c r="B311" s="252" t="s">
        <v>1438</v>
      </c>
      <c r="C311" s="252" t="s">
        <v>5639</v>
      </c>
      <c r="D311" s="252" t="s">
        <v>2723</v>
      </c>
      <c r="E311" s="251" t="s">
        <v>410</v>
      </c>
      <c r="F311" s="252">
        <v>4925340.5914000003</v>
      </c>
      <c r="G311" s="252">
        <v>2536164.3475000001</v>
      </c>
      <c r="H311" s="252" t="s">
        <v>2544</v>
      </c>
      <c r="I311" s="252">
        <v>6.5000000000000002E-2</v>
      </c>
      <c r="J311" s="252" t="s">
        <v>622</v>
      </c>
      <c r="K311" s="252">
        <v>0</v>
      </c>
      <c r="L311" s="252">
        <v>2024</v>
      </c>
      <c r="M311" s="252">
        <v>2027</v>
      </c>
      <c r="N311" s="252" t="s">
        <v>393</v>
      </c>
      <c r="O311" s="252" t="s">
        <v>394</v>
      </c>
      <c r="P311" s="252" t="s">
        <v>2725</v>
      </c>
      <c r="Q311" s="251" t="s">
        <v>2567</v>
      </c>
      <c r="R311" s="290"/>
      <c r="S311" s="290"/>
      <c r="T311" s="290"/>
      <c r="U311" s="290"/>
      <c r="V311" s="290"/>
      <c r="W311" s="290"/>
      <c r="X311" s="290"/>
    </row>
    <row r="312" spans="2:24" ht="72.5">
      <c r="B312" s="252" t="s">
        <v>1438</v>
      </c>
      <c r="C312" s="252" t="s">
        <v>5639</v>
      </c>
      <c r="D312" s="252" t="s">
        <v>2723</v>
      </c>
      <c r="E312" s="251" t="s">
        <v>410</v>
      </c>
      <c r="F312" s="252">
        <v>4925110.0226999996</v>
      </c>
      <c r="G312" s="252">
        <v>2535631.4761000001</v>
      </c>
      <c r="H312" s="252" t="s">
        <v>2544</v>
      </c>
      <c r="I312" s="252">
        <v>6.5000000000000002E-2</v>
      </c>
      <c r="J312" s="252" t="s">
        <v>622</v>
      </c>
      <c r="K312" s="252">
        <v>0</v>
      </c>
      <c r="L312" s="252">
        <v>2024</v>
      </c>
      <c r="M312" s="252">
        <v>2027</v>
      </c>
      <c r="N312" s="252" t="s">
        <v>393</v>
      </c>
      <c r="O312" s="252" t="s">
        <v>394</v>
      </c>
      <c r="P312" s="252" t="s">
        <v>2726</v>
      </c>
      <c r="Q312" s="251" t="s">
        <v>2567</v>
      </c>
      <c r="R312" s="290"/>
      <c r="S312" s="290"/>
      <c r="T312" s="290"/>
      <c r="U312" s="290"/>
      <c r="V312" s="290"/>
      <c r="W312" s="290"/>
      <c r="X312" s="290"/>
    </row>
    <row r="313" spans="2:24" ht="72.5">
      <c r="B313" s="252" t="s">
        <v>1438</v>
      </c>
      <c r="C313" s="252" t="s">
        <v>5639</v>
      </c>
      <c r="D313" s="252" t="s">
        <v>2727</v>
      </c>
      <c r="E313" s="251" t="s">
        <v>410</v>
      </c>
      <c r="F313" s="252">
        <v>4924969.7510000002</v>
      </c>
      <c r="G313" s="252">
        <v>2534678.335</v>
      </c>
      <c r="H313" s="252" t="s">
        <v>2544</v>
      </c>
      <c r="I313" s="252">
        <v>6.5000000000000002E-2</v>
      </c>
      <c r="J313" s="252" t="s">
        <v>622</v>
      </c>
      <c r="K313" s="252">
        <v>0</v>
      </c>
      <c r="L313" s="252">
        <v>2024</v>
      </c>
      <c r="M313" s="252">
        <v>2027</v>
      </c>
      <c r="N313" s="252" t="s">
        <v>393</v>
      </c>
      <c r="O313" s="252" t="s">
        <v>394</v>
      </c>
      <c r="P313" s="252" t="s">
        <v>2728</v>
      </c>
      <c r="Q313" s="251" t="s">
        <v>2567</v>
      </c>
      <c r="R313" s="290"/>
      <c r="S313" s="290"/>
      <c r="T313" s="290"/>
      <c r="U313" s="290"/>
      <c r="V313" s="290"/>
      <c r="W313" s="290"/>
      <c r="X313" s="290"/>
    </row>
    <row r="314" spans="2:24" ht="72.5">
      <c r="B314" s="252" t="s">
        <v>1438</v>
      </c>
      <c r="C314" s="252" t="s">
        <v>5639</v>
      </c>
      <c r="D314" s="252" t="s">
        <v>2727</v>
      </c>
      <c r="E314" s="251" t="s">
        <v>410</v>
      </c>
      <c r="F314" s="252">
        <v>4924928.6380000003</v>
      </c>
      <c r="G314" s="252">
        <v>2534399.1192000001</v>
      </c>
      <c r="H314" s="252" t="s">
        <v>2544</v>
      </c>
      <c r="I314" s="252">
        <v>6.5000000000000002E-2</v>
      </c>
      <c r="J314" s="252" t="s">
        <v>1427</v>
      </c>
      <c r="K314" s="252">
        <v>0</v>
      </c>
      <c r="L314" s="252">
        <v>2024</v>
      </c>
      <c r="M314" s="252">
        <v>2027</v>
      </c>
      <c r="N314" s="252" t="s">
        <v>393</v>
      </c>
      <c r="O314" s="252" t="s">
        <v>394</v>
      </c>
      <c r="P314" s="252" t="s">
        <v>2729</v>
      </c>
      <c r="Q314" s="251" t="s">
        <v>2567</v>
      </c>
      <c r="R314" s="290"/>
      <c r="S314" s="290"/>
      <c r="T314" s="290"/>
      <c r="U314" s="290"/>
      <c r="V314" s="290"/>
      <c r="W314" s="290"/>
      <c r="X314" s="290"/>
    </row>
    <row r="315" spans="2:24" ht="72.5">
      <c r="B315" s="252" t="s">
        <v>1438</v>
      </c>
      <c r="C315" s="252" t="s">
        <v>5639</v>
      </c>
      <c r="D315" s="252" t="s">
        <v>2727</v>
      </c>
      <c r="E315" s="251" t="s">
        <v>410</v>
      </c>
      <c r="F315" s="252">
        <v>4924872.1489000004</v>
      </c>
      <c r="G315" s="252">
        <v>2533578.4848000002</v>
      </c>
      <c r="H315" s="252" t="s">
        <v>2544</v>
      </c>
      <c r="I315" s="252">
        <v>6.5000000000000002E-2</v>
      </c>
      <c r="J315" s="252" t="s">
        <v>622</v>
      </c>
      <c r="K315" s="252">
        <v>0</v>
      </c>
      <c r="L315" s="252">
        <v>2024</v>
      </c>
      <c r="M315" s="252">
        <v>2027</v>
      </c>
      <c r="N315" s="252" t="s">
        <v>393</v>
      </c>
      <c r="O315" s="252" t="s">
        <v>394</v>
      </c>
      <c r="P315" s="252" t="s">
        <v>2730</v>
      </c>
      <c r="Q315" s="251" t="s">
        <v>2567</v>
      </c>
      <c r="R315" s="290"/>
      <c r="S315" s="290"/>
      <c r="T315" s="290"/>
      <c r="U315" s="290"/>
      <c r="V315" s="290"/>
      <c r="W315" s="290"/>
      <c r="X315" s="290"/>
    </row>
    <row r="316" spans="2:24" ht="72.5">
      <c r="B316" s="252" t="s">
        <v>1438</v>
      </c>
      <c r="C316" s="252" t="s">
        <v>5639</v>
      </c>
      <c r="D316" s="252" t="s">
        <v>2727</v>
      </c>
      <c r="E316" s="251" t="s">
        <v>410</v>
      </c>
      <c r="F316" s="252">
        <v>4925106.1849999996</v>
      </c>
      <c r="G316" s="252">
        <v>2533244.5364999999</v>
      </c>
      <c r="H316" s="252" t="s">
        <v>2544</v>
      </c>
      <c r="I316" s="252">
        <v>6.5000000000000002E-2</v>
      </c>
      <c r="J316" s="252" t="s">
        <v>622</v>
      </c>
      <c r="K316" s="252">
        <v>0</v>
      </c>
      <c r="L316" s="252">
        <v>2024</v>
      </c>
      <c r="M316" s="252">
        <v>2027</v>
      </c>
      <c r="N316" s="252" t="s">
        <v>393</v>
      </c>
      <c r="O316" s="252" t="s">
        <v>394</v>
      </c>
      <c r="P316" s="252" t="s">
        <v>2731</v>
      </c>
      <c r="Q316" s="251" t="s">
        <v>2567</v>
      </c>
      <c r="R316" s="290"/>
      <c r="S316" s="290"/>
      <c r="T316" s="290"/>
      <c r="U316" s="290"/>
      <c r="V316" s="290"/>
      <c r="W316" s="290"/>
      <c r="X316" s="290"/>
    </row>
    <row r="317" spans="2:24" ht="72.5">
      <c r="B317" s="252" t="s">
        <v>1438</v>
      </c>
      <c r="C317" s="252" t="s">
        <v>5639</v>
      </c>
      <c r="D317" s="252" t="s">
        <v>2727</v>
      </c>
      <c r="E317" s="251" t="s">
        <v>410</v>
      </c>
      <c r="F317" s="252">
        <v>4925359.4932000004</v>
      </c>
      <c r="G317" s="252">
        <v>2532168.0707</v>
      </c>
      <c r="H317" s="252" t="s">
        <v>2544</v>
      </c>
      <c r="I317" s="252">
        <v>6.5000000000000002E-2</v>
      </c>
      <c r="J317" s="252" t="s">
        <v>622</v>
      </c>
      <c r="K317" s="252">
        <v>0</v>
      </c>
      <c r="L317" s="252">
        <v>2024</v>
      </c>
      <c r="M317" s="252">
        <v>2027</v>
      </c>
      <c r="N317" s="252" t="s">
        <v>393</v>
      </c>
      <c r="O317" s="252" t="s">
        <v>394</v>
      </c>
      <c r="P317" s="252" t="s">
        <v>2732</v>
      </c>
      <c r="Q317" s="251" t="s">
        <v>2567</v>
      </c>
      <c r="R317" s="290"/>
      <c r="S317" s="290"/>
      <c r="T317" s="290"/>
      <c r="U317" s="290"/>
      <c r="V317" s="290"/>
      <c r="W317" s="290"/>
      <c r="X317" s="290"/>
    </row>
    <row r="318" spans="2:24" ht="72.5">
      <c r="B318" s="252" t="s">
        <v>1438</v>
      </c>
      <c r="C318" s="252" t="s">
        <v>5639</v>
      </c>
      <c r="D318" s="252" t="s">
        <v>2733</v>
      </c>
      <c r="E318" s="251" t="s">
        <v>410</v>
      </c>
      <c r="F318" s="252">
        <v>4925542.2312000003</v>
      </c>
      <c r="G318" s="252">
        <v>2531659.4578999998</v>
      </c>
      <c r="H318" s="252" t="s">
        <v>2544</v>
      </c>
      <c r="I318" s="252">
        <v>6.5000000000000002E-2</v>
      </c>
      <c r="J318" s="252" t="s">
        <v>622</v>
      </c>
      <c r="K318" s="252">
        <v>0</v>
      </c>
      <c r="L318" s="252">
        <v>2024</v>
      </c>
      <c r="M318" s="252">
        <v>2027</v>
      </c>
      <c r="N318" s="252" t="s">
        <v>393</v>
      </c>
      <c r="O318" s="252" t="s">
        <v>394</v>
      </c>
      <c r="P318" s="252" t="s">
        <v>2734</v>
      </c>
      <c r="Q318" s="251" t="s">
        <v>2567</v>
      </c>
      <c r="R318" s="290"/>
      <c r="S318" s="290"/>
      <c r="T318" s="290"/>
      <c r="U318" s="290"/>
      <c r="V318" s="290"/>
      <c r="W318" s="290"/>
      <c r="X318" s="290"/>
    </row>
    <row r="319" spans="2:24" ht="72.5">
      <c r="B319" s="252" t="s">
        <v>1438</v>
      </c>
      <c r="C319" s="252" t="s">
        <v>5639</v>
      </c>
      <c r="D319" s="252" t="s">
        <v>2733</v>
      </c>
      <c r="E319" s="251" t="s">
        <v>410</v>
      </c>
      <c r="F319" s="252">
        <v>4925714.8381000003</v>
      </c>
      <c r="G319" s="252">
        <v>2531178.8009000001</v>
      </c>
      <c r="H319" s="252" t="s">
        <v>2544</v>
      </c>
      <c r="I319" s="252">
        <v>6.5000000000000002E-2</v>
      </c>
      <c r="J319" s="252" t="s">
        <v>622</v>
      </c>
      <c r="K319" s="252">
        <v>0</v>
      </c>
      <c r="L319" s="252">
        <v>2024</v>
      </c>
      <c r="M319" s="252">
        <v>2027</v>
      </c>
      <c r="N319" s="252" t="s">
        <v>393</v>
      </c>
      <c r="O319" s="252" t="s">
        <v>394</v>
      </c>
      <c r="P319" s="252" t="s">
        <v>2735</v>
      </c>
      <c r="Q319" s="251" t="s">
        <v>2567</v>
      </c>
      <c r="R319" s="290"/>
      <c r="S319" s="290"/>
      <c r="T319" s="290"/>
      <c r="U319" s="290"/>
      <c r="V319" s="290"/>
      <c r="W319" s="290"/>
      <c r="X319" s="290"/>
    </row>
    <row r="320" spans="2:24" ht="72.5">
      <c r="B320" s="252" t="s">
        <v>1438</v>
      </c>
      <c r="C320" s="252" t="s">
        <v>5639</v>
      </c>
      <c r="D320" s="252" t="s">
        <v>2733</v>
      </c>
      <c r="E320" s="251" t="s">
        <v>410</v>
      </c>
      <c r="F320" s="252">
        <v>4925779.3141999999</v>
      </c>
      <c r="G320" s="252">
        <v>2530999.1973000001</v>
      </c>
      <c r="H320" s="252" t="s">
        <v>2544</v>
      </c>
      <c r="I320" s="252">
        <v>6.5000000000000002E-2</v>
      </c>
      <c r="J320" s="252" t="s">
        <v>622</v>
      </c>
      <c r="K320" s="252">
        <v>0</v>
      </c>
      <c r="L320" s="252">
        <v>2024</v>
      </c>
      <c r="M320" s="252">
        <v>2027</v>
      </c>
      <c r="N320" s="252" t="s">
        <v>393</v>
      </c>
      <c r="O320" s="252" t="s">
        <v>394</v>
      </c>
      <c r="P320" s="252" t="s">
        <v>2736</v>
      </c>
      <c r="Q320" s="251" t="s">
        <v>2567</v>
      </c>
      <c r="R320" s="290"/>
      <c r="S320" s="290"/>
      <c r="T320" s="290"/>
      <c r="U320" s="290"/>
      <c r="V320" s="290"/>
      <c r="W320" s="290"/>
      <c r="X320" s="290"/>
    </row>
    <row r="321" spans="2:24" ht="72.5">
      <c r="B321" s="252" t="s">
        <v>1438</v>
      </c>
      <c r="C321" s="252" t="s">
        <v>5639</v>
      </c>
      <c r="D321" s="252" t="s">
        <v>2733</v>
      </c>
      <c r="E321" s="251" t="s">
        <v>410</v>
      </c>
      <c r="F321" s="252">
        <v>4926031.2942000004</v>
      </c>
      <c r="G321" s="252">
        <v>2530297.6886999998</v>
      </c>
      <c r="H321" s="252" t="s">
        <v>2544</v>
      </c>
      <c r="I321" s="252">
        <v>6.5000000000000002E-2</v>
      </c>
      <c r="J321" s="252" t="s">
        <v>622</v>
      </c>
      <c r="K321" s="252">
        <v>0</v>
      </c>
      <c r="L321" s="252">
        <v>2024</v>
      </c>
      <c r="M321" s="252">
        <v>2027</v>
      </c>
      <c r="N321" s="252" t="s">
        <v>393</v>
      </c>
      <c r="O321" s="252" t="s">
        <v>394</v>
      </c>
      <c r="P321" s="252" t="s">
        <v>2737</v>
      </c>
      <c r="Q321" s="251" t="s">
        <v>2567</v>
      </c>
      <c r="R321" s="290"/>
      <c r="S321" s="290"/>
      <c r="T321" s="290"/>
      <c r="U321" s="290"/>
      <c r="V321" s="290"/>
      <c r="W321" s="290"/>
      <c r="X321" s="290"/>
    </row>
    <row r="322" spans="2:24" ht="72.5">
      <c r="B322" s="252" t="s">
        <v>1438</v>
      </c>
      <c r="C322" s="252" t="s">
        <v>5639</v>
      </c>
      <c r="D322" s="252" t="s">
        <v>2738</v>
      </c>
      <c r="E322" s="251" t="s">
        <v>410</v>
      </c>
      <c r="F322" s="252">
        <v>4926330.909</v>
      </c>
      <c r="G322" s="252">
        <v>2529463.5162</v>
      </c>
      <c r="H322" s="252" t="s">
        <v>2544</v>
      </c>
      <c r="I322" s="252">
        <v>6.5000000000000002E-2</v>
      </c>
      <c r="J322" s="252" t="s">
        <v>622</v>
      </c>
      <c r="K322" s="252">
        <v>0</v>
      </c>
      <c r="L322" s="252">
        <v>2024</v>
      </c>
      <c r="M322" s="252">
        <v>2027</v>
      </c>
      <c r="N322" s="252" t="s">
        <v>393</v>
      </c>
      <c r="O322" s="252" t="s">
        <v>394</v>
      </c>
      <c r="P322" s="252" t="s">
        <v>2739</v>
      </c>
      <c r="Q322" s="251" t="s">
        <v>2567</v>
      </c>
      <c r="R322" s="290"/>
      <c r="S322" s="290"/>
      <c r="T322" s="290"/>
      <c r="U322" s="290"/>
      <c r="V322" s="290"/>
      <c r="W322" s="290"/>
      <c r="X322" s="290"/>
    </row>
    <row r="323" spans="2:24" ht="72.5">
      <c r="B323" s="252" t="s">
        <v>1438</v>
      </c>
      <c r="C323" s="252" t="s">
        <v>5639</v>
      </c>
      <c r="D323" s="252" t="s">
        <v>2738</v>
      </c>
      <c r="E323" s="251" t="s">
        <v>410</v>
      </c>
      <c r="F323" s="252">
        <v>4926469.6870999997</v>
      </c>
      <c r="G323" s="252">
        <v>2529077.1096000001</v>
      </c>
      <c r="H323" s="252" t="s">
        <v>2544</v>
      </c>
      <c r="I323" s="252">
        <v>6.5000000000000002E-2</v>
      </c>
      <c r="J323" s="252" t="s">
        <v>2397</v>
      </c>
      <c r="K323" s="252">
        <v>0</v>
      </c>
      <c r="L323" s="252">
        <v>2024</v>
      </c>
      <c r="M323" s="252">
        <v>2027</v>
      </c>
      <c r="N323" s="252" t="s">
        <v>393</v>
      </c>
      <c r="O323" s="252" t="s">
        <v>394</v>
      </c>
      <c r="P323" s="252" t="s">
        <v>2740</v>
      </c>
      <c r="Q323" s="251" t="s">
        <v>2567</v>
      </c>
      <c r="R323" s="290"/>
      <c r="S323" s="290"/>
      <c r="T323" s="290"/>
      <c r="U323" s="290"/>
      <c r="V323" s="290"/>
      <c r="W323" s="290"/>
      <c r="X323" s="290"/>
    </row>
    <row r="324" spans="2:24" ht="72.5">
      <c r="B324" s="252" t="s">
        <v>1438</v>
      </c>
      <c r="C324" s="252" t="s">
        <v>5639</v>
      </c>
      <c r="D324" s="252" t="s">
        <v>2738</v>
      </c>
      <c r="E324" s="251" t="s">
        <v>410</v>
      </c>
      <c r="F324" s="252">
        <v>4926904.5089999996</v>
      </c>
      <c r="G324" s="252">
        <v>2528567.5819999999</v>
      </c>
      <c r="H324" s="252" t="s">
        <v>2544</v>
      </c>
      <c r="I324" s="252">
        <v>6.5000000000000002E-2</v>
      </c>
      <c r="J324" s="252" t="s">
        <v>622</v>
      </c>
      <c r="K324" s="252">
        <v>0</v>
      </c>
      <c r="L324" s="252">
        <v>2024</v>
      </c>
      <c r="M324" s="252">
        <v>2027</v>
      </c>
      <c r="N324" s="252" t="s">
        <v>393</v>
      </c>
      <c r="O324" s="252" t="s">
        <v>394</v>
      </c>
      <c r="P324" s="252" t="s">
        <v>2741</v>
      </c>
      <c r="Q324" s="251" t="s">
        <v>2567</v>
      </c>
      <c r="R324" s="290"/>
      <c r="S324" s="290"/>
      <c r="T324" s="290"/>
      <c r="U324" s="290"/>
      <c r="V324" s="290"/>
      <c r="W324" s="290"/>
      <c r="X324" s="290"/>
    </row>
    <row r="325" spans="2:24" ht="72.5">
      <c r="B325" s="252" t="s">
        <v>1438</v>
      </c>
      <c r="C325" s="252" t="s">
        <v>5639</v>
      </c>
      <c r="D325" s="252" t="s">
        <v>2738</v>
      </c>
      <c r="E325" s="251" t="s">
        <v>410</v>
      </c>
      <c r="F325" s="252">
        <v>4927064.6723999996</v>
      </c>
      <c r="G325" s="252">
        <v>2528166.7883000001</v>
      </c>
      <c r="H325" s="252" t="s">
        <v>2544</v>
      </c>
      <c r="I325" s="252">
        <v>6.5000000000000002E-2</v>
      </c>
      <c r="J325" s="252" t="s">
        <v>2395</v>
      </c>
      <c r="K325" s="252">
        <v>0</v>
      </c>
      <c r="L325" s="252">
        <v>2024</v>
      </c>
      <c r="M325" s="252">
        <v>2027</v>
      </c>
      <c r="N325" s="252" t="s">
        <v>393</v>
      </c>
      <c r="O325" s="252" t="s">
        <v>394</v>
      </c>
      <c r="P325" s="252" t="s">
        <v>2742</v>
      </c>
      <c r="Q325" s="251" t="s">
        <v>2567</v>
      </c>
      <c r="R325" s="290"/>
      <c r="S325" s="290"/>
      <c r="T325" s="290"/>
      <c r="U325" s="290"/>
      <c r="V325" s="290"/>
      <c r="W325" s="290"/>
      <c r="X325" s="290"/>
    </row>
    <row r="326" spans="2:24" ht="72.5">
      <c r="B326" s="252" t="s">
        <v>1438</v>
      </c>
      <c r="C326" s="252" t="s">
        <v>5639</v>
      </c>
      <c r="D326" s="252" t="s">
        <v>2738</v>
      </c>
      <c r="E326" s="251" t="s">
        <v>410</v>
      </c>
      <c r="F326" s="252">
        <v>4927206.0310000004</v>
      </c>
      <c r="G326" s="252">
        <v>2527812.9219999998</v>
      </c>
      <c r="H326" s="252" t="s">
        <v>2544</v>
      </c>
      <c r="I326" s="252">
        <v>6.5000000000000002E-2</v>
      </c>
      <c r="J326" s="252" t="s">
        <v>2395</v>
      </c>
      <c r="K326" s="252">
        <v>0</v>
      </c>
      <c r="L326" s="252">
        <v>2024</v>
      </c>
      <c r="M326" s="252">
        <v>2027</v>
      </c>
      <c r="N326" s="252" t="s">
        <v>393</v>
      </c>
      <c r="O326" s="252" t="s">
        <v>394</v>
      </c>
      <c r="P326" s="252" t="s">
        <v>2743</v>
      </c>
      <c r="Q326" s="251" t="s">
        <v>2567</v>
      </c>
      <c r="R326" s="290"/>
      <c r="S326" s="290"/>
      <c r="T326" s="290"/>
      <c r="U326" s="290"/>
      <c r="V326" s="290"/>
      <c r="W326" s="290"/>
      <c r="X326" s="290"/>
    </row>
    <row r="327" spans="2:24" ht="72.5">
      <c r="B327" s="252" t="s">
        <v>1438</v>
      </c>
      <c r="C327" s="252" t="s">
        <v>5639</v>
      </c>
      <c r="D327" s="252" t="s">
        <v>2738</v>
      </c>
      <c r="E327" s="251" t="s">
        <v>410</v>
      </c>
      <c r="F327" s="252">
        <v>4927355.2655999996</v>
      </c>
      <c r="G327" s="252">
        <v>2527522.2255000002</v>
      </c>
      <c r="H327" s="252" t="s">
        <v>2544</v>
      </c>
      <c r="I327" s="252">
        <v>6.5000000000000002E-2</v>
      </c>
      <c r="J327" s="252" t="s">
        <v>2397</v>
      </c>
      <c r="K327" s="252">
        <v>0</v>
      </c>
      <c r="L327" s="252">
        <v>2024</v>
      </c>
      <c r="M327" s="252">
        <v>2027</v>
      </c>
      <c r="N327" s="252" t="s">
        <v>393</v>
      </c>
      <c r="O327" s="252" t="s">
        <v>394</v>
      </c>
      <c r="P327" s="252" t="s">
        <v>2744</v>
      </c>
      <c r="Q327" s="251" t="s">
        <v>2567</v>
      </c>
      <c r="R327" s="290"/>
      <c r="S327" s="290"/>
      <c r="T327" s="290"/>
      <c r="U327" s="290"/>
      <c r="V327" s="290"/>
      <c r="W327" s="290"/>
      <c r="X327" s="290"/>
    </row>
    <row r="328" spans="2:24" ht="72.5">
      <c r="B328" s="252" t="s">
        <v>1438</v>
      </c>
      <c r="C328" s="252" t="s">
        <v>5639</v>
      </c>
      <c r="D328" s="252" t="s">
        <v>2738</v>
      </c>
      <c r="E328" s="251" t="s">
        <v>410</v>
      </c>
      <c r="F328" s="252">
        <v>4927606.7270999998</v>
      </c>
      <c r="G328" s="252">
        <v>2527032.3099000002</v>
      </c>
      <c r="H328" s="252" t="s">
        <v>2544</v>
      </c>
      <c r="I328" s="252">
        <v>6.5000000000000002E-2</v>
      </c>
      <c r="J328" s="252" t="s">
        <v>2397</v>
      </c>
      <c r="K328" s="252">
        <v>0</v>
      </c>
      <c r="L328" s="252">
        <v>2024</v>
      </c>
      <c r="M328" s="252">
        <v>2027</v>
      </c>
      <c r="N328" s="252" t="s">
        <v>393</v>
      </c>
      <c r="O328" s="252" t="s">
        <v>394</v>
      </c>
      <c r="P328" s="252" t="s">
        <v>2745</v>
      </c>
      <c r="Q328" s="251" t="s">
        <v>2567</v>
      </c>
      <c r="R328" s="290"/>
      <c r="S328" s="290"/>
      <c r="T328" s="290"/>
      <c r="U328" s="290"/>
      <c r="V328" s="290"/>
      <c r="W328" s="290"/>
      <c r="X328" s="290"/>
    </row>
    <row r="329" spans="2:24" ht="72.5">
      <c r="B329" s="252" t="s">
        <v>1438</v>
      </c>
      <c r="C329" s="252" t="s">
        <v>5639</v>
      </c>
      <c r="D329" s="252" t="s">
        <v>2746</v>
      </c>
      <c r="E329" s="251" t="s">
        <v>410</v>
      </c>
      <c r="F329" s="252">
        <v>4927868.6349999998</v>
      </c>
      <c r="G329" s="252">
        <v>2526522.0690000001</v>
      </c>
      <c r="H329" s="252" t="s">
        <v>2544</v>
      </c>
      <c r="I329" s="252">
        <v>6.5000000000000002E-2</v>
      </c>
      <c r="J329" s="252" t="s">
        <v>1427</v>
      </c>
      <c r="K329" s="252">
        <v>0</v>
      </c>
      <c r="L329" s="252">
        <v>2024</v>
      </c>
      <c r="M329" s="252">
        <v>2027</v>
      </c>
      <c r="N329" s="252" t="s">
        <v>393</v>
      </c>
      <c r="O329" s="252" t="s">
        <v>394</v>
      </c>
      <c r="P329" s="252" t="s">
        <v>2747</v>
      </c>
      <c r="Q329" s="251" t="s">
        <v>2567</v>
      </c>
      <c r="R329" s="290"/>
      <c r="S329" s="290"/>
      <c r="T329" s="290"/>
      <c r="U329" s="290"/>
      <c r="V329" s="290"/>
      <c r="W329" s="290"/>
      <c r="X329" s="290"/>
    </row>
    <row r="330" spans="2:24" ht="72.5">
      <c r="B330" s="252" t="s">
        <v>1438</v>
      </c>
      <c r="C330" s="252" t="s">
        <v>5639</v>
      </c>
      <c r="D330" s="252" t="s">
        <v>2746</v>
      </c>
      <c r="E330" s="251" t="s">
        <v>410</v>
      </c>
      <c r="F330" s="252">
        <v>4928094.1730000004</v>
      </c>
      <c r="G330" s="252">
        <v>2526082.7570000002</v>
      </c>
      <c r="H330" s="252" t="s">
        <v>2544</v>
      </c>
      <c r="I330" s="252">
        <v>6.5000000000000002E-2</v>
      </c>
      <c r="J330" s="252" t="s">
        <v>1427</v>
      </c>
      <c r="K330" s="252">
        <v>0</v>
      </c>
      <c r="L330" s="252">
        <v>2024</v>
      </c>
      <c r="M330" s="252">
        <v>2027</v>
      </c>
      <c r="N330" s="252" t="s">
        <v>393</v>
      </c>
      <c r="O330" s="252" t="s">
        <v>394</v>
      </c>
      <c r="P330" s="252" t="s">
        <v>2748</v>
      </c>
      <c r="Q330" s="251" t="s">
        <v>2567</v>
      </c>
      <c r="R330" s="290"/>
      <c r="S330" s="290"/>
      <c r="T330" s="290"/>
      <c r="U330" s="290"/>
      <c r="V330" s="290"/>
      <c r="W330" s="290"/>
      <c r="X330" s="290"/>
    </row>
    <row r="331" spans="2:24" ht="72.5">
      <c r="B331" s="252" t="s">
        <v>1438</v>
      </c>
      <c r="C331" s="252" t="s">
        <v>5639</v>
      </c>
      <c r="D331" s="252" t="s">
        <v>2746</v>
      </c>
      <c r="E331" s="251" t="s">
        <v>410</v>
      </c>
      <c r="F331" s="252">
        <v>4928231.1530999998</v>
      </c>
      <c r="G331" s="252">
        <v>2525815.8613999998</v>
      </c>
      <c r="H331" s="252" t="s">
        <v>2544</v>
      </c>
      <c r="I331" s="252">
        <v>6.5000000000000002E-2</v>
      </c>
      <c r="J331" s="252" t="s">
        <v>1427</v>
      </c>
      <c r="K331" s="252">
        <v>0</v>
      </c>
      <c r="L331" s="252">
        <v>2024</v>
      </c>
      <c r="M331" s="252">
        <v>2027</v>
      </c>
      <c r="N331" s="252" t="s">
        <v>393</v>
      </c>
      <c r="O331" s="252" t="s">
        <v>394</v>
      </c>
      <c r="P331" s="252" t="s">
        <v>2749</v>
      </c>
      <c r="Q331" s="251" t="s">
        <v>2567</v>
      </c>
      <c r="R331" s="290"/>
      <c r="S331" s="290"/>
      <c r="T331" s="290"/>
      <c r="U331" s="290"/>
      <c r="V331" s="290"/>
      <c r="W331" s="290"/>
      <c r="X331" s="290"/>
    </row>
    <row r="332" spans="2:24" ht="72.5">
      <c r="B332" s="252" t="s">
        <v>1438</v>
      </c>
      <c r="C332" s="252" t="s">
        <v>5639</v>
      </c>
      <c r="D332" s="252" t="s">
        <v>2746</v>
      </c>
      <c r="E332" s="251" t="s">
        <v>410</v>
      </c>
      <c r="F332" s="252">
        <v>4928453.8535000002</v>
      </c>
      <c r="G332" s="252">
        <v>2525381.5325000002</v>
      </c>
      <c r="H332" s="252" t="s">
        <v>2544</v>
      </c>
      <c r="I332" s="252">
        <v>6.5000000000000002E-2</v>
      </c>
      <c r="J332" s="252" t="s">
        <v>1427</v>
      </c>
      <c r="K332" s="252">
        <v>0</v>
      </c>
      <c r="L332" s="252">
        <v>2024</v>
      </c>
      <c r="M332" s="252">
        <v>2027</v>
      </c>
      <c r="N332" s="252" t="s">
        <v>393</v>
      </c>
      <c r="O332" s="252" t="s">
        <v>394</v>
      </c>
      <c r="P332" s="252" t="s">
        <v>2750</v>
      </c>
      <c r="Q332" s="251" t="s">
        <v>2567</v>
      </c>
      <c r="R332" s="290"/>
      <c r="S332" s="290"/>
      <c r="T332" s="290"/>
      <c r="U332" s="290"/>
      <c r="V332" s="290"/>
      <c r="W332" s="290"/>
      <c r="X332" s="290"/>
    </row>
    <row r="333" spans="2:24" ht="72.5">
      <c r="B333" s="252" t="s">
        <v>1438</v>
      </c>
      <c r="C333" s="252" t="s">
        <v>5639</v>
      </c>
      <c r="D333" s="252" t="s">
        <v>2746</v>
      </c>
      <c r="E333" s="251" t="s">
        <v>410</v>
      </c>
      <c r="F333" s="252">
        <v>4928685.1058999998</v>
      </c>
      <c r="G333" s="252">
        <v>2524839.3187000002</v>
      </c>
      <c r="H333" s="252" t="s">
        <v>2544</v>
      </c>
      <c r="I333" s="252">
        <v>6.5000000000000002E-2</v>
      </c>
      <c r="J333" s="252" t="s">
        <v>2397</v>
      </c>
      <c r="K333" s="252">
        <v>0</v>
      </c>
      <c r="L333" s="252">
        <v>2024</v>
      </c>
      <c r="M333" s="252">
        <v>2027</v>
      </c>
      <c r="N333" s="252" t="s">
        <v>393</v>
      </c>
      <c r="O333" s="252" t="s">
        <v>394</v>
      </c>
      <c r="P333" s="252" t="s">
        <v>2751</v>
      </c>
      <c r="Q333" s="251" t="s">
        <v>2567</v>
      </c>
      <c r="R333" s="290"/>
      <c r="S333" s="290"/>
      <c r="T333" s="290"/>
      <c r="U333" s="290"/>
      <c r="V333" s="290"/>
      <c r="W333" s="290"/>
      <c r="X333" s="290"/>
    </row>
    <row r="334" spans="2:24" ht="72.5">
      <c r="B334" s="252" t="s">
        <v>1438</v>
      </c>
      <c r="C334" s="252" t="s">
        <v>5639</v>
      </c>
      <c r="D334" s="252" t="s">
        <v>2752</v>
      </c>
      <c r="E334" s="251" t="s">
        <v>410</v>
      </c>
      <c r="F334" s="252">
        <v>4928855.0599999996</v>
      </c>
      <c r="G334" s="252">
        <v>2524440.4501</v>
      </c>
      <c r="H334" s="252" t="s">
        <v>2544</v>
      </c>
      <c r="I334" s="252">
        <v>6.5000000000000002E-2</v>
      </c>
      <c r="J334" s="252" t="s">
        <v>622</v>
      </c>
      <c r="K334" s="252">
        <v>0</v>
      </c>
      <c r="L334" s="252">
        <v>2024</v>
      </c>
      <c r="M334" s="252">
        <v>2027</v>
      </c>
      <c r="N334" s="252" t="s">
        <v>393</v>
      </c>
      <c r="O334" s="252" t="s">
        <v>394</v>
      </c>
      <c r="P334" s="252" t="s">
        <v>2753</v>
      </c>
      <c r="Q334" s="251" t="s">
        <v>2567</v>
      </c>
      <c r="R334" s="290"/>
      <c r="S334" s="290"/>
      <c r="T334" s="290"/>
      <c r="U334" s="290"/>
      <c r="V334" s="290"/>
      <c r="W334" s="290"/>
      <c r="X334" s="290"/>
    </row>
    <row r="335" spans="2:24" ht="72.5">
      <c r="B335" s="252" t="s">
        <v>1438</v>
      </c>
      <c r="C335" s="252" t="s">
        <v>5639</v>
      </c>
      <c r="D335" s="252" t="s">
        <v>2752</v>
      </c>
      <c r="E335" s="251" t="s">
        <v>410</v>
      </c>
      <c r="F335" s="252">
        <v>4929000.4867000002</v>
      </c>
      <c r="G335" s="252">
        <v>2524003.4257999999</v>
      </c>
      <c r="H335" s="252" t="s">
        <v>2544</v>
      </c>
      <c r="I335" s="252">
        <v>6.5000000000000002E-2</v>
      </c>
      <c r="J335" s="252" t="s">
        <v>2754</v>
      </c>
      <c r="K335" s="252">
        <v>0</v>
      </c>
      <c r="L335" s="252">
        <v>2024</v>
      </c>
      <c r="M335" s="252">
        <v>2027</v>
      </c>
      <c r="N335" s="252" t="s">
        <v>393</v>
      </c>
      <c r="O335" s="252" t="s">
        <v>394</v>
      </c>
      <c r="P335" s="252" t="s">
        <v>2755</v>
      </c>
      <c r="Q335" s="251" t="s">
        <v>2567</v>
      </c>
      <c r="R335" s="290"/>
      <c r="S335" s="290"/>
      <c r="T335" s="290"/>
      <c r="U335" s="290"/>
      <c r="V335" s="290"/>
      <c r="W335" s="290"/>
      <c r="X335" s="290"/>
    </row>
    <row r="336" spans="2:24" ht="72.5">
      <c r="B336" s="252" t="s">
        <v>1438</v>
      </c>
      <c r="C336" s="252" t="s">
        <v>5639</v>
      </c>
      <c r="D336" s="252" t="s">
        <v>2752</v>
      </c>
      <c r="E336" s="251" t="s">
        <v>410</v>
      </c>
      <c r="F336" s="252">
        <v>4929105.5303999996</v>
      </c>
      <c r="G336" s="252">
        <v>2523687.9448000002</v>
      </c>
      <c r="H336" s="252" t="s">
        <v>2544</v>
      </c>
      <c r="I336" s="252">
        <v>6.5000000000000002E-2</v>
      </c>
      <c r="J336" s="252" t="s">
        <v>622</v>
      </c>
      <c r="K336" s="252">
        <v>0</v>
      </c>
      <c r="L336" s="252">
        <v>2024</v>
      </c>
      <c r="M336" s="252">
        <v>2027</v>
      </c>
      <c r="N336" s="252" t="s">
        <v>393</v>
      </c>
      <c r="O336" s="252" t="s">
        <v>394</v>
      </c>
      <c r="P336" s="252" t="s">
        <v>2756</v>
      </c>
      <c r="Q336" s="251" t="s">
        <v>2567</v>
      </c>
      <c r="R336" s="290"/>
      <c r="S336" s="290"/>
      <c r="T336" s="290"/>
      <c r="U336" s="290"/>
      <c r="V336" s="290"/>
      <c r="W336" s="290"/>
      <c r="X336" s="290"/>
    </row>
    <row r="337" spans="2:24" ht="72.5">
      <c r="B337" s="252" t="s">
        <v>1438</v>
      </c>
      <c r="C337" s="252" t="s">
        <v>5639</v>
      </c>
      <c r="D337" s="252" t="s">
        <v>2757</v>
      </c>
      <c r="E337" s="251" t="s">
        <v>410</v>
      </c>
      <c r="F337" s="252">
        <v>4930452.0130000003</v>
      </c>
      <c r="G337" s="252">
        <v>2519910.727</v>
      </c>
      <c r="H337" s="252" t="s">
        <v>2544</v>
      </c>
      <c r="I337" s="252">
        <v>6.5000000000000002E-2</v>
      </c>
      <c r="J337" s="252" t="s">
        <v>2758</v>
      </c>
      <c r="K337" s="252">
        <v>0</v>
      </c>
      <c r="L337" s="252">
        <v>2024</v>
      </c>
      <c r="M337" s="252">
        <v>2027</v>
      </c>
      <c r="N337" s="252" t="s">
        <v>393</v>
      </c>
      <c r="O337" s="252" t="s">
        <v>394</v>
      </c>
      <c r="P337" s="252" t="s">
        <v>2759</v>
      </c>
      <c r="Q337" s="251" t="s">
        <v>2567</v>
      </c>
      <c r="R337" s="290"/>
      <c r="S337" s="290"/>
      <c r="T337" s="290"/>
      <c r="U337" s="290"/>
      <c r="V337" s="290"/>
      <c r="W337" s="290"/>
      <c r="X337" s="290"/>
    </row>
    <row r="338" spans="2:24" ht="72.5">
      <c r="B338" s="252" t="s">
        <v>1438</v>
      </c>
      <c r="C338" s="252" t="s">
        <v>5639</v>
      </c>
      <c r="D338" s="252" t="s">
        <v>2757</v>
      </c>
      <c r="E338" s="251" t="s">
        <v>410</v>
      </c>
      <c r="F338" s="252">
        <v>4930645.1523000002</v>
      </c>
      <c r="G338" s="252">
        <v>2519408.9106999999</v>
      </c>
      <c r="H338" s="252" t="s">
        <v>2544</v>
      </c>
      <c r="I338" s="252">
        <v>6.5000000000000002E-2</v>
      </c>
      <c r="J338" s="252" t="s">
        <v>2758</v>
      </c>
      <c r="K338" s="252">
        <v>0</v>
      </c>
      <c r="L338" s="252">
        <v>2024</v>
      </c>
      <c r="M338" s="252">
        <v>2027</v>
      </c>
      <c r="N338" s="252" t="s">
        <v>393</v>
      </c>
      <c r="O338" s="252" t="s">
        <v>394</v>
      </c>
      <c r="P338" s="252" t="s">
        <v>2760</v>
      </c>
      <c r="Q338" s="251" t="s">
        <v>2567</v>
      </c>
      <c r="R338" s="290"/>
      <c r="S338" s="290"/>
      <c r="T338" s="290"/>
      <c r="U338" s="290"/>
      <c r="V338" s="290"/>
      <c r="W338" s="290"/>
      <c r="X338" s="290"/>
    </row>
    <row r="339" spans="2:24" ht="72.5">
      <c r="B339" s="252" t="s">
        <v>1438</v>
      </c>
      <c r="C339" s="252" t="s">
        <v>5639</v>
      </c>
      <c r="D339" s="252" t="s">
        <v>2757</v>
      </c>
      <c r="E339" s="251" t="s">
        <v>410</v>
      </c>
      <c r="F339" s="252">
        <v>4930808.4510000004</v>
      </c>
      <c r="G339" s="252">
        <v>2518918.4169999999</v>
      </c>
      <c r="H339" s="252" t="s">
        <v>2544</v>
      </c>
      <c r="I339" s="252">
        <v>6.5000000000000002E-2</v>
      </c>
      <c r="J339" s="252" t="s">
        <v>392</v>
      </c>
      <c r="K339" s="252">
        <v>0</v>
      </c>
      <c r="L339" s="252">
        <v>2024</v>
      </c>
      <c r="M339" s="252">
        <v>2027</v>
      </c>
      <c r="N339" s="252" t="s">
        <v>393</v>
      </c>
      <c r="O339" s="252" t="s">
        <v>394</v>
      </c>
      <c r="P339" s="252" t="s">
        <v>2761</v>
      </c>
      <c r="Q339" s="251" t="s">
        <v>2567</v>
      </c>
      <c r="R339" s="290"/>
      <c r="S339" s="290"/>
      <c r="T339" s="290"/>
      <c r="U339" s="290"/>
      <c r="V339" s="290"/>
      <c r="W339" s="290"/>
      <c r="X339" s="290"/>
    </row>
    <row r="340" spans="2:24" ht="72.5">
      <c r="B340" s="252" t="s">
        <v>1438</v>
      </c>
      <c r="C340" s="252" t="s">
        <v>5639</v>
      </c>
      <c r="D340" s="252" t="s">
        <v>2757</v>
      </c>
      <c r="E340" s="251" t="s">
        <v>410</v>
      </c>
      <c r="F340" s="252">
        <v>4930942.3449999997</v>
      </c>
      <c r="G340" s="252">
        <v>2518516.2370000002</v>
      </c>
      <c r="H340" s="252" t="s">
        <v>2544</v>
      </c>
      <c r="I340" s="252">
        <v>6.5000000000000002E-2</v>
      </c>
      <c r="J340" s="252" t="s">
        <v>2762</v>
      </c>
      <c r="K340" s="252">
        <v>0</v>
      </c>
      <c r="L340" s="252">
        <v>2024</v>
      </c>
      <c r="M340" s="252">
        <v>2027</v>
      </c>
      <c r="N340" s="252" t="s">
        <v>393</v>
      </c>
      <c r="O340" s="252" t="s">
        <v>394</v>
      </c>
      <c r="P340" s="252" t="s">
        <v>2763</v>
      </c>
      <c r="Q340" s="251" t="s">
        <v>2567</v>
      </c>
      <c r="R340" s="290"/>
      <c r="S340" s="290"/>
      <c r="T340" s="290"/>
      <c r="U340" s="290"/>
      <c r="V340" s="290"/>
      <c r="W340" s="290"/>
      <c r="X340" s="290"/>
    </row>
    <row r="341" spans="2:24" ht="72.5">
      <c r="B341" s="252" t="s">
        <v>1438</v>
      </c>
      <c r="C341" s="252" t="s">
        <v>5639</v>
      </c>
      <c r="D341" s="252" t="s">
        <v>2717</v>
      </c>
      <c r="E341" s="251" t="s">
        <v>410</v>
      </c>
      <c r="F341" s="252">
        <v>4931143.18</v>
      </c>
      <c r="G341" s="252">
        <v>2518063.86</v>
      </c>
      <c r="H341" s="252" t="s">
        <v>2544</v>
      </c>
      <c r="I341" s="252">
        <v>6.5000000000000002E-2</v>
      </c>
      <c r="J341" s="252" t="s">
        <v>392</v>
      </c>
      <c r="K341" s="252">
        <v>0</v>
      </c>
      <c r="L341" s="252">
        <v>2024</v>
      </c>
      <c r="M341" s="252">
        <v>2027</v>
      </c>
      <c r="N341" s="252" t="s">
        <v>393</v>
      </c>
      <c r="O341" s="252" t="s">
        <v>394</v>
      </c>
      <c r="P341" s="252" t="s">
        <v>2764</v>
      </c>
      <c r="Q341" s="251" t="s">
        <v>2567</v>
      </c>
      <c r="R341" s="290"/>
      <c r="S341" s="290"/>
      <c r="T341" s="290"/>
      <c r="U341" s="290"/>
      <c r="V341" s="290"/>
      <c r="W341" s="290"/>
      <c r="X341" s="290"/>
    </row>
    <row r="342" spans="2:24" ht="72.5">
      <c r="B342" s="252" t="s">
        <v>1438</v>
      </c>
      <c r="C342" s="252" t="s">
        <v>5639</v>
      </c>
      <c r="D342" s="252" t="s">
        <v>2765</v>
      </c>
      <c r="E342" s="251" t="s">
        <v>410</v>
      </c>
      <c r="F342" s="252">
        <v>4931327.6050000004</v>
      </c>
      <c r="G342" s="252">
        <v>2517648.3319999999</v>
      </c>
      <c r="H342" s="252" t="s">
        <v>2544</v>
      </c>
      <c r="I342" s="252">
        <v>6.5000000000000002E-2</v>
      </c>
      <c r="J342" s="252" t="s">
        <v>392</v>
      </c>
      <c r="K342" s="252">
        <v>0</v>
      </c>
      <c r="L342" s="252">
        <v>2024</v>
      </c>
      <c r="M342" s="252">
        <v>2027</v>
      </c>
      <c r="N342" s="252" t="s">
        <v>393</v>
      </c>
      <c r="O342" s="252" t="s">
        <v>394</v>
      </c>
      <c r="P342" s="252" t="s">
        <v>2766</v>
      </c>
      <c r="Q342" s="251" t="s">
        <v>2567</v>
      </c>
      <c r="R342" s="290"/>
      <c r="S342" s="290"/>
      <c r="T342" s="290"/>
      <c r="U342" s="290"/>
      <c r="V342" s="290"/>
      <c r="W342" s="290"/>
      <c r="X342" s="290"/>
    </row>
    <row r="343" spans="2:24" ht="72.5">
      <c r="B343" s="252" t="s">
        <v>1438</v>
      </c>
      <c r="C343" s="252" t="s">
        <v>5639</v>
      </c>
      <c r="D343" s="252" t="s">
        <v>2765</v>
      </c>
      <c r="E343" s="251" t="s">
        <v>410</v>
      </c>
      <c r="F343" s="252">
        <v>4931644.1464999998</v>
      </c>
      <c r="G343" s="252">
        <v>2516831.7256</v>
      </c>
      <c r="H343" s="252" t="s">
        <v>2544</v>
      </c>
      <c r="I343" s="252">
        <v>6.5000000000000002E-2</v>
      </c>
      <c r="J343" s="252" t="s">
        <v>392</v>
      </c>
      <c r="K343" s="252">
        <v>0</v>
      </c>
      <c r="L343" s="252">
        <v>2024</v>
      </c>
      <c r="M343" s="252">
        <v>2027</v>
      </c>
      <c r="N343" s="252" t="s">
        <v>393</v>
      </c>
      <c r="O343" s="252" t="s">
        <v>394</v>
      </c>
      <c r="P343" s="252" t="s">
        <v>2767</v>
      </c>
      <c r="Q343" s="251" t="s">
        <v>2567</v>
      </c>
      <c r="R343" s="290"/>
      <c r="S343" s="290"/>
      <c r="T343" s="290"/>
      <c r="U343" s="290"/>
      <c r="V343" s="290"/>
      <c r="W343" s="290"/>
      <c r="X343" s="290"/>
    </row>
    <row r="344" spans="2:24" ht="72.5">
      <c r="B344" s="252" t="s">
        <v>1438</v>
      </c>
      <c r="C344" s="252" t="s">
        <v>5639</v>
      </c>
      <c r="D344" s="252" t="s">
        <v>2765</v>
      </c>
      <c r="E344" s="251" t="s">
        <v>410</v>
      </c>
      <c r="F344" s="252">
        <v>4931812.3710000003</v>
      </c>
      <c r="G344" s="252">
        <v>2516397.7719999999</v>
      </c>
      <c r="H344" s="252" t="s">
        <v>2544</v>
      </c>
      <c r="I344" s="252">
        <v>6.5000000000000002E-2</v>
      </c>
      <c r="J344" s="252" t="s">
        <v>392</v>
      </c>
      <c r="K344" s="252">
        <v>0</v>
      </c>
      <c r="L344" s="252">
        <v>2024</v>
      </c>
      <c r="M344" s="252">
        <v>2027</v>
      </c>
      <c r="N344" s="252" t="s">
        <v>393</v>
      </c>
      <c r="O344" s="252" t="s">
        <v>394</v>
      </c>
      <c r="P344" s="252" t="s">
        <v>2768</v>
      </c>
      <c r="Q344" s="251" t="s">
        <v>2567</v>
      </c>
      <c r="R344" s="290"/>
      <c r="S344" s="290"/>
      <c r="T344" s="290"/>
      <c r="U344" s="290"/>
      <c r="V344" s="290"/>
      <c r="W344" s="290"/>
      <c r="X344" s="290"/>
    </row>
    <row r="345" spans="2:24" ht="72.5">
      <c r="B345" s="252" t="s">
        <v>1438</v>
      </c>
      <c r="C345" s="252" t="s">
        <v>5639</v>
      </c>
      <c r="D345" s="252" t="s">
        <v>2765</v>
      </c>
      <c r="E345" s="251" t="s">
        <v>410</v>
      </c>
      <c r="F345" s="252">
        <v>4931951.1289999997</v>
      </c>
      <c r="G345" s="252">
        <v>2516039.821</v>
      </c>
      <c r="H345" s="252" t="s">
        <v>2544</v>
      </c>
      <c r="I345" s="252">
        <v>6.5000000000000002E-2</v>
      </c>
      <c r="J345" s="252" t="s">
        <v>392</v>
      </c>
      <c r="K345" s="252">
        <v>0</v>
      </c>
      <c r="L345" s="252">
        <v>2024</v>
      </c>
      <c r="M345" s="252">
        <v>2027</v>
      </c>
      <c r="N345" s="252" t="s">
        <v>393</v>
      </c>
      <c r="O345" s="252" t="s">
        <v>394</v>
      </c>
      <c r="P345" s="252" t="s">
        <v>2769</v>
      </c>
      <c r="Q345" s="251" t="s">
        <v>2567</v>
      </c>
      <c r="R345" s="290"/>
      <c r="S345" s="290"/>
      <c r="T345" s="290"/>
      <c r="U345" s="290"/>
      <c r="V345" s="290"/>
      <c r="W345" s="290"/>
      <c r="X345" s="290"/>
    </row>
    <row r="346" spans="2:24" ht="72.5">
      <c r="B346" s="252" t="s">
        <v>1438</v>
      </c>
      <c r="C346" s="252" t="s">
        <v>5639</v>
      </c>
      <c r="D346" s="252" t="s">
        <v>2765</v>
      </c>
      <c r="E346" s="251" t="s">
        <v>410</v>
      </c>
      <c r="F346" s="252">
        <v>4932091.3289999999</v>
      </c>
      <c r="G346" s="252">
        <v>2515678.1120000002</v>
      </c>
      <c r="H346" s="252" t="s">
        <v>2544</v>
      </c>
      <c r="I346" s="252">
        <v>6.5000000000000002E-2</v>
      </c>
      <c r="J346" s="252" t="s">
        <v>392</v>
      </c>
      <c r="K346" s="252">
        <v>0</v>
      </c>
      <c r="L346" s="252">
        <v>2024</v>
      </c>
      <c r="M346" s="252">
        <v>2027</v>
      </c>
      <c r="N346" s="252" t="s">
        <v>393</v>
      </c>
      <c r="O346" s="252" t="s">
        <v>394</v>
      </c>
      <c r="P346" s="252" t="s">
        <v>2770</v>
      </c>
      <c r="Q346" s="251" t="s">
        <v>2567</v>
      </c>
      <c r="R346" s="290"/>
      <c r="S346" s="290"/>
      <c r="T346" s="290"/>
      <c r="U346" s="290"/>
      <c r="V346" s="290"/>
      <c r="W346" s="290"/>
      <c r="X346" s="290"/>
    </row>
    <row r="347" spans="2:24" ht="72.5">
      <c r="B347" s="252" t="s">
        <v>1438</v>
      </c>
      <c r="C347" s="252" t="s">
        <v>5639</v>
      </c>
      <c r="D347" s="252" t="s">
        <v>2765</v>
      </c>
      <c r="E347" s="251" t="s">
        <v>410</v>
      </c>
      <c r="F347" s="252">
        <v>4932427.5350000001</v>
      </c>
      <c r="G347" s="252">
        <v>2514810.8327000001</v>
      </c>
      <c r="H347" s="252" t="s">
        <v>2544</v>
      </c>
      <c r="I347" s="252">
        <v>6.5000000000000002E-2</v>
      </c>
      <c r="J347" s="252" t="s">
        <v>2678</v>
      </c>
      <c r="K347" s="252">
        <v>0</v>
      </c>
      <c r="L347" s="252">
        <v>2024</v>
      </c>
      <c r="M347" s="252">
        <v>2027</v>
      </c>
      <c r="N347" s="252" t="s">
        <v>393</v>
      </c>
      <c r="O347" s="252" t="s">
        <v>394</v>
      </c>
      <c r="P347" s="252" t="s">
        <v>2771</v>
      </c>
      <c r="Q347" s="251" t="s">
        <v>2567</v>
      </c>
      <c r="R347" s="290"/>
      <c r="S347" s="290"/>
      <c r="T347" s="290"/>
      <c r="U347" s="290"/>
      <c r="V347" s="290"/>
      <c r="W347" s="290"/>
      <c r="X347" s="290"/>
    </row>
    <row r="348" spans="2:24" ht="72.5">
      <c r="B348" s="252" t="s">
        <v>1438</v>
      </c>
      <c r="C348" s="252" t="s">
        <v>5639</v>
      </c>
      <c r="D348" s="252" t="s">
        <v>2772</v>
      </c>
      <c r="E348" s="251" t="s">
        <v>410</v>
      </c>
      <c r="F348" s="252">
        <v>4932536.8848999999</v>
      </c>
      <c r="G348" s="252">
        <v>2514528.7680000002</v>
      </c>
      <c r="H348" s="252" t="s">
        <v>2544</v>
      </c>
      <c r="I348" s="252">
        <v>6.5000000000000002E-2</v>
      </c>
      <c r="J348" s="252" t="s">
        <v>2678</v>
      </c>
      <c r="K348" s="252">
        <v>0</v>
      </c>
      <c r="L348" s="252">
        <v>2024</v>
      </c>
      <c r="M348" s="252">
        <v>2027</v>
      </c>
      <c r="N348" s="252" t="s">
        <v>393</v>
      </c>
      <c r="O348" s="252" t="s">
        <v>394</v>
      </c>
      <c r="P348" s="252" t="s">
        <v>2773</v>
      </c>
      <c r="Q348" s="251" t="s">
        <v>2567</v>
      </c>
      <c r="R348" s="290"/>
      <c r="S348" s="290"/>
      <c r="T348" s="290"/>
      <c r="U348" s="290"/>
      <c r="V348" s="290"/>
      <c r="W348" s="290"/>
      <c r="X348" s="290"/>
    </row>
    <row r="349" spans="2:24" ht="72.5">
      <c r="B349" s="252" t="s">
        <v>1438</v>
      </c>
      <c r="C349" s="252" t="s">
        <v>5639</v>
      </c>
      <c r="D349" s="252" t="s">
        <v>2772</v>
      </c>
      <c r="E349" s="251" t="s">
        <v>410</v>
      </c>
      <c r="F349" s="252">
        <v>4932656.9570000004</v>
      </c>
      <c r="G349" s="252">
        <v>2514158.821</v>
      </c>
      <c r="H349" s="252" t="s">
        <v>2544</v>
      </c>
      <c r="I349" s="252">
        <v>6.5000000000000002E-2</v>
      </c>
      <c r="J349" s="252" t="s">
        <v>392</v>
      </c>
      <c r="K349" s="252">
        <v>0</v>
      </c>
      <c r="L349" s="252">
        <v>2024</v>
      </c>
      <c r="M349" s="252">
        <v>2027</v>
      </c>
      <c r="N349" s="252" t="s">
        <v>393</v>
      </c>
      <c r="O349" s="252" t="s">
        <v>394</v>
      </c>
      <c r="P349" s="252" t="s">
        <v>2774</v>
      </c>
      <c r="Q349" s="251" t="s">
        <v>2567</v>
      </c>
      <c r="R349" s="290"/>
      <c r="S349" s="290"/>
      <c r="T349" s="290"/>
      <c r="U349" s="290"/>
      <c r="V349" s="290"/>
      <c r="W349" s="290"/>
      <c r="X349" s="290"/>
    </row>
    <row r="350" spans="2:24" ht="72.5">
      <c r="B350" s="252" t="s">
        <v>1438</v>
      </c>
      <c r="C350" s="252" t="s">
        <v>5639</v>
      </c>
      <c r="D350" s="252" t="s">
        <v>2772</v>
      </c>
      <c r="E350" s="251" t="s">
        <v>410</v>
      </c>
      <c r="F350" s="252">
        <v>4932789.0690000001</v>
      </c>
      <c r="G350" s="252">
        <v>2513752.452</v>
      </c>
      <c r="H350" s="252" t="s">
        <v>2544</v>
      </c>
      <c r="I350" s="252">
        <v>6.5000000000000002E-2</v>
      </c>
      <c r="J350" s="252" t="s">
        <v>392</v>
      </c>
      <c r="K350" s="252">
        <v>0</v>
      </c>
      <c r="L350" s="252">
        <v>2024</v>
      </c>
      <c r="M350" s="252">
        <v>2027</v>
      </c>
      <c r="N350" s="252" t="s">
        <v>393</v>
      </c>
      <c r="O350" s="252" t="s">
        <v>394</v>
      </c>
      <c r="P350" s="252" t="s">
        <v>2775</v>
      </c>
      <c r="Q350" s="251" t="s">
        <v>2567</v>
      </c>
      <c r="R350" s="290"/>
      <c r="S350" s="290"/>
      <c r="T350" s="290"/>
      <c r="U350" s="290"/>
      <c r="V350" s="290"/>
      <c r="W350" s="290"/>
      <c r="X350" s="290"/>
    </row>
    <row r="351" spans="2:24" ht="72.5">
      <c r="B351" s="252" t="s">
        <v>1438</v>
      </c>
      <c r="C351" s="252" t="s">
        <v>5639</v>
      </c>
      <c r="D351" s="252" t="s">
        <v>2772</v>
      </c>
      <c r="E351" s="251" t="s">
        <v>410</v>
      </c>
      <c r="F351" s="252">
        <v>4932894.7818</v>
      </c>
      <c r="G351" s="252">
        <v>2513426.8394999998</v>
      </c>
      <c r="H351" s="252" t="s">
        <v>2544</v>
      </c>
      <c r="I351" s="252">
        <v>6.5000000000000002E-2</v>
      </c>
      <c r="J351" s="252" t="s">
        <v>2615</v>
      </c>
      <c r="K351" s="252">
        <v>0</v>
      </c>
      <c r="L351" s="252">
        <v>2024</v>
      </c>
      <c r="M351" s="252">
        <v>2027</v>
      </c>
      <c r="N351" s="252" t="s">
        <v>393</v>
      </c>
      <c r="O351" s="252" t="s">
        <v>394</v>
      </c>
      <c r="P351" s="252" t="s">
        <v>2776</v>
      </c>
      <c r="Q351" s="251" t="s">
        <v>2567</v>
      </c>
      <c r="R351" s="290"/>
      <c r="S351" s="290"/>
      <c r="T351" s="290"/>
      <c r="U351" s="290"/>
      <c r="V351" s="290"/>
      <c r="W351" s="290"/>
      <c r="X351" s="290"/>
    </row>
    <row r="352" spans="2:24" ht="72.5">
      <c r="B352" s="252" t="s">
        <v>1438</v>
      </c>
      <c r="C352" s="252" t="s">
        <v>5639</v>
      </c>
      <c r="D352" s="252" t="s">
        <v>2772</v>
      </c>
      <c r="E352" s="251" t="s">
        <v>410</v>
      </c>
      <c r="F352" s="252">
        <v>4932898.227</v>
      </c>
      <c r="G352" s="252">
        <v>2513017.9550000001</v>
      </c>
      <c r="H352" s="252" t="s">
        <v>2544</v>
      </c>
      <c r="I352" s="252">
        <v>6.5000000000000002E-2</v>
      </c>
      <c r="J352" s="252" t="s">
        <v>2615</v>
      </c>
      <c r="K352" s="252">
        <v>0</v>
      </c>
      <c r="L352" s="252">
        <v>2024</v>
      </c>
      <c r="M352" s="252">
        <v>2027</v>
      </c>
      <c r="N352" s="252" t="s">
        <v>393</v>
      </c>
      <c r="O352" s="252" t="s">
        <v>394</v>
      </c>
      <c r="P352" s="252" t="s">
        <v>2777</v>
      </c>
      <c r="Q352" s="251" t="s">
        <v>2567</v>
      </c>
      <c r="R352" s="290"/>
      <c r="S352" s="290"/>
      <c r="T352" s="290"/>
      <c r="U352" s="290"/>
      <c r="V352" s="290"/>
      <c r="W352" s="290"/>
      <c r="X352" s="290"/>
    </row>
    <row r="353" spans="2:24" ht="72.5">
      <c r="B353" s="252" t="s">
        <v>1438</v>
      </c>
      <c r="C353" s="252" t="s">
        <v>5639</v>
      </c>
      <c r="D353" s="252" t="s">
        <v>2778</v>
      </c>
      <c r="E353" s="251" t="s">
        <v>410</v>
      </c>
      <c r="F353" s="252">
        <v>4932903.7410000004</v>
      </c>
      <c r="G353" s="252">
        <v>2512352.3539999998</v>
      </c>
      <c r="H353" s="252" t="s">
        <v>2544</v>
      </c>
      <c r="I353" s="252">
        <v>6.5000000000000002E-2</v>
      </c>
      <c r="J353" s="252" t="s">
        <v>392</v>
      </c>
      <c r="K353" s="252">
        <v>0</v>
      </c>
      <c r="L353" s="252">
        <v>2024</v>
      </c>
      <c r="M353" s="252">
        <v>2027</v>
      </c>
      <c r="N353" s="252" t="s">
        <v>393</v>
      </c>
      <c r="O353" s="252" t="s">
        <v>394</v>
      </c>
      <c r="P353" s="252" t="s">
        <v>2779</v>
      </c>
      <c r="Q353" s="251" t="s">
        <v>2567</v>
      </c>
      <c r="R353" s="290"/>
      <c r="S353" s="290"/>
      <c r="T353" s="290"/>
      <c r="U353" s="290"/>
      <c r="V353" s="290"/>
      <c r="W353" s="290"/>
      <c r="X353" s="290"/>
    </row>
    <row r="354" spans="2:24" ht="72.5">
      <c r="B354" s="252" t="s">
        <v>1438</v>
      </c>
      <c r="C354" s="252" t="s">
        <v>5639</v>
      </c>
      <c r="D354" s="252" t="s">
        <v>2778</v>
      </c>
      <c r="E354" s="251" t="s">
        <v>410</v>
      </c>
      <c r="F354" s="252">
        <v>4932907.3669999996</v>
      </c>
      <c r="G354" s="252">
        <v>2511922.15</v>
      </c>
      <c r="H354" s="252" t="s">
        <v>2544</v>
      </c>
      <c r="I354" s="252">
        <v>6.5000000000000002E-2</v>
      </c>
      <c r="J354" s="252" t="s">
        <v>392</v>
      </c>
      <c r="K354" s="252">
        <v>0</v>
      </c>
      <c r="L354" s="252">
        <v>2024</v>
      </c>
      <c r="M354" s="252">
        <v>2027</v>
      </c>
      <c r="N354" s="252" t="s">
        <v>393</v>
      </c>
      <c r="O354" s="252" t="s">
        <v>394</v>
      </c>
      <c r="P354" s="252" t="s">
        <v>2780</v>
      </c>
      <c r="Q354" s="251" t="s">
        <v>2567</v>
      </c>
      <c r="R354" s="290"/>
      <c r="S354" s="290"/>
      <c r="T354" s="290"/>
      <c r="U354" s="290"/>
      <c r="V354" s="290"/>
      <c r="W354" s="290"/>
      <c r="X354" s="290"/>
    </row>
    <row r="355" spans="2:24" ht="72.5">
      <c r="B355" s="252" t="s">
        <v>1438</v>
      </c>
      <c r="C355" s="252" t="s">
        <v>5639</v>
      </c>
      <c r="D355" s="252" t="s">
        <v>2778</v>
      </c>
      <c r="E355" s="251" t="s">
        <v>410</v>
      </c>
      <c r="F355" s="252">
        <v>4932910.4228999997</v>
      </c>
      <c r="G355" s="252">
        <v>2511553.6633000001</v>
      </c>
      <c r="H355" s="252" t="s">
        <v>2544</v>
      </c>
      <c r="I355" s="252">
        <v>6.5000000000000002E-2</v>
      </c>
      <c r="J355" s="252" t="s">
        <v>392</v>
      </c>
      <c r="K355" s="252">
        <v>0</v>
      </c>
      <c r="L355" s="252">
        <v>2024</v>
      </c>
      <c r="M355" s="252">
        <v>2027</v>
      </c>
      <c r="N355" s="252" t="s">
        <v>393</v>
      </c>
      <c r="O355" s="252" t="s">
        <v>394</v>
      </c>
      <c r="P355" s="252" t="s">
        <v>2781</v>
      </c>
      <c r="Q355" s="251" t="s">
        <v>2567</v>
      </c>
      <c r="R355" s="290"/>
      <c r="S355" s="290"/>
      <c r="T355" s="290"/>
      <c r="U355" s="290"/>
      <c r="V355" s="290"/>
      <c r="W355" s="290"/>
      <c r="X355" s="290"/>
    </row>
    <row r="356" spans="2:24" ht="72.5">
      <c r="B356" s="252" t="s">
        <v>1438</v>
      </c>
      <c r="C356" s="252" t="s">
        <v>5639</v>
      </c>
      <c r="D356" s="252" t="s">
        <v>2778</v>
      </c>
      <c r="E356" s="251" t="s">
        <v>410</v>
      </c>
      <c r="F356" s="252">
        <v>4932913.7690000003</v>
      </c>
      <c r="G356" s="252">
        <v>2511153.6940000001</v>
      </c>
      <c r="H356" s="252" t="s">
        <v>2544</v>
      </c>
      <c r="I356" s="252">
        <v>6.5000000000000002E-2</v>
      </c>
      <c r="J356" s="252" t="s">
        <v>392</v>
      </c>
      <c r="K356" s="252">
        <v>0</v>
      </c>
      <c r="L356" s="252">
        <v>2024</v>
      </c>
      <c r="M356" s="252">
        <v>2027</v>
      </c>
      <c r="N356" s="252" t="s">
        <v>393</v>
      </c>
      <c r="O356" s="252" t="s">
        <v>394</v>
      </c>
      <c r="P356" s="252" t="s">
        <v>2782</v>
      </c>
      <c r="Q356" s="251" t="s">
        <v>2567</v>
      </c>
      <c r="R356" s="290"/>
      <c r="S356" s="290"/>
      <c r="T356" s="290"/>
      <c r="U356" s="290"/>
      <c r="V356" s="290"/>
      <c r="W356" s="290"/>
      <c r="X356" s="290"/>
    </row>
    <row r="357" spans="2:24" ht="72.5">
      <c r="B357" s="252" t="s">
        <v>1438</v>
      </c>
      <c r="C357" s="252" t="s">
        <v>5639</v>
      </c>
      <c r="D357" s="252" t="s">
        <v>2778</v>
      </c>
      <c r="E357" s="251" t="s">
        <v>410</v>
      </c>
      <c r="F357" s="252">
        <v>4933326.6108999997</v>
      </c>
      <c r="G357" s="252">
        <v>2510741.3735000002</v>
      </c>
      <c r="H357" s="252" t="s">
        <v>2544</v>
      </c>
      <c r="I357" s="252">
        <v>6.5000000000000002E-2</v>
      </c>
      <c r="J357" s="252" t="s">
        <v>2397</v>
      </c>
      <c r="K357" s="252">
        <v>0</v>
      </c>
      <c r="L357" s="252">
        <v>2024</v>
      </c>
      <c r="M357" s="252">
        <v>2027</v>
      </c>
      <c r="N357" s="252" t="s">
        <v>393</v>
      </c>
      <c r="O357" s="252" t="s">
        <v>394</v>
      </c>
      <c r="P357" s="252" t="s">
        <v>2783</v>
      </c>
      <c r="Q357" s="251" t="s">
        <v>2567</v>
      </c>
      <c r="R357" s="290"/>
      <c r="S357" s="290"/>
      <c r="T357" s="290"/>
      <c r="U357" s="290"/>
      <c r="V357" s="290"/>
      <c r="W357" s="290"/>
      <c r="X357" s="290"/>
    </row>
    <row r="358" spans="2:24" ht="72.5">
      <c r="B358" s="252" t="s">
        <v>1438</v>
      </c>
      <c r="C358" s="252" t="s">
        <v>5639</v>
      </c>
      <c r="D358" s="252" t="s">
        <v>2778</v>
      </c>
      <c r="E358" s="251" t="s">
        <v>410</v>
      </c>
      <c r="F358" s="252">
        <v>4933589.0021000002</v>
      </c>
      <c r="G358" s="252">
        <v>2510479.3014000002</v>
      </c>
      <c r="H358" s="252" t="s">
        <v>2544</v>
      </c>
      <c r="I358" s="252">
        <v>6.5000000000000002E-2</v>
      </c>
      <c r="J358" s="252" t="s">
        <v>2397</v>
      </c>
      <c r="K358" s="252">
        <v>0</v>
      </c>
      <c r="L358" s="252">
        <v>2024</v>
      </c>
      <c r="M358" s="252">
        <v>2027</v>
      </c>
      <c r="N358" s="252" t="s">
        <v>393</v>
      </c>
      <c r="O358" s="252" t="s">
        <v>394</v>
      </c>
      <c r="P358" s="252" t="s">
        <v>2784</v>
      </c>
      <c r="Q358" s="251" t="s">
        <v>2567</v>
      </c>
      <c r="R358" s="290"/>
      <c r="S358" s="290"/>
      <c r="T358" s="290"/>
      <c r="U358" s="290"/>
      <c r="V358" s="290"/>
      <c r="W358" s="290"/>
      <c r="X358" s="290"/>
    </row>
    <row r="359" spans="2:24" ht="72.5">
      <c r="B359" s="252" t="s">
        <v>1438</v>
      </c>
      <c r="C359" s="252" t="s">
        <v>5639</v>
      </c>
      <c r="D359" s="252" t="s">
        <v>2778</v>
      </c>
      <c r="E359" s="251" t="s">
        <v>410</v>
      </c>
      <c r="F359" s="252">
        <v>4933947.2342999997</v>
      </c>
      <c r="G359" s="252">
        <v>2510121.5987999998</v>
      </c>
      <c r="H359" s="252" t="s">
        <v>2544</v>
      </c>
      <c r="I359" s="252">
        <v>6.5000000000000002E-2</v>
      </c>
      <c r="J359" s="252" t="s">
        <v>622</v>
      </c>
      <c r="K359" s="252">
        <v>0</v>
      </c>
      <c r="L359" s="252">
        <v>2024</v>
      </c>
      <c r="M359" s="252">
        <v>2027</v>
      </c>
      <c r="N359" s="252" t="s">
        <v>393</v>
      </c>
      <c r="O359" s="252" t="s">
        <v>394</v>
      </c>
      <c r="P359" s="252" t="s">
        <v>2785</v>
      </c>
      <c r="Q359" s="251" t="s">
        <v>2567</v>
      </c>
      <c r="R359" s="290"/>
      <c r="S359" s="290"/>
      <c r="T359" s="290"/>
      <c r="U359" s="290"/>
      <c r="V359" s="290"/>
      <c r="W359" s="290"/>
      <c r="X359" s="290"/>
    </row>
    <row r="360" spans="2:24" ht="72.5">
      <c r="B360" s="252" t="s">
        <v>1438</v>
      </c>
      <c r="C360" s="252" t="s">
        <v>5639</v>
      </c>
      <c r="D360" s="252" t="s">
        <v>2778</v>
      </c>
      <c r="E360" s="251" t="s">
        <v>410</v>
      </c>
      <c r="F360" s="252">
        <v>4934094.0599999996</v>
      </c>
      <c r="G360" s="252">
        <v>2509662.801</v>
      </c>
      <c r="H360" s="252" t="s">
        <v>2544</v>
      </c>
      <c r="I360" s="252">
        <v>6.5000000000000002E-2</v>
      </c>
      <c r="J360" s="252" t="s">
        <v>392</v>
      </c>
      <c r="K360" s="252">
        <v>0</v>
      </c>
      <c r="L360" s="252">
        <v>2024</v>
      </c>
      <c r="M360" s="252">
        <v>2027</v>
      </c>
      <c r="N360" s="252" t="s">
        <v>393</v>
      </c>
      <c r="O360" s="252" t="s">
        <v>394</v>
      </c>
      <c r="P360" s="252" t="s">
        <v>2786</v>
      </c>
      <c r="Q360" s="251" t="s">
        <v>2567</v>
      </c>
      <c r="R360" s="290"/>
      <c r="S360" s="290"/>
      <c r="T360" s="290"/>
      <c r="U360" s="290"/>
      <c r="V360" s="290"/>
      <c r="W360" s="290"/>
      <c r="X360" s="290"/>
    </row>
    <row r="361" spans="2:24" ht="72.5">
      <c r="B361" s="252" t="s">
        <v>1438</v>
      </c>
      <c r="C361" s="252" t="s">
        <v>5639</v>
      </c>
      <c r="D361" s="252" t="s">
        <v>2778</v>
      </c>
      <c r="E361" s="251" t="s">
        <v>410</v>
      </c>
      <c r="F361" s="252">
        <v>4934244.3150000004</v>
      </c>
      <c r="G361" s="252">
        <v>2509193.36</v>
      </c>
      <c r="H361" s="252" t="s">
        <v>2544</v>
      </c>
      <c r="I361" s="252">
        <v>6.5000000000000002E-2</v>
      </c>
      <c r="J361" s="252" t="s">
        <v>392</v>
      </c>
      <c r="K361" s="252">
        <v>0</v>
      </c>
      <c r="L361" s="252">
        <v>2024</v>
      </c>
      <c r="M361" s="252">
        <v>2027</v>
      </c>
      <c r="N361" s="252" t="s">
        <v>393</v>
      </c>
      <c r="O361" s="252" t="s">
        <v>394</v>
      </c>
      <c r="P361" s="252" t="s">
        <v>2787</v>
      </c>
      <c r="Q361" s="251" t="s">
        <v>2567</v>
      </c>
      <c r="R361" s="290"/>
      <c r="S361" s="290"/>
      <c r="T361" s="290"/>
      <c r="U361" s="290"/>
      <c r="V361" s="290"/>
      <c r="W361" s="290"/>
      <c r="X361" s="290"/>
    </row>
    <row r="362" spans="2:24" ht="72.5">
      <c r="B362" s="252" t="s">
        <v>1438</v>
      </c>
      <c r="C362" s="252" t="s">
        <v>5639</v>
      </c>
      <c r="D362" s="252" t="s">
        <v>2778</v>
      </c>
      <c r="E362" s="251" t="s">
        <v>410</v>
      </c>
      <c r="F362" s="252">
        <v>4934313.7790000001</v>
      </c>
      <c r="G362" s="252">
        <v>2508976.176</v>
      </c>
      <c r="H362" s="252" t="s">
        <v>2544</v>
      </c>
      <c r="I362" s="252">
        <v>6.5000000000000002E-2</v>
      </c>
      <c r="J362" s="252" t="s">
        <v>392</v>
      </c>
      <c r="K362" s="252">
        <v>0</v>
      </c>
      <c r="L362" s="252">
        <v>2024</v>
      </c>
      <c r="M362" s="252">
        <v>2027</v>
      </c>
      <c r="N362" s="252" t="s">
        <v>393</v>
      </c>
      <c r="O362" s="252" t="s">
        <v>394</v>
      </c>
      <c r="P362" s="252" t="s">
        <v>2788</v>
      </c>
      <c r="Q362" s="251" t="s">
        <v>2567</v>
      </c>
      <c r="R362" s="290"/>
      <c r="S362" s="290"/>
      <c r="T362" s="290"/>
      <c r="U362" s="290"/>
      <c r="V362" s="290"/>
      <c r="W362" s="290"/>
      <c r="X362" s="290"/>
    </row>
    <row r="363" spans="2:24" ht="72.5">
      <c r="B363" s="252" t="s">
        <v>1438</v>
      </c>
      <c r="C363" s="252" t="s">
        <v>5639</v>
      </c>
      <c r="D363" s="252" t="s">
        <v>2778</v>
      </c>
      <c r="E363" s="251" t="s">
        <v>410</v>
      </c>
      <c r="F363" s="252">
        <v>4934389.25</v>
      </c>
      <c r="G363" s="252">
        <v>2508560.5959999999</v>
      </c>
      <c r="H363" s="252" t="s">
        <v>2544</v>
      </c>
      <c r="I363" s="252">
        <v>6.5000000000000002E-2</v>
      </c>
      <c r="J363" s="252" t="s">
        <v>392</v>
      </c>
      <c r="K363" s="252">
        <v>0</v>
      </c>
      <c r="L363" s="252">
        <v>2024</v>
      </c>
      <c r="M363" s="252">
        <v>2027</v>
      </c>
      <c r="N363" s="252" t="s">
        <v>393</v>
      </c>
      <c r="O363" s="252" t="s">
        <v>394</v>
      </c>
      <c r="P363" s="252" t="s">
        <v>2789</v>
      </c>
      <c r="Q363" s="251" t="s">
        <v>2567</v>
      </c>
      <c r="R363" s="290"/>
      <c r="S363" s="290"/>
      <c r="T363" s="290"/>
      <c r="U363" s="290"/>
      <c r="V363" s="290"/>
      <c r="W363" s="290"/>
      <c r="X363" s="290"/>
    </row>
    <row r="364" spans="2:24" ht="72.5">
      <c r="B364" s="252" t="s">
        <v>1438</v>
      </c>
      <c r="C364" s="252" t="s">
        <v>5639</v>
      </c>
      <c r="D364" s="252" t="s">
        <v>2790</v>
      </c>
      <c r="E364" s="251" t="s">
        <v>410</v>
      </c>
      <c r="F364" s="252">
        <v>4934475.2939999998</v>
      </c>
      <c r="G364" s="252">
        <v>2508086.8110000002</v>
      </c>
      <c r="H364" s="252" t="s">
        <v>2544</v>
      </c>
      <c r="I364" s="252">
        <v>6.5000000000000002E-2</v>
      </c>
      <c r="J364" s="252" t="s">
        <v>392</v>
      </c>
      <c r="K364" s="252">
        <v>0</v>
      </c>
      <c r="L364" s="252">
        <v>2024</v>
      </c>
      <c r="M364" s="252">
        <v>2027</v>
      </c>
      <c r="N364" s="252" t="s">
        <v>393</v>
      </c>
      <c r="O364" s="252" t="s">
        <v>394</v>
      </c>
      <c r="P364" s="252" t="s">
        <v>2791</v>
      </c>
      <c r="Q364" s="251" t="s">
        <v>2567</v>
      </c>
      <c r="R364" s="290"/>
      <c r="S364" s="290"/>
      <c r="T364" s="290"/>
      <c r="U364" s="290"/>
      <c r="V364" s="290"/>
      <c r="W364" s="290"/>
      <c r="X364" s="290"/>
    </row>
    <row r="365" spans="2:24" ht="72.5">
      <c r="B365" s="252" t="s">
        <v>1438</v>
      </c>
      <c r="C365" s="252" t="s">
        <v>5639</v>
      </c>
      <c r="D365" s="252" t="s">
        <v>2790</v>
      </c>
      <c r="E365" s="251" t="s">
        <v>410</v>
      </c>
      <c r="F365" s="252">
        <v>4934546.1092999997</v>
      </c>
      <c r="G365" s="252">
        <v>2507696.8506999998</v>
      </c>
      <c r="H365" s="252" t="s">
        <v>2544</v>
      </c>
      <c r="I365" s="252">
        <v>6.5000000000000002E-2</v>
      </c>
      <c r="J365" s="252" t="s">
        <v>392</v>
      </c>
      <c r="K365" s="252">
        <v>0</v>
      </c>
      <c r="L365" s="252">
        <v>2024</v>
      </c>
      <c r="M365" s="252">
        <v>2027</v>
      </c>
      <c r="N365" s="252" t="s">
        <v>393</v>
      </c>
      <c r="O365" s="252" t="s">
        <v>394</v>
      </c>
      <c r="P365" s="252" t="s">
        <v>2792</v>
      </c>
      <c r="Q365" s="251" t="s">
        <v>2567</v>
      </c>
      <c r="R365" s="290"/>
      <c r="S365" s="290"/>
      <c r="T365" s="290"/>
      <c r="U365" s="290"/>
      <c r="V365" s="290"/>
      <c r="W365" s="290"/>
      <c r="X365" s="290"/>
    </row>
    <row r="366" spans="2:24" ht="72.5">
      <c r="B366" s="252" t="s">
        <v>1438</v>
      </c>
      <c r="C366" s="252" t="s">
        <v>5639</v>
      </c>
      <c r="D366" s="252" t="s">
        <v>2790</v>
      </c>
      <c r="E366" s="251" t="s">
        <v>410</v>
      </c>
      <c r="F366" s="252">
        <v>4934624.4239999996</v>
      </c>
      <c r="G366" s="252">
        <v>2507265.5830000001</v>
      </c>
      <c r="H366" s="252" t="s">
        <v>2544</v>
      </c>
      <c r="I366" s="252">
        <v>6.5000000000000002E-2</v>
      </c>
      <c r="J366" s="252" t="s">
        <v>392</v>
      </c>
      <c r="K366" s="252">
        <v>0</v>
      </c>
      <c r="L366" s="252">
        <v>2024</v>
      </c>
      <c r="M366" s="252">
        <v>2027</v>
      </c>
      <c r="N366" s="252" t="s">
        <v>393</v>
      </c>
      <c r="O366" s="252" t="s">
        <v>394</v>
      </c>
      <c r="P366" s="252" t="s">
        <v>2793</v>
      </c>
      <c r="Q366" s="251" t="s">
        <v>2567</v>
      </c>
      <c r="R366" s="290"/>
      <c r="S366" s="290"/>
      <c r="T366" s="290"/>
      <c r="U366" s="290"/>
      <c r="V366" s="290"/>
      <c r="W366" s="290"/>
      <c r="X366" s="290"/>
    </row>
    <row r="367" spans="2:24" ht="72.5">
      <c r="B367" s="252" t="s">
        <v>1438</v>
      </c>
      <c r="C367" s="252" t="s">
        <v>5639</v>
      </c>
      <c r="D367" s="252" t="s">
        <v>2790</v>
      </c>
      <c r="E367" s="251" t="s">
        <v>410</v>
      </c>
      <c r="F367" s="252">
        <v>4934710.3447000002</v>
      </c>
      <c r="G367" s="252">
        <v>2506792.3454</v>
      </c>
      <c r="H367" s="252" t="s">
        <v>2544</v>
      </c>
      <c r="I367" s="252">
        <v>6.5000000000000002E-2</v>
      </c>
      <c r="J367" s="252" t="s">
        <v>622</v>
      </c>
      <c r="K367" s="252">
        <v>0</v>
      </c>
      <c r="L367" s="252">
        <v>2024</v>
      </c>
      <c r="M367" s="252">
        <v>2027</v>
      </c>
      <c r="N367" s="252" t="s">
        <v>393</v>
      </c>
      <c r="O367" s="252" t="s">
        <v>394</v>
      </c>
      <c r="P367" s="252" t="s">
        <v>2794</v>
      </c>
      <c r="Q367" s="251" t="s">
        <v>2567</v>
      </c>
      <c r="R367" s="290"/>
      <c r="S367" s="290"/>
      <c r="T367" s="290"/>
      <c r="U367" s="290"/>
      <c r="V367" s="290"/>
      <c r="W367" s="290"/>
      <c r="X367" s="290"/>
    </row>
    <row r="368" spans="2:24" ht="72.5">
      <c r="B368" s="252" t="s">
        <v>1438</v>
      </c>
      <c r="C368" s="252" t="s">
        <v>5639</v>
      </c>
      <c r="D368" s="252" t="s">
        <v>2790</v>
      </c>
      <c r="E368" s="251" t="s">
        <v>410</v>
      </c>
      <c r="F368" s="252">
        <v>4934809.1869999999</v>
      </c>
      <c r="G368" s="252">
        <v>2506145.051</v>
      </c>
      <c r="H368" s="252" t="s">
        <v>2544</v>
      </c>
      <c r="I368" s="252">
        <v>6.5000000000000002E-2</v>
      </c>
      <c r="J368" s="252" t="s">
        <v>392</v>
      </c>
      <c r="K368" s="252">
        <v>0</v>
      </c>
      <c r="L368" s="252">
        <v>2024</v>
      </c>
      <c r="M368" s="252">
        <v>2027</v>
      </c>
      <c r="N368" s="252" t="s">
        <v>393</v>
      </c>
      <c r="O368" s="252" t="s">
        <v>394</v>
      </c>
      <c r="P368" s="252" t="s">
        <v>2795</v>
      </c>
      <c r="Q368" s="251" t="s">
        <v>2567</v>
      </c>
      <c r="R368" s="290"/>
      <c r="S368" s="290"/>
      <c r="T368" s="290"/>
      <c r="U368" s="290"/>
      <c r="V368" s="290"/>
      <c r="W368" s="290"/>
      <c r="X368" s="290"/>
    </row>
    <row r="369" spans="2:24" ht="72.5">
      <c r="B369" s="252" t="s">
        <v>1438</v>
      </c>
      <c r="C369" s="252" t="s">
        <v>5639</v>
      </c>
      <c r="D369" s="252" t="s">
        <v>2790</v>
      </c>
      <c r="E369" s="251" t="s">
        <v>410</v>
      </c>
      <c r="F369" s="252">
        <v>4934853.0229000002</v>
      </c>
      <c r="G369" s="252">
        <v>2505858.1460000002</v>
      </c>
      <c r="H369" s="252" t="s">
        <v>2544</v>
      </c>
      <c r="I369" s="252">
        <v>6.5000000000000002E-2</v>
      </c>
      <c r="J369" s="252" t="s">
        <v>622</v>
      </c>
      <c r="K369" s="252">
        <v>0</v>
      </c>
      <c r="L369" s="252">
        <v>2024</v>
      </c>
      <c r="M369" s="252">
        <v>2027</v>
      </c>
      <c r="N369" s="252" t="s">
        <v>393</v>
      </c>
      <c r="O369" s="252" t="s">
        <v>394</v>
      </c>
      <c r="P369" s="252" t="s">
        <v>2796</v>
      </c>
      <c r="Q369" s="251" t="s">
        <v>2567</v>
      </c>
      <c r="R369" s="290"/>
      <c r="S369" s="290"/>
      <c r="T369" s="290"/>
      <c r="U369" s="290"/>
      <c r="V369" s="290"/>
      <c r="W369" s="290"/>
      <c r="X369" s="290"/>
    </row>
    <row r="370" spans="2:24" ht="72.5">
      <c r="B370" s="252" t="s">
        <v>1438</v>
      </c>
      <c r="C370" s="252" t="s">
        <v>5639</v>
      </c>
      <c r="D370" s="252" t="s">
        <v>2790</v>
      </c>
      <c r="E370" s="251" t="s">
        <v>410</v>
      </c>
      <c r="F370" s="252">
        <v>4934924.4013</v>
      </c>
      <c r="G370" s="252">
        <v>2505391.0444</v>
      </c>
      <c r="H370" s="252" t="s">
        <v>2544</v>
      </c>
      <c r="I370" s="252">
        <v>6.5000000000000002E-2</v>
      </c>
      <c r="J370" s="252" t="s">
        <v>1427</v>
      </c>
      <c r="K370" s="252">
        <v>0</v>
      </c>
      <c r="L370" s="252">
        <v>2024</v>
      </c>
      <c r="M370" s="252">
        <v>2027</v>
      </c>
      <c r="N370" s="252" t="s">
        <v>393</v>
      </c>
      <c r="O370" s="252" t="s">
        <v>394</v>
      </c>
      <c r="P370" s="252" t="s">
        <v>2797</v>
      </c>
      <c r="Q370" s="251" t="s">
        <v>2567</v>
      </c>
      <c r="R370" s="290"/>
      <c r="S370" s="290"/>
      <c r="T370" s="290"/>
      <c r="U370" s="290"/>
      <c r="V370" s="290"/>
      <c r="W370" s="290"/>
      <c r="X370" s="290"/>
    </row>
    <row r="371" spans="2:24" ht="72.5">
      <c r="B371" s="252" t="s">
        <v>1438</v>
      </c>
      <c r="C371" s="252" t="s">
        <v>5639</v>
      </c>
      <c r="D371" s="252" t="s">
        <v>2790</v>
      </c>
      <c r="E371" s="251" t="s">
        <v>410</v>
      </c>
      <c r="F371" s="252">
        <v>4934979.9773000004</v>
      </c>
      <c r="G371" s="252">
        <v>2505026.8445000001</v>
      </c>
      <c r="H371" s="252" t="s">
        <v>2544</v>
      </c>
      <c r="I371" s="252">
        <v>6.5000000000000002E-2</v>
      </c>
      <c r="J371" s="252" t="s">
        <v>1427</v>
      </c>
      <c r="K371" s="252">
        <v>0</v>
      </c>
      <c r="L371" s="252">
        <v>2024</v>
      </c>
      <c r="M371" s="252">
        <v>2027</v>
      </c>
      <c r="N371" s="252" t="s">
        <v>393</v>
      </c>
      <c r="O371" s="252" t="s">
        <v>394</v>
      </c>
      <c r="P371" s="252" t="s">
        <v>2798</v>
      </c>
      <c r="Q371" s="251" t="s">
        <v>2567</v>
      </c>
      <c r="R371" s="290"/>
      <c r="S371" s="290"/>
      <c r="T371" s="290"/>
      <c r="U371" s="290"/>
      <c r="V371" s="290"/>
      <c r="W371" s="290"/>
      <c r="X371" s="290"/>
    </row>
    <row r="372" spans="2:24" ht="72.5">
      <c r="B372" s="252" t="s">
        <v>1438</v>
      </c>
      <c r="C372" s="252" t="s">
        <v>5639</v>
      </c>
      <c r="D372" s="252" t="s">
        <v>2790</v>
      </c>
      <c r="E372" s="251" t="s">
        <v>410</v>
      </c>
      <c r="F372" s="252">
        <v>4935018.0949999997</v>
      </c>
      <c r="G372" s="252">
        <v>2504777.23</v>
      </c>
      <c r="H372" s="252" t="s">
        <v>2544</v>
      </c>
      <c r="I372" s="252">
        <v>6.5000000000000002E-2</v>
      </c>
      <c r="J372" s="252" t="s">
        <v>2397</v>
      </c>
      <c r="K372" s="252">
        <v>0</v>
      </c>
      <c r="L372" s="252">
        <v>2024</v>
      </c>
      <c r="M372" s="252">
        <v>2027</v>
      </c>
      <c r="N372" s="252" t="s">
        <v>393</v>
      </c>
      <c r="O372" s="252" t="s">
        <v>394</v>
      </c>
      <c r="P372" s="252" t="s">
        <v>2799</v>
      </c>
      <c r="Q372" s="251" t="s">
        <v>2567</v>
      </c>
      <c r="R372" s="290"/>
      <c r="S372" s="290"/>
      <c r="T372" s="290"/>
      <c r="U372" s="290"/>
      <c r="V372" s="290"/>
      <c r="W372" s="290"/>
      <c r="X372" s="290"/>
    </row>
    <row r="373" spans="2:24" ht="72.5">
      <c r="B373" s="252" t="s">
        <v>1438</v>
      </c>
      <c r="C373" s="252" t="s">
        <v>5639</v>
      </c>
      <c r="D373" s="252" t="s">
        <v>2790</v>
      </c>
      <c r="E373" s="251" t="s">
        <v>410</v>
      </c>
      <c r="F373" s="252">
        <v>4935091.6832999997</v>
      </c>
      <c r="G373" s="252">
        <v>2504295.3467999999</v>
      </c>
      <c r="H373" s="252" t="s">
        <v>2544</v>
      </c>
      <c r="I373" s="252">
        <v>6.5000000000000002E-2</v>
      </c>
      <c r="J373" s="252" t="s">
        <v>622</v>
      </c>
      <c r="K373" s="252">
        <v>0</v>
      </c>
      <c r="L373" s="252">
        <v>2024</v>
      </c>
      <c r="M373" s="252">
        <v>2027</v>
      </c>
      <c r="N373" s="252" t="s">
        <v>393</v>
      </c>
      <c r="O373" s="252" t="s">
        <v>394</v>
      </c>
      <c r="P373" s="252" t="s">
        <v>2800</v>
      </c>
      <c r="Q373" s="251" t="s">
        <v>2567</v>
      </c>
      <c r="R373" s="290"/>
      <c r="S373" s="290"/>
      <c r="T373" s="290"/>
      <c r="U373" s="290"/>
      <c r="V373" s="290"/>
      <c r="W373" s="290"/>
      <c r="X373" s="290"/>
    </row>
    <row r="374" spans="2:24" ht="72.5">
      <c r="B374" s="252" t="s">
        <v>1438</v>
      </c>
      <c r="C374" s="252" t="s">
        <v>5639</v>
      </c>
      <c r="D374" s="252" t="s">
        <v>2790</v>
      </c>
      <c r="E374" s="251" t="s">
        <v>410</v>
      </c>
      <c r="F374" s="252">
        <v>4935233.0920000002</v>
      </c>
      <c r="G374" s="252">
        <v>2503369.702</v>
      </c>
      <c r="H374" s="252" t="s">
        <v>2544</v>
      </c>
      <c r="I374" s="252">
        <v>6.5000000000000002E-2</v>
      </c>
      <c r="J374" s="252" t="s">
        <v>1427</v>
      </c>
      <c r="K374" s="252">
        <v>0</v>
      </c>
      <c r="L374" s="252">
        <v>2024</v>
      </c>
      <c r="M374" s="252">
        <v>2027</v>
      </c>
      <c r="N374" s="252" t="s">
        <v>393</v>
      </c>
      <c r="O374" s="252" t="s">
        <v>394</v>
      </c>
      <c r="P374" s="252" t="s">
        <v>2801</v>
      </c>
      <c r="Q374" s="251" t="s">
        <v>2567</v>
      </c>
      <c r="R374" s="290"/>
      <c r="S374" s="290"/>
      <c r="T374" s="290"/>
      <c r="U374" s="290"/>
      <c r="V374" s="290"/>
      <c r="W374" s="290"/>
      <c r="X374" s="290"/>
    </row>
    <row r="375" spans="2:24" ht="72.5">
      <c r="B375" s="252" t="s">
        <v>1438</v>
      </c>
      <c r="C375" s="252" t="s">
        <v>5639</v>
      </c>
      <c r="D375" s="252" t="s">
        <v>2790</v>
      </c>
      <c r="E375" s="251" t="s">
        <v>410</v>
      </c>
      <c r="F375" s="252">
        <v>4935288.2843000004</v>
      </c>
      <c r="G375" s="252">
        <v>2503173</v>
      </c>
      <c r="H375" s="252" t="s">
        <v>2544</v>
      </c>
      <c r="I375" s="252">
        <v>6.5000000000000002E-2</v>
      </c>
      <c r="J375" s="252" t="s">
        <v>1427</v>
      </c>
      <c r="K375" s="252">
        <v>0</v>
      </c>
      <c r="L375" s="252">
        <v>2024</v>
      </c>
      <c r="M375" s="252">
        <v>2027</v>
      </c>
      <c r="N375" s="252" t="s">
        <v>393</v>
      </c>
      <c r="O375" s="252" t="s">
        <v>394</v>
      </c>
      <c r="P375" s="252" t="s">
        <v>2802</v>
      </c>
      <c r="Q375" s="251" t="s">
        <v>2567</v>
      </c>
      <c r="R375" s="290"/>
      <c r="S375" s="290"/>
      <c r="T375" s="290"/>
      <c r="U375" s="290"/>
      <c r="V375" s="290"/>
      <c r="W375" s="290"/>
      <c r="X375" s="290"/>
    </row>
    <row r="376" spans="2:24" ht="72.5">
      <c r="B376" s="252" t="s">
        <v>1438</v>
      </c>
      <c r="C376" s="252" t="s">
        <v>5639</v>
      </c>
      <c r="D376" s="252" t="s">
        <v>2803</v>
      </c>
      <c r="E376" s="251" t="s">
        <v>410</v>
      </c>
      <c r="F376" s="252">
        <v>4935497.4011000004</v>
      </c>
      <c r="G376" s="252">
        <v>2502460.8051</v>
      </c>
      <c r="H376" s="252" t="s">
        <v>2544</v>
      </c>
      <c r="I376" s="252">
        <v>6.5000000000000002E-2</v>
      </c>
      <c r="J376" s="252" t="s">
        <v>392</v>
      </c>
      <c r="K376" s="252">
        <v>0</v>
      </c>
      <c r="L376" s="252">
        <v>2024</v>
      </c>
      <c r="M376" s="252">
        <v>2027</v>
      </c>
      <c r="N376" s="252" t="s">
        <v>393</v>
      </c>
      <c r="O376" s="252" t="s">
        <v>394</v>
      </c>
      <c r="P376" s="252" t="s">
        <v>2804</v>
      </c>
      <c r="Q376" s="251" t="s">
        <v>2567</v>
      </c>
      <c r="R376" s="290"/>
      <c r="S376" s="290"/>
      <c r="T376" s="290"/>
      <c r="U376" s="290"/>
      <c r="V376" s="290"/>
      <c r="W376" s="290"/>
      <c r="X376" s="290"/>
    </row>
    <row r="377" spans="2:24" ht="72.5">
      <c r="B377" s="252" t="s">
        <v>1438</v>
      </c>
      <c r="C377" s="252" t="s">
        <v>5639</v>
      </c>
      <c r="D377" s="252" t="s">
        <v>2803</v>
      </c>
      <c r="E377" s="251" t="s">
        <v>410</v>
      </c>
      <c r="F377" s="252">
        <v>4935555.3219999997</v>
      </c>
      <c r="G377" s="252">
        <v>2501643.432</v>
      </c>
      <c r="H377" s="252" t="s">
        <v>2544</v>
      </c>
      <c r="I377" s="252">
        <v>6.5000000000000002E-2</v>
      </c>
      <c r="J377" s="252" t="s">
        <v>622</v>
      </c>
      <c r="K377" s="252">
        <v>0</v>
      </c>
      <c r="L377" s="252">
        <v>2024</v>
      </c>
      <c r="M377" s="252">
        <v>2027</v>
      </c>
      <c r="N377" s="252" t="s">
        <v>393</v>
      </c>
      <c r="O377" s="252" t="s">
        <v>394</v>
      </c>
      <c r="P377" s="252" t="s">
        <v>2805</v>
      </c>
      <c r="Q377" s="251" t="s">
        <v>2567</v>
      </c>
      <c r="R377" s="290"/>
      <c r="S377" s="290"/>
      <c r="T377" s="290"/>
      <c r="U377" s="290"/>
      <c r="V377" s="290"/>
      <c r="W377" s="290"/>
      <c r="X377" s="290"/>
    </row>
    <row r="378" spans="2:24" ht="72.5">
      <c r="B378" s="252" t="s">
        <v>1438</v>
      </c>
      <c r="C378" s="252" t="s">
        <v>5639</v>
      </c>
      <c r="D378" s="252" t="s">
        <v>2806</v>
      </c>
      <c r="E378" s="251" t="s">
        <v>410</v>
      </c>
      <c r="F378" s="252">
        <v>4935709.9062000001</v>
      </c>
      <c r="G378" s="252">
        <v>2500701.4084999999</v>
      </c>
      <c r="H378" s="252" t="s">
        <v>2544</v>
      </c>
      <c r="I378" s="252">
        <v>6.5000000000000002E-2</v>
      </c>
      <c r="J378" s="252" t="s">
        <v>622</v>
      </c>
      <c r="K378" s="252">
        <v>0</v>
      </c>
      <c r="L378" s="252">
        <v>2024</v>
      </c>
      <c r="M378" s="252">
        <v>2027</v>
      </c>
      <c r="N378" s="252" t="s">
        <v>393</v>
      </c>
      <c r="O378" s="252" t="s">
        <v>394</v>
      </c>
      <c r="P378" s="252" t="s">
        <v>2807</v>
      </c>
      <c r="Q378" s="251" t="s">
        <v>2567</v>
      </c>
      <c r="R378" s="290"/>
      <c r="S378" s="290"/>
      <c r="T378" s="290"/>
      <c r="U378" s="290"/>
      <c r="V378" s="290"/>
      <c r="W378" s="290"/>
      <c r="X378" s="290"/>
    </row>
    <row r="379" spans="2:24" ht="72.5">
      <c r="B379" s="252" t="s">
        <v>1438</v>
      </c>
      <c r="C379" s="252" t="s">
        <v>5639</v>
      </c>
      <c r="D379" s="252" t="s">
        <v>2806</v>
      </c>
      <c r="E379" s="251" t="s">
        <v>410</v>
      </c>
      <c r="F379" s="252">
        <v>4935763.3598999996</v>
      </c>
      <c r="G379" s="252">
        <v>2500375.9558000001</v>
      </c>
      <c r="H379" s="252" t="s">
        <v>2544</v>
      </c>
      <c r="I379" s="252">
        <v>6.5000000000000002E-2</v>
      </c>
      <c r="J379" s="252" t="s">
        <v>392</v>
      </c>
      <c r="K379" s="252">
        <v>0</v>
      </c>
      <c r="L379" s="252">
        <v>2024</v>
      </c>
      <c r="M379" s="252">
        <v>2027</v>
      </c>
      <c r="N379" s="252" t="s">
        <v>393</v>
      </c>
      <c r="O379" s="252" t="s">
        <v>394</v>
      </c>
      <c r="P379" s="252" t="s">
        <v>2808</v>
      </c>
      <c r="Q379" s="251" t="s">
        <v>2567</v>
      </c>
      <c r="R379" s="290"/>
      <c r="S379" s="290"/>
      <c r="T379" s="290"/>
      <c r="U379" s="290"/>
      <c r="V379" s="290"/>
      <c r="W379" s="290"/>
      <c r="X379" s="290"/>
    </row>
    <row r="380" spans="2:24" ht="72.5">
      <c r="B380" s="252" t="s">
        <v>1438</v>
      </c>
      <c r="C380" s="252" t="s">
        <v>5639</v>
      </c>
      <c r="D380" s="252" t="s">
        <v>2806</v>
      </c>
      <c r="E380" s="251" t="s">
        <v>410</v>
      </c>
      <c r="F380" s="252">
        <v>4935813.8020000001</v>
      </c>
      <c r="G380" s="252">
        <v>2500068.5180000002</v>
      </c>
      <c r="H380" s="252" t="s">
        <v>2544</v>
      </c>
      <c r="I380" s="252">
        <v>6.5000000000000002E-2</v>
      </c>
      <c r="J380" s="252" t="s">
        <v>392</v>
      </c>
      <c r="K380" s="252">
        <v>0</v>
      </c>
      <c r="L380" s="252">
        <v>2024</v>
      </c>
      <c r="M380" s="252">
        <v>2027</v>
      </c>
      <c r="N380" s="252" t="s">
        <v>393</v>
      </c>
      <c r="O380" s="252" t="s">
        <v>394</v>
      </c>
      <c r="P380" s="252" t="s">
        <v>2809</v>
      </c>
      <c r="Q380" s="251" t="s">
        <v>2567</v>
      </c>
      <c r="R380" s="290"/>
      <c r="S380" s="290"/>
      <c r="T380" s="290"/>
      <c r="U380" s="290"/>
      <c r="V380" s="290"/>
      <c r="W380" s="290"/>
      <c r="X380" s="290"/>
    </row>
    <row r="381" spans="2:24" ht="72.5">
      <c r="B381" s="252" t="s">
        <v>1438</v>
      </c>
      <c r="C381" s="252" t="s">
        <v>5639</v>
      </c>
      <c r="D381" s="252" t="s">
        <v>2806</v>
      </c>
      <c r="E381" s="251" t="s">
        <v>410</v>
      </c>
      <c r="F381" s="252">
        <v>4935877.5177999996</v>
      </c>
      <c r="G381" s="252">
        <v>2499680.3095999998</v>
      </c>
      <c r="H381" s="252" t="s">
        <v>2544</v>
      </c>
      <c r="I381" s="252">
        <v>6.5000000000000002E-2</v>
      </c>
      <c r="J381" s="252" t="s">
        <v>622</v>
      </c>
      <c r="K381" s="252">
        <v>0</v>
      </c>
      <c r="L381" s="252">
        <v>2024</v>
      </c>
      <c r="M381" s="252">
        <v>2027</v>
      </c>
      <c r="N381" s="252" t="s">
        <v>393</v>
      </c>
      <c r="O381" s="252" t="s">
        <v>394</v>
      </c>
      <c r="P381" s="252" t="s">
        <v>2810</v>
      </c>
      <c r="Q381" s="251" t="s">
        <v>2567</v>
      </c>
      <c r="R381" s="290"/>
      <c r="S381" s="290"/>
      <c r="T381" s="290"/>
      <c r="U381" s="290"/>
      <c r="V381" s="290"/>
      <c r="W381" s="290"/>
      <c r="X381" s="290"/>
    </row>
    <row r="382" spans="2:24" ht="72.5">
      <c r="B382" s="252" t="s">
        <v>1438</v>
      </c>
      <c r="C382" s="252" t="s">
        <v>5639</v>
      </c>
      <c r="D382" s="252" t="s">
        <v>2806</v>
      </c>
      <c r="E382" s="251" t="s">
        <v>410</v>
      </c>
      <c r="F382" s="252">
        <v>4935937.7664999999</v>
      </c>
      <c r="G382" s="252">
        <v>2499313.4076999999</v>
      </c>
      <c r="H382" s="252" t="s">
        <v>2544</v>
      </c>
      <c r="I382" s="252">
        <v>6.5000000000000002E-2</v>
      </c>
      <c r="J382" s="252" t="s">
        <v>392</v>
      </c>
      <c r="K382" s="252">
        <v>0</v>
      </c>
      <c r="L382" s="252">
        <v>2024</v>
      </c>
      <c r="M382" s="252">
        <v>2027</v>
      </c>
      <c r="N382" s="252" t="s">
        <v>393</v>
      </c>
      <c r="O382" s="252" t="s">
        <v>394</v>
      </c>
      <c r="P382" s="252" t="s">
        <v>2811</v>
      </c>
      <c r="Q382" s="251" t="s">
        <v>2567</v>
      </c>
      <c r="R382" s="290"/>
      <c r="S382" s="290"/>
      <c r="T382" s="290"/>
      <c r="U382" s="290"/>
      <c r="V382" s="290"/>
      <c r="W382" s="290"/>
      <c r="X382" s="290"/>
    </row>
    <row r="383" spans="2:24" ht="72.5">
      <c r="B383" s="252" t="s">
        <v>1438</v>
      </c>
      <c r="C383" s="252" t="s">
        <v>5639</v>
      </c>
      <c r="D383" s="252" t="s">
        <v>2806</v>
      </c>
      <c r="E383" s="251" t="s">
        <v>410</v>
      </c>
      <c r="F383" s="252">
        <v>4935992.0760000004</v>
      </c>
      <c r="G383" s="252">
        <v>2498982.5499999998</v>
      </c>
      <c r="H383" s="252" t="s">
        <v>2544</v>
      </c>
      <c r="I383" s="252">
        <v>6.5000000000000002E-2</v>
      </c>
      <c r="J383" s="252" t="s">
        <v>392</v>
      </c>
      <c r="K383" s="252">
        <v>0</v>
      </c>
      <c r="L383" s="252">
        <v>2024</v>
      </c>
      <c r="M383" s="252">
        <v>2027</v>
      </c>
      <c r="N383" s="252" t="s">
        <v>393</v>
      </c>
      <c r="O383" s="252" t="s">
        <v>394</v>
      </c>
      <c r="P383" s="252" t="s">
        <v>2812</v>
      </c>
      <c r="Q383" s="251" t="s">
        <v>2567</v>
      </c>
      <c r="R383" s="290"/>
      <c r="S383" s="290"/>
      <c r="T383" s="290"/>
      <c r="U383" s="290"/>
      <c r="V383" s="290"/>
      <c r="W383" s="290"/>
      <c r="X383" s="290"/>
    </row>
    <row r="384" spans="2:24" ht="72.5">
      <c r="B384" s="252" t="s">
        <v>1438</v>
      </c>
      <c r="C384" s="252" t="s">
        <v>5639</v>
      </c>
      <c r="D384" s="252" t="s">
        <v>2806</v>
      </c>
      <c r="E384" s="251" t="s">
        <v>410</v>
      </c>
      <c r="F384" s="252">
        <v>4936085.6260000002</v>
      </c>
      <c r="G384" s="252">
        <v>2498412.52</v>
      </c>
      <c r="H384" s="252" t="s">
        <v>2544</v>
      </c>
      <c r="I384" s="252">
        <v>6.5000000000000002E-2</v>
      </c>
      <c r="J384" s="252" t="s">
        <v>392</v>
      </c>
      <c r="K384" s="252">
        <v>0</v>
      </c>
      <c r="L384" s="252">
        <v>2024</v>
      </c>
      <c r="M384" s="252">
        <v>2027</v>
      </c>
      <c r="N384" s="252" t="s">
        <v>393</v>
      </c>
      <c r="O384" s="252" t="s">
        <v>394</v>
      </c>
      <c r="P384" s="252" t="s">
        <v>2813</v>
      </c>
      <c r="Q384" s="251" t="s">
        <v>2567</v>
      </c>
      <c r="R384" s="290"/>
      <c r="S384" s="290"/>
      <c r="T384" s="290"/>
      <c r="U384" s="290"/>
      <c r="V384" s="290"/>
      <c r="W384" s="290"/>
      <c r="X384" s="290"/>
    </row>
    <row r="385" spans="2:24" ht="72.5">
      <c r="B385" s="252" t="s">
        <v>1438</v>
      </c>
      <c r="C385" s="252" t="s">
        <v>5639</v>
      </c>
      <c r="D385" s="252" t="s">
        <v>2806</v>
      </c>
      <c r="E385" s="251" t="s">
        <v>410</v>
      </c>
      <c r="F385" s="252">
        <v>4936139.7495999997</v>
      </c>
      <c r="G385" s="252">
        <v>2498195.1625000001</v>
      </c>
      <c r="H385" s="252" t="s">
        <v>2544</v>
      </c>
      <c r="I385" s="252">
        <v>6.5000000000000002E-2</v>
      </c>
      <c r="J385" s="252" t="s">
        <v>392</v>
      </c>
      <c r="K385" s="252">
        <v>0</v>
      </c>
      <c r="L385" s="252">
        <v>2024</v>
      </c>
      <c r="M385" s="252">
        <v>2027</v>
      </c>
      <c r="N385" s="252" t="s">
        <v>393</v>
      </c>
      <c r="O385" s="252" t="s">
        <v>394</v>
      </c>
      <c r="P385" s="252" t="s">
        <v>2814</v>
      </c>
      <c r="Q385" s="251" t="s">
        <v>2567</v>
      </c>
      <c r="R385" s="290"/>
      <c r="S385" s="290"/>
      <c r="T385" s="290"/>
      <c r="U385" s="290"/>
      <c r="V385" s="290"/>
      <c r="W385" s="290"/>
      <c r="X385" s="290"/>
    </row>
    <row r="386" spans="2:24" ht="72.5">
      <c r="B386" s="252" t="s">
        <v>1438</v>
      </c>
      <c r="C386" s="252" t="s">
        <v>5639</v>
      </c>
      <c r="D386" s="252" t="s">
        <v>2806</v>
      </c>
      <c r="E386" s="251" t="s">
        <v>410</v>
      </c>
      <c r="F386" s="252">
        <v>4936191.8820000002</v>
      </c>
      <c r="G386" s="252">
        <v>2497985.83</v>
      </c>
      <c r="H386" s="252" t="s">
        <v>2544</v>
      </c>
      <c r="I386" s="252">
        <v>6.5000000000000002E-2</v>
      </c>
      <c r="J386" s="252" t="s">
        <v>2397</v>
      </c>
      <c r="K386" s="252">
        <v>0</v>
      </c>
      <c r="L386" s="252">
        <v>2024</v>
      </c>
      <c r="M386" s="252">
        <v>2027</v>
      </c>
      <c r="N386" s="252" t="s">
        <v>393</v>
      </c>
      <c r="O386" s="252" t="s">
        <v>394</v>
      </c>
      <c r="P386" s="252" t="s">
        <v>2815</v>
      </c>
      <c r="Q386" s="251" t="s">
        <v>2567</v>
      </c>
      <c r="R386" s="290"/>
      <c r="S386" s="290"/>
      <c r="T386" s="290"/>
      <c r="U386" s="290"/>
      <c r="V386" s="290"/>
      <c r="W386" s="290"/>
      <c r="X386" s="290"/>
    </row>
    <row r="387" spans="2:24" ht="72.5">
      <c r="B387" s="252" t="s">
        <v>1438</v>
      </c>
      <c r="C387" s="252" t="s">
        <v>5639</v>
      </c>
      <c r="D387" s="252" t="s">
        <v>2816</v>
      </c>
      <c r="E387" s="251" t="s">
        <v>410</v>
      </c>
      <c r="F387" s="252">
        <v>4936412.5149999997</v>
      </c>
      <c r="G387" s="252">
        <v>2497100.3480000002</v>
      </c>
      <c r="H387" s="252" t="s">
        <v>2544</v>
      </c>
      <c r="I387" s="252">
        <v>6.5000000000000002E-2</v>
      </c>
      <c r="J387" s="252" t="s">
        <v>2397</v>
      </c>
      <c r="K387" s="252">
        <v>0</v>
      </c>
      <c r="L387" s="252">
        <v>2024</v>
      </c>
      <c r="M387" s="252">
        <v>2027</v>
      </c>
      <c r="N387" s="252" t="s">
        <v>393</v>
      </c>
      <c r="O387" s="252" t="s">
        <v>394</v>
      </c>
      <c r="P387" s="252" t="s">
        <v>2817</v>
      </c>
      <c r="Q387" s="251" t="s">
        <v>2567</v>
      </c>
      <c r="R387" s="290"/>
      <c r="S387" s="290"/>
      <c r="T387" s="290"/>
      <c r="U387" s="290"/>
      <c r="V387" s="290"/>
      <c r="W387" s="290"/>
      <c r="X387" s="290"/>
    </row>
    <row r="388" spans="2:24" ht="72.5">
      <c r="B388" s="252" t="s">
        <v>1438</v>
      </c>
      <c r="C388" s="252" t="s">
        <v>5639</v>
      </c>
      <c r="D388" s="252" t="s">
        <v>2816</v>
      </c>
      <c r="E388" s="251" t="s">
        <v>410</v>
      </c>
      <c r="F388" s="252">
        <v>4936417.5636</v>
      </c>
      <c r="G388" s="252">
        <v>2496475.1225000001</v>
      </c>
      <c r="H388" s="252" t="s">
        <v>2544</v>
      </c>
      <c r="I388" s="252">
        <v>6.5000000000000002E-2</v>
      </c>
      <c r="J388" s="252" t="s">
        <v>2397</v>
      </c>
      <c r="K388" s="252">
        <v>0</v>
      </c>
      <c r="L388" s="252">
        <v>2024</v>
      </c>
      <c r="M388" s="252">
        <v>2027</v>
      </c>
      <c r="N388" s="252" t="s">
        <v>393</v>
      </c>
      <c r="O388" s="252" t="s">
        <v>394</v>
      </c>
      <c r="P388" s="252" t="s">
        <v>2818</v>
      </c>
      <c r="Q388" s="251" t="s">
        <v>2567</v>
      </c>
      <c r="R388" s="290"/>
      <c r="S388" s="290"/>
      <c r="T388" s="290"/>
      <c r="U388" s="290"/>
      <c r="V388" s="290"/>
      <c r="W388" s="290"/>
      <c r="X388" s="290"/>
    </row>
    <row r="389" spans="2:24" ht="72.5">
      <c r="B389" s="252" t="s">
        <v>1438</v>
      </c>
      <c r="C389" s="252" t="s">
        <v>5639</v>
      </c>
      <c r="D389" s="252" t="s">
        <v>2816</v>
      </c>
      <c r="E389" s="251" t="s">
        <v>410</v>
      </c>
      <c r="F389" s="252">
        <v>4936436.4519999996</v>
      </c>
      <c r="G389" s="252">
        <v>2496090.3810000001</v>
      </c>
      <c r="H389" s="252" t="s">
        <v>2544</v>
      </c>
      <c r="I389" s="252">
        <v>6.5000000000000002E-2</v>
      </c>
      <c r="J389" s="252" t="s">
        <v>622</v>
      </c>
      <c r="K389" s="252">
        <v>0</v>
      </c>
      <c r="L389" s="252">
        <v>2024</v>
      </c>
      <c r="M389" s="252">
        <v>2027</v>
      </c>
      <c r="N389" s="252" t="s">
        <v>393</v>
      </c>
      <c r="O389" s="252" t="s">
        <v>394</v>
      </c>
      <c r="P389" s="252" t="s">
        <v>2819</v>
      </c>
      <c r="Q389" s="251" t="s">
        <v>2567</v>
      </c>
      <c r="R389" s="290"/>
      <c r="S389" s="290"/>
      <c r="T389" s="290"/>
      <c r="U389" s="290"/>
      <c r="V389" s="290"/>
      <c r="W389" s="290"/>
      <c r="X389" s="290"/>
    </row>
    <row r="390" spans="2:24" ht="72.5">
      <c r="B390" s="252" t="s">
        <v>1438</v>
      </c>
      <c r="C390" s="252" t="s">
        <v>5639</v>
      </c>
      <c r="D390" s="252" t="s">
        <v>2816</v>
      </c>
      <c r="E390" s="251" t="s">
        <v>410</v>
      </c>
      <c r="F390" s="252">
        <v>4936469.1809999999</v>
      </c>
      <c r="G390" s="252">
        <v>2495423.3930000002</v>
      </c>
      <c r="H390" s="252" t="s">
        <v>2544</v>
      </c>
      <c r="I390" s="252">
        <v>6.5000000000000002E-2</v>
      </c>
      <c r="J390" s="252" t="s">
        <v>392</v>
      </c>
      <c r="K390" s="252">
        <v>0</v>
      </c>
      <c r="L390" s="252">
        <v>2024</v>
      </c>
      <c r="M390" s="252">
        <v>2027</v>
      </c>
      <c r="N390" s="252" t="s">
        <v>393</v>
      </c>
      <c r="O390" s="252" t="s">
        <v>394</v>
      </c>
      <c r="P390" s="252" t="s">
        <v>2820</v>
      </c>
      <c r="Q390" s="251" t="s">
        <v>2567</v>
      </c>
      <c r="R390" s="290"/>
      <c r="S390" s="290"/>
      <c r="T390" s="290"/>
      <c r="U390" s="290"/>
      <c r="V390" s="290"/>
      <c r="W390" s="290"/>
      <c r="X390" s="290"/>
    </row>
    <row r="391" spans="2:24" ht="72.5">
      <c r="B391" s="252" t="s">
        <v>1438</v>
      </c>
      <c r="C391" s="252" t="s">
        <v>5639</v>
      </c>
      <c r="D391" s="252" t="s">
        <v>2816</v>
      </c>
      <c r="E391" s="251" t="s">
        <v>410</v>
      </c>
      <c r="F391" s="252">
        <v>4936487.7709999997</v>
      </c>
      <c r="G391" s="252">
        <v>2495045.463</v>
      </c>
      <c r="H391" s="252" t="s">
        <v>2544</v>
      </c>
      <c r="I391" s="252">
        <v>6.5000000000000002E-2</v>
      </c>
      <c r="J391" s="252" t="s">
        <v>392</v>
      </c>
      <c r="K391" s="252">
        <v>0</v>
      </c>
      <c r="L391" s="252">
        <v>2024</v>
      </c>
      <c r="M391" s="252">
        <v>2027</v>
      </c>
      <c r="N391" s="252" t="s">
        <v>393</v>
      </c>
      <c r="O391" s="252" t="s">
        <v>394</v>
      </c>
      <c r="P391" s="252" t="s">
        <v>2821</v>
      </c>
      <c r="Q391" s="251" t="s">
        <v>2567</v>
      </c>
      <c r="R391" s="290"/>
      <c r="S391" s="290"/>
      <c r="T391" s="290"/>
      <c r="U391" s="290"/>
      <c r="V391" s="290"/>
      <c r="W391" s="290"/>
      <c r="X391" s="290"/>
    </row>
    <row r="392" spans="2:24" ht="72.5">
      <c r="B392" s="252" t="s">
        <v>1438</v>
      </c>
      <c r="C392" s="252" t="s">
        <v>5639</v>
      </c>
      <c r="D392" s="252" t="s">
        <v>2816</v>
      </c>
      <c r="E392" s="251" t="s">
        <v>410</v>
      </c>
      <c r="F392" s="252">
        <v>4936565.8852000004</v>
      </c>
      <c r="G392" s="252">
        <v>2494284.8327000001</v>
      </c>
      <c r="H392" s="252" t="s">
        <v>2544</v>
      </c>
      <c r="I392" s="252">
        <v>6.5000000000000002E-2</v>
      </c>
      <c r="J392" s="252" t="s">
        <v>2397</v>
      </c>
      <c r="K392" s="252">
        <v>0</v>
      </c>
      <c r="L392" s="252">
        <v>2024</v>
      </c>
      <c r="M392" s="252">
        <v>2027</v>
      </c>
      <c r="N392" s="252" t="s">
        <v>393</v>
      </c>
      <c r="O392" s="252" t="s">
        <v>394</v>
      </c>
      <c r="P392" s="252" t="s">
        <v>2822</v>
      </c>
      <c r="Q392" s="251" t="s">
        <v>2567</v>
      </c>
      <c r="R392" s="290"/>
      <c r="S392" s="290"/>
      <c r="T392" s="290"/>
      <c r="U392" s="290"/>
      <c r="V392" s="290"/>
      <c r="W392" s="290"/>
      <c r="X392" s="290"/>
    </row>
    <row r="393" spans="2:24" ht="72.5">
      <c r="B393" s="252" t="s">
        <v>1438</v>
      </c>
      <c r="C393" s="252" t="s">
        <v>5639</v>
      </c>
      <c r="D393" s="252" t="s">
        <v>2816</v>
      </c>
      <c r="E393" s="251" t="s">
        <v>410</v>
      </c>
      <c r="F393" s="252">
        <v>4936603.1261999998</v>
      </c>
      <c r="G393" s="252">
        <v>2493922.4098</v>
      </c>
      <c r="H393" s="252" t="s">
        <v>2544</v>
      </c>
      <c r="I393" s="252">
        <v>6.5000000000000002E-2</v>
      </c>
      <c r="J393" s="252" t="s">
        <v>2397</v>
      </c>
      <c r="K393" s="252">
        <v>0</v>
      </c>
      <c r="L393" s="252">
        <v>2024</v>
      </c>
      <c r="M393" s="252">
        <v>2027</v>
      </c>
      <c r="N393" s="252" t="s">
        <v>393</v>
      </c>
      <c r="O393" s="252" t="s">
        <v>394</v>
      </c>
      <c r="P393" s="252" t="s">
        <v>2823</v>
      </c>
      <c r="Q393" s="251" t="s">
        <v>2567</v>
      </c>
      <c r="R393" s="290"/>
      <c r="S393" s="290"/>
      <c r="T393" s="290"/>
      <c r="U393" s="290"/>
      <c r="V393" s="290"/>
      <c r="W393" s="290"/>
      <c r="X393" s="290"/>
    </row>
    <row r="394" spans="2:24" ht="72.5">
      <c r="B394" s="252" t="s">
        <v>1438</v>
      </c>
      <c r="C394" s="252" t="s">
        <v>5639</v>
      </c>
      <c r="D394" s="252" t="s">
        <v>2816</v>
      </c>
      <c r="E394" s="251" t="s">
        <v>410</v>
      </c>
      <c r="F394" s="252">
        <v>4936632.8979000002</v>
      </c>
      <c r="G394" s="252">
        <v>2493227.0440000002</v>
      </c>
      <c r="H394" s="252" t="s">
        <v>2544</v>
      </c>
      <c r="I394" s="252">
        <v>6.5000000000000002E-2</v>
      </c>
      <c r="J394" s="252" t="s">
        <v>1427</v>
      </c>
      <c r="K394" s="252">
        <v>0</v>
      </c>
      <c r="L394" s="252">
        <v>2024</v>
      </c>
      <c r="M394" s="252">
        <v>2027</v>
      </c>
      <c r="N394" s="252" t="s">
        <v>393</v>
      </c>
      <c r="O394" s="252" t="s">
        <v>394</v>
      </c>
      <c r="P394" s="252" t="s">
        <v>2824</v>
      </c>
      <c r="Q394" s="251" t="s">
        <v>2567</v>
      </c>
      <c r="R394" s="290"/>
      <c r="S394" s="290"/>
      <c r="T394" s="290"/>
      <c r="U394" s="290"/>
      <c r="V394" s="290"/>
      <c r="W394" s="290"/>
      <c r="X394" s="290"/>
    </row>
    <row r="395" spans="2:24" ht="72.5">
      <c r="B395" s="252" t="s">
        <v>1438</v>
      </c>
      <c r="C395" s="252" t="s">
        <v>5639</v>
      </c>
      <c r="D395" s="252" t="s">
        <v>2816</v>
      </c>
      <c r="E395" s="251" t="s">
        <v>410</v>
      </c>
      <c r="F395" s="252">
        <v>4936643.2889</v>
      </c>
      <c r="G395" s="252">
        <v>2492859.0920000002</v>
      </c>
      <c r="H395" s="252" t="s">
        <v>2544</v>
      </c>
      <c r="I395" s="252">
        <v>6.5000000000000002E-2</v>
      </c>
      <c r="J395" s="252" t="s">
        <v>918</v>
      </c>
      <c r="K395" s="252">
        <v>0</v>
      </c>
      <c r="L395" s="252">
        <v>2024</v>
      </c>
      <c r="M395" s="252">
        <v>2027</v>
      </c>
      <c r="N395" s="252" t="s">
        <v>393</v>
      </c>
      <c r="O395" s="252" t="s">
        <v>394</v>
      </c>
      <c r="P395" s="252" t="s">
        <v>2825</v>
      </c>
      <c r="Q395" s="251" t="s">
        <v>2567</v>
      </c>
      <c r="R395" s="290"/>
      <c r="S395" s="290"/>
      <c r="T395" s="290"/>
      <c r="U395" s="290"/>
      <c r="V395" s="290"/>
      <c r="W395" s="290"/>
      <c r="X395" s="290"/>
    </row>
    <row r="396" spans="2:24" ht="72.5">
      <c r="B396" s="252" t="s">
        <v>1438</v>
      </c>
      <c r="C396" s="252" t="s">
        <v>5639</v>
      </c>
      <c r="D396" s="252" t="s">
        <v>2826</v>
      </c>
      <c r="E396" s="251" t="s">
        <v>410</v>
      </c>
      <c r="F396" s="252">
        <v>4936670.2357999999</v>
      </c>
      <c r="G396" s="252">
        <v>2492480.2617000001</v>
      </c>
      <c r="H396" s="252" t="s">
        <v>2544</v>
      </c>
      <c r="I396" s="252">
        <v>6.5000000000000002E-2</v>
      </c>
      <c r="J396" s="252" t="s">
        <v>918</v>
      </c>
      <c r="K396" s="252">
        <v>0</v>
      </c>
      <c r="L396" s="252">
        <v>2024</v>
      </c>
      <c r="M396" s="252">
        <v>2027</v>
      </c>
      <c r="N396" s="252" t="s">
        <v>393</v>
      </c>
      <c r="O396" s="252" t="s">
        <v>394</v>
      </c>
      <c r="P396" s="252" t="s">
        <v>2827</v>
      </c>
      <c r="Q396" s="251" t="s">
        <v>2567</v>
      </c>
      <c r="R396" s="290"/>
      <c r="S396" s="290"/>
      <c r="T396" s="290"/>
      <c r="U396" s="290"/>
      <c r="V396" s="290"/>
      <c r="W396" s="290"/>
      <c r="X396" s="290"/>
    </row>
    <row r="397" spans="2:24" ht="72.5">
      <c r="B397" s="252" t="s">
        <v>1438</v>
      </c>
      <c r="C397" s="252" t="s">
        <v>5639</v>
      </c>
      <c r="D397" s="252" t="s">
        <v>2826</v>
      </c>
      <c r="E397" s="251" t="s">
        <v>410</v>
      </c>
      <c r="F397" s="252">
        <v>4936694.4123</v>
      </c>
      <c r="G397" s="252">
        <v>2492140.3856000002</v>
      </c>
      <c r="H397" s="252" t="s">
        <v>2544</v>
      </c>
      <c r="I397" s="252">
        <v>6.5000000000000002E-2</v>
      </c>
      <c r="J397" s="252" t="s">
        <v>1427</v>
      </c>
      <c r="K397" s="252">
        <v>0</v>
      </c>
      <c r="L397" s="252">
        <v>2024</v>
      </c>
      <c r="M397" s="252">
        <v>2027</v>
      </c>
      <c r="N397" s="252" t="s">
        <v>393</v>
      </c>
      <c r="O397" s="252" t="s">
        <v>394</v>
      </c>
      <c r="P397" s="252" t="s">
        <v>2828</v>
      </c>
      <c r="Q397" s="251" t="s">
        <v>2567</v>
      </c>
      <c r="R397" s="290"/>
      <c r="S397" s="290"/>
      <c r="T397" s="290"/>
      <c r="U397" s="290"/>
      <c r="V397" s="290"/>
      <c r="W397" s="290"/>
      <c r="X397" s="290"/>
    </row>
    <row r="398" spans="2:24" ht="72.5">
      <c r="B398" s="252" t="s">
        <v>1438</v>
      </c>
      <c r="C398" s="252" t="s">
        <v>5639</v>
      </c>
      <c r="D398" s="252" t="s">
        <v>2826</v>
      </c>
      <c r="E398" s="251" t="s">
        <v>410</v>
      </c>
      <c r="F398" s="252">
        <v>4936725.4665999999</v>
      </c>
      <c r="G398" s="252">
        <v>2491703.5806</v>
      </c>
      <c r="H398" s="252" t="s">
        <v>2544</v>
      </c>
      <c r="I398" s="252">
        <v>6.5000000000000002E-2</v>
      </c>
      <c r="J398" s="252" t="s">
        <v>918</v>
      </c>
      <c r="K398" s="252">
        <v>0</v>
      </c>
      <c r="L398" s="252">
        <v>2024</v>
      </c>
      <c r="M398" s="252">
        <v>2027</v>
      </c>
      <c r="N398" s="252" t="s">
        <v>393</v>
      </c>
      <c r="O398" s="252" t="s">
        <v>394</v>
      </c>
      <c r="P398" s="252" t="s">
        <v>2829</v>
      </c>
      <c r="Q398" s="251" t="s">
        <v>2567</v>
      </c>
      <c r="R398" s="290"/>
      <c r="S398" s="290"/>
      <c r="T398" s="290"/>
      <c r="U398" s="290"/>
      <c r="V398" s="290"/>
      <c r="W398" s="290"/>
      <c r="X398" s="290"/>
    </row>
    <row r="399" spans="2:24" ht="72.5">
      <c r="B399" s="252" t="s">
        <v>1438</v>
      </c>
      <c r="C399" s="252" t="s">
        <v>5639</v>
      </c>
      <c r="D399" s="252" t="s">
        <v>2826</v>
      </c>
      <c r="E399" s="251" t="s">
        <v>410</v>
      </c>
      <c r="F399" s="252">
        <v>4936775.6900000004</v>
      </c>
      <c r="G399" s="252">
        <v>2490997.7768999999</v>
      </c>
      <c r="H399" s="252" t="s">
        <v>2544</v>
      </c>
      <c r="I399" s="252">
        <v>6.5000000000000002E-2</v>
      </c>
      <c r="J399" s="252" t="s">
        <v>2397</v>
      </c>
      <c r="K399" s="252">
        <v>0</v>
      </c>
      <c r="L399" s="252">
        <v>2024</v>
      </c>
      <c r="M399" s="252">
        <v>2027</v>
      </c>
      <c r="N399" s="252" t="s">
        <v>393</v>
      </c>
      <c r="O399" s="252" t="s">
        <v>394</v>
      </c>
      <c r="P399" s="252" t="s">
        <v>2830</v>
      </c>
      <c r="Q399" s="251" t="s">
        <v>2567</v>
      </c>
      <c r="R399" s="290"/>
      <c r="S399" s="290"/>
      <c r="T399" s="290"/>
      <c r="U399" s="290"/>
      <c r="V399" s="290"/>
      <c r="W399" s="290"/>
      <c r="X399" s="290"/>
    </row>
    <row r="400" spans="2:24" ht="72.5">
      <c r="B400" s="252" t="s">
        <v>1438</v>
      </c>
      <c r="C400" s="252" t="s">
        <v>5639</v>
      </c>
      <c r="D400" s="252" t="s">
        <v>2831</v>
      </c>
      <c r="E400" s="251" t="s">
        <v>410</v>
      </c>
      <c r="F400" s="252">
        <v>4936821.2598999999</v>
      </c>
      <c r="G400" s="252">
        <v>2490726.6030000001</v>
      </c>
      <c r="H400" s="252" t="s">
        <v>2544</v>
      </c>
      <c r="I400" s="252">
        <v>6.5000000000000002E-2</v>
      </c>
      <c r="J400" s="252" t="s">
        <v>1427</v>
      </c>
      <c r="K400" s="252">
        <v>0</v>
      </c>
      <c r="L400" s="252">
        <v>2024</v>
      </c>
      <c r="M400" s="252">
        <v>2027</v>
      </c>
      <c r="N400" s="252" t="s">
        <v>393</v>
      </c>
      <c r="O400" s="252" t="s">
        <v>394</v>
      </c>
      <c r="P400" s="252" t="s">
        <v>2832</v>
      </c>
      <c r="Q400" s="251" t="s">
        <v>2567</v>
      </c>
      <c r="R400" s="290"/>
      <c r="S400" s="290"/>
      <c r="T400" s="290"/>
      <c r="U400" s="290"/>
      <c r="V400" s="290"/>
      <c r="W400" s="290"/>
      <c r="X400" s="290"/>
    </row>
    <row r="401" spans="2:24" ht="72.5">
      <c r="B401" s="252" t="s">
        <v>1438</v>
      </c>
      <c r="C401" s="252" t="s">
        <v>5639</v>
      </c>
      <c r="D401" s="252" t="s">
        <v>2831</v>
      </c>
      <c r="E401" s="251" t="s">
        <v>410</v>
      </c>
      <c r="F401" s="252">
        <v>4936879.4801000003</v>
      </c>
      <c r="G401" s="252">
        <v>2490381.5572000002</v>
      </c>
      <c r="H401" s="252" t="s">
        <v>2544</v>
      </c>
      <c r="I401" s="252">
        <v>6.5000000000000002E-2</v>
      </c>
      <c r="J401" s="252" t="s">
        <v>392</v>
      </c>
      <c r="K401" s="252">
        <v>0</v>
      </c>
      <c r="L401" s="252">
        <v>2024</v>
      </c>
      <c r="M401" s="252">
        <v>2027</v>
      </c>
      <c r="N401" s="252" t="s">
        <v>393</v>
      </c>
      <c r="O401" s="252" t="s">
        <v>394</v>
      </c>
      <c r="P401" s="252" t="s">
        <v>2833</v>
      </c>
      <c r="Q401" s="251" t="s">
        <v>2567</v>
      </c>
      <c r="R401" s="290"/>
      <c r="S401" s="290"/>
      <c r="T401" s="290"/>
      <c r="U401" s="290"/>
      <c r="V401" s="290"/>
      <c r="W401" s="290"/>
      <c r="X401" s="290"/>
    </row>
    <row r="402" spans="2:24" ht="72.5">
      <c r="B402" s="252" t="s">
        <v>1438</v>
      </c>
      <c r="C402" s="252" t="s">
        <v>5639</v>
      </c>
      <c r="D402" s="252" t="s">
        <v>2831</v>
      </c>
      <c r="E402" s="251" t="s">
        <v>410</v>
      </c>
      <c r="F402" s="252">
        <v>4936840.1579999998</v>
      </c>
      <c r="G402" s="252">
        <v>2489346.6701000002</v>
      </c>
      <c r="H402" s="252" t="s">
        <v>2544</v>
      </c>
      <c r="I402" s="252">
        <v>6.5000000000000002E-2</v>
      </c>
      <c r="J402" s="252" t="s">
        <v>2397</v>
      </c>
      <c r="K402" s="252">
        <v>0</v>
      </c>
      <c r="L402" s="252">
        <v>2024</v>
      </c>
      <c r="M402" s="252">
        <v>2027</v>
      </c>
      <c r="N402" s="252" t="s">
        <v>393</v>
      </c>
      <c r="O402" s="252" t="s">
        <v>394</v>
      </c>
      <c r="P402" s="252" t="s">
        <v>2834</v>
      </c>
      <c r="Q402" s="251" t="s">
        <v>2567</v>
      </c>
      <c r="R402" s="290"/>
      <c r="S402" s="290"/>
      <c r="T402" s="290"/>
      <c r="U402" s="290"/>
      <c r="V402" s="290"/>
      <c r="W402" s="290"/>
      <c r="X402" s="290"/>
    </row>
    <row r="403" spans="2:24" ht="72.5">
      <c r="B403" s="252" t="s">
        <v>1438</v>
      </c>
      <c r="C403" s="252" t="s">
        <v>5639</v>
      </c>
      <c r="D403" s="252" t="s">
        <v>2831</v>
      </c>
      <c r="E403" s="251" t="s">
        <v>410</v>
      </c>
      <c r="F403" s="252">
        <v>4936888.5220999997</v>
      </c>
      <c r="G403" s="252">
        <v>2488931.6891999999</v>
      </c>
      <c r="H403" s="252" t="s">
        <v>2544</v>
      </c>
      <c r="I403" s="252">
        <v>6.5000000000000002E-2</v>
      </c>
      <c r="J403" s="252" t="s">
        <v>2397</v>
      </c>
      <c r="K403" s="252">
        <v>0</v>
      </c>
      <c r="L403" s="252">
        <v>2024</v>
      </c>
      <c r="M403" s="252">
        <v>2027</v>
      </c>
      <c r="N403" s="252" t="s">
        <v>393</v>
      </c>
      <c r="O403" s="252" t="s">
        <v>394</v>
      </c>
      <c r="P403" s="252" t="s">
        <v>2835</v>
      </c>
      <c r="Q403" s="251" t="s">
        <v>2567</v>
      </c>
      <c r="R403" s="290"/>
      <c r="S403" s="290"/>
      <c r="T403" s="290"/>
      <c r="U403" s="290"/>
      <c r="V403" s="290"/>
      <c r="W403" s="290"/>
      <c r="X403" s="290"/>
    </row>
    <row r="404" spans="2:24" ht="72.5">
      <c r="B404" s="252" t="s">
        <v>1438</v>
      </c>
      <c r="C404" s="252" t="s">
        <v>5639</v>
      </c>
      <c r="D404" s="252" t="s">
        <v>2831</v>
      </c>
      <c r="E404" s="251" t="s">
        <v>410</v>
      </c>
      <c r="F404" s="252">
        <v>4936925.1100000003</v>
      </c>
      <c r="G404" s="252">
        <v>2488618.1786000002</v>
      </c>
      <c r="H404" s="252" t="s">
        <v>2544</v>
      </c>
      <c r="I404" s="252">
        <v>6.5000000000000002E-2</v>
      </c>
      <c r="J404" s="252" t="s">
        <v>392</v>
      </c>
      <c r="K404" s="252">
        <v>0</v>
      </c>
      <c r="L404" s="252">
        <v>2024</v>
      </c>
      <c r="M404" s="252">
        <v>2027</v>
      </c>
      <c r="N404" s="252" t="s">
        <v>393</v>
      </c>
      <c r="O404" s="252" t="s">
        <v>394</v>
      </c>
      <c r="P404" s="252" t="s">
        <v>2836</v>
      </c>
      <c r="Q404" s="251" t="s">
        <v>2567</v>
      </c>
      <c r="R404" s="290"/>
      <c r="S404" s="290"/>
      <c r="T404" s="290"/>
      <c r="U404" s="290"/>
      <c r="V404" s="290"/>
      <c r="W404" s="290"/>
      <c r="X404" s="290"/>
    </row>
    <row r="405" spans="2:24" ht="72.5">
      <c r="B405" s="252" t="s">
        <v>1438</v>
      </c>
      <c r="C405" s="252" t="s">
        <v>5639</v>
      </c>
      <c r="D405" s="252" t="s">
        <v>2831</v>
      </c>
      <c r="E405" s="251" t="s">
        <v>410</v>
      </c>
      <c r="F405" s="252">
        <v>4936891.9874999998</v>
      </c>
      <c r="G405" s="252">
        <v>2488079.8278000001</v>
      </c>
      <c r="H405" s="252" t="s">
        <v>2544</v>
      </c>
      <c r="I405" s="252">
        <v>6.5000000000000002E-2</v>
      </c>
      <c r="J405" s="252" t="s">
        <v>392</v>
      </c>
      <c r="K405" s="252">
        <v>0</v>
      </c>
      <c r="L405" s="252">
        <v>2024</v>
      </c>
      <c r="M405" s="252">
        <v>2027</v>
      </c>
      <c r="N405" s="252" t="s">
        <v>393</v>
      </c>
      <c r="O405" s="252" t="s">
        <v>394</v>
      </c>
      <c r="P405" s="252" t="s">
        <v>2837</v>
      </c>
      <c r="Q405" s="251" t="s">
        <v>2567</v>
      </c>
      <c r="R405" s="290"/>
      <c r="S405" s="290"/>
      <c r="T405" s="290"/>
      <c r="U405" s="290"/>
      <c r="V405" s="290"/>
      <c r="W405" s="290"/>
      <c r="X405" s="290"/>
    </row>
    <row r="406" spans="2:24" ht="72.5">
      <c r="B406" s="252" t="s">
        <v>1438</v>
      </c>
      <c r="C406" s="252" t="s">
        <v>5639</v>
      </c>
      <c r="D406" s="252" t="s">
        <v>2831</v>
      </c>
      <c r="E406" s="251" t="s">
        <v>410</v>
      </c>
      <c r="F406" s="252">
        <v>4936873.3439999996</v>
      </c>
      <c r="G406" s="252">
        <v>2487776.5970000001</v>
      </c>
      <c r="H406" s="252" t="s">
        <v>2544</v>
      </c>
      <c r="I406" s="252">
        <v>6.5000000000000002E-2</v>
      </c>
      <c r="J406" s="252" t="s">
        <v>392</v>
      </c>
      <c r="K406" s="252">
        <v>0</v>
      </c>
      <c r="L406" s="252">
        <v>2024</v>
      </c>
      <c r="M406" s="252">
        <v>2027</v>
      </c>
      <c r="N406" s="252" t="s">
        <v>393</v>
      </c>
      <c r="O406" s="252" t="s">
        <v>394</v>
      </c>
      <c r="P406" s="252" t="s">
        <v>2838</v>
      </c>
      <c r="Q406" s="251" t="s">
        <v>2567</v>
      </c>
      <c r="R406" s="290"/>
      <c r="S406" s="290"/>
      <c r="T406" s="290"/>
      <c r="U406" s="290"/>
      <c r="V406" s="290"/>
      <c r="W406" s="290"/>
      <c r="X406" s="290"/>
    </row>
    <row r="407" spans="2:24" ht="72.5">
      <c r="B407" s="252" t="s">
        <v>1438</v>
      </c>
      <c r="C407" s="252" t="s">
        <v>5639</v>
      </c>
      <c r="D407" s="252" t="s">
        <v>2839</v>
      </c>
      <c r="E407" s="251" t="s">
        <v>410</v>
      </c>
      <c r="F407" s="252">
        <v>4937140.5060000001</v>
      </c>
      <c r="G407" s="252">
        <v>2486894.977</v>
      </c>
      <c r="H407" s="252" t="s">
        <v>2544</v>
      </c>
      <c r="I407" s="252">
        <v>6.5000000000000002E-2</v>
      </c>
      <c r="J407" s="252" t="s">
        <v>625</v>
      </c>
      <c r="K407" s="252">
        <v>0</v>
      </c>
      <c r="L407" s="252">
        <v>2024</v>
      </c>
      <c r="M407" s="252">
        <v>2027</v>
      </c>
      <c r="N407" s="252" t="s">
        <v>393</v>
      </c>
      <c r="O407" s="252" t="s">
        <v>394</v>
      </c>
      <c r="P407" s="252" t="s">
        <v>2840</v>
      </c>
      <c r="Q407" s="251" t="s">
        <v>2567</v>
      </c>
      <c r="R407" s="290"/>
      <c r="S407" s="290"/>
      <c r="T407" s="290"/>
      <c r="U407" s="290"/>
      <c r="V407" s="290"/>
      <c r="W407" s="290"/>
      <c r="X407" s="290"/>
    </row>
    <row r="408" spans="2:24" ht="72.5">
      <c r="B408" s="252" t="s">
        <v>1438</v>
      </c>
      <c r="C408" s="252" t="s">
        <v>5639</v>
      </c>
      <c r="D408" s="252" t="s">
        <v>2839</v>
      </c>
      <c r="E408" s="251" t="s">
        <v>410</v>
      </c>
      <c r="F408" s="252">
        <v>4937100.5612000003</v>
      </c>
      <c r="G408" s="252">
        <v>2486633.4944000002</v>
      </c>
      <c r="H408" s="252" t="s">
        <v>2544</v>
      </c>
      <c r="I408" s="252">
        <v>6.5000000000000002E-2</v>
      </c>
      <c r="J408" s="252" t="s">
        <v>2397</v>
      </c>
      <c r="K408" s="252">
        <v>0</v>
      </c>
      <c r="L408" s="252">
        <v>2024</v>
      </c>
      <c r="M408" s="252">
        <v>2027</v>
      </c>
      <c r="N408" s="252" t="s">
        <v>393</v>
      </c>
      <c r="O408" s="252" t="s">
        <v>394</v>
      </c>
      <c r="P408" s="252" t="s">
        <v>2841</v>
      </c>
      <c r="Q408" s="251" t="s">
        <v>2567</v>
      </c>
      <c r="R408" s="290"/>
      <c r="S408" s="290"/>
      <c r="T408" s="290"/>
      <c r="U408" s="290"/>
      <c r="V408" s="290"/>
      <c r="W408" s="290"/>
      <c r="X408" s="290"/>
    </row>
    <row r="409" spans="2:24" ht="72.5">
      <c r="B409" s="252" t="s">
        <v>1438</v>
      </c>
      <c r="C409" s="252" t="s">
        <v>5639</v>
      </c>
      <c r="D409" s="252" t="s">
        <v>2839</v>
      </c>
      <c r="E409" s="251" t="s">
        <v>410</v>
      </c>
      <c r="F409" s="252">
        <v>4936964.8905999996</v>
      </c>
      <c r="G409" s="252">
        <v>2485745.2245999998</v>
      </c>
      <c r="H409" s="252" t="s">
        <v>2544</v>
      </c>
      <c r="I409" s="252">
        <v>6.5000000000000002E-2</v>
      </c>
      <c r="J409" s="252" t="s">
        <v>622</v>
      </c>
      <c r="K409" s="252">
        <v>0</v>
      </c>
      <c r="L409" s="252">
        <v>2024</v>
      </c>
      <c r="M409" s="252">
        <v>2027</v>
      </c>
      <c r="N409" s="252" t="s">
        <v>393</v>
      </c>
      <c r="O409" s="252" t="s">
        <v>394</v>
      </c>
      <c r="P409" s="252" t="s">
        <v>2842</v>
      </c>
      <c r="Q409" s="251" t="s">
        <v>2567</v>
      </c>
      <c r="R409" s="290"/>
      <c r="S409" s="290"/>
      <c r="T409" s="290"/>
      <c r="U409" s="290"/>
      <c r="V409" s="290"/>
      <c r="W409" s="290"/>
      <c r="X409" s="290"/>
    </row>
    <row r="410" spans="2:24" ht="72.5">
      <c r="B410" s="252" t="s">
        <v>1438</v>
      </c>
      <c r="C410" s="252" t="s">
        <v>5639</v>
      </c>
      <c r="D410" s="252" t="s">
        <v>2843</v>
      </c>
      <c r="E410" s="251" t="s">
        <v>410</v>
      </c>
      <c r="F410" s="252">
        <v>4936906.0389999999</v>
      </c>
      <c r="G410" s="252">
        <v>2485359.8242000001</v>
      </c>
      <c r="H410" s="252" t="s">
        <v>2544</v>
      </c>
      <c r="I410" s="252">
        <v>6.5000000000000002E-2</v>
      </c>
      <c r="J410" s="252" t="s">
        <v>622</v>
      </c>
      <c r="K410" s="252">
        <v>0</v>
      </c>
      <c r="L410" s="252">
        <v>2024</v>
      </c>
      <c r="M410" s="252">
        <v>2027</v>
      </c>
      <c r="N410" s="252" t="s">
        <v>393</v>
      </c>
      <c r="O410" s="252" t="s">
        <v>394</v>
      </c>
      <c r="P410" s="252" t="s">
        <v>2844</v>
      </c>
      <c r="Q410" s="251" t="s">
        <v>2567</v>
      </c>
      <c r="R410" s="290"/>
      <c r="S410" s="290"/>
      <c r="T410" s="290"/>
      <c r="U410" s="290"/>
      <c r="V410" s="290"/>
      <c r="W410" s="290"/>
      <c r="X410" s="290"/>
    </row>
    <row r="411" spans="2:24" ht="72.5">
      <c r="B411" s="252" t="s">
        <v>1438</v>
      </c>
      <c r="C411" s="252" t="s">
        <v>5639</v>
      </c>
      <c r="D411" s="252" t="s">
        <v>2843</v>
      </c>
      <c r="E411" s="251" t="s">
        <v>410</v>
      </c>
      <c r="F411" s="252">
        <v>4936810.2759999996</v>
      </c>
      <c r="G411" s="252">
        <v>2484726.5839999998</v>
      </c>
      <c r="H411" s="252" t="s">
        <v>2544</v>
      </c>
      <c r="I411" s="252">
        <v>6.5000000000000002E-2</v>
      </c>
      <c r="J411" s="252" t="s">
        <v>392</v>
      </c>
      <c r="K411" s="252">
        <v>0</v>
      </c>
      <c r="L411" s="252">
        <v>2024</v>
      </c>
      <c r="M411" s="252">
        <v>2027</v>
      </c>
      <c r="N411" s="252" t="s">
        <v>393</v>
      </c>
      <c r="O411" s="252" t="s">
        <v>394</v>
      </c>
      <c r="P411" s="252" t="s">
        <v>2845</v>
      </c>
      <c r="Q411" s="251" t="s">
        <v>2567</v>
      </c>
      <c r="R411" s="290"/>
      <c r="S411" s="290"/>
      <c r="T411" s="290"/>
      <c r="U411" s="290"/>
      <c r="V411" s="290"/>
      <c r="W411" s="290"/>
      <c r="X411" s="290"/>
    </row>
    <row r="412" spans="2:24" ht="72.5">
      <c r="B412" s="252" t="s">
        <v>1438</v>
      </c>
      <c r="C412" s="252" t="s">
        <v>5639</v>
      </c>
      <c r="D412" s="252" t="s">
        <v>2843</v>
      </c>
      <c r="E412" s="251" t="s">
        <v>410</v>
      </c>
      <c r="F412" s="252">
        <v>4936720.51</v>
      </c>
      <c r="G412" s="252">
        <v>2484132.8689999999</v>
      </c>
      <c r="H412" s="252" t="s">
        <v>2544</v>
      </c>
      <c r="I412" s="252">
        <v>6.5000000000000002E-2</v>
      </c>
      <c r="J412" s="252" t="s">
        <v>622</v>
      </c>
      <c r="K412" s="252">
        <v>0</v>
      </c>
      <c r="L412" s="252">
        <v>2024</v>
      </c>
      <c r="M412" s="252">
        <v>2027</v>
      </c>
      <c r="N412" s="252" t="s">
        <v>393</v>
      </c>
      <c r="O412" s="252" t="s">
        <v>394</v>
      </c>
      <c r="P412" s="252" t="s">
        <v>2846</v>
      </c>
      <c r="Q412" s="251" t="s">
        <v>2567</v>
      </c>
      <c r="R412" s="290"/>
      <c r="S412" s="290"/>
      <c r="T412" s="290"/>
      <c r="U412" s="290"/>
      <c r="V412" s="290"/>
      <c r="W412" s="290"/>
      <c r="X412" s="290"/>
    </row>
    <row r="413" spans="2:24" ht="72.5">
      <c r="B413" s="252" t="s">
        <v>1438</v>
      </c>
      <c r="C413" s="252" t="s">
        <v>5639</v>
      </c>
      <c r="D413" s="252" t="s">
        <v>2843</v>
      </c>
      <c r="E413" s="251" t="s">
        <v>410</v>
      </c>
      <c r="F413" s="252">
        <v>4936552.8</v>
      </c>
      <c r="G413" s="252">
        <v>2483142.929</v>
      </c>
      <c r="H413" s="252" t="s">
        <v>2544</v>
      </c>
      <c r="I413" s="252">
        <v>6.5000000000000002E-2</v>
      </c>
      <c r="J413" s="252" t="s">
        <v>622</v>
      </c>
      <c r="K413" s="252">
        <v>0</v>
      </c>
      <c r="L413" s="252">
        <v>2024</v>
      </c>
      <c r="M413" s="252">
        <v>2027</v>
      </c>
      <c r="N413" s="252" t="s">
        <v>393</v>
      </c>
      <c r="O413" s="252" t="s">
        <v>394</v>
      </c>
      <c r="P413" s="252" t="s">
        <v>2847</v>
      </c>
      <c r="Q413" s="251" t="s">
        <v>2567</v>
      </c>
      <c r="R413" s="290"/>
      <c r="S413" s="290"/>
      <c r="T413" s="290"/>
      <c r="U413" s="290"/>
      <c r="V413" s="290"/>
      <c r="W413" s="290"/>
      <c r="X413" s="290"/>
    </row>
    <row r="414" spans="2:24" ht="72.5">
      <c r="B414" s="252" t="s">
        <v>1438</v>
      </c>
      <c r="C414" s="252" t="s">
        <v>5639</v>
      </c>
      <c r="D414" s="252" t="s">
        <v>2843</v>
      </c>
      <c r="E414" s="251" t="s">
        <v>410</v>
      </c>
      <c r="F414" s="252">
        <v>4936562.2227999996</v>
      </c>
      <c r="G414" s="252">
        <v>2482910.5265000002</v>
      </c>
      <c r="H414" s="252" t="s">
        <v>2544</v>
      </c>
      <c r="I414" s="252">
        <v>6.5000000000000002E-2</v>
      </c>
      <c r="J414" s="252" t="s">
        <v>1427</v>
      </c>
      <c r="K414" s="252">
        <v>0</v>
      </c>
      <c r="L414" s="252">
        <v>2024</v>
      </c>
      <c r="M414" s="252">
        <v>2027</v>
      </c>
      <c r="N414" s="252" t="s">
        <v>393</v>
      </c>
      <c r="O414" s="252" t="s">
        <v>394</v>
      </c>
      <c r="P414" s="252" t="s">
        <v>2848</v>
      </c>
      <c r="Q414" s="251" t="s">
        <v>2567</v>
      </c>
      <c r="R414" s="290"/>
      <c r="S414" s="290"/>
      <c r="T414" s="290"/>
      <c r="U414" s="290"/>
      <c r="V414" s="290"/>
      <c r="W414" s="290"/>
      <c r="X414" s="290"/>
    </row>
    <row r="415" spans="2:24" ht="72.5">
      <c r="B415" s="252" t="s">
        <v>1438</v>
      </c>
      <c r="C415" s="252" t="s">
        <v>5639</v>
      </c>
      <c r="D415" s="252" t="s">
        <v>2849</v>
      </c>
      <c r="E415" s="251" t="s">
        <v>410</v>
      </c>
      <c r="F415" s="252">
        <v>4936536.7489</v>
      </c>
      <c r="G415" s="252">
        <v>2482343.5452000001</v>
      </c>
      <c r="H415" s="252" t="s">
        <v>2544</v>
      </c>
      <c r="I415" s="252">
        <v>6.5000000000000002E-2</v>
      </c>
      <c r="J415" s="252" t="s">
        <v>622</v>
      </c>
      <c r="K415" s="252">
        <v>0</v>
      </c>
      <c r="L415" s="252">
        <v>2024</v>
      </c>
      <c r="M415" s="252">
        <v>2027</v>
      </c>
      <c r="N415" s="252" t="s">
        <v>393</v>
      </c>
      <c r="O415" s="252" t="s">
        <v>394</v>
      </c>
      <c r="P415" s="252" t="s">
        <v>2850</v>
      </c>
      <c r="Q415" s="251" t="s">
        <v>2567</v>
      </c>
      <c r="R415" s="290"/>
      <c r="S415" s="290"/>
      <c r="T415" s="290"/>
      <c r="U415" s="290"/>
      <c r="V415" s="290"/>
      <c r="W415" s="290"/>
      <c r="X415" s="290"/>
    </row>
    <row r="416" spans="2:24" ht="72.5">
      <c r="B416" s="252" t="s">
        <v>1438</v>
      </c>
      <c r="C416" s="252" t="s">
        <v>5639</v>
      </c>
      <c r="D416" s="252" t="s">
        <v>2851</v>
      </c>
      <c r="E416" s="251" t="s">
        <v>410</v>
      </c>
      <c r="F416" s="252">
        <v>4936597.6229999997</v>
      </c>
      <c r="G416" s="252">
        <v>2481422.392</v>
      </c>
      <c r="H416" s="252" t="s">
        <v>2544</v>
      </c>
      <c r="I416" s="252">
        <v>6.5000000000000002E-2</v>
      </c>
      <c r="J416" s="252" t="s">
        <v>2397</v>
      </c>
      <c r="K416" s="252">
        <v>0</v>
      </c>
      <c r="L416" s="252">
        <v>2024</v>
      </c>
      <c r="M416" s="252">
        <v>2027</v>
      </c>
      <c r="N416" s="252" t="s">
        <v>393</v>
      </c>
      <c r="O416" s="252" t="s">
        <v>394</v>
      </c>
      <c r="P416" s="252" t="s">
        <v>2852</v>
      </c>
      <c r="Q416" s="251" t="s">
        <v>2567</v>
      </c>
      <c r="R416" s="290"/>
      <c r="S416" s="290"/>
      <c r="T416" s="290"/>
      <c r="U416" s="290"/>
      <c r="V416" s="290"/>
      <c r="W416" s="290"/>
      <c r="X416" s="290"/>
    </row>
    <row r="417" spans="2:24" ht="72.5">
      <c r="B417" s="252" t="s">
        <v>1438</v>
      </c>
      <c r="C417" s="252" t="s">
        <v>5639</v>
      </c>
      <c r="D417" s="252" t="s">
        <v>2851</v>
      </c>
      <c r="E417" s="251" t="s">
        <v>410</v>
      </c>
      <c r="F417" s="252">
        <v>4936658.3650000002</v>
      </c>
      <c r="G417" s="252">
        <v>2480503.83</v>
      </c>
      <c r="H417" s="252" t="s">
        <v>2544</v>
      </c>
      <c r="I417" s="252">
        <v>6.5000000000000002E-2</v>
      </c>
      <c r="J417" s="252" t="s">
        <v>1427</v>
      </c>
      <c r="K417" s="252">
        <v>0</v>
      </c>
      <c r="L417" s="252">
        <v>2024</v>
      </c>
      <c r="M417" s="252">
        <v>2027</v>
      </c>
      <c r="N417" s="252" t="s">
        <v>393</v>
      </c>
      <c r="O417" s="252" t="s">
        <v>394</v>
      </c>
      <c r="P417" s="252" t="s">
        <v>2853</v>
      </c>
      <c r="Q417" s="251" t="s">
        <v>2567</v>
      </c>
      <c r="R417" s="290"/>
      <c r="S417" s="290"/>
      <c r="T417" s="290"/>
      <c r="U417" s="290"/>
      <c r="V417" s="290"/>
      <c r="W417" s="290"/>
      <c r="X417" s="290"/>
    </row>
    <row r="418" spans="2:24" ht="72.5">
      <c r="B418" s="252" t="s">
        <v>1438</v>
      </c>
      <c r="C418" s="252" t="s">
        <v>5639</v>
      </c>
      <c r="D418" s="252" t="s">
        <v>2851</v>
      </c>
      <c r="E418" s="251" t="s">
        <v>410</v>
      </c>
      <c r="F418" s="252">
        <v>4936711.6653000005</v>
      </c>
      <c r="G418" s="252">
        <v>2479697.2310000001</v>
      </c>
      <c r="H418" s="252" t="s">
        <v>2544</v>
      </c>
      <c r="I418" s="252">
        <v>6.5000000000000002E-2</v>
      </c>
      <c r="J418" s="252" t="s">
        <v>1427</v>
      </c>
      <c r="K418" s="252">
        <v>0</v>
      </c>
      <c r="L418" s="252">
        <v>2024</v>
      </c>
      <c r="M418" s="252">
        <v>2027</v>
      </c>
      <c r="N418" s="252" t="s">
        <v>393</v>
      </c>
      <c r="O418" s="252" t="s">
        <v>394</v>
      </c>
      <c r="P418" s="252" t="s">
        <v>2854</v>
      </c>
      <c r="Q418" s="251" t="s">
        <v>2567</v>
      </c>
      <c r="R418" s="290"/>
      <c r="S418" s="290"/>
      <c r="T418" s="290"/>
      <c r="U418" s="290"/>
      <c r="V418" s="290"/>
      <c r="W418" s="290"/>
      <c r="X418" s="290"/>
    </row>
    <row r="419" spans="2:24" ht="72.5">
      <c r="B419" s="252" t="s">
        <v>1438</v>
      </c>
      <c r="C419" s="252" t="s">
        <v>5639</v>
      </c>
      <c r="D419" s="252" t="s">
        <v>2851</v>
      </c>
      <c r="E419" s="251" t="s">
        <v>410</v>
      </c>
      <c r="F419" s="252">
        <v>4936728.0197999999</v>
      </c>
      <c r="G419" s="252">
        <v>2479449.7327000001</v>
      </c>
      <c r="H419" s="252" t="s">
        <v>2544</v>
      </c>
      <c r="I419" s="252">
        <v>6.5000000000000002E-2</v>
      </c>
      <c r="J419" s="252" t="s">
        <v>1427</v>
      </c>
      <c r="K419" s="252">
        <v>0</v>
      </c>
      <c r="L419" s="252">
        <v>2024</v>
      </c>
      <c r="M419" s="252">
        <v>2027</v>
      </c>
      <c r="N419" s="252" t="s">
        <v>393</v>
      </c>
      <c r="O419" s="252" t="s">
        <v>394</v>
      </c>
      <c r="P419" s="252" t="s">
        <v>2855</v>
      </c>
      <c r="Q419" s="251" t="s">
        <v>2567</v>
      </c>
      <c r="R419" s="290"/>
      <c r="S419" s="290"/>
      <c r="T419" s="290"/>
      <c r="U419" s="290"/>
      <c r="V419" s="290"/>
      <c r="W419" s="290"/>
      <c r="X419" s="290"/>
    </row>
    <row r="420" spans="2:24" ht="72.5">
      <c r="B420" s="252" t="s">
        <v>1438</v>
      </c>
      <c r="C420" s="252" t="s">
        <v>5639</v>
      </c>
      <c r="D420" s="252" t="s">
        <v>5643</v>
      </c>
      <c r="E420" s="251" t="s">
        <v>410</v>
      </c>
      <c r="F420" s="252">
        <v>4936779.3246999998</v>
      </c>
      <c r="G420" s="252">
        <v>2478674.2387000001</v>
      </c>
      <c r="H420" s="252" t="s">
        <v>2544</v>
      </c>
      <c r="I420" s="252">
        <v>6.5000000000000002E-2</v>
      </c>
      <c r="J420" s="252" t="s">
        <v>622</v>
      </c>
      <c r="K420" s="252">
        <v>0</v>
      </c>
      <c r="L420" s="252">
        <v>2024</v>
      </c>
      <c r="M420" s="252">
        <v>2027</v>
      </c>
      <c r="N420" s="252" t="s">
        <v>393</v>
      </c>
      <c r="O420" s="252" t="s">
        <v>394</v>
      </c>
      <c r="P420" s="252" t="s">
        <v>2856</v>
      </c>
      <c r="Q420" s="251" t="s">
        <v>2567</v>
      </c>
      <c r="R420" s="290"/>
      <c r="S420" s="290"/>
      <c r="T420" s="290"/>
      <c r="U420" s="290"/>
      <c r="V420" s="290"/>
      <c r="W420" s="290"/>
      <c r="X420" s="290"/>
    </row>
    <row r="421" spans="2:24" ht="72.5">
      <c r="B421" s="252" t="s">
        <v>1438</v>
      </c>
      <c r="C421" s="252" t="s">
        <v>5639</v>
      </c>
      <c r="D421" s="252" t="s">
        <v>5643</v>
      </c>
      <c r="E421" s="251" t="s">
        <v>410</v>
      </c>
      <c r="F421" s="252">
        <v>4936819.6380000003</v>
      </c>
      <c r="G421" s="252">
        <v>2478064.5621000002</v>
      </c>
      <c r="H421" s="252" t="s">
        <v>2544</v>
      </c>
      <c r="I421" s="252">
        <v>6.5000000000000002E-2</v>
      </c>
      <c r="J421" s="252" t="s">
        <v>2397</v>
      </c>
      <c r="K421" s="252">
        <v>0</v>
      </c>
      <c r="L421" s="252">
        <v>2024</v>
      </c>
      <c r="M421" s="252">
        <v>2027</v>
      </c>
      <c r="N421" s="252" t="s">
        <v>393</v>
      </c>
      <c r="O421" s="252" t="s">
        <v>394</v>
      </c>
      <c r="P421" s="252" t="s">
        <v>2857</v>
      </c>
      <c r="Q421" s="251" t="s">
        <v>2567</v>
      </c>
      <c r="R421" s="290"/>
      <c r="S421" s="290"/>
      <c r="T421" s="290"/>
      <c r="U421" s="290"/>
      <c r="V421" s="290"/>
      <c r="W421" s="290"/>
      <c r="X421" s="290"/>
    </row>
    <row r="422" spans="2:24" ht="72.5">
      <c r="B422" s="252" t="s">
        <v>1438</v>
      </c>
      <c r="C422" s="252" t="s">
        <v>5639</v>
      </c>
      <c r="D422" s="252" t="s">
        <v>5643</v>
      </c>
      <c r="E422" s="251" t="s">
        <v>410</v>
      </c>
      <c r="F422" s="252">
        <v>4936850.6791000003</v>
      </c>
      <c r="G422" s="252">
        <v>2477595.037</v>
      </c>
      <c r="H422" s="252" t="s">
        <v>2544</v>
      </c>
      <c r="I422" s="252">
        <v>6.5000000000000002E-2</v>
      </c>
      <c r="J422" s="252" t="s">
        <v>392</v>
      </c>
      <c r="K422" s="252">
        <v>0</v>
      </c>
      <c r="L422" s="252">
        <v>2024</v>
      </c>
      <c r="M422" s="252">
        <v>2027</v>
      </c>
      <c r="N422" s="252" t="s">
        <v>393</v>
      </c>
      <c r="O422" s="252" t="s">
        <v>394</v>
      </c>
      <c r="P422" s="252" t="s">
        <v>2858</v>
      </c>
      <c r="Q422" s="251" t="s">
        <v>2567</v>
      </c>
      <c r="R422" s="290"/>
      <c r="S422" s="290"/>
      <c r="T422" s="290"/>
      <c r="U422" s="290"/>
      <c r="V422" s="290"/>
      <c r="W422" s="290"/>
      <c r="X422" s="290"/>
    </row>
    <row r="423" spans="2:24" ht="72.5">
      <c r="B423" s="252" t="s">
        <v>1438</v>
      </c>
      <c r="C423" s="252" t="s">
        <v>5639</v>
      </c>
      <c r="D423" s="252" t="s">
        <v>5643</v>
      </c>
      <c r="E423" s="251" t="s">
        <v>410</v>
      </c>
      <c r="F423" s="252">
        <v>4936920.8409000002</v>
      </c>
      <c r="G423" s="252">
        <v>2476534.2174999998</v>
      </c>
      <c r="H423" s="252" t="s">
        <v>2544</v>
      </c>
      <c r="I423" s="252">
        <v>6.5000000000000002E-2</v>
      </c>
      <c r="J423" s="252" t="s">
        <v>392</v>
      </c>
      <c r="K423" s="252">
        <v>0</v>
      </c>
      <c r="L423" s="252">
        <v>2024</v>
      </c>
      <c r="M423" s="252">
        <v>2027</v>
      </c>
      <c r="N423" s="252" t="s">
        <v>393</v>
      </c>
      <c r="O423" s="252" t="s">
        <v>394</v>
      </c>
      <c r="P423" s="252" t="s">
        <v>2859</v>
      </c>
      <c r="Q423" s="251" t="s">
        <v>2567</v>
      </c>
      <c r="R423" s="290"/>
      <c r="S423" s="290"/>
      <c r="T423" s="290"/>
      <c r="U423" s="290"/>
      <c r="V423" s="290"/>
      <c r="W423" s="290"/>
      <c r="X423" s="290"/>
    </row>
    <row r="424" spans="2:24" ht="72.5">
      <c r="B424" s="252" t="s">
        <v>1438</v>
      </c>
      <c r="C424" s="252" t="s">
        <v>5639</v>
      </c>
      <c r="D424" s="252" t="s">
        <v>5643</v>
      </c>
      <c r="E424" s="251" t="s">
        <v>410</v>
      </c>
      <c r="F424" s="252">
        <v>4936946.3657</v>
      </c>
      <c r="G424" s="252">
        <v>2476148.1773999999</v>
      </c>
      <c r="H424" s="252" t="s">
        <v>2544</v>
      </c>
      <c r="I424" s="252">
        <v>6.5000000000000002E-2</v>
      </c>
      <c r="J424" s="252" t="s">
        <v>1427</v>
      </c>
      <c r="K424" s="252">
        <v>0</v>
      </c>
      <c r="L424" s="252">
        <v>2024</v>
      </c>
      <c r="M424" s="252">
        <v>2027</v>
      </c>
      <c r="N424" s="252" t="s">
        <v>393</v>
      </c>
      <c r="O424" s="252" t="s">
        <v>394</v>
      </c>
      <c r="P424" s="252" t="s">
        <v>2860</v>
      </c>
      <c r="Q424" s="251" t="s">
        <v>2567</v>
      </c>
      <c r="R424" s="290"/>
      <c r="S424" s="290"/>
      <c r="T424" s="290"/>
      <c r="U424" s="290"/>
      <c r="V424" s="290"/>
      <c r="W424" s="290"/>
      <c r="X424" s="290"/>
    </row>
    <row r="425" spans="2:24" ht="72.5">
      <c r="B425" s="252" t="s">
        <v>1438</v>
      </c>
      <c r="C425" s="252" t="s">
        <v>5639</v>
      </c>
      <c r="D425" s="252" t="s">
        <v>2861</v>
      </c>
      <c r="E425" s="251" t="s">
        <v>410</v>
      </c>
      <c r="F425" s="252">
        <v>4936996.2465000004</v>
      </c>
      <c r="G425" s="252">
        <v>2475393.7856999999</v>
      </c>
      <c r="H425" s="252" t="s">
        <v>2544</v>
      </c>
      <c r="I425" s="252">
        <v>6.5000000000000002E-2</v>
      </c>
      <c r="J425" s="252" t="s">
        <v>1427</v>
      </c>
      <c r="K425" s="252">
        <v>0</v>
      </c>
      <c r="L425" s="252">
        <v>2024</v>
      </c>
      <c r="M425" s="252">
        <v>2027</v>
      </c>
      <c r="N425" s="252" t="s">
        <v>393</v>
      </c>
      <c r="O425" s="252" t="s">
        <v>394</v>
      </c>
      <c r="P425" s="252" t="s">
        <v>2862</v>
      </c>
      <c r="Q425" s="251" t="s">
        <v>2567</v>
      </c>
      <c r="R425" s="290"/>
      <c r="S425" s="290"/>
      <c r="T425" s="290"/>
      <c r="U425" s="290"/>
      <c r="V425" s="290"/>
      <c r="W425" s="290"/>
      <c r="X425" s="290"/>
    </row>
    <row r="426" spans="2:24" ht="72.5">
      <c r="B426" s="252" t="s">
        <v>1438</v>
      </c>
      <c r="C426" s="252" t="s">
        <v>5639</v>
      </c>
      <c r="D426" s="252" t="s">
        <v>2861</v>
      </c>
      <c r="E426" s="251" t="s">
        <v>410</v>
      </c>
      <c r="F426" s="252">
        <v>4937023.4177000001</v>
      </c>
      <c r="G426" s="252">
        <v>2474982.8679</v>
      </c>
      <c r="H426" s="252" t="s">
        <v>2544</v>
      </c>
      <c r="I426" s="252">
        <v>6.5000000000000002E-2</v>
      </c>
      <c r="J426" s="252" t="s">
        <v>1427</v>
      </c>
      <c r="K426" s="252">
        <v>0</v>
      </c>
      <c r="L426" s="252">
        <v>2024</v>
      </c>
      <c r="M426" s="252">
        <v>2027</v>
      </c>
      <c r="N426" s="252" t="s">
        <v>393</v>
      </c>
      <c r="O426" s="252" t="s">
        <v>394</v>
      </c>
      <c r="P426" s="252" t="s">
        <v>2863</v>
      </c>
      <c r="Q426" s="251" t="s">
        <v>2567</v>
      </c>
      <c r="R426" s="290"/>
      <c r="S426" s="290"/>
      <c r="T426" s="290"/>
      <c r="U426" s="290"/>
      <c r="V426" s="290"/>
      <c r="W426" s="290"/>
      <c r="X426" s="290"/>
    </row>
    <row r="427" spans="2:24" ht="72.5">
      <c r="B427" s="252" t="s">
        <v>1438</v>
      </c>
      <c r="C427" s="252" t="s">
        <v>5639</v>
      </c>
      <c r="D427" s="252" t="s">
        <v>2861</v>
      </c>
      <c r="E427" s="251" t="s">
        <v>410</v>
      </c>
      <c r="F427" s="252">
        <v>4937060.5949999997</v>
      </c>
      <c r="G427" s="252">
        <v>2474419.9940999998</v>
      </c>
      <c r="H427" s="252" t="s">
        <v>2544</v>
      </c>
      <c r="I427" s="252">
        <v>6.5000000000000002E-2</v>
      </c>
      <c r="J427" s="252" t="s">
        <v>2397</v>
      </c>
      <c r="K427" s="252">
        <v>0</v>
      </c>
      <c r="L427" s="252">
        <v>2024</v>
      </c>
      <c r="M427" s="252">
        <v>2027</v>
      </c>
      <c r="N427" s="252" t="s">
        <v>393</v>
      </c>
      <c r="O427" s="252" t="s">
        <v>394</v>
      </c>
      <c r="P427" s="252" t="s">
        <v>2864</v>
      </c>
      <c r="Q427" s="251" t="s">
        <v>2567</v>
      </c>
      <c r="R427" s="290"/>
      <c r="S427" s="290"/>
      <c r="T427" s="290"/>
      <c r="U427" s="290"/>
      <c r="V427" s="290"/>
      <c r="W427" s="290"/>
      <c r="X427" s="290"/>
    </row>
    <row r="428" spans="2:24" ht="72.5">
      <c r="B428" s="252" t="s">
        <v>1438</v>
      </c>
      <c r="C428" s="252" t="s">
        <v>5639</v>
      </c>
      <c r="D428" s="252" t="s">
        <v>5644</v>
      </c>
      <c r="E428" s="251" t="s">
        <v>410</v>
      </c>
      <c r="F428" s="252">
        <v>4937110.466</v>
      </c>
      <c r="G428" s="252">
        <v>2473666.14</v>
      </c>
      <c r="H428" s="252" t="s">
        <v>2544</v>
      </c>
      <c r="I428" s="252">
        <v>6.5000000000000002E-2</v>
      </c>
      <c r="J428" s="252" t="s">
        <v>1427</v>
      </c>
      <c r="K428" s="252">
        <v>0</v>
      </c>
      <c r="L428" s="252">
        <v>2024</v>
      </c>
      <c r="M428" s="252">
        <v>2027</v>
      </c>
      <c r="N428" s="252" t="s">
        <v>393</v>
      </c>
      <c r="O428" s="252" t="s">
        <v>394</v>
      </c>
      <c r="P428" s="252" t="s">
        <v>2865</v>
      </c>
      <c r="Q428" s="251" t="s">
        <v>2567</v>
      </c>
      <c r="R428" s="290"/>
      <c r="S428" s="290"/>
      <c r="T428" s="290"/>
      <c r="U428" s="290"/>
      <c r="V428" s="290"/>
      <c r="W428" s="290"/>
      <c r="X428" s="290"/>
    </row>
    <row r="429" spans="2:24" ht="72.5">
      <c r="B429" s="252" t="s">
        <v>1438</v>
      </c>
      <c r="C429" s="252" t="s">
        <v>5639</v>
      </c>
      <c r="D429" s="252" t="s">
        <v>5644</v>
      </c>
      <c r="E429" s="251" t="s">
        <v>410</v>
      </c>
      <c r="F429" s="252">
        <v>4937146.2114000004</v>
      </c>
      <c r="G429" s="252">
        <v>2473126.0728000002</v>
      </c>
      <c r="H429" s="252" t="s">
        <v>2544</v>
      </c>
      <c r="I429" s="252">
        <v>6.5000000000000002E-2</v>
      </c>
      <c r="J429" s="252" t="s">
        <v>622</v>
      </c>
      <c r="K429" s="252">
        <v>0</v>
      </c>
      <c r="L429" s="252">
        <v>2024</v>
      </c>
      <c r="M429" s="252">
        <v>2027</v>
      </c>
      <c r="N429" s="252" t="s">
        <v>393</v>
      </c>
      <c r="O429" s="252" t="s">
        <v>394</v>
      </c>
      <c r="P429" s="252" t="s">
        <v>2866</v>
      </c>
      <c r="Q429" s="251" t="s">
        <v>2567</v>
      </c>
      <c r="R429" s="290"/>
      <c r="S429" s="290"/>
      <c r="T429" s="290"/>
      <c r="U429" s="290"/>
      <c r="V429" s="290"/>
      <c r="W429" s="290"/>
      <c r="X429" s="290"/>
    </row>
    <row r="430" spans="2:24" ht="72.5">
      <c r="B430" s="252" t="s">
        <v>1438</v>
      </c>
      <c r="C430" s="252" t="s">
        <v>5639</v>
      </c>
      <c r="D430" s="252" t="s">
        <v>5644</v>
      </c>
      <c r="E430" s="251" t="s">
        <v>410</v>
      </c>
      <c r="F430" s="252">
        <v>4937439.3558</v>
      </c>
      <c r="G430" s="252">
        <v>2472755.6647999999</v>
      </c>
      <c r="H430" s="252" t="s">
        <v>2544</v>
      </c>
      <c r="I430" s="252">
        <v>6.5000000000000002E-2</v>
      </c>
      <c r="J430" s="252" t="s">
        <v>392</v>
      </c>
      <c r="K430" s="252">
        <v>0</v>
      </c>
      <c r="L430" s="252">
        <v>2024</v>
      </c>
      <c r="M430" s="252">
        <v>2027</v>
      </c>
      <c r="N430" s="252" t="s">
        <v>393</v>
      </c>
      <c r="O430" s="252" t="s">
        <v>394</v>
      </c>
      <c r="P430" s="252" t="s">
        <v>2867</v>
      </c>
      <c r="Q430" s="251" t="s">
        <v>2567</v>
      </c>
      <c r="R430" s="290"/>
      <c r="S430" s="290"/>
      <c r="T430" s="290"/>
      <c r="U430" s="290"/>
      <c r="V430" s="290"/>
      <c r="W430" s="290"/>
      <c r="X430" s="290"/>
    </row>
    <row r="431" spans="2:24" ht="72.5">
      <c r="B431" s="252" t="s">
        <v>1438</v>
      </c>
      <c r="C431" s="252" t="s">
        <v>5639</v>
      </c>
      <c r="D431" s="252" t="s">
        <v>5644</v>
      </c>
      <c r="E431" s="251" t="s">
        <v>410</v>
      </c>
      <c r="F431" s="252">
        <v>4937902.6200999999</v>
      </c>
      <c r="G431" s="252">
        <v>2472170.2738000001</v>
      </c>
      <c r="H431" s="252" t="s">
        <v>2544</v>
      </c>
      <c r="I431" s="252">
        <v>6.5000000000000002E-2</v>
      </c>
      <c r="J431" s="252" t="s">
        <v>2660</v>
      </c>
      <c r="K431" s="252">
        <v>0</v>
      </c>
      <c r="L431" s="252">
        <v>2024</v>
      </c>
      <c r="M431" s="252">
        <v>2027</v>
      </c>
      <c r="N431" s="252" t="s">
        <v>393</v>
      </c>
      <c r="O431" s="252" t="s">
        <v>394</v>
      </c>
      <c r="P431" s="252" t="s">
        <v>2868</v>
      </c>
      <c r="Q431" s="251" t="s">
        <v>2567</v>
      </c>
      <c r="R431" s="290"/>
      <c r="S431" s="290"/>
      <c r="T431" s="290"/>
      <c r="U431" s="290"/>
      <c r="V431" s="290"/>
      <c r="W431" s="290"/>
      <c r="X431" s="290"/>
    </row>
    <row r="432" spans="2:24" ht="72.5">
      <c r="B432" s="252" t="s">
        <v>1438</v>
      </c>
      <c r="C432" s="252" t="s">
        <v>5639</v>
      </c>
      <c r="D432" s="252" t="s">
        <v>5644</v>
      </c>
      <c r="E432" s="251" t="s">
        <v>410</v>
      </c>
      <c r="F432" s="252">
        <v>4938205.2439999999</v>
      </c>
      <c r="G432" s="252">
        <v>2471787.9279999998</v>
      </c>
      <c r="H432" s="252" t="s">
        <v>2544</v>
      </c>
      <c r="I432" s="252">
        <v>6.5000000000000002E-2</v>
      </c>
      <c r="J432" s="252" t="s">
        <v>392</v>
      </c>
      <c r="K432" s="252">
        <v>0</v>
      </c>
      <c r="L432" s="252">
        <v>2024</v>
      </c>
      <c r="M432" s="252">
        <v>2027</v>
      </c>
      <c r="N432" s="252" t="s">
        <v>393</v>
      </c>
      <c r="O432" s="252" t="s">
        <v>394</v>
      </c>
      <c r="P432" s="252" t="s">
        <v>2869</v>
      </c>
      <c r="Q432" s="251" t="s">
        <v>2567</v>
      </c>
      <c r="R432" s="290"/>
      <c r="S432" s="290"/>
      <c r="T432" s="290"/>
      <c r="U432" s="290"/>
      <c r="V432" s="290"/>
      <c r="W432" s="290"/>
      <c r="X432" s="290"/>
    </row>
    <row r="433" spans="2:24" ht="72.5">
      <c r="B433" s="252" t="s">
        <v>1438</v>
      </c>
      <c r="C433" s="252" t="s">
        <v>5639</v>
      </c>
      <c r="D433" s="252" t="s">
        <v>5644</v>
      </c>
      <c r="E433" s="251" t="s">
        <v>410</v>
      </c>
      <c r="F433" s="252">
        <v>4938511.8569</v>
      </c>
      <c r="G433" s="252">
        <v>2471400.4701</v>
      </c>
      <c r="H433" s="252" t="s">
        <v>2544</v>
      </c>
      <c r="I433" s="252">
        <v>6.5000000000000002E-2</v>
      </c>
      <c r="J433" s="252" t="s">
        <v>2395</v>
      </c>
      <c r="K433" s="252">
        <v>0</v>
      </c>
      <c r="L433" s="252">
        <v>2024</v>
      </c>
      <c r="M433" s="252">
        <v>2027</v>
      </c>
      <c r="N433" s="252" t="s">
        <v>393</v>
      </c>
      <c r="O433" s="252" t="s">
        <v>394</v>
      </c>
      <c r="P433" s="252" t="s">
        <v>2870</v>
      </c>
      <c r="Q433" s="251" t="s">
        <v>2567</v>
      </c>
      <c r="R433" s="290"/>
      <c r="S433" s="290"/>
      <c r="T433" s="290"/>
      <c r="U433" s="290"/>
      <c r="V433" s="290"/>
      <c r="W433" s="290"/>
      <c r="X433" s="290"/>
    </row>
    <row r="434" spans="2:24" ht="72.5">
      <c r="B434" s="252" t="s">
        <v>1438</v>
      </c>
      <c r="C434" s="252" t="s">
        <v>5639</v>
      </c>
      <c r="D434" s="252" t="s">
        <v>5644</v>
      </c>
      <c r="E434" s="251" t="s">
        <v>410</v>
      </c>
      <c r="F434" s="252">
        <v>4938740.3930000002</v>
      </c>
      <c r="G434" s="252">
        <v>2471111.7179999999</v>
      </c>
      <c r="H434" s="252" t="s">
        <v>2544</v>
      </c>
      <c r="I434" s="252">
        <v>6.5000000000000002E-2</v>
      </c>
      <c r="J434" s="252" t="s">
        <v>622</v>
      </c>
      <c r="K434" s="252">
        <v>0</v>
      </c>
      <c r="L434" s="252">
        <v>2024</v>
      </c>
      <c r="M434" s="252">
        <v>2027</v>
      </c>
      <c r="N434" s="252" t="s">
        <v>393</v>
      </c>
      <c r="O434" s="252" t="s">
        <v>394</v>
      </c>
      <c r="P434" s="252" t="s">
        <v>2871</v>
      </c>
      <c r="Q434" s="251" t="s">
        <v>2567</v>
      </c>
      <c r="R434" s="290"/>
      <c r="S434" s="290"/>
      <c r="T434" s="290"/>
      <c r="U434" s="290"/>
      <c r="V434" s="290"/>
      <c r="W434" s="290"/>
      <c r="X434" s="290"/>
    </row>
    <row r="435" spans="2:24" ht="72.5">
      <c r="B435" s="252" t="s">
        <v>1438</v>
      </c>
      <c r="C435" s="252" t="s">
        <v>5639</v>
      </c>
      <c r="D435" s="252" t="s">
        <v>5644</v>
      </c>
      <c r="E435" s="251" t="s">
        <v>410</v>
      </c>
      <c r="F435" s="252">
        <v>4939217.3217000002</v>
      </c>
      <c r="G435" s="252">
        <v>2470509.1094999998</v>
      </c>
      <c r="H435" s="252" t="s">
        <v>2544</v>
      </c>
      <c r="I435" s="252">
        <v>6.5000000000000002E-2</v>
      </c>
      <c r="J435" s="252" t="s">
        <v>2395</v>
      </c>
      <c r="K435" s="252">
        <v>0</v>
      </c>
      <c r="L435" s="252">
        <v>2024</v>
      </c>
      <c r="M435" s="252">
        <v>2027</v>
      </c>
      <c r="N435" s="252" t="s">
        <v>393</v>
      </c>
      <c r="O435" s="252" t="s">
        <v>394</v>
      </c>
      <c r="P435" s="252" t="s">
        <v>2872</v>
      </c>
      <c r="Q435" s="251" t="s">
        <v>2567</v>
      </c>
      <c r="R435" s="290"/>
      <c r="S435" s="290"/>
      <c r="T435" s="290"/>
      <c r="U435" s="290"/>
      <c r="V435" s="290"/>
      <c r="W435" s="290"/>
      <c r="X435" s="290"/>
    </row>
    <row r="436" spans="2:24" ht="72.5">
      <c r="B436" s="252" t="s">
        <v>1438</v>
      </c>
      <c r="C436" s="252" t="s">
        <v>5639</v>
      </c>
      <c r="D436" s="252" t="s">
        <v>5644</v>
      </c>
      <c r="E436" s="251" t="s">
        <v>410</v>
      </c>
      <c r="F436" s="252">
        <v>4939695.9966000002</v>
      </c>
      <c r="G436" s="252">
        <v>2469904.3097000001</v>
      </c>
      <c r="H436" s="252" t="s">
        <v>2544</v>
      </c>
      <c r="I436" s="252">
        <v>6.5000000000000002E-2</v>
      </c>
      <c r="J436" s="252" t="s">
        <v>392</v>
      </c>
      <c r="K436" s="252">
        <v>0</v>
      </c>
      <c r="L436" s="252">
        <v>2024</v>
      </c>
      <c r="M436" s="252">
        <v>2027</v>
      </c>
      <c r="N436" s="252" t="s">
        <v>393</v>
      </c>
      <c r="O436" s="252" t="s">
        <v>394</v>
      </c>
      <c r="P436" s="252" t="s">
        <v>2873</v>
      </c>
      <c r="Q436" s="251" t="s">
        <v>2567</v>
      </c>
      <c r="R436" s="290"/>
      <c r="S436" s="290"/>
      <c r="T436" s="290"/>
      <c r="U436" s="290"/>
      <c r="V436" s="290"/>
      <c r="W436" s="290"/>
      <c r="X436" s="290"/>
    </row>
    <row r="437" spans="2:24" ht="72.5">
      <c r="B437" s="252" t="s">
        <v>1438</v>
      </c>
      <c r="C437" s="252" t="s">
        <v>5639</v>
      </c>
      <c r="D437" s="252" t="s">
        <v>5645</v>
      </c>
      <c r="E437" s="251" t="s">
        <v>410</v>
      </c>
      <c r="F437" s="252">
        <v>4940077.6716999998</v>
      </c>
      <c r="G437" s="252">
        <v>2469509.037</v>
      </c>
      <c r="H437" s="252" t="s">
        <v>2544</v>
      </c>
      <c r="I437" s="252">
        <v>6.5000000000000002E-2</v>
      </c>
      <c r="J437" s="252" t="s">
        <v>392</v>
      </c>
      <c r="K437" s="252">
        <v>0</v>
      </c>
      <c r="L437" s="252">
        <v>2024</v>
      </c>
      <c r="M437" s="252">
        <v>2027</v>
      </c>
      <c r="N437" s="252" t="s">
        <v>393</v>
      </c>
      <c r="O437" s="252" t="s">
        <v>394</v>
      </c>
      <c r="P437" s="252" t="s">
        <v>2874</v>
      </c>
      <c r="Q437" s="251" t="s">
        <v>2567</v>
      </c>
      <c r="R437" s="290"/>
      <c r="S437" s="290"/>
      <c r="T437" s="290"/>
      <c r="U437" s="290"/>
      <c r="V437" s="290"/>
      <c r="W437" s="290"/>
      <c r="X437" s="290"/>
    </row>
    <row r="438" spans="2:24" ht="72.5">
      <c r="B438" s="252" t="s">
        <v>1438</v>
      </c>
      <c r="C438" s="252" t="s">
        <v>5639</v>
      </c>
      <c r="D438" s="252" t="s">
        <v>5645</v>
      </c>
      <c r="E438" s="251" t="s">
        <v>410</v>
      </c>
      <c r="F438" s="252">
        <v>4940322.0066</v>
      </c>
      <c r="G438" s="252">
        <v>2469146.1510000001</v>
      </c>
      <c r="H438" s="252" t="s">
        <v>2544</v>
      </c>
      <c r="I438" s="252">
        <v>6.5000000000000002E-2</v>
      </c>
      <c r="J438" s="252" t="s">
        <v>622</v>
      </c>
      <c r="K438" s="252">
        <v>0</v>
      </c>
      <c r="L438" s="252">
        <v>2024</v>
      </c>
      <c r="M438" s="252">
        <v>2027</v>
      </c>
      <c r="N438" s="252" t="s">
        <v>393</v>
      </c>
      <c r="O438" s="252" t="s">
        <v>394</v>
      </c>
      <c r="P438" s="252" t="s">
        <v>2875</v>
      </c>
      <c r="Q438" s="251" t="s">
        <v>2567</v>
      </c>
      <c r="R438" s="290"/>
      <c r="S438" s="290"/>
      <c r="T438" s="290"/>
      <c r="U438" s="290"/>
      <c r="V438" s="290"/>
      <c r="W438" s="290"/>
      <c r="X438" s="290"/>
    </row>
    <row r="439" spans="2:24" ht="72.5">
      <c r="B439" s="252" t="s">
        <v>1438</v>
      </c>
      <c r="C439" s="252" t="s">
        <v>5639</v>
      </c>
      <c r="D439" s="252" t="s">
        <v>5645</v>
      </c>
      <c r="E439" s="251" t="s">
        <v>410</v>
      </c>
      <c r="F439" s="252">
        <v>4940620.2107999995</v>
      </c>
      <c r="G439" s="252">
        <v>2468703.1869999999</v>
      </c>
      <c r="H439" s="252" t="s">
        <v>2544</v>
      </c>
      <c r="I439" s="252">
        <v>6.5000000000000002E-2</v>
      </c>
      <c r="J439" s="252" t="s">
        <v>622</v>
      </c>
      <c r="K439" s="252">
        <v>0</v>
      </c>
      <c r="L439" s="252">
        <v>2024</v>
      </c>
      <c r="M439" s="252">
        <v>2027</v>
      </c>
      <c r="N439" s="252" t="s">
        <v>393</v>
      </c>
      <c r="O439" s="252" t="s">
        <v>394</v>
      </c>
      <c r="P439" s="252" t="s">
        <v>2876</v>
      </c>
      <c r="Q439" s="251" t="s">
        <v>2567</v>
      </c>
      <c r="R439" s="290"/>
      <c r="S439" s="290"/>
      <c r="T439" s="290"/>
      <c r="U439" s="290"/>
      <c r="V439" s="290"/>
      <c r="W439" s="290"/>
      <c r="X439" s="290"/>
    </row>
    <row r="440" spans="2:24" ht="72.5">
      <c r="B440" s="252" t="s">
        <v>1438</v>
      </c>
      <c r="C440" s="252" t="s">
        <v>5639</v>
      </c>
      <c r="D440" s="252" t="s">
        <v>5645</v>
      </c>
      <c r="E440" s="251" t="s">
        <v>410</v>
      </c>
      <c r="F440" s="252">
        <v>4940938.1686000004</v>
      </c>
      <c r="G440" s="252">
        <v>2468230.9978999998</v>
      </c>
      <c r="H440" s="252" t="s">
        <v>2544</v>
      </c>
      <c r="I440" s="252">
        <v>6.5000000000000002E-2</v>
      </c>
      <c r="J440" s="252" t="s">
        <v>622</v>
      </c>
      <c r="K440" s="252">
        <v>0</v>
      </c>
      <c r="L440" s="252">
        <v>2024</v>
      </c>
      <c r="M440" s="252">
        <v>2027</v>
      </c>
      <c r="N440" s="252" t="s">
        <v>393</v>
      </c>
      <c r="O440" s="252" t="s">
        <v>394</v>
      </c>
      <c r="P440" s="252" t="s">
        <v>2877</v>
      </c>
      <c r="Q440" s="251" t="s">
        <v>2567</v>
      </c>
      <c r="R440" s="290"/>
      <c r="S440" s="290"/>
      <c r="T440" s="290"/>
      <c r="U440" s="290"/>
      <c r="V440" s="290"/>
      <c r="W440" s="290"/>
      <c r="X440" s="290"/>
    </row>
    <row r="441" spans="2:24" ht="72.5">
      <c r="B441" s="252" t="s">
        <v>1438</v>
      </c>
      <c r="C441" s="252" t="s">
        <v>5639</v>
      </c>
      <c r="D441" s="252" t="s">
        <v>5645</v>
      </c>
      <c r="E441" s="251" t="s">
        <v>410</v>
      </c>
      <c r="F441" s="252">
        <v>4941256.1277999999</v>
      </c>
      <c r="G441" s="252">
        <v>2467758.6908999998</v>
      </c>
      <c r="H441" s="252" t="s">
        <v>2544</v>
      </c>
      <c r="I441" s="252">
        <v>6.5000000000000002E-2</v>
      </c>
      <c r="J441" s="252" t="s">
        <v>622</v>
      </c>
      <c r="K441" s="252">
        <v>0</v>
      </c>
      <c r="L441" s="252">
        <v>2024</v>
      </c>
      <c r="M441" s="252">
        <v>2027</v>
      </c>
      <c r="N441" s="252" t="s">
        <v>393</v>
      </c>
      <c r="O441" s="252" t="s">
        <v>394</v>
      </c>
      <c r="P441" s="252" t="s">
        <v>2878</v>
      </c>
      <c r="Q441" s="251" t="s">
        <v>2567</v>
      </c>
      <c r="R441" s="290"/>
      <c r="S441" s="290"/>
      <c r="T441" s="290"/>
      <c r="U441" s="290"/>
      <c r="V441" s="290"/>
      <c r="W441" s="290"/>
      <c r="X441" s="290"/>
    </row>
    <row r="442" spans="2:24" ht="72.5">
      <c r="B442" s="252" t="s">
        <v>1438</v>
      </c>
      <c r="C442" s="252" t="s">
        <v>5639</v>
      </c>
      <c r="D442" s="252" t="s">
        <v>5645</v>
      </c>
      <c r="E442" s="251" t="s">
        <v>410</v>
      </c>
      <c r="F442" s="252">
        <v>4941592.4528999999</v>
      </c>
      <c r="G442" s="252">
        <v>2467259.2017000001</v>
      </c>
      <c r="H442" s="252" t="s">
        <v>2544</v>
      </c>
      <c r="I442" s="252">
        <v>6.5000000000000002E-2</v>
      </c>
      <c r="J442" s="252" t="s">
        <v>392</v>
      </c>
      <c r="K442" s="252">
        <v>0</v>
      </c>
      <c r="L442" s="252">
        <v>2024</v>
      </c>
      <c r="M442" s="252">
        <v>2027</v>
      </c>
      <c r="N442" s="252" t="s">
        <v>393</v>
      </c>
      <c r="O442" s="252" t="s">
        <v>394</v>
      </c>
      <c r="P442" s="252" t="s">
        <v>2879</v>
      </c>
      <c r="Q442" s="251" t="s">
        <v>2567</v>
      </c>
      <c r="R442" s="290"/>
      <c r="S442" s="290"/>
      <c r="T442" s="290"/>
      <c r="U442" s="290"/>
      <c r="V442" s="290"/>
      <c r="W442" s="290"/>
      <c r="X442" s="290"/>
    </row>
    <row r="443" spans="2:24" ht="72.5">
      <c r="B443" s="252" t="s">
        <v>1438</v>
      </c>
      <c r="C443" s="252" t="s">
        <v>5639</v>
      </c>
      <c r="D443" s="252" t="s">
        <v>5645</v>
      </c>
      <c r="E443" s="251" t="s">
        <v>410</v>
      </c>
      <c r="F443" s="252">
        <v>4941873.9721999997</v>
      </c>
      <c r="G443" s="252">
        <v>2467088.2422000002</v>
      </c>
      <c r="H443" s="252" t="s">
        <v>2544</v>
      </c>
      <c r="I443" s="252">
        <v>6.5000000000000002E-2</v>
      </c>
      <c r="J443" s="252" t="s">
        <v>622</v>
      </c>
      <c r="K443" s="252">
        <v>0</v>
      </c>
      <c r="L443" s="252">
        <v>2024</v>
      </c>
      <c r="M443" s="252">
        <v>2027</v>
      </c>
      <c r="N443" s="252" t="s">
        <v>393</v>
      </c>
      <c r="O443" s="252" t="s">
        <v>394</v>
      </c>
      <c r="P443" s="252" t="s">
        <v>2880</v>
      </c>
      <c r="Q443" s="251" t="s">
        <v>2567</v>
      </c>
      <c r="R443" s="290"/>
      <c r="S443" s="290"/>
      <c r="T443" s="290"/>
      <c r="U443" s="290"/>
      <c r="V443" s="290"/>
      <c r="W443" s="290"/>
      <c r="X443" s="290"/>
    </row>
    <row r="444" spans="2:24" ht="72.5">
      <c r="B444" s="252" t="s">
        <v>1438</v>
      </c>
      <c r="C444" s="252" t="s">
        <v>5639</v>
      </c>
      <c r="D444" s="252" t="s">
        <v>5645</v>
      </c>
      <c r="E444" s="251" t="s">
        <v>410</v>
      </c>
      <c r="F444" s="252">
        <v>4942349.5904999999</v>
      </c>
      <c r="G444" s="252">
        <v>2466799.4638</v>
      </c>
      <c r="H444" s="252" t="s">
        <v>2544</v>
      </c>
      <c r="I444" s="252">
        <v>6.5000000000000002E-2</v>
      </c>
      <c r="J444" s="252" t="s">
        <v>622</v>
      </c>
      <c r="K444" s="252">
        <v>0</v>
      </c>
      <c r="L444" s="252">
        <v>2024</v>
      </c>
      <c r="M444" s="252">
        <v>2027</v>
      </c>
      <c r="N444" s="252" t="s">
        <v>393</v>
      </c>
      <c r="O444" s="252" t="s">
        <v>394</v>
      </c>
      <c r="P444" s="252" t="s">
        <v>2881</v>
      </c>
      <c r="Q444" s="251" t="s">
        <v>2567</v>
      </c>
      <c r="R444" s="290"/>
      <c r="S444" s="290"/>
      <c r="T444" s="290"/>
      <c r="U444" s="290"/>
      <c r="V444" s="290"/>
      <c r="W444" s="290"/>
      <c r="X444" s="290"/>
    </row>
    <row r="445" spans="2:24" ht="72.5">
      <c r="B445" s="252" t="s">
        <v>1438</v>
      </c>
      <c r="C445" s="252" t="s">
        <v>5639</v>
      </c>
      <c r="D445" s="252" t="s">
        <v>5645</v>
      </c>
      <c r="E445" s="251" t="s">
        <v>410</v>
      </c>
      <c r="F445" s="252">
        <v>4943150.5974000003</v>
      </c>
      <c r="G445" s="252">
        <v>2466286.8295</v>
      </c>
      <c r="H445" s="252" t="s">
        <v>2544</v>
      </c>
      <c r="I445" s="252">
        <v>6.5000000000000002E-2</v>
      </c>
      <c r="J445" s="252" t="s">
        <v>622</v>
      </c>
      <c r="K445" s="252">
        <v>0</v>
      </c>
      <c r="L445" s="252">
        <v>2024</v>
      </c>
      <c r="M445" s="252">
        <v>2027</v>
      </c>
      <c r="N445" s="252" t="s">
        <v>393</v>
      </c>
      <c r="O445" s="252" t="s">
        <v>394</v>
      </c>
      <c r="P445" s="252" t="s">
        <v>2882</v>
      </c>
      <c r="Q445" s="251" t="s">
        <v>2567</v>
      </c>
      <c r="R445" s="290"/>
      <c r="S445" s="290"/>
      <c r="T445" s="290"/>
      <c r="U445" s="290"/>
      <c r="V445" s="290"/>
      <c r="W445" s="290"/>
      <c r="X445" s="290"/>
    </row>
    <row r="446" spans="2:24" ht="72.5">
      <c r="B446" s="252" t="s">
        <v>1438</v>
      </c>
      <c r="C446" s="252" t="s">
        <v>5639</v>
      </c>
      <c r="D446" s="252" t="s">
        <v>5645</v>
      </c>
      <c r="E446" s="251" t="s">
        <v>410</v>
      </c>
      <c r="F446" s="252">
        <v>4943747.3221000005</v>
      </c>
      <c r="G446" s="252">
        <v>2465876.5115999999</v>
      </c>
      <c r="H446" s="252" t="s">
        <v>2544</v>
      </c>
      <c r="I446" s="252">
        <v>6.5000000000000002E-2</v>
      </c>
      <c r="J446" s="252" t="s">
        <v>2395</v>
      </c>
      <c r="K446" s="252">
        <v>0</v>
      </c>
      <c r="L446" s="252">
        <v>2024</v>
      </c>
      <c r="M446" s="252">
        <v>2027</v>
      </c>
      <c r="N446" s="252" t="s">
        <v>393</v>
      </c>
      <c r="O446" s="252" t="s">
        <v>394</v>
      </c>
      <c r="P446" s="252" t="s">
        <v>2883</v>
      </c>
      <c r="Q446" s="251" t="s">
        <v>2567</v>
      </c>
      <c r="R446" s="290"/>
      <c r="S446" s="290"/>
      <c r="T446" s="290"/>
      <c r="U446" s="290"/>
      <c r="V446" s="290"/>
      <c r="W446" s="290"/>
      <c r="X446" s="290"/>
    </row>
    <row r="447" spans="2:24" ht="72.5">
      <c r="B447" s="252" t="s">
        <v>1438</v>
      </c>
      <c r="C447" s="252" t="s">
        <v>5639</v>
      </c>
      <c r="D447" s="252" t="s">
        <v>5645</v>
      </c>
      <c r="E447" s="251" t="s">
        <v>410</v>
      </c>
      <c r="F447" s="252">
        <v>4944200.2619000003</v>
      </c>
      <c r="G447" s="252">
        <v>2465564.9868000001</v>
      </c>
      <c r="H447" s="252" t="s">
        <v>2544</v>
      </c>
      <c r="I447" s="252">
        <v>6.5000000000000002E-2</v>
      </c>
      <c r="J447" s="252" t="s">
        <v>1427</v>
      </c>
      <c r="K447" s="252">
        <v>0</v>
      </c>
      <c r="L447" s="252">
        <v>2024</v>
      </c>
      <c r="M447" s="252">
        <v>2027</v>
      </c>
      <c r="N447" s="252" t="s">
        <v>393</v>
      </c>
      <c r="O447" s="252" t="s">
        <v>394</v>
      </c>
      <c r="P447" s="252" t="s">
        <v>2884</v>
      </c>
      <c r="Q447" s="251" t="s">
        <v>2567</v>
      </c>
      <c r="R447" s="290"/>
      <c r="S447" s="290"/>
      <c r="T447" s="290"/>
      <c r="U447" s="290"/>
      <c r="V447" s="290"/>
      <c r="W447" s="290"/>
      <c r="X447" s="290"/>
    </row>
    <row r="448" spans="2:24" ht="72.5">
      <c r="B448" s="252" t="s">
        <v>1438</v>
      </c>
      <c r="C448" s="252" t="s">
        <v>5639</v>
      </c>
      <c r="D448" s="252" t="s">
        <v>5645</v>
      </c>
      <c r="E448" s="251" t="s">
        <v>410</v>
      </c>
      <c r="F448" s="252">
        <v>4944375.716</v>
      </c>
      <c r="G448" s="252">
        <v>2465151.1540000001</v>
      </c>
      <c r="H448" s="252" t="s">
        <v>2544</v>
      </c>
      <c r="I448" s="252">
        <v>6.5000000000000002E-2</v>
      </c>
      <c r="J448" s="252" t="s">
        <v>622</v>
      </c>
      <c r="K448" s="252">
        <v>0</v>
      </c>
      <c r="L448" s="252">
        <v>2024</v>
      </c>
      <c r="M448" s="252">
        <v>2027</v>
      </c>
      <c r="N448" s="252" t="s">
        <v>393</v>
      </c>
      <c r="O448" s="252" t="s">
        <v>394</v>
      </c>
      <c r="P448" s="252" t="s">
        <v>2885</v>
      </c>
      <c r="Q448" s="251" t="s">
        <v>2567</v>
      </c>
      <c r="R448" s="290"/>
      <c r="S448" s="290"/>
      <c r="T448" s="290"/>
      <c r="U448" s="290"/>
      <c r="V448" s="290"/>
      <c r="W448" s="290"/>
      <c r="X448" s="290"/>
    </row>
    <row r="449" spans="2:24" ht="72.5">
      <c r="B449" s="252" t="s">
        <v>1438</v>
      </c>
      <c r="C449" s="252" t="s">
        <v>5639</v>
      </c>
      <c r="D449" s="252" t="s">
        <v>5645</v>
      </c>
      <c r="E449" s="251" t="s">
        <v>410</v>
      </c>
      <c r="F449" s="252">
        <v>4944591.3649000004</v>
      </c>
      <c r="G449" s="252">
        <v>2464642.5211</v>
      </c>
      <c r="H449" s="252" t="s">
        <v>2544</v>
      </c>
      <c r="I449" s="252">
        <v>6.5000000000000002E-2</v>
      </c>
      <c r="J449" s="252" t="s">
        <v>622</v>
      </c>
      <c r="K449" s="252">
        <v>0</v>
      </c>
      <c r="L449" s="252">
        <v>2024</v>
      </c>
      <c r="M449" s="252">
        <v>2027</v>
      </c>
      <c r="N449" s="252" t="s">
        <v>393</v>
      </c>
      <c r="O449" s="252" t="s">
        <v>394</v>
      </c>
      <c r="P449" s="252" t="s">
        <v>2886</v>
      </c>
      <c r="Q449" s="251" t="s">
        <v>2567</v>
      </c>
      <c r="R449" s="290"/>
      <c r="S449" s="290"/>
      <c r="T449" s="290"/>
      <c r="U449" s="290"/>
      <c r="V449" s="290"/>
      <c r="W449" s="290"/>
      <c r="X449" s="290"/>
    </row>
    <row r="450" spans="2:24" ht="72.5">
      <c r="B450" s="252" t="s">
        <v>1438</v>
      </c>
      <c r="C450" s="252" t="s">
        <v>5639</v>
      </c>
      <c r="D450" s="252" t="s">
        <v>5645</v>
      </c>
      <c r="E450" s="251" t="s">
        <v>410</v>
      </c>
      <c r="F450" s="252">
        <v>4945072.8011999996</v>
      </c>
      <c r="G450" s="252">
        <v>2463507.0106000002</v>
      </c>
      <c r="H450" s="252" t="s">
        <v>2544</v>
      </c>
      <c r="I450" s="252">
        <v>6.5000000000000002E-2</v>
      </c>
      <c r="J450" s="252" t="s">
        <v>392</v>
      </c>
      <c r="K450" s="252">
        <v>0</v>
      </c>
      <c r="L450" s="252">
        <v>2024</v>
      </c>
      <c r="M450" s="252">
        <v>2027</v>
      </c>
      <c r="N450" s="252" t="s">
        <v>393</v>
      </c>
      <c r="O450" s="252" t="s">
        <v>394</v>
      </c>
      <c r="P450" s="252" t="s">
        <v>2887</v>
      </c>
      <c r="Q450" s="251" t="s">
        <v>2567</v>
      </c>
      <c r="R450" s="290"/>
      <c r="S450" s="290"/>
      <c r="T450" s="290"/>
      <c r="U450" s="290"/>
      <c r="V450" s="290"/>
      <c r="W450" s="290"/>
      <c r="X450" s="290"/>
    </row>
    <row r="451" spans="2:24" ht="72.5">
      <c r="B451" s="252" t="s">
        <v>1438</v>
      </c>
      <c r="C451" s="252" t="s">
        <v>5639</v>
      </c>
      <c r="D451" s="252" t="s">
        <v>5646</v>
      </c>
      <c r="E451" s="251" t="s">
        <v>410</v>
      </c>
      <c r="F451" s="252">
        <v>4945286.7642999999</v>
      </c>
      <c r="G451" s="252">
        <v>2463002.3596999999</v>
      </c>
      <c r="H451" s="252" t="s">
        <v>2544</v>
      </c>
      <c r="I451" s="252">
        <v>6.5000000000000002E-2</v>
      </c>
      <c r="J451" s="252" t="s">
        <v>392</v>
      </c>
      <c r="K451" s="252">
        <v>0</v>
      </c>
      <c r="L451" s="252">
        <v>2024</v>
      </c>
      <c r="M451" s="252">
        <v>2027</v>
      </c>
      <c r="N451" s="252" t="s">
        <v>393</v>
      </c>
      <c r="O451" s="252" t="s">
        <v>394</v>
      </c>
      <c r="P451" s="252" t="s">
        <v>2888</v>
      </c>
      <c r="Q451" s="251" t="s">
        <v>2567</v>
      </c>
      <c r="R451" s="290"/>
      <c r="S451" s="290"/>
      <c r="T451" s="290"/>
      <c r="U451" s="290"/>
      <c r="V451" s="290"/>
      <c r="W451" s="290"/>
      <c r="X451" s="290"/>
    </row>
    <row r="452" spans="2:24" ht="72.5">
      <c r="B452" s="252" t="s">
        <v>1438</v>
      </c>
      <c r="C452" s="252" t="s">
        <v>5639</v>
      </c>
      <c r="D452" s="252" t="s">
        <v>5646</v>
      </c>
      <c r="E452" s="251" t="s">
        <v>410</v>
      </c>
      <c r="F452" s="252">
        <v>4945450.7495999997</v>
      </c>
      <c r="G452" s="252">
        <v>2462615.5866999999</v>
      </c>
      <c r="H452" s="252" t="s">
        <v>2544</v>
      </c>
      <c r="I452" s="252">
        <v>6.5000000000000002E-2</v>
      </c>
      <c r="J452" s="252" t="s">
        <v>622</v>
      </c>
      <c r="K452" s="252">
        <v>0</v>
      </c>
      <c r="L452" s="252">
        <v>2024</v>
      </c>
      <c r="M452" s="252">
        <v>2027</v>
      </c>
      <c r="N452" s="252" t="s">
        <v>393</v>
      </c>
      <c r="O452" s="252" t="s">
        <v>394</v>
      </c>
      <c r="P452" s="252" t="s">
        <v>2889</v>
      </c>
      <c r="Q452" s="251" t="s">
        <v>2567</v>
      </c>
      <c r="R452" s="290"/>
      <c r="S452" s="290"/>
      <c r="T452" s="290"/>
      <c r="U452" s="290"/>
      <c r="V452" s="290"/>
      <c r="W452" s="290"/>
      <c r="X452" s="290"/>
    </row>
    <row r="453" spans="2:24" ht="72.5">
      <c r="B453" s="252" t="s">
        <v>1438</v>
      </c>
      <c r="C453" s="252" t="s">
        <v>5639</v>
      </c>
      <c r="D453" s="252" t="s">
        <v>5646</v>
      </c>
      <c r="E453" s="251" t="s">
        <v>410</v>
      </c>
      <c r="F453" s="252">
        <v>4945675.1870999997</v>
      </c>
      <c r="G453" s="252">
        <v>2462086.2359000002</v>
      </c>
      <c r="H453" s="252" t="s">
        <v>2544</v>
      </c>
      <c r="I453" s="252">
        <v>6.5000000000000002E-2</v>
      </c>
      <c r="J453" s="252" t="s">
        <v>622</v>
      </c>
      <c r="K453" s="252">
        <v>0</v>
      </c>
      <c r="L453" s="252">
        <v>2024</v>
      </c>
      <c r="M453" s="252">
        <v>2027</v>
      </c>
      <c r="N453" s="252" t="s">
        <v>393</v>
      </c>
      <c r="O453" s="252" t="s">
        <v>394</v>
      </c>
      <c r="P453" s="252" t="s">
        <v>2890</v>
      </c>
      <c r="Q453" s="251" t="s">
        <v>2567</v>
      </c>
      <c r="R453" s="290"/>
      <c r="S453" s="290"/>
      <c r="T453" s="290"/>
      <c r="U453" s="290"/>
      <c r="V453" s="290"/>
      <c r="W453" s="290"/>
      <c r="X453" s="290"/>
    </row>
    <row r="454" spans="2:24" ht="72.5">
      <c r="B454" s="252" t="s">
        <v>1438</v>
      </c>
      <c r="C454" s="252" t="s">
        <v>5639</v>
      </c>
      <c r="D454" s="252" t="s">
        <v>5647</v>
      </c>
      <c r="E454" s="251" t="s">
        <v>410</v>
      </c>
      <c r="F454" s="252">
        <v>4945807.9802000001</v>
      </c>
      <c r="G454" s="252">
        <v>2461633.2201</v>
      </c>
      <c r="H454" s="252" t="s">
        <v>2544</v>
      </c>
      <c r="I454" s="252">
        <v>6.5000000000000002E-2</v>
      </c>
      <c r="J454" s="252" t="s">
        <v>622</v>
      </c>
      <c r="K454" s="252">
        <v>0</v>
      </c>
      <c r="L454" s="252">
        <v>2024</v>
      </c>
      <c r="M454" s="252">
        <v>2027</v>
      </c>
      <c r="N454" s="252" t="s">
        <v>393</v>
      </c>
      <c r="O454" s="252" t="s">
        <v>394</v>
      </c>
      <c r="P454" s="252" t="s">
        <v>2891</v>
      </c>
      <c r="Q454" s="251" t="s">
        <v>2567</v>
      </c>
      <c r="R454" s="290"/>
      <c r="S454" s="290"/>
      <c r="T454" s="290"/>
      <c r="U454" s="290"/>
      <c r="V454" s="290"/>
      <c r="W454" s="290"/>
      <c r="X454" s="290"/>
    </row>
    <row r="455" spans="2:24" ht="72.5">
      <c r="B455" s="252" t="s">
        <v>1438</v>
      </c>
      <c r="C455" s="252" t="s">
        <v>5639</v>
      </c>
      <c r="D455" s="252" t="s">
        <v>5647</v>
      </c>
      <c r="E455" s="251" t="s">
        <v>410</v>
      </c>
      <c r="F455" s="252">
        <v>4945928.6344999997</v>
      </c>
      <c r="G455" s="252">
        <v>2461221.6184999999</v>
      </c>
      <c r="H455" s="252" t="s">
        <v>2544</v>
      </c>
      <c r="I455" s="252">
        <v>6.5000000000000002E-2</v>
      </c>
      <c r="J455" s="252" t="s">
        <v>622</v>
      </c>
      <c r="K455" s="252">
        <v>0</v>
      </c>
      <c r="L455" s="252">
        <v>2024</v>
      </c>
      <c r="M455" s="252">
        <v>2027</v>
      </c>
      <c r="N455" s="252" t="s">
        <v>393</v>
      </c>
      <c r="O455" s="252" t="s">
        <v>394</v>
      </c>
      <c r="P455" s="252" t="s">
        <v>2892</v>
      </c>
      <c r="Q455" s="251" t="s">
        <v>2567</v>
      </c>
      <c r="R455" s="290"/>
      <c r="S455" s="290"/>
      <c r="T455" s="290"/>
      <c r="U455" s="290"/>
      <c r="V455" s="290"/>
      <c r="W455" s="290"/>
      <c r="X455" s="290"/>
    </row>
    <row r="456" spans="2:24" ht="72.5">
      <c r="B456" s="252" t="s">
        <v>1438</v>
      </c>
      <c r="C456" s="252" t="s">
        <v>5639</v>
      </c>
      <c r="D456" s="252" t="s">
        <v>5647</v>
      </c>
      <c r="E456" s="251" t="s">
        <v>410</v>
      </c>
      <c r="F456" s="252">
        <v>4946028.6750999996</v>
      </c>
      <c r="G456" s="252">
        <v>2460880.3372</v>
      </c>
      <c r="H456" s="252" t="s">
        <v>2544</v>
      </c>
      <c r="I456" s="252">
        <v>6.5000000000000002E-2</v>
      </c>
      <c r="J456" s="252" t="s">
        <v>392</v>
      </c>
      <c r="K456" s="252">
        <v>0</v>
      </c>
      <c r="L456" s="252">
        <v>2024</v>
      </c>
      <c r="M456" s="252">
        <v>2027</v>
      </c>
      <c r="N456" s="252" t="s">
        <v>393</v>
      </c>
      <c r="O456" s="252" t="s">
        <v>394</v>
      </c>
      <c r="P456" s="252" t="s">
        <v>2893</v>
      </c>
      <c r="Q456" s="251" t="s">
        <v>2567</v>
      </c>
      <c r="R456" s="290"/>
      <c r="S456" s="290"/>
      <c r="T456" s="290"/>
      <c r="U456" s="290"/>
      <c r="V456" s="290"/>
      <c r="W456" s="290"/>
      <c r="X456" s="290"/>
    </row>
    <row r="457" spans="2:24" ht="72.5">
      <c r="B457" s="252" t="s">
        <v>1438</v>
      </c>
      <c r="C457" s="252" t="s">
        <v>5639</v>
      </c>
      <c r="D457" s="252" t="s">
        <v>5647</v>
      </c>
      <c r="E457" s="251" t="s">
        <v>410</v>
      </c>
      <c r="F457" s="252">
        <v>4946165.8420000002</v>
      </c>
      <c r="G457" s="252">
        <v>2460412.3528999998</v>
      </c>
      <c r="H457" s="252" t="s">
        <v>2544</v>
      </c>
      <c r="I457" s="252">
        <v>6.5000000000000002E-2</v>
      </c>
      <c r="J457" s="252" t="s">
        <v>2615</v>
      </c>
      <c r="K457" s="252">
        <v>0</v>
      </c>
      <c r="L457" s="252">
        <v>2024</v>
      </c>
      <c r="M457" s="252">
        <v>2027</v>
      </c>
      <c r="N457" s="252" t="s">
        <v>393</v>
      </c>
      <c r="O457" s="252" t="s">
        <v>394</v>
      </c>
      <c r="P457" s="252" t="s">
        <v>2894</v>
      </c>
      <c r="Q457" s="251" t="s">
        <v>2567</v>
      </c>
      <c r="R457" s="290"/>
      <c r="S457" s="290"/>
      <c r="T457" s="290"/>
      <c r="U457" s="290"/>
      <c r="V457" s="290"/>
      <c r="W457" s="290"/>
      <c r="X457" s="290"/>
    </row>
    <row r="458" spans="2:24" ht="72.5">
      <c r="B458" s="252" t="s">
        <v>1438</v>
      </c>
      <c r="C458" s="252" t="s">
        <v>5639</v>
      </c>
      <c r="D458" s="252" t="s">
        <v>5647</v>
      </c>
      <c r="E458" s="251" t="s">
        <v>410</v>
      </c>
      <c r="F458" s="252">
        <v>4946324.4220000003</v>
      </c>
      <c r="G458" s="252">
        <v>2459871.4169999999</v>
      </c>
      <c r="H458" s="252" t="s">
        <v>2544</v>
      </c>
      <c r="I458" s="252">
        <v>6.5000000000000002E-2</v>
      </c>
      <c r="J458" s="252" t="s">
        <v>2615</v>
      </c>
      <c r="K458" s="252">
        <v>0</v>
      </c>
      <c r="L458" s="252">
        <v>2024</v>
      </c>
      <c r="M458" s="252">
        <v>2027</v>
      </c>
      <c r="N458" s="252" t="s">
        <v>393</v>
      </c>
      <c r="O458" s="252" t="s">
        <v>394</v>
      </c>
      <c r="P458" s="252" t="s">
        <v>2895</v>
      </c>
      <c r="Q458" s="251" t="s">
        <v>2567</v>
      </c>
      <c r="R458" s="290"/>
      <c r="S458" s="290"/>
      <c r="T458" s="290"/>
      <c r="U458" s="290"/>
      <c r="V458" s="290"/>
      <c r="W458" s="290"/>
      <c r="X458" s="290"/>
    </row>
    <row r="459" spans="2:24" ht="72.5">
      <c r="B459" s="252" t="s">
        <v>1438</v>
      </c>
      <c r="C459" s="252" t="s">
        <v>5639</v>
      </c>
      <c r="D459" s="252" t="s">
        <v>5647</v>
      </c>
      <c r="E459" s="251" t="s">
        <v>410</v>
      </c>
      <c r="F459" s="252">
        <v>4946471.1129999999</v>
      </c>
      <c r="G459" s="252">
        <v>2459370.9915</v>
      </c>
      <c r="H459" s="252" t="s">
        <v>2544</v>
      </c>
      <c r="I459" s="252">
        <v>6.5000000000000002E-2</v>
      </c>
      <c r="J459" s="252" t="s">
        <v>392</v>
      </c>
      <c r="K459" s="252">
        <v>0</v>
      </c>
      <c r="L459" s="252">
        <v>2024</v>
      </c>
      <c r="M459" s="252">
        <v>2027</v>
      </c>
      <c r="N459" s="252" t="s">
        <v>393</v>
      </c>
      <c r="O459" s="252" t="s">
        <v>394</v>
      </c>
      <c r="P459" s="252" t="s">
        <v>2896</v>
      </c>
      <c r="Q459" s="251" t="s">
        <v>2567</v>
      </c>
      <c r="R459" s="290"/>
      <c r="S459" s="290"/>
      <c r="T459" s="290"/>
      <c r="U459" s="290"/>
      <c r="V459" s="290"/>
      <c r="W459" s="290"/>
      <c r="X459" s="290"/>
    </row>
    <row r="460" spans="2:24" ht="72.5">
      <c r="B460" s="252" t="s">
        <v>1438</v>
      </c>
      <c r="C460" s="252" t="s">
        <v>5639</v>
      </c>
      <c r="D460" s="252" t="s">
        <v>5648</v>
      </c>
      <c r="E460" s="251" t="s">
        <v>410</v>
      </c>
      <c r="F460" s="252">
        <v>4946546.7927000001</v>
      </c>
      <c r="G460" s="252">
        <v>2458948.2615999999</v>
      </c>
      <c r="H460" s="252" t="s">
        <v>2544</v>
      </c>
      <c r="I460" s="252">
        <v>6.5000000000000002E-2</v>
      </c>
      <c r="J460" s="252" t="s">
        <v>392</v>
      </c>
      <c r="K460" s="252">
        <v>0</v>
      </c>
      <c r="L460" s="252">
        <v>2024</v>
      </c>
      <c r="M460" s="252">
        <v>2027</v>
      </c>
      <c r="N460" s="252" t="s">
        <v>393</v>
      </c>
      <c r="O460" s="252" t="s">
        <v>394</v>
      </c>
      <c r="P460" s="252" t="s">
        <v>2897</v>
      </c>
      <c r="Q460" s="251" t="s">
        <v>2567</v>
      </c>
      <c r="R460" s="290"/>
      <c r="S460" s="290"/>
      <c r="T460" s="290"/>
      <c r="U460" s="290"/>
      <c r="V460" s="290"/>
      <c r="W460" s="290"/>
      <c r="X460" s="290"/>
    </row>
    <row r="461" spans="2:24" ht="72.5">
      <c r="B461" s="252" t="s">
        <v>1438</v>
      </c>
      <c r="C461" s="252" t="s">
        <v>5639</v>
      </c>
      <c r="D461" s="252" t="s">
        <v>5649</v>
      </c>
      <c r="E461" s="251" t="s">
        <v>410</v>
      </c>
      <c r="F461" s="252">
        <v>4946811.7825999996</v>
      </c>
      <c r="G461" s="252">
        <v>2458184.3709999998</v>
      </c>
      <c r="H461" s="252" t="s">
        <v>2544</v>
      </c>
      <c r="I461" s="252">
        <v>6.5000000000000002E-2</v>
      </c>
      <c r="J461" s="252" t="s">
        <v>1427</v>
      </c>
      <c r="K461" s="252">
        <v>0</v>
      </c>
      <c r="L461" s="252">
        <v>2024</v>
      </c>
      <c r="M461" s="252">
        <v>2027</v>
      </c>
      <c r="N461" s="252" t="s">
        <v>393</v>
      </c>
      <c r="O461" s="252" t="s">
        <v>394</v>
      </c>
      <c r="P461" s="252" t="s">
        <v>2898</v>
      </c>
      <c r="Q461" s="251" t="s">
        <v>2567</v>
      </c>
      <c r="R461" s="290"/>
      <c r="S461" s="290"/>
      <c r="T461" s="290"/>
      <c r="U461" s="290"/>
      <c r="V461" s="290"/>
      <c r="W461" s="290"/>
      <c r="X461" s="290"/>
    </row>
    <row r="462" spans="2:24" ht="72.5">
      <c r="B462" s="252" t="s">
        <v>1438</v>
      </c>
      <c r="C462" s="252" t="s">
        <v>5639</v>
      </c>
      <c r="D462" s="252" t="s">
        <v>5649</v>
      </c>
      <c r="E462" s="251" t="s">
        <v>410</v>
      </c>
      <c r="F462" s="252">
        <v>4947000.8009000001</v>
      </c>
      <c r="G462" s="252">
        <v>2457579.1614999999</v>
      </c>
      <c r="H462" s="252" t="s">
        <v>2544</v>
      </c>
      <c r="I462" s="252">
        <v>6.5000000000000002E-2</v>
      </c>
      <c r="J462" s="252" t="s">
        <v>2899</v>
      </c>
      <c r="K462" s="252">
        <v>0</v>
      </c>
      <c r="L462" s="252">
        <v>2024</v>
      </c>
      <c r="M462" s="252">
        <v>2027</v>
      </c>
      <c r="N462" s="252" t="s">
        <v>393</v>
      </c>
      <c r="O462" s="252" t="s">
        <v>394</v>
      </c>
      <c r="P462" s="252" t="s">
        <v>2900</v>
      </c>
      <c r="Q462" s="251" t="s">
        <v>2567</v>
      </c>
      <c r="R462" s="290"/>
      <c r="S462" s="290"/>
      <c r="T462" s="290"/>
      <c r="U462" s="290"/>
      <c r="V462" s="290"/>
      <c r="W462" s="290"/>
      <c r="X462" s="290"/>
    </row>
    <row r="463" spans="2:24" ht="72.5">
      <c r="B463" s="252" t="s">
        <v>1438</v>
      </c>
      <c r="C463" s="252" t="s">
        <v>5639</v>
      </c>
      <c r="D463" s="252" t="s">
        <v>5649</v>
      </c>
      <c r="E463" s="251" t="s">
        <v>410</v>
      </c>
      <c r="F463" s="252">
        <v>4947185.9238999998</v>
      </c>
      <c r="G463" s="252">
        <v>2456946.3746000002</v>
      </c>
      <c r="H463" s="252" t="s">
        <v>2544</v>
      </c>
      <c r="I463" s="252">
        <v>6.5000000000000002E-2</v>
      </c>
      <c r="J463" s="252" t="s">
        <v>622</v>
      </c>
      <c r="K463" s="252">
        <v>0</v>
      </c>
      <c r="L463" s="252">
        <v>2024</v>
      </c>
      <c r="M463" s="252">
        <v>2027</v>
      </c>
      <c r="N463" s="252" t="s">
        <v>393</v>
      </c>
      <c r="O463" s="252" t="s">
        <v>394</v>
      </c>
      <c r="P463" s="252" t="s">
        <v>2901</v>
      </c>
      <c r="Q463" s="251" t="s">
        <v>2567</v>
      </c>
      <c r="R463" s="290"/>
      <c r="S463" s="290"/>
      <c r="T463" s="290"/>
      <c r="U463" s="290"/>
      <c r="V463" s="290"/>
      <c r="W463" s="290"/>
      <c r="X463" s="290"/>
    </row>
    <row r="464" spans="2:24" ht="72.5">
      <c r="B464" s="252" t="s">
        <v>1438</v>
      </c>
      <c r="C464" s="252" t="s">
        <v>5639</v>
      </c>
      <c r="D464" s="252" t="s">
        <v>5649</v>
      </c>
      <c r="E464" s="251" t="s">
        <v>410</v>
      </c>
      <c r="F464" s="252">
        <v>4947291.8640999999</v>
      </c>
      <c r="G464" s="252">
        <v>2456584.2801000001</v>
      </c>
      <c r="H464" s="252" t="s">
        <v>2544</v>
      </c>
      <c r="I464" s="252">
        <v>6.5000000000000002E-2</v>
      </c>
      <c r="J464" s="252" t="s">
        <v>622</v>
      </c>
      <c r="K464" s="252">
        <v>0</v>
      </c>
      <c r="L464" s="252">
        <v>2024</v>
      </c>
      <c r="M464" s="252">
        <v>2027</v>
      </c>
      <c r="N464" s="252" t="s">
        <v>393</v>
      </c>
      <c r="O464" s="252" t="s">
        <v>394</v>
      </c>
      <c r="P464" s="252" t="s">
        <v>2902</v>
      </c>
      <c r="Q464" s="251" t="s">
        <v>2567</v>
      </c>
      <c r="R464" s="290"/>
      <c r="S464" s="290"/>
      <c r="T464" s="290"/>
      <c r="U464" s="290"/>
      <c r="V464" s="290"/>
      <c r="W464" s="290"/>
      <c r="X464" s="290"/>
    </row>
    <row r="465" spans="2:24" ht="72.5">
      <c r="B465" s="252" t="s">
        <v>1438</v>
      </c>
      <c r="C465" s="252" t="s">
        <v>5639</v>
      </c>
      <c r="D465" s="252" t="s">
        <v>5649</v>
      </c>
      <c r="E465" s="251" t="s">
        <v>410</v>
      </c>
      <c r="F465" s="252">
        <v>4947413.5268999999</v>
      </c>
      <c r="G465" s="252">
        <v>2456168.4509000001</v>
      </c>
      <c r="H465" s="252" t="s">
        <v>2544</v>
      </c>
      <c r="I465" s="252">
        <v>6.5000000000000002E-2</v>
      </c>
      <c r="J465" s="252" t="s">
        <v>918</v>
      </c>
      <c r="K465" s="252">
        <v>0</v>
      </c>
      <c r="L465" s="252">
        <v>2024</v>
      </c>
      <c r="M465" s="252">
        <v>2027</v>
      </c>
      <c r="N465" s="252" t="s">
        <v>393</v>
      </c>
      <c r="O465" s="252" t="s">
        <v>394</v>
      </c>
      <c r="P465" s="252" t="s">
        <v>2903</v>
      </c>
      <c r="Q465" s="251" t="s">
        <v>2567</v>
      </c>
      <c r="R465" s="290"/>
      <c r="S465" s="290"/>
      <c r="T465" s="290"/>
      <c r="U465" s="290"/>
      <c r="V465" s="290"/>
      <c r="W465" s="290"/>
      <c r="X465" s="290"/>
    </row>
    <row r="466" spans="2:24" ht="72.5">
      <c r="B466" s="252" t="s">
        <v>1438</v>
      </c>
      <c r="C466" s="252" t="s">
        <v>5639</v>
      </c>
      <c r="D466" s="252" t="s">
        <v>5649</v>
      </c>
      <c r="E466" s="251" t="s">
        <v>410</v>
      </c>
      <c r="F466" s="252">
        <v>4947554.7642000001</v>
      </c>
      <c r="G466" s="252">
        <v>2455685.7185999998</v>
      </c>
      <c r="H466" s="252" t="s">
        <v>2544</v>
      </c>
      <c r="I466" s="252">
        <v>6.5000000000000002E-2</v>
      </c>
      <c r="J466" s="252" t="s">
        <v>392</v>
      </c>
      <c r="K466" s="252">
        <v>0</v>
      </c>
      <c r="L466" s="252">
        <v>2024</v>
      </c>
      <c r="M466" s="252">
        <v>2027</v>
      </c>
      <c r="N466" s="252" t="s">
        <v>393</v>
      </c>
      <c r="O466" s="252" t="s">
        <v>394</v>
      </c>
      <c r="P466" s="252" t="s">
        <v>2904</v>
      </c>
      <c r="Q466" s="251" t="s">
        <v>2567</v>
      </c>
      <c r="R466" s="290"/>
      <c r="S466" s="290"/>
      <c r="T466" s="290"/>
      <c r="U466" s="290"/>
      <c r="V466" s="290"/>
      <c r="W466" s="290"/>
      <c r="X466" s="290"/>
    </row>
    <row r="467" spans="2:24" ht="72.5">
      <c r="B467" s="252" t="s">
        <v>1438</v>
      </c>
      <c r="C467" s="252" t="s">
        <v>5639</v>
      </c>
      <c r="D467" s="252" t="s">
        <v>5650</v>
      </c>
      <c r="E467" s="251" t="s">
        <v>410</v>
      </c>
      <c r="F467" s="252">
        <v>4947701.0650000004</v>
      </c>
      <c r="G467" s="252">
        <v>2455185.6853999998</v>
      </c>
      <c r="H467" s="252" t="s">
        <v>2544</v>
      </c>
      <c r="I467" s="252">
        <v>6.5000000000000002E-2</v>
      </c>
      <c r="J467" s="252" t="s">
        <v>622</v>
      </c>
      <c r="K467" s="252">
        <v>0</v>
      </c>
      <c r="L467" s="252">
        <v>2024</v>
      </c>
      <c r="M467" s="252">
        <v>2027</v>
      </c>
      <c r="N467" s="252" t="s">
        <v>393</v>
      </c>
      <c r="O467" s="252" t="s">
        <v>394</v>
      </c>
      <c r="P467" s="252" t="s">
        <v>2905</v>
      </c>
      <c r="Q467" s="251" t="s">
        <v>2567</v>
      </c>
      <c r="R467" s="290"/>
      <c r="S467" s="290"/>
      <c r="T467" s="290"/>
      <c r="U467" s="290"/>
      <c r="V467" s="290"/>
      <c r="W467" s="290"/>
      <c r="X467" s="290"/>
    </row>
    <row r="468" spans="2:24" ht="72.5">
      <c r="B468" s="252" t="s">
        <v>1438</v>
      </c>
      <c r="C468" s="252" t="s">
        <v>5639</v>
      </c>
      <c r="D468" s="252" t="s">
        <v>5649</v>
      </c>
      <c r="E468" s="251" t="s">
        <v>410</v>
      </c>
      <c r="F468" s="252">
        <v>4947842.4106000001</v>
      </c>
      <c r="G468" s="252">
        <v>2454702.6209999998</v>
      </c>
      <c r="H468" s="252" t="s">
        <v>2544</v>
      </c>
      <c r="I468" s="252">
        <v>6.5000000000000002E-2</v>
      </c>
      <c r="J468" s="252" t="s">
        <v>392</v>
      </c>
      <c r="K468" s="252">
        <v>0</v>
      </c>
      <c r="L468" s="252">
        <v>2024</v>
      </c>
      <c r="M468" s="252">
        <v>2027</v>
      </c>
      <c r="N468" s="252" t="s">
        <v>393</v>
      </c>
      <c r="O468" s="252" t="s">
        <v>394</v>
      </c>
      <c r="P468" s="252" t="s">
        <v>2906</v>
      </c>
      <c r="Q468" s="251" t="s">
        <v>2567</v>
      </c>
      <c r="R468" s="290"/>
      <c r="S468" s="290"/>
      <c r="T468" s="290"/>
      <c r="U468" s="290"/>
      <c r="V468" s="290"/>
      <c r="W468" s="290"/>
      <c r="X468" s="290"/>
    </row>
    <row r="469" spans="2:24" ht="72.5">
      <c r="B469" s="252" t="s">
        <v>1438</v>
      </c>
      <c r="C469" s="252" t="s">
        <v>5639</v>
      </c>
      <c r="D469" s="252" t="s">
        <v>5650</v>
      </c>
      <c r="E469" s="251" t="s">
        <v>410</v>
      </c>
      <c r="F469" s="252">
        <v>4947995.7768000001</v>
      </c>
      <c r="G469" s="252">
        <v>2454178.4117000001</v>
      </c>
      <c r="H469" s="252" t="s">
        <v>2544</v>
      </c>
      <c r="I469" s="252">
        <v>6.5000000000000002E-2</v>
      </c>
      <c r="J469" s="252" t="s">
        <v>392</v>
      </c>
      <c r="K469" s="252">
        <v>0</v>
      </c>
      <c r="L469" s="252">
        <v>2024</v>
      </c>
      <c r="M469" s="252">
        <v>2027</v>
      </c>
      <c r="N469" s="252" t="s">
        <v>393</v>
      </c>
      <c r="O469" s="252" t="s">
        <v>394</v>
      </c>
      <c r="P469" s="252" t="s">
        <v>2907</v>
      </c>
      <c r="Q469" s="251" t="s">
        <v>2567</v>
      </c>
      <c r="R469" s="290"/>
      <c r="S469" s="290"/>
      <c r="T469" s="290"/>
      <c r="U469" s="290"/>
      <c r="V469" s="290"/>
      <c r="W469" s="290"/>
      <c r="X469" s="290"/>
    </row>
    <row r="470" spans="2:24" ht="72.5">
      <c r="B470" s="252" t="s">
        <v>1438</v>
      </c>
      <c r="C470" s="252" t="s">
        <v>5639</v>
      </c>
      <c r="D470" s="252" t="s">
        <v>5650</v>
      </c>
      <c r="E470" s="251" t="s">
        <v>410</v>
      </c>
      <c r="F470" s="252">
        <v>4948113.0932999998</v>
      </c>
      <c r="G470" s="252">
        <v>2453777.4454999999</v>
      </c>
      <c r="H470" s="252" t="s">
        <v>2544</v>
      </c>
      <c r="I470" s="252">
        <v>6.5000000000000002E-2</v>
      </c>
      <c r="J470" s="252" t="s">
        <v>392</v>
      </c>
      <c r="K470" s="252">
        <v>0</v>
      </c>
      <c r="L470" s="252">
        <v>2024</v>
      </c>
      <c r="M470" s="252">
        <v>2027</v>
      </c>
      <c r="N470" s="252" t="s">
        <v>393</v>
      </c>
      <c r="O470" s="252" t="s">
        <v>394</v>
      </c>
      <c r="P470" s="252" t="s">
        <v>2908</v>
      </c>
      <c r="Q470" s="251" t="s">
        <v>2567</v>
      </c>
      <c r="R470" s="290"/>
      <c r="S470" s="290"/>
      <c r="T470" s="290"/>
      <c r="U470" s="290"/>
      <c r="V470" s="290"/>
      <c r="W470" s="290"/>
      <c r="X470" s="290"/>
    </row>
    <row r="471" spans="2:24" ht="72.5">
      <c r="B471" s="252" t="s">
        <v>1438</v>
      </c>
      <c r="C471" s="252" t="s">
        <v>5639</v>
      </c>
      <c r="D471" s="252" t="s">
        <v>5651</v>
      </c>
      <c r="E471" s="251" t="s">
        <v>410</v>
      </c>
      <c r="F471" s="252">
        <v>4948240.5371000003</v>
      </c>
      <c r="G471" s="252">
        <v>2453341.8711999999</v>
      </c>
      <c r="H471" s="252" t="s">
        <v>2544</v>
      </c>
      <c r="I471" s="252">
        <v>6.5000000000000002E-2</v>
      </c>
      <c r="J471" s="252" t="s">
        <v>392</v>
      </c>
      <c r="K471" s="252">
        <v>0</v>
      </c>
      <c r="L471" s="252">
        <v>2024</v>
      </c>
      <c r="M471" s="252">
        <v>2027</v>
      </c>
      <c r="N471" s="252" t="s">
        <v>393</v>
      </c>
      <c r="O471" s="252" t="s">
        <v>394</v>
      </c>
      <c r="P471" s="252" t="s">
        <v>2909</v>
      </c>
      <c r="Q471" s="251" t="s">
        <v>2567</v>
      </c>
      <c r="R471" s="290"/>
      <c r="S471" s="290"/>
      <c r="T471" s="290"/>
      <c r="U471" s="290"/>
      <c r="V471" s="290"/>
      <c r="W471" s="290"/>
      <c r="X471" s="290"/>
    </row>
    <row r="472" spans="2:24" ht="72.5">
      <c r="B472" s="252" t="s">
        <v>1438</v>
      </c>
      <c r="C472" s="252" t="s">
        <v>5639</v>
      </c>
      <c r="D472" s="252" t="s">
        <v>5652</v>
      </c>
      <c r="E472" s="251" t="s">
        <v>410</v>
      </c>
      <c r="F472" s="252">
        <v>4948380.1490000002</v>
      </c>
      <c r="G472" s="252">
        <v>2452864.702</v>
      </c>
      <c r="H472" s="252" t="s">
        <v>2544</v>
      </c>
      <c r="I472" s="252">
        <v>6.5000000000000002E-2</v>
      </c>
      <c r="J472" s="252" t="s">
        <v>392</v>
      </c>
      <c r="K472" s="252">
        <v>0</v>
      </c>
      <c r="L472" s="252">
        <v>2024</v>
      </c>
      <c r="M472" s="252">
        <v>2027</v>
      </c>
      <c r="N472" s="252" t="s">
        <v>393</v>
      </c>
      <c r="O472" s="252" t="s">
        <v>394</v>
      </c>
      <c r="P472" s="252" t="s">
        <v>2910</v>
      </c>
      <c r="Q472" s="251" t="s">
        <v>2567</v>
      </c>
      <c r="R472" s="290"/>
      <c r="S472" s="290"/>
      <c r="T472" s="290"/>
      <c r="U472" s="290"/>
      <c r="V472" s="290"/>
      <c r="W472" s="290"/>
      <c r="X472" s="290"/>
    </row>
    <row r="473" spans="2:24" ht="72.5">
      <c r="B473" s="252" t="s">
        <v>1438</v>
      </c>
      <c r="C473" s="252" t="s">
        <v>5639</v>
      </c>
      <c r="D473" s="252" t="s">
        <v>5652</v>
      </c>
      <c r="E473" s="251" t="s">
        <v>410</v>
      </c>
      <c r="F473" s="252">
        <v>4948500.0762999998</v>
      </c>
      <c r="G473" s="252">
        <v>2452454.8292</v>
      </c>
      <c r="H473" s="252" t="s">
        <v>2544</v>
      </c>
      <c r="I473" s="252">
        <v>6.5000000000000002E-2</v>
      </c>
      <c r="J473" s="252" t="s">
        <v>392</v>
      </c>
      <c r="K473" s="252">
        <v>0</v>
      </c>
      <c r="L473" s="252">
        <v>2024</v>
      </c>
      <c r="M473" s="252">
        <v>2027</v>
      </c>
      <c r="N473" s="252" t="s">
        <v>393</v>
      </c>
      <c r="O473" s="252" t="s">
        <v>394</v>
      </c>
      <c r="P473" s="252" t="s">
        <v>2911</v>
      </c>
      <c r="Q473" s="251" t="s">
        <v>2567</v>
      </c>
      <c r="R473" s="290"/>
      <c r="S473" s="290"/>
      <c r="T473" s="290"/>
      <c r="U473" s="290"/>
      <c r="V473" s="290"/>
      <c r="W473" s="290"/>
      <c r="X473" s="290"/>
    </row>
    <row r="474" spans="2:24" ht="72.5">
      <c r="B474" s="252" t="s">
        <v>1438</v>
      </c>
      <c r="C474" s="252" t="s">
        <v>5639</v>
      </c>
      <c r="D474" s="252" t="s">
        <v>2912</v>
      </c>
      <c r="E474" s="251" t="s">
        <v>410</v>
      </c>
      <c r="F474" s="252">
        <v>4948831.0952000003</v>
      </c>
      <c r="G474" s="252">
        <v>2451323.4959999998</v>
      </c>
      <c r="H474" s="252" t="s">
        <v>2544</v>
      </c>
      <c r="I474" s="252">
        <v>6.5000000000000002E-2</v>
      </c>
      <c r="J474" s="252" t="s">
        <v>2397</v>
      </c>
      <c r="K474" s="252">
        <v>0</v>
      </c>
      <c r="L474" s="252">
        <v>2024</v>
      </c>
      <c r="M474" s="252">
        <v>2027</v>
      </c>
      <c r="N474" s="252" t="s">
        <v>393</v>
      </c>
      <c r="O474" s="252" t="s">
        <v>394</v>
      </c>
      <c r="P474" s="252" t="s">
        <v>2913</v>
      </c>
      <c r="Q474" s="251" t="s">
        <v>2567</v>
      </c>
      <c r="R474" s="290"/>
      <c r="S474" s="290"/>
      <c r="T474" s="290"/>
      <c r="U474" s="290"/>
      <c r="V474" s="290"/>
      <c r="W474" s="290"/>
      <c r="X474" s="290"/>
    </row>
    <row r="475" spans="2:24" ht="72.5">
      <c r="B475" s="252" t="s">
        <v>1438</v>
      </c>
      <c r="C475" s="252" t="s">
        <v>5639</v>
      </c>
      <c r="D475" s="252" t="s">
        <v>2912</v>
      </c>
      <c r="E475" s="251" t="s">
        <v>410</v>
      </c>
      <c r="F475" s="252">
        <v>4948945.3230999997</v>
      </c>
      <c r="G475" s="252">
        <v>2450933.0304</v>
      </c>
      <c r="H475" s="252" t="s">
        <v>2544</v>
      </c>
      <c r="I475" s="252">
        <v>6.5000000000000002E-2</v>
      </c>
      <c r="J475" s="252" t="s">
        <v>392</v>
      </c>
      <c r="K475" s="252">
        <v>0</v>
      </c>
      <c r="L475" s="252">
        <v>2024</v>
      </c>
      <c r="M475" s="252">
        <v>2027</v>
      </c>
      <c r="N475" s="252" t="s">
        <v>393</v>
      </c>
      <c r="O475" s="252" t="s">
        <v>394</v>
      </c>
      <c r="P475" s="252" t="s">
        <v>2914</v>
      </c>
      <c r="Q475" s="251" t="s">
        <v>2567</v>
      </c>
      <c r="R475" s="290"/>
      <c r="S475" s="290"/>
      <c r="T475" s="290"/>
      <c r="U475" s="290"/>
      <c r="V475" s="290"/>
      <c r="W475" s="290"/>
      <c r="X475" s="290"/>
    </row>
    <row r="476" spans="2:24" ht="72.5">
      <c r="B476" s="252" t="s">
        <v>1438</v>
      </c>
      <c r="C476" s="252" t="s">
        <v>5639</v>
      </c>
      <c r="D476" s="252" t="s">
        <v>2912</v>
      </c>
      <c r="E476" s="251" t="s">
        <v>410</v>
      </c>
      <c r="F476" s="252">
        <v>4949066.8370000003</v>
      </c>
      <c r="G476" s="252">
        <v>2450517.8511000001</v>
      </c>
      <c r="H476" s="252" t="s">
        <v>2544</v>
      </c>
      <c r="I476" s="252">
        <v>6.5000000000000002E-2</v>
      </c>
      <c r="J476" s="252" t="s">
        <v>392</v>
      </c>
      <c r="K476" s="252">
        <v>0</v>
      </c>
      <c r="L476" s="252">
        <v>2024</v>
      </c>
      <c r="M476" s="252">
        <v>2027</v>
      </c>
      <c r="N476" s="252" t="s">
        <v>393</v>
      </c>
      <c r="O476" s="252" t="s">
        <v>394</v>
      </c>
      <c r="P476" s="252" t="s">
        <v>2915</v>
      </c>
      <c r="Q476" s="251" t="s">
        <v>2567</v>
      </c>
      <c r="R476" s="290"/>
      <c r="S476" s="290"/>
      <c r="T476" s="290"/>
      <c r="U476" s="290"/>
      <c r="V476" s="290"/>
      <c r="W476" s="290"/>
      <c r="X476" s="290"/>
    </row>
    <row r="477" spans="2:24" ht="72.5">
      <c r="B477" s="252" t="s">
        <v>1438</v>
      </c>
      <c r="C477" s="252" t="s">
        <v>5639</v>
      </c>
      <c r="D477" s="252" t="s">
        <v>2912</v>
      </c>
      <c r="E477" s="251" t="s">
        <v>410</v>
      </c>
      <c r="F477" s="252">
        <v>4949160.0372000001</v>
      </c>
      <c r="G477" s="252">
        <v>2450199.3165000002</v>
      </c>
      <c r="H477" s="252" t="s">
        <v>2544</v>
      </c>
      <c r="I477" s="252">
        <v>6.5000000000000002E-2</v>
      </c>
      <c r="J477" s="252" t="s">
        <v>392</v>
      </c>
      <c r="K477" s="252">
        <v>0</v>
      </c>
      <c r="L477" s="252">
        <v>2024</v>
      </c>
      <c r="M477" s="252">
        <v>2027</v>
      </c>
      <c r="N477" s="252" t="s">
        <v>393</v>
      </c>
      <c r="O477" s="252" t="s">
        <v>394</v>
      </c>
      <c r="P477" s="252" t="s">
        <v>2916</v>
      </c>
      <c r="Q477" s="251" t="s">
        <v>2567</v>
      </c>
      <c r="R477" s="290"/>
      <c r="S477" s="290"/>
      <c r="T477" s="290"/>
      <c r="U477" s="290"/>
      <c r="V477" s="290"/>
      <c r="W477" s="290"/>
      <c r="X477" s="290"/>
    </row>
    <row r="478" spans="2:24" ht="72.5">
      <c r="B478" s="252" t="s">
        <v>1438</v>
      </c>
      <c r="C478" s="252" t="s">
        <v>5639</v>
      </c>
      <c r="D478" s="252" t="s">
        <v>2912</v>
      </c>
      <c r="E478" s="251" t="s">
        <v>410</v>
      </c>
      <c r="F478" s="252">
        <v>4949258.8252999997</v>
      </c>
      <c r="G478" s="252">
        <v>2449861.6101000002</v>
      </c>
      <c r="H478" s="252" t="s">
        <v>2544</v>
      </c>
      <c r="I478" s="252">
        <v>6.5000000000000002E-2</v>
      </c>
      <c r="J478" s="252" t="s">
        <v>392</v>
      </c>
      <c r="K478" s="252">
        <v>0</v>
      </c>
      <c r="L478" s="252">
        <v>2024</v>
      </c>
      <c r="M478" s="252">
        <v>2027</v>
      </c>
      <c r="N478" s="252" t="s">
        <v>393</v>
      </c>
      <c r="O478" s="252" t="s">
        <v>394</v>
      </c>
      <c r="P478" s="252" t="s">
        <v>2917</v>
      </c>
      <c r="Q478" s="251" t="s">
        <v>2567</v>
      </c>
      <c r="R478" s="290"/>
      <c r="S478" s="290"/>
      <c r="T478" s="290"/>
      <c r="U478" s="290"/>
      <c r="V478" s="290"/>
      <c r="W478" s="290"/>
      <c r="X478" s="290"/>
    </row>
    <row r="479" spans="2:24" ht="72.5">
      <c r="B479" s="252" t="s">
        <v>1438</v>
      </c>
      <c r="C479" s="252" t="s">
        <v>5639</v>
      </c>
      <c r="D479" s="252" t="s">
        <v>2918</v>
      </c>
      <c r="E479" s="251" t="s">
        <v>410</v>
      </c>
      <c r="F479" s="252">
        <v>4949382.4044000003</v>
      </c>
      <c r="G479" s="252">
        <v>2449451.9855999998</v>
      </c>
      <c r="H479" s="252" t="s">
        <v>2544</v>
      </c>
      <c r="I479" s="252">
        <v>6.5000000000000002E-2</v>
      </c>
      <c r="J479" s="252" t="s">
        <v>392</v>
      </c>
      <c r="K479" s="252">
        <v>0</v>
      </c>
      <c r="L479" s="252">
        <v>2024</v>
      </c>
      <c r="M479" s="252">
        <v>2027</v>
      </c>
      <c r="N479" s="252" t="s">
        <v>393</v>
      </c>
      <c r="O479" s="252" t="s">
        <v>394</v>
      </c>
      <c r="P479" s="252" t="s">
        <v>2919</v>
      </c>
      <c r="Q479" s="251" t="s">
        <v>2567</v>
      </c>
      <c r="R479" s="290"/>
      <c r="S479" s="290"/>
      <c r="T479" s="290"/>
      <c r="U479" s="290"/>
      <c r="V479" s="290"/>
      <c r="W479" s="290"/>
      <c r="X479" s="290"/>
    </row>
    <row r="480" spans="2:24" ht="72.5">
      <c r="B480" s="252" t="s">
        <v>1438</v>
      </c>
      <c r="C480" s="252" t="s">
        <v>5639</v>
      </c>
      <c r="D480" s="252" t="s">
        <v>2918</v>
      </c>
      <c r="E480" s="251" t="s">
        <v>410</v>
      </c>
      <c r="F480" s="252">
        <v>4949526.9890000001</v>
      </c>
      <c r="G480" s="252">
        <v>2448972.7762000002</v>
      </c>
      <c r="H480" s="252" t="s">
        <v>2544</v>
      </c>
      <c r="I480" s="252">
        <v>6.5000000000000002E-2</v>
      </c>
      <c r="J480" s="252" t="s">
        <v>392</v>
      </c>
      <c r="K480" s="252">
        <v>0</v>
      </c>
      <c r="L480" s="252">
        <v>2024</v>
      </c>
      <c r="M480" s="252">
        <v>2027</v>
      </c>
      <c r="N480" s="252" t="s">
        <v>393</v>
      </c>
      <c r="O480" s="252" t="s">
        <v>394</v>
      </c>
      <c r="P480" s="252" t="s">
        <v>2920</v>
      </c>
      <c r="Q480" s="251" t="s">
        <v>2567</v>
      </c>
      <c r="R480" s="290"/>
      <c r="S480" s="290"/>
      <c r="T480" s="290"/>
      <c r="U480" s="290"/>
      <c r="V480" s="290"/>
      <c r="W480" s="290"/>
      <c r="X480" s="290"/>
    </row>
    <row r="481" spans="2:24" ht="72.5">
      <c r="B481" s="252" t="s">
        <v>1438</v>
      </c>
      <c r="C481" s="252" t="s">
        <v>5639</v>
      </c>
      <c r="D481" s="252" t="s">
        <v>2921</v>
      </c>
      <c r="E481" s="251" t="s">
        <v>410</v>
      </c>
      <c r="F481" s="252">
        <v>4949784.716</v>
      </c>
      <c r="G481" s="252">
        <v>2448118.3108999999</v>
      </c>
      <c r="H481" s="252" t="s">
        <v>2544</v>
      </c>
      <c r="I481" s="252">
        <v>6.5000000000000002E-2</v>
      </c>
      <c r="J481" s="252" t="s">
        <v>2395</v>
      </c>
      <c r="K481" s="252">
        <v>0</v>
      </c>
      <c r="L481" s="252">
        <v>2024</v>
      </c>
      <c r="M481" s="252">
        <v>2027</v>
      </c>
      <c r="N481" s="252" t="s">
        <v>393</v>
      </c>
      <c r="O481" s="252" t="s">
        <v>394</v>
      </c>
      <c r="P481" s="252" t="s">
        <v>2922</v>
      </c>
      <c r="Q481" s="251" t="s">
        <v>2567</v>
      </c>
      <c r="R481" s="290"/>
      <c r="S481" s="290"/>
      <c r="T481" s="290"/>
      <c r="U481" s="290"/>
      <c r="V481" s="290"/>
      <c r="W481" s="290"/>
      <c r="X481" s="290"/>
    </row>
    <row r="482" spans="2:24" ht="72.5">
      <c r="B482" s="252" t="s">
        <v>1438</v>
      </c>
      <c r="C482" s="252" t="s">
        <v>5639</v>
      </c>
      <c r="D482" s="252" t="s">
        <v>2921</v>
      </c>
      <c r="E482" s="251" t="s">
        <v>410</v>
      </c>
      <c r="F482" s="252">
        <v>4950020.1315000001</v>
      </c>
      <c r="G482" s="252">
        <v>2447337.9056000002</v>
      </c>
      <c r="H482" s="252" t="s">
        <v>2544</v>
      </c>
      <c r="I482" s="252">
        <v>6.5000000000000002E-2</v>
      </c>
      <c r="J482" s="252" t="s">
        <v>392</v>
      </c>
      <c r="K482" s="252">
        <v>0</v>
      </c>
      <c r="L482" s="252">
        <v>2024</v>
      </c>
      <c r="M482" s="252">
        <v>2027</v>
      </c>
      <c r="N482" s="252" t="s">
        <v>393</v>
      </c>
      <c r="O482" s="252" t="s">
        <v>394</v>
      </c>
      <c r="P482" s="252" t="s">
        <v>2923</v>
      </c>
      <c r="Q482" s="251" t="s">
        <v>2567</v>
      </c>
      <c r="R482" s="290"/>
      <c r="S482" s="290"/>
      <c r="T482" s="290"/>
      <c r="U482" s="290"/>
      <c r="V482" s="290"/>
      <c r="W482" s="290"/>
      <c r="X482" s="290"/>
    </row>
    <row r="483" spans="2:24" ht="72.5">
      <c r="B483" s="252" t="s">
        <v>1438</v>
      </c>
      <c r="C483" s="252" t="s">
        <v>5639</v>
      </c>
      <c r="D483" s="252" t="s">
        <v>2921</v>
      </c>
      <c r="E483" s="251" t="s">
        <v>410</v>
      </c>
      <c r="F483" s="252">
        <v>4950141.5954999998</v>
      </c>
      <c r="G483" s="252">
        <v>2446935.2536999998</v>
      </c>
      <c r="H483" s="252" t="s">
        <v>2544</v>
      </c>
      <c r="I483" s="252">
        <v>6.5000000000000002E-2</v>
      </c>
      <c r="J483" s="252" t="s">
        <v>392</v>
      </c>
      <c r="K483" s="252">
        <v>0</v>
      </c>
      <c r="L483" s="252">
        <v>2024</v>
      </c>
      <c r="M483" s="252">
        <v>2027</v>
      </c>
      <c r="N483" s="252" t="s">
        <v>393</v>
      </c>
      <c r="O483" s="252" t="s">
        <v>394</v>
      </c>
      <c r="P483" s="252" t="s">
        <v>2924</v>
      </c>
      <c r="Q483" s="251" t="s">
        <v>2567</v>
      </c>
      <c r="R483" s="290"/>
      <c r="S483" s="290"/>
      <c r="T483" s="290"/>
      <c r="U483" s="290"/>
      <c r="V483" s="290"/>
      <c r="W483" s="290"/>
      <c r="X483" s="290"/>
    </row>
    <row r="484" spans="2:24" ht="72.5">
      <c r="B484" s="252" t="s">
        <v>1438</v>
      </c>
      <c r="C484" s="252" t="s">
        <v>5639</v>
      </c>
      <c r="D484" s="252" t="s">
        <v>2925</v>
      </c>
      <c r="E484" s="251" t="s">
        <v>410</v>
      </c>
      <c r="F484" s="252">
        <v>4950591.5147000002</v>
      </c>
      <c r="G484" s="252">
        <v>2445443.7881999998</v>
      </c>
      <c r="H484" s="252" t="s">
        <v>2544</v>
      </c>
      <c r="I484" s="252">
        <v>6.5000000000000002E-2</v>
      </c>
      <c r="J484" s="252" t="s">
        <v>622</v>
      </c>
      <c r="K484" s="252">
        <v>0</v>
      </c>
      <c r="L484" s="252">
        <v>2024</v>
      </c>
      <c r="M484" s="252">
        <v>2027</v>
      </c>
      <c r="N484" s="252" t="s">
        <v>393</v>
      </c>
      <c r="O484" s="252" t="s">
        <v>394</v>
      </c>
      <c r="P484" s="252" t="s">
        <v>2926</v>
      </c>
      <c r="Q484" s="251" t="s">
        <v>2567</v>
      </c>
      <c r="R484" s="290"/>
      <c r="S484" s="290"/>
      <c r="T484" s="290"/>
      <c r="U484" s="290"/>
      <c r="V484" s="290"/>
      <c r="W484" s="290"/>
      <c r="X484" s="290"/>
    </row>
    <row r="485" spans="2:24" ht="72.5">
      <c r="B485" s="252" t="s">
        <v>1438</v>
      </c>
      <c r="C485" s="252" t="s">
        <v>5639</v>
      </c>
      <c r="D485" s="252" t="s">
        <v>2925</v>
      </c>
      <c r="E485" s="251" t="s">
        <v>410</v>
      </c>
      <c r="F485" s="252">
        <v>4950785.6634</v>
      </c>
      <c r="G485" s="252">
        <v>2444800.2129000002</v>
      </c>
      <c r="H485" s="252" t="s">
        <v>2544</v>
      </c>
      <c r="I485" s="252">
        <v>6.5000000000000002E-2</v>
      </c>
      <c r="J485" s="252" t="s">
        <v>622</v>
      </c>
      <c r="K485" s="252">
        <v>0</v>
      </c>
      <c r="L485" s="252">
        <v>2024</v>
      </c>
      <c r="M485" s="252">
        <v>2027</v>
      </c>
      <c r="N485" s="252" t="s">
        <v>393</v>
      </c>
      <c r="O485" s="252" t="s">
        <v>394</v>
      </c>
      <c r="P485" s="252" t="s">
        <v>2927</v>
      </c>
      <c r="Q485" s="251" t="s">
        <v>2567</v>
      </c>
      <c r="R485" s="290"/>
      <c r="S485" s="290"/>
      <c r="T485" s="290"/>
      <c r="U485" s="290"/>
      <c r="V485" s="290"/>
      <c r="W485" s="290"/>
      <c r="X485" s="290"/>
    </row>
    <row r="486" spans="2:24" ht="72.5">
      <c r="B486" s="252" t="s">
        <v>1438</v>
      </c>
      <c r="C486" s="252" t="s">
        <v>5639</v>
      </c>
      <c r="D486" s="252" t="s">
        <v>2925</v>
      </c>
      <c r="E486" s="251" t="s">
        <v>410</v>
      </c>
      <c r="F486" s="252">
        <v>4950947.9362000003</v>
      </c>
      <c r="G486" s="252">
        <v>2444262.3245999999</v>
      </c>
      <c r="H486" s="252" t="s">
        <v>2544</v>
      </c>
      <c r="I486" s="252">
        <v>6.5000000000000002E-2</v>
      </c>
      <c r="J486" s="252" t="s">
        <v>622</v>
      </c>
      <c r="K486" s="252">
        <v>0</v>
      </c>
      <c r="L486" s="252">
        <v>2024</v>
      </c>
      <c r="M486" s="252">
        <v>2027</v>
      </c>
      <c r="N486" s="252" t="s">
        <v>393</v>
      </c>
      <c r="O486" s="252" t="s">
        <v>394</v>
      </c>
      <c r="P486" s="252" t="s">
        <v>2928</v>
      </c>
      <c r="Q486" s="251" t="s">
        <v>2567</v>
      </c>
      <c r="R486" s="290"/>
      <c r="S486" s="290"/>
      <c r="T486" s="290"/>
      <c r="U486" s="290"/>
      <c r="V486" s="290"/>
      <c r="W486" s="290"/>
      <c r="X486" s="290"/>
    </row>
    <row r="487" spans="2:24" ht="72.5">
      <c r="B487" s="252" t="s">
        <v>1438</v>
      </c>
      <c r="C487" s="252" t="s">
        <v>5639</v>
      </c>
      <c r="D487" s="252" t="s">
        <v>2925</v>
      </c>
      <c r="E487" s="251" t="s">
        <v>410</v>
      </c>
      <c r="F487" s="252">
        <v>4951064.4510000004</v>
      </c>
      <c r="G487" s="252">
        <v>2443876.0380000002</v>
      </c>
      <c r="H487" s="252" t="s">
        <v>2544</v>
      </c>
      <c r="I487" s="252">
        <v>6.5000000000000002E-2</v>
      </c>
      <c r="J487" s="252" t="s">
        <v>622</v>
      </c>
      <c r="K487" s="252">
        <v>0</v>
      </c>
      <c r="L487" s="252">
        <v>2024</v>
      </c>
      <c r="M487" s="252">
        <v>2027</v>
      </c>
      <c r="N487" s="252" t="s">
        <v>393</v>
      </c>
      <c r="O487" s="252" t="s">
        <v>394</v>
      </c>
      <c r="P487" s="252" t="s">
        <v>2929</v>
      </c>
      <c r="Q487" s="251" t="s">
        <v>2567</v>
      </c>
      <c r="R487" s="290"/>
      <c r="S487" s="290"/>
      <c r="T487" s="290"/>
      <c r="U487" s="290"/>
      <c r="V487" s="290"/>
      <c r="W487" s="290"/>
      <c r="X487" s="290"/>
    </row>
    <row r="488" spans="2:24" ht="72.5">
      <c r="B488" s="252" t="s">
        <v>1438</v>
      </c>
      <c r="C488" s="252" t="s">
        <v>5639</v>
      </c>
      <c r="D488" s="252" t="s">
        <v>2925</v>
      </c>
      <c r="E488" s="251" t="s">
        <v>410</v>
      </c>
      <c r="F488" s="252">
        <v>4951176.5241999999</v>
      </c>
      <c r="G488" s="252">
        <v>2443504.7047000001</v>
      </c>
      <c r="H488" s="252" t="s">
        <v>2544</v>
      </c>
      <c r="I488" s="252">
        <v>6.5000000000000002E-2</v>
      </c>
      <c r="J488" s="252" t="s">
        <v>624</v>
      </c>
      <c r="K488" s="252">
        <v>0</v>
      </c>
      <c r="L488" s="252">
        <v>2024</v>
      </c>
      <c r="M488" s="252">
        <v>2027</v>
      </c>
      <c r="N488" s="252" t="s">
        <v>393</v>
      </c>
      <c r="O488" s="252" t="s">
        <v>394</v>
      </c>
      <c r="P488" s="252" t="s">
        <v>2930</v>
      </c>
      <c r="Q488" s="251" t="s">
        <v>2567</v>
      </c>
      <c r="R488" s="290"/>
      <c r="S488" s="290"/>
      <c r="T488" s="290"/>
      <c r="U488" s="290"/>
      <c r="V488" s="290"/>
      <c r="W488" s="290"/>
      <c r="X488" s="290"/>
    </row>
    <row r="489" spans="2:24" ht="72.5">
      <c r="B489" s="252" t="s">
        <v>1438</v>
      </c>
      <c r="C489" s="252" t="s">
        <v>5639</v>
      </c>
      <c r="D489" s="252" t="s">
        <v>2925</v>
      </c>
      <c r="E489" s="251" t="s">
        <v>410</v>
      </c>
      <c r="F489" s="252">
        <v>4951250.6039000005</v>
      </c>
      <c r="G489" s="252">
        <v>2443259.2486999999</v>
      </c>
      <c r="H489" s="252" t="s">
        <v>2544</v>
      </c>
      <c r="I489" s="252">
        <v>6.5000000000000002E-2</v>
      </c>
      <c r="J489" s="252" t="s">
        <v>1427</v>
      </c>
      <c r="K489" s="252">
        <v>0</v>
      </c>
      <c r="L489" s="252">
        <v>2024</v>
      </c>
      <c r="M489" s="252">
        <v>2027</v>
      </c>
      <c r="N489" s="252" t="s">
        <v>393</v>
      </c>
      <c r="O489" s="252" t="s">
        <v>394</v>
      </c>
      <c r="P489" s="252" t="s">
        <v>2931</v>
      </c>
      <c r="Q489" s="251" t="s">
        <v>2567</v>
      </c>
      <c r="R489" s="290"/>
      <c r="S489" s="290"/>
      <c r="T489" s="290"/>
      <c r="U489" s="290"/>
      <c r="V489" s="290"/>
      <c r="W489" s="290"/>
      <c r="X489" s="290"/>
    </row>
    <row r="490" spans="2:24" ht="72.5">
      <c r="B490" s="252" t="s">
        <v>1438</v>
      </c>
      <c r="C490" s="252" t="s">
        <v>5639</v>
      </c>
      <c r="D490" s="252" t="s">
        <v>2925</v>
      </c>
      <c r="E490" s="251" t="s">
        <v>410</v>
      </c>
      <c r="F490" s="252">
        <v>4951377.6662999997</v>
      </c>
      <c r="G490" s="252">
        <v>2443059.0022999998</v>
      </c>
      <c r="H490" s="252" t="s">
        <v>2544</v>
      </c>
      <c r="I490" s="252">
        <v>6.5000000000000002E-2</v>
      </c>
      <c r="J490" s="252" t="s">
        <v>2395</v>
      </c>
      <c r="K490" s="252">
        <v>0</v>
      </c>
      <c r="L490" s="252">
        <v>2024</v>
      </c>
      <c r="M490" s="252">
        <v>2027</v>
      </c>
      <c r="N490" s="252" t="s">
        <v>393</v>
      </c>
      <c r="O490" s="252" t="s">
        <v>394</v>
      </c>
      <c r="P490" s="252" t="s">
        <v>2932</v>
      </c>
      <c r="Q490" s="251" t="s">
        <v>2567</v>
      </c>
      <c r="R490" s="290"/>
      <c r="S490" s="290"/>
      <c r="T490" s="290"/>
      <c r="U490" s="290"/>
      <c r="V490" s="290"/>
      <c r="W490" s="290"/>
      <c r="X490" s="290"/>
    </row>
    <row r="491" spans="2:24" ht="72.5">
      <c r="B491" s="252" t="s">
        <v>1438</v>
      </c>
      <c r="C491" s="252" t="s">
        <v>5639</v>
      </c>
      <c r="D491" s="252" t="s">
        <v>2933</v>
      </c>
      <c r="E491" s="251" t="s">
        <v>410</v>
      </c>
      <c r="F491" s="252">
        <v>4951612.0241</v>
      </c>
      <c r="G491" s="252">
        <v>2442233.1227000002</v>
      </c>
      <c r="H491" s="252" t="s">
        <v>2544</v>
      </c>
      <c r="I491" s="252">
        <v>6.5000000000000002E-2</v>
      </c>
      <c r="J491" s="252" t="s">
        <v>1427</v>
      </c>
      <c r="K491" s="252">
        <v>0</v>
      </c>
      <c r="L491" s="252">
        <v>2024</v>
      </c>
      <c r="M491" s="252">
        <v>2027</v>
      </c>
      <c r="N491" s="252" t="s">
        <v>393</v>
      </c>
      <c r="O491" s="252" t="s">
        <v>394</v>
      </c>
      <c r="P491" s="252" t="s">
        <v>2934</v>
      </c>
      <c r="Q491" s="251" t="s">
        <v>2567</v>
      </c>
      <c r="R491" s="290"/>
      <c r="S491" s="290"/>
      <c r="T491" s="290"/>
      <c r="U491" s="290"/>
      <c r="V491" s="290"/>
      <c r="W491" s="290"/>
      <c r="X491" s="290"/>
    </row>
    <row r="492" spans="2:24" ht="72.5">
      <c r="B492" s="252" t="s">
        <v>1438</v>
      </c>
      <c r="C492" s="252" t="s">
        <v>5639</v>
      </c>
      <c r="D492" s="252" t="s">
        <v>2933</v>
      </c>
      <c r="E492" s="251" t="s">
        <v>410</v>
      </c>
      <c r="F492" s="252">
        <v>4951763.2309999997</v>
      </c>
      <c r="G492" s="252">
        <v>2441700.446</v>
      </c>
      <c r="H492" s="252" t="s">
        <v>2544</v>
      </c>
      <c r="I492" s="252">
        <v>6.5000000000000002E-2</v>
      </c>
      <c r="J492" s="252" t="s">
        <v>392</v>
      </c>
      <c r="K492" s="252">
        <v>0</v>
      </c>
      <c r="L492" s="252">
        <v>2024</v>
      </c>
      <c r="M492" s="252">
        <v>2027</v>
      </c>
      <c r="N492" s="252" t="s">
        <v>393</v>
      </c>
      <c r="O492" s="252" t="s">
        <v>394</v>
      </c>
      <c r="P492" s="252" t="s">
        <v>2935</v>
      </c>
      <c r="Q492" s="251" t="s">
        <v>2567</v>
      </c>
      <c r="R492" s="290"/>
      <c r="S492" s="290"/>
      <c r="T492" s="290"/>
      <c r="U492" s="290"/>
      <c r="V492" s="290"/>
      <c r="W492" s="290"/>
      <c r="X492" s="290"/>
    </row>
    <row r="493" spans="2:24" ht="72.5">
      <c r="B493" s="252" t="s">
        <v>1438</v>
      </c>
      <c r="C493" s="252" t="s">
        <v>5639</v>
      </c>
      <c r="D493" s="252" t="s">
        <v>2933</v>
      </c>
      <c r="E493" s="251" t="s">
        <v>410</v>
      </c>
      <c r="F493" s="252">
        <v>4951864.1505000005</v>
      </c>
      <c r="G493" s="252">
        <v>2441287.1274999999</v>
      </c>
      <c r="H493" s="252" t="s">
        <v>2544</v>
      </c>
      <c r="I493" s="252">
        <v>6.5000000000000002E-2</v>
      </c>
      <c r="J493" s="252" t="s">
        <v>392</v>
      </c>
      <c r="K493" s="252">
        <v>0</v>
      </c>
      <c r="L493" s="252">
        <v>2024</v>
      </c>
      <c r="M493" s="252">
        <v>2027</v>
      </c>
      <c r="N493" s="252" t="s">
        <v>393</v>
      </c>
      <c r="O493" s="252" t="s">
        <v>394</v>
      </c>
      <c r="P493" s="252" t="s">
        <v>2936</v>
      </c>
      <c r="Q493" s="251" t="s">
        <v>2567</v>
      </c>
      <c r="R493" s="290"/>
      <c r="S493" s="290"/>
      <c r="T493" s="290"/>
      <c r="U493" s="290"/>
      <c r="V493" s="290"/>
      <c r="W493" s="290"/>
      <c r="X493" s="290"/>
    </row>
    <row r="494" spans="2:24" ht="72.5">
      <c r="B494" s="252" t="s">
        <v>1438</v>
      </c>
      <c r="C494" s="252" t="s">
        <v>5639</v>
      </c>
      <c r="D494" s="252" t="s">
        <v>2933</v>
      </c>
      <c r="E494" s="251" t="s">
        <v>410</v>
      </c>
      <c r="F494" s="252">
        <v>4951957.9685000004</v>
      </c>
      <c r="G494" s="252">
        <v>2440903.0518999998</v>
      </c>
      <c r="H494" s="252" t="s">
        <v>2544</v>
      </c>
      <c r="I494" s="252">
        <v>6.5000000000000002E-2</v>
      </c>
      <c r="J494" s="252" t="s">
        <v>392</v>
      </c>
      <c r="K494" s="252">
        <v>0</v>
      </c>
      <c r="L494" s="252">
        <v>2024</v>
      </c>
      <c r="M494" s="252">
        <v>2027</v>
      </c>
      <c r="N494" s="252" t="s">
        <v>393</v>
      </c>
      <c r="O494" s="252" t="s">
        <v>394</v>
      </c>
      <c r="P494" s="252" t="s">
        <v>2937</v>
      </c>
      <c r="Q494" s="251" t="s">
        <v>2567</v>
      </c>
      <c r="R494" s="290"/>
      <c r="S494" s="290"/>
      <c r="T494" s="290"/>
      <c r="U494" s="290"/>
      <c r="V494" s="290"/>
      <c r="W494" s="290"/>
      <c r="X494" s="290"/>
    </row>
    <row r="495" spans="2:24" ht="72.5">
      <c r="B495" s="252" t="s">
        <v>1438</v>
      </c>
      <c r="C495" s="252" t="s">
        <v>5639</v>
      </c>
      <c r="D495" s="252" t="s">
        <v>2933</v>
      </c>
      <c r="E495" s="251" t="s">
        <v>410</v>
      </c>
      <c r="F495" s="252">
        <v>4952041.0239000004</v>
      </c>
      <c r="G495" s="252">
        <v>2440562.9671</v>
      </c>
      <c r="H495" s="252" t="s">
        <v>2544</v>
      </c>
      <c r="I495" s="252">
        <v>6.5000000000000002E-2</v>
      </c>
      <c r="J495" s="252" t="s">
        <v>392</v>
      </c>
      <c r="K495" s="252">
        <v>0</v>
      </c>
      <c r="L495" s="252">
        <v>2024</v>
      </c>
      <c r="M495" s="252">
        <v>2027</v>
      </c>
      <c r="N495" s="252" t="s">
        <v>393</v>
      </c>
      <c r="O495" s="252" t="s">
        <v>394</v>
      </c>
      <c r="P495" s="252" t="s">
        <v>2938</v>
      </c>
      <c r="Q495" s="251" t="s">
        <v>2567</v>
      </c>
      <c r="R495" s="290"/>
      <c r="S495" s="290"/>
      <c r="T495" s="290"/>
      <c r="U495" s="290"/>
      <c r="V495" s="290"/>
      <c r="W495" s="290"/>
      <c r="X495" s="290"/>
    </row>
    <row r="496" spans="2:24" ht="72.5">
      <c r="B496" s="252" t="s">
        <v>1438</v>
      </c>
      <c r="C496" s="252" t="s">
        <v>5639</v>
      </c>
      <c r="D496" s="252" t="s">
        <v>2933</v>
      </c>
      <c r="E496" s="251" t="s">
        <v>410</v>
      </c>
      <c r="F496" s="252">
        <v>4952132.3630999997</v>
      </c>
      <c r="G496" s="252">
        <v>2440188.9681000002</v>
      </c>
      <c r="H496" s="252" t="s">
        <v>2544</v>
      </c>
      <c r="I496" s="252">
        <v>6.5000000000000002E-2</v>
      </c>
      <c r="J496" s="252" t="s">
        <v>392</v>
      </c>
      <c r="K496" s="252">
        <v>0</v>
      </c>
      <c r="L496" s="252">
        <v>2024</v>
      </c>
      <c r="M496" s="252">
        <v>2027</v>
      </c>
      <c r="N496" s="252" t="s">
        <v>393</v>
      </c>
      <c r="O496" s="252" t="s">
        <v>394</v>
      </c>
      <c r="P496" s="252" t="s">
        <v>2939</v>
      </c>
      <c r="Q496" s="251" t="s">
        <v>2567</v>
      </c>
      <c r="R496" s="290"/>
      <c r="S496" s="290"/>
      <c r="T496" s="290"/>
      <c r="U496" s="290"/>
      <c r="V496" s="290"/>
      <c r="W496" s="290"/>
      <c r="X496" s="290"/>
    </row>
    <row r="497" spans="2:24" ht="72.5">
      <c r="B497" s="252" t="s">
        <v>1438</v>
      </c>
      <c r="C497" s="252" t="s">
        <v>5639</v>
      </c>
      <c r="D497" s="252" t="s">
        <v>5654</v>
      </c>
      <c r="E497" s="251" t="s">
        <v>410</v>
      </c>
      <c r="F497" s="252">
        <v>4952563.7573999995</v>
      </c>
      <c r="G497" s="252">
        <v>2438422.6035000002</v>
      </c>
      <c r="H497" s="252" t="s">
        <v>2544</v>
      </c>
      <c r="I497" s="252">
        <v>6.5000000000000002E-2</v>
      </c>
      <c r="J497" s="252" t="s">
        <v>622</v>
      </c>
      <c r="K497" s="252">
        <v>0</v>
      </c>
      <c r="L497" s="252">
        <v>2024</v>
      </c>
      <c r="M497" s="252">
        <v>2027</v>
      </c>
      <c r="N497" s="252" t="s">
        <v>393</v>
      </c>
      <c r="O497" s="252" t="s">
        <v>394</v>
      </c>
      <c r="P497" s="252" t="s">
        <v>2940</v>
      </c>
      <c r="Q497" s="251" t="s">
        <v>2567</v>
      </c>
      <c r="R497" s="290"/>
      <c r="S497" s="290"/>
      <c r="T497" s="290"/>
      <c r="U497" s="290"/>
      <c r="V497" s="290"/>
      <c r="W497" s="290"/>
      <c r="X497" s="290"/>
    </row>
    <row r="498" spans="2:24" ht="72.5">
      <c r="B498" s="252" t="s">
        <v>1438</v>
      </c>
      <c r="C498" s="252" t="s">
        <v>5639</v>
      </c>
      <c r="D498" s="252" t="s">
        <v>5654</v>
      </c>
      <c r="E498" s="251" t="s">
        <v>410</v>
      </c>
      <c r="F498" s="252">
        <v>4952630.9764</v>
      </c>
      <c r="G498" s="252">
        <v>2438147.3423000001</v>
      </c>
      <c r="H498" s="252" t="s">
        <v>2544</v>
      </c>
      <c r="I498" s="252">
        <v>6.5000000000000002E-2</v>
      </c>
      <c r="J498" s="252" t="s">
        <v>622</v>
      </c>
      <c r="K498" s="252">
        <v>0</v>
      </c>
      <c r="L498" s="252">
        <v>2024</v>
      </c>
      <c r="M498" s="252">
        <v>2027</v>
      </c>
      <c r="N498" s="252" t="s">
        <v>393</v>
      </c>
      <c r="O498" s="252" t="s">
        <v>394</v>
      </c>
      <c r="P498" s="252" t="s">
        <v>2941</v>
      </c>
      <c r="Q498" s="251" t="s">
        <v>2567</v>
      </c>
      <c r="R498" s="290"/>
      <c r="S498" s="290"/>
      <c r="T498" s="290"/>
      <c r="U498" s="290"/>
      <c r="V498" s="290"/>
      <c r="W498" s="290"/>
      <c r="X498" s="290"/>
    </row>
    <row r="499" spans="2:24" ht="72.5">
      <c r="B499" s="252" t="s">
        <v>1438</v>
      </c>
      <c r="C499" s="252" t="s">
        <v>5639</v>
      </c>
      <c r="D499" s="252" t="s">
        <v>2942</v>
      </c>
      <c r="E499" s="251" t="s">
        <v>410</v>
      </c>
      <c r="F499" s="252">
        <v>4952889.4616999999</v>
      </c>
      <c r="G499" s="252">
        <v>2437548.8807999999</v>
      </c>
      <c r="H499" s="252" t="s">
        <v>2544</v>
      </c>
      <c r="I499" s="252">
        <v>6.5000000000000002E-2</v>
      </c>
      <c r="J499" s="252" t="s">
        <v>622</v>
      </c>
      <c r="K499" s="252">
        <v>0</v>
      </c>
      <c r="L499" s="252">
        <v>2024</v>
      </c>
      <c r="M499" s="252">
        <v>2027</v>
      </c>
      <c r="N499" s="252" t="s">
        <v>393</v>
      </c>
      <c r="O499" s="252" t="s">
        <v>394</v>
      </c>
      <c r="P499" s="252" t="s">
        <v>2943</v>
      </c>
      <c r="Q499" s="251" t="s">
        <v>2567</v>
      </c>
      <c r="R499" s="290"/>
      <c r="S499" s="290"/>
      <c r="T499" s="290"/>
      <c r="U499" s="290"/>
      <c r="V499" s="290"/>
      <c r="W499" s="290"/>
      <c r="X499" s="290"/>
    </row>
    <row r="500" spans="2:24" ht="72.5">
      <c r="B500" s="252" t="s">
        <v>1438</v>
      </c>
      <c r="C500" s="252" t="s">
        <v>5639</v>
      </c>
      <c r="D500" s="252" t="s">
        <v>2942</v>
      </c>
      <c r="E500" s="251" t="s">
        <v>410</v>
      </c>
      <c r="F500" s="252">
        <v>4953093.9923</v>
      </c>
      <c r="G500" s="252">
        <v>2437075.3605999998</v>
      </c>
      <c r="H500" s="252" t="s">
        <v>2544</v>
      </c>
      <c r="I500" s="252">
        <v>6.5000000000000002E-2</v>
      </c>
      <c r="J500" s="252" t="s">
        <v>622</v>
      </c>
      <c r="K500" s="252">
        <v>0</v>
      </c>
      <c r="L500" s="252">
        <v>2024</v>
      </c>
      <c r="M500" s="252">
        <v>2027</v>
      </c>
      <c r="N500" s="252" t="s">
        <v>393</v>
      </c>
      <c r="O500" s="252" t="s">
        <v>394</v>
      </c>
      <c r="P500" s="252" t="s">
        <v>2944</v>
      </c>
      <c r="Q500" s="251" t="s">
        <v>2567</v>
      </c>
      <c r="R500" s="290"/>
      <c r="S500" s="290"/>
      <c r="T500" s="290"/>
      <c r="U500" s="290"/>
      <c r="V500" s="290"/>
      <c r="W500" s="290"/>
      <c r="X500" s="290"/>
    </row>
    <row r="501" spans="2:24" ht="72.5">
      <c r="B501" s="252" t="s">
        <v>1438</v>
      </c>
      <c r="C501" s="252" t="s">
        <v>5639</v>
      </c>
      <c r="D501" s="252" t="s">
        <v>2942</v>
      </c>
      <c r="E501" s="251" t="s">
        <v>410</v>
      </c>
      <c r="F501" s="252">
        <v>4953261.4171000002</v>
      </c>
      <c r="G501" s="252">
        <v>2436687.7327999999</v>
      </c>
      <c r="H501" s="252" t="s">
        <v>2544</v>
      </c>
      <c r="I501" s="252">
        <v>6.5000000000000002E-2</v>
      </c>
      <c r="J501" s="252" t="s">
        <v>392</v>
      </c>
      <c r="K501" s="252">
        <v>0</v>
      </c>
      <c r="L501" s="252">
        <v>2024</v>
      </c>
      <c r="M501" s="252">
        <v>2027</v>
      </c>
      <c r="N501" s="252" t="s">
        <v>393</v>
      </c>
      <c r="O501" s="252" t="s">
        <v>394</v>
      </c>
      <c r="P501" s="252" t="s">
        <v>2945</v>
      </c>
      <c r="Q501" s="251" t="s">
        <v>2567</v>
      </c>
      <c r="R501" s="290"/>
      <c r="S501" s="290"/>
      <c r="T501" s="290"/>
      <c r="U501" s="290"/>
      <c r="V501" s="290"/>
      <c r="W501" s="290"/>
      <c r="X501" s="290"/>
    </row>
    <row r="502" spans="2:24" ht="72.5">
      <c r="B502" s="252" t="s">
        <v>1438</v>
      </c>
      <c r="C502" s="252" t="s">
        <v>5639</v>
      </c>
      <c r="D502" s="252" t="s">
        <v>2942</v>
      </c>
      <c r="E502" s="251" t="s">
        <v>410</v>
      </c>
      <c r="F502" s="252">
        <v>4953439.0275999997</v>
      </c>
      <c r="G502" s="252">
        <v>2436064.1090000002</v>
      </c>
      <c r="H502" s="252" t="s">
        <v>2544</v>
      </c>
      <c r="I502" s="252">
        <v>6.5000000000000002E-2</v>
      </c>
      <c r="J502" s="252" t="s">
        <v>622</v>
      </c>
      <c r="K502" s="252">
        <v>0</v>
      </c>
      <c r="L502" s="252">
        <v>2024</v>
      </c>
      <c r="M502" s="252">
        <v>2027</v>
      </c>
      <c r="N502" s="252" t="s">
        <v>393</v>
      </c>
      <c r="O502" s="252" t="s">
        <v>394</v>
      </c>
      <c r="P502" s="252" t="s">
        <v>2946</v>
      </c>
      <c r="Q502" s="251" t="s">
        <v>2567</v>
      </c>
      <c r="R502" s="290"/>
      <c r="S502" s="290"/>
      <c r="T502" s="290"/>
      <c r="U502" s="290"/>
      <c r="V502" s="290"/>
      <c r="W502" s="290"/>
      <c r="X502" s="290"/>
    </row>
    <row r="503" spans="2:24" ht="72.5">
      <c r="B503" s="252" t="s">
        <v>1438</v>
      </c>
      <c r="C503" s="252" t="s">
        <v>5639</v>
      </c>
      <c r="D503" s="252" t="s">
        <v>2947</v>
      </c>
      <c r="E503" s="251" t="s">
        <v>410</v>
      </c>
      <c r="F503" s="252">
        <v>4953549.4567</v>
      </c>
      <c r="G503" s="252">
        <v>2435395.2672999999</v>
      </c>
      <c r="H503" s="252" t="s">
        <v>2544</v>
      </c>
      <c r="I503" s="252">
        <v>6.5000000000000002E-2</v>
      </c>
      <c r="J503" s="252" t="s">
        <v>392</v>
      </c>
      <c r="K503" s="252">
        <v>0</v>
      </c>
      <c r="L503" s="252">
        <v>2024</v>
      </c>
      <c r="M503" s="252">
        <v>2027</v>
      </c>
      <c r="N503" s="252" t="s">
        <v>393</v>
      </c>
      <c r="O503" s="252" t="s">
        <v>394</v>
      </c>
      <c r="P503" s="252" t="s">
        <v>2948</v>
      </c>
      <c r="Q503" s="251" t="s">
        <v>2567</v>
      </c>
      <c r="R503" s="290"/>
      <c r="S503" s="290"/>
      <c r="T503" s="290"/>
      <c r="U503" s="290"/>
      <c r="V503" s="290"/>
      <c r="W503" s="290"/>
      <c r="X503" s="290"/>
    </row>
    <row r="504" spans="2:24" ht="72.5">
      <c r="B504" s="252" t="s">
        <v>1438</v>
      </c>
      <c r="C504" s="252" t="s">
        <v>5639</v>
      </c>
      <c r="D504" s="252" t="s">
        <v>2947</v>
      </c>
      <c r="E504" s="251" t="s">
        <v>410</v>
      </c>
      <c r="F504" s="252">
        <v>4953918.9101999998</v>
      </c>
      <c r="G504" s="252">
        <v>2434857.1617999999</v>
      </c>
      <c r="H504" s="252" t="s">
        <v>2544</v>
      </c>
      <c r="I504" s="252">
        <v>6.5000000000000002E-2</v>
      </c>
      <c r="J504" s="252" t="s">
        <v>918</v>
      </c>
      <c r="K504" s="252">
        <v>0</v>
      </c>
      <c r="L504" s="252">
        <v>2024</v>
      </c>
      <c r="M504" s="252">
        <v>2027</v>
      </c>
      <c r="N504" s="252" t="s">
        <v>393</v>
      </c>
      <c r="O504" s="252" t="s">
        <v>394</v>
      </c>
      <c r="P504" s="252" t="s">
        <v>2949</v>
      </c>
      <c r="Q504" s="251" t="s">
        <v>2567</v>
      </c>
      <c r="R504" s="290"/>
      <c r="S504" s="290"/>
      <c r="T504" s="290"/>
      <c r="U504" s="290"/>
      <c r="V504" s="290"/>
      <c r="W504" s="290"/>
      <c r="X504" s="290"/>
    </row>
    <row r="505" spans="2:24" ht="72.5">
      <c r="B505" s="252" t="s">
        <v>1438</v>
      </c>
      <c r="C505" s="252" t="s">
        <v>5639</v>
      </c>
      <c r="D505" s="252" t="s">
        <v>2947</v>
      </c>
      <c r="E505" s="251" t="s">
        <v>410</v>
      </c>
      <c r="F505" s="252">
        <v>4954114.4099000003</v>
      </c>
      <c r="G505" s="252">
        <v>2434484.2618999998</v>
      </c>
      <c r="H505" s="252" t="s">
        <v>2544</v>
      </c>
      <c r="I505" s="252">
        <v>6.5000000000000002E-2</v>
      </c>
      <c r="J505" s="252" t="s">
        <v>918</v>
      </c>
      <c r="K505" s="252">
        <v>0</v>
      </c>
      <c r="L505" s="252">
        <v>2024</v>
      </c>
      <c r="M505" s="252">
        <v>2027</v>
      </c>
      <c r="N505" s="252" t="s">
        <v>393</v>
      </c>
      <c r="O505" s="252" t="s">
        <v>394</v>
      </c>
      <c r="P505" s="252" t="s">
        <v>2950</v>
      </c>
      <c r="Q505" s="251" t="s">
        <v>2567</v>
      </c>
      <c r="R505" s="290"/>
      <c r="S505" s="290"/>
      <c r="T505" s="290"/>
      <c r="U505" s="290"/>
      <c r="V505" s="290"/>
      <c r="W505" s="290"/>
      <c r="X505" s="290"/>
    </row>
    <row r="506" spans="2:24" ht="72.5">
      <c r="B506" s="252" t="s">
        <v>1438</v>
      </c>
      <c r="C506" s="252" t="s">
        <v>5639</v>
      </c>
      <c r="D506" s="252" t="s">
        <v>2947</v>
      </c>
      <c r="E506" s="251" t="s">
        <v>410</v>
      </c>
      <c r="F506" s="252">
        <v>4954373.7490999997</v>
      </c>
      <c r="G506" s="252">
        <v>2433989.5447</v>
      </c>
      <c r="H506" s="252" t="s">
        <v>2544</v>
      </c>
      <c r="I506" s="252">
        <v>6.5000000000000002E-2</v>
      </c>
      <c r="J506" s="252" t="s">
        <v>918</v>
      </c>
      <c r="K506" s="252">
        <v>0</v>
      </c>
      <c r="L506" s="252">
        <v>2024</v>
      </c>
      <c r="M506" s="252">
        <v>2027</v>
      </c>
      <c r="N506" s="252" t="s">
        <v>393</v>
      </c>
      <c r="O506" s="252" t="s">
        <v>394</v>
      </c>
      <c r="P506" s="252" t="s">
        <v>2951</v>
      </c>
      <c r="Q506" s="251" t="s">
        <v>2567</v>
      </c>
      <c r="R506" s="290"/>
      <c r="S506" s="290"/>
      <c r="T506" s="290"/>
      <c r="U506" s="290"/>
      <c r="V506" s="290"/>
      <c r="W506" s="290"/>
      <c r="X506" s="290"/>
    </row>
    <row r="507" spans="2:24" ht="72.5">
      <c r="B507" s="252" t="s">
        <v>1438</v>
      </c>
      <c r="C507" s="252" t="s">
        <v>5639</v>
      </c>
      <c r="D507" s="252" t="s">
        <v>2947</v>
      </c>
      <c r="E507" s="251" t="s">
        <v>410</v>
      </c>
      <c r="F507" s="252">
        <v>4954902.6431</v>
      </c>
      <c r="G507" s="252">
        <v>2432980.6592999999</v>
      </c>
      <c r="H507" s="252" t="s">
        <v>2544</v>
      </c>
      <c r="I507" s="252">
        <v>6.5000000000000002E-2</v>
      </c>
      <c r="J507" s="252" t="s">
        <v>392</v>
      </c>
      <c r="K507" s="252">
        <v>0</v>
      </c>
      <c r="L507" s="252">
        <v>2024</v>
      </c>
      <c r="M507" s="252">
        <v>2027</v>
      </c>
      <c r="N507" s="252" t="s">
        <v>393</v>
      </c>
      <c r="O507" s="252" t="s">
        <v>394</v>
      </c>
      <c r="P507" s="252" t="s">
        <v>2952</v>
      </c>
      <c r="Q507" s="251" t="s">
        <v>2567</v>
      </c>
      <c r="R507" s="290"/>
      <c r="S507" s="290"/>
      <c r="T507" s="290"/>
      <c r="U507" s="290"/>
      <c r="V507" s="290"/>
      <c r="W507" s="290"/>
      <c r="X507" s="290"/>
    </row>
    <row r="508" spans="2:24" ht="72.5">
      <c r="B508" s="252" t="s">
        <v>1438</v>
      </c>
      <c r="C508" s="252" t="s">
        <v>5639</v>
      </c>
      <c r="D508" s="252" t="s">
        <v>2953</v>
      </c>
      <c r="E508" s="251" t="s">
        <v>410</v>
      </c>
      <c r="F508" s="252">
        <v>4955295.9345000004</v>
      </c>
      <c r="G508" s="252">
        <v>2432230.5090999999</v>
      </c>
      <c r="H508" s="252" t="s">
        <v>2544</v>
      </c>
      <c r="I508" s="252">
        <v>6.5000000000000002E-2</v>
      </c>
      <c r="J508" s="252" t="s">
        <v>918</v>
      </c>
      <c r="K508" s="252">
        <v>0</v>
      </c>
      <c r="L508" s="252">
        <v>2024</v>
      </c>
      <c r="M508" s="252">
        <v>2027</v>
      </c>
      <c r="N508" s="252" t="s">
        <v>393</v>
      </c>
      <c r="O508" s="252" t="s">
        <v>394</v>
      </c>
      <c r="P508" s="252" t="s">
        <v>2954</v>
      </c>
      <c r="Q508" s="251" t="s">
        <v>2567</v>
      </c>
      <c r="R508" s="290"/>
      <c r="S508" s="290"/>
      <c r="T508" s="290"/>
      <c r="U508" s="290"/>
      <c r="V508" s="290"/>
      <c r="W508" s="290"/>
      <c r="X508" s="290"/>
    </row>
    <row r="509" spans="2:24" ht="72.5">
      <c r="B509" s="252" t="s">
        <v>1438</v>
      </c>
      <c r="C509" s="252" t="s">
        <v>5639</v>
      </c>
      <c r="D509" s="252" t="s">
        <v>2953</v>
      </c>
      <c r="E509" s="251" t="s">
        <v>410</v>
      </c>
      <c r="F509" s="252">
        <v>4955546.4133000001</v>
      </c>
      <c r="G509" s="252">
        <v>2431752.7041000002</v>
      </c>
      <c r="H509" s="252" t="s">
        <v>2544</v>
      </c>
      <c r="I509" s="252">
        <v>6.5000000000000002E-2</v>
      </c>
      <c r="J509" s="252" t="s">
        <v>918</v>
      </c>
      <c r="K509" s="252">
        <v>0</v>
      </c>
      <c r="L509" s="252">
        <v>2024</v>
      </c>
      <c r="M509" s="252">
        <v>2027</v>
      </c>
      <c r="N509" s="252" t="s">
        <v>393</v>
      </c>
      <c r="O509" s="252" t="s">
        <v>394</v>
      </c>
      <c r="P509" s="252" t="s">
        <v>2955</v>
      </c>
      <c r="Q509" s="251" t="s">
        <v>2567</v>
      </c>
      <c r="R509" s="290"/>
      <c r="S509" s="290"/>
      <c r="T509" s="290"/>
      <c r="U509" s="290"/>
      <c r="V509" s="290"/>
      <c r="W509" s="290"/>
      <c r="X509" s="290"/>
    </row>
    <row r="510" spans="2:24" ht="72.5">
      <c r="B510" s="252" t="s">
        <v>1438</v>
      </c>
      <c r="C510" s="252" t="s">
        <v>5639</v>
      </c>
      <c r="D510" s="252" t="s">
        <v>2956</v>
      </c>
      <c r="E510" s="251" t="s">
        <v>410</v>
      </c>
      <c r="F510" s="252">
        <v>4955830.5553000001</v>
      </c>
      <c r="G510" s="252">
        <v>2431210.7566</v>
      </c>
      <c r="H510" s="252" t="s">
        <v>2544</v>
      </c>
      <c r="I510" s="252">
        <v>6.5000000000000002E-2</v>
      </c>
      <c r="J510" s="252" t="s">
        <v>2397</v>
      </c>
      <c r="K510" s="252">
        <v>0</v>
      </c>
      <c r="L510" s="252">
        <v>2024</v>
      </c>
      <c r="M510" s="252">
        <v>2027</v>
      </c>
      <c r="N510" s="252" t="s">
        <v>393</v>
      </c>
      <c r="O510" s="252" t="s">
        <v>394</v>
      </c>
      <c r="P510" s="252" t="s">
        <v>2957</v>
      </c>
      <c r="Q510" s="251" t="s">
        <v>2567</v>
      </c>
      <c r="R510" s="290"/>
      <c r="S510" s="290"/>
      <c r="T510" s="290"/>
      <c r="U510" s="290"/>
      <c r="V510" s="290"/>
      <c r="W510" s="290"/>
      <c r="X510" s="290"/>
    </row>
    <row r="511" spans="2:24" ht="72.5">
      <c r="B511" s="252" t="s">
        <v>1438</v>
      </c>
      <c r="C511" s="252" t="s">
        <v>5639</v>
      </c>
      <c r="D511" s="252" t="s">
        <v>2958</v>
      </c>
      <c r="E511" s="251" t="s">
        <v>410</v>
      </c>
      <c r="F511" s="252">
        <v>4956206.1036999999</v>
      </c>
      <c r="G511" s="252">
        <v>2430494.3317999998</v>
      </c>
      <c r="H511" s="252" t="s">
        <v>2544</v>
      </c>
      <c r="I511" s="252">
        <v>6.5000000000000002E-2</v>
      </c>
      <c r="J511" s="252" t="s">
        <v>918</v>
      </c>
      <c r="K511" s="252">
        <v>0</v>
      </c>
      <c r="L511" s="252">
        <v>2024</v>
      </c>
      <c r="M511" s="252">
        <v>2027</v>
      </c>
      <c r="N511" s="252" t="s">
        <v>393</v>
      </c>
      <c r="O511" s="252" t="s">
        <v>394</v>
      </c>
      <c r="P511" s="252" t="s">
        <v>2959</v>
      </c>
      <c r="Q511" s="251" t="s">
        <v>2567</v>
      </c>
      <c r="R511" s="290"/>
      <c r="S511" s="290"/>
      <c r="T511" s="290"/>
      <c r="U511" s="290"/>
      <c r="V511" s="290"/>
      <c r="W511" s="290"/>
      <c r="X511" s="290"/>
    </row>
    <row r="512" spans="2:24" ht="72.5">
      <c r="B512" s="252" t="s">
        <v>1438</v>
      </c>
      <c r="C512" s="252" t="s">
        <v>5639</v>
      </c>
      <c r="D512" s="252" t="s">
        <v>2958</v>
      </c>
      <c r="E512" s="251" t="s">
        <v>410</v>
      </c>
      <c r="F512" s="252">
        <v>4956404.1558999997</v>
      </c>
      <c r="G512" s="252">
        <v>2430041.4567999998</v>
      </c>
      <c r="H512" s="252" t="s">
        <v>2544</v>
      </c>
      <c r="I512" s="252">
        <v>6.5000000000000002E-2</v>
      </c>
      <c r="J512" s="252" t="s">
        <v>918</v>
      </c>
      <c r="K512" s="252">
        <v>0</v>
      </c>
      <c r="L512" s="252">
        <v>2024</v>
      </c>
      <c r="M512" s="252">
        <v>2027</v>
      </c>
      <c r="N512" s="252" t="s">
        <v>393</v>
      </c>
      <c r="O512" s="252" t="s">
        <v>394</v>
      </c>
      <c r="P512" s="252" t="s">
        <v>2960</v>
      </c>
      <c r="Q512" s="251" t="s">
        <v>2567</v>
      </c>
      <c r="R512" s="290"/>
      <c r="S512" s="290"/>
      <c r="T512" s="290"/>
      <c r="U512" s="290"/>
      <c r="V512" s="290"/>
      <c r="W512" s="290"/>
      <c r="X512" s="290"/>
    </row>
    <row r="513" spans="2:24" ht="72.5">
      <c r="B513" s="252" t="s">
        <v>1438</v>
      </c>
      <c r="C513" s="252" t="s">
        <v>5639</v>
      </c>
      <c r="D513" s="252" t="s">
        <v>2958</v>
      </c>
      <c r="E513" s="251" t="s">
        <v>410</v>
      </c>
      <c r="F513" s="252">
        <v>4956480.8817999996</v>
      </c>
      <c r="G513" s="252">
        <v>2429658.5287000001</v>
      </c>
      <c r="H513" s="252" t="s">
        <v>2544</v>
      </c>
      <c r="I513" s="252">
        <v>6.5000000000000002E-2</v>
      </c>
      <c r="J513" s="252" t="s">
        <v>918</v>
      </c>
      <c r="K513" s="252">
        <v>0</v>
      </c>
      <c r="L513" s="252">
        <v>2024</v>
      </c>
      <c r="M513" s="252">
        <v>2027</v>
      </c>
      <c r="N513" s="252" t="s">
        <v>393</v>
      </c>
      <c r="O513" s="252" t="s">
        <v>394</v>
      </c>
      <c r="P513" s="252" t="s">
        <v>2961</v>
      </c>
      <c r="Q513" s="251" t="s">
        <v>2567</v>
      </c>
      <c r="R513" s="290"/>
      <c r="S513" s="290"/>
      <c r="T513" s="290"/>
      <c r="U513" s="290"/>
      <c r="V513" s="290"/>
      <c r="W513" s="290"/>
      <c r="X513" s="290"/>
    </row>
    <row r="514" spans="2:24" ht="72.5">
      <c r="B514" s="252" t="s">
        <v>1438</v>
      </c>
      <c r="C514" s="252" t="s">
        <v>5639</v>
      </c>
      <c r="D514" s="252" t="s">
        <v>2958</v>
      </c>
      <c r="E514" s="251" t="s">
        <v>410</v>
      </c>
      <c r="F514" s="252">
        <v>4956387.8880000003</v>
      </c>
      <c r="G514" s="252">
        <v>2429150.0019999999</v>
      </c>
      <c r="H514" s="252" t="s">
        <v>2544</v>
      </c>
      <c r="I514" s="252">
        <v>6.5000000000000002E-2</v>
      </c>
      <c r="J514" s="252" t="s">
        <v>1427</v>
      </c>
      <c r="K514" s="252">
        <v>0</v>
      </c>
      <c r="L514" s="252">
        <v>2024</v>
      </c>
      <c r="M514" s="252">
        <v>2027</v>
      </c>
      <c r="N514" s="252" t="s">
        <v>393</v>
      </c>
      <c r="O514" s="252" t="s">
        <v>394</v>
      </c>
      <c r="P514" s="252" t="s">
        <v>2962</v>
      </c>
      <c r="Q514" s="251" t="s">
        <v>2567</v>
      </c>
      <c r="R514" s="290"/>
      <c r="S514" s="290"/>
      <c r="T514" s="290"/>
      <c r="U514" s="290"/>
      <c r="V514" s="290"/>
      <c r="W514" s="290"/>
      <c r="X514" s="290"/>
    </row>
    <row r="515" spans="2:24" ht="72.5">
      <c r="B515" s="252" t="s">
        <v>1438</v>
      </c>
      <c r="C515" s="252" t="s">
        <v>5639</v>
      </c>
      <c r="D515" s="252" t="s">
        <v>2958</v>
      </c>
      <c r="E515" s="251" t="s">
        <v>410</v>
      </c>
      <c r="F515" s="252">
        <v>4956509.8581999997</v>
      </c>
      <c r="G515" s="252">
        <v>2428064.8369999998</v>
      </c>
      <c r="H515" s="252" t="s">
        <v>2544</v>
      </c>
      <c r="I515" s="252">
        <v>6.5000000000000002E-2</v>
      </c>
      <c r="J515" s="252" t="s">
        <v>2395</v>
      </c>
      <c r="K515" s="252">
        <v>0</v>
      </c>
      <c r="L515" s="252">
        <v>2024</v>
      </c>
      <c r="M515" s="252">
        <v>2027</v>
      </c>
      <c r="N515" s="252" t="s">
        <v>393</v>
      </c>
      <c r="O515" s="252" t="s">
        <v>394</v>
      </c>
      <c r="P515" s="252" t="s">
        <v>2963</v>
      </c>
      <c r="Q515" s="251" t="s">
        <v>2567</v>
      </c>
      <c r="R515" s="290"/>
      <c r="S515" s="290"/>
      <c r="T515" s="290"/>
      <c r="U515" s="290"/>
      <c r="V515" s="290"/>
      <c r="W515" s="290"/>
      <c r="X515" s="290"/>
    </row>
    <row r="516" spans="2:24" ht="72.5">
      <c r="B516" s="252" t="s">
        <v>1438</v>
      </c>
      <c r="C516" s="252" t="s">
        <v>5639</v>
      </c>
      <c r="D516" s="252" t="s">
        <v>5655</v>
      </c>
      <c r="E516" s="251" t="s">
        <v>410</v>
      </c>
      <c r="F516" s="252">
        <v>4956523.8547999999</v>
      </c>
      <c r="G516" s="252">
        <v>2426845.2313999999</v>
      </c>
      <c r="H516" s="252" t="s">
        <v>2544</v>
      </c>
      <c r="I516" s="252">
        <v>6.5000000000000002E-2</v>
      </c>
      <c r="J516" s="252" t="s">
        <v>2395</v>
      </c>
      <c r="K516" s="252">
        <v>0</v>
      </c>
      <c r="L516" s="252">
        <v>2024</v>
      </c>
      <c r="M516" s="252">
        <v>2027</v>
      </c>
      <c r="N516" s="252" t="s">
        <v>393</v>
      </c>
      <c r="O516" s="252" t="s">
        <v>394</v>
      </c>
      <c r="P516" s="252" t="s">
        <v>2964</v>
      </c>
      <c r="Q516" s="251" t="s">
        <v>2567</v>
      </c>
      <c r="R516" s="290"/>
      <c r="S516" s="290"/>
      <c r="T516" s="290"/>
      <c r="U516" s="290"/>
      <c r="V516" s="290"/>
      <c r="W516" s="290"/>
      <c r="X516" s="290"/>
    </row>
    <row r="517" spans="2:24" ht="72.5">
      <c r="B517" s="252" t="s">
        <v>1438</v>
      </c>
      <c r="C517" s="252" t="s">
        <v>5639</v>
      </c>
      <c r="D517" s="252" t="s">
        <v>5655</v>
      </c>
      <c r="E517" s="251" t="s">
        <v>410</v>
      </c>
      <c r="F517" s="252">
        <v>4956452.8011999996</v>
      </c>
      <c r="G517" s="252">
        <v>2426190.3760000002</v>
      </c>
      <c r="H517" s="252" t="s">
        <v>2544</v>
      </c>
      <c r="I517" s="252">
        <v>6.5000000000000002E-2</v>
      </c>
      <c r="J517" s="252" t="s">
        <v>1427</v>
      </c>
      <c r="K517" s="252">
        <v>0</v>
      </c>
      <c r="L517" s="252">
        <v>2024</v>
      </c>
      <c r="M517" s="252">
        <v>2027</v>
      </c>
      <c r="N517" s="252" t="s">
        <v>393</v>
      </c>
      <c r="O517" s="252" t="s">
        <v>394</v>
      </c>
      <c r="P517" s="252" t="s">
        <v>2965</v>
      </c>
      <c r="Q517" s="251" t="s">
        <v>2567</v>
      </c>
      <c r="R517" s="290"/>
      <c r="S517" s="290"/>
      <c r="T517" s="290"/>
      <c r="U517" s="290"/>
      <c r="V517" s="290"/>
      <c r="W517" s="290"/>
      <c r="X517" s="290"/>
    </row>
    <row r="518" spans="2:24" ht="72.5">
      <c r="B518" s="252" t="s">
        <v>1438</v>
      </c>
      <c r="C518" s="252" t="s">
        <v>5639</v>
      </c>
      <c r="D518" s="252" t="s">
        <v>5655</v>
      </c>
      <c r="E518" s="251" t="s">
        <v>410</v>
      </c>
      <c r="F518" s="252">
        <v>4956570.4230000004</v>
      </c>
      <c r="G518" s="252">
        <v>2425285.9649999999</v>
      </c>
      <c r="H518" s="252" t="s">
        <v>2544</v>
      </c>
      <c r="I518" s="252">
        <v>6.5000000000000002E-2</v>
      </c>
      <c r="J518" s="252" t="s">
        <v>2395</v>
      </c>
      <c r="K518" s="252">
        <v>0</v>
      </c>
      <c r="L518" s="252">
        <v>2024</v>
      </c>
      <c r="M518" s="252">
        <v>2027</v>
      </c>
      <c r="N518" s="252" t="s">
        <v>393</v>
      </c>
      <c r="O518" s="252" t="s">
        <v>394</v>
      </c>
      <c r="P518" s="252" t="s">
        <v>2966</v>
      </c>
      <c r="Q518" s="251" t="s">
        <v>2567</v>
      </c>
      <c r="R518" s="290"/>
      <c r="S518" s="290"/>
      <c r="T518" s="290"/>
      <c r="U518" s="290"/>
      <c r="V518" s="290"/>
      <c r="W518" s="290"/>
      <c r="X518" s="290"/>
    </row>
    <row r="519" spans="2:24" ht="72.5">
      <c r="B519" s="252" t="s">
        <v>1438</v>
      </c>
      <c r="C519" s="252" t="s">
        <v>5639</v>
      </c>
      <c r="D519" s="252" t="s">
        <v>5655</v>
      </c>
      <c r="E519" s="251" t="s">
        <v>410</v>
      </c>
      <c r="F519" s="252">
        <v>4956562.1533000004</v>
      </c>
      <c r="G519" s="252">
        <v>2424919.1099</v>
      </c>
      <c r="H519" s="252" t="s">
        <v>2544</v>
      </c>
      <c r="I519" s="252">
        <v>6.5000000000000002E-2</v>
      </c>
      <c r="J519" s="252" t="s">
        <v>392</v>
      </c>
      <c r="K519" s="252">
        <v>0</v>
      </c>
      <c r="L519" s="252">
        <v>2024</v>
      </c>
      <c r="M519" s="252">
        <v>2027</v>
      </c>
      <c r="N519" s="252" t="s">
        <v>393</v>
      </c>
      <c r="O519" s="252" t="s">
        <v>394</v>
      </c>
      <c r="P519" s="252" t="s">
        <v>2967</v>
      </c>
      <c r="Q519" s="251" t="s">
        <v>2567</v>
      </c>
      <c r="R519" s="290"/>
      <c r="S519" s="290"/>
      <c r="T519" s="290"/>
      <c r="U519" s="290"/>
      <c r="V519" s="290"/>
      <c r="W519" s="290"/>
      <c r="X519" s="290"/>
    </row>
    <row r="520" spans="2:24" ht="72.5">
      <c r="B520" s="252" t="s">
        <v>1438</v>
      </c>
      <c r="C520" s="252" t="s">
        <v>5639</v>
      </c>
      <c r="D520" s="252" t="s">
        <v>2968</v>
      </c>
      <c r="E520" s="251" t="s">
        <v>410</v>
      </c>
      <c r="F520" s="252">
        <v>4956549.5329999998</v>
      </c>
      <c r="G520" s="252">
        <v>2424357.7340000002</v>
      </c>
      <c r="H520" s="252" t="s">
        <v>2544</v>
      </c>
      <c r="I520" s="252">
        <v>6.5000000000000002E-2</v>
      </c>
      <c r="J520" s="252" t="s">
        <v>2395</v>
      </c>
      <c r="K520" s="252">
        <v>0</v>
      </c>
      <c r="L520" s="252">
        <v>2024</v>
      </c>
      <c r="M520" s="252">
        <v>2027</v>
      </c>
      <c r="N520" s="252" t="s">
        <v>393</v>
      </c>
      <c r="O520" s="252" t="s">
        <v>394</v>
      </c>
      <c r="P520" s="252" t="s">
        <v>2969</v>
      </c>
      <c r="Q520" s="251" t="s">
        <v>2567</v>
      </c>
      <c r="R520" s="290"/>
      <c r="S520" s="290"/>
      <c r="T520" s="290"/>
      <c r="U520" s="290"/>
      <c r="V520" s="290"/>
      <c r="W520" s="290"/>
      <c r="X520" s="290"/>
    </row>
    <row r="521" spans="2:24" ht="72.5">
      <c r="B521" s="252" t="s">
        <v>1438</v>
      </c>
      <c r="C521" s="252" t="s">
        <v>5639</v>
      </c>
      <c r="D521" s="252" t="s">
        <v>2968</v>
      </c>
      <c r="E521" s="251" t="s">
        <v>410</v>
      </c>
      <c r="F521" s="252">
        <v>4956504.1964999996</v>
      </c>
      <c r="G521" s="252">
        <v>2423964.3368000002</v>
      </c>
      <c r="H521" s="252" t="s">
        <v>2544</v>
      </c>
      <c r="I521" s="252">
        <v>6.5000000000000002E-2</v>
      </c>
      <c r="J521" s="252" t="s">
        <v>2395</v>
      </c>
      <c r="K521" s="252">
        <v>0</v>
      </c>
      <c r="L521" s="252">
        <v>2024</v>
      </c>
      <c r="M521" s="252">
        <v>2027</v>
      </c>
      <c r="N521" s="252" t="s">
        <v>393</v>
      </c>
      <c r="O521" s="252" t="s">
        <v>394</v>
      </c>
      <c r="P521" s="252" t="s">
        <v>2970</v>
      </c>
      <c r="Q521" s="251" t="s">
        <v>2567</v>
      </c>
      <c r="R521" s="290"/>
      <c r="S521" s="290"/>
      <c r="T521" s="290"/>
      <c r="U521" s="290"/>
      <c r="V521" s="290"/>
      <c r="W521" s="290"/>
      <c r="X521" s="290"/>
    </row>
    <row r="522" spans="2:24" ht="72.5">
      <c r="B522" s="252" t="s">
        <v>1438</v>
      </c>
      <c r="C522" s="252" t="s">
        <v>5639</v>
      </c>
      <c r="D522" s="252" t="s">
        <v>2968</v>
      </c>
      <c r="E522" s="251" t="s">
        <v>410</v>
      </c>
      <c r="F522" s="252">
        <v>4956468.7704999996</v>
      </c>
      <c r="G522" s="252">
        <v>2423656.5325000002</v>
      </c>
      <c r="H522" s="252" t="s">
        <v>2544</v>
      </c>
      <c r="I522" s="252">
        <v>6.5000000000000002E-2</v>
      </c>
      <c r="J522" s="252" t="s">
        <v>918</v>
      </c>
      <c r="K522" s="252">
        <v>0</v>
      </c>
      <c r="L522" s="252">
        <v>2024</v>
      </c>
      <c r="M522" s="252">
        <v>2027</v>
      </c>
      <c r="N522" s="252" t="s">
        <v>393</v>
      </c>
      <c r="O522" s="252" t="s">
        <v>394</v>
      </c>
      <c r="P522" s="252" t="s">
        <v>2971</v>
      </c>
      <c r="Q522" s="251" t="s">
        <v>2567</v>
      </c>
      <c r="R522" s="290"/>
      <c r="S522" s="290"/>
      <c r="T522" s="290"/>
      <c r="U522" s="290"/>
      <c r="V522" s="290"/>
      <c r="W522" s="290"/>
      <c r="X522" s="290"/>
    </row>
    <row r="523" spans="2:24" ht="72.5">
      <c r="B523" s="252" t="s">
        <v>1438</v>
      </c>
      <c r="C523" s="252" t="s">
        <v>5639</v>
      </c>
      <c r="D523" s="252" t="s">
        <v>2968</v>
      </c>
      <c r="E523" s="251" t="s">
        <v>410</v>
      </c>
      <c r="F523" s="252">
        <v>4956125.4939999999</v>
      </c>
      <c r="G523" s="252">
        <v>2422234.5967999999</v>
      </c>
      <c r="H523" s="252" t="s">
        <v>2544</v>
      </c>
      <c r="I523" s="252">
        <v>6.5000000000000002E-2</v>
      </c>
      <c r="J523" s="252" t="s">
        <v>392</v>
      </c>
      <c r="K523" s="252">
        <v>0</v>
      </c>
      <c r="L523" s="252">
        <v>2024</v>
      </c>
      <c r="M523" s="252">
        <v>2027</v>
      </c>
      <c r="N523" s="252" t="s">
        <v>393</v>
      </c>
      <c r="O523" s="252" t="s">
        <v>394</v>
      </c>
      <c r="P523" s="252" t="s">
        <v>2972</v>
      </c>
      <c r="Q523" s="251" t="s">
        <v>2567</v>
      </c>
      <c r="R523" s="290"/>
      <c r="S523" s="290"/>
      <c r="T523" s="290"/>
      <c r="U523" s="290"/>
      <c r="V523" s="290"/>
      <c r="W523" s="290"/>
      <c r="X523" s="290"/>
    </row>
    <row r="524" spans="2:24" ht="72.5">
      <c r="B524" s="252" t="s">
        <v>1438</v>
      </c>
      <c r="C524" s="252" t="s">
        <v>5639</v>
      </c>
      <c r="D524" s="252" t="s">
        <v>2968</v>
      </c>
      <c r="E524" s="251" t="s">
        <v>410</v>
      </c>
      <c r="F524" s="252">
        <v>4956080.4869999997</v>
      </c>
      <c r="G524" s="252">
        <v>2421780.4569000001</v>
      </c>
      <c r="H524" s="252" t="s">
        <v>2544</v>
      </c>
      <c r="I524" s="252">
        <v>6.5000000000000002E-2</v>
      </c>
      <c r="J524" s="252" t="s">
        <v>2395</v>
      </c>
      <c r="K524" s="252">
        <v>0</v>
      </c>
      <c r="L524" s="252">
        <v>2024</v>
      </c>
      <c r="M524" s="252">
        <v>2027</v>
      </c>
      <c r="N524" s="252" t="s">
        <v>393</v>
      </c>
      <c r="O524" s="252" t="s">
        <v>394</v>
      </c>
      <c r="P524" s="252" t="s">
        <v>2973</v>
      </c>
      <c r="Q524" s="251" t="s">
        <v>2567</v>
      </c>
      <c r="R524" s="290"/>
      <c r="S524" s="290"/>
      <c r="T524" s="290"/>
      <c r="U524" s="290"/>
      <c r="V524" s="290"/>
      <c r="W524" s="290"/>
      <c r="X524" s="290"/>
    </row>
    <row r="525" spans="2:24" ht="72.5">
      <c r="B525" s="252" t="s">
        <v>1438</v>
      </c>
      <c r="C525" s="252" t="s">
        <v>5639</v>
      </c>
      <c r="D525" s="252" t="s">
        <v>2968</v>
      </c>
      <c r="E525" s="251" t="s">
        <v>410</v>
      </c>
      <c r="F525" s="252">
        <v>4955962.1990999999</v>
      </c>
      <c r="G525" s="252">
        <v>2420586.9081000001</v>
      </c>
      <c r="H525" s="252" t="s">
        <v>2544</v>
      </c>
      <c r="I525" s="252">
        <v>6.5000000000000002E-2</v>
      </c>
      <c r="J525" s="252" t="s">
        <v>622</v>
      </c>
      <c r="K525" s="252">
        <v>0</v>
      </c>
      <c r="L525" s="252">
        <v>2024</v>
      </c>
      <c r="M525" s="252">
        <v>2027</v>
      </c>
      <c r="N525" s="252" t="s">
        <v>393</v>
      </c>
      <c r="O525" s="252" t="s">
        <v>394</v>
      </c>
      <c r="P525" s="252" t="s">
        <v>2974</v>
      </c>
      <c r="Q525" s="251" t="s">
        <v>2567</v>
      </c>
      <c r="R525" s="290"/>
      <c r="S525" s="290"/>
      <c r="T525" s="290"/>
      <c r="U525" s="290"/>
      <c r="V525" s="290"/>
      <c r="W525" s="290"/>
      <c r="X525" s="290"/>
    </row>
    <row r="526" spans="2:24" ht="72.5">
      <c r="B526" s="252" t="s">
        <v>1438</v>
      </c>
      <c r="C526" s="252" t="s">
        <v>5639</v>
      </c>
      <c r="D526" s="252" t="s">
        <v>2968</v>
      </c>
      <c r="E526" s="251" t="s">
        <v>410</v>
      </c>
      <c r="F526" s="252">
        <v>4955912.0880000005</v>
      </c>
      <c r="G526" s="252">
        <v>2420081.1357999998</v>
      </c>
      <c r="H526" s="252" t="s">
        <v>2544</v>
      </c>
      <c r="I526" s="252">
        <v>6.5000000000000002E-2</v>
      </c>
      <c r="J526" s="252" t="s">
        <v>622</v>
      </c>
      <c r="K526" s="252">
        <v>0</v>
      </c>
      <c r="L526" s="252">
        <v>2024</v>
      </c>
      <c r="M526" s="252">
        <v>2027</v>
      </c>
      <c r="N526" s="252" t="s">
        <v>393</v>
      </c>
      <c r="O526" s="252" t="s">
        <v>394</v>
      </c>
      <c r="P526" s="252" t="s">
        <v>2975</v>
      </c>
      <c r="Q526" s="251" t="s">
        <v>2567</v>
      </c>
      <c r="R526" s="290"/>
      <c r="S526" s="290"/>
      <c r="T526" s="290"/>
      <c r="U526" s="290"/>
      <c r="V526" s="290"/>
      <c r="W526" s="290"/>
      <c r="X526" s="290"/>
    </row>
    <row r="527" spans="2:24" ht="72.5">
      <c r="B527" s="252" t="s">
        <v>1438</v>
      </c>
      <c r="C527" s="252" t="s">
        <v>5639</v>
      </c>
      <c r="D527" s="252" t="s">
        <v>2976</v>
      </c>
      <c r="E527" s="251" t="s">
        <v>410</v>
      </c>
      <c r="F527" s="252">
        <v>4955477.5592</v>
      </c>
      <c r="G527" s="252">
        <v>2411278.6142000002</v>
      </c>
      <c r="H527" s="252" t="s">
        <v>2544</v>
      </c>
      <c r="I527" s="252">
        <v>6.5000000000000002E-2</v>
      </c>
      <c r="J527" s="252" t="s">
        <v>392</v>
      </c>
      <c r="K527" s="252">
        <v>0</v>
      </c>
      <c r="L527" s="252">
        <v>2024</v>
      </c>
      <c r="M527" s="252">
        <v>2027</v>
      </c>
      <c r="N527" s="252" t="s">
        <v>393</v>
      </c>
      <c r="O527" s="252" t="s">
        <v>394</v>
      </c>
      <c r="P527" s="252" t="s">
        <v>2977</v>
      </c>
      <c r="Q527" s="251" t="s">
        <v>2567</v>
      </c>
      <c r="R527" s="290"/>
      <c r="S527" s="290"/>
      <c r="T527" s="290"/>
      <c r="U527" s="290"/>
      <c r="V527" s="290"/>
      <c r="W527" s="290"/>
      <c r="X527" s="290"/>
    </row>
    <row r="528" spans="2:24" ht="72.5">
      <c r="B528" s="252" t="s">
        <v>1438</v>
      </c>
      <c r="C528" s="252" t="s">
        <v>5639</v>
      </c>
      <c r="D528" s="252" t="s">
        <v>2976</v>
      </c>
      <c r="E528" s="251" t="s">
        <v>410</v>
      </c>
      <c r="F528" s="252">
        <v>4955628.4082000004</v>
      </c>
      <c r="G528" s="252">
        <v>2410912.3689999999</v>
      </c>
      <c r="H528" s="252" t="s">
        <v>2544</v>
      </c>
      <c r="I528" s="252">
        <v>6.5000000000000002E-2</v>
      </c>
      <c r="J528" s="252" t="s">
        <v>2631</v>
      </c>
      <c r="K528" s="252">
        <v>0</v>
      </c>
      <c r="L528" s="252">
        <v>2024</v>
      </c>
      <c r="M528" s="252">
        <v>2027</v>
      </c>
      <c r="N528" s="252" t="s">
        <v>393</v>
      </c>
      <c r="O528" s="252" t="s">
        <v>394</v>
      </c>
      <c r="P528" s="252" t="s">
        <v>2978</v>
      </c>
      <c r="Q528" s="251" t="s">
        <v>2567</v>
      </c>
      <c r="R528" s="290"/>
      <c r="S528" s="290"/>
      <c r="T528" s="290"/>
      <c r="U528" s="290"/>
      <c r="V528" s="290"/>
      <c r="W528" s="290"/>
      <c r="X528" s="290"/>
    </row>
    <row r="529" spans="2:24" ht="72.5">
      <c r="B529" s="252" t="s">
        <v>1438</v>
      </c>
      <c r="C529" s="252" t="s">
        <v>5639</v>
      </c>
      <c r="D529" s="252" t="s">
        <v>2976</v>
      </c>
      <c r="E529" s="251" t="s">
        <v>410</v>
      </c>
      <c r="F529" s="252">
        <v>4955752.1475</v>
      </c>
      <c r="G529" s="252">
        <v>2410611.4515999998</v>
      </c>
      <c r="H529" s="252" t="s">
        <v>2544</v>
      </c>
      <c r="I529" s="252">
        <v>6.5000000000000002E-2</v>
      </c>
      <c r="J529" s="252" t="s">
        <v>2631</v>
      </c>
      <c r="K529" s="252">
        <v>0</v>
      </c>
      <c r="L529" s="252">
        <v>2024</v>
      </c>
      <c r="M529" s="252">
        <v>2027</v>
      </c>
      <c r="N529" s="252" t="s">
        <v>393</v>
      </c>
      <c r="O529" s="252" t="s">
        <v>394</v>
      </c>
      <c r="P529" s="252" t="s">
        <v>2979</v>
      </c>
      <c r="Q529" s="251" t="s">
        <v>2567</v>
      </c>
      <c r="R529" s="290"/>
      <c r="S529" s="290"/>
      <c r="T529" s="290"/>
      <c r="U529" s="290"/>
      <c r="V529" s="290"/>
      <c r="W529" s="290"/>
      <c r="X529" s="290"/>
    </row>
    <row r="530" spans="2:24" ht="72.5">
      <c r="B530" s="252" t="s">
        <v>1438</v>
      </c>
      <c r="C530" s="252" t="s">
        <v>5639</v>
      </c>
      <c r="D530" s="252" t="s">
        <v>2976</v>
      </c>
      <c r="E530" s="251" t="s">
        <v>410</v>
      </c>
      <c r="F530" s="252">
        <v>4955868.9868000001</v>
      </c>
      <c r="G530" s="252">
        <v>2410327.5743999998</v>
      </c>
      <c r="H530" s="252" t="s">
        <v>2544</v>
      </c>
      <c r="I530" s="252">
        <v>6.5000000000000002E-2</v>
      </c>
      <c r="J530" s="252" t="s">
        <v>392</v>
      </c>
      <c r="K530" s="252">
        <v>0</v>
      </c>
      <c r="L530" s="252">
        <v>2024</v>
      </c>
      <c r="M530" s="252">
        <v>2027</v>
      </c>
      <c r="N530" s="252" t="s">
        <v>393</v>
      </c>
      <c r="O530" s="252" t="s">
        <v>394</v>
      </c>
      <c r="P530" s="252" t="s">
        <v>2980</v>
      </c>
      <c r="Q530" s="251" t="s">
        <v>2567</v>
      </c>
      <c r="R530" s="290"/>
      <c r="S530" s="290"/>
      <c r="T530" s="290"/>
      <c r="U530" s="290"/>
      <c r="V530" s="290"/>
      <c r="W530" s="290"/>
      <c r="X530" s="290"/>
    </row>
    <row r="531" spans="2:24" ht="72.5">
      <c r="B531" s="252" t="s">
        <v>1438</v>
      </c>
      <c r="C531" s="252" t="s">
        <v>5639</v>
      </c>
      <c r="D531" s="252" t="s">
        <v>2976</v>
      </c>
      <c r="E531" s="251" t="s">
        <v>410</v>
      </c>
      <c r="F531" s="252">
        <v>4955997.8715000004</v>
      </c>
      <c r="G531" s="252">
        <v>2410015.3160000001</v>
      </c>
      <c r="H531" s="252" t="s">
        <v>2544</v>
      </c>
      <c r="I531" s="252">
        <v>6.5000000000000002E-2</v>
      </c>
      <c r="J531" s="252" t="s">
        <v>392</v>
      </c>
      <c r="K531" s="252">
        <v>0</v>
      </c>
      <c r="L531" s="252">
        <v>2024</v>
      </c>
      <c r="M531" s="252">
        <v>2027</v>
      </c>
      <c r="N531" s="252" t="s">
        <v>393</v>
      </c>
      <c r="O531" s="252" t="s">
        <v>394</v>
      </c>
      <c r="P531" s="252" t="s">
        <v>2981</v>
      </c>
      <c r="Q531" s="251" t="s">
        <v>2567</v>
      </c>
      <c r="R531" s="290"/>
      <c r="S531" s="290"/>
      <c r="T531" s="290"/>
      <c r="U531" s="290"/>
      <c r="V531" s="290"/>
      <c r="W531" s="290"/>
      <c r="X531" s="290"/>
    </row>
    <row r="532" spans="2:24" ht="72.5">
      <c r="B532" s="252" t="s">
        <v>1438</v>
      </c>
      <c r="C532" s="252" t="s">
        <v>5639</v>
      </c>
      <c r="D532" s="252" t="s">
        <v>2976</v>
      </c>
      <c r="E532" s="251" t="s">
        <v>410</v>
      </c>
      <c r="F532" s="252">
        <v>4956090.9106000001</v>
      </c>
      <c r="G532" s="252">
        <v>2409789.4134999998</v>
      </c>
      <c r="H532" s="252" t="s">
        <v>2544</v>
      </c>
      <c r="I532" s="252">
        <v>6.5000000000000002E-2</v>
      </c>
      <c r="J532" s="252" t="s">
        <v>392</v>
      </c>
      <c r="K532" s="252">
        <v>0</v>
      </c>
      <c r="L532" s="252">
        <v>2024</v>
      </c>
      <c r="M532" s="252">
        <v>2027</v>
      </c>
      <c r="N532" s="252" t="s">
        <v>393</v>
      </c>
      <c r="O532" s="252" t="s">
        <v>394</v>
      </c>
      <c r="P532" s="252" t="s">
        <v>2982</v>
      </c>
      <c r="Q532" s="251" t="s">
        <v>2567</v>
      </c>
      <c r="R532" s="290"/>
      <c r="S532" s="290"/>
      <c r="T532" s="290"/>
      <c r="U532" s="290"/>
      <c r="V532" s="290"/>
      <c r="W532" s="290"/>
      <c r="X532" s="290"/>
    </row>
    <row r="533" spans="2:24" ht="72.5">
      <c r="B533" s="252" t="s">
        <v>1438</v>
      </c>
      <c r="C533" s="252" t="s">
        <v>5639</v>
      </c>
      <c r="D533" s="252" t="s">
        <v>2976</v>
      </c>
      <c r="E533" s="251" t="s">
        <v>410</v>
      </c>
      <c r="F533" s="252">
        <v>4956253.8279999997</v>
      </c>
      <c r="G533" s="252">
        <v>2409393.8480000002</v>
      </c>
      <c r="H533" s="252" t="s">
        <v>2544</v>
      </c>
      <c r="I533" s="252">
        <v>6.5000000000000002E-2</v>
      </c>
      <c r="J533" s="252" t="s">
        <v>622</v>
      </c>
      <c r="K533" s="252">
        <v>0</v>
      </c>
      <c r="L533" s="252">
        <v>2024</v>
      </c>
      <c r="M533" s="252">
        <v>2027</v>
      </c>
      <c r="N533" s="252" t="s">
        <v>393</v>
      </c>
      <c r="O533" s="252" t="s">
        <v>394</v>
      </c>
      <c r="P533" s="252" t="s">
        <v>2983</v>
      </c>
      <c r="Q533" s="251" t="s">
        <v>2567</v>
      </c>
      <c r="R533" s="290"/>
      <c r="S533" s="290"/>
      <c r="T533" s="290"/>
      <c r="U533" s="290"/>
      <c r="V533" s="290"/>
      <c r="W533" s="290"/>
      <c r="X533" s="290"/>
    </row>
    <row r="534" spans="2:24" ht="72.5">
      <c r="B534" s="252" t="s">
        <v>1438</v>
      </c>
      <c r="C534" s="252" t="s">
        <v>5639</v>
      </c>
      <c r="D534" s="252" t="s">
        <v>5656</v>
      </c>
      <c r="E534" s="251" t="s">
        <v>410</v>
      </c>
      <c r="F534" s="252">
        <v>4956454.9282999998</v>
      </c>
      <c r="G534" s="252">
        <v>2408905.5724999998</v>
      </c>
      <c r="H534" s="252" t="s">
        <v>2544</v>
      </c>
      <c r="I534" s="252">
        <v>6.5000000000000002E-2</v>
      </c>
      <c r="J534" s="252" t="s">
        <v>392</v>
      </c>
      <c r="K534" s="252">
        <v>0</v>
      </c>
      <c r="L534" s="252">
        <v>2024</v>
      </c>
      <c r="M534" s="252">
        <v>2027</v>
      </c>
      <c r="N534" s="252" t="s">
        <v>393</v>
      </c>
      <c r="O534" s="252" t="s">
        <v>394</v>
      </c>
      <c r="P534" s="252" t="s">
        <v>2984</v>
      </c>
      <c r="Q534" s="251" t="s">
        <v>2567</v>
      </c>
      <c r="R534" s="290"/>
      <c r="S534" s="290"/>
      <c r="T534" s="290"/>
      <c r="U534" s="290"/>
      <c r="V534" s="290"/>
      <c r="W534" s="290"/>
      <c r="X534" s="290"/>
    </row>
    <row r="535" spans="2:24" ht="72.5">
      <c r="B535" s="252" t="s">
        <v>1438</v>
      </c>
      <c r="C535" s="252" t="s">
        <v>5639</v>
      </c>
      <c r="D535" s="252" t="s">
        <v>5656</v>
      </c>
      <c r="E535" s="251" t="s">
        <v>410</v>
      </c>
      <c r="F535" s="252">
        <v>4956603.5100999996</v>
      </c>
      <c r="G535" s="252">
        <v>2408544.8155</v>
      </c>
      <c r="H535" s="252" t="s">
        <v>2544</v>
      </c>
      <c r="I535" s="252">
        <v>6.5000000000000002E-2</v>
      </c>
      <c r="J535" s="252" t="s">
        <v>392</v>
      </c>
      <c r="K535" s="252">
        <v>0</v>
      </c>
      <c r="L535" s="252">
        <v>2024</v>
      </c>
      <c r="M535" s="252">
        <v>2027</v>
      </c>
      <c r="N535" s="252" t="s">
        <v>393</v>
      </c>
      <c r="O535" s="252" t="s">
        <v>394</v>
      </c>
      <c r="P535" s="252" t="s">
        <v>2985</v>
      </c>
      <c r="Q535" s="251" t="s">
        <v>2567</v>
      </c>
      <c r="R535" s="290"/>
      <c r="S535" s="290"/>
      <c r="T535" s="290"/>
      <c r="U535" s="290"/>
      <c r="V535" s="290"/>
      <c r="W535" s="290"/>
      <c r="X535" s="290"/>
    </row>
    <row r="536" spans="2:24" ht="72.5">
      <c r="B536" s="252" t="s">
        <v>1438</v>
      </c>
      <c r="C536" s="252" t="s">
        <v>5639</v>
      </c>
      <c r="D536" s="252" t="s">
        <v>5656</v>
      </c>
      <c r="E536" s="251" t="s">
        <v>410</v>
      </c>
      <c r="F536" s="252">
        <v>4956744.2101999996</v>
      </c>
      <c r="G536" s="252">
        <v>2408203.1954000001</v>
      </c>
      <c r="H536" s="252" t="s">
        <v>2544</v>
      </c>
      <c r="I536" s="252">
        <v>6.5000000000000002E-2</v>
      </c>
      <c r="J536" s="252" t="s">
        <v>392</v>
      </c>
      <c r="K536" s="252">
        <v>0</v>
      </c>
      <c r="L536" s="252">
        <v>2024</v>
      </c>
      <c r="M536" s="252">
        <v>2027</v>
      </c>
      <c r="N536" s="252" t="s">
        <v>393</v>
      </c>
      <c r="O536" s="252" t="s">
        <v>394</v>
      </c>
      <c r="P536" s="252" t="s">
        <v>2986</v>
      </c>
      <c r="Q536" s="251" t="s">
        <v>2567</v>
      </c>
      <c r="R536" s="290"/>
      <c r="S536" s="290"/>
      <c r="T536" s="290"/>
      <c r="U536" s="290"/>
      <c r="V536" s="290"/>
      <c r="W536" s="290"/>
      <c r="X536" s="290"/>
    </row>
    <row r="537" spans="2:24" ht="72.5">
      <c r="B537" s="252" t="s">
        <v>1438</v>
      </c>
      <c r="C537" s="252" t="s">
        <v>5639</v>
      </c>
      <c r="D537" s="252" t="s">
        <v>5656</v>
      </c>
      <c r="E537" s="251" t="s">
        <v>410</v>
      </c>
      <c r="F537" s="252">
        <v>4956863.2681999998</v>
      </c>
      <c r="G537" s="252">
        <v>2407911.7088000001</v>
      </c>
      <c r="H537" s="252" t="s">
        <v>2544</v>
      </c>
      <c r="I537" s="252">
        <v>6.5000000000000002E-2</v>
      </c>
      <c r="J537" s="252" t="s">
        <v>622</v>
      </c>
      <c r="K537" s="252">
        <v>0</v>
      </c>
      <c r="L537" s="252">
        <v>2024</v>
      </c>
      <c r="M537" s="252">
        <v>2027</v>
      </c>
      <c r="N537" s="252" t="s">
        <v>393</v>
      </c>
      <c r="O537" s="252" t="s">
        <v>394</v>
      </c>
      <c r="P537" s="252" t="s">
        <v>2987</v>
      </c>
      <c r="Q537" s="251" t="s">
        <v>2567</v>
      </c>
      <c r="R537" s="290"/>
      <c r="S537" s="290"/>
      <c r="T537" s="290"/>
      <c r="U537" s="290"/>
      <c r="V537" s="290"/>
      <c r="W537" s="290"/>
      <c r="X537" s="290"/>
    </row>
    <row r="538" spans="2:24" ht="72.5">
      <c r="B538" s="252" t="s">
        <v>1438</v>
      </c>
      <c r="C538" s="252" t="s">
        <v>5639</v>
      </c>
      <c r="D538" s="252" t="s">
        <v>5656</v>
      </c>
      <c r="E538" s="251" t="s">
        <v>410</v>
      </c>
      <c r="F538" s="252">
        <v>4957046.1287000002</v>
      </c>
      <c r="G538" s="252">
        <v>2407467.4859000002</v>
      </c>
      <c r="H538" s="252" t="s">
        <v>2544</v>
      </c>
      <c r="I538" s="252">
        <v>6.5000000000000002E-2</v>
      </c>
      <c r="J538" s="252" t="s">
        <v>622</v>
      </c>
      <c r="K538" s="252">
        <v>0</v>
      </c>
      <c r="L538" s="252">
        <v>2024</v>
      </c>
      <c r="M538" s="252">
        <v>2027</v>
      </c>
      <c r="N538" s="252" t="s">
        <v>393</v>
      </c>
      <c r="O538" s="252" t="s">
        <v>394</v>
      </c>
      <c r="P538" s="252" t="s">
        <v>2988</v>
      </c>
      <c r="Q538" s="251" t="s">
        <v>2567</v>
      </c>
      <c r="R538" s="290"/>
      <c r="S538" s="290"/>
      <c r="T538" s="290"/>
      <c r="U538" s="290"/>
      <c r="V538" s="290"/>
      <c r="W538" s="290"/>
      <c r="X538" s="290"/>
    </row>
    <row r="539" spans="2:24" ht="72.5">
      <c r="B539" s="252" t="s">
        <v>1438</v>
      </c>
      <c r="C539" s="252" t="s">
        <v>5639</v>
      </c>
      <c r="D539" s="252" t="s">
        <v>2989</v>
      </c>
      <c r="E539" s="251" t="s">
        <v>410</v>
      </c>
      <c r="F539" s="252">
        <v>4957531.8141000001</v>
      </c>
      <c r="G539" s="252">
        <v>2406287.338</v>
      </c>
      <c r="H539" s="252" t="s">
        <v>2544</v>
      </c>
      <c r="I539" s="252">
        <v>6.5000000000000002E-2</v>
      </c>
      <c r="J539" s="252" t="s">
        <v>2754</v>
      </c>
      <c r="K539" s="252">
        <v>0</v>
      </c>
      <c r="L539" s="252">
        <v>2024</v>
      </c>
      <c r="M539" s="252">
        <v>2027</v>
      </c>
      <c r="N539" s="252" t="s">
        <v>393</v>
      </c>
      <c r="O539" s="252" t="s">
        <v>394</v>
      </c>
      <c r="P539" s="252" t="s">
        <v>2990</v>
      </c>
      <c r="Q539" s="251" t="s">
        <v>2567</v>
      </c>
      <c r="R539" s="290"/>
      <c r="S539" s="290"/>
      <c r="T539" s="290"/>
      <c r="U539" s="290"/>
      <c r="V539" s="290"/>
      <c r="W539" s="290"/>
      <c r="X539" s="290"/>
    </row>
    <row r="540" spans="2:24" ht="72.5">
      <c r="B540" s="252" t="s">
        <v>1438</v>
      </c>
      <c r="C540" s="252" t="s">
        <v>5639</v>
      </c>
      <c r="D540" s="252" t="s">
        <v>2989</v>
      </c>
      <c r="E540" s="251" t="s">
        <v>410</v>
      </c>
      <c r="F540" s="252">
        <v>4957633.0654999996</v>
      </c>
      <c r="G540" s="252">
        <v>2406010.5410000002</v>
      </c>
      <c r="H540" s="252" t="s">
        <v>2544</v>
      </c>
      <c r="I540" s="252">
        <v>6.5000000000000002E-2</v>
      </c>
      <c r="J540" s="252" t="s">
        <v>392</v>
      </c>
      <c r="K540" s="252">
        <v>0</v>
      </c>
      <c r="L540" s="252">
        <v>2024</v>
      </c>
      <c r="M540" s="252">
        <v>2027</v>
      </c>
      <c r="N540" s="252" t="s">
        <v>393</v>
      </c>
      <c r="O540" s="252" t="s">
        <v>394</v>
      </c>
      <c r="P540" s="252" t="s">
        <v>2991</v>
      </c>
      <c r="Q540" s="251" t="s">
        <v>2567</v>
      </c>
      <c r="R540" s="290"/>
      <c r="S540" s="290"/>
      <c r="T540" s="290"/>
      <c r="U540" s="290"/>
      <c r="V540" s="290"/>
      <c r="W540" s="290"/>
      <c r="X540" s="290"/>
    </row>
    <row r="541" spans="2:24" ht="72.5">
      <c r="B541" s="252" t="s">
        <v>1438</v>
      </c>
      <c r="C541" s="252" t="s">
        <v>5639</v>
      </c>
      <c r="D541" s="252" t="s">
        <v>2989</v>
      </c>
      <c r="E541" s="251" t="s">
        <v>410</v>
      </c>
      <c r="F541" s="252">
        <v>4957895.4730000002</v>
      </c>
      <c r="G541" s="252">
        <v>2405292.9722000002</v>
      </c>
      <c r="H541" s="252" t="s">
        <v>2544</v>
      </c>
      <c r="I541" s="252">
        <v>6.5000000000000002E-2</v>
      </c>
      <c r="J541" s="252" t="s">
        <v>622</v>
      </c>
      <c r="K541" s="252">
        <v>0</v>
      </c>
      <c r="L541" s="252">
        <v>2024</v>
      </c>
      <c r="M541" s="252">
        <v>2027</v>
      </c>
      <c r="N541" s="252" t="s">
        <v>393</v>
      </c>
      <c r="O541" s="252" t="s">
        <v>394</v>
      </c>
      <c r="P541" s="252" t="s">
        <v>2992</v>
      </c>
      <c r="Q541" s="251" t="s">
        <v>2567</v>
      </c>
      <c r="R541" s="290"/>
      <c r="S541" s="290"/>
      <c r="T541" s="290"/>
      <c r="U541" s="290"/>
      <c r="V541" s="290"/>
      <c r="W541" s="290"/>
      <c r="X541" s="290"/>
    </row>
    <row r="542" spans="2:24" ht="72.5">
      <c r="B542" s="252" t="s">
        <v>1438</v>
      </c>
      <c r="C542" s="252" t="s">
        <v>5639</v>
      </c>
      <c r="D542" s="252" t="s">
        <v>5656</v>
      </c>
      <c r="E542" s="251" t="s">
        <v>410</v>
      </c>
      <c r="F542" s="252">
        <v>4958181.6024000002</v>
      </c>
      <c r="G542" s="252">
        <v>2404464.1046000002</v>
      </c>
      <c r="H542" s="252" t="s">
        <v>2544</v>
      </c>
      <c r="I542" s="252">
        <v>6.5000000000000002E-2</v>
      </c>
      <c r="J542" s="252" t="s">
        <v>622</v>
      </c>
      <c r="K542" s="252">
        <v>0</v>
      </c>
      <c r="L542" s="252">
        <v>2024</v>
      </c>
      <c r="M542" s="252">
        <v>2027</v>
      </c>
      <c r="N542" s="252" t="s">
        <v>393</v>
      </c>
      <c r="O542" s="252" t="s">
        <v>394</v>
      </c>
      <c r="P542" s="252" t="s">
        <v>2993</v>
      </c>
      <c r="Q542" s="251" t="s">
        <v>2567</v>
      </c>
      <c r="R542" s="290"/>
      <c r="S542" s="290"/>
      <c r="T542" s="290"/>
      <c r="U542" s="290"/>
      <c r="V542" s="290"/>
      <c r="W542" s="290"/>
      <c r="X542" s="290"/>
    </row>
    <row r="543" spans="2:24" ht="72.5">
      <c r="B543" s="252" t="s">
        <v>1438</v>
      </c>
      <c r="C543" s="252" t="s">
        <v>5639</v>
      </c>
      <c r="D543" s="252" t="s">
        <v>5656</v>
      </c>
      <c r="E543" s="251" t="s">
        <v>410</v>
      </c>
      <c r="F543" s="252">
        <v>4958303.5045999996</v>
      </c>
      <c r="G543" s="252">
        <v>2404094.8415000001</v>
      </c>
      <c r="H543" s="252" t="s">
        <v>2544</v>
      </c>
      <c r="I543" s="252">
        <v>6.5000000000000002E-2</v>
      </c>
      <c r="J543" s="252" t="s">
        <v>622</v>
      </c>
      <c r="K543" s="252">
        <v>0</v>
      </c>
      <c r="L543" s="252">
        <v>2024</v>
      </c>
      <c r="M543" s="252">
        <v>2027</v>
      </c>
      <c r="N543" s="252" t="s">
        <v>393</v>
      </c>
      <c r="O543" s="252" t="s">
        <v>394</v>
      </c>
      <c r="P543" s="252" t="s">
        <v>2994</v>
      </c>
      <c r="Q543" s="251" t="s">
        <v>2567</v>
      </c>
      <c r="R543" s="290"/>
      <c r="S543" s="290"/>
      <c r="T543" s="290"/>
      <c r="U543" s="290"/>
      <c r="V543" s="290"/>
      <c r="W543" s="290"/>
      <c r="X543" s="290"/>
    </row>
    <row r="544" spans="2:24" ht="72.5">
      <c r="B544" s="252" t="s">
        <v>1438</v>
      </c>
      <c r="C544" s="252" t="s">
        <v>5639</v>
      </c>
      <c r="D544" s="252" t="s">
        <v>2989</v>
      </c>
      <c r="E544" s="251" t="s">
        <v>410</v>
      </c>
      <c r="F544" s="252">
        <v>4958481.085</v>
      </c>
      <c r="G544" s="252">
        <v>2403710.5611</v>
      </c>
      <c r="H544" s="252" t="s">
        <v>2544</v>
      </c>
      <c r="I544" s="252">
        <v>6.5000000000000002E-2</v>
      </c>
      <c r="J544" s="252" t="s">
        <v>622</v>
      </c>
      <c r="K544" s="252">
        <v>0</v>
      </c>
      <c r="L544" s="252">
        <v>2024</v>
      </c>
      <c r="M544" s="252">
        <v>2027</v>
      </c>
      <c r="N544" s="252" t="s">
        <v>393</v>
      </c>
      <c r="O544" s="252" t="s">
        <v>394</v>
      </c>
      <c r="P544" s="252" t="s">
        <v>2995</v>
      </c>
      <c r="Q544" s="251" t="s">
        <v>2567</v>
      </c>
      <c r="R544" s="290"/>
      <c r="S544" s="290"/>
      <c r="T544" s="290"/>
      <c r="U544" s="290"/>
      <c r="V544" s="290"/>
      <c r="W544" s="290"/>
      <c r="X544" s="290"/>
    </row>
    <row r="545" spans="2:24" ht="72.5">
      <c r="B545" s="252" t="s">
        <v>1438</v>
      </c>
      <c r="C545" s="252" t="s">
        <v>5639</v>
      </c>
      <c r="D545" s="252" t="s">
        <v>2989</v>
      </c>
      <c r="E545" s="251" t="s">
        <v>410</v>
      </c>
      <c r="F545" s="252">
        <v>4958764.6124999998</v>
      </c>
      <c r="G545" s="252">
        <v>2403097.0162</v>
      </c>
      <c r="H545" s="252" t="s">
        <v>2544</v>
      </c>
      <c r="I545" s="252">
        <v>6.5000000000000002E-2</v>
      </c>
      <c r="J545" s="252" t="s">
        <v>392</v>
      </c>
      <c r="K545" s="252">
        <v>0</v>
      </c>
      <c r="L545" s="252">
        <v>2024</v>
      </c>
      <c r="M545" s="252">
        <v>2027</v>
      </c>
      <c r="N545" s="252" t="s">
        <v>393</v>
      </c>
      <c r="O545" s="252" t="s">
        <v>394</v>
      </c>
      <c r="P545" s="252" t="s">
        <v>2996</v>
      </c>
      <c r="Q545" s="251" t="s">
        <v>2567</v>
      </c>
      <c r="R545" s="290"/>
      <c r="S545" s="290"/>
      <c r="T545" s="290"/>
      <c r="U545" s="290"/>
      <c r="V545" s="290"/>
      <c r="W545" s="290"/>
      <c r="X545" s="290"/>
    </row>
    <row r="546" spans="2:24" ht="72.5">
      <c r="B546" s="252" t="s">
        <v>1438</v>
      </c>
      <c r="C546" s="252" t="s">
        <v>5639</v>
      </c>
      <c r="D546" s="252" t="s">
        <v>2989</v>
      </c>
      <c r="E546" s="251" t="s">
        <v>410</v>
      </c>
      <c r="F546" s="252">
        <v>4958944.3433999997</v>
      </c>
      <c r="G546" s="252">
        <v>2402651.7840999998</v>
      </c>
      <c r="H546" s="252" t="s">
        <v>2544</v>
      </c>
      <c r="I546" s="252">
        <v>6.5000000000000002E-2</v>
      </c>
      <c r="J546" s="252" t="s">
        <v>2395</v>
      </c>
      <c r="K546" s="252">
        <v>0</v>
      </c>
      <c r="L546" s="252">
        <v>2024</v>
      </c>
      <c r="M546" s="252">
        <v>2027</v>
      </c>
      <c r="N546" s="252" t="s">
        <v>393</v>
      </c>
      <c r="O546" s="252" t="s">
        <v>394</v>
      </c>
      <c r="P546" s="252" t="s">
        <v>2997</v>
      </c>
      <c r="Q546" s="251" t="s">
        <v>2567</v>
      </c>
      <c r="R546" s="290"/>
      <c r="S546" s="290"/>
      <c r="T546" s="290"/>
      <c r="U546" s="290"/>
      <c r="V546" s="290"/>
      <c r="W546" s="290"/>
      <c r="X546" s="290"/>
    </row>
    <row r="547" spans="2:24" ht="72.5">
      <c r="B547" s="252" t="s">
        <v>1438</v>
      </c>
      <c r="C547" s="252" t="s">
        <v>5639</v>
      </c>
      <c r="D547" s="252" t="s">
        <v>2989</v>
      </c>
      <c r="E547" s="251" t="s">
        <v>410</v>
      </c>
      <c r="F547" s="252">
        <v>4959123.1484000003</v>
      </c>
      <c r="G547" s="252">
        <v>2402208.8478000001</v>
      </c>
      <c r="H547" s="252" t="s">
        <v>2544</v>
      </c>
      <c r="I547" s="252">
        <v>6.5000000000000002E-2</v>
      </c>
      <c r="J547" s="252" t="s">
        <v>2395</v>
      </c>
      <c r="K547" s="252">
        <v>0</v>
      </c>
      <c r="L547" s="252">
        <v>2024</v>
      </c>
      <c r="M547" s="252">
        <v>2027</v>
      </c>
      <c r="N547" s="252" t="s">
        <v>393</v>
      </c>
      <c r="O547" s="252" t="s">
        <v>394</v>
      </c>
      <c r="P547" s="252" t="s">
        <v>2998</v>
      </c>
      <c r="Q547" s="251" t="s">
        <v>2567</v>
      </c>
      <c r="R547" s="290"/>
      <c r="S547" s="290"/>
      <c r="T547" s="290"/>
      <c r="U547" s="290"/>
      <c r="V547" s="290"/>
      <c r="W547" s="290"/>
      <c r="X547" s="290"/>
    </row>
    <row r="548" spans="2:24" ht="72.5">
      <c r="B548" s="252" t="s">
        <v>1438</v>
      </c>
      <c r="C548" s="252" t="s">
        <v>5639</v>
      </c>
      <c r="D548" s="252" t="s">
        <v>2989</v>
      </c>
      <c r="E548" s="251" t="s">
        <v>410</v>
      </c>
      <c r="F548" s="252">
        <v>4959107.2824999997</v>
      </c>
      <c r="G548" s="252">
        <v>2401896.1120000002</v>
      </c>
      <c r="H548" s="252" t="s">
        <v>2544</v>
      </c>
      <c r="I548" s="252">
        <v>6.5000000000000002E-2</v>
      </c>
      <c r="J548" s="252" t="s">
        <v>2395</v>
      </c>
      <c r="K548" s="252">
        <v>0</v>
      </c>
      <c r="L548" s="252">
        <v>2024</v>
      </c>
      <c r="M548" s="252">
        <v>2027</v>
      </c>
      <c r="N548" s="252" t="s">
        <v>393</v>
      </c>
      <c r="O548" s="252" t="s">
        <v>394</v>
      </c>
      <c r="P548" s="252" t="s">
        <v>2999</v>
      </c>
      <c r="Q548" s="251" t="s">
        <v>2567</v>
      </c>
      <c r="R548" s="290"/>
      <c r="S548" s="290"/>
      <c r="T548" s="290"/>
      <c r="U548" s="290"/>
      <c r="V548" s="290"/>
      <c r="W548" s="290"/>
      <c r="X548" s="290"/>
    </row>
    <row r="549" spans="2:24" ht="72.5">
      <c r="B549" s="252" t="s">
        <v>1438</v>
      </c>
      <c r="C549" s="252" t="s">
        <v>5639</v>
      </c>
      <c r="D549" s="252" t="s">
        <v>2989</v>
      </c>
      <c r="E549" s="251" t="s">
        <v>410</v>
      </c>
      <c r="F549" s="252">
        <v>4959093.4209000003</v>
      </c>
      <c r="G549" s="252">
        <v>2401622.8714999999</v>
      </c>
      <c r="H549" s="252" t="s">
        <v>2544</v>
      </c>
      <c r="I549" s="252">
        <v>6.5000000000000002E-2</v>
      </c>
      <c r="J549" s="252" t="s">
        <v>2397</v>
      </c>
      <c r="K549" s="252">
        <v>0</v>
      </c>
      <c r="L549" s="252">
        <v>2024</v>
      </c>
      <c r="M549" s="252">
        <v>2027</v>
      </c>
      <c r="N549" s="252" t="s">
        <v>393</v>
      </c>
      <c r="O549" s="252" t="s">
        <v>394</v>
      </c>
      <c r="P549" s="252" t="s">
        <v>3000</v>
      </c>
      <c r="Q549" s="251" t="s">
        <v>2567</v>
      </c>
      <c r="R549" s="290"/>
      <c r="S549" s="290"/>
      <c r="T549" s="290"/>
      <c r="U549" s="290"/>
      <c r="V549" s="290"/>
      <c r="W549" s="290"/>
      <c r="X549" s="290"/>
    </row>
    <row r="550" spans="2:24" ht="72.5">
      <c r="B550" s="252" t="s">
        <v>1438</v>
      </c>
      <c r="C550" s="252" t="s">
        <v>5639</v>
      </c>
      <c r="D550" s="252" t="s">
        <v>2989</v>
      </c>
      <c r="E550" s="251" t="s">
        <v>410</v>
      </c>
      <c r="F550" s="252">
        <v>4959071.4119999995</v>
      </c>
      <c r="G550" s="252">
        <v>2401189.0271000001</v>
      </c>
      <c r="H550" s="252" t="s">
        <v>2544</v>
      </c>
      <c r="I550" s="252">
        <v>6.5000000000000002E-2</v>
      </c>
      <c r="J550" s="252" t="s">
        <v>622</v>
      </c>
      <c r="K550" s="252">
        <v>0</v>
      </c>
      <c r="L550" s="252">
        <v>2024</v>
      </c>
      <c r="M550" s="252">
        <v>2027</v>
      </c>
      <c r="N550" s="252" t="s">
        <v>393</v>
      </c>
      <c r="O550" s="252" t="s">
        <v>394</v>
      </c>
      <c r="P550" s="252" t="s">
        <v>3001</v>
      </c>
      <c r="Q550" s="251" t="s">
        <v>2567</v>
      </c>
      <c r="R550" s="290"/>
      <c r="S550" s="290"/>
      <c r="T550" s="290"/>
      <c r="U550" s="290"/>
      <c r="V550" s="290"/>
      <c r="W550" s="290"/>
      <c r="X550" s="290"/>
    </row>
    <row r="551" spans="2:24" ht="72.5">
      <c r="B551" s="252" t="s">
        <v>1438</v>
      </c>
      <c r="C551" s="252" t="s">
        <v>5639</v>
      </c>
      <c r="D551" s="252" t="s">
        <v>3002</v>
      </c>
      <c r="E551" s="251" t="s">
        <v>410</v>
      </c>
      <c r="F551" s="252">
        <v>4958348.3613999998</v>
      </c>
      <c r="G551" s="252">
        <v>2399450.8604000001</v>
      </c>
      <c r="H551" s="252" t="s">
        <v>2544</v>
      </c>
      <c r="I551" s="252">
        <v>6.5000000000000002E-2</v>
      </c>
      <c r="J551" s="252" t="s">
        <v>2395</v>
      </c>
      <c r="K551" s="252">
        <v>0</v>
      </c>
      <c r="L551" s="252">
        <v>2024</v>
      </c>
      <c r="M551" s="252">
        <v>2027</v>
      </c>
      <c r="N551" s="252" t="s">
        <v>393</v>
      </c>
      <c r="O551" s="252" t="s">
        <v>394</v>
      </c>
      <c r="P551" s="252" t="s">
        <v>3003</v>
      </c>
      <c r="Q551" s="251" t="s">
        <v>2567</v>
      </c>
      <c r="R551" s="290"/>
      <c r="S551" s="290"/>
      <c r="T551" s="290"/>
      <c r="U551" s="290"/>
      <c r="V551" s="290"/>
      <c r="W551" s="290"/>
      <c r="X551" s="290"/>
    </row>
    <row r="552" spans="2:24" ht="72.5">
      <c r="B552" s="252" t="s">
        <v>1438</v>
      </c>
      <c r="C552" s="252" t="s">
        <v>5639</v>
      </c>
      <c r="D552" s="252" t="s">
        <v>3002</v>
      </c>
      <c r="E552" s="251" t="s">
        <v>410</v>
      </c>
      <c r="F552" s="252">
        <v>4957863.2817000002</v>
      </c>
      <c r="G552" s="252">
        <v>2398284.7467</v>
      </c>
      <c r="H552" s="252" t="s">
        <v>2544</v>
      </c>
      <c r="I552" s="252">
        <v>6.5000000000000002E-2</v>
      </c>
      <c r="J552" s="252" t="s">
        <v>622</v>
      </c>
      <c r="K552" s="252">
        <v>0</v>
      </c>
      <c r="L552" s="252">
        <v>2024</v>
      </c>
      <c r="M552" s="252">
        <v>2027</v>
      </c>
      <c r="N552" s="252" t="s">
        <v>393</v>
      </c>
      <c r="O552" s="252" t="s">
        <v>394</v>
      </c>
      <c r="P552" s="252" t="s">
        <v>3004</v>
      </c>
      <c r="Q552" s="251" t="s">
        <v>2567</v>
      </c>
      <c r="R552" s="290"/>
      <c r="S552" s="290"/>
      <c r="T552" s="290"/>
      <c r="U552" s="290"/>
      <c r="V552" s="290"/>
      <c r="W552" s="290"/>
      <c r="X552" s="290"/>
    </row>
    <row r="553" spans="2:24" ht="72.5">
      <c r="B553" s="252" t="s">
        <v>1438</v>
      </c>
      <c r="C553" s="252" t="s">
        <v>5639</v>
      </c>
      <c r="D553" s="252" t="s">
        <v>3005</v>
      </c>
      <c r="E553" s="251" t="s">
        <v>410</v>
      </c>
      <c r="F553" s="252">
        <v>4957377.0482999999</v>
      </c>
      <c r="G553" s="252">
        <v>2397115.8498999998</v>
      </c>
      <c r="H553" s="252" t="s">
        <v>2544</v>
      </c>
      <c r="I553" s="252">
        <v>6.5000000000000002E-2</v>
      </c>
      <c r="J553" s="252" t="s">
        <v>622</v>
      </c>
      <c r="K553" s="252">
        <v>0</v>
      </c>
      <c r="L553" s="252">
        <v>2024</v>
      </c>
      <c r="M553" s="252">
        <v>2027</v>
      </c>
      <c r="N553" s="252" t="s">
        <v>393</v>
      </c>
      <c r="O553" s="252" t="s">
        <v>394</v>
      </c>
      <c r="P553" s="252" t="s">
        <v>3006</v>
      </c>
      <c r="Q553" s="251" t="s">
        <v>2567</v>
      </c>
      <c r="R553" s="290"/>
      <c r="S553" s="290"/>
      <c r="T553" s="290"/>
      <c r="U553" s="290"/>
      <c r="V553" s="290"/>
      <c r="W553" s="290"/>
      <c r="X553" s="290"/>
    </row>
    <row r="554" spans="2:24" ht="72.5">
      <c r="B554" s="252" t="s">
        <v>1438</v>
      </c>
      <c r="C554" s="252" t="s">
        <v>5639</v>
      </c>
      <c r="D554" s="252" t="s">
        <v>3005</v>
      </c>
      <c r="E554" s="251" t="s">
        <v>410</v>
      </c>
      <c r="F554" s="252">
        <v>4957233.3066999996</v>
      </c>
      <c r="G554" s="252">
        <v>2396770.2949000001</v>
      </c>
      <c r="H554" s="252" t="s">
        <v>2544</v>
      </c>
      <c r="I554" s="252">
        <v>6.5000000000000002E-2</v>
      </c>
      <c r="J554" s="252" t="s">
        <v>392</v>
      </c>
      <c r="K554" s="252">
        <v>0</v>
      </c>
      <c r="L554" s="252">
        <v>2024</v>
      </c>
      <c r="M554" s="252">
        <v>2027</v>
      </c>
      <c r="N554" s="252" t="s">
        <v>393</v>
      </c>
      <c r="O554" s="252" t="s">
        <v>394</v>
      </c>
      <c r="P554" s="252" t="s">
        <v>3007</v>
      </c>
      <c r="Q554" s="251" t="s">
        <v>2567</v>
      </c>
      <c r="R554" s="290"/>
      <c r="S554" s="290"/>
      <c r="T554" s="290"/>
      <c r="U554" s="290"/>
      <c r="V554" s="290"/>
      <c r="W554" s="290"/>
      <c r="X554" s="290"/>
    </row>
    <row r="555" spans="2:24" ht="72.5">
      <c r="B555" s="252" t="s">
        <v>1438</v>
      </c>
      <c r="C555" s="252" t="s">
        <v>5639</v>
      </c>
      <c r="D555" s="252" t="s">
        <v>3008</v>
      </c>
      <c r="E555" s="251" t="s">
        <v>410</v>
      </c>
      <c r="F555" s="252">
        <v>4956567.4194</v>
      </c>
      <c r="G555" s="252">
        <v>2395169.4866999998</v>
      </c>
      <c r="H555" s="252" t="s">
        <v>2544</v>
      </c>
      <c r="I555" s="252">
        <v>6.5000000000000002E-2</v>
      </c>
      <c r="J555" s="252" t="s">
        <v>2395</v>
      </c>
      <c r="K555" s="252">
        <v>0</v>
      </c>
      <c r="L555" s="252">
        <v>2024</v>
      </c>
      <c r="M555" s="252">
        <v>2027</v>
      </c>
      <c r="N555" s="252" t="s">
        <v>393</v>
      </c>
      <c r="O555" s="252" t="s">
        <v>394</v>
      </c>
      <c r="P555" s="252" t="s">
        <v>3009</v>
      </c>
      <c r="Q555" s="251" t="s">
        <v>2567</v>
      </c>
      <c r="R555" s="290"/>
      <c r="S555" s="290"/>
      <c r="T555" s="290"/>
      <c r="U555" s="290"/>
      <c r="V555" s="290"/>
      <c r="W555" s="290"/>
      <c r="X555" s="290"/>
    </row>
    <row r="556" spans="2:24" ht="72.5">
      <c r="B556" s="252" t="s">
        <v>1438</v>
      </c>
      <c r="C556" s="252" t="s">
        <v>5639</v>
      </c>
      <c r="D556" s="252" t="s">
        <v>3010</v>
      </c>
      <c r="E556" s="251" t="s">
        <v>410</v>
      </c>
      <c r="F556" s="252">
        <v>4956243.5646000002</v>
      </c>
      <c r="G556" s="252">
        <v>2394390.9262000001</v>
      </c>
      <c r="H556" s="252" t="s">
        <v>2544</v>
      </c>
      <c r="I556" s="252">
        <v>6.5000000000000002E-2</v>
      </c>
      <c r="J556" s="252" t="s">
        <v>2395</v>
      </c>
      <c r="K556" s="252">
        <v>0</v>
      </c>
      <c r="L556" s="252">
        <v>2024</v>
      </c>
      <c r="M556" s="252">
        <v>2027</v>
      </c>
      <c r="N556" s="252" t="s">
        <v>393</v>
      </c>
      <c r="O556" s="252" t="s">
        <v>394</v>
      </c>
      <c r="P556" s="252" t="s">
        <v>3011</v>
      </c>
      <c r="Q556" s="251" t="s">
        <v>2567</v>
      </c>
      <c r="R556" s="290"/>
      <c r="S556" s="290"/>
      <c r="T556" s="290"/>
      <c r="U556" s="290"/>
      <c r="V556" s="290"/>
      <c r="W556" s="290"/>
      <c r="X556" s="290"/>
    </row>
    <row r="557" spans="2:24" ht="72.5">
      <c r="B557" s="252" t="s">
        <v>1438</v>
      </c>
      <c r="C557" s="252" t="s">
        <v>5639</v>
      </c>
      <c r="D557" s="252" t="s">
        <v>3008</v>
      </c>
      <c r="E557" s="251" t="s">
        <v>410</v>
      </c>
      <c r="F557" s="252">
        <v>4956044.0268999999</v>
      </c>
      <c r="G557" s="252">
        <v>2393911.2264</v>
      </c>
      <c r="H557" s="252" t="s">
        <v>2544</v>
      </c>
      <c r="I557" s="252">
        <v>6.5000000000000002E-2</v>
      </c>
      <c r="J557" s="252" t="s">
        <v>392</v>
      </c>
      <c r="K557" s="252">
        <v>0</v>
      </c>
      <c r="L557" s="252">
        <v>2024</v>
      </c>
      <c r="M557" s="252">
        <v>2027</v>
      </c>
      <c r="N557" s="252" t="s">
        <v>393</v>
      </c>
      <c r="O557" s="252" t="s">
        <v>394</v>
      </c>
      <c r="P557" s="252" t="s">
        <v>3012</v>
      </c>
      <c r="Q557" s="251" t="s">
        <v>2567</v>
      </c>
      <c r="R557" s="290"/>
      <c r="S557" s="290"/>
      <c r="T557" s="290"/>
      <c r="U557" s="290"/>
      <c r="V557" s="290"/>
      <c r="W557" s="290"/>
      <c r="X557" s="290"/>
    </row>
    <row r="558" spans="2:24" ht="72.5">
      <c r="B558" s="252" t="s">
        <v>1438</v>
      </c>
      <c r="C558" s="252" t="s">
        <v>5639</v>
      </c>
      <c r="D558" s="252" t="s">
        <v>3008</v>
      </c>
      <c r="E558" s="251" t="s">
        <v>410</v>
      </c>
      <c r="F558" s="252">
        <v>4955811.3784999996</v>
      </c>
      <c r="G558" s="252">
        <v>2393351.9249999998</v>
      </c>
      <c r="H558" s="252" t="s">
        <v>2544</v>
      </c>
      <c r="I558" s="252">
        <v>6.5000000000000002E-2</v>
      </c>
      <c r="J558" s="252" t="s">
        <v>2397</v>
      </c>
      <c r="K558" s="252">
        <v>0</v>
      </c>
      <c r="L558" s="252">
        <v>2024</v>
      </c>
      <c r="M558" s="252">
        <v>2027</v>
      </c>
      <c r="N558" s="252" t="s">
        <v>393</v>
      </c>
      <c r="O558" s="252" t="s">
        <v>394</v>
      </c>
      <c r="P558" s="252" t="s">
        <v>3013</v>
      </c>
      <c r="Q558" s="251" t="s">
        <v>2567</v>
      </c>
      <c r="R558" s="290"/>
      <c r="S558" s="290"/>
      <c r="T558" s="290"/>
      <c r="U558" s="290"/>
      <c r="V558" s="290"/>
      <c r="W558" s="290"/>
      <c r="X558" s="290"/>
    </row>
    <row r="559" spans="2:24" ht="72.5">
      <c r="B559" s="252" t="s">
        <v>1438</v>
      </c>
      <c r="C559" s="252" t="s">
        <v>5639</v>
      </c>
      <c r="D559" s="252" t="s">
        <v>3008</v>
      </c>
      <c r="E559" s="251" t="s">
        <v>410</v>
      </c>
      <c r="F559" s="252">
        <v>4955680.1901000002</v>
      </c>
      <c r="G559" s="252">
        <v>2393036.5384999998</v>
      </c>
      <c r="H559" s="252" t="s">
        <v>2544</v>
      </c>
      <c r="I559" s="252">
        <v>6.5000000000000002E-2</v>
      </c>
      <c r="J559" s="252" t="s">
        <v>625</v>
      </c>
      <c r="K559" s="252">
        <v>0</v>
      </c>
      <c r="L559" s="252">
        <v>2024</v>
      </c>
      <c r="M559" s="252">
        <v>2027</v>
      </c>
      <c r="N559" s="252" t="s">
        <v>393</v>
      </c>
      <c r="O559" s="252" t="s">
        <v>394</v>
      </c>
      <c r="P559" s="252" t="s">
        <v>3014</v>
      </c>
      <c r="Q559" s="251" t="s">
        <v>2567</v>
      </c>
      <c r="R559" s="290"/>
      <c r="S559" s="290"/>
      <c r="T559" s="290"/>
      <c r="U559" s="290"/>
      <c r="V559" s="290"/>
      <c r="W559" s="290"/>
      <c r="X559" s="290"/>
    </row>
    <row r="560" spans="2:24" ht="72.5">
      <c r="B560" s="252" t="s">
        <v>1438</v>
      </c>
      <c r="C560" s="252" t="s">
        <v>5639</v>
      </c>
      <c r="D560" s="252" t="s">
        <v>3008</v>
      </c>
      <c r="E560" s="251" t="s">
        <v>410</v>
      </c>
      <c r="F560" s="252">
        <v>4955511.6425999999</v>
      </c>
      <c r="G560" s="252">
        <v>2392586.6153000002</v>
      </c>
      <c r="H560" s="252" t="s">
        <v>2544</v>
      </c>
      <c r="I560" s="252">
        <v>6.5000000000000002E-2</v>
      </c>
      <c r="J560" s="252" t="s">
        <v>918</v>
      </c>
      <c r="K560" s="252">
        <v>0</v>
      </c>
      <c r="L560" s="252">
        <v>2024</v>
      </c>
      <c r="M560" s="252">
        <v>2027</v>
      </c>
      <c r="N560" s="252" t="s">
        <v>393</v>
      </c>
      <c r="O560" s="252" t="s">
        <v>394</v>
      </c>
      <c r="P560" s="252" t="s">
        <v>3015</v>
      </c>
      <c r="Q560" s="251" t="s">
        <v>2567</v>
      </c>
      <c r="R560" s="290"/>
      <c r="S560" s="290"/>
      <c r="T560" s="290"/>
      <c r="U560" s="290"/>
      <c r="V560" s="290"/>
      <c r="W560" s="290"/>
      <c r="X560" s="290"/>
    </row>
    <row r="561" spans="2:24" ht="72.5">
      <c r="B561" s="252" t="s">
        <v>1438</v>
      </c>
      <c r="C561" s="252" t="s">
        <v>5639</v>
      </c>
      <c r="D561" s="252" t="s">
        <v>3016</v>
      </c>
      <c r="E561" s="251" t="s">
        <v>410</v>
      </c>
      <c r="F561" s="252">
        <v>4955052.5329</v>
      </c>
      <c r="G561" s="252">
        <v>2391361.0639</v>
      </c>
      <c r="H561" s="252" t="s">
        <v>2544</v>
      </c>
      <c r="I561" s="252">
        <v>6.5000000000000002E-2</v>
      </c>
      <c r="J561" s="252" t="s">
        <v>392</v>
      </c>
      <c r="K561" s="252">
        <v>0</v>
      </c>
      <c r="L561" s="252">
        <v>2024</v>
      </c>
      <c r="M561" s="252">
        <v>2027</v>
      </c>
      <c r="N561" s="252" t="s">
        <v>393</v>
      </c>
      <c r="O561" s="252" t="s">
        <v>394</v>
      </c>
      <c r="P561" s="252" t="s">
        <v>3017</v>
      </c>
      <c r="Q561" s="251" t="s">
        <v>2567</v>
      </c>
      <c r="R561" s="290"/>
      <c r="S561" s="290"/>
      <c r="T561" s="290"/>
      <c r="U561" s="290"/>
      <c r="V561" s="290"/>
      <c r="W561" s="290"/>
      <c r="X561" s="290"/>
    </row>
    <row r="562" spans="2:24" ht="72.5">
      <c r="B562" s="252" t="s">
        <v>1438</v>
      </c>
      <c r="C562" s="252" t="s">
        <v>5639</v>
      </c>
      <c r="D562" s="252" t="s">
        <v>3016</v>
      </c>
      <c r="E562" s="251" t="s">
        <v>410</v>
      </c>
      <c r="F562" s="252">
        <v>4954759.0327000003</v>
      </c>
      <c r="G562" s="252">
        <v>2390577.5735999998</v>
      </c>
      <c r="H562" s="252" t="s">
        <v>2544</v>
      </c>
      <c r="I562" s="252">
        <v>6.5000000000000002E-2</v>
      </c>
      <c r="J562" s="252" t="s">
        <v>624</v>
      </c>
      <c r="K562" s="252">
        <v>0</v>
      </c>
      <c r="L562" s="252">
        <v>2024</v>
      </c>
      <c r="M562" s="252">
        <v>2027</v>
      </c>
      <c r="N562" s="252" t="s">
        <v>393</v>
      </c>
      <c r="O562" s="252" t="s">
        <v>394</v>
      </c>
      <c r="P562" s="252" t="s">
        <v>3018</v>
      </c>
      <c r="Q562" s="251" t="s">
        <v>2567</v>
      </c>
      <c r="R562" s="290"/>
      <c r="S562" s="290"/>
      <c r="T562" s="290"/>
      <c r="U562" s="290"/>
      <c r="V562" s="290"/>
      <c r="W562" s="290"/>
      <c r="X562" s="290"/>
    </row>
    <row r="563" spans="2:24" ht="72.5">
      <c r="B563" s="252" t="s">
        <v>1438</v>
      </c>
      <c r="C563" s="252" t="s">
        <v>5639</v>
      </c>
      <c r="D563" s="252" t="s">
        <v>3016</v>
      </c>
      <c r="E563" s="251" t="s">
        <v>410</v>
      </c>
      <c r="F563" s="252">
        <v>4954559.9274000004</v>
      </c>
      <c r="G563" s="252">
        <v>2390046.0698000002</v>
      </c>
      <c r="H563" s="252" t="s">
        <v>2544</v>
      </c>
      <c r="I563" s="252">
        <v>6.5000000000000002E-2</v>
      </c>
      <c r="J563" s="252" t="s">
        <v>622</v>
      </c>
      <c r="K563" s="252">
        <v>0</v>
      </c>
      <c r="L563" s="252">
        <v>2024</v>
      </c>
      <c r="M563" s="252">
        <v>2027</v>
      </c>
      <c r="N563" s="252" t="s">
        <v>393</v>
      </c>
      <c r="O563" s="252" t="s">
        <v>394</v>
      </c>
      <c r="P563" s="252" t="s">
        <v>3019</v>
      </c>
      <c r="Q563" s="251" t="s">
        <v>2567</v>
      </c>
      <c r="R563" s="290"/>
      <c r="S563" s="290"/>
      <c r="T563" s="290"/>
      <c r="U563" s="290"/>
      <c r="V563" s="290"/>
      <c r="W563" s="290"/>
      <c r="X563" s="290"/>
    </row>
    <row r="564" spans="2:24" ht="72.5">
      <c r="B564" s="252" t="s">
        <v>1438</v>
      </c>
      <c r="C564" s="252" t="s">
        <v>5639</v>
      </c>
      <c r="D564" s="252" t="s">
        <v>3016</v>
      </c>
      <c r="E564" s="251" t="s">
        <v>410</v>
      </c>
      <c r="F564" s="252">
        <v>4954411.7060000002</v>
      </c>
      <c r="G564" s="252">
        <v>2389650.3980999999</v>
      </c>
      <c r="H564" s="252" t="s">
        <v>2544</v>
      </c>
      <c r="I564" s="252">
        <v>6.5000000000000002E-2</v>
      </c>
      <c r="J564" s="252" t="s">
        <v>622</v>
      </c>
      <c r="K564" s="252">
        <v>0</v>
      </c>
      <c r="L564" s="252">
        <v>2024</v>
      </c>
      <c r="M564" s="252">
        <v>2027</v>
      </c>
      <c r="N564" s="252" t="s">
        <v>393</v>
      </c>
      <c r="O564" s="252" t="s">
        <v>394</v>
      </c>
      <c r="P564" s="252" t="s">
        <v>3020</v>
      </c>
      <c r="Q564" s="251" t="s">
        <v>2567</v>
      </c>
      <c r="R564" s="290"/>
      <c r="S564" s="290"/>
      <c r="T564" s="290"/>
      <c r="U564" s="290"/>
      <c r="V564" s="290"/>
      <c r="W564" s="290"/>
      <c r="X564" s="290"/>
    </row>
    <row r="565" spans="2:24" ht="72.5">
      <c r="B565" s="252" t="s">
        <v>1438</v>
      </c>
      <c r="C565" s="252" t="s">
        <v>5639</v>
      </c>
      <c r="D565" s="252" t="s">
        <v>3016</v>
      </c>
      <c r="E565" s="251" t="s">
        <v>410</v>
      </c>
      <c r="F565" s="252">
        <v>4954268.0571999997</v>
      </c>
      <c r="G565" s="252">
        <v>2389266.9275000002</v>
      </c>
      <c r="H565" s="252" t="s">
        <v>2544</v>
      </c>
      <c r="I565" s="252">
        <v>6.5000000000000002E-2</v>
      </c>
      <c r="J565" s="252" t="s">
        <v>2395</v>
      </c>
      <c r="K565" s="252">
        <v>0</v>
      </c>
      <c r="L565" s="252">
        <v>2024</v>
      </c>
      <c r="M565" s="252">
        <v>2027</v>
      </c>
      <c r="N565" s="252" t="s">
        <v>393</v>
      </c>
      <c r="O565" s="252" t="s">
        <v>394</v>
      </c>
      <c r="P565" s="252" t="s">
        <v>3021</v>
      </c>
      <c r="Q565" s="251" t="s">
        <v>2567</v>
      </c>
      <c r="R565" s="290"/>
      <c r="S565" s="290"/>
      <c r="T565" s="290"/>
      <c r="U565" s="290"/>
      <c r="V565" s="290"/>
      <c r="W565" s="290"/>
      <c r="X565" s="290"/>
    </row>
    <row r="566" spans="2:24" ht="72.5">
      <c r="B566" s="252" t="s">
        <v>1438</v>
      </c>
      <c r="C566" s="252" t="s">
        <v>5639</v>
      </c>
      <c r="D566" s="252" t="s">
        <v>3016</v>
      </c>
      <c r="E566" s="251" t="s">
        <v>410</v>
      </c>
      <c r="F566" s="252">
        <v>4954122.9222999997</v>
      </c>
      <c r="G566" s="252">
        <v>2388879.4926999998</v>
      </c>
      <c r="H566" s="252" t="s">
        <v>2544</v>
      </c>
      <c r="I566" s="252">
        <v>6.5000000000000002E-2</v>
      </c>
      <c r="J566" s="252" t="s">
        <v>2395</v>
      </c>
      <c r="K566" s="252">
        <v>0</v>
      </c>
      <c r="L566" s="252">
        <v>2024</v>
      </c>
      <c r="M566" s="252">
        <v>2027</v>
      </c>
      <c r="N566" s="252" t="s">
        <v>393</v>
      </c>
      <c r="O566" s="252" t="s">
        <v>394</v>
      </c>
      <c r="P566" s="252" t="s">
        <v>3022</v>
      </c>
      <c r="Q566" s="251" t="s">
        <v>2567</v>
      </c>
      <c r="R566" s="290"/>
      <c r="S566" s="290"/>
      <c r="T566" s="290"/>
      <c r="U566" s="290"/>
      <c r="V566" s="290"/>
      <c r="W566" s="290"/>
      <c r="X566" s="290"/>
    </row>
    <row r="567" spans="2:24" ht="72.5">
      <c r="B567" s="252" t="s">
        <v>1438</v>
      </c>
      <c r="C567" s="252" t="s">
        <v>5639</v>
      </c>
      <c r="D567" s="252" t="s">
        <v>3016</v>
      </c>
      <c r="E567" s="251" t="s">
        <v>410</v>
      </c>
      <c r="F567" s="252">
        <v>4953931.4641000004</v>
      </c>
      <c r="G567" s="252">
        <v>2388368.3939999999</v>
      </c>
      <c r="H567" s="252" t="s">
        <v>2544</v>
      </c>
      <c r="I567" s="252">
        <v>6.5000000000000002E-2</v>
      </c>
      <c r="J567" s="252" t="s">
        <v>1427</v>
      </c>
      <c r="K567" s="252">
        <v>0</v>
      </c>
      <c r="L567" s="252">
        <v>2024</v>
      </c>
      <c r="M567" s="252">
        <v>2027</v>
      </c>
      <c r="N567" s="252" t="s">
        <v>393</v>
      </c>
      <c r="O567" s="252" t="s">
        <v>394</v>
      </c>
      <c r="P567" s="252" t="s">
        <v>3023</v>
      </c>
      <c r="Q567" s="251" t="s">
        <v>2567</v>
      </c>
      <c r="R567" s="290"/>
      <c r="S567" s="290"/>
      <c r="T567" s="290"/>
      <c r="U567" s="290"/>
      <c r="V567" s="290"/>
      <c r="W567" s="290"/>
      <c r="X567" s="290"/>
    </row>
    <row r="568" spans="2:24" ht="72.5">
      <c r="B568" s="252" t="s">
        <v>1438</v>
      </c>
      <c r="C568" s="252" t="s">
        <v>5639</v>
      </c>
      <c r="D568" s="252" t="s">
        <v>3016</v>
      </c>
      <c r="E568" s="251" t="s">
        <v>410</v>
      </c>
      <c r="F568" s="252">
        <v>4953826.5312999999</v>
      </c>
      <c r="G568" s="252">
        <v>2387945.5421000002</v>
      </c>
      <c r="H568" s="252" t="s">
        <v>2544</v>
      </c>
      <c r="I568" s="252">
        <v>6.5000000000000002E-2</v>
      </c>
      <c r="J568" s="252" t="s">
        <v>392</v>
      </c>
      <c r="K568" s="252">
        <v>0</v>
      </c>
      <c r="L568" s="252">
        <v>2024</v>
      </c>
      <c r="M568" s="252">
        <v>2027</v>
      </c>
      <c r="N568" s="252" t="s">
        <v>393</v>
      </c>
      <c r="O568" s="252" t="s">
        <v>394</v>
      </c>
      <c r="P568" s="252" t="s">
        <v>3024</v>
      </c>
      <c r="Q568" s="251" t="s">
        <v>2567</v>
      </c>
      <c r="R568" s="290"/>
      <c r="S568" s="290"/>
      <c r="T568" s="290"/>
      <c r="U568" s="290"/>
      <c r="V568" s="290"/>
      <c r="W568" s="290"/>
      <c r="X568" s="290"/>
    </row>
    <row r="569" spans="2:24" ht="72.5">
      <c r="B569" s="252" t="s">
        <v>1438</v>
      </c>
      <c r="C569" s="252" t="s">
        <v>5639</v>
      </c>
      <c r="D569" s="252" t="s">
        <v>3016</v>
      </c>
      <c r="E569" s="251" t="s">
        <v>410</v>
      </c>
      <c r="F569" s="252">
        <v>4953756.8402000004</v>
      </c>
      <c r="G569" s="252">
        <v>2387664.8602999998</v>
      </c>
      <c r="H569" s="252" t="s">
        <v>2544</v>
      </c>
      <c r="I569" s="252">
        <v>6.5000000000000002E-2</v>
      </c>
      <c r="J569" s="252" t="s">
        <v>392</v>
      </c>
      <c r="K569" s="252">
        <v>0</v>
      </c>
      <c r="L569" s="252">
        <v>2024</v>
      </c>
      <c r="M569" s="252">
        <v>2027</v>
      </c>
      <c r="N569" s="252" t="s">
        <v>393</v>
      </c>
      <c r="O569" s="252" t="s">
        <v>394</v>
      </c>
      <c r="P569" s="252" t="s">
        <v>3025</v>
      </c>
      <c r="Q569" s="251" t="s">
        <v>2567</v>
      </c>
      <c r="R569" s="290"/>
      <c r="S569" s="290"/>
      <c r="T569" s="290"/>
      <c r="U569" s="290"/>
      <c r="V569" s="290"/>
      <c r="W569" s="290"/>
      <c r="X569" s="290"/>
    </row>
    <row r="570" spans="2:24" ht="72.5">
      <c r="B570" s="252" t="s">
        <v>1438</v>
      </c>
      <c r="C570" s="252" t="s">
        <v>5639</v>
      </c>
      <c r="D570" s="252" t="s">
        <v>3016</v>
      </c>
      <c r="E570" s="251" t="s">
        <v>410</v>
      </c>
      <c r="F570" s="252">
        <v>4953627.9482000005</v>
      </c>
      <c r="G570" s="252">
        <v>2387145.5734999999</v>
      </c>
      <c r="H570" s="252" t="s">
        <v>2544</v>
      </c>
      <c r="I570" s="252">
        <v>6.5000000000000002E-2</v>
      </c>
      <c r="J570" s="252" t="s">
        <v>392</v>
      </c>
      <c r="K570" s="252">
        <v>0</v>
      </c>
      <c r="L570" s="252">
        <v>2024</v>
      </c>
      <c r="M570" s="252">
        <v>2027</v>
      </c>
      <c r="N570" s="252" t="s">
        <v>393</v>
      </c>
      <c r="O570" s="252" t="s">
        <v>394</v>
      </c>
      <c r="P570" s="252" t="s">
        <v>3026</v>
      </c>
      <c r="Q570" s="251" t="s">
        <v>2567</v>
      </c>
      <c r="R570" s="290"/>
      <c r="S570" s="290"/>
      <c r="T570" s="290"/>
      <c r="U570" s="290"/>
      <c r="V570" s="290"/>
      <c r="W570" s="290"/>
      <c r="X570" s="290"/>
    </row>
    <row r="571" spans="2:24" ht="72.5">
      <c r="B571" s="252" t="s">
        <v>1438</v>
      </c>
      <c r="C571" s="252" t="s">
        <v>5639</v>
      </c>
      <c r="D571" s="252" t="s">
        <v>3016</v>
      </c>
      <c r="E571" s="251" t="s">
        <v>410</v>
      </c>
      <c r="F571" s="252">
        <v>4953496.1838999996</v>
      </c>
      <c r="G571" s="252">
        <v>2386614.7080000001</v>
      </c>
      <c r="H571" s="252" t="s">
        <v>2544</v>
      </c>
      <c r="I571" s="252">
        <v>6.5000000000000002E-2</v>
      </c>
      <c r="J571" s="252" t="s">
        <v>392</v>
      </c>
      <c r="K571" s="252">
        <v>0</v>
      </c>
      <c r="L571" s="252">
        <v>2024</v>
      </c>
      <c r="M571" s="252">
        <v>2027</v>
      </c>
      <c r="N571" s="252" t="s">
        <v>393</v>
      </c>
      <c r="O571" s="252" t="s">
        <v>394</v>
      </c>
      <c r="P571" s="252" t="s">
        <v>3027</v>
      </c>
      <c r="Q571" s="251" t="s">
        <v>2567</v>
      </c>
      <c r="R571" s="290"/>
      <c r="S571" s="290"/>
      <c r="T571" s="290"/>
      <c r="U571" s="290"/>
      <c r="V571" s="290"/>
      <c r="W571" s="290"/>
      <c r="X571" s="290"/>
    </row>
    <row r="572" spans="2:24" ht="72.5">
      <c r="B572" s="252" t="s">
        <v>1438</v>
      </c>
      <c r="C572" s="252" t="s">
        <v>5639</v>
      </c>
      <c r="D572" s="252" t="s">
        <v>3028</v>
      </c>
      <c r="E572" s="251" t="s">
        <v>410</v>
      </c>
      <c r="F572" s="252">
        <v>4953365.1540000001</v>
      </c>
      <c r="G572" s="252">
        <v>2386086.7998000002</v>
      </c>
      <c r="H572" s="252" t="s">
        <v>2544</v>
      </c>
      <c r="I572" s="252">
        <v>6.5000000000000002E-2</v>
      </c>
      <c r="J572" s="252" t="s">
        <v>622</v>
      </c>
      <c r="K572" s="252">
        <v>0</v>
      </c>
      <c r="L572" s="252">
        <v>2024</v>
      </c>
      <c r="M572" s="252">
        <v>2027</v>
      </c>
      <c r="N572" s="252" t="s">
        <v>393</v>
      </c>
      <c r="O572" s="252" t="s">
        <v>394</v>
      </c>
      <c r="P572" s="252" t="s">
        <v>3029</v>
      </c>
      <c r="Q572" s="251" t="s">
        <v>2567</v>
      </c>
      <c r="R572" s="290"/>
      <c r="S572" s="290"/>
      <c r="T572" s="290"/>
      <c r="U572" s="290"/>
      <c r="V572" s="290"/>
      <c r="W572" s="290"/>
      <c r="X572" s="290"/>
    </row>
    <row r="573" spans="2:24" ht="72.5">
      <c r="B573" s="252" t="s">
        <v>1438</v>
      </c>
      <c r="C573" s="252" t="s">
        <v>5639</v>
      </c>
      <c r="D573" s="252" t="s">
        <v>3030</v>
      </c>
      <c r="E573" s="251" t="s">
        <v>410</v>
      </c>
      <c r="F573" s="252">
        <v>4952927.5971999997</v>
      </c>
      <c r="G573" s="252">
        <v>2384323.8892000001</v>
      </c>
      <c r="H573" s="252" t="s">
        <v>2544</v>
      </c>
      <c r="I573" s="252">
        <v>6.5000000000000002E-2</v>
      </c>
      <c r="J573" s="252" t="s">
        <v>392</v>
      </c>
      <c r="K573" s="252">
        <v>0</v>
      </c>
      <c r="L573" s="252">
        <v>2024</v>
      </c>
      <c r="M573" s="252">
        <v>2027</v>
      </c>
      <c r="N573" s="252" t="s">
        <v>393</v>
      </c>
      <c r="O573" s="252" t="s">
        <v>394</v>
      </c>
      <c r="P573" s="252" t="s">
        <v>3031</v>
      </c>
      <c r="Q573" s="251" t="s">
        <v>2567</v>
      </c>
      <c r="R573" s="290"/>
      <c r="S573" s="290"/>
      <c r="T573" s="290"/>
      <c r="U573" s="290"/>
      <c r="V573" s="290"/>
      <c r="W573" s="290"/>
      <c r="X573" s="290"/>
    </row>
    <row r="574" spans="2:24" ht="72.5">
      <c r="B574" s="252" t="s">
        <v>1438</v>
      </c>
      <c r="C574" s="252" t="s">
        <v>5639</v>
      </c>
      <c r="D574" s="252" t="s">
        <v>3030</v>
      </c>
      <c r="E574" s="251" t="s">
        <v>410</v>
      </c>
      <c r="F574" s="252">
        <v>4952812.6801000005</v>
      </c>
      <c r="G574" s="252">
        <v>2383860.8807999999</v>
      </c>
      <c r="H574" s="252" t="s">
        <v>2544</v>
      </c>
      <c r="I574" s="252">
        <v>6.5000000000000002E-2</v>
      </c>
      <c r="J574" s="252" t="s">
        <v>392</v>
      </c>
      <c r="K574" s="252">
        <v>0</v>
      </c>
      <c r="L574" s="252">
        <v>2024</v>
      </c>
      <c r="M574" s="252">
        <v>2027</v>
      </c>
      <c r="N574" s="252" t="s">
        <v>393</v>
      </c>
      <c r="O574" s="252" t="s">
        <v>394</v>
      </c>
      <c r="P574" s="252" t="s">
        <v>3032</v>
      </c>
      <c r="Q574" s="251" t="s">
        <v>2567</v>
      </c>
      <c r="R574" s="290"/>
      <c r="S574" s="290"/>
      <c r="T574" s="290"/>
      <c r="U574" s="290"/>
      <c r="V574" s="290"/>
      <c r="W574" s="290"/>
      <c r="X574" s="290"/>
    </row>
    <row r="575" spans="2:24" ht="72.5">
      <c r="B575" s="252" t="s">
        <v>1438</v>
      </c>
      <c r="C575" s="252" t="s">
        <v>5639</v>
      </c>
      <c r="D575" s="252" t="s">
        <v>3030</v>
      </c>
      <c r="E575" s="251" t="s">
        <v>410</v>
      </c>
      <c r="F575" s="252">
        <v>4952741.2078</v>
      </c>
      <c r="G575" s="252">
        <v>2383572.9177999999</v>
      </c>
      <c r="H575" s="252" t="s">
        <v>2544</v>
      </c>
      <c r="I575" s="252">
        <v>6.5000000000000002E-2</v>
      </c>
      <c r="J575" s="252" t="s">
        <v>392</v>
      </c>
      <c r="K575" s="252">
        <v>0</v>
      </c>
      <c r="L575" s="252">
        <v>2024</v>
      </c>
      <c r="M575" s="252">
        <v>2027</v>
      </c>
      <c r="N575" s="252" t="s">
        <v>393</v>
      </c>
      <c r="O575" s="252" t="s">
        <v>394</v>
      </c>
      <c r="P575" s="252" t="s">
        <v>3033</v>
      </c>
      <c r="Q575" s="251" t="s">
        <v>2567</v>
      </c>
      <c r="R575" s="290"/>
      <c r="S575" s="290"/>
      <c r="T575" s="290"/>
      <c r="U575" s="290"/>
      <c r="V575" s="290"/>
      <c r="W575" s="290"/>
      <c r="X575" s="290"/>
    </row>
    <row r="576" spans="2:24" ht="72.5">
      <c r="B576" s="252" t="s">
        <v>1438</v>
      </c>
      <c r="C576" s="252" t="s">
        <v>5639</v>
      </c>
      <c r="D576" s="252" t="s">
        <v>3030</v>
      </c>
      <c r="E576" s="251" t="s">
        <v>410</v>
      </c>
      <c r="F576" s="252">
        <v>4952601.608</v>
      </c>
      <c r="G576" s="252">
        <v>2383010.4550000001</v>
      </c>
      <c r="H576" s="252" t="s">
        <v>2544</v>
      </c>
      <c r="I576" s="252">
        <v>6.5000000000000002E-2</v>
      </c>
      <c r="J576" s="252" t="s">
        <v>392</v>
      </c>
      <c r="K576" s="252">
        <v>0</v>
      </c>
      <c r="L576" s="252">
        <v>2024</v>
      </c>
      <c r="M576" s="252">
        <v>2027</v>
      </c>
      <c r="N576" s="252" t="s">
        <v>393</v>
      </c>
      <c r="O576" s="252" t="s">
        <v>394</v>
      </c>
      <c r="P576" s="252" t="s">
        <v>3034</v>
      </c>
      <c r="Q576" s="251" t="s">
        <v>2567</v>
      </c>
      <c r="R576" s="290"/>
      <c r="S576" s="290"/>
      <c r="T576" s="290"/>
      <c r="U576" s="290"/>
      <c r="V576" s="290"/>
      <c r="W576" s="290"/>
      <c r="X576" s="290"/>
    </row>
    <row r="577" spans="2:24" ht="72.5">
      <c r="B577" s="252" t="s">
        <v>1438</v>
      </c>
      <c r="C577" s="252" t="s">
        <v>5639</v>
      </c>
      <c r="D577" s="252" t="s">
        <v>3030</v>
      </c>
      <c r="E577" s="251" t="s">
        <v>410</v>
      </c>
      <c r="F577" s="252">
        <v>4952559.6009999998</v>
      </c>
      <c r="G577" s="252">
        <v>2382735.2170000002</v>
      </c>
      <c r="H577" s="252" t="s">
        <v>2544</v>
      </c>
      <c r="I577" s="252">
        <v>6.5000000000000002E-2</v>
      </c>
      <c r="J577" s="252" t="s">
        <v>2395</v>
      </c>
      <c r="K577" s="252">
        <v>0</v>
      </c>
      <c r="L577" s="252">
        <v>2024</v>
      </c>
      <c r="M577" s="252">
        <v>2027</v>
      </c>
      <c r="N577" s="252" t="s">
        <v>393</v>
      </c>
      <c r="O577" s="252" t="s">
        <v>394</v>
      </c>
      <c r="P577" s="252" t="s">
        <v>3035</v>
      </c>
      <c r="Q577" s="251" t="s">
        <v>2567</v>
      </c>
      <c r="R577" s="290"/>
      <c r="S577" s="290"/>
      <c r="T577" s="290"/>
      <c r="U577" s="290"/>
      <c r="V577" s="290"/>
      <c r="W577" s="290"/>
      <c r="X577" s="290"/>
    </row>
    <row r="578" spans="2:24" ht="72.5">
      <c r="B578" s="252" t="s">
        <v>1438</v>
      </c>
      <c r="C578" s="252" t="s">
        <v>5639</v>
      </c>
      <c r="D578" s="252" t="s">
        <v>3036</v>
      </c>
      <c r="E578" s="251" t="s">
        <v>410</v>
      </c>
      <c r="F578" s="252">
        <v>4952359.88</v>
      </c>
      <c r="G578" s="252">
        <v>2381426.7799999998</v>
      </c>
      <c r="H578" s="252" t="s">
        <v>2544</v>
      </c>
      <c r="I578" s="252">
        <v>6.5000000000000002E-2</v>
      </c>
      <c r="J578" s="252" t="s">
        <v>392</v>
      </c>
      <c r="K578" s="252">
        <v>0</v>
      </c>
      <c r="L578" s="252">
        <v>2024</v>
      </c>
      <c r="M578" s="252">
        <v>2027</v>
      </c>
      <c r="N578" s="252" t="s">
        <v>393</v>
      </c>
      <c r="O578" s="252" t="s">
        <v>394</v>
      </c>
      <c r="P578" s="252" t="s">
        <v>3037</v>
      </c>
      <c r="Q578" s="251" t="s">
        <v>2567</v>
      </c>
      <c r="R578" s="290"/>
      <c r="S578" s="290"/>
      <c r="T578" s="290"/>
      <c r="U578" s="290"/>
      <c r="V578" s="290"/>
      <c r="W578" s="290"/>
      <c r="X578" s="290"/>
    </row>
    <row r="579" spans="2:24" ht="72.5">
      <c r="B579" s="252" t="s">
        <v>1438</v>
      </c>
      <c r="C579" s="252" t="s">
        <v>5639</v>
      </c>
      <c r="D579" s="252" t="s">
        <v>3036</v>
      </c>
      <c r="E579" s="251" t="s">
        <v>410</v>
      </c>
      <c r="F579" s="252">
        <v>4952215.3572000004</v>
      </c>
      <c r="G579" s="252">
        <v>2380479.9948999998</v>
      </c>
      <c r="H579" s="252" t="s">
        <v>2544</v>
      </c>
      <c r="I579" s="252">
        <v>6.5000000000000002E-2</v>
      </c>
      <c r="J579" s="252" t="s">
        <v>622</v>
      </c>
      <c r="K579" s="252">
        <v>0</v>
      </c>
      <c r="L579" s="252">
        <v>2024</v>
      </c>
      <c r="M579" s="252">
        <v>2027</v>
      </c>
      <c r="N579" s="252" t="s">
        <v>393</v>
      </c>
      <c r="O579" s="252" t="s">
        <v>394</v>
      </c>
      <c r="P579" s="252" t="s">
        <v>3038</v>
      </c>
      <c r="Q579" s="251" t="s">
        <v>2567</v>
      </c>
      <c r="R579" s="290"/>
      <c r="S579" s="290"/>
      <c r="T579" s="290"/>
      <c r="U579" s="290"/>
      <c r="V579" s="290"/>
      <c r="W579" s="290"/>
      <c r="X579" s="290"/>
    </row>
    <row r="580" spans="2:24" ht="72.5">
      <c r="B580" s="252" t="s">
        <v>1438</v>
      </c>
      <c r="C580" s="252" t="s">
        <v>5639</v>
      </c>
      <c r="D580" s="252" t="s">
        <v>3036</v>
      </c>
      <c r="E580" s="251" t="s">
        <v>410</v>
      </c>
      <c r="F580" s="252">
        <v>4952121.0292999996</v>
      </c>
      <c r="G580" s="252">
        <v>2380024.4868000001</v>
      </c>
      <c r="H580" s="252" t="s">
        <v>2544</v>
      </c>
      <c r="I580" s="252">
        <v>6.5000000000000002E-2</v>
      </c>
      <c r="J580" s="252" t="s">
        <v>2615</v>
      </c>
      <c r="K580" s="252">
        <v>0</v>
      </c>
      <c r="L580" s="252">
        <v>2024</v>
      </c>
      <c r="M580" s="252">
        <v>2027</v>
      </c>
      <c r="N580" s="252" t="s">
        <v>393</v>
      </c>
      <c r="O580" s="252" t="s">
        <v>394</v>
      </c>
      <c r="P580" s="252" t="s">
        <v>3039</v>
      </c>
      <c r="Q580" s="251" t="s">
        <v>2567</v>
      </c>
      <c r="R580" s="290"/>
      <c r="S580" s="290"/>
      <c r="T580" s="290"/>
      <c r="U580" s="290"/>
      <c r="V580" s="290"/>
      <c r="W580" s="290"/>
      <c r="X580" s="290"/>
    </row>
    <row r="581" spans="2:24" ht="72.5">
      <c r="B581" s="252" t="s">
        <v>1438</v>
      </c>
      <c r="C581" s="252" t="s">
        <v>5639</v>
      </c>
      <c r="D581" s="252" t="s">
        <v>3036</v>
      </c>
      <c r="E581" s="251" t="s">
        <v>410</v>
      </c>
      <c r="F581" s="252">
        <v>4952034.6478000004</v>
      </c>
      <c r="G581" s="252">
        <v>2379607.3541000001</v>
      </c>
      <c r="H581" s="252" t="s">
        <v>2544</v>
      </c>
      <c r="I581" s="252">
        <v>6.5000000000000002E-2</v>
      </c>
      <c r="J581" s="252" t="s">
        <v>2615</v>
      </c>
      <c r="K581" s="252">
        <v>0</v>
      </c>
      <c r="L581" s="252">
        <v>2024</v>
      </c>
      <c r="M581" s="252">
        <v>2027</v>
      </c>
      <c r="N581" s="252" t="s">
        <v>393</v>
      </c>
      <c r="O581" s="252" t="s">
        <v>394</v>
      </c>
      <c r="P581" s="252" t="s">
        <v>3040</v>
      </c>
      <c r="Q581" s="251" t="s">
        <v>2567</v>
      </c>
      <c r="R581" s="290"/>
      <c r="S581" s="290"/>
      <c r="T581" s="290"/>
      <c r="U581" s="290"/>
      <c r="V581" s="290"/>
      <c r="W581" s="290"/>
      <c r="X581" s="290"/>
    </row>
    <row r="582" spans="2:24" ht="72.5">
      <c r="B582" s="252" t="s">
        <v>1438</v>
      </c>
      <c r="C582" s="252" t="s">
        <v>5639</v>
      </c>
      <c r="D582" s="252" t="s">
        <v>3036</v>
      </c>
      <c r="E582" s="251" t="s">
        <v>410</v>
      </c>
      <c r="F582" s="252">
        <v>4951940.8590000002</v>
      </c>
      <c r="G582" s="252">
        <v>2379154.4440000001</v>
      </c>
      <c r="H582" s="252" t="s">
        <v>2544</v>
      </c>
      <c r="I582" s="252">
        <v>6.5000000000000002E-2</v>
      </c>
      <c r="J582" s="252" t="s">
        <v>622</v>
      </c>
      <c r="K582" s="252">
        <v>0</v>
      </c>
      <c r="L582" s="252">
        <v>2024</v>
      </c>
      <c r="M582" s="252">
        <v>2027</v>
      </c>
      <c r="N582" s="252" t="s">
        <v>393</v>
      </c>
      <c r="O582" s="252" t="s">
        <v>394</v>
      </c>
      <c r="P582" s="252" t="s">
        <v>3041</v>
      </c>
      <c r="Q582" s="251" t="s">
        <v>2567</v>
      </c>
      <c r="R582" s="290"/>
      <c r="S582" s="290"/>
      <c r="T582" s="290"/>
      <c r="U582" s="290"/>
      <c r="V582" s="290"/>
      <c r="W582" s="290"/>
      <c r="X582" s="290"/>
    </row>
    <row r="583" spans="2:24" ht="72.5">
      <c r="B583" s="252" t="s">
        <v>1438</v>
      </c>
      <c r="C583" s="252" t="s">
        <v>5639</v>
      </c>
      <c r="D583" s="252" t="s">
        <v>5657</v>
      </c>
      <c r="E583" s="251" t="s">
        <v>410</v>
      </c>
      <c r="F583" s="252">
        <v>4951839.7051999997</v>
      </c>
      <c r="G583" s="252">
        <v>2378665.9671</v>
      </c>
      <c r="H583" s="252" t="s">
        <v>2544</v>
      </c>
      <c r="I583" s="252">
        <v>6.5000000000000002E-2</v>
      </c>
      <c r="J583" s="252" t="s">
        <v>392</v>
      </c>
      <c r="K583" s="252">
        <v>0</v>
      </c>
      <c r="L583" s="252">
        <v>2024</v>
      </c>
      <c r="M583" s="252">
        <v>2027</v>
      </c>
      <c r="N583" s="252" t="s">
        <v>393</v>
      </c>
      <c r="O583" s="252" t="s">
        <v>394</v>
      </c>
      <c r="P583" s="252" t="s">
        <v>3042</v>
      </c>
      <c r="Q583" s="251" t="s">
        <v>2567</v>
      </c>
      <c r="R583" s="290"/>
      <c r="S583" s="290"/>
      <c r="T583" s="290"/>
      <c r="U583" s="290"/>
      <c r="V583" s="290"/>
      <c r="W583" s="290"/>
      <c r="X583" s="290"/>
    </row>
    <row r="584" spans="2:24" ht="72.5">
      <c r="B584" s="252" t="s">
        <v>1438</v>
      </c>
      <c r="C584" s="252" t="s">
        <v>5639</v>
      </c>
      <c r="D584" s="252" t="s">
        <v>5657</v>
      </c>
      <c r="E584" s="251" t="s">
        <v>410</v>
      </c>
      <c r="F584" s="252">
        <v>4951535.2646000003</v>
      </c>
      <c r="G584" s="252">
        <v>2378351.7066000002</v>
      </c>
      <c r="H584" s="252" t="s">
        <v>2544</v>
      </c>
      <c r="I584" s="252">
        <v>6.5000000000000002E-2</v>
      </c>
      <c r="J584" s="252" t="s">
        <v>392</v>
      </c>
      <c r="K584" s="252">
        <v>0</v>
      </c>
      <c r="L584" s="252">
        <v>2024</v>
      </c>
      <c r="M584" s="252">
        <v>2027</v>
      </c>
      <c r="N584" s="252" t="s">
        <v>393</v>
      </c>
      <c r="O584" s="252" t="s">
        <v>394</v>
      </c>
      <c r="P584" s="252" t="s">
        <v>3043</v>
      </c>
      <c r="Q584" s="251" t="s">
        <v>2567</v>
      </c>
      <c r="R584" s="290"/>
      <c r="S584" s="290"/>
      <c r="T584" s="290"/>
      <c r="U584" s="290"/>
      <c r="V584" s="290"/>
      <c r="W584" s="290"/>
      <c r="X584" s="290"/>
    </row>
    <row r="585" spans="2:24" ht="72.5">
      <c r="B585" s="252" t="s">
        <v>1438</v>
      </c>
      <c r="C585" s="252" t="s">
        <v>5639</v>
      </c>
      <c r="D585" s="252" t="s">
        <v>5657</v>
      </c>
      <c r="E585" s="251" t="s">
        <v>410</v>
      </c>
      <c r="F585" s="252">
        <v>4951265.7176999999</v>
      </c>
      <c r="G585" s="252">
        <v>2378073.4668999999</v>
      </c>
      <c r="H585" s="252" t="s">
        <v>2544</v>
      </c>
      <c r="I585" s="252">
        <v>6.5000000000000002E-2</v>
      </c>
      <c r="J585" s="252" t="s">
        <v>392</v>
      </c>
      <c r="K585" s="252">
        <v>0</v>
      </c>
      <c r="L585" s="252">
        <v>2024</v>
      </c>
      <c r="M585" s="252">
        <v>2027</v>
      </c>
      <c r="N585" s="252" t="s">
        <v>393</v>
      </c>
      <c r="O585" s="252" t="s">
        <v>394</v>
      </c>
      <c r="P585" s="252" t="s">
        <v>3044</v>
      </c>
      <c r="Q585" s="251" t="s">
        <v>2567</v>
      </c>
      <c r="R585" s="290"/>
      <c r="S585" s="290"/>
      <c r="T585" s="290"/>
      <c r="U585" s="290"/>
      <c r="V585" s="290"/>
      <c r="W585" s="290"/>
      <c r="X585" s="290"/>
    </row>
    <row r="586" spans="2:24" ht="72.5">
      <c r="B586" s="252" t="s">
        <v>1438</v>
      </c>
      <c r="C586" s="252" t="s">
        <v>5639</v>
      </c>
      <c r="D586" s="252" t="s">
        <v>5657</v>
      </c>
      <c r="E586" s="251" t="s">
        <v>410</v>
      </c>
      <c r="F586" s="252">
        <v>4950979.8693000004</v>
      </c>
      <c r="G586" s="252">
        <v>2377778.3983</v>
      </c>
      <c r="H586" s="252" t="s">
        <v>2544</v>
      </c>
      <c r="I586" s="252">
        <v>6.5000000000000002E-2</v>
      </c>
      <c r="J586" s="252" t="s">
        <v>2615</v>
      </c>
      <c r="K586" s="252">
        <v>0</v>
      </c>
      <c r="L586" s="252">
        <v>2024</v>
      </c>
      <c r="M586" s="252">
        <v>2027</v>
      </c>
      <c r="N586" s="252" t="s">
        <v>393</v>
      </c>
      <c r="O586" s="252" t="s">
        <v>394</v>
      </c>
      <c r="P586" s="252" t="s">
        <v>3045</v>
      </c>
      <c r="Q586" s="251" t="s">
        <v>2567</v>
      </c>
      <c r="R586" s="290"/>
      <c r="S586" s="290"/>
      <c r="T586" s="290"/>
      <c r="U586" s="290"/>
      <c r="V586" s="290"/>
      <c r="W586" s="290"/>
      <c r="X586" s="290"/>
    </row>
    <row r="587" spans="2:24" ht="72.5">
      <c r="B587" s="252" t="s">
        <v>1438</v>
      </c>
      <c r="C587" s="252" t="s">
        <v>5639</v>
      </c>
      <c r="D587" s="252" t="s">
        <v>5658</v>
      </c>
      <c r="E587" s="251" t="s">
        <v>410</v>
      </c>
      <c r="F587" s="252">
        <v>4950620.807</v>
      </c>
      <c r="G587" s="252">
        <v>2377407.7535000001</v>
      </c>
      <c r="H587" s="252" t="s">
        <v>2544</v>
      </c>
      <c r="I587" s="252">
        <v>6.5000000000000002E-2</v>
      </c>
      <c r="J587" s="252" t="s">
        <v>2678</v>
      </c>
      <c r="K587" s="252">
        <v>0</v>
      </c>
      <c r="L587" s="252">
        <v>2024</v>
      </c>
      <c r="M587" s="252">
        <v>2027</v>
      </c>
      <c r="N587" s="252" t="s">
        <v>393</v>
      </c>
      <c r="O587" s="252" t="s">
        <v>394</v>
      </c>
      <c r="P587" s="252" t="s">
        <v>3046</v>
      </c>
      <c r="Q587" s="251" t="s">
        <v>2567</v>
      </c>
      <c r="R587" s="290"/>
      <c r="S587" s="290"/>
      <c r="T587" s="290"/>
      <c r="U587" s="290"/>
      <c r="V587" s="290"/>
      <c r="W587" s="290"/>
      <c r="X587" s="290"/>
    </row>
    <row r="588" spans="2:24" ht="72.5">
      <c r="B588" s="252" t="s">
        <v>1438</v>
      </c>
      <c r="C588" s="252" t="s">
        <v>5639</v>
      </c>
      <c r="D588" s="252" t="s">
        <v>5658</v>
      </c>
      <c r="E588" s="251" t="s">
        <v>410</v>
      </c>
      <c r="F588" s="252">
        <v>4950337.6206</v>
      </c>
      <c r="G588" s="252">
        <v>2377085.1250999998</v>
      </c>
      <c r="H588" s="252" t="s">
        <v>2544</v>
      </c>
      <c r="I588" s="252">
        <v>6.5000000000000002E-2</v>
      </c>
      <c r="J588" s="252" t="s">
        <v>2397</v>
      </c>
      <c r="K588" s="252">
        <v>0</v>
      </c>
      <c r="L588" s="252">
        <v>2024</v>
      </c>
      <c r="M588" s="252">
        <v>2027</v>
      </c>
      <c r="N588" s="252" t="s">
        <v>393</v>
      </c>
      <c r="O588" s="252" t="s">
        <v>394</v>
      </c>
      <c r="P588" s="252" t="s">
        <v>3047</v>
      </c>
      <c r="Q588" s="251" t="s">
        <v>2567</v>
      </c>
      <c r="R588" s="290"/>
      <c r="S588" s="290"/>
      <c r="T588" s="290"/>
      <c r="U588" s="290"/>
      <c r="V588" s="290"/>
      <c r="W588" s="290"/>
      <c r="X588" s="290"/>
    </row>
    <row r="589" spans="2:24" ht="72.5">
      <c r="B589" s="252" t="s">
        <v>1438</v>
      </c>
      <c r="C589" s="252" t="s">
        <v>5639</v>
      </c>
      <c r="D589" s="252" t="s">
        <v>5659</v>
      </c>
      <c r="E589" s="251" t="s">
        <v>410</v>
      </c>
      <c r="F589" s="252">
        <v>4948091.6135999998</v>
      </c>
      <c r="G589" s="252">
        <v>2374526.2859</v>
      </c>
      <c r="H589" s="252" t="s">
        <v>2544</v>
      </c>
      <c r="I589" s="252">
        <v>6.5000000000000002E-2</v>
      </c>
      <c r="J589" s="252" t="s">
        <v>392</v>
      </c>
      <c r="K589" s="252">
        <v>0</v>
      </c>
      <c r="L589" s="252">
        <v>2024</v>
      </c>
      <c r="M589" s="252">
        <v>2027</v>
      </c>
      <c r="N589" s="252" t="s">
        <v>393</v>
      </c>
      <c r="O589" s="252" t="s">
        <v>394</v>
      </c>
      <c r="P589" s="252" t="s">
        <v>3048</v>
      </c>
      <c r="Q589" s="251" t="s">
        <v>2567</v>
      </c>
      <c r="R589" s="290"/>
      <c r="S589" s="290"/>
      <c r="T589" s="290"/>
      <c r="U589" s="290"/>
      <c r="V589" s="290"/>
      <c r="W589" s="290"/>
      <c r="X589" s="290"/>
    </row>
    <row r="590" spans="2:24" ht="72.5">
      <c r="B590" s="252" t="s">
        <v>1438</v>
      </c>
      <c r="C590" s="252" t="s">
        <v>5639</v>
      </c>
      <c r="D590" s="252" t="s">
        <v>5660</v>
      </c>
      <c r="E590" s="251" t="s">
        <v>410</v>
      </c>
      <c r="F590" s="252">
        <v>4947801.8600000003</v>
      </c>
      <c r="G590" s="252">
        <v>2374195.9500000002</v>
      </c>
      <c r="H590" s="252" t="s">
        <v>2544</v>
      </c>
      <c r="I590" s="252">
        <v>6.5000000000000002E-2</v>
      </c>
      <c r="J590" s="252" t="s">
        <v>392</v>
      </c>
      <c r="K590" s="252">
        <v>0</v>
      </c>
      <c r="L590" s="252">
        <v>2024</v>
      </c>
      <c r="M590" s="252">
        <v>2027</v>
      </c>
      <c r="N590" s="252" t="s">
        <v>393</v>
      </c>
      <c r="O590" s="252" t="s">
        <v>394</v>
      </c>
      <c r="P590" s="252" t="s">
        <v>3049</v>
      </c>
      <c r="Q590" s="251" t="s">
        <v>2567</v>
      </c>
      <c r="R590" s="290"/>
      <c r="S590" s="290"/>
      <c r="T590" s="290"/>
      <c r="U590" s="290"/>
      <c r="V590" s="290"/>
      <c r="W590" s="290"/>
      <c r="X590" s="290"/>
    </row>
    <row r="591" spans="2:24" ht="72.5">
      <c r="B591" s="252" t="s">
        <v>1438</v>
      </c>
      <c r="C591" s="252" t="s">
        <v>5639</v>
      </c>
      <c r="D591" s="252" t="s">
        <v>5660</v>
      </c>
      <c r="E591" s="251" t="s">
        <v>410</v>
      </c>
      <c r="F591" s="252">
        <v>4947731.932</v>
      </c>
      <c r="G591" s="252">
        <v>2372846.1129999999</v>
      </c>
      <c r="H591" s="252" t="s">
        <v>2544</v>
      </c>
      <c r="I591" s="252">
        <v>6.5000000000000002E-2</v>
      </c>
      <c r="J591" s="252" t="s">
        <v>2395</v>
      </c>
      <c r="K591" s="252">
        <v>0</v>
      </c>
      <c r="L591" s="252">
        <v>2024</v>
      </c>
      <c r="M591" s="252">
        <v>2027</v>
      </c>
      <c r="N591" s="252" t="s">
        <v>393</v>
      </c>
      <c r="O591" s="252" t="s">
        <v>394</v>
      </c>
      <c r="P591" s="252" t="s">
        <v>3050</v>
      </c>
      <c r="Q591" s="251" t="s">
        <v>2567</v>
      </c>
      <c r="R591" s="290"/>
      <c r="S591" s="290"/>
      <c r="T591" s="290"/>
      <c r="U591" s="290"/>
      <c r="V591" s="290"/>
      <c r="W591" s="290"/>
      <c r="X591" s="290"/>
    </row>
    <row r="592" spans="2:24" ht="72.5">
      <c r="B592" s="252" t="s">
        <v>1438</v>
      </c>
      <c r="C592" s="252" t="s">
        <v>5639</v>
      </c>
      <c r="D592" s="252" t="s">
        <v>5661</v>
      </c>
      <c r="E592" s="251" t="s">
        <v>410</v>
      </c>
      <c r="F592" s="252">
        <v>4947593.2342999997</v>
      </c>
      <c r="G592" s="252">
        <v>2368477.7688000002</v>
      </c>
      <c r="H592" s="252" t="s">
        <v>2544</v>
      </c>
      <c r="I592" s="252">
        <v>6.5000000000000002E-2</v>
      </c>
      <c r="J592" s="252" t="s">
        <v>392</v>
      </c>
      <c r="K592" s="252">
        <v>0</v>
      </c>
      <c r="L592" s="252">
        <v>2024</v>
      </c>
      <c r="M592" s="252">
        <v>2027</v>
      </c>
      <c r="N592" s="252" t="s">
        <v>393</v>
      </c>
      <c r="O592" s="252" t="s">
        <v>394</v>
      </c>
      <c r="P592" s="252" t="s">
        <v>3051</v>
      </c>
      <c r="Q592" s="251" t="s">
        <v>2567</v>
      </c>
      <c r="R592" s="290"/>
      <c r="S592" s="290"/>
      <c r="T592" s="290"/>
      <c r="U592" s="290"/>
      <c r="V592" s="290"/>
      <c r="W592" s="290"/>
      <c r="X592" s="290"/>
    </row>
    <row r="593" spans="2:24" ht="72.5">
      <c r="B593" s="252" t="s">
        <v>1438</v>
      </c>
      <c r="C593" s="252" t="s">
        <v>5639</v>
      </c>
      <c r="D593" s="252" t="s">
        <v>5661</v>
      </c>
      <c r="E593" s="251" t="s">
        <v>410</v>
      </c>
      <c r="F593" s="252">
        <v>4947606.0305000003</v>
      </c>
      <c r="G593" s="252">
        <v>2367998.0597000001</v>
      </c>
      <c r="H593" s="252" t="s">
        <v>2544</v>
      </c>
      <c r="I593" s="252">
        <v>6.5000000000000002E-2</v>
      </c>
      <c r="J593" s="252" t="s">
        <v>392</v>
      </c>
      <c r="K593" s="252">
        <v>0</v>
      </c>
      <c r="L593" s="252">
        <v>2024</v>
      </c>
      <c r="M593" s="252">
        <v>2027</v>
      </c>
      <c r="N593" s="252" t="s">
        <v>393</v>
      </c>
      <c r="O593" s="252" t="s">
        <v>394</v>
      </c>
      <c r="P593" s="252" t="s">
        <v>3052</v>
      </c>
      <c r="Q593" s="251" t="s">
        <v>2567</v>
      </c>
      <c r="R593" s="290"/>
      <c r="S593" s="290"/>
      <c r="T593" s="290"/>
      <c r="U593" s="290"/>
      <c r="V593" s="290"/>
      <c r="W593" s="290"/>
      <c r="X593" s="290"/>
    </row>
    <row r="594" spans="2:24" ht="72.5">
      <c r="B594" s="252" t="s">
        <v>1438</v>
      </c>
      <c r="C594" s="252" t="s">
        <v>5639</v>
      </c>
      <c r="D594" s="252" t="s">
        <v>5662</v>
      </c>
      <c r="E594" s="251" t="s">
        <v>410</v>
      </c>
      <c r="F594" s="252">
        <v>4947618.0866</v>
      </c>
      <c r="G594" s="252">
        <v>2367546.1447000001</v>
      </c>
      <c r="H594" s="252" t="s">
        <v>2544</v>
      </c>
      <c r="I594" s="252">
        <v>6.5000000000000002E-2</v>
      </c>
      <c r="J594" s="252" t="s">
        <v>918</v>
      </c>
      <c r="K594" s="252">
        <v>0</v>
      </c>
      <c r="L594" s="252">
        <v>2024</v>
      </c>
      <c r="M594" s="252">
        <v>2027</v>
      </c>
      <c r="N594" s="252" t="s">
        <v>393</v>
      </c>
      <c r="O594" s="252" t="s">
        <v>394</v>
      </c>
      <c r="P594" s="252" t="s">
        <v>3053</v>
      </c>
      <c r="Q594" s="251" t="s">
        <v>2567</v>
      </c>
      <c r="R594" s="290"/>
      <c r="S594" s="290"/>
      <c r="T594" s="290"/>
      <c r="U594" s="290"/>
      <c r="V594" s="290"/>
      <c r="W594" s="290"/>
      <c r="X594" s="290"/>
    </row>
    <row r="595" spans="2:24" ht="72.5">
      <c r="B595" s="252" t="s">
        <v>1438</v>
      </c>
      <c r="C595" s="252" t="s">
        <v>5639</v>
      </c>
      <c r="D595" s="252" t="s">
        <v>5662</v>
      </c>
      <c r="E595" s="251" t="s">
        <v>410</v>
      </c>
      <c r="F595" s="252">
        <v>4947527.3164999997</v>
      </c>
      <c r="G595" s="252">
        <v>2367153.8136</v>
      </c>
      <c r="H595" s="252" t="s">
        <v>2544</v>
      </c>
      <c r="I595" s="252">
        <v>6.5000000000000002E-2</v>
      </c>
      <c r="J595" s="252" t="s">
        <v>2397</v>
      </c>
      <c r="K595" s="252">
        <v>0</v>
      </c>
      <c r="L595" s="252">
        <v>2024</v>
      </c>
      <c r="M595" s="252">
        <v>2027</v>
      </c>
      <c r="N595" s="252" t="s">
        <v>393</v>
      </c>
      <c r="O595" s="252" t="s">
        <v>394</v>
      </c>
      <c r="P595" s="252" t="s">
        <v>3054</v>
      </c>
      <c r="Q595" s="251" t="s">
        <v>2567</v>
      </c>
      <c r="R595" s="290"/>
      <c r="S595" s="290"/>
      <c r="T595" s="290"/>
      <c r="U595" s="290"/>
      <c r="V595" s="290"/>
      <c r="W595" s="290"/>
      <c r="X595" s="290"/>
    </row>
    <row r="596" spans="2:24" ht="72.5">
      <c r="B596" s="252" t="s">
        <v>1438</v>
      </c>
      <c r="C596" s="252" t="s">
        <v>5639</v>
      </c>
      <c r="D596" s="252" t="s">
        <v>5662</v>
      </c>
      <c r="E596" s="251" t="s">
        <v>410</v>
      </c>
      <c r="F596" s="252">
        <v>4947452.8717</v>
      </c>
      <c r="G596" s="252">
        <v>2366832.0414</v>
      </c>
      <c r="H596" s="252" t="s">
        <v>2544</v>
      </c>
      <c r="I596" s="252">
        <v>6.5000000000000002E-2</v>
      </c>
      <c r="J596" s="252" t="s">
        <v>918</v>
      </c>
      <c r="K596" s="252">
        <v>0</v>
      </c>
      <c r="L596" s="252">
        <v>2024</v>
      </c>
      <c r="M596" s="252">
        <v>2027</v>
      </c>
      <c r="N596" s="252" t="s">
        <v>393</v>
      </c>
      <c r="O596" s="252" t="s">
        <v>394</v>
      </c>
      <c r="P596" s="252" t="s">
        <v>3055</v>
      </c>
      <c r="Q596" s="251" t="s">
        <v>2567</v>
      </c>
      <c r="R596" s="290"/>
      <c r="S596" s="290"/>
      <c r="T596" s="290"/>
      <c r="U596" s="290"/>
      <c r="V596" s="290"/>
      <c r="W596" s="290"/>
      <c r="X596" s="290"/>
    </row>
    <row r="597" spans="2:24" ht="72.5">
      <c r="B597" s="252" t="s">
        <v>1438</v>
      </c>
      <c r="C597" s="252" t="s">
        <v>5639</v>
      </c>
      <c r="D597" s="252" t="s">
        <v>5662</v>
      </c>
      <c r="E597" s="251" t="s">
        <v>410</v>
      </c>
      <c r="F597" s="252">
        <v>4947312.5417999998</v>
      </c>
      <c r="G597" s="252">
        <v>2366576.9545</v>
      </c>
      <c r="H597" s="252" t="s">
        <v>2544</v>
      </c>
      <c r="I597" s="252">
        <v>6.5000000000000002E-2</v>
      </c>
      <c r="J597" s="252" t="s">
        <v>1427</v>
      </c>
      <c r="K597" s="252">
        <v>0</v>
      </c>
      <c r="L597" s="252">
        <v>2024</v>
      </c>
      <c r="M597" s="252">
        <v>2027</v>
      </c>
      <c r="N597" s="252" t="s">
        <v>393</v>
      </c>
      <c r="O597" s="252" t="s">
        <v>394</v>
      </c>
      <c r="P597" s="252" t="s">
        <v>3056</v>
      </c>
      <c r="Q597" s="251" t="s">
        <v>2567</v>
      </c>
      <c r="R597" s="290"/>
      <c r="S597" s="290"/>
      <c r="T597" s="290"/>
      <c r="U597" s="290"/>
      <c r="V597" s="290"/>
      <c r="W597" s="290"/>
      <c r="X597" s="290"/>
    </row>
    <row r="598" spans="2:24" ht="72.5">
      <c r="B598" s="252" t="s">
        <v>1438</v>
      </c>
      <c r="C598" s="252" t="s">
        <v>5639</v>
      </c>
      <c r="D598" s="252" t="s">
        <v>5662</v>
      </c>
      <c r="E598" s="251" t="s">
        <v>410</v>
      </c>
      <c r="F598" s="252">
        <v>4947180.7653999999</v>
      </c>
      <c r="G598" s="252">
        <v>2366337.4152000002</v>
      </c>
      <c r="H598" s="252" t="s">
        <v>2544</v>
      </c>
      <c r="I598" s="252">
        <v>6.5000000000000002E-2</v>
      </c>
      <c r="J598" s="252" t="s">
        <v>918</v>
      </c>
      <c r="K598" s="252">
        <v>0</v>
      </c>
      <c r="L598" s="252">
        <v>2024</v>
      </c>
      <c r="M598" s="252">
        <v>2027</v>
      </c>
      <c r="N598" s="252" t="s">
        <v>393</v>
      </c>
      <c r="O598" s="252" t="s">
        <v>394</v>
      </c>
      <c r="P598" s="252" t="s">
        <v>3057</v>
      </c>
      <c r="Q598" s="251" t="s">
        <v>2567</v>
      </c>
      <c r="R598" s="290"/>
      <c r="S598" s="290"/>
      <c r="T598" s="290"/>
      <c r="U598" s="290"/>
      <c r="V598" s="290"/>
      <c r="W598" s="290"/>
      <c r="X598" s="290"/>
    </row>
    <row r="599" spans="2:24" ht="72.5">
      <c r="B599" s="252" t="s">
        <v>1438</v>
      </c>
      <c r="C599" s="252" t="s">
        <v>5639</v>
      </c>
      <c r="D599" s="252" t="s">
        <v>5662</v>
      </c>
      <c r="E599" s="251" t="s">
        <v>410</v>
      </c>
      <c r="F599" s="252">
        <v>4946952.6743999999</v>
      </c>
      <c r="G599" s="252">
        <v>2365922.7974</v>
      </c>
      <c r="H599" s="252" t="s">
        <v>2544</v>
      </c>
      <c r="I599" s="252">
        <v>6.5000000000000002E-2</v>
      </c>
      <c r="J599" s="252" t="s">
        <v>918</v>
      </c>
      <c r="K599" s="252">
        <v>0</v>
      </c>
      <c r="L599" s="252">
        <v>2024</v>
      </c>
      <c r="M599" s="252">
        <v>2027</v>
      </c>
      <c r="N599" s="252" t="s">
        <v>393</v>
      </c>
      <c r="O599" s="252" t="s">
        <v>394</v>
      </c>
      <c r="P599" s="252" t="s">
        <v>3058</v>
      </c>
      <c r="Q599" s="251" t="s">
        <v>2567</v>
      </c>
      <c r="R599" s="290"/>
      <c r="S599" s="290"/>
      <c r="T599" s="290"/>
      <c r="U599" s="290"/>
      <c r="V599" s="290"/>
      <c r="W599" s="290"/>
      <c r="X599" s="290"/>
    </row>
    <row r="600" spans="2:24" ht="72.5">
      <c r="B600" s="252" t="s">
        <v>1438</v>
      </c>
      <c r="C600" s="252" t="s">
        <v>5639</v>
      </c>
      <c r="D600" s="252" t="s">
        <v>5662</v>
      </c>
      <c r="E600" s="251" t="s">
        <v>410</v>
      </c>
      <c r="F600" s="252">
        <v>4946890.0698999995</v>
      </c>
      <c r="G600" s="252">
        <v>2365640.2790000001</v>
      </c>
      <c r="H600" s="252" t="s">
        <v>2544</v>
      </c>
      <c r="I600" s="252">
        <v>6.5000000000000002E-2</v>
      </c>
      <c r="J600" s="252" t="s">
        <v>918</v>
      </c>
      <c r="K600" s="252">
        <v>0</v>
      </c>
      <c r="L600" s="252">
        <v>2024</v>
      </c>
      <c r="M600" s="252">
        <v>2027</v>
      </c>
      <c r="N600" s="252" t="s">
        <v>393</v>
      </c>
      <c r="O600" s="252" t="s">
        <v>394</v>
      </c>
      <c r="P600" s="252" t="s">
        <v>3059</v>
      </c>
      <c r="Q600" s="251" t="s">
        <v>2567</v>
      </c>
      <c r="R600" s="290"/>
      <c r="S600" s="290"/>
      <c r="T600" s="290"/>
      <c r="U600" s="290"/>
      <c r="V600" s="290"/>
      <c r="W600" s="290"/>
      <c r="X600" s="290"/>
    </row>
    <row r="601" spans="2:24" ht="72.5">
      <c r="B601" s="252" t="s">
        <v>1438</v>
      </c>
      <c r="C601" s="252" t="s">
        <v>5639</v>
      </c>
      <c r="D601" s="252" t="s">
        <v>5662</v>
      </c>
      <c r="E601" s="251" t="s">
        <v>410</v>
      </c>
      <c r="F601" s="252">
        <v>4946775.0340999998</v>
      </c>
      <c r="G601" s="252">
        <v>2365121.1471000002</v>
      </c>
      <c r="H601" s="252" t="s">
        <v>2544</v>
      </c>
      <c r="I601" s="252">
        <v>6.5000000000000002E-2</v>
      </c>
      <c r="J601" s="252" t="s">
        <v>918</v>
      </c>
      <c r="K601" s="252">
        <v>0</v>
      </c>
      <c r="L601" s="252">
        <v>2024</v>
      </c>
      <c r="M601" s="252">
        <v>2027</v>
      </c>
      <c r="N601" s="252" t="s">
        <v>393</v>
      </c>
      <c r="O601" s="252" t="s">
        <v>394</v>
      </c>
      <c r="P601" s="252" t="s">
        <v>3060</v>
      </c>
      <c r="Q601" s="251" t="s">
        <v>2567</v>
      </c>
      <c r="R601" s="290"/>
      <c r="S601" s="290"/>
      <c r="T601" s="290"/>
      <c r="U601" s="290"/>
      <c r="V601" s="290"/>
      <c r="W601" s="290"/>
      <c r="X601" s="290"/>
    </row>
    <row r="602" spans="2:24" ht="72.5">
      <c r="B602" s="252" t="s">
        <v>1438</v>
      </c>
      <c r="C602" s="252" t="s">
        <v>5639</v>
      </c>
      <c r="D602" s="252" t="s">
        <v>5669</v>
      </c>
      <c r="E602" s="251" t="s">
        <v>410</v>
      </c>
      <c r="F602" s="252">
        <v>4946696.3276000004</v>
      </c>
      <c r="G602" s="252">
        <v>2364765.9613000001</v>
      </c>
      <c r="H602" s="252" t="s">
        <v>2544</v>
      </c>
      <c r="I602" s="252">
        <v>6.5000000000000002E-2</v>
      </c>
      <c r="J602" s="252" t="s">
        <v>1427</v>
      </c>
      <c r="K602" s="252">
        <v>0</v>
      </c>
      <c r="L602" s="252">
        <v>2024</v>
      </c>
      <c r="M602" s="252">
        <v>2027</v>
      </c>
      <c r="N602" s="252" t="s">
        <v>393</v>
      </c>
      <c r="O602" s="252" t="s">
        <v>394</v>
      </c>
      <c r="P602" s="252" t="s">
        <v>3061</v>
      </c>
      <c r="Q602" s="251" t="s">
        <v>2567</v>
      </c>
      <c r="R602" s="290"/>
      <c r="S602" s="290"/>
      <c r="T602" s="290"/>
      <c r="U602" s="290"/>
      <c r="V602" s="290"/>
      <c r="W602" s="290"/>
      <c r="X602" s="290"/>
    </row>
    <row r="603" spans="2:24" ht="72.5">
      <c r="B603" s="252" t="s">
        <v>1438</v>
      </c>
      <c r="C603" s="252" t="s">
        <v>5639</v>
      </c>
      <c r="D603" s="252" t="s">
        <v>5662</v>
      </c>
      <c r="E603" s="251" t="s">
        <v>410</v>
      </c>
      <c r="F603" s="252">
        <v>4946247.6266999999</v>
      </c>
      <c r="G603" s="252">
        <v>2363655.3171999999</v>
      </c>
      <c r="H603" s="252" t="s">
        <v>2544</v>
      </c>
      <c r="I603" s="252">
        <v>6.5000000000000002E-2</v>
      </c>
      <c r="J603" s="252" t="s">
        <v>918</v>
      </c>
      <c r="K603" s="252">
        <v>0</v>
      </c>
      <c r="L603" s="252">
        <v>2024</v>
      </c>
      <c r="M603" s="252">
        <v>2027</v>
      </c>
      <c r="N603" s="252" t="s">
        <v>393</v>
      </c>
      <c r="O603" s="252" t="s">
        <v>394</v>
      </c>
      <c r="P603" s="252" t="s">
        <v>3062</v>
      </c>
      <c r="Q603" s="251" t="s">
        <v>2567</v>
      </c>
      <c r="R603" s="290"/>
      <c r="S603" s="290"/>
      <c r="T603" s="290"/>
      <c r="U603" s="290"/>
      <c r="V603" s="290"/>
      <c r="W603" s="290"/>
      <c r="X603" s="290"/>
    </row>
    <row r="604" spans="2:24" ht="72.5">
      <c r="B604" s="252" t="s">
        <v>1438</v>
      </c>
      <c r="C604" s="252" t="s">
        <v>5639</v>
      </c>
      <c r="D604" s="252" t="s">
        <v>5663</v>
      </c>
      <c r="E604" s="251" t="s">
        <v>410</v>
      </c>
      <c r="F604" s="252">
        <v>4945725.8689000001</v>
      </c>
      <c r="G604" s="252">
        <v>2362363.8245000001</v>
      </c>
      <c r="H604" s="252" t="s">
        <v>2544</v>
      </c>
      <c r="I604" s="252">
        <v>6.5000000000000002E-2</v>
      </c>
      <c r="J604" s="252" t="s">
        <v>1427</v>
      </c>
      <c r="K604" s="252">
        <v>0</v>
      </c>
      <c r="L604" s="252">
        <v>2024</v>
      </c>
      <c r="M604" s="252">
        <v>2027</v>
      </c>
      <c r="N604" s="252" t="s">
        <v>393</v>
      </c>
      <c r="O604" s="252" t="s">
        <v>394</v>
      </c>
      <c r="P604" s="252" t="s">
        <v>3063</v>
      </c>
      <c r="Q604" s="251" t="s">
        <v>2567</v>
      </c>
      <c r="R604" s="290"/>
      <c r="S604" s="290"/>
      <c r="T604" s="290"/>
      <c r="U604" s="290"/>
      <c r="V604" s="290"/>
      <c r="W604" s="290"/>
      <c r="X604" s="290"/>
    </row>
    <row r="605" spans="2:24" ht="72.5">
      <c r="B605" s="252" t="s">
        <v>1438</v>
      </c>
      <c r="C605" s="252" t="s">
        <v>5639</v>
      </c>
      <c r="D605" s="252" t="s">
        <v>5663</v>
      </c>
      <c r="E605" s="251" t="s">
        <v>410</v>
      </c>
      <c r="F605" s="252">
        <v>4945625.0784</v>
      </c>
      <c r="G605" s="252">
        <v>2361776.8319999999</v>
      </c>
      <c r="H605" s="252" t="s">
        <v>2544</v>
      </c>
      <c r="I605" s="252">
        <v>6.5000000000000002E-2</v>
      </c>
      <c r="J605" s="252" t="s">
        <v>2397</v>
      </c>
      <c r="K605" s="252">
        <v>0</v>
      </c>
      <c r="L605" s="252">
        <v>2024</v>
      </c>
      <c r="M605" s="252">
        <v>2027</v>
      </c>
      <c r="N605" s="252" t="s">
        <v>393</v>
      </c>
      <c r="O605" s="252" t="s">
        <v>394</v>
      </c>
      <c r="P605" s="252" t="s">
        <v>3064</v>
      </c>
      <c r="Q605" s="251" t="s">
        <v>2567</v>
      </c>
      <c r="R605" s="290"/>
      <c r="S605" s="290"/>
      <c r="T605" s="290"/>
      <c r="U605" s="290"/>
      <c r="V605" s="290"/>
      <c r="W605" s="290"/>
      <c r="X605" s="290"/>
    </row>
    <row r="606" spans="2:24" ht="72.5">
      <c r="B606" s="252" t="s">
        <v>1438</v>
      </c>
      <c r="C606" s="252" t="s">
        <v>5639</v>
      </c>
      <c r="D606" s="252" t="s">
        <v>5663</v>
      </c>
      <c r="E606" s="251" t="s">
        <v>410</v>
      </c>
      <c r="F606" s="252">
        <v>4945560.3689999999</v>
      </c>
      <c r="G606" s="252">
        <v>2361400.1860000002</v>
      </c>
      <c r="H606" s="252" t="s">
        <v>2544</v>
      </c>
      <c r="I606" s="252">
        <v>6.5000000000000002E-2</v>
      </c>
      <c r="J606" s="252" t="s">
        <v>2397</v>
      </c>
      <c r="K606" s="252">
        <v>0</v>
      </c>
      <c r="L606" s="252">
        <v>2024</v>
      </c>
      <c r="M606" s="252">
        <v>2027</v>
      </c>
      <c r="N606" s="252" t="s">
        <v>393</v>
      </c>
      <c r="O606" s="252" t="s">
        <v>394</v>
      </c>
      <c r="P606" s="252" t="s">
        <v>3065</v>
      </c>
      <c r="Q606" s="251" t="s">
        <v>2567</v>
      </c>
      <c r="R606" s="290"/>
      <c r="S606" s="290"/>
      <c r="T606" s="290"/>
      <c r="U606" s="290"/>
      <c r="V606" s="290"/>
      <c r="W606" s="290"/>
      <c r="X606" s="290"/>
    </row>
    <row r="607" spans="2:24" ht="72.5">
      <c r="B607" s="252" t="s">
        <v>1438</v>
      </c>
      <c r="C607" s="252" t="s">
        <v>5639</v>
      </c>
      <c r="D607" s="252" t="s">
        <v>5663</v>
      </c>
      <c r="E607" s="251" t="s">
        <v>410</v>
      </c>
      <c r="F607" s="252">
        <v>4945496.9979999997</v>
      </c>
      <c r="G607" s="252">
        <v>2361031.4268</v>
      </c>
      <c r="H607" s="252" t="s">
        <v>2544</v>
      </c>
      <c r="I607" s="252">
        <v>6.5000000000000002E-2</v>
      </c>
      <c r="J607" s="252" t="s">
        <v>918</v>
      </c>
      <c r="K607" s="252">
        <v>0</v>
      </c>
      <c r="L607" s="252">
        <v>2024</v>
      </c>
      <c r="M607" s="252">
        <v>2027</v>
      </c>
      <c r="N607" s="252" t="s">
        <v>393</v>
      </c>
      <c r="O607" s="252" t="s">
        <v>394</v>
      </c>
      <c r="P607" s="252" t="s">
        <v>3066</v>
      </c>
      <c r="Q607" s="251" t="s">
        <v>2567</v>
      </c>
      <c r="R607" s="290"/>
      <c r="S607" s="290"/>
      <c r="T607" s="290"/>
      <c r="U607" s="290"/>
      <c r="V607" s="290"/>
      <c r="W607" s="290"/>
      <c r="X607" s="290"/>
    </row>
    <row r="608" spans="2:24" ht="72.5">
      <c r="B608" s="252" t="s">
        <v>1438</v>
      </c>
      <c r="C608" s="252" t="s">
        <v>5639</v>
      </c>
      <c r="D608" s="252" t="s">
        <v>5663</v>
      </c>
      <c r="E608" s="251" t="s">
        <v>410</v>
      </c>
      <c r="F608" s="252">
        <v>4945393.3298000004</v>
      </c>
      <c r="G608" s="252">
        <v>2360427.4611</v>
      </c>
      <c r="H608" s="252" t="s">
        <v>2544</v>
      </c>
      <c r="I608" s="252">
        <v>6.5000000000000002E-2</v>
      </c>
      <c r="J608" s="252" t="s">
        <v>918</v>
      </c>
      <c r="K608" s="252">
        <v>0</v>
      </c>
      <c r="L608" s="252">
        <v>2024</v>
      </c>
      <c r="M608" s="252">
        <v>2027</v>
      </c>
      <c r="N608" s="252" t="s">
        <v>393</v>
      </c>
      <c r="O608" s="252" t="s">
        <v>394</v>
      </c>
      <c r="P608" s="252" t="s">
        <v>3067</v>
      </c>
      <c r="Q608" s="251" t="s">
        <v>2567</v>
      </c>
      <c r="R608" s="290"/>
      <c r="S608" s="290"/>
      <c r="T608" s="290"/>
      <c r="U608" s="290"/>
      <c r="V608" s="290"/>
      <c r="W608" s="290"/>
      <c r="X608" s="290"/>
    </row>
    <row r="609" spans="2:24" ht="72.5">
      <c r="B609" s="252" t="s">
        <v>1438</v>
      </c>
      <c r="C609" s="252" t="s">
        <v>5639</v>
      </c>
      <c r="D609" s="252" t="s">
        <v>5664</v>
      </c>
      <c r="E609" s="251" t="s">
        <v>410</v>
      </c>
      <c r="F609" s="252">
        <v>4945333.1506000003</v>
      </c>
      <c r="G609" s="252">
        <v>2359768.5282000001</v>
      </c>
      <c r="H609" s="252" t="s">
        <v>2544</v>
      </c>
      <c r="I609" s="252">
        <v>6.5000000000000002E-2</v>
      </c>
      <c r="J609" s="252" t="s">
        <v>2395</v>
      </c>
      <c r="K609" s="252">
        <v>0</v>
      </c>
      <c r="L609" s="252">
        <v>2024</v>
      </c>
      <c r="M609" s="252">
        <v>2027</v>
      </c>
      <c r="N609" s="252" t="s">
        <v>393</v>
      </c>
      <c r="O609" s="252" t="s">
        <v>394</v>
      </c>
      <c r="P609" s="252" t="s">
        <v>3068</v>
      </c>
      <c r="Q609" s="251" t="s">
        <v>2567</v>
      </c>
      <c r="R609" s="290"/>
      <c r="S609" s="290"/>
      <c r="T609" s="290"/>
      <c r="U609" s="290"/>
      <c r="V609" s="290"/>
      <c r="W609" s="290"/>
      <c r="X609" s="290"/>
    </row>
    <row r="610" spans="2:24" ht="72.5">
      <c r="B610" s="252" t="s">
        <v>1438</v>
      </c>
      <c r="C610" s="252" t="s">
        <v>5639</v>
      </c>
      <c r="D610" s="252" t="s">
        <v>5664</v>
      </c>
      <c r="E610" s="251" t="s">
        <v>410</v>
      </c>
      <c r="F610" s="252">
        <v>4945178.0916999998</v>
      </c>
      <c r="G610" s="252">
        <v>2359155.9139</v>
      </c>
      <c r="H610" s="252" t="s">
        <v>2544</v>
      </c>
      <c r="I610" s="252">
        <v>6.5000000000000002E-2</v>
      </c>
      <c r="J610" s="252" t="s">
        <v>2395</v>
      </c>
      <c r="K610" s="252">
        <v>0</v>
      </c>
      <c r="L610" s="252">
        <v>2024</v>
      </c>
      <c r="M610" s="252">
        <v>2027</v>
      </c>
      <c r="N610" s="252" t="s">
        <v>393</v>
      </c>
      <c r="O610" s="252" t="s">
        <v>394</v>
      </c>
      <c r="P610" s="252" t="s">
        <v>3069</v>
      </c>
      <c r="Q610" s="251" t="s">
        <v>2567</v>
      </c>
      <c r="R610" s="290"/>
      <c r="S610" s="290"/>
      <c r="T610" s="290"/>
      <c r="U610" s="290"/>
      <c r="V610" s="290"/>
      <c r="W610" s="290"/>
      <c r="X610" s="290"/>
    </row>
    <row r="611" spans="2:24" ht="72.5">
      <c r="B611" s="252" t="s">
        <v>1438</v>
      </c>
      <c r="C611" s="252" t="s">
        <v>5639</v>
      </c>
      <c r="D611" s="252" t="s">
        <v>5664</v>
      </c>
      <c r="E611" s="251" t="s">
        <v>410</v>
      </c>
      <c r="F611" s="252">
        <v>4945063.2352999998</v>
      </c>
      <c r="G611" s="252">
        <v>2358702.1327999998</v>
      </c>
      <c r="H611" s="252" t="s">
        <v>2544</v>
      </c>
      <c r="I611" s="252">
        <v>6.5000000000000002E-2</v>
      </c>
      <c r="J611" s="252" t="s">
        <v>2395</v>
      </c>
      <c r="K611" s="252">
        <v>0</v>
      </c>
      <c r="L611" s="252">
        <v>2024</v>
      </c>
      <c r="M611" s="252">
        <v>2027</v>
      </c>
      <c r="N611" s="252" t="s">
        <v>393</v>
      </c>
      <c r="O611" s="252" t="s">
        <v>394</v>
      </c>
      <c r="P611" s="252" t="s">
        <v>3070</v>
      </c>
      <c r="Q611" s="251" t="s">
        <v>2567</v>
      </c>
      <c r="R611" s="290"/>
      <c r="S611" s="290"/>
      <c r="T611" s="290"/>
      <c r="U611" s="290"/>
      <c r="V611" s="290"/>
      <c r="W611" s="290"/>
      <c r="X611" s="290"/>
    </row>
    <row r="612" spans="2:24" ht="72.5">
      <c r="B612" s="252" t="s">
        <v>1438</v>
      </c>
      <c r="C612" s="252" t="s">
        <v>5639</v>
      </c>
      <c r="D612" s="252" t="s">
        <v>5665</v>
      </c>
      <c r="E612" s="251" t="s">
        <v>410</v>
      </c>
      <c r="F612" s="252">
        <v>4944926.7664000001</v>
      </c>
      <c r="G612" s="252">
        <v>2358162.9638999999</v>
      </c>
      <c r="H612" s="252" t="s">
        <v>2544</v>
      </c>
      <c r="I612" s="252">
        <v>6.5000000000000002E-2</v>
      </c>
      <c r="J612" s="252" t="s">
        <v>2397</v>
      </c>
      <c r="K612" s="252">
        <v>0</v>
      </c>
      <c r="L612" s="252">
        <v>2024</v>
      </c>
      <c r="M612" s="252">
        <v>2027</v>
      </c>
      <c r="N612" s="252" t="s">
        <v>393</v>
      </c>
      <c r="O612" s="252" t="s">
        <v>394</v>
      </c>
      <c r="P612" s="252" t="s">
        <v>3071</v>
      </c>
      <c r="Q612" s="251" t="s">
        <v>2567</v>
      </c>
      <c r="R612" s="290"/>
      <c r="S612" s="290"/>
      <c r="T612" s="290"/>
      <c r="U612" s="290"/>
      <c r="V612" s="290"/>
      <c r="W612" s="290"/>
      <c r="X612" s="290"/>
    </row>
    <row r="613" spans="2:24" ht="72.5">
      <c r="B613" s="252" t="s">
        <v>1438</v>
      </c>
      <c r="C613" s="252" t="s">
        <v>5639</v>
      </c>
      <c r="D613" s="252" t="s">
        <v>5666</v>
      </c>
      <c r="E613" s="251" t="s">
        <v>410</v>
      </c>
      <c r="F613" s="252">
        <v>4944705.7803999996</v>
      </c>
      <c r="G613" s="252">
        <v>2357255.3114999998</v>
      </c>
      <c r="H613" s="252" t="s">
        <v>2544</v>
      </c>
      <c r="I613" s="252">
        <v>6.5000000000000002E-2</v>
      </c>
      <c r="J613" s="252" t="s">
        <v>2397</v>
      </c>
      <c r="K613" s="252">
        <v>0</v>
      </c>
      <c r="L613" s="252">
        <v>2024</v>
      </c>
      <c r="M613" s="252">
        <v>2027</v>
      </c>
      <c r="N613" s="252" t="s">
        <v>393</v>
      </c>
      <c r="O613" s="252" t="s">
        <v>394</v>
      </c>
      <c r="P613" s="252" t="s">
        <v>3072</v>
      </c>
      <c r="Q613" s="251" t="s">
        <v>2567</v>
      </c>
      <c r="R613" s="290"/>
      <c r="S613" s="290"/>
      <c r="T613" s="290"/>
      <c r="U613" s="290"/>
      <c r="V613" s="290"/>
      <c r="W613" s="290"/>
      <c r="X613" s="290"/>
    </row>
    <row r="614" spans="2:24" ht="72.5">
      <c r="B614" s="252" t="s">
        <v>1438</v>
      </c>
      <c r="C614" s="252" t="s">
        <v>5639</v>
      </c>
      <c r="D614" s="252" t="s">
        <v>5666</v>
      </c>
      <c r="E614" s="251" t="s">
        <v>410</v>
      </c>
      <c r="F614" s="252">
        <v>4944590.3086999999</v>
      </c>
      <c r="G614" s="252">
        <v>2356760.4778</v>
      </c>
      <c r="H614" s="252" t="s">
        <v>2544</v>
      </c>
      <c r="I614" s="252">
        <v>6.5000000000000002E-2</v>
      </c>
      <c r="J614" s="252" t="s">
        <v>918</v>
      </c>
      <c r="K614" s="252">
        <v>0</v>
      </c>
      <c r="L614" s="252">
        <v>2024</v>
      </c>
      <c r="M614" s="252">
        <v>2027</v>
      </c>
      <c r="N614" s="252" t="s">
        <v>393</v>
      </c>
      <c r="O614" s="252" t="s">
        <v>394</v>
      </c>
      <c r="P614" s="252" t="s">
        <v>3073</v>
      </c>
      <c r="Q614" s="251" t="s">
        <v>2567</v>
      </c>
      <c r="R614" s="290"/>
      <c r="S614" s="290"/>
      <c r="T614" s="290"/>
      <c r="U614" s="290"/>
      <c r="V614" s="290"/>
      <c r="W614" s="290"/>
      <c r="X614" s="290"/>
    </row>
    <row r="615" spans="2:24" ht="72.5">
      <c r="B615" s="252" t="s">
        <v>1438</v>
      </c>
      <c r="C615" s="252" t="s">
        <v>5639</v>
      </c>
      <c r="D615" s="252" t="s">
        <v>5666</v>
      </c>
      <c r="E615" s="251" t="s">
        <v>410</v>
      </c>
      <c r="F615" s="252">
        <v>4944412.0164000001</v>
      </c>
      <c r="G615" s="252">
        <v>2355996.4344000001</v>
      </c>
      <c r="H615" s="252" t="s">
        <v>2544</v>
      </c>
      <c r="I615" s="252">
        <v>6.5000000000000002E-2</v>
      </c>
      <c r="J615" s="252" t="s">
        <v>918</v>
      </c>
      <c r="K615" s="252">
        <v>0</v>
      </c>
      <c r="L615" s="252">
        <v>2024</v>
      </c>
      <c r="M615" s="252">
        <v>2027</v>
      </c>
      <c r="N615" s="252" t="s">
        <v>393</v>
      </c>
      <c r="O615" s="252" t="s">
        <v>394</v>
      </c>
      <c r="P615" s="252" t="s">
        <v>3074</v>
      </c>
      <c r="Q615" s="251" t="s">
        <v>2567</v>
      </c>
      <c r="R615" s="290"/>
      <c r="S615" s="290"/>
      <c r="T615" s="290"/>
      <c r="U615" s="290"/>
      <c r="V615" s="290"/>
      <c r="W615" s="290"/>
      <c r="X615" s="290"/>
    </row>
    <row r="616" spans="2:24" ht="72.5">
      <c r="B616" s="252" t="s">
        <v>1438</v>
      </c>
      <c r="C616" s="252" t="s">
        <v>5639</v>
      </c>
      <c r="D616" s="252" t="s">
        <v>5666</v>
      </c>
      <c r="E616" s="251" t="s">
        <v>410</v>
      </c>
      <c r="F616" s="252">
        <v>4944318.5495999996</v>
      </c>
      <c r="G616" s="252">
        <v>2355595.8955000001</v>
      </c>
      <c r="H616" s="252" t="s">
        <v>2544</v>
      </c>
      <c r="I616" s="252">
        <v>6.5000000000000002E-2</v>
      </c>
      <c r="J616" s="252" t="s">
        <v>392</v>
      </c>
      <c r="K616" s="252">
        <v>0</v>
      </c>
      <c r="L616" s="252">
        <v>2024</v>
      </c>
      <c r="M616" s="252">
        <v>2027</v>
      </c>
      <c r="N616" s="252" t="s">
        <v>393</v>
      </c>
      <c r="O616" s="252" t="s">
        <v>394</v>
      </c>
      <c r="P616" s="252" t="s">
        <v>3075</v>
      </c>
      <c r="Q616" s="251" t="s">
        <v>2567</v>
      </c>
      <c r="R616" s="290"/>
      <c r="S616" s="290"/>
      <c r="T616" s="290"/>
      <c r="U616" s="290"/>
      <c r="V616" s="290"/>
      <c r="W616" s="290"/>
      <c r="X616" s="290"/>
    </row>
    <row r="617" spans="2:24" ht="72.5">
      <c r="B617" s="252" t="s">
        <v>1438</v>
      </c>
      <c r="C617" s="252" t="s">
        <v>5639</v>
      </c>
      <c r="D617" s="252" t="s">
        <v>5666</v>
      </c>
      <c r="E617" s="251" t="s">
        <v>410</v>
      </c>
      <c r="F617" s="252">
        <v>4943974.9093000004</v>
      </c>
      <c r="G617" s="252">
        <v>2353930.5636999998</v>
      </c>
      <c r="H617" s="252" t="s">
        <v>2544</v>
      </c>
      <c r="I617" s="252">
        <v>6.5000000000000002E-2</v>
      </c>
      <c r="J617" s="252" t="s">
        <v>2397</v>
      </c>
      <c r="K617" s="252">
        <v>0</v>
      </c>
      <c r="L617" s="252">
        <v>2024</v>
      </c>
      <c r="M617" s="252">
        <v>2027</v>
      </c>
      <c r="N617" s="252" t="s">
        <v>393</v>
      </c>
      <c r="O617" s="252" t="s">
        <v>394</v>
      </c>
      <c r="P617" s="252" t="s">
        <v>3076</v>
      </c>
      <c r="Q617" s="251" t="s">
        <v>2567</v>
      </c>
      <c r="R617" s="290"/>
      <c r="S617" s="290"/>
      <c r="T617" s="290"/>
      <c r="U617" s="290"/>
      <c r="V617" s="290"/>
      <c r="W617" s="290"/>
      <c r="X617" s="290"/>
    </row>
    <row r="618" spans="2:24" ht="72.5">
      <c r="B618" s="252" t="s">
        <v>1438</v>
      </c>
      <c r="C618" s="252" t="s">
        <v>5639</v>
      </c>
      <c r="D618" s="252" t="s">
        <v>5666</v>
      </c>
      <c r="E618" s="251" t="s">
        <v>410</v>
      </c>
      <c r="F618" s="252">
        <v>4943978.9645999996</v>
      </c>
      <c r="G618" s="252">
        <v>2353530.2845999999</v>
      </c>
      <c r="H618" s="252" t="s">
        <v>2544</v>
      </c>
      <c r="I618" s="252">
        <v>6.5000000000000002E-2</v>
      </c>
      <c r="J618" s="252" t="s">
        <v>918</v>
      </c>
      <c r="K618" s="252">
        <v>0</v>
      </c>
      <c r="L618" s="252">
        <v>2024</v>
      </c>
      <c r="M618" s="252">
        <v>2027</v>
      </c>
      <c r="N618" s="252" t="s">
        <v>393</v>
      </c>
      <c r="O618" s="252" t="s">
        <v>394</v>
      </c>
      <c r="P618" s="252" t="s">
        <v>3077</v>
      </c>
      <c r="Q618" s="251" t="s">
        <v>2567</v>
      </c>
      <c r="R618" s="290"/>
      <c r="S618" s="290"/>
      <c r="T618" s="290"/>
      <c r="U618" s="290"/>
      <c r="V618" s="290"/>
      <c r="W618" s="290"/>
      <c r="X618" s="290"/>
    </row>
    <row r="619" spans="2:24" ht="72.5">
      <c r="B619" s="252" t="s">
        <v>1438</v>
      </c>
      <c r="C619" s="252" t="s">
        <v>5639</v>
      </c>
      <c r="D619" s="252" t="s">
        <v>5666</v>
      </c>
      <c r="E619" s="251" t="s">
        <v>410</v>
      </c>
      <c r="F619" s="252">
        <v>4943987.7128999997</v>
      </c>
      <c r="G619" s="252">
        <v>2352666.7996999999</v>
      </c>
      <c r="H619" s="252" t="s">
        <v>2544</v>
      </c>
      <c r="I619" s="252">
        <v>6.5000000000000002E-2</v>
      </c>
      <c r="J619" s="252" t="s">
        <v>918</v>
      </c>
      <c r="K619" s="252">
        <v>0</v>
      </c>
      <c r="L619" s="252">
        <v>2024</v>
      </c>
      <c r="M619" s="252">
        <v>2027</v>
      </c>
      <c r="N619" s="252" t="s">
        <v>393</v>
      </c>
      <c r="O619" s="252" t="s">
        <v>394</v>
      </c>
      <c r="P619" s="252" t="s">
        <v>3078</v>
      </c>
      <c r="Q619" s="251" t="s">
        <v>2567</v>
      </c>
      <c r="R619" s="290"/>
      <c r="S619" s="290"/>
      <c r="T619" s="290"/>
      <c r="U619" s="290"/>
      <c r="V619" s="290"/>
      <c r="W619" s="290"/>
      <c r="X619" s="290"/>
    </row>
    <row r="620" spans="2:24" ht="72.5">
      <c r="B620" s="252" t="s">
        <v>1438</v>
      </c>
      <c r="C620" s="252" t="s">
        <v>5639</v>
      </c>
      <c r="D620" s="252" t="s">
        <v>5666</v>
      </c>
      <c r="E620" s="251" t="s">
        <v>410</v>
      </c>
      <c r="F620" s="252">
        <v>4943991.5751999998</v>
      </c>
      <c r="G620" s="252">
        <v>2352285.7455000002</v>
      </c>
      <c r="H620" s="252" t="s">
        <v>2544</v>
      </c>
      <c r="I620" s="252">
        <v>6.5000000000000002E-2</v>
      </c>
      <c r="J620" s="252" t="s">
        <v>918</v>
      </c>
      <c r="K620" s="252">
        <v>0</v>
      </c>
      <c r="L620" s="252">
        <v>2024</v>
      </c>
      <c r="M620" s="252">
        <v>2027</v>
      </c>
      <c r="N620" s="252" t="s">
        <v>393</v>
      </c>
      <c r="O620" s="252" t="s">
        <v>394</v>
      </c>
      <c r="P620" s="252" t="s">
        <v>3079</v>
      </c>
      <c r="Q620" s="251" t="s">
        <v>2567</v>
      </c>
      <c r="R620" s="290"/>
      <c r="S620" s="290"/>
      <c r="T620" s="290"/>
      <c r="U620" s="290"/>
      <c r="V620" s="290"/>
      <c r="W620" s="290"/>
      <c r="X620" s="290"/>
    </row>
    <row r="621" spans="2:24" ht="72.5">
      <c r="B621" s="252" t="s">
        <v>1438</v>
      </c>
      <c r="C621" s="252" t="s">
        <v>5639</v>
      </c>
      <c r="D621" s="252" t="s">
        <v>5666</v>
      </c>
      <c r="E621" s="251" t="s">
        <v>410</v>
      </c>
      <c r="F621" s="252">
        <v>4943994.9221000001</v>
      </c>
      <c r="G621" s="252">
        <v>2351956.9171000002</v>
      </c>
      <c r="H621" s="252" t="s">
        <v>2544</v>
      </c>
      <c r="I621" s="252">
        <v>6.5000000000000002E-2</v>
      </c>
      <c r="J621" s="252" t="s">
        <v>918</v>
      </c>
      <c r="K621" s="252">
        <v>0</v>
      </c>
      <c r="L621" s="252">
        <v>2024</v>
      </c>
      <c r="M621" s="252">
        <v>2027</v>
      </c>
      <c r="N621" s="252" t="s">
        <v>393</v>
      </c>
      <c r="O621" s="252" t="s">
        <v>394</v>
      </c>
      <c r="P621" s="252" t="s">
        <v>3080</v>
      </c>
      <c r="Q621" s="251" t="s">
        <v>2567</v>
      </c>
      <c r="R621" s="290"/>
      <c r="S621" s="290"/>
      <c r="T621" s="290"/>
      <c r="U621" s="290"/>
      <c r="V621" s="290"/>
      <c r="W621" s="290"/>
      <c r="X621" s="290"/>
    </row>
    <row r="622" spans="2:24" ht="72.5">
      <c r="B622" s="252" t="s">
        <v>1438</v>
      </c>
      <c r="C622" s="252" t="s">
        <v>5639</v>
      </c>
      <c r="D622" s="252" t="s">
        <v>5666</v>
      </c>
      <c r="E622" s="251" t="s">
        <v>410</v>
      </c>
      <c r="F622" s="252">
        <v>4943997.9484999999</v>
      </c>
      <c r="G622" s="252">
        <v>2351650.4508000002</v>
      </c>
      <c r="H622" s="252" t="s">
        <v>2544</v>
      </c>
      <c r="I622" s="252">
        <v>6.5000000000000002E-2</v>
      </c>
      <c r="J622" s="252" t="s">
        <v>918</v>
      </c>
      <c r="K622" s="252">
        <v>0</v>
      </c>
      <c r="L622" s="252">
        <v>2024</v>
      </c>
      <c r="M622" s="252">
        <v>2027</v>
      </c>
      <c r="N622" s="252" t="s">
        <v>393</v>
      </c>
      <c r="O622" s="252" t="s">
        <v>394</v>
      </c>
      <c r="P622" s="252" t="s">
        <v>3081</v>
      </c>
      <c r="Q622" s="251" t="s">
        <v>2567</v>
      </c>
      <c r="R622" s="290"/>
      <c r="S622" s="290"/>
      <c r="T622" s="290"/>
      <c r="U622" s="290"/>
      <c r="V622" s="290"/>
      <c r="W622" s="290"/>
      <c r="X622" s="290"/>
    </row>
    <row r="623" spans="2:24" ht="72.5">
      <c r="B623" s="252" t="s">
        <v>1438</v>
      </c>
      <c r="C623" s="252" t="s">
        <v>5639</v>
      </c>
      <c r="D623" s="252" t="s">
        <v>5666</v>
      </c>
      <c r="E623" s="251" t="s">
        <v>410</v>
      </c>
      <c r="F623" s="252">
        <v>4944097.7884</v>
      </c>
      <c r="G623" s="252">
        <v>2350271.3816999998</v>
      </c>
      <c r="H623" s="252" t="s">
        <v>2544</v>
      </c>
      <c r="I623" s="252">
        <v>6.5000000000000002E-2</v>
      </c>
      <c r="J623" s="252" t="s">
        <v>918</v>
      </c>
      <c r="K623" s="252">
        <v>0</v>
      </c>
      <c r="L623" s="252">
        <v>2024</v>
      </c>
      <c r="M623" s="252">
        <v>2027</v>
      </c>
      <c r="N623" s="252" t="s">
        <v>393</v>
      </c>
      <c r="O623" s="252" t="s">
        <v>394</v>
      </c>
      <c r="P623" s="252" t="s">
        <v>3082</v>
      </c>
      <c r="Q623" s="251" t="s">
        <v>2567</v>
      </c>
      <c r="R623" s="290"/>
      <c r="S623" s="290"/>
      <c r="T623" s="290"/>
      <c r="U623" s="290"/>
      <c r="V623" s="290"/>
      <c r="W623" s="290"/>
      <c r="X623" s="290"/>
    </row>
    <row r="624" spans="2:24" ht="72.5">
      <c r="B624" s="252" t="s">
        <v>1438</v>
      </c>
      <c r="C624" s="252" t="s">
        <v>5639</v>
      </c>
      <c r="D624" s="252" t="s">
        <v>3083</v>
      </c>
      <c r="E624" s="251" t="s">
        <v>410</v>
      </c>
      <c r="F624" s="252">
        <v>4944107.9331999999</v>
      </c>
      <c r="G624" s="252">
        <v>2349814.9457999999</v>
      </c>
      <c r="H624" s="252" t="s">
        <v>2544</v>
      </c>
      <c r="I624" s="252">
        <v>6.5000000000000002E-2</v>
      </c>
      <c r="J624" s="252" t="s">
        <v>2631</v>
      </c>
      <c r="K624" s="252">
        <v>0</v>
      </c>
      <c r="L624" s="252">
        <v>2024</v>
      </c>
      <c r="M624" s="252">
        <v>2027</v>
      </c>
      <c r="N624" s="252" t="s">
        <v>393</v>
      </c>
      <c r="O624" s="252" t="s">
        <v>394</v>
      </c>
      <c r="P624" s="252" t="s">
        <v>3084</v>
      </c>
      <c r="Q624" s="251" t="s">
        <v>2567</v>
      </c>
      <c r="R624" s="290"/>
      <c r="S624" s="290"/>
      <c r="T624" s="290"/>
      <c r="U624" s="290"/>
      <c r="V624" s="290"/>
      <c r="W624" s="290"/>
      <c r="X624" s="290"/>
    </row>
    <row r="625" spans="2:24" ht="72.5">
      <c r="B625" s="252" t="s">
        <v>1438</v>
      </c>
      <c r="C625" s="252" t="s">
        <v>5639</v>
      </c>
      <c r="D625" s="252" t="s">
        <v>3083</v>
      </c>
      <c r="E625" s="251" t="s">
        <v>410</v>
      </c>
      <c r="F625" s="252">
        <v>4944119.4140999997</v>
      </c>
      <c r="G625" s="252">
        <v>2349298.6143</v>
      </c>
      <c r="H625" s="252" t="s">
        <v>2544</v>
      </c>
      <c r="I625" s="252">
        <v>6.5000000000000002E-2</v>
      </c>
      <c r="J625" s="252" t="s">
        <v>2631</v>
      </c>
      <c r="K625" s="252">
        <v>0</v>
      </c>
      <c r="L625" s="252">
        <v>2024</v>
      </c>
      <c r="M625" s="252">
        <v>2027</v>
      </c>
      <c r="N625" s="252" t="s">
        <v>393</v>
      </c>
      <c r="O625" s="252" t="s">
        <v>394</v>
      </c>
      <c r="P625" s="252" t="s">
        <v>3085</v>
      </c>
      <c r="Q625" s="251" t="s">
        <v>2567</v>
      </c>
      <c r="R625" s="290"/>
      <c r="S625" s="290"/>
      <c r="T625" s="290"/>
      <c r="U625" s="290"/>
      <c r="V625" s="290"/>
      <c r="W625" s="290"/>
      <c r="X625" s="290"/>
    </row>
    <row r="626" spans="2:24" ht="72.5">
      <c r="B626" s="252" t="s">
        <v>1438</v>
      </c>
      <c r="C626" s="252" t="s">
        <v>5639</v>
      </c>
      <c r="D626" s="252" t="s">
        <v>3083</v>
      </c>
      <c r="E626" s="251" t="s">
        <v>410</v>
      </c>
      <c r="F626" s="252">
        <v>4944128.9462000001</v>
      </c>
      <c r="G626" s="252">
        <v>2348870.9166999999</v>
      </c>
      <c r="H626" s="252" t="s">
        <v>2544</v>
      </c>
      <c r="I626" s="252">
        <v>6.5000000000000002E-2</v>
      </c>
      <c r="J626" s="252" t="s">
        <v>392</v>
      </c>
      <c r="K626" s="252">
        <v>0</v>
      </c>
      <c r="L626" s="252">
        <v>2024</v>
      </c>
      <c r="M626" s="252">
        <v>2027</v>
      </c>
      <c r="N626" s="252" t="s">
        <v>393</v>
      </c>
      <c r="O626" s="252" t="s">
        <v>394</v>
      </c>
      <c r="P626" s="252" t="s">
        <v>3086</v>
      </c>
      <c r="Q626" s="251" t="s">
        <v>2567</v>
      </c>
      <c r="R626" s="290"/>
      <c r="S626" s="290"/>
      <c r="T626" s="290"/>
      <c r="U626" s="290"/>
      <c r="V626" s="290"/>
      <c r="W626" s="290"/>
      <c r="X626" s="290"/>
    </row>
    <row r="627" spans="2:24" ht="72.5">
      <c r="B627" s="252" t="s">
        <v>1438</v>
      </c>
      <c r="C627" s="252" t="s">
        <v>5639</v>
      </c>
      <c r="D627" s="252" t="s">
        <v>3083</v>
      </c>
      <c r="E627" s="251" t="s">
        <v>410</v>
      </c>
      <c r="F627" s="252">
        <v>4944137.9242000002</v>
      </c>
      <c r="G627" s="252">
        <v>2348365.5243000002</v>
      </c>
      <c r="H627" s="252" t="s">
        <v>2544</v>
      </c>
      <c r="I627" s="252">
        <v>6.5000000000000002E-2</v>
      </c>
      <c r="J627" s="252" t="s">
        <v>1427</v>
      </c>
      <c r="K627" s="252">
        <v>0</v>
      </c>
      <c r="L627" s="252">
        <v>2024</v>
      </c>
      <c r="M627" s="252">
        <v>2027</v>
      </c>
      <c r="N627" s="252" t="s">
        <v>393</v>
      </c>
      <c r="O627" s="252" t="s">
        <v>394</v>
      </c>
      <c r="P627" s="252" t="s">
        <v>3087</v>
      </c>
      <c r="Q627" s="251" t="s">
        <v>2567</v>
      </c>
      <c r="R627" s="290"/>
      <c r="S627" s="290"/>
      <c r="T627" s="290"/>
      <c r="U627" s="290"/>
      <c r="V627" s="290"/>
      <c r="W627" s="290"/>
      <c r="X627" s="290"/>
    </row>
    <row r="628" spans="2:24" ht="72.5">
      <c r="B628" s="252" t="s">
        <v>1438</v>
      </c>
      <c r="C628" s="252" t="s">
        <v>5639</v>
      </c>
      <c r="D628" s="252" t="s">
        <v>5667</v>
      </c>
      <c r="E628" s="251" t="s">
        <v>410</v>
      </c>
      <c r="F628" s="252">
        <v>4944801.3959999997</v>
      </c>
      <c r="G628" s="252">
        <v>2345918.8224999998</v>
      </c>
      <c r="H628" s="252" t="s">
        <v>2544</v>
      </c>
      <c r="I628" s="252">
        <v>6.5000000000000002E-2</v>
      </c>
      <c r="J628" s="252" t="s">
        <v>392</v>
      </c>
      <c r="K628" s="252">
        <v>0</v>
      </c>
      <c r="L628" s="252">
        <v>2024</v>
      </c>
      <c r="M628" s="252">
        <v>2027</v>
      </c>
      <c r="N628" s="252" t="s">
        <v>393</v>
      </c>
      <c r="O628" s="252" t="s">
        <v>394</v>
      </c>
      <c r="P628" s="252" t="s">
        <v>3088</v>
      </c>
      <c r="Q628" s="251" t="s">
        <v>2567</v>
      </c>
      <c r="R628" s="290"/>
      <c r="S628" s="290"/>
      <c r="T628" s="290"/>
      <c r="U628" s="290"/>
      <c r="V628" s="290"/>
      <c r="W628" s="290"/>
      <c r="X628" s="290"/>
    </row>
    <row r="629" spans="2:24" ht="72.5">
      <c r="B629" s="252" t="s">
        <v>1438</v>
      </c>
      <c r="C629" s="252" t="s">
        <v>5639</v>
      </c>
      <c r="D629" s="252" t="s">
        <v>5667</v>
      </c>
      <c r="E629" s="251" t="s">
        <v>410</v>
      </c>
      <c r="F629" s="252">
        <v>4945282.6222000001</v>
      </c>
      <c r="G629" s="252">
        <v>2345651.9309</v>
      </c>
      <c r="H629" s="252" t="s">
        <v>2544</v>
      </c>
      <c r="I629" s="252">
        <v>6.5000000000000002E-2</v>
      </c>
      <c r="J629" s="252" t="s">
        <v>918</v>
      </c>
      <c r="K629" s="252">
        <v>0</v>
      </c>
      <c r="L629" s="252">
        <v>2024</v>
      </c>
      <c r="M629" s="252">
        <v>2027</v>
      </c>
      <c r="N629" s="252" t="s">
        <v>393</v>
      </c>
      <c r="O629" s="252" t="s">
        <v>394</v>
      </c>
      <c r="P629" s="252" t="s">
        <v>3089</v>
      </c>
      <c r="Q629" s="251" t="s">
        <v>2567</v>
      </c>
      <c r="R629" s="290"/>
      <c r="S629" s="290"/>
      <c r="T629" s="290"/>
      <c r="U629" s="290"/>
      <c r="V629" s="290"/>
      <c r="W629" s="290"/>
      <c r="X629" s="290"/>
    </row>
    <row r="630" spans="2:24" ht="72.5">
      <c r="B630" s="252" t="s">
        <v>1438</v>
      </c>
      <c r="C630" s="252" t="s">
        <v>5639</v>
      </c>
      <c r="D630" s="252" t="s">
        <v>5667</v>
      </c>
      <c r="E630" s="251" t="s">
        <v>410</v>
      </c>
      <c r="F630" s="252">
        <v>4947764.8335999995</v>
      </c>
      <c r="G630" s="252">
        <v>2345399.2026999998</v>
      </c>
      <c r="H630" s="252" t="s">
        <v>2544</v>
      </c>
      <c r="I630" s="252">
        <v>6.5000000000000002E-2</v>
      </c>
      <c r="J630" s="252" t="s">
        <v>392</v>
      </c>
      <c r="K630" s="252">
        <v>0</v>
      </c>
      <c r="L630" s="252">
        <v>2024</v>
      </c>
      <c r="M630" s="252">
        <v>2027</v>
      </c>
      <c r="N630" s="252" t="s">
        <v>393</v>
      </c>
      <c r="O630" s="252" t="s">
        <v>394</v>
      </c>
      <c r="P630" s="252" t="s">
        <v>3090</v>
      </c>
      <c r="Q630" s="251" t="s">
        <v>2567</v>
      </c>
      <c r="R630" s="290"/>
      <c r="S630" s="290"/>
      <c r="T630" s="290"/>
      <c r="U630" s="290"/>
      <c r="V630" s="290"/>
      <c r="W630" s="290"/>
      <c r="X630" s="290"/>
    </row>
    <row r="631" spans="2:24" ht="72.5">
      <c r="B631" s="252" t="s">
        <v>1438</v>
      </c>
      <c r="C631" s="252" t="s">
        <v>5639</v>
      </c>
      <c r="D631" s="252" t="s">
        <v>5667</v>
      </c>
      <c r="E631" s="251" t="s">
        <v>410</v>
      </c>
      <c r="F631" s="252">
        <v>4948285.3421</v>
      </c>
      <c r="G631" s="252">
        <v>2345353.5329</v>
      </c>
      <c r="H631" s="252" t="s">
        <v>2544</v>
      </c>
      <c r="I631" s="252">
        <v>6.5000000000000002E-2</v>
      </c>
      <c r="J631" s="252" t="s">
        <v>392</v>
      </c>
      <c r="K631" s="252">
        <v>0</v>
      </c>
      <c r="L631" s="252">
        <v>2024</v>
      </c>
      <c r="M631" s="252">
        <v>2027</v>
      </c>
      <c r="N631" s="252" t="s">
        <v>393</v>
      </c>
      <c r="O631" s="252" t="s">
        <v>394</v>
      </c>
      <c r="P631" s="252" t="s">
        <v>3091</v>
      </c>
      <c r="Q631" s="251" t="s">
        <v>2567</v>
      </c>
      <c r="R631" s="290"/>
      <c r="S631" s="290"/>
      <c r="T631" s="290"/>
      <c r="U631" s="290"/>
      <c r="V631" s="290"/>
      <c r="W631" s="290"/>
      <c r="X631" s="290"/>
    </row>
    <row r="632" spans="2:24" ht="72.5">
      <c r="B632" s="252" t="s">
        <v>1438</v>
      </c>
      <c r="C632" s="252" t="s">
        <v>5639</v>
      </c>
      <c r="D632" s="252" t="s">
        <v>5667</v>
      </c>
      <c r="E632" s="251" t="s">
        <v>410</v>
      </c>
      <c r="F632" s="252">
        <v>4948830.4018000001</v>
      </c>
      <c r="G632" s="252">
        <v>2345305.7097999998</v>
      </c>
      <c r="H632" s="252" t="s">
        <v>2544</v>
      </c>
      <c r="I632" s="252">
        <v>6.5000000000000002E-2</v>
      </c>
      <c r="J632" s="252" t="s">
        <v>392</v>
      </c>
      <c r="K632" s="252">
        <v>0</v>
      </c>
      <c r="L632" s="252">
        <v>2024</v>
      </c>
      <c r="M632" s="252">
        <v>2027</v>
      </c>
      <c r="N632" s="252" t="s">
        <v>393</v>
      </c>
      <c r="O632" s="252" t="s">
        <v>394</v>
      </c>
      <c r="P632" s="252" t="s">
        <v>3092</v>
      </c>
      <c r="Q632" s="251" t="s">
        <v>2567</v>
      </c>
      <c r="R632" s="290"/>
      <c r="S632" s="290"/>
      <c r="T632" s="290"/>
      <c r="U632" s="290"/>
      <c r="V632" s="290"/>
      <c r="W632" s="290"/>
      <c r="X632" s="290"/>
    </row>
    <row r="633" spans="2:24" ht="72.5">
      <c r="B633" s="252" t="s">
        <v>1438</v>
      </c>
      <c r="C633" s="252" t="s">
        <v>5639</v>
      </c>
      <c r="D633" s="252" t="s">
        <v>2649</v>
      </c>
      <c r="E633" s="251" t="s">
        <v>410</v>
      </c>
      <c r="F633" s="252">
        <v>4932657.4933000002</v>
      </c>
      <c r="G633" s="252">
        <v>2578376.5074</v>
      </c>
      <c r="H633" s="252" t="s">
        <v>2544</v>
      </c>
      <c r="I633" s="252">
        <v>6.5000000000000002E-2</v>
      </c>
      <c r="J633" s="252" t="s">
        <v>622</v>
      </c>
      <c r="K633" s="252">
        <v>0</v>
      </c>
      <c r="L633" s="252">
        <v>2024</v>
      </c>
      <c r="M633" s="252">
        <v>2027</v>
      </c>
      <c r="N633" s="252" t="s">
        <v>393</v>
      </c>
      <c r="O633" s="252" t="s">
        <v>394</v>
      </c>
      <c r="P633" s="252" t="s">
        <v>3093</v>
      </c>
      <c r="Q633" s="251" t="s">
        <v>2567</v>
      </c>
      <c r="R633" s="290"/>
      <c r="S633" s="290"/>
      <c r="T633" s="290"/>
      <c r="U633" s="290"/>
      <c r="V633" s="290"/>
      <c r="W633" s="290"/>
      <c r="X633" s="290"/>
    </row>
    <row r="634" spans="2:24" ht="72.5">
      <c r="B634" s="252" t="s">
        <v>1438</v>
      </c>
      <c r="C634" s="252" t="s">
        <v>5639</v>
      </c>
      <c r="D634" s="252" t="s">
        <v>2649</v>
      </c>
      <c r="E634" s="251" t="s">
        <v>410</v>
      </c>
      <c r="F634" s="252">
        <v>4932444.4239999996</v>
      </c>
      <c r="G634" s="252">
        <v>2577804.3459999999</v>
      </c>
      <c r="H634" s="252" t="s">
        <v>2544</v>
      </c>
      <c r="I634" s="252">
        <v>6.5000000000000002E-2</v>
      </c>
      <c r="J634" s="252" t="s">
        <v>3094</v>
      </c>
      <c r="K634" s="252">
        <v>0</v>
      </c>
      <c r="L634" s="252">
        <v>2024</v>
      </c>
      <c r="M634" s="252">
        <v>2027</v>
      </c>
      <c r="N634" s="252" t="s">
        <v>393</v>
      </c>
      <c r="O634" s="252" t="s">
        <v>394</v>
      </c>
      <c r="P634" s="252" t="s">
        <v>3095</v>
      </c>
      <c r="Q634" s="251" t="s">
        <v>2567</v>
      </c>
      <c r="R634" s="290"/>
      <c r="S634" s="290"/>
      <c r="T634" s="290"/>
      <c r="U634" s="290"/>
      <c r="V634" s="290"/>
      <c r="W634" s="290"/>
      <c r="X634" s="290"/>
    </row>
    <row r="635" spans="2:24" ht="72.5">
      <c r="B635" s="252" t="s">
        <v>1438</v>
      </c>
      <c r="C635" s="252" t="s">
        <v>5639</v>
      </c>
      <c r="D635" s="252" t="s">
        <v>2649</v>
      </c>
      <c r="E635" s="251" t="s">
        <v>410</v>
      </c>
      <c r="F635" s="252">
        <v>4932276.9249999998</v>
      </c>
      <c r="G635" s="252">
        <v>2577354.568</v>
      </c>
      <c r="H635" s="252" t="s">
        <v>2544</v>
      </c>
      <c r="I635" s="252">
        <v>6.5000000000000002E-2</v>
      </c>
      <c r="J635" s="252" t="s">
        <v>2615</v>
      </c>
      <c r="K635" s="252">
        <v>0</v>
      </c>
      <c r="L635" s="252">
        <v>2024</v>
      </c>
      <c r="M635" s="252">
        <v>2027</v>
      </c>
      <c r="N635" s="252" t="s">
        <v>393</v>
      </c>
      <c r="O635" s="252" t="s">
        <v>394</v>
      </c>
      <c r="P635" s="252" t="s">
        <v>3096</v>
      </c>
      <c r="Q635" s="251" t="s">
        <v>2567</v>
      </c>
      <c r="R635" s="290"/>
      <c r="S635" s="290"/>
      <c r="T635" s="290"/>
      <c r="U635" s="290"/>
      <c r="V635" s="290"/>
      <c r="W635" s="290"/>
      <c r="X635" s="290"/>
    </row>
    <row r="636" spans="2:24" ht="72.5">
      <c r="B636" s="252" t="s">
        <v>1438</v>
      </c>
      <c r="C636" s="252" t="s">
        <v>5639</v>
      </c>
      <c r="D636" s="252" t="s">
        <v>3097</v>
      </c>
      <c r="E636" s="251" t="s">
        <v>410</v>
      </c>
      <c r="F636" s="252">
        <v>4932076.4340000004</v>
      </c>
      <c r="G636" s="252">
        <v>2576780.7799999998</v>
      </c>
      <c r="H636" s="252" t="s">
        <v>2544</v>
      </c>
      <c r="I636" s="252">
        <v>6.5000000000000002E-2</v>
      </c>
      <c r="J636" s="252" t="s">
        <v>2395</v>
      </c>
      <c r="K636" s="252">
        <v>0</v>
      </c>
      <c r="L636" s="252">
        <v>2024</v>
      </c>
      <c r="M636" s="252">
        <v>2027</v>
      </c>
      <c r="N636" s="252" t="s">
        <v>393</v>
      </c>
      <c r="O636" s="252" t="s">
        <v>394</v>
      </c>
      <c r="P636" s="252" t="s">
        <v>3098</v>
      </c>
      <c r="Q636" s="251" t="s">
        <v>2567</v>
      </c>
      <c r="R636" s="290"/>
      <c r="S636" s="290"/>
      <c r="T636" s="290"/>
      <c r="U636" s="290"/>
      <c r="V636" s="290"/>
      <c r="W636" s="290"/>
      <c r="X636" s="290"/>
    </row>
    <row r="637" spans="2:24" ht="72.5">
      <c r="B637" s="252" t="s">
        <v>1438</v>
      </c>
      <c r="C637" s="252" t="s">
        <v>5639</v>
      </c>
      <c r="D637" s="252" t="s">
        <v>3099</v>
      </c>
      <c r="E637" s="251" t="s">
        <v>410</v>
      </c>
      <c r="F637" s="252">
        <v>4931329.477</v>
      </c>
      <c r="G637" s="252">
        <v>2574395.6020999998</v>
      </c>
      <c r="H637" s="252" t="s">
        <v>2544</v>
      </c>
      <c r="I637" s="252">
        <v>6.5000000000000002E-2</v>
      </c>
      <c r="J637" s="252" t="s">
        <v>392</v>
      </c>
      <c r="K637" s="252">
        <v>0</v>
      </c>
      <c r="L637" s="252">
        <v>2024</v>
      </c>
      <c r="M637" s="252">
        <v>2027</v>
      </c>
      <c r="N637" s="252" t="s">
        <v>393</v>
      </c>
      <c r="O637" s="252" t="s">
        <v>394</v>
      </c>
      <c r="P637" s="252" t="s">
        <v>3100</v>
      </c>
      <c r="Q637" s="251" t="s">
        <v>2567</v>
      </c>
      <c r="R637" s="290"/>
      <c r="S637" s="290"/>
      <c r="T637" s="290"/>
      <c r="U637" s="290"/>
      <c r="V637" s="290"/>
      <c r="W637" s="290"/>
      <c r="X637" s="290"/>
    </row>
    <row r="638" spans="2:24" ht="72.5">
      <c r="B638" s="252" t="s">
        <v>1438</v>
      </c>
      <c r="C638" s="252" t="s">
        <v>5639</v>
      </c>
      <c r="D638" s="252" t="s">
        <v>2654</v>
      </c>
      <c r="E638" s="251" t="s">
        <v>410</v>
      </c>
      <c r="F638" s="252">
        <v>4930555.0343000004</v>
      </c>
      <c r="G638" s="252">
        <v>2572493.6008000001</v>
      </c>
      <c r="H638" s="252" t="s">
        <v>2544</v>
      </c>
      <c r="I638" s="252">
        <v>6.5000000000000002E-2</v>
      </c>
      <c r="J638" s="252" t="s">
        <v>622</v>
      </c>
      <c r="K638" s="252">
        <v>0</v>
      </c>
      <c r="L638" s="252">
        <v>2024</v>
      </c>
      <c r="M638" s="252">
        <v>2027</v>
      </c>
      <c r="N638" s="252" t="s">
        <v>393</v>
      </c>
      <c r="O638" s="252" t="s">
        <v>394</v>
      </c>
      <c r="P638" s="252" t="s">
        <v>3101</v>
      </c>
      <c r="Q638" s="251" t="s">
        <v>2567</v>
      </c>
      <c r="R638" s="290"/>
      <c r="S638" s="290"/>
      <c r="T638" s="290"/>
      <c r="U638" s="290"/>
      <c r="V638" s="290"/>
      <c r="W638" s="290"/>
      <c r="X638" s="290"/>
    </row>
    <row r="639" spans="2:24" ht="72.5">
      <c r="B639" s="252" t="s">
        <v>1438</v>
      </c>
      <c r="C639" s="252" t="s">
        <v>5639</v>
      </c>
      <c r="D639" s="252" t="s">
        <v>2666</v>
      </c>
      <c r="E639" s="251" t="s">
        <v>410</v>
      </c>
      <c r="F639" s="252">
        <v>4928274.3596999999</v>
      </c>
      <c r="G639" s="252">
        <v>2567255.6612999998</v>
      </c>
      <c r="H639" s="252" t="s">
        <v>2544</v>
      </c>
      <c r="I639" s="252">
        <v>6.5000000000000002E-2</v>
      </c>
      <c r="J639" s="252" t="s">
        <v>392</v>
      </c>
      <c r="K639" s="252">
        <v>0</v>
      </c>
      <c r="L639" s="252">
        <v>2024</v>
      </c>
      <c r="M639" s="252">
        <v>2027</v>
      </c>
      <c r="N639" s="252" t="s">
        <v>393</v>
      </c>
      <c r="O639" s="252" t="s">
        <v>394</v>
      </c>
      <c r="P639" s="252" t="s">
        <v>3102</v>
      </c>
      <c r="Q639" s="251" t="s">
        <v>2567</v>
      </c>
      <c r="R639" s="290"/>
      <c r="S639" s="290"/>
      <c r="T639" s="290"/>
      <c r="U639" s="290"/>
      <c r="V639" s="290"/>
      <c r="W639" s="290"/>
      <c r="X639" s="290"/>
    </row>
    <row r="640" spans="2:24" ht="72.5">
      <c r="B640" s="252" t="s">
        <v>1438</v>
      </c>
      <c r="C640" s="252" t="s">
        <v>5639</v>
      </c>
      <c r="D640" s="252" t="s">
        <v>2666</v>
      </c>
      <c r="E640" s="251" t="s">
        <v>410</v>
      </c>
      <c r="F640" s="252">
        <v>4928244.6557999998</v>
      </c>
      <c r="G640" s="252">
        <v>2566731.8566999999</v>
      </c>
      <c r="H640" s="252" t="s">
        <v>2544</v>
      </c>
      <c r="I640" s="252">
        <v>6.5000000000000002E-2</v>
      </c>
      <c r="J640" s="252" t="s">
        <v>392</v>
      </c>
      <c r="K640" s="252">
        <v>0</v>
      </c>
      <c r="L640" s="252">
        <v>2024</v>
      </c>
      <c r="M640" s="252">
        <v>2027</v>
      </c>
      <c r="N640" s="252" t="s">
        <v>393</v>
      </c>
      <c r="O640" s="252" t="s">
        <v>394</v>
      </c>
      <c r="P640" s="252" t="s">
        <v>3103</v>
      </c>
      <c r="Q640" s="251" t="s">
        <v>2567</v>
      </c>
      <c r="R640" s="290"/>
      <c r="S640" s="290"/>
      <c r="T640" s="290"/>
      <c r="U640" s="290"/>
      <c r="V640" s="290"/>
      <c r="W640" s="290"/>
      <c r="X640" s="290"/>
    </row>
    <row r="641" spans="2:24" ht="72.5">
      <c r="B641" s="252" t="s">
        <v>1438</v>
      </c>
      <c r="C641" s="252" t="s">
        <v>5639</v>
      </c>
      <c r="D641" s="252" t="s">
        <v>2676</v>
      </c>
      <c r="E641" s="251" t="s">
        <v>410</v>
      </c>
      <c r="F641" s="252">
        <v>4927567.1019000001</v>
      </c>
      <c r="G641" s="252">
        <v>2563102.6257000002</v>
      </c>
      <c r="H641" s="252" t="s">
        <v>2544</v>
      </c>
      <c r="I641" s="252">
        <v>6.5000000000000002E-2</v>
      </c>
      <c r="J641" s="252" t="s">
        <v>2678</v>
      </c>
      <c r="K641" s="252">
        <v>0</v>
      </c>
      <c r="L641" s="252">
        <v>2024</v>
      </c>
      <c r="M641" s="252">
        <v>2027</v>
      </c>
      <c r="N641" s="252" t="s">
        <v>393</v>
      </c>
      <c r="O641" s="252" t="s">
        <v>394</v>
      </c>
      <c r="P641" s="252" t="s">
        <v>3104</v>
      </c>
      <c r="Q641" s="251" t="s">
        <v>2567</v>
      </c>
      <c r="R641" s="290"/>
      <c r="S641" s="290"/>
      <c r="T641" s="290"/>
      <c r="U641" s="290"/>
      <c r="V641" s="290"/>
      <c r="W641" s="290"/>
      <c r="X641" s="290"/>
    </row>
    <row r="642" spans="2:24" ht="72.5">
      <c r="B642" s="252" t="s">
        <v>1438</v>
      </c>
      <c r="C642" s="252" t="s">
        <v>5639</v>
      </c>
      <c r="D642" s="252" t="s">
        <v>2676</v>
      </c>
      <c r="E642" s="251" t="s">
        <v>410</v>
      </c>
      <c r="F642" s="252">
        <v>4927303.3190000001</v>
      </c>
      <c r="G642" s="252">
        <v>2562733.9739999999</v>
      </c>
      <c r="H642" s="252" t="s">
        <v>2544</v>
      </c>
      <c r="I642" s="252">
        <v>6.5000000000000002E-2</v>
      </c>
      <c r="J642" s="252" t="s">
        <v>392</v>
      </c>
      <c r="K642" s="252">
        <v>0</v>
      </c>
      <c r="L642" s="252">
        <v>2024</v>
      </c>
      <c r="M642" s="252">
        <v>2027</v>
      </c>
      <c r="N642" s="252" t="s">
        <v>393</v>
      </c>
      <c r="O642" s="252" t="s">
        <v>394</v>
      </c>
      <c r="P642" s="252" t="s">
        <v>3105</v>
      </c>
      <c r="Q642" s="251" t="s">
        <v>2567</v>
      </c>
      <c r="R642" s="290"/>
      <c r="S642" s="290"/>
      <c r="T642" s="290"/>
      <c r="U642" s="290"/>
      <c r="V642" s="290"/>
      <c r="W642" s="290"/>
      <c r="X642" s="290"/>
    </row>
    <row r="643" spans="2:24" ht="72.5">
      <c r="B643" s="252" t="s">
        <v>1438</v>
      </c>
      <c r="C643" s="252" t="s">
        <v>5639</v>
      </c>
      <c r="D643" s="252" t="s">
        <v>2680</v>
      </c>
      <c r="E643" s="251" t="s">
        <v>410</v>
      </c>
      <c r="F643" s="252">
        <v>4927453.6075999998</v>
      </c>
      <c r="G643" s="252">
        <v>2562238.9441999998</v>
      </c>
      <c r="H643" s="252" t="s">
        <v>2544</v>
      </c>
      <c r="I643" s="252">
        <v>6.5000000000000002E-2</v>
      </c>
      <c r="J643" s="252" t="s">
        <v>392</v>
      </c>
      <c r="K643" s="252">
        <v>0</v>
      </c>
      <c r="L643" s="252">
        <v>2024</v>
      </c>
      <c r="M643" s="252">
        <v>2027</v>
      </c>
      <c r="N643" s="252" t="s">
        <v>393</v>
      </c>
      <c r="O643" s="252" t="s">
        <v>394</v>
      </c>
      <c r="P643" s="252" t="s">
        <v>3106</v>
      </c>
      <c r="Q643" s="251" t="s">
        <v>2567</v>
      </c>
      <c r="R643" s="290"/>
      <c r="S643" s="290"/>
      <c r="T643" s="290"/>
      <c r="U643" s="290"/>
      <c r="V643" s="290"/>
      <c r="W643" s="290"/>
      <c r="X643" s="290"/>
    </row>
    <row r="644" spans="2:24" ht="72.5">
      <c r="B644" s="252" t="s">
        <v>1438</v>
      </c>
      <c r="C644" s="252" t="s">
        <v>5639</v>
      </c>
      <c r="D644" s="252" t="s">
        <v>2680</v>
      </c>
      <c r="E644" s="251" t="s">
        <v>410</v>
      </c>
      <c r="F644" s="252">
        <v>4927582.3890000004</v>
      </c>
      <c r="G644" s="252">
        <v>2561738.7480000001</v>
      </c>
      <c r="H644" s="252" t="s">
        <v>2544</v>
      </c>
      <c r="I644" s="252">
        <v>6.5000000000000002E-2</v>
      </c>
      <c r="J644" s="252" t="s">
        <v>392</v>
      </c>
      <c r="K644" s="252">
        <v>0</v>
      </c>
      <c r="L644" s="252">
        <v>2024</v>
      </c>
      <c r="M644" s="252">
        <v>2027</v>
      </c>
      <c r="N644" s="252" t="s">
        <v>393</v>
      </c>
      <c r="O644" s="252" t="s">
        <v>394</v>
      </c>
      <c r="P644" s="252" t="s">
        <v>3107</v>
      </c>
      <c r="Q644" s="251" t="s">
        <v>2567</v>
      </c>
      <c r="R644" s="290"/>
      <c r="S644" s="290"/>
      <c r="T644" s="290"/>
      <c r="U644" s="290"/>
      <c r="V644" s="290"/>
      <c r="W644" s="290"/>
      <c r="X644" s="290"/>
    </row>
    <row r="645" spans="2:24" ht="72.5">
      <c r="B645" s="252" t="s">
        <v>1438</v>
      </c>
      <c r="C645" s="252" t="s">
        <v>5639</v>
      </c>
      <c r="D645" s="252" t="s">
        <v>2680</v>
      </c>
      <c r="E645" s="251" t="s">
        <v>410</v>
      </c>
      <c r="F645" s="252">
        <v>4927718.4649999999</v>
      </c>
      <c r="G645" s="252">
        <v>2561210.2179999999</v>
      </c>
      <c r="H645" s="252" t="s">
        <v>2544</v>
      </c>
      <c r="I645" s="252">
        <v>6.5000000000000002E-2</v>
      </c>
      <c r="J645" s="252" t="s">
        <v>392</v>
      </c>
      <c r="K645" s="252">
        <v>0</v>
      </c>
      <c r="L645" s="252">
        <v>2024</v>
      </c>
      <c r="M645" s="252">
        <v>2027</v>
      </c>
      <c r="N645" s="252" t="s">
        <v>393</v>
      </c>
      <c r="O645" s="252" t="s">
        <v>394</v>
      </c>
      <c r="P645" s="252" t="s">
        <v>3108</v>
      </c>
      <c r="Q645" s="251" t="s">
        <v>2567</v>
      </c>
      <c r="R645" s="290"/>
      <c r="S645" s="290"/>
      <c r="T645" s="290"/>
      <c r="U645" s="290"/>
      <c r="V645" s="290"/>
      <c r="W645" s="290"/>
      <c r="X645" s="290"/>
    </row>
    <row r="646" spans="2:24" ht="72.5">
      <c r="B646" s="252" t="s">
        <v>1438</v>
      </c>
      <c r="C646" s="252" t="s">
        <v>5639</v>
      </c>
      <c r="D646" s="252" t="s">
        <v>2680</v>
      </c>
      <c r="E646" s="251" t="s">
        <v>410</v>
      </c>
      <c r="F646" s="252">
        <v>4928000.07</v>
      </c>
      <c r="G646" s="252">
        <v>2560809.9249999998</v>
      </c>
      <c r="H646" s="252" t="s">
        <v>2544</v>
      </c>
      <c r="I646" s="252">
        <v>6.5000000000000002E-2</v>
      </c>
      <c r="J646" s="252" t="s">
        <v>392</v>
      </c>
      <c r="K646" s="252">
        <v>0</v>
      </c>
      <c r="L646" s="252">
        <v>2024</v>
      </c>
      <c r="M646" s="252">
        <v>2027</v>
      </c>
      <c r="N646" s="252" t="s">
        <v>393</v>
      </c>
      <c r="O646" s="252" t="s">
        <v>394</v>
      </c>
      <c r="P646" s="252" t="s">
        <v>3109</v>
      </c>
      <c r="Q646" s="251" t="s">
        <v>2567</v>
      </c>
      <c r="R646" s="290"/>
      <c r="S646" s="290"/>
      <c r="T646" s="290"/>
      <c r="U646" s="290"/>
      <c r="V646" s="290"/>
      <c r="W646" s="290"/>
      <c r="X646" s="290"/>
    </row>
    <row r="647" spans="2:24" ht="72.5">
      <c r="B647" s="252" t="s">
        <v>1438</v>
      </c>
      <c r="C647" s="252" t="s">
        <v>5639</v>
      </c>
      <c r="D647" s="252" t="s">
        <v>2680</v>
      </c>
      <c r="E647" s="251" t="s">
        <v>410</v>
      </c>
      <c r="F647" s="252">
        <v>4928593.8578000003</v>
      </c>
      <c r="G647" s="252">
        <v>2559277.5858</v>
      </c>
      <c r="H647" s="252" t="s">
        <v>2544</v>
      </c>
      <c r="I647" s="252">
        <v>6.5000000000000002E-2</v>
      </c>
      <c r="J647" s="252" t="s">
        <v>2397</v>
      </c>
      <c r="K647" s="252">
        <v>0</v>
      </c>
      <c r="L647" s="252">
        <v>2024</v>
      </c>
      <c r="M647" s="252">
        <v>2027</v>
      </c>
      <c r="N647" s="252" t="s">
        <v>393</v>
      </c>
      <c r="O647" s="252" t="s">
        <v>394</v>
      </c>
      <c r="P647" s="252" t="s">
        <v>3110</v>
      </c>
      <c r="Q647" s="251" t="s">
        <v>2567</v>
      </c>
      <c r="R647" s="290"/>
      <c r="S647" s="290"/>
      <c r="T647" s="290"/>
      <c r="U647" s="290"/>
      <c r="V647" s="290"/>
      <c r="W647" s="290"/>
      <c r="X647" s="290"/>
    </row>
    <row r="648" spans="2:24" ht="72.5">
      <c r="B648" s="252" t="s">
        <v>1438</v>
      </c>
      <c r="C648" s="252" t="s">
        <v>5639</v>
      </c>
      <c r="D648" s="252" t="s">
        <v>2691</v>
      </c>
      <c r="E648" s="251" t="s">
        <v>410</v>
      </c>
      <c r="F648" s="252">
        <v>4928949.2060000002</v>
      </c>
      <c r="G648" s="252">
        <v>2552829.6529999999</v>
      </c>
      <c r="H648" s="252" t="s">
        <v>2544</v>
      </c>
      <c r="I648" s="252">
        <v>6.5000000000000002E-2</v>
      </c>
      <c r="J648" s="252" t="s">
        <v>2754</v>
      </c>
      <c r="K648" s="252">
        <v>0</v>
      </c>
      <c r="L648" s="252">
        <v>2024</v>
      </c>
      <c r="M648" s="252">
        <v>2027</v>
      </c>
      <c r="N648" s="252" t="s">
        <v>393</v>
      </c>
      <c r="O648" s="252" t="s">
        <v>394</v>
      </c>
      <c r="P648" s="252" t="s">
        <v>3111</v>
      </c>
      <c r="Q648" s="251" t="s">
        <v>2567</v>
      </c>
      <c r="R648" s="290"/>
      <c r="S648" s="290"/>
      <c r="T648" s="290"/>
      <c r="U648" s="290"/>
      <c r="V648" s="290"/>
      <c r="W648" s="290"/>
      <c r="X648" s="290"/>
    </row>
    <row r="649" spans="2:24" ht="72.5">
      <c r="B649" s="252" t="s">
        <v>1438</v>
      </c>
      <c r="C649" s="252" t="s">
        <v>5639</v>
      </c>
      <c r="D649" s="252" t="s">
        <v>5668</v>
      </c>
      <c r="E649" s="251" t="s">
        <v>410</v>
      </c>
      <c r="F649" s="252">
        <v>4928557.9819999998</v>
      </c>
      <c r="G649" s="252">
        <v>2550301.7379999999</v>
      </c>
      <c r="H649" s="252" t="s">
        <v>2544</v>
      </c>
      <c r="I649" s="252">
        <v>6.5000000000000002E-2</v>
      </c>
      <c r="J649" s="252" t="s">
        <v>1427</v>
      </c>
      <c r="K649" s="252">
        <v>0</v>
      </c>
      <c r="L649" s="252">
        <v>2024</v>
      </c>
      <c r="M649" s="252">
        <v>2027</v>
      </c>
      <c r="N649" s="252" t="s">
        <v>393</v>
      </c>
      <c r="O649" s="252" t="s">
        <v>394</v>
      </c>
      <c r="P649" s="252" t="s">
        <v>3112</v>
      </c>
      <c r="Q649" s="251" t="s">
        <v>2567</v>
      </c>
      <c r="R649" s="290"/>
      <c r="S649" s="290"/>
      <c r="T649" s="290"/>
      <c r="U649" s="290"/>
      <c r="V649" s="290"/>
      <c r="W649" s="290"/>
      <c r="X649" s="290"/>
    </row>
    <row r="650" spans="2:24" ht="72.5">
      <c r="B650" s="252" t="s">
        <v>1438</v>
      </c>
      <c r="C650" s="252" t="s">
        <v>5639</v>
      </c>
      <c r="D650" s="252" t="s">
        <v>5668</v>
      </c>
      <c r="E650" s="251" t="s">
        <v>410</v>
      </c>
      <c r="F650" s="252">
        <v>4928306.6394999996</v>
      </c>
      <c r="G650" s="252">
        <v>2548394.0082999999</v>
      </c>
      <c r="H650" s="252" t="s">
        <v>2544</v>
      </c>
      <c r="I650" s="252">
        <v>6.5000000000000002E-2</v>
      </c>
      <c r="J650" s="252" t="s">
        <v>622</v>
      </c>
      <c r="K650" s="252">
        <v>0</v>
      </c>
      <c r="L650" s="252">
        <v>2024</v>
      </c>
      <c r="M650" s="252">
        <v>2027</v>
      </c>
      <c r="N650" s="252" t="s">
        <v>393</v>
      </c>
      <c r="O650" s="252" t="s">
        <v>394</v>
      </c>
      <c r="P650" s="252" t="s">
        <v>3113</v>
      </c>
      <c r="Q650" s="251" t="s">
        <v>2567</v>
      </c>
      <c r="R650" s="290"/>
      <c r="S650" s="290"/>
      <c r="T650" s="290"/>
      <c r="U650" s="290"/>
      <c r="V650" s="290"/>
      <c r="W650" s="290"/>
      <c r="X650" s="290"/>
    </row>
    <row r="651" spans="2:24" ht="72.5">
      <c r="B651" s="252" t="s">
        <v>1438</v>
      </c>
      <c r="C651" s="252" t="s">
        <v>5639</v>
      </c>
      <c r="D651" s="252" t="s">
        <v>5668</v>
      </c>
      <c r="E651" s="251" t="s">
        <v>410</v>
      </c>
      <c r="F651" s="252">
        <v>4927904.8088999996</v>
      </c>
      <c r="G651" s="252">
        <v>2546983.8470000001</v>
      </c>
      <c r="H651" s="252" t="s">
        <v>2544</v>
      </c>
      <c r="I651" s="252">
        <v>6.5000000000000002E-2</v>
      </c>
      <c r="J651" s="252" t="s">
        <v>1427</v>
      </c>
      <c r="K651" s="252">
        <v>0</v>
      </c>
      <c r="L651" s="252">
        <v>2024</v>
      </c>
      <c r="M651" s="252">
        <v>2027</v>
      </c>
      <c r="N651" s="252" t="s">
        <v>393</v>
      </c>
      <c r="O651" s="252" t="s">
        <v>394</v>
      </c>
      <c r="P651" s="252" t="s">
        <v>3114</v>
      </c>
      <c r="Q651" s="251" t="s">
        <v>2567</v>
      </c>
      <c r="R651" s="290"/>
      <c r="S651" s="290"/>
      <c r="T651" s="290"/>
      <c r="U651" s="290"/>
      <c r="V651" s="290"/>
      <c r="W651" s="290"/>
      <c r="X651" s="290"/>
    </row>
    <row r="652" spans="2:24" ht="72.5">
      <c r="B652" s="252" t="s">
        <v>1438</v>
      </c>
      <c r="C652" s="252" t="s">
        <v>5639</v>
      </c>
      <c r="D652" s="252" t="s">
        <v>2707</v>
      </c>
      <c r="E652" s="251" t="s">
        <v>410</v>
      </c>
      <c r="F652" s="252">
        <v>4927370.6672999999</v>
      </c>
      <c r="G652" s="252">
        <v>2544762.2425000002</v>
      </c>
      <c r="H652" s="252" t="s">
        <v>2544</v>
      </c>
      <c r="I652" s="252">
        <v>6.5000000000000002E-2</v>
      </c>
      <c r="J652" s="252" t="s">
        <v>2397</v>
      </c>
      <c r="K652" s="252">
        <v>0</v>
      </c>
      <c r="L652" s="252">
        <v>2024</v>
      </c>
      <c r="M652" s="252">
        <v>2027</v>
      </c>
      <c r="N652" s="252" t="s">
        <v>393</v>
      </c>
      <c r="O652" s="252" t="s">
        <v>394</v>
      </c>
      <c r="P652" s="252" t="s">
        <v>3115</v>
      </c>
      <c r="Q652" s="251" t="s">
        <v>2567</v>
      </c>
      <c r="R652" s="290"/>
      <c r="S652" s="290"/>
      <c r="T652" s="290"/>
      <c r="U652" s="290"/>
      <c r="V652" s="290"/>
      <c r="W652" s="290"/>
      <c r="X652" s="290"/>
    </row>
    <row r="653" spans="2:24" ht="72.5">
      <c r="B653" s="252" t="s">
        <v>1438</v>
      </c>
      <c r="C653" s="252" t="s">
        <v>5639</v>
      </c>
      <c r="D653" s="252" t="s">
        <v>2714</v>
      </c>
      <c r="E653" s="251" t="s">
        <v>410</v>
      </c>
      <c r="F653" s="252">
        <v>4926940.0343000004</v>
      </c>
      <c r="G653" s="252">
        <v>2542906.3300999999</v>
      </c>
      <c r="H653" s="252" t="s">
        <v>2544</v>
      </c>
      <c r="I653" s="252">
        <v>6.5000000000000002E-2</v>
      </c>
      <c r="J653" s="252" t="s">
        <v>392</v>
      </c>
      <c r="K653" s="252">
        <v>0</v>
      </c>
      <c r="L653" s="252">
        <v>2024</v>
      </c>
      <c r="M653" s="252">
        <v>2027</v>
      </c>
      <c r="N653" s="252" t="s">
        <v>393</v>
      </c>
      <c r="O653" s="252" t="s">
        <v>394</v>
      </c>
      <c r="P653" s="252" t="s">
        <v>3116</v>
      </c>
      <c r="Q653" s="251" t="s">
        <v>2567</v>
      </c>
      <c r="R653" s="290"/>
      <c r="S653" s="290"/>
      <c r="T653" s="290"/>
      <c r="U653" s="290"/>
      <c r="V653" s="290"/>
      <c r="W653" s="290"/>
      <c r="X653" s="290"/>
    </row>
    <row r="654" spans="2:24" ht="72.5">
      <c r="B654" s="252" t="s">
        <v>1438</v>
      </c>
      <c r="C654" s="252" t="s">
        <v>5639</v>
      </c>
      <c r="D654" s="252" t="s">
        <v>2714</v>
      </c>
      <c r="E654" s="251" t="s">
        <v>410</v>
      </c>
      <c r="F654" s="252">
        <v>4926454.3790999996</v>
      </c>
      <c r="G654" s="252">
        <v>2541243.7053</v>
      </c>
      <c r="H654" s="252" t="s">
        <v>2544</v>
      </c>
      <c r="I654" s="252">
        <v>6.5000000000000002E-2</v>
      </c>
      <c r="J654" s="252" t="s">
        <v>392</v>
      </c>
      <c r="K654" s="252">
        <v>0</v>
      </c>
      <c r="L654" s="252">
        <v>2024</v>
      </c>
      <c r="M654" s="252">
        <v>2027</v>
      </c>
      <c r="N654" s="252" t="s">
        <v>393</v>
      </c>
      <c r="O654" s="252" t="s">
        <v>394</v>
      </c>
      <c r="P654" s="252" t="s">
        <v>3117</v>
      </c>
      <c r="Q654" s="251" t="s">
        <v>2567</v>
      </c>
      <c r="R654" s="290"/>
      <c r="S654" s="290"/>
      <c r="T654" s="290"/>
      <c r="U654" s="290"/>
      <c r="V654" s="290"/>
      <c r="W654" s="290"/>
      <c r="X654" s="290"/>
    </row>
    <row r="655" spans="2:24" ht="72.5">
      <c r="B655" s="252" t="s">
        <v>1438</v>
      </c>
      <c r="C655" s="252" t="s">
        <v>5639</v>
      </c>
      <c r="D655" s="252" t="s">
        <v>2717</v>
      </c>
      <c r="E655" s="251" t="s">
        <v>410</v>
      </c>
      <c r="F655" s="252">
        <v>4926279.5466999998</v>
      </c>
      <c r="G655" s="252">
        <v>2540342.1439</v>
      </c>
      <c r="H655" s="252" t="s">
        <v>2544</v>
      </c>
      <c r="I655" s="252">
        <v>6.5000000000000002E-2</v>
      </c>
      <c r="J655" s="252" t="s">
        <v>392</v>
      </c>
      <c r="K655" s="252">
        <v>0</v>
      </c>
      <c r="L655" s="252">
        <v>2024</v>
      </c>
      <c r="M655" s="252">
        <v>2027</v>
      </c>
      <c r="N655" s="252" t="s">
        <v>393</v>
      </c>
      <c r="O655" s="252" t="s">
        <v>394</v>
      </c>
      <c r="P655" s="252" t="s">
        <v>3118</v>
      </c>
      <c r="Q655" s="251" t="s">
        <v>2567</v>
      </c>
      <c r="R655" s="290"/>
      <c r="S655" s="290"/>
      <c r="T655" s="290"/>
      <c r="U655" s="290"/>
      <c r="V655" s="290"/>
      <c r="W655" s="290"/>
      <c r="X655" s="290"/>
    </row>
    <row r="656" spans="2:24" ht="72.5">
      <c r="B656" s="252" t="s">
        <v>1438</v>
      </c>
      <c r="C656" s="252" t="s">
        <v>5639</v>
      </c>
      <c r="D656" s="252" t="s">
        <v>2717</v>
      </c>
      <c r="E656" s="251" t="s">
        <v>410</v>
      </c>
      <c r="F656" s="252">
        <v>4926191.5538999997</v>
      </c>
      <c r="G656" s="252">
        <v>2539885.7196999998</v>
      </c>
      <c r="H656" s="252" t="s">
        <v>2544</v>
      </c>
      <c r="I656" s="252">
        <v>6.5000000000000002E-2</v>
      </c>
      <c r="J656" s="252" t="s">
        <v>392</v>
      </c>
      <c r="K656" s="252">
        <v>0</v>
      </c>
      <c r="L656" s="252">
        <v>2024</v>
      </c>
      <c r="M656" s="252">
        <v>2027</v>
      </c>
      <c r="N656" s="252" t="s">
        <v>393</v>
      </c>
      <c r="O656" s="252" t="s">
        <v>394</v>
      </c>
      <c r="P656" s="252" t="s">
        <v>3119</v>
      </c>
      <c r="Q656" s="251" t="s">
        <v>2567</v>
      </c>
      <c r="R656" s="290"/>
      <c r="S656" s="290"/>
      <c r="T656" s="290"/>
      <c r="U656" s="290"/>
      <c r="V656" s="290"/>
      <c r="W656" s="290"/>
      <c r="X656" s="290"/>
    </row>
    <row r="657" spans="2:24" ht="72.5">
      <c r="B657" s="252" t="s">
        <v>1438</v>
      </c>
      <c r="C657" s="252" t="s">
        <v>5639</v>
      </c>
      <c r="D657" s="252" t="s">
        <v>2717</v>
      </c>
      <c r="E657" s="251" t="s">
        <v>410</v>
      </c>
      <c r="F657" s="252">
        <v>4925896.7892000005</v>
      </c>
      <c r="G657" s="252">
        <v>2538549.2407999998</v>
      </c>
      <c r="H657" s="252" t="s">
        <v>2544</v>
      </c>
      <c r="I657" s="252">
        <v>6.5000000000000002E-2</v>
      </c>
      <c r="J657" s="252" t="s">
        <v>392</v>
      </c>
      <c r="K657" s="252">
        <v>0</v>
      </c>
      <c r="L657" s="252">
        <v>2024</v>
      </c>
      <c r="M657" s="252">
        <v>2027</v>
      </c>
      <c r="N657" s="252" t="s">
        <v>393</v>
      </c>
      <c r="O657" s="252" t="s">
        <v>394</v>
      </c>
      <c r="P657" s="252" t="s">
        <v>3120</v>
      </c>
      <c r="Q657" s="251" t="s">
        <v>2567</v>
      </c>
      <c r="R657" s="290"/>
      <c r="S657" s="290"/>
      <c r="T657" s="290"/>
      <c r="U657" s="290"/>
      <c r="V657" s="290"/>
      <c r="W657" s="290"/>
      <c r="X657" s="290"/>
    </row>
    <row r="658" spans="2:24" ht="72.5">
      <c r="B658" s="252" t="s">
        <v>1438</v>
      </c>
      <c r="C658" s="252" t="s">
        <v>5639</v>
      </c>
      <c r="D658" s="252" t="s">
        <v>2723</v>
      </c>
      <c r="E658" s="251" t="s">
        <v>410</v>
      </c>
      <c r="F658" s="252">
        <v>4925051.1560000004</v>
      </c>
      <c r="G658" s="252">
        <v>2535231.4081000001</v>
      </c>
      <c r="H658" s="252" t="s">
        <v>2544</v>
      </c>
      <c r="I658" s="252">
        <v>6.5000000000000002E-2</v>
      </c>
      <c r="J658" s="252" t="s">
        <v>622</v>
      </c>
      <c r="K658" s="252">
        <v>0</v>
      </c>
      <c r="L658" s="252">
        <v>2024</v>
      </c>
      <c r="M658" s="252">
        <v>2027</v>
      </c>
      <c r="N658" s="252" t="s">
        <v>393</v>
      </c>
      <c r="O658" s="252" t="s">
        <v>394</v>
      </c>
      <c r="P658" s="252" t="s">
        <v>3121</v>
      </c>
      <c r="Q658" s="251" t="s">
        <v>2567</v>
      </c>
      <c r="R658" s="290"/>
      <c r="S658" s="290"/>
      <c r="T658" s="290"/>
      <c r="U658" s="290"/>
      <c r="V658" s="290"/>
      <c r="W658" s="290"/>
      <c r="X658" s="290"/>
    </row>
    <row r="659" spans="2:24" ht="72.5">
      <c r="B659" s="252" t="s">
        <v>1438</v>
      </c>
      <c r="C659" s="252" t="s">
        <v>5639</v>
      </c>
      <c r="D659" s="252" t="s">
        <v>2723</v>
      </c>
      <c r="E659" s="251" t="s">
        <v>410</v>
      </c>
      <c r="F659" s="252">
        <v>4925020.5371000003</v>
      </c>
      <c r="G659" s="252">
        <v>2535023.3182999999</v>
      </c>
      <c r="H659" s="252" t="s">
        <v>2544</v>
      </c>
      <c r="I659" s="252">
        <v>6.5000000000000002E-2</v>
      </c>
      <c r="J659" s="252" t="s">
        <v>622</v>
      </c>
      <c r="K659" s="252">
        <v>0</v>
      </c>
      <c r="L659" s="252">
        <v>2024</v>
      </c>
      <c r="M659" s="252">
        <v>2027</v>
      </c>
      <c r="N659" s="252" t="s">
        <v>393</v>
      </c>
      <c r="O659" s="252" t="s">
        <v>394</v>
      </c>
      <c r="P659" s="252" t="s">
        <v>3122</v>
      </c>
      <c r="Q659" s="251" t="s">
        <v>2567</v>
      </c>
      <c r="R659" s="290"/>
      <c r="S659" s="290"/>
      <c r="T659" s="290"/>
      <c r="U659" s="290"/>
      <c r="V659" s="290"/>
      <c r="W659" s="290"/>
      <c r="X659" s="290"/>
    </row>
    <row r="660" spans="2:24" ht="72.5">
      <c r="B660" s="252" t="s">
        <v>1438</v>
      </c>
      <c r="C660" s="252" t="s">
        <v>5639</v>
      </c>
      <c r="D660" s="252" t="s">
        <v>2727</v>
      </c>
      <c r="E660" s="251" t="s">
        <v>410</v>
      </c>
      <c r="F660" s="252">
        <v>4924864.6616000002</v>
      </c>
      <c r="G660" s="252">
        <v>2533963.7516000001</v>
      </c>
      <c r="H660" s="252" t="s">
        <v>2544</v>
      </c>
      <c r="I660" s="252">
        <v>6.5000000000000002E-2</v>
      </c>
      <c r="J660" s="252" t="s">
        <v>622</v>
      </c>
      <c r="K660" s="252">
        <v>0</v>
      </c>
      <c r="L660" s="252">
        <v>2024</v>
      </c>
      <c r="M660" s="252">
        <v>2027</v>
      </c>
      <c r="N660" s="252" t="s">
        <v>393</v>
      </c>
      <c r="O660" s="252" t="s">
        <v>394</v>
      </c>
      <c r="P660" s="252" t="s">
        <v>3123</v>
      </c>
      <c r="Q660" s="251" t="s">
        <v>2567</v>
      </c>
      <c r="R660" s="290"/>
      <c r="S660" s="290"/>
      <c r="T660" s="290"/>
      <c r="U660" s="290"/>
      <c r="V660" s="290"/>
      <c r="W660" s="290"/>
      <c r="X660" s="290"/>
    </row>
    <row r="661" spans="2:24" ht="72.5">
      <c r="B661" s="252" t="s">
        <v>1438</v>
      </c>
      <c r="C661" s="252" t="s">
        <v>5639</v>
      </c>
      <c r="D661" s="252" t="s">
        <v>2727</v>
      </c>
      <c r="E661" s="251" t="s">
        <v>410</v>
      </c>
      <c r="F661" s="252">
        <v>4925161.8832999999</v>
      </c>
      <c r="G661" s="252">
        <v>2532942.8849999998</v>
      </c>
      <c r="H661" s="252" t="s">
        <v>2544</v>
      </c>
      <c r="I661" s="252">
        <v>6.5000000000000002E-2</v>
      </c>
      <c r="J661" s="252" t="s">
        <v>622</v>
      </c>
      <c r="K661" s="252">
        <v>0</v>
      </c>
      <c r="L661" s="252">
        <v>2024</v>
      </c>
      <c r="M661" s="252">
        <v>2027</v>
      </c>
      <c r="N661" s="252" t="s">
        <v>393</v>
      </c>
      <c r="O661" s="252" t="s">
        <v>394</v>
      </c>
      <c r="P661" s="252" t="s">
        <v>3124</v>
      </c>
      <c r="Q661" s="251" t="s">
        <v>2567</v>
      </c>
      <c r="R661" s="290"/>
      <c r="S661" s="290"/>
      <c r="T661" s="290"/>
      <c r="U661" s="290"/>
      <c r="V661" s="290"/>
      <c r="W661" s="290"/>
      <c r="X661" s="290"/>
    </row>
    <row r="662" spans="2:24" ht="72.5">
      <c r="B662" s="252" t="s">
        <v>1438</v>
      </c>
      <c r="C662" s="252" t="s">
        <v>5639</v>
      </c>
      <c r="D662" s="252" t="s">
        <v>2727</v>
      </c>
      <c r="E662" s="251" t="s">
        <v>410</v>
      </c>
      <c r="F662" s="252">
        <v>4925283.4309999999</v>
      </c>
      <c r="G662" s="252">
        <v>2532705.2326000002</v>
      </c>
      <c r="H662" s="252" t="s">
        <v>2544</v>
      </c>
      <c r="I662" s="252">
        <v>6.5000000000000002E-2</v>
      </c>
      <c r="J662" s="252" t="s">
        <v>622</v>
      </c>
      <c r="K662" s="252">
        <v>0</v>
      </c>
      <c r="L662" s="252">
        <v>2024</v>
      </c>
      <c r="M662" s="252">
        <v>2027</v>
      </c>
      <c r="N662" s="252" t="s">
        <v>393</v>
      </c>
      <c r="O662" s="252" t="s">
        <v>394</v>
      </c>
      <c r="P662" s="252" t="s">
        <v>3125</v>
      </c>
      <c r="Q662" s="251" t="s">
        <v>2567</v>
      </c>
      <c r="R662" s="290"/>
      <c r="S662" s="290"/>
      <c r="T662" s="290"/>
      <c r="U662" s="290"/>
      <c r="V662" s="290"/>
      <c r="W662" s="290"/>
      <c r="X662" s="290"/>
    </row>
    <row r="663" spans="2:24" ht="72.5">
      <c r="B663" s="252" t="s">
        <v>1438</v>
      </c>
      <c r="C663" s="252" t="s">
        <v>5639</v>
      </c>
      <c r="D663" s="252" t="s">
        <v>2733</v>
      </c>
      <c r="E663" s="251" t="s">
        <v>410</v>
      </c>
      <c r="F663" s="252">
        <v>4926198.3505999995</v>
      </c>
      <c r="G663" s="252">
        <v>2529832.5592999998</v>
      </c>
      <c r="H663" s="252" t="s">
        <v>2544</v>
      </c>
      <c r="I663" s="252">
        <v>6.5000000000000002E-2</v>
      </c>
      <c r="J663" s="252" t="s">
        <v>1427</v>
      </c>
      <c r="K663" s="252">
        <v>0</v>
      </c>
      <c r="L663" s="252">
        <v>2024</v>
      </c>
      <c r="M663" s="252">
        <v>2027</v>
      </c>
      <c r="N663" s="252" t="s">
        <v>393</v>
      </c>
      <c r="O663" s="252" t="s">
        <v>394</v>
      </c>
      <c r="P663" s="252" t="s">
        <v>3126</v>
      </c>
      <c r="Q663" s="251" t="s">
        <v>2567</v>
      </c>
      <c r="R663" s="290"/>
      <c r="S663" s="290"/>
      <c r="T663" s="290"/>
      <c r="U663" s="290"/>
      <c r="V663" s="290"/>
      <c r="W663" s="290"/>
      <c r="X663" s="290"/>
    </row>
    <row r="664" spans="2:24" ht="72.5">
      <c r="B664" s="252" t="s">
        <v>1438</v>
      </c>
      <c r="C664" s="252" t="s">
        <v>5639</v>
      </c>
      <c r="D664" s="252" t="s">
        <v>2571</v>
      </c>
      <c r="E664" s="251" t="s">
        <v>410</v>
      </c>
      <c r="F664" s="252">
        <v>4933365.2581000002</v>
      </c>
      <c r="G664" s="252">
        <v>2610082.1126999999</v>
      </c>
      <c r="H664" s="252" t="s">
        <v>2544</v>
      </c>
      <c r="I664" s="252">
        <v>6.5000000000000002E-2</v>
      </c>
      <c r="J664" s="252" t="s">
        <v>392</v>
      </c>
      <c r="K664" s="252">
        <v>0</v>
      </c>
      <c r="L664" s="252">
        <v>2024</v>
      </c>
      <c r="M664" s="252">
        <v>2027</v>
      </c>
      <c r="N664" s="252" t="s">
        <v>393</v>
      </c>
      <c r="O664" s="252" t="s">
        <v>394</v>
      </c>
      <c r="P664" s="252" t="s">
        <v>3127</v>
      </c>
      <c r="Q664" s="251" t="s">
        <v>2567</v>
      </c>
      <c r="R664" s="290"/>
      <c r="S664" s="290"/>
      <c r="T664" s="290"/>
      <c r="U664" s="290"/>
      <c r="V664" s="290"/>
      <c r="W664" s="290"/>
      <c r="X664" s="290"/>
    </row>
    <row r="665" spans="2:24" ht="72.5">
      <c r="B665" s="252" t="s">
        <v>1438</v>
      </c>
      <c r="C665" s="252" t="s">
        <v>5639</v>
      </c>
      <c r="D665" s="252" t="s">
        <v>2752</v>
      </c>
      <c r="E665" s="251" t="s">
        <v>410</v>
      </c>
      <c r="F665" s="252">
        <v>4929281.0218000002</v>
      </c>
      <c r="G665" s="252">
        <v>2522953.3544000001</v>
      </c>
      <c r="H665" s="252" t="s">
        <v>2544</v>
      </c>
      <c r="I665" s="252">
        <v>6.5000000000000002E-2</v>
      </c>
      <c r="J665" s="252" t="s">
        <v>392</v>
      </c>
      <c r="K665" s="252">
        <v>0</v>
      </c>
      <c r="L665" s="252">
        <v>2024</v>
      </c>
      <c r="M665" s="252">
        <v>2027</v>
      </c>
      <c r="N665" s="252" t="s">
        <v>393</v>
      </c>
      <c r="O665" s="252" t="s">
        <v>394</v>
      </c>
      <c r="P665" s="252" t="s">
        <v>3128</v>
      </c>
      <c r="Q665" s="251" t="s">
        <v>2567</v>
      </c>
      <c r="R665" s="290"/>
      <c r="S665" s="290"/>
      <c r="T665" s="290"/>
      <c r="U665" s="290"/>
      <c r="V665" s="290"/>
      <c r="W665" s="290"/>
      <c r="X665" s="290"/>
    </row>
    <row r="666" spans="2:24" ht="72.5">
      <c r="B666" s="252" t="s">
        <v>1438</v>
      </c>
      <c r="C666" s="252" t="s">
        <v>5639</v>
      </c>
      <c r="D666" s="252" t="s">
        <v>2752</v>
      </c>
      <c r="E666" s="251" t="s">
        <v>410</v>
      </c>
      <c r="F666" s="252">
        <v>4929442.9096999997</v>
      </c>
      <c r="G666" s="252">
        <v>2522532.7329000002</v>
      </c>
      <c r="H666" s="252" t="s">
        <v>2544</v>
      </c>
      <c r="I666" s="252">
        <v>6.5000000000000002E-2</v>
      </c>
      <c r="J666" s="252" t="s">
        <v>622</v>
      </c>
      <c r="K666" s="252">
        <v>0</v>
      </c>
      <c r="L666" s="252">
        <v>2024</v>
      </c>
      <c r="M666" s="252">
        <v>2027</v>
      </c>
      <c r="N666" s="252" t="s">
        <v>393</v>
      </c>
      <c r="O666" s="252" t="s">
        <v>394</v>
      </c>
      <c r="P666" s="252" t="s">
        <v>3129</v>
      </c>
      <c r="Q666" s="251" t="s">
        <v>2567</v>
      </c>
      <c r="R666" s="290"/>
      <c r="S666" s="290"/>
      <c r="T666" s="290"/>
      <c r="U666" s="290"/>
      <c r="V666" s="290"/>
      <c r="W666" s="290"/>
      <c r="X666" s="290"/>
    </row>
    <row r="667" spans="2:24" ht="72.5">
      <c r="B667" s="252" t="s">
        <v>1438</v>
      </c>
      <c r="C667" s="252" t="s">
        <v>5639</v>
      </c>
      <c r="D667" s="252" t="s">
        <v>3130</v>
      </c>
      <c r="E667" s="251" t="s">
        <v>410</v>
      </c>
      <c r="F667" s="252">
        <v>4929587.3243000004</v>
      </c>
      <c r="G667" s="252">
        <v>2522157.6049000002</v>
      </c>
      <c r="H667" s="252" t="s">
        <v>2544</v>
      </c>
      <c r="I667" s="252">
        <v>6.5000000000000002E-2</v>
      </c>
      <c r="J667" s="252" t="s">
        <v>622</v>
      </c>
      <c r="K667" s="252">
        <v>0</v>
      </c>
      <c r="L667" s="252">
        <v>2024</v>
      </c>
      <c r="M667" s="252">
        <v>2027</v>
      </c>
      <c r="N667" s="252" t="s">
        <v>393</v>
      </c>
      <c r="O667" s="252" t="s">
        <v>394</v>
      </c>
      <c r="P667" s="252" t="s">
        <v>3131</v>
      </c>
      <c r="Q667" s="251" t="s">
        <v>2567</v>
      </c>
      <c r="R667" s="290"/>
      <c r="S667" s="290"/>
      <c r="T667" s="290"/>
      <c r="U667" s="290"/>
      <c r="V667" s="290"/>
      <c r="W667" s="290"/>
      <c r="X667" s="290"/>
    </row>
    <row r="668" spans="2:24" ht="72.5">
      <c r="B668" s="252" t="s">
        <v>1438</v>
      </c>
      <c r="C668" s="252" t="s">
        <v>5639</v>
      </c>
      <c r="D668" s="252" t="s">
        <v>3130</v>
      </c>
      <c r="E668" s="251" t="s">
        <v>410</v>
      </c>
      <c r="F668" s="252">
        <v>4929784.8145000003</v>
      </c>
      <c r="G668" s="252">
        <v>2521644.3583999998</v>
      </c>
      <c r="H668" s="252" t="s">
        <v>2544</v>
      </c>
      <c r="I668" s="252">
        <v>6.5000000000000002E-2</v>
      </c>
      <c r="J668" s="252" t="s">
        <v>2395</v>
      </c>
      <c r="K668" s="252">
        <v>0</v>
      </c>
      <c r="L668" s="252">
        <v>2024</v>
      </c>
      <c r="M668" s="252">
        <v>2027</v>
      </c>
      <c r="N668" s="252" t="s">
        <v>393</v>
      </c>
      <c r="O668" s="252" t="s">
        <v>394</v>
      </c>
      <c r="P668" s="252" t="s">
        <v>3132</v>
      </c>
      <c r="Q668" s="251" t="s">
        <v>2567</v>
      </c>
      <c r="R668" s="290"/>
      <c r="S668" s="290"/>
      <c r="T668" s="290"/>
      <c r="U668" s="290"/>
      <c r="V668" s="290"/>
      <c r="W668" s="290"/>
      <c r="X668" s="290"/>
    </row>
    <row r="669" spans="2:24" ht="72.5">
      <c r="B669" s="252" t="s">
        <v>1438</v>
      </c>
      <c r="C669" s="252" t="s">
        <v>5639</v>
      </c>
      <c r="D669" s="252" t="s">
        <v>3130</v>
      </c>
      <c r="E669" s="251" t="s">
        <v>410</v>
      </c>
      <c r="F669" s="252">
        <v>4929915.9779000003</v>
      </c>
      <c r="G669" s="252">
        <v>2521303.5606999998</v>
      </c>
      <c r="H669" s="252" t="s">
        <v>2544</v>
      </c>
      <c r="I669" s="252">
        <v>6.5000000000000002E-2</v>
      </c>
      <c r="J669" s="252" t="s">
        <v>1427</v>
      </c>
      <c r="K669" s="252">
        <v>0</v>
      </c>
      <c r="L669" s="252">
        <v>2024</v>
      </c>
      <c r="M669" s="252">
        <v>2027</v>
      </c>
      <c r="N669" s="252" t="s">
        <v>393</v>
      </c>
      <c r="O669" s="252" t="s">
        <v>394</v>
      </c>
      <c r="P669" s="252" t="s">
        <v>3133</v>
      </c>
      <c r="Q669" s="251" t="s">
        <v>2567</v>
      </c>
      <c r="R669" s="290"/>
      <c r="S669" s="290"/>
      <c r="T669" s="290"/>
      <c r="U669" s="290"/>
      <c r="V669" s="290"/>
      <c r="W669" s="290"/>
      <c r="X669" s="290"/>
    </row>
    <row r="670" spans="2:24" ht="72.5">
      <c r="B670" s="252" t="s">
        <v>1438</v>
      </c>
      <c r="C670" s="252" t="s">
        <v>5639</v>
      </c>
      <c r="D670" s="252" t="s">
        <v>3130</v>
      </c>
      <c r="E670" s="251" t="s">
        <v>410</v>
      </c>
      <c r="F670" s="252">
        <v>4930085.4774000002</v>
      </c>
      <c r="G670" s="252">
        <v>2520863.1902000001</v>
      </c>
      <c r="H670" s="252" t="s">
        <v>2544</v>
      </c>
      <c r="I670" s="252">
        <v>6.5000000000000002E-2</v>
      </c>
      <c r="J670" s="252" t="s">
        <v>392</v>
      </c>
      <c r="K670" s="252">
        <v>0</v>
      </c>
      <c r="L670" s="252">
        <v>2024</v>
      </c>
      <c r="M670" s="252">
        <v>2027</v>
      </c>
      <c r="N670" s="252" t="s">
        <v>393</v>
      </c>
      <c r="O670" s="252" t="s">
        <v>394</v>
      </c>
      <c r="P670" s="252" t="s">
        <v>3134</v>
      </c>
      <c r="Q670" s="251" t="s">
        <v>2567</v>
      </c>
      <c r="R670" s="290"/>
      <c r="S670" s="290"/>
      <c r="T670" s="290"/>
      <c r="U670" s="290"/>
      <c r="V670" s="290"/>
      <c r="W670" s="290"/>
      <c r="X670" s="290"/>
    </row>
    <row r="671" spans="2:24" ht="72.5">
      <c r="B671" s="252" t="s">
        <v>1438</v>
      </c>
      <c r="C671" s="252" t="s">
        <v>5639</v>
      </c>
      <c r="D671" s="252" t="s">
        <v>3130</v>
      </c>
      <c r="E671" s="251" t="s">
        <v>410</v>
      </c>
      <c r="F671" s="252">
        <v>4930269.4249999998</v>
      </c>
      <c r="G671" s="252">
        <v>2520385.1878</v>
      </c>
      <c r="H671" s="252" t="s">
        <v>2544</v>
      </c>
      <c r="I671" s="252">
        <v>6.5000000000000002E-2</v>
      </c>
      <c r="J671" s="252" t="s">
        <v>392</v>
      </c>
      <c r="K671" s="252">
        <v>0</v>
      </c>
      <c r="L671" s="252">
        <v>2024</v>
      </c>
      <c r="M671" s="252">
        <v>2027</v>
      </c>
      <c r="N671" s="252" t="s">
        <v>393</v>
      </c>
      <c r="O671" s="252" t="s">
        <v>394</v>
      </c>
      <c r="P671" s="252" t="s">
        <v>3135</v>
      </c>
      <c r="Q671" s="251" t="s">
        <v>2567</v>
      </c>
      <c r="R671" s="290"/>
      <c r="S671" s="290"/>
      <c r="T671" s="290"/>
      <c r="U671" s="290"/>
      <c r="V671" s="290"/>
      <c r="W671" s="290"/>
      <c r="X671" s="290"/>
    </row>
    <row r="672" spans="2:24" ht="72.5">
      <c r="B672" s="252" t="s">
        <v>1438</v>
      </c>
      <c r="C672" s="252" t="s">
        <v>5639</v>
      </c>
      <c r="D672" s="252" t="s">
        <v>2571</v>
      </c>
      <c r="E672" s="251" t="s">
        <v>410</v>
      </c>
      <c r="F672" s="252">
        <v>4932909.6228999998</v>
      </c>
      <c r="G672" s="252">
        <v>2609264.8130000001</v>
      </c>
      <c r="H672" s="252" t="s">
        <v>2544</v>
      </c>
      <c r="I672" s="252">
        <v>6.5000000000000002E-2</v>
      </c>
      <c r="J672" s="252" t="s">
        <v>392</v>
      </c>
      <c r="K672" s="252">
        <v>0</v>
      </c>
      <c r="L672" s="252">
        <v>2024</v>
      </c>
      <c r="M672" s="252">
        <v>2027</v>
      </c>
      <c r="N672" s="252" t="s">
        <v>393</v>
      </c>
      <c r="O672" s="252" t="s">
        <v>394</v>
      </c>
      <c r="P672" s="252" t="s">
        <v>3136</v>
      </c>
      <c r="Q672" s="251" t="s">
        <v>2567</v>
      </c>
      <c r="R672" s="290"/>
      <c r="S672" s="290"/>
      <c r="T672" s="290"/>
      <c r="U672" s="290"/>
      <c r="V672" s="290"/>
      <c r="W672" s="290"/>
      <c r="X672" s="290"/>
    </row>
    <row r="673" spans="2:24" ht="72.5">
      <c r="B673" s="252" t="s">
        <v>1438</v>
      </c>
      <c r="C673" s="252" t="s">
        <v>5639</v>
      </c>
      <c r="D673" s="252" t="s">
        <v>2765</v>
      </c>
      <c r="E673" s="251" t="s">
        <v>410</v>
      </c>
      <c r="F673" s="252">
        <v>4932257.45</v>
      </c>
      <c r="G673" s="252">
        <v>2515249.6529999999</v>
      </c>
      <c r="H673" s="252" t="s">
        <v>2544</v>
      </c>
      <c r="I673" s="252">
        <v>6.5000000000000002E-2</v>
      </c>
      <c r="J673" s="252" t="s">
        <v>622</v>
      </c>
      <c r="K673" s="252">
        <v>0</v>
      </c>
      <c r="L673" s="252">
        <v>2024</v>
      </c>
      <c r="M673" s="252">
        <v>2027</v>
      </c>
      <c r="N673" s="252" t="s">
        <v>393</v>
      </c>
      <c r="O673" s="252" t="s">
        <v>394</v>
      </c>
      <c r="P673" s="252" t="s">
        <v>3137</v>
      </c>
      <c r="Q673" s="251" t="s">
        <v>2567</v>
      </c>
      <c r="R673" s="290"/>
      <c r="S673" s="290"/>
      <c r="T673" s="290"/>
      <c r="U673" s="290"/>
      <c r="V673" s="290"/>
      <c r="W673" s="290"/>
      <c r="X673" s="290"/>
    </row>
    <row r="674" spans="2:24" ht="72.5">
      <c r="B674" s="252" t="s">
        <v>1438</v>
      </c>
      <c r="C674" s="252" t="s">
        <v>5639</v>
      </c>
      <c r="D674" s="252" t="s">
        <v>2571</v>
      </c>
      <c r="E674" s="251" t="s">
        <v>410</v>
      </c>
      <c r="F674" s="252">
        <v>4932591.5107000005</v>
      </c>
      <c r="G674" s="252">
        <v>2608607.1973999999</v>
      </c>
      <c r="H674" s="252" t="s">
        <v>2544</v>
      </c>
      <c r="I674" s="252">
        <v>6.5000000000000002E-2</v>
      </c>
      <c r="J674" s="252" t="s">
        <v>2395</v>
      </c>
      <c r="K674" s="252">
        <v>0</v>
      </c>
      <c r="L674" s="252">
        <v>2024</v>
      </c>
      <c r="M674" s="252">
        <v>2027</v>
      </c>
      <c r="N674" s="252" t="s">
        <v>393</v>
      </c>
      <c r="O674" s="252" t="s">
        <v>394</v>
      </c>
      <c r="P674" s="252" t="s">
        <v>3138</v>
      </c>
      <c r="Q674" s="251" t="s">
        <v>2567</v>
      </c>
      <c r="R674" s="290"/>
      <c r="S674" s="290"/>
      <c r="T674" s="290"/>
      <c r="U674" s="290"/>
      <c r="V674" s="290"/>
      <c r="W674" s="290"/>
      <c r="X674" s="290"/>
    </row>
    <row r="675" spans="2:24" ht="72.5">
      <c r="B675" s="252" t="s">
        <v>1438</v>
      </c>
      <c r="C675" s="252" t="s">
        <v>5639</v>
      </c>
      <c r="D675" s="252" t="s">
        <v>2571</v>
      </c>
      <c r="E675" s="251" t="s">
        <v>410</v>
      </c>
      <c r="F675" s="252">
        <v>4932730.7819999997</v>
      </c>
      <c r="G675" s="252">
        <v>2608895.105</v>
      </c>
      <c r="H675" s="252" t="s">
        <v>2544</v>
      </c>
      <c r="I675" s="252">
        <v>6.5000000000000002E-2</v>
      </c>
      <c r="J675" s="252" t="s">
        <v>1427</v>
      </c>
      <c r="K675" s="252">
        <v>0</v>
      </c>
      <c r="L675" s="252">
        <v>2024</v>
      </c>
      <c r="M675" s="252">
        <v>2027</v>
      </c>
      <c r="N675" s="252" t="s">
        <v>393</v>
      </c>
      <c r="O675" s="252" t="s">
        <v>394</v>
      </c>
      <c r="P675" s="252" t="s">
        <v>3139</v>
      </c>
      <c r="Q675" s="251" t="s">
        <v>2567</v>
      </c>
      <c r="R675" s="290"/>
      <c r="S675" s="290"/>
      <c r="T675" s="290"/>
      <c r="U675" s="290"/>
      <c r="V675" s="290"/>
      <c r="W675" s="290"/>
      <c r="X675" s="290"/>
    </row>
    <row r="676" spans="2:24" ht="72.5">
      <c r="B676" s="252" t="s">
        <v>1438</v>
      </c>
      <c r="C676" s="252" t="s">
        <v>5639</v>
      </c>
      <c r="D676" s="252" t="s">
        <v>2571</v>
      </c>
      <c r="E676" s="251" t="s">
        <v>410</v>
      </c>
      <c r="F676" s="252">
        <v>4932438.4230000004</v>
      </c>
      <c r="G676" s="252">
        <v>2608290.7289999998</v>
      </c>
      <c r="H676" s="252" t="s">
        <v>2544</v>
      </c>
      <c r="I676" s="252">
        <v>6.5000000000000002E-2</v>
      </c>
      <c r="J676" s="252" t="s">
        <v>1427</v>
      </c>
      <c r="K676" s="252">
        <v>0</v>
      </c>
      <c r="L676" s="252">
        <v>2024</v>
      </c>
      <c r="M676" s="252">
        <v>2027</v>
      </c>
      <c r="N676" s="252" t="s">
        <v>393</v>
      </c>
      <c r="O676" s="252" t="s">
        <v>394</v>
      </c>
      <c r="P676" s="252" t="s">
        <v>3140</v>
      </c>
      <c r="Q676" s="251" t="s">
        <v>2567</v>
      </c>
      <c r="R676" s="290"/>
      <c r="S676" s="290"/>
      <c r="T676" s="290"/>
      <c r="U676" s="290"/>
      <c r="V676" s="290"/>
      <c r="W676" s="290"/>
      <c r="X676" s="290"/>
    </row>
    <row r="677" spans="2:24" ht="72.5">
      <c r="B677" s="252" t="s">
        <v>1438</v>
      </c>
      <c r="C677" s="252" t="s">
        <v>5639</v>
      </c>
      <c r="D677" s="252" t="s">
        <v>2571</v>
      </c>
      <c r="E677" s="251" t="s">
        <v>410</v>
      </c>
      <c r="F677" s="252">
        <v>4931256.9791999999</v>
      </c>
      <c r="G677" s="252">
        <v>2605826.7091999999</v>
      </c>
      <c r="H677" s="252" t="s">
        <v>2544</v>
      </c>
      <c r="I677" s="252">
        <v>6.5000000000000002E-2</v>
      </c>
      <c r="J677" s="252" t="s">
        <v>1427</v>
      </c>
      <c r="K677" s="252">
        <v>0</v>
      </c>
      <c r="L677" s="252">
        <v>2024</v>
      </c>
      <c r="M677" s="252">
        <v>2027</v>
      </c>
      <c r="N677" s="252" t="s">
        <v>393</v>
      </c>
      <c r="O677" s="252" t="s">
        <v>394</v>
      </c>
      <c r="P677" s="252" t="s">
        <v>3141</v>
      </c>
      <c r="Q677" s="251" t="s">
        <v>2567</v>
      </c>
      <c r="R677" s="290"/>
      <c r="S677" s="290"/>
      <c r="T677" s="290"/>
      <c r="U677" s="290"/>
      <c r="V677" s="290"/>
      <c r="W677" s="290"/>
      <c r="X677" s="290"/>
    </row>
    <row r="678" spans="2:24" ht="72.5">
      <c r="B678" s="252" t="s">
        <v>1438</v>
      </c>
      <c r="C678" s="252" t="s">
        <v>5639</v>
      </c>
      <c r="D678" s="252" t="s">
        <v>5645</v>
      </c>
      <c r="E678" s="251" t="s">
        <v>410</v>
      </c>
      <c r="F678" s="252">
        <v>4944481.9529999997</v>
      </c>
      <c r="G678" s="252">
        <v>2464900.5811000001</v>
      </c>
      <c r="H678" s="252" t="s">
        <v>2544</v>
      </c>
      <c r="I678" s="252">
        <v>6.5000000000000002E-2</v>
      </c>
      <c r="J678" s="252" t="s">
        <v>622</v>
      </c>
      <c r="K678" s="252">
        <v>0</v>
      </c>
      <c r="L678" s="252">
        <v>2024</v>
      </c>
      <c r="M678" s="252">
        <v>2027</v>
      </c>
      <c r="N678" s="252" t="s">
        <v>393</v>
      </c>
      <c r="O678" s="252" t="s">
        <v>394</v>
      </c>
      <c r="P678" s="252" t="s">
        <v>3142</v>
      </c>
      <c r="Q678" s="251" t="s">
        <v>2567</v>
      </c>
      <c r="R678" s="290"/>
      <c r="S678" s="290"/>
      <c r="T678" s="290"/>
      <c r="U678" s="290"/>
      <c r="V678" s="290"/>
      <c r="W678" s="290"/>
      <c r="X678" s="290"/>
    </row>
    <row r="679" spans="2:24" ht="72.5">
      <c r="B679" s="252" t="s">
        <v>1438</v>
      </c>
      <c r="C679" s="252" t="s">
        <v>5639</v>
      </c>
      <c r="D679" s="252" t="s">
        <v>5645</v>
      </c>
      <c r="E679" s="251" t="s">
        <v>410</v>
      </c>
      <c r="F679" s="252">
        <v>4944865.9639999997</v>
      </c>
      <c r="G679" s="252">
        <v>2463994.8569999998</v>
      </c>
      <c r="H679" s="252" t="s">
        <v>2544</v>
      </c>
      <c r="I679" s="252">
        <v>6.5000000000000002E-2</v>
      </c>
      <c r="J679" s="252" t="s">
        <v>622</v>
      </c>
      <c r="K679" s="252">
        <v>0</v>
      </c>
      <c r="L679" s="252">
        <v>2024</v>
      </c>
      <c r="M679" s="252">
        <v>2027</v>
      </c>
      <c r="N679" s="252" t="s">
        <v>393</v>
      </c>
      <c r="O679" s="252" t="s">
        <v>394</v>
      </c>
      <c r="P679" s="252" t="s">
        <v>3143</v>
      </c>
      <c r="Q679" s="251" t="s">
        <v>2567</v>
      </c>
      <c r="R679" s="290"/>
      <c r="S679" s="290"/>
      <c r="T679" s="290"/>
      <c r="U679" s="290"/>
      <c r="V679" s="290"/>
      <c r="W679" s="290"/>
      <c r="X679" s="290"/>
    </row>
    <row r="680" spans="2:24" ht="72.5">
      <c r="B680" s="252" t="s">
        <v>1438</v>
      </c>
      <c r="C680" s="252" t="s">
        <v>5639</v>
      </c>
      <c r="D680" s="252" t="s">
        <v>2918</v>
      </c>
      <c r="E680" s="251" t="s">
        <v>410</v>
      </c>
      <c r="F680" s="252">
        <v>4949631.9112</v>
      </c>
      <c r="G680" s="252">
        <v>2448624.8237999999</v>
      </c>
      <c r="H680" s="252" t="s">
        <v>2544</v>
      </c>
      <c r="I680" s="252">
        <v>6.5000000000000002E-2</v>
      </c>
      <c r="J680" s="252" t="s">
        <v>392</v>
      </c>
      <c r="K680" s="252">
        <v>0</v>
      </c>
      <c r="L680" s="252">
        <v>2024</v>
      </c>
      <c r="M680" s="252">
        <v>2027</v>
      </c>
      <c r="N680" s="252" t="s">
        <v>393</v>
      </c>
      <c r="O680" s="252" t="s">
        <v>394</v>
      </c>
      <c r="P680" s="252" t="s">
        <v>3144</v>
      </c>
      <c r="Q680" s="251" t="s">
        <v>2567</v>
      </c>
      <c r="R680" s="290"/>
      <c r="S680" s="290"/>
      <c r="T680" s="290"/>
      <c r="U680" s="290"/>
      <c r="V680" s="290"/>
      <c r="W680" s="290"/>
      <c r="X680" s="290"/>
    </row>
    <row r="681" spans="2:24" ht="72.5">
      <c r="B681" s="252" t="s">
        <v>1438</v>
      </c>
      <c r="C681" s="252" t="s">
        <v>5639</v>
      </c>
      <c r="D681" s="252" t="s">
        <v>5654</v>
      </c>
      <c r="E681" s="251" t="s">
        <v>410</v>
      </c>
      <c r="F681" s="252">
        <v>4952396.9989999998</v>
      </c>
      <c r="G681" s="252">
        <v>2439105.3971000002</v>
      </c>
      <c r="H681" s="252" t="s">
        <v>2544</v>
      </c>
      <c r="I681" s="252">
        <v>6.5000000000000002E-2</v>
      </c>
      <c r="J681" s="252" t="s">
        <v>392</v>
      </c>
      <c r="K681" s="252">
        <v>0</v>
      </c>
      <c r="L681" s="252">
        <v>2024</v>
      </c>
      <c r="M681" s="252">
        <v>2027</v>
      </c>
      <c r="N681" s="252" t="s">
        <v>393</v>
      </c>
      <c r="O681" s="252" t="s">
        <v>394</v>
      </c>
      <c r="P681" s="252" t="s">
        <v>3145</v>
      </c>
      <c r="Q681" s="251" t="s">
        <v>2567</v>
      </c>
      <c r="R681" s="290"/>
      <c r="S681" s="290"/>
      <c r="T681" s="290"/>
      <c r="U681" s="290"/>
      <c r="V681" s="290"/>
      <c r="W681" s="290"/>
      <c r="X681" s="290"/>
    </row>
    <row r="682" spans="2:24" ht="72.5">
      <c r="B682" s="252" t="s">
        <v>1438</v>
      </c>
      <c r="C682" s="252" t="s">
        <v>5639</v>
      </c>
      <c r="D682" s="252" t="s">
        <v>2942</v>
      </c>
      <c r="E682" s="251" t="s">
        <v>410</v>
      </c>
      <c r="F682" s="252">
        <v>4953368.9170000004</v>
      </c>
      <c r="G682" s="252">
        <v>2436310.2790999999</v>
      </c>
      <c r="H682" s="252" t="s">
        <v>2544</v>
      </c>
      <c r="I682" s="252">
        <v>6.5000000000000002E-2</v>
      </c>
      <c r="J682" s="252" t="s">
        <v>392</v>
      </c>
      <c r="K682" s="252">
        <v>0</v>
      </c>
      <c r="L682" s="252">
        <v>2024</v>
      </c>
      <c r="M682" s="252">
        <v>2027</v>
      </c>
      <c r="N682" s="252" t="s">
        <v>393</v>
      </c>
      <c r="O682" s="252" t="s">
        <v>394</v>
      </c>
      <c r="P682" s="252" t="s">
        <v>3146</v>
      </c>
      <c r="Q682" s="251" t="s">
        <v>2567</v>
      </c>
      <c r="R682" s="290"/>
      <c r="S682" s="290"/>
      <c r="T682" s="290"/>
      <c r="U682" s="290"/>
      <c r="V682" s="290"/>
      <c r="W682" s="290"/>
      <c r="X682" s="290"/>
    </row>
    <row r="683" spans="2:24" ht="72.5">
      <c r="B683" s="252" t="s">
        <v>1438</v>
      </c>
      <c r="C683" s="252" t="s">
        <v>5639</v>
      </c>
      <c r="D683" s="252" t="s">
        <v>2947</v>
      </c>
      <c r="E683" s="251" t="s">
        <v>410</v>
      </c>
      <c r="F683" s="252">
        <v>4954542.1124999998</v>
      </c>
      <c r="G683" s="252">
        <v>2433668.4078000002</v>
      </c>
      <c r="H683" s="252" t="s">
        <v>2544</v>
      </c>
      <c r="I683" s="252">
        <v>6.5000000000000002E-2</v>
      </c>
      <c r="J683" s="252" t="s">
        <v>918</v>
      </c>
      <c r="K683" s="252">
        <v>0</v>
      </c>
      <c r="L683" s="252">
        <v>2024</v>
      </c>
      <c r="M683" s="252">
        <v>2027</v>
      </c>
      <c r="N683" s="252" t="s">
        <v>393</v>
      </c>
      <c r="O683" s="252" t="s">
        <v>394</v>
      </c>
      <c r="P683" s="252" t="s">
        <v>3147</v>
      </c>
      <c r="Q683" s="251" t="s">
        <v>2567</v>
      </c>
      <c r="R683" s="290"/>
      <c r="S683" s="290"/>
      <c r="T683" s="290"/>
      <c r="U683" s="290"/>
      <c r="V683" s="290"/>
      <c r="W683" s="290"/>
      <c r="X683" s="290"/>
    </row>
    <row r="684" spans="2:24" ht="72.5">
      <c r="B684" s="252" t="s">
        <v>1438</v>
      </c>
      <c r="C684" s="252" t="s">
        <v>5639</v>
      </c>
      <c r="D684" s="252" t="s">
        <v>2968</v>
      </c>
      <c r="E684" s="251" t="s">
        <v>410</v>
      </c>
      <c r="F684" s="252">
        <v>4956245.7955999998</v>
      </c>
      <c r="G684" s="252">
        <v>2422733.0433</v>
      </c>
      <c r="H684" s="252" t="s">
        <v>2544</v>
      </c>
      <c r="I684" s="252">
        <v>6.5000000000000002E-2</v>
      </c>
      <c r="J684" s="252" t="s">
        <v>622</v>
      </c>
      <c r="K684" s="252">
        <v>0</v>
      </c>
      <c r="L684" s="252">
        <v>2024</v>
      </c>
      <c r="M684" s="252">
        <v>2027</v>
      </c>
      <c r="N684" s="252" t="s">
        <v>393</v>
      </c>
      <c r="O684" s="252" t="s">
        <v>394</v>
      </c>
      <c r="P684" s="252" t="s">
        <v>3148</v>
      </c>
      <c r="Q684" s="251" t="s">
        <v>2567</v>
      </c>
      <c r="R684" s="290"/>
      <c r="S684" s="290"/>
      <c r="T684" s="290"/>
      <c r="U684" s="290"/>
      <c r="V684" s="290"/>
      <c r="W684" s="290"/>
      <c r="X684" s="290"/>
    </row>
    <row r="685" spans="2:24" ht="72.5">
      <c r="B685" s="252" t="s">
        <v>1438</v>
      </c>
      <c r="C685" s="252" t="s">
        <v>5639</v>
      </c>
      <c r="D685" s="252" t="s">
        <v>2968</v>
      </c>
      <c r="E685" s="251" t="s">
        <v>410</v>
      </c>
      <c r="F685" s="252">
        <v>4955497.699</v>
      </c>
      <c r="G685" s="252">
        <v>2419830.06</v>
      </c>
      <c r="H685" s="252" t="s">
        <v>2544</v>
      </c>
      <c r="I685" s="252">
        <v>6.5000000000000002E-2</v>
      </c>
      <c r="J685" s="252" t="s">
        <v>622</v>
      </c>
      <c r="K685" s="252">
        <v>0</v>
      </c>
      <c r="L685" s="252">
        <v>2024</v>
      </c>
      <c r="M685" s="252">
        <v>2027</v>
      </c>
      <c r="N685" s="252" t="s">
        <v>393</v>
      </c>
      <c r="O685" s="252" t="s">
        <v>394</v>
      </c>
      <c r="P685" s="252" t="s">
        <v>3149</v>
      </c>
      <c r="Q685" s="251" t="s">
        <v>2567</v>
      </c>
      <c r="R685" s="290"/>
      <c r="S685" s="290"/>
      <c r="T685" s="290"/>
      <c r="U685" s="290"/>
      <c r="V685" s="290"/>
      <c r="W685" s="290"/>
      <c r="X685" s="290"/>
    </row>
    <row r="686" spans="2:24" ht="72.5">
      <c r="B686" s="252" t="s">
        <v>1438</v>
      </c>
      <c r="C686" s="252" t="s">
        <v>5639</v>
      </c>
      <c r="D686" s="252" t="s">
        <v>2598</v>
      </c>
      <c r="E686" s="251" t="s">
        <v>410</v>
      </c>
      <c r="F686" s="252">
        <v>4932343.0999999996</v>
      </c>
      <c r="G686" s="252">
        <v>2600344.2400000002</v>
      </c>
      <c r="H686" s="252" t="s">
        <v>2544</v>
      </c>
      <c r="I686" s="252">
        <v>6.5000000000000002E-2</v>
      </c>
      <c r="J686" s="252" t="s">
        <v>392</v>
      </c>
      <c r="K686" s="252">
        <v>0</v>
      </c>
      <c r="L686" s="252">
        <v>2024</v>
      </c>
      <c r="M686" s="252">
        <v>2027</v>
      </c>
      <c r="N686" s="252" t="s">
        <v>393</v>
      </c>
      <c r="O686" s="252" t="s">
        <v>394</v>
      </c>
      <c r="P686" s="252" t="s">
        <v>3150</v>
      </c>
      <c r="Q686" s="251" t="s">
        <v>2567</v>
      </c>
      <c r="R686" s="290"/>
      <c r="S686" s="290"/>
      <c r="T686" s="290"/>
      <c r="U686" s="290"/>
      <c r="V686" s="290"/>
      <c r="W686" s="290"/>
      <c r="X686" s="290"/>
    </row>
    <row r="687" spans="2:24" ht="72.5">
      <c r="B687" s="252" t="s">
        <v>1438</v>
      </c>
      <c r="C687" s="252" t="s">
        <v>5639</v>
      </c>
      <c r="D687" s="252" t="s">
        <v>2598</v>
      </c>
      <c r="E687" s="251" t="s">
        <v>410</v>
      </c>
      <c r="F687" s="252">
        <v>4932490.3548999997</v>
      </c>
      <c r="G687" s="252">
        <v>2600110.213</v>
      </c>
      <c r="H687" s="252" t="s">
        <v>2544</v>
      </c>
      <c r="I687" s="252">
        <v>6.5000000000000002E-2</v>
      </c>
      <c r="J687" s="252" t="s">
        <v>392</v>
      </c>
      <c r="K687" s="252">
        <v>0</v>
      </c>
      <c r="L687" s="252">
        <v>2024</v>
      </c>
      <c r="M687" s="252">
        <v>2027</v>
      </c>
      <c r="N687" s="252" t="s">
        <v>393</v>
      </c>
      <c r="O687" s="252" t="s">
        <v>394</v>
      </c>
      <c r="P687" s="252" t="s">
        <v>3151</v>
      </c>
      <c r="Q687" s="251" t="s">
        <v>2567</v>
      </c>
      <c r="R687" s="290"/>
      <c r="S687" s="290"/>
      <c r="T687" s="290"/>
      <c r="U687" s="290"/>
      <c r="V687" s="290"/>
      <c r="W687" s="290"/>
      <c r="X687" s="290"/>
    </row>
    <row r="688" spans="2:24" ht="72.5">
      <c r="B688" s="252" t="s">
        <v>1438</v>
      </c>
      <c r="C688" s="252" t="s">
        <v>5639</v>
      </c>
      <c r="D688" s="252" t="s">
        <v>2968</v>
      </c>
      <c r="E688" s="251" t="s">
        <v>410</v>
      </c>
      <c r="F688" s="252">
        <v>4955102.58</v>
      </c>
      <c r="G688" s="252">
        <v>2419590.66</v>
      </c>
      <c r="H688" s="252" t="s">
        <v>2544</v>
      </c>
      <c r="I688" s="252">
        <v>6.5000000000000002E-2</v>
      </c>
      <c r="J688" s="252" t="s">
        <v>622</v>
      </c>
      <c r="K688" s="252">
        <v>0</v>
      </c>
      <c r="L688" s="252">
        <v>2024</v>
      </c>
      <c r="M688" s="252">
        <v>2027</v>
      </c>
      <c r="N688" s="252" t="s">
        <v>393</v>
      </c>
      <c r="O688" s="252" t="s">
        <v>394</v>
      </c>
      <c r="P688" s="252" t="s">
        <v>3152</v>
      </c>
      <c r="Q688" s="251" t="s">
        <v>2567</v>
      </c>
      <c r="R688" s="290"/>
      <c r="S688" s="290"/>
      <c r="T688" s="290"/>
      <c r="U688" s="290"/>
      <c r="V688" s="290"/>
      <c r="W688" s="290"/>
      <c r="X688" s="290"/>
    </row>
    <row r="689" spans="2:24" ht="72.5">
      <c r="B689" s="252" t="s">
        <v>1438</v>
      </c>
      <c r="C689" s="252" t="s">
        <v>5639</v>
      </c>
      <c r="D689" s="252" t="s">
        <v>3153</v>
      </c>
      <c r="E689" s="251" t="s">
        <v>410</v>
      </c>
      <c r="F689" s="252">
        <v>4954959.46</v>
      </c>
      <c r="G689" s="252">
        <v>2419226.4800999998</v>
      </c>
      <c r="H689" s="252" t="s">
        <v>2544</v>
      </c>
      <c r="I689" s="252">
        <v>6.5000000000000002E-2</v>
      </c>
      <c r="J689" s="252" t="s">
        <v>392</v>
      </c>
      <c r="K689" s="252">
        <v>0</v>
      </c>
      <c r="L689" s="252">
        <v>2024</v>
      </c>
      <c r="M689" s="252">
        <v>2027</v>
      </c>
      <c r="N689" s="252" t="s">
        <v>393</v>
      </c>
      <c r="O689" s="252" t="s">
        <v>394</v>
      </c>
      <c r="P689" s="252" t="s">
        <v>3154</v>
      </c>
      <c r="Q689" s="251" t="s">
        <v>2567</v>
      </c>
      <c r="R689" s="290"/>
      <c r="S689" s="290"/>
      <c r="T689" s="290"/>
      <c r="U689" s="290"/>
      <c r="V689" s="290"/>
      <c r="W689" s="290"/>
      <c r="X689" s="290"/>
    </row>
    <row r="690" spans="2:24" ht="72.5">
      <c r="B690" s="252" t="s">
        <v>1438</v>
      </c>
      <c r="C690" s="252" t="s">
        <v>5639</v>
      </c>
      <c r="D690" s="252" t="s">
        <v>3153</v>
      </c>
      <c r="E690" s="251" t="s">
        <v>410</v>
      </c>
      <c r="F690" s="252">
        <v>4954991.4441999998</v>
      </c>
      <c r="G690" s="252">
        <v>2418751.3363999999</v>
      </c>
      <c r="H690" s="252" t="s">
        <v>2544</v>
      </c>
      <c r="I690" s="252">
        <v>6.5000000000000002E-2</v>
      </c>
      <c r="J690" s="252" t="s">
        <v>392</v>
      </c>
      <c r="K690" s="252">
        <v>0</v>
      </c>
      <c r="L690" s="252">
        <v>2024</v>
      </c>
      <c r="M690" s="252">
        <v>2027</v>
      </c>
      <c r="N690" s="252" t="s">
        <v>393</v>
      </c>
      <c r="O690" s="252" t="s">
        <v>394</v>
      </c>
      <c r="P690" s="252" t="s">
        <v>3155</v>
      </c>
      <c r="Q690" s="251" t="s">
        <v>2567</v>
      </c>
      <c r="R690" s="290"/>
      <c r="S690" s="290"/>
      <c r="T690" s="290"/>
      <c r="U690" s="290"/>
      <c r="V690" s="290"/>
      <c r="W690" s="290"/>
      <c r="X690" s="290"/>
    </row>
    <row r="691" spans="2:24" ht="72.5">
      <c r="B691" s="252" t="s">
        <v>1438</v>
      </c>
      <c r="C691" s="252" t="s">
        <v>5639</v>
      </c>
      <c r="D691" s="252" t="s">
        <v>3153</v>
      </c>
      <c r="E691" s="251" t="s">
        <v>410</v>
      </c>
      <c r="F691" s="252">
        <v>4955023.22</v>
      </c>
      <c r="G691" s="252">
        <v>2418279.23</v>
      </c>
      <c r="H691" s="252" t="s">
        <v>2544</v>
      </c>
      <c r="I691" s="252">
        <v>6.5000000000000002E-2</v>
      </c>
      <c r="J691" s="252" t="s">
        <v>392</v>
      </c>
      <c r="K691" s="252">
        <v>0</v>
      </c>
      <c r="L691" s="252">
        <v>2024</v>
      </c>
      <c r="M691" s="252">
        <v>2027</v>
      </c>
      <c r="N691" s="252" t="s">
        <v>393</v>
      </c>
      <c r="O691" s="252" t="s">
        <v>394</v>
      </c>
      <c r="P691" s="252" t="s">
        <v>3156</v>
      </c>
      <c r="Q691" s="251" t="s">
        <v>2567</v>
      </c>
      <c r="R691" s="290"/>
      <c r="S691" s="290"/>
      <c r="T691" s="290"/>
      <c r="U691" s="290"/>
      <c r="V691" s="290"/>
      <c r="W691" s="290"/>
      <c r="X691" s="290"/>
    </row>
    <row r="692" spans="2:24" ht="72.5">
      <c r="B692" s="252" t="s">
        <v>1438</v>
      </c>
      <c r="C692" s="252" t="s">
        <v>5639</v>
      </c>
      <c r="D692" s="252" t="s">
        <v>3153</v>
      </c>
      <c r="E692" s="251" t="s">
        <v>410</v>
      </c>
      <c r="F692" s="252">
        <v>4954983.7385999998</v>
      </c>
      <c r="G692" s="252">
        <v>2417957.5576999998</v>
      </c>
      <c r="H692" s="252" t="s">
        <v>2544</v>
      </c>
      <c r="I692" s="252">
        <v>6.5000000000000002E-2</v>
      </c>
      <c r="J692" s="252" t="s">
        <v>622</v>
      </c>
      <c r="K692" s="252">
        <v>0</v>
      </c>
      <c r="L692" s="252">
        <v>2024</v>
      </c>
      <c r="M692" s="252">
        <v>2027</v>
      </c>
      <c r="N692" s="252" t="s">
        <v>393</v>
      </c>
      <c r="O692" s="252" t="s">
        <v>394</v>
      </c>
      <c r="P692" s="252" t="s">
        <v>3157</v>
      </c>
      <c r="Q692" s="251" t="s">
        <v>2567</v>
      </c>
      <c r="R692" s="290"/>
      <c r="S692" s="290"/>
      <c r="T692" s="290"/>
      <c r="U692" s="290"/>
      <c r="V692" s="290"/>
      <c r="W692" s="290"/>
      <c r="X692" s="290"/>
    </row>
    <row r="693" spans="2:24" ht="72.5">
      <c r="B693" s="252" t="s">
        <v>1438</v>
      </c>
      <c r="C693" s="252" t="s">
        <v>5639</v>
      </c>
      <c r="D693" s="252" t="s">
        <v>3153</v>
      </c>
      <c r="E693" s="251" t="s">
        <v>410</v>
      </c>
      <c r="F693" s="252">
        <v>4954944.7598000001</v>
      </c>
      <c r="G693" s="252">
        <v>2417639.9992</v>
      </c>
      <c r="H693" s="252" t="s">
        <v>2544</v>
      </c>
      <c r="I693" s="252">
        <v>6.5000000000000002E-2</v>
      </c>
      <c r="J693" s="252" t="s">
        <v>622</v>
      </c>
      <c r="K693" s="252">
        <v>0</v>
      </c>
      <c r="L693" s="252">
        <v>2024</v>
      </c>
      <c r="M693" s="252">
        <v>2027</v>
      </c>
      <c r="N693" s="252" t="s">
        <v>393</v>
      </c>
      <c r="O693" s="252" t="s">
        <v>394</v>
      </c>
      <c r="P693" s="252" t="s">
        <v>3158</v>
      </c>
      <c r="Q693" s="251" t="s">
        <v>2567</v>
      </c>
      <c r="R693" s="290"/>
      <c r="S693" s="290"/>
      <c r="T693" s="290"/>
      <c r="U693" s="290"/>
      <c r="V693" s="290"/>
      <c r="W693" s="290"/>
      <c r="X693" s="290"/>
    </row>
    <row r="694" spans="2:24" ht="72.5">
      <c r="B694" s="252" t="s">
        <v>1438</v>
      </c>
      <c r="C694" s="252" t="s">
        <v>5639</v>
      </c>
      <c r="D694" s="252" t="s">
        <v>3153</v>
      </c>
      <c r="E694" s="251" t="s">
        <v>410</v>
      </c>
      <c r="F694" s="252">
        <v>4954872.6770000001</v>
      </c>
      <c r="G694" s="252">
        <v>2417052.7349999999</v>
      </c>
      <c r="H694" s="252" t="s">
        <v>2544</v>
      </c>
      <c r="I694" s="252">
        <v>6.5000000000000002E-2</v>
      </c>
      <c r="J694" s="252" t="s">
        <v>392</v>
      </c>
      <c r="K694" s="252">
        <v>0</v>
      </c>
      <c r="L694" s="252">
        <v>2024</v>
      </c>
      <c r="M694" s="252">
        <v>2027</v>
      </c>
      <c r="N694" s="252" t="s">
        <v>393</v>
      </c>
      <c r="O694" s="252" t="s">
        <v>394</v>
      </c>
      <c r="P694" s="252" t="s">
        <v>3159</v>
      </c>
      <c r="Q694" s="251" t="s">
        <v>2567</v>
      </c>
      <c r="R694" s="290"/>
      <c r="S694" s="290"/>
      <c r="T694" s="290"/>
      <c r="U694" s="290"/>
      <c r="V694" s="290"/>
      <c r="W694" s="290"/>
      <c r="X694" s="290"/>
    </row>
    <row r="695" spans="2:24" ht="72.5">
      <c r="B695" s="252" t="s">
        <v>1438</v>
      </c>
      <c r="C695" s="252" t="s">
        <v>5639</v>
      </c>
      <c r="D695" s="252" t="s">
        <v>3153</v>
      </c>
      <c r="E695" s="251" t="s">
        <v>410</v>
      </c>
      <c r="F695" s="252">
        <v>4954833.6909999996</v>
      </c>
      <c r="G695" s="252">
        <v>2416735.1129999999</v>
      </c>
      <c r="H695" s="252" t="s">
        <v>2544</v>
      </c>
      <c r="I695" s="252">
        <v>6.5000000000000002E-2</v>
      </c>
      <c r="J695" s="252" t="s">
        <v>392</v>
      </c>
      <c r="K695" s="252">
        <v>0</v>
      </c>
      <c r="L695" s="252">
        <v>2024</v>
      </c>
      <c r="M695" s="252">
        <v>2027</v>
      </c>
      <c r="N695" s="252" t="s">
        <v>393</v>
      </c>
      <c r="O695" s="252" t="s">
        <v>394</v>
      </c>
      <c r="P695" s="252" t="s">
        <v>3160</v>
      </c>
      <c r="Q695" s="251" t="s">
        <v>2567</v>
      </c>
      <c r="R695" s="290"/>
      <c r="S695" s="290"/>
      <c r="T695" s="290"/>
      <c r="U695" s="290"/>
      <c r="V695" s="290"/>
      <c r="W695" s="290"/>
      <c r="X695" s="290"/>
    </row>
    <row r="696" spans="2:24" ht="72.5">
      <c r="B696" s="252" t="s">
        <v>1438</v>
      </c>
      <c r="C696" s="252" t="s">
        <v>5639</v>
      </c>
      <c r="D696" s="252" t="s">
        <v>3153</v>
      </c>
      <c r="E696" s="251" t="s">
        <v>410</v>
      </c>
      <c r="F696" s="252">
        <v>4954776.0259999996</v>
      </c>
      <c r="G696" s="252">
        <v>2416265.3059999999</v>
      </c>
      <c r="H696" s="252" t="s">
        <v>2544</v>
      </c>
      <c r="I696" s="252">
        <v>6.5000000000000002E-2</v>
      </c>
      <c r="J696" s="252" t="s">
        <v>622</v>
      </c>
      <c r="K696" s="252">
        <v>0</v>
      </c>
      <c r="L696" s="252">
        <v>2024</v>
      </c>
      <c r="M696" s="252">
        <v>2027</v>
      </c>
      <c r="N696" s="252" t="s">
        <v>393</v>
      </c>
      <c r="O696" s="252" t="s">
        <v>394</v>
      </c>
      <c r="P696" s="252" t="s">
        <v>3161</v>
      </c>
      <c r="Q696" s="251" t="s">
        <v>2567</v>
      </c>
      <c r="R696" s="290"/>
      <c r="S696" s="290"/>
      <c r="T696" s="290"/>
      <c r="U696" s="290"/>
      <c r="V696" s="290"/>
      <c r="W696" s="290"/>
      <c r="X696" s="290"/>
    </row>
    <row r="697" spans="2:24" ht="72.5">
      <c r="B697" s="252" t="s">
        <v>1438</v>
      </c>
      <c r="C697" s="252" t="s">
        <v>5639</v>
      </c>
      <c r="D697" s="252" t="s">
        <v>3153</v>
      </c>
      <c r="E697" s="251" t="s">
        <v>410</v>
      </c>
      <c r="F697" s="252">
        <v>4954721.9970000004</v>
      </c>
      <c r="G697" s="252">
        <v>2415825.1233000001</v>
      </c>
      <c r="H697" s="252" t="s">
        <v>2544</v>
      </c>
      <c r="I697" s="252">
        <v>6.5000000000000002E-2</v>
      </c>
      <c r="J697" s="252" t="s">
        <v>392</v>
      </c>
      <c r="K697" s="252">
        <v>0</v>
      </c>
      <c r="L697" s="252">
        <v>2024</v>
      </c>
      <c r="M697" s="252">
        <v>2027</v>
      </c>
      <c r="N697" s="252" t="s">
        <v>393</v>
      </c>
      <c r="O697" s="252" t="s">
        <v>394</v>
      </c>
      <c r="P697" s="252" t="s">
        <v>3162</v>
      </c>
      <c r="Q697" s="251" t="s">
        <v>2567</v>
      </c>
      <c r="R697" s="290"/>
      <c r="S697" s="290"/>
      <c r="T697" s="290"/>
      <c r="U697" s="290"/>
      <c r="V697" s="290"/>
      <c r="W697" s="290"/>
      <c r="X697" s="290"/>
    </row>
    <row r="698" spans="2:24" ht="72.5">
      <c r="B698" s="252" t="s">
        <v>1438</v>
      </c>
      <c r="C698" s="252" t="s">
        <v>5639</v>
      </c>
      <c r="D698" s="252" t="s">
        <v>2598</v>
      </c>
      <c r="E698" s="251" t="s">
        <v>410</v>
      </c>
      <c r="F698" s="252">
        <v>4932671.96</v>
      </c>
      <c r="G698" s="252">
        <v>2599821.54</v>
      </c>
      <c r="H698" s="252" t="s">
        <v>2544</v>
      </c>
      <c r="I698" s="252">
        <v>6.5000000000000002E-2</v>
      </c>
      <c r="J698" s="252" t="s">
        <v>392</v>
      </c>
      <c r="K698" s="252">
        <v>0</v>
      </c>
      <c r="L698" s="252">
        <v>2024</v>
      </c>
      <c r="M698" s="252">
        <v>2027</v>
      </c>
      <c r="N698" s="252" t="s">
        <v>393</v>
      </c>
      <c r="O698" s="252" t="s">
        <v>394</v>
      </c>
      <c r="P698" s="252" t="s">
        <v>3163</v>
      </c>
      <c r="Q698" s="251" t="s">
        <v>2567</v>
      </c>
      <c r="R698" s="290"/>
      <c r="S698" s="290"/>
      <c r="T698" s="290"/>
      <c r="U698" s="290"/>
      <c r="V698" s="290"/>
      <c r="W698" s="290"/>
      <c r="X698" s="290"/>
    </row>
    <row r="699" spans="2:24" ht="72.5">
      <c r="B699" s="252" t="s">
        <v>1438</v>
      </c>
      <c r="C699" s="252" t="s">
        <v>5639</v>
      </c>
      <c r="D699" s="252" t="s">
        <v>3153</v>
      </c>
      <c r="E699" s="251" t="s">
        <v>410</v>
      </c>
      <c r="F699" s="252">
        <v>4954669.6940000001</v>
      </c>
      <c r="G699" s="252">
        <v>2415399.0040000002</v>
      </c>
      <c r="H699" s="252" t="s">
        <v>2544</v>
      </c>
      <c r="I699" s="252">
        <v>6.5000000000000002E-2</v>
      </c>
      <c r="J699" s="252" t="s">
        <v>392</v>
      </c>
      <c r="K699" s="252">
        <v>0</v>
      </c>
      <c r="L699" s="252">
        <v>2024</v>
      </c>
      <c r="M699" s="252">
        <v>2027</v>
      </c>
      <c r="N699" s="252" t="s">
        <v>393</v>
      </c>
      <c r="O699" s="252" t="s">
        <v>394</v>
      </c>
      <c r="P699" s="252" t="s">
        <v>3164</v>
      </c>
      <c r="Q699" s="251" t="s">
        <v>2567</v>
      </c>
      <c r="R699" s="290"/>
      <c r="S699" s="290"/>
      <c r="T699" s="290"/>
      <c r="U699" s="290"/>
      <c r="V699" s="290"/>
      <c r="W699" s="290"/>
      <c r="X699" s="290"/>
    </row>
    <row r="700" spans="2:24" ht="72.5">
      <c r="B700" s="252" t="s">
        <v>1438</v>
      </c>
      <c r="C700" s="252" t="s">
        <v>5639</v>
      </c>
      <c r="D700" s="252" t="s">
        <v>3153</v>
      </c>
      <c r="E700" s="251" t="s">
        <v>410</v>
      </c>
      <c r="F700" s="252">
        <v>4954635.9019999998</v>
      </c>
      <c r="G700" s="252">
        <v>2415006.7069999999</v>
      </c>
      <c r="H700" s="252" t="s">
        <v>2544</v>
      </c>
      <c r="I700" s="252">
        <v>6.5000000000000002E-2</v>
      </c>
      <c r="J700" s="252" t="s">
        <v>622</v>
      </c>
      <c r="K700" s="252">
        <v>0</v>
      </c>
      <c r="L700" s="252">
        <v>2024</v>
      </c>
      <c r="M700" s="252">
        <v>2027</v>
      </c>
      <c r="N700" s="252" t="s">
        <v>393</v>
      </c>
      <c r="O700" s="252" t="s">
        <v>394</v>
      </c>
      <c r="P700" s="252" t="s">
        <v>3165</v>
      </c>
      <c r="Q700" s="251" t="s">
        <v>2567</v>
      </c>
      <c r="R700" s="290"/>
      <c r="S700" s="290"/>
      <c r="T700" s="290"/>
      <c r="U700" s="290"/>
      <c r="V700" s="290"/>
      <c r="W700" s="290"/>
      <c r="X700" s="290"/>
    </row>
    <row r="701" spans="2:24" ht="72.5">
      <c r="B701" s="252" t="s">
        <v>1438</v>
      </c>
      <c r="C701" s="252" t="s">
        <v>5639</v>
      </c>
      <c r="D701" s="252" t="s">
        <v>3153</v>
      </c>
      <c r="E701" s="251" t="s">
        <v>410</v>
      </c>
      <c r="F701" s="252">
        <v>4954601.0829999996</v>
      </c>
      <c r="G701" s="252">
        <v>2414602.4840000002</v>
      </c>
      <c r="H701" s="252" t="s">
        <v>2544</v>
      </c>
      <c r="I701" s="252">
        <v>6.5000000000000002E-2</v>
      </c>
      <c r="J701" s="252" t="s">
        <v>392</v>
      </c>
      <c r="K701" s="252">
        <v>0</v>
      </c>
      <c r="L701" s="252">
        <v>2024</v>
      </c>
      <c r="M701" s="252">
        <v>2027</v>
      </c>
      <c r="N701" s="252" t="s">
        <v>393</v>
      </c>
      <c r="O701" s="252" t="s">
        <v>394</v>
      </c>
      <c r="P701" s="252" t="s">
        <v>3166</v>
      </c>
      <c r="Q701" s="251" t="s">
        <v>2567</v>
      </c>
      <c r="R701" s="290"/>
      <c r="S701" s="290"/>
      <c r="T701" s="290"/>
      <c r="U701" s="290"/>
      <c r="V701" s="290"/>
      <c r="W701" s="290"/>
      <c r="X701" s="290"/>
    </row>
    <row r="702" spans="2:24" ht="72.5">
      <c r="B702" s="252" t="s">
        <v>1438</v>
      </c>
      <c r="C702" s="252" t="s">
        <v>5639</v>
      </c>
      <c r="D702" s="252" t="s">
        <v>3167</v>
      </c>
      <c r="E702" s="251" t="s">
        <v>410</v>
      </c>
      <c r="F702" s="252">
        <v>4954563.4730000002</v>
      </c>
      <c r="G702" s="252">
        <v>2414165.8709999998</v>
      </c>
      <c r="H702" s="252" t="s">
        <v>2544</v>
      </c>
      <c r="I702" s="252">
        <v>6.5000000000000002E-2</v>
      </c>
      <c r="J702" s="252" t="s">
        <v>392</v>
      </c>
      <c r="K702" s="252">
        <v>0</v>
      </c>
      <c r="L702" s="252">
        <v>2024</v>
      </c>
      <c r="M702" s="252">
        <v>2027</v>
      </c>
      <c r="N702" s="252" t="s">
        <v>393</v>
      </c>
      <c r="O702" s="252" t="s">
        <v>394</v>
      </c>
      <c r="P702" s="252" t="s">
        <v>3168</v>
      </c>
      <c r="Q702" s="251" t="s">
        <v>2567</v>
      </c>
      <c r="R702" s="290"/>
      <c r="S702" s="290"/>
      <c r="T702" s="290"/>
      <c r="U702" s="290"/>
      <c r="V702" s="290"/>
      <c r="W702" s="290"/>
      <c r="X702" s="290"/>
    </row>
    <row r="703" spans="2:24" ht="72.5">
      <c r="B703" s="252" t="s">
        <v>1438</v>
      </c>
      <c r="C703" s="252" t="s">
        <v>5639</v>
      </c>
      <c r="D703" s="252" t="s">
        <v>3167</v>
      </c>
      <c r="E703" s="251" t="s">
        <v>410</v>
      </c>
      <c r="F703" s="252">
        <v>4954532.5399000002</v>
      </c>
      <c r="G703" s="252">
        <v>2413806.7601000001</v>
      </c>
      <c r="H703" s="252" t="s">
        <v>2544</v>
      </c>
      <c r="I703" s="252">
        <v>6.5000000000000002E-2</v>
      </c>
      <c r="J703" s="252" t="s">
        <v>392</v>
      </c>
      <c r="K703" s="252">
        <v>0</v>
      </c>
      <c r="L703" s="252">
        <v>2024</v>
      </c>
      <c r="M703" s="252">
        <v>2027</v>
      </c>
      <c r="N703" s="252" t="s">
        <v>393</v>
      </c>
      <c r="O703" s="252" t="s">
        <v>394</v>
      </c>
      <c r="P703" s="252" t="s">
        <v>3169</v>
      </c>
      <c r="Q703" s="251" t="s">
        <v>2567</v>
      </c>
      <c r="R703" s="290"/>
      <c r="S703" s="290"/>
      <c r="T703" s="290"/>
      <c r="U703" s="290"/>
      <c r="V703" s="290"/>
      <c r="W703" s="290"/>
      <c r="X703" s="290"/>
    </row>
    <row r="704" spans="2:24" ht="72.5">
      <c r="B704" s="252" t="s">
        <v>1438</v>
      </c>
      <c r="C704" s="252" t="s">
        <v>5639</v>
      </c>
      <c r="D704" s="252" t="s">
        <v>3167</v>
      </c>
      <c r="E704" s="251" t="s">
        <v>410</v>
      </c>
      <c r="F704" s="252">
        <v>4954722.1451000003</v>
      </c>
      <c r="G704" s="252">
        <v>2413444.6080999998</v>
      </c>
      <c r="H704" s="252" t="s">
        <v>2544</v>
      </c>
      <c r="I704" s="252">
        <v>6.5000000000000002E-2</v>
      </c>
      <c r="J704" s="252" t="s">
        <v>392</v>
      </c>
      <c r="K704" s="252">
        <v>0</v>
      </c>
      <c r="L704" s="252">
        <v>2024</v>
      </c>
      <c r="M704" s="252">
        <v>2027</v>
      </c>
      <c r="N704" s="252" t="s">
        <v>393</v>
      </c>
      <c r="O704" s="252" t="s">
        <v>394</v>
      </c>
      <c r="P704" s="252" t="s">
        <v>3170</v>
      </c>
      <c r="Q704" s="251" t="s">
        <v>2567</v>
      </c>
      <c r="R704" s="290"/>
      <c r="S704" s="290"/>
      <c r="T704" s="290"/>
      <c r="U704" s="290"/>
      <c r="V704" s="290"/>
      <c r="W704" s="290"/>
      <c r="X704" s="290"/>
    </row>
    <row r="705" spans="2:24" ht="72.5">
      <c r="B705" s="252" t="s">
        <v>1438</v>
      </c>
      <c r="C705" s="252" t="s">
        <v>5639</v>
      </c>
      <c r="D705" s="252" t="s">
        <v>3167</v>
      </c>
      <c r="E705" s="251" t="s">
        <v>410</v>
      </c>
      <c r="F705" s="252">
        <v>4954954.68</v>
      </c>
      <c r="G705" s="252">
        <v>2413000.46</v>
      </c>
      <c r="H705" s="252" t="s">
        <v>2544</v>
      </c>
      <c r="I705" s="252">
        <v>6.5000000000000002E-2</v>
      </c>
      <c r="J705" s="252" t="s">
        <v>622</v>
      </c>
      <c r="K705" s="252">
        <v>0</v>
      </c>
      <c r="L705" s="252">
        <v>2024</v>
      </c>
      <c r="M705" s="252">
        <v>2027</v>
      </c>
      <c r="N705" s="252" t="s">
        <v>393</v>
      </c>
      <c r="O705" s="252" t="s">
        <v>394</v>
      </c>
      <c r="P705" s="252" t="s">
        <v>3171</v>
      </c>
      <c r="Q705" s="251" t="s">
        <v>2567</v>
      </c>
      <c r="R705" s="290"/>
      <c r="S705" s="290"/>
      <c r="T705" s="290"/>
      <c r="U705" s="290"/>
      <c r="V705" s="290"/>
      <c r="W705" s="290"/>
      <c r="X705" s="290"/>
    </row>
    <row r="706" spans="2:24" ht="72.5">
      <c r="B706" s="252" t="s">
        <v>1438</v>
      </c>
      <c r="C706" s="252" t="s">
        <v>5639</v>
      </c>
      <c r="D706" s="252" t="s">
        <v>5656</v>
      </c>
      <c r="E706" s="251" t="s">
        <v>410</v>
      </c>
      <c r="F706" s="252">
        <v>4957152.4349999996</v>
      </c>
      <c r="G706" s="252">
        <v>2407209.17</v>
      </c>
      <c r="H706" s="252" t="s">
        <v>2544</v>
      </c>
      <c r="I706" s="252">
        <v>6.5000000000000002E-2</v>
      </c>
      <c r="J706" s="252" t="s">
        <v>392</v>
      </c>
      <c r="K706" s="252">
        <v>0</v>
      </c>
      <c r="L706" s="252">
        <v>2024</v>
      </c>
      <c r="M706" s="252">
        <v>2027</v>
      </c>
      <c r="N706" s="252" t="s">
        <v>393</v>
      </c>
      <c r="O706" s="252" t="s">
        <v>394</v>
      </c>
      <c r="P706" s="252" t="s">
        <v>3172</v>
      </c>
      <c r="Q706" s="251" t="s">
        <v>2567</v>
      </c>
      <c r="R706" s="290"/>
      <c r="S706" s="290"/>
      <c r="T706" s="290"/>
      <c r="U706" s="290"/>
      <c r="V706" s="290"/>
      <c r="W706" s="290"/>
      <c r="X706" s="290"/>
    </row>
    <row r="707" spans="2:24" ht="72.5">
      <c r="B707" s="252" t="s">
        <v>1438</v>
      </c>
      <c r="C707" s="252" t="s">
        <v>5639</v>
      </c>
      <c r="D707" s="252" t="s">
        <v>5656</v>
      </c>
      <c r="E707" s="251" t="s">
        <v>410</v>
      </c>
      <c r="F707" s="252">
        <v>4958058.3941000002</v>
      </c>
      <c r="G707" s="252">
        <v>2404891.6488000001</v>
      </c>
      <c r="H707" s="252" t="s">
        <v>2544</v>
      </c>
      <c r="I707" s="252">
        <v>6.5000000000000002E-2</v>
      </c>
      <c r="J707" s="252" t="s">
        <v>622</v>
      </c>
      <c r="K707" s="252">
        <v>0</v>
      </c>
      <c r="L707" s="252">
        <v>2024</v>
      </c>
      <c r="M707" s="252">
        <v>2027</v>
      </c>
      <c r="N707" s="252" t="s">
        <v>393</v>
      </c>
      <c r="O707" s="252" t="s">
        <v>394</v>
      </c>
      <c r="P707" s="252" t="s">
        <v>3173</v>
      </c>
      <c r="Q707" s="251" t="s">
        <v>2567</v>
      </c>
      <c r="R707" s="290"/>
      <c r="S707" s="290"/>
      <c r="T707" s="290"/>
      <c r="U707" s="290"/>
      <c r="V707" s="290"/>
      <c r="W707" s="290"/>
      <c r="X707" s="290"/>
    </row>
    <row r="708" spans="2:24" ht="72.5">
      <c r="B708" s="252" t="s">
        <v>1438</v>
      </c>
      <c r="C708" s="252" t="s">
        <v>5639</v>
      </c>
      <c r="D708" s="252" t="s">
        <v>3002</v>
      </c>
      <c r="E708" s="251" t="s">
        <v>410</v>
      </c>
      <c r="F708" s="252">
        <v>4957703.0144999996</v>
      </c>
      <c r="G708" s="252">
        <v>2397899.6154999998</v>
      </c>
      <c r="H708" s="252" t="s">
        <v>2544</v>
      </c>
      <c r="I708" s="252">
        <v>6.5000000000000002E-2</v>
      </c>
      <c r="J708" s="252" t="s">
        <v>622</v>
      </c>
      <c r="K708" s="252">
        <v>0</v>
      </c>
      <c r="L708" s="252">
        <v>2024</v>
      </c>
      <c r="M708" s="252">
        <v>2027</v>
      </c>
      <c r="N708" s="252" t="s">
        <v>393</v>
      </c>
      <c r="O708" s="252" t="s">
        <v>394</v>
      </c>
      <c r="P708" s="252" t="s">
        <v>3174</v>
      </c>
      <c r="Q708" s="251" t="s">
        <v>2567</v>
      </c>
      <c r="R708" s="290"/>
      <c r="S708" s="290"/>
      <c r="T708" s="290"/>
      <c r="U708" s="290"/>
      <c r="V708" s="290"/>
      <c r="W708" s="290"/>
      <c r="X708" s="290"/>
    </row>
    <row r="709" spans="2:24" ht="72.5">
      <c r="B709" s="252" t="s">
        <v>1438</v>
      </c>
      <c r="C709" s="252" t="s">
        <v>5639</v>
      </c>
      <c r="D709" s="252" t="s">
        <v>3005</v>
      </c>
      <c r="E709" s="251" t="s">
        <v>410</v>
      </c>
      <c r="F709" s="252">
        <v>4957546.4368000003</v>
      </c>
      <c r="G709" s="252">
        <v>2397522.9925000002</v>
      </c>
      <c r="H709" s="252" t="s">
        <v>2544</v>
      </c>
      <c r="I709" s="252">
        <v>6.5000000000000002E-2</v>
      </c>
      <c r="J709" s="252" t="s">
        <v>392</v>
      </c>
      <c r="K709" s="252">
        <v>0</v>
      </c>
      <c r="L709" s="252">
        <v>2024</v>
      </c>
      <c r="M709" s="252">
        <v>2027</v>
      </c>
      <c r="N709" s="252" t="s">
        <v>393</v>
      </c>
      <c r="O709" s="252" t="s">
        <v>394</v>
      </c>
      <c r="P709" s="252" t="s">
        <v>3175</v>
      </c>
      <c r="Q709" s="251" t="s">
        <v>2567</v>
      </c>
      <c r="R709" s="290"/>
      <c r="S709" s="290"/>
      <c r="T709" s="290"/>
      <c r="U709" s="290"/>
      <c r="V709" s="290"/>
      <c r="W709" s="290"/>
      <c r="X709" s="290"/>
    </row>
    <row r="710" spans="2:24" ht="72.5">
      <c r="B710" s="252" t="s">
        <v>1438</v>
      </c>
      <c r="C710" s="252" t="s">
        <v>5639</v>
      </c>
      <c r="D710" s="252" t="s">
        <v>3005</v>
      </c>
      <c r="E710" s="251" t="s">
        <v>410</v>
      </c>
      <c r="F710" s="252">
        <v>4957113.8450999996</v>
      </c>
      <c r="G710" s="252">
        <v>2396483.1719</v>
      </c>
      <c r="H710" s="252" t="s">
        <v>2544</v>
      </c>
      <c r="I710" s="252">
        <v>6.5000000000000002E-2</v>
      </c>
      <c r="J710" s="252" t="s">
        <v>392</v>
      </c>
      <c r="K710" s="252">
        <v>0</v>
      </c>
      <c r="L710" s="252">
        <v>2024</v>
      </c>
      <c r="M710" s="252">
        <v>2027</v>
      </c>
      <c r="N710" s="252" t="s">
        <v>393</v>
      </c>
      <c r="O710" s="252" t="s">
        <v>394</v>
      </c>
      <c r="P710" s="252" t="s">
        <v>3176</v>
      </c>
      <c r="Q710" s="251" t="s">
        <v>2567</v>
      </c>
      <c r="R710" s="290"/>
      <c r="S710" s="290"/>
      <c r="T710" s="290"/>
      <c r="U710" s="290"/>
      <c r="V710" s="290"/>
      <c r="W710" s="290"/>
      <c r="X710" s="290"/>
    </row>
    <row r="711" spans="2:24" ht="72.5">
      <c r="B711" s="252" t="s">
        <v>1438</v>
      </c>
      <c r="C711" s="252" t="s">
        <v>5639</v>
      </c>
      <c r="D711" s="252" t="s">
        <v>3005</v>
      </c>
      <c r="E711" s="251" t="s">
        <v>410</v>
      </c>
      <c r="F711" s="252">
        <v>4957017.54</v>
      </c>
      <c r="G711" s="252">
        <v>2396251.6239999998</v>
      </c>
      <c r="H711" s="252" t="s">
        <v>2544</v>
      </c>
      <c r="I711" s="252">
        <v>6.5000000000000002E-2</v>
      </c>
      <c r="J711" s="252" t="s">
        <v>392</v>
      </c>
      <c r="K711" s="252">
        <v>0</v>
      </c>
      <c r="L711" s="252">
        <v>2024</v>
      </c>
      <c r="M711" s="252">
        <v>2027</v>
      </c>
      <c r="N711" s="252" t="s">
        <v>393</v>
      </c>
      <c r="O711" s="252" t="s">
        <v>394</v>
      </c>
      <c r="P711" s="252" t="s">
        <v>3177</v>
      </c>
      <c r="Q711" s="251" t="s">
        <v>2567</v>
      </c>
      <c r="R711" s="290"/>
      <c r="S711" s="290"/>
      <c r="T711" s="290"/>
      <c r="U711" s="290"/>
      <c r="V711" s="290"/>
      <c r="W711" s="290"/>
      <c r="X711" s="290"/>
    </row>
    <row r="712" spans="2:24" ht="72.5">
      <c r="B712" s="252" t="s">
        <v>1438</v>
      </c>
      <c r="C712" s="252" t="s">
        <v>5639</v>
      </c>
      <c r="D712" s="252" t="s">
        <v>3005</v>
      </c>
      <c r="E712" s="251" t="s">
        <v>410</v>
      </c>
      <c r="F712" s="252">
        <v>4956906.5077999998</v>
      </c>
      <c r="G712" s="252">
        <v>2395984.6658000001</v>
      </c>
      <c r="H712" s="252" t="s">
        <v>2544</v>
      </c>
      <c r="I712" s="252">
        <v>6.5000000000000002E-2</v>
      </c>
      <c r="J712" s="252" t="s">
        <v>392</v>
      </c>
      <c r="K712" s="252">
        <v>0</v>
      </c>
      <c r="L712" s="252">
        <v>2024</v>
      </c>
      <c r="M712" s="252">
        <v>2027</v>
      </c>
      <c r="N712" s="252" t="s">
        <v>393</v>
      </c>
      <c r="O712" s="252" t="s">
        <v>394</v>
      </c>
      <c r="P712" s="252" t="s">
        <v>3178</v>
      </c>
      <c r="Q712" s="251" t="s">
        <v>2567</v>
      </c>
      <c r="R712" s="290"/>
      <c r="S712" s="290"/>
      <c r="T712" s="290"/>
      <c r="U712" s="290"/>
      <c r="V712" s="290"/>
      <c r="W712" s="290"/>
      <c r="X712" s="290"/>
    </row>
    <row r="713" spans="2:24" ht="72.5">
      <c r="B713" s="252" t="s">
        <v>1438</v>
      </c>
      <c r="C713" s="252" t="s">
        <v>5639</v>
      </c>
      <c r="D713" s="252" t="s">
        <v>3008</v>
      </c>
      <c r="E713" s="251" t="s">
        <v>410</v>
      </c>
      <c r="F713" s="252">
        <v>4956753.3427999998</v>
      </c>
      <c r="G713" s="252">
        <v>2395616.4545</v>
      </c>
      <c r="H713" s="252" t="s">
        <v>2544</v>
      </c>
      <c r="I713" s="252">
        <v>6.5000000000000002E-2</v>
      </c>
      <c r="J713" s="252" t="s">
        <v>622</v>
      </c>
      <c r="K713" s="252">
        <v>0</v>
      </c>
      <c r="L713" s="252">
        <v>2024</v>
      </c>
      <c r="M713" s="252">
        <v>2027</v>
      </c>
      <c r="N713" s="252" t="s">
        <v>393</v>
      </c>
      <c r="O713" s="252" t="s">
        <v>394</v>
      </c>
      <c r="P713" s="252" t="s">
        <v>3179</v>
      </c>
      <c r="Q713" s="251" t="s">
        <v>2567</v>
      </c>
      <c r="R713" s="290"/>
      <c r="S713" s="290"/>
      <c r="T713" s="290"/>
      <c r="U713" s="290"/>
      <c r="V713" s="290"/>
      <c r="W713" s="290"/>
      <c r="X713" s="290"/>
    </row>
    <row r="714" spans="2:24" ht="72.5">
      <c r="B714" s="252" t="s">
        <v>1438</v>
      </c>
      <c r="C714" s="252" t="s">
        <v>5639</v>
      </c>
      <c r="D714" s="252" t="s">
        <v>3008</v>
      </c>
      <c r="E714" s="251" t="s">
        <v>410</v>
      </c>
      <c r="F714" s="252">
        <v>4956420.5574000003</v>
      </c>
      <c r="G714" s="252">
        <v>2394816.4282</v>
      </c>
      <c r="H714" s="252" t="s">
        <v>2544</v>
      </c>
      <c r="I714" s="252">
        <v>6.5000000000000002E-2</v>
      </c>
      <c r="J714" s="252" t="s">
        <v>392</v>
      </c>
      <c r="K714" s="252">
        <v>0</v>
      </c>
      <c r="L714" s="252">
        <v>2024</v>
      </c>
      <c r="M714" s="252">
        <v>2027</v>
      </c>
      <c r="N714" s="252" t="s">
        <v>393</v>
      </c>
      <c r="O714" s="252" t="s">
        <v>394</v>
      </c>
      <c r="P714" s="252" t="s">
        <v>3180</v>
      </c>
      <c r="Q714" s="251" t="s">
        <v>2567</v>
      </c>
      <c r="R714" s="290"/>
      <c r="S714" s="290"/>
      <c r="T714" s="290"/>
      <c r="U714" s="290"/>
      <c r="V714" s="290"/>
      <c r="W714" s="290"/>
      <c r="X714" s="290"/>
    </row>
    <row r="715" spans="2:24" ht="72.5">
      <c r="B715" s="252" t="s">
        <v>1438</v>
      </c>
      <c r="C715" s="252" t="s">
        <v>5639</v>
      </c>
      <c r="D715" s="252" t="s">
        <v>3008</v>
      </c>
      <c r="E715" s="251" t="s">
        <v>410</v>
      </c>
      <c r="F715" s="252">
        <v>4955595.5390999997</v>
      </c>
      <c r="G715" s="252">
        <v>2392810.5702</v>
      </c>
      <c r="H715" s="252" t="s">
        <v>2544</v>
      </c>
      <c r="I715" s="252">
        <v>6.5000000000000002E-2</v>
      </c>
      <c r="J715" s="252" t="s">
        <v>1427</v>
      </c>
      <c r="K715" s="252">
        <v>0</v>
      </c>
      <c r="L715" s="252">
        <v>2024</v>
      </c>
      <c r="M715" s="252">
        <v>2027</v>
      </c>
      <c r="N715" s="252" t="s">
        <v>393</v>
      </c>
      <c r="O715" s="252" t="s">
        <v>394</v>
      </c>
      <c r="P715" s="252" t="s">
        <v>3181</v>
      </c>
      <c r="Q715" s="251" t="s">
        <v>2567</v>
      </c>
      <c r="R715" s="290"/>
      <c r="S715" s="290"/>
      <c r="T715" s="290"/>
      <c r="U715" s="290"/>
      <c r="V715" s="290"/>
      <c r="W715" s="290"/>
      <c r="X715" s="290"/>
    </row>
    <row r="716" spans="2:24" ht="72.5">
      <c r="B716" s="252" t="s">
        <v>1438</v>
      </c>
      <c r="C716" s="252" t="s">
        <v>5639</v>
      </c>
      <c r="D716" s="252" t="s">
        <v>3008</v>
      </c>
      <c r="E716" s="251" t="s">
        <v>410</v>
      </c>
      <c r="F716" s="252">
        <v>4955382.2039000001</v>
      </c>
      <c r="G716" s="252">
        <v>2392241.0972000002</v>
      </c>
      <c r="H716" s="252" t="s">
        <v>2544</v>
      </c>
      <c r="I716" s="252">
        <v>6.5000000000000002E-2</v>
      </c>
      <c r="J716" s="252" t="s">
        <v>918</v>
      </c>
      <c r="K716" s="252">
        <v>0</v>
      </c>
      <c r="L716" s="252">
        <v>2024</v>
      </c>
      <c r="M716" s="252">
        <v>2027</v>
      </c>
      <c r="N716" s="252" t="s">
        <v>393</v>
      </c>
      <c r="O716" s="252" t="s">
        <v>394</v>
      </c>
      <c r="P716" s="252" t="s">
        <v>3182</v>
      </c>
      <c r="Q716" s="251" t="s">
        <v>2567</v>
      </c>
      <c r="R716" s="290"/>
      <c r="S716" s="290"/>
      <c r="T716" s="290"/>
      <c r="U716" s="290"/>
      <c r="V716" s="290"/>
      <c r="W716" s="290"/>
      <c r="X716" s="290"/>
    </row>
    <row r="717" spans="2:24" ht="72.5">
      <c r="B717" s="252" t="s">
        <v>1438</v>
      </c>
      <c r="C717" s="252" t="s">
        <v>5639</v>
      </c>
      <c r="D717" s="252" t="s">
        <v>3008</v>
      </c>
      <c r="E717" s="251" t="s">
        <v>410</v>
      </c>
      <c r="F717" s="252">
        <v>4955293.4119999995</v>
      </c>
      <c r="G717" s="252">
        <v>2392004.068</v>
      </c>
      <c r="H717" s="252" t="s">
        <v>2544</v>
      </c>
      <c r="I717" s="252">
        <v>6.5000000000000002E-2</v>
      </c>
      <c r="J717" s="252" t="s">
        <v>918</v>
      </c>
      <c r="K717" s="252">
        <v>0</v>
      </c>
      <c r="L717" s="252">
        <v>2024</v>
      </c>
      <c r="M717" s="252">
        <v>2027</v>
      </c>
      <c r="N717" s="252" t="s">
        <v>393</v>
      </c>
      <c r="O717" s="252" t="s">
        <v>394</v>
      </c>
      <c r="P717" s="252" t="s">
        <v>3183</v>
      </c>
      <c r="Q717" s="251" t="s">
        <v>2567</v>
      </c>
      <c r="R717" s="290"/>
      <c r="S717" s="290"/>
      <c r="T717" s="290"/>
      <c r="U717" s="290"/>
      <c r="V717" s="290"/>
      <c r="W717" s="290"/>
      <c r="X717" s="290"/>
    </row>
    <row r="718" spans="2:24" ht="72.5">
      <c r="B718" s="252" t="s">
        <v>1438</v>
      </c>
      <c r="C718" s="252" t="s">
        <v>5639</v>
      </c>
      <c r="D718" s="252" t="s">
        <v>3016</v>
      </c>
      <c r="E718" s="251" t="s">
        <v>410</v>
      </c>
      <c r="F718" s="252">
        <v>4955174.8227000004</v>
      </c>
      <c r="G718" s="252">
        <v>2391687.5044</v>
      </c>
      <c r="H718" s="252" t="s">
        <v>2544</v>
      </c>
      <c r="I718" s="252">
        <v>6.5000000000000002E-2</v>
      </c>
      <c r="J718" s="252" t="s">
        <v>392</v>
      </c>
      <c r="K718" s="252">
        <v>0</v>
      </c>
      <c r="L718" s="252">
        <v>2024</v>
      </c>
      <c r="M718" s="252">
        <v>2027</v>
      </c>
      <c r="N718" s="252" t="s">
        <v>393</v>
      </c>
      <c r="O718" s="252" t="s">
        <v>394</v>
      </c>
      <c r="P718" s="252" t="s">
        <v>3184</v>
      </c>
      <c r="Q718" s="251" t="s">
        <v>2567</v>
      </c>
      <c r="R718" s="290"/>
      <c r="S718" s="290"/>
      <c r="T718" s="290"/>
      <c r="U718" s="290"/>
      <c r="V718" s="290"/>
      <c r="W718" s="290"/>
      <c r="X718" s="290"/>
    </row>
    <row r="719" spans="2:24" ht="72.5">
      <c r="B719" s="252" t="s">
        <v>1438</v>
      </c>
      <c r="C719" s="252" t="s">
        <v>5639</v>
      </c>
      <c r="D719" s="252" t="s">
        <v>3016</v>
      </c>
      <c r="E719" s="251" t="s">
        <v>410</v>
      </c>
      <c r="F719" s="252">
        <v>4954905.9124999996</v>
      </c>
      <c r="G719" s="252">
        <v>2390969.7176999999</v>
      </c>
      <c r="H719" s="252" t="s">
        <v>2544</v>
      </c>
      <c r="I719" s="252">
        <v>6.5000000000000002E-2</v>
      </c>
      <c r="J719" s="252" t="s">
        <v>392</v>
      </c>
      <c r="K719" s="252">
        <v>0</v>
      </c>
      <c r="L719" s="252">
        <v>2024</v>
      </c>
      <c r="M719" s="252">
        <v>2027</v>
      </c>
      <c r="N719" s="252" t="s">
        <v>393</v>
      </c>
      <c r="O719" s="252" t="s">
        <v>394</v>
      </c>
      <c r="P719" s="252" t="s">
        <v>3185</v>
      </c>
      <c r="Q719" s="251" t="s">
        <v>2567</v>
      </c>
      <c r="R719" s="290"/>
      <c r="S719" s="290"/>
      <c r="T719" s="290"/>
      <c r="U719" s="290"/>
      <c r="V719" s="290"/>
      <c r="W719" s="290"/>
      <c r="X719" s="290"/>
    </row>
    <row r="720" spans="2:24" ht="72.5">
      <c r="B720" s="252" t="s">
        <v>1438</v>
      </c>
      <c r="C720" s="252" t="s">
        <v>5639</v>
      </c>
      <c r="D720" s="252" t="s">
        <v>3028</v>
      </c>
      <c r="E720" s="251" t="s">
        <v>410</v>
      </c>
      <c r="F720" s="252">
        <v>4953123.7364999996</v>
      </c>
      <c r="G720" s="252">
        <v>2385114.2330999998</v>
      </c>
      <c r="H720" s="252" t="s">
        <v>2544</v>
      </c>
      <c r="I720" s="252">
        <v>6.5000000000000002E-2</v>
      </c>
      <c r="J720" s="252" t="s">
        <v>392</v>
      </c>
      <c r="K720" s="252">
        <v>0</v>
      </c>
      <c r="L720" s="252">
        <v>2024</v>
      </c>
      <c r="M720" s="252">
        <v>2027</v>
      </c>
      <c r="N720" s="252" t="s">
        <v>393</v>
      </c>
      <c r="O720" s="252" t="s">
        <v>394</v>
      </c>
      <c r="P720" s="252" t="s">
        <v>3186</v>
      </c>
      <c r="Q720" s="251" t="s">
        <v>2567</v>
      </c>
      <c r="R720" s="290"/>
      <c r="S720" s="290"/>
      <c r="T720" s="290"/>
      <c r="U720" s="290"/>
      <c r="V720" s="290"/>
      <c r="W720" s="290"/>
      <c r="X720" s="290"/>
    </row>
    <row r="721" spans="2:24" ht="72.5">
      <c r="B721" s="252" t="s">
        <v>1438</v>
      </c>
      <c r="C721" s="252" t="s">
        <v>5639</v>
      </c>
      <c r="D721" s="252" t="s">
        <v>3028</v>
      </c>
      <c r="E721" s="251" t="s">
        <v>410</v>
      </c>
      <c r="F721" s="252">
        <v>4953018.7511</v>
      </c>
      <c r="G721" s="252">
        <v>2384691.1984999999</v>
      </c>
      <c r="H721" s="252" t="s">
        <v>2544</v>
      </c>
      <c r="I721" s="252">
        <v>6.5000000000000002E-2</v>
      </c>
      <c r="J721" s="252" t="s">
        <v>392</v>
      </c>
      <c r="K721" s="252">
        <v>0</v>
      </c>
      <c r="L721" s="252">
        <v>2024</v>
      </c>
      <c r="M721" s="252">
        <v>2027</v>
      </c>
      <c r="N721" s="252" t="s">
        <v>393</v>
      </c>
      <c r="O721" s="252" t="s">
        <v>394</v>
      </c>
      <c r="P721" s="252" t="s">
        <v>3187</v>
      </c>
      <c r="Q721" s="251" t="s">
        <v>2567</v>
      </c>
      <c r="R721" s="290"/>
      <c r="S721" s="290"/>
      <c r="T721" s="290"/>
      <c r="U721" s="290"/>
      <c r="V721" s="290"/>
      <c r="W721" s="290"/>
      <c r="X721" s="290"/>
    </row>
    <row r="722" spans="2:24" ht="72.5">
      <c r="B722" s="252" t="s">
        <v>1438</v>
      </c>
      <c r="C722" s="252" t="s">
        <v>5639</v>
      </c>
      <c r="D722" s="252" t="s">
        <v>3030</v>
      </c>
      <c r="E722" s="251" t="s">
        <v>410</v>
      </c>
      <c r="F722" s="252">
        <v>4952515.3079000004</v>
      </c>
      <c r="G722" s="252">
        <v>2382445.1968</v>
      </c>
      <c r="H722" s="252" t="s">
        <v>2544</v>
      </c>
      <c r="I722" s="252">
        <v>6.5000000000000002E-2</v>
      </c>
      <c r="J722" s="252" t="s">
        <v>2395</v>
      </c>
      <c r="K722" s="252">
        <v>0</v>
      </c>
      <c r="L722" s="252">
        <v>2024</v>
      </c>
      <c r="M722" s="252">
        <v>2027</v>
      </c>
      <c r="N722" s="252" t="s">
        <v>393</v>
      </c>
      <c r="O722" s="252" t="s">
        <v>394</v>
      </c>
      <c r="P722" s="252" t="s">
        <v>3188</v>
      </c>
      <c r="Q722" s="251" t="s">
        <v>2567</v>
      </c>
      <c r="R722" s="290"/>
      <c r="S722" s="290"/>
      <c r="T722" s="290"/>
      <c r="U722" s="290"/>
      <c r="V722" s="290"/>
      <c r="W722" s="290"/>
      <c r="X722" s="290"/>
    </row>
    <row r="723" spans="2:24" ht="72.5">
      <c r="B723" s="252" t="s">
        <v>1438</v>
      </c>
      <c r="C723" s="252" t="s">
        <v>5639</v>
      </c>
      <c r="D723" s="252" t="s">
        <v>5661</v>
      </c>
      <c r="E723" s="251" t="s">
        <v>410</v>
      </c>
      <c r="F723" s="252">
        <v>4947714.0209999997</v>
      </c>
      <c r="G723" s="252">
        <v>2372054.773</v>
      </c>
      <c r="H723" s="252" t="s">
        <v>2544</v>
      </c>
      <c r="I723" s="252">
        <v>6.5000000000000002E-2</v>
      </c>
      <c r="J723" s="252" t="s">
        <v>2758</v>
      </c>
      <c r="K723" s="252">
        <v>0</v>
      </c>
      <c r="L723" s="252">
        <v>2024</v>
      </c>
      <c r="M723" s="252">
        <v>2027</v>
      </c>
      <c r="N723" s="252" t="s">
        <v>393</v>
      </c>
      <c r="O723" s="252" t="s">
        <v>394</v>
      </c>
      <c r="P723" s="252" t="s">
        <v>3189</v>
      </c>
      <c r="Q723" s="251" t="s">
        <v>2567</v>
      </c>
      <c r="R723" s="290"/>
      <c r="S723" s="290"/>
      <c r="T723" s="290"/>
      <c r="U723" s="290"/>
      <c r="V723" s="290"/>
      <c r="W723" s="290"/>
      <c r="X723" s="290"/>
    </row>
    <row r="724" spans="2:24" ht="72.5">
      <c r="B724" s="252" t="s">
        <v>1438</v>
      </c>
      <c r="C724" s="252" t="s">
        <v>5639</v>
      </c>
      <c r="D724" s="252" t="s">
        <v>5669</v>
      </c>
      <c r="E724" s="251" t="s">
        <v>410</v>
      </c>
      <c r="F724" s="252">
        <v>4946561.7759999996</v>
      </c>
      <c r="G724" s="252">
        <v>2364432.9210000001</v>
      </c>
      <c r="H724" s="252" t="s">
        <v>2544</v>
      </c>
      <c r="I724" s="252">
        <v>6.5000000000000002E-2</v>
      </c>
      <c r="J724" s="252" t="s">
        <v>918</v>
      </c>
      <c r="K724" s="252">
        <v>0</v>
      </c>
      <c r="L724" s="252">
        <v>2024</v>
      </c>
      <c r="M724" s="252">
        <v>2027</v>
      </c>
      <c r="N724" s="252" t="s">
        <v>393</v>
      </c>
      <c r="O724" s="252" t="s">
        <v>394</v>
      </c>
      <c r="P724" s="252" t="s">
        <v>3190</v>
      </c>
      <c r="Q724" s="251" t="s">
        <v>2567</v>
      </c>
      <c r="R724" s="290"/>
      <c r="S724" s="290"/>
      <c r="T724" s="290"/>
      <c r="U724" s="290"/>
      <c r="V724" s="290"/>
      <c r="W724" s="290"/>
      <c r="X724" s="290"/>
    </row>
    <row r="725" spans="2:24" ht="72.5">
      <c r="B725" s="252" t="s">
        <v>1438</v>
      </c>
      <c r="C725" s="252" t="s">
        <v>5639</v>
      </c>
      <c r="D725" s="252" t="s">
        <v>5669</v>
      </c>
      <c r="E725" s="251" t="s">
        <v>410</v>
      </c>
      <c r="F725" s="252">
        <v>4946434.2976000002</v>
      </c>
      <c r="G725" s="252">
        <v>2364117.3757000002</v>
      </c>
      <c r="H725" s="252" t="s">
        <v>2544</v>
      </c>
      <c r="I725" s="252">
        <v>6.5000000000000002E-2</v>
      </c>
      <c r="J725" s="252" t="s">
        <v>918</v>
      </c>
      <c r="K725" s="252">
        <v>0</v>
      </c>
      <c r="L725" s="252">
        <v>2024</v>
      </c>
      <c r="M725" s="252">
        <v>2027</v>
      </c>
      <c r="N725" s="252" t="s">
        <v>393</v>
      </c>
      <c r="O725" s="252" t="s">
        <v>394</v>
      </c>
      <c r="P725" s="252" t="s">
        <v>3191</v>
      </c>
      <c r="Q725" s="251" t="s">
        <v>2567</v>
      </c>
      <c r="R725" s="290"/>
      <c r="S725" s="290"/>
      <c r="T725" s="290"/>
      <c r="U725" s="290"/>
      <c r="V725" s="290"/>
      <c r="W725" s="290"/>
      <c r="X725" s="290"/>
    </row>
    <row r="726" spans="2:24" ht="72.5">
      <c r="B726" s="252" t="s">
        <v>1438</v>
      </c>
      <c r="C726" s="252" t="s">
        <v>5639</v>
      </c>
      <c r="D726" s="252" t="s">
        <v>5669</v>
      </c>
      <c r="E726" s="251" t="s">
        <v>410</v>
      </c>
      <c r="F726" s="252">
        <v>4945956.8176999995</v>
      </c>
      <c r="G726" s="252">
        <v>2362935.4265999999</v>
      </c>
      <c r="H726" s="252" t="s">
        <v>2544</v>
      </c>
      <c r="I726" s="252">
        <v>6.5000000000000002E-2</v>
      </c>
      <c r="J726" s="252" t="s">
        <v>918</v>
      </c>
      <c r="K726" s="252">
        <v>0</v>
      </c>
      <c r="L726" s="252">
        <v>2024</v>
      </c>
      <c r="M726" s="252">
        <v>2027</v>
      </c>
      <c r="N726" s="252" t="s">
        <v>393</v>
      </c>
      <c r="O726" s="252" t="s">
        <v>394</v>
      </c>
      <c r="P726" s="252" t="s">
        <v>3192</v>
      </c>
      <c r="Q726" s="251" t="s">
        <v>2567</v>
      </c>
      <c r="R726" s="290"/>
      <c r="S726" s="290"/>
      <c r="T726" s="290"/>
      <c r="U726" s="290"/>
      <c r="V726" s="290"/>
      <c r="W726" s="290"/>
      <c r="X726" s="290"/>
    </row>
    <row r="727" spans="2:24" ht="72.5">
      <c r="B727" s="252" t="s">
        <v>1438</v>
      </c>
      <c r="C727" s="252" t="s">
        <v>5639</v>
      </c>
      <c r="D727" s="252" t="s">
        <v>5663</v>
      </c>
      <c r="E727" s="251" t="s">
        <v>410</v>
      </c>
      <c r="F727" s="252">
        <v>4945683.83</v>
      </c>
      <c r="G727" s="252">
        <v>2362119.051</v>
      </c>
      <c r="H727" s="252" t="s">
        <v>2544</v>
      </c>
      <c r="I727" s="252">
        <v>6.5000000000000002E-2</v>
      </c>
      <c r="J727" s="252" t="s">
        <v>918</v>
      </c>
      <c r="K727" s="252">
        <v>0</v>
      </c>
      <c r="L727" s="252">
        <v>2024</v>
      </c>
      <c r="M727" s="252">
        <v>2027</v>
      </c>
      <c r="N727" s="252" t="s">
        <v>393</v>
      </c>
      <c r="O727" s="252" t="s">
        <v>394</v>
      </c>
      <c r="P727" s="252" t="s">
        <v>3193</v>
      </c>
      <c r="Q727" s="251" t="s">
        <v>2567</v>
      </c>
      <c r="R727" s="290"/>
      <c r="S727" s="290"/>
      <c r="T727" s="290"/>
      <c r="U727" s="290"/>
      <c r="V727" s="290"/>
      <c r="W727" s="290"/>
      <c r="X727" s="290"/>
    </row>
    <row r="728" spans="2:24" ht="72.5">
      <c r="B728" s="252" t="s">
        <v>1438</v>
      </c>
      <c r="C728" s="252" t="s">
        <v>5639</v>
      </c>
      <c r="D728" s="252" t="s">
        <v>2598</v>
      </c>
      <c r="E728" s="251" t="s">
        <v>410</v>
      </c>
      <c r="F728" s="252">
        <v>4935092.9892999995</v>
      </c>
      <c r="G728" s="252">
        <v>2595990.2962000002</v>
      </c>
      <c r="H728" s="252" t="s">
        <v>2544</v>
      </c>
      <c r="I728" s="252">
        <v>6.5000000000000002E-2</v>
      </c>
      <c r="J728" s="252" t="s">
        <v>2754</v>
      </c>
      <c r="K728" s="252">
        <v>0</v>
      </c>
      <c r="L728" s="252">
        <v>2024</v>
      </c>
      <c r="M728" s="252">
        <v>2027</v>
      </c>
      <c r="N728" s="252" t="s">
        <v>393</v>
      </c>
      <c r="O728" s="252" t="s">
        <v>394</v>
      </c>
      <c r="P728" s="252" t="s">
        <v>3194</v>
      </c>
      <c r="Q728" s="251" t="s">
        <v>2567</v>
      </c>
      <c r="R728" s="290"/>
      <c r="S728" s="290"/>
      <c r="T728" s="290"/>
      <c r="U728" s="290"/>
      <c r="V728" s="290"/>
      <c r="W728" s="290"/>
      <c r="X728" s="290"/>
    </row>
    <row r="729" spans="2:24" ht="72.5">
      <c r="B729" s="252" t="s">
        <v>1438</v>
      </c>
      <c r="C729" s="252" t="s">
        <v>5639</v>
      </c>
      <c r="D729" s="252" t="s">
        <v>5664</v>
      </c>
      <c r="E729" s="251" t="s">
        <v>410</v>
      </c>
      <c r="F729" s="252">
        <v>4945262.3679999998</v>
      </c>
      <c r="G729" s="252">
        <v>2360201.642</v>
      </c>
      <c r="H729" s="252" t="s">
        <v>2544</v>
      </c>
      <c r="I729" s="252">
        <v>6.5000000000000002E-2</v>
      </c>
      <c r="J729" s="252" t="s">
        <v>2397</v>
      </c>
      <c r="K729" s="252">
        <v>0</v>
      </c>
      <c r="L729" s="252">
        <v>2024</v>
      </c>
      <c r="M729" s="252">
        <v>2027</v>
      </c>
      <c r="N729" s="252" t="s">
        <v>393</v>
      </c>
      <c r="O729" s="252" t="s">
        <v>394</v>
      </c>
      <c r="P729" s="252" t="s">
        <v>3195</v>
      </c>
      <c r="Q729" s="251" t="s">
        <v>2567</v>
      </c>
      <c r="R729" s="290"/>
      <c r="S729" s="290"/>
      <c r="T729" s="290"/>
      <c r="U729" s="290"/>
      <c r="V729" s="290"/>
      <c r="W729" s="290"/>
      <c r="X729" s="290"/>
    </row>
    <row r="730" spans="2:24" ht="72.5">
      <c r="B730" s="252" t="s">
        <v>1438</v>
      </c>
      <c r="C730" s="252" t="s">
        <v>5639</v>
      </c>
      <c r="D730" s="252" t="s">
        <v>2598</v>
      </c>
      <c r="E730" s="251" t="s">
        <v>410</v>
      </c>
      <c r="F730" s="252">
        <v>4935280.7060000002</v>
      </c>
      <c r="G730" s="252">
        <v>2595657.8339999998</v>
      </c>
      <c r="H730" s="252" t="s">
        <v>2544</v>
      </c>
      <c r="I730" s="252">
        <v>6.5000000000000002E-2</v>
      </c>
      <c r="J730" s="252" t="s">
        <v>622</v>
      </c>
      <c r="K730" s="252">
        <v>0</v>
      </c>
      <c r="L730" s="252">
        <v>2024</v>
      </c>
      <c r="M730" s="252">
        <v>2027</v>
      </c>
      <c r="N730" s="252" t="s">
        <v>393</v>
      </c>
      <c r="O730" s="252" t="s">
        <v>394</v>
      </c>
      <c r="P730" s="252" t="s">
        <v>3196</v>
      </c>
      <c r="Q730" s="251" t="s">
        <v>2567</v>
      </c>
      <c r="R730" s="290"/>
      <c r="S730" s="290"/>
      <c r="T730" s="290"/>
      <c r="U730" s="290"/>
      <c r="V730" s="290"/>
      <c r="W730" s="290"/>
      <c r="X730" s="290"/>
    </row>
    <row r="731" spans="2:24" ht="72.5">
      <c r="B731" s="252" t="s">
        <v>1438</v>
      </c>
      <c r="C731" s="252" t="s">
        <v>5639</v>
      </c>
      <c r="D731" s="252" t="s">
        <v>5666</v>
      </c>
      <c r="E731" s="251" t="s">
        <v>410</v>
      </c>
      <c r="F731" s="252">
        <v>4944828.7933999998</v>
      </c>
      <c r="G731" s="252">
        <v>2357782.4627999999</v>
      </c>
      <c r="H731" s="252" t="s">
        <v>2544</v>
      </c>
      <c r="I731" s="252">
        <v>6.5000000000000002E-2</v>
      </c>
      <c r="J731" s="252" t="s">
        <v>2397</v>
      </c>
      <c r="K731" s="252">
        <v>0</v>
      </c>
      <c r="L731" s="252">
        <v>2024</v>
      </c>
      <c r="M731" s="252">
        <v>2027</v>
      </c>
      <c r="N731" s="252" t="s">
        <v>393</v>
      </c>
      <c r="O731" s="252" t="s">
        <v>394</v>
      </c>
      <c r="P731" s="252" t="s">
        <v>3197</v>
      </c>
      <c r="Q731" s="251" t="s">
        <v>2567</v>
      </c>
      <c r="R731" s="290"/>
      <c r="S731" s="290"/>
      <c r="T731" s="290"/>
      <c r="U731" s="290"/>
      <c r="V731" s="290"/>
      <c r="W731" s="290"/>
      <c r="X731" s="290"/>
    </row>
    <row r="732" spans="2:24" ht="72.5">
      <c r="B732" s="252" t="s">
        <v>1438</v>
      </c>
      <c r="C732" s="252" t="s">
        <v>5639</v>
      </c>
      <c r="D732" s="252" t="s">
        <v>5666</v>
      </c>
      <c r="E732" s="251" t="s">
        <v>410</v>
      </c>
      <c r="F732" s="252">
        <v>4944495.1430000002</v>
      </c>
      <c r="G732" s="252">
        <v>2356352.6570000001</v>
      </c>
      <c r="H732" s="252" t="s">
        <v>2544</v>
      </c>
      <c r="I732" s="252">
        <v>6.5000000000000002E-2</v>
      </c>
      <c r="J732" s="252" t="s">
        <v>918</v>
      </c>
      <c r="K732" s="252">
        <v>0</v>
      </c>
      <c r="L732" s="252">
        <v>2024</v>
      </c>
      <c r="M732" s="252">
        <v>2027</v>
      </c>
      <c r="N732" s="252" t="s">
        <v>393</v>
      </c>
      <c r="O732" s="252" t="s">
        <v>394</v>
      </c>
      <c r="P732" s="252" t="s">
        <v>3198</v>
      </c>
      <c r="Q732" s="251" t="s">
        <v>2567</v>
      </c>
      <c r="R732" s="290"/>
      <c r="S732" s="290"/>
      <c r="T732" s="290"/>
      <c r="U732" s="290"/>
      <c r="V732" s="290"/>
      <c r="W732" s="290"/>
      <c r="X732" s="290"/>
    </row>
    <row r="733" spans="2:24" ht="72.5">
      <c r="B733" s="252" t="s">
        <v>1438</v>
      </c>
      <c r="C733" s="252" t="s">
        <v>5639</v>
      </c>
      <c r="D733" s="252" t="s">
        <v>5666</v>
      </c>
      <c r="E733" s="251" t="s">
        <v>410</v>
      </c>
      <c r="F733" s="252">
        <v>4944247.8224999998</v>
      </c>
      <c r="G733" s="252">
        <v>2355253.1740000001</v>
      </c>
      <c r="H733" s="252" t="s">
        <v>2544</v>
      </c>
      <c r="I733" s="252">
        <v>6.5000000000000002E-2</v>
      </c>
      <c r="J733" s="252" t="s">
        <v>392</v>
      </c>
      <c r="K733" s="252">
        <v>0</v>
      </c>
      <c r="L733" s="252">
        <v>2024</v>
      </c>
      <c r="M733" s="252">
        <v>2027</v>
      </c>
      <c r="N733" s="252" t="s">
        <v>393</v>
      </c>
      <c r="O733" s="252" t="s">
        <v>394</v>
      </c>
      <c r="P733" s="252" t="s">
        <v>3199</v>
      </c>
      <c r="Q733" s="251" t="s">
        <v>2567</v>
      </c>
      <c r="R733" s="290"/>
      <c r="S733" s="290"/>
      <c r="T733" s="290"/>
      <c r="U733" s="290"/>
      <c r="V733" s="290"/>
      <c r="W733" s="290"/>
      <c r="X733" s="290"/>
    </row>
    <row r="734" spans="2:24" ht="72.5">
      <c r="B734" s="252" t="s">
        <v>1438</v>
      </c>
      <c r="C734" s="252" t="s">
        <v>5639</v>
      </c>
      <c r="D734" s="252" t="s">
        <v>5666</v>
      </c>
      <c r="E734" s="251" t="s">
        <v>410</v>
      </c>
      <c r="F734" s="252">
        <v>4944193.659</v>
      </c>
      <c r="G734" s="252">
        <v>2354990.3106</v>
      </c>
      <c r="H734" s="252" t="s">
        <v>2544</v>
      </c>
      <c r="I734" s="252">
        <v>6.5000000000000002E-2</v>
      </c>
      <c r="J734" s="252" t="s">
        <v>2397</v>
      </c>
      <c r="K734" s="252">
        <v>0</v>
      </c>
      <c r="L734" s="252">
        <v>2024</v>
      </c>
      <c r="M734" s="252">
        <v>2027</v>
      </c>
      <c r="N734" s="252" t="s">
        <v>393</v>
      </c>
      <c r="O734" s="252" t="s">
        <v>394</v>
      </c>
      <c r="P734" s="252" t="s">
        <v>3200</v>
      </c>
      <c r="Q734" s="251" t="s">
        <v>2567</v>
      </c>
      <c r="R734" s="290"/>
      <c r="S734" s="290"/>
      <c r="T734" s="290"/>
      <c r="U734" s="290"/>
      <c r="V734" s="290"/>
      <c r="W734" s="290"/>
      <c r="X734" s="290"/>
    </row>
    <row r="735" spans="2:24" ht="72.5">
      <c r="B735" s="252" t="s">
        <v>1438</v>
      </c>
      <c r="C735" s="252" t="s">
        <v>5639</v>
      </c>
      <c r="D735" s="252" t="s">
        <v>5666</v>
      </c>
      <c r="E735" s="251" t="s">
        <v>410</v>
      </c>
      <c r="F735" s="252">
        <v>4944104.79</v>
      </c>
      <c r="G735" s="252">
        <v>2354560.0049999999</v>
      </c>
      <c r="H735" s="252" t="s">
        <v>2544</v>
      </c>
      <c r="I735" s="252">
        <v>6.5000000000000002E-2</v>
      </c>
      <c r="J735" s="252" t="s">
        <v>918</v>
      </c>
      <c r="K735" s="252">
        <v>0</v>
      </c>
      <c r="L735" s="252">
        <v>2024</v>
      </c>
      <c r="M735" s="252">
        <v>2027</v>
      </c>
      <c r="N735" s="252" t="s">
        <v>393</v>
      </c>
      <c r="O735" s="252" t="s">
        <v>394</v>
      </c>
      <c r="P735" s="252" t="s">
        <v>3201</v>
      </c>
      <c r="Q735" s="251" t="s">
        <v>2567</v>
      </c>
      <c r="R735" s="290"/>
      <c r="S735" s="290"/>
      <c r="T735" s="290"/>
      <c r="U735" s="290"/>
      <c r="V735" s="290"/>
      <c r="W735" s="290"/>
      <c r="X735" s="290"/>
    </row>
    <row r="736" spans="2:24" ht="72.5">
      <c r="B736" s="252" t="s">
        <v>1438</v>
      </c>
      <c r="C736" s="252" t="s">
        <v>5639</v>
      </c>
      <c r="D736" s="252" t="s">
        <v>5666</v>
      </c>
      <c r="E736" s="251" t="s">
        <v>410</v>
      </c>
      <c r="F736" s="252">
        <v>4944001.7237999998</v>
      </c>
      <c r="G736" s="252">
        <v>2353069.1475</v>
      </c>
      <c r="H736" s="252" t="s">
        <v>2544</v>
      </c>
      <c r="I736" s="252">
        <v>6.5000000000000002E-2</v>
      </c>
      <c r="J736" s="252" t="s">
        <v>918</v>
      </c>
      <c r="K736" s="252">
        <v>0</v>
      </c>
      <c r="L736" s="252">
        <v>2024</v>
      </c>
      <c r="M736" s="252">
        <v>2027</v>
      </c>
      <c r="N736" s="252" t="s">
        <v>393</v>
      </c>
      <c r="O736" s="252" t="s">
        <v>394</v>
      </c>
      <c r="P736" s="252" t="s">
        <v>3202</v>
      </c>
      <c r="Q736" s="251" t="s">
        <v>2567</v>
      </c>
      <c r="R736" s="290"/>
      <c r="S736" s="290"/>
      <c r="T736" s="290"/>
      <c r="U736" s="290"/>
      <c r="V736" s="290"/>
      <c r="W736" s="290"/>
      <c r="X736" s="290"/>
    </row>
    <row r="737" spans="2:24" ht="72.5">
      <c r="B737" s="252" t="s">
        <v>1438</v>
      </c>
      <c r="C737" s="252" t="s">
        <v>5639</v>
      </c>
      <c r="D737" s="252" t="s">
        <v>5666</v>
      </c>
      <c r="E737" s="251" t="s">
        <v>410</v>
      </c>
      <c r="F737" s="252">
        <v>4944008.2161999997</v>
      </c>
      <c r="G737" s="252">
        <v>2351079.5690000001</v>
      </c>
      <c r="H737" s="252" t="s">
        <v>2544</v>
      </c>
      <c r="I737" s="252">
        <v>6.5000000000000002E-2</v>
      </c>
      <c r="J737" s="252" t="s">
        <v>2397</v>
      </c>
      <c r="K737" s="252">
        <v>0</v>
      </c>
      <c r="L737" s="252">
        <v>2024</v>
      </c>
      <c r="M737" s="252">
        <v>2027</v>
      </c>
      <c r="N737" s="252" t="s">
        <v>393</v>
      </c>
      <c r="O737" s="252" t="s">
        <v>394</v>
      </c>
      <c r="P737" s="252" t="s">
        <v>3203</v>
      </c>
      <c r="Q737" s="251" t="s">
        <v>2567</v>
      </c>
      <c r="R737" s="290"/>
      <c r="S737" s="290"/>
      <c r="T737" s="290"/>
      <c r="U737" s="290"/>
      <c r="V737" s="290"/>
      <c r="W737" s="290"/>
      <c r="X737" s="290"/>
    </row>
    <row r="738" spans="2:24" ht="72.5">
      <c r="B738" s="252" t="s">
        <v>1438</v>
      </c>
      <c r="C738" s="252" t="s">
        <v>5639</v>
      </c>
      <c r="D738" s="252" t="s">
        <v>5666</v>
      </c>
      <c r="E738" s="251" t="s">
        <v>410</v>
      </c>
      <c r="F738" s="252">
        <v>4944061.5971999997</v>
      </c>
      <c r="G738" s="252">
        <v>2350598.0795999998</v>
      </c>
      <c r="H738" s="252" t="s">
        <v>2544</v>
      </c>
      <c r="I738" s="252">
        <v>6.5000000000000002E-2</v>
      </c>
      <c r="J738" s="252" t="s">
        <v>392</v>
      </c>
      <c r="K738" s="252">
        <v>0</v>
      </c>
      <c r="L738" s="252">
        <v>2024</v>
      </c>
      <c r="M738" s="252">
        <v>2027</v>
      </c>
      <c r="N738" s="252" t="s">
        <v>393</v>
      </c>
      <c r="O738" s="252" t="s">
        <v>394</v>
      </c>
      <c r="P738" s="252" t="s">
        <v>3204</v>
      </c>
      <c r="Q738" s="251" t="s">
        <v>2567</v>
      </c>
      <c r="R738" s="290"/>
      <c r="S738" s="290"/>
      <c r="T738" s="290"/>
      <c r="U738" s="290"/>
      <c r="V738" s="290"/>
      <c r="W738" s="290"/>
      <c r="X738" s="290"/>
    </row>
    <row r="739" spans="2:24" ht="72.5">
      <c r="B739" s="252" t="s">
        <v>1438</v>
      </c>
      <c r="C739" s="252" t="s">
        <v>5639</v>
      </c>
      <c r="D739" s="252" t="s">
        <v>5667</v>
      </c>
      <c r="E739" s="251" t="s">
        <v>410</v>
      </c>
      <c r="F739" s="252">
        <v>4944705.0718999999</v>
      </c>
      <c r="G739" s="252">
        <v>2346372.3021</v>
      </c>
      <c r="H739" s="252" t="s">
        <v>2544</v>
      </c>
      <c r="I739" s="252">
        <v>6.5000000000000002E-2</v>
      </c>
      <c r="J739" s="252" t="s">
        <v>392</v>
      </c>
      <c r="K739" s="252">
        <v>0</v>
      </c>
      <c r="L739" s="252">
        <v>2024</v>
      </c>
      <c r="M739" s="252">
        <v>2027</v>
      </c>
      <c r="N739" s="252" t="s">
        <v>393</v>
      </c>
      <c r="O739" s="252" t="s">
        <v>394</v>
      </c>
      <c r="P739" s="252" t="s">
        <v>3205</v>
      </c>
      <c r="Q739" s="251" t="s">
        <v>2567</v>
      </c>
      <c r="R739" s="290"/>
      <c r="S739" s="290"/>
      <c r="T739" s="290"/>
      <c r="U739" s="290"/>
      <c r="V739" s="290"/>
      <c r="W739" s="290"/>
      <c r="X739" s="290"/>
    </row>
    <row r="740" spans="2:24" ht="72.5">
      <c r="B740" s="252" t="s">
        <v>1438</v>
      </c>
      <c r="C740" s="252" t="s">
        <v>5639</v>
      </c>
      <c r="D740" s="252" t="s">
        <v>5667</v>
      </c>
      <c r="E740" s="251" t="s">
        <v>410</v>
      </c>
      <c r="F740" s="252">
        <v>4945660.2533999998</v>
      </c>
      <c r="G740" s="252">
        <v>2345572.7352999998</v>
      </c>
      <c r="H740" s="252" t="s">
        <v>2544</v>
      </c>
      <c r="I740" s="252">
        <v>6.5000000000000002E-2</v>
      </c>
      <c r="J740" s="252" t="s">
        <v>918</v>
      </c>
      <c r="K740" s="252">
        <v>0</v>
      </c>
      <c r="L740" s="252">
        <v>2024</v>
      </c>
      <c r="M740" s="252">
        <v>2027</v>
      </c>
      <c r="N740" s="252" t="s">
        <v>393</v>
      </c>
      <c r="O740" s="252" t="s">
        <v>394</v>
      </c>
      <c r="P740" s="252" t="s">
        <v>3206</v>
      </c>
      <c r="Q740" s="251" t="s">
        <v>2567</v>
      </c>
      <c r="R740" s="290"/>
      <c r="S740" s="290"/>
      <c r="T740" s="290"/>
      <c r="U740" s="290"/>
      <c r="V740" s="290"/>
      <c r="W740" s="290"/>
      <c r="X740" s="290"/>
    </row>
    <row r="741" spans="2:24" ht="72.5">
      <c r="B741" s="252" t="s">
        <v>1438</v>
      </c>
      <c r="C741" s="252" t="s">
        <v>5639</v>
      </c>
      <c r="D741" s="252" t="s">
        <v>5667</v>
      </c>
      <c r="E741" s="251" t="s">
        <v>410</v>
      </c>
      <c r="F741" s="252">
        <v>4946457.9800000004</v>
      </c>
      <c r="G741" s="252">
        <v>2345621.1639999999</v>
      </c>
      <c r="H741" s="252" t="s">
        <v>2544</v>
      </c>
      <c r="I741" s="252">
        <v>6.5000000000000002E-2</v>
      </c>
      <c r="J741" s="252" t="s">
        <v>918</v>
      </c>
      <c r="K741" s="252">
        <v>0</v>
      </c>
      <c r="L741" s="252">
        <v>2024</v>
      </c>
      <c r="M741" s="252">
        <v>2027</v>
      </c>
      <c r="N741" s="252" t="s">
        <v>393</v>
      </c>
      <c r="O741" s="252" t="s">
        <v>394</v>
      </c>
      <c r="P741" s="252" t="s">
        <v>3207</v>
      </c>
      <c r="Q741" s="251" t="s">
        <v>2567</v>
      </c>
      <c r="R741" s="290"/>
      <c r="S741" s="290"/>
      <c r="T741" s="290"/>
      <c r="U741" s="290"/>
      <c r="V741" s="290"/>
      <c r="W741" s="290"/>
      <c r="X741" s="290"/>
    </row>
    <row r="742" spans="2:24" ht="72.5">
      <c r="B742" s="252" t="s">
        <v>1438</v>
      </c>
      <c r="C742" s="252" t="s">
        <v>5639</v>
      </c>
      <c r="D742" s="252" t="s">
        <v>5667</v>
      </c>
      <c r="E742" s="251" t="s">
        <v>410</v>
      </c>
      <c r="F742" s="252">
        <v>4946127.8130000001</v>
      </c>
      <c r="G742" s="252">
        <v>2345749.4470000002</v>
      </c>
      <c r="H742" s="252" t="s">
        <v>2544</v>
      </c>
      <c r="I742" s="252">
        <v>6.5000000000000002E-2</v>
      </c>
      <c r="J742" s="252" t="s">
        <v>392</v>
      </c>
      <c r="K742" s="252">
        <v>0</v>
      </c>
      <c r="L742" s="252">
        <v>2024</v>
      </c>
      <c r="M742" s="252">
        <v>2027</v>
      </c>
      <c r="N742" s="252" t="s">
        <v>393</v>
      </c>
      <c r="O742" s="252" t="s">
        <v>394</v>
      </c>
      <c r="P742" s="252" t="s">
        <v>3208</v>
      </c>
      <c r="Q742" s="251" t="s">
        <v>2567</v>
      </c>
      <c r="R742" s="290"/>
      <c r="S742" s="290"/>
      <c r="T742" s="290"/>
      <c r="U742" s="290"/>
      <c r="V742" s="290"/>
      <c r="W742" s="290"/>
      <c r="X742" s="290"/>
    </row>
    <row r="743" spans="2:24" ht="72.5">
      <c r="B743" s="252" t="s">
        <v>1438</v>
      </c>
      <c r="C743" s="252" t="s">
        <v>5639</v>
      </c>
      <c r="D743" s="252" t="s">
        <v>5667</v>
      </c>
      <c r="E743" s="251" t="s">
        <v>410</v>
      </c>
      <c r="F743" s="252">
        <v>4946775.3969999999</v>
      </c>
      <c r="G743" s="252">
        <v>2345572.3791</v>
      </c>
      <c r="H743" s="252" t="s">
        <v>2544</v>
      </c>
      <c r="I743" s="252">
        <v>6.5000000000000002E-2</v>
      </c>
      <c r="J743" s="252" t="s">
        <v>392</v>
      </c>
      <c r="K743" s="252">
        <v>0</v>
      </c>
      <c r="L743" s="252">
        <v>2024</v>
      </c>
      <c r="M743" s="252">
        <v>2027</v>
      </c>
      <c r="N743" s="252" t="s">
        <v>393</v>
      </c>
      <c r="O743" s="252" t="s">
        <v>394</v>
      </c>
      <c r="P743" s="252" t="s">
        <v>3209</v>
      </c>
      <c r="Q743" s="251" t="s">
        <v>2567</v>
      </c>
      <c r="R743" s="290"/>
      <c r="S743" s="290"/>
      <c r="T743" s="290"/>
      <c r="U743" s="290"/>
      <c r="V743" s="290"/>
      <c r="W743" s="290"/>
      <c r="X743" s="290"/>
    </row>
    <row r="744" spans="2:24" ht="72.5">
      <c r="B744" s="252" t="s">
        <v>1438</v>
      </c>
      <c r="C744" s="252" t="s">
        <v>5639</v>
      </c>
      <c r="D744" s="252" t="s">
        <v>5667</v>
      </c>
      <c r="E744" s="251" t="s">
        <v>410</v>
      </c>
      <c r="F744" s="252">
        <v>4947200.9112999998</v>
      </c>
      <c r="G744" s="252">
        <v>2345403.9824000001</v>
      </c>
      <c r="H744" s="252" t="s">
        <v>2544</v>
      </c>
      <c r="I744" s="252">
        <v>6.5000000000000002E-2</v>
      </c>
      <c r="J744" s="252" t="s">
        <v>392</v>
      </c>
      <c r="K744" s="252">
        <v>0</v>
      </c>
      <c r="L744" s="252">
        <v>2024</v>
      </c>
      <c r="M744" s="252">
        <v>2027</v>
      </c>
      <c r="N744" s="252" t="s">
        <v>393</v>
      </c>
      <c r="O744" s="252" t="s">
        <v>394</v>
      </c>
      <c r="P744" s="252" t="s">
        <v>3210</v>
      </c>
      <c r="Q744" s="251" t="s">
        <v>2567</v>
      </c>
      <c r="R744" s="290"/>
      <c r="S744" s="290"/>
      <c r="T744" s="290"/>
      <c r="U744" s="290"/>
      <c r="V744" s="290"/>
      <c r="W744" s="290"/>
      <c r="X744" s="290"/>
    </row>
    <row r="745" spans="2:24" ht="72.5">
      <c r="B745" s="252" t="s">
        <v>1438</v>
      </c>
      <c r="C745" s="252" t="s">
        <v>5639</v>
      </c>
      <c r="D745" s="252" t="s">
        <v>5667</v>
      </c>
      <c r="E745" s="251" t="s">
        <v>410</v>
      </c>
      <c r="F745" s="252">
        <v>4949029.9899000004</v>
      </c>
      <c r="G745" s="252">
        <v>2345237.48</v>
      </c>
      <c r="H745" s="252" t="s">
        <v>2544</v>
      </c>
      <c r="I745" s="252">
        <v>6.5000000000000002E-2</v>
      </c>
      <c r="J745" s="252" t="s">
        <v>2397</v>
      </c>
      <c r="K745" s="252">
        <v>0</v>
      </c>
      <c r="L745" s="252">
        <v>2024</v>
      </c>
      <c r="M745" s="252">
        <v>2027</v>
      </c>
      <c r="N745" s="252" t="s">
        <v>393</v>
      </c>
      <c r="O745" s="252" t="s">
        <v>394</v>
      </c>
      <c r="P745" s="252" t="s">
        <v>3211</v>
      </c>
      <c r="Q745" s="251" t="s">
        <v>2567</v>
      </c>
      <c r="R745" s="290"/>
      <c r="S745" s="290"/>
      <c r="T745" s="290"/>
      <c r="U745" s="290"/>
      <c r="V745" s="290"/>
      <c r="W745" s="290"/>
      <c r="X745" s="290"/>
    </row>
    <row r="746" spans="2:24" ht="72.5">
      <c r="B746" s="252" t="s">
        <v>1438</v>
      </c>
      <c r="C746" s="252" t="s">
        <v>5639</v>
      </c>
      <c r="D746" s="252" t="s">
        <v>2625</v>
      </c>
      <c r="E746" s="251" t="s">
        <v>410</v>
      </c>
      <c r="F746" s="252">
        <v>4937047.4759999998</v>
      </c>
      <c r="G746" s="252">
        <v>2590180.8590000002</v>
      </c>
      <c r="H746" s="252" t="s">
        <v>2544</v>
      </c>
      <c r="I746" s="252">
        <v>6.5000000000000002E-2</v>
      </c>
      <c r="J746" s="252" t="s">
        <v>1427</v>
      </c>
      <c r="K746" s="252">
        <v>0</v>
      </c>
      <c r="L746" s="252">
        <v>2024</v>
      </c>
      <c r="M746" s="252">
        <v>2027</v>
      </c>
      <c r="N746" s="252" t="s">
        <v>393</v>
      </c>
      <c r="O746" s="252" t="s">
        <v>394</v>
      </c>
      <c r="P746" s="252" t="s">
        <v>3212</v>
      </c>
      <c r="Q746" s="251" t="s">
        <v>2567</v>
      </c>
      <c r="R746" s="290"/>
      <c r="S746" s="290"/>
      <c r="T746" s="290"/>
      <c r="U746" s="290"/>
      <c r="V746" s="290"/>
      <c r="W746" s="290"/>
      <c r="X746" s="290"/>
    </row>
    <row r="747" spans="2:24" ht="72.5">
      <c r="B747" s="252" t="s">
        <v>1438</v>
      </c>
      <c r="C747" s="252" t="s">
        <v>5639</v>
      </c>
      <c r="D747" s="252" t="s">
        <v>2625</v>
      </c>
      <c r="E747" s="251" t="s">
        <v>410</v>
      </c>
      <c r="F747" s="252">
        <v>4936615.7169000003</v>
      </c>
      <c r="G747" s="252">
        <v>2589068.5258999998</v>
      </c>
      <c r="H747" s="252" t="s">
        <v>2544</v>
      </c>
      <c r="I747" s="252">
        <v>6.5000000000000002E-2</v>
      </c>
      <c r="J747" s="252" t="s">
        <v>622</v>
      </c>
      <c r="K747" s="252">
        <v>0</v>
      </c>
      <c r="L747" s="252">
        <v>2024</v>
      </c>
      <c r="M747" s="252">
        <v>2027</v>
      </c>
      <c r="N747" s="252" t="s">
        <v>393</v>
      </c>
      <c r="O747" s="252" t="s">
        <v>394</v>
      </c>
      <c r="P747" s="252" t="s">
        <v>3213</v>
      </c>
      <c r="Q747" s="251" t="s">
        <v>2567</v>
      </c>
      <c r="R747" s="290"/>
      <c r="S747" s="290"/>
      <c r="T747" s="290"/>
      <c r="U747" s="290"/>
      <c r="V747" s="290"/>
      <c r="W747" s="290"/>
      <c r="X747" s="290"/>
    </row>
    <row r="748" spans="2:24" ht="72.5">
      <c r="B748" s="252" t="s">
        <v>1438</v>
      </c>
      <c r="C748" s="252" t="s">
        <v>5639</v>
      </c>
      <c r="D748" s="252" t="s">
        <v>2625</v>
      </c>
      <c r="E748" s="251" t="s">
        <v>410</v>
      </c>
      <c r="F748" s="252">
        <v>4935204.5236999998</v>
      </c>
      <c r="G748" s="252">
        <v>2585433.0676000002</v>
      </c>
      <c r="H748" s="252" t="s">
        <v>2544</v>
      </c>
      <c r="I748" s="252">
        <v>6.5000000000000002E-2</v>
      </c>
      <c r="J748" s="252" t="s">
        <v>622</v>
      </c>
      <c r="K748" s="252">
        <v>0</v>
      </c>
      <c r="L748" s="252">
        <v>2024</v>
      </c>
      <c r="M748" s="252">
        <v>2027</v>
      </c>
      <c r="N748" s="252" t="s">
        <v>393</v>
      </c>
      <c r="O748" s="252" t="s">
        <v>394</v>
      </c>
      <c r="P748" s="252" t="s">
        <v>3214</v>
      </c>
      <c r="Q748" s="251" t="s">
        <v>2567</v>
      </c>
      <c r="R748" s="290"/>
      <c r="S748" s="290"/>
      <c r="T748" s="290"/>
      <c r="U748" s="290"/>
      <c r="V748" s="290"/>
      <c r="W748" s="290"/>
      <c r="X748" s="290"/>
    </row>
    <row r="749" spans="2:24" ht="72.5">
      <c r="B749" s="252" t="s">
        <v>1438</v>
      </c>
      <c r="C749" s="252" t="s">
        <v>5639</v>
      </c>
      <c r="D749" s="252" t="s">
        <v>2629</v>
      </c>
      <c r="E749" s="251" t="s">
        <v>410</v>
      </c>
      <c r="F749" s="252">
        <v>4934565.5988999996</v>
      </c>
      <c r="G749" s="252">
        <v>2583787.0304</v>
      </c>
      <c r="H749" s="252" t="s">
        <v>2544</v>
      </c>
      <c r="I749" s="252">
        <v>6.5000000000000002E-2</v>
      </c>
      <c r="J749" s="252" t="s">
        <v>2395</v>
      </c>
      <c r="K749" s="252">
        <v>0</v>
      </c>
      <c r="L749" s="252">
        <v>2024</v>
      </c>
      <c r="M749" s="252">
        <v>2027</v>
      </c>
      <c r="N749" s="252" t="s">
        <v>393</v>
      </c>
      <c r="O749" s="252" t="s">
        <v>394</v>
      </c>
      <c r="P749" s="252" t="s">
        <v>3215</v>
      </c>
      <c r="Q749" s="251" t="s">
        <v>2567</v>
      </c>
      <c r="R749" s="290"/>
      <c r="S749" s="290"/>
      <c r="T749" s="290"/>
      <c r="U749" s="290"/>
      <c r="V749" s="290"/>
      <c r="W749" s="290"/>
      <c r="X749" s="290"/>
    </row>
    <row r="750" spans="2:24" ht="72.5">
      <c r="B750" s="252" t="s">
        <v>1438</v>
      </c>
      <c r="C750" s="252" t="s">
        <v>5639</v>
      </c>
      <c r="D750" s="252" t="s">
        <v>5638</v>
      </c>
      <c r="E750" s="251" t="s">
        <v>410</v>
      </c>
      <c r="F750" s="252">
        <v>4932269.1420999998</v>
      </c>
      <c r="G750" s="252">
        <v>2618793.7349999999</v>
      </c>
      <c r="H750" s="252" t="s">
        <v>2544</v>
      </c>
      <c r="I750" s="252">
        <v>6.5000000000000002E-2</v>
      </c>
      <c r="J750" s="252" t="s">
        <v>3216</v>
      </c>
      <c r="K750" s="252">
        <v>0</v>
      </c>
      <c r="L750" s="252">
        <v>2024</v>
      </c>
      <c r="M750" s="252">
        <v>2027</v>
      </c>
      <c r="N750" s="252" t="s">
        <v>393</v>
      </c>
      <c r="O750" s="252" t="s">
        <v>394</v>
      </c>
      <c r="P750" s="252" t="s">
        <v>3217</v>
      </c>
      <c r="Q750" s="251" t="s">
        <v>2567</v>
      </c>
      <c r="R750" s="290"/>
      <c r="S750" s="290"/>
      <c r="T750" s="290"/>
      <c r="U750" s="290"/>
      <c r="V750" s="290"/>
      <c r="W750" s="290"/>
      <c r="X750" s="290"/>
    </row>
    <row r="751" spans="2:24" ht="72.5">
      <c r="B751" s="252" t="s">
        <v>1438</v>
      </c>
      <c r="C751" s="252" t="s">
        <v>5639</v>
      </c>
      <c r="D751" s="252" t="s">
        <v>5667</v>
      </c>
      <c r="E751" s="251" t="s">
        <v>410</v>
      </c>
      <c r="F751" s="252">
        <v>4949030.4740000004</v>
      </c>
      <c r="G751" s="252">
        <v>2345150.5869999998</v>
      </c>
      <c r="H751" s="252" t="s">
        <v>2544</v>
      </c>
      <c r="I751" s="252">
        <v>6.5000000000000002E-2</v>
      </c>
      <c r="J751" s="252" t="s">
        <v>2397</v>
      </c>
      <c r="K751" s="252">
        <v>0</v>
      </c>
      <c r="L751" s="252">
        <v>2024</v>
      </c>
      <c r="M751" s="252">
        <v>2027</v>
      </c>
      <c r="N751" s="252" t="s">
        <v>393</v>
      </c>
      <c r="O751" s="252" t="s">
        <v>394</v>
      </c>
      <c r="P751" s="252" t="s">
        <v>3218</v>
      </c>
      <c r="Q751" s="251" t="s">
        <v>2567</v>
      </c>
      <c r="R751" s="290"/>
      <c r="S751" s="290"/>
      <c r="T751" s="290"/>
      <c r="U751" s="290"/>
      <c r="V751" s="290"/>
      <c r="W751" s="290"/>
      <c r="X751" s="290"/>
    </row>
    <row r="752" spans="2:24" ht="72.5">
      <c r="B752" s="252" t="s">
        <v>1438</v>
      </c>
      <c r="C752" s="251" t="s">
        <v>5639</v>
      </c>
      <c r="D752" s="251" t="s">
        <v>2717</v>
      </c>
      <c r="E752" s="251" t="s">
        <v>410</v>
      </c>
      <c r="F752" s="251">
        <v>4926009.3784699999</v>
      </c>
      <c r="G752" s="251">
        <v>2539028.8712200001</v>
      </c>
      <c r="H752" s="252" t="s">
        <v>2544</v>
      </c>
      <c r="I752" s="690">
        <v>0.268569</v>
      </c>
      <c r="J752" s="690" t="s">
        <v>392</v>
      </c>
      <c r="K752" s="252">
        <v>0</v>
      </c>
      <c r="L752" s="252">
        <v>2024</v>
      </c>
      <c r="M752" s="252">
        <v>2027</v>
      </c>
      <c r="N752" s="252" t="s">
        <v>393</v>
      </c>
      <c r="O752" s="252" t="s">
        <v>394</v>
      </c>
      <c r="P752" s="252" t="s">
        <v>3219</v>
      </c>
      <c r="Q752" s="251" t="s">
        <v>2567</v>
      </c>
      <c r="R752" s="290"/>
      <c r="S752" s="290"/>
      <c r="T752" s="290"/>
      <c r="U752" s="290"/>
      <c r="V752" s="290"/>
      <c r="W752" s="290"/>
      <c r="X752" s="290"/>
    </row>
    <row r="753" spans="2:24" ht="72.5">
      <c r="B753" s="252" t="s">
        <v>1438</v>
      </c>
      <c r="C753" s="252" t="s">
        <v>5639</v>
      </c>
      <c r="D753" s="252" t="s">
        <v>2717</v>
      </c>
      <c r="E753" s="251" t="s">
        <v>410</v>
      </c>
      <c r="F753" s="252">
        <v>4925919.8199399998</v>
      </c>
      <c r="G753" s="252">
        <v>2538679.45646</v>
      </c>
      <c r="H753" s="252" t="s">
        <v>2544</v>
      </c>
      <c r="I753" s="252">
        <v>0.29544599999999999</v>
      </c>
      <c r="J753" s="252" t="s">
        <v>392</v>
      </c>
      <c r="K753" s="252">
        <v>0</v>
      </c>
      <c r="L753" s="252">
        <v>2024</v>
      </c>
      <c r="M753" s="252">
        <v>2027</v>
      </c>
      <c r="N753" s="252" t="s">
        <v>393</v>
      </c>
      <c r="O753" s="252" t="s">
        <v>394</v>
      </c>
      <c r="P753" s="252" t="s">
        <v>3220</v>
      </c>
      <c r="Q753" s="251" t="s">
        <v>2567</v>
      </c>
      <c r="R753" s="290"/>
      <c r="S753" s="290"/>
      <c r="T753" s="290"/>
      <c r="U753" s="290"/>
      <c r="V753" s="290"/>
      <c r="W753" s="290"/>
      <c r="X753" s="290"/>
    </row>
    <row r="754" spans="2:24" ht="72.5">
      <c r="B754" s="252" t="s">
        <v>1438</v>
      </c>
      <c r="C754" s="252" t="s">
        <v>5639</v>
      </c>
      <c r="D754" s="252" t="s">
        <v>2727</v>
      </c>
      <c r="E754" s="251" t="s">
        <v>410</v>
      </c>
      <c r="F754" s="252">
        <v>4924887.3125299998</v>
      </c>
      <c r="G754" s="252">
        <v>2533813.9696200001</v>
      </c>
      <c r="H754" s="252" t="s">
        <v>2544</v>
      </c>
      <c r="I754" s="252">
        <v>0.298344</v>
      </c>
      <c r="J754" s="252" t="s">
        <v>622</v>
      </c>
      <c r="K754" s="252">
        <v>0</v>
      </c>
      <c r="L754" s="252">
        <v>2024</v>
      </c>
      <c r="M754" s="252">
        <v>2027</v>
      </c>
      <c r="N754" s="252" t="s">
        <v>393</v>
      </c>
      <c r="O754" s="252" t="s">
        <v>394</v>
      </c>
      <c r="P754" s="252" t="s">
        <v>3221</v>
      </c>
      <c r="Q754" s="251" t="s">
        <v>2567</v>
      </c>
      <c r="R754" s="290"/>
      <c r="S754" s="290"/>
      <c r="T754" s="290"/>
      <c r="U754" s="290"/>
      <c r="V754" s="290"/>
      <c r="W754" s="290"/>
      <c r="X754" s="290"/>
    </row>
    <row r="755" spans="2:24" ht="72.5">
      <c r="B755" s="252" t="s">
        <v>1438</v>
      </c>
      <c r="C755" s="252" t="s">
        <v>5639</v>
      </c>
      <c r="D755" s="252" t="s">
        <v>2733</v>
      </c>
      <c r="E755" s="251" t="s">
        <v>410</v>
      </c>
      <c r="F755" s="252">
        <v>4926146.9840799998</v>
      </c>
      <c r="G755" s="252">
        <v>2529971.6705700001</v>
      </c>
      <c r="H755" s="252" t="s">
        <v>2544</v>
      </c>
      <c r="I755" s="252">
        <v>0.29042000000000001</v>
      </c>
      <c r="J755" s="252" t="s">
        <v>622</v>
      </c>
      <c r="K755" s="252">
        <v>0</v>
      </c>
      <c r="L755" s="252">
        <v>2024</v>
      </c>
      <c r="M755" s="252">
        <v>2027</v>
      </c>
      <c r="N755" s="252" t="s">
        <v>393</v>
      </c>
      <c r="O755" s="252" t="s">
        <v>394</v>
      </c>
      <c r="P755" s="252" t="s">
        <v>3222</v>
      </c>
      <c r="Q755" s="251" t="s">
        <v>2567</v>
      </c>
      <c r="R755" s="290"/>
      <c r="S755" s="290"/>
      <c r="T755" s="290"/>
      <c r="U755" s="290"/>
      <c r="V755" s="290"/>
      <c r="W755" s="290"/>
      <c r="X755" s="290"/>
    </row>
    <row r="756" spans="2:24" ht="72.5">
      <c r="B756" s="252" t="s">
        <v>1438</v>
      </c>
      <c r="C756" s="252" t="s">
        <v>5639</v>
      </c>
      <c r="D756" s="252" t="s">
        <v>2733</v>
      </c>
      <c r="E756" s="251" t="s">
        <v>410</v>
      </c>
      <c r="F756" s="252">
        <v>4926257.2344399998</v>
      </c>
      <c r="G756" s="252">
        <v>2529682.8342400002</v>
      </c>
      <c r="H756" s="252" t="s">
        <v>2544</v>
      </c>
      <c r="I756" s="252">
        <v>0.28100700000000001</v>
      </c>
      <c r="J756" s="252" t="s">
        <v>622</v>
      </c>
      <c r="K756" s="252">
        <v>0</v>
      </c>
      <c r="L756" s="252">
        <v>2024</v>
      </c>
      <c r="M756" s="252">
        <v>2027</v>
      </c>
      <c r="N756" s="252" t="s">
        <v>393</v>
      </c>
      <c r="O756" s="252" t="s">
        <v>394</v>
      </c>
      <c r="P756" s="252" t="s">
        <v>3223</v>
      </c>
      <c r="Q756" s="251" t="s">
        <v>2567</v>
      </c>
      <c r="R756" s="290"/>
      <c r="S756" s="290"/>
      <c r="T756" s="290"/>
      <c r="U756" s="290"/>
      <c r="V756" s="290"/>
      <c r="W756" s="290"/>
      <c r="X756" s="290"/>
    </row>
    <row r="757" spans="2:24" ht="72.5">
      <c r="B757" s="252" t="s">
        <v>1438</v>
      </c>
      <c r="C757" s="252" t="s">
        <v>5639</v>
      </c>
      <c r="D757" s="252" t="s">
        <v>2746</v>
      </c>
      <c r="E757" s="251" t="s">
        <v>410</v>
      </c>
      <c r="F757" s="252">
        <v>4927809.9025600003</v>
      </c>
      <c r="G757" s="252">
        <v>2526638.4843000001</v>
      </c>
      <c r="H757" s="252" t="s">
        <v>2544</v>
      </c>
      <c r="I757" s="252">
        <v>0.29843799999999998</v>
      </c>
      <c r="J757" s="252" t="s">
        <v>2397</v>
      </c>
      <c r="K757" s="252">
        <v>0</v>
      </c>
      <c r="L757" s="252">
        <v>2024</v>
      </c>
      <c r="M757" s="252">
        <v>2027</v>
      </c>
      <c r="N757" s="252" t="s">
        <v>393</v>
      </c>
      <c r="O757" s="252" t="s">
        <v>394</v>
      </c>
      <c r="P757" s="252" t="s">
        <v>3224</v>
      </c>
      <c r="Q757" s="251" t="s">
        <v>2567</v>
      </c>
      <c r="R757" s="290"/>
      <c r="S757" s="290"/>
      <c r="T757" s="290"/>
      <c r="U757" s="290"/>
      <c r="V757" s="290"/>
      <c r="W757" s="290"/>
      <c r="X757" s="290"/>
    </row>
    <row r="758" spans="2:24" ht="72.5">
      <c r="B758" s="252" t="s">
        <v>1438</v>
      </c>
      <c r="C758" s="252" t="s">
        <v>5639</v>
      </c>
      <c r="D758" s="252" t="s">
        <v>2752</v>
      </c>
      <c r="E758" s="251" t="s">
        <v>410</v>
      </c>
      <c r="F758" s="252">
        <v>4929227.52764</v>
      </c>
      <c r="G758" s="252">
        <v>2523173.7645700001</v>
      </c>
      <c r="H758" s="252" t="s">
        <v>2544</v>
      </c>
      <c r="I758" s="252">
        <v>0.298651</v>
      </c>
      <c r="J758" s="252" t="s">
        <v>392</v>
      </c>
      <c r="K758" s="252">
        <v>0</v>
      </c>
      <c r="L758" s="252">
        <v>2024</v>
      </c>
      <c r="M758" s="252">
        <v>2027</v>
      </c>
      <c r="N758" s="252" t="s">
        <v>393</v>
      </c>
      <c r="O758" s="252" t="s">
        <v>394</v>
      </c>
      <c r="P758" s="252" t="s">
        <v>3225</v>
      </c>
      <c r="Q758" s="251" t="s">
        <v>2567</v>
      </c>
      <c r="R758" s="290"/>
      <c r="S758" s="290"/>
      <c r="T758" s="290"/>
      <c r="U758" s="290"/>
      <c r="V758" s="290"/>
      <c r="W758" s="290"/>
      <c r="X758" s="290"/>
    </row>
    <row r="759" spans="2:24" ht="72.5">
      <c r="B759" s="252" t="s">
        <v>1438</v>
      </c>
      <c r="C759" s="252" t="s">
        <v>5639</v>
      </c>
      <c r="D759" s="252" t="s">
        <v>3130</v>
      </c>
      <c r="E759" s="251" t="s">
        <v>410</v>
      </c>
      <c r="F759" s="252">
        <v>4930221.2056200001</v>
      </c>
      <c r="G759" s="252">
        <v>2520505.1784799998</v>
      </c>
      <c r="H759" s="252" t="s">
        <v>2544</v>
      </c>
      <c r="I759" s="252">
        <v>0.30427999999999999</v>
      </c>
      <c r="J759" s="252" t="s">
        <v>392</v>
      </c>
      <c r="K759" s="252">
        <v>0</v>
      </c>
      <c r="L759" s="252">
        <v>2024</v>
      </c>
      <c r="M759" s="252">
        <v>2027</v>
      </c>
      <c r="N759" s="252" t="s">
        <v>393</v>
      </c>
      <c r="O759" s="252" t="s">
        <v>394</v>
      </c>
      <c r="P759" s="252" t="s">
        <v>3226</v>
      </c>
      <c r="Q759" s="251" t="s">
        <v>2567</v>
      </c>
      <c r="R759" s="290"/>
      <c r="S759" s="290"/>
      <c r="T759" s="290"/>
      <c r="U759" s="290"/>
      <c r="V759" s="290"/>
      <c r="W759" s="290"/>
      <c r="X759" s="290"/>
    </row>
    <row r="760" spans="2:24" ht="72.5">
      <c r="B760" s="252" t="s">
        <v>1438</v>
      </c>
      <c r="C760" s="252" t="s">
        <v>5639</v>
      </c>
      <c r="D760" s="252" t="s">
        <v>2757</v>
      </c>
      <c r="E760" s="251" t="s">
        <v>410</v>
      </c>
      <c r="F760" s="252">
        <v>4930760.1027699998</v>
      </c>
      <c r="G760" s="252">
        <v>2519061.6017200002</v>
      </c>
      <c r="H760" s="252" t="s">
        <v>2544</v>
      </c>
      <c r="I760" s="252">
        <v>0.29871599999999998</v>
      </c>
      <c r="J760" s="252" t="s">
        <v>392</v>
      </c>
      <c r="K760" s="252">
        <v>0</v>
      </c>
      <c r="L760" s="252">
        <v>2024</v>
      </c>
      <c r="M760" s="252">
        <v>2027</v>
      </c>
      <c r="N760" s="252" t="s">
        <v>393</v>
      </c>
      <c r="O760" s="252" t="s">
        <v>394</v>
      </c>
      <c r="P760" s="252" t="s">
        <v>3227</v>
      </c>
      <c r="Q760" s="251" t="s">
        <v>2567</v>
      </c>
      <c r="R760" s="290"/>
      <c r="S760" s="290"/>
      <c r="T760" s="290"/>
      <c r="U760" s="290"/>
      <c r="V760" s="290"/>
      <c r="W760" s="290"/>
      <c r="X760" s="290"/>
    </row>
    <row r="761" spans="2:24" ht="72.5">
      <c r="B761" s="252" t="s">
        <v>1438</v>
      </c>
      <c r="C761" s="252" t="s">
        <v>5639</v>
      </c>
      <c r="D761" s="252" t="s">
        <v>2772</v>
      </c>
      <c r="E761" s="251" t="s">
        <v>410</v>
      </c>
      <c r="F761" s="252">
        <v>4932894.24933</v>
      </c>
      <c r="G761" s="252">
        <v>2513380.4574500001</v>
      </c>
      <c r="H761" s="252" t="s">
        <v>2544</v>
      </c>
      <c r="I761" s="252">
        <v>0.30463400000000002</v>
      </c>
      <c r="J761" s="252" t="s">
        <v>2615</v>
      </c>
      <c r="K761" s="252">
        <v>0</v>
      </c>
      <c r="L761" s="252">
        <v>2024</v>
      </c>
      <c r="M761" s="252">
        <v>2027</v>
      </c>
      <c r="N761" s="252" t="s">
        <v>393</v>
      </c>
      <c r="O761" s="252" t="s">
        <v>394</v>
      </c>
      <c r="P761" s="252" t="s">
        <v>3228</v>
      </c>
      <c r="Q761" s="251" t="s">
        <v>2567</v>
      </c>
      <c r="R761" s="290"/>
      <c r="S761" s="290"/>
      <c r="T761" s="290"/>
      <c r="U761" s="290"/>
      <c r="V761" s="290"/>
      <c r="W761" s="290"/>
      <c r="X761" s="290"/>
    </row>
    <row r="762" spans="2:24" ht="72.5">
      <c r="B762" s="252" t="s">
        <v>1438</v>
      </c>
      <c r="C762" s="252" t="s">
        <v>5639</v>
      </c>
      <c r="D762" s="252" t="s">
        <v>2778</v>
      </c>
      <c r="E762" s="251" t="s">
        <v>410</v>
      </c>
      <c r="F762" s="252">
        <v>4932911.9729399998</v>
      </c>
      <c r="G762" s="252">
        <v>2511200.1516399998</v>
      </c>
      <c r="H762" s="252" t="s">
        <v>2544</v>
      </c>
      <c r="I762" s="252">
        <v>0.30290499999999998</v>
      </c>
      <c r="J762" s="252" t="s">
        <v>392</v>
      </c>
      <c r="K762" s="252">
        <v>0</v>
      </c>
      <c r="L762" s="252">
        <v>2024</v>
      </c>
      <c r="M762" s="252">
        <v>2027</v>
      </c>
      <c r="N762" s="252" t="s">
        <v>393</v>
      </c>
      <c r="O762" s="252" t="s">
        <v>394</v>
      </c>
      <c r="P762" s="252" t="s">
        <v>3229</v>
      </c>
      <c r="Q762" s="251" t="s">
        <v>2567</v>
      </c>
      <c r="R762" s="290"/>
      <c r="S762" s="290"/>
      <c r="T762" s="290"/>
      <c r="U762" s="290"/>
      <c r="V762" s="290"/>
      <c r="W762" s="290"/>
      <c r="X762" s="290"/>
    </row>
    <row r="763" spans="2:24" ht="72.5">
      <c r="B763" s="252" t="s">
        <v>1438</v>
      </c>
      <c r="C763" s="252" t="s">
        <v>5639</v>
      </c>
      <c r="D763" s="252" t="s">
        <v>2790</v>
      </c>
      <c r="E763" s="251" t="s">
        <v>410</v>
      </c>
      <c r="F763" s="252">
        <v>4934468.9042199999</v>
      </c>
      <c r="G763" s="252">
        <v>2508123.8223000001</v>
      </c>
      <c r="H763" s="252" t="s">
        <v>2544</v>
      </c>
      <c r="I763" s="252">
        <v>0.31864599999999998</v>
      </c>
      <c r="J763" s="252" t="s">
        <v>392</v>
      </c>
      <c r="K763" s="252">
        <v>0</v>
      </c>
      <c r="L763" s="252">
        <v>2024</v>
      </c>
      <c r="M763" s="252">
        <v>2027</v>
      </c>
      <c r="N763" s="252" t="s">
        <v>393</v>
      </c>
      <c r="O763" s="252" t="s">
        <v>394</v>
      </c>
      <c r="P763" s="252" t="s">
        <v>3230</v>
      </c>
      <c r="Q763" s="251" t="s">
        <v>2567</v>
      </c>
      <c r="R763" s="290"/>
      <c r="S763" s="290"/>
      <c r="T763" s="290"/>
      <c r="U763" s="290"/>
      <c r="V763" s="290"/>
      <c r="W763" s="290"/>
      <c r="X763" s="290"/>
    </row>
    <row r="764" spans="2:24" ht="72.5">
      <c r="B764" s="252" t="s">
        <v>1438</v>
      </c>
      <c r="C764" s="252" t="s">
        <v>5639</v>
      </c>
      <c r="D764" s="252" t="s">
        <v>2778</v>
      </c>
      <c r="E764" s="251" t="s">
        <v>410</v>
      </c>
      <c r="F764" s="252">
        <v>4934367.9221799998</v>
      </c>
      <c r="G764" s="252">
        <v>2508667.2974399999</v>
      </c>
      <c r="H764" s="252" t="s">
        <v>2544</v>
      </c>
      <c r="I764" s="252">
        <v>0.301846</v>
      </c>
      <c r="J764" s="252" t="s">
        <v>392</v>
      </c>
      <c r="K764" s="252">
        <v>0</v>
      </c>
      <c r="L764" s="252">
        <v>2024</v>
      </c>
      <c r="M764" s="252">
        <v>2027</v>
      </c>
      <c r="N764" s="252" t="s">
        <v>393</v>
      </c>
      <c r="O764" s="252" t="s">
        <v>394</v>
      </c>
      <c r="P764" s="252" t="s">
        <v>3231</v>
      </c>
      <c r="Q764" s="251" t="s">
        <v>2567</v>
      </c>
      <c r="R764" s="290"/>
      <c r="S764" s="290"/>
      <c r="T764" s="290"/>
      <c r="U764" s="290"/>
      <c r="V764" s="290"/>
      <c r="W764" s="290"/>
      <c r="X764" s="290"/>
    </row>
    <row r="765" spans="2:24" ht="72.5">
      <c r="B765" s="252" t="s">
        <v>1438</v>
      </c>
      <c r="C765" s="252" t="s">
        <v>5639</v>
      </c>
      <c r="D765" s="252" t="s">
        <v>2790</v>
      </c>
      <c r="E765" s="251" t="s">
        <v>410</v>
      </c>
      <c r="F765" s="252">
        <v>4934581.5635399995</v>
      </c>
      <c r="G765" s="252">
        <v>2507502.3434000001</v>
      </c>
      <c r="H765" s="252" t="s">
        <v>2544</v>
      </c>
      <c r="I765" s="252">
        <v>0.30877700000000002</v>
      </c>
      <c r="J765" s="252" t="s">
        <v>392</v>
      </c>
      <c r="K765" s="252">
        <v>0</v>
      </c>
      <c r="L765" s="252">
        <v>2024</v>
      </c>
      <c r="M765" s="252">
        <v>2027</v>
      </c>
      <c r="N765" s="252" t="s">
        <v>393</v>
      </c>
      <c r="O765" s="252" t="s">
        <v>394</v>
      </c>
      <c r="P765" s="252" t="s">
        <v>3232</v>
      </c>
      <c r="Q765" s="251" t="s">
        <v>2567</v>
      </c>
      <c r="R765" s="290"/>
      <c r="S765" s="290"/>
      <c r="T765" s="290"/>
      <c r="U765" s="290"/>
      <c r="V765" s="290"/>
      <c r="W765" s="290"/>
      <c r="X765" s="290"/>
    </row>
    <row r="766" spans="2:24" ht="72.5">
      <c r="B766" s="252" t="s">
        <v>1438</v>
      </c>
      <c r="C766" s="252" t="s">
        <v>5639</v>
      </c>
      <c r="D766" s="252" t="s">
        <v>5644</v>
      </c>
      <c r="E766" s="251" t="s">
        <v>410</v>
      </c>
      <c r="F766" s="252">
        <v>4937237.7257399997</v>
      </c>
      <c r="G766" s="252">
        <v>2473007.6024199999</v>
      </c>
      <c r="H766" s="252" t="s">
        <v>2544</v>
      </c>
      <c r="I766" s="252">
        <v>0.29945699999999997</v>
      </c>
      <c r="J766" s="252" t="s">
        <v>392</v>
      </c>
      <c r="K766" s="252">
        <v>0</v>
      </c>
      <c r="L766" s="252">
        <v>2024</v>
      </c>
      <c r="M766" s="252">
        <v>2027</v>
      </c>
      <c r="N766" s="252" t="s">
        <v>393</v>
      </c>
      <c r="O766" s="252" t="s">
        <v>394</v>
      </c>
      <c r="P766" s="252" t="s">
        <v>3233</v>
      </c>
      <c r="Q766" s="251" t="s">
        <v>2567</v>
      </c>
      <c r="R766" s="290"/>
      <c r="S766" s="290"/>
      <c r="T766" s="290"/>
      <c r="U766" s="290"/>
      <c r="V766" s="290"/>
      <c r="W766" s="290"/>
      <c r="X766" s="290"/>
    </row>
    <row r="767" spans="2:24" ht="72.5">
      <c r="B767" s="252" t="s">
        <v>1438</v>
      </c>
      <c r="C767" s="252" t="s">
        <v>5639</v>
      </c>
      <c r="D767" s="252" t="s">
        <v>5645</v>
      </c>
      <c r="E767" s="251" t="s">
        <v>410</v>
      </c>
      <c r="F767" s="252">
        <v>4940044.86907</v>
      </c>
      <c r="G767" s="252">
        <v>2469538.3051900002</v>
      </c>
      <c r="H767" s="252" t="s">
        <v>2544</v>
      </c>
      <c r="I767" s="252">
        <v>0.31184299999999998</v>
      </c>
      <c r="J767" s="252" t="s">
        <v>392</v>
      </c>
      <c r="K767" s="252">
        <v>0</v>
      </c>
      <c r="L767" s="252">
        <v>2024</v>
      </c>
      <c r="M767" s="252">
        <v>2027</v>
      </c>
      <c r="N767" s="252" t="s">
        <v>393</v>
      </c>
      <c r="O767" s="252" t="s">
        <v>394</v>
      </c>
      <c r="P767" s="252" t="s">
        <v>3234</v>
      </c>
      <c r="Q767" s="251" t="s">
        <v>2567</v>
      </c>
      <c r="R767" s="290"/>
      <c r="S767" s="290"/>
      <c r="T767" s="290"/>
      <c r="U767" s="290"/>
      <c r="V767" s="290"/>
      <c r="W767" s="290"/>
      <c r="X767" s="290"/>
    </row>
    <row r="768" spans="2:24" ht="72.5">
      <c r="B768" s="252" t="s">
        <v>1438</v>
      </c>
      <c r="C768" s="252" t="s">
        <v>5639</v>
      </c>
      <c r="D768" s="252" t="s">
        <v>5647</v>
      </c>
      <c r="E768" s="251" t="s">
        <v>410</v>
      </c>
      <c r="F768" s="252">
        <v>4946467.5564700002</v>
      </c>
      <c r="G768" s="252">
        <v>2459407.98159</v>
      </c>
      <c r="H768" s="252" t="s">
        <v>2544</v>
      </c>
      <c r="I768" s="252">
        <v>3.4595000000000001E-2</v>
      </c>
      <c r="J768" s="252" t="s">
        <v>392</v>
      </c>
      <c r="K768" s="252">
        <v>0</v>
      </c>
      <c r="L768" s="252">
        <v>2024</v>
      </c>
      <c r="M768" s="252">
        <v>2027</v>
      </c>
      <c r="N768" s="252" t="s">
        <v>393</v>
      </c>
      <c r="O768" s="252" t="s">
        <v>394</v>
      </c>
      <c r="P768" s="252" t="s">
        <v>3235</v>
      </c>
      <c r="Q768" s="251" t="s">
        <v>2567</v>
      </c>
      <c r="R768" s="290"/>
      <c r="S768" s="290"/>
      <c r="T768" s="290"/>
      <c r="U768" s="290"/>
      <c r="V768" s="290"/>
      <c r="W768" s="290"/>
      <c r="X768" s="290"/>
    </row>
    <row r="769" spans="2:24" ht="72.5">
      <c r="B769" s="252" t="s">
        <v>1438</v>
      </c>
      <c r="C769" s="252" t="s">
        <v>5639</v>
      </c>
      <c r="D769" s="252" t="s">
        <v>2921</v>
      </c>
      <c r="E769" s="251" t="s">
        <v>410</v>
      </c>
      <c r="F769" s="252">
        <v>4950131.0332599999</v>
      </c>
      <c r="G769" s="252">
        <v>2446964.5014800001</v>
      </c>
      <c r="H769" s="252" t="s">
        <v>2544</v>
      </c>
      <c r="I769" s="252">
        <v>0.301317</v>
      </c>
      <c r="J769" s="252" t="s">
        <v>392</v>
      </c>
      <c r="K769" s="252">
        <v>0</v>
      </c>
      <c r="L769" s="252">
        <v>2024</v>
      </c>
      <c r="M769" s="252">
        <v>2027</v>
      </c>
      <c r="N769" s="252" t="s">
        <v>393</v>
      </c>
      <c r="O769" s="252" t="s">
        <v>394</v>
      </c>
      <c r="P769" s="252" t="s">
        <v>3236</v>
      </c>
      <c r="Q769" s="251" t="s">
        <v>2567</v>
      </c>
      <c r="R769" s="290"/>
      <c r="S769" s="290"/>
      <c r="T769" s="290"/>
      <c r="U769" s="290"/>
      <c r="V769" s="290"/>
      <c r="W769" s="290"/>
      <c r="X769" s="290"/>
    </row>
    <row r="770" spans="2:24" ht="72.5">
      <c r="B770" s="252" t="s">
        <v>1438</v>
      </c>
      <c r="C770" s="252" t="s">
        <v>5639</v>
      </c>
      <c r="D770" s="252" t="s">
        <v>2942</v>
      </c>
      <c r="E770" s="251" t="s">
        <v>410</v>
      </c>
      <c r="F770" s="252">
        <v>4953429.0085800001</v>
      </c>
      <c r="G770" s="252">
        <v>2436087.0222100001</v>
      </c>
      <c r="H770" s="252" t="s">
        <v>2544</v>
      </c>
      <c r="I770" s="252">
        <v>0.32328899999999999</v>
      </c>
      <c r="J770" s="252" t="s">
        <v>622</v>
      </c>
      <c r="K770" s="252">
        <v>0</v>
      </c>
      <c r="L770" s="252">
        <v>2024</v>
      </c>
      <c r="M770" s="252">
        <v>2027</v>
      </c>
      <c r="N770" s="252" t="s">
        <v>393</v>
      </c>
      <c r="O770" s="252" t="s">
        <v>394</v>
      </c>
      <c r="P770" s="252" t="s">
        <v>3237</v>
      </c>
      <c r="Q770" s="251" t="s">
        <v>2567</v>
      </c>
      <c r="R770" s="290"/>
      <c r="S770" s="290"/>
      <c r="T770" s="290"/>
      <c r="U770" s="290"/>
      <c r="V770" s="290"/>
      <c r="W770" s="290"/>
      <c r="X770" s="290"/>
    </row>
    <row r="771" spans="2:24" ht="72.5">
      <c r="B771" s="252" t="s">
        <v>1438</v>
      </c>
      <c r="C771" s="252" t="s">
        <v>5639</v>
      </c>
      <c r="D771" s="252" t="s">
        <v>5655</v>
      </c>
      <c r="E771" s="251" t="s">
        <v>410</v>
      </c>
      <c r="F771" s="252">
        <v>4956572.1253199996</v>
      </c>
      <c r="G771" s="252">
        <v>2425394.3938699998</v>
      </c>
      <c r="H771" s="252" t="s">
        <v>2544</v>
      </c>
      <c r="I771" s="252">
        <v>0.13278499999999999</v>
      </c>
      <c r="J771" s="252" t="s">
        <v>622</v>
      </c>
      <c r="K771" s="252">
        <v>0</v>
      </c>
      <c r="L771" s="252">
        <v>2024</v>
      </c>
      <c r="M771" s="252">
        <v>2027</v>
      </c>
      <c r="N771" s="252" t="s">
        <v>393</v>
      </c>
      <c r="O771" s="252" t="s">
        <v>394</v>
      </c>
      <c r="P771" s="252" t="s">
        <v>3238</v>
      </c>
      <c r="Q771" s="251" t="s">
        <v>2567</v>
      </c>
      <c r="R771" s="290"/>
      <c r="S771" s="290"/>
      <c r="T771" s="290"/>
      <c r="U771" s="290"/>
      <c r="V771" s="290"/>
      <c r="W771" s="290"/>
      <c r="X771" s="290"/>
    </row>
    <row r="772" spans="2:24" ht="72.5">
      <c r="B772" s="252" t="s">
        <v>1438</v>
      </c>
      <c r="C772" s="252" t="s">
        <v>5639</v>
      </c>
      <c r="D772" s="252" t="s">
        <v>2968</v>
      </c>
      <c r="E772" s="251" t="s">
        <v>410</v>
      </c>
      <c r="F772" s="252">
        <v>4955916.4287400004</v>
      </c>
      <c r="G772" s="252">
        <v>2420128.7916899999</v>
      </c>
      <c r="H772" s="252" t="s">
        <v>2544</v>
      </c>
      <c r="I772" s="252">
        <v>0.30641400000000002</v>
      </c>
      <c r="J772" s="252" t="s">
        <v>622</v>
      </c>
      <c r="K772" s="252">
        <v>0</v>
      </c>
      <c r="L772" s="252">
        <v>2024</v>
      </c>
      <c r="M772" s="252">
        <v>2027</v>
      </c>
      <c r="N772" s="252" t="s">
        <v>393</v>
      </c>
      <c r="O772" s="252" t="s">
        <v>394</v>
      </c>
      <c r="P772" s="252" t="s">
        <v>3239</v>
      </c>
      <c r="Q772" s="251" t="s">
        <v>2567</v>
      </c>
      <c r="R772" s="290"/>
      <c r="S772" s="290"/>
      <c r="T772" s="290"/>
      <c r="U772" s="290"/>
      <c r="V772" s="290"/>
      <c r="W772" s="290"/>
      <c r="X772" s="290"/>
    </row>
    <row r="773" spans="2:24" ht="72.5">
      <c r="B773" s="252" t="s">
        <v>1438</v>
      </c>
      <c r="C773" s="252" t="s">
        <v>5639</v>
      </c>
      <c r="D773" s="252" t="s">
        <v>3153</v>
      </c>
      <c r="E773" s="251" t="s">
        <v>410</v>
      </c>
      <c r="F773" s="252">
        <v>4954683.8715000004</v>
      </c>
      <c r="G773" s="252">
        <v>2415535.2035699999</v>
      </c>
      <c r="H773" s="252" t="s">
        <v>2544</v>
      </c>
      <c r="I773" s="252">
        <v>0.31653100000000001</v>
      </c>
      <c r="J773" s="252" t="s">
        <v>392</v>
      </c>
      <c r="K773" s="252">
        <v>0</v>
      </c>
      <c r="L773" s="252">
        <v>2024</v>
      </c>
      <c r="M773" s="252">
        <v>2027</v>
      </c>
      <c r="N773" s="252" t="s">
        <v>393</v>
      </c>
      <c r="O773" s="252" t="s">
        <v>394</v>
      </c>
      <c r="P773" s="252" t="s">
        <v>3240</v>
      </c>
      <c r="Q773" s="251" t="s">
        <v>2567</v>
      </c>
      <c r="R773" s="290"/>
      <c r="S773" s="290"/>
      <c r="T773" s="290"/>
      <c r="U773" s="290"/>
      <c r="V773" s="290"/>
      <c r="W773" s="290"/>
      <c r="X773" s="290"/>
    </row>
    <row r="774" spans="2:24" ht="72.5">
      <c r="B774" s="252" t="s">
        <v>1438</v>
      </c>
      <c r="C774" s="252" t="s">
        <v>5639</v>
      </c>
      <c r="D774" s="252" t="s">
        <v>2976</v>
      </c>
      <c r="E774" s="251" t="s">
        <v>410</v>
      </c>
      <c r="F774" s="252">
        <v>4955453.0803699996</v>
      </c>
      <c r="G774" s="252">
        <v>2411345.0273199999</v>
      </c>
      <c r="H774" s="252" t="s">
        <v>2544</v>
      </c>
      <c r="I774" s="252">
        <v>0.35929699999999998</v>
      </c>
      <c r="J774" s="252" t="s">
        <v>392</v>
      </c>
      <c r="K774" s="252">
        <v>0</v>
      </c>
      <c r="L774" s="252">
        <v>2024</v>
      </c>
      <c r="M774" s="252">
        <v>2027</v>
      </c>
      <c r="N774" s="252" t="s">
        <v>393</v>
      </c>
      <c r="O774" s="252" t="s">
        <v>394</v>
      </c>
      <c r="P774" s="252" t="s">
        <v>3241</v>
      </c>
      <c r="Q774" s="251" t="s">
        <v>2567</v>
      </c>
      <c r="R774" s="290"/>
      <c r="S774" s="290"/>
      <c r="T774" s="290"/>
      <c r="U774" s="290"/>
      <c r="V774" s="290"/>
      <c r="W774" s="290"/>
      <c r="X774" s="290"/>
    </row>
    <row r="775" spans="2:24" ht="72.5">
      <c r="B775" s="252" t="s">
        <v>1438</v>
      </c>
      <c r="C775" s="252" t="s">
        <v>5639</v>
      </c>
      <c r="D775" s="252" t="s">
        <v>3167</v>
      </c>
      <c r="E775" s="251" t="s">
        <v>410</v>
      </c>
      <c r="F775" s="252">
        <v>4954828.1294499999</v>
      </c>
      <c r="G775" s="252">
        <v>2413243.0826699999</v>
      </c>
      <c r="H775" s="252" t="s">
        <v>2544</v>
      </c>
      <c r="I775" s="252">
        <v>0.60414100000000004</v>
      </c>
      <c r="J775" s="252" t="s">
        <v>622</v>
      </c>
      <c r="K775" s="252">
        <v>0</v>
      </c>
      <c r="L775" s="252">
        <v>2024</v>
      </c>
      <c r="M775" s="252">
        <v>2027</v>
      </c>
      <c r="N775" s="252" t="s">
        <v>393</v>
      </c>
      <c r="O775" s="252" t="s">
        <v>394</v>
      </c>
      <c r="P775" s="252" t="s">
        <v>3242</v>
      </c>
      <c r="Q775" s="251" t="s">
        <v>2567</v>
      </c>
      <c r="R775" s="290"/>
      <c r="S775" s="290"/>
      <c r="T775" s="290"/>
      <c r="U775" s="290"/>
      <c r="V775" s="290"/>
      <c r="W775" s="290"/>
      <c r="X775" s="290"/>
    </row>
    <row r="776" spans="2:24" ht="72.5">
      <c r="B776" s="252" t="s">
        <v>1438</v>
      </c>
      <c r="C776" s="252" t="s">
        <v>5639</v>
      </c>
      <c r="D776" s="252" t="s">
        <v>2976</v>
      </c>
      <c r="E776" s="251" t="s">
        <v>410</v>
      </c>
      <c r="F776" s="252">
        <v>4956270.61974</v>
      </c>
      <c r="G776" s="252">
        <v>2409346.4630300002</v>
      </c>
      <c r="H776" s="252" t="s">
        <v>2544</v>
      </c>
      <c r="I776" s="252">
        <v>0.31154799999999999</v>
      </c>
      <c r="J776" s="252" t="s">
        <v>622</v>
      </c>
      <c r="K776" s="252">
        <v>0</v>
      </c>
      <c r="L776" s="252">
        <v>2024</v>
      </c>
      <c r="M776" s="252">
        <v>2027</v>
      </c>
      <c r="N776" s="252" t="s">
        <v>393</v>
      </c>
      <c r="O776" s="252" t="s">
        <v>394</v>
      </c>
      <c r="P776" s="252" t="s">
        <v>3243</v>
      </c>
      <c r="Q776" s="251" t="s">
        <v>2567</v>
      </c>
      <c r="R776" s="290"/>
      <c r="S776" s="290"/>
      <c r="T776" s="290"/>
      <c r="U776" s="290"/>
      <c r="V776" s="290"/>
      <c r="W776" s="290"/>
      <c r="X776" s="290"/>
    </row>
    <row r="777" spans="2:24" ht="72.5">
      <c r="B777" s="252" t="s">
        <v>1438</v>
      </c>
      <c r="C777" s="252" t="s">
        <v>5639</v>
      </c>
      <c r="D777" s="252" t="s">
        <v>3008</v>
      </c>
      <c r="E777" s="251" t="s">
        <v>410</v>
      </c>
      <c r="F777" s="252">
        <v>4956699.5683800001</v>
      </c>
      <c r="G777" s="252">
        <v>2395491.93347</v>
      </c>
      <c r="H777" s="252" t="s">
        <v>2544</v>
      </c>
      <c r="I777" s="252">
        <v>0.30733500000000002</v>
      </c>
      <c r="J777" s="252" t="s">
        <v>622</v>
      </c>
      <c r="K777" s="252">
        <v>0</v>
      </c>
      <c r="L777" s="252">
        <v>2024</v>
      </c>
      <c r="M777" s="252">
        <v>2027</v>
      </c>
      <c r="N777" s="252" t="s">
        <v>393</v>
      </c>
      <c r="O777" s="252" t="s">
        <v>394</v>
      </c>
      <c r="P777" s="252" t="s">
        <v>3244</v>
      </c>
      <c r="Q777" s="251" t="s">
        <v>2567</v>
      </c>
      <c r="R777" s="290"/>
      <c r="S777" s="290"/>
      <c r="T777" s="290"/>
      <c r="U777" s="290"/>
      <c r="V777" s="290"/>
      <c r="W777" s="290"/>
      <c r="X777" s="290"/>
    </row>
    <row r="778" spans="2:24" ht="72.5">
      <c r="B778" s="252" t="s">
        <v>1438</v>
      </c>
      <c r="C778" s="252" t="s">
        <v>5639</v>
      </c>
      <c r="D778" s="252" t="s">
        <v>3008</v>
      </c>
      <c r="E778" s="251" t="s">
        <v>410</v>
      </c>
      <c r="F778" s="252">
        <v>4955809.0776699996</v>
      </c>
      <c r="G778" s="252">
        <v>2393409.87041</v>
      </c>
      <c r="H778" s="252" t="s">
        <v>2544</v>
      </c>
      <c r="I778" s="252">
        <v>0.567245</v>
      </c>
      <c r="J778" s="252" t="s">
        <v>2397</v>
      </c>
      <c r="K778" s="252">
        <v>0</v>
      </c>
      <c r="L778" s="252">
        <v>2024</v>
      </c>
      <c r="M778" s="252">
        <v>2027</v>
      </c>
      <c r="N778" s="252" t="s">
        <v>393</v>
      </c>
      <c r="O778" s="252" t="s">
        <v>394</v>
      </c>
      <c r="P778" s="252" t="s">
        <v>3245</v>
      </c>
      <c r="Q778" s="251" t="s">
        <v>2567</v>
      </c>
      <c r="R778" s="290"/>
      <c r="S778" s="290"/>
      <c r="T778" s="290"/>
      <c r="U778" s="290"/>
      <c r="V778" s="290"/>
      <c r="W778" s="290"/>
      <c r="X778" s="290"/>
    </row>
    <row r="779" spans="2:24" ht="72.5">
      <c r="B779" s="252" t="s">
        <v>1438</v>
      </c>
      <c r="C779" s="252" t="s">
        <v>5639</v>
      </c>
      <c r="D779" s="252" t="s">
        <v>3005</v>
      </c>
      <c r="E779" s="251" t="s">
        <v>410</v>
      </c>
      <c r="F779" s="252">
        <v>4957252.50404</v>
      </c>
      <c r="G779" s="252">
        <v>2396813.11472</v>
      </c>
      <c r="H779" s="252" t="s">
        <v>2544</v>
      </c>
      <c r="I779" s="252">
        <v>0.30136600000000002</v>
      </c>
      <c r="J779" s="252" t="s">
        <v>392</v>
      </c>
      <c r="K779" s="252">
        <v>0</v>
      </c>
      <c r="L779" s="252">
        <v>2024</v>
      </c>
      <c r="M779" s="252">
        <v>2027</v>
      </c>
      <c r="N779" s="252" t="s">
        <v>393</v>
      </c>
      <c r="O779" s="252" t="s">
        <v>394</v>
      </c>
      <c r="P779" s="252" t="s">
        <v>3246</v>
      </c>
      <c r="Q779" s="251" t="s">
        <v>2567</v>
      </c>
      <c r="R779" s="290"/>
      <c r="S779" s="290"/>
      <c r="T779" s="290"/>
      <c r="U779" s="290"/>
      <c r="V779" s="290"/>
      <c r="W779" s="290"/>
      <c r="X779" s="290"/>
    </row>
    <row r="780" spans="2:24" ht="72.5">
      <c r="B780" s="252" t="s">
        <v>1438</v>
      </c>
      <c r="C780" s="252" t="s">
        <v>5639</v>
      </c>
      <c r="D780" s="252" t="s">
        <v>3016</v>
      </c>
      <c r="E780" s="251" t="s">
        <v>410</v>
      </c>
      <c r="F780" s="252">
        <v>4953817.3065400003</v>
      </c>
      <c r="G780" s="252">
        <v>2387901.90741</v>
      </c>
      <c r="H780" s="252" t="s">
        <v>2544</v>
      </c>
      <c r="I780" s="252">
        <v>0.418993</v>
      </c>
      <c r="J780" s="252" t="s">
        <v>392</v>
      </c>
      <c r="K780" s="252">
        <v>0</v>
      </c>
      <c r="L780" s="252">
        <v>2024</v>
      </c>
      <c r="M780" s="252">
        <v>2027</v>
      </c>
      <c r="N780" s="252" t="s">
        <v>393</v>
      </c>
      <c r="O780" s="252" t="s">
        <v>394</v>
      </c>
      <c r="P780" s="252" t="s">
        <v>3247</v>
      </c>
      <c r="Q780" s="251" t="s">
        <v>2567</v>
      </c>
      <c r="R780" s="290"/>
      <c r="S780" s="290"/>
      <c r="T780" s="290"/>
      <c r="U780" s="290"/>
      <c r="V780" s="290"/>
      <c r="W780" s="290"/>
      <c r="X780" s="290"/>
    </row>
    <row r="781" spans="2:24" ht="72.5">
      <c r="B781" s="252" t="s">
        <v>1438</v>
      </c>
      <c r="C781" s="252" t="s">
        <v>5639</v>
      </c>
      <c r="D781" s="252" t="s">
        <v>3030</v>
      </c>
      <c r="E781" s="251" t="s">
        <v>410</v>
      </c>
      <c r="F781" s="252">
        <v>4952701.6675399998</v>
      </c>
      <c r="G781" s="252">
        <v>2383289.77777</v>
      </c>
      <c r="H781" s="252" t="s">
        <v>2544</v>
      </c>
      <c r="I781" s="252">
        <v>0.29066399999999998</v>
      </c>
      <c r="J781" s="252" t="s">
        <v>392</v>
      </c>
      <c r="K781" s="252">
        <v>0</v>
      </c>
      <c r="L781" s="252">
        <v>2024</v>
      </c>
      <c r="M781" s="252">
        <v>2027</v>
      </c>
      <c r="N781" s="252" t="s">
        <v>393</v>
      </c>
      <c r="O781" s="252" t="s">
        <v>394</v>
      </c>
      <c r="P781" s="252" t="s">
        <v>3248</v>
      </c>
      <c r="Q781" s="251" t="s">
        <v>2567</v>
      </c>
      <c r="R781" s="290"/>
      <c r="S781" s="290"/>
      <c r="T781" s="290"/>
      <c r="U781" s="290"/>
      <c r="V781" s="290"/>
      <c r="W781" s="290"/>
      <c r="X781" s="290"/>
    </row>
    <row r="782" spans="2:24" ht="72.5">
      <c r="B782" s="252" t="s">
        <v>1438</v>
      </c>
      <c r="C782" s="252" t="s">
        <v>5639</v>
      </c>
      <c r="D782" s="252" t="s">
        <v>3030</v>
      </c>
      <c r="E782" s="251" t="s">
        <v>410</v>
      </c>
      <c r="F782" s="252">
        <v>4952625.7126099998</v>
      </c>
      <c r="G782" s="252">
        <v>2383085.2150099999</v>
      </c>
      <c r="H782" s="252" t="s">
        <v>2544</v>
      </c>
      <c r="I782" s="252">
        <v>0.29936400000000002</v>
      </c>
      <c r="J782" s="252" t="s">
        <v>392</v>
      </c>
      <c r="K782" s="252">
        <v>0</v>
      </c>
      <c r="L782" s="252">
        <v>2024</v>
      </c>
      <c r="M782" s="252">
        <v>2027</v>
      </c>
      <c r="N782" s="252" t="s">
        <v>393</v>
      </c>
      <c r="O782" s="252" t="s">
        <v>394</v>
      </c>
      <c r="P782" s="252" t="s">
        <v>3249</v>
      </c>
      <c r="Q782" s="251" t="s">
        <v>2567</v>
      </c>
      <c r="R782" s="290"/>
      <c r="S782" s="290"/>
      <c r="T782" s="290"/>
      <c r="U782" s="290"/>
      <c r="V782" s="290"/>
      <c r="W782" s="290"/>
      <c r="X782" s="290"/>
    </row>
    <row r="783" spans="2:24" ht="72.5">
      <c r="B783" s="252" t="s">
        <v>1438</v>
      </c>
      <c r="C783" s="252" t="s">
        <v>5639</v>
      </c>
      <c r="D783" s="252" t="s">
        <v>5669</v>
      </c>
      <c r="E783" s="251" t="s">
        <v>410</v>
      </c>
      <c r="F783" s="252">
        <v>4946714.5871599996</v>
      </c>
      <c r="G783" s="252">
        <v>2364847.2345400001</v>
      </c>
      <c r="H783" s="252" t="s">
        <v>2544</v>
      </c>
      <c r="I783" s="252">
        <v>0.29888599999999999</v>
      </c>
      <c r="J783" s="252" t="s">
        <v>918</v>
      </c>
      <c r="K783" s="252">
        <v>0</v>
      </c>
      <c r="L783" s="252">
        <v>2024</v>
      </c>
      <c r="M783" s="252">
        <v>2027</v>
      </c>
      <c r="N783" s="252" t="s">
        <v>393</v>
      </c>
      <c r="O783" s="252" t="s">
        <v>394</v>
      </c>
      <c r="P783" s="252" t="s">
        <v>3250</v>
      </c>
      <c r="Q783" s="251" t="s">
        <v>2567</v>
      </c>
      <c r="R783" s="290"/>
      <c r="S783" s="290"/>
      <c r="T783" s="290"/>
      <c r="U783" s="290"/>
      <c r="V783" s="290"/>
      <c r="W783" s="290"/>
      <c r="X783" s="290"/>
    </row>
    <row r="784" spans="2:24" ht="72.5">
      <c r="B784" s="252" t="s">
        <v>1438</v>
      </c>
      <c r="C784" s="252" t="s">
        <v>5639</v>
      </c>
      <c r="D784" s="252" t="s">
        <v>5664</v>
      </c>
      <c r="E784" s="251" t="s">
        <v>410</v>
      </c>
      <c r="F784" s="252">
        <v>4945335.1106599998</v>
      </c>
      <c r="G784" s="252">
        <v>2359812.3597400002</v>
      </c>
      <c r="H784" s="252" t="s">
        <v>2544</v>
      </c>
      <c r="I784" s="252">
        <v>0.27515499999999998</v>
      </c>
      <c r="J784" s="252" t="s">
        <v>2395</v>
      </c>
      <c r="K784" s="252">
        <v>0</v>
      </c>
      <c r="L784" s="252">
        <v>2024</v>
      </c>
      <c r="M784" s="252">
        <v>2027</v>
      </c>
      <c r="N784" s="252" t="s">
        <v>393</v>
      </c>
      <c r="O784" s="252" t="s">
        <v>394</v>
      </c>
      <c r="P784" s="252" t="s">
        <v>3251</v>
      </c>
      <c r="Q784" s="251" t="s">
        <v>2567</v>
      </c>
      <c r="R784" s="290"/>
      <c r="S784" s="290"/>
      <c r="T784" s="290"/>
      <c r="U784" s="290"/>
      <c r="V784" s="290"/>
      <c r="W784" s="290"/>
      <c r="X784" s="290"/>
    </row>
    <row r="785" spans="2:24" ht="72.5">
      <c r="B785" s="252" t="s">
        <v>1438</v>
      </c>
      <c r="C785" s="252" t="s">
        <v>5639</v>
      </c>
      <c r="D785" s="252" t="s">
        <v>5666</v>
      </c>
      <c r="E785" s="251" t="s">
        <v>410</v>
      </c>
      <c r="F785" s="252">
        <v>4944012.6430000002</v>
      </c>
      <c r="G785" s="252">
        <v>2351046.9251199998</v>
      </c>
      <c r="H785" s="252" t="s">
        <v>2544</v>
      </c>
      <c r="I785" s="252">
        <v>0.29587799999999997</v>
      </c>
      <c r="J785" s="252" t="s">
        <v>2397</v>
      </c>
      <c r="K785" s="252">
        <v>0</v>
      </c>
      <c r="L785" s="252">
        <v>2024</v>
      </c>
      <c r="M785" s="252">
        <v>2027</v>
      </c>
      <c r="N785" s="252" t="s">
        <v>393</v>
      </c>
      <c r="O785" s="252" t="s">
        <v>394</v>
      </c>
      <c r="P785" s="252" t="s">
        <v>3252</v>
      </c>
      <c r="Q785" s="251" t="s">
        <v>2567</v>
      </c>
      <c r="R785" s="290"/>
      <c r="S785" s="290"/>
      <c r="T785" s="290"/>
      <c r="U785" s="290"/>
      <c r="V785" s="290"/>
      <c r="W785" s="290"/>
      <c r="X785" s="290"/>
    </row>
    <row r="786" spans="2:24" ht="72.5">
      <c r="B786" s="252" t="s">
        <v>1438</v>
      </c>
      <c r="C786" s="252" t="s">
        <v>5639</v>
      </c>
      <c r="D786" s="252" t="s">
        <v>5667</v>
      </c>
      <c r="E786" s="251" t="s">
        <v>410</v>
      </c>
      <c r="F786" s="252">
        <v>4944795.3159999996</v>
      </c>
      <c r="G786" s="252">
        <v>2345943.03736</v>
      </c>
      <c r="H786" s="252" t="s">
        <v>2544</v>
      </c>
      <c r="I786" s="252">
        <v>0.309749</v>
      </c>
      <c r="J786" s="252" t="s">
        <v>392</v>
      </c>
      <c r="K786" s="252">
        <v>0</v>
      </c>
      <c r="L786" s="252">
        <v>2024</v>
      </c>
      <c r="M786" s="252">
        <v>2027</v>
      </c>
      <c r="N786" s="252" t="s">
        <v>393</v>
      </c>
      <c r="O786" s="252" t="s">
        <v>394</v>
      </c>
      <c r="P786" s="252" t="s">
        <v>3253</v>
      </c>
      <c r="Q786" s="251" t="s">
        <v>2567</v>
      </c>
      <c r="R786" s="290"/>
      <c r="S786" s="290"/>
      <c r="T786" s="290"/>
      <c r="U786" s="290"/>
      <c r="V786" s="290"/>
      <c r="W786" s="290"/>
      <c r="X786" s="290"/>
    </row>
    <row r="787" spans="2:24" ht="72.5">
      <c r="B787" s="252" t="s">
        <v>1438</v>
      </c>
      <c r="C787" s="252" t="s">
        <v>5639</v>
      </c>
      <c r="D787" s="252" t="s">
        <v>2790</v>
      </c>
      <c r="E787" s="251" t="s">
        <v>410</v>
      </c>
      <c r="F787" s="252">
        <v>4934429.5815899996</v>
      </c>
      <c r="G787" s="252">
        <v>2503480.0859900001</v>
      </c>
      <c r="H787" s="252" t="s">
        <v>2544</v>
      </c>
      <c r="I787" s="252">
        <v>1.0005280000000001</v>
      </c>
      <c r="J787" s="252" t="s">
        <v>392</v>
      </c>
      <c r="K787" s="252">
        <v>0</v>
      </c>
      <c r="L787" s="252">
        <v>2024</v>
      </c>
      <c r="M787" s="252">
        <v>2027</v>
      </c>
      <c r="N787" s="252" t="s">
        <v>393</v>
      </c>
      <c r="O787" s="252" t="s">
        <v>394</v>
      </c>
      <c r="P787" s="252" t="s">
        <v>3254</v>
      </c>
      <c r="Q787" s="251" t="s">
        <v>2567</v>
      </c>
      <c r="R787" s="290"/>
      <c r="S787" s="290"/>
      <c r="T787" s="290"/>
      <c r="U787" s="290"/>
      <c r="V787" s="290"/>
      <c r="W787" s="290"/>
      <c r="X787" s="290"/>
    </row>
    <row r="788" spans="2:24" ht="72.5">
      <c r="B788" s="252" t="s">
        <v>1438</v>
      </c>
      <c r="C788" s="252" t="s">
        <v>5639</v>
      </c>
      <c r="D788" s="252" t="s">
        <v>5644</v>
      </c>
      <c r="E788" s="251" t="s">
        <v>410</v>
      </c>
      <c r="F788" s="252">
        <v>4938551.1764000002</v>
      </c>
      <c r="G788" s="252">
        <v>2469748.1094</v>
      </c>
      <c r="H788" s="252" t="s">
        <v>2544</v>
      </c>
      <c r="I788" s="252">
        <v>1.0005269999999999</v>
      </c>
      <c r="J788" s="252" t="s">
        <v>392</v>
      </c>
      <c r="K788" s="252">
        <v>0</v>
      </c>
      <c r="L788" s="252">
        <v>2024</v>
      </c>
      <c r="M788" s="252">
        <v>2027</v>
      </c>
      <c r="N788" s="252" t="s">
        <v>393</v>
      </c>
      <c r="O788" s="252" t="s">
        <v>394</v>
      </c>
      <c r="P788" s="252" t="s">
        <v>3255</v>
      </c>
      <c r="Q788" s="251" t="s">
        <v>2567</v>
      </c>
      <c r="R788" s="290"/>
      <c r="S788" s="290"/>
      <c r="T788" s="290"/>
      <c r="U788" s="290"/>
      <c r="V788" s="290"/>
      <c r="W788" s="290"/>
      <c r="X788" s="290"/>
    </row>
    <row r="789" spans="2:24" ht="72.5">
      <c r="B789" s="252" t="s">
        <v>1438</v>
      </c>
      <c r="C789" s="252" t="s">
        <v>5639</v>
      </c>
      <c r="D789" s="252" t="s">
        <v>5645</v>
      </c>
      <c r="E789" s="251" t="s">
        <v>410</v>
      </c>
      <c r="F789" s="252">
        <v>4941101.5321899997</v>
      </c>
      <c r="G789" s="252">
        <v>2467711.43567</v>
      </c>
      <c r="H789" s="252" t="s">
        <v>2544</v>
      </c>
      <c r="I789" s="252">
        <v>1.0005280000000001</v>
      </c>
      <c r="J789" s="252" t="s">
        <v>622</v>
      </c>
      <c r="K789" s="252">
        <v>0</v>
      </c>
      <c r="L789" s="252">
        <v>2024</v>
      </c>
      <c r="M789" s="252">
        <v>2027</v>
      </c>
      <c r="N789" s="252" t="s">
        <v>393</v>
      </c>
      <c r="O789" s="252" t="s">
        <v>394</v>
      </c>
      <c r="P789" s="252" t="s">
        <v>3256</v>
      </c>
      <c r="Q789" s="251" t="s">
        <v>2567</v>
      </c>
      <c r="R789" s="290"/>
      <c r="S789" s="290"/>
      <c r="T789" s="290"/>
      <c r="U789" s="290"/>
      <c r="V789" s="290"/>
      <c r="W789" s="290"/>
      <c r="X789" s="290"/>
    </row>
    <row r="790" spans="2:24" ht="72.5">
      <c r="B790" s="252" t="s">
        <v>1438</v>
      </c>
      <c r="C790" s="252" t="s">
        <v>5639</v>
      </c>
      <c r="D790" s="252" t="s">
        <v>3257</v>
      </c>
      <c r="E790" s="251" t="s">
        <v>410</v>
      </c>
      <c r="F790" s="252">
        <v>4943497.3449900001</v>
      </c>
      <c r="G790" s="252">
        <v>2443431.0503699998</v>
      </c>
      <c r="H790" s="252" t="s">
        <v>2544</v>
      </c>
      <c r="I790" s="252">
        <v>1.0005269999999999</v>
      </c>
      <c r="J790" s="252" t="s">
        <v>392</v>
      </c>
      <c r="K790" s="252">
        <v>0</v>
      </c>
      <c r="L790" s="252">
        <v>2024</v>
      </c>
      <c r="M790" s="252">
        <v>2027</v>
      </c>
      <c r="N790" s="252" t="s">
        <v>393</v>
      </c>
      <c r="O790" s="252" t="s">
        <v>394</v>
      </c>
      <c r="P790" s="252" t="s">
        <v>3258</v>
      </c>
      <c r="Q790" s="251" t="s">
        <v>2567</v>
      </c>
      <c r="R790" s="290"/>
      <c r="S790" s="290"/>
      <c r="T790" s="290"/>
      <c r="U790" s="290"/>
      <c r="V790" s="290"/>
      <c r="W790" s="290"/>
      <c r="X790" s="290"/>
    </row>
    <row r="791" spans="2:24" ht="72.5">
      <c r="B791" s="252" t="s">
        <v>1438</v>
      </c>
      <c r="C791" s="252" t="s">
        <v>5639</v>
      </c>
      <c r="D791" s="252" t="s">
        <v>2942</v>
      </c>
      <c r="E791" s="251" t="s">
        <v>410</v>
      </c>
      <c r="F791" s="252">
        <v>4948761.3378299996</v>
      </c>
      <c r="G791" s="252">
        <v>2432825.0638700002</v>
      </c>
      <c r="H791" s="252" t="s">
        <v>2544</v>
      </c>
      <c r="I791" s="252">
        <v>1.0005280000000001</v>
      </c>
      <c r="J791" s="252" t="s">
        <v>392</v>
      </c>
      <c r="K791" s="252">
        <v>0</v>
      </c>
      <c r="L791" s="252">
        <v>2024</v>
      </c>
      <c r="M791" s="252">
        <v>2027</v>
      </c>
      <c r="N791" s="252" t="s">
        <v>393</v>
      </c>
      <c r="O791" s="252" t="s">
        <v>394</v>
      </c>
      <c r="P791" s="252" t="s">
        <v>3259</v>
      </c>
      <c r="Q791" s="251" t="s">
        <v>2567</v>
      </c>
      <c r="R791" s="290"/>
      <c r="S791" s="290"/>
      <c r="T791" s="290"/>
      <c r="U791" s="290"/>
      <c r="V791" s="290"/>
      <c r="W791" s="290"/>
      <c r="X791" s="290"/>
    </row>
    <row r="792" spans="2:24" ht="72.5">
      <c r="B792" s="252" t="s">
        <v>1438</v>
      </c>
      <c r="C792" s="252" t="s">
        <v>5639</v>
      </c>
      <c r="D792" s="252" t="s">
        <v>2958</v>
      </c>
      <c r="E792" s="251" t="s">
        <v>410</v>
      </c>
      <c r="F792" s="252">
        <v>4956800.0810399996</v>
      </c>
      <c r="G792" s="252">
        <v>2429569.29042</v>
      </c>
      <c r="H792" s="252" t="s">
        <v>2544</v>
      </c>
      <c r="I792" s="252">
        <v>0.91405899999999995</v>
      </c>
      <c r="J792" s="252" t="s">
        <v>392</v>
      </c>
      <c r="K792" s="252">
        <v>0</v>
      </c>
      <c r="L792" s="252">
        <v>2024</v>
      </c>
      <c r="M792" s="252">
        <v>2027</v>
      </c>
      <c r="N792" s="252" t="s">
        <v>393</v>
      </c>
      <c r="O792" s="252" t="s">
        <v>394</v>
      </c>
      <c r="P792" s="252" t="s">
        <v>3260</v>
      </c>
      <c r="Q792" s="251" t="s">
        <v>2567</v>
      </c>
      <c r="R792" s="290"/>
      <c r="S792" s="290"/>
      <c r="T792" s="290"/>
      <c r="U792" s="290"/>
      <c r="V792" s="290"/>
      <c r="W792" s="290"/>
      <c r="X792" s="290"/>
    </row>
    <row r="793" spans="2:24" ht="72.5">
      <c r="B793" s="252" t="s">
        <v>1438</v>
      </c>
      <c r="C793" s="252" t="s">
        <v>5639</v>
      </c>
      <c r="D793" s="252" t="s">
        <v>2976</v>
      </c>
      <c r="E793" s="251" t="s">
        <v>410</v>
      </c>
      <c r="F793" s="252">
        <v>4956305.0777399996</v>
      </c>
      <c r="G793" s="252">
        <v>2409496.3552399999</v>
      </c>
      <c r="H793" s="252" t="s">
        <v>2544</v>
      </c>
      <c r="I793" s="252">
        <v>1.0005280000000001</v>
      </c>
      <c r="J793" s="252" t="s">
        <v>392</v>
      </c>
      <c r="K793" s="252">
        <v>0</v>
      </c>
      <c r="L793" s="252">
        <v>2024</v>
      </c>
      <c r="M793" s="252">
        <v>2027</v>
      </c>
      <c r="N793" s="252" t="s">
        <v>393</v>
      </c>
      <c r="O793" s="252" t="s">
        <v>394</v>
      </c>
      <c r="P793" s="252" t="s">
        <v>3261</v>
      </c>
      <c r="Q793" s="251" t="s">
        <v>2567</v>
      </c>
      <c r="R793" s="290"/>
      <c r="S793" s="290"/>
      <c r="T793" s="290"/>
      <c r="U793" s="290"/>
      <c r="V793" s="290"/>
      <c r="W793" s="290"/>
      <c r="X793" s="290"/>
    </row>
    <row r="794" spans="2:24" ht="72.5">
      <c r="B794" s="252" t="s">
        <v>1438</v>
      </c>
      <c r="C794" s="252" t="s">
        <v>5639</v>
      </c>
      <c r="D794" s="252" t="s">
        <v>5656</v>
      </c>
      <c r="E794" s="251" t="s">
        <v>410</v>
      </c>
      <c r="F794" s="252">
        <v>4958328.0403800001</v>
      </c>
      <c r="G794" s="252">
        <v>2404221.2257599998</v>
      </c>
      <c r="H794" s="252" t="s">
        <v>2544</v>
      </c>
      <c r="I794" s="252">
        <v>1.0005269999999999</v>
      </c>
      <c r="J794" s="252" t="s">
        <v>622</v>
      </c>
      <c r="K794" s="252">
        <v>0</v>
      </c>
      <c r="L794" s="252">
        <v>2024</v>
      </c>
      <c r="M794" s="252">
        <v>2027</v>
      </c>
      <c r="N794" s="252" t="s">
        <v>393</v>
      </c>
      <c r="O794" s="252" t="s">
        <v>394</v>
      </c>
      <c r="P794" s="252" t="s">
        <v>3262</v>
      </c>
      <c r="Q794" s="251" t="s">
        <v>2567</v>
      </c>
      <c r="R794" s="290"/>
      <c r="S794" s="290"/>
      <c r="T794" s="290"/>
      <c r="U794" s="290"/>
      <c r="V794" s="290"/>
      <c r="W794" s="290"/>
      <c r="X794" s="290"/>
    </row>
    <row r="795" spans="2:24" ht="72.5">
      <c r="B795" s="252" t="s">
        <v>1438</v>
      </c>
      <c r="C795" s="252" t="s">
        <v>5639</v>
      </c>
      <c r="D795" s="252" t="s">
        <v>3016</v>
      </c>
      <c r="E795" s="251" t="s">
        <v>410</v>
      </c>
      <c r="F795" s="252">
        <v>4953407.0088999998</v>
      </c>
      <c r="G795" s="252">
        <v>2387890.5702300002</v>
      </c>
      <c r="H795" s="252" t="s">
        <v>2544</v>
      </c>
      <c r="I795" s="252">
        <v>1.000526</v>
      </c>
      <c r="J795" s="252" t="s">
        <v>392</v>
      </c>
      <c r="K795" s="252">
        <v>0</v>
      </c>
      <c r="L795" s="252">
        <v>2024</v>
      </c>
      <c r="M795" s="252">
        <v>2027</v>
      </c>
      <c r="N795" s="252" t="s">
        <v>393</v>
      </c>
      <c r="O795" s="252" t="s">
        <v>394</v>
      </c>
      <c r="P795" s="252" t="s">
        <v>3263</v>
      </c>
      <c r="Q795" s="251" t="s">
        <v>2567</v>
      </c>
      <c r="R795" s="290"/>
      <c r="S795" s="290"/>
      <c r="T795" s="290"/>
      <c r="U795" s="290"/>
      <c r="V795" s="290"/>
      <c r="W795" s="290"/>
      <c r="X795" s="290"/>
    </row>
    <row r="796" spans="2:24" ht="72.5">
      <c r="B796" s="252" t="s">
        <v>1438</v>
      </c>
      <c r="C796" s="252" t="s">
        <v>5639</v>
      </c>
      <c r="D796" s="252" t="s">
        <v>5665</v>
      </c>
      <c r="E796" s="251" t="s">
        <v>410</v>
      </c>
      <c r="F796" s="252">
        <v>4944921.9930299995</v>
      </c>
      <c r="G796" s="252">
        <v>2358111.3314</v>
      </c>
      <c r="H796" s="252" t="s">
        <v>2544</v>
      </c>
      <c r="I796" s="252">
        <v>0.38839499999999999</v>
      </c>
      <c r="J796" s="252" t="s">
        <v>2397</v>
      </c>
      <c r="K796" s="252">
        <v>0</v>
      </c>
      <c r="L796" s="252">
        <v>2024</v>
      </c>
      <c r="M796" s="252">
        <v>2027</v>
      </c>
      <c r="N796" s="252" t="s">
        <v>393</v>
      </c>
      <c r="O796" s="252" t="s">
        <v>394</v>
      </c>
      <c r="P796" s="252" t="s">
        <v>3264</v>
      </c>
      <c r="Q796" s="251" t="s">
        <v>2567</v>
      </c>
      <c r="R796" s="290"/>
      <c r="S796" s="290"/>
      <c r="T796" s="290"/>
      <c r="U796" s="290"/>
      <c r="V796" s="290"/>
      <c r="W796" s="290"/>
      <c r="X796" s="290"/>
    </row>
    <row r="797" spans="2:24" ht="72.5">
      <c r="B797" s="252" t="s">
        <v>1438</v>
      </c>
      <c r="C797" s="252" t="s">
        <v>5639</v>
      </c>
      <c r="D797" s="252" t="s">
        <v>5669</v>
      </c>
      <c r="E797" s="251" t="s">
        <v>410</v>
      </c>
      <c r="F797" s="252">
        <v>4946290.6496900003</v>
      </c>
      <c r="G797" s="252">
        <v>2364723.6329100002</v>
      </c>
      <c r="H797" s="252" t="s">
        <v>2544</v>
      </c>
      <c r="I797" s="252">
        <v>0.98746299999999998</v>
      </c>
      <c r="J797" s="252" t="s">
        <v>918</v>
      </c>
      <c r="K797" s="252">
        <v>0</v>
      </c>
      <c r="L797" s="252">
        <v>2024</v>
      </c>
      <c r="M797" s="252">
        <v>2027</v>
      </c>
      <c r="N797" s="252" t="s">
        <v>393</v>
      </c>
      <c r="O797" s="252" t="s">
        <v>394</v>
      </c>
      <c r="P797" s="252" t="s">
        <v>3265</v>
      </c>
      <c r="Q797" s="251" t="s">
        <v>2567</v>
      </c>
      <c r="R797" s="290"/>
      <c r="S797" s="290"/>
      <c r="T797" s="290"/>
      <c r="U797" s="290"/>
      <c r="V797" s="290"/>
      <c r="W797" s="290"/>
      <c r="X797" s="290"/>
    </row>
    <row r="798" spans="2:24" ht="72.5">
      <c r="B798" s="252" t="s">
        <v>1438</v>
      </c>
      <c r="C798" s="252" t="s">
        <v>5639</v>
      </c>
      <c r="D798" s="252" t="s">
        <v>3005</v>
      </c>
      <c r="E798" s="251" t="s">
        <v>410</v>
      </c>
      <c r="F798" s="252">
        <v>4957352.2571099997</v>
      </c>
      <c r="G798" s="252">
        <v>2396499.3119800002</v>
      </c>
      <c r="H798" s="252" t="s">
        <v>2544</v>
      </c>
      <c r="I798" s="252">
        <v>1.0005269999999999</v>
      </c>
      <c r="J798" s="252" t="s">
        <v>392</v>
      </c>
      <c r="K798" s="252">
        <v>0</v>
      </c>
      <c r="L798" s="252">
        <v>2024</v>
      </c>
      <c r="M798" s="252">
        <v>2027</v>
      </c>
      <c r="N798" s="252" t="s">
        <v>393</v>
      </c>
      <c r="O798" s="252" t="s">
        <v>394</v>
      </c>
      <c r="P798" s="252" t="s">
        <v>3266</v>
      </c>
      <c r="Q798" s="251" t="s">
        <v>2567</v>
      </c>
      <c r="R798" s="290"/>
      <c r="S798" s="290"/>
      <c r="T798" s="290"/>
      <c r="U798" s="290"/>
      <c r="V798" s="290"/>
      <c r="W798" s="290"/>
      <c r="X798" s="290"/>
    </row>
    <row r="799" spans="2:24" ht="72.5">
      <c r="B799" s="252" t="s">
        <v>1438</v>
      </c>
      <c r="C799" s="252" t="s">
        <v>5639</v>
      </c>
      <c r="D799" s="252" t="s">
        <v>5649</v>
      </c>
      <c r="E799" s="251" t="s">
        <v>410</v>
      </c>
      <c r="F799" s="252">
        <v>4947304.1337299999</v>
      </c>
      <c r="G799" s="252">
        <v>2455271.9731000001</v>
      </c>
      <c r="H799" s="252" t="s">
        <v>2544</v>
      </c>
      <c r="I799" s="252">
        <v>1.0005269999999999</v>
      </c>
      <c r="J799" s="252" t="s">
        <v>392</v>
      </c>
      <c r="K799" s="252">
        <v>0</v>
      </c>
      <c r="L799" s="252">
        <v>2024</v>
      </c>
      <c r="M799" s="252">
        <v>2027</v>
      </c>
      <c r="N799" s="252" t="s">
        <v>393</v>
      </c>
      <c r="O799" s="252" t="s">
        <v>394</v>
      </c>
      <c r="P799" s="252" t="s">
        <v>3267</v>
      </c>
      <c r="Q799" s="251" t="s">
        <v>2567</v>
      </c>
      <c r="R799" s="290"/>
      <c r="S799" s="290"/>
      <c r="T799" s="290"/>
      <c r="U799" s="290"/>
      <c r="V799" s="290"/>
      <c r="W799" s="290"/>
      <c r="X799" s="290"/>
    </row>
    <row r="800" spans="2:24" ht="72.5">
      <c r="B800" s="252" t="s">
        <v>1438</v>
      </c>
      <c r="C800" s="252" t="s">
        <v>5639</v>
      </c>
      <c r="D800" s="252" t="s">
        <v>5663</v>
      </c>
      <c r="E800" s="251" t="s">
        <v>410</v>
      </c>
      <c r="F800" s="252">
        <v>4945792.0253600003</v>
      </c>
      <c r="G800" s="252">
        <v>2361694.1805599998</v>
      </c>
      <c r="H800" s="252" t="s">
        <v>2544</v>
      </c>
      <c r="I800" s="252">
        <v>1.0005269999999999</v>
      </c>
      <c r="J800" s="252" t="s">
        <v>392</v>
      </c>
      <c r="K800" s="252">
        <v>0</v>
      </c>
      <c r="L800" s="252">
        <v>2024</v>
      </c>
      <c r="M800" s="252">
        <v>2027</v>
      </c>
      <c r="N800" s="252" t="s">
        <v>393</v>
      </c>
      <c r="O800" s="252" t="s">
        <v>394</v>
      </c>
      <c r="P800" s="252" t="s">
        <v>3268</v>
      </c>
      <c r="Q800" s="251" t="s">
        <v>2567</v>
      </c>
      <c r="R800" s="290"/>
      <c r="S800" s="290"/>
      <c r="T800" s="290"/>
      <c r="U800" s="290"/>
      <c r="V800" s="290"/>
      <c r="W800" s="290"/>
      <c r="X800" s="290"/>
    </row>
    <row r="801" spans="2:24" ht="72.5">
      <c r="B801" s="252" t="s">
        <v>1438</v>
      </c>
      <c r="C801" s="252" t="s">
        <v>5639</v>
      </c>
      <c r="D801" s="252" t="s">
        <v>3002</v>
      </c>
      <c r="E801" s="251" t="s">
        <v>410</v>
      </c>
      <c r="F801" s="252">
        <v>4958912.2583499998</v>
      </c>
      <c r="G801" s="252">
        <v>2399863.84118</v>
      </c>
      <c r="H801" s="252" t="s">
        <v>2544</v>
      </c>
      <c r="I801" s="252">
        <v>1.0005200000000001</v>
      </c>
      <c r="J801" s="252" t="s">
        <v>392</v>
      </c>
      <c r="K801" s="252">
        <v>0</v>
      </c>
      <c r="L801" s="252">
        <v>2024</v>
      </c>
      <c r="M801" s="252">
        <v>2027</v>
      </c>
      <c r="N801" s="252" t="s">
        <v>393</v>
      </c>
      <c r="O801" s="252" t="s">
        <v>394</v>
      </c>
      <c r="P801" s="252" t="s">
        <v>3269</v>
      </c>
      <c r="Q801" s="251" t="s">
        <v>2567</v>
      </c>
      <c r="R801" s="290"/>
      <c r="S801" s="290"/>
      <c r="T801" s="290"/>
      <c r="U801" s="290"/>
      <c r="V801" s="290"/>
      <c r="W801" s="290"/>
      <c r="X801" s="290"/>
    </row>
    <row r="802" spans="2:24" ht="72.5">
      <c r="B802" s="252" t="s">
        <v>1438</v>
      </c>
      <c r="C802" s="252" t="s">
        <v>5639</v>
      </c>
      <c r="D802" s="252" t="s">
        <v>5661</v>
      </c>
      <c r="E802" s="251" t="s">
        <v>410</v>
      </c>
      <c r="F802" s="252">
        <v>4947848.6810699999</v>
      </c>
      <c r="G802" s="252">
        <v>2369195.1027899999</v>
      </c>
      <c r="H802" s="252" t="s">
        <v>2544</v>
      </c>
      <c r="I802" s="252">
        <v>1.0005280000000001</v>
      </c>
      <c r="J802" s="252" t="s">
        <v>2615</v>
      </c>
      <c r="K802" s="252">
        <v>0</v>
      </c>
      <c r="L802" s="252">
        <v>2024</v>
      </c>
      <c r="M802" s="252">
        <v>2027</v>
      </c>
      <c r="N802" s="252" t="s">
        <v>393</v>
      </c>
      <c r="O802" s="252" t="s">
        <v>394</v>
      </c>
      <c r="P802" s="252" t="s">
        <v>3270</v>
      </c>
      <c r="Q802" s="251" t="s">
        <v>2567</v>
      </c>
      <c r="R802" s="290"/>
      <c r="S802" s="290"/>
      <c r="T802" s="290"/>
      <c r="U802" s="290"/>
      <c r="V802" s="290"/>
      <c r="W802" s="290"/>
      <c r="X802" s="290"/>
    </row>
    <row r="803" spans="2:24" ht="72.5">
      <c r="B803" s="252" t="s">
        <v>1438</v>
      </c>
      <c r="C803" s="252" t="s">
        <v>5639</v>
      </c>
      <c r="D803" s="252" t="s">
        <v>3036</v>
      </c>
      <c r="E803" s="251" t="s">
        <v>410</v>
      </c>
      <c r="F803" s="252">
        <v>4951665.6065699998</v>
      </c>
      <c r="G803" s="252">
        <v>2380067.0532800001</v>
      </c>
      <c r="H803" s="252" t="s">
        <v>2544</v>
      </c>
      <c r="I803" s="252">
        <v>1.0005280000000001</v>
      </c>
      <c r="J803" s="252" t="s">
        <v>622</v>
      </c>
      <c r="K803" s="252">
        <v>0</v>
      </c>
      <c r="L803" s="252">
        <v>2024</v>
      </c>
      <c r="M803" s="252">
        <v>2027</v>
      </c>
      <c r="N803" s="252" t="s">
        <v>393</v>
      </c>
      <c r="O803" s="252" t="s">
        <v>394</v>
      </c>
      <c r="P803" s="252" t="s">
        <v>3271</v>
      </c>
      <c r="Q803" s="251" t="s">
        <v>2567</v>
      </c>
      <c r="R803" s="290"/>
      <c r="S803" s="290"/>
      <c r="T803" s="290"/>
      <c r="U803" s="290"/>
      <c r="V803" s="290"/>
      <c r="W803" s="290"/>
      <c r="X803" s="290"/>
    </row>
    <row r="804" spans="2:24" ht="72.5">
      <c r="B804" s="252" t="s">
        <v>1438</v>
      </c>
      <c r="C804" s="252" t="s">
        <v>5639</v>
      </c>
      <c r="D804" s="252" t="s">
        <v>5667</v>
      </c>
      <c r="E804" s="251" t="s">
        <v>410</v>
      </c>
      <c r="F804" s="252">
        <v>4946679.5076700002</v>
      </c>
      <c r="G804" s="252">
        <v>2346413.47792</v>
      </c>
      <c r="H804" s="252" t="s">
        <v>2544</v>
      </c>
      <c r="I804" s="252">
        <v>1.0005280000000001</v>
      </c>
      <c r="J804" s="252" t="s">
        <v>392</v>
      </c>
      <c r="K804" s="252">
        <v>0</v>
      </c>
      <c r="L804" s="252">
        <v>2024</v>
      </c>
      <c r="M804" s="252">
        <v>2027</v>
      </c>
      <c r="N804" s="252" t="s">
        <v>393</v>
      </c>
      <c r="O804" s="252" t="s">
        <v>394</v>
      </c>
      <c r="P804" s="252" t="s">
        <v>3272</v>
      </c>
      <c r="Q804" s="251" t="s">
        <v>2567</v>
      </c>
      <c r="R804" s="290"/>
      <c r="S804" s="290"/>
      <c r="T804" s="290"/>
      <c r="U804" s="290"/>
      <c r="V804" s="290"/>
      <c r="W804" s="290"/>
      <c r="X804" s="290"/>
    </row>
    <row r="805" spans="2:24" ht="72.5">
      <c r="B805" s="252" t="s">
        <v>1438</v>
      </c>
      <c r="C805" s="252" t="s">
        <v>5639</v>
      </c>
      <c r="D805" s="252" t="s">
        <v>3008</v>
      </c>
      <c r="E805" s="251" t="s">
        <v>410</v>
      </c>
      <c r="F805" s="252">
        <v>4955187.4200299997</v>
      </c>
      <c r="G805" s="252">
        <v>2393274.72377</v>
      </c>
      <c r="H805" s="252" t="s">
        <v>2544</v>
      </c>
      <c r="I805" s="252">
        <v>1.0005269999999999</v>
      </c>
      <c r="J805" s="252" t="s">
        <v>392</v>
      </c>
      <c r="K805" s="252">
        <v>0</v>
      </c>
      <c r="L805" s="252">
        <v>2024</v>
      </c>
      <c r="M805" s="252">
        <v>2027</v>
      </c>
      <c r="N805" s="252" t="s">
        <v>393</v>
      </c>
      <c r="O805" s="252" t="s">
        <v>394</v>
      </c>
      <c r="P805" s="252" t="s">
        <v>3273</v>
      </c>
      <c r="Q805" s="251" t="s">
        <v>2567</v>
      </c>
      <c r="R805" s="290"/>
      <c r="S805" s="290"/>
      <c r="T805" s="290"/>
      <c r="U805" s="290"/>
      <c r="V805" s="290"/>
      <c r="W805" s="290"/>
      <c r="X805" s="290"/>
    </row>
    <row r="806" spans="2:24" ht="72.5">
      <c r="B806" s="252" t="s">
        <v>1438</v>
      </c>
      <c r="C806" s="252" t="s">
        <v>5639</v>
      </c>
      <c r="D806" s="252" t="s">
        <v>2746</v>
      </c>
      <c r="E806" s="251" t="s">
        <v>410</v>
      </c>
      <c r="F806" s="252">
        <v>4928249.3046500003</v>
      </c>
      <c r="G806" s="252">
        <v>2525104.6359199998</v>
      </c>
      <c r="H806" s="252" t="s">
        <v>2544</v>
      </c>
      <c r="I806" s="252">
        <v>1.0005269999999999</v>
      </c>
      <c r="J806" s="252" t="s">
        <v>392</v>
      </c>
      <c r="K806" s="252">
        <v>0</v>
      </c>
      <c r="L806" s="252">
        <v>2024</v>
      </c>
      <c r="M806" s="252">
        <v>2027</v>
      </c>
      <c r="N806" s="252" t="s">
        <v>393</v>
      </c>
      <c r="O806" s="252" t="s">
        <v>394</v>
      </c>
      <c r="P806" s="252" t="s">
        <v>3274</v>
      </c>
      <c r="Q806" s="251" t="s">
        <v>2567</v>
      </c>
      <c r="R806" s="290"/>
      <c r="S806" s="290"/>
      <c r="T806" s="290"/>
      <c r="U806" s="290"/>
      <c r="V806" s="290"/>
      <c r="W806" s="290"/>
      <c r="X806" s="290"/>
    </row>
    <row r="807" spans="2:24" ht="72.5">
      <c r="B807" s="252" t="s">
        <v>1438</v>
      </c>
      <c r="C807" s="252" t="s">
        <v>5639</v>
      </c>
      <c r="D807" s="252" t="s">
        <v>5638</v>
      </c>
      <c r="E807" s="251" t="s">
        <v>410</v>
      </c>
      <c r="F807" s="252">
        <v>4932317.7698900001</v>
      </c>
      <c r="G807" s="252">
        <v>2618666.8980899998</v>
      </c>
      <c r="H807" s="252" t="s">
        <v>2544</v>
      </c>
      <c r="I807" s="252">
        <v>0.31235499999999999</v>
      </c>
      <c r="J807" s="252" t="s">
        <v>622</v>
      </c>
      <c r="K807" s="252">
        <v>0</v>
      </c>
      <c r="L807" s="252">
        <v>2024</v>
      </c>
      <c r="M807" s="252">
        <v>2027</v>
      </c>
      <c r="N807" s="252" t="s">
        <v>393</v>
      </c>
      <c r="O807" s="252" t="s">
        <v>394</v>
      </c>
      <c r="P807" s="252" t="s">
        <v>3275</v>
      </c>
      <c r="Q807" s="251" t="s">
        <v>2567</v>
      </c>
      <c r="R807" s="290"/>
      <c r="S807" s="290"/>
      <c r="T807" s="290"/>
      <c r="U807" s="290"/>
      <c r="V807" s="290"/>
      <c r="W807" s="290"/>
      <c r="X807" s="290"/>
    </row>
    <row r="808" spans="2:24" ht="72.5">
      <c r="B808" s="252" t="s">
        <v>1438</v>
      </c>
      <c r="C808" s="252" t="s">
        <v>5639</v>
      </c>
      <c r="D808" s="252" t="s">
        <v>2571</v>
      </c>
      <c r="E808" s="251" t="s">
        <v>410</v>
      </c>
      <c r="F808" s="252">
        <v>4933066.4565099999</v>
      </c>
      <c r="G808" s="252">
        <v>2609586.3172300002</v>
      </c>
      <c r="H808" s="252" t="s">
        <v>2544</v>
      </c>
      <c r="I808" s="252">
        <v>0.19539599999999999</v>
      </c>
      <c r="J808" s="252" t="s">
        <v>622</v>
      </c>
      <c r="K808" s="252">
        <v>0</v>
      </c>
      <c r="L808" s="252">
        <v>2024</v>
      </c>
      <c r="M808" s="252">
        <v>2027</v>
      </c>
      <c r="N808" s="252" t="s">
        <v>393</v>
      </c>
      <c r="O808" s="252" t="s">
        <v>394</v>
      </c>
      <c r="P808" s="252" t="s">
        <v>3276</v>
      </c>
      <c r="Q808" s="251" t="s">
        <v>2567</v>
      </c>
      <c r="R808" s="290"/>
      <c r="S808" s="290"/>
      <c r="T808" s="290"/>
      <c r="U808" s="290"/>
      <c r="V808" s="290"/>
      <c r="W808" s="290"/>
      <c r="X808" s="290"/>
    </row>
    <row r="809" spans="2:24" ht="72.5">
      <c r="B809" s="252" t="s">
        <v>1438</v>
      </c>
      <c r="C809" s="252" t="s">
        <v>5639</v>
      </c>
      <c r="D809" s="252" t="s">
        <v>2571</v>
      </c>
      <c r="E809" s="251" t="s">
        <v>410</v>
      </c>
      <c r="F809" s="252">
        <v>4933041.6113200001</v>
      </c>
      <c r="G809" s="252">
        <v>2609529.5965399998</v>
      </c>
      <c r="H809" s="252" t="s">
        <v>2544</v>
      </c>
      <c r="I809" s="252">
        <v>0.30206</v>
      </c>
      <c r="J809" s="252" t="s">
        <v>622</v>
      </c>
      <c r="K809" s="252">
        <v>0</v>
      </c>
      <c r="L809" s="252">
        <v>2024</v>
      </c>
      <c r="M809" s="252">
        <v>2027</v>
      </c>
      <c r="N809" s="252" t="s">
        <v>393</v>
      </c>
      <c r="O809" s="252" t="s">
        <v>394</v>
      </c>
      <c r="P809" s="252" t="s">
        <v>3277</v>
      </c>
      <c r="Q809" s="251" t="s">
        <v>2567</v>
      </c>
      <c r="R809" s="290"/>
      <c r="S809" s="290"/>
      <c r="T809" s="290"/>
      <c r="U809" s="290"/>
      <c r="V809" s="290"/>
      <c r="W809" s="290"/>
      <c r="X809" s="290"/>
    </row>
    <row r="810" spans="2:24" ht="72.5">
      <c r="B810" s="252" t="s">
        <v>1438</v>
      </c>
      <c r="C810" s="252" t="s">
        <v>5639</v>
      </c>
      <c r="D810" s="252" t="s">
        <v>2571</v>
      </c>
      <c r="E810" s="251" t="s">
        <v>410</v>
      </c>
      <c r="F810" s="252">
        <v>4932928.6998399999</v>
      </c>
      <c r="G810" s="252">
        <v>2609319.2432400002</v>
      </c>
      <c r="H810" s="252" t="s">
        <v>2544</v>
      </c>
      <c r="I810" s="252">
        <v>0.31973299999999999</v>
      </c>
      <c r="J810" s="252" t="s">
        <v>622</v>
      </c>
      <c r="K810" s="252">
        <v>0</v>
      </c>
      <c r="L810" s="252">
        <v>2024</v>
      </c>
      <c r="M810" s="252">
        <v>2027</v>
      </c>
      <c r="N810" s="252" t="s">
        <v>393</v>
      </c>
      <c r="O810" s="252" t="s">
        <v>394</v>
      </c>
      <c r="P810" s="252" t="s">
        <v>3278</v>
      </c>
      <c r="Q810" s="251" t="s">
        <v>2567</v>
      </c>
      <c r="R810" s="290"/>
      <c r="S810" s="290"/>
      <c r="T810" s="290"/>
      <c r="U810" s="290"/>
      <c r="V810" s="290"/>
      <c r="W810" s="290"/>
      <c r="X810" s="290"/>
    </row>
    <row r="811" spans="2:24" ht="72.5">
      <c r="B811" s="252" t="s">
        <v>1438</v>
      </c>
      <c r="C811" s="252" t="s">
        <v>5639</v>
      </c>
      <c r="D811" s="252" t="s">
        <v>2571</v>
      </c>
      <c r="E811" s="251" t="s">
        <v>410</v>
      </c>
      <c r="F811" s="252">
        <v>4932844.0518899998</v>
      </c>
      <c r="G811" s="252">
        <v>2609139.70896</v>
      </c>
      <c r="H811" s="252" t="s">
        <v>2544</v>
      </c>
      <c r="I811" s="252">
        <v>0.31484299999999998</v>
      </c>
      <c r="J811" s="252" t="s">
        <v>392</v>
      </c>
      <c r="K811" s="252">
        <v>0</v>
      </c>
      <c r="L811" s="252">
        <v>2024</v>
      </c>
      <c r="M811" s="252">
        <v>2027</v>
      </c>
      <c r="N811" s="252" t="s">
        <v>393</v>
      </c>
      <c r="O811" s="252" t="s">
        <v>394</v>
      </c>
      <c r="P811" s="252" t="s">
        <v>3279</v>
      </c>
      <c r="Q811" s="251" t="s">
        <v>2567</v>
      </c>
      <c r="R811" s="290"/>
      <c r="S811" s="290"/>
      <c r="T811" s="290"/>
      <c r="U811" s="290"/>
      <c r="V811" s="290"/>
      <c r="W811" s="290"/>
      <c r="X811" s="290"/>
    </row>
    <row r="812" spans="2:24" ht="72.5">
      <c r="B812" s="252" t="s">
        <v>1438</v>
      </c>
      <c r="C812" s="252" t="s">
        <v>5639</v>
      </c>
      <c r="D812" s="252" t="s">
        <v>2598</v>
      </c>
      <c r="E812" s="251" t="s">
        <v>410</v>
      </c>
      <c r="F812" s="252">
        <v>4935643.62787</v>
      </c>
      <c r="G812" s="252">
        <v>2595044.75648</v>
      </c>
      <c r="H812" s="252" t="s">
        <v>2544</v>
      </c>
      <c r="I812" s="252">
        <v>0.30265900000000001</v>
      </c>
      <c r="J812" s="252" t="s">
        <v>622</v>
      </c>
      <c r="K812" s="252">
        <v>0</v>
      </c>
      <c r="L812" s="252">
        <v>2024</v>
      </c>
      <c r="M812" s="252">
        <v>2027</v>
      </c>
      <c r="N812" s="252" t="s">
        <v>393</v>
      </c>
      <c r="O812" s="252" t="s">
        <v>394</v>
      </c>
      <c r="P812" s="252" t="s">
        <v>3280</v>
      </c>
      <c r="Q812" s="251" t="s">
        <v>2567</v>
      </c>
      <c r="R812" s="290"/>
      <c r="S812" s="290"/>
      <c r="T812" s="290"/>
      <c r="U812" s="290"/>
      <c r="V812" s="290"/>
      <c r="W812" s="290"/>
      <c r="X812" s="290"/>
    </row>
    <row r="813" spans="2:24" ht="72.5">
      <c r="B813" s="252" t="s">
        <v>1438</v>
      </c>
      <c r="C813" s="252" t="s">
        <v>5639</v>
      </c>
      <c r="D813" s="252" t="s">
        <v>2629</v>
      </c>
      <c r="E813" s="251" t="s">
        <v>410</v>
      </c>
      <c r="F813" s="252">
        <v>4934755.2738899998</v>
      </c>
      <c r="G813" s="252">
        <v>2584275.88167</v>
      </c>
      <c r="H813" s="252" t="s">
        <v>2544</v>
      </c>
      <c r="I813" s="252">
        <v>0.31571900000000003</v>
      </c>
      <c r="J813" s="252" t="s">
        <v>2631</v>
      </c>
      <c r="K813" s="252">
        <v>0</v>
      </c>
      <c r="L813" s="252">
        <v>2024</v>
      </c>
      <c r="M813" s="252">
        <v>2027</v>
      </c>
      <c r="N813" s="252" t="s">
        <v>393</v>
      </c>
      <c r="O813" s="252" t="s">
        <v>394</v>
      </c>
      <c r="P813" s="252" t="s">
        <v>3281</v>
      </c>
      <c r="Q813" s="251" t="s">
        <v>2567</v>
      </c>
      <c r="R813" s="290"/>
      <c r="S813" s="290"/>
      <c r="T813" s="290"/>
      <c r="U813" s="290"/>
      <c r="V813" s="290"/>
      <c r="W813" s="290"/>
      <c r="X813" s="290"/>
    </row>
    <row r="814" spans="2:24" ht="72.5">
      <c r="B814" s="252" t="s">
        <v>1438</v>
      </c>
      <c r="C814" s="252" t="s">
        <v>5639</v>
      </c>
      <c r="D814" s="252" t="s">
        <v>3099</v>
      </c>
      <c r="E814" s="251" t="s">
        <v>410</v>
      </c>
      <c r="F814" s="252">
        <v>4931339.4267100003</v>
      </c>
      <c r="G814" s="252">
        <v>2574425.46337</v>
      </c>
      <c r="H814" s="252" t="s">
        <v>2544</v>
      </c>
      <c r="I814" s="252">
        <v>0.30873499999999998</v>
      </c>
      <c r="J814" s="252" t="s">
        <v>392</v>
      </c>
      <c r="K814" s="252">
        <v>0</v>
      </c>
      <c r="L814" s="252">
        <v>2024</v>
      </c>
      <c r="M814" s="252">
        <v>2027</v>
      </c>
      <c r="N814" s="252" t="s">
        <v>393</v>
      </c>
      <c r="O814" s="252" t="s">
        <v>394</v>
      </c>
      <c r="P814" s="252" t="s">
        <v>3282</v>
      </c>
      <c r="Q814" s="251" t="s">
        <v>2567</v>
      </c>
      <c r="R814" s="290"/>
      <c r="S814" s="290"/>
      <c r="T814" s="290"/>
      <c r="U814" s="290"/>
      <c r="V814" s="290"/>
      <c r="W814" s="290"/>
      <c r="X814" s="290"/>
    </row>
    <row r="815" spans="2:24" ht="72.5">
      <c r="B815" s="252" t="s">
        <v>1438</v>
      </c>
      <c r="C815" s="252" t="s">
        <v>5639</v>
      </c>
      <c r="D815" s="252" t="s">
        <v>3099</v>
      </c>
      <c r="E815" s="251" t="s">
        <v>410</v>
      </c>
      <c r="F815" s="252">
        <v>4931363.80767</v>
      </c>
      <c r="G815" s="252">
        <v>2574508.1799499998</v>
      </c>
      <c r="H815" s="252" t="s">
        <v>2544</v>
      </c>
      <c r="I815" s="252">
        <v>0.30457200000000001</v>
      </c>
      <c r="J815" s="252" t="s">
        <v>392</v>
      </c>
      <c r="K815" s="252">
        <v>0</v>
      </c>
      <c r="L815" s="252">
        <v>2024</v>
      </c>
      <c r="M815" s="252">
        <v>2027</v>
      </c>
      <c r="N815" s="252" t="s">
        <v>393</v>
      </c>
      <c r="O815" s="252" t="s">
        <v>394</v>
      </c>
      <c r="P815" s="252" t="s">
        <v>3283</v>
      </c>
      <c r="Q815" s="251" t="s">
        <v>2567</v>
      </c>
      <c r="R815" s="290"/>
      <c r="S815" s="290"/>
      <c r="T815" s="290"/>
      <c r="U815" s="290"/>
      <c r="V815" s="290"/>
      <c r="W815" s="290"/>
      <c r="X815" s="290"/>
    </row>
    <row r="816" spans="2:24" ht="72.5">
      <c r="B816" s="252" t="s">
        <v>1438</v>
      </c>
      <c r="C816" s="252" t="s">
        <v>5639</v>
      </c>
      <c r="D816" s="252" t="s">
        <v>2673</v>
      </c>
      <c r="E816" s="251" t="s">
        <v>410</v>
      </c>
      <c r="F816" s="252">
        <v>4928112.6864200002</v>
      </c>
      <c r="G816" s="252">
        <v>2564452.8862100001</v>
      </c>
      <c r="H816" s="252" t="s">
        <v>2544</v>
      </c>
      <c r="I816" s="252">
        <v>0.30108800000000002</v>
      </c>
      <c r="J816" s="252" t="s">
        <v>2615</v>
      </c>
      <c r="K816" s="252">
        <v>0</v>
      </c>
      <c r="L816" s="252">
        <v>2024</v>
      </c>
      <c r="M816" s="252">
        <v>2027</v>
      </c>
      <c r="N816" s="252" t="s">
        <v>393</v>
      </c>
      <c r="O816" s="252" t="s">
        <v>394</v>
      </c>
      <c r="P816" s="252" t="s">
        <v>3284</v>
      </c>
      <c r="Q816" s="251" t="s">
        <v>2567</v>
      </c>
      <c r="R816" s="290"/>
      <c r="S816" s="290"/>
      <c r="T816" s="290"/>
      <c r="U816" s="290"/>
      <c r="V816" s="290"/>
      <c r="W816" s="290"/>
      <c r="X816" s="290"/>
    </row>
    <row r="817" spans="2:24" ht="72.5">
      <c r="B817" s="252" t="s">
        <v>1438</v>
      </c>
      <c r="C817" s="252" t="s">
        <v>5639</v>
      </c>
      <c r="D817" s="252" t="s">
        <v>2673</v>
      </c>
      <c r="E817" s="251" t="s">
        <v>410</v>
      </c>
      <c r="F817" s="252">
        <v>4928120.42643</v>
      </c>
      <c r="G817" s="252">
        <v>2564540.4422800001</v>
      </c>
      <c r="H817" s="252" t="s">
        <v>2544</v>
      </c>
      <c r="I817" s="252">
        <v>0.298682</v>
      </c>
      <c r="J817" s="252" t="s">
        <v>392</v>
      </c>
      <c r="K817" s="252">
        <v>0</v>
      </c>
      <c r="L817" s="252">
        <v>2024</v>
      </c>
      <c r="M817" s="252">
        <v>2027</v>
      </c>
      <c r="N817" s="252" t="s">
        <v>393</v>
      </c>
      <c r="O817" s="252" t="s">
        <v>394</v>
      </c>
      <c r="P817" s="252" t="s">
        <v>3285</v>
      </c>
      <c r="Q817" s="251" t="s">
        <v>2567</v>
      </c>
      <c r="R817" s="290"/>
      <c r="S817" s="290"/>
      <c r="T817" s="290"/>
      <c r="U817" s="290"/>
      <c r="V817" s="290"/>
      <c r="W817" s="290"/>
      <c r="X817" s="290"/>
    </row>
    <row r="818" spans="2:24" ht="72.5">
      <c r="B818" s="252" t="s">
        <v>1438</v>
      </c>
      <c r="C818" s="252" t="s">
        <v>5639</v>
      </c>
      <c r="D818" s="252" t="s">
        <v>2691</v>
      </c>
      <c r="E818" s="251" t="s">
        <v>410</v>
      </c>
      <c r="F818" s="252">
        <v>4929451.2538999999</v>
      </c>
      <c r="G818" s="252">
        <v>2556089.7790299999</v>
      </c>
      <c r="H818" s="252" t="s">
        <v>2544</v>
      </c>
      <c r="I818" s="252">
        <v>0.311226</v>
      </c>
      <c r="J818" s="252" t="s">
        <v>392</v>
      </c>
      <c r="K818" s="252">
        <v>0</v>
      </c>
      <c r="L818" s="252">
        <v>2024</v>
      </c>
      <c r="M818" s="252">
        <v>2027</v>
      </c>
      <c r="N818" s="252" t="s">
        <v>393</v>
      </c>
      <c r="O818" s="252" t="s">
        <v>394</v>
      </c>
      <c r="P818" s="252" t="s">
        <v>3286</v>
      </c>
      <c r="Q818" s="251" t="s">
        <v>2567</v>
      </c>
      <c r="R818" s="290"/>
      <c r="S818" s="290"/>
      <c r="T818" s="290"/>
      <c r="U818" s="290"/>
      <c r="V818" s="290"/>
      <c r="W818" s="290"/>
      <c r="X818" s="290"/>
    </row>
    <row r="819" spans="2:24" ht="72.5">
      <c r="B819" s="252" t="s">
        <v>1438</v>
      </c>
      <c r="C819" s="252" t="s">
        <v>5639</v>
      </c>
      <c r="D819" s="252" t="s">
        <v>2691</v>
      </c>
      <c r="E819" s="251" t="s">
        <v>410</v>
      </c>
      <c r="F819" s="252">
        <v>4929428.1783699999</v>
      </c>
      <c r="G819" s="252">
        <v>2556337.9072799999</v>
      </c>
      <c r="H819" s="252" t="s">
        <v>2544</v>
      </c>
      <c r="I819" s="252">
        <v>0.298628</v>
      </c>
      <c r="J819" s="252" t="s">
        <v>392</v>
      </c>
      <c r="K819" s="252">
        <v>0</v>
      </c>
      <c r="L819" s="252">
        <v>2024</v>
      </c>
      <c r="M819" s="252">
        <v>2027</v>
      </c>
      <c r="N819" s="252" t="s">
        <v>393</v>
      </c>
      <c r="O819" s="252" t="s">
        <v>394</v>
      </c>
      <c r="P819" s="252" t="s">
        <v>3287</v>
      </c>
      <c r="Q819" s="251" t="s">
        <v>2567</v>
      </c>
      <c r="R819" s="290"/>
      <c r="S819" s="290"/>
      <c r="T819" s="290"/>
      <c r="U819" s="290"/>
      <c r="V819" s="290"/>
      <c r="W819" s="290"/>
      <c r="X819" s="290"/>
    </row>
    <row r="820" spans="2:24" ht="72.5">
      <c r="B820" s="252" t="s">
        <v>1438</v>
      </c>
      <c r="C820" s="252" t="s">
        <v>5639</v>
      </c>
      <c r="D820" s="252" t="s">
        <v>2666</v>
      </c>
      <c r="E820" s="251" t="s">
        <v>410</v>
      </c>
      <c r="F820" s="252">
        <v>4928217.9385299999</v>
      </c>
      <c r="G820" s="252">
        <v>2566257.1402599998</v>
      </c>
      <c r="H820" s="252" t="s">
        <v>2544</v>
      </c>
      <c r="I820" s="252">
        <v>0.29888300000000001</v>
      </c>
      <c r="J820" s="252" t="s">
        <v>392</v>
      </c>
      <c r="K820" s="252">
        <v>0</v>
      </c>
      <c r="L820" s="252">
        <v>2024</v>
      </c>
      <c r="M820" s="252">
        <v>2027</v>
      </c>
      <c r="N820" s="252" t="s">
        <v>393</v>
      </c>
      <c r="O820" s="252" t="s">
        <v>394</v>
      </c>
      <c r="P820" s="252" t="s">
        <v>3288</v>
      </c>
      <c r="Q820" s="251" t="s">
        <v>2567</v>
      </c>
      <c r="R820" s="290"/>
      <c r="S820" s="290"/>
      <c r="T820" s="290"/>
      <c r="U820" s="290"/>
      <c r="V820" s="290"/>
      <c r="W820" s="290"/>
      <c r="X820" s="290"/>
    </row>
    <row r="821" spans="2:24" ht="72.5">
      <c r="B821" s="252" t="s">
        <v>1438</v>
      </c>
      <c r="C821" s="252" t="s">
        <v>5639</v>
      </c>
      <c r="D821" s="252" t="s">
        <v>2680</v>
      </c>
      <c r="E821" s="251" t="s">
        <v>410</v>
      </c>
      <c r="F821" s="252">
        <v>4928210.2224199995</v>
      </c>
      <c r="G821" s="252">
        <v>2560520.2590700001</v>
      </c>
      <c r="H821" s="252" t="s">
        <v>2544</v>
      </c>
      <c r="I821" s="252">
        <v>0.296626</v>
      </c>
      <c r="J821" s="252" t="s">
        <v>392</v>
      </c>
      <c r="K821" s="252">
        <v>0</v>
      </c>
      <c r="L821" s="252">
        <v>2024</v>
      </c>
      <c r="M821" s="252">
        <v>2027</v>
      </c>
      <c r="N821" s="252" t="s">
        <v>393</v>
      </c>
      <c r="O821" s="252" t="s">
        <v>394</v>
      </c>
      <c r="P821" s="252" t="s">
        <v>3289</v>
      </c>
      <c r="Q821" s="251" t="s">
        <v>2567</v>
      </c>
      <c r="R821" s="290"/>
      <c r="S821" s="290"/>
      <c r="T821" s="290"/>
      <c r="U821" s="290"/>
      <c r="V821" s="290"/>
      <c r="W821" s="290"/>
      <c r="X821" s="290"/>
    </row>
    <row r="822" spans="2:24" ht="72.5">
      <c r="B822" s="252" t="s">
        <v>1438</v>
      </c>
      <c r="C822" s="252" t="s">
        <v>5639</v>
      </c>
      <c r="D822" s="252" t="s">
        <v>2691</v>
      </c>
      <c r="E822" s="251" t="s">
        <v>410</v>
      </c>
      <c r="F822" s="252">
        <v>4928772.8861199999</v>
      </c>
      <c r="G822" s="252">
        <v>2551691.1019100002</v>
      </c>
      <c r="H822" s="252" t="s">
        <v>2544</v>
      </c>
      <c r="I822" s="252">
        <v>0.30751899999999999</v>
      </c>
      <c r="J822" s="252" t="s">
        <v>392</v>
      </c>
      <c r="K822" s="252">
        <v>0</v>
      </c>
      <c r="L822" s="252">
        <v>2024</v>
      </c>
      <c r="M822" s="252">
        <v>2027</v>
      </c>
      <c r="N822" s="252" t="s">
        <v>393</v>
      </c>
      <c r="O822" s="252" t="s">
        <v>394</v>
      </c>
      <c r="P822" s="252" t="s">
        <v>3290</v>
      </c>
      <c r="Q822" s="251" t="s">
        <v>2567</v>
      </c>
      <c r="R822" s="290"/>
      <c r="S822" s="290"/>
      <c r="T822" s="290"/>
      <c r="U822" s="290"/>
      <c r="V822" s="290"/>
      <c r="W822" s="290"/>
      <c r="X822" s="290"/>
    </row>
    <row r="823" spans="2:24" ht="72.5">
      <c r="B823" s="252" t="s">
        <v>1438</v>
      </c>
      <c r="C823" s="252" t="s">
        <v>5639</v>
      </c>
      <c r="D823" s="252" t="s">
        <v>5668</v>
      </c>
      <c r="E823" s="251" t="s">
        <v>410</v>
      </c>
      <c r="F823" s="252">
        <v>4928441.2245800002</v>
      </c>
      <c r="G823" s="252">
        <v>2548933.6874299999</v>
      </c>
      <c r="H823" s="252" t="s">
        <v>2544</v>
      </c>
      <c r="I823" s="252">
        <v>0.32844200000000001</v>
      </c>
      <c r="J823" s="252" t="s">
        <v>392</v>
      </c>
      <c r="K823" s="252">
        <v>0</v>
      </c>
      <c r="L823" s="252">
        <v>2024</v>
      </c>
      <c r="M823" s="252">
        <v>2027</v>
      </c>
      <c r="N823" s="252" t="s">
        <v>393</v>
      </c>
      <c r="O823" s="252" t="s">
        <v>394</v>
      </c>
      <c r="P823" s="252" t="s">
        <v>3291</v>
      </c>
      <c r="Q823" s="251" t="s">
        <v>2567</v>
      </c>
      <c r="R823" s="290"/>
      <c r="S823" s="290"/>
      <c r="T823" s="290"/>
      <c r="U823" s="290"/>
      <c r="V823" s="290"/>
      <c r="W823" s="290"/>
      <c r="X823" s="290"/>
    </row>
    <row r="824" spans="2:24" ht="72.5">
      <c r="B824" s="252" t="s">
        <v>1438</v>
      </c>
      <c r="C824" s="252" t="s">
        <v>5639</v>
      </c>
      <c r="D824" s="252" t="s">
        <v>3130</v>
      </c>
      <c r="E824" s="251" t="s">
        <v>410</v>
      </c>
      <c r="F824" s="252">
        <v>4929259.5152599998</v>
      </c>
      <c r="G824" s="252">
        <v>2519728.6462500002</v>
      </c>
      <c r="H824" s="252" t="s">
        <v>2544</v>
      </c>
      <c r="I824" s="252">
        <v>1.111939</v>
      </c>
      <c r="J824" s="252" t="s">
        <v>2615</v>
      </c>
      <c r="K824" s="252">
        <v>0</v>
      </c>
      <c r="L824" s="252">
        <v>2024</v>
      </c>
      <c r="M824" s="252">
        <v>2027</v>
      </c>
      <c r="N824" s="252" t="s">
        <v>393</v>
      </c>
      <c r="O824" s="252" t="s">
        <v>394</v>
      </c>
      <c r="P824" s="252" t="s">
        <v>3292</v>
      </c>
      <c r="Q824" s="251" t="s">
        <v>2567</v>
      </c>
      <c r="R824" s="290"/>
      <c r="S824" s="290"/>
      <c r="T824" s="290"/>
      <c r="U824" s="290"/>
      <c r="V824" s="290"/>
      <c r="W824" s="290"/>
      <c r="X824" s="290"/>
    </row>
    <row r="825" spans="2:24" ht="72.5">
      <c r="B825" s="252" t="s">
        <v>1438</v>
      </c>
      <c r="C825" s="252" t="s">
        <v>5639</v>
      </c>
      <c r="D825" s="252" t="s">
        <v>5657</v>
      </c>
      <c r="E825" s="251" t="s">
        <v>410</v>
      </c>
      <c r="F825" s="252">
        <v>4950638.7516299998</v>
      </c>
      <c r="G825" s="252">
        <v>2378737.6857500002</v>
      </c>
      <c r="H825" s="252" t="s">
        <v>2544</v>
      </c>
      <c r="I825" s="252">
        <v>1.0074920000000001</v>
      </c>
      <c r="J825" s="252" t="s">
        <v>392</v>
      </c>
      <c r="K825" s="252">
        <v>0</v>
      </c>
      <c r="L825" s="252">
        <v>2024</v>
      </c>
      <c r="M825" s="252">
        <v>2027</v>
      </c>
      <c r="N825" s="252" t="s">
        <v>393</v>
      </c>
      <c r="O825" s="252" t="s">
        <v>394</v>
      </c>
      <c r="P825" s="252" t="s">
        <v>3293</v>
      </c>
      <c r="Q825" s="251" t="s">
        <v>2567</v>
      </c>
      <c r="R825" s="290"/>
      <c r="S825" s="290"/>
      <c r="T825" s="290"/>
      <c r="U825" s="290"/>
      <c r="V825" s="290"/>
      <c r="W825" s="290"/>
      <c r="X825" s="290"/>
    </row>
    <row r="826" spans="2:24" ht="72.5">
      <c r="B826" s="252" t="s">
        <v>1438</v>
      </c>
      <c r="C826" s="252" t="s">
        <v>5639</v>
      </c>
      <c r="D826" s="252" t="s">
        <v>5657</v>
      </c>
      <c r="E826" s="251" t="s">
        <v>410</v>
      </c>
      <c r="F826" s="252">
        <v>4951453.9390700003</v>
      </c>
      <c r="G826" s="252">
        <v>2378268.5959800002</v>
      </c>
      <c r="H826" s="252" t="s">
        <v>2544</v>
      </c>
      <c r="I826" s="252">
        <v>0.44907900000000001</v>
      </c>
      <c r="J826" s="252" t="s">
        <v>392</v>
      </c>
      <c r="K826" s="252">
        <v>0</v>
      </c>
      <c r="L826" s="252">
        <v>2024</v>
      </c>
      <c r="M826" s="252">
        <v>2027</v>
      </c>
      <c r="N826" s="252" t="s">
        <v>393</v>
      </c>
      <c r="O826" s="252" t="s">
        <v>394</v>
      </c>
      <c r="P826" s="252" t="s">
        <v>3294</v>
      </c>
      <c r="Q826" s="251" t="s">
        <v>2567</v>
      </c>
      <c r="R826" s="290"/>
      <c r="S826" s="290"/>
      <c r="T826" s="290"/>
      <c r="U826" s="290"/>
      <c r="V826" s="290"/>
      <c r="W826" s="290"/>
      <c r="X826" s="290"/>
    </row>
    <row r="827" spans="2:24" ht="72.5">
      <c r="B827" s="252" t="s">
        <v>1438</v>
      </c>
      <c r="C827" s="252" t="s">
        <v>5639</v>
      </c>
      <c r="D827" s="252" t="s">
        <v>5660</v>
      </c>
      <c r="E827" s="251" t="s">
        <v>410</v>
      </c>
      <c r="F827" s="252">
        <v>4946129.9578499999</v>
      </c>
      <c r="G827" s="252">
        <v>2372865.1027000002</v>
      </c>
      <c r="H827" s="252" t="s">
        <v>2544</v>
      </c>
      <c r="I827" s="252">
        <v>1.0005280000000001</v>
      </c>
      <c r="J827" s="252" t="s">
        <v>392</v>
      </c>
      <c r="K827" s="252">
        <v>0</v>
      </c>
      <c r="L827" s="252">
        <v>2024</v>
      </c>
      <c r="M827" s="252">
        <v>2027</v>
      </c>
      <c r="N827" s="252" t="s">
        <v>393</v>
      </c>
      <c r="O827" s="252" t="s">
        <v>394</v>
      </c>
      <c r="P827" s="252" t="s">
        <v>3295</v>
      </c>
      <c r="Q827" s="251" t="s">
        <v>2567</v>
      </c>
      <c r="R827" s="290"/>
      <c r="S827" s="290"/>
      <c r="T827" s="290"/>
      <c r="U827" s="290"/>
      <c r="V827" s="290"/>
      <c r="W827" s="290"/>
      <c r="X827" s="290"/>
    </row>
    <row r="828" spans="2:24" ht="72.5">
      <c r="B828" s="252" t="s">
        <v>1438</v>
      </c>
      <c r="C828" s="252" t="s">
        <v>5639</v>
      </c>
      <c r="D828" s="252" t="s">
        <v>2654</v>
      </c>
      <c r="E828" s="251" t="s">
        <v>410</v>
      </c>
      <c r="F828" s="252">
        <v>4930526.9295300003</v>
      </c>
      <c r="G828" s="252">
        <v>2572900.3885400002</v>
      </c>
      <c r="H828" s="252" t="s">
        <v>2544</v>
      </c>
      <c r="I828" s="252">
        <v>1.0051369999999999</v>
      </c>
      <c r="J828" s="252" t="s">
        <v>392</v>
      </c>
      <c r="K828" s="252">
        <v>0</v>
      </c>
      <c r="L828" s="252">
        <v>2024</v>
      </c>
      <c r="M828" s="252">
        <v>2027</v>
      </c>
      <c r="N828" s="252" t="s">
        <v>393</v>
      </c>
      <c r="O828" s="252" t="s">
        <v>394</v>
      </c>
      <c r="P828" s="252" t="s">
        <v>3296</v>
      </c>
      <c r="Q828" s="251" t="s">
        <v>2567</v>
      </c>
      <c r="R828" s="290"/>
      <c r="S828" s="290"/>
      <c r="T828" s="290"/>
      <c r="U828" s="290"/>
      <c r="V828" s="290"/>
      <c r="W828" s="290"/>
      <c r="X828" s="290"/>
    </row>
    <row r="829" spans="2:24" ht="72.5">
      <c r="B829" s="252" t="s">
        <v>1438</v>
      </c>
      <c r="C829" s="252" t="s">
        <v>5639</v>
      </c>
      <c r="D829" s="252" t="s">
        <v>2651</v>
      </c>
      <c r="E829" s="251" t="s">
        <v>410</v>
      </c>
      <c r="F829" s="252">
        <v>4931712.9638700001</v>
      </c>
      <c r="G829" s="252">
        <v>2574110.7798600001</v>
      </c>
      <c r="H829" s="252" t="s">
        <v>2544</v>
      </c>
      <c r="I829" s="252">
        <v>1.0051369999999999</v>
      </c>
      <c r="J829" s="252" t="s">
        <v>392</v>
      </c>
      <c r="K829" s="252">
        <v>0</v>
      </c>
      <c r="L829" s="252">
        <v>2024</v>
      </c>
      <c r="M829" s="252">
        <v>2027</v>
      </c>
      <c r="N829" s="252" t="s">
        <v>393</v>
      </c>
      <c r="O829" s="252" t="s">
        <v>394</v>
      </c>
      <c r="P829" s="252" t="s">
        <v>3297</v>
      </c>
      <c r="Q829" s="251" t="s">
        <v>2567</v>
      </c>
      <c r="R829" s="290"/>
      <c r="S829" s="290"/>
      <c r="T829" s="290"/>
      <c r="U829" s="290"/>
      <c r="V829" s="290"/>
      <c r="W829" s="290"/>
      <c r="X829" s="290"/>
    </row>
    <row r="830" spans="2:24" ht="72.5">
      <c r="B830" s="252" t="s">
        <v>1438</v>
      </c>
      <c r="C830" s="252" t="s">
        <v>5639</v>
      </c>
      <c r="D830" s="252" t="s">
        <v>5665</v>
      </c>
      <c r="E830" s="251" t="s">
        <v>410</v>
      </c>
      <c r="F830" s="252">
        <v>4944791.3512599999</v>
      </c>
      <c r="G830" s="252">
        <v>2357945.8883099998</v>
      </c>
      <c r="H830" s="252" t="s">
        <v>2544</v>
      </c>
      <c r="I830" s="252">
        <v>1.0048140000000001</v>
      </c>
      <c r="J830" s="252" t="s">
        <v>2397</v>
      </c>
      <c r="K830" s="252">
        <v>0</v>
      </c>
      <c r="L830" s="252">
        <v>2024</v>
      </c>
      <c r="M830" s="252">
        <v>2027</v>
      </c>
      <c r="N830" s="252" t="s">
        <v>393</v>
      </c>
      <c r="O830" s="252" t="s">
        <v>394</v>
      </c>
      <c r="P830" s="252" t="s">
        <v>3298</v>
      </c>
      <c r="Q830" s="251" t="s">
        <v>2567</v>
      </c>
      <c r="R830" s="290"/>
      <c r="S830" s="290"/>
      <c r="T830" s="290"/>
      <c r="U830" s="290"/>
      <c r="V830" s="290"/>
      <c r="W830" s="290"/>
      <c r="X830" s="290"/>
    </row>
    <row r="831" spans="2:24" ht="72.5">
      <c r="B831" s="252" t="s">
        <v>1438</v>
      </c>
      <c r="C831" s="252" t="s">
        <v>5639</v>
      </c>
      <c r="D831" s="252" t="s">
        <v>5667</v>
      </c>
      <c r="E831" s="251" t="s">
        <v>410</v>
      </c>
      <c r="F831" s="252">
        <v>4944804.9703400005</v>
      </c>
      <c r="G831" s="252">
        <v>2345422.5582499998</v>
      </c>
      <c r="H831" s="252" t="s">
        <v>2544</v>
      </c>
      <c r="I831" s="252">
        <v>0.72365900000000005</v>
      </c>
      <c r="J831" s="252" t="s">
        <v>392</v>
      </c>
      <c r="K831" s="252">
        <v>0</v>
      </c>
      <c r="L831" s="252">
        <v>2024</v>
      </c>
      <c r="M831" s="252">
        <v>2027</v>
      </c>
      <c r="N831" s="252" t="s">
        <v>393</v>
      </c>
      <c r="O831" s="252" t="s">
        <v>394</v>
      </c>
      <c r="P831" s="252" t="s">
        <v>3299</v>
      </c>
      <c r="Q831" s="251" t="s">
        <v>2567</v>
      </c>
      <c r="R831" s="290"/>
      <c r="S831" s="290"/>
      <c r="T831" s="290"/>
      <c r="U831" s="290"/>
      <c r="V831" s="290"/>
      <c r="W831" s="290"/>
      <c r="X831" s="290"/>
    </row>
    <row r="832" spans="2:24" ht="72.5">
      <c r="B832" s="252" t="s">
        <v>1438</v>
      </c>
      <c r="C832" s="252" t="s">
        <v>5639</v>
      </c>
      <c r="D832" s="252" t="s">
        <v>5662</v>
      </c>
      <c r="E832" s="251" t="s">
        <v>410</v>
      </c>
      <c r="F832" s="252">
        <v>4947226.1310700001</v>
      </c>
      <c r="G832" s="252">
        <v>2366686.7182399998</v>
      </c>
      <c r="H832" s="252" t="s">
        <v>2544</v>
      </c>
      <c r="I832" s="252">
        <v>1.0054920000000001</v>
      </c>
      <c r="J832" s="252" t="s">
        <v>2397</v>
      </c>
      <c r="K832" s="252">
        <v>0</v>
      </c>
      <c r="L832" s="252">
        <v>2024</v>
      </c>
      <c r="M832" s="252">
        <v>2027</v>
      </c>
      <c r="N832" s="252" t="s">
        <v>393</v>
      </c>
      <c r="O832" s="252" t="s">
        <v>394</v>
      </c>
      <c r="P832" s="252" t="s">
        <v>3300</v>
      </c>
      <c r="Q832" s="251" t="s">
        <v>2567</v>
      </c>
      <c r="R832" s="290"/>
      <c r="S832" s="290"/>
      <c r="T832" s="290"/>
      <c r="U832" s="290"/>
      <c r="V832" s="290"/>
      <c r="W832" s="290"/>
      <c r="X832" s="290"/>
    </row>
    <row r="833" spans="2:24" ht="72.5">
      <c r="B833" s="252" t="s">
        <v>1438</v>
      </c>
      <c r="C833" s="252" t="s">
        <v>5639</v>
      </c>
      <c r="D833" s="252" t="s">
        <v>3301</v>
      </c>
      <c r="E833" s="251" t="s">
        <v>410</v>
      </c>
      <c r="F833" s="252">
        <v>4929864.02226</v>
      </c>
      <c r="G833" s="252">
        <v>2500386.7792600002</v>
      </c>
      <c r="H833" s="252" t="s">
        <v>2544</v>
      </c>
      <c r="I833" s="252">
        <v>1.0005280000000001</v>
      </c>
      <c r="J833" s="252" t="s">
        <v>392</v>
      </c>
      <c r="K833" s="252">
        <v>0</v>
      </c>
      <c r="L833" s="252">
        <v>2024</v>
      </c>
      <c r="M833" s="252">
        <v>2027</v>
      </c>
      <c r="N833" s="252" t="s">
        <v>393</v>
      </c>
      <c r="O833" s="252" t="s">
        <v>394</v>
      </c>
      <c r="P833" s="252" t="s">
        <v>3302</v>
      </c>
      <c r="Q833" s="251" t="s">
        <v>2567</v>
      </c>
      <c r="R833" s="290"/>
      <c r="S833" s="290"/>
      <c r="T833" s="290"/>
      <c r="U833" s="290"/>
      <c r="V833" s="290"/>
      <c r="W833" s="290"/>
      <c r="X833" s="290"/>
    </row>
    <row r="834" spans="2:24" ht="72.5">
      <c r="B834" s="252" t="s">
        <v>1438</v>
      </c>
      <c r="C834" s="252" t="s">
        <v>5639</v>
      </c>
      <c r="D834" s="252" t="s">
        <v>2571</v>
      </c>
      <c r="E834" s="251" t="s">
        <v>410</v>
      </c>
      <c r="F834" s="252">
        <v>4931357.6736899996</v>
      </c>
      <c r="G834" s="252">
        <v>2606058.68872</v>
      </c>
      <c r="H834" s="252" t="s">
        <v>2544</v>
      </c>
      <c r="I834" s="252">
        <v>0.30843700000000002</v>
      </c>
      <c r="J834" s="252" t="s">
        <v>622</v>
      </c>
      <c r="K834" s="252">
        <v>0</v>
      </c>
      <c r="L834" s="252">
        <v>2024</v>
      </c>
      <c r="M834" s="252">
        <v>2027</v>
      </c>
      <c r="N834" s="252" t="s">
        <v>393</v>
      </c>
      <c r="O834" s="252" t="s">
        <v>394</v>
      </c>
      <c r="P834" s="252" t="s">
        <v>3303</v>
      </c>
      <c r="Q834" s="251" t="s">
        <v>2567</v>
      </c>
      <c r="R834" s="290"/>
      <c r="S834" s="290"/>
      <c r="T834" s="290"/>
      <c r="U834" s="290"/>
      <c r="V834" s="290"/>
      <c r="W834" s="290"/>
      <c r="X834" s="290"/>
    </row>
    <row r="835" spans="2:24" ht="72.5">
      <c r="B835" s="252" t="s">
        <v>1438</v>
      </c>
      <c r="C835" s="252" t="s">
        <v>5639</v>
      </c>
      <c r="D835" s="252" t="s">
        <v>2598</v>
      </c>
      <c r="E835" s="251" t="s">
        <v>410</v>
      </c>
      <c r="F835" s="252">
        <v>4932681.7841299996</v>
      </c>
      <c r="G835" s="252">
        <v>2599801.7117300001</v>
      </c>
      <c r="H835" s="252" t="s">
        <v>2544</v>
      </c>
      <c r="I835" s="252">
        <v>0.30063899999999999</v>
      </c>
      <c r="J835" s="252" t="s">
        <v>392</v>
      </c>
      <c r="K835" s="252">
        <v>0</v>
      </c>
      <c r="L835" s="252">
        <v>2024</v>
      </c>
      <c r="M835" s="252">
        <v>2027</v>
      </c>
      <c r="N835" s="252" t="s">
        <v>393</v>
      </c>
      <c r="O835" s="252" t="s">
        <v>394</v>
      </c>
      <c r="P835" s="252" t="s">
        <v>3304</v>
      </c>
      <c r="Q835" s="251" t="s">
        <v>2567</v>
      </c>
      <c r="R835" s="290"/>
      <c r="S835" s="290"/>
      <c r="T835" s="290"/>
      <c r="U835" s="290"/>
      <c r="V835" s="290"/>
      <c r="W835" s="290"/>
      <c r="X835" s="290"/>
    </row>
    <row r="836" spans="2:24" ht="72.5">
      <c r="B836" s="252" t="s">
        <v>1438</v>
      </c>
      <c r="C836" s="252" t="s">
        <v>5639</v>
      </c>
      <c r="D836" s="252" t="s">
        <v>2598</v>
      </c>
      <c r="E836" s="251" t="s">
        <v>410</v>
      </c>
      <c r="F836" s="252">
        <v>4932156.2673899997</v>
      </c>
      <c r="G836" s="252">
        <v>2600636.2851999998</v>
      </c>
      <c r="H836" s="252" t="s">
        <v>2544</v>
      </c>
      <c r="I836" s="252">
        <v>0.30345100000000003</v>
      </c>
      <c r="J836" s="252" t="s">
        <v>392</v>
      </c>
      <c r="K836" s="252">
        <v>0</v>
      </c>
      <c r="L836" s="252">
        <v>2024</v>
      </c>
      <c r="M836" s="252">
        <v>2027</v>
      </c>
      <c r="N836" s="252" t="s">
        <v>393</v>
      </c>
      <c r="O836" s="252" t="s">
        <v>394</v>
      </c>
      <c r="P836" s="252" t="s">
        <v>3305</v>
      </c>
      <c r="Q836" s="251" t="s">
        <v>2567</v>
      </c>
      <c r="R836" s="290"/>
      <c r="S836" s="290"/>
      <c r="T836" s="290"/>
      <c r="U836" s="290"/>
      <c r="V836" s="290"/>
      <c r="W836" s="290"/>
      <c r="X836" s="290"/>
    </row>
    <row r="837" spans="2:24" ht="72.5">
      <c r="B837" s="252" t="s">
        <v>1438</v>
      </c>
      <c r="C837" s="252" t="s">
        <v>5639</v>
      </c>
      <c r="D837" s="252" t="s">
        <v>2618</v>
      </c>
      <c r="E837" s="251" t="s">
        <v>410</v>
      </c>
      <c r="F837" s="252">
        <v>4937651.4005500004</v>
      </c>
      <c r="G837" s="252">
        <v>2591713.6783599998</v>
      </c>
      <c r="H837" s="252" t="s">
        <v>2544</v>
      </c>
      <c r="I837" s="252">
        <v>0.272866</v>
      </c>
      <c r="J837" s="252" t="s">
        <v>622</v>
      </c>
      <c r="K837" s="252">
        <v>0</v>
      </c>
      <c r="L837" s="252">
        <v>2024</v>
      </c>
      <c r="M837" s="252">
        <v>2027</v>
      </c>
      <c r="N837" s="252" t="s">
        <v>393</v>
      </c>
      <c r="O837" s="252" t="s">
        <v>394</v>
      </c>
      <c r="P837" s="252" t="s">
        <v>3306</v>
      </c>
      <c r="Q837" s="251" t="s">
        <v>2567</v>
      </c>
      <c r="R837" s="290"/>
      <c r="S837" s="290"/>
      <c r="T837" s="290"/>
      <c r="U837" s="290"/>
      <c r="V837" s="290"/>
      <c r="W837" s="290"/>
      <c r="X837" s="290"/>
    </row>
    <row r="838" spans="2:24" ht="72.5">
      <c r="B838" s="252" t="s">
        <v>1438</v>
      </c>
      <c r="C838" s="252" t="s">
        <v>5639</v>
      </c>
      <c r="D838" s="252" t="s">
        <v>2625</v>
      </c>
      <c r="E838" s="251" t="s">
        <v>410</v>
      </c>
      <c r="F838" s="252">
        <v>4936363.6446399996</v>
      </c>
      <c r="G838" s="252">
        <v>2588420.9420400001</v>
      </c>
      <c r="H838" s="252" t="s">
        <v>2544</v>
      </c>
      <c r="I838" s="252">
        <v>0.298344</v>
      </c>
      <c r="J838" s="252" t="s">
        <v>392</v>
      </c>
      <c r="K838" s="252">
        <v>0</v>
      </c>
      <c r="L838" s="252">
        <v>2024</v>
      </c>
      <c r="M838" s="252">
        <v>2027</v>
      </c>
      <c r="N838" s="252" t="s">
        <v>393</v>
      </c>
      <c r="O838" s="252" t="s">
        <v>394</v>
      </c>
      <c r="P838" s="252" t="s">
        <v>3307</v>
      </c>
      <c r="Q838" s="251" t="s">
        <v>2567</v>
      </c>
      <c r="R838" s="290"/>
      <c r="S838" s="290"/>
      <c r="T838" s="290"/>
      <c r="U838" s="290"/>
      <c r="V838" s="290"/>
      <c r="W838" s="290"/>
      <c r="X838" s="290"/>
    </row>
    <row r="839" spans="2:24" ht="72.5">
      <c r="B839" s="252" t="s">
        <v>1438</v>
      </c>
      <c r="C839" s="252" t="s">
        <v>5639</v>
      </c>
      <c r="D839" s="252" t="s">
        <v>2641</v>
      </c>
      <c r="E839" s="251" t="s">
        <v>410</v>
      </c>
      <c r="F839" s="252">
        <v>4933122.0663999999</v>
      </c>
      <c r="G839" s="252">
        <v>2579644.0580899999</v>
      </c>
      <c r="H839" s="252" t="s">
        <v>2544</v>
      </c>
      <c r="I839" s="252">
        <v>0.29834300000000002</v>
      </c>
      <c r="J839" s="252" t="s">
        <v>392</v>
      </c>
      <c r="K839" s="252">
        <v>0</v>
      </c>
      <c r="L839" s="252">
        <v>2024</v>
      </c>
      <c r="M839" s="252">
        <v>2027</v>
      </c>
      <c r="N839" s="252" t="s">
        <v>393</v>
      </c>
      <c r="O839" s="252" t="s">
        <v>394</v>
      </c>
      <c r="P839" s="252" t="s">
        <v>3308</v>
      </c>
      <c r="Q839" s="251" t="s">
        <v>2567</v>
      </c>
      <c r="R839" s="290"/>
      <c r="S839" s="290"/>
      <c r="T839" s="290"/>
      <c r="U839" s="290"/>
      <c r="V839" s="290"/>
      <c r="W839" s="290"/>
      <c r="X839" s="290"/>
    </row>
    <row r="840" spans="2:24" ht="72.5">
      <c r="B840" s="252" t="s">
        <v>1438</v>
      </c>
      <c r="C840" s="252" t="s">
        <v>5639</v>
      </c>
      <c r="D840" s="252" t="s">
        <v>2651</v>
      </c>
      <c r="E840" s="251" t="s">
        <v>410</v>
      </c>
      <c r="F840" s="252">
        <v>4931726.58084</v>
      </c>
      <c r="G840" s="252">
        <v>2575663.5677100001</v>
      </c>
      <c r="H840" s="252" t="s">
        <v>2544</v>
      </c>
      <c r="I840" s="252">
        <v>0.29859200000000002</v>
      </c>
      <c r="J840" s="252" t="s">
        <v>392</v>
      </c>
      <c r="K840" s="252">
        <v>0</v>
      </c>
      <c r="L840" s="252">
        <v>2024</v>
      </c>
      <c r="M840" s="252">
        <v>2027</v>
      </c>
      <c r="N840" s="252" t="s">
        <v>393</v>
      </c>
      <c r="O840" s="252" t="s">
        <v>394</v>
      </c>
      <c r="P840" s="252" t="s">
        <v>3309</v>
      </c>
      <c r="Q840" s="251" t="s">
        <v>2567</v>
      </c>
      <c r="R840" s="290"/>
      <c r="S840" s="290"/>
      <c r="T840" s="290"/>
      <c r="U840" s="290"/>
      <c r="V840" s="290"/>
      <c r="W840" s="290"/>
      <c r="X840" s="290"/>
    </row>
    <row r="841" spans="2:24" ht="72.5">
      <c r="B841" s="252" t="s">
        <v>1438</v>
      </c>
      <c r="C841" s="252" t="s">
        <v>5639</v>
      </c>
      <c r="D841" s="252" t="s">
        <v>2654</v>
      </c>
      <c r="E841" s="251" t="s">
        <v>410</v>
      </c>
      <c r="F841" s="252">
        <v>4929300.3436500002</v>
      </c>
      <c r="G841" s="252">
        <v>2570896.1632599998</v>
      </c>
      <c r="H841" s="252" t="s">
        <v>2544</v>
      </c>
      <c r="I841" s="252">
        <v>0.30170599999999997</v>
      </c>
      <c r="J841" s="252" t="s">
        <v>392</v>
      </c>
      <c r="K841" s="252">
        <v>0</v>
      </c>
      <c r="L841" s="252">
        <v>2024</v>
      </c>
      <c r="M841" s="252">
        <v>2027</v>
      </c>
      <c r="N841" s="252" t="s">
        <v>393</v>
      </c>
      <c r="O841" s="252" t="s">
        <v>394</v>
      </c>
      <c r="P841" s="252" t="s">
        <v>3310</v>
      </c>
      <c r="Q841" s="251" t="s">
        <v>2567</v>
      </c>
      <c r="R841" s="290"/>
      <c r="S841" s="290"/>
      <c r="T841" s="290"/>
      <c r="U841" s="290"/>
      <c r="V841" s="290"/>
      <c r="W841" s="290"/>
      <c r="X841" s="290"/>
    </row>
    <row r="842" spans="2:24" ht="72.5">
      <c r="B842" s="252" t="s">
        <v>1438</v>
      </c>
      <c r="C842" s="252" t="s">
        <v>5639</v>
      </c>
      <c r="D842" s="252" t="s">
        <v>2968</v>
      </c>
      <c r="E842" s="251" t="s">
        <v>410</v>
      </c>
      <c r="F842" s="252">
        <v>4956147.8068399997</v>
      </c>
      <c r="G842" s="252">
        <v>2422336.2187999999</v>
      </c>
      <c r="H842" s="252" t="s">
        <v>2544</v>
      </c>
      <c r="I842" s="252">
        <v>0.30194799999999999</v>
      </c>
      <c r="J842" s="252" t="s">
        <v>622</v>
      </c>
      <c r="K842" s="252">
        <v>0</v>
      </c>
      <c r="L842" s="252">
        <v>2024</v>
      </c>
      <c r="M842" s="252">
        <v>2027</v>
      </c>
      <c r="N842" s="252" t="s">
        <v>393</v>
      </c>
      <c r="O842" s="252" t="s">
        <v>394</v>
      </c>
      <c r="P842" s="252" t="s">
        <v>3311</v>
      </c>
      <c r="Q842" s="251" t="s">
        <v>2567</v>
      </c>
      <c r="R842" s="290"/>
      <c r="S842" s="290"/>
      <c r="T842" s="290"/>
      <c r="U842" s="290"/>
      <c r="V842" s="290"/>
      <c r="W842" s="290"/>
      <c r="X842" s="290"/>
    </row>
    <row r="843" spans="2:24" ht="72.5">
      <c r="B843" s="252" t="s">
        <v>1438</v>
      </c>
      <c r="C843" s="252" t="s">
        <v>5639</v>
      </c>
      <c r="D843" s="252" t="s">
        <v>5656</v>
      </c>
      <c r="E843" s="251" t="s">
        <v>410</v>
      </c>
      <c r="F843" s="252">
        <v>4958096.99529</v>
      </c>
      <c r="G843" s="252">
        <v>2404761.93083</v>
      </c>
      <c r="H843" s="252" t="s">
        <v>2544</v>
      </c>
      <c r="I843" s="252">
        <v>0.30899500000000002</v>
      </c>
      <c r="J843" s="252" t="s">
        <v>622</v>
      </c>
      <c r="K843" s="252">
        <v>0</v>
      </c>
      <c r="L843" s="252">
        <v>2024</v>
      </c>
      <c r="M843" s="252">
        <v>2027</v>
      </c>
      <c r="N843" s="252" t="s">
        <v>393</v>
      </c>
      <c r="O843" s="252" t="s">
        <v>394</v>
      </c>
      <c r="P843" s="252" t="s">
        <v>3312</v>
      </c>
      <c r="Q843" s="251" t="s">
        <v>2567</v>
      </c>
      <c r="R843" s="290"/>
      <c r="S843" s="290"/>
      <c r="T843" s="290"/>
      <c r="U843" s="290"/>
      <c r="V843" s="290"/>
      <c r="W843" s="290"/>
      <c r="X843" s="290"/>
    </row>
    <row r="844" spans="2:24" ht="72.5">
      <c r="B844" s="252" t="s">
        <v>1438</v>
      </c>
      <c r="C844" s="252" t="s">
        <v>5639</v>
      </c>
      <c r="D844" s="252" t="s">
        <v>3036</v>
      </c>
      <c r="E844" s="251" t="s">
        <v>410</v>
      </c>
      <c r="F844" s="252">
        <v>4952173.4866500003</v>
      </c>
      <c r="G844" s="252">
        <v>2380299.59038</v>
      </c>
      <c r="H844" s="252" t="s">
        <v>2544</v>
      </c>
      <c r="I844" s="252">
        <v>0.30441000000000001</v>
      </c>
      <c r="J844" s="252" t="s">
        <v>392</v>
      </c>
      <c r="K844" s="252">
        <v>0</v>
      </c>
      <c r="L844" s="252">
        <v>2024</v>
      </c>
      <c r="M844" s="252">
        <v>2027</v>
      </c>
      <c r="N844" s="252" t="s">
        <v>393</v>
      </c>
      <c r="O844" s="252" t="s">
        <v>394</v>
      </c>
      <c r="P844" s="252" t="s">
        <v>3313</v>
      </c>
      <c r="Q844" s="251" t="s">
        <v>2567</v>
      </c>
      <c r="R844" s="290"/>
      <c r="S844" s="290"/>
      <c r="T844" s="290"/>
      <c r="U844" s="290"/>
      <c r="V844" s="290"/>
      <c r="W844" s="290"/>
      <c r="X844" s="290"/>
    </row>
    <row r="845" spans="2:24" ht="72.5">
      <c r="B845" s="252" t="s">
        <v>1438</v>
      </c>
      <c r="C845" s="252" t="s">
        <v>5639</v>
      </c>
      <c r="D845" s="252" t="s">
        <v>5667</v>
      </c>
      <c r="E845" s="251" t="s">
        <v>410</v>
      </c>
      <c r="F845" s="252">
        <v>4947618.0671499996</v>
      </c>
      <c r="G845" s="252">
        <v>2345400.8755299998</v>
      </c>
      <c r="H845" s="252" t="s">
        <v>2544</v>
      </c>
      <c r="I845" s="252">
        <v>0.49863200000000002</v>
      </c>
      <c r="J845" s="252" t="s">
        <v>392</v>
      </c>
      <c r="K845" s="252">
        <v>0</v>
      </c>
      <c r="L845" s="252">
        <v>2024</v>
      </c>
      <c r="M845" s="252">
        <v>2027</v>
      </c>
      <c r="N845" s="252" t="s">
        <v>393</v>
      </c>
      <c r="O845" s="252" t="s">
        <v>394</v>
      </c>
      <c r="P845" s="252" t="s">
        <v>3314</v>
      </c>
      <c r="Q845" s="251" t="s">
        <v>2567</v>
      </c>
      <c r="R845" s="290"/>
      <c r="S845" s="290"/>
      <c r="T845" s="290"/>
      <c r="U845" s="290"/>
      <c r="V845" s="290"/>
      <c r="W845" s="290"/>
      <c r="X845" s="290"/>
    </row>
    <row r="846" spans="2:24" ht="72.5">
      <c r="B846" s="252" t="s">
        <v>1438</v>
      </c>
      <c r="C846" s="252" t="s">
        <v>5639</v>
      </c>
      <c r="D846" s="252" t="s">
        <v>5662</v>
      </c>
      <c r="E846" s="251" t="s">
        <v>410</v>
      </c>
      <c r="F846" s="252">
        <v>4947490.5488799997</v>
      </c>
      <c r="G846" s="252">
        <v>2367005.68224</v>
      </c>
      <c r="H846" s="252" t="s">
        <v>2544</v>
      </c>
      <c r="I846" s="252">
        <v>0.30394700000000002</v>
      </c>
      <c r="J846" s="252" t="s">
        <v>2397</v>
      </c>
      <c r="K846" s="252">
        <v>0</v>
      </c>
      <c r="L846" s="252">
        <v>2024</v>
      </c>
      <c r="M846" s="252">
        <v>2027</v>
      </c>
      <c r="N846" s="252" t="s">
        <v>393</v>
      </c>
      <c r="O846" s="252" t="s">
        <v>394</v>
      </c>
      <c r="P846" s="252" t="s">
        <v>3315</v>
      </c>
      <c r="Q846" s="251" t="s">
        <v>2567</v>
      </c>
      <c r="R846" s="290"/>
      <c r="S846" s="290"/>
      <c r="T846" s="290"/>
      <c r="U846" s="290"/>
      <c r="V846" s="290"/>
      <c r="W846" s="290"/>
      <c r="X846" s="290"/>
    </row>
    <row r="847" spans="2:24" ht="72.5">
      <c r="B847" s="252" t="s">
        <v>1438</v>
      </c>
      <c r="C847" s="252" t="s">
        <v>5639</v>
      </c>
      <c r="D847" s="252" t="s">
        <v>3030</v>
      </c>
      <c r="E847" s="251" t="s">
        <v>410</v>
      </c>
      <c r="F847" s="252">
        <v>4952990.1211999999</v>
      </c>
      <c r="G847" s="252">
        <v>2383064.2872899999</v>
      </c>
      <c r="H847" s="252" t="s">
        <v>2544</v>
      </c>
      <c r="I847" s="252">
        <v>1.0005269999999999</v>
      </c>
      <c r="J847" s="252" t="s">
        <v>392</v>
      </c>
      <c r="K847" s="252">
        <v>0</v>
      </c>
      <c r="L847" s="252">
        <v>2024</v>
      </c>
      <c r="M847" s="252">
        <v>2027</v>
      </c>
      <c r="N847" s="252" t="s">
        <v>393</v>
      </c>
      <c r="O847" s="252" t="s">
        <v>394</v>
      </c>
      <c r="P847" s="252" t="s">
        <v>3316</v>
      </c>
      <c r="Q847" s="251" t="s">
        <v>2567</v>
      </c>
      <c r="R847" s="290"/>
      <c r="S847" s="290"/>
      <c r="T847" s="290"/>
      <c r="U847" s="290"/>
      <c r="V847" s="290"/>
      <c r="W847" s="290"/>
      <c r="X847" s="290"/>
    </row>
    <row r="848" spans="2:24" ht="72.5">
      <c r="B848" s="252" t="s">
        <v>1438</v>
      </c>
      <c r="C848" s="252" t="s">
        <v>5639</v>
      </c>
      <c r="D848" s="252" t="s">
        <v>5666</v>
      </c>
      <c r="E848" s="251" t="s">
        <v>410</v>
      </c>
      <c r="F848" s="252">
        <v>4943978.0848399997</v>
      </c>
      <c r="G848" s="252">
        <v>2353975.1864800001</v>
      </c>
      <c r="H848" s="252" t="s">
        <v>2544</v>
      </c>
      <c r="I848" s="252">
        <v>0.29280499999999998</v>
      </c>
      <c r="J848" s="252" t="s">
        <v>2397</v>
      </c>
      <c r="K848" s="252">
        <v>0</v>
      </c>
      <c r="L848" s="252">
        <v>2024</v>
      </c>
      <c r="M848" s="252">
        <v>2027</v>
      </c>
      <c r="N848" s="252" t="s">
        <v>393</v>
      </c>
      <c r="O848" s="252" t="s">
        <v>394</v>
      </c>
      <c r="P848" s="252" t="s">
        <v>3317</v>
      </c>
      <c r="Q848" s="251" t="s">
        <v>2567</v>
      </c>
      <c r="R848" s="290"/>
      <c r="S848" s="290"/>
      <c r="T848" s="290"/>
      <c r="U848" s="290"/>
      <c r="V848" s="290"/>
      <c r="W848" s="290"/>
      <c r="X848" s="290"/>
    </row>
    <row r="849" spans="2:24" ht="72.5">
      <c r="B849" s="252" t="s">
        <v>1438</v>
      </c>
      <c r="C849" s="252" t="s">
        <v>5639</v>
      </c>
      <c r="D849" s="252" t="s">
        <v>5666</v>
      </c>
      <c r="E849" s="251" t="s">
        <v>410</v>
      </c>
      <c r="F849" s="252">
        <v>4944046.7977299998</v>
      </c>
      <c r="G849" s="252">
        <v>2353911.62928</v>
      </c>
      <c r="H849" s="252" t="s">
        <v>2544</v>
      </c>
      <c r="I849" s="252">
        <v>0.209642</v>
      </c>
      <c r="J849" s="252" t="s">
        <v>2397</v>
      </c>
      <c r="K849" s="252">
        <v>0</v>
      </c>
      <c r="L849" s="252">
        <v>2024</v>
      </c>
      <c r="M849" s="252">
        <v>2027</v>
      </c>
      <c r="N849" s="252" t="s">
        <v>393</v>
      </c>
      <c r="O849" s="252" t="s">
        <v>394</v>
      </c>
      <c r="P849" s="252" t="s">
        <v>3318</v>
      </c>
      <c r="Q849" s="251" t="s">
        <v>2567</v>
      </c>
      <c r="R849" s="290"/>
      <c r="S849" s="290"/>
      <c r="T849" s="290"/>
      <c r="U849" s="290"/>
      <c r="V849" s="290"/>
      <c r="W849" s="290"/>
      <c r="X849" s="290"/>
    </row>
    <row r="850" spans="2:24" ht="72.5">
      <c r="B850" s="252" t="s">
        <v>1438</v>
      </c>
      <c r="C850" s="252" t="s">
        <v>5639</v>
      </c>
      <c r="D850" s="252" t="s">
        <v>2707</v>
      </c>
      <c r="E850" s="251" t="s">
        <v>410</v>
      </c>
      <c r="F850" s="252">
        <v>4927217.0708799995</v>
      </c>
      <c r="G850" s="252">
        <v>2544096.84559</v>
      </c>
      <c r="H850" s="252" t="s">
        <v>2544</v>
      </c>
      <c r="I850" s="252">
        <v>0.296958</v>
      </c>
      <c r="J850" s="252" t="s">
        <v>622</v>
      </c>
      <c r="K850" s="252">
        <v>0</v>
      </c>
      <c r="L850" s="252">
        <v>2024</v>
      </c>
      <c r="M850" s="252">
        <v>2027</v>
      </c>
      <c r="N850" s="252" t="s">
        <v>393</v>
      </c>
      <c r="O850" s="252" t="s">
        <v>394</v>
      </c>
      <c r="P850" s="252" t="s">
        <v>3319</v>
      </c>
      <c r="Q850" s="251" t="s">
        <v>2567</v>
      </c>
      <c r="R850" s="290"/>
      <c r="S850" s="290"/>
      <c r="T850" s="290"/>
      <c r="U850" s="290"/>
      <c r="V850" s="290"/>
      <c r="W850" s="290"/>
      <c r="X850" s="290"/>
    </row>
    <row r="851" spans="2:24" ht="72.5">
      <c r="B851" s="252" t="s">
        <v>1438</v>
      </c>
      <c r="C851" s="252" t="s">
        <v>5639</v>
      </c>
      <c r="D851" s="252" t="s">
        <v>5666</v>
      </c>
      <c r="E851" s="251" t="s">
        <v>410</v>
      </c>
      <c r="F851" s="252">
        <v>4942100.5466999998</v>
      </c>
      <c r="G851" s="252">
        <v>2350298.4976499998</v>
      </c>
      <c r="H851" s="252" t="s">
        <v>2544</v>
      </c>
      <c r="I851" s="252">
        <v>0.93428199999999995</v>
      </c>
      <c r="J851" s="252" t="s">
        <v>392</v>
      </c>
      <c r="K851" s="252">
        <v>0</v>
      </c>
      <c r="L851" s="252">
        <v>2024</v>
      </c>
      <c r="M851" s="252">
        <v>2027</v>
      </c>
      <c r="N851" s="252" t="s">
        <v>393</v>
      </c>
      <c r="O851" s="252" t="s">
        <v>394</v>
      </c>
      <c r="P851" s="252" t="s">
        <v>3320</v>
      </c>
      <c r="Q851" s="251" t="s">
        <v>2567</v>
      </c>
      <c r="R851" s="290"/>
      <c r="S851" s="290"/>
      <c r="T851" s="290"/>
      <c r="U851" s="290"/>
      <c r="V851" s="290"/>
      <c r="W851" s="290"/>
      <c r="X851" s="290"/>
    </row>
    <row r="852" spans="2:24" ht="72.5">
      <c r="B852" s="252" t="s">
        <v>1438</v>
      </c>
      <c r="C852" s="252" t="s">
        <v>5639</v>
      </c>
      <c r="D852" s="252" t="s">
        <v>5667</v>
      </c>
      <c r="E852" s="251" t="s">
        <v>410</v>
      </c>
      <c r="F852" s="252">
        <v>4948976.40307</v>
      </c>
      <c r="G852" s="252">
        <v>2345243.1740100002</v>
      </c>
      <c r="H852" s="252" t="s">
        <v>2544</v>
      </c>
      <c r="I852" s="252">
        <v>0.308896</v>
      </c>
      <c r="J852" s="252" t="s">
        <v>2397</v>
      </c>
      <c r="K852" s="252">
        <v>0</v>
      </c>
      <c r="L852" s="252">
        <v>2024</v>
      </c>
      <c r="M852" s="252">
        <v>2027</v>
      </c>
      <c r="N852" s="252" t="s">
        <v>393</v>
      </c>
      <c r="O852" s="252" t="s">
        <v>394</v>
      </c>
      <c r="P852" s="252" t="s">
        <v>3321</v>
      </c>
      <c r="Q852" s="251" t="s">
        <v>2567</v>
      </c>
      <c r="R852" s="290"/>
      <c r="S852" s="290"/>
      <c r="T852" s="290"/>
      <c r="U852" s="290"/>
      <c r="V852" s="290"/>
      <c r="W852" s="290"/>
      <c r="X852" s="290"/>
    </row>
    <row r="853" spans="2:24" ht="72.5">
      <c r="B853" s="252" t="s">
        <v>1438</v>
      </c>
      <c r="C853" s="252" t="s">
        <v>5639</v>
      </c>
      <c r="D853" s="252" t="s">
        <v>2803</v>
      </c>
      <c r="E853" s="251" t="s">
        <v>410</v>
      </c>
      <c r="F853" s="252">
        <v>4935881.1788900001</v>
      </c>
      <c r="G853" s="252">
        <v>2501633.4138099998</v>
      </c>
      <c r="H853" s="252" t="s">
        <v>2544</v>
      </c>
      <c r="I853" s="252">
        <v>0.269318</v>
      </c>
      <c r="J853" s="252" t="s">
        <v>622</v>
      </c>
      <c r="K853" s="252">
        <v>0</v>
      </c>
      <c r="L853" s="252">
        <v>2024</v>
      </c>
      <c r="M853" s="252">
        <v>2027</v>
      </c>
      <c r="N853" s="252" t="s">
        <v>393</v>
      </c>
      <c r="O853" s="252" t="s">
        <v>394</v>
      </c>
      <c r="P853" s="252" t="s">
        <v>3322</v>
      </c>
      <c r="Q853" s="251" t="s">
        <v>2567</v>
      </c>
      <c r="R853" s="290"/>
      <c r="S853" s="290"/>
      <c r="T853" s="290"/>
      <c r="U853" s="290"/>
      <c r="V853" s="290"/>
      <c r="W853" s="290"/>
      <c r="X853" s="290"/>
    </row>
    <row r="854" spans="2:24" ht="72.5">
      <c r="B854" s="252" t="s">
        <v>1438</v>
      </c>
      <c r="C854" s="252" t="s">
        <v>5639</v>
      </c>
      <c r="D854" s="252" t="s">
        <v>2806</v>
      </c>
      <c r="E854" s="251" t="s">
        <v>410</v>
      </c>
      <c r="F854" s="252">
        <v>4936112.0414399998</v>
      </c>
      <c r="G854" s="252">
        <v>2498315.19882</v>
      </c>
      <c r="H854" s="252" t="s">
        <v>2544</v>
      </c>
      <c r="I854" s="252">
        <v>0.29880499999999999</v>
      </c>
      <c r="J854" s="252" t="s">
        <v>392</v>
      </c>
      <c r="K854" s="252">
        <v>0</v>
      </c>
      <c r="L854" s="252">
        <v>2024</v>
      </c>
      <c r="M854" s="252">
        <v>2027</v>
      </c>
      <c r="N854" s="252" t="s">
        <v>393</v>
      </c>
      <c r="O854" s="252" t="s">
        <v>394</v>
      </c>
      <c r="P854" s="252" t="s">
        <v>3323</v>
      </c>
      <c r="Q854" s="251" t="s">
        <v>2567</v>
      </c>
      <c r="R854" s="290"/>
      <c r="S854" s="290"/>
      <c r="T854" s="290"/>
      <c r="U854" s="290"/>
      <c r="V854" s="290"/>
      <c r="W854" s="290"/>
      <c r="X854" s="290"/>
    </row>
    <row r="855" spans="2:24" ht="72.5">
      <c r="B855" s="252" t="s">
        <v>1438</v>
      </c>
      <c r="C855" s="252" t="s">
        <v>5639</v>
      </c>
      <c r="D855" s="252" t="s">
        <v>2816</v>
      </c>
      <c r="E855" s="251" t="s">
        <v>410</v>
      </c>
      <c r="F855" s="252">
        <v>4936498.4884099998</v>
      </c>
      <c r="G855" s="252">
        <v>2495580.4937999998</v>
      </c>
      <c r="H855" s="252" t="s">
        <v>2544</v>
      </c>
      <c r="I855" s="252">
        <v>0.32129099999999999</v>
      </c>
      <c r="J855" s="252" t="s">
        <v>392</v>
      </c>
      <c r="K855" s="252">
        <v>0</v>
      </c>
      <c r="L855" s="252">
        <v>2024</v>
      </c>
      <c r="M855" s="252">
        <v>2027</v>
      </c>
      <c r="N855" s="252" t="s">
        <v>393</v>
      </c>
      <c r="O855" s="252" t="s">
        <v>394</v>
      </c>
      <c r="P855" s="252" t="s">
        <v>3324</v>
      </c>
      <c r="Q855" s="251" t="s">
        <v>2567</v>
      </c>
      <c r="R855" s="290"/>
      <c r="S855" s="290"/>
      <c r="T855" s="290"/>
      <c r="U855" s="290"/>
      <c r="V855" s="290"/>
      <c r="W855" s="290"/>
      <c r="X855" s="290"/>
    </row>
    <row r="856" spans="2:24" ht="72.5">
      <c r="B856" s="252" t="s">
        <v>1438</v>
      </c>
      <c r="C856" s="252" t="s">
        <v>5639</v>
      </c>
      <c r="D856" s="252" t="s">
        <v>2816</v>
      </c>
      <c r="E856" s="251" t="s">
        <v>410</v>
      </c>
      <c r="F856" s="252">
        <v>4936489.8443799997</v>
      </c>
      <c r="G856" s="252">
        <v>2495020.9825900001</v>
      </c>
      <c r="H856" s="252" t="s">
        <v>2544</v>
      </c>
      <c r="I856" s="252">
        <v>7.5476000000000001E-2</v>
      </c>
      <c r="J856" s="252" t="s">
        <v>392</v>
      </c>
      <c r="K856" s="252">
        <v>0</v>
      </c>
      <c r="L856" s="252">
        <v>2024</v>
      </c>
      <c r="M856" s="252">
        <v>2027</v>
      </c>
      <c r="N856" s="252" t="s">
        <v>393</v>
      </c>
      <c r="O856" s="252" t="s">
        <v>394</v>
      </c>
      <c r="P856" s="252" t="s">
        <v>3325</v>
      </c>
      <c r="Q856" s="251" t="s">
        <v>2567</v>
      </c>
      <c r="R856" s="290"/>
      <c r="S856" s="290"/>
      <c r="T856" s="290"/>
      <c r="U856" s="290"/>
      <c r="V856" s="290"/>
      <c r="W856" s="290"/>
      <c r="X856" s="290"/>
    </row>
    <row r="857" spans="2:24" ht="72.5">
      <c r="B857" s="252" t="s">
        <v>1438</v>
      </c>
      <c r="C857" s="252" t="s">
        <v>5639</v>
      </c>
      <c r="D857" s="252" t="s">
        <v>2816</v>
      </c>
      <c r="E857" s="251" t="s">
        <v>410</v>
      </c>
      <c r="F857" s="252">
        <v>4936494.9751899997</v>
      </c>
      <c r="G857" s="252">
        <v>2494989.8739999998</v>
      </c>
      <c r="H857" s="252" t="s">
        <v>2544</v>
      </c>
      <c r="I857" s="252">
        <v>0.22841900000000001</v>
      </c>
      <c r="J857" s="252" t="s">
        <v>392</v>
      </c>
      <c r="K857" s="252">
        <v>0</v>
      </c>
      <c r="L857" s="252">
        <v>2024</v>
      </c>
      <c r="M857" s="252">
        <v>2027</v>
      </c>
      <c r="N857" s="252" t="s">
        <v>393</v>
      </c>
      <c r="O857" s="252" t="s">
        <v>394</v>
      </c>
      <c r="P857" s="252" t="s">
        <v>3326</v>
      </c>
      <c r="Q857" s="251" t="s">
        <v>2567</v>
      </c>
      <c r="R857" s="290"/>
      <c r="S857" s="290"/>
      <c r="T857" s="290"/>
      <c r="U857" s="290"/>
      <c r="V857" s="290"/>
      <c r="W857" s="290"/>
      <c r="X857" s="290"/>
    </row>
    <row r="858" spans="2:24" ht="72.5">
      <c r="B858" s="252" t="s">
        <v>1438</v>
      </c>
      <c r="C858" s="252" t="s">
        <v>5639</v>
      </c>
      <c r="D858" s="252" t="s">
        <v>2831</v>
      </c>
      <c r="E858" s="251" t="s">
        <v>410</v>
      </c>
      <c r="F858" s="252">
        <v>4936818.0526700001</v>
      </c>
      <c r="G858" s="252">
        <v>2491181.21264</v>
      </c>
      <c r="H858" s="252" t="s">
        <v>2544</v>
      </c>
      <c r="I858" s="252">
        <v>0.30011700000000002</v>
      </c>
      <c r="J858" s="252" t="s">
        <v>622</v>
      </c>
      <c r="K858" s="252">
        <v>0</v>
      </c>
      <c r="L858" s="252">
        <v>2024</v>
      </c>
      <c r="M858" s="252">
        <v>2027</v>
      </c>
      <c r="N858" s="252" t="s">
        <v>393</v>
      </c>
      <c r="O858" s="252" t="s">
        <v>394</v>
      </c>
      <c r="P858" s="252" t="s">
        <v>3327</v>
      </c>
      <c r="Q858" s="251" t="s">
        <v>2567</v>
      </c>
      <c r="R858" s="290"/>
      <c r="S858" s="290"/>
      <c r="T858" s="290"/>
      <c r="U858" s="290"/>
      <c r="V858" s="290"/>
      <c r="W858" s="290"/>
      <c r="X858" s="290"/>
    </row>
    <row r="859" spans="2:24" ht="72.5">
      <c r="B859" s="252" t="s">
        <v>1438</v>
      </c>
      <c r="C859" s="252" t="s">
        <v>5639</v>
      </c>
      <c r="D859" s="252" t="s">
        <v>2831</v>
      </c>
      <c r="E859" s="251" t="s">
        <v>410</v>
      </c>
      <c r="F859" s="252">
        <v>4937002.5194699997</v>
      </c>
      <c r="G859" s="252">
        <v>2487376.63093</v>
      </c>
      <c r="H859" s="252" t="s">
        <v>2544</v>
      </c>
      <c r="I859" s="252">
        <v>0.31795400000000001</v>
      </c>
      <c r="J859" s="252" t="s">
        <v>1427</v>
      </c>
      <c r="K859" s="252">
        <v>0</v>
      </c>
      <c r="L859" s="252">
        <v>2024</v>
      </c>
      <c r="M859" s="252">
        <v>2027</v>
      </c>
      <c r="N859" s="252" t="s">
        <v>393</v>
      </c>
      <c r="O859" s="252" t="s">
        <v>394</v>
      </c>
      <c r="P859" s="252" t="s">
        <v>3328</v>
      </c>
      <c r="Q859" s="251" t="s">
        <v>2567</v>
      </c>
      <c r="R859" s="290"/>
      <c r="S859" s="290"/>
      <c r="T859" s="290"/>
      <c r="U859" s="290"/>
      <c r="V859" s="290"/>
      <c r="W859" s="290"/>
      <c r="X859" s="290"/>
    </row>
    <row r="860" spans="2:24" ht="72.5">
      <c r="B860" s="252" t="s">
        <v>1438</v>
      </c>
      <c r="C860" s="252" t="s">
        <v>5639</v>
      </c>
      <c r="D860" s="252" t="s">
        <v>2839</v>
      </c>
      <c r="E860" s="251" t="s">
        <v>410</v>
      </c>
      <c r="F860" s="252">
        <v>4937083.3436099999</v>
      </c>
      <c r="G860" s="252">
        <v>2486548.9659799999</v>
      </c>
      <c r="H860" s="252" t="s">
        <v>2544</v>
      </c>
      <c r="I860" s="252">
        <v>0.329683</v>
      </c>
      <c r="J860" s="252" t="s">
        <v>2397</v>
      </c>
      <c r="K860" s="252">
        <v>0</v>
      </c>
      <c r="L860" s="252">
        <v>2024</v>
      </c>
      <c r="M860" s="252">
        <v>2027</v>
      </c>
      <c r="N860" s="252" t="s">
        <v>393</v>
      </c>
      <c r="O860" s="252" t="s">
        <v>394</v>
      </c>
      <c r="P860" s="252" t="s">
        <v>3329</v>
      </c>
      <c r="Q860" s="251" t="s">
        <v>2567</v>
      </c>
      <c r="R860" s="290"/>
      <c r="S860" s="290"/>
      <c r="T860" s="290"/>
      <c r="U860" s="290"/>
      <c r="V860" s="290"/>
      <c r="W860" s="290"/>
      <c r="X860" s="290"/>
    </row>
    <row r="861" spans="2:24" ht="72.5">
      <c r="B861" s="252" t="s">
        <v>1438</v>
      </c>
      <c r="C861" s="252" t="s">
        <v>5639</v>
      </c>
      <c r="D861" s="252" t="s">
        <v>2851</v>
      </c>
      <c r="E861" s="251" t="s">
        <v>410</v>
      </c>
      <c r="F861" s="252">
        <v>4936624.55858</v>
      </c>
      <c r="G861" s="252">
        <v>2481032.2870800002</v>
      </c>
      <c r="H861" s="252" t="s">
        <v>2544</v>
      </c>
      <c r="I861" s="252">
        <v>0.32284499999999999</v>
      </c>
      <c r="J861" s="252" t="s">
        <v>2762</v>
      </c>
      <c r="K861" s="252">
        <v>0</v>
      </c>
      <c r="L861" s="252">
        <v>2024</v>
      </c>
      <c r="M861" s="252">
        <v>2027</v>
      </c>
      <c r="N861" s="252" t="s">
        <v>393</v>
      </c>
      <c r="O861" s="252" t="s">
        <v>394</v>
      </c>
      <c r="P861" s="252" t="s">
        <v>3330</v>
      </c>
      <c r="Q861" s="251" t="s">
        <v>2567</v>
      </c>
      <c r="R861" s="290"/>
      <c r="S861" s="290"/>
      <c r="T861" s="290"/>
      <c r="U861" s="290"/>
      <c r="V861" s="290"/>
      <c r="W861" s="290"/>
      <c r="X861" s="290"/>
    </row>
    <row r="862" spans="2:24" ht="72.5">
      <c r="B862" s="252" t="s">
        <v>1438</v>
      </c>
      <c r="C862" s="252" t="s">
        <v>5639</v>
      </c>
      <c r="D862" s="252" t="s">
        <v>5643</v>
      </c>
      <c r="E862" s="251" t="s">
        <v>410</v>
      </c>
      <c r="F862" s="252">
        <v>4936844.3898900002</v>
      </c>
      <c r="G862" s="252">
        <v>2477706.7642999999</v>
      </c>
      <c r="H862" s="252" t="s">
        <v>2544</v>
      </c>
      <c r="I862" s="252">
        <v>0.30734600000000001</v>
      </c>
      <c r="J862" s="252" t="s">
        <v>392</v>
      </c>
      <c r="K862" s="252">
        <v>0</v>
      </c>
      <c r="L862" s="252">
        <v>2024</v>
      </c>
      <c r="M862" s="252">
        <v>2027</v>
      </c>
      <c r="N862" s="252" t="s">
        <v>393</v>
      </c>
      <c r="O862" s="252" t="s">
        <v>394</v>
      </c>
      <c r="P862" s="252" t="s">
        <v>3331</v>
      </c>
      <c r="Q862" s="251" t="s">
        <v>2567</v>
      </c>
      <c r="R862" s="290"/>
      <c r="S862" s="290"/>
      <c r="T862" s="290"/>
      <c r="U862" s="290"/>
      <c r="V862" s="290"/>
      <c r="W862" s="290"/>
      <c r="X862" s="290"/>
    </row>
    <row r="863" spans="2:24" ht="72.5">
      <c r="B863" s="252" t="s">
        <v>1438</v>
      </c>
      <c r="C863" s="252" t="s">
        <v>5639</v>
      </c>
      <c r="D863" s="252" t="s">
        <v>2861</v>
      </c>
      <c r="E863" s="251" t="s">
        <v>410</v>
      </c>
      <c r="F863" s="252">
        <v>4937076.6165399998</v>
      </c>
      <c r="G863" s="252">
        <v>2474389.6731699998</v>
      </c>
      <c r="H863" s="252" t="s">
        <v>2544</v>
      </c>
      <c r="I863" s="252">
        <v>1.5770000000000001E-3</v>
      </c>
      <c r="J863" s="252" t="s">
        <v>392</v>
      </c>
      <c r="K863" s="252">
        <v>0</v>
      </c>
      <c r="L863" s="252">
        <v>2024</v>
      </c>
      <c r="M863" s="252">
        <v>2027</v>
      </c>
      <c r="N863" s="252" t="s">
        <v>393</v>
      </c>
      <c r="O863" s="252" t="s">
        <v>394</v>
      </c>
      <c r="P863" s="252" t="s">
        <v>3332</v>
      </c>
      <c r="Q863" s="251" t="s">
        <v>2567</v>
      </c>
      <c r="R863" s="290"/>
      <c r="S863" s="290"/>
      <c r="T863" s="290"/>
      <c r="U863" s="290"/>
      <c r="V863" s="290"/>
      <c r="W863" s="290"/>
      <c r="X863" s="290"/>
    </row>
    <row r="864" spans="2:24" ht="72.5">
      <c r="B864" s="252" t="s">
        <v>1438</v>
      </c>
      <c r="C864" s="252" t="s">
        <v>5639</v>
      </c>
      <c r="D864" s="252" t="s">
        <v>2861</v>
      </c>
      <c r="E864" s="251" t="s">
        <v>410</v>
      </c>
      <c r="F864" s="252">
        <v>4937066.5496699996</v>
      </c>
      <c r="G864" s="252">
        <v>2474347.4014400002</v>
      </c>
      <c r="H864" s="252" t="s">
        <v>2544</v>
      </c>
      <c r="I864" s="252">
        <v>0.30792000000000003</v>
      </c>
      <c r="J864" s="252" t="s">
        <v>392</v>
      </c>
      <c r="K864" s="252">
        <v>0</v>
      </c>
      <c r="L864" s="252">
        <v>2024</v>
      </c>
      <c r="M864" s="252">
        <v>2027</v>
      </c>
      <c r="N864" s="252" t="s">
        <v>393</v>
      </c>
      <c r="O864" s="252" t="s">
        <v>394</v>
      </c>
      <c r="P864" s="252" t="s">
        <v>3333</v>
      </c>
      <c r="Q864" s="251" t="s">
        <v>2567</v>
      </c>
      <c r="R864" s="290"/>
      <c r="S864" s="290"/>
      <c r="T864" s="290"/>
      <c r="U864" s="290"/>
      <c r="V864" s="290"/>
      <c r="W864" s="290"/>
      <c r="X864" s="290"/>
    </row>
    <row r="865" spans="2:24" ht="72.5">
      <c r="B865" s="252" t="s">
        <v>1438</v>
      </c>
      <c r="C865" s="252" t="s">
        <v>5639</v>
      </c>
      <c r="D865" s="252" t="s">
        <v>5644</v>
      </c>
      <c r="E865" s="251" t="s">
        <v>410</v>
      </c>
      <c r="F865" s="252">
        <v>4939295.5499299997</v>
      </c>
      <c r="G865" s="252">
        <v>2470409.70499</v>
      </c>
      <c r="H865" s="252" t="s">
        <v>2544</v>
      </c>
      <c r="I865" s="252">
        <v>0.29880000000000001</v>
      </c>
      <c r="J865" s="252" t="s">
        <v>392</v>
      </c>
      <c r="K865" s="252">
        <v>0</v>
      </c>
      <c r="L865" s="252">
        <v>2024</v>
      </c>
      <c r="M865" s="252">
        <v>2027</v>
      </c>
      <c r="N865" s="252" t="s">
        <v>393</v>
      </c>
      <c r="O865" s="252" t="s">
        <v>394</v>
      </c>
      <c r="P865" s="252" t="s">
        <v>3334</v>
      </c>
      <c r="Q865" s="251" t="s">
        <v>2567</v>
      </c>
      <c r="R865" s="290"/>
      <c r="S865" s="290"/>
      <c r="T865" s="290"/>
      <c r="U865" s="290"/>
      <c r="V865" s="290"/>
      <c r="W865" s="290"/>
      <c r="X865" s="290"/>
    </row>
    <row r="866" spans="2:24" ht="72.5">
      <c r="B866" s="252" t="s">
        <v>1438</v>
      </c>
      <c r="C866" s="252" t="s">
        <v>5639</v>
      </c>
      <c r="D866" s="252" t="s">
        <v>5644</v>
      </c>
      <c r="E866" s="251" t="s">
        <v>410</v>
      </c>
      <c r="F866" s="252">
        <v>4939704.6347899996</v>
      </c>
      <c r="G866" s="252">
        <v>2469885.7410499998</v>
      </c>
      <c r="H866" s="252" t="s">
        <v>2544</v>
      </c>
      <c r="I866" s="252">
        <v>0.13650499999999999</v>
      </c>
      <c r="J866" s="252" t="s">
        <v>392</v>
      </c>
      <c r="K866" s="252">
        <v>0</v>
      </c>
      <c r="L866" s="252">
        <v>2024</v>
      </c>
      <c r="M866" s="252">
        <v>2027</v>
      </c>
      <c r="N866" s="252" t="s">
        <v>393</v>
      </c>
      <c r="O866" s="252" t="s">
        <v>394</v>
      </c>
      <c r="P866" s="252" t="s">
        <v>3335</v>
      </c>
      <c r="Q866" s="251" t="s">
        <v>2567</v>
      </c>
      <c r="R866" s="290"/>
      <c r="S866" s="290"/>
      <c r="T866" s="290"/>
      <c r="U866" s="290"/>
      <c r="V866" s="290"/>
      <c r="W866" s="290"/>
      <c r="X866" s="290"/>
    </row>
    <row r="867" spans="2:24" ht="72.5">
      <c r="B867" s="252" t="s">
        <v>1438</v>
      </c>
      <c r="C867" s="252" t="s">
        <v>5639</v>
      </c>
      <c r="D867" s="252" t="s">
        <v>5644</v>
      </c>
      <c r="E867" s="251" t="s">
        <v>410</v>
      </c>
      <c r="F867" s="252">
        <v>4939723.2905599996</v>
      </c>
      <c r="G867" s="252">
        <v>2469860.0984499999</v>
      </c>
      <c r="H867" s="252" t="s">
        <v>2544</v>
      </c>
      <c r="I867" s="252">
        <v>0.171933</v>
      </c>
      <c r="J867" s="252" t="s">
        <v>392</v>
      </c>
      <c r="K867" s="252">
        <v>0</v>
      </c>
      <c r="L867" s="252">
        <v>2024</v>
      </c>
      <c r="M867" s="252">
        <v>2027</v>
      </c>
      <c r="N867" s="252" t="s">
        <v>393</v>
      </c>
      <c r="O867" s="252" t="s">
        <v>394</v>
      </c>
      <c r="P867" s="252" t="s">
        <v>3336</v>
      </c>
      <c r="Q867" s="251" t="s">
        <v>2567</v>
      </c>
      <c r="R867" s="290"/>
      <c r="S867" s="290"/>
      <c r="T867" s="290"/>
      <c r="U867" s="290"/>
      <c r="V867" s="290"/>
      <c r="W867" s="290"/>
      <c r="X867" s="290"/>
    </row>
    <row r="868" spans="2:24" ht="72.5">
      <c r="B868" s="252" t="s">
        <v>1438</v>
      </c>
      <c r="C868" s="252" t="s">
        <v>5639</v>
      </c>
      <c r="D868" s="252" t="s">
        <v>5645</v>
      </c>
      <c r="E868" s="251" t="s">
        <v>410</v>
      </c>
      <c r="F868" s="252">
        <v>4940331.0378599996</v>
      </c>
      <c r="G868" s="252">
        <v>2469119.9412500001</v>
      </c>
      <c r="H868" s="252" t="s">
        <v>2544</v>
      </c>
      <c r="I868" s="252">
        <v>5.0908000000000002E-2</v>
      </c>
      <c r="J868" s="252" t="s">
        <v>622</v>
      </c>
      <c r="K868" s="252">
        <v>0</v>
      </c>
      <c r="L868" s="252">
        <v>2024</v>
      </c>
      <c r="M868" s="252">
        <v>2027</v>
      </c>
      <c r="N868" s="252" t="s">
        <v>393</v>
      </c>
      <c r="O868" s="252" t="s">
        <v>394</v>
      </c>
      <c r="P868" s="252" t="s">
        <v>3337</v>
      </c>
      <c r="Q868" s="251" t="s">
        <v>2567</v>
      </c>
      <c r="R868" s="290"/>
      <c r="S868" s="290"/>
      <c r="T868" s="290"/>
      <c r="U868" s="290"/>
      <c r="V868" s="290"/>
      <c r="W868" s="290"/>
      <c r="X868" s="290"/>
    </row>
    <row r="869" spans="2:24" ht="72.5">
      <c r="B869" s="252" t="s">
        <v>1438</v>
      </c>
      <c r="C869" s="252" t="s">
        <v>5639</v>
      </c>
      <c r="D869" s="252" t="s">
        <v>5645</v>
      </c>
      <c r="E869" s="251" t="s">
        <v>410</v>
      </c>
      <c r="F869" s="252">
        <v>4940349.1298200004</v>
      </c>
      <c r="G869" s="252">
        <v>2469092.52305</v>
      </c>
      <c r="H869" s="252" t="s">
        <v>2544</v>
      </c>
      <c r="I869" s="252">
        <v>0.24887999999999999</v>
      </c>
      <c r="J869" s="252" t="s">
        <v>622</v>
      </c>
      <c r="K869" s="252">
        <v>0</v>
      </c>
      <c r="L869" s="252">
        <v>2024</v>
      </c>
      <c r="M869" s="252">
        <v>2027</v>
      </c>
      <c r="N869" s="252" t="s">
        <v>393</v>
      </c>
      <c r="O869" s="252" t="s">
        <v>394</v>
      </c>
      <c r="P869" s="252" t="s">
        <v>3338</v>
      </c>
      <c r="Q869" s="251" t="s">
        <v>2567</v>
      </c>
      <c r="R869" s="290"/>
      <c r="S869" s="290"/>
      <c r="T869" s="290"/>
      <c r="U869" s="290"/>
      <c r="V869" s="290"/>
      <c r="W869" s="290"/>
      <c r="X869" s="290"/>
    </row>
    <row r="870" spans="2:24" ht="72.5">
      <c r="B870" s="252" t="s">
        <v>1438</v>
      </c>
      <c r="C870" s="252" t="s">
        <v>5639</v>
      </c>
      <c r="D870" s="252" t="s">
        <v>5645</v>
      </c>
      <c r="E870" s="251" t="s">
        <v>410</v>
      </c>
      <c r="F870" s="252">
        <v>4942330.7317599999</v>
      </c>
      <c r="G870" s="252">
        <v>2466811.0788599998</v>
      </c>
      <c r="H870" s="252" t="s">
        <v>2544</v>
      </c>
      <c r="I870" s="252">
        <v>0.114662</v>
      </c>
      <c r="J870" s="252" t="s">
        <v>622</v>
      </c>
      <c r="K870" s="252">
        <v>0</v>
      </c>
      <c r="L870" s="252">
        <v>2024</v>
      </c>
      <c r="M870" s="252">
        <v>2027</v>
      </c>
      <c r="N870" s="252" t="s">
        <v>393</v>
      </c>
      <c r="O870" s="252" t="s">
        <v>394</v>
      </c>
      <c r="P870" s="252" t="s">
        <v>3339</v>
      </c>
      <c r="Q870" s="251" t="s">
        <v>2567</v>
      </c>
      <c r="R870" s="290"/>
      <c r="S870" s="290"/>
      <c r="T870" s="290"/>
      <c r="U870" s="290"/>
      <c r="V870" s="290"/>
      <c r="W870" s="290"/>
      <c r="X870" s="290"/>
    </row>
    <row r="871" spans="2:24" ht="72.5">
      <c r="B871" s="252" t="s">
        <v>1438</v>
      </c>
      <c r="C871" s="252" t="s">
        <v>5639</v>
      </c>
      <c r="D871" s="252" t="s">
        <v>5645</v>
      </c>
      <c r="E871" s="251" t="s">
        <v>410</v>
      </c>
      <c r="F871" s="252">
        <v>4942304.3142299997</v>
      </c>
      <c r="G871" s="252">
        <v>2466826.8869500002</v>
      </c>
      <c r="H871" s="252" t="s">
        <v>2544</v>
      </c>
      <c r="I871" s="252">
        <v>0.22831899999999999</v>
      </c>
      <c r="J871" s="252" t="s">
        <v>622</v>
      </c>
      <c r="K871" s="252">
        <v>0</v>
      </c>
      <c r="L871" s="252">
        <v>2024</v>
      </c>
      <c r="M871" s="252">
        <v>2027</v>
      </c>
      <c r="N871" s="252" t="s">
        <v>393</v>
      </c>
      <c r="O871" s="252" t="s">
        <v>394</v>
      </c>
      <c r="P871" s="252" t="s">
        <v>3340</v>
      </c>
      <c r="Q871" s="251" t="s">
        <v>2567</v>
      </c>
      <c r="R871" s="290"/>
      <c r="S871" s="290"/>
      <c r="T871" s="290"/>
      <c r="U871" s="290"/>
      <c r="V871" s="290"/>
      <c r="W871" s="290"/>
      <c r="X871" s="290"/>
    </row>
    <row r="872" spans="2:24" ht="72.5">
      <c r="B872" s="252" t="s">
        <v>1438</v>
      </c>
      <c r="C872" s="252" t="s">
        <v>5639</v>
      </c>
      <c r="D872" s="252" t="s">
        <v>5645</v>
      </c>
      <c r="E872" s="251" t="s">
        <v>410</v>
      </c>
      <c r="F872" s="252">
        <v>4944582.8857100001</v>
      </c>
      <c r="G872" s="252">
        <v>2464659.7353500002</v>
      </c>
      <c r="H872" s="252" t="s">
        <v>2544</v>
      </c>
      <c r="I872" s="252">
        <v>0.11676599999999999</v>
      </c>
      <c r="J872" s="252" t="s">
        <v>622</v>
      </c>
      <c r="K872" s="252">
        <v>0</v>
      </c>
      <c r="L872" s="252">
        <v>2024</v>
      </c>
      <c r="M872" s="252">
        <v>2027</v>
      </c>
      <c r="N872" s="252" t="s">
        <v>393</v>
      </c>
      <c r="O872" s="252" t="s">
        <v>394</v>
      </c>
      <c r="P872" s="252" t="s">
        <v>3341</v>
      </c>
      <c r="Q872" s="251" t="s">
        <v>2567</v>
      </c>
      <c r="R872" s="290"/>
      <c r="S872" s="290"/>
      <c r="T872" s="290"/>
      <c r="U872" s="290"/>
      <c r="V872" s="290"/>
      <c r="W872" s="290"/>
      <c r="X872" s="290"/>
    </row>
    <row r="873" spans="2:24" ht="72.5">
      <c r="B873" s="252" t="s">
        <v>1438</v>
      </c>
      <c r="C873" s="252" t="s">
        <v>5639</v>
      </c>
      <c r="D873" s="252" t="s">
        <v>5645</v>
      </c>
      <c r="E873" s="251" t="s">
        <v>410</v>
      </c>
      <c r="F873" s="252">
        <v>4944578.3131299997</v>
      </c>
      <c r="G873" s="252">
        <v>2464687.6214800002</v>
      </c>
      <c r="H873" s="252" t="s">
        <v>2544</v>
      </c>
      <c r="I873" s="252">
        <v>0.12651000000000001</v>
      </c>
      <c r="J873" s="252" t="s">
        <v>622</v>
      </c>
      <c r="K873" s="252">
        <v>0</v>
      </c>
      <c r="L873" s="252">
        <v>2024</v>
      </c>
      <c r="M873" s="252">
        <v>2027</v>
      </c>
      <c r="N873" s="252" t="s">
        <v>393</v>
      </c>
      <c r="O873" s="252" t="s">
        <v>394</v>
      </c>
      <c r="P873" s="252" t="s">
        <v>3342</v>
      </c>
      <c r="Q873" s="251" t="s">
        <v>2567</v>
      </c>
      <c r="R873" s="290"/>
      <c r="S873" s="290"/>
      <c r="T873" s="290"/>
      <c r="U873" s="290"/>
      <c r="V873" s="290"/>
      <c r="W873" s="290"/>
      <c r="X873" s="290"/>
    </row>
    <row r="874" spans="2:24" ht="72.5">
      <c r="B874" s="252" t="s">
        <v>1438</v>
      </c>
      <c r="C874" s="252" t="s">
        <v>5639</v>
      </c>
      <c r="D874" s="252" t="s">
        <v>5647</v>
      </c>
      <c r="E874" s="251" t="s">
        <v>410</v>
      </c>
      <c r="F874" s="252">
        <v>4946317.8719899999</v>
      </c>
      <c r="G874" s="252">
        <v>2459892.6644299999</v>
      </c>
      <c r="H874" s="252" t="s">
        <v>2544</v>
      </c>
      <c r="I874" s="252">
        <v>0.126856</v>
      </c>
      <c r="J874" s="252" t="s">
        <v>2615</v>
      </c>
      <c r="K874" s="252">
        <v>0</v>
      </c>
      <c r="L874" s="252">
        <v>2024</v>
      </c>
      <c r="M874" s="252">
        <v>2027</v>
      </c>
      <c r="N874" s="252" t="s">
        <v>393</v>
      </c>
      <c r="O874" s="252" t="s">
        <v>394</v>
      </c>
      <c r="P874" s="252" t="s">
        <v>3343</v>
      </c>
      <c r="Q874" s="251" t="s">
        <v>2567</v>
      </c>
      <c r="R874" s="290"/>
      <c r="S874" s="290"/>
      <c r="T874" s="290"/>
      <c r="U874" s="290"/>
      <c r="V874" s="290"/>
      <c r="W874" s="290"/>
      <c r="X874" s="290"/>
    </row>
    <row r="875" spans="2:24" ht="72.5">
      <c r="B875" s="252" t="s">
        <v>1438</v>
      </c>
      <c r="C875" s="252" t="s">
        <v>5639</v>
      </c>
      <c r="D875" s="252" t="s">
        <v>5647</v>
      </c>
      <c r="E875" s="251" t="s">
        <v>410</v>
      </c>
      <c r="F875" s="252">
        <v>4946312.7361199996</v>
      </c>
      <c r="G875" s="252">
        <v>2459916.4553499999</v>
      </c>
      <c r="H875" s="252" t="s">
        <v>2544</v>
      </c>
      <c r="I875" s="252">
        <v>0.17258499999999999</v>
      </c>
      <c r="J875" s="252" t="s">
        <v>2615</v>
      </c>
      <c r="K875" s="252">
        <v>0</v>
      </c>
      <c r="L875" s="252">
        <v>2024</v>
      </c>
      <c r="M875" s="252">
        <v>2027</v>
      </c>
      <c r="N875" s="252" t="s">
        <v>393</v>
      </c>
      <c r="O875" s="252" t="s">
        <v>394</v>
      </c>
      <c r="P875" s="252" t="s">
        <v>3344</v>
      </c>
      <c r="Q875" s="251" t="s">
        <v>2567</v>
      </c>
      <c r="R875" s="290"/>
      <c r="S875" s="290"/>
      <c r="T875" s="290"/>
      <c r="U875" s="290"/>
      <c r="V875" s="290"/>
      <c r="W875" s="290"/>
      <c r="X875" s="290"/>
    </row>
    <row r="876" spans="2:24" ht="72.5">
      <c r="B876" s="252" t="s">
        <v>1438</v>
      </c>
      <c r="C876" s="252" t="s">
        <v>5639</v>
      </c>
      <c r="D876" s="252" t="s">
        <v>5647</v>
      </c>
      <c r="E876" s="251" t="s">
        <v>410</v>
      </c>
      <c r="F876" s="252">
        <v>4946445.2858499996</v>
      </c>
      <c r="G876" s="252">
        <v>2459391.9837000002</v>
      </c>
      <c r="H876" s="252" t="s">
        <v>2544</v>
      </c>
      <c r="I876" s="252">
        <v>2.0957E-2</v>
      </c>
      <c r="J876" s="252" t="s">
        <v>392</v>
      </c>
      <c r="K876" s="252">
        <v>0</v>
      </c>
      <c r="L876" s="252">
        <v>2024</v>
      </c>
      <c r="M876" s="252">
        <v>2027</v>
      </c>
      <c r="N876" s="252" t="s">
        <v>393</v>
      </c>
      <c r="O876" s="252" t="s">
        <v>394</v>
      </c>
      <c r="P876" s="252" t="s">
        <v>3345</v>
      </c>
      <c r="Q876" s="251" t="s">
        <v>2567</v>
      </c>
      <c r="R876" s="290"/>
      <c r="S876" s="290"/>
      <c r="T876" s="290"/>
      <c r="U876" s="290"/>
      <c r="V876" s="290"/>
      <c r="W876" s="290"/>
      <c r="X876" s="290"/>
    </row>
    <row r="877" spans="2:24" ht="72.5">
      <c r="B877" s="252" t="s">
        <v>1438</v>
      </c>
      <c r="C877" s="252" t="s">
        <v>5639</v>
      </c>
      <c r="D877" s="252" t="s">
        <v>5647</v>
      </c>
      <c r="E877" s="251" t="s">
        <v>410</v>
      </c>
      <c r="F877" s="252">
        <v>4946447.3262499999</v>
      </c>
      <c r="G877" s="252">
        <v>2459432.3775399998</v>
      </c>
      <c r="H877" s="252" t="s">
        <v>2544</v>
      </c>
      <c r="I877" s="252">
        <v>0.25928899999999999</v>
      </c>
      <c r="J877" s="252" t="s">
        <v>392</v>
      </c>
      <c r="K877" s="252">
        <v>0</v>
      </c>
      <c r="L877" s="252">
        <v>2024</v>
      </c>
      <c r="M877" s="252">
        <v>2027</v>
      </c>
      <c r="N877" s="252" t="s">
        <v>393</v>
      </c>
      <c r="O877" s="252" t="s">
        <v>394</v>
      </c>
      <c r="P877" s="252" t="s">
        <v>3346</v>
      </c>
      <c r="Q877" s="251" t="s">
        <v>2567</v>
      </c>
      <c r="R877" s="290"/>
      <c r="S877" s="290"/>
      <c r="T877" s="290"/>
      <c r="U877" s="290"/>
      <c r="V877" s="290"/>
      <c r="W877" s="290"/>
      <c r="X877" s="290"/>
    </row>
    <row r="878" spans="2:24" ht="72.5">
      <c r="B878" s="252" t="s">
        <v>1438</v>
      </c>
      <c r="C878" s="252" t="s">
        <v>5639</v>
      </c>
      <c r="D878" s="252" t="s">
        <v>5649</v>
      </c>
      <c r="E878" s="251" t="s">
        <v>410</v>
      </c>
      <c r="F878" s="252">
        <v>4947564.3913599998</v>
      </c>
      <c r="G878" s="252">
        <v>2455664.6654699999</v>
      </c>
      <c r="H878" s="252" t="s">
        <v>2544</v>
      </c>
      <c r="I878" s="252">
        <v>0.109031</v>
      </c>
      <c r="J878" s="252" t="s">
        <v>392</v>
      </c>
      <c r="K878" s="252">
        <v>0</v>
      </c>
      <c r="L878" s="252">
        <v>2024</v>
      </c>
      <c r="M878" s="252">
        <v>2027</v>
      </c>
      <c r="N878" s="252" t="s">
        <v>393</v>
      </c>
      <c r="O878" s="252" t="s">
        <v>394</v>
      </c>
      <c r="P878" s="252" t="s">
        <v>3347</v>
      </c>
      <c r="Q878" s="251" t="s">
        <v>2567</v>
      </c>
      <c r="R878" s="290"/>
      <c r="S878" s="290"/>
      <c r="T878" s="290"/>
      <c r="U878" s="290"/>
      <c r="V878" s="290"/>
      <c r="W878" s="290"/>
      <c r="X878" s="290"/>
    </row>
    <row r="879" spans="2:24" ht="72.5">
      <c r="B879" s="252" t="s">
        <v>1438</v>
      </c>
      <c r="C879" s="252" t="s">
        <v>5639</v>
      </c>
      <c r="D879" s="252" t="s">
        <v>5649</v>
      </c>
      <c r="E879" s="251" t="s">
        <v>410</v>
      </c>
      <c r="F879" s="252">
        <v>4947569.0633300003</v>
      </c>
      <c r="G879" s="252">
        <v>2455638.1044200002</v>
      </c>
      <c r="H879" s="252" t="s">
        <v>2544</v>
      </c>
      <c r="I879" s="252">
        <v>0.197378</v>
      </c>
      <c r="J879" s="252" t="s">
        <v>392</v>
      </c>
      <c r="K879" s="252">
        <v>0</v>
      </c>
      <c r="L879" s="252">
        <v>2024</v>
      </c>
      <c r="M879" s="252">
        <v>2027</v>
      </c>
      <c r="N879" s="252" t="s">
        <v>393</v>
      </c>
      <c r="O879" s="252" t="s">
        <v>394</v>
      </c>
      <c r="P879" s="252" t="s">
        <v>3348</v>
      </c>
      <c r="Q879" s="251" t="s">
        <v>2567</v>
      </c>
      <c r="R879" s="290"/>
      <c r="S879" s="290"/>
      <c r="T879" s="290"/>
      <c r="U879" s="290"/>
      <c r="V879" s="290"/>
      <c r="W879" s="290"/>
      <c r="X879" s="290"/>
    </row>
    <row r="880" spans="2:24" ht="72.5">
      <c r="B880" s="252" t="s">
        <v>1438</v>
      </c>
      <c r="C880" s="252" t="s">
        <v>5639</v>
      </c>
      <c r="D880" s="252" t="s">
        <v>2912</v>
      </c>
      <c r="E880" s="251" t="s">
        <v>410</v>
      </c>
      <c r="F880" s="252">
        <v>4948838.0953500001</v>
      </c>
      <c r="G880" s="252">
        <v>2451298.00661</v>
      </c>
      <c r="H880" s="252" t="s">
        <v>2544</v>
      </c>
      <c r="I880" s="252">
        <v>6.4645999999999995E-2</v>
      </c>
      <c r="J880" s="252" t="s">
        <v>2397</v>
      </c>
      <c r="K880" s="252">
        <v>0</v>
      </c>
      <c r="L880" s="252">
        <v>2024</v>
      </c>
      <c r="M880" s="252">
        <v>2027</v>
      </c>
      <c r="N880" s="252" t="s">
        <v>393</v>
      </c>
      <c r="O880" s="252" t="s">
        <v>394</v>
      </c>
      <c r="P880" s="252" t="s">
        <v>3349</v>
      </c>
      <c r="Q880" s="251" t="s">
        <v>2567</v>
      </c>
      <c r="R880" s="290"/>
      <c r="S880" s="290"/>
      <c r="T880" s="290"/>
      <c r="U880" s="290"/>
      <c r="V880" s="290"/>
      <c r="W880" s="290"/>
      <c r="X880" s="290"/>
    </row>
    <row r="881" spans="2:24" ht="72.5">
      <c r="B881" s="252" t="s">
        <v>1438</v>
      </c>
      <c r="C881" s="252" t="s">
        <v>5639</v>
      </c>
      <c r="D881" s="252" t="s">
        <v>2912</v>
      </c>
      <c r="E881" s="251" t="s">
        <v>410</v>
      </c>
      <c r="F881" s="252">
        <v>4948847.4312000005</v>
      </c>
      <c r="G881" s="252">
        <v>2451271.3642899999</v>
      </c>
      <c r="H881" s="252" t="s">
        <v>2544</v>
      </c>
      <c r="I881" s="252">
        <v>0.24099200000000001</v>
      </c>
      <c r="J881" s="252" t="s">
        <v>2397</v>
      </c>
      <c r="K881" s="252">
        <v>0</v>
      </c>
      <c r="L881" s="252">
        <v>2024</v>
      </c>
      <c r="M881" s="252">
        <v>2027</v>
      </c>
      <c r="N881" s="252" t="s">
        <v>393</v>
      </c>
      <c r="O881" s="252" t="s">
        <v>394</v>
      </c>
      <c r="P881" s="252" t="s">
        <v>3350</v>
      </c>
      <c r="Q881" s="251" t="s">
        <v>2567</v>
      </c>
      <c r="R881" s="290"/>
      <c r="S881" s="290"/>
      <c r="T881" s="290"/>
      <c r="U881" s="290"/>
      <c r="V881" s="290"/>
      <c r="W881" s="290"/>
      <c r="X881" s="290"/>
    </row>
    <row r="882" spans="2:24" ht="72.5">
      <c r="B882" s="252" t="s">
        <v>1438</v>
      </c>
      <c r="C882" s="252" t="s">
        <v>5639</v>
      </c>
      <c r="D882" s="252" t="s">
        <v>5652</v>
      </c>
      <c r="E882" s="251" t="s">
        <v>410</v>
      </c>
      <c r="F882" s="252">
        <v>4948375.1845100001</v>
      </c>
      <c r="G882" s="252">
        <v>2452892.6683700001</v>
      </c>
      <c r="H882" s="252" t="s">
        <v>2544</v>
      </c>
      <c r="I882" s="252">
        <v>4.5848E-2</v>
      </c>
      <c r="J882" s="252" t="s">
        <v>392</v>
      </c>
      <c r="K882" s="252">
        <v>0</v>
      </c>
      <c r="L882" s="252">
        <v>2024</v>
      </c>
      <c r="M882" s="252">
        <v>2027</v>
      </c>
      <c r="N882" s="252" t="s">
        <v>393</v>
      </c>
      <c r="O882" s="252" t="s">
        <v>394</v>
      </c>
      <c r="P882" s="252" t="s">
        <v>3351</v>
      </c>
      <c r="Q882" s="251" t="s">
        <v>2567</v>
      </c>
      <c r="R882" s="290"/>
      <c r="S882" s="290"/>
      <c r="T882" s="290"/>
      <c r="U882" s="290"/>
      <c r="V882" s="290"/>
      <c r="W882" s="290"/>
      <c r="X882" s="290"/>
    </row>
    <row r="883" spans="2:24" ht="72.5">
      <c r="B883" s="252" t="s">
        <v>1438</v>
      </c>
      <c r="C883" s="252" t="s">
        <v>5639</v>
      </c>
      <c r="D883" s="252" t="s">
        <v>5651</v>
      </c>
      <c r="E883" s="251" t="s">
        <v>410</v>
      </c>
      <c r="F883" s="252">
        <v>4948354.2530500004</v>
      </c>
      <c r="G883" s="252">
        <v>2452954.733</v>
      </c>
      <c r="H883" s="252" t="s">
        <v>2544</v>
      </c>
      <c r="I883" s="252">
        <v>0.66920599999999997</v>
      </c>
      <c r="J883" s="252" t="s">
        <v>392</v>
      </c>
      <c r="K883" s="252">
        <v>0</v>
      </c>
      <c r="L883" s="252">
        <v>2024</v>
      </c>
      <c r="M883" s="252">
        <v>2027</v>
      </c>
      <c r="N883" s="252" t="s">
        <v>393</v>
      </c>
      <c r="O883" s="252" t="s">
        <v>394</v>
      </c>
      <c r="P883" s="252" t="s">
        <v>3352</v>
      </c>
      <c r="Q883" s="251" t="s">
        <v>2567</v>
      </c>
      <c r="R883" s="290"/>
      <c r="S883" s="290"/>
      <c r="T883" s="290"/>
      <c r="U883" s="290"/>
      <c r="V883" s="290"/>
      <c r="W883" s="290"/>
      <c r="X883" s="290"/>
    </row>
    <row r="884" spans="2:24" ht="72.5">
      <c r="B884" s="252" t="s">
        <v>1438</v>
      </c>
      <c r="C884" s="252" t="s">
        <v>5639</v>
      </c>
      <c r="D884" s="252" t="s">
        <v>5652</v>
      </c>
      <c r="E884" s="251" t="s">
        <v>410</v>
      </c>
      <c r="F884" s="252">
        <v>4948548.4660099996</v>
      </c>
      <c r="G884" s="252">
        <v>2452289.3581599998</v>
      </c>
      <c r="H884" s="252" t="s">
        <v>2544</v>
      </c>
      <c r="I884" s="252">
        <v>0.47322500000000001</v>
      </c>
      <c r="J884" s="252" t="s">
        <v>392</v>
      </c>
      <c r="K884" s="252">
        <v>0</v>
      </c>
      <c r="L884" s="252">
        <v>2024</v>
      </c>
      <c r="M884" s="252">
        <v>2027</v>
      </c>
      <c r="N884" s="252" t="s">
        <v>393</v>
      </c>
      <c r="O884" s="252" t="s">
        <v>394</v>
      </c>
      <c r="P884" s="252" t="s">
        <v>3353</v>
      </c>
      <c r="Q884" s="251" t="s">
        <v>2567</v>
      </c>
      <c r="R884" s="290"/>
      <c r="S884" s="290"/>
      <c r="T884" s="290"/>
      <c r="U884" s="290"/>
      <c r="V884" s="290"/>
      <c r="W884" s="290"/>
      <c r="X884" s="290"/>
    </row>
    <row r="885" spans="2:24" ht="72.5">
      <c r="B885" s="252" t="s">
        <v>1438</v>
      </c>
      <c r="C885" s="252" t="s">
        <v>5639</v>
      </c>
      <c r="D885" s="252" t="s">
        <v>2912</v>
      </c>
      <c r="E885" s="251" t="s">
        <v>410</v>
      </c>
      <c r="F885" s="252">
        <v>4949341.3790600002</v>
      </c>
      <c r="G885" s="252">
        <v>2449593.8675699998</v>
      </c>
      <c r="H885" s="252" t="s">
        <v>2544</v>
      </c>
      <c r="I885" s="252">
        <v>0.299209</v>
      </c>
      <c r="J885" s="252" t="s">
        <v>392</v>
      </c>
      <c r="K885" s="252">
        <v>0</v>
      </c>
      <c r="L885" s="252">
        <v>2024</v>
      </c>
      <c r="M885" s="252">
        <v>2027</v>
      </c>
      <c r="N885" s="252" t="s">
        <v>393</v>
      </c>
      <c r="O885" s="252" t="s">
        <v>394</v>
      </c>
      <c r="P885" s="252" t="s">
        <v>3354</v>
      </c>
      <c r="Q885" s="251" t="s">
        <v>2567</v>
      </c>
      <c r="R885" s="290"/>
      <c r="S885" s="290"/>
      <c r="T885" s="290"/>
      <c r="U885" s="290"/>
      <c r="V885" s="290"/>
      <c r="W885" s="290"/>
      <c r="X885" s="290"/>
    </row>
    <row r="886" spans="2:24" ht="72.5">
      <c r="B886" s="252" t="s">
        <v>1438</v>
      </c>
      <c r="C886" s="252" t="s">
        <v>5639</v>
      </c>
      <c r="D886" s="252" t="s">
        <v>2933</v>
      </c>
      <c r="E886" s="251" t="s">
        <v>410</v>
      </c>
      <c r="F886" s="252">
        <v>4951787.6994700003</v>
      </c>
      <c r="G886" s="252">
        <v>2441605.9348300002</v>
      </c>
      <c r="H886" s="252" t="s">
        <v>2544</v>
      </c>
      <c r="I886" s="252">
        <v>0.30478699999999997</v>
      </c>
      <c r="J886" s="252" t="s">
        <v>392</v>
      </c>
      <c r="K886" s="252">
        <v>0</v>
      </c>
      <c r="L886" s="252">
        <v>2024</v>
      </c>
      <c r="M886" s="252">
        <v>2027</v>
      </c>
      <c r="N886" s="252" t="s">
        <v>393</v>
      </c>
      <c r="O886" s="252" t="s">
        <v>394</v>
      </c>
      <c r="P886" s="252" t="s">
        <v>3355</v>
      </c>
      <c r="Q886" s="251" t="s">
        <v>2567</v>
      </c>
      <c r="R886" s="290"/>
      <c r="S886" s="290"/>
      <c r="T886" s="290"/>
      <c r="U886" s="290"/>
      <c r="V886" s="290"/>
      <c r="W886" s="290"/>
      <c r="X886" s="290"/>
    </row>
    <row r="887" spans="2:24" ht="72.5">
      <c r="B887" s="252" t="s">
        <v>1438</v>
      </c>
      <c r="C887" s="252" t="s">
        <v>5639</v>
      </c>
      <c r="D887" s="252" t="s">
        <v>5654</v>
      </c>
      <c r="E887" s="251" t="s">
        <v>410</v>
      </c>
      <c r="F887" s="252">
        <v>4952391.0477799997</v>
      </c>
      <c r="G887" s="252">
        <v>2439109.7769599999</v>
      </c>
      <c r="H887" s="252" t="s">
        <v>2544</v>
      </c>
      <c r="I887" s="252">
        <v>0.254216</v>
      </c>
      <c r="J887" s="252" t="s">
        <v>392</v>
      </c>
      <c r="K887" s="252">
        <v>0</v>
      </c>
      <c r="L887" s="252">
        <v>2024</v>
      </c>
      <c r="M887" s="252">
        <v>2027</v>
      </c>
      <c r="N887" s="252" t="s">
        <v>393</v>
      </c>
      <c r="O887" s="252" t="s">
        <v>394</v>
      </c>
      <c r="P887" s="252" t="s">
        <v>3356</v>
      </c>
      <c r="Q887" s="251" t="s">
        <v>2567</v>
      </c>
      <c r="R887" s="290"/>
      <c r="S887" s="290"/>
      <c r="T887" s="290"/>
      <c r="U887" s="290"/>
      <c r="V887" s="290"/>
      <c r="W887" s="290"/>
      <c r="X887" s="290"/>
    </row>
    <row r="888" spans="2:24" ht="72.5">
      <c r="B888" s="252" t="s">
        <v>1438</v>
      </c>
      <c r="C888" s="252" t="s">
        <v>5639</v>
      </c>
      <c r="D888" s="252" t="s">
        <v>2831</v>
      </c>
      <c r="E888" s="251" t="s">
        <v>410</v>
      </c>
      <c r="F888" s="252">
        <v>4936846.7967100004</v>
      </c>
      <c r="G888" s="252">
        <v>2490548.9936299999</v>
      </c>
      <c r="H888" s="252" t="s">
        <v>2544</v>
      </c>
      <c r="I888" s="252">
        <v>0.29835099999999998</v>
      </c>
      <c r="J888" s="252" t="s">
        <v>392</v>
      </c>
      <c r="K888" s="252">
        <v>0</v>
      </c>
      <c r="L888" s="252">
        <v>2024</v>
      </c>
      <c r="M888" s="252">
        <v>2027</v>
      </c>
      <c r="N888" s="252" t="s">
        <v>393</v>
      </c>
      <c r="O888" s="252" t="s">
        <v>394</v>
      </c>
      <c r="P888" s="252" t="s">
        <v>3357</v>
      </c>
      <c r="Q888" s="251" t="s">
        <v>2567</v>
      </c>
      <c r="R888" s="290"/>
      <c r="S888" s="290"/>
      <c r="T888" s="290"/>
      <c r="U888" s="290"/>
      <c r="V888" s="290"/>
      <c r="W888" s="290"/>
      <c r="X888" s="290"/>
    </row>
    <row r="889" spans="2:24" ht="72.5">
      <c r="B889" s="252" t="s">
        <v>1438</v>
      </c>
      <c r="C889" s="252" t="s">
        <v>5639</v>
      </c>
      <c r="D889" s="252" t="s">
        <v>2925</v>
      </c>
      <c r="E889" s="251" t="s">
        <v>410</v>
      </c>
      <c r="F889" s="252">
        <v>4950822.0919700004</v>
      </c>
      <c r="G889" s="252">
        <v>2444238.4766500001</v>
      </c>
      <c r="H889" s="252" t="s">
        <v>2544</v>
      </c>
      <c r="I889" s="252">
        <v>1.0005269999999999</v>
      </c>
      <c r="J889" s="252" t="s">
        <v>622</v>
      </c>
      <c r="K889" s="252">
        <v>0</v>
      </c>
      <c r="L889" s="252">
        <v>2024</v>
      </c>
      <c r="M889" s="252">
        <v>2027</v>
      </c>
      <c r="N889" s="252" t="s">
        <v>393</v>
      </c>
      <c r="O889" s="252" t="s">
        <v>394</v>
      </c>
      <c r="P889" s="252" t="s">
        <v>3358</v>
      </c>
      <c r="Q889" s="251" t="s">
        <v>2567</v>
      </c>
      <c r="R889" s="290"/>
      <c r="S889" s="290"/>
      <c r="T889" s="290"/>
      <c r="U889" s="290"/>
      <c r="V889" s="290"/>
      <c r="W889" s="290"/>
      <c r="X889" s="290"/>
    </row>
    <row r="890" spans="2:24" ht="72.5">
      <c r="B890" s="252" t="s">
        <v>1438</v>
      </c>
      <c r="C890" s="252" t="s">
        <v>5639</v>
      </c>
      <c r="D890" s="252" t="s">
        <v>2942</v>
      </c>
      <c r="E890" s="251" t="s">
        <v>410</v>
      </c>
      <c r="F890" s="252">
        <v>4953802.7240300002</v>
      </c>
      <c r="G890" s="252">
        <v>2436108.1933800001</v>
      </c>
      <c r="H890" s="252" t="s">
        <v>2544</v>
      </c>
      <c r="I890" s="252">
        <v>1.0005280000000001</v>
      </c>
      <c r="J890" s="252" t="s">
        <v>392</v>
      </c>
      <c r="K890" s="252">
        <v>0</v>
      </c>
      <c r="L890" s="252">
        <v>2024</v>
      </c>
      <c r="M890" s="252">
        <v>2027</v>
      </c>
      <c r="N890" s="252" t="s">
        <v>393</v>
      </c>
      <c r="O890" s="252" t="s">
        <v>394</v>
      </c>
      <c r="P890" s="252" t="s">
        <v>3359</v>
      </c>
      <c r="Q890" s="251" t="s">
        <v>2567</v>
      </c>
      <c r="R890" s="290"/>
      <c r="S890" s="290"/>
      <c r="T890" s="290"/>
      <c r="U890" s="290"/>
      <c r="V890" s="290"/>
      <c r="W890" s="290"/>
      <c r="X890" s="290"/>
    </row>
    <row r="891" spans="2:24" ht="72.5">
      <c r="B891" s="252" t="s">
        <v>1438</v>
      </c>
      <c r="C891" s="252" t="s">
        <v>5639</v>
      </c>
      <c r="D891" s="252" t="s">
        <v>2953</v>
      </c>
      <c r="E891" s="251" t="s">
        <v>410</v>
      </c>
      <c r="F891" s="252">
        <v>4955117.9314200003</v>
      </c>
      <c r="G891" s="252">
        <v>2432573.4758799998</v>
      </c>
      <c r="H891" s="252" t="s">
        <v>2544</v>
      </c>
      <c r="I891" s="252">
        <v>0.191714</v>
      </c>
      <c r="J891" s="252" t="s">
        <v>392</v>
      </c>
      <c r="K891" s="252">
        <v>0</v>
      </c>
      <c r="L891" s="252">
        <v>2024</v>
      </c>
      <c r="M891" s="252">
        <v>2027</v>
      </c>
      <c r="N891" s="252" t="s">
        <v>393</v>
      </c>
      <c r="O891" s="252" t="s">
        <v>394</v>
      </c>
      <c r="P891" s="252" t="s">
        <v>3360</v>
      </c>
      <c r="Q891" s="251" t="s">
        <v>2567</v>
      </c>
      <c r="R891" s="290"/>
      <c r="S891" s="290"/>
      <c r="T891" s="290"/>
      <c r="U891" s="290"/>
      <c r="V891" s="290"/>
      <c r="W891" s="290"/>
      <c r="X891" s="290"/>
    </row>
    <row r="892" spans="2:24" ht="72.5">
      <c r="B892" s="252" t="s">
        <v>1438</v>
      </c>
      <c r="C892" s="252" t="s">
        <v>5639</v>
      </c>
      <c r="D892" s="252" t="s">
        <v>5654</v>
      </c>
      <c r="E892" s="251" t="s">
        <v>410</v>
      </c>
      <c r="F892" s="252">
        <v>4952386.7668899996</v>
      </c>
      <c r="G892" s="252">
        <v>2439067.1197100002</v>
      </c>
      <c r="H892" s="252" t="s">
        <v>2544</v>
      </c>
      <c r="I892" s="252">
        <v>2.8349999999999998E-3</v>
      </c>
      <c r="J892" s="252" t="s">
        <v>392</v>
      </c>
      <c r="K892" s="252">
        <v>0</v>
      </c>
      <c r="L892" s="252">
        <v>2024</v>
      </c>
      <c r="M892" s="252">
        <v>2027</v>
      </c>
      <c r="N892" s="252" t="s">
        <v>393</v>
      </c>
      <c r="O892" s="252" t="s">
        <v>394</v>
      </c>
      <c r="P892" s="252" t="s">
        <v>3361</v>
      </c>
      <c r="Q892" s="251" t="s">
        <v>2567</v>
      </c>
      <c r="R892" s="290"/>
      <c r="S892" s="290"/>
      <c r="T892" s="290"/>
      <c r="U892" s="290"/>
      <c r="V892" s="290"/>
      <c r="W892" s="290"/>
      <c r="X892" s="290"/>
    </row>
    <row r="893" spans="2:24" ht="72.5">
      <c r="B893" s="252" t="s">
        <v>1438</v>
      </c>
      <c r="C893" s="252" t="s">
        <v>5639</v>
      </c>
      <c r="D893" s="252" t="s">
        <v>5667</v>
      </c>
      <c r="E893" s="251" t="s">
        <v>410</v>
      </c>
      <c r="F893" s="252">
        <v>4948285.3419899996</v>
      </c>
      <c r="G893" s="252">
        <v>2345353.5330099999</v>
      </c>
      <c r="H893" s="252" t="s">
        <v>2544</v>
      </c>
      <c r="I893" s="252">
        <v>2.5503000000000001E-2</v>
      </c>
      <c r="J893" s="252" t="s">
        <v>392</v>
      </c>
      <c r="K893" s="252">
        <v>0</v>
      </c>
      <c r="L893" s="252">
        <v>2024</v>
      </c>
      <c r="M893" s="252">
        <v>2027</v>
      </c>
      <c r="N893" s="252" t="s">
        <v>393</v>
      </c>
      <c r="O893" s="252" t="s">
        <v>394</v>
      </c>
      <c r="P893" s="252" t="s">
        <v>3362</v>
      </c>
      <c r="Q893" s="251" t="s">
        <v>2567</v>
      </c>
      <c r="R893" s="290"/>
      <c r="S893" s="290"/>
      <c r="T893" s="290"/>
      <c r="U893" s="290"/>
      <c r="V893" s="290"/>
      <c r="W893" s="290"/>
      <c r="X893" s="290"/>
    </row>
    <row r="894" spans="2:24" ht="72.5">
      <c r="B894" s="252" t="s">
        <v>1438</v>
      </c>
      <c r="C894" s="252" t="s">
        <v>5639</v>
      </c>
      <c r="D894" s="252" t="s">
        <v>5667</v>
      </c>
      <c r="E894" s="251" t="s">
        <v>410</v>
      </c>
      <c r="F894" s="252">
        <v>4944801.3960300004</v>
      </c>
      <c r="G894" s="252">
        <v>2345918.8220000002</v>
      </c>
      <c r="H894" s="252" t="s">
        <v>2544</v>
      </c>
      <c r="I894" s="252">
        <v>2.5538000000000002E-2</v>
      </c>
      <c r="J894" s="252" t="s">
        <v>392</v>
      </c>
      <c r="K894" s="252">
        <v>0</v>
      </c>
      <c r="L894" s="252">
        <v>2024</v>
      </c>
      <c r="M894" s="252">
        <v>2027</v>
      </c>
      <c r="N894" s="252" t="s">
        <v>393</v>
      </c>
      <c r="O894" s="252" t="s">
        <v>394</v>
      </c>
      <c r="P894" s="252" t="s">
        <v>3363</v>
      </c>
      <c r="Q894" s="251" t="s">
        <v>2567</v>
      </c>
      <c r="R894" s="290"/>
      <c r="S894" s="290"/>
      <c r="T894" s="290"/>
      <c r="U894" s="290"/>
      <c r="V894" s="290"/>
      <c r="W894" s="290"/>
      <c r="X894" s="290"/>
    </row>
    <row r="895" spans="2:24" ht="72.5">
      <c r="B895" s="252" t="s">
        <v>1438</v>
      </c>
      <c r="C895" s="252" t="s">
        <v>5639</v>
      </c>
      <c r="D895" s="252" t="s">
        <v>3083</v>
      </c>
      <c r="E895" s="251" t="s">
        <v>410</v>
      </c>
      <c r="F895" s="252">
        <v>4944137.9308599997</v>
      </c>
      <c r="G895" s="252">
        <v>2348365.52685</v>
      </c>
      <c r="H895" s="252" t="s">
        <v>2544</v>
      </c>
      <c r="I895" s="252">
        <v>2.5555999999999999E-2</v>
      </c>
      <c r="J895" s="252" t="s">
        <v>1427</v>
      </c>
      <c r="K895" s="252">
        <v>0</v>
      </c>
      <c r="L895" s="252">
        <v>2024</v>
      </c>
      <c r="M895" s="252">
        <v>2027</v>
      </c>
      <c r="N895" s="252" t="s">
        <v>393</v>
      </c>
      <c r="O895" s="252" t="s">
        <v>394</v>
      </c>
      <c r="P895" s="252" t="s">
        <v>3364</v>
      </c>
      <c r="Q895" s="251" t="s">
        <v>2567</v>
      </c>
      <c r="R895" s="290"/>
      <c r="S895" s="290"/>
      <c r="T895" s="290"/>
      <c r="U895" s="290"/>
      <c r="V895" s="290"/>
      <c r="W895" s="290"/>
      <c r="X895" s="290"/>
    </row>
    <row r="896" spans="2:24" ht="72.5">
      <c r="B896" s="252" t="s">
        <v>1438</v>
      </c>
      <c r="C896" s="252" t="s">
        <v>5639</v>
      </c>
      <c r="D896" s="252" t="s">
        <v>3083</v>
      </c>
      <c r="E896" s="251" t="s">
        <v>410</v>
      </c>
      <c r="F896" s="252">
        <v>4944128.9430400003</v>
      </c>
      <c r="G896" s="252">
        <v>2348870.9157500002</v>
      </c>
      <c r="H896" s="252" t="s">
        <v>2544</v>
      </c>
      <c r="I896" s="252">
        <v>2.5559999999999999E-2</v>
      </c>
      <c r="J896" s="252" t="s">
        <v>392</v>
      </c>
      <c r="K896" s="252">
        <v>0</v>
      </c>
      <c r="L896" s="252">
        <v>2024</v>
      </c>
      <c r="M896" s="252">
        <v>2027</v>
      </c>
      <c r="N896" s="252" t="s">
        <v>393</v>
      </c>
      <c r="O896" s="252" t="s">
        <v>394</v>
      </c>
      <c r="P896" s="252" t="s">
        <v>3365</v>
      </c>
      <c r="Q896" s="251" t="s">
        <v>2567</v>
      </c>
      <c r="R896" s="290"/>
      <c r="S896" s="290"/>
      <c r="T896" s="290"/>
      <c r="U896" s="290"/>
      <c r="V896" s="290"/>
      <c r="W896" s="290"/>
      <c r="X896" s="290"/>
    </row>
    <row r="897" spans="2:24" ht="72.5">
      <c r="B897" s="252" t="s">
        <v>1438</v>
      </c>
      <c r="C897" s="252" t="s">
        <v>5639</v>
      </c>
      <c r="D897" s="252" t="s">
        <v>3083</v>
      </c>
      <c r="E897" s="251" t="s">
        <v>410</v>
      </c>
      <c r="F897" s="252">
        <v>4944119.4140400002</v>
      </c>
      <c r="G897" s="252">
        <v>2349298.61399</v>
      </c>
      <c r="H897" s="252" t="s">
        <v>2544</v>
      </c>
      <c r="I897" s="252">
        <v>2.5557E-2</v>
      </c>
      <c r="J897" s="252" t="s">
        <v>2631</v>
      </c>
      <c r="K897" s="252">
        <v>0</v>
      </c>
      <c r="L897" s="252">
        <v>2024</v>
      </c>
      <c r="M897" s="252">
        <v>2027</v>
      </c>
      <c r="N897" s="252" t="s">
        <v>393</v>
      </c>
      <c r="O897" s="252" t="s">
        <v>394</v>
      </c>
      <c r="P897" s="252" t="s">
        <v>3366</v>
      </c>
      <c r="Q897" s="251" t="s">
        <v>2567</v>
      </c>
      <c r="R897" s="290"/>
      <c r="S897" s="290"/>
      <c r="T897" s="290"/>
      <c r="U897" s="290"/>
      <c r="V897" s="290"/>
      <c r="W897" s="290"/>
      <c r="X897" s="290"/>
    </row>
    <row r="898" spans="2:24" ht="72.5">
      <c r="B898" s="252" t="s">
        <v>1438</v>
      </c>
      <c r="C898" s="252" t="s">
        <v>5639</v>
      </c>
      <c r="D898" s="252" t="s">
        <v>3083</v>
      </c>
      <c r="E898" s="251" t="s">
        <v>410</v>
      </c>
      <c r="F898" s="252">
        <v>4944107.9330099998</v>
      </c>
      <c r="G898" s="252">
        <v>2349814.9459799998</v>
      </c>
      <c r="H898" s="252" t="s">
        <v>2544</v>
      </c>
      <c r="I898" s="252">
        <v>2.5557E-2</v>
      </c>
      <c r="J898" s="252" t="s">
        <v>2631</v>
      </c>
      <c r="K898" s="252">
        <v>0</v>
      </c>
      <c r="L898" s="252">
        <v>2024</v>
      </c>
      <c r="M898" s="252">
        <v>2027</v>
      </c>
      <c r="N898" s="252" t="s">
        <v>393</v>
      </c>
      <c r="O898" s="252" t="s">
        <v>394</v>
      </c>
      <c r="P898" s="252" t="s">
        <v>3367</v>
      </c>
      <c r="Q898" s="251" t="s">
        <v>2567</v>
      </c>
      <c r="R898" s="290"/>
      <c r="S898" s="290"/>
      <c r="T898" s="290"/>
      <c r="U898" s="290"/>
      <c r="V898" s="290"/>
      <c r="W898" s="290"/>
      <c r="X898" s="290"/>
    </row>
    <row r="899" spans="2:24" ht="72.5">
      <c r="B899" s="252" t="s">
        <v>1438</v>
      </c>
      <c r="C899" s="252" t="s">
        <v>5639</v>
      </c>
      <c r="D899" s="252" t="s">
        <v>5666</v>
      </c>
      <c r="E899" s="251" t="s">
        <v>410</v>
      </c>
      <c r="F899" s="252">
        <v>4944061.5969599998</v>
      </c>
      <c r="G899" s="252">
        <v>2350598.08</v>
      </c>
      <c r="H899" s="252" t="s">
        <v>2544</v>
      </c>
      <c r="I899" s="252">
        <v>2.5509E-2</v>
      </c>
      <c r="J899" s="252" t="s">
        <v>392</v>
      </c>
      <c r="K899" s="252">
        <v>0</v>
      </c>
      <c r="L899" s="252">
        <v>2024</v>
      </c>
      <c r="M899" s="252">
        <v>2027</v>
      </c>
      <c r="N899" s="252" t="s">
        <v>393</v>
      </c>
      <c r="O899" s="252" t="s">
        <v>394</v>
      </c>
      <c r="P899" s="252" t="s">
        <v>3368</v>
      </c>
      <c r="Q899" s="251" t="s">
        <v>2567</v>
      </c>
      <c r="R899" s="290"/>
      <c r="S899" s="290"/>
      <c r="T899" s="290"/>
      <c r="U899" s="290"/>
      <c r="V899" s="290"/>
      <c r="W899" s="290"/>
      <c r="X899" s="290"/>
    </row>
    <row r="900" spans="2:24" ht="72.5">
      <c r="B900" s="252" t="s">
        <v>1438</v>
      </c>
      <c r="C900" s="252" t="s">
        <v>5639</v>
      </c>
      <c r="D900" s="252" t="s">
        <v>5666</v>
      </c>
      <c r="E900" s="251" t="s">
        <v>410</v>
      </c>
      <c r="F900" s="252">
        <v>4943997.9533799998</v>
      </c>
      <c r="G900" s="252">
        <v>2351650.4534300002</v>
      </c>
      <c r="H900" s="252" t="s">
        <v>2544</v>
      </c>
      <c r="I900" s="252">
        <v>2.5572000000000001E-2</v>
      </c>
      <c r="J900" s="252" t="s">
        <v>918</v>
      </c>
      <c r="K900" s="252">
        <v>0</v>
      </c>
      <c r="L900" s="252">
        <v>2024</v>
      </c>
      <c r="M900" s="252">
        <v>2027</v>
      </c>
      <c r="N900" s="252" t="s">
        <v>393</v>
      </c>
      <c r="O900" s="252" t="s">
        <v>394</v>
      </c>
      <c r="P900" s="252" t="s">
        <v>3369</v>
      </c>
      <c r="Q900" s="251" t="s">
        <v>2567</v>
      </c>
      <c r="R900" s="290"/>
      <c r="S900" s="290"/>
      <c r="T900" s="290"/>
      <c r="U900" s="290"/>
      <c r="V900" s="290"/>
      <c r="W900" s="290"/>
      <c r="X900" s="290"/>
    </row>
    <row r="901" spans="2:24" ht="72.5">
      <c r="B901" s="252" t="s">
        <v>1438</v>
      </c>
      <c r="C901" s="252" t="s">
        <v>5639</v>
      </c>
      <c r="D901" s="252" t="s">
        <v>5666</v>
      </c>
      <c r="E901" s="251" t="s">
        <v>410</v>
      </c>
      <c r="F901" s="252">
        <v>4943994.9217900001</v>
      </c>
      <c r="G901" s="252">
        <v>2351956.9169100001</v>
      </c>
      <c r="H901" s="252" t="s">
        <v>2544</v>
      </c>
      <c r="I901" s="252">
        <v>2.5579000000000001E-2</v>
      </c>
      <c r="J901" s="252" t="s">
        <v>918</v>
      </c>
      <c r="K901" s="252">
        <v>0</v>
      </c>
      <c r="L901" s="252">
        <v>2024</v>
      </c>
      <c r="M901" s="252">
        <v>2027</v>
      </c>
      <c r="N901" s="252" t="s">
        <v>393</v>
      </c>
      <c r="O901" s="252" t="s">
        <v>394</v>
      </c>
      <c r="P901" s="252" t="s">
        <v>3370</v>
      </c>
      <c r="Q901" s="251" t="s">
        <v>2567</v>
      </c>
      <c r="R901" s="290"/>
      <c r="S901" s="290"/>
      <c r="T901" s="290"/>
      <c r="U901" s="290"/>
      <c r="V901" s="290"/>
      <c r="W901" s="290"/>
      <c r="X901" s="290"/>
    </row>
    <row r="902" spans="2:24" ht="72.5">
      <c r="B902" s="252" t="s">
        <v>1438</v>
      </c>
      <c r="C902" s="252" t="s">
        <v>5639</v>
      </c>
      <c r="D902" s="252" t="s">
        <v>5666</v>
      </c>
      <c r="E902" s="251" t="s">
        <v>410</v>
      </c>
      <c r="F902" s="252">
        <v>4943991.5750399996</v>
      </c>
      <c r="G902" s="252">
        <v>2352285.7450100002</v>
      </c>
      <c r="H902" s="252" t="s">
        <v>2544</v>
      </c>
      <c r="I902" s="252">
        <v>2.5579000000000001E-2</v>
      </c>
      <c r="J902" s="252" t="s">
        <v>918</v>
      </c>
      <c r="K902" s="252">
        <v>0</v>
      </c>
      <c r="L902" s="252">
        <v>2024</v>
      </c>
      <c r="M902" s="252">
        <v>2027</v>
      </c>
      <c r="N902" s="252" t="s">
        <v>393</v>
      </c>
      <c r="O902" s="252" t="s">
        <v>394</v>
      </c>
      <c r="P902" s="252" t="s">
        <v>3371</v>
      </c>
      <c r="Q902" s="251" t="s">
        <v>2567</v>
      </c>
      <c r="R902" s="290"/>
      <c r="S902" s="290"/>
      <c r="T902" s="290"/>
      <c r="U902" s="290"/>
      <c r="V902" s="290"/>
      <c r="W902" s="290"/>
      <c r="X902" s="290"/>
    </row>
    <row r="903" spans="2:24" ht="72.5">
      <c r="B903" s="252" t="s">
        <v>1438</v>
      </c>
      <c r="C903" s="252" t="s">
        <v>5639</v>
      </c>
      <c r="D903" s="252" t="s">
        <v>5666</v>
      </c>
      <c r="E903" s="251" t="s">
        <v>410</v>
      </c>
      <c r="F903" s="252">
        <v>4944104.7901299996</v>
      </c>
      <c r="G903" s="252">
        <v>2354560.0049399999</v>
      </c>
      <c r="H903" s="252" t="s">
        <v>2544</v>
      </c>
      <c r="I903" s="252">
        <v>2.5545999999999999E-2</v>
      </c>
      <c r="J903" s="252" t="s">
        <v>918</v>
      </c>
      <c r="K903" s="252">
        <v>0</v>
      </c>
      <c r="L903" s="252">
        <v>2024</v>
      </c>
      <c r="M903" s="252">
        <v>2027</v>
      </c>
      <c r="N903" s="252" t="s">
        <v>393</v>
      </c>
      <c r="O903" s="252" t="s">
        <v>394</v>
      </c>
      <c r="P903" s="252" t="s">
        <v>3372</v>
      </c>
      <c r="Q903" s="251" t="s">
        <v>2567</v>
      </c>
      <c r="R903" s="290"/>
      <c r="S903" s="290"/>
      <c r="T903" s="290"/>
      <c r="U903" s="290"/>
      <c r="V903" s="290"/>
      <c r="W903" s="290"/>
      <c r="X903" s="290"/>
    </row>
    <row r="904" spans="2:24" ht="72.5">
      <c r="B904" s="252" t="s">
        <v>1438</v>
      </c>
      <c r="C904" s="252" t="s">
        <v>5639</v>
      </c>
      <c r="D904" s="252" t="s">
        <v>5666</v>
      </c>
      <c r="E904" s="251" t="s">
        <v>410</v>
      </c>
      <c r="F904" s="252">
        <v>4944193.6587199997</v>
      </c>
      <c r="G904" s="252">
        <v>2354990.3111800002</v>
      </c>
      <c r="H904" s="252" t="s">
        <v>2544</v>
      </c>
      <c r="I904" s="252">
        <v>2.5545999999999999E-2</v>
      </c>
      <c r="J904" s="252" t="s">
        <v>2397</v>
      </c>
      <c r="K904" s="252">
        <v>0</v>
      </c>
      <c r="L904" s="252">
        <v>2024</v>
      </c>
      <c r="M904" s="252">
        <v>2027</v>
      </c>
      <c r="N904" s="252" t="s">
        <v>393</v>
      </c>
      <c r="O904" s="252" t="s">
        <v>394</v>
      </c>
      <c r="P904" s="252" t="s">
        <v>3373</v>
      </c>
      <c r="Q904" s="251" t="s">
        <v>2567</v>
      </c>
      <c r="R904" s="290"/>
      <c r="S904" s="290"/>
      <c r="T904" s="290"/>
      <c r="U904" s="290"/>
      <c r="V904" s="290"/>
      <c r="W904" s="290"/>
      <c r="X904" s="290"/>
    </row>
    <row r="905" spans="2:24" ht="72.5">
      <c r="B905" s="252" t="s">
        <v>1438</v>
      </c>
      <c r="C905" s="252" t="s">
        <v>5639</v>
      </c>
      <c r="D905" s="252" t="s">
        <v>5666</v>
      </c>
      <c r="E905" s="251" t="s">
        <v>410</v>
      </c>
      <c r="F905" s="252">
        <v>4944247.8231499996</v>
      </c>
      <c r="G905" s="252">
        <v>2355253.1738700001</v>
      </c>
      <c r="H905" s="252" t="s">
        <v>2544</v>
      </c>
      <c r="I905" s="252">
        <v>2.5545999999999999E-2</v>
      </c>
      <c r="J905" s="252" t="s">
        <v>392</v>
      </c>
      <c r="K905" s="252">
        <v>0</v>
      </c>
      <c r="L905" s="252">
        <v>2024</v>
      </c>
      <c r="M905" s="252">
        <v>2027</v>
      </c>
      <c r="N905" s="252" t="s">
        <v>393</v>
      </c>
      <c r="O905" s="252" t="s">
        <v>394</v>
      </c>
      <c r="P905" s="252" t="s">
        <v>3374</v>
      </c>
      <c r="Q905" s="251" t="s">
        <v>2567</v>
      </c>
      <c r="R905" s="290"/>
      <c r="S905" s="290"/>
      <c r="T905" s="290"/>
      <c r="U905" s="290"/>
      <c r="V905" s="290"/>
      <c r="W905" s="290"/>
      <c r="X905" s="290"/>
    </row>
    <row r="906" spans="2:24" ht="72.5">
      <c r="B906" s="252" t="s">
        <v>1438</v>
      </c>
      <c r="C906" s="252" t="s">
        <v>5639</v>
      </c>
      <c r="D906" s="252" t="s">
        <v>5666</v>
      </c>
      <c r="E906" s="251" t="s">
        <v>410</v>
      </c>
      <c r="F906" s="252">
        <v>4944412.01602</v>
      </c>
      <c r="G906" s="252">
        <v>2355996.4340400002</v>
      </c>
      <c r="H906" s="252" t="s">
        <v>2544</v>
      </c>
      <c r="I906" s="252">
        <v>2.5516E-2</v>
      </c>
      <c r="J906" s="252" t="s">
        <v>918</v>
      </c>
      <c r="K906" s="252">
        <v>0</v>
      </c>
      <c r="L906" s="252">
        <v>2024</v>
      </c>
      <c r="M906" s="252">
        <v>2027</v>
      </c>
      <c r="N906" s="252" t="s">
        <v>393</v>
      </c>
      <c r="O906" s="252" t="s">
        <v>394</v>
      </c>
      <c r="P906" s="252" t="s">
        <v>3375</v>
      </c>
      <c r="Q906" s="251" t="s">
        <v>2567</v>
      </c>
      <c r="R906" s="290"/>
      <c r="S906" s="290"/>
      <c r="T906" s="290"/>
      <c r="U906" s="290"/>
      <c r="V906" s="290"/>
      <c r="W906" s="290"/>
      <c r="X906" s="290"/>
    </row>
    <row r="907" spans="2:24" ht="72.5">
      <c r="B907" s="252" t="s">
        <v>1438</v>
      </c>
      <c r="C907" s="252" t="s">
        <v>5639</v>
      </c>
      <c r="D907" s="252" t="s">
        <v>5666</v>
      </c>
      <c r="E907" s="251" t="s">
        <v>410</v>
      </c>
      <c r="F907" s="252">
        <v>4944590.3091000002</v>
      </c>
      <c r="G907" s="252">
        <v>2356760.47798</v>
      </c>
      <c r="H907" s="252" t="s">
        <v>2544</v>
      </c>
      <c r="I907" s="252">
        <v>2.5516E-2</v>
      </c>
      <c r="J907" s="252" t="s">
        <v>918</v>
      </c>
      <c r="K907" s="252">
        <v>0</v>
      </c>
      <c r="L907" s="252">
        <v>2024</v>
      </c>
      <c r="M907" s="252">
        <v>2027</v>
      </c>
      <c r="N907" s="252" t="s">
        <v>393</v>
      </c>
      <c r="O907" s="252" t="s">
        <v>394</v>
      </c>
      <c r="P907" s="252" t="s">
        <v>3376</v>
      </c>
      <c r="Q907" s="251" t="s">
        <v>2567</v>
      </c>
      <c r="R907" s="290"/>
      <c r="S907" s="290"/>
      <c r="T907" s="290"/>
      <c r="U907" s="290"/>
      <c r="V907" s="290"/>
      <c r="W907" s="290"/>
      <c r="X907" s="290"/>
    </row>
    <row r="908" spans="2:24" ht="72.5">
      <c r="B908" s="252" t="s">
        <v>1438</v>
      </c>
      <c r="C908" s="252" t="s">
        <v>5639</v>
      </c>
      <c r="D908" s="252" t="s">
        <v>5666</v>
      </c>
      <c r="E908" s="251" t="s">
        <v>410</v>
      </c>
      <c r="F908" s="252">
        <v>4944705.78</v>
      </c>
      <c r="G908" s="252">
        <v>2357255.3120400002</v>
      </c>
      <c r="H908" s="252" t="s">
        <v>2544</v>
      </c>
      <c r="I908" s="252">
        <v>2.5516E-2</v>
      </c>
      <c r="J908" s="252" t="s">
        <v>2397</v>
      </c>
      <c r="K908" s="252">
        <v>0</v>
      </c>
      <c r="L908" s="252">
        <v>2024</v>
      </c>
      <c r="M908" s="252">
        <v>2027</v>
      </c>
      <c r="N908" s="252" t="s">
        <v>393</v>
      </c>
      <c r="O908" s="252" t="s">
        <v>394</v>
      </c>
      <c r="P908" s="252" t="s">
        <v>3377</v>
      </c>
      <c r="Q908" s="251" t="s">
        <v>2567</v>
      </c>
      <c r="R908" s="290"/>
      <c r="S908" s="290"/>
      <c r="T908" s="290"/>
      <c r="U908" s="290"/>
      <c r="V908" s="290"/>
      <c r="W908" s="290"/>
      <c r="X908" s="290"/>
    </row>
    <row r="909" spans="2:24" ht="72.5">
      <c r="B909" s="252" t="s">
        <v>1438</v>
      </c>
      <c r="C909" s="252" t="s">
        <v>5639</v>
      </c>
      <c r="D909" s="252" t="s">
        <v>5666</v>
      </c>
      <c r="E909" s="251" t="s">
        <v>410</v>
      </c>
      <c r="F909" s="252">
        <v>4944828.8070099996</v>
      </c>
      <c r="G909" s="252">
        <v>2357782.4576099999</v>
      </c>
      <c r="H909" s="252" t="s">
        <v>2544</v>
      </c>
      <c r="I909" s="252">
        <v>2.5510000000000001E-2</v>
      </c>
      <c r="J909" s="252" t="s">
        <v>2397</v>
      </c>
      <c r="K909" s="252">
        <v>0</v>
      </c>
      <c r="L909" s="252">
        <v>2024</v>
      </c>
      <c r="M909" s="252">
        <v>2027</v>
      </c>
      <c r="N909" s="252" t="s">
        <v>393</v>
      </c>
      <c r="O909" s="252" t="s">
        <v>394</v>
      </c>
      <c r="P909" s="252" t="s">
        <v>3378</v>
      </c>
      <c r="Q909" s="251" t="s">
        <v>2567</v>
      </c>
      <c r="R909" s="290"/>
      <c r="S909" s="290"/>
      <c r="T909" s="290"/>
      <c r="U909" s="290"/>
      <c r="V909" s="290"/>
      <c r="W909" s="290"/>
      <c r="X909" s="290"/>
    </row>
    <row r="910" spans="2:24" ht="72.5">
      <c r="B910" s="252" t="s">
        <v>1438</v>
      </c>
      <c r="C910" s="252" t="s">
        <v>5639</v>
      </c>
      <c r="D910" s="252" t="s">
        <v>5665</v>
      </c>
      <c r="E910" s="251" t="s">
        <v>410</v>
      </c>
      <c r="F910" s="252">
        <v>4944926.7634500004</v>
      </c>
      <c r="G910" s="252">
        <v>2358162.9648500001</v>
      </c>
      <c r="H910" s="252" t="s">
        <v>2544</v>
      </c>
      <c r="I910" s="252">
        <v>2.5503999999999999E-2</v>
      </c>
      <c r="J910" s="252" t="s">
        <v>2397</v>
      </c>
      <c r="K910" s="252">
        <v>0</v>
      </c>
      <c r="L910" s="252">
        <v>2024</v>
      </c>
      <c r="M910" s="252">
        <v>2027</v>
      </c>
      <c r="N910" s="252" t="s">
        <v>393</v>
      </c>
      <c r="O910" s="252" t="s">
        <v>394</v>
      </c>
      <c r="P910" s="252" t="s">
        <v>3379</v>
      </c>
      <c r="Q910" s="251" t="s">
        <v>2567</v>
      </c>
      <c r="R910" s="290"/>
      <c r="S910" s="290"/>
      <c r="T910" s="290"/>
      <c r="U910" s="290"/>
      <c r="V910" s="290"/>
      <c r="W910" s="290"/>
      <c r="X910" s="290"/>
    </row>
    <row r="911" spans="2:24" ht="72.5">
      <c r="B911" s="252" t="s">
        <v>1438</v>
      </c>
      <c r="C911" s="252" t="s">
        <v>5639</v>
      </c>
      <c r="D911" s="252" t="s">
        <v>5664</v>
      </c>
      <c r="E911" s="251" t="s">
        <v>410</v>
      </c>
      <c r="F911" s="252">
        <v>4945063.23489</v>
      </c>
      <c r="G911" s="252">
        <v>2358702.1330200001</v>
      </c>
      <c r="H911" s="252" t="s">
        <v>2544</v>
      </c>
      <c r="I911" s="252">
        <v>2.5505E-2</v>
      </c>
      <c r="J911" s="252" t="s">
        <v>2395</v>
      </c>
      <c r="K911" s="252">
        <v>0</v>
      </c>
      <c r="L911" s="252">
        <v>2024</v>
      </c>
      <c r="M911" s="252">
        <v>2027</v>
      </c>
      <c r="N911" s="252" t="s">
        <v>393</v>
      </c>
      <c r="O911" s="252" t="s">
        <v>394</v>
      </c>
      <c r="P911" s="252" t="s">
        <v>3380</v>
      </c>
      <c r="Q911" s="251" t="s">
        <v>2567</v>
      </c>
      <c r="R911" s="290"/>
      <c r="S911" s="290"/>
      <c r="T911" s="290"/>
      <c r="U911" s="290"/>
      <c r="V911" s="290"/>
      <c r="W911" s="290"/>
      <c r="X911" s="290"/>
    </row>
    <row r="912" spans="2:24" ht="72.5">
      <c r="B912" s="252" t="s">
        <v>1438</v>
      </c>
      <c r="C912" s="252" t="s">
        <v>5639</v>
      </c>
      <c r="D912" s="252" t="s">
        <v>5664</v>
      </c>
      <c r="E912" s="251" t="s">
        <v>410</v>
      </c>
      <c r="F912" s="252">
        <v>4945178.0920099998</v>
      </c>
      <c r="G912" s="252">
        <v>2359155.9139800002</v>
      </c>
      <c r="H912" s="252" t="s">
        <v>2544</v>
      </c>
      <c r="I912" s="252">
        <v>2.5505E-2</v>
      </c>
      <c r="J912" s="252" t="s">
        <v>2395</v>
      </c>
      <c r="K912" s="252">
        <v>0</v>
      </c>
      <c r="L912" s="252">
        <v>2024</v>
      </c>
      <c r="M912" s="252">
        <v>2027</v>
      </c>
      <c r="N912" s="252" t="s">
        <v>393</v>
      </c>
      <c r="O912" s="252" t="s">
        <v>394</v>
      </c>
      <c r="P912" s="252" t="s">
        <v>3381</v>
      </c>
      <c r="Q912" s="251" t="s">
        <v>2567</v>
      </c>
      <c r="R912" s="290"/>
      <c r="S912" s="290"/>
      <c r="T912" s="290"/>
      <c r="U912" s="290"/>
      <c r="V912" s="290"/>
      <c r="W912" s="290"/>
      <c r="X912" s="290"/>
    </row>
    <row r="913" spans="2:24" ht="72.5">
      <c r="B913" s="252" t="s">
        <v>1438</v>
      </c>
      <c r="C913" s="252" t="s">
        <v>5639</v>
      </c>
      <c r="D913" s="252" t="s">
        <v>5663</v>
      </c>
      <c r="E913" s="251" t="s">
        <v>410</v>
      </c>
      <c r="F913" s="252">
        <v>4945496.9981399998</v>
      </c>
      <c r="G913" s="252">
        <v>2361031.42704</v>
      </c>
      <c r="H913" s="252" t="s">
        <v>2544</v>
      </c>
      <c r="I913" s="252">
        <v>2.5590000000000002E-2</v>
      </c>
      <c r="J913" s="252" t="s">
        <v>918</v>
      </c>
      <c r="K913" s="252">
        <v>0</v>
      </c>
      <c r="L913" s="252">
        <v>2024</v>
      </c>
      <c r="M913" s="252">
        <v>2027</v>
      </c>
      <c r="N913" s="252" t="s">
        <v>393</v>
      </c>
      <c r="O913" s="252" t="s">
        <v>394</v>
      </c>
      <c r="P913" s="252" t="s">
        <v>3382</v>
      </c>
      <c r="Q913" s="251" t="s">
        <v>2567</v>
      </c>
      <c r="R913" s="290"/>
      <c r="S913" s="290"/>
      <c r="T913" s="290"/>
      <c r="U913" s="290"/>
      <c r="V913" s="290"/>
      <c r="W913" s="290"/>
      <c r="X913" s="290"/>
    </row>
    <row r="914" spans="2:24" ht="72.5">
      <c r="B914" s="252" t="s">
        <v>1438</v>
      </c>
      <c r="C914" s="252" t="s">
        <v>5639</v>
      </c>
      <c r="D914" s="252" t="s">
        <v>5663</v>
      </c>
      <c r="E914" s="251" t="s">
        <v>410</v>
      </c>
      <c r="F914" s="252">
        <v>4945560.3689700002</v>
      </c>
      <c r="G914" s="252">
        <v>2361400.1860099998</v>
      </c>
      <c r="H914" s="252" t="s">
        <v>2544</v>
      </c>
      <c r="I914" s="252">
        <v>2.5590999999999999E-2</v>
      </c>
      <c r="J914" s="252" t="s">
        <v>2397</v>
      </c>
      <c r="K914" s="252">
        <v>0</v>
      </c>
      <c r="L914" s="252">
        <v>2024</v>
      </c>
      <c r="M914" s="252">
        <v>2027</v>
      </c>
      <c r="N914" s="252" t="s">
        <v>393</v>
      </c>
      <c r="O914" s="252" t="s">
        <v>394</v>
      </c>
      <c r="P914" s="252" t="s">
        <v>3383</v>
      </c>
      <c r="Q914" s="251" t="s">
        <v>2567</v>
      </c>
      <c r="R914" s="290"/>
      <c r="S914" s="290"/>
      <c r="T914" s="290"/>
      <c r="U914" s="290"/>
      <c r="V914" s="290"/>
      <c r="W914" s="290"/>
      <c r="X914" s="290"/>
    </row>
    <row r="915" spans="2:24" ht="72.5">
      <c r="B915" s="252" t="s">
        <v>1438</v>
      </c>
      <c r="C915" s="252" t="s">
        <v>5639</v>
      </c>
      <c r="D915" s="252" t="s">
        <v>5663</v>
      </c>
      <c r="E915" s="251" t="s">
        <v>410</v>
      </c>
      <c r="F915" s="252">
        <v>4945625.0779100005</v>
      </c>
      <c r="G915" s="252">
        <v>2361776.8319799998</v>
      </c>
      <c r="H915" s="252" t="s">
        <v>2544</v>
      </c>
      <c r="I915" s="252">
        <v>2.5590999999999999E-2</v>
      </c>
      <c r="J915" s="252" t="s">
        <v>2397</v>
      </c>
      <c r="K915" s="252">
        <v>0</v>
      </c>
      <c r="L915" s="252">
        <v>2024</v>
      </c>
      <c r="M915" s="252">
        <v>2027</v>
      </c>
      <c r="N915" s="252" t="s">
        <v>393</v>
      </c>
      <c r="O915" s="252" t="s">
        <v>394</v>
      </c>
      <c r="P915" s="252" t="s">
        <v>3384</v>
      </c>
      <c r="Q915" s="251" t="s">
        <v>2567</v>
      </c>
      <c r="R915" s="290"/>
      <c r="S915" s="290"/>
      <c r="T915" s="290"/>
      <c r="U915" s="290"/>
      <c r="V915" s="290"/>
      <c r="W915" s="290"/>
      <c r="X915" s="290"/>
    </row>
    <row r="916" spans="2:24" ht="72.5">
      <c r="B916" s="252" t="s">
        <v>1438</v>
      </c>
      <c r="C916" s="252" t="s">
        <v>5639</v>
      </c>
      <c r="D916" s="252" t="s">
        <v>5663</v>
      </c>
      <c r="E916" s="251" t="s">
        <v>410</v>
      </c>
      <c r="F916" s="252">
        <v>4945683.8300400004</v>
      </c>
      <c r="G916" s="252">
        <v>2362119.0509799998</v>
      </c>
      <c r="H916" s="252" t="s">
        <v>2544</v>
      </c>
      <c r="I916" s="252">
        <v>2.5590000000000002E-2</v>
      </c>
      <c r="J916" s="252" t="s">
        <v>918</v>
      </c>
      <c r="K916" s="252">
        <v>0</v>
      </c>
      <c r="L916" s="252">
        <v>2024</v>
      </c>
      <c r="M916" s="252">
        <v>2027</v>
      </c>
      <c r="N916" s="252" t="s">
        <v>393</v>
      </c>
      <c r="O916" s="252" t="s">
        <v>394</v>
      </c>
      <c r="P916" s="252" t="s">
        <v>3385</v>
      </c>
      <c r="Q916" s="251" t="s">
        <v>2567</v>
      </c>
      <c r="R916" s="290"/>
      <c r="S916" s="290"/>
      <c r="T916" s="290"/>
      <c r="U916" s="290"/>
      <c r="V916" s="290"/>
      <c r="W916" s="290"/>
      <c r="X916" s="290"/>
    </row>
    <row r="917" spans="2:24" ht="72.5">
      <c r="B917" s="252" t="s">
        <v>1438</v>
      </c>
      <c r="C917" s="252" t="s">
        <v>5639</v>
      </c>
      <c r="D917" s="252" t="s">
        <v>5669</v>
      </c>
      <c r="E917" s="251" t="s">
        <v>410</v>
      </c>
      <c r="F917" s="252">
        <v>4945956.8179500001</v>
      </c>
      <c r="G917" s="252">
        <v>2362935.4270199998</v>
      </c>
      <c r="H917" s="252" t="s">
        <v>2544</v>
      </c>
      <c r="I917" s="252">
        <v>2.5538000000000002E-2</v>
      </c>
      <c r="J917" s="252" t="s">
        <v>918</v>
      </c>
      <c r="K917" s="252">
        <v>0</v>
      </c>
      <c r="L917" s="252">
        <v>2024</v>
      </c>
      <c r="M917" s="252">
        <v>2027</v>
      </c>
      <c r="N917" s="252" t="s">
        <v>393</v>
      </c>
      <c r="O917" s="252" t="s">
        <v>394</v>
      </c>
      <c r="P917" s="252" t="s">
        <v>3386</v>
      </c>
      <c r="Q917" s="251" t="s">
        <v>2567</v>
      </c>
      <c r="R917" s="290"/>
      <c r="S917" s="290"/>
      <c r="T917" s="290"/>
      <c r="U917" s="290"/>
      <c r="V917" s="290"/>
      <c r="W917" s="290"/>
      <c r="X917" s="290"/>
    </row>
    <row r="918" spans="2:24" ht="72.5">
      <c r="B918" s="252" t="s">
        <v>1438</v>
      </c>
      <c r="C918" s="252" t="s">
        <v>5639</v>
      </c>
      <c r="D918" s="252" t="s">
        <v>5662</v>
      </c>
      <c r="E918" s="251" t="s">
        <v>410</v>
      </c>
      <c r="F918" s="252">
        <v>4946247.6270000003</v>
      </c>
      <c r="G918" s="252">
        <v>2363655.31697</v>
      </c>
      <c r="H918" s="252" t="s">
        <v>2544</v>
      </c>
      <c r="I918" s="252">
        <v>2.5538000000000002E-2</v>
      </c>
      <c r="J918" s="252" t="s">
        <v>918</v>
      </c>
      <c r="K918" s="252">
        <v>0</v>
      </c>
      <c r="L918" s="252">
        <v>2024</v>
      </c>
      <c r="M918" s="252">
        <v>2027</v>
      </c>
      <c r="N918" s="252" t="s">
        <v>393</v>
      </c>
      <c r="O918" s="252" t="s">
        <v>394</v>
      </c>
      <c r="P918" s="252" t="s">
        <v>3387</v>
      </c>
      <c r="Q918" s="251" t="s">
        <v>2567</v>
      </c>
      <c r="R918" s="290"/>
      <c r="S918" s="290"/>
      <c r="T918" s="290"/>
      <c r="U918" s="290"/>
      <c r="V918" s="290"/>
      <c r="W918" s="290"/>
      <c r="X918" s="290"/>
    </row>
    <row r="919" spans="2:24" ht="72.5">
      <c r="B919" s="252" t="s">
        <v>1438</v>
      </c>
      <c r="C919" s="252" t="s">
        <v>5639</v>
      </c>
      <c r="D919" s="252" t="s">
        <v>5669</v>
      </c>
      <c r="E919" s="251" t="s">
        <v>410</v>
      </c>
      <c r="F919" s="252">
        <v>4946434.29801</v>
      </c>
      <c r="G919" s="252">
        <v>2364117.3760099998</v>
      </c>
      <c r="H919" s="252" t="s">
        <v>2544</v>
      </c>
      <c r="I919" s="252">
        <v>2.5537000000000001E-2</v>
      </c>
      <c r="J919" s="252" t="s">
        <v>918</v>
      </c>
      <c r="K919" s="252">
        <v>0</v>
      </c>
      <c r="L919" s="252">
        <v>2024</v>
      </c>
      <c r="M919" s="252">
        <v>2027</v>
      </c>
      <c r="N919" s="252" t="s">
        <v>393</v>
      </c>
      <c r="O919" s="252" t="s">
        <v>394</v>
      </c>
      <c r="P919" s="252" t="s">
        <v>3388</v>
      </c>
      <c r="Q919" s="251" t="s">
        <v>2567</v>
      </c>
      <c r="R919" s="290"/>
      <c r="S919" s="290"/>
      <c r="T919" s="290"/>
      <c r="U919" s="290"/>
      <c r="V919" s="290"/>
      <c r="W919" s="290"/>
      <c r="X919" s="290"/>
    </row>
    <row r="920" spans="2:24" ht="72.5">
      <c r="B920" s="252" t="s">
        <v>1438</v>
      </c>
      <c r="C920" s="252" t="s">
        <v>5639</v>
      </c>
      <c r="D920" s="252" t="s">
        <v>5669</v>
      </c>
      <c r="E920" s="251" t="s">
        <v>410</v>
      </c>
      <c r="F920" s="252">
        <v>4946561.7760100001</v>
      </c>
      <c r="G920" s="252">
        <v>2364432.9210100002</v>
      </c>
      <c r="H920" s="252" t="s">
        <v>2544</v>
      </c>
      <c r="I920" s="252">
        <v>2.5538000000000002E-2</v>
      </c>
      <c r="J920" s="252" t="s">
        <v>918</v>
      </c>
      <c r="K920" s="252">
        <v>0</v>
      </c>
      <c r="L920" s="252">
        <v>2024</v>
      </c>
      <c r="M920" s="252">
        <v>2027</v>
      </c>
      <c r="N920" s="252" t="s">
        <v>393</v>
      </c>
      <c r="O920" s="252" t="s">
        <v>394</v>
      </c>
      <c r="P920" s="252" t="s">
        <v>3389</v>
      </c>
      <c r="Q920" s="251" t="s">
        <v>2567</v>
      </c>
      <c r="R920" s="290"/>
      <c r="S920" s="290"/>
      <c r="T920" s="290"/>
      <c r="U920" s="290"/>
      <c r="V920" s="290"/>
      <c r="W920" s="290"/>
      <c r="X920" s="290"/>
    </row>
    <row r="921" spans="2:24" ht="72.5">
      <c r="B921" s="252" t="s">
        <v>1438</v>
      </c>
      <c r="C921" s="252" t="s">
        <v>5639</v>
      </c>
      <c r="D921" s="252" t="s">
        <v>5662</v>
      </c>
      <c r="E921" s="251" t="s">
        <v>410</v>
      </c>
      <c r="F921" s="252">
        <v>4946775.0340200001</v>
      </c>
      <c r="G921" s="252">
        <v>2365121.14701</v>
      </c>
      <c r="H921" s="252" t="s">
        <v>2544</v>
      </c>
      <c r="I921" s="252">
        <v>2.5527000000000001E-2</v>
      </c>
      <c r="J921" s="252" t="s">
        <v>918</v>
      </c>
      <c r="K921" s="252">
        <v>0</v>
      </c>
      <c r="L921" s="252">
        <v>2024</v>
      </c>
      <c r="M921" s="252">
        <v>2027</v>
      </c>
      <c r="N921" s="252" t="s">
        <v>393</v>
      </c>
      <c r="O921" s="252" t="s">
        <v>394</v>
      </c>
      <c r="P921" s="252" t="s">
        <v>3390</v>
      </c>
      <c r="Q921" s="251" t="s">
        <v>2567</v>
      </c>
      <c r="R921" s="290"/>
      <c r="S921" s="290"/>
      <c r="T921" s="290"/>
      <c r="U921" s="290"/>
      <c r="V921" s="290"/>
      <c r="W921" s="290"/>
      <c r="X921" s="290"/>
    </row>
    <row r="922" spans="2:24" ht="72.5">
      <c r="B922" s="252" t="s">
        <v>1438</v>
      </c>
      <c r="C922" s="252" t="s">
        <v>5639</v>
      </c>
      <c r="D922" s="252" t="s">
        <v>5662</v>
      </c>
      <c r="E922" s="251" t="s">
        <v>410</v>
      </c>
      <c r="F922" s="252">
        <v>4946890.0700099999</v>
      </c>
      <c r="G922" s="252">
        <v>2365640.2790199998</v>
      </c>
      <c r="H922" s="252" t="s">
        <v>2544</v>
      </c>
      <c r="I922" s="252">
        <v>2.5527000000000001E-2</v>
      </c>
      <c r="J922" s="252" t="s">
        <v>918</v>
      </c>
      <c r="K922" s="252">
        <v>0</v>
      </c>
      <c r="L922" s="252">
        <v>2024</v>
      </c>
      <c r="M922" s="252">
        <v>2027</v>
      </c>
      <c r="N922" s="252" t="s">
        <v>393</v>
      </c>
      <c r="O922" s="252" t="s">
        <v>394</v>
      </c>
      <c r="P922" s="252" t="s">
        <v>3391</v>
      </c>
      <c r="Q922" s="251" t="s">
        <v>2567</v>
      </c>
      <c r="R922" s="290"/>
      <c r="S922" s="290"/>
      <c r="T922" s="290"/>
      <c r="U922" s="290"/>
      <c r="V922" s="290"/>
      <c r="W922" s="290"/>
      <c r="X922" s="290"/>
    </row>
    <row r="923" spans="2:24" ht="72.5">
      <c r="B923" s="252" t="s">
        <v>1438</v>
      </c>
      <c r="C923" s="252" t="s">
        <v>5639</v>
      </c>
      <c r="D923" s="252" t="s">
        <v>5662</v>
      </c>
      <c r="E923" s="251" t="s">
        <v>410</v>
      </c>
      <c r="F923" s="252">
        <v>4947180.7649999997</v>
      </c>
      <c r="G923" s="252">
        <v>2366337.415</v>
      </c>
      <c r="H923" s="252" t="s">
        <v>2544</v>
      </c>
      <c r="I923" s="252">
        <v>2.5558999999999998E-2</v>
      </c>
      <c r="J923" s="252" t="s">
        <v>918</v>
      </c>
      <c r="K923" s="252">
        <v>0</v>
      </c>
      <c r="L923" s="252">
        <v>2024</v>
      </c>
      <c r="M923" s="252">
        <v>2027</v>
      </c>
      <c r="N923" s="252" t="s">
        <v>393</v>
      </c>
      <c r="O923" s="252" t="s">
        <v>394</v>
      </c>
      <c r="P923" s="252" t="s">
        <v>3392</v>
      </c>
      <c r="Q923" s="251" t="s">
        <v>2567</v>
      </c>
      <c r="R923" s="290"/>
      <c r="S923" s="290"/>
      <c r="T923" s="290"/>
      <c r="U923" s="290"/>
      <c r="V923" s="290"/>
      <c r="W923" s="290"/>
      <c r="X923" s="290"/>
    </row>
    <row r="924" spans="2:24" ht="72.5">
      <c r="B924" s="252" t="s">
        <v>1438</v>
      </c>
      <c r="C924" s="252" t="s">
        <v>5639</v>
      </c>
      <c r="D924" s="252" t="s">
        <v>5662</v>
      </c>
      <c r="E924" s="251" t="s">
        <v>410</v>
      </c>
      <c r="F924" s="252">
        <v>4947312.5420300001</v>
      </c>
      <c r="G924" s="252">
        <v>2366576.9550000001</v>
      </c>
      <c r="H924" s="252" t="s">
        <v>2544</v>
      </c>
      <c r="I924" s="252">
        <v>2.5558999999999998E-2</v>
      </c>
      <c r="J924" s="252" t="s">
        <v>1427</v>
      </c>
      <c r="K924" s="252">
        <v>0</v>
      </c>
      <c r="L924" s="252">
        <v>2024</v>
      </c>
      <c r="M924" s="252">
        <v>2027</v>
      </c>
      <c r="N924" s="252" t="s">
        <v>393</v>
      </c>
      <c r="O924" s="252" t="s">
        <v>394</v>
      </c>
      <c r="P924" s="252" t="s">
        <v>3393</v>
      </c>
      <c r="Q924" s="251" t="s">
        <v>2567</v>
      </c>
      <c r="R924" s="290"/>
      <c r="S924" s="290"/>
      <c r="T924" s="290"/>
      <c r="U924" s="290"/>
      <c r="V924" s="290"/>
      <c r="W924" s="290"/>
      <c r="X924" s="290"/>
    </row>
    <row r="925" spans="2:24" ht="72.5">
      <c r="B925" s="252" t="s">
        <v>1438</v>
      </c>
      <c r="C925" s="252" t="s">
        <v>5639</v>
      </c>
      <c r="D925" s="252" t="s">
        <v>5662</v>
      </c>
      <c r="E925" s="251" t="s">
        <v>410</v>
      </c>
      <c r="F925" s="252">
        <v>4947527.3169900002</v>
      </c>
      <c r="G925" s="252">
        <v>2367153.8139800001</v>
      </c>
      <c r="H925" s="252" t="s">
        <v>2544</v>
      </c>
      <c r="I925" s="252">
        <v>2.5517999999999999E-2</v>
      </c>
      <c r="J925" s="252" t="s">
        <v>2397</v>
      </c>
      <c r="K925" s="252">
        <v>0</v>
      </c>
      <c r="L925" s="252">
        <v>2024</v>
      </c>
      <c r="M925" s="252">
        <v>2027</v>
      </c>
      <c r="N925" s="252" t="s">
        <v>393</v>
      </c>
      <c r="O925" s="252" t="s">
        <v>394</v>
      </c>
      <c r="P925" s="252" t="s">
        <v>3394</v>
      </c>
      <c r="Q925" s="251" t="s">
        <v>2567</v>
      </c>
      <c r="R925" s="290"/>
      <c r="S925" s="290"/>
      <c r="T925" s="290"/>
      <c r="U925" s="290"/>
      <c r="V925" s="290"/>
      <c r="W925" s="290"/>
      <c r="X925" s="290"/>
    </row>
    <row r="926" spans="2:24" ht="72.5">
      <c r="B926" s="252" t="s">
        <v>1438</v>
      </c>
      <c r="C926" s="252" t="s">
        <v>5639</v>
      </c>
      <c r="D926" s="252" t="s">
        <v>5661</v>
      </c>
      <c r="E926" s="251" t="s">
        <v>410</v>
      </c>
      <c r="F926" s="252">
        <v>4947606.03</v>
      </c>
      <c r="G926" s="252">
        <v>2367998.0600200002</v>
      </c>
      <c r="H926" s="252" t="s">
        <v>2544</v>
      </c>
      <c r="I926" s="252">
        <v>2.555E-2</v>
      </c>
      <c r="J926" s="252" t="s">
        <v>392</v>
      </c>
      <c r="K926" s="252">
        <v>0</v>
      </c>
      <c r="L926" s="252">
        <v>2024</v>
      </c>
      <c r="M926" s="252">
        <v>2027</v>
      </c>
      <c r="N926" s="252" t="s">
        <v>393</v>
      </c>
      <c r="O926" s="252" t="s">
        <v>394</v>
      </c>
      <c r="P926" s="252" t="s">
        <v>3395</v>
      </c>
      <c r="Q926" s="251" t="s">
        <v>2567</v>
      </c>
      <c r="R926" s="290"/>
      <c r="S926" s="290"/>
      <c r="T926" s="290"/>
      <c r="U926" s="290"/>
      <c r="V926" s="290"/>
      <c r="W926" s="290"/>
      <c r="X926" s="290"/>
    </row>
    <row r="927" spans="2:24" ht="72.5">
      <c r="B927" s="252" t="s">
        <v>1438</v>
      </c>
      <c r="C927" s="252" t="s">
        <v>5639</v>
      </c>
      <c r="D927" s="252" t="s">
        <v>5661</v>
      </c>
      <c r="E927" s="251" t="s">
        <v>410</v>
      </c>
      <c r="F927" s="252">
        <v>4947714.0209900001</v>
      </c>
      <c r="G927" s="252">
        <v>2372054.77299</v>
      </c>
      <c r="H927" s="252" t="s">
        <v>2544</v>
      </c>
      <c r="I927" s="252">
        <v>2.5555999999999999E-2</v>
      </c>
      <c r="J927" s="252" t="s">
        <v>2758</v>
      </c>
      <c r="K927" s="252">
        <v>0</v>
      </c>
      <c r="L927" s="252">
        <v>2024</v>
      </c>
      <c r="M927" s="252">
        <v>2027</v>
      </c>
      <c r="N927" s="252" t="s">
        <v>393</v>
      </c>
      <c r="O927" s="252" t="s">
        <v>394</v>
      </c>
      <c r="P927" s="252" t="s">
        <v>3396</v>
      </c>
      <c r="Q927" s="251" t="s">
        <v>2567</v>
      </c>
      <c r="R927" s="290"/>
      <c r="S927" s="290"/>
      <c r="T927" s="290"/>
      <c r="U927" s="290"/>
      <c r="V927" s="290"/>
      <c r="W927" s="290"/>
      <c r="X927" s="290"/>
    </row>
    <row r="928" spans="2:24" ht="72.5">
      <c r="B928" s="252" t="s">
        <v>1438</v>
      </c>
      <c r="C928" s="252" t="s">
        <v>5639</v>
      </c>
      <c r="D928" s="252" t="s">
        <v>5660</v>
      </c>
      <c r="E928" s="251" t="s">
        <v>410</v>
      </c>
      <c r="F928" s="252">
        <v>4947731.9319700003</v>
      </c>
      <c r="G928" s="252">
        <v>2372846.1130400002</v>
      </c>
      <c r="H928" s="252" t="s">
        <v>2544</v>
      </c>
      <c r="I928" s="252">
        <v>2.5555999999999999E-2</v>
      </c>
      <c r="J928" s="252" t="s">
        <v>2395</v>
      </c>
      <c r="K928" s="252">
        <v>0</v>
      </c>
      <c r="L928" s="252">
        <v>2024</v>
      </c>
      <c r="M928" s="252">
        <v>2027</v>
      </c>
      <c r="N928" s="252" t="s">
        <v>393</v>
      </c>
      <c r="O928" s="252" t="s">
        <v>394</v>
      </c>
      <c r="P928" s="252" t="s">
        <v>3397</v>
      </c>
      <c r="Q928" s="251" t="s">
        <v>2567</v>
      </c>
      <c r="R928" s="290"/>
      <c r="S928" s="290"/>
      <c r="T928" s="290"/>
      <c r="U928" s="290"/>
      <c r="V928" s="290"/>
      <c r="W928" s="290"/>
      <c r="X928" s="290"/>
    </row>
    <row r="929" spans="2:24" ht="72.5">
      <c r="B929" s="252" t="s">
        <v>1438</v>
      </c>
      <c r="C929" s="252" t="s">
        <v>5639</v>
      </c>
      <c r="D929" s="252" t="s">
        <v>5658</v>
      </c>
      <c r="E929" s="251" t="s">
        <v>410</v>
      </c>
      <c r="F929" s="252">
        <v>4950337.6210000003</v>
      </c>
      <c r="G929" s="252">
        <v>2377085.125</v>
      </c>
      <c r="H929" s="252" t="s">
        <v>2544</v>
      </c>
      <c r="I929" s="252">
        <v>2.5557E-2</v>
      </c>
      <c r="J929" s="252" t="s">
        <v>2397</v>
      </c>
      <c r="K929" s="252">
        <v>0</v>
      </c>
      <c r="L929" s="252">
        <v>2024</v>
      </c>
      <c r="M929" s="252">
        <v>2027</v>
      </c>
      <c r="N929" s="252" t="s">
        <v>393</v>
      </c>
      <c r="O929" s="252" t="s">
        <v>394</v>
      </c>
      <c r="P929" s="252" t="s">
        <v>3398</v>
      </c>
      <c r="Q929" s="251" t="s">
        <v>2567</v>
      </c>
      <c r="R929" s="290"/>
      <c r="S929" s="290"/>
      <c r="T929" s="290"/>
      <c r="U929" s="290"/>
      <c r="V929" s="290"/>
      <c r="W929" s="290"/>
      <c r="X929" s="290"/>
    </row>
    <row r="930" spans="2:24" ht="72.5">
      <c r="B930" s="252" t="s">
        <v>1438</v>
      </c>
      <c r="C930" s="252" t="s">
        <v>5639</v>
      </c>
      <c r="D930" s="252" t="s">
        <v>5658</v>
      </c>
      <c r="E930" s="251" t="s">
        <v>410</v>
      </c>
      <c r="F930" s="252">
        <v>4950620.8252999997</v>
      </c>
      <c r="G930" s="252">
        <v>2377407.7262900001</v>
      </c>
      <c r="H930" s="252" t="s">
        <v>2544</v>
      </c>
      <c r="I930" s="252">
        <v>2.5531000000000002E-2</v>
      </c>
      <c r="J930" s="252" t="s">
        <v>2678</v>
      </c>
      <c r="K930" s="252">
        <v>0</v>
      </c>
      <c r="L930" s="252">
        <v>2024</v>
      </c>
      <c r="M930" s="252">
        <v>2027</v>
      </c>
      <c r="N930" s="252" t="s">
        <v>393</v>
      </c>
      <c r="O930" s="252" t="s">
        <v>394</v>
      </c>
      <c r="P930" s="252" t="s">
        <v>3399</v>
      </c>
      <c r="Q930" s="251" t="s">
        <v>2567</v>
      </c>
      <c r="R930" s="290"/>
      <c r="S930" s="290"/>
      <c r="T930" s="290"/>
      <c r="U930" s="290"/>
      <c r="V930" s="290"/>
      <c r="W930" s="290"/>
      <c r="X930" s="290"/>
    </row>
    <row r="931" spans="2:24" ht="72.5">
      <c r="B931" s="252" t="s">
        <v>1438</v>
      </c>
      <c r="C931" s="252" t="s">
        <v>5639</v>
      </c>
      <c r="D931" s="252" t="s">
        <v>5657</v>
      </c>
      <c r="E931" s="251" t="s">
        <v>410</v>
      </c>
      <c r="F931" s="252">
        <v>4950979.8689999999</v>
      </c>
      <c r="G931" s="252">
        <v>2377778.398</v>
      </c>
      <c r="H931" s="252" t="s">
        <v>2544</v>
      </c>
      <c r="I931" s="252">
        <v>2.5506000000000001E-2</v>
      </c>
      <c r="J931" s="252" t="s">
        <v>2615</v>
      </c>
      <c r="K931" s="252">
        <v>0</v>
      </c>
      <c r="L931" s="252">
        <v>2024</v>
      </c>
      <c r="M931" s="252">
        <v>2027</v>
      </c>
      <c r="N931" s="252" t="s">
        <v>393</v>
      </c>
      <c r="O931" s="252" t="s">
        <v>394</v>
      </c>
      <c r="P931" s="252" t="s">
        <v>3400</v>
      </c>
      <c r="Q931" s="251" t="s">
        <v>2567</v>
      </c>
      <c r="R931" s="290"/>
      <c r="S931" s="290"/>
      <c r="T931" s="290"/>
      <c r="U931" s="290"/>
      <c r="V931" s="290"/>
      <c r="W931" s="290"/>
      <c r="X931" s="290"/>
    </row>
    <row r="932" spans="2:24" ht="72.5">
      <c r="B932" s="252" t="s">
        <v>1438</v>
      </c>
      <c r="C932" s="252" t="s">
        <v>5639</v>
      </c>
      <c r="D932" s="252" t="s">
        <v>5657</v>
      </c>
      <c r="E932" s="251" t="s">
        <v>410</v>
      </c>
      <c r="F932" s="252">
        <v>4951265.7180000003</v>
      </c>
      <c r="G932" s="252">
        <v>2378073.4670000002</v>
      </c>
      <c r="H932" s="252" t="s">
        <v>2544</v>
      </c>
      <c r="I932" s="252">
        <v>2.5506000000000001E-2</v>
      </c>
      <c r="J932" s="252" t="s">
        <v>392</v>
      </c>
      <c r="K932" s="252">
        <v>0</v>
      </c>
      <c r="L932" s="252">
        <v>2024</v>
      </c>
      <c r="M932" s="252">
        <v>2027</v>
      </c>
      <c r="N932" s="252" t="s">
        <v>393</v>
      </c>
      <c r="O932" s="252" t="s">
        <v>394</v>
      </c>
      <c r="P932" s="252" t="s">
        <v>3401</v>
      </c>
      <c r="Q932" s="251" t="s">
        <v>2567</v>
      </c>
      <c r="R932" s="290"/>
      <c r="S932" s="290"/>
      <c r="T932" s="290"/>
      <c r="U932" s="290"/>
      <c r="V932" s="290"/>
      <c r="W932" s="290"/>
      <c r="X932" s="290"/>
    </row>
    <row r="933" spans="2:24" ht="72.5">
      <c r="B933" s="252" t="s">
        <v>1438</v>
      </c>
      <c r="C933" s="252" t="s">
        <v>5639</v>
      </c>
      <c r="D933" s="252" t="s">
        <v>5657</v>
      </c>
      <c r="E933" s="251" t="s">
        <v>410</v>
      </c>
      <c r="F933" s="252">
        <v>4951535.2649900001</v>
      </c>
      <c r="G933" s="252">
        <v>2378351.70707</v>
      </c>
      <c r="H933" s="252" t="s">
        <v>2544</v>
      </c>
      <c r="I933" s="252">
        <v>2.5506000000000001E-2</v>
      </c>
      <c r="J933" s="252" t="s">
        <v>392</v>
      </c>
      <c r="K933" s="252">
        <v>0</v>
      </c>
      <c r="L933" s="252">
        <v>2024</v>
      </c>
      <c r="M933" s="252">
        <v>2027</v>
      </c>
      <c r="N933" s="252" t="s">
        <v>393</v>
      </c>
      <c r="O933" s="252" t="s">
        <v>394</v>
      </c>
      <c r="P933" s="252" t="s">
        <v>3402</v>
      </c>
      <c r="Q933" s="251" t="s">
        <v>2567</v>
      </c>
      <c r="R933" s="290"/>
      <c r="S933" s="290"/>
      <c r="T933" s="290"/>
      <c r="U933" s="290"/>
      <c r="V933" s="290"/>
      <c r="W933" s="290"/>
      <c r="X933" s="290"/>
    </row>
    <row r="934" spans="2:24" ht="72.5">
      <c r="B934" s="252" t="s">
        <v>1438</v>
      </c>
      <c r="C934" s="252" t="s">
        <v>5639</v>
      </c>
      <c r="D934" s="252" t="s">
        <v>3036</v>
      </c>
      <c r="E934" s="251" t="s">
        <v>410</v>
      </c>
      <c r="F934" s="252">
        <v>4951940.8590000002</v>
      </c>
      <c r="G934" s="252">
        <v>2379154.4440000001</v>
      </c>
      <c r="H934" s="252" t="s">
        <v>2544</v>
      </c>
      <c r="I934" s="252">
        <v>2.5545000000000002E-2</v>
      </c>
      <c r="J934" s="252" t="s">
        <v>622</v>
      </c>
      <c r="K934" s="252">
        <v>0</v>
      </c>
      <c r="L934" s="252">
        <v>2024</v>
      </c>
      <c r="M934" s="252">
        <v>2027</v>
      </c>
      <c r="N934" s="252" t="s">
        <v>393</v>
      </c>
      <c r="O934" s="252" t="s">
        <v>394</v>
      </c>
      <c r="P934" s="252" t="s">
        <v>3403</v>
      </c>
      <c r="Q934" s="251" t="s">
        <v>2567</v>
      </c>
      <c r="R934" s="290"/>
      <c r="S934" s="290"/>
      <c r="T934" s="290"/>
      <c r="U934" s="290"/>
      <c r="V934" s="290"/>
      <c r="W934" s="290"/>
      <c r="X934" s="290"/>
    </row>
    <row r="935" spans="2:24" ht="72.5">
      <c r="B935" s="252" t="s">
        <v>1438</v>
      </c>
      <c r="C935" s="252" t="s">
        <v>5639</v>
      </c>
      <c r="D935" s="252" t="s">
        <v>3036</v>
      </c>
      <c r="E935" s="251" t="s">
        <v>410</v>
      </c>
      <c r="F935" s="252">
        <v>4952034.6480200002</v>
      </c>
      <c r="G935" s="252">
        <v>2379607.35402</v>
      </c>
      <c r="H935" s="252" t="s">
        <v>2544</v>
      </c>
      <c r="I935" s="252">
        <v>2.5545000000000002E-2</v>
      </c>
      <c r="J935" s="252" t="s">
        <v>2615</v>
      </c>
      <c r="K935" s="252">
        <v>0</v>
      </c>
      <c r="L935" s="252">
        <v>2024</v>
      </c>
      <c r="M935" s="252">
        <v>2027</v>
      </c>
      <c r="N935" s="252" t="s">
        <v>393</v>
      </c>
      <c r="O935" s="252" t="s">
        <v>394</v>
      </c>
      <c r="P935" s="252" t="s">
        <v>3404</v>
      </c>
      <c r="Q935" s="251" t="s">
        <v>2567</v>
      </c>
      <c r="R935" s="290"/>
      <c r="S935" s="290"/>
      <c r="T935" s="290"/>
      <c r="U935" s="290"/>
      <c r="V935" s="290"/>
      <c r="W935" s="290"/>
      <c r="X935" s="290"/>
    </row>
    <row r="936" spans="2:24" ht="72.5">
      <c r="B936" s="252" t="s">
        <v>1438</v>
      </c>
      <c r="C936" s="252" t="s">
        <v>5639</v>
      </c>
      <c r="D936" s="252" t="s">
        <v>3036</v>
      </c>
      <c r="E936" s="251" t="s">
        <v>410</v>
      </c>
      <c r="F936" s="252">
        <v>4952121.0290099997</v>
      </c>
      <c r="G936" s="252">
        <v>2380024.4870099998</v>
      </c>
      <c r="H936" s="252" t="s">
        <v>2544</v>
      </c>
      <c r="I936" s="252">
        <v>2.5545000000000002E-2</v>
      </c>
      <c r="J936" s="252" t="s">
        <v>2615</v>
      </c>
      <c r="K936" s="252">
        <v>0</v>
      </c>
      <c r="L936" s="252">
        <v>2024</v>
      </c>
      <c r="M936" s="252">
        <v>2027</v>
      </c>
      <c r="N936" s="252" t="s">
        <v>393</v>
      </c>
      <c r="O936" s="252" t="s">
        <v>394</v>
      </c>
      <c r="P936" s="252" t="s">
        <v>3405</v>
      </c>
      <c r="Q936" s="251" t="s">
        <v>2567</v>
      </c>
      <c r="R936" s="290"/>
      <c r="S936" s="290"/>
      <c r="T936" s="290"/>
      <c r="U936" s="290"/>
      <c r="V936" s="290"/>
      <c r="W936" s="290"/>
      <c r="X936" s="290"/>
    </row>
    <row r="937" spans="2:24" ht="72.5">
      <c r="B937" s="252" t="s">
        <v>1438</v>
      </c>
      <c r="C937" s="252" t="s">
        <v>5639</v>
      </c>
      <c r="D937" s="252" t="s">
        <v>3036</v>
      </c>
      <c r="E937" s="251" t="s">
        <v>410</v>
      </c>
      <c r="F937" s="252">
        <v>4952215.3229999999</v>
      </c>
      <c r="G937" s="252">
        <v>2380480.0027000001</v>
      </c>
      <c r="H937" s="252" t="s">
        <v>2544</v>
      </c>
      <c r="I937" s="252">
        <v>2.555E-2</v>
      </c>
      <c r="J937" s="252" t="s">
        <v>622</v>
      </c>
      <c r="K937" s="252">
        <v>0</v>
      </c>
      <c r="L937" s="252">
        <v>2024</v>
      </c>
      <c r="M937" s="252">
        <v>2027</v>
      </c>
      <c r="N937" s="252" t="s">
        <v>393</v>
      </c>
      <c r="O937" s="252" t="s">
        <v>394</v>
      </c>
      <c r="P937" s="252" t="s">
        <v>3406</v>
      </c>
      <c r="Q937" s="251" t="s">
        <v>2567</v>
      </c>
      <c r="R937" s="290"/>
      <c r="S937" s="290"/>
      <c r="T937" s="290"/>
      <c r="U937" s="290"/>
      <c r="V937" s="290"/>
      <c r="W937" s="290"/>
      <c r="X937" s="290"/>
    </row>
    <row r="938" spans="2:24" ht="72.5">
      <c r="B938" s="252" t="s">
        <v>1438</v>
      </c>
      <c r="C938" s="252" t="s">
        <v>5639</v>
      </c>
      <c r="D938" s="252" t="s">
        <v>3030</v>
      </c>
      <c r="E938" s="251" t="s">
        <v>410</v>
      </c>
      <c r="F938" s="252">
        <v>4952515.3079899997</v>
      </c>
      <c r="G938" s="252">
        <v>2382445.1970099998</v>
      </c>
      <c r="H938" s="252" t="s">
        <v>2544</v>
      </c>
      <c r="I938" s="252">
        <v>2.5555000000000001E-2</v>
      </c>
      <c r="J938" s="252" t="s">
        <v>2395</v>
      </c>
      <c r="K938" s="252">
        <v>0</v>
      </c>
      <c r="L938" s="252">
        <v>2024</v>
      </c>
      <c r="M938" s="252">
        <v>2027</v>
      </c>
      <c r="N938" s="252" t="s">
        <v>393</v>
      </c>
      <c r="O938" s="252" t="s">
        <v>394</v>
      </c>
      <c r="P938" s="252" t="s">
        <v>3407</v>
      </c>
      <c r="Q938" s="251" t="s">
        <v>2567</v>
      </c>
      <c r="R938" s="290"/>
      <c r="S938" s="290"/>
      <c r="T938" s="290"/>
      <c r="U938" s="290"/>
      <c r="V938" s="290"/>
      <c r="W938" s="290"/>
      <c r="X938" s="290"/>
    </row>
    <row r="939" spans="2:24" ht="72.5">
      <c r="B939" s="252" t="s">
        <v>1438</v>
      </c>
      <c r="C939" s="252" t="s">
        <v>5639</v>
      </c>
      <c r="D939" s="252" t="s">
        <v>3030</v>
      </c>
      <c r="E939" s="251" t="s">
        <v>410</v>
      </c>
      <c r="F939" s="252">
        <v>4952559.6009299997</v>
      </c>
      <c r="G939" s="252">
        <v>2382735.2170000002</v>
      </c>
      <c r="H939" s="252" t="s">
        <v>2544</v>
      </c>
      <c r="I939" s="252">
        <v>2.5555000000000001E-2</v>
      </c>
      <c r="J939" s="252" t="s">
        <v>2395</v>
      </c>
      <c r="K939" s="252">
        <v>0</v>
      </c>
      <c r="L939" s="252">
        <v>2024</v>
      </c>
      <c r="M939" s="252">
        <v>2027</v>
      </c>
      <c r="N939" s="252" t="s">
        <v>393</v>
      </c>
      <c r="O939" s="252" t="s">
        <v>394</v>
      </c>
      <c r="P939" s="252" t="s">
        <v>3408</v>
      </c>
      <c r="Q939" s="251" t="s">
        <v>2567</v>
      </c>
      <c r="R939" s="290"/>
      <c r="S939" s="290"/>
      <c r="T939" s="290"/>
      <c r="U939" s="290"/>
      <c r="V939" s="290"/>
      <c r="W939" s="290"/>
      <c r="X939" s="290"/>
    </row>
    <row r="940" spans="2:24" ht="72.5">
      <c r="B940" s="252" t="s">
        <v>1438</v>
      </c>
      <c r="C940" s="252" t="s">
        <v>5639</v>
      </c>
      <c r="D940" s="252" t="s">
        <v>3030</v>
      </c>
      <c r="E940" s="251" t="s">
        <v>410</v>
      </c>
      <c r="F940" s="252">
        <v>4952741.2079999996</v>
      </c>
      <c r="G940" s="252">
        <v>2383572.9180100001</v>
      </c>
      <c r="H940" s="252" t="s">
        <v>2544</v>
      </c>
      <c r="I940" s="252">
        <v>2.5506999999999998E-2</v>
      </c>
      <c r="J940" s="252" t="s">
        <v>392</v>
      </c>
      <c r="K940" s="252">
        <v>0</v>
      </c>
      <c r="L940" s="252">
        <v>2024</v>
      </c>
      <c r="M940" s="252">
        <v>2027</v>
      </c>
      <c r="N940" s="252" t="s">
        <v>393</v>
      </c>
      <c r="O940" s="252" t="s">
        <v>394</v>
      </c>
      <c r="P940" s="252" t="s">
        <v>3409</v>
      </c>
      <c r="Q940" s="251" t="s">
        <v>2567</v>
      </c>
      <c r="R940" s="290"/>
      <c r="S940" s="290"/>
      <c r="T940" s="290"/>
      <c r="U940" s="290"/>
      <c r="V940" s="290"/>
      <c r="W940" s="290"/>
      <c r="X940" s="290"/>
    </row>
    <row r="941" spans="2:24" ht="72.5">
      <c r="B941" s="252" t="s">
        <v>1438</v>
      </c>
      <c r="C941" s="252" t="s">
        <v>5639</v>
      </c>
      <c r="D941" s="252" t="s">
        <v>3030</v>
      </c>
      <c r="E941" s="251" t="s">
        <v>410</v>
      </c>
      <c r="F941" s="252">
        <v>4952812.68</v>
      </c>
      <c r="G941" s="252">
        <v>2383860.8810100001</v>
      </c>
      <c r="H941" s="252" t="s">
        <v>2544</v>
      </c>
      <c r="I941" s="252">
        <v>2.5506999999999998E-2</v>
      </c>
      <c r="J941" s="252" t="s">
        <v>392</v>
      </c>
      <c r="K941" s="252">
        <v>0</v>
      </c>
      <c r="L941" s="252">
        <v>2024</v>
      </c>
      <c r="M941" s="252">
        <v>2027</v>
      </c>
      <c r="N941" s="252" t="s">
        <v>393</v>
      </c>
      <c r="O941" s="252" t="s">
        <v>394</v>
      </c>
      <c r="P941" s="252" t="s">
        <v>3410</v>
      </c>
      <c r="Q941" s="251" t="s">
        <v>2567</v>
      </c>
      <c r="R941" s="290"/>
      <c r="S941" s="290"/>
      <c r="T941" s="290"/>
      <c r="U941" s="290"/>
      <c r="V941" s="290"/>
      <c r="W941" s="290"/>
      <c r="X941" s="290"/>
    </row>
    <row r="942" spans="2:24" ht="72.5">
      <c r="B942" s="252" t="s">
        <v>1438</v>
      </c>
      <c r="C942" s="252" t="s">
        <v>5639</v>
      </c>
      <c r="D942" s="252" t="s">
        <v>3030</v>
      </c>
      <c r="E942" s="251" t="s">
        <v>410</v>
      </c>
      <c r="F942" s="252">
        <v>4952927.5970000001</v>
      </c>
      <c r="G942" s="252">
        <v>2384323.8890200001</v>
      </c>
      <c r="H942" s="252" t="s">
        <v>2544</v>
      </c>
      <c r="I942" s="252">
        <v>2.5506999999999998E-2</v>
      </c>
      <c r="J942" s="252" t="s">
        <v>392</v>
      </c>
      <c r="K942" s="252">
        <v>0</v>
      </c>
      <c r="L942" s="252">
        <v>2024</v>
      </c>
      <c r="M942" s="252">
        <v>2027</v>
      </c>
      <c r="N942" s="252" t="s">
        <v>393</v>
      </c>
      <c r="O942" s="252" t="s">
        <v>394</v>
      </c>
      <c r="P942" s="252" t="s">
        <v>3411</v>
      </c>
      <c r="Q942" s="251" t="s">
        <v>2567</v>
      </c>
      <c r="R942" s="290"/>
      <c r="S942" s="290"/>
      <c r="T942" s="290"/>
      <c r="U942" s="290"/>
      <c r="V942" s="290"/>
      <c r="W942" s="290"/>
      <c r="X942" s="290"/>
    </row>
    <row r="943" spans="2:24" ht="72.5">
      <c r="B943" s="252" t="s">
        <v>1438</v>
      </c>
      <c r="C943" s="252" t="s">
        <v>5639</v>
      </c>
      <c r="D943" s="252" t="s">
        <v>3028</v>
      </c>
      <c r="E943" s="251" t="s">
        <v>410</v>
      </c>
      <c r="F943" s="252">
        <v>4953018.7510000002</v>
      </c>
      <c r="G943" s="252">
        <v>2384691.1979999999</v>
      </c>
      <c r="H943" s="252" t="s">
        <v>2544</v>
      </c>
      <c r="I943" s="252">
        <v>2.5506999999999998E-2</v>
      </c>
      <c r="J943" s="252" t="s">
        <v>392</v>
      </c>
      <c r="K943" s="252">
        <v>0</v>
      </c>
      <c r="L943" s="252">
        <v>2024</v>
      </c>
      <c r="M943" s="252">
        <v>2027</v>
      </c>
      <c r="N943" s="252" t="s">
        <v>393</v>
      </c>
      <c r="O943" s="252" t="s">
        <v>394</v>
      </c>
      <c r="P943" s="252" t="s">
        <v>3412</v>
      </c>
      <c r="Q943" s="251" t="s">
        <v>2567</v>
      </c>
      <c r="R943" s="290"/>
      <c r="S943" s="290"/>
      <c r="T943" s="290"/>
      <c r="U943" s="290"/>
      <c r="V943" s="290"/>
      <c r="W943" s="290"/>
      <c r="X943" s="290"/>
    </row>
    <row r="944" spans="2:24" ht="72.5">
      <c r="B944" s="252" t="s">
        <v>1438</v>
      </c>
      <c r="C944" s="252" t="s">
        <v>5639</v>
      </c>
      <c r="D944" s="252" t="s">
        <v>3028</v>
      </c>
      <c r="E944" s="251" t="s">
        <v>410</v>
      </c>
      <c r="F944" s="252">
        <v>4953123.7388800001</v>
      </c>
      <c r="G944" s="252">
        <v>2385114.2323099999</v>
      </c>
      <c r="H944" s="252" t="s">
        <v>2544</v>
      </c>
      <c r="I944" s="252">
        <v>2.5506000000000001E-2</v>
      </c>
      <c r="J944" s="252" t="s">
        <v>392</v>
      </c>
      <c r="K944" s="252">
        <v>0</v>
      </c>
      <c r="L944" s="252">
        <v>2024</v>
      </c>
      <c r="M944" s="252">
        <v>2027</v>
      </c>
      <c r="N944" s="252" t="s">
        <v>393</v>
      </c>
      <c r="O944" s="252" t="s">
        <v>394</v>
      </c>
      <c r="P944" s="252" t="s">
        <v>3413</v>
      </c>
      <c r="Q944" s="251" t="s">
        <v>2567</v>
      </c>
      <c r="R944" s="290"/>
      <c r="S944" s="290"/>
      <c r="T944" s="290"/>
      <c r="U944" s="290"/>
      <c r="V944" s="290"/>
      <c r="W944" s="290"/>
      <c r="X944" s="290"/>
    </row>
    <row r="945" spans="2:24" ht="72.5">
      <c r="B945" s="252" t="s">
        <v>1438</v>
      </c>
      <c r="C945" s="252" t="s">
        <v>5639</v>
      </c>
      <c r="D945" s="252" t="s">
        <v>3028</v>
      </c>
      <c r="E945" s="251" t="s">
        <v>410</v>
      </c>
      <c r="F945" s="252">
        <v>4953365.1558900001</v>
      </c>
      <c r="G945" s="252">
        <v>2386086.7992699998</v>
      </c>
      <c r="H945" s="252" t="s">
        <v>2544</v>
      </c>
      <c r="I945" s="252">
        <v>2.5507999999999999E-2</v>
      </c>
      <c r="J945" s="252" t="s">
        <v>622</v>
      </c>
      <c r="K945" s="252">
        <v>0</v>
      </c>
      <c r="L945" s="252">
        <v>2024</v>
      </c>
      <c r="M945" s="252">
        <v>2027</v>
      </c>
      <c r="N945" s="252" t="s">
        <v>393</v>
      </c>
      <c r="O945" s="252" t="s">
        <v>394</v>
      </c>
      <c r="P945" s="252" t="s">
        <v>3414</v>
      </c>
      <c r="Q945" s="251" t="s">
        <v>2567</v>
      </c>
      <c r="R945" s="290"/>
      <c r="S945" s="290"/>
      <c r="T945" s="290"/>
      <c r="U945" s="290"/>
      <c r="V945" s="290"/>
      <c r="W945" s="290"/>
      <c r="X945" s="290"/>
    </row>
    <row r="946" spans="2:24" ht="72.5">
      <c r="B946" s="252" t="s">
        <v>1438</v>
      </c>
      <c r="C946" s="252" t="s">
        <v>5639</v>
      </c>
      <c r="D946" s="252" t="s">
        <v>3016</v>
      </c>
      <c r="E946" s="251" t="s">
        <v>410</v>
      </c>
      <c r="F946" s="252">
        <v>4953496.1840000004</v>
      </c>
      <c r="G946" s="252">
        <v>2386614.70799</v>
      </c>
      <c r="H946" s="252" t="s">
        <v>2544</v>
      </c>
      <c r="I946" s="252">
        <v>2.5506999999999998E-2</v>
      </c>
      <c r="J946" s="252" t="s">
        <v>392</v>
      </c>
      <c r="K946" s="252">
        <v>0</v>
      </c>
      <c r="L946" s="252">
        <v>2024</v>
      </c>
      <c r="M946" s="252">
        <v>2027</v>
      </c>
      <c r="N946" s="252" t="s">
        <v>393</v>
      </c>
      <c r="O946" s="252" t="s">
        <v>394</v>
      </c>
      <c r="P946" s="252" t="s">
        <v>3415</v>
      </c>
      <c r="Q946" s="251" t="s">
        <v>2567</v>
      </c>
      <c r="R946" s="290"/>
      <c r="S946" s="290"/>
      <c r="T946" s="290"/>
      <c r="U946" s="290"/>
      <c r="V946" s="290"/>
      <c r="W946" s="290"/>
      <c r="X946" s="290"/>
    </row>
    <row r="947" spans="2:24" ht="72.5">
      <c r="B947" s="252" t="s">
        <v>1438</v>
      </c>
      <c r="C947" s="252" t="s">
        <v>5639</v>
      </c>
      <c r="D947" s="252" t="s">
        <v>3016</v>
      </c>
      <c r="E947" s="251" t="s">
        <v>410</v>
      </c>
      <c r="F947" s="252">
        <v>4953627.9479999999</v>
      </c>
      <c r="G947" s="252">
        <v>2387145.5729999999</v>
      </c>
      <c r="H947" s="252" t="s">
        <v>2544</v>
      </c>
      <c r="I947" s="252">
        <v>2.5506999999999998E-2</v>
      </c>
      <c r="J947" s="252" t="s">
        <v>392</v>
      </c>
      <c r="K947" s="252">
        <v>0</v>
      </c>
      <c r="L947" s="252">
        <v>2024</v>
      </c>
      <c r="M947" s="252">
        <v>2027</v>
      </c>
      <c r="N947" s="252" t="s">
        <v>393</v>
      </c>
      <c r="O947" s="252" t="s">
        <v>394</v>
      </c>
      <c r="P947" s="252" t="s">
        <v>3416</v>
      </c>
      <c r="Q947" s="251" t="s">
        <v>2567</v>
      </c>
      <c r="R947" s="290"/>
      <c r="S947" s="290"/>
      <c r="T947" s="290"/>
      <c r="U947" s="290"/>
      <c r="V947" s="290"/>
      <c r="W947" s="290"/>
      <c r="X947" s="290"/>
    </row>
    <row r="948" spans="2:24" ht="72.5">
      <c r="B948" s="252" t="s">
        <v>1438</v>
      </c>
      <c r="C948" s="252" t="s">
        <v>5639</v>
      </c>
      <c r="D948" s="252" t="s">
        <v>3016</v>
      </c>
      <c r="E948" s="251" t="s">
        <v>410</v>
      </c>
      <c r="F948" s="252">
        <v>4953756.8400299996</v>
      </c>
      <c r="G948" s="252">
        <v>2387664.85996</v>
      </c>
      <c r="H948" s="252" t="s">
        <v>2544</v>
      </c>
      <c r="I948" s="252">
        <v>2.5506999999999998E-2</v>
      </c>
      <c r="J948" s="252" t="s">
        <v>392</v>
      </c>
      <c r="K948" s="252">
        <v>0</v>
      </c>
      <c r="L948" s="252">
        <v>2024</v>
      </c>
      <c r="M948" s="252">
        <v>2027</v>
      </c>
      <c r="N948" s="252" t="s">
        <v>393</v>
      </c>
      <c r="O948" s="252" t="s">
        <v>394</v>
      </c>
      <c r="P948" s="252" t="s">
        <v>3417</v>
      </c>
      <c r="Q948" s="251" t="s">
        <v>2567</v>
      </c>
      <c r="R948" s="290"/>
      <c r="S948" s="290"/>
      <c r="T948" s="290"/>
      <c r="U948" s="290"/>
      <c r="V948" s="290"/>
      <c r="W948" s="290"/>
      <c r="X948" s="290"/>
    </row>
    <row r="949" spans="2:24" ht="72.5">
      <c r="B949" s="252" t="s">
        <v>1438</v>
      </c>
      <c r="C949" s="252" t="s">
        <v>5639</v>
      </c>
      <c r="D949" s="252" t="s">
        <v>3016</v>
      </c>
      <c r="E949" s="251" t="s">
        <v>410</v>
      </c>
      <c r="F949" s="252">
        <v>4953826.5309300004</v>
      </c>
      <c r="G949" s="252">
        <v>2387945.5420499998</v>
      </c>
      <c r="H949" s="252" t="s">
        <v>2544</v>
      </c>
      <c r="I949" s="252">
        <v>2.5506999999999998E-2</v>
      </c>
      <c r="J949" s="252" t="s">
        <v>392</v>
      </c>
      <c r="K949" s="252">
        <v>0</v>
      </c>
      <c r="L949" s="252">
        <v>2024</v>
      </c>
      <c r="M949" s="252">
        <v>2027</v>
      </c>
      <c r="N949" s="252" t="s">
        <v>393</v>
      </c>
      <c r="O949" s="252" t="s">
        <v>394</v>
      </c>
      <c r="P949" s="252" t="s">
        <v>3418</v>
      </c>
      <c r="Q949" s="251" t="s">
        <v>2567</v>
      </c>
      <c r="R949" s="290"/>
      <c r="S949" s="290"/>
      <c r="T949" s="290"/>
      <c r="U949" s="290"/>
      <c r="V949" s="290"/>
      <c r="W949" s="290"/>
      <c r="X949" s="290"/>
    </row>
    <row r="950" spans="2:24" ht="72.5">
      <c r="B950" s="252" t="s">
        <v>1438</v>
      </c>
      <c r="C950" s="252" t="s">
        <v>5639</v>
      </c>
      <c r="D950" s="252" t="s">
        <v>3016</v>
      </c>
      <c r="E950" s="251" t="s">
        <v>410</v>
      </c>
      <c r="F950" s="252">
        <v>4954122.9219899997</v>
      </c>
      <c r="G950" s="252">
        <v>2388879.4929900002</v>
      </c>
      <c r="H950" s="252" t="s">
        <v>2544</v>
      </c>
      <c r="I950" s="252">
        <v>2.5579999999999999E-2</v>
      </c>
      <c r="J950" s="252" t="s">
        <v>2395</v>
      </c>
      <c r="K950" s="252">
        <v>0</v>
      </c>
      <c r="L950" s="252">
        <v>2024</v>
      </c>
      <c r="M950" s="252">
        <v>2027</v>
      </c>
      <c r="N950" s="252" t="s">
        <v>393</v>
      </c>
      <c r="O950" s="252" t="s">
        <v>394</v>
      </c>
      <c r="P950" s="252" t="s">
        <v>3419</v>
      </c>
      <c r="Q950" s="251" t="s">
        <v>2567</v>
      </c>
      <c r="R950" s="290"/>
      <c r="S950" s="290"/>
      <c r="T950" s="290"/>
      <c r="U950" s="290"/>
      <c r="V950" s="290"/>
      <c r="W950" s="290"/>
      <c r="X950" s="290"/>
    </row>
    <row r="951" spans="2:24" ht="72.5">
      <c r="B951" s="252" t="s">
        <v>1438</v>
      </c>
      <c r="C951" s="252" t="s">
        <v>5639</v>
      </c>
      <c r="D951" s="252" t="s">
        <v>3016</v>
      </c>
      <c r="E951" s="251" t="s">
        <v>410</v>
      </c>
      <c r="F951" s="252">
        <v>4954268.057</v>
      </c>
      <c r="G951" s="252">
        <v>2389266.9279999998</v>
      </c>
      <c r="H951" s="252" t="s">
        <v>2544</v>
      </c>
      <c r="I951" s="252">
        <v>2.5579999999999999E-2</v>
      </c>
      <c r="J951" s="252" t="s">
        <v>2395</v>
      </c>
      <c r="K951" s="252">
        <v>0</v>
      </c>
      <c r="L951" s="252">
        <v>2024</v>
      </c>
      <c r="M951" s="252">
        <v>2027</v>
      </c>
      <c r="N951" s="252" t="s">
        <v>393</v>
      </c>
      <c r="O951" s="252" t="s">
        <v>394</v>
      </c>
      <c r="P951" s="252" t="s">
        <v>3420</v>
      </c>
      <c r="Q951" s="251" t="s">
        <v>2567</v>
      </c>
      <c r="R951" s="290"/>
      <c r="S951" s="290"/>
      <c r="T951" s="290"/>
      <c r="U951" s="290"/>
      <c r="V951" s="290"/>
      <c r="W951" s="290"/>
      <c r="X951" s="290"/>
    </row>
    <row r="952" spans="2:24" ht="72.5">
      <c r="B952" s="252" t="s">
        <v>1438</v>
      </c>
      <c r="C952" s="252" t="s">
        <v>5639</v>
      </c>
      <c r="D952" s="252" t="s">
        <v>3016</v>
      </c>
      <c r="E952" s="251" t="s">
        <v>410</v>
      </c>
      <c r="F952" s="252">
        <v>4954411.7060000002</v>
      </c>
      <c r="G952" s="252">
        <v>2389650.398</v>
      </c>
      <c r="H952" s="252" t="s">
        <v>2544</v>
      </c>
      <c r="I952" s="252">
        <v>2.5579999999999999E-2</v>
      </c>
      <c r="J952" s="252" t="s">
        <v>622</v>
      </c>
      <c r="K952" s="252">
        <v>0</v>
      </c>
      <c r="L952" s="252">
        <v>2024</v>
      </c>
      <c r="M952" s="252">
        <v>2027</v>
      </c>
      <c r="N952" s="252" t="s">
        <v>393</v>
      </c>
      <c r="O952" s="252" t="s">
        <v>394</v>
      </c>
      <c r="P952" s="252" t="s">
        <v>3421</v>
      </c>
      <c r="Q952" s="251" t="s">
        <v>2567</v>
      </c>
      <c r="R952" s="290"/>
      <c r="S952" s="290"/>
      <c r="T952" s="290"/>
      <c r="U952" s="290"/>
      <c r="V952" s="290"/>
      <c r="W952" s="290"/>
      <c r="X952" s="290"/>
    </row>
    <row r="953" spans="2:24" ht="72.5">
      <c r="B953" s="252" t="s">
        <v>1438</v>
      </c>
      <c r="C953" s="252" t="s">
        <v>5639</v>
      </c>
      <c r="D953" s="252" t="s">
        <v>3016</v>
      </c>
      <c r="E953" s="251" t="s">
        <v>410</v>
      </c>
      <c r="F953" s="252">
        <v>4954559.9270000001</v>
      </c>
      <c r="G953" s="252">
        <v>2390046.0699999998</v>
      </c>
      <c r="H953" s="252" t="s">
        <v>2544</v>
      </c>
      <c r="I953" s="252">
        <v>2.5579999999999999E-2</v>
      </c>
      <c r="J953" s="252" t="s">
        <v>622</v>
      </c>
      <c r="K953" s="252">
        <v>0</v>
      </c>
      <c r="L953" s="252">
        <v>2024</v>
      </c>
      <c r="M953" s="252">
        <v>2027</v>
      </c>
      <c r="N953" s="252" t="s">
        <v>393</v>
      </c>
      <c r="O953" s="252" t="s">
        <v>394</v>
      </c>
      <c r="P953" s="252" t="s">
        <v>3422</v>
      </c>
      <c r="Q953" s="251" t="s">
        <v>2567</v>
      </c>
      <c r="R953" s="290"/>
      <c r="S953" s="290"/>
      <c r="T953" s="290"/>
      <c r="U953" s="290"/>
      <c r="V953" s="290"/>
      <c r="W953" s="290"/>
      <c r="X953" s="290"/>
    </row>
    <row r="954" spans="2:24" ht="72.5">
      <c r="B954" s="252" t="s">
        <v>1438</v>
      </c>
      <c r="C954" s="252" t="s">
        <v>5639</v>
      </c>
      <c r="D954" s="252" t="s">
        <v>3016</v>
      </c>
      <c r="E954" s="251" t="s">
        <v>410</v>
      </c>
      <c r="F954" s="252">
        <v>4954759.0329900002</v>
      </c>
      <c r="G954" s="252">
        <v>2390577.5740299998</v>
      </c>
      <c r="H954" s="252" t="s">
        <v>2544</v>
      </c>
      <c r="I954" s="252">
        <v>2.5579999999999999E-2</v>
      </c>
      <c r="J954" s="252" t="s">
        <v>624</v>
      </c>
      <c r="K954" s="252">
        <v>0</v>
      </c>
      <c r="L954" s="252">
        <v>2024</v>
      </c>
      <c r="M954" s="252">
        <v>2027</v>
      </c>
      <c r="N954" s="252" t="s">
        <v>393</v>
      </c>
      <c r="O954" s="252" t="s">
        <v>394</v>
      </c>
      <c r="P954" s="252" t="s">
        <v>3423</v>
      </c>
      <c r="Q954" s="251" t="s">
        <v>2567</v>
      </c>
      <c r="R954" s="290"/>
      <c r="S954" s="290"/>
      <c r="T954" s="290"/>
      <c r="U954" s="290"/>
      <c r="V954" s="290"/>
      <c r="W954" s="290"/>
      <c r="X954" s="290"/>
    </row>
    <row r="955" spans="2:24" ht="72.5">
      <c r="B955" s="252" t="s">
        <v>1438</v>
      </c>
      <c r="C955" s="252" t="s">
        <v>5639</v>
      </c>
      <c r="D955" s="252" t="s">
        <v>3016</v>
      </c>
      <c r="E955" s="251" t="s">
        <v>410</v>
      </c>
      <c r="F955" s="252">
        <v>4954905.9120300002</v>
      </c>
      <c r="G955" s="252">
        <v>2390969.7179399999</v>
      </c>
      <c r="H955" s="252" t="s">
        <v>2544</v>
      </c>
      <c r="I955" s="252">
        <v>2.5579999999999999E-2</v>
      </c>
      <c r="J955" s="252" t="s">
        <v>392</v>
      </c>
      <c r="K955" s="252">
        <v>0</v>
      </c>
      <c r="L955" s="252">
        <v>2024</v>
      </c>
      <c r="M955" s="252">
        <v>2027</v>
      </c>
      <c r="N955" s="252" t="s">
        <v>393</v>
      </c>
      <c r="O955" s="252" t="s">
        <v>394</v>
      </c>
      <c r="P955" s="252" t="s">
        <v>3424</v>
      </c>
      <c r="Q955" s="251" t="s">
        <v>2567</v>
      </c>
      <c r="R955" s="290"/>
      <c r="S955" s="290"/>
      <c r="T955" s="290"/>
      <c r="U955" s="290"/>
      <c r="V955" s="290"/>
      <c r="W955" s="290"/>
      <c r="X955" s="290"/>
    </row>
    <row r="956" spans="2:24" ht="72.5">
      <c r="B956" s="252" t="s">
        <v>1438</v>
      </c>
      <c r="C956" s="252" t="s">
        <v>5639</v>
      </c>
      <c r="D956" s="252" t="s">
        <v>3016</v>
      </c>
      <c r="E956" s="251" t="s">
        <v>410</v>
      </c>
      <c r="F956" s="252">
        <v>4955052.5329999998</v>
      </c>
      <c r="G956" s="252">
        <v>2391361.06403</v>
      </c>
      <c r="H956" s="252" t="s">
        <v>2544</v>
      </c>
      <c r="I956" s="252">
        <v>2.5579999999999999E-2</v>
      </c>
      <c r="J956" s="252" t="s">
        <v>392</v>
      </c>
      <c r="K956" s="252">
        <v>0</v>
      </c>
      <c r="L956" s="252">
        <v>2024</v>
      </c>
      <c r="M956" s="252">
        <v>2027</v>
      </c>
      <c r="N956" s="252" t="s">
        <v>393</v>
      </c>
      <c r="O956" s="252" t="s">
        <v>394</v>
      </c>
      <c r="P956" s="252" t="s">
        <v>3425</v>
      </c>
      <c r="Q956" s="251" t="s">
        <v>2567</v>
      </c>
      <c r="R956" s="290"/>
      <c r="S956" s="290"/>
      <c r="T956" s="290"/>
      <c r="U956" s="290"/>
      <c r="V956" s="290"/>
      <c r="W956" s="290"/>
      <c r="X956" s="290"/>
    </row>
    <row r="957" spans="2:24" ht="72.5">
      <c r="B957" s="252" t="s">
        <v>1438</v>
      </c>
      <c r="C957" s="252" t="s">
        <v>5639</v>
      </c>
      <c r="D957" s="252" t="s">
        <v>3016</v>
      </c>
      <c r="E957" s="251" t="s">
        <v>410</v>
      </c>
      <c r="F957" s="252">
        <v>4955174.8229900002</v>
      </c>
      <c r="G957" s="252">
        <v>2391687.50398</v>
      </c>
      <c r="H957" s="252" t="s">
        <v>2544</v>
      </c>
      <c r="I957" s="252">
        <v>2.5579999999999999E-2</v>
      </c>
      <c r="J957" s="252" t="s">
        <v>392</v>
      </c>
      <c r="K957" s="252">
        <v>0</v>
      </c>
      <c r="L957" s="252">
        <v>2024</v>
      </c>
      <c r="M957" s="252">
        <v>2027</v>
      </c>
      <c r="N957" s="252" t="s">
        <v>393</v>
      </c>
      <c r="O957" s="252" t="s">
        <v>394</v>
      </c>
      <c r="P957" s="252" t="s">
        <v>3426</v>
      </c>
      <c r="Q957" s="251" t="s">
        <v>2567</v>
      </c>
      <c r="R957" s="290"/>
      <c r="S957" s="290"/>
      <c r="T957" s="290"/>
      <c r="U957" s="290"/>
      <c r="V957" s="290"/>
      <c r="W957" s="290"/>
      <c r="X957" s="290"/>
    </row>
    <row r="958" spans="2:24" ht="72.5">
      <c r="B958" s="252" t="s">
        <v>1438</v>
      </c>
      <c r="C958" s="252" t="s">
        <v>5639</v>
      </c>
      <c r="D958" s="252" t="s">
        <v>3008</v>
      </c>
      <c r="E958" s="251" t="s">
        <v>410</v>
      </c>
      <c r="F958" s="252">
        <v>4955293.4119800003</v>
      </c>
      <c r="G958" s="252">
        <v>2392004.068</v>
      </c>
      <c r="H958" s="252" t="s">
        <v>2544</v>
      </c>
      <c r="I958" s="252">
        <v>2.5579999999999999E-2</v>
      </c>
      <c r="J958" s="252" t="s">
        <v>392</v>
      </c>
      <c r="K958" s="252">
        <v>0</v>
      </c>
      <c r="L958" s="252">
        <v>2024</v>
      </c>
      <c r="M958" s="252">
        <v>2027</v>
      </c>
      <c r="N958" s="252" t="s">
        <v>393</v>
      </c>
      <c r="O958" s="252" t="s">
        <v>394</v>
      </c>
      <c r="P958" s="252" t="s">
        <v>3427</v>
      </c>
      <c r="Q958" s="251" t="s">
        <v>2567</v>
      </c>
      <c r="R958" s="290"/>
      <c r="S958" s="290"/>
      <c r="T958" s="290"/>
      <c r="U958" s="290"/>
      <c r="V958" s="290"/>
      <c r="W958" s="290"/>
      <c r="X958" s="290"/>
    </row>
    <row r="959" spans="2:24" ht="72.5">
      <c r="B959" s="252" t="s">
        <v>1438</v>
      </c>
      <c r="C959" s="252" t="s">
        <v>5639</v>
      </c>
      <c r="D959" s="252" t="s">
        <v>3008</v>
      </c>
      <c r="E959" s="251" t="s">
        <v>410</v>
      </c>
      <c r="F959" s="252">
        <v>4955382.2039599996</v>
      </c>
      <c r="G959" s="252">
        <v>2392241.0971499998</v>
      </c>
      <c r="H959" s="252" t="s">
        <v>2544</v>
      </c>
      <c r="I959" s="252">
        <v>2.5579999999999999E-2</v>
      </c>
      <c r="J959" s="252" t="s">
        <v>918</v>
      </c>
      <c r="K959" s="252">
        <v>0</v>
      </c>
      <c r="L959" s="252">
        <v>2024</v>
      </c>
      <c r="M959" s="252">
        <v>2027</v>
      </c>
      <c r="N959" s="252" t="s">
        <v>393</v>
      </c>
      <c r="O959" s="252" t="s">
        <v>394</v>
      </c>
      <c r="P959" s="252" t="s">
        <v>3428</v>
      </c>
      <c r="Q959" s="251" t="s">
        <v>2567</v>
      </c>
      <c r="R959" s="290"/>
      <c r="S959" s="290"/>
      <c r="T959" s="290"/>
      <c r="U959" s="290"/>
      <c r="V959" s="290"/>
      <c r="W959" s="290"/>
      <c r="X959" s="290"/>
    </row>
    <row r="960" spans="2:24" ht="72.5">
      <c r="B960" s="252" t="s">
        <v>1438</v>
      </c>
      <c r="C960" s="252" t="s">
        <v>5639</v>
      </c>
      <c r="D960" s="252" t="s">
        <v>3008</v>
      </c>
      <c r="E960" s="251" t="s">
        <v>410</v>
      </c>
      <c r="F960" s="252">
        <v>4955511.6429700004</v>
      </c>
      <c r="G960" s="252">
        <v>2392586.61503</v>
      </c>
      <c r="H960" s="252" t="s">
        <v>2544</v>
      </c>
      <c r="I960" s="252">
        <v>2.5579999999999999E-2</v>
      </c>
      <c r="J960" s="252" t="s">
        <v>918</v>
      </c>
      <c r="K960" s="252">
        <v>0</v>
      </c>
      <c r="L960" s="252">
        <v>2024</v>
      </c>
      <c r="M960" s="252">
        <v>2027</v>
      </c>
      <c r="N960" s="252" t="s">
        <v>393</v>
      </c>
      <c r="O960" s="252" t="s">
        <v>394</v>
      </c>
      <c r="P960" s="252" t="s">
        <v>3429</v>
      </c>
      <c r="Q960" s="251" t="s">
        <v>2567</v>
      </c>
      <c r="R960" s="290"/>
      <c r="S960" s="290"/>
      <c r="T960" s="290"/>
      <c r="U960" s="290"/>
      <c r="V960" s="290"/>
      <c r="W960" s="290"/>
      <c r="X960" s="290"/>
    </row>
    <row r="961" spans="2:24" ht="72.5">
      <c r="B961" s="252" t="s">
        <v>1438</v>
      </c>
      <c r="C961" s="252" t="s">
        <v>5639</v>
      </c>
      <c r="D961" s="252" t="s">
        <v>3008</v>
      </c>
      <c r="E961" s="251" t="s">
        <v>410</v>
      </c>
      <c r="F961" s="252">
        <v>4955595.5389599996</v>
      </c>
      <c r="G961" s="252">
        <v>2392810.5699900002</v>
      </c>
      <c r="H961" s="252" t="s">
        <v>2544</v>
      </c>
      <c r="I961" s="252">
        <v>2.5579999999999999E-2</v>
      </c>
      <c r="J961" s="252" t="s">
        <v>1427</v>
      </c>
      <c r="K961" s="252">
        <v>0</v>
      </c>
      <c r="L961" s="252">
        <v>2024</v>
      </c>
      <c r="M961" s="252">
        <v>2027</v>
      </c>
      <c r="N961" s="252" t="s">
        <v>393</v>
      </c>
      <c r="O961" s="252" t="s">
        <v>394</v>
      </c>
      <c r="P961" s="252" t="s">
        <v>3430</v>
      </c>
      <c r="Q961" s="251" t="s">
        <v>2567</v>
      </c>
      <c r="R961" s="290"/>
      <c r="S961" s="290"/>
      <c r="T961" s="290"/>
      <c r="U961" s="290"/>
      <c r="V961" s="290"/>
      <c r="W961" s="290"/>
      <c r="X961" s="290"/>
    </row>
    <row r="962" spans="2:24" ht="72.5">
      <c r="B962" s="252" t="s">
        <v>1438</v>
      </c>
      <c r="C962" s="252" t="s">
        <v>5639</v>
      </c>
      <c r="D962" s="252" t="s">
        <v>3008</v>
      </c>
      <c r="E962" s="251" t="s">
        <v>410</v>
      </c>
      <c r="F962" s="252">
        <v>4955811.3779600002</v>
      </c>
      <c r="G962" s="252">
        <v>2393351.9250099999</v>
      </c>
      <c r="H962" s="252" t="s">
        <v>2544</v>
      </c>
      <c r="I962" s="252">
        <v>2.5524999999999999E-2</v>
      </c>
      <c r="J962" s="252" t="s">
        <v>2397</v>
      </c>
      <c r="K962" s="252">
        <v>0</v>
      </c>
      <c r="L962" s="252">
        <v>2024</v>
      </c>
      <c r="M962" s="252">
        <v>2027</v>
      </c>
      <c r="N962" s="252" t="s">
        <v>393</v>
      </c>
      <c r="O962" s="252" t="s">
        <v>394</v>
      </c>
      <c r="P962" s="252" t="s">
        <v>3431</v>
      </c>
      <c r="Q962" s="251" t="s">
        <v>2567</v>
      </c>
      <c r="R962" s="290"/>
      <c r="S962" s="290"/>
      <c r="T962" s="290"/>
      <c r="U962" s="290"/>
      <c r="V962" s="290"/>
      <c r="W962" s="290"/>
      <c r="X962" s="290"/>
    </row>
    <row r="963" spans="2:24" ht="72.5">
      <c r="B963" s="252" t="s">
        <v>1438</v>
      </c>
      <c r="C963" s="252" t="s">
        <v>5639</v>
      </c>
      <c r="D963" s="252" t="s">
        <v>3008</v>
      </c>
      <c r="E963" s="251" t="s">
        <v>410</v>
      </c>
      <c r="F963" s="252">
        <v>4956044.0269999998</v>
      </c>
      <c r="G963" s="252">
        <v>2393911.2259999998</v>
      </c>
      <c r="H963" s="252" t="s">
        <v>2544</v>
      </c>
      <c r="I963" s="252">
        <v>2.5524999999999999E-2</v>
      </c>
      <c r="J963" s="252" t="s">
        <v>392</v>
      </c>
      <c r="K963" s="252">
        <v>0</v>
      </c>
      <c r="L963" s="252">
        <v>2024</v>
      </c>
      <c r="M963" s="252">
        <v>2027</v>
      </c>
      <c r="N963" s="252" t="s">
        <v>393</v>
      </c>
      <c r="O963" s="252" t="s">
        <v>394</v>
      </c>
      <c r="P963" s="252" t="s">
        <v>3432</v>
      </c>
      <c r="Q963" s="251" t="s">
        <v>2567</v>
      </c>
      <c r="R963" s="290"/>
      <c r="S963" s="290"/>
      <c r="T963" s="290"/>
      <c r="U963" s="290"/>
      <c r="V963" s="290"/>
      <c r="W963" s="290"/>
      <c r="X963" s="290"/>
    </row>
    <row r="964" spans="2:24" ht="72.5">
      <c r="B964" s="252" t="s">
        <v>1438</v>
      </c>
      <c r="C964" s="252" t="s">
        <v>5639</v>
      </c>
      <c r="D964" s="252" t="s">
        <v>3010</v>
      </c>
      <c r="E964" s="251" t="s">
        <v>410</v>
      </c>
      <c r="F964" s="252">
        <v>4956243.5649899999</v>
      </c>
      <c r="G964" s="252">
        <v>2394390.9260100001</v>
      </c>
      <c r="H964" s="252" t="s">
        <v>2544</v>
      </c>
      <c r="I964" s="252">
        <v>2.5524999999999999E-2</v>
      </c>
      <c r="J964" s="252" t="s">
        <v>2395</v>
      </c>
      <c r="K964" s="252">
        <v>0</v>
      </c>
      <c r="L964" s="252">
        <v>2024</v>
      </c>
      <c r="M964" s="252">
        <v>2027</v>
      </c>
      <c r="N964" s="252" t="s">
        <v>393</v>
      </c>
      <c r="O964" s="252" t="s">
        <v>394</v>
      </c>
      <c r="P964" s="252" t="s">
        <v>3433</v>
      </c>
      <c r="Q964" s="251" t="s">
        <v>2567</v>
      </c>
      <c r="R964" s="290"/>
      <c r="S964" s="290"/>
      <c r="T964" s="290"/>
      <c r="U964" s="290"/>
      <c r="V964" s="290"/>
      <c r="W964" s="290"/>
      <c r="X964" s="290"/>
    </row>
    <row r="965" spans="2:24" ht="72.5">
      <c r="B965" s="252" t="s">
        <v>1438</v>
      </c>
      <c r="C965" s="252" t="s">
        <v>5639</v>
      </c>
      <c r="D965" s="252" t="s">
        <v>3008</v>
      </c>
      <c r="E965" s="251" t="s">
        <v>410</v>
      </c>
      <c r="F965" s="252">
        <v>4956420.557</v>
      </c>
      <c r="G965" s="252">
        <v>2394816.4279700001</v>
      </c>
      <c r="H965" s="252" t="s">
        <v>2544</v>
      </c>
      <c r="I965" s="252">
        <v>2.5524999999999999E-2</v>
      </c>
      <c r="J965" s="252" t="s">
        <v>392</v>
      </c>
      <c r="K965" s="252">
        <v>0</v>
      </c>
      <c r="L965" s="252">
        <v>2024</v>
      </c>
      <c r="M965" s="252">
        <v>2027</v>
      </c>
      <c r="N965" s="252" t="s">
        <v>393</v>
      </c>
      <c r="O965" s="252" t="s">
        <v>394</v>
      </c>
      <c r="P965" s="252" t="s">
        <v>3434</v>
      </c>
      <c r="Q965" s="251" t="s">
        <v>2567</v>
      </c>
      <c r="R965" s="290"/>
      <c r="S965" s="290"/>
      <c r="T965" s="290"/>
      <c r="U965" s="290"/>
      <c r="V965" s="290"/>
      <c r="W965" s="290"/>
      <c r="X965" s="290"/>
    </row>
    <row r="966" spans="2:24" ht="72.5">
      <c r="B966" s="252" t="s">
        <v>1438</v>
      </c>
      <c r="C966" s="252" t="s">
        <v>5639</v>
      </c>
      <c r="D966" s="252" t="s">
        <v>3008</v>
      </c>
      <c r="E966" s="251" t="s">
        <v>410</v>
      </c>
      <c r="F966" s="252">
        <v>4956567.4190199999</v>
      </c>
      <c r="G966" s="252">
        <v>2395169.48703</v>
      </c>
      <c r="H966" s="252" t="s">
        <v>2544</v>
      </c>
      <c r="I966" s="252">
        <v>2.5524999999999999E-2</v>
      </c>
      <c r="J966" s="252" t="s">
        <v>2395</v>
      </c>
      <c r="K966" s="252">
        <v>0</v>
      </c>
      <c r="L966" s="252">
        <v>2024</v>
      </c>
      <c r="M966" s="252">
        <v>2027</v>
      </c>
      <c r="N966" s="252" t="s">
        <v>393</v>
      </c>
      <c r="O966" s="252" t="s">
        <v>394</v>
      </c>
      <c r="P966" s="252" t="s">
        <v>3435</v>
      </c>
      <c r="Q966" s="251" t="s">
        <v>2567</v>
      </c>
      <c r="R966" s="290"/>
      <c r="S966" s="290"/>
      <c r="T966" s="290"/>
      <c r="U966" s="290"/>
      <c r="V966" s="290"/>
      <c r="W966" s="290"/>
      <c r="X966" s="290"/>
    </row>
    <row r="967" spans="2:24" ht="72.5">
      <c r="B967" s="252" t="s">
        <v>1438</v>
      </c>
      <c r="C967" s="252" t="s">
        <v>5639</v>
      </c>
      <c r="D967" s="252" t="s">
        <v>3008</v>
      </c>
      <c r="E967" s="251" t="s">
        <v>410</v>
      </c>
      <c r="F967" s="252">
        <v>4956753.3429899998</v>
      </c>
      <c r="G967" s="252">
        <v>2395616.4549699998</v>
      </c>
      <c r="H967" s="252" t="s">
        <v>2544</v>
      </c>
      <c r="I967" s="252">
        <v>2.5524999999999999E-2</v>
      </c>
      <c r="J967" s="252" t="s">
        <v>622</v>
      </c>
      <c r="K967" s="252">
        <v>0</v>
      </c>
      <c r="L967" s="252">
        <v>2024</v>
      </c>
      <c r="M967" s="252">
        <v>2027</v>
      </c>
      <c r="N967" s="252" t="s">
        <v>393</v>
      </c>
      <c r="O967" s="252" t="s">
        <v>394</v>
      </c>
      <c r="P967" s="252" t="s">
        <v>3436</v>
      </c>
      <c r="Q967" s="251" t="s">
        <v>2567</v>
      </c>
      <c r="R967" s="290"/>
      <c r="S967" s="290"/>
      <c r="T967" s="290"/>
      <c r="U967" s="290"/>
      <c r="V967" s="290"/>
      <c r="W967" s="290"/>
      <c r="X967" s="290"/>
    </row>
    <row r="968" spans="2:24" ht="72.5">
      <c r="B968" s="252" t="s">
        <v>1438</v>
      </c>
      <c r="C968" s="252" t="s">
        <v>5639</v>
      </c>
      <c r="D968" s="252" t="s">
        <v>3005</v>
      </c>
      <c r="E968" s="251" t="s">
        <v>410</v>
      </c>
      <c r="F968" s="252">
        <v>4956906.5079699997</v>
      </c>
      <c r="G968" s="252">
        <v>2395984.66603</v>
      </c>
      <c r="H968" s="252" t="s">
        <v>2544</v>
      </c>
      <c r="I968" s="252">
        <v>2.5524999999999999E-2</v>
      </c>
      <c r="J968" s="252" t="s">
        <v>392</v>
      </c>
      <c r="K968" s="252">
        <v>0</v>
      </c>
      <c r="L968" s="252">
        <v>2024</v>
      </c>
      <c r="M968" s="252">
        <v>2027</v>
      </c>
      <c r="N968" s="252" t="s">
        <v>393</v>
      </c>
      <c r="O968" s="252" t="s">
        <v>394</v>
      </c>
      <c r="P968" s="252" t="s">
        <v>3437</v>
      </c>
      <c r="Q968" s="251" t="s">
        <v>2567</v>
      </c>
      <c r="R968" s="290"/>
      <c r="S968" s="290"/>
      <c r="T968" s="290"/>
      <c r="U968" s="290"/>
      <c r="V968" s="290"/>
      <c r="W968" s="290"/>
      <c r="X968" s="290"/>
    </row>
    <row r="969" spans="2:24" ht="72.5">
      <c r="B969" s="252" t="s">
        <v>1438</v>
      </c>
      <c r="C969" s="252" t="s">
        <v>5639</v>
      </c>
      <c r="D969" s="252" t="s">
        <v>3005</v>
      </c>
      <c r="E969" s="251" t="s">
        <v>410</v>
      </c>
      <c r="F969" s="252">
        <v>4957017.5400099996</v>
      </c>
      <c r="G969" s="252">
        <v>2396251.6239999998</v>
      </c>
      <c r="H969" s="252" t="s">
        <v>2544</v>
      </c>
      <c r="I969" s="252">
        <v>2.5524999999999999E-2</v>
      </c>
      <c r="J969" s="252" t="s">
        <v>392</v>
      </c>
      <c r="K969" s="252">
        <v>0</v>
      </c>
      <c r="L969" s="252">
        <v>2024</v>
      </c>
      <c r="M969" s="252">
        <v>2027</v>
      </c>
      <c r="N969" s="252" t="s">
        <v>393</v>
      </c>
      <c r="O969" s="252" t="s">
        <v>394</v>
      </c>
      <c r="P969" s="252" t="s">
        <v>3438</v>
      </c>
      <c r="Q969" s="251" t="s">
        <v>2567</v>
      </c>
      <c r="R969" s="290"/>
      <c r="S969" s="290"/>
      <c r="T969" s="290"/>
      <c r="U969" s="290"/>
      <c r="V969" s="290"/>
      <c r="W969" s="290"/>
      <c r="X969" s="290"/>
    </row>
    <row r="970" spans="2:24" ht="72.5">
      <c r="B970" s="252" t="s">
        <v>1438</v>
      </c>
      <c r="C970" s="252" t="s">
        <v>5639</v>
      </c>
      <c r="D970" s="252" t="s">
        <v>3005</v>
      </c>
      <c r="E970" s="251" t="s">
        <v>410</v>
      </c>
      <c r="F970" s="252">
        <v>4957113.8450100003</v>
      </c>
      <c r="G970" s="252">
        <v>2396483.17197</v>
      </c>
      <c r="H970" s="252" t="s">
        <v>2544</v>
      </c>
      <c r="I970" s="252">
        <v>2.5524999999999999E-2</v>
      </c>
      <c r="J970" s="252" t="s">
        <v>392</v>
      </c>
      <c r="K970" s="252">
        <v>0</v>
      </c>
      <c r="L970" s="252">
        <v>2024</v>
      </c>
      <c r="M970" s="252">
        <v>2027</v>
      </c>
      <c r="N970" s="252" t="s">
        <v>393</v>
      </c>
      <c r="O970" s="252" t="s">
        <v>394</v>
      </c>
      <c r="P970" s="252" t="s">
        <v>3439</v>
      </c>
      <c r="Q970" s="251" t="s">
        <v>2567</v>
      </c>
      <c r="R970" s="290"/>
      <c r="S970" s="290"/>
      <c r="T970" s="290"/>
      <c r="U970" s="290"/>
      <c r="V970" s="290"/>
      <c r="W970" s="290"/>
      <c r="X970" s="290"/>
    </row>
    <row r="971" spans="2:24" ht="72.5">
      <c r="B971" s="252" t="s">
        <v>1438</v>
      </c>
      <c r="C971" s="252" t="s">
        <v>5639</v>
      </c>
      <c r="D971" s="252" t="s">
        <v>3005</v>
      </c>
      <c r="E971" s="251" t="s">
        <v>410</v>
      </c>
      <c r="F971" s="252">
        <v>4957233.3069500001</v>
      </c>
      <c r="G971" s="252">
        <v>2396770.2950400002</v>
      </c>
      <c r="H971" s="252" t="s">
        <v>2544</v>
      </c>
      <c r="I971" s="252">
        <v>2.5524999999999999E-2</v>
      </c>
      <c r="J971" s="252" t="s">
        <v>392</v>
      </c>
      <c r="K971" s="252">
        <v>0</v>
      </c>
      <c r="L971" s="252">
        <v>2024</v>
      </c>
      <c r="M971" s="252">
        <v>2027</v>
      </c>
      <c r="N971" s="252" t="s">
        <v>393</v>
      </c>
      <c r="O971" s="252" t="s">
        <v>394</v>
      </c>
      <c r="P971" s="252" t="s">
        <v>3440</v>
      </c>
      <c r="Q971" s="251" t="s">
        <v>2567</v>
      </c>
      <c r="R971" s="290"/>
      <c r="S971" s="290"/>
      <c r="T971" s="290"/>
      <c r="U971" s="290"/>
      <c r="V971" s="290"/>
      <c r="W971" s="290"/>
      <c r="X971" s="290"/>
    </row>
    <row r="972" spans="2:24" ht="72.5">
      <c r="B972" s="252" t="s">
        <v>1438</v>
      </c>
      <c r="C972" s="252" t="s">
        <v>5639</v>
      </c>
      <c r="D972" s="252" t="s">
        <v>3005</v>
      </c>
      <c r="E972" s="251" t="s">
        <v>410</v>
      </c>
      <c r="F972" s="252">
        <v>4957377.0480699996</v>
      </c>
      <c r="G972" s="252">
        <v>2397115.85</v>
      </c>
      <c r="H972" s="252" t="s">
        <v>2544</v>
      </c>
      <c r="I972" s="252">
        <v>2.5524999999999999E-2</v>
      </c>
      <c r="J972" s="252" t="s">
        <v>622</v>
      </c>
      <c r="K972" s="252">
        <v>0</v>
      </c>
      <c r="L972" s="252">
        <v>2024</v>
      </c>
      <c r="M972" s="252">
        <v>2027</v>
      </c>
      <c r="N972" s="252" t="s">
        <v>393</v>
      </c>
      <c r="O972" s="252" t="s">
        <v>394</v>
      </c>
      <c r="P972" s="252" t="s">
        <v>3441</v>
      </c>
      <c r="Q972" s="251" t="s">
        <v>2567</v>
      </c>
      <c r="R972" s="290"/>
      <c r="S972" s="290"/>
      <c r="T972" s="290"/>
      <c r="U972" s="290"/>
      <c r="V972" s="290"/>
      <c r="W972" s="290"/>
      <c r="X972" s="290"/>
    </row>
    <row r="973" spans="2:24" ht="72.5">
      <c r="B973" s="252" t="s">
        <v>1438</v>
      </c>
      <c r="C973" s="252" t="s">
        <v>5639</v>
      </c>
      <c r="D973" s="252" t="s">
        <v>3005</v>
      </c>
      <c r="E973" s="251" t="s">
        <v>410</v>
      </c>
      <c r="F973" s="252">
        <v>4957546.4368399996</v>
      </c>
      <c r="G973" s="252">
        <v>2397522.9920600001</v>
      </c>
      <c r="H973" s="252" t="s">
        <v>2544</v>
      </c>
      <c r="I973" s="252">
        <v>2.5524999999999999E-2</v>
      </c>
      <c r="J973" s="252" t="s">
        <v>392</v>
      </c>
      <c r="K973" s="252">
        <v>0</v>
      </c>
      <c r="L973" s="252">
        <v>2024</v>
      </c>
      <c r="M973" s="252">
        <v>2027</v>
      </c>
      <c r="N973" s="252" t="s">
        <v>393</v>
      </c>
      <c r="O973" s="252" t="s">
        <v>394</v>
      </c>
      <c r="P973" s="252" t="s">
        <v>3442</v>
      </c>
      <c r="Q973" s="251" t="s">
        <v>2567</v>
      </c>
      <c r="R973" s="290"/>
      <c r="S973" s="290"/>
      <c r="T973" s="290"/>
      <c r="U973" s="290"/>
      <c r="V973" s="290"/>
      <c r="W973" s="290"/>
      <c r="X973" s="290"/>
    </row>
    <row r="974" spans="2:24" ht="72.5">
      <c r="B974" s="252" t="s">
        <v>1438</v>
      </c>
      <c r="C974" s="252" t="s">
        <v>5639</v>
      </c>
      <c r="D974" s="252" t="s">
        <v>3002</v>
      </c>
      <c r="E974" s="251" t="s">
        <v>410</v>
      </c>
      <c r="F974" s="252">
        <v>4957703.0151500003</v>
      </c>
      <c r="G974" s="252">
        <v>2397899.6148999999</v>
      </c>
      <c r="H974" s="252" t="s">
        <v>2544</v>
      </c>
      <c r="I974" s="252">
        <v>2.5524999999999999E-2</v>
      </c>
      <c r="J974" s="252" t="s">
        <v>622</v>
      </c>
      <c r="K974" s="252">
        <v>0</v>
      </c>
      <c r="L974" s="252">
        <v>2024</v>
      </c>
      <c r="M974" s="252">
        <v>2027</v>
      </c>
      <c r="N974" s="252" t="s">
        <v>393</v>
      </c>
      <c r="O974" s="252" t="s">
        <v>394</v>
      </c>
      <c r="P974" s="252" t="s">
        <v>3443</v>
      </c>
      <c r="Q974" s="251" t="s">
        <v>2567</v>
      </c>
      <c r="R974" s="290"/>
      <c r="S974" s="290"/>
      <c r="T974" s="290"/>
      <c r="U974" s="290"/>
      <c r="V974" s="290"/>
      <c r="W974" s="290"/>
      <c r="X974" s="290"/>
    </row>
    <row r="975" spans="2:24" ht="72.5">
      <c r="B975" s="252" t="s">
        <v>1438</v>
      </c>
      <c r="C975" s="252" t="s">
        <v>5639</v>
      </c>
      <c r="D975" s="252" t="s">
        <v>3002</v>
      </c>
      <c r="E975" s="251" t="s">
        <v>410</v>
      </c>
      <c r="F975" s="252">
        <v>4957863.2820100002</v>
      </c>
      <c r="G975" s="252">
        <v>2398284.7470200001</v>
      </c>
      <c r="H975" s="252" t="s">
        <v>2544</v>
      </c>
      <c r="I975" s="252">
        <v>2.5524999999999999E-2</v>
      </c>
      <c r="J975" s="252" t="s">
        <v>622</v>
      </c>
      <c r="K975" s="252">
        <v>0</v>
      </c>
      <c r="L975" s="252">
        <v>2024</v>
      </c>
      <c r="M975" s="252">
        <v>2027</v>
      </c>
      <c r="N975" s="252" t="s">
        <v>393</v>
      </c>
      <c r="O975" s="252" t="s">
        <v>394</v>
      </c>
      <c r="P975" s="252" t="s">
        <v>3444</v>
      </c>
      <c r="Q975" s="251" t="s">
        <v>2567</v>
      </c>
      <c r="R975" s="290"/>
      <c r="S975" s="290"/>
      <c r="T975" s="290"/>
      <c r="U975" s="290"/>
      <c r="V975" s="290"/>
      <c r="W975" s="290"/>
      <c r="X975" s="290"/>
    </row>
    <row r="976" spans="2:24" ht="72.5">
      <c r="B976" s="252" t="s">
        <v>1438</v>
      </c>
      <c r="C976" s="252" t="s">
        <v>5639</v>
      </c>
      <c r="D976" s="252" t="s">
        <v>3002</v>
      </c>
      <c r="E976" s="251" t="s">
        <v>410</v>
      </c>
      <c r="F976" s="252">
        <v>4958348.3609999996</v>
      </c>
      <c r="G976" s="252">
        <v>2399450.8599899998</v>
      </c>
      <c r="H976" s="252" t="s">
        <v>2544</v>
      </c>
      <c r="I976" s="252">
        <v>2.5524999999999999E-2</v>
      </c>
      <c r="J976" s="252" t="s">
        <v>2395</v>
      </c>
      <c r="K976" s="252">
        <v>0</v>
      </c>
      <c r="L976" s="252">
        <v>2024</v>
      </c>
      <c r="M976" s="252">
        <v>2027</v>
      </c>
      <c r="N976" s="252" t="s">
        <v>393</v>
      </c>
      <c r="O976" s="252" t="s">
        <v>394</v>
      </c>
      <c r="P976" s="252" t="s">
        <v>3445</v>
      </c>
      <c r="Q976" s="251" t="s">
        <v>2567</v>
      </c>
      <c r="R976" s="290"/>
      <c r="S976" s="290"/>
      <c r="T976" s="290"/>
      <c r="U976" s="290"/>
      <c r="V976" s="290"/>
      <c r="W976" s="290"/>
      <c r="X976" s="290"/>
    </row>
    <row r="977" spans="2:24" ht="72.5">
      <c r="B977" s="252" t="s">
        <v>1438</v>
      </c>
      <c r="C977" s="252" t="s">
        <v>5639</v>
      </c>
      <c r="D977" s="252" t="s">
        <v>2989</v>
      </c>
      <c r="E977" s="251" t="s">
        <v>410</v>
      </c>
      <c r="F977" s="252">
        <v>4959093.4209000003</v>
      </c>
      <c r="G977" s="252">
        <v>2401622.8709800001</v>
      </c>
      <c r="H977" s="252" t="s">
        <v>2544</v>
      </c>
      <c r="I977" s="252">
        <v>2.5520000000000001E-2</v>
      </c>
      <c r="J977" s="252" t="s">
        <v>2397</v>
      </c>
      <c r="K977" s="252">
        <v>0</v>
      </c>
      <c r="L977" s="252">
        <v>2024</v>
      </c>
      <c r="M977" s="252">
        <v>2027</v>
      </c>
      <c r="N977" s="252" t="s">
        <v>393</v>
      </c>
      <c r="O977" s="252" t="s">
        <v>394</v>
      </c>
      <c r="P977" s="252" t="s">
        <v>3446</v>
      </c>
      <c r="Q977" s="251" t="s">
        <v>2567</v>
      </c>
      <c r="R977" s="290"/>
      <c r="S977" s="290"/>
      <c r="T977" s="290"/>
      <c r="U977" s="290"/>
      <c r="V977" s="290"/>
      <c r="W977" s="290"/>
      <c r="X977" s="290"/>
    </row>
    <row r="978" spans="2:24" ht="72.5">
      <c r="B978" s="252" t="s">
        <v>1438</v>
      </c>
      <c r="C978" s="252" t="s">
        <v>5639</v>
      </c>
      <c r="D978" s="252" t="s">
        <v>2989</v>
      </c>
      <c r="E978" s="251" t="s">
        <v>410</v>
      </c>
      <c r="F978" s="252">
        <v>4959107.2829999998</v>
      </c>
      <c r="G978" s="252">
        <v>2401896.1120000002</v>
      </c>
      <c r="H978" s="252" t="s">
        <v>2544</v>
      </c>
      <c r="I978" s="252">
        <v>2.5520000000000001E-2</v>
      </c>
      <c r="J978" s="252" t="s">
        <v>2395</v>
      </c>
      <c r="K978" s="252">
        <v>0</v>
      </c>
      <c r="L978" s="252">
        <v>2024</v>
      </c>
      <c r="M978" s="252">
        <v>2027</v>
      </c>
      <c r="N978" s="252" t="s">
        <v>393</v>
      </c>
      <c r="O978" s="252" t="s">
        <v>394</v>
      </c>
      <c r="P978" s="252" t="s">
        <v>3447</v>
      </c>
      <c r="Q978" s="251" t="s">
        <v>2567</v>
      </c>
      <c r="R978" s="290"/>
      <c r="S978" s="290"/>
      <c r="T978" s="290"/>
      <c r="U978" s="290"/>
      <c r="V978" s="290"/>
      <c r="W978" s="290"/>
      <c r="X978" s="290"/>
    </row>
    <row r="979" spans="2:24" ht="72.5">
      <c r="B979" s="252" t="s">
        <v>1438</v>
      </c>
      <c r="C979" s="252" t="s">
        <v>5639</v>
      </c>
      <c r="D979" s="252" t="s">
        <v>2989</v>
      </c>
      <c r="E979" s="251" t="s">
        <v>410</v>
      </c>
      <c r="F979" s="252">
        <v>4958944.3429399999</v>
      </c>
      <c r="G979" s="252">
        <v>2402651.7839299999</v>
      </c>
      <c r="H979" s="252" t="s">
        <v>2544</v>
      </c>
      <c r="I979" s="252">
        <v>2.5538000000000002E-2</v>
      </c>
      <c r="J979" s="252" t="s">
        <v>2395</v>
      </c>
      <c r="K979" s="252">
        <v>0</v>
      </c>
      <c r="L979" s="252">
        <v>2024</v>
      </c>
      <c r="M979" s="252">
        <v>2027</v>
      </c>
      <c r="N979" s="252" t="s">
        <v>393</v>
      </c>
      <c r="O979" s="252" t="s">
        <v>394</v>
      </c>
      <c r="P979" s="252" t="s">
        <v>3448</v>
      </c>
      <c r="Q979" s="251" t="s">
        <v>2567</v>
      </c>
      <c r="R979" s="290"/>
      <c r="S979" s="290"/>
      <c r="T979" s="290"/>
      <c r="U979" s="290"/>
      <c r="V979" s="290"/>
      <c r="W979" s="290"/>
      <c r="X979" s="290"/>
    </row>
    <row r="980" spans="2:24" ht="72.5">
      <c r="B980" s="252" t="s">
        <v>1438</v>
      </c>
      <c r="C980" s="252" t="s">
        <v>5639</v>
      </c>
      <c r="D980" s="252" t="s">
        <v>2989</v>
      </c>
      <c r="E980" s="251" t="s">
        <v>410</v>
      </c>
      <c r="F980" s="252">
        <v>4958481.0850499999</v>
      </c>
      <c r="G980" s="252">
        <v>2403710.5610000002</v>
      </c>
      <c r="H980" s="252" t="s">
        <v>2544</v>
      </c>
      <c r="I980" s="252">
        <v>2.5503000000000001E-2</v>
      </c>
      <c r="J980" s="252" t="s">
        <v>622</v>
      </c>
      <c r="K980" s="252">
        <v>0</v>
      </c>
      <c r="L980" s="252">
        <v>2024</v>
      </c>
      <c r="M980" s="252">
        <v>2027</v>
      </c>
      <c r="N980" s="252" t="s">
        <v>393</v>
      </c>
      <c r="O980" s="252" t="s">
        <v>394</v>
      </c>
      <c r="P980" s="252" t="s">
        <v>3449</v>
      </c>
      <c r="Q980" s="251" t="s">
        <v>2567</v>
      </c>
      <c r="R980" s="290"/>
      <c r="S980" s="290"/>
      <c r="T980" s="290"/>
      <c r="U980" s="290"/>
      <c r="V980" s="290"/>
      <c r="W980" s="290"/>
      <c r="X980" s="290"/>
    </row>
    <row r="981" spans="2:24" ht="72.5">
      <c r="B981" s="252" t="s">
        <v>1438</v>
      </c>
      <c r="C981" s="252" t="s">
        <v>5639</v>
      </c>
      <c r="D981" s="252" t="s">
        <v>5656</v>
      </c>
      <c r="E981" s="251" t="s">
        <v>410</v>
      </c>
      <c r="F981" s="252">
        <v>4958181.6277599996</v>
      </c>
      <c r="G981" s="252">
        <v>2404464.1068899999</v>
      </c>
      <c r="H981" s="252" t="s">
        <v>2544</v>
      </c>
      <c r="I981" s="252">
        <v>2.5524999999999999E-2</v>
      </c>
      <c r="J981" s="252" t="s">
        <v>622</v>
      </c>
      <c r="K981" s="252">
        <v>0</v>
      </c>
      <c r="L981" s="252">
        <v>2024</v>
      </c>
      <c r="M981" s="252">
        <v>2027</v>
      </c>
      <c r="N981" s="252" t="s">
        <v>393</v>
      </c>
      <c r="O981" s="252" t="s">
        <v>394</v>
      </c>
      <c r="P981" s="252" t="s">
        <v>3450</v>
      </c>
      <c r="Q981" s="251" t="s">
        <v>2567</v>
      </c>
      <c r="R981" s="290"/>
      <c r="S981" s="290"/>
      <c r="T981" s="290"/>
      <c r="U981" s="290"/>
      <c r="V981" s="290"/>
      <c r="W981" s="290"/>
      <c r="X981" s="290"/>
    </row>
    <row r="982" spans="2:24" ht="72.5">
      <c r="B982" s="252" t="s">
        <v>1438</v>
      </c>
      <c r="C982" s="252" t="s">
        <v>5639</v>
      </c>
      <c r="D982" s="252" t="s">
        <v>2989</v>
      </c>
      <c r="E982" s="251" t="s">
        <v>410</v>
      </c>
      <c r="F982" s="252">
        <v>4957895.4912</v>
      </c>
      <c r="G982" s="252">
        <v>2405292.9892699998</v>
      </c>
      <c r="H982" s="252" t="s">
        <v>2544</v>
      </c>
      <c r="I982" s="252">
        <v>2.5565999999999998E-2</v>
      </c>
      <c r="J982" s="252" t="s">
        <v>622</v>
      </c>
      <c r="K982" s="252">
        <v>0</v>
      </c>
      <c r="L982" s="252">
        <v>2024</v>
      </c>
      <c r="M982" s="252">
        <v>2027</v>
      </c>
      <c r="N982" s="252" t="s">
        <v>393</v>
      </c>
      <c r="O982" s="252" t="s">
        <v>394</v>
      </c>
      <c r="P982" s="252" t="s">
        <v>3451</v>
      </c>
      <c r="Q982" s="251" t="s">
        <v>2567</v>
      </c>
      <c r="R982" s="290"/>
      <c r="S982" s="290"/>
      <c r="T982" s="290"/>
      <c r="U982" s="290"/>
      <c r="V982" s="290"/>
      <c r="W982" s="290"/>
      <c r="X982" s="290"/>
    </row>
    <row r="983" spans="2:24" ht="72.5">
      <c r="B983" s="252" t="s">
        <v>1438</v>
      </c>
      <c r="C983" s="252" t="s">
        <v>5639</v>
      </c>
      <c r="D983" s="252" t="s">
        <v>2989</v>
      </c>
      <c r="E983" s="251" t="s">
        <v>410</v>
      </c>
      <c r="F983" s="252">
        <v>4957633.0649499996</v>
      </c>
      <c r="G983" s="252">
        <v>2406010.5409400002</v>
      </c>
      <c r="H983" s="252" t="s">
        <v>2544</v>
      </c>
      <c r="I983" s="252">
        <v>2.5596000000000001E-2</v>
      </c>
      <c r="J983" s="252" t="s">
        <v>392</v>
      </c>
      <c r="K983" s="252">
        <v>0</v>
      </c>
      <c r="L983" s="252">
        <v>2024</v>
      </c>
      <c r="M983" s="252">
        <v>2027</v>
      </c>
      <c r="N983" s="252" t="s">
        <v>393</v>
      </c>
      <c r="O983" s="252" t="s">
        <v>394</v>
      </c>
      <c r="P983" s="252" t="s">
        <v>3452</v>
      </c>
      <c r="Q983" s="251" t="s">
        <v>2567</v>
      </c>
      <c r="R983" s="290"/>
      <c r="S983" s="290"/>
      <c r="T983" s="290"/>
      <c r="U983" s="290"/>
      <c r="V983" s="290"/>
      <c r="W983" s="290"/>
      <c r="X983" s="290"/>
    </row>
    <row r="984" spans="2:24" ht="72.5">
      <c r="B984" s="252" t="s">
        <v>1438</v>
      </c>
      <c r="C984" s="252" t="s">
        <v>5639</v>
      </c>
      <c r="D984" s="252" t="s">
        <v>2989</v>
      </c>
      <c r="E984" s="251" t="s">
        <v>410</v>
      </c>
      <c r="F984" s="252">
        <v>4957531.7932799999</v>
      </c>
      <c r="G984" s="252">
        <v>2406287.3187199999</v>
      </c>
      <c r="H984" s="252" t="s">
        <v>2544</v>
      </c>
      <c r="I984" s="252">
        <v>2.5562999999999999E-2</v>
      </c>
      <c r="J984" s="252" t="s">
        <v>2754</v>
      </c>
      <c r="K984" s="252">
        <v>0</v>
      </c>
      <c r="L984" s="252">
        <v>2024</v>
      </c>
      <c r="M984" s="252">
        <v>2027</v>
      </c>
      <c r="N984" s="252" t="s">
        <v>393</v>
      </c>
      <c r="O984" s="252" t="s">
        <v>394</v>
      </c>
      <c r="P984" s="252" t="s">
        <v>3453</v>
      </c>
      <c r="Q984" s="251" t="s">
        <v>2567</v>
      </c>
      <c r="R984" s="290"/>
      <c r="S984" s="290"/>
      <c r="T984" s="290"/>
      <c r="U984" s="290"/>
      <c r="V984" s="290"/>
      <c r="W984" s="290"/>
      <c r="X984" s="290"/>
    </row>
    <row r="985" spans="2:24" ht="72.5">
      <c r="B985" s="252" t="s">
        <v>1438</v>
      </c>
      <c r="C985" s="252" t="s">
        <v>5639</v>
      </c>
      <c r="D985" s="252" t="s">
        <v>5656</v>
      </c>
      <c r="E985" s="251" t="s">
        <v>410</v>
      </c>
      <c r="F985" s="252">
        <v>4957152.4350100001</v>
      </c>
      <c r="G985" s="252">
        <v>2407209.1699899998</v>
      </c>
      <c r="H985" s="252" t="s">
        <v>2544</v>
      </c>
      <c r="I985" s="252">
        <v>2.5529E-2</v>
      </c>
      <c r="J985" s="252" t="s">
        <v>392</v>
      </c>
      <c r="K985" s="252">
        <v>0</v>
      </c>
      <c r="L985" s="252">
        <v>2024</v>
      </c>
      <c r="M985" s="252">
        <v>2027</v>
      </c>
      <c r="N985" s="252" t="s">
        <v>393</v>
      </c>
      <c r="O985" s="252" t="s">
        <v>394</v>
      </c>
      <c r="P985" s="252" t="s">
        <v>3454</v>
      </c>
      <c r="Q985" s="251" t="s">
        <v>2567</v>
      </c>
      <c r="R985" s="290"/>
      <c r="S985" s="290"/>
      <c r="T985" s="290"/>
      <c r="U985" s="290"/>
      <c r="V985" s="290"/>
      <c r="W985" s="290"/>
      <c r="X985" s="290"/>
    </row>
    <row r="986" spans="2:24" ht="72.5">
      <c r="B986" s="252" t="s">
        <v>1438</v>
      </c>
      <c r="C986" s="252" t="s">
        <v>5639</v>
      </c>
      <c r="D986" s="252" t="s">
        <v>5656</v>
      </c>
      <c r="E986" s="251" t="s">
        <v>410</v>
      </c>
      <c r="F986" s="252">
        <v>4957046.1289400002</v>
      </c>
      <c r="G986" s="252">
        <v>2407467.48599</v>
      </c>
      <c r="H986" s="252" t="s">
        <v>2544</v>
      </c>
      <c r="I986" s="252">
        <v>2.5530000000000001E-2</v>
      </c>
      <c r="J986" s="252" t="s">
        <v>622</v>
      </c>
      <c r="K986" s="252">
        <v>0</v>
      </c>
      <c r="L986" s="252">
        <v>2024</v>
      </c>
      <c r="M986" s="252">
        <v>2027</v>
      </c>
      <c r="N986" s="252" t="s">
        <v>393</v>
      </c>
      <c r="O986" s="252" t="s">
        <v>394</v>
      </c>
      <c r="P986" s="252" t="s">
        <v>3455</v>
      </c>
      <c r="Q986" s="251" t="s">
        <v>2567</v>
      </c>
      <c r="R986" s="290"/>
      <c r="S986" s="290"/>
      <c r="T986" s="290"/>
      <c r="U986" s="290"/>
      <c r="V986" s="290"/>
      <c r="W986" s="290"/>
      <c r="X986" s="290"/>
    </row>
    <row r="987" spans="2:24" ht="72.5">
      <c r="B987" s="252" t="s">
        <v>1438</v>
      </c>
      <c r="C987" s="252" t="s">
        <v>5639</v>
      </c>
      <c r="D987" s="252" t="s">
        <v>5656</v>
      </c>
      <c r="E987" s="251" t="s">
        <v>410</v>
      </c>
      <c r="F987" s="252">
        <v>4956863.2694600001</v>
      </c>
      <c r="G987" s="252">
        <v>2407911.7101599998</v>
      </c>
      <c r="H987" s="252" t="s">
        <v>2544</v>
      </c>
      <c r="I987" s="252">
        <v>2.5531000000000002E-2</v>
      </c>
      <c r="J987" s="252" t="s">
        <v>622</v>
      </c>
      <c r="K987" s="252">
        <v>0</v>
      </c>
      <c r="L987" s="252">
        <v>2024</v>
      </c>
      <c r="M987" s="252">
        <v>2027</v>
      </c>
      <c r="N987" s="252" t="s">
        <v>393</v>
      </c>
      <c r="O987" s="252" t="s">
        <v>394</v>
      </c>
      <c r="P987" s="252" t="s">
        <v>3456</v>
      </c>
      <c r="Q987" s="251" t="s">
        <v>2567</v>
      </c>
      <c r="R987" s="290"/>
      <c r="S987" s="290"/>
      <c r="T987" s="290"/>
      <c r="U987" s="290"/>
      <c r="V987" s="290"/>
      <c r="W987" s="290"/>
      <c r="X987" s="290"/>
    </row>
    <row r="988" spans="2:24" ht="72.5">
      <c r="B988" s="252" t="s">
        <v>1438</v>
      </c>
      <c r="C988" s="252" t="s">
        <v>5639</v>
      </c>
      <c r="D988" s="252" t="s">
        <v>5656</v>
      </c>
      <c r="E988" s="251" t="s">
        <v>410</v>
      </c>
      <c r="F988" s="252">
        <v>4956744.2084299996</v>
      </c>
      <c r="G988" s="252">
        <v>2408203.1937299999</v>
      </c>
      <c r="H988" s="252" t="s">
        <v>2544</v>
      </c>
      <c r="I988" s="252">
        <v>2.5531000000000002E-2</v>
      </c>
      <c r="J988" s="252" t="s">
        <v>392</v>
      </c>
      <c r="K988" s="252">
        <v>0</v>
      </c>
      <c r="L988" s="252">
        <v>2024</v>
      </c>
      <c r="M988" s="252">
        <v>2027</v>
      </c>
      <c r="N988" s="252" t="s">
        <v>393</v>
      </c>
      <c r="O988" s="252" t="s">
        <v>394</v>
      </c>
      <c r="P988" s="252" t="s">
        <v>3457</v>
      </c>
      <c r="Q988" s="251" t="s">
        <v>2567</v>
      </c>
      <c r="R988" s="290"/>
      <c r="S988" s="290"/>
      <c r="T988" s="290"/>
      <c r="U988" s="290"/>
      <c r="V988" s="290"/>
      <c r="W988" s="290"/>
      <c r="X988" s="290"/>
    </row>
    <row r="989" spans="2:24" ht="72.5">
      <c r="B989" s="252" t="s">
        <v>1438</v>
      </c>
      <c r="C989" s="252" t="s">
        <v>5639</v>
      </c>
      <c r="D989" s="252" t="s">
        <v>5656</v>
      </c>
      <c r="E989" s="251" t="s">
        <v>410</v>
      </c>
      <c r="F989" s="252">
        <v>4956603.51</v>
      </c>
      <c r="G989" s="252">
        <v>2408544.8149999999</v>
      </c>
      <c r="H989" s="252" t="s">
        <v>2544</v>
      </c>
      <c r="I989" s="252">
        <v>2.5529E-2</v>
      </c>
      <c r="J989" s="252" t="s">
        <v>392</v>
      </c>
      <c r="K989" s="252">
        <v>0</v>
      </c>
      <c r="L989" s="252">
        <v>2024</v>
      </c>
      <c r="M989" s="252">
        <v>2027</v>
      </c>
      <c r="N989" s="252" t="s">
        <v>393</v>
      </c>
      <c r="O989" s="252" t="s">
        <v>394</v>
      </c>
      <c r="P989" s="252" t="s">
        <v>3458</v>
      </c>
      <c r="Q989" s="251" t="s">
        <v>2567</v>
      </c>
      <c r="R989" s="290"/>
      <c r="S989" s="290"/>
      <c r="T989" s="290"/>
      <c r="U989" s="290"/>
      <c r="V989" s="290"/>
      <c r="W989" s="290"/>
      <c r="X989" s="290"/>
    </row>
    <row r="990" spans="2:24" ht="72.5">
      <c r="B990" s="252" t="s">
        <v>1438</v>
      </c>
      <c r="C990" s="252" t="s">
        <v>5639</v>
      </c>
      <c r="D990" s="252" t="s">
        <v>5656</v>
      </c>
      <c r="E990" s="251" t="s">
        <v>410</v>
      </c>
      <c r="F990" s="252">
        <v>4956454.9280500002</v>
      </c>
      <c r="G990" s="252">
        <v>2408905.5729999999</v>
      </c>
      <c r="H990" s="252" t="s">
        <v>2544</v>
      </c>
      <c r="I990" s="252">
        <v>2.5529E-2</v>
      </c>
      <c r="J990" s="252" t="s">
        <v>392</v>
      </c>
      <c r="K990" s="252">
        <v>0</v>
      </c>
      <c r="L990" s="252">
        <v>2024</v>
      </c>
      <c r="M990" s="252">
        <v>2027</v>
      </c>
      <c r="N990" s="252" t="s">
        <v>393</v>
      </c>
      <c r="O990" s="252" t="s">
        <v>394</v>
      </c>
      <c r="P990" s="252" t="s">
        <v>3459</v>
      </c>
      <c r="Q990" s="251" t="s">
        <v>2567</v>
      </c>
      <c r="R990" s="290"/>
      <c r="S990" s="290"/>
      <c r="T990" s="290"/>
      <c r="U990" s="290"/>
      <c r="V990" s="290"/>
      <c r="W990" s="290"/>
      <c r="X990" s="290"/>
    </row>
    <row r="991" spans="2:24" ht="72.5">
      <c r="B991" s="252" t="s">
        <v>1438</v>
      </c>
      <c r="C991" s="252" t="s">
        <v>5639</v>
      </c>
      <c r="D991" s="252" t="s">
        <v>2976</v>
      </c>
      <c r="E991" s="251" t="s">
        <v>410</v>
      </c>
      <c r="F991" s="252">
        <v>4956253.8279999997</v>
      </c>
      <c r="G991" s="252">
        <v>2409393.8480000002</v>
      </c>
      <c r="H991" s="252" t="s">
        <v>2544</v>
      </c>
      <c r="I991" s="252">
        <v>2.5529E-2</v>
      </c>
      <c r="J991" s="252" t="s">
        <v>622</v>
      </c>
      <c r="K991" s="252">
        <v>0</v>
      </c>
      <c r="L991" s="252">
        <v>2024</v>
      </c>
      <c r="M991" s="252">
        <v>2027</v>
      </c>
      <c r="N991" s="252" t="s">
        <v>393</v>
      </c>
      <c r="O991" s="252" t="s">
        <v>394</v>
      </c>
      <c r="P991" s="252" t="s">
        <v>3460</v>
      </c>
      <c r="Q991" s="251" t="s">
        <v>2567</v>
      </c>
      <c r="R991" s="290"/>
      <c r="S991" s="290"/>
      <c r="T991" s="290"/>
      <c r="U991" s="290"/>
      <c r="V991" s="290"/>
      <c r="W991" s="290"/>
      <c r="X991" s="290"/>
    </row>
    <row r="992" spans="2:24" ht="72.5">
      <c r="B992" s="252" t="s">
        <v>1438</v>
      </c>
      <c r="C992" s="252" t="s">
        <v>5639</v>
      </c>
      <c r="D992" s="252" t="s">
        <v>2976</v>
      </c>
      <c r="E992" s="251" t="s">
        <v>410</v>
      </c>
      <c r="F992" s="252">
        <v>4956090.9110000003</v>
      </c>
      <c r="G992" s="252">
        <v>2409789.4130000002</v>
      </c>
      <c r="H992" s="252" t="s">
        <v>2544</v>
      </c>
      <c r="I992" s="252">
        <v>2.5529E-2</v>
      </c>
      <c r="J992" s="252" t="s">
        <v>392</v>
      </c>
      <c r="K992" s="252">
        <v>0</v>
      </c>
      <c r="L992" s="252">
        <v>2024</v>
      </c>
      <c r="M992" s="252">
        <v>2027</v>
      </c>
      <c r="N992" s="252" t="s">
        <v>393</v>
      </c>
      <c r="O992" s="252" t="s">
        <v>394</v>
      </c>
      <c r="P992" s="252" t="s">
        <v>3461</v>
      </c>
      <c r="Q992" s="251" t="s">
        <v>2567</v>
      </c>
      <c r="R992" s="290"/>
      <c r="S992" s="290"/>
      <c r="T992" s="290"/>
      <c r="U992" s="290"/>
      <c r="V992" s="290"/>
      <c r="W992" s="290"/>
      <c r="X992" s="290"/>
    </row>
    <row r="993" spans="2:24" ht="72.5">
      <c r="B993" s="252" t="s">
        <v>1438</v>
      </c>
      <c r="C993" s="252" t="s">
        <v>5639</v>
      </c>
      <c r="D993" s="252" t="s">
        <v>2976</v>
      </c>
      <c r="E993" s="251" t="s">
        <v>410</v>
      </c>
      <c r="F993" s="252">
        <v>4955997.8706299998</v>
      </c>
      <c r="G993" s="252">
        <v>2410015.3157000002</v>
      </c>
      <c r="H993" s="252" t="s">
        <v>2544</v>
      </c>
      <c r="I993" s="252">
        <v>2.5529E-2</v>
      </c>
      <c r="J993" s="252" t="s">
        <v>392</v>
      </c>
      <c r="K993" s="252">
        <v>0</v>
      </c>
      <c r="L993" s="252">
        <v>2024</v>
      </c>
      <c r="M993" s="252">
        <v>2027</v>
      </c>
      <c r="N993" s="252" t="s">
        <v>393</v>
      </c>
      <c r="O993" s="252" t="s">
        <v>394</v>
      </c>
      <c r="P993" s="252" t="s">
        <v>3462</v>
      </c>
      <c r="Q993" s="251" t="s">
        <v>2567</v>
      </c>
      <c r="R993" s="290"/>
      <c r="S993" s="290"/>
      <c r="T993" s="290"/>
      <c r="U993" s="290"/>
      <c r="V993" s="290"/>
      <c r="W993" s="290"/>
      <c r="X993" s="290"/>
    </row>
    <row r="994" spans="2:24" ht="72.5">
      <c r="B994" s="252" t="s">
        <v>1438</v>
      </c>
      <c r="C994" s="252" t="s">
        <v>5639</v>
      </c>
      <c r="D994" s="252" t="s">
        <v>2976</v>
      </c>
      <c r="E994" s="251" t="s">
        <v>410</v>
      </c>
      <c r="F994" s="252">
        <v>4955868.98752</v>
      </c>
      <c r="G994" s="252">
        <v>2410327.57442</v>
      </c>
      <c r="H994" s="252" t="s">
        <v>2544</v>
      </c>
      <c r="I994" s="252">
        <v>2.5529E-2</v>
      </c>
      <c r="J994" s="252" t="s">
        <v>392</v>
      </c>
      <c r="K994" s="252">
        <v>0</v>
      </c>
      <c r="L994" s="252">
        <v>2024</v>
      </c>
      <c r="M994" s="252">
        <v>2027</v>
      </c>
      <c r="N994" s="252" t="s">
        <v>393</v>
      </c>
      <c r="O994" s="252" t="s">
        <v>394</v>
      </c>
      <c r="P994" s="252" t="s">
        <v>3463</v>
      </c>
      <c r="Q994" s="251" t="s">
        <v>2567</v>
      </c>
      <c r="R994" s="290"/>
      <c r="S994" s="290"/>
      <c r="T994" s="290"/>
      <c r="U994" s="290"/>
      <c r="V994" s="290"/>
      <c r="W994" s="290"/>
      <c r="X994" s="290"/>
    </row>
    <row r="995" spans="2:24" ht="72.5">
      <c r="B995" s="252" t="s">
        <v>1438</v>
      </c>
      <c r="C995" s="252" t="s">
        <v>5639</v>
      </c>
      <c r="D995" s="252" t="s">
        <v>2976</v>
      </c>
      <c r="E995" s="251" t="s">
        <v>410</v>
      </c>
      <c r="F995" s="252">
        <v>4955752.1471999995</v>
      </c>
      <c r="G995" s="252">
        <v>2410611.4521499998</v>
      </c>
      <c r="H995" s="252" t="s">
        <v>2544</v>
      </c>
      <c r="I995" s="252">
        <v>2.5530000000000001E-2</v>
      </c>
      <c r="J995" s="252" t="s">
        <v>2631</v>
      </c>
      <c r="K995" s="252">
        <v>0</v>
      </c>
      <c r="L995" s="252">
        <v>2024</v>
      </c>
      <c r="M995" s="252">
        <v>2027</v>
      </c>
      <c r="N995" s="252" t="s">
        <v>393</v>
      </c>
      <c r="O995" s="252" t="s">
        <v>394</v>
      </c>
      <c r="P995" s="252" t="s">
        <v>3464</v>
      </c>
      <c r="Q995" s="251" t="s">
        <v>2567</v>
      </c>
      <c r="R995" s="290"/>
      <c r="S995" s="290"/>
      <c r="T995" s="290"/>
      <c r="U995" s="290"/>
      <c r="V995" s="290"/>
      <c r="W995" s="290"/>
      <c r="X995" s="290"/>
    </row>
    <row r="996" spans="2:24" ht="72.5">
      <c r="B996" s="252" t="s">
        <v>1438</v>
      </c>
      <c r="C996" s="252" t="s">
        <v>5639</v>
      </c>
      <c r="D996" s="252" t="s">
        <v>2976</v>
      </c>
      <c r="E996" s="251" t="s">
        <v>410</v>
      </c>
      <c r="F996" s="252">
        <v>4955628.4076899998</v>
      </c>
      <c r="G996" s="252">
        <v>2410912.3687700001</v>
      </c>
      <c r="H996" s="252" t="s">
        <v>2544</v>
      </c>
      <c r="I996" s="252">
        <v>2.5530000000000001E-2</v>
      </c>
      <c r="J996" s="252" t="s">
        <v>2631</v>
      </c>
      <c r="K996" s="252">
        <v>0</v>
      </c>
      <c r="L996" s="252">
        <v>2024</v>
      </c>
      <c r="M996" s="252">
        <v>2027</v>
      </c>
      <c r="N996" s="252" t="s">
        <v>393</v>
      </c>
      <c r="O996" s="252" t="s">
        <v>394</v>
      </c>
      <c r="P996" s="252" t="s">
        <v>3465</v>
      </c>
      <c r="Q996" s="251" t="s">
        <v>2567</v>
      </c>
      <c r="R996" s="290"/>
      <c r="S996" s="290"/>
      <c r="T996" s="290"/>
      <c r="U996" s="290"/>
      <c r="V996" s="290"/>
      <c r="W996" s="290"/>
      <c r="X996" s="290"/>
    </row>
    <row r="997" spans="2:24" ht="72.5">
      <c r="B997" s="252" t="s">
        <v>1438</v>
      </c>
      <c r="C997" s="252" t="s">
        <v>5639</v>
      </c>
      <c r="D997" s="252" t="s">
        <v>3167</v>
      </c>
      <c r="E997" s="251" t="s">
        <v>410</v>
      </c>
      <c r="F997" s="252">
        <v>4954722.1447000001</v>
      </c>
      <c r="G997" s="252">
        <v>2413444.60885</v>
      </c>
      <c r="H997" s="252" t="s">
        <v>2544</v>
      </c>
      <c r="I997" s="252">
        <v>2.5529E-2</v>
      </c>
      <c r="J997" s="252" t="s">
        <v>392</v>
      </c>
      <c r="K997" s="252">
        <v>0</v>
      </c>
      <c r="L997" s="252">
        <v>2024</v>
      </c>
      <c r="M997" s="252">
        <v>2027</v>
      </c>
      <c r="N997" s="252" t="s">
        <v>393</v>
      </c>
      <c r="O997" s="252" t="s">
        <v>394</v>
      </c>
      <c r="P997" s="252" t="s">
        <v>3466</v>
      </c>
      <c r="Q997" s="251" t="s">
        <v>2567</v>
      </c>
      <c r="R997" s="290"/>
      <c r="S997" s="290"/>
      <c r="T997" s="290"/>
      <c r="U997" s="290"/>
      <c r="V997" s="290"/>
      <c r="W997" s="290"/>
      <c r="X997" s="290"/>
    </row>
    <row r="998" spans="2:24" ht="72.5">
      <c r="B998" s="252" t="s">
        <v>1438</v>
      </c>
      <c r="C998" s="252" t="s">
        <v>5639</v>
      </c>
      <c r="D998" s="252" t="s">
        <v>3167</v>
      </c>
      <c r="E998" s="251" t="s">
        <v>410</v>
      </c>
      <c r="F998" s="252">
        <v>4954563.4730099998</v>
      </c>
      <c r="G998" s="252">
        <v>2414165.8709999998</v>
      </c>
      <c r="H998" s="252" t="s">
        <v>2544</v>
      </c>
      <c r="I998" s="252">
        <v>2.5503000000000001E-2</v>
      </c>
      <c r="J998" s="252" t="s">
        <v>392</v>
      </c>
      <c r="K998" s="252">
        <v>0</v>
      </c>
      <c r="L998" s="252">
        <v>2024</v>
      </c>
      <c r="M998" s="252">
        <v>2027</v>
      </c>
      <c r="N998" s="252" t="s">
        <v>393</v>
      </c>
      <c r="O998" s="252" t="s">
        <v>394</v>
      </c>
      <c r="P998" s="252" t="s">
        <v>3467</v>
      </c>
      <c r="Q998" s="251" t="s">
        <v>2567</v>
      </c>
      <c r="R998" s="290"/>
      <c r="S998" s="290"/>
      <c r="T998" s="290"/>
      <c r="U998" s="290"/>
      <c r="V998" s="290"/>
      <c r="W998" s="290"/>
      <c r="X998" s="290"/>
    </row>
    <row r="999" spans="2:24" ht="72.5">
      <c r="B999" s="252" t="s">
        <v>1438</v>
      </c>
      <c r="C999" s="252" t="s">
        <v>5639</v>
      </c>
      <c r="D999" s="252" t="s">
        <v>3153</v>
      </c>
      <c r="E999" s="251" t="s">
        <v>410</v>
      </c>
      <c r="F999" s="252">
        <v>4954601.08299</v>
      </c>
      <c r="G999" s="252">
        <v>2414602.4839900001</v>
      </c>
      <c r="H999" s="252" t="s">
        <v>2544</v>
      </c>
      <c r="I999" s="252">
        <v>2.5503000000000001E-2</v>
      </c>
      <c r="J999" s="252" t="s">
        <v>392</v>
      </c>
      <c r="K999" s="252">
        <v>0</v>
      </c>
      <c r="L999" s="252">
        <v>2024</v>
      </c>
      <c r="M999" s="252">
        <v>2027</v>
      </c>
      <c r="N999" s="252" t="s">
        <v>393</v>
      </c>
      <c r="O999" s="252" t="s">
        <v>394</v>
      </c>
      <c r="P999" s="252" t="s">
        <v>3468</v>
      </c>
      <c r="Q999" s="251" t="s">
        <v>2567</v>
      </c>
      <c r="R999" s="290"/>
      <c r="S999" s="290"/>
      <c r="T999" s="290"/>
      <c r="U999" s="290"/>
      <c r="V999" s="290"/>
      <c r="W999" s="290"/>
      <c r="X999" s="290"/>
    </row>
    <row r="1000" spans="2:24" ht="72.5">
      <c r="B1000" s="252" t="s">
        <v>1438</v>
      </c>
      <c r="C1000" s="252" t="s">
        <v>5639</v>
      </c>
      <c r="D1000" s="252" t="s">
        <v>3153</v>
      </c>
      <c r="E1000" s="251" t="s">
        <v>410</v>
      </c>
      <c r="F1000" s="252">
        <v>4954635.9019999998</v>
      </c>
      <c r="G1000" s="252">
        <v>2415006.70701</v>
      </c>
      <c r="H1000" s="252" t="s">
        <v>2544</v>
      </c>
      <c r="I1000" s="252">
        <v>2.5502E-2</v>
      </c>
      <c r="J1000" s="252" t="s">
        <v>622</v>
      </c>
      <c r="K1000" s="252">
        <v>0</v>
      </c>
      <c r="L1000" s="252">
        <v>2024</v>
      </c>
      <c r="M1000" s="252">
        <v>2027</v>
      </c>
      <c r="N1000" s="252" t="s">
        <v>393</v>
      </c>
      <c r="O1000" s="252" t="s">
        <v>394</v>
      </c>
      <c r="P1000" s="252" t="s">
        <v>3469</v>
      </c>
      <c r="Q1000" s="251" t="s">
        <v>2567</v>
      </c>
      <c r="R1000" s="290"/>
      <c r="S1000" s="290"/>
      <c r="T1000" s="290"/>
      <c r="U1000" s="290"/>
      <c r="V1000" s="290"/>
      <c r="W1000" s="290"/>
      <c r="X1000" s="290"/>
    </row>
    <row r="1001" spans="2:24" ht="72.5">
      <c r="B1001" s="252" t="s">
        <v>1438</v>
      </c>
      <c r="C1001" s="252" t="s">
        <v>5639</v>
      </c>
      <c r="D1001" s="252" t="s">
        <v>3153</v>
      </c>
      <c r="E1001" s="251" t="s">
        <v>410</v>
      </c>
      <c r="F1001" s="252">
        <v>4954669.7178499997</v>
      </c>
      <c r="G1001" s="252">
        <v>2415399.0039400002</v>
      </c>
      <c r="H1001" s="252" t="s">
        <v>2544</v>
      </c>
      <c r="I1001" s="252">
        <v>2.5510000000000001E-2</v>
      </c>
      <c r="J1001" s="252" t="s">
        <v>392</v>
      </c>
      <c r="K1001" s="252">
        <v>0</v>
      </c>
      <c r="L1001" s="252">
        <v>2024</v>
      </c>
      <c r="M1001" s="252">
        <v>2027</v>
      </c>
      <c r="N1001" s="252" t="s">
        <v>393</v>
      </c>
      <c r="O1001" s="252" t="s">
        <v>394</v>
      </c>
      <c r="P1001" s="252" t="s">
        <v>3470</v>
      </c>
      <c r="Q1001" s="251" t="s">
        <v>2567</v>
      </c>
      <c r="R1001" s="290"/>
      <c r="S1001" s="290"/>
      <c r="T1001" s="290"/>
      <c r="U1001" s="290"/>
      <c r="V1001" s="290"/>
      <c r="W1001" s="290"/>
      <c r="X1001" s="290"/>
    </row>
    <row r="1002" spans="2:24" ht="72.5">
      <c r="B1002" s="252" t="s">
        <v>1438</v>
      </c>
      <c r="C1002" s="252" t="s">
        <v>5639</v>
      </c>
      <c r="D1002" s="252" t="s">
        <v>3153</v>
      </c>
      <c r="E1002" s="251" t="s">
        <v>410</v>
      </c>
      <c r="F1002" s="252">
        <v>4954721.9971099999</v>
      </c>
      <c r="G1002" s="252">
        <v>2415825.1239999998</v>
      </c>
      <c r="H1002" s="252" t="s">
        <v>2544</v>
      </c>
      <c r="I1002" s="252">
        <v>2.5517999999999999E-2</v>
      </c>
      <c r="J1002" s="252" t="s">
        <v>392</v>
      </c>
      <c r="K1002" s="252">
        <v>0</v>
      </c>
      <c r="L1002" s="252">
        <v>2024</v>
      </c>
      <c r="M1002" s="252">
        <v>2027</v>
      </c>
      <c r="N1002" s="252" t="s">
        <v>393</v>
      </c>
      <c r="O1002" s="252" t="s">
        <v>394</v>
      </c>
      <c r="P1002" s="252" t="s">
        <v>3471</v>
      </c>
      <c r="Q1002" s="251" t="s">
        <v>2567</v>
      </c>
      <c r="R1002" s="290"/>
      <c r="S1002" s="290"/>
      <c r="T1002" s="290"/>
      <c r="U1002" s="290"/>
      <c r="V1002" s="290"/>
      <c r="W1002" s="290"/>
      <c r="X1002" s="290"/>
    </row>
    <row r="1003" spans="2:24" ht="72.5">
      <c r="B1003" s="252" t="s">
        <v>1438</v>
      </c>
      <c r="C1003" s="252" t="s">
        <v>5639</v>
      </c>
      <c r="D1003" s="252" t="s">
        <v>3153</v>
      </c>
      <c r="E1003" s="251" t="s">
        <v>410</v>
      </c>
      <c r="F1003" s="252">
        <v>4954776.0259999996</v>
      </c>
      <c r="G1003" s="252">
        <v>2416265.3059999999</v>
      </c>
      <c r="H1003" s="252" t="s">
        <v>2544</v>
      </c>
      <c r="I1003" s="252">
        <v>2.5517999999999999E-2</v>
      </c>
      <c r="J1003" s="252" t="s">
        <v>622</v>
      </c>
      <c r="K1003" s="252">
        <v>0</v>
      </c>
      <c r="L1003" s="252">
        <v>2024</v>
      </c>
      <c r="M1003" s="252">
        <v>2027</v>
      </c>
      <c r="N1003" s="252" t="s">
        <v>393</v>
      </c>
      <c r="O1003" s="252" t="s">
        <v>394</v>
      </c>
      <c r="P1003" s="252" t="s">
        <v>3472</v>
      </c>
      <c r="Q1003" s="251" t="s">
        <v>2567</v>
      </c>
      <c r="R1003" s="290"/>
      <c r="S1003" s="290"/>
      <c r="T1003" s="290"/>
      <c r="U1003" s="290"/>
      <c r="V1003" s="290"/>
      <c r="W1003" s="290"/>
      <c r="X1003" s="290"/>
    </row>
    <row r="1004" spans="2:24" ht="72.5">
      <c r="B1004" s="252" t="s">
        <v>1438</v>
      </c>
      <c r="C1004" s="252" t="s">
        <v>5639</v>
      </c>
      <c r="D1004" s="252" t="s">
        <v>3153</v>
      </c>
      <c r="E1004" s="251" t="s">
        <v>410</v>
      </c>
      <c r="F1004" s="252">
        <v>4954833.6909999996</v>
      </c>
      <c r="G1004" s="252">
        <v>2416735.1129999999</v>
      </c>
      <c r="H1004" s="252" t="s">
        <v>2544</v>
      </c>
      <c r="I1004" s="252">
        <v>2.5517999999999999E-2</v>
      </c>
      <c r="J1004" s="252" t="s">
        <v>392</v>
      </c>
      <c r="K1004" s="252">
        <v>0</v>
      </c>
      <c r="L1004" s="252">
        <v>2024</v>
      </c>
      <c r="M1004" s="252">
        <v>2027</v>
      </c>
      <c r="N1004" s="252" t="s">
        <v>393</v>
      </c>
      <c r="O1004" s="252" t="s">
        <v>394</v>
      </c>
      <c r="P1004" s="252" t="s">
        <v>3473</v>
      </c>
      <c r="Q1004" s="251" t="s">
        <v>2567</v>
      </c>
      <c r="R1004" s="290"/>
      <c r="S1004" s="290"/>
      <c r="T1004" s="290"/>
      <c r="U1004" s="290"/>
      <c r="V1004" s="290"/>
      <c r="W1004" s="290"/>
      <c r="X1004" s="290"/>
    </row>
    <row r="1005" spans="2:24" ht="72.5">
      <c r="B1005" s="252" t="s">
        <v>1438</v>
      </c>
      <c r="C1005" s="252" t="s">
        <v>5639</v>
      </c>
      <c r="D1005" s="252" t="s">
        <v>3153</v>
      </c>
      <c r="E1005" s="251" t="s">
        <v>410</v>
      </c>
      <c r="F1005" s="252">
        <v>4954872.6770000001</v>
      </c>
      <c r="G1005" s="252">
        <v>2417052.7349999999</v>
      </c>
      <c r="H1005" s="252" t="s">
        <v>2544</v>
      </c>
      <c r="I1005" s="252">
        <v>2.5517999999999999E-2</v>
      </c>
      <c r="J1005" s="252" t="s">
        <v>392</v>
      </c>
      <c r="K1005" s="252">
        <v>0</v>
      </c>
      <c r="L1005" s="252">
        <v>2024</v>
      </c>
      <c r="M1005" s="252">
        <v>2027</v>
      </c>
      <c r="N1005" s="252" t="s">
        <v>393</v>
      </c>
      <c r="O1005" s="252" t="s">
        <v>394</v>
      </c>
      <c r="P1005" s="252" t="s">
        <v>3474</v>
      </c>
      <c r="Q1005" s="251" t="s">
        <v>2567</v>
      </c>
      <c r="R1005" s="290"/>
      <c r="S1005" s="290"/>
      <c r="T1005" s="290"/>
      <c r="U1005" s="290"/>
      <c r="V1005" s="290"/>
      <c r="W1005" s="290"/>
      <c r="X1005" s="290"/>
    </row>
    <row r="1006" spans="2:24" ht="72.5">
      <c r="B1006" s="252" t="s">
        <v>1438</v>
      </c>
      <c r="C1006" s="252" t="s">
        <v>5639</v>
      </c>
      <c r="D1006" s="252" t="s">
        <v>3153</v>
      </c>
      <c r="E1006" s="251" t="s">
        <v>410</v>
      </c>
      <c r="F1006" s="252">
        <v>4954944.7592399996</v>
      </c>
      <c r="G1006" s="252">
        <v>2417640.0000499999</v>
      </c>
      <c r="H1006" s="252" t="s">
        <v>2544</v>
      </c>
      <c r="I1006" s="252">
        <v>2.5517999999999999E-2</v>
      </c>
      <c r="J1006" s="252" t="s">
        <v>622</v>
      </c>
      <c r="K1006" s="252">
        <v>0</v>
      </c>
      <c r="L1006" s="252">
        <v>2024</v>
      </c>
      <c r="M1006" s="252">
        <v>2027</v>
      </c>
      <c r="N1006" s="252" t="s">
        <v>393</v>
      </c>
      <c r="O1006" s="252" t="s">
        <v>394</v>
      </c>
      <c r="P1006" s="252" t="s">
        <v>3475</v>
      </c>
      <c r="Q1006" s="251" t="s">
        <v>2567</v>
      </c>
      <c r="R1006" s="290"/>
      <c r="S1006" s="290"/>
      <c r="T1006" s="290"/>
      <c r="U1006" s="290"/>
      <c r="V1006" s="290"/>
      <c r="W1006" s="290"/>
      <c r="X1006" s="290"/>
    </row>
    <row r="1007" spans="2:24" ht="72.5">
      <c r="B1007" s="252" t="s">
        <v>1438</v>
      </c>
      <c r="C1007" s="252" t="s">
        <v>5639</v>
      </c>
      <c r="D1007" s="252" t="s">
        <v>3153</v>
      </c>
      <c r="E1007" s="251" t="s">
        <v>410</v>
      </c>
      <c r="F1007" s="252">
        <v>4954983.7380100004</v>
      </c>
      <c r="G1007" s="252">
        <v>2417957.5579599999</v>
      </c>
      <c r="H1007" s="252" t="s">
        <v>2544</v>
      </c>
      <c r="I1007" s="252">
        <v>2.5517999999999999E-2</v>
      </c>
      <c r="J1007" s="252" t="s">
        <v>622</v>
      </c>
      <c r="K1007" s="252">
        <v>0</v>
      </c>
      <c r="L1007" s="252">
        <v>2024</v>
      </c>
      <c r="M1007" s="252">
        <v>2027</v>
      </c>
      <c r="N1007" s="252" t="s">
        <v>393</v>
      </c>
      <c r="O1007" s="252" t="s">
        <v>394</v>
      </c>
      <c r="P1007" s="252" t="s">
        <v>3476</v>
      </c>
      <c r="Q1007" s="251" t="s">
        <v>2567</v>
      </c>
      <c r="R1007" s="290"/>
      <c r="S1007" s="290"/>
      <c r="T1007" s="290"/>
      <c r="U1007" s="290"/>
      <c r="V1007" s="290"/>
      <c r="W1007" s="290"/>
      <c r="X1007" s="290"/>
    </row>
    <row r="1008" spans="2:24" ht="72.5">
      <c r="B1008" s="252" t="s">
        <v>1438</v>
      </c>
      <c r="C1008" s="252" t="s">
        <v>5639</v>
      </c>
      <c r="D1008" s="252" t="s">
        <v>3153</v>
      </c>
      <c r="E1008" s="251" t="s">
        <v>410</v>
      </c>
      <c r="F1008" s="252">
        <v>4954991.443</v>
      </c>
      <c r="G1008" s="252">
        <v>2418751.3360000001</v>
      </c>
      <c r="H1008" s="252" t="s">
        <v>2544</v>
      </c>
      <c r="I1008" s="252">
        <v>2.5507999999999999E-2</v>
      </c>
      <c r="J1008" s="252" t="s">
        <v>392</v>
      </c>
      <c r="K1008" s="252">
        <v>0</v>
      </c>
      <c r="L1008" s="252">
        <v>2024</v>
      </c>
      <c r="M1008" s="252">
        <v>2027</v>
      </c>
      <c r="N1008" s="252" t="s">
        <v>393</v>
      </c>
      <c r="O1008" s="252" t="s">
        <v>394</v>
      </c>
      <c r="P1008" s="252" t="s">
        <v>3477</v>
      </c>
      <c r="Q1008" s="251" t="s">
        <v>2567</v>
      </c>
      <c r="R1008" s="290"/>
      <c r="S1008" s="290"/>
      <c r="T1008" s="290"/>
      <c r="U1008" s="290"/>
      <c r="V1008" s="290"/>
      <c r="W1008" s="290"/>
      <c r="X1008" s="290"/>
    </row>
    <row r="1009" spans="2:24" ht="72.5">
      <c r="B1009" s="252" t="s">
        <v>1438</v>
      </c>
      <c r="C1009" s="252" t="s">
        <v>5639</v>
      </c>
      <c r="D1009" s="252" t="s">
        <v>2968</v>
      </c>
      <c r="E1009" s="251" t="s">
        <v>410</v>
      </c>
      <c r="F1009" s="252">
        <v>4955497.6997100003</v>
      </c>
      <c r="G1009" s="252">
        <v>2419830.0604400001</v>
      </c>
      <c r="H1009" s="252" t="s">
        <v>2544</v>
      </c>
      <c r="I1009" s="252">
        <v>2.5558999999999998E-2</v>
      </c>
      <c r="J1009" s="252" t="s">
        <v>622</v>
      </c>
      <c r="K1009" s="252">
        <v>0</v>
      </c>
      <c r="L1009" s="252">
        <v>2024</v>
      </c>
      <c r="M1009" s="252">
        <v>2027</v>
      </c>
      <c r="N1009" s="252" t="s">
        <v>393</v>
      </c>
      <c r="O1009" s="252" t="s">
        <v>394</v>
      </c>
      <c r="P1009" s="252" t="s">
        <v>3478</v>
      </c>
      <c r="Q1009" s="251" t="s">
        <v>2567</v>
      </c>
      <c r="R1009" s="290"/>
      <c r="S1009" s="290"/>
      <c r="T1009" s="290"/>
      <c r="U1009" s="290"/>
      <c r="V1009" s="290"/>
      <c r="W1009" s="290"/>
      <c r="X1009" s="290"/>
    </row>
    <row r="1010" spans="2:24" ht="72.5">
      <c r="B1010" s="252" t="s">
        <v>1438</v>
      </c>
      <c r="C1010" s="252" t="s">
        <v>5639</v>
      </c>
      <c r="D1010" s="252" t="s">
        <v>2968</v>
      </c>
      <c r="E1010" s="251" t="s">
        <v>410</v>
      </c>
      <c r="F1010" s="252">
        <v>4955962.1989700003</v>
      </c>
      <c r="G1010" s="252">
        <v>2420586.9079999998</v>
      </c>
      <c r="H1010" s="252" t="s">
        <v>2544</v>
      </c>
      <c r="I1010" s="252">
        <v>2.5503999999999999E-2</v>
      </c>
      <c r="J1010" s="252" t="s">
        <v>622</v>
      </c>
      <c r="K1010" s="252">
        <v>0</v>
      </c>
      <c r="L1010" s="252">
        <v>2024</v>
      </c>
      <c r="M1010" s="252">
        <v>2027</v>
      </c>
      <c r="N1010" s="252" t="s">
        <v>393</v>
      </c>
      <c r="O1010" s="252" t="s">
        <v>394</v>
      </c>
      <c r="P1010" s="252" t="s">
        <v>3479</v>
      </c>
      <c r="Q1010" s="251" t="s">
        <v>2567</v>
      </c>
      <c r="R1010" s="290"/>
      <c r="S1010" s="290"/>
      <c r="T1010" s="290"/>
      <c r="U1010" s="290"/>
      <c r="V1010" s="290"/>
      <c r="W1010" s="290"/>
      <c r="X1010" s="290"/>
    </row>
    <row r="1011" spans="2:24" ht="72.5">
      <c r="B1011" s="252" t="s">
        <v>1438</v>
      </c>
      <c r="C1011" s="252" t="s">
        <v>5639</v>
      </c>
      <c r="D1011" s="252" t="s">
        <v>2968</v>
      </c>
      <c r="E1011" s="251" t="s">
        <v>410</v>
      </c>
      <c r="F1011" s="252">
        <v>4956080.4869600004</v>
      </c>
      <c r="G1011" s="252">
        <v>2421780.4569899999</v>
      </c>
      <c r="H1011" s="252" t="s">
        <v>2544</v>
      </c>
      <c r="I1011" s="252">
        <v>2.5503999999999999E-2</v>
      </c>
      <c r="J1011" s="252" t="s">
        <v>2395</v>
      </c>
      <c r="K1011" s="252">
        <v>0</v>
      </c>
      <c r="L1011" s="252">
        <v>2024</v>
      </c>
      <c r="M1011" s="252">
        <v>2027</v>
      </c>
      <c r="N1011" s="252" t="s">
        <v>393</v>
      </c>
      <c r="O1011" s="252" t="s">
        <v>394</v>
      </c>
      <c r="P1011" s="252" t="s">
        <v>3480</v>
      </c>
      <c r="Q1011" s="251" t="s">
        <v>2567</v>
      </c>
      <c r="R1011" s="290"/>
      <c r="S1011" s="290"/>
      <c r="T1011" s="290"/>
      <c r="U1011" s="290"/>
      <c r="V1011" s="290"/>
      <c r="W1011" s="290"/>
      <c r="X1011" s="290"/>
    </row>
    <row r="1012" spans="2:24" ht="72.5">
      <c r="B1012" s="252" t="s">
        <v>1438</v>
      </c>
      <c r="C1012" s="252" t="s">
        <v>5639</v>
      </c>
      <c r="D1012" s="252" t="s">
        <v>2968</v>
      </c>
      <c r="E1012" s="251" t="s">
        <v>410</v>
      </c>
      <c r="F1012" s="252">
        <v>4956245.7960400004</v>
      </c>
      <c r="G1012" s="252">
        <v>2422733.0430000001</v>
      </c>
      <c r="H1012" s="252" t="s">
        <v>2544</v>
      </c>
      <c r="I1012" s="252">
        <v>2.5510999999999999E-2</v>
      </c>
      <c r="J1012" s="252" t="s">
        <v>622</v>
      </c>
      <c r="K1012" s="252">
        <v>0</v>
      </c>
      <c r="L1012" s="252">
        <v>2024</v>
      </c>
      <c r="M1012" s="252">
        <v>2027</v>
      </c>
      <c r="N1012" s="252" t="s">
        <v>393</v>
      </c>
      <c r="O1012" s="252" t="s">
        <v>394</v>
      </c>
      <c r="P1012" s="252" t="s">
        <v>3481</v>
      </c>
      <c r="Q1012" s="251" t="s">
        <v>2567</v>
      </c>
      <c r="R1012" s="290"/>
      <c r="S1012" s="290"/>
      <c r="T1012" s="290"/>
      <c r="U1012" s="290"/>
      <c r="V1012" s="290"/>
      <c r="W1012" s="290"/>
      <c r="X1012" s="290"/>
    </row>
    <row r="1013" spans="2:24" ht="72.5">
      <c r="B1013" s="252" t="s">
        <v>1438</v>
      </c>
      <c r="C1013" s="252" t="s">
        <v>5639</v>
      </c>
      <c r="D1013" s="252" t="s">
        <v>2968</v>
      </c>
      <c r="E1013" s="251" t="s">
        <v>410</v>
      </c>
      <c r="F1013" s="252">
        <v>4956504.1961099999</v>
      </c>
      <c r="G1013" s="252">
        <v>2423964.3369900002</v>
      </c>
      <c r="H1013" s="252" t="s">
        <v>2544</v>
      </c>
      <c r="I1013" s="252">
        <v>2.5512E-2</v>
      </c>
      <c r="J1013" s="252" t="s">
        <v>2395</v>
      </c>
      <c r="K1013" s="252">
        <v>0</v>
      </c>
      <c r="L1013" s="252">
        <v>2024</v>
      </c>
      <c r="M1013" s="252">
        <v>2027</v>
      </c>
      <c r="N1013" s="252" t="s">
        <v>393</v>
      </c>
      <c r="O1013" s="252" t="s">
        <v>394</v>
      </c>
      <c r="P1013" s="252" t="s">
        <v>3482</v>
      </c>
      <c r="Q1013" s="251" t="s">
        <v>2567</v>
      </c>
      <c r="R1013" s="290"/>
      <c r="S1013" s="290"/>
      <c r="T1013" s="290"/>
      <c r="U1013" s="290"/>
      <c r="V1013" s="290"/>
      <c r="W1013" s="290"/>
      <c r="X1013" s="290"/>
    </row>
    <row r="1014" spans="2:24" ht="72.5">
      <c r="B1014" s="252" t="s">
        <v>1438</v>
      </c>
      <c r="C1014" s="252" t="s">
        <v>5639</v>
      </c>
      <c r="D1014" s="252" t="s">
        <v>5655</v>
      </c>
      <c r="E1014" s="251" t="s">
        <v>410</v>
      </c>
      <c r="F1014" s="252">
        <v>4956562.1529400004</v>
      </c>
      <c r="G1014" s="252">
        <v>2424919.1100099999</v>
      </c>
      <c r="H1014" s="252" t="s">
        <v>2544</v>
      </c>
      <c r="I1014" s="252">
        <v>2.5555999999999999E-2</v>
      </c>
      <c r="J1014" s="252" t="s">
        <v>392</v>
      </c>
      <c r="K1014" s="252">
        <v>0</v>
      </c>
      <c r="L1014" s="252">
        <v>2024</v>
      </c>
      <c r="M1014" s="252">
        <v>2027</v>
      </c>
      <c r="N1014" s="252" t="s">
        <v>393</v>
      </c>
      <c r="O1014" s="252" t="s">
        <v>394</v>
      </c>
      <c r="P1014" s="252" t="s">
        <v>3483</v>
      </c>
      <c r="Q1014" s="251" t="s">
        <v>2567</v>
      </c>
      <c r="R1014" s="290"/>
      <c r="S1014" s="290"/>
      <c r="T1014" s="290"/>
      <c r="U1014" s="290"/>
      <c r="V1014" s="290"/>
      <c r="W1014" s="290"/>
      <c r="X1014" s="290"/>
    </row>
    <row r="1015" spans="2:24" ht="72.5">
      <c r="B1015" s="252" t="s">
        <v>1438</v>
      </c>
      <c r="C1015" s="252" t="s">
        <v>5639</v>
      </c>
      <c r="D1015" s="252" t="s">
        <v>2958</v>
      </c>
      <c r="E1015" s="251" t="s">
        <v>410</v>
      </c>
      <c r="F1015" s="252">
        <v>4956206.0609200001</v>
      </c>
      <c r="G1015" s="252">
        <v>2430494.3147900002</v>
      </c>
      <c r="H1015" s="252" t="s">
        <v>2544</v>
      </c>
      <c r="I1015" s="252">
        <v>2.5520000000000001E-2</v>
      </c>
      <c r="J1015" s="252" t="s">
        <v>918</v>
      </c>
      <c r="K1015" s="252">
        <v>0</v>
      </c>
      <c r="L1015" s="252">
        <v>2024</v>
      </c>
      <c r="M1015" s="252">
        <v>2027</v>
      </c>
      <c r="N1015" s="252" t="s">
        <v>393</v>
      </c>
      <c r="O1015" s="252" t="s">
        <v>394</v>
      </c>
      <c r="P1015" s="252" t="s">
        <v>3484</v>
      </c>
      <c r="Q1015" s="251" t="s">
        <v>2567</v>
      </c>
      <c r="R1015" s="290"/>
      <c r="S1015" s="290"/>
      <c r="T1015" s="290"/>
      <c r="U1015" s="290"/>
      <c r="V1015" s="290"/>
      <c r="W1015" s="290"/>
      <c r="X1015" s="290"/>
    </row>
    <row r="1016" spans="2:24" ht="72.5">
      <c r="B1016" s="252" t="s">
        <v>1438</v>
      </c>
      <c r="C1016" s="252" t="s">
        <v>5639</v>
      </c>
      <c r="D1016" s="252" t="s">
        <v>2956</v>
      </c>
      <c r="E1016" s="251" t="s">
        <v>410</v>
      </c>
      <c r="F1016" s="252">
        <v>4955830.5549400002</v>
      </c>
      <c r="G1016" s="252">
        <v>2431210.7569900001</v>
      </c>
      <c r="H1016" s="252" t="s">
        <v>2544</v>
      </c>
      <c r="I1016" s="252">
        <v>2.5530000000000001E-2</v>
      </c>
      <c r="J1016" s="252" t="s">
        <v>2397</v>
      </c>
      <c r="K1016" s="252">
        <v>0</v>
      </c>
      <c r="L1016" s="252">
        <v>2024</v>
      </c>
      <c r="M1016" s="252">
        <v>2027</v>
      </c>
      <c r="N1016" s="252" t="s">
        <v>393</v>
      </c>
      <c r="O1016" s="252" t="s">
        <v>394</v>
      </c>
      <c r="P1016" s="252" t="s">
        <v>3485</v>
      </c>
      <c r="Q1016" s="251" t="s">
        <v>2567</v>
      </c>
      <c r="R1016" s="290"/>
      <c r="S1016" s="290"/>
      <c r="T1016" s="290"/>
      <c r="U1016" s="290"/>
      <c r="V1016" s="290"/>
      <c r="W1016" s="290"/>
      <c r="X1016" s="290"/>
    </row>
    <row r="1017" spans="2:24" ht="72.5">
      <c r="B1017" s="252" t="s">
        <v>1438</v>
      </c>
      <c r="C1017" s="252" t="s">
        <v>5639</v>
      </c>
      <c r="D1017" s="252" t="s">
        <v>2953</v>
      </c>
      <c r="E1017" s="251" t="s">
        <v>410</v>
      </c>
      <c r="F1017" s="252">
        <v>4955546.4130899999</v>
      </c>
      <c r="G1017" s="252">
        <v>2431752.70401</v>
      </c>
      <c r="H1017" s="252" t="s">
        <v>2544</v>
      </c>
      <c r="I1017" s="252">
        <v>2.5530000000000001E-2</v>
      </c>
      <c r="J1017" s="252" t="s">
        <v>918</v>
      </c>
      <c r="K1017" s="252">
        <v>0</v>
      </c>
      <c r="L1017" s="252">
        <v>2024</v>
      </c>
      <c r="M1017" s="252">
        <v>2027</v>
      </c>
      <c r="N1017" s="252" t="s">
        <v>393</v>
      </c>
      <c r="O1017" s="252" t="s">
        <v>394</v>
      </c>
      <c r="P1017" s="252" t="s">
        <v>3486</v>
      </c>
      <c r="Q1017" s="251" t="s">
        <v>2567</v>
      </c>
      <c r="R1017" s="290"/>
      <c r="S1017" s="290"/>
      <c r="T1017" s="290"/>
      <c r="U1017" s="290"/>
      <c r="V1017" s="290"/>
      <c r="W1017" s="290"/>
      <c r="X1017" s="290"/>
    </row>
    <row r="1018" spans="2:24" ht="72.5">
      <c r="B1018" s="252" t="s">
        <v>1438</v>
      </c>
      <c r="C1018" s="252" t="s">
        <v>5639</v>
      </c>
      <c r="D1018" s="252" t="s">
        <v>2953</v>
      </c>
      <c r="E1018" s="251" t="s">
        <v>410</v>
      </c>
      <c r="F1018" s="252">
        <v>4955295.9340300001</v>
      </c>
      <c r="G1018" s="252">
        <v>2432230.5090200002</v>
      </c>
      <c r="H1018" s="252" t="s">
        <v>2544</v>
      </c>
      <c r="I1018" s="252">
        <v>2.5530000000000001E-2</v>
      </c>
      <c r="J1018" s="252" t="s">
        <v>918</v>
      </c>
      <c r="K1018" s="252">
        <v>0</v>
      </c>
      <c r="L1018" s="252">
        <v>2024</v>
      </c>
      <c r="M1018" s="252">
        <v>2027</v>
      </c>
      <c r="N1018" s="252" t="s">
        <v>393</v>
      </c>
      <c r="O1018" s="252" t="s">
        <v>394</v>
      </c>
      <c r="P1018" s="252" t="s">
        <v>3487</v>
      </c>
      <c r="Q1018" s="251" t="s">
        <v>2567</v>
      </c>
      <c r="R1018" s="290"/>
      <c r="S1018" s="290"/>
      <c r="T1018" s="290"/>
      <c r="U1018" s="290"/>
      <c r="V1018" s="290"/>
      <c r="W1018" s="290"/>
      <c r="X1018" s="290"/>
    </row>
    <row r="1019" spans="2:24" ht="72.5">
      <c r="B1019" s="252" t="s">
        <v>1438</v>
      </c>
      <c r="C1019" s="252" t="s">
        <v>5639</v>
      </c>
      <c r="D1019" s="252" t="s">
        <v>2947</v>
      </c>
      <c r="E1019" s="251" t="s">
        <v>410</v>
      </c>
      <c r="F1019" s="252">
        <v>4954902.6431</v>
      </c>
      <c r="G1019" s="252">
        <v>2432980.6590399998</v>
      </c>
      <c r="H1019" s="252" t="s">
        <v>2544</v>
      </c>
      <c r="I1019" s="252">
        <v>2.5530000000000001E-2</v>
      </c>
      <c r="J1019" s="252" t="s">
        <v>392</v>
      </c>
      <c r="K1019" s="252">
        <v>0</v>
      </c>
      <c r="L1019" s="252">
        <v>2024</v>
      </c>
      <c r="M1019" s="252">
        <v>2027</v>
      </c>
      <c r="N1019" s="252" t="s">
        <v>393</v>
      </c>
      <c r="O1019" s="252" t="s">
        <v>394</v>
      </c>
      <c r="P1019" s="252" t="s">
        <v>3488</v>
      </c>
      <c r="Q1019" s="251" t="s">
        <v>2567</v>
      </c>
      <c r="R1019" s="290"/>
      <c r="S1019" s="290"/>
      <c r="T1019" s="290"/>
      <c r="U1019" s="290"/>
      <c r="V1019" s="290"/>
      <c r="W1019" s="290"/>
      <c r="X1019" s="290"/>
    </row>
    <row r="1020" spans="2:24" ht="72.5">
      <c r="B1020" s="252" t="s">
        <v>1438</v>
      </c>
      <c r="C1020" s="252" t="s">
        <v>5639</v>
      </c>
      <c r="D1020" s="252" t="s">
        <v>2947</v>
      </c>
      <c r="E1020" s="251" t="s">
        <v>410</v>
      </c>
      <c r="F1020" s="252">
        <v>4954542.11302</v>
      </c>
      <c r="G1020" s="252">
        <v>2433668.4079900002</v>
      </c>
      <c r="H1020" s="252" t="s">
        <v>2544</v>
      </c>
      <c r="I1020" s="252">
        <v>2.5530000000000001E-2</v>
      </c>
      <c r="J1020" s="252" t="s">
        <v>918</v>
      </c>
      <c r="K1020" s="252">
        <v>0</v>
      </c>
      <c r="L1020" s="252">
        <v>2024</v>
      </c>
      <c r="M1020" s="252">
        <v>2027</v>
      </c>
      <c r="N1020" s="252" t="s">
        <v>393</v>
      </c>
      <c r="O1020" s="252" t="s">
        <v>394</v>
      </c>
      <c r="P1020" s="252" t="s">
        <v>3489</v>
      </c>
      <c r="Q1020" s="251" t="s">
        <v>2567</v>
      </c>
      <c r="R1020" s="290"/>
      <c r="S1020" s="290"/>
      <c r="T1020" s="290"/>
      <c r="U1020" s="290"/>
      <c r="V1020" s="290"/>
      <c r="W1020" s="290"/>
      <c r="X1020" s="290"/>
    </row>
    <row r="1021" spans="2:24" ht="72.5">
      <c r="B1021" s="252" t="s">
        <v>1438</v>
      </c>
      <c r="C1021" s="252" t="s">
        <v>5639</v>
      </c>
      <c r="D1021" s="252" t="s">
        <v>2947</v>
      </c>
      <c r="E1021" s="251" t="s">
        <v>410</v>
      </c>
      <c r="F1021" s="252">
        <v>4954373.7489400003</v>
      </c>
      <c r="G1021" s="252">
        <v>2433989.5449700002</v>
      </c>
      <c r="H1021" s="252" t="s">
        <v>2544</v>
      </c>
      <c r="I1021" s="252">
        <v>2.5530000000000001E-2</v>
      </c>
      <c r="J1021" s="252" t="s">
        <v>918</v>
      </c>
      <c r="K1021" s="252">
        <v>0</v>
      </c>
      <c r="L1021" s="252">
        <v>2024</v>
      </c>
      <c r="M1021" s="252">
        <v>2027</v>
      </c>
      <c r="N1021" s="252" t="s">
        <v>393</v>
      </c>
      <c r="O1021" s="252" t="s">
        <v>394</v>
      </c>
      <c r="P1021" s="252" t="s">
        <v>3490</v>
      </c>
      <c r="Q1021" s="251" t="s">
        <v>2567</v>
      </c>
      <c r="R1021" s="290"/>
      <c r="S1021" s="290"/>
      <c r="T1021" s="290"/>
      <c r="U1021" s="290"/>
      <c r="V1021" s="290"/>
      <c r="W1021" s="290"/>
      <c r="X1021" s="290"/>
    </row>
    <row r="1022" spans="2:24" ht="72.5">
      <c r="B1022" s="252" t="s">
        <v>1438</v>
      </c>
      <c r="C1022" s="252" t="s">
        <v>5639</v>
      </c>
      <c r="D1022" s="252" t="s">
        <v>2947</v>
      </c>
      <c r="E1022" s="251" t="s">
        <v>410</v>
      </c>
      <c r="F1022" s="252">
        <v>4954114.40998</v>
      </c>
      <c r="G1022" s="252">
        <v>2434484.2619699999</v>
      </c>
      <c r="H1022" s="252" t="s">
        <v>2544</v>
      </c>
      <c r="I1022" s="252">
        <v>2.5530000000000001E-2</v>
      </c>
      <c r="J1022" s="252" t="s">
        <v>918</v>
      </c>
      <c r="K1022" s="252">
        <v>0</v>
      </c>
      <c r="L1022" s="252">
        <v>2024</v>
      </c>
      <c r="M1022" s="252">
        <v>2027</v>
      </c>
      <c r="N1022" s="252" t="s">
        <v>393</v>
      </c>
      <c r="O1022" s="252" t="s">
        <v>394</v>
      </c>
      <c r="P1022" s="252" t="s">
        <v>3491</v>
      </c>
      <c r="Q1022" s="251" t="s">
        <v>2567</v>
      </c>
      <c r="R1022" s="290"/>
      <c r="S1022" s="290"/>
      <c r="T1022" s="290"/>
      <c r="U1022" s="290"/>
      <c r="V1022" s="290"/>
      <c r="W1022" s="290"/>
      <c r="X1022" s="290"/>
    </row>
    <row r="1023" spans="2:24" ht="72.5">
      <c r="B1023" s="252" t="s">
        <v>1438</v>
      </c>
      <c r="C1023" s="252" t="s">
        <v>5639</v>
      </c>
      <c r="D1023" s="252" t="s">
        <v>2942</v>
      </c>
      <c r="E1023" s="251" t="s">
        <v>410</v>
      </c>
      <c r="F1023" s="252">
        <v>4953368.9170399997</v>
      </c>
      <c r="G1023" s="252">
        <v>2436310.2790000001</v>
      </c>
      <c r="H1023" s="252" t="s">
        <v>2544</v>
      </c>
      <c r="I1023" s="252">
        <v>2.5506000000000001E-2</v>
      </c>
      <c r="J1023" s="252" t="s">
        <v>392</v>
      </c>
      <c r="K1023" s="252">
        <v>0</v>
      </c>
      <c r="L1023" s="252">
        <v>2024</v>
      </c>
      <c r="M1023" s="252">
        <v>2027</v>
      </c>
      <c r="N1023" s="252" t="s">
        <v>393</v>
      </c>
      <c r="O1023" s="252" t="s">
        <v>394</v>
      </c>
      <c r="P1023" s="252" t="s">
        <v>3492</v>
      </c>
      <c r="Q1023" s="251" t="s">
        <v>2567</v>
      </c>
      <c r="R1023" s="290"/>
      <c r="S1023" s="290"/>
      <c r="T1023" s="290"/>
      <c r="U1023" s="290"/>
      <c r="V1023" s="290"/>
      <c r="W1023" s="290"/>
      <c r="X1023" s="290"/>
    </row>
    <row r="1024" spans="2:24" ht="72.5">
      <c r="B1024" s="252" t="s">
        <v>1438</v>
      </c>
      <c r="C1024" s="252" t="s">
        <v>5639</v>
      </c>
      <c r="D1024" s="252" t="s">
        <v>2942</v>
      </c>
      <c r="E1024" s="251" t="s">
        <v>410</v>
      </c>
      <c r="F1024" s="252">
        <v>4953093.9919999996</v>
      </c>
      <c r="G1024" s="252">
        <v>2437075.3609799999</v>
      </c>
      <c r="H1024" s="252" t="s">
        <v>2544</v>
      </c>
      <c r="I1024" s="252">
        <v>2.5513000000000001E-2</v>
      </c>
      <c r="J1024" s="252" t="s">
        <v>392</v>
      </c>
      <c r="K1024" s="252">
        <v>0</v>
      </c>
      <c r="L1024" s="252">
        <v>2024</v>
      </c>
      <c r="M1024" s="252">
        <v>2027</v>
      </c>
      <c r="N1024" s="252" t="s">
        <v>393</v>
      </c>
      <c r="O1024" s="252" t="s">
        <v>394</v>
      </c>
      <c r="P1024" s="252" t="s">
        <v>3493</v>
      </c>
      <c r="Q1024" s="251" t="s">
        <v>2567</v>
      </c>
      <c r="R1024" s="290"/>
      <c r="S1024" s="290"/>
      <c r="T1024" s="290"/>
      <c r="U1024" s="290"/>
      <c r="V1024" s="290"/>
      <c r="W1024" s="290"/>
      <c r="X1024" s="290"/>
    </row>
    <row r="1025" spans="2:24" ht="72.5">
      <c r="B1025" s="252" t="s">
        <v>1438</v>
      </c>
      <c r="C1025" s="252" t="s">
        <v>5639</v>
      </c>
      <c r="D1025" s="252" t="s">
        <v>2942</v>
      </c>
      <c r="E1025" s="251" t="s">
        <v>410</v>
      </c>
      <c r="F1025" s="252">
        <v>4952889.4619899997</v>
      </c>
      <c r="G1025" s="252">
        <v>2437548.8810299998</v>
      </c>
      <c r="H1025" s="252" t="s">
        <v>2544</v>
      </c>
      <c r="I1025" s="252">
        <v>2.5513000000000001E-2</v>
      </c>
      <c r="J1025" s="252" t="s">
        <v>622</v>
      </c>
      <c r="K1025" s="252">
        <v>0</v>
      </c>
      <c r="L1025" s="252">
        <v>2024</v>
      </c>
      <c r="M1025" s="252">
        <v>2027</v>
      </c>
      <c r="N1025" s="252" t="s">
        <v>393</v>
      </c>
      <c r="O1025" s="252" t="s">
        <v>394</v>
      </c>
      <c r="P1025" s="252" t="s">
        <v>3494</v>
      </c>
      <c r="Q1025" s="251" t="s">
        <v>2567</v>
      </c>
      <c r="R1025" s="290"/>
      <c r="S1025" s="290"/>
      <c r="T1025" s="290"/>
      <c r="U1025" s="290"/>
      <c r="V1025" s="290"/>
      <c r="W1025" s="290"/>
      <c r="X1025" s="290"/>
    </row>
    <row r="1026" spans="2:24" ht="72.5">
      <c r="B1026" s="252" t="s">
        <v>1438</v>
      </c>
      <c r="C1026" s="252" t="s">
        <v>5639</v>
      </c>
      <c r="D1026" s="252" t="s">
        <v>5654</v>
      </c>
      <c r="E1026" s="251" t="s">
        <v>410</v>
      </c>
      <c r="F1026" s="252">
        <v>4952563.7570599997</v>
      </c>
      <c r="G1026" s="252">
        <v>2438422.60304</v>
      </c>
      <c r="H1026" s="252" t="s">
        <v>2544</v>
      </c>
      <c r="I1026" s="252">
        <v>2.5509E-2</v>
      </c>
      <c r="J1026" s="252" t="s">
        <v>622</v>
      </c>
      <c r="K1026" s="252">
        <v>0</v>
      </c>
      <c r="L1026" s="252">
        <v>2024</v>
      </c>
      <c r="M1026" s="252">
        <v>2027</v>
      </c>
      <c r="N1026" s="252" t="s">
        <v>393</v>
      </c>
      <c r="O1026" s="252" t="s">
        <v>394</v>
      </c>
      <c r="P1026" s="252" t="s">
        <v>3495</v>
      </c>
      <c r="Q1026" s="251" t="s">
        <v>2567</v>
      </c>
      <c r="R1026" s="290"/>
      <c r="S1026" s="290"/>
      <c r="T1026" s="290"/>
      <c r="U1026" s="290"/>
      <c r="V1026" s="290"/>
      <c r="W1026" s="290"/>
      <c r="X1026" s="290"/>
    </row>
    <row r="1027" spans="2:24" ht="72.5">
      <c r="B1027" s="252" t="s">
        <v>1438</v>
      </c>
      <c r="C1027" s="252" t="s">
        <v>5639</v>
      </c>
      <c r="D1027" s="252" t="s">
        <v>5654</v>
      </c>
      <c r="E1027" s="251" t="s">
        <v>410</v>
      </c>
      <c r="F1027" s="252">
        <v>4952396.99902</v>
      </c>
      <c r="G1027" s="252">
        <v>2439105.39702</v>
      </c>
      <c r="H1027" s="252" t="s">
        <v>2544</v>
      </c>
      <c r="I1027" s="252">
        <v>2.5509E-2</v>
      </c>
      <c r="J1027" s="252" t="s">
        <v>392</v>
      </c>
      <c r="K1027" s="252">
        <v>0</v>
      </c>
      <c r="L1027" s="252">
        <v>2024</v>
      </c>
      <c r="M1027" s="252">
        <v>2027</v>
      </c>
      <c r="N1027" s="252" t="s">
        <v>393</v>
      </c>
      <c r="O1027" s="252" t="s">
        <v>394</v>
      </c>
      <c r="P1027" s="252" t="s">
        <v>3496</v>
      </c>
      <c r="Q1027" s="251" t="s">
        <v>2567</v>
      </c>
      <c r="R1027" s="290"/>
      <c r="S1027" s="290"/>
      <c r="T1027" s="290"/>
      <c r="U1027" s="290"/>
      <c r="V1027" s="290"/>
      <c r="W1027" s="290"/>
      <c r="X1027" s="290"/>
    </row>
    <row r="1028" spans="2:24" ht="72.5">
      <c r="B1028" s="252" t="s">
        <v>1438</v>
      </c>
      <c r="C1028" s="252" t="s">
        <v>5639</v>
      </c>
      <c r="D1028" s="252" t="s">
        <v>2933</v>
      </c>
      <c r="E1028" s="251" t="s">
        <v>410</v>
      </c>
      <c r="F1028" s="252">
        <v>4952132.3630400002</v>
      </c>
      <c r="G1028" s="252">
        <v>2440188.9679899998</v>
      </c>
      <c r="H1028" s="252" t="s">
        <v>2544</v>
      </c>
      <c r="I1028" s="252">
        <v>2.5509E-2</v>
      </c>
      <c r="J1028" s="252" t="s">
        <v>392</v>
      </c>
      <c r="K1028" s="252">
        <v>0</v>
      </c>
      <c r="L1028" s="252">
        <v>2024</v>
      </c>
      <c r="M1028" s="252">
        <v>2027</v>
      </c>
      <c r="N1028" s="252" t="s">
        <v>393</v>
      </c>
      <c r="O1028" s="252" t="s">
        <v>394</v>
      </c>
      <c r="P1028" s="252" t="s">
        <v>3497</v>
      </c>
      <c r="Q1028" s="251" t="s">
        <v>2567</v>
      </c>
      <c r="R1028" s="290"/>
      <c r="S1028" s="290"/>
      <c r="T1028" s="290"/>
      <c r="U1028" s="290"/>
      <c r="V1028" s="290"/>
      <c r="W1028" s="290"/>
      <c r="X1028" s="290"/>
    </row>
    <row r="1029" spans="2:24" ht="72.5">
      <c r="B1029" s="252" t="s">
        <v>1438</v>
      </c>
      <c r="C1029" s="252" t="s">
        <v>5639</v>
      </c>
      <c r="D1029" s="252" t="s">
        <v>2933</v>
      </c>
      <c r="E1029" s="251" t="s">
        <v>410</v>
      </c>
      <c r="F1029" s="252">
        <v>4952041.0240200004</v>
      </c>
      <c r="G1029" s="252">
        <v>2440562.9670299999</v>
      </c>
      <c r="H1029" s="252" t="s">
        <v>2544</v>
      </c>
      <c r="I1029" s="252">
        <v>2.5509E-2</v>
      </c>
      <c r="J1029" s="252" t="s">
        <v>392</v>
      </c>
      <c r="K1029" s="252">
        <v>0</v>
      </c>
      <c r="L1029" s="252">
        <v>2024</v>
      </c>
      <c r="M1029" s="252">
        <v>2027</v>
      </c>
      <c r="N1029" s="252" t="s">
        <v>393</v>
      </c>
      <c r="O1029" s="252" t="s">
        <v>394</v>
      </c>
      <c r="P1029" s="252" t="s">
        <v>3498</v>
      </c>
      <c r="Q1029" s="251" t="s">
        <v>2567</v>
      </c>
      <c r="R1029" s="290"/>
      <c r="S1029" s="290"/>
      <c r="T1029" s="290"/>
      <c r="U1029" s="290"/>
      <c r="V1029" s="290"/>
      <c r="W1029" s="290"/>
      <c r="X1029" s="290"/>
    </row>
    <row r="1030" spans="2:24" ht="72.5">
      <c r="B1030" s="252" t="s">
        <v>1438</v>
      </c>
      <c r="C1030" s="252" t="s">
        <v>5639</v>
      </c>
      <c r="D1030" s="252" t="s">
        <v>2933</v>
      </c>
      <c r="E1030" s="251" t="s">
        <v>410</v>
      </c>
      <c r="F1030" s="252">
        <v>4951957.9689699998</v>
      </c>
      <c r="G1030" s="252">
        <v>2440903.0519900001</v>
      </c>
      <c r="H1030" s="252" t="s">
        <v>2544</v>
      </c>
      <c r="I1030" s="252">
        <v>2.5509E-2</v>
      </c>
      <c r="J1030" s="252" t="s">
        <v>392</v>
      </c>
      <c r="K1030" s="252">
        <v>0</v>
      </c>
      <c r="L1030" s="252">
        <v>2024</v>
      </c>
      <c r="M1030" s="252">
        <v>2027</v>
      </c>
      <c r="N1030" s="252" t="s">
        <v>393</v>
      </c>
      <c r="O1030" s="252" t="s">
        <v>394</v>
      </c>
      <c r="P1030" s="252" t="s">
        <v>3499</v>
      </c>
      <c r="Q1030" s="251" t="s">
        <v>2567</v>
      </c>
      <c r="R1030" s="290"/>
      <c r="S1030" s="290"/>
      <c r="T1030" s="290"/>
      <c r="U1030" s="290"/>
      <c r="V1030" s="290"/>
      <c r="W1030" s="290"/>
      <c r="X1030" s="290"/>
    </row>
    <row r="1031" spans="2:24" ht="72.5">
      <c r="B1031" s="252" t="s">
        <v>1438</v>
      </c>
      <c r="C1031" s="252" t="s">
        <v>5639</v>
      </c>
      <c r="D1031" s="252" t="s">
        <v>2933</v>
      </c>
      <c r="E1031" s="251" t="s">
        <v>410</v>
      </c>
      <c r="F1031" s="252">
        <v>4951864.1500599999</v>
      </c>
      <c r="G1031" s="252">
        <v>2441287.1270099999</v>
      </c>
      <c r="H1031" s="252" t="s">
        <v>2544</v>
      </c>
      <c r="I1031" s="252">
        <v>2.5509E-2</v>
      </c>
      <c r="J1031" s="252" t="s">
        <v>392</v>
      </c>
      <c r="K1031" s="252">
        <v>0</v>
      </c>
      <c r="L1031" s="252">
        <v>2024</v>
      </c>
      <c r="M1031" s="252">
        <v>2027</v>
      </c>
      <c r="N1031" s="252" t="s">
        <v>393</v>
      </c>
      <c r="O1031" s="252" t="s">
        <v>394</v>
      </c>
      <c r="P1031" s="252" t="s">
        <v>3500</v>
      </c>
      <c r="Q1031" s="251" t="s">
        <v>2567</v>
      </c>
      <c r="R1031" s="290"/>
      <c r="S1031" s="290"/>
      <c r="T1031" s="290"/>
      <c r="U1031" s="290"/>
      <c r="V1031" s="290"/>
      <c r="W1031" s="290"/>
      <c r="X1031" s="290"/>
    </row>
    <row r="1032" spans="2:24" ht="72.5">
      <c r="B1032" s="252" t="s">
        <v>1438</v>
      </c>
      <c r="C1032" s="252" t="s">
        <v>5639</v>
      </c>
      <c r="D1032" s="252" t="s">
        <v>2933</v>
      </c>
      <c r="E1032" s="251" t="s">
        <v>410</v>
      </c>
      <c r="F1032" s="252">
        <v>4951763.2076500002</v>
      </c>
      <c r="G1032" s="252">
        <v>2441700.4392599999</v>
      </c>
      <c r="H1032" s="252" t="s">
        <v>2544</v>
      </c>
      <c r="I1032" s="252">
        <v>2.5506999999999998E-2</v>
      </c>
      <c r="J1032" s="252" t="s">
        <v>392</v>
      </c>
      <c r="K1032" s="252">
        <v>0</v>
      </c>
      <c r="L1032" s="252">
        <v>2024</v>
      </c>
      <c r="M1032" s="252">
        <v>2027</v>
      </c>
      <c r="N1032" s="252" t="s">
        <v>393</v>
      </c>
      <c r="O1032" s="252" t="s">
        <v>394</v>
      </c>
      <c r="P1032" s="252" t="s">
        <v>3501</v>
      </c>
      <c r="Q1032" s="251" t="s">
        <v>2567</v>
      </c>
      <c r="R1032" s="290"/>
      <c r="S1032" s="290"/>
      <c r="T1032" s="290"/>
      <c r="U1032" s="290"/>
      <c r="V1032" s="290"/>
      <c r="W1032" s="290"/>
      <c r="X1032" s="290"/>
    </row>
    <row r="1033" spans="2:24" ht="72.5">
      <c r="B1033" s="252" t="s">
        <v>1438</v>
      </c>
      <c r="C1033" s="252" t="s">
        <v>5639</v>
      </c>
      <c r="D1033" s="252" t="s">
        <v>2933</v>
      </c>
      <c r="E1033" s="251" t="s">
        <v>410</v>
      </c>
      <c r="F1033" s="252">
        <v>4951612.0239700004</v>
      </c>
      <c r="G1033" s="252">
        <v>2442233.1230100002</v>
      </c>
      <c r="H1033" s="252" t="s">
        <v>2544</v>
      </c>
      <c r="I1033" s="252">
        <v>2.5505E-2</v>
      </c>
      <c r="J1033" s="252" t="s">
        <v>1427</v>
      </c>
      <c r="K1033" s="252">
        <v>0</v>
      </c>
      <c r="L1033" s="252">
        <v>2024</v>
      </c>
      <c r="M1033" s="252">
        <v>2027</v>
      </c>
      <c r="N1033" s="252" t="s">
        <v>393</v>
      </c>
      <c r="O1033" s="252" t="s">
        <v>394</v>
      </c>
      <c r="P1033" s="252" t="s">
        <v>3502</v>
      </c>
      <c r="Q1033" s="251" t="s">
        <v>2567</v>
      </c>
      <c r="R1033" s="290"/>
      <c r="S1033" s="290"/>
      <c r="T1033" s="290"/>
      <c r="U1033" s="290"/>
      <c r="V1033" s="290"/>
      <c r="W1033" s="290"/>
      <c r="X1033" s="290"/>
    </row>
    <row r="1034" spans="2:24" ht="72.5">
      <c r="B1034" s="252" t="s">
        <v>1438</v>
      </c>
      <c r="C1034" s="252" t="s">
        <v>5639</v>
      </c>
      <c r="D1034" s="252" t="s">
        <v>2925</v>
      </c>
      <c r="E1034" s="251" t="s">
        <v>410</v>
      </c>
      <c r="F1034" s="252">
        <v>4951176.5239899997</v>
      </c>
      <c r="G1034" s="252">
        <v>2443504.7050000001</v>
      </c>
      <c r="H1034" s="252" t="s">
        <v>2544</v>
      </c>
      <c r="I1034" s="252">
        <v>2.5514999999999999E-2</v>
      </c>
      <c r="J1034" s="252" t="s">
        <v>624</v>
      </c>
      <c r="K1034" s="252">
        <v>0</v>
      </c>
      <c r="L1034" s="252">
        <v>2024</v>
      </c>
      <c r="M1034" s="252">
        <v>2027</v>
      </c>
      <c r="N1034" s="252" t="s">
        <v>393</v>
      </c>
      <c r="O1034" s="252" t="s">
        <v>394</v>
      </c>
      <c r="P1034" s="252" t="s">
        <v>3503</v>
      </c>
      <c r="Q1034" s="251" t="s">
        <v>2567</v>
      </c>
      <c r="R1034" s="290"/>
      <c r="S1034" s="290"/>
      <c r="T1034" s="290"/>
      <c r="U1034" s="290"/>
      <c r="V1034" s="290"/>
      <c r="W1034" s="290"/>
      <c r="X1034" s="290"/>
    </row>
    <row r="1035" spans="2:24" ht="72.5">
      <c r="B1035" s="252" t="s">
        <v>1438</v>
      </c>
      <c r="C1035" s="252" t="s">
        <v>5639</v>
      </c>
      <c r="D1035" s="252" t="s">
        <v>2925</v>
      </c>
      <c r="E1035" s="251" t="s">
        <v>410</v>
      </c>
      <c r="F1035" s="252">
        <v>4951064.4511200003</v>
      </c>
      <c r="G1035" s="252">
        <v>2443876.0379900001</v>
      </c>
      <c r="H1035" s="252" t="s">
        <v>2544</v>
      </c>
      <c r="I1035" s="252">
        <v>2.5514999999999999E-2</v>
      </c>
      <c r="J1035" s="252" t="s">
        <v>622</v>
      </c>
      <c r="K1035" s="252">
        <v>0</v>
      </c>
      <c r="L1035" s="252">
        <v>2024</v>
      </c>
      <c r="M1035" s="252">
        <v>2027</v>
      </c>
      <c r="N1035" s="252" t="s">
        <v>393</v>
      </c>
      <c r="O1035" s="252" t="s">
        <v>394</v>
      </c>
      <c r="P1035" s="252" t="s">
        <v>3504</v>
      </c>
      <c r="Q1035" s="251" t="s">
        <v>2567</v>
      </c>
      <c r="R1035" s="290"/>
      <c r="S1035" s="290"/>
      <c r="T1035" s="290"/>
      <c r="U1035" s="290"/>
      <c r="V1035" s="290"/>
      <c r="W1035" s="290"/>
      <c r="X1035" s="290"/>
    </row>
    <row r="1036" spans="2:24" ht="72.5">
      <c r="B1036" s="252" t="s">
        <v>1438</v>
      </c>
      <c r="C1036" s="252" t="s">
        <v>5639</v>
      </c>
      <c r="D1036" s="252" t="s">
        <v>2925</v>
      </c>
      <c r="E1036" s="251" t="s">
        <v>410</v>
      </c>
      <c r="F1036" s="252">
        <v>4950947.9359600004</v>
      </c>
      <c r="G1036" s="252">
        <v>2444262.3250000002</v>
      </c>
      <c r="H1036" s="252" t="s">
        <v>2544</v>
      </c>
      <c r="I1036" s="252">
        <v>2.5514999999999999E-2</v>
      </c>
      <c r="J1036" s="252" t="s">
        <v>622</v>
      </c>
      <c r="K1036" s="252">
        <v>0</v>
      </c>
      <c r="L1036" s="252">
        <v>2024</v>
      </c>
      <c r="M1036" s="252">
        <v>2027</v>
      </c>
      <c r="N1036" s="252" t="s">
        <v>393</v>
      </c>
      <c r="O1036" s="252" t="s">
        <v>394</v>
      </c>
      <c r="P1036" s="252" t="s">
        <v>3505</v>
      </c>
      <c r="Q1036" s="251" t="s">
        <v>2567</v>
      </c>
      <c r="R1036" s="290"/>
      <c r="S1036" s="290"/>
      <c r="T1036" s="290"/>
      <c r="U1036" s="290"/>
      <c r="V1036" s="290"/>
      <c r="W1036" s="290"/>
      <c r="X1036" s="290"/>
    </row>
    <row r="1037" spans="2:24" ht="72.5">
      <c r="B1037" s="252" t="s">
        <v>1438</v>
      </c>
      <c r="C1037" s="252" t="s">
        <v>5639</v>
      </c>
      <c r="D1037" s="252" t="s">
        <v>2925</v>
      </c>
      <c r="E1037" s="251" t="s">
        <v>410</v>
      </c>
      <c r="F1037" s="252">
        <v>4950785.6630199999</v>
      </c>
      <c r="G1037" s="252">
        <v>2444800.213</v>
      </c>
      <c r="H1037" s="252" t="s">
        <v>2544</v>
      </c>
      <c r="I1037" s="252">
        <v>2.5514999999999999E-2</v>
      </c>
      <c r="J1037" s="252" t="s">
        <v>622</v>
      </c>
      <c r="K1037" s="252">
        <v>0</v>
      </c>
      <c r="L1037" s="252">
        <v>2024</v>
      </c>
      <c r="M1037" s="252">
        <v>2027</v>
      </c>
      <c r="N1037" s="252" t="s">
        <v>393</v>
      </c>
      <c r="O1037" s="252" t="s">
        <v>394</v>
      </c>
      <c r="P1037" s="252" t="s">
        <v>3506</v>
      </c>
      <c r="Q1037" s="251" t="s">
        <v>2567</v>
      </c>
      <c r="R1037" s="290"/>
      <c r="S1037" s="290"/>
      <c r="T1037" s="290"/>
      <c r="U1037" s="290"/>
      <c r="V1037" s="290"/>
      <c r="W1037" s="290"/>
      <c r="X1037" s="290"/>
    </row>
    <row r="1038" spans="2:24" ht="72.5">
      <c r="B1038" s="252" t="s">
        <v>1438</v>
      </c>
      <c r="C1038" s="252" t="s">
        <v>5639</v>
      </c>
      <c r="D1038" s="252" t="s">
        <v>2925</v>
      </c>
      <c r="E1038" s="251" t="s">
        <v>410</v>
      </c>
      <c r="F1038" s="252">
        <v>4950591.5149900001</v>
      </c>
      <c r="G1038" s="252">
        <v>2445443.7880199999</v>
      </c>
      <c r="H1038" s="252" t="s">
        <v>2544</v>
      </c>
      <c r="I1038" s="252">
        <v>2.5514999999999999E-2</v>
      </c>
      <c r="J1038" s="252" t="s">
        <v>622</v>
      </c>
      <c r="K1038" s="252">
        <v>0</v>
      </c>
      <c r="L1038" s="252">
        <v>2024</v>
      </c>
      <c r="M1038" s="252">
        <v>2027</v>
      </c>
      <c r="N1038" s="252" t="s">
        <v>393</v>
      </c>
      <c r="O1038" s="252" t="s">
        <v>394</v>
      </c>
      <c r="P1038" s="252" t="s">
        <v>3507</v>
      </c>
      <c r="Q1038" s="251" t="s">
        <v>2567</v>
      </c>
      <c r="R1038" s="290"/>
      <c r="S1038" s="290"/>
      <c r="T1038" s="290"/>
      <c r="U1038" s="290"/>
      <c r="V1038" s="290"/>
      <c r="W1038" s="290"/>
      <c r="X1038" s="290"/>
    </row>
    <row r="1039" spans="2:24" ht="72.5">
      <c r="B1039" s="252" t="s">
        <v>1438</v>
      </c>
      <c r="C1039" s="252" t="s">
        <v>5639</v>
      </c>
      <c r="D1039" s="252" t="s">
        <v>2921</v>
      </c>
      <c r="E1039" s="251" t="s">
        <v>410</v>
      </c>
      <c r="F1039" s="252">
        <v>4950141.5950199999</v>
      </c>
      <c r="G1039" s="252">
        <v>2446935.2540000002</v>
      </c>
      <c r="H1039" s="252" t="s">
        <v>2544</v>
      </c>
      <c r="I1039" s="252">
        <v>2.5514999999999999E-2</v>
      </c>
      <c r="J1039" s="252" t="s">
        <v>392</v>
      </c>
      <c r="K1039" s="252">
        <v>0</v>
      </c>
      <c r="L1039" s="252">
        <v>2024</v>
      </c>
      <c r="M1039" s="252">
        <v>2027</v>
      </c>
      <c r="N1039" s="252" t="s">
        <v>393</v>
      </c>
      <c r="O1039" s="252" t="s">
        <v>394</v>
      </c>
      <c r="P1039" s="252" t="s">
        <v>3508</v>
      </c>
      <c r="Q1039" s="251" t="s">
        <v>2567</v>
      </c>
      <c r="R1039" s="290"/>
      <c r="S1039" s="290"/>
      <c r="T1039" s="290"/>
      <c r="U1039" s="290"/>
      <c r="V1039" s="290"/>
      <c r="W1039" s="290"/>
      <c r="X1039" s="290"/>
    </row>
    <row r="1040" spans="2:24" ht="72.5">
      <c r="B1040" s="252" t="s">
        <v>1438</v>
      </c>
      <c r="C1040" s="252" t="s">
        <v>5639</v>
      </c>
      <c r="D1040" s="252" t="s">
        <v>2921</v>
      </c>
      <c r="E1040" s="251" t="s">
        <v>410</v>
      </c>
      <c r="F1040" s="252">
        <v>4950020.1319899997</v>
      </c>
      <c r="G1040" s="252">
        <v>2447337.9059899999</v>
      </c>
      <c r="H1040" s="252" t="s">
        <v>2544</v>
      </c>
      <c r="I1040" s="252">
        <v>2.5514999999999999E-2</v>
      </c>
      <c r="J1040" s="252" t="s">
        <v>392</v>
      </c>
      <c r="K1040" s="252">
        <v>0</v>
      </c>
      <c r="L1040" s="252">
        <v>2024</v>
      </c>
      <c r="M1040" s="252">
        <v>2027</v>
      </c>
      <c r="N1040" s="252" t="s">
        <v>393</v>
      </c>
      <c r="O1040" s="252" t="s">
        <v>394</v>
      </c>
      <c r="P1040" s="252" t="s">
        <v>3509</v>
      </c>
      <c r="Q1040" s="251" t="s">
        <v>2567</v>
      </c>
      <c r="R1040" s="290"/>
      <c r="S1040" s="290"/>
      <c r="T1040" s="290"/>
      <c r="U1040" s="290"/>
      <c r="V1040" s="290"/>
      <c r="W1040" s="290"/>
      <c r="X1040" s="290"/>
    </row>
    <row r="1041" spans="2:24" ht="72.5">
      <c r="B1041" s="252" t="s">
        <v>1438</v>
      </c>
      <c r="C1041" s="252" t="s">
        <v>5639</v>
      </c>
      <c r="D1041" s="252" t="s">
        <v>2921</v>
      </c>
      <c r="E1041" s="251" t="s">
        <v>410</v>
      </c>
      <c r="F1041" s="252">
        <v>4949784.7159900004</v>
      </c>
      <c r="G1041" s="252">
        <v>2448118.3109800001</v>
      </c>
      <c r="H1041" s="252" t="s">
        <v>2544</v>
      </c>
      <c r="I1041" s="252">
        <v>2.5514999999999999E-2</v>
      </c>
      <c r="J1041" s="252" t="s">
        <v>392</v>
      </c>
      <c r="K1041" s="252">
        <v>0</v>
      </c>
      <c r="L1041" s="252">
        <v>2024</v>
      </c>
      <c r="M1041" s="252">
        <v>2027</v>
      </c>
      <c r="N1041" s="252" t="s">
        <v>393</v>
      </c>
      <c r="O1041" s="252" t="s">
        <v>394</v>
      </c>
      <c r="P1041" s="252" t="s">
        <v>3510</v>
      </c>
      <c r="Q1041" s="251" t="s">
        <v>2567</v>
      </c>
      <c r="R1041" s="290"/>
      <c r="S1041" s="290"/>
      <c r="T1041" s="290"/>
      <c r="U1041" s="290"/>
      <c r="V1041" s="290"/>
      <c r="W1041" s="290"/>
      <c r="X1041" s="290"/>
    </row>
    <row r="1042" spans="2:24" ht="72.5">
      <c r="B1042" s="252" t="s">
        <v>1438</v>
      </c>
      <c r="C1042" s="252" t="s">
        <v>5639</v>
      </c>
      <c r="D1042" s="252" t="s">
        <v>2918</v>
      </c>
      <c r="E1042" s="251" t="s">
        <v>410</v>
      </c>
      <c r="F1042" s="252">
        <v>4949631.91108</v>
      </c>
      <c r="G1042" s="252">
        <v>2448624.8240299998</v>
      </c>
      <c r="H1042" s="252" t="s">
        <v>2544</v>
      </c>
      <c r="I1042" s="252">
        <v>2.5514999999999999E-2</v>
      </c>
      <c r="J1042" s="252" t="s">
        <v>392</v>
      </c>
      <c r="K1042" s="252">
        <v>0</v>
      </c>
      <c r="L1042" s="252">
        <v>2024</v>
      </c>
      <c r="M1042" s="252">
        <v>2027</v>
      </c>
      <c r="N1042" s="252" t="s">
        <v>393</v>
      </c>
      <c r="O1042" s="252" t="s">
        <v>394</v>
      </c>
      <c r="P1042" s="252" t="s">
        <v>3511</v>
      </c>
      <c r="Q1042" s="251" t="s">
        <v>2567</v>
      </c>
      <c r="R1042" s="290"/>
      <c r="S1042" s="290"/>
      <c r="T1042" s="290"/>
      <c r="U1042" s="290"/>
      <c r="V1042" s="290"/>
      <c r="W1042" s="290"/>
      <c r="X1042" s="290"/>
    </row>
    <row r="1043" spans="2:24" ht="72.5">
      <c r="B1043" s="252" t="s">
        <v>1438</v>
      </c>
      <c r="C1043" s="252" t="s">
        <v>5639</v>
      </c>
      <c r="D1043" s="252" t="s">
        <v>2918</v>
      </c>
      <c r="E1043" s="251" t="s">
        <v>410</v>
      </c>
      <c r="F1043" s="252">
        <v>4949526.98893</v>
      </c>
      <c r="G1043" s="252">
        <v>2448972.7759600002</v>
      </c>
      <c r="H1043" s="252" t="s">
        <v>2544</v>
      </c>
      <c r="I1043" s="252">
        <v>2.5514999999999999E-2</v>
      </c>
      <c r="J1043" s="252" t="s">
        <v>392</v>
      </c>
      <c r="K1043" s="252">
        <v>0</v>
      </c>
      <c r="L1043" s="252">
        <v>2024</v>
      </c>
      <c r="M1043" s="252">
        <v>2027</v>
      </c>
      <c r="N1043" s="252" t="s">
        <v>393</v>
      </c>
      <c r="O1043" s="252" t="s">
        <v>394</v>
      </c>
      <c r="P1043" s="252" t="s">
        <v>3512</v>
      </c>
      <c r="Q1043" s="251" t="s">
        <v>2567</v>
      </c>
      <c r="R1043" s="290"/>
      <c r="S1043" s="290"/>
      <c r="T1043" s="290"/>
      <c r="U1043" s="290"/>
      <c r="V1043" s="290"/>
      <c r="W1043" s="290"/>
      <c r="X1043" s="290"/>
    </row>
    <row r="1044" spans="2:24" ht="72.5">
      <c r="B1044" s="252" t="s">
        <v>1438</v>
      </c>
      <c r="C1044" s="252" t="s">
        <v>5639</v>
      </c>
      <c r="D1044" s="252" t="s">
        <v>2918</v>
      </c>
      <c r="E1044" s="251" t="s">
        <v>410</v>
      </c>
      <c r="F1044" s="252">
        <v>4949382.4040099997</v>
      </c>
      <c r="G1044" s="252">
        <v>2449451.9860299998</v>
      </c>
      <c r="H1044" s="252" t="s">
        <v>2544</v>
      </c>
      <c r="I1044" s="252">
        <v>2.5514999999999999E-2</v>
      </c>
      <c r="J1044" s="252" t="s">
        <v>392</v>
      </c>
      <c r="K1044" s="252">
        <v>0</v>
      </c>
      <c r="L1044" s="252">
        <v>2024</v>
      </c>
      <c r="M1044" s="252">
        <v>2027</v>
      </c>
      <c r="N1044" s="252" t="s">
        <v>393</v>
      </c>
      <c r="O1044" s="252" t="s">
        <v>394</v>
      </c>
      <c r="P1044" s="252" t="s">
        <v>3513</v>
      </c>
      <c r="Q1044" s="251" t="s">
        <v>2567</v>
      </c>
      <c r="R1044" s="290"/>
      <c r="S1044" s="290"/>
      <c r="T1044" s="290"/>
      <c r="U1044" s="290"/>
      <c r="V1044" s="290"/>
      <c r="W1044" s="290"/>
      <c r="X1044" s="290"/>
    </row>
    <row r="1045" spans="2:24" ht="72.5">
      <c r="B1045" s="252" t="s">
        <v>1438</v>
      </c>
      <c r="C1045" s="252" t="s">
        <v>5639</v>
      </c>
      <c r="D1045" s="252" t="s">
        <v>2912</v>
      </c>
      <c r="E1045" s="251" t="s">
        <v>410</v>
      </c>
      <c r="F1045" s="252">
        <v>4949258.8305900004</v>
      </c>
      <c r="G1045" s="252">
        <v>2449861.6107100002</v>
      </c>
      <c r="H1045" s="252" t="s">
        <v>2544</v>
      </c>
      <c r="I1045" s="252">
        <v>2.5512E-2</v>
      </c>
      <c r="J1045" s="252" t="s">
        <v>392</v>
      </c>
      <c r="K1045" s="252">
        <v>0</v>
      </c>
      <c r="L1045" s="252">
        <v>2024</v>
      </c>
      <c r="M1045" s="252">
        <v>2027</v>
      </c>
      <c r="N1045" s="252" t="s">
        <v>393</v>
      </c>
      <c r="O1045" s="252" t="s">
        <v>394</v>
      </c>
      <c r="P1045" s="252" t="s">
        <v>3514</v>
      </c>
      <c r="Q1045" s="251" t="s">
        <v>2567</v>
      </c>
      <c r="R1045" s="290"/>
      <c r="S1045" s="290"/>
      <c r="T1045" s="290"/>
      <c r="U1045" s="290"/>
      <c r="V1045" s="290"/>
      <c r="W1045" s="290"/>
      <c r="X1045" s="290"/>
    </row>
    <row r="1046" spans="2:24" ht="72.5">
      <c r="B1046" s="252" t="s">
        <v>1438</v>
      </c>
      <c r="C1046" s="252" t="s">
        <v>5639</v>
      </c>
      <c r="D1046" s="252" t="s">
        <v>2912</v>
      </c>
      <c r="E1046" s="251" t="s">
        <v>410</v>
      </c>
      <c r="F1046" s="252">
        <v>4949160.03694</v>
      </c>
      <c r="G1046" s="252">
        <v>2450199.3169999998</v>
      </c>
      <c r="H1046" s="252" t="s">
        <v>2544</v>
      </c>
      <c r="I1046" s="252">
        <v>2.5509E-2</v>
      </c>
      <c r="J1046" s="252" t="s">
        <v>392</v>
      </c>
      <c r="K1046" s="252">
        <v>0</v>
      </c>
      <c r="L1046" s="252">
        <v>2024</v>
      </c>
      <c r="M1046" s="252">
        <v>2027</v>
      </c>
      <c r="N1046" s="252" t="s">
        <v>393</v>
      </c>
      <c r="O1046" s="252" t="s">
        <v>394</v>
      </c>
      <c r="P1046" s="252" t="s">
        <v>3515</v>
      </c>
      <c r="Q1046" s="251" t="s">
        <v>2567</v>
      </c>
      <c r="R1046" s="290"/>
      <c r="S1046" s="290"/>
      <c r="T1046" s="290"/>
      <c r="U1046" s="290"/>
      <c r="V1046" s="290"/>
      <c r="W1046" s="290"/>
      <c r="X1046" s="290"/>
    </row>
    <row r="1047" spans="2:24" ht="72.5">
      <c r="B1047" s="252" t="s">
        <v>1438</v>
      </c>
      <c r="C1047" s="252" t="s">
        <v>5639</v>
      </c>
      <c r="D1047" s="252" t="s">
        <v>2912</v>
      </c>
      <c r="E1047" s="251" t="s">
        <v>410</v>
      </c>
      <c r="F1047" s="252">
        <v>4949066.8368600002</v>
      </c>
      <c r="G1047" s="252">
        <v>2450517.8509399998</v>
      </c>
      <c r="H1047" s="252" t="s">
        <v>2544</v>
      </c>
      <c r="I1047" s="252">
        <v>2.5509E-2</v>
      </c>
      <c r="J1047" s="252" t="s">
        <v>392</v>
      </c>
      <c r="K1047" s="252">
        <v>0</v>
      </c>
      <c r="L1047" s="252">
        <v>2024</v>
      </c>
      <c r="M1047" s="252">
        <v>2027</v>
      </c>
      <c r="N1047" s="252" t="s">
        <v>393</v>
      </c>
      <c r="O1047" s="252" t="s">
        <v>394</v>
      </c>
      <c r="P1047" s="252" t="s">
        <v>3516</v>
      </c>
      <c r="Q1047" s="251" t="s">
        <v>2567</v>
      </c>
      <c r="R1047" s="290"/>
      <c r="S1047" s="290"/>
      <c r="T1047" s="290"/>
      <c r="U1047" s="290"/>
      <c r="V1047" s="290"/>
      <c r="W1047" s="290"/>
      <c r="X1047" s="290"/>
    </row>
    <row r="1048" spans="2:24" ht="72.5">
      <c r="B1048" s="252" t="s">
        <v>1438</v>
      </c>
      <c r="C1048" s="252" t="s">
        <v>5639</v>
      </c>
      <c r="D1048" s="252" t="s">
        <v>2912</v>
      </c>
      <c r="E1048" s="251" t="s">
        <v>410</v>
      </c>
      <c r="F1048" s="252">
        <v>4948945.3231199998</v>
      </c>
      <c r="G1048" s="252">
        <v>2450933.0300500002</v>
      </c>
      <c r="H1048" s="252" t="s">
        <v>2544</v>
      </c>
      <c r="I1048" s="252">
        <v>2.5509E-2</v>
      </c>
      <c r="J1048" s="252" t="s">
        <v>392</v>
      </c>
      <c r="K1048" s="252">
        <v>0</v>
      </c>
      <c r="L1048" s="252">
        <v>2024</v>
      </c>
      <c r="M1048" s="252">
        <v>2027</v>
      </c>
      <c r="N1048" s="252" t="s">
        <v>393</v>
      </c>
      <c r="O1048" s="252" t="s">
        <v>394</v>
      </c>
      <c r="P1048" s="252" t="s">
        <v>3517</v>
      </c>
      <c r="Q1048" s="251" t="s">
        <v>2567</v>
      </c>
      <c r="R1048" s="290"/>
      <c r="S1048" s="290"/>
      <c r="T1048" s="290"/>
      <c r="U1048" s="290"/>
      <c r="V1048" s="290"/>
      <c r="W1048" s="290"/>
      <c r="X1048" s="290"/>
    </row>
    <row r="1049" spans="2:24" ht="72.5">
      <c r="B1049" s="252" t="s">
        <v>1438</v>
      </c>
      <c r="C1049" s="252" t="s">
        <v>5639</v>
      </c>
      <c r="D1049" s="252" t="s">
        <v>2912</v>
      </c>
      <c r="E1049" s="251" t="s">
        <v>410</v>
      </c>
      <c r="F1049" s="252">
        <v>4948831.0948799998</v>
      </c>
      <c r="G1049" s="252">
        <v>2451323.4959900002</v>
      </c>
      <c r="H1049" s="252" t="s">
        <v>2544</v>
      </c>
      <c r="I1049" s="252">
        <v>2.5509E-2</v>
      </c>
      <c r="J1049" s="252" t="s">
        <v>2397</v>
      </c>
      <c r="K1049" s="252">
        <v>0</v>
      </c>
      <c r="L1049" s="252">
        <v>2024</v>
      </c>
      <c r="M1049" s="252">
        <v>2027</v>
      </c>
      <c r="N1049" s="252" t="s">
        <v>393</v>
      </c>
      <c r="O1049" s="252" t="s">
        <v>394</v>
      </c>
      <c r="P1049" s="252" t="s">
        <v>3518</v>
      </c>
      <c r="Q1049" s="251" t="s">
        <v>2567</v>
      </c>
      <c r="R1049" s="290"/>
      <c r="S1049" s="290"/>
      <c r="T1049" s="290"/>
      <c r="U1049" s="290"/>
      <c r="V1049" s="290"/>
      <c r="W1049" s="290"/>
      <c r="X1049" s="290"/>
    </row>
    <row r="1050" spans="2:24" ht="72.5">
      <c r="B1050" s="252" t="s">
        <v>1438</v>
      </c>
      <c r="C1050" s="252" t="s">
        <v>5639</v>
      </c>
      <c r="D1050" s="252" t="s">
        <v>5651</v>
      </c>
      <c r="E1050" s="251" t="s">
        <v>410</v>
      </c>
      <c r="F1050" s="252">
        <v>4948500.0759899998</v>
      </c>
      <c r="G1050" s="252">
        <v>2452454.8289899998</v>
      </c>
      <c r="H1050" s="252" t="s">
        <v>2544</v>
      </c>
      <c r="I1050" s="252">
        <v>2.5509E-2</v>
      </c>
      <c r="J1050" s="252" t="s">
        <v>392</v>
      </c>
      <c r="K1050" s="252">
        <v>0</v>
      </c>
      <c r="L1050" s="252">
        <v>2024</v>
      </c>
      <c r="M1050" s="252">
        <v>2027</v>
      </c>
      <c r="N1050" s="252" t="s">
        <v>393</v>
      </c>
      <c r="O1050" s="252" t="s">
        <v>394</v>
      </c>
      <c r="P1050" s="252" t="s">
        <v>3519</v>
      </c>
      <c r="Q1050" s="251" t="s">
        <v>2567</v>
      </c>
      <c r="R1050" s="290"/>
      <c r="S1050" s="290"/>
      <c r="T1050" s="290"/>
      <c r="U1050" s="290"/>
      <c r="V1050" s="290"/>
      <c r="W1050" s="290"/>
      <c r="X1050" s="290"/>
    </row>
    <row r="1051" spans="2:24" ht="72.5">
      <c r="B1051" s="252" t="s">
        <v>1438</v>
      </c>
      <c r="C1051" s="252" t="s">
        <v>5639</v>
      </c>
      <c r="D1051" s="252" t="s">
        <v>5652</v>
      </c>
      <c r="E1051" s="251" t="s">
        <v>410</v>
      </c>
      <c r="F1051" s="252">
        <v>4948380.1490099998</v>
      </c>
      <c r="G1051" s="252">
        <v>2452864.7020100001</v>
      </c>
      <c r="H1051" s="252" t="s">
        <v>2544</v>
      </c>
      <c r="I1051" s="252">
        <v>2.5509E-2</v>
      </c>
      <c r="J1051" s="252" t="s">
        <v>392</v>
      </c>
      <c r="K1051" s="252">
        <v>0</v>
      </c>
      <c r="L1051" s="252">
        <v>2024</v>
      </c>
      <c r="M1051" s="252">
        <v>2027</v>
      </c>
      <c r="N1051" s="252" t="s">
        <v>393</v>
      </c>
      <c r="O1051" s="252" t="s">
        <v>394</v>
      </c>
      <c r="P1051" s="252" t="s">
        <v>3520</v>
      </c>
      <c r="Q1051" s="251" t="s">
        <v>2567</v>
      </c>
      <c r="R1051" s="290"/>
      <c r="S1051" s="290"/>
      <c r="T1051" s="290"/>
      <c r="U1051" s="290"/>
      <c r="V1051" s="290"/>
      <c r="W1051" s="290"/>
      <c r="X1051" s="290"/>
    </row>
    <row r="1052" spans="2:24" ht="72.5">
      <c r="B1052" s="252" t="s">
        <v>1438</v>
      </c>
      <c r="C1052" s="252" t="s">
        <v>5639</v>
      </c>
      <c r="D1052" s="252" t="s">
        <v>5651</v>
      </c>
      <c r="E1052" s="251" t="s">
        <v>410</v>
      </c>
      <c r="F1052" s="252">
        <v>4948240.5370399999</v>
      </c>
      <c r="G1052" s="252">
        <v>2453341.8709900002</v>
      </c>
      <c r="H1052" s="252" t="s">
        <v>2544</v>
      </c>
      <c r="I1052" s="252">
        <v>2.5509E-2</v>
      </c>
      <c r="J1052" s="252" t="s">
        <v>392</v>
      </c>
      <c r="K1052" s="252">
        <v>0</v>
      </c>
      <c r="L1052" s="252">
        <v>2024</v>
      </c>
      <c r="M1052" s="252">
        <v>2027</v>
      </c>
      <c r="N1052" s="252" t="s">
        <v>393</v>
      </c>
      <c r="O1052" s="252" t="s">
        <v>394</v>
      </c>
      <c r="P1052" s="252" t="s">
        <v>3521</v>
      </c>
      <c r="Q1052" s="251" t="s">
        <v>2567</v>
      </c>
      <c r="R1052" s="290"/>
      <c r="S1052" s="290"/>
      <c r="T1052" s="290"/>
      <c r="U1052" s="290"/>
      <c r="V1052" s="290"/>
      <c r="W1052" s="290"/>
      <c r="X1052" s="290"/>
    </row>
    <row r="1053" spans="2:24" ht="72.5">
      <c r="B1053" s="252" t="s">
        <v>1438</v>
      </c>
      <c r="C1053" s="252" t="s">
        <v>5639</v>
      </c>
      <c r="D1053" s="252" t="s">
        <v>5650</v>
      </c>
      <c r="E1053" s="251" t="s">
        <v>410</v>
      </c>
      <c r="F1053" s="252">
        <v>4948113.09301</v>
      </c>
      <c r="G1053" s="252">
        <v>2453777.446</v>
      </c>
      <c r="H1053" s="252" t="s">
        <v>2544</v>
      </c>
      <c r="I1053" s="252">
        <v>2.5509E-2</v>
      </c>
      <c r="J1053" s="252" t="s">
        <v>392</v>
      </c>
      <c r="K1053" s="252">
        <v>0</v>
      </c>
      <c r="L1053" s="252">
        <v>2024</v>
      </c>
      <c r="M1053" s="252">
        <v>2027</v>
      </c>
      <c r="N1053" s="252" t="s">
        <v>393</v>
      </c>
      <c r="O1053" s="252" t="s">
        <v>394</v>
      </c>
      <c r="P1053" s="252" t="s">
        <v>3522</v>
      </c>
      <c r="Q1053" s="251" t="s">
        <v>2567</v>
      </c>
      <c r="R1053" s="290"/>
      <c r="S1053" s="290"/>
      <c r="T1053" s="290"/>
      <c r="U1053" s="290"/>
      <c r="V1053" s="290"/>
      <c r="W1053" s="290"/>
      <c r="X1053" s="290"/>
    </row>
    <row r="1054" spans="2:24" ht="72.5">
      <c r="B1054" s="252" t="s">
        <v>1438</v>
      </c>
      <c r="C1054" s="252" t="s">
        <v>5639</v>
      </c>
      <c r="D1054" s="252" t="s">
        <v>5650</v>
      </c>
      <c r="E1054" s="251" t="s">
        <v>410</v>
      </c>
      <c r="F1054" s="252">
        <v>4947995.7770100003</v>
      </c>
      <c r="G1054" s="252">
        <v>2454178.4119899999</v>
      </c>
      <c r="H1054" s="252" t="s">
        <v>2544</v>
      </c>
      <c r="I1054" s="252">
        <v>2.5509E-2</v>
      </c>
      <c r="J1054" s="252" t="s">
        <v>392</v>
      </c>
      <c r="K1054" s="252">
        <v>0</v>
      </c>
      <c r="L1054" s="252">
        <v>2024</v>
      </c>
      <c r="M1054" s="252">
        <v>2027</v>
      </c>
      <c r="N1054" s="252" t="s">
        <v>393</v>
      </c>
      <c r="O1054" s="252" t="s">
        <v>394</v>
      </c>
      <c r="P1054" s="252" t="s">
        <v>3523</v>
      </c>
      <c r="Q1054" s="251" t="s">
        <v>2567</v>
      </c>
      <c r="R1054" s="290"/>
      <c r="S1054" s="290"/>
      <c r="T1054" s="290"/>
      <c r="U1054" s="290"/>
      <c r="V1054" s="290"/>
      <c r="W1054" s="290"/>
      <c r="X1054" s="290"/>
    </row>
    <row r="1055" spans="2:24" ht="72.5">
      <c r="B1055" s="252" t="s">
        <v>1438</v>
      </c>
      <c r="C1055" s="252" t="s">
        <v>5639</v>
      </c>
      <c r="D1055" s="252" t="s">
        <v>5649</v>
      </c>
      <c r="E1055" s="251" t="s">
        <v>410</v>
      </c>
      <c r="F1055" s="252">
        <v>4947842.4109800002</v>
      </c>
      <c r="G1055" s="252">
        <v>2454702.6209999998</v>
      </c>
      <c r="H1055" s="252" t="s">
        <v>2544</v>
      </c>
      <c r="I1055" s="252">
        <v>2.5509E-2</v>
      </c>
      <c r="J1055" s="252" t="s">
        <v>392</v>
      </c>
      <c r="K1055" s="252">
        <v>0</v>
      </c>
      <c r="L1055" s="252">
        <v>2024</v>
      </c>
      <c r="M1055" s="252">
        <v>2027</v>
      </c>
      <c r="N1055" s="252" t="s">
        <v>393</v>
      </c>
      <c r="O1055" s="252" t="s">
        <v>394</v>
      </c>
      <c r="P1055" s="252" t="s">
        <v>3524</v>
      </c>
      <c r="Q1055" s="251" t="s">
        <v>2567</v>
      </c>
      <c r="R1055" s="290"/>
      <c r="S1055" s="290"/>
      <c r="T1055" s="290"/>
      <c r="U1055" s="290"/>
      <c r="V1055" s="290"/>
      <c r="W1055" s="290"/>
      <c r="X1055" s="290"/>
    </row>
    <row r="1056" spans="2:24" ht="72.5">
      <c r="B1056" s="252" t="s">
        <v>1438</v>
      </c>
      <c r="C1056" s="252" t="s">
        <v>5639</v>
      </c>
      <c r="D1056" s="252" t="s">
        <v>5650</v>
      </c>
      <c r="E1056" s="251" t="s">
        <v>410</v>
      </c>
      <c r="F1056" s="252">
        <v>4947701.0650000004</v>
      </c>
      <c r="G1056" s="252">
        <v>2455185.6850100001</v>
      </c>
      <c r="H1056" s="252" t="s">
        <v>2544</v>
      </c>
      <c r="I1056" s="252">
        <v>2.5509E-2</v>
      </c>
      <c r="J1056" s="252" t="s">
        <v>622</v>
      </c>
      <c r="K1056" s="252">
        <v>0</v>
      </c>
      <c r="L1056" s="252">
        <v>2024</v>
      </c>
      <c r="M1056" s="252">
        <v>2027</v>
      </c>
      <c r="N1056" s="252" t="s">
        <v>393</v>
      </c>
      <c r="O1056" s="252" t="s">
        <v>394</v>
      </c>
      <c r="P1056" s="252" t="s">
        <v>3525</v>
      </c>
      <c r="Q1056" s="251" t="s">
        <v>2567</v>
      </c>
      <c r="R1056" s="290"/>
      <c r="S1056" s="290"/>
      <c r="T1056" s="290"/>
      <c r="U1056" s="290"/>
      <c r="V1056" s="290"/>
      <c r="W1056" s="290"/>
      <c r="X1056" s="290"/>
    </row>
    <row r="1057" spans="2:24" ht="72.5">
      <c r="B1057" s="252" t="s">
        <v>1438</v>
      </c>
      <c r="C1057" s="252" t="s">
        <v>5639</v>
      </c>
      <c r="D1057" s="252" t="s">
        <v>5649</v>
      </c>
      <c r="E1057" s="251" t="s">
        <v>410</v>
      </c>
      <c r="F1057" s="252">
        <v>4947554.7639899999</v>
      </c>
      <c r="G1057" s="252">
        <v>2455685.7189799999</v>
      </c>
      <c r="H1057" s="252" t="s">
        <v>2544</v>
      </c>
      <c r="I1057" s="252">
        <v>2.5509E-2</v>
      </c>
      <c r="J1057" s="252" t="s">
        <v>392</v>
      </c>
      <c r="K1057" s="252">
        <v>0</v>
      </c>
      <c r="L1057" s="252">
        <v>2024</v>
      </c>
      <c r="M1057" s="252">
        <v>2027</v>
      </c>
      <c r="N1057" s="252" t="s">
        <v>393</v>
      </c>
      <c r="O1057" s="252" t="s">
        <v>394</v>
      </c>
      <c r="P1057" s="252" t="s">
        <v>3526</v>
      </c>
      <c r="Q1057" s="251" t="s">
        <v>2567</v>
      </c>
      <c r="R1057" s="290"/>
      <c r="S1057" s="290"/>
      <c r="T1057" s="290"/>
      <c r="U1057" s="290"/>
      <c r="V1057" s="290"/>
      <c r="W1057" s="290"/>
      <c r="X1057" s="290"/>
    </row>
    <row r="1058" spans="2:24" ht="72.5">
      <c r="B1058" s="252" t="s">
        <v>1438</v>
      </c>
      <c r="C1058" s="252" t="s">
        <v>5639</v>
      </c>
      <c r="D1058" s="252" t="s">
        <v>5649</v>
      </c>
      <c r="E1058" s="251" t="s">
        <v>410</v>
      </c>
      <c r="F1058" s="252">
        <v>4947413.5269400002</v>
      </c>
      <c r="G1058" s="252">
        <v>2456168.45096</v>
      </c>
      <c r="H1058" s="252" t="s">
        <v>2544</v>
      </c>
      <c r="I1058" s="252">
        <v>2.5509E-2</v>
      </c>
      <c r="J1058" s="252" t="s">
        <v>918</v>
      </c>
      <c r="K1058" s="252">
        <v>0</v>
      </c>
      <c r="L1058" s="252">
        <v>2024</v>
      </c>
      <c r="M1058" s="252">
        <v>2027</v>
      </c>
      <c r="N1058" s="252" t="s">
        <v>393</v>
      </c>
      <c r="O1058" s="252" t="s">
        <v>394</v>
      </c>
      <c r="P1058" s="252" t="s">
        <v>3527</v>
      </c>
      <c r="Q1058" s="251" t="s">
        <v>2567</v>
      </c>
      <c r="R1058" s="290"/>
      <c r="S1058" s="290"/>
      <c r="T1058" s="290"/>
      <c r="U1058" s="290"/>
      <c r="V1058" s="290"/>
      <c r="W1058" s="290"/>
      <c r="X1058" s="290"/>
    </row>
    <row r="1059" spans="2:24" ht="72.5">
      <c r="B1059" s="252" t="s">
        <v>1438</v>
      </c>
      <c r="C1059" s="252" t="s">
        <v>5639</v>
      </c>
      <c r="D1059" s="252" t="s">
        <v>5649</v>
      </c>
      <c r="E1059" s="251" t="s">
        <v>410</v>
      </c>
      <c r="F1059" s="252">
        <v>4947291.8640000001</v>
      </c>
      <c r="G1059" s="252">
        <v>2456584.2800099999</v>
      </c>
      <c r="H1059" s="252" t="s">
        <v>2544</v>
      </c>
      <c r="I1059" s="252">
        <v>2.5509E-2</v>
      </c>
      <c r="J1059" s="252" t="s">
        <v>622</v>
      </c>
      <c r="K1059" s="252">
        <v>0</v>
      </c>
      <c r="L1059" s="252">
        <v>2024</v>
      </c>
      <c r="M1059" s="252">
        <v>2027</v>
      </c>
      <c r="N1059" s="252" t="s">
        <v>393</v>
      </c>
      <c r="O1059" s="252" t="s">
        <v>394</v>
      </c>
      <c r="P1059" s="252" t="s">
        <v>3528</v>
      </c>
      <c r="Q1059" s="251" t="s">
        <v>2567</v>
      </c>
      <c r="R1059" s="290"/>
      <c r="S1059" s="290"/>
      <c r="T1059" s="290"/>
      <c r="U1059" s="290"/>
      <c r="V1059" s="290"/>
      <c r="W1059" s="290"/>
      <c r="X1059" s="290"/>
    </row>
    <row r="1060" spans="2:24" ht="72.5">
      <c r="B1060" s="252" t="s">
        <v>1438</v>
      </c>
      <c r="C1060" s="252" t="s">
        <v>5639</v>
      </c>
      <c r="D1060" s="252" t="s">
        <v>5649</v>
      </c>
      <c r="E1060" s="251" t="s">
        <v>410</v>
      </c>
      <c r="F1060" s="252">
        <v>4947185.9240800003</v>
      </c>
      <c r="G1060" s="252">
        <v>2456946.3750100001</v>
      </c>
      <c r="H1060" s="252" t="s">
        <v>2544</v>
      </c>
      <c r="I1060" s="252">
        <v>2.5509E-2</v>
      </c>
      <c r="J1060" s="252" t="s">
        <v>622</v>
      </c>
      <c r="K1060" s="252">
        <v>0</v>
      </c>
      <c r="L1060" s="252">
        <v>2024</v>
      </c>
      <c r="M1060" s="252">
        <v>2027</v>
      </c>
      <c r="N1060" s="252" t="s">
        <v>393</v>
      </c>
      <c r="O1060" s="252" t="s">
        <v>394</v>
      </c>
      <c r="P1060" s="252" t="s">
        <v>3529</v>
      </c>
      <c r="Q1060" s="251" t="s">
        <v>2567</v>
      </c>
      <c r="R1060" s="290"/>
      <c r="S1060" s="290"/>
      <c r="T1060" s="290"/>
      <c r="U1060" s="290"/>
      <c r="V1060" s="290"/>
      <c r="W1060" s="290"/>
      <c r="X1060" s="290"/>
    </row>
    <row r="1061" spans="2:24" ht="72.5">
      <c r="B1061" s="252" t="s">
        <v>1438</v>
      </c>
      <c r="C1061" s="252" t="s">
        <v>5639</v>
      </c>
      <c r="D1061" s="252" t="s">
        <v>5649</v>
      </c>
      <c r="E1061" s="251" t="s">
        <v>410</v>
      </c>
      <c r="F1061" s="252">
        <v>4947000.7888200004</v>
      </c>
      <c r="G1061" s="252">
        <v>2457579.1606999999</v>
      </c>
      <c r="H1061" s="252" t="s">
        <v>2544</v>
      </c>
      <c r="I1061" s="252">
        <v>2.5516E-2</v>
      </c>
      <c r="J1061" s="252" t="s">
        <v>2899</v>
      </c>
      <c r="K1061" s="252">
        <v>0</v>
      </c>
      <c r="L1061" s="252">
        <v>2024</v>
      </c>
      <c r="M1061" s="252">
        <v>2027</v>
      </c>
      <c r="N1061" s="252" t="s">
        <v>393</v>
      </c>
      <c r="O1061" s="252" t="s">
        <v>394</v>
      </c>
      <c r="P1061" s="252" t="s">
        <v>3530</v>
      </c>
      <c r="Q1061" s="251" t="s">
        <v>2567</v>
      </c>
      <c r="R1061" s="290"/>
      <c r="S1061" s="290"/>
      <c r="T1061" s="290"/>
      <c r="U1061" s="290"/>
      <c r="V1061" s="290"/>
      <c r="W1061" s="290"/>
      <c r="X1061" s="290"/>
    </row>
    <row r="1062" spans="2:24" ht="72.5">
      <c r="B1062" s="252" t="s">
        <v>1438</v>
      </c>
      <c r="C1062" s="252" t="s">
        <v>5639</v>
      </c>
      <c r="D1062" s="252" t="s">
        <v>5649</v>
      </c>
      <c r="E1062" s="251" t="s">
        <v>410</v>
      </c>
      <c r="F1062" s="252">
        <v>4946811.7612600001</v>
      </c>
      <c r="G1062" s="252">
        <v>2458184.3712599999</v>
      </c>
      <c r="H1062" s="252" t="s">
        <v>2544</v>
      </c>
      <c r="I1062" s="252">
        <v>2.5545999999999999E-2</v>
      </c>
      <c r="J1062" s="252" t="s">
        <v>1427</v>
      </c>
      <c r="K1062" s="252">
        <v>0</v>
      </c>
      <c r="L1062" s="252">
        <v>2024</v>
      </c>
      <c r="M1062" s="252">
        <v>2027</v>
      </c>
      <c r="N1062" s="252" t="s">
        <v>393</v>
      </c>
      <c r="O1062" s="252" t="s">
        <v>394</v>
      </c>
      <c r="P1062" s="252" t="s">
        <v>3531</v>
      </c>
      <c r="Q1062" s="251" t="s">
        <v>2567</v>
      </c>
      <c r="R1062" s="290"/>
      <c r="S1062" s="290"/>
      <c r="T1062" s="290"/>
      <c r="U1062" s="290"/>
      <c r="V1062" s="290"/>
      <c r="W1062" s="290"/>
      <c r="X1062" s="290"/>
    </row>
    <row r="1063" spans="2:24" ht="72.5">
      <c r="B1063" s="252" t="s">
        <v>1438</v>
      </c>
      <c r="C1063" s="252" t="s">
        <v>5639</v>
      </c>
      <c r="D1063" s="252" t="s">
        <v>5647</v>
      </c>
      <c r="E1063" s="251" t="s">
        <v>410</v>
      </c>
      <c r="F1063" s="252">
        <v>4946324.4219699996</v>
      </c>
      <c r="G1063" s="252">
        <v>2459871.4169899998</v>
      </c>
      <c r="H1063" s="252" t="s">
        <v>2544</v>
      </c>
      <c r="I1063" s="252">
        <v>2.5509E-2</v>
      </c>
      <c r="J1063" s="252" t="s">
        <v>2615</v>
      </c>
      <c r="K1063" s="252">
        <v>0</v>
      </c>
      <c r="L1063" s="252">
        <v>2024</v>
      </c>
      <c r="M1063" s="252">
        <v>2027</v>
      </c>
      <c r="N1063" s="252" t="s">
        <v>393</v>
      </c>
      <c r="O1063" s="252" t="s">
        <v>394</v>
      </c>
      <c r="P1063" s="252" t="s">
        <v>3532</v>
      </c>
      <c r="Q1063" s="251" t="s">
        <v>2567</v>
      </c>
      <c r="R1063" s="290"/>
      <c r="S1063" s="290"/>
      <c r="T1063" s="290"/>
      <c r="U1063" s="290"/>
      <c r="V1063" s="290"/>
      <c r="W1063" s="290"/>
      <c r="X1063" s="290"/>
    </row>
    <row r="1064" spans="2:24" ht="72.5">
      <c r="B1064" s="252" t="s">
        <v>1438</v>
      </c>
      <c r="C1064" s="252" t="s">
        <v>5639</v>
      </c>
      <c r="D1064" s="252" t="s">
        <v>5647</v>
      </c>
      <c r="E1064" s="251" t="s">
        <v>410</v>
      </c>
      <c r="F1064" s="252">
        <v>4946165.8420399996</v>
      </c>
      <c r="G1064" s="252">
        <v>2460412.35304</v>
      </c>
      <c r="H1064" s="252" t="s">
        <v>2544</v>
      </c>
      <c r="I1064" s="252">
        <v>2.5509E-2</v>
      </c>
      <c r="J1064" s="252" t="s">
        <v>2615</v>
      </c>
      <c r="K1064" s="252">
        <v>0</v>
      </c>
      <c r="L1064" s="252">
        <v>2024</v>
      </c>
      <c r="M1064" s="252">
        <v>2027</v>
      </c>
      <c r="N1064" s="252" t="s">
        <v>393</v>
      </c>
      <c r="O1064" s="252" t="s">
        <v>394</v>
      </c>
      <c r="P1064" s="252" t="s">
        <v>3533</v>
      </c>
      <c r="Q1064" s="251" t="s">
        <v>2567</v>
      </c>
      <c r="R1064" s="290"/>
      <c r="S1064" s="290"/>
      <c r="T1064" s="290"/>
      <c r="U1064" s="290"/>
      <c r="V1064" s="290"/>
      <c r="W1064" s="290"/>
      <c r="X1064" s="290"/>
    </row>
    <row r="1065" spans="2:24" ht="72.5">
      <c r="B1065" s="252" t="s">
        <v>1438</v>
      </c>
      <c r="C1065" s="252" t="s">
        <v>5639</v>
      </c>
      <c r="D1065" s="252" t="s">
        <v>5647</v>
      </c>
      <c r="E1065" s="251" t="s">
        <v>410</v>
      </c>
      <c r="F1065" s="252">
        <v>4946028.6749700001</v>
      </c>
      <c r="G1065" s="252">
        <v>2460880.3369800001</v>
      </c>
      <c r="H1065" s="252" t="s">
        <v>2544</v>
      </c>
      <c r="I1065" s="252">
        <v>2.5509E-2</v>
      </c>
      <c r="J1065" s="252" t="s">
        <v>392</v>
      </c>
      <c r="K1065" s="252">
        <v>0</v>
      </c>
      <c r="L1065" s="252">
        <v>2024</v>
      </c>
      <c r="M1065" s="252">
        <v>2027</v>
      </c>
      <c r="N1065" s="252" t="s">
        <v>393</v>
      </c>
      <c r="O1065" s="252" t="s">
        <v>394</v>
      </c>
      <c r="P1065" s="252" t="s">
        <v>3534</v>
      </c>
      <c r="Q1065" s="251" t="s">
        <v>2567</v>
      </c>
      <c r="R1065" s="290"/>
      <c r="S1065" s="290"/>
      <c r="T1065" s="290"/>
      <c r="U1065" s="290"/>
      <c r="V1065" s="290"/>
      <c r="W1065" s="290"/>
      <c r="X1065" s="290"/>
    </row>
    <row r="1066" spans="2:24" ht="72.5">
      <c r="B1066" s="252" t="s">
        <v>1438</v>
      </c>
      <c r="C1066" s="252" t="s">
        <v>5639</v>
      </c>
      <c r="D1066" s="252" t="s">
        <v>5647</v>
      </c>
      <c r="E1066" s="251" t="s">
        <v>410</v>
      </c>
      <c r="F1066" s="252">
        <v>4945928.6340199998</v>
      </c>
      <c r="G1066" s="252">
        <v>2461221.61901</v>
      </c>
      <c r="H1066" s="252" t="s">
        <v>2544</v>
      </c>
      <c r="I1066" s="252">
        <v>2.5510000000000001E-2</v>
      </c>
      <c r="J1066" s="252" t="s">
        <v>622</v>
      </c>
      <c r="K1066" s="252">
        <v>0</v>
      </c>
      <c r="L1066" s="252">
        <v>2024</v>
      </c>
      <c r="M1066" s="252">
        <v>2027</v>
      </c>
      <c r="N1066" s="252" t="s">
        <v>393</v>
      </c>
      <c r="O1066" s="252" t="s">
        <v>394</v>
      </c>
      <c r="P1066" s="252" t="s">
        <v>3535</v>
      </c>
      <c r="Q1066" s="251" t="s">
        <v>2567</v>
      </c>
      <c r="R1066" s="290"/>
      <c r="S1066" s="290"/>
      <c r="T1066" s="290"/>
      <c r="U1066" s="290"/>
      <c r="V1066" s="290"/>
      <c r="W1066" s="290"/>
      <c r="X1066" s="290"/>
    </row>
    <row r="1067" spans="2:24" ht="72.5">
      <c r="B1067" s="252" t="s">
        <v>1438</v>
      </c>
      <c r="C1067" s="252" t="s">
        <v>5639</v>
      </c>
      <c r="D1067" s="252" t="s">
        <v>5647</v>
      </c>
      <c r="E1067" s="251" t="s">
        <v>410</v>
      </c>
      <c r="F1067" s="252">
        <v>4945807.9800100001</v>
      </c>
      <c r="G1067" s="252">
        <v>2461633.2199900001</v>
      </c>
      <c r="H1067" s="252" t="s">
        <v>2544</v>
      </c>
      <c r="I1067" s="252">
        <v>2.5510000000000001E-2</v>
      </c>
      <c r="J1067" s="252" t="s">
        <v>622</v>
      </c>
      <c r="K1067" s="252">
        <v>0</v>
      </c>
      <c r="L1067" s="252">
        <v>2024</v>
      </c>
      <c r="M1067" s="252">
        <v>2027</v>
      </c>
      <c r="N1067" s="252" t="s">
        <v>393</v>
      </c>
      <c r="O1067" s="252" t="s">
        <v>394</v>
      </c>
      <c r="P1067" s="252" t="s">
        <v>3536</v>
      </c>
      <c r="Q1067" s="251" t="s">
        <v>2567</v>
      </c>
      <c r="R1067" s="290"/>
      <c r="S1067" s="290"/>
      <c r="T1067" s="290"/>
      <c r="U1067" s="290"/>
      <c r="V1067" s="290"/>
      <c r="W1067" s="290"/>
      <c r="X1067" s="290"/>
    </row>
    <row r="1068" spans="2:24" ht="72.5">
      <c r="B1068" s="252" t="s">
        <v>1438</v>
      </c>
      <c r="C1068" s="252" t="s">
        <v>5639</v>
      </c>
      <c r="D1068" s="252" t="s">
        <v>5646</v>
      </c>
      <c r="E1068" s="251" t="s">
        <v>410</v>
      </c>
      <c r="F1068" s="252">
        <v>4945450.75</v>
      </c>
      <c r="G1068" s="252">
        <v>2462615.5869999998</v>
      </c>
      <c r="H1068" s="252" t="s">
        <v>2544</v>
      </c>
      <c r="I1068" s="252">
        <v>2.5519E-2</v>
      </c>
      <c r="J1068" s="252" t="s">
        <v>622</v>
      </c>
      <c r="K1068" s="252">
        <v>0</v>
      </c>
      <c r="L1068" s="252">
        <v>2024</v>
      </c>
      <c r="M1068" s="252">
        <v>2027</v>
      </c>
      <c r="N1068" s="252" t="s">
        <v>393</v>
      </c>
      <c r="O1068" s="252" t="s">
        <v>394</v>
      </c>
      <c r="P1068" s="252" t="s">
        <v>3537</v>
      </c>
      <c r="Q1068" s="251" t="s">
        <v>2567</v>
      </c>
      <c r="R1068" s="290"/>
      <c r="S1068" s="290"/>
      <c r="T1068" s="290"/>
      <c r="U1068" s="290"/>
      <c r="V1068" s="290"/>
      <c r="W1068" s="290"/>
      <c r="X1068" s="290"/>
    </row>
    <row r="1069" spans="2:24" ht="72.5">
      <c r="B1069" s="252" t="s">
        <v>1438</v>
      </c>
      <c r="C1069" s="252" t="s">
        <v>5639</v>
      </c>
      <c r="D1069" s="252" t="s">
        <v>5646</v>
      </c>
      <c r="E1069" s="251" t="s">
        <v>410</v>
      </c>
      <c r="F1069" s="252">
        <v>4945286.7640000004</v>
      </c>
      <c r="G1069" s="252">
        <v>2463002.36</v>
      </c>
      <c r="H1069" s="252" t="s">
        <v>2544</v>
      </c>
      <c r="I1069" s="252">
        <v>2.5519E-2</v>
      </c>
      <c r="J1069" s="252" t="s">
        <v>392</v>
      </c>
      <c r="K1069" s="252">
        <v>0</v>
      </c>
      <c r="L1069" s="252">
        <v>2024</v>
      </c>
      <c r="M1069" s="252">
        <v>2027</v>
      </c>
      <c r="N1069" s="252" t="s">
        <v>393</v>
      </c>
      <c r="O1069" s="252" t="s">
        <v>394</v>
      </c>
      <c r="P1069" s="252" t="s">
        <v>3538</v>
      </c>
      <c r="Q1069" s="251" t="s">
        <v>2567</v>
      </c>
      <c r="R1069" s="290"/>
      <c r="S1069" s="290"/>
      <c r="T1069" s="290"/>
      <c r="U1069" s="290"/>
      <c r="V1069" s="290"/>
      <c r="W1069" s="290"/>
      <c r="X1069" s="290"/>
    </row>
    <row r="1070" spans="2:24" ht="72.5">
      <c r="B1070" s="252" t="s">
        <v>1438</v>
      </c>
      <c r="C1070" s="252" t="s">
        <v>5639</v>
      </c>
      <c r="D1070" s="252" t="s">
        <v>5645</v>
      </c>
      <c r="E1070" s="251" t="s">
        <v>410</v>
      </c>
      <c r="F1070" s="252">
        <v>4945072.8010499999</v>
      </c>
      <c r="G1070" s="252">
        <v>2463507.0109999999</v>
      </c>
      <c r="H1070" s="252" t="s">
        <v>2544</v>
      </c>
      <c r="I1070" s="252">
        <v>2.5519E-2</v>
      </c>
      <c r="J1070" s="252" t="s">
        <v>392</v>
      </c>
      <c r="K1070" s="252">
        <v>0</v>
      </c>
      <c r="L1070" s="252">
        <v>2024</v>
      </c>
      <c r="M1070" s="252">
        <v>2027</v>
      </c>
      <c r="N1070" s="252" t="s">
        <v>393</v>
      </c>
      <c r="O1070" s="252" t="s">
        <v>394</v>
      </c>
      <c r="P1070" s="252" t="s">
        <v>3539</v>
      </c>
      <c r="Q1070" s="251" t="s">
        <v>2567</v>
      </c>
      <c r="R1070" s="290"/>
      <c r="S1070" s="290"/>
      <c r="T1070" s="290"/>
      <c r="U1070" s="290"/>
      <c r="V1070" s="290"/>
      <c r="W1070" s="290"/>
      <c r="X1070" s="290"/>
    </row>
    <row r="1071" spans="2:24" ht="72.5">
      <c r="B1071" s="252" t="s">
        <v>1438</v>
      </c>
      <c r="C1071" s="252" t="s">
        <v>5639</v>
      </c>
      <c r="D1071" s="252" t="s">
        <v>5645</v>
      </c>
      <c r="E1071" s="251" t="s">
        <v>410</v>
      </c>
      <c r="F1071" s="252">
        <v>4944865.9639999997</v>
      </c>
      <c r="G1071" s="252">
        <v>2463994.8569999998</v>
      </c>
      <c r="H1071" s="252" t="s">
        <v>2544</v>
      </c>
      <c r="I1071" s="252">
        <v>2.5517999999999999E-2</v>
      </c>
      <c r="J1071" s="252" t="s">
        <v>392</v>
      </c>
      <c r="K1071" s="252">
        <v>0</v>
      </c>
      <c r="L1071" s="252">
        <v>2024</v>
      </c>
      <c r="M1071" s="252">
        <v>2027</v>
      </c>
      <c r="N1071" s="252" t="s">
        <v>393</v>
      </c>
      <c r="O1071" s="252" t="s">
        <v>394</v>
      </c>
      <c r="P1071" s="252" t="s">
        <v>3540</v>
      </c>
      <c r="Q1071" s="251" t="s">
        <v>2567</v>
      </c>
      <c r="R1071" s="290"/>
      <c r="S1071" s="290"/>
      <c r="T1071" s="290"/>
      <c r="U1071" s="290"/>
      <c r="V1071" s="290"/>
      <c r="W1071" s="290"/>
      <c r="X1071" s="290"/>
    </row>
    <row r="1072" spans="2:24" ht="72.5">
      <c r="B1072" s="252" t="s">
        <v>1438</v>
      </c>
      <c r="C1072" s="252" t="s">
        <v>5639</v>
      </c>
      <c r="D1072" s="252" t="s">
        <v>5645</v>
      </c>
      <c r="E1072" s="251" t="s">
        <v>410</v>
      </c>
      <c r="F1072" s="252">
        <v>4944591.3649899997</v>
      </c>
      <c r="G1072" s="252">
        <v>2464642.5210199999</v>
      </c>
      <c r="H1072" s="252" t="s">
        <v>2544</v>
      </c>
      <c r="I1072" s="252">
        <v>2.5519E-2</v>
      </c>
      <c r="J1072" s="252" t="s">
        <v>622</v>
      </c>
      <c r="K1072" s="252">
        <v>0</v>
      </c>
      <c r="L1072" s="252">
        <v>2024</v>
      </c>
      <c r="M1072" s="252">
        <v>2027</v>
      </c>
      <c r="N1072" s="252" t="s">
        <v>393</v>
      </c>
      <c r="O1072" s="252" t="s">
        <v>394</v>
      </c>
      <c r="P1072" s="252" t="s">
        <v>3541</v>
      </c>
      <c r="Q1072" s="251" t="s">
        <v>2567</v>
      </c>
      <c r="R1072" s="290"/>
      <c r="S1072" s="290"/>
      <c r="T1072" s="290"/>
      <c r="U1072" s="290"/>
      <c r="V1072" s="290"/>
      <c r="W1072" s="290"/>
      <c r="X1072" s="290"/>
    </row>
    <row r="1073" spans="2:24" ht="72.5">
      <c r="B1073" s="252" t="s">
        <v>1438</v>
      </c>
      <c r="C1073" s="252" t="s">
        <v>5639</v>
      </c>
      <c r="D1073" s="252" t="s">
        <v>5645</v>
      </c>
      <c r="E1073" s="251" t="s">
        <v>410</v>
      </c>
      <c r="F1073" s="252">
        <v>4944481.9530400001</v>
      </c>
      <c r="G1073" s="252">
        <v>2464900.58103</v>
      </c>
      <c r="H1073" s="252" t="s">
        <v>2544</v>
      </c>
      <c r="I1073" s="252">
        <v>2.5517999999999999E-2</v>
      </c>
      <c r="J1073" s="252" t="s">
        <v>622</v>
      </c>
      <c r="K1073" s="252">
        <v>0</v>
      </c>
      <c r="L1073" s="252">
        <v>2024</v>
      </c>
      <c r="M1073" s="252">
        <v>2027</v>
      </c>
      <c r="N1073" s="252" t="s">
        <v>393</v>
      </c>
      <c r="O1073" s="252" t="s">
        <v>394</v>
      </c>
      <c r="P1073" s="252" t="s">
        <v>3542</v>
      </c>
      <c r="Q1073" s="251" t="s">
        <v>2567</v>
      </c>
      <c r="R1073" s="290"/>
      <c r="S1073" s="290"/>
      <c r="T1073" s="290"/>
      <c r="U1073" s="290"/>
      <c r="V1073" s="290"/>
      <c r="W1073" s="290"/>
      <c r="X1073" s="290"/>
    </row>
    <row r="1074" spans="2:24" ht="72.5">
      <c r="B1074" s="252" t="s">
        <v>1438</v>
      </c>
      <c r="C1074" s="252" t="s">
        <v>5639</v>
      </c>
      <c r="D1074" s="252" t="s">
        <v>5645</v>
      </c>
      <c r="E1074" s="251" t="s">
        <v>410</v>
      </c>
      <c r="F1074" s="252">
        <v>4944375.7160200002</v>
      </c>
      <c r="G1074" s="252">
        <v>2465151.1539799999</v>
      </c>
      <c r="H1074" s="252" t="s">
        <v>2544</v>
      </c>
      <c r="I1074" s="252">
        <v>2.5519E-2</v>
      </c>
      <c r="J1074" s="252" t="s">
        <v>622</v>
      </c>
      <c r="K1074" s="252">
        <v>0</v>
      </c>
      <c r="L1074" s="252">
        <v>2024</v>
      </c>
      <c r="M1074" s="252">
        <v>2027</v>
      </c>
      <c r="N1074" s="252" t="s">
        <v>393</v>
      </c>
      <c r="O1074" s="252" t="s">
        <v>394</v>
      </c>
      <c r="P1074" s="252" t="s">
        <v>3543</v>
      </c>
      <c r="Q1074" s="251" t="s">
        <v>2567</v>
      </c>
      <c r="R1074" s="290"/>
      <c r="S1074" s="290"/>
      <c r="T1074" s="290"/>
      <c r="U1074" s="290"/>
      <c r="V1074" s="290"/>
      <c r="W1074" s="290"/>
      <c r="X1074" s="290"/>
    </row>
    <row r="1075" spans="2:24" ht="72.5">
      <c r="B1075" s="252" t="s">
        <v>1438</v>
      </c>
      <c r="C1075" s="252" t="s">
        <v>5639</v>
      </c>
      <c r="D1075" s="252" t="s">
        <v>5645</v>
      </c>
      <c r="E1075" s="251" t="s">
        <v>410</v>
      </c>
      <c r="F1075" s="252">
        <v>4943747.3219499998</v>
      </c>
      <c r="G1075" s="252">
        <v>2465876.51193</v>
      </c>
      <c r="H1075" s="252" t="s">
        <v>2544</v>
      </c>
      <c r="I1075" s="252">
        <v>2.5503000000000001E-2</v>
      </c>
      <c r="J1075" s="252" t="s">
        <v>2395</v>
      </c>
      <c r="K1075" s="252">
        <v>0</v>
      </c>
      <c r="L1075" s="252">
        <v>2024</v>
      </c>
      <c r="M1075" s="252">
        <v>2027</v>
      </c>
      <c r="N1075" s="252" t="s">
        <v>393</v>
      </c>
      <c r="O1075" s="252" t="s">
        <v>394</v>
      </c>
      <c r="P1075" s="252" t="s">
        <v>3544</v>
      </c>
      <c r="Q1075" s="251" t="s">
        <v>2567</v>
      </c>
      <c r="R1075" s="290"/>
      <c r="S1075" s="290"/>
      <c r="T1075" s="290"/>
      <c r="U1075" s="290"/>
      <c r="V1075" s="290"/>
      <c r="W1075" s="290"/>
      <c r="X1075" s="290"/>
    </row>
    <row r="1076" spans="2:24" ht="72.5">
      <c r="B1076" s="252" t="s">
        <v>1438</v>
      </c>
      <c r="C1076" s="252" t="s">
        <v>5639</v>
      </c>
      <c r="D1076" s="252" t="s">
        <v>5645</v>
      </c>
      <c r="E1076" s="251" t="s">
        <v>410</v>
      </c>
      <c r="F1076" s="252">
        <v>4943150.5970599996</v>
      </c>
      <c r="G1076" s="252">
        <v>2466286.8300999999</v>
      </c>
      <c r="H1076" s="252" t="s">
        <v>2544</v>
      </c>
      <c r="I1076" s="252">
        <v>2.5503000000000001E-2</v>
      </c>
      <c r="J1076" s="252" t="s">
        <v>622</v>
      </c>
      <c r="K1076" s="252">
        <v>0</v>
      </c>
      <c r="L1076" s="252">
        <v>2024</v>
      </c>
      <c r="M1076" s="252">
        <v>2027</v>
      </c>
      <c r="N1076" s="252" t="s">
        <v>393</v>
      </c>
      <c r="O1076" s="252" t="s">
        <v>394</v>
      </c>
      <c r="P1076" s="252" t="s">
        <v>3545</v>
      </c>
      <c r="Q1076" s="251" t="s">
        <v>2567</v>
      </c>
      <c r="R1076" s="290"/>
      <c r="S1076" s="290"/>
      <c r="T1076" s="290"/>
      <c r="U1076" s="290"/>
      <c r="V1076" s="290"/>
      <c r="W1076" s="290"/>
      <c r="X1076" s="290"/>
    </row>
    <row r="1077" spans="2:24" ht="72.5">
      <c r="B1077" s="252" t="s">
        <v>1438</v>
      </c>
      <c r="C1077" s="252" t="s">
        <v>5639</v>
      </c>
      <c r="D1077" s="252" t="s">
        <v>5645</v>
      </c>
      <c r="E1077" s="251" t="s">
        <v>410</v>
      </c>
      <c r="F1077" s="252">
        <v>4942349.5910499999</v>
      </c>
      <c r="G1077" s="252">
        <v>2466799.4640199998</v>
      </c>
      <c r="H1077" s="252" t="s">
        <v>2544</v>
      </c>
      <c r="I1077" s="252">
        <v>2.5557E-2</v>
      </c>
      <c r="J1077" s="252" t="s">
        <v>622</v>
      </c>
      <c r="K1077" s="252">
        <v>0</v>
      </c>
      <c r="L1077" s="252">
        <v>2024</v>
      </c>
      <c r="M1077" s="252">
        <v>2027</v>
      </c>
      <c r="N1077" s="252" t="s">
        <v>393</v>
      </c>
      <c r="O1077" s="252" t="s">
        <v>394</v>
      </c>
      <c r="P1077" s="252" t="s">
        <v>3546</v>
      </c>
      <c r="Q1077" s="251" t="s">
        <v>2567</v>
      </c>
      <c r="R1077" s="290"/>
      <c r="S1077" s="290"/>
      <c r="T1077" s="290"/>
      <c r="U1077" s="290"/>
      <c r="V1077" s="290"/>
      <c r="W1077" s="290"/>
      <c r="X1077" s="290"/>
    </row>
    <row r="1078" spans="2:24" ht="72.5">
      <c r="B1078" s="252" t="s">
        <v>1438</v>
      </c>
      <c r="C1078" s="252" t="s">
        <v>5639</v>
      </c>
      <c r="D1078" s="252" t="s">
        <v>5645</v>
      </c>
      <c r="E1078" s="251" t="s">
        <v>410</v>
      </c>
      <c r="F1078" s="252">
        <v>4941873.9720900003</v>
      </c>
      <c r="G1078" s="252">
        <v>2467088.24211</v>
      </c>
      <c r="H1078" s="252" t="s">
        <v>2544</v>
      </c>
      <c r="I1078" s="252">
        <v>2.5557E-2</v>
      </c>
      <c r="J1078" s="252" t="s">
        <v>622</v>
      </c>
      <c r="K1078" s="252">
        <v>0</v>
      </c>
      <c r="L1078" s="252">
        <v>2024</v>
      </c>
      <c r="M1078" s="252">
        <v>2027</v>
      </c>
      <c r="N1078" s="252" t="s">
        <v>393</v>
      </c>
      <c r="O1078" s="252" t="s">
        <v>394</v>
      </c>
      <c r="P1078" s="252" t="s">
        <v>3547</v>
      </c>
      <c r="Q1078" s="251" t="s">
        <v>2567</v>
      </c>
      <c r="R1078" s="290"/>
      <c r="S1078" s="290"/>
      <c r="T1078" s="290"/>
      <c r="U1078" s="290"/>
      <c r="V1078" s="290"/>
      <c r="W1078" s="290"/>
      <c r="X1078" s="290"/>
    </row>
    <row r="1079" spans="2:24" ht="72.5">
      <c r="B1079" s="252" t="s">
        <v>1438</v>
      </c>
      <c r="C1079" s="252" t="s">
        <v>5639</v>
      </c>
      <c r="D1079" s="252" t="s">
        <v>5645</v>
      </c>
      <c r="E1079" s="251" t="s">
        <v>410</v>
      </c>
      <c r="F1079" s="252">
        <v>4941256.1279999996</v>
      </c>
      <c r="G1079" s="252">
        <v>2467758.6910700002</v>
      </c>
      <c r="H1079" s="252" t="s">
        <v>2544</v>
      </c>
      <c r="I1079" s="252">
        <v>2.5506999999999998E-2</v>
      </c>
      <c r="J1079" s="252" t="s">
        <v>622</v>
      </c>
      <c r="K1079" s="252">
        <v>0</v>
      </c>
      <c r="L1079" s="252">
        <v>2024</v>
      </c>
      <c r="M1079" s="252">
        <v>2027</v>
      </c>
      <c r="N1079" s="252" t="s">
        <v>393</v>
      </c>
      <c r="O1079" s="252" t="s">
        <v>394</v>
      </c>
      <c r="P1079" s="252" t="s">
        <v>3548</v>
      </c>
      <c r="Q1079" s="251" t="s">
        <v>2567</v>
      </c>
      <c r="R1079" s="290"/>
      <c r="S1079" s="290"/>
      <c r="T1079" s="290"/>
      <c r="U1079" s="290"/>
      <c r="V1079" s="290"/>
      <c r="W1079" s="290"/>
      <c r="X1079" s="290"/>
    </row>
    <row r="1080" spans="2:24" ht="72.5">
      <c r="B1080" s="252" t="s">
        <v>1438</v>
      </c>
      <c r="C1080" s="252" t="s">
        <v>5639</v>
      </c>
      <c r="D1080" s="252" t="s">
        <v>5645</v>
      </c>
      <c r="E1080" s="251" t="s">
        <v>410</v>
      </c>
      <c r="F1080" s="252">
        <v>4940938.1690300005</v>
      </c>
      <c r="G1080" s="252">
        <v>2468230.9980100002</v>
      </c>
      <c r="H1080" s="252" t="s">
        <v>2544</v>
      </c>
      <c r="I1080" s="252">
        <v>2.5506999999999998E-2</v>
      </c>
      <c r="J1080" s="252" t="s">
        <v>622</v>
      </c>
      <c r="K1080" s="252">
        <v>0</v>
      </c>
      <c r="L1080" s="252">
        <v>2024</v>
      </c>
      <c r="M1080" s="252">
        <v>2027</v>
      </c>
      <c r="N1080" s="252" t="s">
        <v>393</v>
      </c>
      <c r="O1080" s="252" t="s">
        <v>394</v>
      </c>
      <c r="P1080" s="252" t="s">
        <v>3549</v>
      </c>
      <c r="Q1080" s="251" t="s">
        <v>2567</v>
      </c>
      <c r="R1080" s="290"/>
      <c r="S1080" s="290"/>
      <c r="T1080" s="290"/>
      <c r="U1080" s="290"/>
      <c r="V1080" s="290"/>
      <c r="W1080" s="290"/>
      <c r="X1080" s="290"/>
    </row>
    <row r="1081" spans="2:24" ht="72.5">
      <c r="B1081" s="252" t="s">
        <v>1438</v>
      </c>
      <c r="C1081" s="252" t="s">
        <v>5639</v>
      </c>
      <c r="D1081" s="252" t="s">
        <v>5645</v>
      </c>
      <c r="E1081" s="251" t="s">
        <v>410</v>
      </c>
      <c r="F1081" s="252">
        <v>4940620.2110799998</v>
      </c>
      <c r="G1081" s="252">
        <v>2468703.1870400002</v>
      </c>
      <c r="H1081" s="252" t="s">
        <v>2544</v>
      </c>
      <c r="I1081" s="252">
        <v>2.5506999999999998E-2</v>
      </c>
      <c r="J1081" s="252" t="s">
        <v>622</v>
      </c>
      <c r="K1081" s="252">
        <v>0</v>
      </c>
      <c r="L1081" s="252">
        <v>2024</v>
      </c>
      <c r="M1081" s="252">
        <v>2027</v>
      </c>
      <c r="N1081" s="252" t="s">
        <v>393</v>
      </c>
      <c r="O1081" s="252" t="s">
        <v>394</v>
      </c>
      <c r="P1081" s="252" t="s">
        <v>3550</v>
      </c>
      <c r="Q1081" s="251" t="s">
        <v>2567</v>
      </c>
      <c r="R1081" s="290"/>
      <c r="S1081" s="290"/>
      <c r="T1081" s="290"/>
      <c r="U1081" s="290"/>
      <c r="V1081" s="290"/>
      <c r="W1081" s="290"/>
      <c r="X1081" s="290"/>
    </row>
    <row r="1082" spans="2:24" ht="72.5">
      <c r="B1082" s="252" t="s">
        <v>1438</v>
      </c>
      <c r="C1082" s="252" t="s">
        <v>5639</v>
      </c>
      <c r="D1082" s="252" t="s">
        <v>5645</v>
      </c>
      <c r="E1082" s="251" t="s">
        <v>410</v>
      </c>
      <c r="F1082" s="252">
        <v>4940322.0069599999</v>
      </c>
      <c r="G1082" s="252">
        <v>2469146.1509500002</v>
      </c>
      <c r="H1082" s="252" t="s">
        <v>2544</v>
      </c>
      <c r="I1082" s="252">
        <v>2.5506999999999998E-2</v>
      </c>
      <c r="J1082" s="252" t="s">
        <v>622</v>
      </c>
      <c r="K1082" s="252">
        <v>0</v>
      </c>
      <c r="L1082" s="252">
        <v>2024</v>
      </c>
      <c r="M1082" s="252">
        <v>2027</v>
      </c>
      <c r="N1082" s="252" t="s">
        <v>393</v>
      </c>
      <c r="O1082" s="252" t="s">
        <v>394</v>
      </c>
      <c r="P1082" s="252" t="s">
        <v>3551</v>
      </c>
      <c r="Q1082" s="251" t="s">
        <v>2567</v>
      </c>
      <c r="R1082" s="290"/>
      <c r="S1082" s="290"/>
      <c r="T1082" s="290"/>
      <c r="U1082" s="290"/>
      <c r="V1082" s="290"/>
      <c r="W1082" s="290"/>
      <c r="X1082" s="290"/>
    </row>
    <row r="1083" spans="2:24" ht="72.5">
      <c r="B1083" s="252" t="s">
        <v>1438</v>
      </c>
      <c r="C1083" s="252" t="s">
        <v>5639</v>
      </c>
      <c r="D1083" s="252" t="s">
        <v>5644</v>
      </c>
      <c r="E1083" s="251" t="s">
        <v>410</v>
      </c>
      <c r="F1083" s="252">
        <v>4939217.3220499996</v>
      </c>
      <c r="G1083" s="252">
        <v>2470509.10904</v>
      </c>
      <c r="H1083" s="252" t="s">
        <v>2544</v>
      </c>
      <c r="I1083" s="252">
        <v>2.5545999999999999E-2</v>
      </c>
      <c r="J1083" s="252" t="s">
        <v>2395</v>
      </c>
      <c r="K1083" s="252">
        <v>0</v>
      </c>
      <c r="L1083" s="252">
        <v>2024</v>
      </c>
      <c r="M1083" s="252">
        <v>2027</v>
      </c>
      <c r="N1083" s="252" t="s">
        <v>393</v>
      </c>
      <c r="O1083" s="252" t="s">
        <v>394</v>
      </c>
      <c r="P1083" s="252" t="s">
        <v>3552</v>
      </c>
      <c r="Q1083" s="251" t="s">
        <v>2567</v>
      </c>
      <c r="R1083" s="290"/>
      <c r="S1083" s="290"/>
      <c r="T1083" s="290"/>
      <c r="U1083" s="290"/>
      <c r="V1083" s="290"/>
      <c r="W1083" s="290"/>
      <c r="X1083" s="290"/>
    </row>
    <row r="1084" spans="2:24" ht="72.5">
      <c r="B1084" s="252" t="s">
        <v>1438</v>
      </c>
      <c r="C1084" s="252" t="s">
        <v>5639</v>
      </c>
      <c r="D1084" s="252" t="s">
        <v>5644</v>
      </c>
      <c r="E1084" s="251" t="s">
        <v>410</v>
      </c>
      <c r="F1084" s="252">
        <v>4938740.3929599999</v>
      </c>
      <c r="G1084" s="252">
        <v>2471111.71801</v>
      </c>
      <c r="H1084" s="252" t="s">
        <v>2544</v>
      </c>
      <c r="I1084" s="252">
        <v>2.5547E-2</v>
      </c>
      <c r="J1084" s="252" t="s">
        <v>622</v>
      </c>
      <c r="K1084" s="252">
        <v>0</v>
      </c>
      <c r="L1084" s="252">
        <v>2024</v>
      </c>
      <c r="M1084" s="252">
        <v>2027</v>
      </c>
      <c r="N1084" s="252" t="s">
        <v>393</v>
      </c>
      <c r="O1084" s="252" t="s">
        <v>394</v>
      </c>
      <c r="P1084" s="252" t="s">
        <v>3553</v>
      </c>
      <c r="Q1084" s="251" t="s">
        <v>2567</v>
      </c>
      <c r="R1084" s="290"/>
      <c r="S1084" s="290"/>
      <c r="T1084" s="290"/>
      <c r="U1084" s="290"/>
      <c r="V1084" s="290"/>
      <c r="W1084" s="290"/>
      <c r="X1084" s="290"/>
    </row>
    <row r="1085" spans="2:24" ht="72.5">
      <c r="B1085" s="252" t="s">
        <v>1438</v>
      </c>
      <c r="C1085" s="252" t="s">
        <v>5639</v>
      </c>
      <c r="D1085" s="252" t="s">
        <v>5644</v>
      </c>
      <c r="E1085" s="251" t="s">
        <v>410</v>
      </c>
      <c r="F1085" s="252">
        <v>4938511.8569999998</v>
      </c>
      <c r="G1085" s="252">
        <v>2471400.4700199999</v>
      </c>
      <c r="H1085" s="252" t="s">
        <v>2544</v>
      </c>
      <c r="I1085" s="252">
        <v>2.5545999999999999E-2</v>
      </c>
      <c r="J1085" s="252" t="s">
        <v>2395</v>
      </c>
      <c r="K1085" s="252">
        <v>0</v>
      </c>
      <c r="L1085" s="252">
        <v>2024</v>
      </c>
      <c r="M1085" s="252">
        <v>2027</v>
      </c>
      <c r="N1085" s="252" t="s">
        <v>393</v>
      </c>
      <c r="O1085" s="252" t="s">
        <v>394</v>
      </c>
      <c r="P1085" s="252" t="s">
        <v>3554</v>
      </c>
      <c r="Q1085" s="251" t="s">
        <v>2567</v>
      </c>
      <c r="R1085" s="290"/>
      <c r="S1085" s="290"/>
      <c r="T1085" s="290"/>
      <c r="U1085" s="290"/>
      <c r="V1085" s="290"/>
      <c r="W1085" s="290"/>
      <c r="X1085" s="290"/>
    </row>
    <row r="1086" spans="2:24" ht="72.5">
      <c r="B1086" s="252" t="s">
        <v>1438</v>
      </c>
      <c r="C1086" s="252" t="s">
        <v>5639</v>
      </c>
      <c r="D1086" s="252" t="s">
        <v>5644</v>
      </c>
      <c r="E1086" s="251" t="s">
        <v>410</v>
      </c>
      <c r="F1086" s="252">
        <v>4938205.2439200003</v>
      </c>
      <c r="G1086" s="252">
        <v>2471787.9279700001</v>
      </c>
      <c r="H1086" s="252" t="s">
        <v>2544</v>
      </c>
      <c r="I1086" s="252">
        <v>2.5545999999999999E-2</v>
      </c>
      <c r="J1086" s="252" t="s">
        <v>392</v>
      </c>
      <c r="K1086" s="252">
        <v>0</v>
      </c>
      <c r="L1086" s="252">
        <v>2024</v>
      </c>
      <c r="M1086" s="252">
        <v>2027</v>
      </c>
      <c r="N1086" s="252" t="s">
        <v>393</v>
      </c>
      <c r="O1086" s="252" t="s">
        <v>394</v>
      </c>
      <c r="P1086" s="252" t="s">
        <v>3555</v>
      </c>
      <c r="Q1086" s="251" t="s">
        <v>2567</v>
      </c>
      <c r="R1086" s="290"/>
      <c r="S1086" s="290"/>
      <c r="T1086" s="290"/>
      <c r="U1086" s="290"/>
      <c r="V1086" s="290"/>
      <c r="W1086" s="290"/>
      <c r="X1086" s="290"/>
    </row>
    <row r="1087" spans="2:24" ht="72.5">
      <c r="B1087" s="252" t="s">
        <v>1438</v>
      </c>
      <c r="C1087" s="252" t="s">
        <v>5639</v>
      </c>
      <c r="D1087" s="252" t="s">
        <v>5644</v>
      </c>
      <c r="E1087" s="251" t="s">
        <v>410</v>
      </c>
      <c r="F1087" s="252">
        <v>4937902.6200400004</v>
      </c>
      <c r="G1087" s="252">
        <v>2472170.2740199999</v>
      </c>
      <c r="H1087" s="252" t="s">
        <v>2544</v>
      </c>
      <c r="I1087" s="252">
        <v>2.5545999999999999E-2</v>
      </c>
      <c r="J1087" s="252" t="s">
        <v>2660</v>
      </c>
      <c r="K1087" s="252">
        <v>0</v>
      </c>
      <c r="L1087" s="252">
        <v>2024</v>
      </c>
      <c r="M1087" s="252">
        <v>2027</v>
      </c>
      <c r="N1087" s="252" t="s">
        <v>393</v>
      </c>
      <c r="O1087" s="252" t="s">
        <v>394</v>
      </c>
      <c r="P1087" s="252" t="s">
        <v>3556</v>
      </c>
      <c r="Q1087" s="251" t="s">
        <v>2567</v>
      </c>
      <c r="R1087" s="290"/>
      <c r="S1087" s="290"/>
      <c r="T1087" s="290"/>
      <c r="U1087" s="290"/>
      <c r="V1087" s="290"/>
      <c r="W1087" s="290"/>
      <c r="X1087" s="290"/>
    </row>
    <row r="1088" spans="2:24" ht="72.5">
      <c r="B1088" s="252" t="s">
        <v>1438</v>
      </c>
      <c r="C1088" s="252" t="s">
        <v>5639</v>
      </c>
      <c r="D1088" s="252" t="s">
        <v>5644</v>
      </c>
      <c r="E1088" s="251" t="s">
        <v>410</v>
      </c>
      <c r="F1088" s="252">
        <v>4937439.3559999997</v>
      </c>
      <c r="G1088" s="252">
        <v>2472755.665</v>
      </c>
      <c r="H1088" s="252" t="s">
        <v>2544</v>
      </c>
      <c r="I1088" s="252">
        <v>2.5547E-2</v>
      </c>
      <c r="J1088" s="252" t="s">
        <v>392</v>
      </c>
      <c r="K1088" s="252">
        <v>0</v>
      </c>
      <c r="L1088" s="252">
        <v>2024</v>
      </c>
      <c r="M1088" s="252">
        <v>2027</v>
      </c>
      <c r="N1088" s="252" t="s">
        <v>393</v>
      </c>
      <c r="O1088" s="252" t="s">
        <v>394</v>
      </c>
      <c r="P1088" s="252" t="s">
        <v>3557</v>
      </c>
      <c r="Q1088" s="251" t="s">
        <v>2567</v>
      </c>
      <c r="R1088" s="290"/>
      <c r="S1088" s="290"/>
      <c r="T1088" s="290"/>
      <c r="U1088" s="290"/>
      <c r="V1088" s="290"/>
      <c r="W1088" s="290"/>
      <c r="X1088" s="290"/>
    </row>
    <row r="1089" spans="2:24" ht="72.5">
      <c r="B1089" s="252" t="s">
        <v>1438</v>
      </c>
      <c r="C1089" s="252" t="s">
        <v>5639</v>
      </c>
      <c r="D1089" s="252" t="s">
        <v>5644</v>
      </c>
      <c r="E1089" s="251" t="s">
        <v>410</v>
      </c>
      <c r="F1089" s="252">
        <v>4937110.4660299998</v>
      </c>
      <c r="G1089" s="252">
        <v>2473666.1399699999</v>
      </c>
      <c r="H1089" s="252" t="s">
        <v>2544</v>
      </c>
      <c r="I1089" s="252">
        <v>2.5507999999999999E-2</v>
      </c>
      <c r="J1089" s="252" t="s">
        <v>1427</v>
      </c>
      <c r="K1089" s="252">
        <v>0</v>
      </c>
      <c r="L1089" s="252">
        <v>2024</v>
      </c>
      <c r="M1089" s="252">
        <v>2027</v>
      </c>
      <c r="N1089" s="252" t="s">
        <v>393</v>
      </c>
      <c r="O1089" s="252" t="s">
        <v>394</v>
      </c>
      <c r="P1089" s="252" t="s">
        <v>3558</v>
      </c>
      <c r="Q1089" s="251" t="s">
        <v>2567</v>
      </c>
      <c r="R1089" s="290"/>
      <c r="S1089" s="290"/>
      <c r="T1089" s="290"/>
      <c r="U1089" s="290"/>
      <c r="V1089" s="290"/>
      <c r="W1089" s="290"/>
      <c r="X1089" s="290"/>
    </row>
    <row r="1090" spans="2:24" ht="72.5">
      <c r="B1090" s="252" t="s">
        <v>1438</v>
      </c>
      <c r="C1090" s="252" t="s">
        <v>5639</v>
      </c>
      <c r="D1090" s="252" t="s">
        <v>2861</v>
      </c>
      <c r="E1090" s="251" t="s">
        <v>410</v>
      </c>
      <c r="F1090" s="252">
        <v>4937060.5950800003</v>
      </c>
      <c r="G1090" s="252">
        <v>2474419.9940300002</v>
      </c>
      <c r="H1090" s="252" t="s">
        <v>2544</v>
      </c>
      <c r="I1090" s="252">
        <v>2.5509E-2</v>
      </c>
      <c r="J1090" s="252" t="s">
        <v>2397</v>
      </c>
      <c r="K1090" s="252">
        <v>0</v>
      </c>
      <c r="L1090" s="252">
        <v>2024</v>
      </c>
      <c r="M1090" s="252">
        <v>2027</v>
      </c>
      <c r="N1090" s="252" t="s">
        <v>393</v>
      </c>
      <c r="O1090" s="252" t="s">
        <v>394</v>
      </c>
      <c r="P1090" s="252" t="s">
        <v>3559</v>
      </c>
      <c r="Q1090" s="251" t="s">
        <v>2567</v>
      </c>
      <c r="R1090" s="290"/>
      <c r="S1090" s="290"/>
      <c r="T1090" s="290"/>
      <c r="U1090" s="290"/>
      <c r="V1090" s="290"/>
      <c r="W1090" s="290"/>
      <c r="X1090" s="290"/>
    </row>
    <row r="1091" spans="2:24" ht="72.5">
      <c r="B1091" s="252" t="s">
        <v>1438</v>
      </c>
      <c r="C1091" s="252" t="s">
        <v>5639</v>
      </c>
      <c r="D1091" s="252" t="s">
        <v>2861</v>
      </c>
      <c r="E1091" s="251" t="s">
        <v>410</v>
      </c>
      <c r="F1091" s="252">
        <v>4937023.4180500004</v>
      </c>
      <c r="G1091" s="252">
        <v>2474982.8679999998</v>
      </c>
      <c r="H1091" s="252" t="s">
        <v>2544</v>
      </c>
      <c r="I1091" s="252">
        <v>2.5507999999999999E-2</v>
      </c>
      <c r="J1091" s="252" t="s">
        <v>1427</v>
      </c>
      <c r="K1091" s="252">
        <v>0</v>
      </c>
      <c r="L1091" s="252">
        <v>2024</v>
      </c>
      <c r="M1091" s="252">
        <v>2027</v>
      </c>
      <c r="N1091" s="252" t="s">
        <v>393</v>
      </c>
      <c r="O1091" s="252" t="s">
        <v>394</v>
      </c>
      <c r="P1091" s="252" t="s">
        <v>3560</v>
      </c>
      <c r="Q1091" s="251" t="s">
        <v>2567</v>
      </c>
      <c r="R1091" s="290"/>
      <c r="S1091" s="290"/>
      <c r="T1091" s="290"/>
      <c r="U1091" s="290"/>
      <c r="V1091" s="290"/>
      <c r="W1091" s="290"/>
      <c r="X1091" s="290"/>
    </row>
    <row r="1092" spans="2:24" ht="72.5">
      <c r="B1092" s="252" t="s">
        <v>1438</v>
      </c>
      <c r="C1092" s="252" t="s">
        <v>5639</v>
      </c>
      <c r="D1092" s="252" t="s">
        <v>2861</v>
      </c>
      <c r="E1092" s="251" t="s">
        <v>410</v>
      </c>
      <c r="F1092" s="252">
        <v>4936996.2470000004</v>
      </c>
      <c r="G1092" s="252">
        <v>2475393.7850000001</v>
      </c>
      <c r="H1092" s="252" t="s">
        <v>2544</v>
      </c>
      <c r="I1092" s="252">
        <v>2.5507999999999999E-2</v>
      </c>
      <c r="J1092" s="252" t="s">
        <v>1427</v>
      </c>
      <c r="K1092" s="252">
        <v>0</v>
      </c>
      <c r="L1092" s="252">
        <v>2024</v>
      </c>
      <c r="M1092" s="252">
        <v>2027</v>
      </c>
      <c r="N1092" s="252" t="s">
        <v>393</v>
      </c>
      <c r="O1092" s="252" t="s">
        <v>394</v>
      </c>
      <c r="P1092" s="252" t="s">
        <v>3561</v>
      </c>
      <c r="Q1092" s="251" t="s">
        <v>2567</v>
      </c>
      <c r="R1092" s="290"/>
      <c r="S1092" s="290"/>
      <c r="T1092" s="290"/>
      <c r="U1092" s="290"/>
      <c r="V1092" s="290"/>
      <c r="W1092" s="290"/>
      <c r="X1092" s="290"/>
    </row>
    <row r="1093" spans="2:24" ht="72.5">
      <c r="B1093" s="252" t="s">
        <v>1438</v>
      </c>
      <c r="C1093" s="252" t="s">
        <v>5639</v>
      </c>
      <c r="D1093" s="252" t="s">
        <v>5643</v>
      </c>
      <c r="E1093" s="251" t="s">
        <v>410</v>
      </c>
      <c r="F1093" s="252">
        <v>4936946.3660199996</v>
      </c>
      <c r="G1093" s="252">
        <v>2476148.1770100002</v>
      </c>
      <c r="H1093" s="252" t="s">
        <v>2544</v>
      </c>
      <c r="I1093" s="252">
        <v>2.5507999999999999E-2</v>
      </c>
      <c r="J1093" s="252" t="s">
        <v>1427</v>
      </c>
      <c r="K1093" s="252">
        <v>0</v>
      </c>
      <c r="L1093" s="252">
        <v>2024</v>
      </c>
      <c r="M1093" s="252">
        <v>2027</v>
      </c>
      <c r="N1093" s="252" t="s">
        <v>393</v>
      </c>
      <c r="O1093" s="252" t="s">
        <v>394</v>
      </c>
      <c r="P1093" s="252" t="s">
        <v>3562</v>
      </c>
      <c r="Q1093" s="251" t="s">
        <v>2567</v>
      </c>
      <c r="R1093" s="290"/>
      <c r="S1093" s="290"/>
      <c r="T1093" s="290"/>
      <c r="U1093" s="290"/>
      <c r="V1093" s="290"/>
      <c r="W1093" s="290"/>
      <c r="X1093" s="290"/>
    </row>
    <row r="1094" spans="2:24" ht="72.5">
      <c r="B1094" s="252" t="s">
        <v>1438</v>
      </c>
      <c r="C1094" s="252" t="s">
        <v>5639</v>
      </c>
      <c r="D1094" s="252" t="s">
        <v>5643</v>
      </c>
      <c r="E1094" s="251" t="s">
        <v>410</v>
      </c>
      <c r="F1094" s="252">
        <v>4936920.8409399996</v>
      </c>
      <c r="G1094" s="252">
        <v>2476534.2170099998</v>
      </c>
      <c r="H1094" s="252" t="s">
        <v>2544</v>
      </c>
      <c r="I1094" s="252">
        <v>2.5507999999999999E-2</v>
      </c>
      <c r="J1094" s="252" t="s">
        <v>392</v>
      </c>
      <c r="K1094" s="252">
        <v>0</v>
      </c>
      <c r="L1094" s="252">
        <v>2024</v>
      </c>
      <c r="M1094" s="252">
        <v>2027</v>
      </c>
      <c r="N1094" s="252" t="s">
        <v>393</v>
      </c>
      <c r="O1094" s="252" t="s">
        <v>394</v>
      </c>
      <c r="P1094" s="252" t="s">
        <v>3563</v>
      </c>
      <c r="Q1094" s="251" t="s">
        <v>2567</v>
      </c>
      <c r="R1094" s="290"/>
      <c r="S1094" s="290"/>
      <c r="T1094" s="290"/>
      <c r="U1094" s="290"/>
      <c r="V1094" s="290"/>
      <c r="W1094" s="290"/>
      <c r="X1094" s="290"/>
    </row>
    <row r="1095" spans="2:24" ht="72.5">
      <c r="B1095" s="252" t="s">
        <v>1438</v>
      </c>
      <c r="C1095" s="252" t="s">
        <v>5639</v>
      </c>
      <c r="D1095" s="252" t="s">
        <v>5643</v>
      </c>
      <c r="E1095" s="251" t="s">
        <v>410</v>
      </c>
      <c r="F1095" s="252">
        <v>4936850.6789800003</v>
      </c>
      <c r="G1095" s="252">
        <v>2477595.037</v>
      </c>
      <c r="H1095" s="252" t="s">
        <v>2544</v>
      </c>
      <c r="I1095" s="252">
        <v>2.5507999999999999E-2</v>
      </c>
      <c r="J1095" s="252" t="s">
        <v>392</v>
      </c>
      <c r="K1095" s="252">
        <v>0</v>
      </c>
      <c r="L1095" s="252">
        <v>2024</v>
      </c>
      <c r="M1095" s="252">
        <v>2027</v>
      </c>
      <c r="N1095" s="252" t="s">
        <v>393</v>
      </c>
      <c r="O1095" s="252" t="s">
        <v>394</v>
      </c>
      <c r="P1095" s="252" t="s">
        <v>3564</v>
      </c>
      <c r="Q1095" s="251" t="s">
        <v>2567</v>
      </c>
      <c r="R1095" s="290"/>
      <c r="S1095" s="290"/>
      <c r="T1095" s="290"/>
      <c r="U1095" s="290"/>
      <c r="V1095" s="290"/>
      <c r="W1095" s="290"/>
      <c r="X1095" s="290"/>
    </row>
    <row r="1096" spans="2:24" ht="72.5">
      <c r="B1096" s="252" t="s">
        <v>1438</v>
      </c>
      <c r="C1096" s="252" t="s">
        <v>5639</v>
      </c>
      <c r="D1096" s="252" t="s">
        <v>5643</v>
      </c>
      <c r="E1096" s="251" t="s">
        <v>410</v>
      </c>
      <c r="F1096" s="252">
        <v>4936819.6380000003</v>
      </c>
      <c r="G1096" s="252">
        <v>2478064.5619999999</v>
      </c>
      <c r="H1096" s="252" t="s">
        <v>2544</v>
      </c>
      <c r="I1096" s="252">
        <v>2.5507999999999999E-2</v>
      </c>
      <c r="J1096" s="252" t="s">
        <v>2397</v>
      </c>
      <c r="K1096" s="252">
        <v>0</v>
      </c>
      <c r="L1096" s="252">
        <v>2024</v>
      </c>
      <c r="M1096" s="252">
        <v>2027</v>
      </c>
      <c r="N1096" s="252" t="s">
        <v>393</v>
      </c>
      <c r="O1096" s="252" t="s">
        <v>394</v>
      </c>
      <c r="P1096" s="252" t="s">
        <v>3565</v>
      </c>
      <c r="Q1096" s="251" t="s">
        <v>2567</v>
      </c>
      <c r="R1096" s="290"/>
      <c r="S1096" s="290"/>
      <c r="T1096" s="290"/>
      <c r="U1096" s="290"/>
      <c r="V1096" s="290"/>
      <c r="W1096" s="290"/>
      <c r="X1096" s="290"/>
    </row>
    <row r="1097" spans="2:24" ht="72.5">
      <c r="B1097" s="252" t="s">
        <v>1438</v>
      </c>
      <c r="C1097" s="252" t="s">
        <v>5639</v>
      </c>
      <c r="D1097" s="252" t="s">
        <v>5643</v>
      </c>
      <c r="E1097" s="251" t="s">
        <v>410</v>
      </c>
      <c r="F1097" s="252">
        <v>4936779.3249700004</v>
      </c>
      <c r="G1097" s="252">
        <v>2478674.2390100001</v>
      </c>
      <c r="H1097" s="252" t="s">
        <v>2544</v>
      </c>
      <c r="I1097" s="252">
        <v>2.5507999999999999E-2</v>
      </c>
      <c r="J1097" s="252" t="s">
        <v>622</v>
      </c>
      <c r="K1097" s="252">
        <v>0</v>
      </c>
      <c r="L1097" s="252">
        <v>2024</v>
      </c>
      <c r="M1097" s="252">
        <v>2027</v>
      </c>
      <c r="N1097" s="252" t="s">
        <v>393</v>
      </c>
      <c r="O1097" s="252" t="s">
        <v>394</v>
      </c>
      <c r="P1097" s="252" t="s">
        <v>3566</v>
      </c>
      <c r="Q1097" s="251" t="s">
        <v>2567</v>
      </c>
      <c r="R1097" s="290"/>
      <c r="S1097" s="290"/>
      <c r="T1097" s="290"/>
      <c r="U1097" s="290"/>
      <c r="V1097" s="290"/>
      <c r="W1097" s="290"/>
      <c r="X1097" s="290"/>
    </row>
    <row r="1098" spans="2:24" ht="72.5">
      <c r="B1098" s="252" t="s">
        <v>1438</v>
      </c>
      <c r="C1098" s="252" t="s">
        <v>5639</v>
      </c>
      <c r="D1098" s="252" t="s">
        <v>2851</v>
      </c>
      <c r="E1098" s="251" t="s">
        <v>410</v>
      </c>
      <c r="F1098" s="252">
        <v>4936728.02006</v>
      </c>
      <c r="G1098" s="252">
        <v>2479449.7329899999</v>
      </c>
      <c r="H1098" s="252" t="s">
        <v>2544</v>
      </c>
      <c r="I1098" s="252">
        <v>2.5507999999999999E-2</v>
      </c>
      <c r="J1098" s="252" t="s">
        <v>392</v>
      </c>
      <c r="K1098" s="252">
        <v>0</v>
      </c>
      <c r="L1098" s="252">
        <v>2024</v>
      </c>
      <c r="M1098" s="252">
        <v>2027</v>
      </c>
      <c r="N1098" s="252" t="s">
        <v>393</v>
      </c>
      <c r="O1098" s="252" t="s">
        <v>394</v>
      </c>
      <c r="P1098" s="252" t="s">
        <v>3567</v>
      </c>
      <c r="Q1098" s="251" t="s">
        <v>2567</v>
      </c>
      <c r="R1098" s="290"/>
      <c r="S1098" s="290"/>
      <c r="T1098" s="290"/>
      <c r="U1098" s="290"/>
      <c r="V1098" s="290"/>
      <c r="W1098" s="290"/>
      <c r="X1098" s="290"/>
    </row>
    <row r="1099" spans="2:24" ht="72.5">
      <c r="B1099" s="252" t="s">
        <v>1438</v>
      </c>
      <c r="C1099" s="252" t="s">
        <v>5639</v>
      </c>
      <c r="D1099" s="252" t="s">
        <v>2851</v>
      </c>
      <c r="E1099" s="251" t="s">
        <v>410</v>
      </c>
      <c r="F1099" s="252">
        <v>4936711.665</v>
      </c>
      <c r="G1099" s="252">
        <v>2479697.2310000001</v>
      </c>
      <c r="H1099" s="252" t="s">
        <v>2544</v>
      </c>
      <c r="I1099" s="252">
        <v>2.5507999999999999E-2</v>
      </c>
      <c r="J1099" s="252" t="s">
        <v>1427</v>
      </c>
      <c r="K1099" s="252">
        <v>0</v>
      </c>
      <c r="L1099" s="252">
        <v>2024</v>
      </c>
      <c r="M1099" s="252">
        <v>2027</v>
      </c>
      <c r="N1099" s="252" t="s">
        <v>393</v>
      </c>
      <c r="O1099" s="252" t="s">
        <v>394</v>
      </c>
      <c r="P1099" s="252" t="s">
        <v>3568</v>
      </c>
      <c r="Q1099" s="251" t="s">
        <v>2567</v>
      </c>
      <c r="R1099" s="290"/>
      <c r="S1099" s="290"/>
      <c r="T1099" s="290"/>
      <c r="U1099" s="290"/>
      <c r="V1099" s="290"/>
      <c r="W1099" s="290"/>
      <c r="X1099" s="290"/>
    </row>
    <row r="1100" spans="2:24" ht="72.5">
      <c r="B1100" s="252" t="s">
        <v>1438</v>
      </c>
      <c r="C1100" s="252" t="s">
        <v>5639</v>
      </c>
      <c r="D1100" s="252" t="s">
        <v>2851</v>
      </c>
      <c r="E1100" s="251" t="s">
        <v>410</v>
      </c>
      <c r="F1100" s="252">
        <v>4936658.3649800001</v>
      </c>
      <c r="G1100" s="252">
        <v>2480503.8299699998</v>
      </c>
      <c r="H1100" s="252" t="s">
        <v>2544</v>
      </c>
      <c r="I1100" s="252">
        <v>2.5507999999999999E-2</v>
      </c>
      <c r="J1100" s="252" t="s">
        <v>1427</v>
      </c>
      <c r="K1100" s="252">
        <v>0</v>
      </c>
      <c r="L1100" s="252">
        <v>2024</v>
      </c>
      <c r="M1100" s="252">
        <v>2027</v>
      </c>
      <c r="N1100" s="252" t="s">
        <v>393</v>
      </c>
      <c r="O1100" s="252" t="s">
        <v>394</v>
      </c>
      <c r="P1100" s="252" t="s">
        <v>3569</v>
      </c>
      <c r="Q1100" s="251" t="s">
        <v>2567</v>
      </c>
      <c r="R1100" s="290"/>
      <c r="S1100" s="290"/>
      <c r="T1100" s="290"/>
      <c r="U1100" s="290"/>
      <c r="V1100" s="290"/>
      <c r="W1100" s="290"/>
      <c r="X1100" s="290"/>
    </row>
    <row r="1101" spans="2:24" ht="72.5">
      <c r="B1101" s="252" t="s">
        <v>1438</v>
      </c>
      <c r="C1101" s="252" t="s">
        <v>5639</v>
      </c>
      <c r="D1101" s="252" t="s">
        <v>2851</v>
      </c>
      <c r="E1101" s="251" t="s">
        <v>410</v>
      </c>
      <c r="F1101" s="252">
        <v>4936597.6230199998</v>
      </c>
      <c r="G1101" s="252">
        <v>2481422.3920200001</v>
      </c>
      <c r="H1101" s="252" t="s">
        <v>2544</v>
      </c>
      <c r="I1101" s="252">
        <v>2.5507999999999999E-2</v>
      </c>
      <c r="J1101" s="252" t="s">
        <v>2397</v>
      </c>
      <c r="K1101" s="252">
        <v>0</v>
      </c>
      <c r="L1101" s="252">
        <v>2024</v>
      </c>
      <c r="M1101" s="252">
        <v>2027</v>
      </c>
      <c r="N1101" s="252" t="s">
        <v>393</v>
      </c>
      <c r="O1101" s="252" t="s">
        <v>394</v>
      </c>
      <c r="P1101" s="252" t="s">
        <v>3570</v>
      </c>
      <c r="Q1101" s="251" t="s">
        <v>2567</v>
      </c>
      <c r="R1101" s="290"/>
      <c r="S1101" s="290"/>
      <c r="T1101" s="290"/>
      <c r="U1101" s="290"/>
      <c r="V1101" s="290"/>
      <c r="W1101" s="290"/>
      <c r="X1101" s="290"/>
    </row>
    <row r="1102" spans="2:24" ht="72.5">
      <c r="B1102" s="252" t="s">
        <v>1438</v>
      </c>
      <c r="C1102" s="252" t="s">
        <v>5639</v>
      </c>
      <c r="D1102" s="252" t="s">
        <v>2843</v>
      </c>
      <c r="E1102" s="251" t="s">
        <v>410</v>
      </c>
      <c r="F1102" s="252">
        <v>4936720.4974400001</v>
      </c>
      <c r="G1102" s="252">
        <v>2484132.8658799999</v>
      </c>
      <c r="H1102" s="252" t="s">
        <v>2544</v>
      </c>
      <c r="I1102" s="252">
        <v>2.5569000000000001E-2</v>
      </c>
      <c r="J1102" s="252" t="s">
        <v>622</v>
      </c>
      <c r="K1102" s="252">
        <v>0</v>
      </c>
      <c r="L1102" s="252">
        <v>2024</v>
      </c>
      <c r="M1102" s="252">
        <v>2027</v>
      </c>
      <c r="N1102" s="252" t="s">
        <v>393</v>
      </c>
      <c r="O1102" s="252" t="s">
        <v>394</v>
      </c>
      <c r="P1102" s="252" t="s">
        <v>3571</v>
      </c>
      <c r="Q1102" s="251" t="s">
        <v>2567</v>
      </c>
      <c r="R1102" s="290"/>
      <c r="S1102" s="290"/>
      <c r="T1102" s="290"/>
      <c r="U1102" s="290"/>
      <c r="V1102" s="290"/>
      <c r="W1102" s="290"/>
      <c r="X1102" s="290"/>
    </row>
    <row r="1103" spans="2:24" ht="72.5">
      <c r="B1103" s="252" t="s">
        <v>1438</v>
      </c>
      <c r="C1103" s="252" t="s">
        <v>5639</v>
      </c>
      <c r="D1103" s="252" t="s">
        <v>2843</v>
      </c>
      <c r="E1103" s="251" t="s">
        <v>410</v>
      </c>
      <c r="F1103" s="252">
        <v>4936810.2760100001</v>
      </c>
      <c r="G1103" s="252">
        <v>2484726.58402</v>
      </c>
      <c r="H1103" s="252" t="s">
        <v>2544</v>
      </c>
      <c r="I1103" s="252">
        <v>2.5552999999999999E-2</v>
      </c>
      <c r="J1103" s="252" t="s">
        <v>392</v>
      </c>
      <c r="K1103" s="252">
        <v>0</v>
      </c>
      <c r="L1103" s="252">
        <v>2024</v>
      </c>
      <c r="M1103" s="252">
        <v>2027</v>
      </c>
      <c r="N1103" s="252" t="s">
        <v>393</v>
      </c>
      <c r="O1103" s="252" t="s">
        <v>394</v>
      </c>
      <c r="P1103" s="252" t="s">
        <v>3572</v>
      </c>
      <c r="Q1103" s="251" t="s">
        <v>2567</v>
      </c>
      <c r="R1103" s="290"/>
      <c r="S1103" s="290"/>
      <c r="T1103" s="290"/>
      <c r="U1103" s="290"/>
      <c r="V1103" s="290"/>
      <c r="W1103" s="290"/>
      <c r="X1103" s="290"/>
    </row>
    <row r="1104" spans="2:24" ht="72.5">
      <c r="B1104" s="252" t="s">
        <v>1438</v>
      </c>
      <c r="C1104" s="252" t="s">
        <v>5639</v>
      </c>
      <c r="D1104" s="252" t="s">
        <v>2843</v>
      </c>
      <c r="E1104" s="251" t="s">
        <v>410</v>
      </c>
      <c r="F1104" s="252">
        <v>4936906.0399900004</v>
      </c>
      <c r="G1104" s="252">
        <v>2485359.8242199998</v>
      </c>
      <c r="H1104" s="252" t="s">
        <v>2544</v>
      </c>
      <c r="I1104" s="252">
        <v>2.5554E-2</v>
      </c>
      <c r="J1104" s="252" t="s">
        <v>622</v>
      </c>
      <c r="K1104" s="252">
        <v>0</v>
      </c>
      <c r="L1104" s="252">
        <v>2024</v>
      </c>
      <c r="M1104" s="252">
        <v>2027</v>
      </c>
      <c r="N1104" s="252" t="s">
        <v>393</v>
      </c>
      <c r="O1104" s="252" t="s">
        <v>394</v>
      </c>
      <c r="P1104" s="252" t="s">
        <v>3573</v>
      </c>
      <c r="Q1104" s="251" t="s">
        <v>2567</v>
      </c>
      <c r="R1104" s="290"/>
      <c r="S1104" s="290"/>
      <c r="T1104" s="290"/>
      <c r="U1104" s="290"/>
      <c r="V1104" s="290"/>
      <c r="W1104" s="290"/>
      <c r="X1104" s="290"/>
    </row>
    <row r="1105" spans="2:24" ht="72.5">
      <c r="B1105" s="252" t="s">
        <v>1438</v>
      </c>
      <c r="C1105" s="252" t="s">
        <v>5639</v>
      </c>
      <c r="D1105" s="252" t="s">
        <v>2839</v>
      </c>
      <c r="E1105" s="251" t="s">
        <v>410</v>
      </c>
      <c r="F1105" s="252">
        <v>4936964.8910400001</v>
      </c>
      <c r="G1105" s="252">
        <v>2485745.2250100002</v>
      </c>
      <c r="H1105" s="252" t="s">
        <v>2544</v>
      </c>
      <c r="I1105" s="252">
        <v>2.5555000000000001E-2</v>
      </c>
      <c r="J1105" s="252" t="s">
        <v>622</v>
      </c>
      <c r="K1105" s="252">
        <v>0</v>
      </c>
      <c r="L1105" s="252">
        <v>2024</v>
      </c>
      <c r="M1105" s="252">
        <v>2027</v>
      </c>
      <c r="N1105" s="252" t="s">
        <v>393</v>
      </c>
      <c r="O1105" s="252" t="s">
        <v>394</v>
      </c>
      <c r="P1105" s="252" t="s">
        <v>3574</v>
      </c>
      <c r="Q1105" s="251" t="s">
        <v>2567</v>
      </c>
      <c r="R1105" s="290"/>
      <c r="S1105" s="290"/>
      <c r="T1105" s="290"/>
      <c r="U1105" s="290"/>
      <c r="V1105" s="290"/>
      <c r="W1105" s="290"/>
      <c r="X1105" s="290"/>
    </row>
    <row r="1106" spans="2:24" ht="72.5">
      <c r="B1106" s="252" t="s">
        <v>1438</v>
      </c>
      <c r="C1106" s="252" t="s">
        <v>5639</v>
      </c>
      <c r="D1106" s="252" t="s">
        <v>2839</v>
      </c>
      <c r="E1106" s="251" t="s">
        <v>410</v>
      </c>
      <c r="F1106" s="252">
        <v>4937100.5609999998</v>
      </c>
      <c r="G1106" s="252">
        <v>2486633.4939999999</v>
      </c>
      <c r="H1106" s="252" t="s">
        <v>2544</v>
      </c>
      <c r="I1106" s="252">
        <v>2.5555000000000001E-2</v>
      </c>
      <c r="J1106" s="252" t="s">
        <v>2397</v>
      </c>
      <c r="K1106" s="252">
        <v>0</v>
      </c>
      <c r="L1106" s="252">
        <v>2024</v>
      </c>
      <c r="M1106" s="252">
        <v>2027</v>
      </c>
      <c r="N1106" s="252" t="s">
        <v>393</v>
      </c>
      <c r="O1106" s="252" t="s">
        <v>394</v>
      </c>
      <c r="P1106" s="252" t="s">
        <v>3575</v>
      </c>
      <c r="Q1106" s="251" t="s">
        <v>2567</v>
      </c>
      <c r="R1106" s="290"/>
      <c r="S1106" s="290"/>
      <c r="T1106" s="290"/>
      <c r="U1106" s="290"/>
      <c r="V1106" s="290"/>
      <c r="W1106" s="290"/>
      <c r="X1106" s="290"/>
    </row>
    <row r="1107" spans="2:24" ht="72.5">
      <c r="B1107" s="252" t="s">
        <v>1438</v>
      </c>
      <c r="C1107" s="252" t="s">
        <v>5639</v>
      </c>
      <c r="D1107" s="252" t="s">
        <v>2831</v>
      </c>
      <c r="E1107" s="251" t="s">
        <v>410</v>
      </c>
      <c r="F1107" s="252">
        <v>4936891.9881300004</v>
      </c>
      <c r="G1107" s="252">
        <v>2488079.8279800001</v>
      </c>
      <c r="H1107" s="252" t="s">
        <v>2544</v>
      </c>
      <c r="I1107" s="252">
        <v>2.5510999999999999E-2</v>
      </c>
      <c r="J1107" s="252" t="s">
        <v>392</v>
      </c>
      <c r="K1107" s="252">
        <v>0</v>
      </c>
      <c r="L1107" s="252">
        <v>2024</v>
      </c>
      <c r="M1107" s="252">
        <v>2027</v>
      </c>
      <c r="N1107" s="252" t="s">
        <v>393</v>
      </c>
      <c r="O1107" s="252" t="s">
        <v>394</v>
      </c>
      <c r="P1107" s="252" t="s">
        <v>3576</v>
      </c>
      <c r="Q1107" s="251" t="s">
        <v>2567</v>
      </c>
      <c r="R1107" s="290"/>
      <c r="S1107" s="290"/>
      <c r="T1107" s="290"/>
      <c r="U1107" s="290"/>
      <c r="V1107" s="290"/>
      <c r="W1107" s="290"/>
      <c r="X1107" s="290"/>
    </row>
    <row r="1108" spans="2:24" ht="72.5">
      <c r="B1108" s="252" t="s">
        <v>1438</v>
      </c>
      <c r="C1108" s="252" t="s">
        <v>5639</v>
      </c>
      <c r="D1108" s="252" t="s">
        <v>2831</v>
      </c>
      <c r="E1108" s="251" t="s">
        <v>410</v>
      </c>
      <c r="F1108" s="252">
        <v>4936888.5220900001</v>
      </c>
      <c r="G1108" s="252">
        <v>2488931.6890099999</v>
      </c>
      <c r="H1108" s="252" t="s">
        <v>2544</v>
      </c>
      <c r="I1108" s="252">
        <v>2.5513000000000001E-2</v>
      </c>
      <c r="J1108" s="252" t="s">
        <v>2397</v>
      </c>
      <c r="K1108" s="252">
        <v>0</v>
      </c>
      <c r="L1108" s="252">
        <v>2024</v>
      </c>
      <c r="M1108" s="252">
        <v>2027</v>
      </c>
      <c r="N1108" s="252" t="s">
        <v>393</v>
      </c>
      <c r="O1108" s="252" t="s">
        <v>394</v>
      </c>
      <c r="P1108" s="252" t="s">
        <v>3577</v>
      </c>
      <c r="Q1108" s="251" t="s">
        <v>2567</v>
      </c>
      <c r="R1108" s="290"/>
      <c r="S1108" s="290"/>
      <c r="T1108" s="290"/>
      <c r="U1108" s="290"/>
      <c r="V1108" s="290"/>
      <c r="W1108" s="290"/>
      <c r="X1108" s="290"/>
    </row>
    <row r="1109" spans="2:24" ht="72.5">
      <c r="B1109" s="252" t="s">
        <v>1438</v>
      </c>
      <c r="C1109" s="252" t="s">
        <v>5639</v>
      </c>
      <c r="D1109" s="252" t="s">
        <v>2831</v>
      </c>
      <c r="E1109" s="251" t="s">
        <v>410</v>
      </c>
      <c r="F1109" s="252">
        <v>4936821.2604700001</v>
      </c>
      <c r="G1109" s="252">
        <v>2490726.6028700001</v>
      </c>
      <c r="H1109" s="252" t="s">
        <v>2544</v>
      </c>
      <c r="I1109" s="252">
        <v>2.5583000000000002E-2</v>
      </c>
      <c r="J1109" s="252" t="s">
        <v>1427</v>
      </c>
      <c r="K1109" s="252">
        <v>0</v>
      </c>
      <c r="L1109" s="252">
        <v>2024</v>
      </c>
      <c r="M1109" s="252">
        <v>2027</v>
      </c>
      <c r="N1109" s="252" t="s">
        <v>393</v>
      </c>
      <c r="O1109" s="252" t="s">
        <v>394</v>
      </c>
      <c r="P1109" s="252" t="s">
        <v>3578</v>
      </c>
      <c r="Q1109" s="251" t="s">
        <v>2567</v>
      </c>
      <c r="R1109" s="290"/>
      <c r="S1109" s="290"/>
      <c r="T1109" s="290"/>
      <c r="U1109" s="290"/>
      <c r="V1109" s="290"/>
      <c r="W1109" s="290"/>
      <c r="X1109" s="290"/>
    </row>
    <row r="1110" spans="2:24" ht="72.5">
      <c r="B1110" s="252" t="s">
        <v>1438</v>
      </c>
      <c r="C1110" s="252" t="s">
        <v>5639</v>
      </c>
      <c r="D1110" s="252" t="s">
        <v>2826</v>
      </c>
      <c r="E1110" s="251" t="s">
        <v>410</v>
      </c>
      <c r="F1110" s="252">
        <v>4936725.4670500001</v>
      </c>
      <c r="G1110" s="252">
        <v>2491703.5809999998</v>
      </c>
      <c r="H1110" s="252" t="s">
        <v>2544</v>
      </c>
      <c r="I1110" s="252">
        <v>2.5506000000000001E-2</v>
      </c>
      <c r="J1110" s="252" t="s">
        <v>918</v>
      </c>
      <c r="K1110" s="252">
        <v>0</v>
      </c>
      <c r="L1110" s="252">
        <v>2024</v>
      </c>
      <c r="M1110" s="252">
        <v>2027</v>
      </c>
      <c r="N1110" s="252" t="s">
        <v>393</v>
      </c>
      <c r="O1110" s="252" t="s">
        <v>394</v>
      </c>
      <c r="P1110" s="252" t="s">
        <v>3579</v>
      </c>
      <c r="Q1110" s="251" t="s">
        <v>2567</v>
      </c>
      <c r="R1110" s="290"/>
      <c r="S1110" s="290"/>
      <c r="T1110" s="290"/>
      <c r="U1110" s="290"/>
      <c r="V1110" s="290"/>
      <c r="W1110" s="290"/>
      <c r="X1110" s="290"/>
    </row>
    <row r="1111" spans="2:24" ht="72.5">
      <c r="B1111" s="252" t="s">
        <v>1438</v>
      </c>
      <c r="C1111" s="252" t="s">
        <v>5639</v>
      </c>
      <c r="D1111" s="252" t="s">
        <v>2826</v>
      </c>
      <c r="E1111" s="251" t="s">
        <v>410</v>
      </c>
      <c r="F1111" s="252">
        <v>4936694.4119699998</v>
      </c>
      <c r="G1111" s="252">
        <v>2492140.3859700002</v>
      </c>
      <c r="H1111" s="252" t="s">
        <v>2544</v>
      </c>
      <c r="I1111" s="252">
        <v>2.5506000000000001E-2</v>
      </c>
      <c r="J1111" s="252" t="s">
        <v>918</v>
      </c>
      <c r="K1111" s="252">
        <v>0</v>
      </c>
      <c r="L1111" s="252">
        <v>2024</v>
      </c>
      <c r="M1111" s="252">
        <v>2027</v>
      </c>
      <c r="N1111" s="252" t="s">
        <v>393</v>
      </c>
      <c r="O1111" s="252" t="s">
        <v>394</v>
      </c>
      <c r="P1111" s="252" t="s">
        <v>3580</v>
      </c>
      <c r="Q1111" s="251" t="s">
        <v>2567</v>
      </c>
      <c r="R1111" s="290"/>
      <c r="S1111" s="290"/>
      <c r="T1111" s="290"/>
      <c r="U1111" s="290"/>
      <c r="V1111" s="290"/>
      <c r="W1111" s="290"/>
      <c r="X1111" s="290"/>
    </row>
    <row r="1112" spans="2:24" ht="72.5">
      <c r="B1112" s="252" t="s">
        <v>1438</v>
      </c>
      <c r="C1112" s="252" t="s">
        <v>5639</v>
      </c>
      <c r="D1112" s="252" t="s">
        <v>2826</v>
      </c>
      <c r="E1112" s="251" t="s">
        <v>410</v>
      </c>
      <c r="F1112" s="252">
        <v>4936670.2359999996</v>
      </c>
      <c r="G1112" s="252">
        <v>2492480.2620000001</v>
      </c>
      <c r="H1112" s="252" t="s">
        <v>2544</v>
      </c>
      <c r="I1112" s="252">
        <v>2.5506000000000001E-2</v>
      </c>
      <c r="J1112" s="252" t="s">
        <v>918</v>
      </c>
      <c r="K1112" s="252">
        <v>0</v>
      </c>
      <c r="L1112" s="252">
        <v>2024</v>
      </c>
      <c r="M1112" s="252">
        <v>2027</v>
      </c>
      <c r="N1112" s="252" t="s">
        <v>393</v>
      </c>
      <c r="O1112" s="252" t="s">
        <v>394</v>
      </c>
      <c r="P1112" s="252" t="s">
        <v>3581</v>
      </c>
      <c r="Q1112" s="251" t="s">
        <v>2567</v>
      </c>
      <c r="R1112" s="290"/>
      <c r="S1112" s="290"/>
      <c r="T1112" s="290"/>
      <c r="U1112" s="290"/>
      <c r="V1112" s="290"/>
      <c r="W1112" s="290"/>
      <c r="X1112" s="290"/>
    </row>
    <row r="1113" spans="2:24" ht="72.5">
      <c r="B1113" s="252" t="s">
        <v>1438</v>
      </c>
      <c r="C1113" s="252" t="s">
        <v>5639</v>
      </c>
      <c r="D1113" s="252" t="s">
        <v>2816</v>
      </c>
      <c r="E1113" s="251" t="s">
        <v>410</v>
      </c>
      <c r="F1113" s="252">
        <v>4936643.31678</v>
      </c>
      <c r="G1113" s="252">
        <v>2492859.0998399998</v>
      </c>
      <c r="H1113" s="252" t="s">
        <v>2544</v>
      </c>
      <c r="I1113" s="252">
        <v>2.5526E-2</v>
      </c>
      <c r="J1113" s="252" t="s">
        <v>918</v>
      </c>
      <c r="K1113" s="252">
        <v>0</v>
      </c>
      <c r="L1113" s="252">
        <v>2024</v>
      </c>
      <c r="M1113" s="252">
        <v>2027</v>
      </c>
      <c r="N1113" s="252" t="s">
        <v>393</v>
      </c>
      <c r="O1113" s="252" t="s">
        <v>394</v>
      </c>
      <c r="P1113" s="252" t="s">
        <v>3582</v>
      </c>
      <c r="Q1113" s="251" t="s">
        <v>2567</v>
      </c>
      <c r="R1113" s="290"/>
      <c r="S1113" s="290"/>
      <c r="T1113" s="290"/>
      <c r="U1113" s="290"/>
      <c r="V1113" s="290"/>
      <c r="W1113" s="290"/>
      <c r="X1113" s="290"/>
    </row>
    <row r="1114" spans="2:24" ht="72.5">
      <c r="B1114" s="252" t="s">
        <v>1438</v>
      </c>
      <c r="C1114" s="252" t="s">
        <v>5639</v>
      </c>
      <c r="D1114" s="252" t="s">
        <v>2816</v>
      </c>
      <c r="E1114" s="251" t="s">
        <v>410</v>
      </c>
      <c r="F1114" s="252">
        <v>4936632.8884199997</v>
      </c>
      <c r="G1114" s="252">
        <v>2493227.0406499999</v>
      </c>
      <c r="H1114" s="252" t="s">
        <v>2544</v>
      </c>
      <c r="I1114" s="252">
        <v>2.5537000000000001E-2</v>
      </c>
      <c r="J1114" s="252" t="s">
        <v>1427</v>
      </c>
      <c r="K1114" s="252">
        <v>0</v>
      </c>
      <c r="L1114" s="252">
        <v>2024</v>
      </c>
      <c r="M1114" s="252">
        <v>2027</v>
      </c>
      <c r="N1114" s="252" t="s">
        <v>393</v>
      </c>
      <c r="O1114" s="252" t="s">
        <v>394</v>
      </c>
      <c r="P1114" s="252" t="s">
        <v>3583</v>
      </c>
      <c r="Q1114" s="251" t="s">
        <v>2567</v>
      </c>
      <c r="R1114" s="290"/>
      <c r="S1114" s="290"/>
      <c r="T1114" s="290"/>
      <c r="U1114" s="290"/>
      <c r="V1114" s="290"/>
      <c r="W1114" s="290"/>
      <c r="X1114" s="290"/>
    </row>
    <row r="1115" spans="2:24" ht="72.5">
      <c r="B1115" s="252" t="s">
        <v>1438</v>
      </c>
      <c r="C1115" s="252" t="s">
        <v>5639</v>
      </c>
      <c r="D1115" s="252" t="s">
        <v>2816</v>
      </c>
      <c r="E1115" s="251" t="s">
        <v>410</v>
      </c>
      <c r="F1115" s="252">
        <v>4936565.8850299995</v>
      </c>
      <c r="G1115" s="252">
        <v>2494284.8329799999</v>
      </c>
      <c r="H1115" s="252" t="s">
        <v>2544</v>
      </c>
      <c r="I1115" s="252">
        <v>2.5505E-2</v>
      </c>
      <c r="J1115" s="252" t="s">
        <v>2397</v>
      </c>
      <c r="K1115" s="252">
        <v>0</v>
      </c>
      <c r="L1115" s="252">
        <v>2024</v>
      </c>
      <c r="M1115" s="252">
        <v>2027</v>
      </c>
      <c r="N1115" s="252" t="s">
        <v>393</v>
      </c>
      <c r="O1115" s="252" t="s">
        <v>394</v>
      </c>
      <c r="P1115" s="252" t="s">
        <v>3584</v>
      </c>
      <c r="Q1115" s="251" t="s">
        <v>2567</v>
      </c>
      <c r="R1115" s="290"/>
      <c r="S1115" s="290"/>
      <c r="T1115" s="290"/>
      <c r="U1115" s="290"/>
      <c r="V1115" s="290"/>
      <c r="W1115" s="290"/>
      <c r="X1115" s="290"/>
    </row>
    <row r="1116" spans="2:24" ht="72.5">
      <c r="B1116" s="252" t="s">
        <v>1438</v>
      </c>
      <c r="C1116" s="252" t="s">
        <v>5639</v>
      </c>
      <c r="D1116" s="252" t="s">
        <v>2816</v>
      </c>
      <c r="E1116" s="251" t="s">
        <v>410</v>
      </c>
      <c r="F1116" s="252">
        <v>4936469.1810699999</v>
      </c>
      <c r="G1116" s="252">
        <v>2495423.3930000002</v>
      </c>
      <c r="H1116" s="252" t="s">
        <v>2544</v>
      </c>
      <c r="I1116" s="252">
        <v>2.5520999999999999E-2</v>
      </c>
      <c r="J1116" s="252" t="s">
        <v>392</v>
      </c>
      <c r="K1116" s="252">
        <v>0</v>
      </c>
      <c r="L1116" s="252">
        <v>2024</v>
      </c>
      <c r="M1116" s="252">
        <v>2027</v>
      </c>
      <c r="N1116" s="252" t="s">
        <v>393</v>
      </c>
      <c r="O1116" s="252" t="s">
        <v>394</v>
      </c>
      <c r="P1116" s="252" t="s">
        <v>3585</v>
      </c>
      <c r="Q1116" s="251" t="s">
        <v>2567</v>
      </c>
      <c r="R1116" s="290"/>
      <c r="S1116" s="290"/>
      <c r="T1116" s="290"/>
      <c r="U1116" s="290"/>
      <c r="V1116" s="290"/>
      <c r="W1116" s="290"/>
      <c r="X1116" s="290"/>
    </row>
    <row r="1117" spans="2:24" ht="72.5">
      <c r="B1117" s="252" t="s">
        <v>1438</v>
      </c>
      <c r="C1117" s="252" t="s">
        <v>5639</v>
      </c>
      <c r="D1117" s="252" t="s">
        <v>2816</v>
      </c>
      <c r="E1117" s="251" t="s">
        <v>410</v>
      </c>
      <c r="F1117" s="252">
        <v>4936436.4520100001</v>
      </c>
      <c r="G1117" s="252">
        <v>2496090.3810000001</v>
      </c>
      <c r="H1117" s="252" t="s">
        <v>2544</v>
      </c>
      <c r="I1117" s="252">
        <v>2.5520999999999999E-2</v>
      </c>
      <c r="J1117" s="252" t="s">
        <v>622</v>
      </c>
      <c r="K1117" s="252">
        <v>0</v>
      </c>
      <c r="L1117" s="252">
        <v>2024</v>
      </c>
      <c r="M1117" s="252">
        <v>2027</v>
      </c>
      <c r="N1117" s="252" t="s">
        <v>393</v>
      </c>
      <c r="O1117" s="252" t="s">
        <v>394</v>
      </c>
      <c r="P1117" s="252" t="s">
        <v>3586</v>
      </c>
      <c r="Q1117" s="251" t="s">
        <v>2567</v>
      </c>
      <c r="R1117" s="290"/>
      <c r="S1117" s="290"/>
      <c r="T1117" s="290"/>
      <c r="U1117" s="290"/>
      <c r="V1117" s="290"/>
      <c r="W1117" s="290"/>
      <c r="X1117" s="290"/>
    </row>
    <row r="1118" spans="2:24" ht="72.5">
      <c r="B1118" s="252" t="s">
        <v>1438</v>
      </c>
      <c r="C1118" s="252" t="s">
        <v>5639</v>
      </c>
      <c r="D1118" s="252" t="s">
        <v>2816</v>
      </c>
      <c r="E1118" s="251" t="s">
        <v>410</v>
      </c>
      <c r="F1118" s="252">
        <v>4936417.5907800002</v>
      </c>
      <c r="G1118" s="252">
        <v>2496475.1334099998</v>
      </c>
      <c r="H1118" s="252" t="s">
        <v>2544</v>
      </c>
      <c r="I1118" s="252">
        <v>2.5551999999999998E-2</v>
      </c>
      <c r="J1118" s="252" t="s">
        <v>2397</v>
      </c>
      <c r="K1118" s="252">
        <v>0</v>
      </c>
      <c r="L1118" s="252">
        <v>2024</v>
      </c>
      <c r="M1118" s="252">
        <v>2027</v>
      </c>
      <c r="N1118" s="252" t="s">
        <v>393</v>
      </c>
      <c r="O1118" s="252" t="s">
        <v>394</v>
      </c>
      <c r="P1118" s="252" t="s">
        <v>3587</v>
      </c>
      <c r="Q1118" s="251" t="s">
        <v>2567</v>
      </c>
      <c r="R1118" s="290"/>
      <c r="S1118" s="290"/>
      <c r="T1118" s="290"/>
      <c r="U1118" s="290"/>
      <c r="V1118" s="290"/>
      <c r="W1118" s="290"/>
      <c r="X1118" s="290"/>
    </row>
    <row r="1119" spans="2:24" ht="72.5">
      <c r="B1119" s="252" t="s">
        <v>1438</v>
      </c>
      <c r="C1119" s="252" t="s">
        <v>5639</v>
      </c>
      <c r="D1119" s="252" t="s">
        <v>2806</v>
      </c>
      <c r="E1119" s="251" t="s">
        <v>410</v>
      </c>
      <c r="F1119" s="252">
        <v>4936191.8820799999</v>
      </c>
      <c r="G1119" s="252">
        <v>2497985.8300200002</v>
      </c>
      <c r="H1119" s="252" t="s">
        <v>2544</v>
      </c>
      <c r="I1119" s="252">
        <v>2.5506000000000001E-2</v>
      </c>
      <c r="J1119" s="252" t="s">
        <v>392</v>
      </c>
      <c r="K1119" s="252">
        <v>0</v>
      </c>
      <c r="L1119" s="252">
        <v>2024</v>
      </c>
      <c r="M1119" s="252">
        <v>2027</v>
      </c>
      <c r="N1119" s="252" t="s">
        <v>393</v>
      </c>
      <c r="O1119" s="252" t="s">
        <v>394</v>
      </c>
      <c r="P1119" s="252" t="s">
        <v>3588</v>
      </c>
      <c r="Q1119" s="251" t="s">
        <v>2567</v>
      </c>
      <c r="R1119" s="290"/>
      <c r="S1119" s="290"/>
      <c r="T1119" s="290"/>
      <c r="U1119" s="290"/>
      <c r="V1119" s="290"/>
      <c r="W1119" s="290"/>
      <c r="X1119" s="290"/>
    </row>
    <row r="1120" spans="2:24" ht="72.5">
      <c r="B1120" s="252" t="s">
        <v>1438</v>
      </c>
      <c r="C1120" s="252" t="s">
        <v>5639</v>
      </c>
      <c r="D1120" s="252" t="s">
        <v>2806</v>
      </c>
      <c r="E1120" s="251" t="s">
        <v>410</v>
      </c>
      <c r="F1120" s="252">
        <v>4936139.7500200002</v>
      </c>
      <c r="G1120" s="252">
        <v>2498195.1620499999</v>
      </c>
      <c r="H1120" s="252" t="s">
        <v>2544</v>
      </c>
      <c r="I1120" s="252">
        <v>2.5506999999999998E-2</v>
      </c>
      <c r="J1120" s="252" t="s">
        <v>392</v>
      </c>
      <c r="K1120" s="252">
        <v>0</v>
      </c>
      <c r="L1120" s="252">
        <v>2024</v>
      </c>
      <c r="M1120" s="252">
        <v>2027</v>
      </c>
      <c r="N1120" s="252" t="s">
        <v>393</v>
      </c>
      <c r="O1120" s="252" t="s">
        <v>394</v>
      </c>
      <c r="P1120" s="252" t="s">
        <v>3589</v>
      </c>
      <c r="Q1120" s="251" t="s">
        <v>2567</v>
      </c>
      <c r="R1120" s="290"/>
      <c r="S1120" s="290"/>
      <c r="T1120" s="290"/>
      <c r="U1120" s="290"/>
      <c r="V1120" s="290"/>
      <c r="W1120" s="290"/>
      <c r="X1120" s="290"/>
    </row>
    <row r="1121" spans="2:24" ht="72.5">
      <c r="B1121" s="252" t="s">
        <v>1438</v>
      </c>
      <c r="C1121" s="252" t="s">
        <v>5639</v>
      </c>
      <c r="D1121" s="252" t="s">
        <v>2806</v>
      </c>
      <c r="E1121" s="251" t="s">
        <v>410</v>
      </c>
      <c r="F1121" s="252">
        <v>4935992.0759899998</v>
      </c>
      <c r="G1121" s="252">
        <v>2498982.55002</v>
      </c>
      <c r="H1121" s="252" t="s">
        <v>2544</v>
      </c>
      <c r="I1121" s="252">
        <v>2.5575000000000001E-2</v>
      </c>
      <c r="J1121" s="252" t="s">
        <v>392</v>
      </c>
      <c r="K1121" s="252">
        <v>0</v>
      </c>
      <c r="L1121" s="252">
        <v>2024</v>
      </c>
      <c r="M1121" s="252">
        <v>2027</v>
      </c>
      <c r="N1121" s="252" t="s">
        <v>393</v>
      </c>
      <c r="O1121" s="252" t="s">
        <v>394</v>
      </c>
      <c r="P1121" s="252" t="s">
        <v>3590</v>
      </c>
      <c r="Q1121" s="251" t="s">
        <v>2567</v>
      </c>
      <c r="R1121" s="290"/>
      <c r="S1121" s="290"/>
      <c r="T1121" s="290"/>
      <c r="U1121" s="290"/>
      <c r="V1121" s="290"/>
      <c r="W1121" s="290"/>
      <c r="X1121" s="290"/>
    </row>
    <row r="1122" spans="2:24" ht="72.5">
      <c r="B1122" s="252" t="s">
        <v>1438</v>
      </c>
      <c r="C1122" s="252" t="s">
        <v>5639</v>
      </c>
      <c r="D1122" s="252" t="s">
        <v>2806</v>
      </c>
      <c r="E1122" s="251" t="s">
        <v>410</v>
      </c>
      <c r="F1122" s="252">
        <v>4935937.7668500002</v>
      </c>
      <c r="G1122" s="252">
        <v>2499313.40802</v>
      </c>
      <c r="H1122" s="252" t="s">
        <v>2544</v>
      </c>
      <c r="I1122" s="252">
        <v>2.5575000000000001E-2</v>
      </c>
      <c r="J1122" s="252" t="s">
        <v>392</v>
      </c>
      <c r="K1122" s="252">
        <v>0</v>
      </c>
      <c r="L1122" s="252">
        <v>2024</v>
      </c>
      <c r="M1122" s="252">
        <v>2027</v>
      </c>
      <c r="N1122" s="252" t="s">
        <v>393</v>
      </c>
      <c r="O1122" s="252" t="s">
        <v>394</v>
      </c>
      <c r="P1122" s="252" t="s">
        <v>3591</v>
      </c>
      <c r="Q1122" s="251" t="s">
        <v>2567</v>
      </c>
      <c r="R1122" s="290"/>
      <c r="S1122" s="290"/>
      <c r="T1122" s="290"/>
      <c r="U1122" s="290"/>
      <c r="V1122" s="290"/>
      <c r="W1122" s="290"/>
      <c r="X1122" s="290"/>
    </row>
    <row r="1123" spans="2:24" ht="72.5">
      <c r="B1123" s="252" t="s">
        <v>1438</v>
      </c>
      <c r="C1123" s="252" t="s">
        <v>5639</v>
      </c>
      <c r="D1123" s="252" t="s">
        <v>2806</v>
      </c>
      <c r="E1123" s="251" t="s">
        <v>410</v>
      </c>
      <c r="F1123" s="252">
        <v>4935877.5180400005</v>
      </c>
      <c r="G1123" s="252">
        <v>2499680.30999</v>
      </c>
      <c r="H1123" s="252" t="s">
        <v>2544</v>
      </c>
      <c r="I1123" s="252">
        <v>2.5575000000000001E-2</v>
      </c>
      <c r="J1123" s="252" t="s">
        <v>622</v>
      </c>
      <c r="K1123" s="252">
        <v>0</v>
      </c>
      <c r="L1123" s="252">
        <v>2024</v>
      </c>
      <c r="M1123" s="252">
        <v>2027</v>
      </c>
      <c r="N1123" s="252" t="s">
        <v>393</v>
      </c>
      <c r="O1123" s="252" t="s">
        <v>394</v>
      </c>
      <c r="P1123" s="252" t="s">
        <v>3592</v>
      </c>
      <c r="Q1123" s="251" t="s">
        <v>2567</v>
      </c>
      <c r="R1123" s="290"/>
      <c r="S1123" s="290"/>
      <c r="T1123" s="290"/>
      <c r="U1123" s="290"/>
      <c r="V1123" s="290"/>
      <c r="W1123" s="290"/>
      <c r="X1123" s="290"/>
    </row>
    <row r="1124" spans="2:24" ht="72.5">
      <c r="B1124" s="252" t="s">
        <v>1438</v>
      </c>
      <c r="C1124" s="252" t="s">
        <v>5639</v>
      </c>
      <c r="D1124" s="252" t="s">
        <v>2806</v>
      </c>
      <c r="E1124" s="251" t="s">
        <v>410</v>
      </c>
      <c r="F1124" s="252">
        <v>4935813.8020500001</v>
      </c>
      <c r="G1124" s="252">
        <v>2500068.5179699999</v>
      </c>
      <c r="H1124" s="252" t="s">
        <v>2544</v>
      </c>
      <c r="I1124" s="252">
        <v>2.5575000000000001E-2</v>
      </c>
      <c r="J1124" s="252" t="s">
        <v>392</v>
      </c>
      <c r="K1124" s="252">
        <v>0</v>
      </c>
      <c r="L1124" s="252">
        <v>2024</v>
      </c>
      <c r="M1124" s="252">
        <v>2027</v>
      </c>
      <c r="N1124" s="252" t="s">
        <v>393</v>
      </c>
      <c r="O1124" s="252" t="s">
        <v>394</v>
      </c>
      <c r="P1124" s="252" t="s">
        <v>3593</v>
      </c>
      <c r="Q1124" s="251" t="s">
        <v>2567</v>
      </c>
      <c r="R1124" s="290"/>
      <c r="S1124" s="290"/>
      <c r="T1124" s="290"/>
      <c r="U1124" s="290"/>
      <c r="V1124" s="290"/>
      <c r="W1124" s="290"/>
      <c r="X1124" s="290"/>
    </row>
    <row r="1125" spans="2:24" ht="72.5">
      <c r="B1125" s="252" t="s">
        <v>1438</v>
      </c>
      <c r="C1125" s="252" t="s">
        <v>5639</v>
      </c>
      <c r="D1125" s="252" t="s">
        <v>2806</v>
      </c>
      <c r="E1125" s="251" t="s">
        <v>410</v>
      </c>
      <c r="F1125" s="252">
        <v>4935763.3598999996</v>
      </c>
      <c r="G1125" s="252">
        <v>2500375.9560600002</v>
      </c>
      <c r="H1125" s="252" t="s">
        <v>2544</v>
      </c>
      <c r="I1125" s="252">
        <v>2.5575000000000001E-2</v>
      </c>
      <c r="J1125" s="252" t="s">
        <v>392</v>
      </c>
      <c r="K1125" s="252">
        <v>0</v>
      </c>
      <c r="L1125" s="252">
        <v>2024</v>
      </c>
      <c r="M1125" s="252">
        <v>2027</v>
      </c>
      <c r="N1125" s="252" t="s">
        <v>393</v>
      </c>
      <c r="O1125" s="252" t="s">
        <v>394</v>
      </c>
      <c r="P1125" s="252" t="s">
        <v>3594</v>
      </c>
      <c r="Q1125" s="251" t="s">
        <v>2567</v>
      </c>
      <c r="R1125" s="290"/>
      <c r="S1125" s="290"/>
      <c r="T1125" s="290"/>
      <c r="U1125" s="290"/>
      <c r="V1125" s="290"/>
      <c r="W1125" s="290"/>
      <c r="X1125" s="290"/>
    </row>
    <row r="1126" spans="2:24" ht="72.5">
      <c r="B1126" s="252" t="s">
        <v>1438</v>
      </c>
      <c r="C1126" s="252" t="s">
        <v>5639</v>
      </c>
      <c r="D1126" s="252" t="s">
        <v>2806</v>
      </c>
      <c r="E1126" s="251" t="s">
        <v>410</v>
      </c>
      <c r="F1126" s="252">
        <v>4935709.9061099999</v>
      </c>
      <c r="G1126" s="252">
        <v>2500701.4089500001</v>
      </c>
      <c r="H1126" s="252" t="s">
        <v>2544</v>
      </c>
      <c r="I1126" s="252">
        <v>2.5575000000000001E-2</v>
      </c>
      <c r="J1126" s="252" t="s">
        <v>622</v>
      </c>
      <c r="K1126" s="252">
        <v>0</v>
      </c>
      <c r="L1126" s="252">
        <v>2024</v>
      </c>
      <c r="M1126" s="252">
        <v>2027</v>
      </c>
      <c r="N1126" s="252" t="s">
        <v>393</v>
      </c>
      <c r="O1126" s="252" t="s">
        <v>394</v>
      </c>
      <c r="P1126" s="252" t="s">
        <v>3595</v>
      </c>
      <c r="Q1126" s="251" t="s">
        <v>2567</v>
      </c>
      <c r="R1126" s="290"/>
      <c r="S1126" s="290"/>
      <c r="T1126" s="290"/>
      <c r="U1126" s="290"/>
      <c r="V1126" s="290"/>
      <c r="W1126" s="290"/>
      <c r="X1126" s="290"/>
    </row>
    <row r="1127" spans="2:24" ht="72.5">
      <c r="B1127" s="252" t="s">
        <v>1438</v>
      </c>
      <c r="C1127" s="252" t="s">
        <v>5639</v>
      </c>
      <c r="D1127" s="252" t="s">
        <v>2790</v>
      </c>
      <c r="E1127" s="251" t="s">
        <v>410</v>
      </c>
      <c r="F1127" s="252">
        <v>4935288.284</v>
      </c>
      <c r="G1127" s="252">
        <v>2503172.9999699998</v>
      </c>
      <c r="H1127" s="252" t="s">
        <v>2544</v>
      </c>
      <c r="I1127" s="252">
        <v>2.5503999999999999E-2</v>
      </c>
      <c r="J1127" s="252" t="s">
        <v>1427</v>
      </c>
      <c r="K1127" s="252">
        <v>0</v>
      </c>
      <c r="L1127" s="252">
        <v>2024</v>
      </c>
      <c r="M1127" s="252">
        <v>2027</v>
      </c>
      <c r="N1127" s="252" t="s">
        <v>393</v>
      </c>
      <c r="O1127" s="252" t="s">
        <v>394</v>
      </c>
      <c r="P1127" s="252" t="s">
        <v>3596</v>
      </c>
      <c r="Q1127" s="251" t="s">
        <v>2567</v>
      </c>
      <c r="R1127" s="290"/>
      <c r="S1127" s="290"/>
      <c r="T1127" s="290"/>
      <c r="U1127" s="290"/>
      <c r="V1127" s="290"/>
      <c r="W1127" s="290"/>
      <c r="X1127" s="290"/>
    </row>
    <row r="1128" spans="2:24" ht="72.5">
      <c r="B1128" s="252" t="s">
        <v>1438</v>
      </c>
      <c r="C1128" s="252" t="s">
        <v>5639</v>
      </c>
      <c r="D1128" s="252" t="s">
        <v>2790</v>
      </c>
      <c r="E1128" s="251" t="s">
        <v>410</v>
      </c>
      <c r="F1128" s="252">
        <v>4935091.6830599997</v>
      </c>
      <c r="G1128" s="252">
        <v>2504295.34699</v>
      </c>
      <c r="H1128" s="252" t="s">
        <v>2544</v>
      </c>
      <c r="I1128" s="252">
        <v>2.5555000000000001E-2</v>
      </c>
      <c r="J1128" s="252" t="s">
        <v>622</v>
      </c>
      <c r="K1128" s="252">
        <v>0</v>
      </c>
      <c r="L1128" s="252">
        <v>2024</v>
      </c>
      <c r="M1128" s="252">
        <v>2027</v>
      </c>
      <c r="N1128" s="252" t="s">
        <v>393</v>
      </c>
      <c r="O1128" s="252" t="s">
        <v>394</v>
      </c>
      <c r="P1128" s="252" t="s">
        <v>3597</v>
      </c>
      <c r="Q1128" s="251" t="s">
        <v>2567</v>
      </c>
      <c r="R1128" s="290"/>
      <c r="S1128" s="290"/>
      <c r="T1128" s="290"/>
      <c r="U1128" s="290"/>
      <c r="V1128" s="290"/>
      <c r="W1128" s="290"/>
      <c r="X1128" s="290"/>
    </row>
    <row r="1129" spans="2:24" ht="72.5">
      <c r="B1129" s="252" t="s">
        <v>1438</v>
      </c>
      <c r="C1129" s="252" t="s">
        <v>5639</v>
      </c>
      <c r="D1129" s="252" t="s">
        <v>2790</v>
      </c>
      <c r="E1129" s="251" t="s">
        <v>410</v>
      </c>
      <c r="F1129" s="252">
        <v>4935018.0949999997</v>
      </c>
      <c r="G1129" s="252">
        <v>2504777.23</v>
      </c>
      <c r="H1129" s="252" t="s">
        <v>2544</v>
      </c>
      <c r="I1129" s="252">
        <v>2.5555000000000001E-2</v>
      </c>
      <c r="J1129" s="252" t="s">
        <v>2397</v>
      </c>
      <c r="K1129" s="252">
        <v>0</v>
      </c>
      <c r="L1129" s="252">
        <v>2024</v>
      </c>
      <c r="M1129" s="252">
        <v>2027</v>
      </c>
      <c r="N1129" s="252" t="s">
        <v>393</v>
      </c>
      <c r="O1129" s="252" t="s">
        <v>394</v>
      </c>
      <c r="P1129" s="252" t="s">
        <v>3598</v>
      </c>
      <c r="Q1129" s="251" t="s">
        <v>2567</v>
      </c>
      <c r="R1129" s="290"/>
      <c r="S1129" s="290"/>
      <c r="T1129" s="290"/>
      <c r="U1129" s="290"/>
      <c r="V1129" s="290"/>
      <c r="W1129" s="290"/>
      <c r="X1129" s="290"/>
    </row>
    <row r="1130" spans="2:24" ht="72.5">
      <c r="B1130" s="252" t="s">
        <v>1438</v>
      </c>
      <c r="C1130" s="252" t="s">
        <v>5639</v>
      </c>
      <c r="D1130" s="252" t="s">
        <v>2790</v>
      </c>
      <c r="E1130" s="251" t="s">
        <v>410</v>
      </c>
      <c r="F1130" s="252">
        <v>4934979.9770999998</v>
      </c>
      <c r="G1130" s="252">
        <v>2505026.8439799999</v>
      </c>
      <c r="H1130" s="252" t="s">
        <v>2544</v>
      </c>
      <c r="I1130" s="252">
        <v>2.5555000000000001E-2</v>
      </c>
      <c r="J1130" s="252" t="s">
        <v>1427</v>
      </c>
      <c r="K1130" s="252">
        <v>0</v>
      </c>
      <c r="L1130" s="252">
        <v>2024</v>
      </c>
      <c r="M1130" s="252">
        <v>2027</v>
      </c>
      <c r="N1130" s="252" t="s">
        <v>393</v>
      </c>
      <c r="O1130" s="252" t="s">
        <v>394</v>
      </c>
      <c r="P1130" s="252" t="s">
        <v>3599</v>
      </c>
      <c r="Q1130" s="251" t="s">
        <v>2567</v>
      </c>
      <c r="R1130" s="290"/>
      <c r="S1130" s="290"/>
      <c r="T1130" s="290"/>
      <c r="U1130" s="290"/>
      <c r="V1130" s="290"/>
      <c r="W1130" s="290"/>
      <c r="X1130" s="290"/>
    </row>
    <row r="1131" spans="2:24" ht="72.5">
      <c r="B1131" s="252" t="s">
        <v>1438</v>
      </c>
      <c r="C1131" s="252" t="s">
        <v>5639</v>
      </c>
      <c r="D1131" s="252" t="s">
        <v>2790</v>
      </c>
      <c r="E1131" s="251" t="s">
        <v>410</v>
      </c>
      <c r="F1131" s="252">
        <v>4934924.4008299997</v>
      </c>
      <c r="G1131" s="252">
        <v>2505391.0440400001</v>
      </c>
      <c r="H1131" s="252" t="s">
        <v>2544</v>
      </c>
      <c r="I1131" s="252">
        <v>2.5555000000000001E-2</v>
      </c>
      <c r="J1131" s="252" t="s">
        <v>1427</v>
      </c>
      <c r="K1131" s="252">
        <v>0</v>
      </c>
      <c r="L1131" s="252">
        <v>2024</v>
      </c>
      <c r="M1131" s="252">
        <v>2027</v>
      </c>
      <c r="N1131" s="252" t="s">
        <v>393</v>
      </c>
      <c r="O1131" s="252" t="s">
        <v>394</v>
      </c>
      <c r="P1131" s="252" t="s">
        <v>3600</v>
      </c>
      <c r="Q1131" s="251" t="s">
        <v>2567</v>
      </c>
      <c r="R1131" s="290"/>
      <c r="S1131" s="290"/>
      <c r="T1131" s="290"/>
      <c r="U1131" s="290"/>
      <c r="V1131" s="290"/>
      <c r="W1131" s="290"/>
      <c r="X1131" s="290"/>
    </row>
    <row r="1132" spans="2:24" ht="72.5">
      <c r="B1132" s="252" t="s">
        <v>1438</v>
      </c>
      <c r="C1132" s="252" t="s">
        <v>5639</v>
      </c>
      <c r="D1132" s="252" t="s">
        <v>2790</v>
      </c>
      <c r="E1132" s="251" t="s">
        <v>410</v>
      </c>
      <c r="F1132" s="252">
        <v>4934853.02293</v>
      </c>
      <c r="G1132" s="252">
        <v>2505858.1460000002</v>
      </c>
      <c r="H1132" s="252" t="s">
        <v>2544</v>
      </c>
      <c r="I1132" s="252">
        <v>2.5555999999999999E-2</v>
      </c>
      <c r="J1132" s="252" t="s">
        <v>622</v>
      </c>
      <c r="K1132" s="252">
        <v>0</v>
      </c>
      <c r="L1132" s="252">
        <v>2024</v>
      </c>
      <c r="M1132" s="252">
        <v>2027</v>
      </c>
      <c r="N1132" s="252" t="s">
        <v>393</v>
      </c>
      <c r="O1132" s="252" t="s">
        <v>394</v>
      </c>
      <c r="P1132" s="252" t="s">
        <v>3601</v>
      </c>
      <c r="Q1132" s="251" t="s">
        <v>2567</v>
      </c>
      <c r="R1132" s="290"/>
      <c r="S1132" s="290"/>
      <c r="T1132" s="290"/>
      <c r="U1132" s="290"/>
      <c r="V1132" s="290"/>
      <c r="W1132" s="290"/>
      <c r="X1132" s="290"/>
    </row>
    <row r="1133" spans="2:24" ht="72.5">
      <c r="B1133" s="252" t="s">
        <v>1438</v>
      </c>
      <c r="C1133" s="252" t="s">
        <v>5639</v>
      </c>
      <c r="D1133" s="252" t="s">
        <v>2790</v>
      </c>
      <c r="E1133" s="251" t="s">
        <v>410</v>
      </c>
      <c r="F1133" s="252">
        <v>4934809.1870600004</v>
      </c>
      <c r="G1133" s="252">
        <v>2506145.0509500001</v>
      </c>
      <c r="H1133" s="252" t="s">
        <v>2544</v>
      </c>
      <c r="I1133" s="252">
        <v>2.5555000000000001E-2</v>
      </c>
      <c r="J1133" s="252" t="s">
        <v>392</v>
      </c>
      <c r="K1133" s="252">
        <v>0</v>
      </c>
      <c r="L1133" s="252">
        <v>2024</v>
      </c>
      <c r="M1133" s="252">
        <v>2027</v>
      </c>
      <c r="N1133" s="252" t="s">
        <v>393</v>
      </c>
      <c r="O1133" s="252" t="s">
        <v>394</v>
      </c>
      <c r="P1133" s="252" t="s">
        <v>3602</v>
      </c>
      <c r="Q1133" s="251" t="s">
        <v>2567</v>
      </c>
      <c r="R1133" s="290"/>
      <c r="S1133" s="290"/>
      <c r="T1133" s="290"/>
      <c r="U1133" s="290"/>
      <c r="V1133" s="290"/>
      <c r="W1133" s="290"/>
      <c r="X1133" s="290"/>
    </row>
    <row r="1134" spans="2:24" ht="72.5">
      <c r="B1134" s="252" t="s">
        <v>1438</v>
      </c>
      <c r="C1134" s="252" t="s">
        <v>5639</v>
      </c>
      <c r="D1134" s="252" t="s">
        <v>2790</v>
      </c>
      <c r="E1134" s="251" t="s">
        <v>410</v>
      </c>
      <c r="F1134" s="252">
        <v>4934710.32577</v>
      </c>
      <c r="G1134" s="252">
        <v>2506792.34712</v>
      </c>
      <c r="H1134" s="252" t="s">
        <v>2544</v>
      </c>
      <c r="I1134" s="252">
        <v>2.5572000000000001E-2</v>
      </c>
      <c r="J1134" s="252" t="s">
        <v>622</v>
      </c>
      <c r="K1134" s="252">
        <v>0</v>
      </c>
      <c r="L1134" s="252">
        <v>2024</v>
      </c>
      <c r="M1134" s="252">
        <v>2027</v>
      </c>
      <c r="N1134" s="252" t="s">
        <v>393</v>
      </c>
      <c r="O1134" s="252" t="s">
        <v>394</v>
      </c>
      <c r="P1134" s="252" t="s">
        <v>3603</v>
      </c>
      <c r="Q1134" s="251" t="s">
        <v>2567</v>
      </c>
      <c r="R1134" s="290"/>
      <c r="S1134" s="290"/>
      <c r="T1134" s="290"/>
      <c r="U1134" s="290"/>
      <c r="V1134" s="290"/>
      <c r="W1134" s="290"/>
      <c r="X1134" s="290"/>
    </row>
    <row r="1135" spans="2:24" ht="72.5">
      <c r="B1135" s="252" t="s">
        <v>1438</v>
      </c>
      <c r="C1135" s="252" t="s">
        <v>5639</v>
      </c>
      <c r="D1135" s="252" t="s">
        <v>2790</v>
      </c>
      <c r="E1135" s="251" t="s">
        <v>410</v>
      </c>
      <c r="F1135" s="252">
        <v>4934624.4239699999</v>
      </c>
      <c r="G1135" s="252">
        <v>2507265.5830000001</v>
      </c>
      <c r="H1135" s="252" t="s">
        <v>2544</v>
      </c>
      <c r="I1135" s="252">
        <v>2.5589000000000001E-2</v>
      </c>
      <c r="J1135" s="252" t="s">
        <v>392</v>
      </c>
      <c r="K1135" s="252">
        <v>0</v>
      </c>
      <c r="L1135" s="252">
        <v>2024</v>
      </c>
      <c r="M1135" s="252">
        <v>2027</v>
      </c>
      <c r="N1135" s="252" t="s">
        <v>393</v>
      </c>
      <c r="O1135" s="252" t="s">
        <v>394</v>
      </c>
      <c r="P1135" s="252" t="s">
        <v>3604</v>
      </c>
      <c r="Q1135" s="251" t="s">
        <v>2567</v>
      </c>
      <c r="R1135" s="290"/>
      <c r="S1135" s="290"/>
      <c r="T1135" s="290"/>
      <c r="U1135" s="290"/>
      <c r="V1135" s="290"/>
      <c r="W1135" s="290"/>
      <c r="X1135" s="290"/>
    </row>
    <row r="1136" spans="2:24" ht="72.5">
      <c r="B1136" s="252" t="s">
        <v>1438</v>
      </c>
      <c r="C1136" s="252" t="s">
        <v>5639</v>
      </c>
      <c r="D1136" s="252" t="s">
        <v>2790</v>
      </c>
      <c r="E1136" s="251" t="s">
        <v>410</v>
      </c>
      <c r="F1136" s="252">
        <v>4934546.1090000002</v>
      </c>
      <c r="G1136" s="252">
        <v>2507696.8509900002</v>
      </c>
      <c r="H1136" s="252" t="s">
        <v>2544</v>
      </c>
      <c r="I1136" s="252">
        <v>2.5589000000000001E-2</v>
      </c>
      <c r="J1136" s="252" t="s">
        <v>392</v>
      </c>
      <c r="K1136" s="252">
        <v>0</v>
      </c>
      <c r="L1136" s="252">
        <v>2024</v>
      </c>
      <c r="M1136" s="252">
        <v>2027</v>
      </c>
      <c r="N1136" s="252" t="s">
        <v>393</v>
      </c>
      <c r="O1136" s="252" t="s">
        <v>394</v>
      </c>
      <c r="P1136" s="252" t="s">
        <v>3605</v>
      </c>
      <c r="Q1136" s="251" t="s">
        <v>2567</v>
      </c>
      <c r="R1136" s="290"/>
      <c r="S1136" s="290"/>
      <c r="T1136" s="290"/>
      <c r="U1136" s="290"/>
      <c r="V1136" s="290"/>
      <c r="W1136" s="290"/>
      <c r="X1136" s="290"/>
    </row>
    <row r="1137" spans="2:24" ht="72.5">
      <c r="B1137" s="252" t="s">
        <v>1438</v>
      </c>
      <c r="C1137" s="252" t="s">
        <v>5639</v>
      </c>
      <c r="D1137" s="252" t="s">
        <v>2790</v>
      </c>
      <c r="E1137" s="251" t="s">
        <v>410</v>
      </c>
      <c r="F1137" s="252">
        <v>4934475.2939999998</v>
      </c>
      <c r="G1137" s="252">
        <v>2508086.8110000002</v>
      </c>
      <c r="H1137" s="252" t="s">
        <v>2544</v>
      </c>
      <c r="I1137" s="252">
        <v>2.5589000000000001E-2</v>
      </c>
      <c r="J1137" s="252" t="s">
        <v>392</v>
      </c>
      <c r="K1137" s="252">
        <v>0</v>
      </c>
      <c r="L1137" s="252">
        <v>2024</v>
      </c>
      <c r="M1137" s="252">
        <v>2027</v>
      </c>
      <c r="N1137" s="252" t="s">
        <v>393</v>
      </c>
      <c r="O1137" s="252" t="s">
        <v>394</v>
      </c>
      <c r="P1137" s="252" t="s">
        <v>3606</v>
      </c>
      <c r="Q1137" s="251" t="s">
        <v>2567</v>
      </c>
      <c r="R1137" s="290"/>
      <c r="S1137" s="290"/>
      <c r="T1137" s="290"/>
      <c r="U1137" s="290"/>
      <c r="V1137" s="290"/>
      <c r="W1137" s="290"/>
      <c r="X1137" s="290"/>
    </row>
    <row r="1138" spans="2:24" ht="72.5">
      <c r="B1138" s="252" t="s">
        <v>1438</v>
      </c>
      <c r="C1138" s="252" t="s">
        <v>5639</v>
      </c>
      <c r="D1138" s="252" t="s">
        <v>2778</v>
      </c>
      <c r="E1138" s="251" t="s">
        <v>410</v>
      </c>
      <c r="F1138" s="252">
        <v>4934389.2499900004</v>
      </c>
      <c r="G1138" s="252">
        <v>2508560.5960300001</v>
      </c>
      <c r="H1138" s="252" t="s">
        <v>2544</v>
      </c>
      <c r="I1138" s="252">
        <v>2.5589000000000001E-2</v>
      </c>
      <c r="J1138" s="252" t="s">
        <v>392</v>
      </c>
      <c r="K1138" s="252">
        <v>0</v>
      </c>
      <c r="L1138" s="252">
        <v>2024</v>
      </c>
      <c r="M1138" s="252">
        <v>2027</v>
      </c>
      <c r="N1138" s="252" t="s">
        <v>393</v>
      </c>
      <c r="O1138" s="252" t="s">
        <v>394</v>
      </c>
      <c r="P1138" s="252" t="s">
        <v>3607</v>
      </c>
      <c r="Q1138" s="251" t="s">
        <v>2567</v>
      </c>
      <c r="R1138" s="290"/>
      <c r="S1138" s="290"/>
      <c r="T1138" s="290"/>
      <c r="U1138" s="290"/>
      <c r="V1138" s="290"/>
      <c r="W1138" s="290"/>
      <c r="X1138" s="290"/>
    </row>
    <row r="1139" spans="2:24" ht="72.5">
      <c r="B1139" s="252" t="s">
        <v>1438</v>
      </c>
      <c r="C1139" s="252" t="s">
        <v>5639</v>
      </c>
      <c r="D1139" s="252" t="s">
        <v>2778</v>
      </c>
      <c r="E1139" s="251" t="s">
        <v>410</v>
      </c>
      <c r="F1139" s="252">
        <v>4934244.3148299996</v>
      </c>
      <c r="G1139" s="252">
        <v>2509193.3600099999</v>
      </c>
      <c r="H1139" s="252" t="s">
        <v>2544</v>
      </c>
      <c r="I1139" s="252">
        <v>2.5531999999999999E-2</v>
      </c>
      <c r="J1139" s="252" t="s">
        <v>392</v>
      </c>
      <c r="K1139" s="252">
        <v>0</v>
      </c>
      <c r="L1139" s="252">
        <v>2024</v>
      </c>
      <c r="M1139" s="252">
        <v>2027</v>
      </c>
      <c r="N1139" s="252" t="s">
        <v>393</v>
      </c>
      <c r="O1139" s="252" t="s">
        <v>394</v>
      </c>
      <c r="P1139" s="252" t="s">
        <v>3608</v>
      </c>
      <c r="Q1139" s="251" t="s">
        <v>2567</v>
      </c>
      <c r="R1139" s="290"/>
      <c r="S1139" s="290"/>
      <c r="T1139" s="290"/>
      <c r="U1139" s="290"/>
      <c r="V1139" s="290"/>
      <c r="W1139" s="290"/>
      <c r="X1139" s="290"/>
    </row>
    <row r="1140" spans="2:24" ht="72.5">
      <c r="B1140" s="252" t="s">
        <v>1438</v>
      </c>
      <c r="C1140" s="252" t="s">
        <v>5639</v>
      </c>
      <c r="D1140" s="252" t="s">
        <v>2778</v>
      </c>
      <c r="E1140" s="251" t="s">
        <v>410</v>
      </c>
      <c r="F1140" s="252">
        <v>4933589.0021299999</v>
      </c>
      <c r="G1140" s="252">
        <v>2510479.3010999998</v>
      </c>
      <c r="H1140" s="252" t="s">
        <v>2544</v>
      </c>
      <c r="I1140" s="252">
        <v>2.5503000000000001E-2</v>
      </c>
      <c r="J1140" s="252" t="s">
        <v>2397</v>
      </c>
      <c r="K1140" s="252">
        <v>0</v>
      </c>
      <c r="L1140" s="252">
        <v>2024</v>
      </c>
      <c r="M1140" s="252">
        <v>2027</v>
      </c>
      <c r="N1140" s="252" t="s">
        <v>393</v>
      </c>
      <c r="O1140" s="252" t="s">
        <v>394</v>
      </c>
      <c r="P1140" s="252" t="s">
        <v>3609</v>
      </c>
      <c r="Q1140" s="251" t="s">
        <v>2567</v>
      </c>
      <c r="R1140" s="290"/>
      <c r="S1140" s="290"/>
      <c r="T1140" s="290"/>
      <c r="U1140" s="290"/>
      <c r="V1140" s="290"/>
      <c r="W1140" s="290"/>
      <c r="X1140" s="290"/>
    </row>
    <row r="1141" spans="2:24" ht="72.5">
      <c r="B1141" s="252" t="s">
        <v>1438</v>
      </c>
      <c r="C1141" s="252" t="s">
        <v>5639</v>
      </c>
      <c r="D1141" s="252" t="s">
        <v>2778</v>
      </c>
      <c r="E1141" s="251" t="s">
        <v>410</v>
      </c>
      <c r="F1141" s="252">
        <v>4933326.61099</v>
      </c>
      <c r="G1141" s="252">
        <v>2510741.3729900001</v>
      </c>
      <c r="H1141" s="252" t="s">
        <v>2544</v>
      </c>
      <c r="I1141" s="252">
        <v>2.5503000000000001E-2</v>
      </c>
      <c r="J1141" s="252" t="s">
        <v>2397</v>
      </c>
      <c r="K1141" s="252">
        <v>0</v>
      </c>
      <c r="L1141" s="252">
        <v>2024</v>
      </c>
      <c r="M1141" s="252">
        <v>2027</v>
      </c>
      <c r="N1141" s="252" t="s">
        <v>393</v>
      </c>
      <c r="O1141" s="252" t="s">
        <v>394</v>
      </c>
      <c r="P1141" s="252" t="s">
        <v>3610</v>
      </c>
      <c r="Q1141" s="251" t="s">
        <v>2567</v>
      </c>
      <c r="R1141" s="290"/>
      <c r="S1141" s="290"/>
      <c r="T1141" s="290"/>
      <c r="U1141" s="290"/>
      <c r="V1141" s="290"/>
      <c r="W1141" s="290"/>
      <c r="X1141" s="290"/>
    </row>
    <row r="1142" spans="2:24" ht="72.5">
      <c r="B1142" s="252" t="s">
        <v>1438</v>
      </c>
      <c r="C1142" s="252" t="s">
        <v>5639</v>
      </c>
      <c r="D1142" s="252" t="s">
        <v>2778</v>
      </c>
      <c r="E1142" s="251" t="s">
        <v>410</v>
      </c>
      <c r="F1142" s="252">
        <v>4932910.4230399998</v>
      </c>
      <c r="G1142" s="252">
        <v>2511553.6630099998</v>
      </c>
      <c r="H1142" s="252" t="s">
        <v>2544</v>
      </c>
      <c r="I1142" s="252">
        <v>2.5582000000000001E-2</v>
      </c>
      <c r="J1142" s="252" t="s">
        <v>392</v>
      </c>
      <c r="K1142" s="252">
        <v>0</v>
      </c>
      <c r="L1142" s="252">
        <v>2024</v>
      </c>
      <c r="M1142" s="252">
        <v>2027</v>
      </c>
      <c r="N1142" s="252" t="s">
        <v>393</v>
      </c>
      <c r="O1142" s="252" t="s">
        <v>394</v>
      </c>
      <c r="P1142" s="252" t="s">
        <v>3611</v>
      </c>
      <c r="Q1142" s="251" t="s">
        <v>2567</v>
      </c>
      <c r="R1142" s="290"/>
      <c r="S1142" s="290"/>
      <c r="T1142" s="290"/>
      <c r="U1142" s="290"/>
      <c r="V1142" s="290"/>
      <c r="W1142" s="290"/>
      <c r="X1142" s="290"/>
    </row>
    <row r="1143" spans="2:24" ht="72.5">
      <c r="B1143" s="252" t="s">
        <v>1438</v>
      </c>
      <c r="C1143" s="252" t="s">
        <v>5639</v>
      </c>
      <c r="D1143" s="252" t="s">
        <v>2778</v>
      </c>
      <c r="E1143" s="251" t="s">
        <v>410</v>
      </c>
      <c r="F1143" s="252">
        <v>4932907.3669100003</v>
      </c>
      <c r="G1143" s="252">
        <v>2511922.14995</v>
      </c>
      <c r="H1143" s="252" t="s">
        <v>2544</v>
      </c>
      <c r="I1143" s="252">
        <v>2.5582000000000001E-2</v>
      </c>
      <c r="J1143" s="252" t="s">
        <v>392</v>
      </c>
      <c r="K1143" s="252">
        <v>0</v>
      </c>
      <c r="L1143" s="252">
        <v>2024</v>
      </c>
      <c r="M1143" s="252">
        <v>2027</v>
      </c>
      <c r="N1143" s="252" t="s">
        <v>393</v>
      </c>
      <c r="O1143" s="252" t="s">
        <v>394</v>
      </c>
      <c r="P1143" s="252" t="s">
        <v>3612</v>
      </c>
      <c r="Q1143" s="251" t="s">
        <v>2567</v>
      </c>
      <c r="R1143" s="290"/>
      <c r="S1143" s="290"/>
      <c r="T1143" s="290"/>
      <c r="U1143" s="290"/>
      <c r="V1143" s="290"/>
      <c r="W1143" s="290"/>
      <c r="X1143" s="290"/>
    </row>
    <row r="1144" spans="2:24" ht="72.5">
      <c r="B1144" s="252" t="s">
        <v>1438</v>
      </c>
      <c r="C1144" s="252" t="s">
        <v>5639</v>
      </c>
      <c r="D1144" s="252" t="s">
        <v>2772</v>
      </c>
      <c r="E1144" s="251" t="s">
        <v>410</v>
      </c>
      <c r="F1144" s="252">
        <v>4932903.7411000002</v>
      </c>
      <c r="G1144" s="252">
        <v>2512352.3540500002</v>
      </c>
      <c r="H1144" s="252" t="s">
        <v>2544</v>
      </c>
      <c r="I1144" s="252">
        <v>2.5582000000000001E-2</v>
      </c>
      <c r="J1144" s="252" t="s">
        <v>392</v>
      </c>
      <c r="K1144" s="252">
        <v>0</v>
      </c>
      <c r="L1144" s="252">
        <v>2024</v>
      </c>
      <c r="M1144" s="252">
        <v>2027</v>
      </c>
      <c r="N1144" s="252" t="s">
        <v>393</v>
      </c>
      <c r="O1144" s="252" t="s">
        <v>394</v>
      </c>
      <c r="P1144" s="252" t="s">
        <v>3613</v>
      </c>
      <c r="Q1144" s="251" t="s">
        <v>2567</v>
      </c>
      <c r="R1144" s="290"/>
      <c r="S1144" s="290"/>
      <c r="T1144" s="290"/>
      <c r="U1144" s="290"/>
      <c r="V1144" s="290"/>
      <c r="W1144" s="290"/>
      <c r="X1144" s="290"/>
    </row>
    <row r="1145" spans="2:24" ht="72.5">
      <c r="B1145" s="252" t="s">
        <v>1438</v>
      </c>
      <c r="C1145" s="252" t="s">
        <v>5639</v>
      </c>
      <c r="D1145" s="252" t="s">
        <v>2772</v>
      </c>
      <c r="E1145" s="251" t="s">
        <v>410</v>
      </c>
      <c r="F1145" s="252">
        <v>4932898.2269099997</v>
      </c>
      <c r="G1145" s="252">
        <v>2513017.9549599998</v>
      </c>
      <c r="H1145" s="252" t="s">
        <v>2544</v>
      </c>
      <c r="I1145" s="252">
        <v>2.5582000000000001E-2</v>
      </c>
      <c r="J1145" s="252" t="s">
        <v>2615</v>
      </c>
      <c r="K1145" s="252">
        <v>0</v>
      </c>
      <c r="L1145" s="252">
        <v>2024</v>
      </c>
      <c r="M1145" s="252">
        <v>2027</v>
      </c>
      <c r="N1145" s="252" t="s">
        <v>393</v>
      </c>
      <c r="O1145" s="252" t="s">
        <v>394</v>
      </c>
      <c r="P1145" s="252" t="s">
        <v>3614</v>
      </c>
      <c r="Q1145" s="251" t="s">
        <v>2567</v>
      </c>
      <c r="R1145" s="290"/>
      <c r="S1145" s="290"/>
      <c r="T1145" s="290"/>
      <c r="U1145" s="290"/>
      <c r="V1145" s="290"/>
      <c r="W1145" s="290"/>
      <c r="X1145" s="290"/>
    </row>
    <row r="1146" spans="2:24" ht="72.5">
      <c r="B1146" s="252" t="s">
        <v>1438</v>
      </c>
      <c r="C1146" s="252" t="s">
        <v>5639</v>
      </c>
      <c r="D1146" s="252" t="s">
        <v>2772</v>
      </c>
      <c r="E1146" s="251" t="s">
        <v>410</v>
      </c>
      <c r="F1146" s="252">
        <v>4932789.0687199999</v>
      </c>
      <c r="G1146" s="252">
        <v>2513752.4520100001</v>
      </c>
      <c r="H1146" s="252" t="s">
        <v>2544</v>
      </c>
      <c r="I1146" s="252">
        <v>2.5538000000000002E-2</v>
      </c>
      <c r="J1146" s="252" t="s">
        <v>392</v>
      </c>
      <c r="K1146" s="252">
        <v>0</v>
      </c>
      <c r="L1146" s="252">
        <v>2024</v>
      </c>
      <c r="M1146" s="252">
        <v>2027</v>
      </c>
      <c r="N1146" s="252" t="s">
        <v>393</v>
      </c>
      <c r="O1146" s="252" t="s">
        <v>394</v>
      </c>
      <c r="P1146" s="252" t="s">
        <v>3615</v>
      </c>
      <c r="Q1146" s="251" t="s">
        <v>2567</v>
      </c>
      <c r="R1146" s="290"/>
      <c r="S1146" s="290"/>
      <c r="T1146" s="290"/>
      <c r="U1146" s="290"/>
      <c r="V1146" s="290"/>
      <c r="W1146" s="290"/>
      <c r="X1146" s="290"/>
    </row>
    <row r="1147" spans="2:24" ht="72.5">
      <c r="B1147" s="252" t="s">
        <v>1438</v>
      </c>
      <c r="C1147" s="252" t="s">
        <v>5639</v>
      </c>
      <c r="D1147" s="252" t="s">
        <v>2772</v>
      </c>
      <c r="E1147" s="251" t="s">
        <v>410</v>
      </c>
      <c r="F1147" s="252">
        <v>4932656.9573299997</v>
      </c>
      <c r="G1147" s="252">
        <v>2514158.821</v>
      </c>
      <c r="H1147" s="252" t="s">
        <v>2544</v>
      </c>
      <c r="I1147" s="252">
        <v>2.5538000000000002E-2</v>
      </c>
      <c r="J1147" s="252" t="s">
        <v>392</v>
      </c>
      <c r="K1147" s="252">
        <v>0</v>
      </c>
      <c r="L1147" s="252">
        <v>2024</v>
      </c>
      <c r="M1147" s="252">
        <v>2027</v>
      </c>
      <c r="N1147" s="252" t="s">
        <v>393</v>
      </c>
      <c r="O1147" s="252" t="s">
        <v>394</v>
      </c>
      <c r="P1147" s="252" t="s">
        <v>3616</v>
      </c>
      <c r="Q1147" s="251" t="s">
        <v>2567</v>
      </c>
      <c r="R1147" s="290"/>
      <c r="S1147" s="290"/>
      <c r="T1147" s="290"/>
      <c r="U1147" s="290"/>
      <c r="V1147" s="290"/>
      <c r="W1147" s="290"/>
      <c r="X1147" s="290"/>
    </row>
    <row r="1148" spans="2:24" ht="72.5">
      <c r="B1148" s="252" t="s">
        <v>1438</v>
      </c>
      <c r="C1148" s="252" t="s">
        <v>5639</v>
      </c>
      <c r="D1148" s="252" t="s">
        <v>2772</v>
      </c>
      <c r="E1148" s="251" t="s">
        <v>410</v>
      </c>
      <c r="F1148" s="252">
        <v>4932536.8488400001</v>
      </c>
      <c r="G1148" s="252">
        <v>2514528.7587199998</v>
      </c>
      <c r="H1148" s="252" t="s">
        <v>2544</v>
      </c>
      <c r="I1148" s="252">
        <v>2.5548000000000001E-2</v>
      </c>
      <c r="J1148" s="252" t="s">
        <v>622</v>
      </c>
      <c r="K1148" s="252">
        <v>0</v>
      </c>
      <c r="L1148" s="252">
        <v>2024</v>
      </c>
      <c r="M1148" s="252">
        <v>2027</v>
      </c>
      <c r="N1148" s="252" t="s">
        <v>393</v>
      </c>
      <c r="O1148" s="252" t="s">
        <v>394</v>
      </c>
      <c r="P1148" s="252" t="s">
        <v>3617</v>
      </c>
      <c r="Q1148" s="251" t="s">
        <v>2567</v>
      </c>
      <c r="R1148" s="290"/>
      <c r="S1148" s="290"/>
      <c r="T1148" s="290"/>
      <c r="U1148" s="290"/>
      <c r="V1148" s="290"/>
      <c r="W1148" s="290"/>
      <c r="X1148" s="290"/>
    </row>
    <row r="1149" spans="2:24" ht="72.5">
      <c r="B1149" s="252" t="s">
        <v>1438</v>
      </c>
      <c r="C1149" s="252" t="s">
        <v>5639</v>
      </c>
      <c r="D1149" s="252" t="s">
        <v>2765</v>
      </c>
      <c r="E1149" s="251" t="s">
        <v>410</v>
      </c>
      <c r="F1149" s="252">
        <v>4932427.5349300001</v>
      </c>
      <c r="G1149" s="252">
        <v>2514810.8330199998</v>
      </c>
      <c r="H1149" s="252" t="s">
        <v>2544</v>
      </c>
      <c r="I1149" s="252">
        <v>2.5558999999999998E-2</v>
      </c>
      <c r="J1149" s="252" t="s">
        <v>2678</v>
      </c>
      <c r="K1149" s="252">
        <v>0</v>
      </c>
      <c r="L1149" s="252">
        <v>2024</v>
      </c>
      <c r="M1149" s="252">
        <v>2027</v>
      </c>
      <c r="N1149" s="252" t="s">
        <v>393</v>
      </c>
      <c r="O1149" s="252" t="s">
        <v>394</v>
      </c>
      <c r="P1149" s="252" t="s">
        <v>3618</v>
      </c>
      <c r="Q1149" s="251" t="s">
        <v>2567</v>
      </c>
      <c r="R1149" s="290"/>
      <c r="S1149" s="290"/>
      <c r="T1149" s="290"/>
      <c r="U1149" s="290"/>
      <c r="V1149" s="290"/>
      <c r="W1149" s="290"/>
      <c r="X1149" s="290"/>
    </row>
    <row r="1150" spans="2:24" ht="72.5">
      <c r="B1150" s="252" t="s">
        <v>1438</v>
      </c>
      <c r="C1150" s="252" t="s">
        <v>5639</v>
      </c>
      <c r="D1150" s="252" t="s">
        <v>2765</v>
      </c>
      <c r="E1150" s="251" t="s">
        <v>410</v>
      </c>
      <c r="F1150" s="252">
        <v>4932257.4499500003</v>
      </c>
      <c r="G1150" s="252">
        <v>2515249.6529399999</v>
      </c>
      <c r="H1150" s="252" t="s">
        <v>2544</v>
      </c>
      <c r="I1150" s="252">
        <v>2.5558999999999998E-2</v>
      </c>
      <c r="J1150" s="252" t="s">
        <v>622</v>
      </c>
      <c r="K1150" s="252">
        <v>0</v>
      </c>
      <c r="L1150" s="252">
        <v>2024</v>
      </c>
      <c r="M1150" s="252">
        <v>2027</v>
      </c>
      <c r="N1150" s="252" t="s">
        <v>393</v>
      </c>
      <c r="O1150" s="252" t="s">
        <v>394</v>
      </c>
      <c r="P1150" s="252" t="s">
        <v>3619</v>
      </c>
      <c r="Q1150" s="251" t="s">
        <v>2567</v>
      </c>
      <c r="R1150" s="290"/>
      <c r="S1150" s="290"/>
      <c r="T1150" s="290"/>
      <c r="U1150" s="290"/>
      <c r="V1150" s="290"/>
      <c r="W1150" s="290"/>
      <c r="X1150" s="290"/>
    </row>
    <row r="1151" spans="2:24" ht="72.5">
      <c r="B1151" s="252" t="s">
        <v>1438</v>
      </c>
      <c r="C1151" s="252" t="s">
        <v>5639</v>
      </c>
      <c r="D1151" s="252" t="s">
        <v>2765</v>
      </c>
      <c r="E1151" s="251" t="s">
        <v>410</v>
      </c>
      <c r="F1151" s="252">
        <v>4932091.3290499998</v>
      </c>
      <c r="G1151" s="252">
        <v>2515678.11204</v>
      </c>
      <c r="H1151" s="252" t="s">
        <v>2544</v>
      </c>
      <c r="I1151" s="252">
        <v>2.5558999999999998E-2</v>
      </c>
      <c r="J1151" s="252" t="s">
        <v>392</v>
      </c>
      <c r="K1151" s="252">
        <v>0</v>
      </c>
      <c r="L1151" s="252">
        <v>2024</v>
      </c>
      <c r="M1151" s="252">
        <v>2027</v>
      </c>
      <c r="N1151" s="252" t="s">
        <v>393</v>
      </c>
      <c r="O1151" s="252" t="s">
        <v>394</v>
      </c>
      <c r="P1151" s="252" t="s">
        <v>3620</v>
      </c>
      <c r="Q1151" s="251" t="s">
        <v>2567</v>
      </c>
      <c r="R1151" s="290"/>
      <c r="S1151" s="290"/>
      <c r="T1151" s="290"/>
      <c r="U1151" s="290"/>
      <c r="V1151" s="290"/>
      <c r="W1151" s="290"/>
      <c r="X1151" s="290"/>
    </row>
    <row r="1152" spans="2:24" ht="72.5">
      <c r="B1152" s="252" t="s">
        <v>1438</v>
      </c>
      <c r="C1152" s="252" t="s">
        <v>5639</v>
      </c>
      <c r="D1152" s="252" t="s">
        <v>2765</v>
      </c>
      <c r="E1152" s="251" t="s">
        <v>410</v>
      </c>
      <c r="F1152" s="252">
        <v>4931327.5790600004</v>
      </c>
      <c r="G1152" s="252">
        <v>2517648.3124199999</v>
      </c>
      <c r="H1152" s="252" t="s">
        <v>2544</v>
      </c>
      <c r="I1152" s="252">
        <v>2.5533E-2</v>
      </c>
      <c r="J1152" s="252" t="s">
        <v>392</v>
      </c>
      <c r="K1152" s="252">
        <v>0</v>
      </c>
      <c r="L1152" s="252">
        <v>2024</v>
      </c>
      <c r="M1152" s="252">
        <v>2027</v>
      </c>
      <c r="N1152" s="252" t="s">
        <v>393</v>
      </c>
      <c r="O1152" s="252" t="s">
        <v>394</v>
      </c>
      <c r="P1152" s="252" t="s">
        <v>3621</v>
      </c>
      <c r="Q1152" s="251" t="s">
        <v>2567</v>
      </c>
      <c r="R1152" s="290"/>
      <c r="S1152" s="290"/>
      <c r="T1152" s="290"/>
      <c r="U1152" s="290"/>
      <c r="V1152" s="290"/>
      <c r="W1152" s="290"/>
      <c r="X1152" s="290"/>
    </row>
    <row r="1153" spans="2:24" ht="72.5">
      <c r="B1153" s="252" t="s">
        <v>1438</v>
      </c>
      <c r="C1153" s="252" t="s">
        <v>5639</v>
      </c>
      <c r="D1153" s="252" t="s">
        <v>2757</v>
      </c>
      <c r="E1153" s="251" t="s">
        <v>410</v>
      </c>
      <c r="F1153" s="252">
        <v>4930808.45101</v>
      </c>
      <c r="G1153" s="252">
        <v>2518918.4169700001</v>
      </c>
      <c r="H1153" s="252" t="s">
        <v>2544</v>
      </c>
      <c r="I1153" s="252">
        <v>2.5548000000000001E-2</v>
      </c>
      <c r="J1153" s="252" t="s">
        <v>392</v>
      </c>
      <c r="K1153" s="252">
        <v>0</v>
      </c>
      <c r="L1153" s="252">
        <v>2024</v>
      </c>
      <c r="M1153" s="252">
        <v>2027</v>
      </c>
      <c r="N1153" s="252" t="s">
        <v>393</v>
      </c>
      <c r="O1153" s="252" t="s">
        <v>394</v>
      </c>
      <c r="P1153" s="252" t="s">
        <v>3622</v>
      </c>
      <c r="Q1153" s="251" t="s">
        <v>2567</v>
      </c>
      <c r="R1153" s="290"/>
      <c r="S1153" s="290"/>
      <c r="T1153" s="290"/>
      <c r="U1153" s="290"/>
      <c r="V1153" s="290"/>
      <c r="W1153" s="290"/>
      <c r="X1153" s="290"/>
    </row>
    <row r="1154" spans="2:24" ht="72.5">
      <c r="B1154" s="252" t="s">
        <v>1438</v>
      </c>
      <c r="C1154" s="252" t="s">
        <v>5639</v>
      </c>
      <c r="D1154" s="252" t="s">
        <v>2757</v>
      </c>
      <c r="E1154" s="251" t="s">
        <v>410</v>
      </c>
      <c r="F1154" s="252">
        <v>4930645.1225399999</v>
      </c>
      <c r="G1154" s="252">
        <v>2519408.90295</v>
      </c>
      <c r="H1154" s="252" t="s">
        <v>2544</v>
      </c>
      <c r="I1154" s="252">
        <v>2.5555000000000001E-2</v>
      </c>
      <c r="J1154" s="252" t="s">
        <v>2758</v>
      </c>
      <c r="K1154" s="252">
        <v>0</v>
      </c>
      <c r="L1154" s="252">
        <v>2024</v>
      </c>
      <c r="M1154" s="252">
        <v>2027</v>
      </c>
      <c r="N1154" s="252" t="s">
        <v>393</v>
      </c>
      <c r="O1154" s="252" t="s">
        <v>394</v>
      </c>
      <c r="P1154" s="252" t="s">
        <v>3623</v>
      </c>
      <c r="Q1154" s="251" t="s">
        <v>2567</v>
      </c>
      <c r="R1154" s="290"/>
      <c r="S1154" s="290"/>
      <c r="T1154" s="290"/>
      <c r="U1154" s="290"/>
      <c r="V1154" s="290"/>
      <c r="W1154" s="290"/>
      <c r="X1154" s="290"/>
    </row>
    <row r="1155" spans="2:24" ht="72.5">
      <c r="B1155" s="252" t="s">
        <v>1438</v>
      </c>
      <c r="C1155" s="252" t="s">
        <v>5639</v>
      </c>
      <c r="D1155" s="252" t="s">
        <v>2757</v>
      </c>
      <c r="E1155" s="251" t="s">
        <v>410</v>
      </c>
      <c r="F1155" s="252">
        <v>4930452.0129899997</v>
      </c>
      <c r="G1155" s="252">
        <v>2519910.7270800001</v>
      </c>
      <c r="H1155" s="252" t="s">
        <v>2544</v>
      </c>
      <c r="I1155" s="252">
        <v>2.5562999999999999E-2</v>
      </c>
      <c r="J1155" s="252" t="s">
        <v>2758</v>
      </c>
      <c r="K1155" s="252">
        <v>0</v>
      </c>
      <c r="L1155" s="252">
        <v>2024</v>
      </c>
      <c r="M1155" s="252">
        <v>2027</v>
      </c>
      <c r="N1155" s="252" t="s">
        <v>393</v>
      </c>
      <c r="O1155" s="252" t="s">
        <v>394</v>
      </c>
      <c r="P1155" s="252" t="s">
        <v>3624</v>
      </c>
      <c r="Q1155" s="251" t="s">
        <v>2567</v>
      </c>
      <c r="R1155" s="290"/>
      <c r="S1155" s="290"/>
      <c r="T1155" s="290"/>
      <c r="U1155" s="290"/>
      <c r="V1155" s="290"/>
      <c r="W1155" s="290"/>
      <c r="X1155" s="290"/>
    </row>
    <row r="1156" spans="2:24" ht="72.5">
      <c r="B1156" s="252" t="s">
        <v>1438</v>
      </c>
      <c r="C1156" s="252" t="s">
        <v>5639</v>
      </c>
      <c r="D1156" s="252" t="s">
        <v>3130</v>
      </c>
      <c r="E1156" s="251" t="s">
        <v>410</v>
      </c>
      <c r="F1156" s="252">
        <v>4930269.42502</v>
      </c>
      <c r="G1156" s="252">
        <v>2520385.1880000001</v>
      </c>
      <c r="H1156" s="252" t="s">
        <v>2544</v>
      </c>
      <c r="I1156" s="252">
        <v>2.5562999999999999E-2</v>
      </c>
      <c r="J1156" s="252" t="s">
        <v>392</v>
      </c>
      <c r="K1156" s="252">
        <v>0</v>
      </c>
      <c r="L1156" s="252">
        <v>2024</v>
      </c>
      <c r="M1156" s="252">
        <v>2027</v>
      </c>
      <c r="N1156" s="252" t="s">
        <v>393</v>
      </c>
      <c r="O1156" s="252" t="s">
        <v>394</v>
      </c>
      <c r="P1156" s="252" t="s">
        <v>3625</v>
      </c>
      <c r="Q1156" s="251" t="s">
        <v>2567</v>
      </c>
      <c r="R1156" s="290"/>
      <c r="S1156" s="290"/>
      <c r="T1156" s="290"/>
      <c r="U1156" s="290"/>
      <c r="V1156" s="290"/>
      <c r="W1156" s="290"/>
      <c r="X1156" s="290"/>
    </row>
    <row r="1157" spans="2:24" ht="72.5">
      <c r="B1157" s="252" t="s">
        <v>1438</v>
      </c>
      <c r="C1157" s="252" t="s">
        <v>5639</v>
      </c>
      <c r="D1157" s="252" t="s">
        <v>3130</v>
      </c>
      <c r="E1157" s="251" t="s">
        <v>410</v>
      </c>
      <c r="F1157" s="252">
        <v>4930085.4769599997</v>
      </c>
      <c r="G1157" s="252">
        <v>2520863.1899299999</v>
      </c>
      <c r="H1157" s="252" t="s">
        <v>2544</v>
      </c>
      <c r="I1157" s="252">
        <v>2.5562999999999999E-2</v>
      </c>
      <c r="J1157" s="252" t="s">
        <v>392</v>
      </c>
      <c r="K1157" s="252">
        <v>0</v>
      </c>
      <c r="L1157" s="252">
        <v>2024</v>
      </c>
      <c r="M1157" s="252">
        <v>2027</v>
      </c>
      <c r="N1157" s="252" t="s">
        <v>393</v>
      </c>
      <c r="O1157" s="252" t="s">
        <v>394</v>
      </c>
      <c r="P1157" s="252" t="s">
        <v>3626</v>
      </c>
      <c r="Q1157" s="251" t="s">
        <v>2567</v>
      </c>
      <c r="R1157" s="290"/>
      <c r="S1157" s="290"/>
      <c r="T1157" s="290"/>
      <c r="U1157" s="290"/>
      <c r="V1157" s="290"/>
      <c r="W1157" s="290"/>
      <c r="X1157" s="290"/>
    </row>
    <row r="1158" spans="2:24" ht="72.5">
      <c r="B1158" s="252" t="s">
        <v>1438</v>
      </c>
      <c r="C1158" s="252" t="s">
        <v>5639</v>
      </c>
      <c r="D1158" s="252" t="s">
        <v>3130</v>
      </c>
      <c r="E1158" s="251" t="s">
        <v>410</v>
      </c>
      <c r="F1158" s="252">
        <v>4929915.9780000001</v>
      </c>
      <c r="G1158" s="252">
        <v>2521303.5610199999</v>
      </c>
      <c r="H1158" s="252" t="s">
        <v>2544</v>
      </c>
      <c r="I1158" s="252">
        <v>2.5562999999999999E-2</v>
      </c>
      <c r="J1158" s="252" t="s">
        <v>1427</v>
      </c>
      <c r="K1158" s="252">
        <v>0</v>
      </c>
      <c r="L1158" s="252">
        <v>2024</v>
      </c>
      <c r="M1158" s="252">
        <v>2027</v>
      </c>
      <c r="N1158" s="252" t="s">
        <v>393</v>
      </c>
      <c r="O1158" s="252" t="s">
        <v>394</v>
      </c>
      <c r="P1158" s="252" t="s">
        <v>3627</v>
      </c>
      <c r="Q1158" s="251" t="s">
        <v>2567</v>
      </c>
      <c r="R1158" s="290"/>
      <c r="S1158" s="290"/>
      <c r="T1158" s="290"/>
      <c r="U1158" s="290"/>
      <c r="V1158" s="290"/>
      <c r="W1158" s="290"/>
      <c r="X1158" s="290"/>
    </row>
    <row r="1159" spans="2:24" ht="72.5">
      <c r="B1159" s="252" t="s">
        <v>1438</v>
      </c>
      <c r="C1159" s="252" t="s">
        <v>5639</v>
      </c>
      <c r="D1159" s="252" t="s">
        <v>3130</v>
      </c>
      <c r="E1159" s="251" t="s">
        <v>410</v>
      </c>
      <c r="F1159" s="252">
        <v>4929784.8140399996</v>
      </c>
      <c r="G1159" s="252">
        <v>2521644.3580499999</v>
      </c>
      <c r="H1159" s="252" t="s">
        <v>2544</v>
      </c>
      <c r="I1159" s="252">
        <v>2.5562999999999999E-2</v>
      </c>
      <c r="J1159" s="252" t="s">
        <v>2395</v>
      </c>
      <c r="K1159" s="252">
        <v>0</v>
      </c>
      <c r="L1159" s="252">
        <v>2024</v>
      </c>
      <c r="M1159" s="252">
        <v>2027</v>
      </c>
      <c r="N1159" s="252" t="s">
        <v>393</v>
      </c>
      <c r="O1159" s="252" t="s">
        <v>394</v>
      </c>
      <c r="P1159" s="252" t="s">
        <v>3628</v>
      </c>
      <c r="Q1159" s="251" t="s">
        <v>2567</v>
      </c>
      <c r="R1159" s="290"/>
      <c r="S1159" s="290"/>
      <c r="T1159" s="290"/>
      <c r="U1159" s="290"/>
      <c r="V1159" s="290"/>
      <c r="W1159" s="290"/>
      <c r="X1159" s="290"/>
    </row>
    <row r="1160" spans="2:24" ht="72.5">
      <c r="B1160" s="252" t="s">
        <v>1438</v>
      </c>
      <c r="C1160" s="252" t="s">
        <v>5639</v>
      </c>
      <c r="D1160" s="252" t="s">
        <v>3130</v>
      </c>
      <c r="E1160" s="251" t="s">
        <v>410</v>
      </c>
      <c r="F1160" s="252">
        <v>4929587.32393</v>
      </c>
      <c r="G1160" s="252">
        <v>2522157.6049199998</v>
      </c>
      <c r="H1160" s="252" t="s">
        <v>2544</v>
      </c>
      <c r="I1160" s="252">
        <v>2.5562999999999999E-2</v>
      </c>
      <c r="J1160" s="252" t="s">
        <v>622</v>
      </c>
      <c r="K1160" s="252">
        <v>0</v>
      </c>
      <c r="L1160" s="252">
        <v>2024</v>
      </c>
      <c r="M1160" s="252">
        <v>2027</v>
      </c>
      <c r="N1160" s="252" t="s">
        <v>393</v>
      </c>
      <c r="O1160" s="252" t="s">
        <v>394</v>
      </c>
      <c r="P1160" s="252" t="s">
        <v>3629</v>
      </c>
      <c r="Q1160" s="251" t="s">
        <v>2567</v>
      </c>
      <c r="R1160" s="290"/>
      <c r="S1160" s="290"/>
      <c r="T1160" s="290"/>
      <c r="U1160" s="290"/>
      <c r="V1160" s="290"/>
      <c r="W1160" s="290"/>
      <c r="X1160" s="290"/>
    </row>
    <row r="1161" spans="2:24" ht="72.5">
      <c r="B1161" s="252" t="s">
        <v>1438</v>
      </c>
      <c r="C1161" s="252" t="s">
        <v>5639</v>
      </c>
      <c r="D1161" s="252" t="s">
        <v>2752</v>
      </c>
      <c r="E1161" s="251" t="s">
        <v>410</v>
      </c>
      <c r="F1161" s="252">
        <v>4929442.9100400005</v>
      </c>
      <c r="G1161" s="252">
        <v>2522532.7330299998</v>
      </c>
      <c r="H1161" s="252" t="s">
        <v>2544</v>
      </c>
      <c r="I1161" s="252">
        <v>2.5562999999999999E-2</v>
      </c>
      <c r="J1161" s="252" t="s">
        <v>622</v>
      </c>
      <c r="K1161" s="252">
        <v>0</v>
      </c>
      <c r="L1161" s="252">
        <v>2024</v>
      </c>
      <c r="M1161" s="252">
        <v>2027</v>
      </c>
      <c r="N1161" s="252" t="s">
        <v>393</v>
      </c>
      <c r="O1161" s="252" t="s">
        <v>394</v>
      </c>
      <c r="P1161" s="252" t="s">
        <v>3630</v>
      </c>
      <c r="Q1161" s="251" t="s">
        <v>2567</v>
      </c>
      <c r="R1161" s="290"/>
      <c r="S1161" s="290"/>
      <c r="T1161" s="290"/>
      <c r="U1161" s="290"/>
      <c r="V1161" s="290"/>
      <c r="W1161" s="290"/>
      <c r="X1161" s="290"/>
    </row>
    <row r="1162" spans="2:24" ht="72.5">
      <c r="B1162" s="252" t="s">
        <v>1438</v>
      </c>
      <c r="C1162" s="252" t="s">
        <v>5639</v>
      </c>
      <c r="D1162" s="252" t="s">
        <v>2752</v>
      </c>
      <c r="E1162" s="251" t="s">
        <v>410</v>
      </c>
      <c r="F1162" s="252">
        <v>4929000.48716</v>
      </c>
      <c r="G1162" s="252">
        <v>2524003.4259799998</v>
      </c>
      <c r="H1162" s="252" t="s">
        <v>2544</v>
      </c>
      <c r="I1162" s="252">
        <v>2.5548000000000001E-2</v>
      </c>
      <c r="J1162" s="252" t="s">
        <v>392</v>
      </c>
      <c r="K1162" s="252">
        <v>0</v>
      </c>
      <c r="L1162" s="252">
        <v>2024</v>
      </c>
      <c r="M1162" s="252">
        <v>2027</v>
      </c>
      <c r="N1162" s="252" t="s">
        <v>393</v>
      </c>
      <c r="O1162" s="252" t="s">
        <v>394</v>
      </c>
      <c r="P1162" s="252" t="s">
        <v>3631</v>
      </c>
      <c r="Q1162" s="251" t="s">
        <v>2567</v>
      </c>
      <c r="R1162" s="290"/>
      <c r="S1162" s="290"/>
      <c r="T1162" s="290"/>
      <c r="U1162" s="290"/>
      <c r="V1162" s="290"/>
      <c r="W1162" s="290"/>
      <c r="X1162" s="290"/>
    </row>
    <row r="1163" spans="2:24" ht="72.5">
      <c r="B1163" s="252" t="s">
        <v>1438</v>
      </c>
      <c r="C1163" s="252" t="s">
        <v>5639</v>
      </c>
      <c r="D1163" s="252" t="s">
        <v>2746</v>
      </c>
      <c r="E1163" s="251" t="s">
        <v>410</v>
      </c>
      <c r="F1163" s="252">
        <v>4928685.1058299998</v>
      </c>
      <c r="G1163" s="252">
        <v>2524839.3188499999</v>
      </c>
      <c r="H1163" s="252" t="s">
        <v>2544</v>
      </c>
      <c r="I1163" s="252">
        <v>2.5517000000000001E-2</v>
      </c>
      <c r="J1163" s="252" t="s">
        <v>2397</v>
      </c>
      <c r="K1163" s="252">
        <v>0</v>
      </c>
      <c r="L1163" s="252">
        <v>2024</v>
      </c>
      <c r="M1163" s="252">
        <v>2027</v>
      </c>
      <c r="N1163" s="252" t="s">
        <v>393</v>
      </c>
      <c r="O1163" s="252" t="s">
        <v>394</v>
      </c>
      <c r="P1163" s="252" t="s">
        <v>3632</v>
      </c>
      <c r="Q1163" s="251" t="s">
        <v>2567</v>
      </c>
      <c r="R1163" s="290"/>
      <c r="S1163" s="290"/>
      <c r="T1163" s="290"/>
      <c r="U1163" s="290"/>
      <c r="V1163" s="290"/>
      <c r="W1163" s="290"/>
      <c r="X1163" s="290"/>
    </row>
    <row r="1164" spans="2:24" ht="72.5">
      <c r="B1164" s="252" t="s">
        <v>1438</v>
      </c>
      <c r="C1164" s="252" t="s">
        <v>5639</v>
      </c>
      <c r="D1164" s="252" t="s">
        <v>2746</v>
      </c>
      <c r="E1164" s="251" t="s">
        <v>410</v>
      </c>
      <c r="F1164" s="252">
        <v>4928231.1527800001</v>
      </c>
      <c r="G1164" s="252">
        <v>2525815.8609699998</v>
      </c>
      <c r="H1164" s="252" t="s">
        <v>2544</v>
      </c>
      <c r="I1164" s="252">
        <v>2.5520999999999999E-2</v>
      </c>
      <c r="J1164" s="252" t="s">
        <v>1427</v>
      </c>
      <c r="K1164" s="252">
        <v>0</v>
      </c>
      <c r="L1164" s="252">
        <v>2024</v>
      </c>
      <c r="M1164" s="252">
        <v>2027</v>
      </c>
      <c r="N1164" s="252" t="s">
        <v>393</v>
      </c>
      <c r="O1164" s="252" t="s">
        <v>394</v>
      </c>
      <c r="P1164" s="252" t="s">
        <v>3633</v>
      </c>
      <c r="Q1164" s="251" t="s">
        <v>2567</v>
      </c>
      <c r="R1164" s="290"/>
      <c r="S1164" s="290"/>
      <c r="T1164" s="290"/>
      <c r="U1164" s="290"/>
      <c r="V1164" s="290"/>
      <c r="W1164" s="290"/>
      <c r="X1164" s="290"/>
    </row>
    <row r="1165" spans="2:24" ht="72.5">
      <c r="B1165" s="252" t="s">
        <v>1438</v>
      </c>
      <c r="C1165" s="252" t="s">
        <v>5639</v>
      </c>
      <c r="D1165" s="252" t="s">
        <v>2746</v>
      </c>
      <c r="E1165" s="251" t="s">
        <v>410</v>
      </c>
      <c r="F1165" s="252">
        <v>4928094.17289</v>
      </c>
      <c r="G1165" s="252">
        <v>2526082.7570099998</v>
      </c>
      <c r="H1165" s="252" t="s">
        <v>2544</v>
      </c>
      <c r="I1165" s="252">
        <v>2.5520999999999999E-2</v>
      </c>
      <c r="J1165" s="252" t="s">
        <v>1427</v>
      </c>
      <c r="K1165" s="252">
        <v>0</v>
      </c>
      <c r="L1165" s="252">
        <v>2024</v>
      </c>
      <c r="M1165" s="252">
        <v>2027</v>
      </c>
      <c r="N1165" s="252" t="s">
        <v>393</v>
      </c>
      <c r="O1165" s="252" t="s">
        <v>394</v>
      </c>
      <c r="P1165" s="252" t="s">
        <v>3634</v>
      </c>
      <c r="Q1165" s="251" t="s">
        <v>2567</v>
      </c>
      <c r="R1165" s="290"/>
      <c r="S1165" s="290"/>
      <c r="T1165" s="290"/>
      <c r="U1165" s="290"/>
      <c r="V1165" s="290"/>
      <c r="W1165" s="290"/>
      <c r="X1165" s="290"/>
    </row>
    <row r="1166" spans="2:24" ht="72.5">
      <c r="B1166" s="252" t="s">
        <v>1438</v>
      </c>
      <c r="C1166" s="252" t="s">
        <v>5639</v>
      </c>
      <c r="D1166" s="252" t="s">
        <v>2746</v>
      </c>
      <c r="E1166" s="251" t="s">
        <v>410</v>
      </c>
      <c r="F1166" s="252">
        <v>4927868.6350699998</v>
      </c>
      <c r="G1166" s="252">
        <v>2526522.06898</v>
      </c>
      <c r="H1166" s="252" t="s">
        <v>2544</v>
      </c>
      <c r="I1166" s="252">
        <v>2.5520999999999999E-2</v>
      </c>
      <c r="J1166" s="252" t="s">
        <v>1427</v>
      </c>
      <c r="K1166" s="252">
        <v>0</v>
      </c>
      <c r="L1166" s="252">
        <v>2024</v>
      </c>
      <c r="M1166" s="252">
        <v>2027</v>
      </c>
      <c r="N1166" s="252" t="s">
        <v>393</v>
      </c>
      <c r="O1166" s="252" t="s">
        <v>394</v>
      </c>
      <c r="P1166" s="252" t="s">
        <v>3635</v>
      </c>
      <c r="Q1166" s="251" t="s">
        <v>2567</v>
      </c>
      <c r="R1166" s="290"/>
      <c r="S1166" s="290"/>
      <c r="T1166" s="290"/>
      <c r="U1166" s="290"/>
      <c r="V1166" s="290"/>
      <c r="W1166" s="290"/>
      <c r="X1166" s="290"/>
    </row>
    <row r="1167" spans="2:24" ht="72.5">
      <c r="B1167" s="252" t="s">
        <v>1438</v>
      </c>
      <c r="C1167" s="252" t="s">
        <v>5639</v>
      </c>
      <c r="D1167" s="252" t="s">
        <v>2738</v>
      </c>
      <c r="E1167" s="251" t="s">
        <v>410</v>
      </c>
      <c r="F1167" s="252">
        <v>4927606.727</v>
      </c>
      <c r="G1167" s="252">
        <v>2527032.30999</v>
      </c>
      <c r="H1167" s="252" t="s">
        <v>2544</v>
      </c>
      <c r="I1167" s="252">
        <v>2.5520999999999999E-2</v>
      </c>
      <c r="J1167" s="252" t="s">
        <v>2397</v>
      </c>
      <c r="K1167" s="252">
        <v>0</v>
      </c>
      <c r="L1167" s="252">
        <v>2024</v>
      </c>
      <c r="M1167" s="252">
        <v>2027</v>
      </c>
      <c r="N1167" s="252" t="s">
        <v>393</v>
      </c>
      <c r="O1167" s="252" t="s">
        <v>394</v>
      </c>
      <c r="P1167" s="252" t="s">
        <v>3636</v>
      </c>
      <c r="Q1167" s="251" t="s">
        <v>2567</v>
      </c>
      <c r="R1167" s="290"/>
      <c r="S1167" s="290"/>
      <c r="T1167" s="290"/>
      <c r="U1167" s="290"/>
      <c r="V1167" s="290"/>
      <c r="W1167" s="290"/>
      <c r="X1167" s="290"/>
    </row>
    <row r="1168" spans="2:24" ht="72.5">
      <c r="B1168" s="252" t="s">
        <v>1438</v>
      </c>
      <c r="C1168" s="252" t="s">
        <v>5639</v>
      </c>
      <c r="D1168" s="252" t="s">
        <v>2738</v>
      </c>
      <c r="E1168" s="251" t="s">
        <v>410</v>
      </c>
      <c r="F1168" s="252">
        <v>4927355.2659400003</v>
      </c>
      <c r="G1168" s="252">
        <v>2527522.2260099999</v>
      </c>
      <c r="H1168" s="252" t="s">
        <v>2544</v>
      </c>
      <c r="I1168" s="252">
        <v>2.5520999999999999E-2</v>
      </c>
      <c r="J1168" s="252" t="s">
        <v>2397</v>
      </c>
      <c r="K1168" s="252">
        <v>0</v>
      </c>
      <c r="L1168" s="252">
        <v>2024</v>
      </c>
      <c r="M1168" s="252">
        <v>2027</v>
      </c>
      <c r="N1168" s="252" t="s">
        <v>393</v>
      </c>
      <c r="O1168" s="252" t="s">
        <v>394</v>
      </c>
      <c r="P1168" s="252" t="s">
        <v>3637</v>
      </c>
      <c r="Q1168" s="251" t="s">
        <v>2567</v>
      </c>
      <c r="R1168" s="290"/>
      <c r="S1168" s="290"/>
      <c r="T1168" s="290"/>
      <c r="U1168" s="290"/>
      <c r="V1168" s="290"/>
      <c r="W1168" s="290"/>
      <c r="X1168" s="290"/>
    </row>
    <row r="1169" spans="2:24" ht="72.5">
      <c r="B1169" s="252" t="s">
        <v>1438</v>
      </c>
      <c r="C1169" s="252" t="s">
        <v>5639</v>
      </c>
      <c r="D1169" s="252" t="s">
        <v>2738</v>
      </c>
      <c r="E1169" s="251" t="s">
        <v>410</v>
      </c>
      <c r="F1169" s="252">
        <v>4927064.6719399998</v>
      </c>
      <c r="G1169" s="252">
        <v>2528166.7879599999</v>
      </c>
      <c r="H1169" s="252" t="s">
        <v>2544</v>
      </c>
      <c r="I1169" s="252">
        <v>2.5543E-2</v>
      </c>
      <c r="J1169" s="252" t="s">
        <v>2395</v>
      </c>
      <c r="K1169" s="252">
        <v>0</v>
      </c>
      <c r="L1169" s="252">
        <v>2024</v>
      </c>
      <c r="M1169" s="252">
        <v>2027</v>
      </c>
      <c r="N1169" s="252" t="s">
        <v>393</v>
      </c>
      <c r="O1169" s="252" t="s">
        <v>394</v>
      </c>
      <c r="P1169" s="252" t="s">
        <v>3638</v>
      </c>
      <c r="Q1169" s="251" t="s">
        <v>2567</v>
      </c>
      <c r="R1169" s="290"/>
      <c r="S1169" s="290"/>
      <c r="T1169" s="290"/>
      <c r="U1169" s="290"/>
      <c r="V1169" s="290"/>
      <c r="W1169" s="290"/>
      <c r="X1169" s="290"/>
    </row>
    <row r="1170" spans="2:24" ht="72.5">
      <c r="B1170" s="252" t="s">
        <v>1438</v>
      </c>
      <c r="C1170" s="252" t="s">
        <v>5639</v>
      </c>
      <c r="D1170" s="252" t="s">
        <v>2738</v>
      </c>
      <c r="E1170" s="251" t="s">
        <v>410</v>
      </c>
      <c r="F1170" s="252">
        <v>4926330.9089700002</v>
      </c>
      <c r="G1170" s="252">
        <v>2529463.5159999998</v>
      </c>
      <c r="H1170" s="252" t="s">
        <v>2544</v>
      </c>
      <c r="I1170" s="252">
        <v>2.5590999999999999E-2</v>
      </c>
      <c r="J1170" s="252" t="s">
        <v>622</v>
      </c>
      <c r="K1170" s="252">
        <v>0</v>
      </c>
      <c r="L1170" s="252">
        <v>2024</v>
      </c>
      <c r="M1170" s="252">
        <v>2027</v>
      </c>
      <c r="N1170" s="252" t="s">
        <v>393</v>
      </c>
      <c r="O1170" s="252" t="s">
        <v>394</v>
      </c>
      <c r="P1170" s="252" t="s">
        <v>3639</v>
      </c>
      <c r="Q1170" s="251" t="s">
        <v>2567</v>
      </c>
      <c r="R1170" s="290"/>
      <c r="S1170" s="290"/>
      <c r="T1170" s="290"/>
      <c r="U1170" s="290"/>
      <c r="V1170" s="290"/>
      <c r="W1170" s="290"/>
      <c r="X1170" s="290"/>
    </row>
    <row r="1171" spans="2:24" ht="72.5">
      <c r="B1171" s="252" t="s">
        <v>1438</v>
      </c>
      <c r="C1171" s="252" t="s">
        <v>5639</v>
      </c>
      <c r="D1171" s="252" t="s">
        <v>2733</v>
      </c>
      <c r="E1171" s="251" t="s">
        <v>410</v>
      </c>
      <c r="F1171" s="252">
        <v>4926198.3509999998</v>
      </c>
      <c r="G1171" s="252">
        <v>2529832.5589999999</v>
      </c>
      <c r="H1171" s="252" t="s">
        <v>2544</v>
      </c>
      <c r="I1171" s="252">
        <v>2.5590999999999999E-2</v>
      </c>
      <c r="J1171" s="252" t="s">
        <v>1427</v>
      </c>
      <c r="K1171" s="252">
        <v>0</v>
      </c>
      <c r="L1171" s="252">
        <v>2024</v>
      </c>
      <c r="M1171" s="252">
        <v>2027</v>
      </c>
      <c r="N1171" s="252" t="s">
        <v>393</v>
      </c>
      <c r="O1171" s="252" t="s">
        <v>394</v>
      </c>
      <c r="P1171" s="252" t="s">
        <v>3640</v>
      </c>
      <c r="Q1171" s="251" t="s">
        <v>2567</v>
      </c>
      <c r="R1171" s="290"/>
      <c r="S1171" s="290"/>
      <c r="T1171" s="290"/>
      <c r="U1171" s="290"/>
      <c r="V1171" s="290"/>
      <c r="W1171" s="290"/>
      <c r="X1171" s="290"/>
    </row>
    <row r="1172" spans="2:24" ht="72.5">
      <c r="B1172" s="252" t="s">
        <v>1438</v>
      </c>
      <c r="C1172" s="252" t="s">
        <v>5639</v>
      </c>
      <c r="D1172" s="252" t="s">
        <v>2733</v>
      </c>
      <c r="E1172" s="251" t="s">
        <v>410</v>
      </c>
      <c r="F1172" s="252">
        <v>4926031.2939099995</v>
      </c>
      <c r="G1172" s="252">
        <v>2530297.6889800001</v>
      </c>
      <c r="H1172" s="252" t="s">
        <v>2544</v>
      </c>
      <c r="I1172" s="252">
        <v>2.5590999999999999E-2</v>
      </c>
      <c r="J1172" s="252" t="s">
        <v>622</v>
      </c>
      <c r="K1172" s="252">
        <v>0</v>
      </c>
      <c r="L1172" s="252">
        <v>2024</v>
      </c>
      <c r="M1172" s="252">
        <v>2027</v>
      </c>
      <c r="N1172" s="252" t="s">
        <v>393</v>
      </c>
      <c r="O1172" s="252" t="s">
        <v>394</v>
      </c>
      <c r="P1172" s="252" t="s">
        <v>3641</v>
      </c>
      <c r="Q1172" s="251" t="s">
        <v>2567</v>
      </c>
      <c r="R1172" s="290"/>
      <c r="S1172" s="290"/>
      <c r="T1172" s="290"/>
      <c r="U1172" s="290"/>
      <c r="V1172" s="290"/>
      <c r="W1172" s="290"/>
      <c r="X1172" s="290"/>
    </row>
    <row r="1173" spans="2:24" ht="72.5">
      <c r="B1173" s="252" t="s">
        <v>1438</v>
      </c>
      <c r="C1173" s="252" t="s">
        <v>5639</v>
      </c>
      <c r="D1173" s="252" t="s">
        <v>2733</v>
      </c>
      <c r="E1173" s="251" t="s">
        <v>410</v>
      </c>
      <c r="F1173" s="252">
        <v>4925779.3141400004</v>
      </c>
      <c r="G1173" s="252">
        <v>2530999.1969900001</v>
      </c>
      <c r="H1173" s="252" t="s">
        <v>2544</v>
      </c>
      <c r="I1173" s="252">
        <v>2.5590999999999999E-2</v>
      </c>
      <c r="J1173" s="252" t="s">
        <v>622</v>
      </c>
      <c r="K1173" s="252">
        <v>0</v>
      </c>
      <c r="L1173" s="252">
        <v>2024</v>
      </c>
      <c r="M1173" s="252">
        <v>2027</v>
      </c>
      <c r="N1173" s="252" t="s">
        <v>393</v>
      </c>
      <c r="O1173" s="252" t="s">
        <v>394</v>
      </c>
      <c r="P1173" s="252" t="s">
        <v>3642</v>
      </c>
      <c r="Q1173" s="251" t="s">
        <v>2567</v>
      </c>
      <c r="R1173" s="290"/>
      <c r="S1173" s="290"/>
      <c r="T1173" s="290"/>
      <c r="U1173" s="290"/>
      <c r="V1173" s="290"/>
      <c r="W1173" s="290"/>
      <c r="X1173" s="290"/>
    </row>
    <row r="1174" spans="2:24" ht="72.5">
      <c r="B1174" s="252" t="s">
        <v>1438</v>
      </c>
      <c r="C1174" s="252" t="s">
        <v>5639</v>
      </c>
      <c r="D1174" s="252" t="s">
        <v>2733</v>
      </c>
      <c r="E1174" s="251" t="s">
        <v>410</v>
      </c>
      <c r="F1174" s="252">
        <v>4925714.8378699999</v>
      </c>
      <c r="G1174" s="252">
        <v>2531178.8010200001</v>
      </c>
      <c r="H1174" s="252" t="s">
        <v>2544</v>
      </c>
      <c r="I1174" s="252">
        <v>2.5590999999999999E-2</v>
      </c>
      <c r="J1174" s="252" t="s">
        <v>622</v>
      </c>
      <c r="K1174" s="252">
        <v>0</v>
      </c>
      <c r="L1174" s="252">
        <v>2024</v>
      </c>
      <c r="M1174" s="252">
        <v>2027</v>
      </c>
      <c r="N1174" s="252" t="s">
        <v>393</v>
      </c>
      <c r="O1174" s="252" t="s">
        <v>394</v>
      </c>
      <c r="P1174" s="252" t="s">
        <v>3643</v>
      </c>
      <c r="Q1174" s="251" t="s">
        <v>2567</v>
      </c>
      <c r="R1174" s="290"/>
      <c r="S1174" s="290"/>
      <c r="T1174" s="290"/>
      <c r="U1174" s="290"/>
      <c r="V1174" s="290"/>
      <c r="W1174" s="290"/>
      <c r="X1174" s="290"/>
    </row>
    <row r="1175" spans="2:24" ht="72.5">
      <c r="B1175" s="252" t="s">
        <v>1438</v>
      </c>
      <c r="C1175" s="252" t="s">
        <v>5639</v>
      </c>
      <c r="D1175" s="252" t="s">
        <v>2733</v>
      </c>
      <c r="E1175" s="251" t="s">
        <v>410</v>
      </c>
      <c r="F1175" s="252">
        <v>4925542.2308799997</v>
      </c>
      <c r="G1175" s="252">
        <v>2531659.45799</v>
      </c>
      <c r="H1175" s="252" t="s">
        <v>2544</v>
      </c>
      <c r="I1175" s="252">
        <v>2.5590999999999999E-2</v>
      </c>
      <c r="J1175" s="252" t="s">
        <v>622</v>
      </c>
      <c r="K1175" s="252">
        <v>0</v>
      </c>
      <c r="L1175" s="252">
        <v>2024</v>
      </c>
      <c r="M1175" s="252">
        <v>2027</v>
      </c>
      <c r="N1175" s="252" t="s">
        <v>393</v>
      </c>
      <c r="O1175" s="252" t="s">
        <v>394</v>
      </c>
      <c r="P1175" s="252" t="s">
        <v>3644</v>
      </c>
      <c r="Q1175" s="251" t="s">
        <v>2567</v>
      </c>
      <c r="R1175" s="290"/>
      <c r="S1175" s="290"/>
      <c r="T1175" s="290"/>
      <c r="U1175" s="290"/>
      <c r="V1175" s="290"/>
      <c r="W1175" s="290"/>
      <c r="X1175" s="290"/>
    </row>
    <row r="1176" spans="2:24" ht="72.5">
      <c r="B1176" s="252" t="s">
        <v>1438</v>
      </c>
      <c r="C1176" s="252" t="s">
        <v>5639</v>
      </c>
      <c r="D1176" s="252" t="s">
        <v>2727</v>
      </c>
      <c r="E1176" s="251" t="s">
        <v>410</v>
      </c>
      <c r="F1176" s="252">
        <v>4925359.4930400001</v>
      </c>
      <c r="G1176" s="252">
        <v>2532168.0710200001</v>
      </c>
      <c r="H1176" s="252" t="s">
        <v>2544</v>
      </c>
      <c r="I1176" s="252">
        <v>2.5590999999999999E-2</v>
      </c>
      <c r="J1176" s="252" t="s">
        <v>622</v>
      </c>
      <c r="K1176" s="252">
        <v>0</v>
      </c>
      <c r="L1176" s="252">
        <v>2024</v>
      </c>
      <c r="M1176" s="252">
        <v>2027</v>
      </c>
      <c r="N1176" s="252" t="s">
        <v>393</v>
      </c>
      <c r="O1176" s="252" t="s">
        <v>394</v>
      </c>
      <c r="P1176" s="252" t="s">
        <v>3645</v>
      </c>
      <c r="Q1176" s="251" t="s">
        <v>2567</v>
      </c>
      <c r="R1176" s="290"/>
      <c r="S1176" s="290"/>
      <c r="T1176" s="290"/>
      <c r="U1176" s="290"/>
      <c r="V1176" s="290"/>
      <c r="W1176" s="290"/>
      <c r="X1176" s="290"/>
    </row>
    <row r="1177" spans="2:24" ht="72.5">
      <c r="B1177" s="252" t="s">
        <v>1438</v>
      </c>
      <c r="C1177" s="252" t="s">
        <v>5639</v>
      </c>
      <c r="D1177" s="252" t="s">
        <v>2727</v>
      </c>
      <c r="E1177" s="251" t="s">
        <v>410</v>
      </c>
      <c r="F1177" s="252">
        <v>4925161.8830700004</v>
      </c>
      <c r="G1177" s="252">
        <v>2532942.88503</v>
      </c>
      <c r="H1177" s="252" t="s">
        <v>2544</v>
      </c>
      <c r="I1177" s="252">
        <v>2.5583000000000002E-2</v>
      </c>
      <c r="J1177" s="252" t="s">
        <v>622</v>
      </c>
      <c r="K1177" s="252">
        <v>0</v>
      </c>
      <c r="L1177" s="252">
        <v>2024</v>
      </c>
      <c r="M1177" s="252">
        <v>2027</v>
      </c>
      <c r="N1177" s="252" t="s">
        <v>393</v>
      </c>
      <c r="O1177" s="252" t="s">
        <v>394</v>
      </c>
      <c r="P1177" s="252" t="s">
        <v>3646</v>
      </c>
      <c r="Q1177" s="251" t="s">
        <v>2567</v>
      </c>
      <c r="R1177" s="290"/>
      <c r="S1177" s="290"/>
      <c r="T1177" s="290"/>
      <c r="U1177" s="290"/>
      <c r="V1177" s="290"/>
      <c r="W1177" s="290"/>
      <c r="X1177" s="290"/>
    </row>
    <row r="1178" spans="2:24" ht="72.5">
      <c r="B1178" s="252" t="s">
        <v>1438</v>
      </c>
      <c r="C1178" s="252" t="s">
        <v>5639</v>
      </c>
      <c r="D1178" s="252" t="s">
        <v>2727</v>
      </c>
      <c r="E1178" s="251" t="s">
        <v>410</v>
      </c>
      <c r="F1178" s="252">
        <v>4924928.6381799998</v>
      </c>
      <c r="G1178" s="252">
        <v>2534399.1190399998</v>
      </c>
      <c r="H1178" s="252" t="s">
        <v>2544</v>
      </c>
      <c r="I1178" s="252">
        <v>2.5547E-2</v>
      </c>
      <c r="J1178" s="252" t="s">
        <v>1427</v>
      </c>
      <c r="K1178" s="252">
        <v>0</v>
      </c>
      <c r="L1178" s="252">
        <v>2024</v>
      </c>
      <c r="M1178" s="252">
        <v>2027</v>
      </c>
      <c r="N1178" s="252" t="s">
        <v>393</v>
      </c>
      <c r="O1178" s="252" t="s">
        <v>394</v>
      </c>
      <c r="P1178" s="252" t="s">
        <v>3647</v>
      </c>
      <c r="Q1178" s="251" t="s">
        <v>2567</v>
      </c>
      <c r="R1178" s="290"/>
      <c r="S1178" s="290"/>
      <c r="T1178" s="290"/>
      <c r="U1178" s="290"/>
      <c r="V1178" s="290"/>
      <c r="W1178" s="290"/>
      <c r="X1178" s="290"/>
    </row>
    <row r="1179" spans="2:24" ht="72.5">
      <c r="B1179" s="252" t="s">
        <v>1438</v>
      </c>
      <c r="C1179" s="252" t="s">
        <v>5639</v>
      </c>
      <c r="D1179" s="252" t="s">
        <v>2727</v>
      </c>
      <c r="E1179" s="251" t="s">
        <v>410</v>
      </c>
      <c r="F1179" s="252">
        <v>4924969.7509700004</v>
      </c>
      <c r="G1179" s="252">
        <v>2534678.3349899999</v>
      </c>
      <c r="H1179" s="252" t="s">
        <v>2544</v>
      </c>
      <c r="I1179" s="252">
        <v>2.5547E-2</v>
      </c>
      <c r="J1179" s="252" t="s">
        <v>622</v>
      </c>
      <c r="K1179" s="252">
        <v>0</v>
      </c>
      <c r="L1179" s="252">
        <v>2024</v>
      </c>
      <c r="M1179" s="252">
        <v>2027</v>
      </c>
      <c r="N1179" s="252" t="s">
        <v>393</v>
      </c>
      <c r="O1179" s="252" t="s">
        <v>394</v>
      </c>
      <c r="P1179" s="252" t="s">
        <v>3648</v>
      </c>
      <c r="Q1179" s="251" t="s">
        <v>2567</v>
      </c>
      <c r="R1179" s="290"/>
      <c r="S1179" s="290"/>
      <c r="T1179" s="290"/>
      <c r="U1179" s="290"/>
      <c r="V1179" s="290"/>
      <c r="W1179" s="290"/>
      <c r="X1179" s="290"/>
    </row>
    <row r="1180" spans="2:24" ht="72.5">
      <c r="B1180" s="252" t="s">
        <v>1438</v>
      </c>
      <c r="C1180" s="252" t="s">
        <v>5639</v>
      </c>
      <c r="D1180" s="252" t="s">
        <v>2723</v>
      </c>
      <c r="E1180" s="251" t="s">
        <v>410</v>
      </c>
      <c r="F1180" s="252">
        <v>4925020.5369499996</v>
      </c>
      <c r="G1180" s="252">
        <v>2535023.318</v>
      </c>
      <c r="H1180" s="252" t="s">
        <v>2544</v>
      </c>
      <c r="I1180" s="252">
        <v>2.5547E-2</v>
      </c>
      <c r="J1180" s="252" t="s">
        <v>622</v>
      </c>
      <c r="K1180" s="252">
        <v>0</v>
      </c>
      <c r="L1180" s="252">
        <v>2024</v>
      </c>
      <c r="M1180" s="252">
        <v>2027</v>
      </c>
      <c r="N1180" s="252" t="s">
        <v>393</v>
      </c>
      <c r="O1180" s="252" t="s">
        <v>394</v>
      </c>
      <c r="P1180" s="252" t="s">
        <v>3649</v>
      </c>
      <c r="Q1180" s="251" t="s">
        <v>2567</v>
      </c>
      <c r="R1180" s="290"/>
      <c r="S1180" s="290"/>
      <c r="T1180" s="290"/>
      <c r="U1180" s="290"/>
      <c r="V1180" s="290"/>
      <c r="W1180" s="290"/>
      <c r="X1180" s="290"/>
    </row>
    <row r="1181" spans="2:24" ht="72.5">
      <c r="B1181" s="252" t="s">
        <v>1438</v>
      </c>
      <c r="C1181" s="252" t="s">
        <v>5639</v>
      </c>
      <c r="D1181" s="252" t="s">
        <v>2723</v>
      </c>
      <c r="E1181" s="251" t="s">
        <v>410</v>
      </c>
      <c r="F1181" s="252">
        <v>4925051.1559699997</v>
      </c>
      <c r="G1181" s="252">
        <v>2535231.4079999998</v>
      </c>
      <c r="H1181" s="252" t="s">
        <v>2544</v>
      </c>
      <c r="I1181" s="252">
        <v>2.5547E-2</v>
      </c>
      <c r="J1181" s="252" t="s">
        <v>622</v>
      </c>
      <c r="K1181" s="252">
        <v>0</v>
      </c>
      <c r="L1181" s="252">
        <v>2024</v>
      </c>
      <c r="M1181" s="252">
        <v>2027</v>
      </c>
      <c r="N1181" s="252" t="s">
        <v>393</v>
      </c>
      <c r="O1181" s="252" t="s">
        <v>394</v>
      </c>
      <c r="P1181" s="252" t="s">
        <v>3650</v>
      </c>
      <c r="Q1181" s="251" t="s">
        <v>2567</v>
      </c>
      <c r="R1181" s="290"/>
      <c r="S1181" s="290"/>
      <c r="T1181" s="290"/>
      <c r="U1181" s="290"/>
      <c r="V1181" s="290"/>
      <c r="W1181" s="290"/>
      <c r="X1181" s="290"/>
    </row>
    <row r="1182" spans="2:24" ht="72.5">
      <c r="B1182" s="252" t="s">
        <v>1438</v>
      </c>
      <c r="C1182" s="252" t="s">
        <v>5639</v>
      </c>
      <c r="D1182" s="252" t="s">
        <v>2723</v>
      </c>
      <c r="E1182" s="251" t="s">
        <v>410</v>
      </c>
      <c r="F1182" s="252">
        <v>4925447.9639499998</v>
      </c>
      <c r="G1182" s="252">
        <v>2536624.6680000001</v>
      </c>
      <c r="H1182" s="252" t="s">
        <v>2544</v>
      </c>
      <c r="I1182" s="252">
        <v>2.5516E-2</v>
      </c>
      <c r="J1182" s="252" t="s">
        <v>2397</v>
      </c>
      <c r="K1182" s="252">
        <v>0</v>
      </c>
      <c r="L1182" s="252">
        <v>2024</v>
      </c>
      <c r="M1182" s="252">
        <v>2027</v>
      </c>
      <c r="N1182" s="252" t="s">
        <v>393</v>
      </c>
      <c r="O1182" s="252" t="s">
        <v>394</v>
      </c>
      <c r="P1182" s="252" t="s">
        <v>3651</v>
      </c>
      <c r="Q1182" s="251" t="s">
        <v>2567</v>
      </c>
      <c r="R1182" s="290"/>
      <c r="S1182" s="290"/>
      <c r="T1182" s="290"/>
      <c r="U1182" s="290"/>
      <c r="V1182" s="290"/>
      <c r="W1182" s="290"/>
      <c r="X1182" s="290"/>
    </row>
    <row r="1183" spans="2:24" ht="72.5">
      <c r="B1183" s="252" t="s">
        <v>1438</v>
      </c>
      <c r="C1183" s="252" t="s">
        <v>5639</v>
      </c>
      <c r="D1183" s="252" t="s">
        <v>2717</v>
      </c>
      <c r="E1183" s="251" t="s">
        <v>410</v>
      </c>
      <c r="F1183" s="252">
        <v>4925586.2189999996</v>
      </c>
      <c r="G1183" s="252">
        <v>2537217.5070199999</v>
      </c>
      <c r="H1183" s="252" t="s">
        <v>2544</v>
      </c>
      <c r="I1183" s="252">
        <v>2.5516E-2</v>
      </c>
      <c r="J1183" s="252" t="s">
        <v>2395</v>
      </c>
      <c r="K1183" s="252">
        <v>0</v>
      </c>
      <c r="L1183" s="252">
        <v>2024</v>
      </c>
      <c r="M1183" s="252">
        <v>2027</v>
      </c>
      <c r="N1183" s="252" t="s">
        <v>393</v>
      </c>
      <c r="O1183" s="252" t="s">
        <v>394</v>
      </c>
      <c r="P1183" s="252" t="s">
        <v>3652</v>
      </c>
      <c r="Q1183" s="251" t="s">
        <v>2567</v>
      </c>
      <c r="R1183" s="290"/>
      <c r="S1183" s="290"/>
      <c r="T1183" s="290"/>
      <c r="U1183" s="290"/>
      <c r="V1183" s="290"/>
      <c r="W1183" s="290"/>
      <c r="X1183" s="290"/>
    </row>
    <row r="1184" spans="2:24" ht="72.5">
      <c r="B1184" s="252" t="s">
        <v>1438</v>
      </c>
      <c r="C1184" s="252" t="s">
        <v>5639</v>
      </c>
      <c r="D1184" s="252" t="s">
        <v>2717</v>
      </c>
      <c r="E1184" s="251" t="s">
        <v>410</v>
      </c>
      <c r="F1184" s="252">
        <v>4925702.4630000005</v>
      </c>
      <c r="G1184" s="252">
        <v>2537715.977</v>
      </c>
      <c r="H1184" s="252" t="s">
        <v>2544</v>
      </c>
      <c r="I1184" s="252">
        <v>2.5516E-2</v>
      </c>
      <c r="J1184" s="252" t="s">
        <v>1427</v>
      </c>
      <c r="K1184" s="252">
        <v>0</v>
      </c>
      <c r="L1184" s="252">
        <v>2024</v>
      </c>
      <c r="M1184" s="252">
        <v>2027</v>
      </c>
      <c r="N1184" s="252" t="s">
        <v>393</v>
      </c>
      <c r="O1184" s="252" t="s">
        <v>394</v>
      </c>
      <c r="P1184" s="252" t="s">
        <v>3653</v>
      </c>
      <c r="Q1184" s="251" t="s">
        <v>2567</v>
      </c>
      <c r="R1184" s="290"/>
      <c r="S1184" s="290"/>
      <c r="T1184" s="290"/>
      <c r="U1184" s="290"/>
      <c r="V1184" s="290"/>
      <c r="W1184" s="290"/>
      <c r="X1184" s="290"/>
    </row>
    <row r="1185" spans="2:24" ht="72.5">
      <c r="B1185" s="252" t="s">
        <v>1438</v>
      </c>
      <c r="C1185" s="252" t="s">
        <v>5639</v>
      </c>
      <c r="D1185" s="252" t="s">
        <v>2717</v>
      </c>
      <c r="E1185" s="251" t="s">
        <v>410</v>
      </c>
      <c r="F1185" s="252">
        <v>4925808.5019800002</v>
      </c>
      <c r="G1185" s="252">
        <v>2538170.67998</v>
      </c>
      <c r="H1185" s="252" t="s">
        <v>2544</v>
      </c>
      <c r="I1185" s="252">
        <v>2.5516E-2</v>
      </c>
      <c r="J1185" s="252" t="s">
        <v>622</v>
      </c>
      <c r="K1185" s="252">
        <v>0</v>
      </c>
      <c r="L1185" s="252">
        <v>2024</v>
      </c>
      <c r="M1185" s="252">
        <v>2027</v>
      </c>
      <c r="N1185" s="252" t="s">
        <v>393</v>
      </c>
      <c r="O1185" s="252" t="s">
        <v>394</v>
      </c>
      <c r="P1185" s="252" t="s">
        <v>3654</v>
      </c>
      <c r="Q1185" s="251" t="s">
        <v>2567</v>
      </c>
      <c r="R1185" s="290"/>
      <c r="S1185" s="290"/>
      <c r="T1185" s="290"/>
      <c r="U1185" s="290"/>
      <c r="V1185" s="290"/>
      <c r="W1185" s="290"/>
      <c r="X1185" s="290"/>
    </row>
    <row r="1186" spans="2:24" ht="72.5">
      <c r="B1186" s="252" t="s">
        <v>1438</v>
      </c>
      <c r="C1186" s="252" t="s">
        <v>5639</v>
      </c>
      <c r="D1186" s="252" t="s">
        <v>2717</v>
      </c>
      <c r="E1186" s="251" t="s">
        <v>410</v>
      </c>
      <c r="F1186" s="252">
        <v>4925896.7889900003</v>
      </c>
      <c r="G1186" s="252">
        <v>2538549.2410300002</v>
      </c>
      <c r="H1186" s="252" t="s">
        <v>2544</v>
      </c>
      <c r="I1186" s="252">
        <v>2.5516E-2</v>
      </c>
      <c r="J1186" s="252" t="s">
        <v>392</v>
      </c>
      <c r="K1186" s="252">
        <v>0</v>
      </c>
      <c r="L1186" s="252">
        <v>2024</v>
      </c>
      <c r="M1186" s="252">
        <v>2027</v>
      </c>
      <c r="N1186" s="252" t="s">
        <v>393</v>
      </c>
      <c r="O1186" s="252" t="s">
        <v>394</v>
      </c>
      <c r="P1186" s="252" t="s">
        <v>3655</v>
      </c>
      <c r="Q1186" s="251" t="s">
        <v>2567</v>
      </c>
      <c r="R1186" s="290"/>
      <c r="S1186" s="290"/>
      <c r="T1186" s="290"/>
      <c r="U1186" s="290"/>
      <c r="V1186" s="290"/>
      <c r="W1186" s="290"/>
      <c r="X1186" s="290"/>
    </row>
    <row r="1187" spans="2:24" ht="72.5">
      <c r="B1187" s="252" t="s">
        <v>1438</v>
      </c>
      <c r="C1187" s="252" t="s">
        <v>5639</v>
      </c>
      <c r="D1187" s="252" t="s">
        <v>2717</v>
      </c>
      <c r="E1187" s="251" t="s">
        <v>410</v>
      </c>
      <c r="F1187" s="252">
        <v>4925992.5029999996</v>
      </c>
      <c r="G1187" s="252">
        <v>2538959.6800099998</v>
      </c>
      <c r="H1187" s="252" t="s">
        <v>2544</v>
      </c>
      <c r="I1187" s="252">
        <v>2.5516E-2</v>
      </c>
      <c r="J1187" s="252" t="s">
        <v>392</v>
      </c>
      <c r="K1187" s="252">
        <v>0</v>
      </c>
      <c r="L1187" s="252">
        <v>2024</v>
      </c>
      <c r="M1187" s="252">
        <v>2027</v>
      </c>
      <c r="N1187" s="252" t="s">
        <v>393</v>
      </c>
      <c r="O1187" s="252" t="s">
        <v>394</v>
      </c>
      <c r="P1187" s="252" t="s">
        <v>3656</v>
      </c>
      <c r="Q1187" s="251" t="s">
        <v>2567</v>
      </c>
      <c r="R1187" s="290"/>
      <c r="S1187" s="290"/>
      <c r="T1187" s="290"/>
      <c r="U1187" s="290"/>
      <c r="V1187" s="290"/>
      <c r="W1187" s="290"/>
      <c r="X1187" s="290"/>
    </row>
    <row r="1188" spans="2:24" ht="72.5">
      <c r="B1188" s="252" t="s">
        <v>1438</v>
      </c>
      <c r="C1188" s="252" t="s">
        <v>5639</v>
      </c>
      <c r="D1188" s="252" t="s">
        <v>2717</v>
      </c>
      <c r="E1188" s="251" t="s">
        <v>410</v>
      </c>
      <c r="F1188" s="252">
        <v>4926110.9797299998</v>
      </c>
      <c r="G1188" s="252">
        <v>2539467.8161800001</v>
      </c>
      <c r="H1188" s="252" t="s">
        <v>2544</v>
      </c>
      <c r="I1188" s="252">
        <v>2.5541999999999999E-2</v>
      </c>
      <c r="J1188" s="252" t="s">
        <v>392</v>
      </c>
      <c r="K1188" s="252">
        <v>0</v>
      </c>
      <c r="L1188" s="252">
        <v>2024</v>
      </c>
      <c r="M1188" s="252">
        <v>2027</v>
      </c>
      <c r="N1188" s="252" t="s">
        <v>393</v>
      </c>
      <c r="O1188" s="252" t="s">
        <v>394</v>
      </c>
      <c r="P1188" s="252" t="s">
        <v>3657</v>
      </c>
      <c r="Q1188" s="251" t="s">
        <v>2567</v>
      </c>
      <c r="R1188" s="290"/>
      <c r="S1188" s="290"/>
      <c r="T1188" s="290"/>
      <c r="U1188" s="290"/>
      <c r="V1188" s="290"/>
      <c r="W1188" s="290"/>
      <c r="X1188" s="290"/>
    </row>
    <row r="1189" spans="2:24" ht="72.5">
      <c r="B1189" s="252" t="s">
        <v>1438</v>
      </c>
      <c r="C1189" s="252" t="s">
        <v>5639</v>
      </c>
      <c r="D1189" s="252" t="s">
        <v>2717</v>
      </c>
      <c r="E1189" s="251" t="s">
        <v>410</v>
      </c>
      <c r="F1189" s="252">
        <v>4926191.5540300002</v>
      </c>
      <c r="G1189" s="252">
        <v>2539885.71997</v>
      </c>
      <c r="H1189" s="252" t="s">
        <v>2544</v>
      </c>
      <c r="I1189" s="252">
        <v>2.5568E-2</v>
      </c>
      <c r="J1189" s="252" t="s">
        <v>392</v>
      </c>
      <c r="K1189" s="252">
        <v>0</v>
      </c>
      <c r="L1189" s="252">
        <v>2024</v>
      </c>
      <c r="M1189" s="252">
        <v>2027</v>
      </c>
      <c r="N1189" s="252" t="s">
        <v>393</v>
      </c>
      <c r="O1189" s="252" t="s">
        <v>394</v>
      </c>
      <c r="P1189" s="252" t="s">
        <v>3658</v>
      </c>
      <c r="Q1189" s="251" t="s">
        <v>2567</v>
      </c>
      <c r="R1189" s="290"/>
      <c r="S1189" s="290"/>
      <c r="T1189" s="290"/>
      <c r="U1189" s="290"/>
      <c r="V1189" s="290"/>
      <c r="W1189" s="290"/>
      <c r="X1189" s="290"/>
    </row>
    <row r="1190" spans="2:24" ht="72.5">
      <c r="B1190" s="252" t="s">
        <v>1438</v>
      </c>
      <c r="C1190" s="252" t="s">
        <v>5639</v>
      </c>
      <c r="D1190" s="252" t="s">
        <v>2717</v>
      </c>
      <c r="E1190" s="251" t="s">
        <v>410</v>
      </c>
      <c r="F1190" s="252">
        <v>4926279.5469300002</v>
      </c>
      <c r="G1190" s="252">
        <v>2540342.1440499998</v>
      </c>
      <c r="H1190" s="252" t="s">
        <v>2544</v>
      </c>
      <c r="I1190" s="252">
        <v>2.5568E-2</v>
      </c>
      <c r="J1190" s="252" t="s">
        <v>392</v>
      </c>
      <c r="K1190" s="252">
        <v>0</v>
      </c>
      <c r="L1190" s="252">
        <v>2024</v>
      </c>
      <c r="M1190" s="252">
        <v>2027</v>
      </c>
      <c r="N1190" s="252" t="s">
        <v>393</v>
      </c>
      <c r="O1190" s="252" t="s">
        <v>394</v>
      </c>
      <c r="P1190" s="252" t="s">
        <v>3659</v>
      </c>
      <c r="Q1190" s="251" t="s">
        <v>2567</v>
      </c>
      <c r="R1190" s="290"/>
      <c r="S1190" s="290"/>
      <c r="T1190" s="290"/>
      <c r="U1190" s="290"/>
      <c r="V1190" s="290"/>
      <c r="W1190" s="290"/>
      <c r="X1190" s="290"/>
    </row>
    <row r="1191" spans="2:24" ht="72.5">
      <c r="B1191" s="252" t="s">
        <v>1438</v>
      </c>
      <c r="C1191" s="252" t="s">
        <v>5639</v>
      </c>
      <c r="D1191" s="252" t="s">
        <v>2714</v>
      </c>
      <c r="E1191" s="251" t="s">
        <v>410</v>
      </c>
      <c r="F1191" s="252">
        <v>4926511.4479999999</v>
      </c>
      <c r="G1191" s="252">
        <v>2541545.3550200001</v>
      </c>
      <c r="H1191" s="252" t="s">
        <v>2544</v>
      </c>
      <c r="I1191" s="252">
        <v>2.5568E-2</v>
      </c>
      <c r="J1191" s="252" t="s">
        <v>392</v>
      </c>
      <c r="K1191" s="252">
        <v>0</v>
      </c>
      <c r="L1191" s="252">
        <v>2024</v>
      </c>
      <c r="M1191" s="252">
        <v>2027</v>
      </c>
      <c r="N1191" s="252" t="s">
        <v>393</v>
      </c>
      <c r="O1191" s="252" t="s">
        <v>394</v>
      </c>
      <c r="P1191" s="252" t="s">
        <v>3660</v>
      </c>
      <c r="Q1191" s="251" t="s">
        <v>2567</v>
      </c>
      <c r="R1191" s="290"/>
      <c r="S1191" s="290"/>
      <c r="T1191" s="290"/>
      <c r="U1191" s="290"/>
      <c r="V1191" s="290"/>
      <c r="W1191" s="290"/>
      <c r="X1191" s="290"/>
    </row>
    <row r="1192" spans="2:24" ht="72.5">
      <c r="B1192" s="252" t="s">
        <v>1438</v>
      </c>
      <c r="C1192" s="252" t="s">
        <v>5639</v>
      </c>
      <c r="D1192" s="252" t="s">
        <v>2707</v>
      </c>
      <c r="E1192" s="251" t="s">
        <v>410</v>
      </c>
      <c r="F1192" s="252">
        <v>4927031.9220000003</v>
      </c>
      <c r="G1192" s="252">
        <v>2543302.3480000002</v>
      </c>
      <c r="H1192" s="252" t="s">
        <v>2544</v>
      </c>
      <c r="I1192" s="252">
        <v>2.5517000000000001E-2</v>
      </c>
      <c r="J1192" s="252" t="s">
        <v>622</v>
      </c>
      <c r="K1192" s="252">
        <v>0</v>
      </c>
      <c r="L1192" s="252">
        <v>2024</v>
      </c>
      <c r="M1192" s="252">
        <v>2027</v>
      </c>
      <c r="N1192" s="252" t="s">
        <v>393</v>
      </c>
      <c r="O1192" s="252" t="s">
        <v>394</v>
      </c>
      <c r="P1192" s="252" t="s">
        <v>3661</v>
      </c>
      <c r="Q1192" s="251" t="s">
        <v>2567</v>
      </c>
      <c r="R1192" s="290"/>
      <c r="S1192" s="290"/>
      <c r="T1192" s="290"/>
      <c r="U1192" s="290"/>
      <c r="V1192" s="290"/>
      <c r="W1192" s="290"/>
      <c r="X1192" s="290"/>
    </row>
    <row r="1193" spans="2:24" ht="72.5">
      <c r="B1193" s="252" t="s">
        <v>1438</v>
      </c>
      <c r="C1193" s="252" t="s">
        <v>5639</v>
      </c>
      <c r="D1193" s="252" t="s">
        <v>2707</v>
      </c>
      <c r="E1193" s="251" t="s">
        <v>410</v>
      </c>
      <c r="F1193" s="252">
        <v>4927136.4960000003</v>
      </c>
      <c r="G1193" s="252">
        <v>2543753.0419999999</v>
      </c>
      <c r="H1193" s="252" t="s">
        <v>2544</v>
      </c>
      <c r="I1193" s="252">
        <v>2.5517000000000001E-2</v>
      </c>
      <c r="J1193" s="252" t="s">
        <v>622</v>
      </c>
      <c r="K1193" s="252">
        <v>0</v>
      </c>
      <c r="L1193" s="252">
        <v>2024</v>
      </c>
      <c r="M1193" s="252">
        <v>2027</v>
      </c>
      <c r="N1193" s="252" t="s">
        <v>393</v>
      </c>
      <c r="O1193" s="252" t="s">
        <v>394</v>
      </c>
      <c r="P1193" s="252" t="s">
        <v>3662</v>
      </c>
      <c r="Q1193" s="251" t="s">
        <v>2567</v>
      </c>
      <c r="R1193" s="290"/>
      <c r="S1193" s="290"/>
      <c r="T1193" s="290"/>
      <c r="U1193" s="290"/>
      <c r="V1193" s="290"/>
      <c r="W1193" s="290"/>
      <c r="X1193" s="290"/>
    </row>
    <row r="1194" spans="2:24" ht="72.5">
      <c r="B1194" s="252" t="s">
        <v>1438</v>
      </c>
      <c r="C1194" s="252" t="s">
        <v>5639</v>
      </c>
      <c r="D1194" s="252" t="s">
        <v>2707</v>
      </c>
      <c r="E1194" s="251" t="s">
        <v>410</v>
      </c>
      <c r="F1194" s="252">
        <v>4927252.4160000002</v>
      </c>
      <c r="G1194" s="252">
        <v>2544252.6340000001</v>
      </c>
      <c r="H1194" s="252" t="s">
        <v>2544</v>
      </c>
      <c r="I1194" s="252">
        <v>2.5517000000000001E-2</v>
      </c>
      <c r="J1194" s="252" t="s">
        <v>622</v>
      </c>
      <c r="K1194" s="252">
        <v>0</v>
      </c>
      <c r="L1194" s="252">
        <v>2024</v>
      </c>
      <c r="M1194" s="252">
        <v>2027</v>
      </c>
      <c r="N1194" s="252" t="s">
        <v>393</v>
      </c>
      <c r="O1194" s="252" t="s">
        <v>394</v>
      </c>
      <c r="P1194" s="252" t="s">
        <v>3663</v>
      </c>
      <c r="Q1194" s="251" t="s">
        <v>2567</v>
      </c>
      <c r="R1194" s="290"/>
      <c r="S1194" s="290"/>
      <c r="T1194" s="290"/>
      <c r="U1194" s="290"/>
      <c r="V1194" s="290"/>
      <c r="W1194" s="290"/>
      <c r="X1194" s="290"/>
    </row>
    <row r="1195" spans="2:24" ht="72.5">
      <c r="B1195" s="252" t="s">
        <v>1438</v>
      </c>
      <c r="C1195" s="252" t="s">
        <v>5639</v>
      </c>
      <c r="D1195" s="252" t="s">
        <v>2707</v>
      </c>
      <c r="E1195" s="251" t="s">
        <v>410</v>
      </c>
      <c r="F1195" s="252">
        <v>4927370.6669899998</v>
      </c>
      <c r="G1195" s="252">
        <v>2544762.2430099999</v>
      </c>
      <c r="H1195" s="252" t="s">
        <v>2544</v>
      </c>
      <c r="I1195" s="252">
        <v>2.5517000000000001E-2</v>
      </c>
      <c r="J1195" s="252" t="s">
        <v>2397</v>
      </c>
      <c r="K1195" s="252">
        <v>0</v>
      </c>
      <c r="L1195" s="252">
        <v>2024</v>
      </c>
      <c r="M1195" s="252">
        <v>2027</v>
      </c>
      <c r="N1195" s="252" t="s">
        <v>393</v>
      </c>
      <c r="O1195" s="252" t="s">
        <v>394</v>
      </c>
      <c r="P1195" s="252" t="s">
        <v>3664</v>
      </c>
      <c r="Q1195" s="251" t="s">
        <v>2567</v>
      </c>
      <c r="R1195" s="290"/>
      <c r="S1195" s="290"/>
      <c r="T1195" s="290"/>
      <c r="U1195" s="290"/>
      <c r="V1195" s="290"/>
      <c r="W1195" s="290"/>
      <c r="X1195" s="290"/>
    </row>
    <row r="1196" spans="2:24" ht="72.5">
      <c r="B1196" s="252" t="s">
        <v>1438</v>
      </c>
      <c r="C1196" s="252" t="s">
        <v>5639</v>
      </c>
      <c r="D1196" s="252" t="s">
        <v>2707</v>
      </c>
      <c r="E1196" s="251" t="s">
        <v>410</v>
      </c>
      <c r="F1196" s="252">
        <v>4927469.7740000002</v>
      </c>
      <c r="G1196" s="252">
        <v>2545189.3840100002</v>
      </c>
      <c r="H1196" s="252" t="s">
        <v>2544</v>
      </c>
      <c r="I1196" s="252">
        <v>2.5517000000000001E-2</v>
      </c>
      <c r="J1196" s="252" t="s">
        <v>1427</v>
      </c>
      <c r="K1196" s="252">
        <v>0</v>
      </c>
      <c r="L1196" s="252">
        <v>2024</v>
      </c>
      <c r="M1196" s="252">
        <v>2027</v>
      </c>
      <c r="N1196" s="252" t="s">
        <v>393</v>
      </c>
      <c r="O1196" s="252" t="s">
        <v>394</v>
      </c>
      <c r="P1196" s="252" t="s">
        <v>3665</v>
      </c>
      <c r="Q1196" s="251" t="s">
        <v>2567</v>
      </c>
      <c r="R1196" s="290"/>
      <c r="S1196" s="290"/>
      <c r="T1196" s="290"/>
      <c r="U1196" s="290"/>
      <c r="V1196" s="290"/>
      <c r="W1196" s="290"/>
      <c r="X1196" s="290"/>
    </row>
    <row r="1197" spans="2:24" ht="72.5">
      <c r="B1197" s="252" t="s">
        <v>1438</v>
      </c>
      <c r="C1197" s="252" t="s">
        <v>5639</v>
      </c>
      <c r="D1197" s="252" t="s">
        <v>2707</v>
      </c>
      <c r="E1197" s="251" t="s">
        <v>410</v>
      </c>
      <c r="F1197" s="252">
        <v>4927685.6869900003</v>
      </c>
      <c r="G1197" s="252">
        <v>2546119.89701</v>
      </c>
      <c r="H1197" s="252" t="s">
        <v>2544</v>
      </c>
      <c r="I1197" s="252">
        <v>2.5517000000000001E-2</v>
      </c>
      <c r="J1197" s="252" t="s">
        <v>392</v>
      </c>
      <c r="K1197" s="252">
        <v>0</v>
      </c>
      <c r="L1197" s="252">
        <v>2024</v>
      </c>
      <c r="M1197" s="252">
        <v>2027</v>
      </c>
      <c r="N1197" s="252" t="s">
        <v>393</v>
      </c>
      <c r="O1197" s="252" t="s">
        <v>394</v>
      </c>
      <c r="P1197" s="252" t="s">
        <v>3666</v>
      </c>
      <c r="Q1197" s="251" t="s">
        <v>2567</v>
      </c>
      <c r="R1197" s="290"/>
      <c r="S1197" s="290"/>
      <c r="T1197" s="290"/>
      <c r="U1197" s="290"/>
      <c r="V1197" s="290"/>
      <c r="W1197" s="290"/>
      <c r="X1197" s="290"/>
    </row>
    <row r="1198" spans="2:24" ht="72.5">
      <c r="B1198" s="252" t="s">
        <v>1438</v>
      </c>
      <c r="C1198" s="252" t="s">
        <v>5639</v>
      </c>
      <c r="D1198" s="252" t="s">
        <v>2707</v>
      </c>
      <c r="E1198" s="251" t="s">
        <v>410</v>
      </c>
      <c r="F1198" s="252">
        <v>4927804.3140099999</v>
      </c>
      <c r="G1198" s="252">
        <v>2546630.9981300002</v>
      </c>
      <c r="H1198" s="252" t="s">
        <v>2544</v>
      </c>
      <c r="I1198" s="252">
        <v>2.5512E-2</v>
      </c>
      <c r="J1198" s="252" t="s">
        <v>392</v>
      </c>
      <c r="K1198" s="252">
        <v>0</v>
      </c>
      <c r="L1198" s="252">
        <v>2024</v>
      </c>
      <c r="M1198" s="252">
        <v>2027</v>
      </c>
      <c r="N1198" s="252" t="s">
        <v>393</v>
      </c>
      <c r="O1198" s="252" t="s">
        <v>394</v>
      </c>
      <c r="P1198" s="252" t="s">
        <v>3667</v>
      </c>
      <c r="Q1198" s="251" t="s">
        <v>2567</v>
      </c>
      <c r="R1198" s="290"/>
      <c r="S1198" s="290"/>
      <c r="T1198" s="290"/>
      <c r="U1198" s="290"/>
      <c r="V1198" s="290"/>
      <c r="W1198" s="290"/>
      <c r="X1198" s="290"/>
    </row>
    <row r="1199" spans="2:24" ht="72.5">
      <c r="B1199" s="252" t="s">
        <v>1438</v>
      </c>
      <c r="C1199" s="252" t="s">
        <v>5639</v>
      </c>
      <c r="D1199" s="252" t="s">
        <v>5668</v>
      </c>
      <c r="E1199" s="251" t="s">
        <v>410</v>
      </c>
      <c r="F1199" s="252">
        <v>4927904.8090399997</v>
      </c>
      <c r="G1199" s="252">
        <v>2546983.8470100001</v>
      </c>
      <c r="H1199" s="252" t="s">
        <v>2544</v>
      </c>
      <c r="I1199" s="252">
        <v>2.5506000000000001E-2</v>
      </c>
      <c r="J1199" s="252" t="s">
        <v>1427</v>
      </c>
      <c r="K1199" s="252">
        <v>0</v>
      </c>
      <c r="L1199" s="252">
        <v>2024</v>
      </c>
      <c r="M1199" s="252">
        <v>2027</v>
      </c>
      <c r="N1199" s="252" t="s">
        <v>393</v>
      </c>
      <c r="O1199" s="252" t="s">
        <v>394</v>
      </c>
      <c r="P1199" s="252" t="s">
        <v>3668</v>
      </c>
      <c r="Q1199" s="251" t="s">
        <v>2567</v>
      </c>
      <c r="R1199" s="290"/>
      <c r="S1199" s="290"/>
      <c r="T1199" s="290"/>
      <c r="U1199" s="290"/>
      <c r="V1199" s="290"/>
      <c r="W1199" s="290"/>
      <c r="X1199" s="290"/>
    </row>
    <row r="1200" spans="2:24" ht="72.5">
      <c r="B1200" s="252" t="s">
        <v>1438</v>
      </c>
      <c r="C1200" s="252" t="s">
        <v>5639</v>
      </c>
      <c r="D1200" s="252" t="s">
        <v>5668</v>
      </c>
      <c r="E1200" s="251" t="s">
        <v>410</v>
      </c>
      <c r="F1200" s="252">
        <v>4928306.6398999998</v>
      </c>
      <c r="G1200" s="252">
        <v>2548394.0080499998</v>
      </c>
      <c r="H1200" s="252" t="s">
        <v>2544</v>
      </c>
      <c r="I1200" s="252">
        <v>2.5506000000000001E-2</v>
      </c>
      <c r="J1200" s="252" t="s">
        <v>622</v>
      </c>
      <c r="K1200" s="252">
        <v>0</v>
      </c>
      <c r="L1200" s="252">
        <v>2024</v>
      </c>
      <c r="M1200" s="252">
        <v>2027</v>
      </c>
      <c r="N1200" s="252" t="s">
        <v>393</v>
      </c>
      <c r="O1200" s="252" t="s">
        <v>394</v>
      </c>
      <c r="P1200" s="252" t="s">
        <v>3669</v>
      </c>
      <c r="Q1200" s="251" t="s">
        <v>2567</v>
      </c>
      <c r="R1200" s="290"/>
      <c r="S1200" s="290"/>
      <c r="T1200" s="290"/>
      <c r="U1200" s="290"/>
      <c r="V1200" s="290"/>
      <c r="W1200" s="290"/>
      <c r="X1200" s="290"/>
    </row>
    <row r="1201" spans="2:24" ht="72.5">
      <c r="B1201" s="252" t="s">
        <v>1438</v>
      </c>
      <c r="C1201" s="252" t="s">
        <v>5639</v>
      </c>
      <c r="D1201" s="252" t="s">
        <v>5668</v>
      </c>
      <c r="E1201" s="251" t="s">
        <v>410</v>
      </c>
      <c r="F1201" s="252">
        <v>4928470.1849999996</v>
      </c>
      <c r="G1201" s="252">
        <v>2549284.9389999998</v>
      </c>
      <c r="H1201" s="252" t="s">
        <v>2544</v>
      </c>
      <c r="I1201" s="252">
        <v>2.5503000000000001E-2</v>
      </c>
      <c r="J1201" s="252" t="s">
        <v>392</v>
      </c>
      <c r="K1201" s="252">
        <v>0</v>
      </c>
      <c r="L1201" s="252">
        <v>2024</v>
      </c>
      <c r="M1201" s="252">
        <v>2027</v>
      </c>
      <c r="N1201" s="252" t="s">
        <v>393</v>
      </c>
      <c r="O1201" s="252" t="s">
        <v>394</v>
      </c>
      <c r="P1201" s="252" t="s">
        <v>3670</v>
      </c>
      <c r="Q1201" s="251" t="s">
        <v>2567</v>
      </c>
      <c r="R1201" s="290"/>
      <c r="S1201" s="290"/>
      <c r="T1201" s="290"/>
      <c r="U1201" s="290"/>
      <c r="V1201" s="290"/>
      <c r="W1201" s="290"/>
      <c r="X1201" s="290"/>
    </row>
    <row r="1202" spans="2:24" ht="72.5">
      <c r="B1202" s="252" t="s">
        <v>1438</v>
      </c>
      <c r="C1202" s="252" t="s">
        <v>5639</v>
      </c>
      <c r="D1202" s="252" t="s">
        <v>5668</v>
      </c>
      <c r="E1202" s="251" t="s">
        <v>410</v>
      </c>
      <c r="F1202" s="252">
        <v>4928648.0373200001</v>
      </c>
      <c r="G1202" s="252">
        <v>2550920.33287</v>
      </c>
      <c r="H1202" s="252" t="s">
        <v>2544</v>
      </c>
      <c r="I1202" s="252">
        <v>2.5548999999999999E-2</v>
      </c>
      <c r="J1202" s="252" t="s">
        <v>392</v>
      </c>
      <c r="K1202" s="252">
        <v>0</v>
      </c>
      <c r="L1202" s="252">
        <v>2024</v>
      </c>
      <c r="M1202" s="252">
        <v>2027</v>
      </c>
      <c r="N1202" s="252" t="s">
        <v>393</v>
      </c>
      <c r="O1202" s="252" t="s">
        <v>394</v>
      </c>
      <c r="P1202" s="252" t="s">
        <v>3671</v>
      </c>
      <c r="Q1202" s="251" t="s">
        <v>2567</v>
      </c>
      <c r="R1202" s="290"/>
      <c r="S1202" s="290"/>
      <c r="T1202" s="290"/>
      <c r="U1202" s="290"/>
      <c r="V1202" s="290"/>
      <c r="W1202" s="290"/>
      <c r="X1202" s="290"/>
    </row>
    <row r="1203" spans="2:24" ht="72.5">
      <c r="B1203" s="252" t="s">
        <v>1438</v>
      </c>
      <c r="C1203" s="252" t="s">
        <v>5639</v>
      </c>
      <c r="D1203" s="252" t="s">
        <v>2691</v>
      </c>
      <c r="E1203" s="251" t="s">
        <v>410</v>
      </c>
      <c r="F1203" s="252">
        <v>4928681.8185400004</v>
      </c>
      <c r="G1203" s="252">
        <v>2551142.6188099999</v>
      </c>
      <c r="H1203" s="252" t="s">
        <v>2544</v>
      </c>
      <c r="I1203" s="252">
        <v>2.5562999999999999E-2</v>
      </c>
      <c r="J1203" s="252" t="s">
        <v>625</v>
      </c>
      <c r="K1203" s="252">
        <v>0</v>
      </c>
      <c r="L1203" s="252">
        <v>2024</v>
      </c>
      <c r="M1203" s="252">
        <v>2027</v>
      </c>
      <c r="N1203" s="252" t="s">
        <v>393</v>
      </c>
      <c r="O1203" s="252" t="s">
        <v>394</v>
      </c>
      <c r="P1203" s="252" t="s">
        <v>3672</v>
      </c>
      <c r="Q1203" s="251" t="s">
        <v>2567</v>
      </c>
      <c r="R1203" s="290"/>
      <c r="S1203" s="290"/>
      <c r="T1203" s="290"/>
      <c r="U1203" s="290"/>
      <c r="V1203" s="290"/>
      <c r="W1203" s="290"/>
      <c r="X1203" s="290"/>
    </row>
    <row r="1204" spans="2:24" ht="72.5">
      <c r="B1204" s="252" t="s">
        <v>1438</v>
      </c>
      <c r="C1204" s="252" t="s">
        <v>5639</v>
      </c>
      <c r="D1204" s="252" t="s">
        <v>2691</v>
      </c>
      <c r="E1204" s="251" t="s">
        <v>410</v>
      </c>
      <c r="F1204" s="252">
        <v>4928756.5459899995</v>
      </c>
      <c r="G1204" s="252">
        <v>2551601.122</v>
      </c>
      <c r="H1204" s="252" t="s">
        <v>2544</v>
      </c>
      <c r="I1204" s="252">
        <v>2.5572999999999999E-2</v>
      </c>
      <c r="J1204" s="252" t="s">
        <v>392</v>
      </c>
      <c r="K1204" s="252">
        <v>0</v>
      </c>
      <c r="L1204" s="252">
        <v>2024</v>
      </c>
      <c r="M1204" s="252">
        <v>2027</v>
      </c>
      <c r="N1204" s="252" t="s">
        <v>393</v>
      </c>
      <c r="O1204" s="252" t="s">
        <v>394</v>
      </c>
      <c r="P1204" s="252" t="s">
        <v>3673</v>
      </c>
      <c r="Q1204" s="251" t="s">
        <v>2567</v>
      </c>
      <c r="R1204" s="290"/>
      <c r="S1204" s="290"/>
      <c r="T1204" s="290"/>
      <c r="U1204" s="290"/>
      <c r="V1204" s="290"/>
      <c r="W1204" s="290"/>
      <c r="X1204" s="290"/>
    </row>
    <row r="1205" spans="2:24" ht="72.5">
      <c r="B1205" s="252" t="s">
        <v>1438</v>
      </c>
      <c r="C1205" s="252" t="s">
        <v>5639</v>
      </c>
      <c r="D1205" s="252" t="s">
        <v>2691</v>
      </c>
      <c r="E1205" s="251" t="s">
        <v>410</v>
      </c>
      <c r="F1205" s="252">
        <v>4928820.0218000002</v>
      </c>
      <c r="G1205" s="252">
        <v>2551990.58751</v>
      </c>
      <c r="H1205" s="252" t="s">
        <v>2544</v>
      </c>
      <c r="I1205" s="252">
        <v>2.5565000000000001E-2</v>
      </c>
      <c r="J1205" s="252" t="s">
        <v>392</v>
      </c>
      <c r="K1205" s="252">
        <v>0</v>
      </c>
      <c r="L1205" s="252">
        <v>2024</v>
      </c>
      <c r="M1205" s="252">
        <v>2027</v>
      </c>
      <c r="N1205" s="252" t="s">
        <v>393</v>
      </c>
      <c r="O1205" s="252" t="s">
        <v>394</v>
      </c>
      <c r="P1205" s="252" t="s">
        <v>3674</v>
      </c>
      <c r="Q1205" s="251" t="s">
        <v>2567</v>
      </c>
      <c r="R1205" s="290"/>
      <c r="S1205" s="290"/>
      <c r="T1205" s="290"/>
      <c r="U1205" s="290"/>
      <c r="V1205" s="290"/>
      <c r="W1205" s="290"/>
      <c r="X1205" s="290"/>
    </row>
    <row r="1206" spans="2:24" ht="72.5">
      <c r="B1206" s="252" t="s">
        <v>1438</v>
      </c>
      <c r="C1206" s="252" t="s">
        <v>5639</v>
      </c>
      <c r="D1206" s="252" t="s">
        <v>2691</v>
      </c>
      <c r="E1206" s="251" t="s">
        <v>410</v>
      </c>
      <c r="F1206" s="252">
        <v>4928885.5329999998</v>
      </c>
      <c r="G1206" s="252">
        <v>2552416.0669999998</v>
      </c>
      <c r="H1206" s="252" t="s">
        <v>2544</v>
      </c>
      <c r="I1206" s="252">
        <v>2.5557E-2</v>
      </c>
      <c r="J1206" s="252" t="s">
        <v>622</v>
      </c>
      <c r="K1206" s="252">
        <v>0</v>
      </c>
      <c r="L1206" s="252">
        <v>2024</v>
      </c>
      <c r="M1206" s="252">
        <v>2027</v>
      </c>
      <c r="N1206" s="252" t="s">
        <v>393</v>
      </c>
      <c r="O1206" s="252" t="s">
        <v>394</v>
      </c>
      <c r="P1206" s="252" t="s">
        <v>3675</v>
      </c>
      <c r="Q1206" s="251" t="s">
        <v>2567</v>
      </c>
      <c r="R1206" s="290"/>
      <c r="S1206" s="290"/>
      <c r="T1206" s="290"/>
      <c r="U1206" s="290"/>
      <c r="V1206" s="290"/>
      <c r="W1206" s="290"/>
      <c r="X1206" s="290"/>
    </row>
    <row r="1207" spans="2:24" ht="72.5">
      <c r="B1207" s="252" t="s">
        <v>1438</v>
      </c>
      <c r="C1207" s="252" t="s">
        <v>5639</v>
      </c>
      <c r="D1207" s="252" t="s">
        <v>2691</v>
      </c>
      <c r="E1207" s="251" t="s">
        <v>410</v>
      </c>
      <c r="F1207" s="252">
        <v>4928949.2060099998</v>
      </c>
      <c r="G1207" s="252">
        <v>2552829.6529700002</v>
      </c>
      <c r="H1207" s="252" t="s">
        <v>2544</v>
      </c>
      <c r="I1207" s="252">
        <v>2.5557E-2</v>
      </c>
      <c r="J1207" s="252" t="s">
        <v>622</v>
      </c>
      <c r="K1207" s="252">
        <v>0</v>
      </c>
      <c r="L1207" s="252">
        <v>2024</v>
      </c>
      <c r="M1207" s="252">
        <v>2027</v>
      </c>
      <c r="N1207" s="252" t="s">
        <v>393</v>
      </c>
      <c r="O1207" s="252" t="s">
        <v>394</v>
      </c>
      <c r="P1207" s="252" t="s">
        <v>3676</v>
      </c>
      <c r="Q1207" s="251" t="s">
        <v>2567</v>
      </c>
      <c r="R1207" s="290"/>
      <c r="S1207" s="290"/>
      <c r="T1207" s="290"/>
      <c r="U1207" s="290"/>
      <c r="V1207" s="290"/>
      <c r="W1207" s="290"/>
      <c r="X1207" s="290"/>
    </row>
    <row r="1208" spans="2:24" ht="72.5">
      <c r="B1208" s="252" t="s">
        <v>1438</v>
      </c>
      <c r="C1208" s="252" t="s">
        <v>5639</v>
      </c>
      <c r="D1208" s="252" t="s">
        <v>2691</v>
      </c>
      <c r="E1208" s="251" t="s">
        <v>410</v>
      </c>
      <c r="F1208" s="252">
        <v>4929025.5359800002</v>
      </c>
      <c r="G1208" s="252">
        <v>2553325.4180100001</v>
      </c>
      <c r="H1208" s="252" t="s">
        <v>2544</v>
      </c>
      <c r="I1208" s="252">
        <v>2.5557E-2</v>
      </c>
      <c r="J1208" s="252" t="s">
        <v>622</v>
      </c>
      <c r="K1208" s="252">
        <v>0</v>
      </c>
      <c r="L1208" s="252">
        <v>2024</v>
      </c>
      <c r="M1208" s="252">
        <v>2027</v>
      </c>
      <c r="N1208" s="252" t="s">
        <v>393</v>
      </c>
      <c r="O1208" s="252" t="s">
        <v>394</v>
      </c>
      <c r="P1208" s="252" t="s">
        <v>3677</v>
      </c>
      <c r="Q1208" s="251" t="s">
        <v>2567</v>
      </c>
      <c r="R1208" s="290"/>
      <c r="S1208" s="290"/>
      <c r="T1208" s="290"/>
      <c r="U1208" s="290"/>
      <c r="V1208" s="290"/>
      <c r="W1208" s="290"/>
      <c r="X1208" s="290"/>
    </row>
    <row r="1209" spans="2:24" ht="72.5">
      <c r="B1209" s="252" t="s">
        <v>1438</v>
      </c>
      <c r="C1209" s="252" t="s">
        <v>5639</v>
      </c>
      <c r="D1209" s="252" t="s">
        <v>2691</v>
      </c>
      <c r="E1209" s="251" t="s">
        <v>410</v>
      </c>
      <c r="F1209" s="252">
        <v>4929076.5249899998</v>
      </c>
      <c r="G1209" s="252">
        <v>2553656.6169599998</v>
      </c>
      <c r="H1209" s="252" t="s">
        <v>2544</v>
      </c>
      <c r="I1209" s="252">
        <v>2.5557E-2</v>
      </c>
      <c r="J1209" s="252" t="s">
        <v>622</v>
      </c>
      <c r="K1209" s="252">
        <v>0</v>
      </c>
      <c r="L1209" s="252">
        <v>2024</v>
      </c>
      <c r="M1209" s="252">
        <v>2027</v>
      </c>
      <c r="N1209" s="252" t="s">
        <v>393</v>
      </c>
      <c r="O1209" s="252" t="s">
        <v>394</v>
      </c>
      <c r="P1209" s="252" t="s">
        <v>3678</v>
      </c>
      <c r="Q1209" s="251" t="s">
        <v>2567</v>
      </c>
      <c r="R1209" s="290"/>
      <c r="S1209" s="290"/>
      <c r="T1209" s="290"/>
      <c r="U1209" s="290"/>
      <c r="V1209" s="290"/>
      <c r="W1209" s="290"/>
      <c r="X1209" s="290"/>
    </row>
    <row r="1210" spans="2:24" ht="72.5">
      <c r="B1210" s="252" t="s">
        <v>1438</v>
      </c>
      <c r="C1210" s="252" t="s">
        <v>5639</v>
      </c>
      <c r="D1210" s="252" t="s">
        <v>2691</v>
      </c>
      <c r="E1210" s="251" t="s">
        <v>410</v>
      </c>
      <c r="F1210" s="252">
        <v>4929166.9790099999</v>
      </c>
      <c r="G1210" s="252">
        <v>2554244.1340399999</v>
      </c>
      <c r="H1210" s="252" t="s">
        <v>2544</v>
      </c>
      <c r="I1210" s="252">
        <v>2.5557E-2</v>
      </c>
      <c r="J1210" s="252" t="s">
        <v>392</v>
      </c>
      <c r="K1210" s="252">
        <v>0</v>
      </c>
      <c r="L1210" s="252">
        <v>2024</v>
      </c>
      <c r="M1210" s="252">
        <v>2027</v>
      </c>
      <c r="N1210" s="252" t="s">
        <v>393</v>
      </c>
      <c r="O1210" s="252" t="s">
        <v>394</v>
      </c>
      <c r="P1210" s="252" t="s">
        <v>3679</v>
      </c>
      <c r="Q1210" s="251" t="s">
        <v>2567</v>
      </c>
      <c r="R1210" s="290"/>
      <c r="S1210" s="290"/>
      <c r="T1210" s="290"/>
      <c r="U1210" s="290"/>
      <c r="V1210" s="290"/>
      <c r="W1210" s="290"/>
      <c r="X1210" s="290"/>
    </row>
    <row r="1211" spans="2:24" ht="72.5">
      <c r="B1211" s="252" t="s">
        <v>1438</v>
      </c>
      <c r="C1211" s="252" t="s">
        <v>5639</v>
      </c>
      <c r="D1211" s="252" t="s">
        <v>2691</v>
      </c>
      <c r="E1211" s="251" t="s">
        <v>410</v>
      </c>
      <c r="F1211" s="252">
        <v>4929245.2409899998</v>
      </c>
      <c r="G1211" s="252">
        <v>2554752.4509800002</v>
      </c>
      <c r="H1211" s="252" t="s">
        <v>2544</v>
      </c>
      <c r="I1211" s="252">
        <v>2.5557E-2</v>
      </c>
      <c r="J1211" s="252" t="s">
        <v>622</v>
      </c>
      <c r="K1211" s="252">
        <v>0</v>
      </c>
      <c r="L1211" s="252">
        <v>2024</v>
      </c>
      <c r="M1211" s="252">
        <v>2027</v>
      </c>
      <c r="N1211" s="252" t="s">
        <v>393</v>
      </c>
      <c r="O1211" s="252" t="s">
        <v>394</v>
      </c>
      <c r="P1211" s="252" t="s">
        <v>3680</v>
      </c>
      <c r="Q1211" s="251" t="s">
        <v>2567</v>
      </c>
      <c r="R1211" s="290"/>
      <c r="S1211" s="290"/>
      <c r="T1211" s="290"/>
      <c r="U1211" s="290"/>
      <c r="V1211" s="290"/>
      <c r="W1211" s="290"/>
      <c r="X1211" s="290"/>
    </row>
    <row r="1212" spans="2:24" ht="72.5">
      <c r="B1212" s="252" t="s">
        <v>1438</v>
      </c>
      <c r="C1212" s="252" t="s">
        <v>5639</v>
      </c>
      <c r="D1212" s="252" t="s">
        <v>2691</v>
      </c>
      <c r="E1212" s="251" t="s">
        <v>410</v>
      </c>
      <c r="F1212" s="252">
        <v>4929312.4809699999</v>
      </c>
      <c r="G1212" s="252">
        <v>2555189.1520099998</v>
      </c>
      <c r="H1212" s="252" t="s">
        <v>2544</v>
      </c>
      <c r="I1212" s="252">
        <v>2.5557E-2</v>
      </c>
      <c r="J1212" s="252" t="s">
        <v>622</v>
      </c>
      <c r="K1212" s="252">
        <v>0</v>
      </c>
      <c r="L1212" s="252">
        <v>2024</v>
      </c>
      <c r="M1212" s="252">
        <v>2027</v>
      </c>
      <c r="N1212" s="252" t="s">
        <v>393</v>
      </c>
      <c r="O1212" s="252" t="s">
        <v>394</v>
      </c>
      <c r="P1212" s="252" t="s">
        <v>3681</v>
      </c>
      <c r="Q1212" s="251" t="s">
        <v>2567</v>
      </c>
      <c r="R1212" s="290"/>
      <c r="S1212" s="290"/>
      <c r="T1212" s="290"/>
      <c r="U1212" s="290"/>
      <c r="V1212" s="290"/>
      <c r="W1212" s="290"/>
      <c r="X1212" s="290"/>
    </row>
    <row r="1213" spans="2:24" ht="72.5">
      <c r="B1213" s="252" t="s">
        <v>1438</v>
      </c>
      <c r="C1213" s="252" t="s">
        <v>5639</v>
      </c>
      <c r="D1213" s="252" t="s">
        <v>2691</v>
      </c>
      <c r="E1213" s="251" t="s">
        <v>410</v>
      </c>
      <c r="F1213" s="252">
        <v>4929344.7869999995</v>
      </c>
      <c r="G1213" s="252">
        <v>2555399.02397</v>
      </c>
      <c r="H1213" s="252" t="s">
        <v>2544</v>
      </c>
      <c r="I1213" s="252">
        <v>2.5557E-2</v>
      </c>
      <c r="J1213" s="252" t="s">
        <v>622</v>
      </c>
      <c r="K1213" s="252">
        <v>0</v>
      </c>
      <c r="L1213" s="252">
        <v>2024</v>
      </c>
      <c r="M1213" s="252">
        <v>2027</v>
      </c>
      <c r="N1213" s="252" t="s">
        <v>393</v>
      </c>
      <c r="O1213" s="252" t="s">
        <v>394</v>
      </c>
      <c r="P1213" s="252" t="s">
        <v>3682</v>
      </c>
      <c r="Q1213" s="251" t="s">
        <v>2567</v>
      </c>
      <c r="R1213" s="290"/>
      <c r="S1213" s="290"/>
      <c r="T1213" s="290"/>
      <c r="U1213" s="290"/>
      <c r="V1213" s="290"/>
      <c r="W1213" s="290"/>
      <c r="X1213" s="290"/>
    </row>
    <row r="1214" spans="2:24" ht="72.5">
      <c r="B1214" s="252" t="s">
        <v>1438</v>
      </c>
      <c r="C1214" s="252" t="s">
        <v>5639</v>
      </c>
      <c r="D1214" s="252" t="s">
        <v>2691</v>
      </c>
      <c r="E1214" s="251" t="s">
        <v>410</v>
      </c>
      <c r="F1214" s="252">
        <v>4929406.1639999999</v>
      </c>
      <c r="G1214" s="252">
        <v>2555797.6410099999</v>
      </c>
      <c r="H1214" s="252" t="s">
        <v>2544</v>
      </c>
      <c r="I1214" s="252">
        <v>2.5557E-2</v>
      </c>
      <c r="J1214" s="252" t="s">
        <v>392</v>
      </c>
      <c r="K1214" s="252">
        <v>0</v>
      </c>
      <c r="L1214" s="252">
        <v>2024</v>
      </c>
      <c r="M1214" s="252">
        <v>2027</v>
      </c>
      <c r="N1214" s="252" t="s">
        <v>393</v>
      </c>
      <c r="O1214" s="252" t="s">
        <v>394</v>
      </c>
      <c r="P1214" s="252" t="s">
        <v>3683</v>
      </c>
      <c r="Q1214" s="251" t="s">
        <v>2567</v>
      </c>
      <c r="R1214" s="290"/>
      <c r="S1214" s="290"/>
      <c r="T1214" s="290"/>
      <c r="U1214" s="290"/>
      <c r="V1214" s="290"/>
      <c r="W1214" s="290"/>
      <c r="X1214" s="290"/>
    </row>
    <row r="1215" spans="2:24" ht="72.5">
      <c r="B1215" s="252" t="s">
        <v>1438</v>
      </c>
      <c r="C1215" s="252" t="s">
        <v>5639</v>
      </c>
      <c r="D1215" s="252" t="s">
        <v>2686</v>
      </c>
      <c r="E1215" s="251" t="s">
        <v>410</v>
      </c>
      <c r="F1215" s="252">
        <v>4929308.9029799998</v>
      </c>
      <c r="G1215" s="252">
        <v>2556731.2110100002</v>
      </c>
      <c r="H1215" s="252" t="s">
        <v>2544</v>
      </c>
      <c r="I1215" s="252">
        <v>2.5517999999999999E-2</v>
      </c>
      <c r="J1215" s="252" t="s">
        <v>392</v>
      </c>
      <c r="K1215" s="252">
        <v>0</v>
      </c>
      <c r="L1215" s="252">
        <v>2024</v>
      </c>
      <c r="M1215" s="252">
        <v>2027</v>
      </c>
      <c r="N1215" s="252" t="s">
        <v>393</v>
      </c>
      <c r="O1215" s="252" t="s">
        <v>394</v>
      </c>
      <c r="P1215" s="252" t="s">
        <v>3684</v>
      </c>
      <c r="Q1215" s="251" t="s">
        <v>2567</v>
      </c>
      <c r="R1215" s="290"/>
      <c r="S1215" s="290"/>
      <c r="T1215" s="290"/>
      <c r="U1215" s="290"/>
      <c r="V1215" s="290"/>
      <c r="W1215" s="290"/>
      <c r="X1215" s="290"/>
    </row>
    <row r="1216" spans="2:24" ht="72.5">
      <c r="B1216" s="252" t="s">
        <v>1438</v>
      </c>
      <c r="C1216" s="252" t="s">
        <v>5639</v>
      </c>
      <c r="D1216" s="252" t="s">
        <v>2686</v>
      </c>
      <c r="E1216" s="251" t="s">
        <v>410</v>
      </c>
      <c r="F1216" s="252">
        <v>4929157.80107</v>
      </c>
      <c r="G1216" s="252">
        <v>2557225.3660300002</v>
      </c>
      <c r="H1216" s="252" t="s">
        <v>2544</v>
      </c>
      <c r="I1216" s="252">
        <v>2.5517999999999999E-2</v>
      </c>
      <c r="J1216" s="252" t="s">
        <v>2397</v>
      </c>
      <c r="K1216" s="252">
        <v>0</v>
      </c>
      <c r="L1216" s="252">
        <v>2024</v>
      </c>
      <c r="M1216" s="252">
        <v>2027</v>
      </c>
      <c r="N1216" s="252" t="s">
        <v>393</v>
      </c>
      <c r="O1216" s="252" t="s">
        <v>394</v>
      </c>
      <c r="P1216" s="252" t="s">
        <v>3685</v>
      </c>
      <c r="Q1216" s="251" t="s">
        <v>2567</v>
      </c>
      <c r="R1216" s="290"/>
      <c r="S1216" s="290"/>
      <c r="T1216" s="290"/>
      <c r="U1216" s="290"/>
      <c r="V1216" s="290"/>
      <c r="W1216" s="290"/>
      <c r="X1216" s="290"/>
    </row>
    <row r="1217" spans="2:24" ht="72.5">
      <c r="B1217" s="252" t="s">
        <v>1438</v>
      </c>
      <c r="C1217" s="252" t="s">
        <v>5639</v>
      </c>
      <c r="D1217" s="252" t="s">
        <v>2686</v>
      </c>
      <c r="E1217" s="251" t="s">
        <v>410</v>
      </c>
      <c r="F1217" s="252">
        <v>4929026.9453800004</v>
      </c>
      <c r="G1217" s="252">
        <v>2557653.6006200002</v>
      </c>
      <c r="H1217" s="252" t="s">
        <v>2544</v>
      </c>
      <c r="I1217" s="252">
        <v>2.5527999999999999E-2</v>
      </c>
      <c r="J1217" s="252" t="s">
        <v>392</v>
      </c>
      <c r="K1217" s="252">
        <v>0</v>
      </c>
      <c r="L1217" s="252">
        <v>2024</v>
      </c>
      <c r="M1217" s="252">
        <v>2027</v>
      </c>
      <c r="N1217" s="252" t="s">
        <v>393</v>
      </c>
      <c r="O1217" s="252" t="s">
        <v>394</v>
      </c>
      <c r="P1217" s="252" t="s">
        <v>3686</v>
      </c>
      <c r="Q1217" s="251" t="s">
        <v>2567</v>
      </c>
      <c r="R1217" s="290"/>
      <c r="S1217" s="290"/>
      <c r="T1217" s="290"/>
      <c r="U1217" s="290"/>
      <c r="V1217" s="290"/>
      <c r="W1217" s="290"/>
      <c r="X1217" s="290"/>
    </row>
    <row r="1218" spans="2:24" ht="72.5">
      <c r="B1218" s="252" t="s">
        <v>1438</v>
      </c>
      <c r="C1218" s="252" t="s">
        <v>5639</v>
      </c>
      <c r="D1218" s="252" t="s">
        <v>2686</v>
      </c>
      <c r="E1218" s="251" t="s">
        <v>410</v>
      </c>
      <c r="F1218" s="252">
        <v>4928943.3256299999</v>
      </c>
      <c r="G1218" s="252">
        <v>2558048.3241400002</v>
      </c>
      <c r="H1218" s="252" t="s">
        <v>2544</v>
      </c>
      <c r="I1218" s="252">
        <v>2.5522E-2</v>
      </c>
      <c r="J1218" s="252" t="s">
        <v>624</v>
      </c>
      <c r="K1218" s="252">
        <v>0</v>
      </c>
      <c r="L1218" s="252">
        <v>2024</v>
      </c>
      <c r="M1218" s="252">
        <v>2027</v>
      </c>
      <c r="N1218" s="252" t="s">
        <v>393</v>
      </c>
      <c r="O1218" s="252" t="s">
        <v>394</v>
      </c>
      <c r="P1218" s="252" t="s">
        <v>3687</v>
      </c>
      <c r="Q1218" s="251" t="s">
        <v>2567</v>
      </c>
      <c r="R1218" s="290"/>
      <c r="S1218" s="290"/>
      <c r="T1218" s="290"/>
      <c r="U1218" s="290"/>
      <c r="V1218" s="290"/>
      <c r="W1218" s="290"/>
      <c r="X1218" s="290"/>
    </row>
    <row r="1219" spans="2:24" ht="72.5">
      <c r="B1219" s="252" t="s">
        <v>1438</v>
      </c>
      <c r="C1219" s="252" t="s">
        <v>5639</v>
      </c>
      <c r="D1219" s="252" t="s">
        <v>2680</v>
      </c>
      <c r="E1219" s="251" t="s">
        <v>410</v>
      </c>
      <c r="F1219" s="252">
        <v>4928862.7770100003</v>
      </c>
      <c r="G1219" s="252">
        <v>2558331.8149700002</v>
      </c>
      <c r="H1219" s="252" t="s">
        <v>2544</v>
      </c>
      <c r="I1219" s="252">
        <v>2.5506000000000001E-2</v>
      </c>
      <c r="J1219" s="252" t="s">
        <v>2397</v>
      </c>
      <c r="K1219" s="252">
        <v>0</v>
      </c>
      <c r="L1219" s="252">
        <v>2024</v>
      </c>
      <c r="M1219" s="252">
        <v>2027</v>
      </c>
      <c r="N1219" s="252" t="s">
        <v>393</v>
      </c>
      <c r="O1219" s="252" t="s">
        <v>394</v>
      </c>
      <c r="P1219" s="252" t="s">
        <v>3688</v>
      </c>
      <c r="Q1219" s="251" t="s">
        <v>2567</v>
      </c>
      <c r="R1219" s="290"/>
      <c r="S1219" s="290"/>
      <c r="T1219" s="290"/>
      <c r="U1219" s="290"/>
      <c r="V1219" s="290"/>
      <c r="W1219" s="290"/>
      <c r="X1219" s="290"/>
    </row>
    <row r="1220" spans="2:24" ht="72.5">
      <c r="B1220" s="252" t="s">
        <v>1438</v>
      </c>
      <c r="C1220" s="252" t="s">
        <v>5639</v>
      </c>
      <c r="D1220" s="252" t="s">
        <v>2680</v>
      </c>
      <c r="E1220" s="251" t="s">
        <v>410</v>
      </c>
      <c r="F1220" s="252">
        <v>4928718.3009400005</v>
      </c>
      <c r="G1220" s="252">
        <v>2558839.98703</v>
      </c>
      <c r="H1220" s="252" t="s">
        <v>2544</v>
      </c>
      <c r="I1220" s="252">
        <v>2.5506000000000001E-2</v>
      </c>
      <c r="J1220" s="252" t="s">
        <v>622</v>
      </c>
      <c r="K1220" s="252">
        <v>0</v>
      </c>
      <c r="L1220" s="252">
        <v>2024</v>
      </c>
      <c r="M1220" s="252">
        <v>2027</v>
      </c>
      <c r="N1220" s="252" t="s">
        <v>393</v>
      </c>
      <c r="O1220" s="252" t="s">
        <v>394</v>
      </c>
      <c r="P1220" s="252" t="s">
        <v>3689</v>
      </c>
      <c r="Q1220" s="251" t="s">
        <v>2567</v>
      </c>
      <c r="R1220" s="290"/>
      <c r="S1220" s="290"/>
      <c r="T1220" s="290"/>
      <c r="U1220" s="290"/>
      <c r="V1220" s="290"/>
      <c r="W1220" s="290"/>
      <c r="X1220" s="290"/>
    </row>
    <row r="1221" spans="2:24" ht="72.5">
      <c r="B1221" s="252" t="s">
        <v>1438</v>
      </c>
      <c r="C1221" s="252" t="s">
        <v>5639</v>
      </c>
      <c r="D1221" s="252" t="s">
        <v>2680</v>
      </c>
      <c r="E1221" s="251" t="s">
        <v>410</v>
      </c>
      <c r="F1221" s="252">
        <v>4928593.8580600005</v>
      </c>
      <c r="G1221" s="252">
        <v>2559277.5859900001</v>
      </c>
      <c r="H1221" s="252" t="s">
        <v>2544</v>
      </c>
      <c r="I1221" s="252">
        <v>2.5506000000000001E-2</v>
      </c>
      <c r="J1221" s="252" t="s">
        <v>2397</v>
      </c>
      <c r="K1221" s="252">
        <v>0</v>
      </c>
      <c r="L1221" s="252">
        <v>2024</v>
      </c>
      <c r="M1221" s="252">
        <v>2027</v>
      </c>
      <c r="N1221" s="252" t="s">
        <v>393</v>
      </c>
      <c r="O1221" s="252" t="s">
        <v>394</v>
      </c>
      <c r="P1221" s="252" t="s">
        <v>3690</v>
      </c>
      <c r="Q1221" s="251" t="s">
        <v>2567</v>
      </c>
      <c r="R1221" s="290"/>
      <c r="S1221" s="290"/>
      <c r="T1221" s="290"/>
      <c r="U1221" s="290"/>
      <c r="V1221" s="290"/>
      <c r="W1221" s="290"/>
      <c r="X1221" s="290"/>
    </row>
    <row r="1222" spans="2:24" ht="72.5">
      <c r="B1222" s="252" t="s">
        <v>1438</v>
      </c>
      <c r="C1222" s="252" t="s">
        <v>5639</v>
      </c>
      <c r="D1222" s="252" t="s">
        <v>2680</v>
      </c>
      <c r="E1222" s="251" t="s">
        <v>410</v>
      </c>
      <c r="F1222" s="252">
        <v>4928501.7819699999</v>
      </c>
      <c r="G1222" s="252">
        <v>2559601.46802</v>
      </c>
      <c r="H1222" s="252" t="s">
        <v>2544</v>
      </c>
      <c r="I1222" s="252">
        <v>2.5506000000000001E-2</v>
      </c>
      <c r="J1222" s="252" t="s">
        <v>622</v>
      </c>
      <c r="K1222" s="252">
        <v>0</v>
      </c>
      <c r="L1222" s="252">
        <v>2024</v>
      </c>
      <c r="M1222" s="252">
        <v>2027</v>
      </c>
      <c r="N1222" s="252" t="s">
        <v>393</v>
      </c>
      <c r="O1222" s="252" t="s">
        <v>394</v>
      </c>
      <c r="P1222" s="252" t="s">
        <v>3691</v>
      </c>
      <c r="Q1222" s="251" t="s">
        <v>2567</v>
      </c>
      <c r="R1222" s="290"/>
      <c r="S1222" s="290"/>
      <c r="T1222" s="290"/>
      <c r="U1222" s="290"/>
      <c r="V1222" s="290"/>
      <c r="W1222" s="290"/>
      <c r="X1222" s="290"/>
    </row>
    <row r="1223" spans="2:24" ht="72.5">
      <c r="B1223" s="252" t="s">
        <v>1438</v>
      </c>
      <c r="C1223" s="252" t="s">
        <v>5639</v>
      </c>
      <c r="D1223" s="252" t="s">
        <v>2680</v>
      </c>
      <c r="E1223" s="251" t="s">
        <v>410</v>
      </c>
      <c r="F1223" s="252">
        <v>4928392.3670100002</v>
      </c>
      <c r="G1223" s="252">
        <v>2559986.29801</v>
      </c>
      <c r="H1223" s="252" t="s">
        <v>2544</v>
      </c>
      <c r="I1223" s="252">
        <v>2.5506000000000001E-2</v>
      </c>
      <c r="J1223" s="252" t="s">
        <v>392</v>
      </c>
      <c r="K1223" s="252">
        <v>0</v>
      </c>
      <c r="L1223" s="252">
        <v>2024</v>
      </c>
      <c r="M1223" s="252">
        <v>2027</v>
      </c>
      <c r="N1223" s="252" t="s">
        <v>393</v>
      </c>
      <c r="O1223" s="252" t="s">
        <v>394</v>
      </c>
      <c r="P1223" s="252" t="s">
        <v>3692</v>
      </c>
      <c r="Q1223" s="251" t="s">
        <v>2567</v>
      </c>
      <c r="R1223" s="290"/>
      <c r="S1223" s="290"/>
      <c r="T1223" s="290"/>
      <c r="U1223" s="290"/>
      <c r="V1223" s="290"/>
      <c r="W1223" s="290"/>
      <c r="X1223" s="290"/>
    </row>
    <row r="1224" spans="2:24" ht="72.5">
      <c r="B1224" s="252" t="s">
        <v>1438</v>
      </c>
      <c r="C1224" s="252" t="s">
        <v>5639</v>
      </c>
      <c r="D1224" s="252" t="s">
        <v>2680</v>
      </c>
      <c r="E1224" s="251" t="s">
        <v>410</v>
      </c>
      <c r="F1224" s="252">
        <v>4928000.0699899998</v>
      </c>
      <c r="G1224" s="252">
        <v>2560809.9250099999</v>
      </c>
      <c r="H1224" s="252" t="s">
        <v>2544</v>
      </c>
      <c r="I1224" s="252">
        <v>2.5503000000000001E-2</v>
      </c>
      <c r="J1224" s="252" t="s">
        <v>392</v>
      </c>
      <c r="K1224" s="252">
        <v>0</v>
      </c>
      <c r="L1224" s="252">
        <v>2024</v>
      </c>
      <c r="M1224" s="252">
        <v>2027</v>
      </c>
      <c r="N1224" s="252" t="s">
        <v>393</v>
      </c>
      <c r="O1224" s="252" t="s">
        <v>394</v>
      </c>
      <c r="P1224" s="252" t="s">
        <v>3693</v>
      </c>
      <c r="Q1224" s="251" t="s">
        <v>2567</v>
      </c>
      <c r="R1224" s="290"/>
      <c r="S1224" s="290"/>
      <c r="T1224" s="290"/>
      <c r="U1224" s="290"/>
      <c r="V1224" s="290"/>
      <c r="W1224" s="290"/>
      <c r="X1224" s="290"/>
    </row>
    <row r="1225" spans="2:24" ht="72.5">
      <c r="B1225" s="252" t="s">
        <v>1438</v>
      </c>
      <c r="C1225" s="252" t="s">
        <v>5639</v>
      </c>
      <c r="D1225" s="252" t="s">
        <v>2680</v>
      </c>
      <c r="E1225" s="251" t="s">
        <v>410</v>
      </c>
      <c r="F1225" s="252">
        <v>4927582.3890000004</v>
      </c>
      <c r="G1225" s="252">
        <v>2561738.74798</v>
      </c>
      <c r="H1225" s="252" t="s">
        <v>2544</v>
      </c>
      <c r="I1225" s="252">
        <v>2.5503999999999999E-2</v>
      </c>
      <c r="J1225" s="252" t="s">
        <v>392</v>
      </c>
      <c r="K1225" s="252">
        <v>0</v>
      </c>
      <c r="L1225" s="252">
        <v>2024</v>
      </c>
      <c r="M1225" s="252">
        <v>2027</v>
      </c>
      <c r="N1225" s="252" t="s">
        <v>393</v>
      </c>
      <c r="O1225" s="252" t="s">
        <v>394</v>
      </c>
      <c r="P1225" s="252" t="s">
        <v>3694</v>
      </c>
      <c r="Q1225" s="251" t="s">
        <v>2567</v>
      </c>
      <c r="R1225" s="290"/>
      <c r="S1225" s="290"/>
      <c r="T1225" s="290"/>
      <c r="U1225" s="290"/>
      <c r="V1225" s="290"/>
      <c r="W1225" s="290"/>
      <c r="X1225" s="290"/>
    </row>
    <row r="1226" spans="2:24" ht="72.5">
      <c r="B1226" s="252" t="s">
        <v>1438</v>
      </c>
      <c r="C1226" s="252" t="s">
        <v>5639</v>
      </c>
      <c r="D1226" s="252" t="s">
        <v>2676</v>
      </c>
      <c r="E1226" s="251" t="s">
        <v>410</v>
      </c>
      <c r="F1226" s="252">
        <v>4927567.1014700001</v>
      </c>
      <c r="G1226" s="252">
        <v>2563102.6253999998</v>
      </c>
      <c r="H1226" s="252" t="s">
        <v>2544</v>
      </c>
      <c r="I1226" s="252">
        <v>2.5503999999999999E-2</v>
      </c>
      <c r="J1226" s="252" t="s">
        <v>2678</v>
      </c>
      <c r="K1226" s="252">
        <v>0</v>
      </c>
      <c r="L1226" s="252">
        <v>2024</v>
      </c>
      <c r="M1226" s="252">
        <v>2027</v>
      </c>
      <c r="N1226" s="252" t="s">
        <v>393</v>
      </c>
      <c r="O1226" s="252" t="s">
        <v>394</v>
      </c>
      <c r="P1226" s="252" t="s">
        <v>3695</v>
      </c>
      <c r="Q1226" s="251" t="s">
        <v>2567</v>
      </c>
      <c r="R1226" s="290"/>
      <c r="S1226" s="290"/>
      <c r="T1226" s="290"/>
      <c r="U1226" s="290"/>
      <c r="V1226" s="290"/>
      <c r="W1226" s="290"/>
      <c r="X1226" s="290"/>
    </row>
    <row r="1227" spans="2:24" ht="72.5">
      <c r="B1227" s="252" t="s">
        <v>1438</v>
      </c>
      <c r="C1227" s="252" t="s">
        <v>5639</v>
      </c>
      <c r="D1227" s="252" t="s">
        <v>2676</v>
      </c>
      <c r="E1227" s="251" t="s">
        <v>410</v>
      </c>
      <c r="F1227" s="252">
        <v>4927905.1919600004</v>
      </c>
      <c r="G1227" s="252">
        <v>2563780.2350300001</v>
      </c>
      <c r="H1227" s="252" t="s">
        <v>2544</v>
      </c>
      <c r="I1227" s="252">
        <v>2.5524000000000002E-2</v>
      </c>
      <c r="J1227" s="252" t="s">
        <v>392</v>
      </c>
      <c r="K1227" s="252">
        <v>0</v>
      </c>
      <c r="L1227" s="252">
        <v>2024</v>
      </c>
      <c r="M1227" s="252">
        <v>2027</v>
      </c>
      <c r="N1227" s="252" t="s">
        <v>393</v>
      </c>
      <c r="O1227" s="252" t="s">
        <v>394</v>
      </c>
      <c r="P1227" s="252" t="s">
        <v>3696</v>
      </c>
      <c r="Q1227" s="251" t="s">
        <v>2567</v>
      </c>
      <c r="R1227" s="290"/>
      <c r="S1227" s="290"/>
      <c r="T1227" s="290"/>
      <c r="U1227" s="290"/>
      <c r="V1227" s="290"/>
      <c r="W1227" s="290"/>
      <c r="X1227" s="290"/>
    </row>
    <row r="1228" spans="2:24" ht="72.5">
      <c r="B1228" s="252" t="s">
        <v>1438</v>
      </c>
      <c r="C1228" s="252" t="s">
        <v>5639</v>
      </c>
      <c r="D1228" s="252" t="s">
        <v>2673</v>
      </c>
      <c r="E1228" s="251" t="s">
        <v>410</v>
      </c>
      <c r="F1228" s="252">
        <v>4927997.1750400001</v>
      </c>
      <c r="G1228" s="252">
        <v>2564074.94099</v>
      </c>
      <c r="H1228" s="252" t="s">
        <v>2544</v>
      </c>
      <c r="I1228" s="252">
        <v>2.5524000000000002E-2</v>
      </c>
      <c r="J1228" s="252" t="s">
        <v>2615</v>
      </c>
      <c r="K1228" s="252">
        <v>0</v>
      </c>
      <c r="L1228" s="252">
        <v>2024</v>
      </c>
      <c r="M1228" s="252">
        <v>2027</v>
      </c>
      <c r="N1228" s="252" t="s">
        <v>393</v>
      </c>
      <c r="O1228" s="252" t="s">
        <v>394</v>
      </c>
      <c r="P1228" s="252" t="s">
        <v>3697</v>
      </c>
      <c r="Q1228" s="251" t="s">
        <v>2567</v>
      </c>
      <c r="R1228" s="290"/>
      <c r="S1228" s="290"/>
      <c r="T1228" s="290"/>
      <c r="U1228" s="290"/>
      <c r="V1228" s="290"/>
      <c r="W1228" s="290"/>
      <c r="X1228" s="290"/>
    </row>
    <row r="1229" spans="2:24" ht="72.5">
      <c r="B1229" s="252" t="s">
        <v>1438</v>
      </c>
      <c r="C1229" s="252" t="s">
        <v>5639</v>
      </c>
      <c r="D1229" s="252" t="s">
        <v>2666</v>
      </c>
      <c r="E1229" s="251" t="s">
        <v>410</v>
      </c>
      <c r="F1229" s="252">
        <v>4928143.29201</v>
      </c>
      <c r="G1229" s="252">
        <v>2564944.1690099998</v>
      </c>
      <c r="H1229" s="252" t="s">
        <v>2544</v>
      </c>
      <c r="I1229" s="252">
        <v>2.5514999999999999E-2</v>
      </c>
      <c r="J1229" s="252" t="s">
        <v>392</v>
      </c>
      <c r="K1229" s="252">
        <v>0</v>
      </c>
      <c r="L1229" s="252">
        <v>2024</v>
      </c>
      <c r="M1229" s="252">
        <v>2027</v>
      </c>
      <c r="N1229" s="252" t="s">
        <v>393</v>
      </c>
      <c r="O1229" s="252" t="s">
        <v>394</v>
      </c>
      <c r="P1229" s="252" t="s">
        <v>3698</v>
      </c>
      <c r="Q1229" s="251" t="s">
        <v>2567</v>
      </c>
      <c r="R1229" s="290"/>
      <c r="S1229" s="290"/>
      <c r="T1229" s="290"/>
      <c r="U1229" s="290"/>
      <c r="V1229" s="290"/>
      <c r="W1229" s="290"/>
      <c r="X1229" s="290"/>
    </row>
    <row r="1230" spans="2:24" ht="72.5">
      <c r="B1230" s="252" t="s">
        <v>1438</v>
      </c>
      <c r="C1230" s="252" t="s">
        <v>5639</v>
      </c>
      <c r="D1230" s="252" t="s">
        <v>2666</v>
      </c>
      <c r="E1230" s="251" t="s">
        <v>410</v>
      </c>
      <c r="F1230" s="252">
        <v>4928168.4729899997</v>
      </c>
      <c r="G1230" s="252">
        <v>2565388.2429900002</v>
      </c>
      <c r="H1230" s="252" t="s">
        <v>2544</v>
      </c>
      <c r="I1230" s="252">
        <v>2.5514999999999999E-2</v>
      </c>
      <c r="J1230" s="252" t="s">
        <v>392</v>
      </c>
      <c r="K1230" s="252">
        <v>0</v>
      </c>
      <c r="L1230" s="252">
        <v>2024</v>
      </c>
      <c r="M1230" s="252">
        <v>2027</v>
      </c>
      <c r="N1230" s="252" t="s">
        <v>393</v>
      </c>
      <c r="O1230" s="252" t="s">
        <v>394</v>
      </c>
      <c r="P1230" s="252" t="s">
        <v>3699</v>
      </c>
      <c r="Q1230" s="251" t="s">
        <v>2567</v>
      </c>
      <c r="R1230" s="290"/>
      <c r="S1230" s="290"/>
      <c r="T1230" s="290"/>
      <c r="U1230" s="290"/>
      <c r="V1230" s="290"/>
      <c r="W1230" s="290"/>
      <c r="X1230" s="290"/>
    </row>
    <row r="1231" spans="2:24" ht="72.5">
      <c r="B1231" s="252" t="s">
        <v>1438</v>
      </c>
      <c r="C1231" s="252" t="s">
        <v>5639</v>
      </c>
      <c r="D1231" s="252" t="s">
        <v>2666</v>
      </c>
      <c r="E1231" s="251" t="s">
        <v>410</v>
      </c>
      <c r="F1231" s="252">
        <v>4928194.6680100001</v>
      </c>
      <c r="G1231" s="252">
        <v>2565850.2230000002</v>
      </c>
      <c r="H1231" s="252" t="s">
        <v>2544</v>
      </c>
      <c r="I1231" s="252">
        <v>2.5514999999999999E-2</v>
      </c>
      <c r="J1231" s="252" t="s">
        <v>392</v>
      </c>
      <c r="K1231" s="252">
        <v>0</v>
      </c>
      <c r="L1231" s="252">
        <v>2024</v>
      </c>
      <c r="M1231" s="252">
        <v>2027</v>
      </c>
      <c r="N1231" s="252" t="s">
        <v>393</v>
      </c>
      <c r="O1231" s="252" t="s">
        <v>394</v>
      </c>
      <c r="P1231" s="252" t="s">
        <v>3700</v>
      </c>
      <c r="Q1231" s="251" t="s">
        <v>2567</v>
      </c>
      <c r="R1231" s="290"/>
      <c r="S1231" s="290"/>
      <c r="T1231" s="290"/>
      <c r="U1231" s="290"/>
      <c r="V1231" s="290"/>
      <c r="W1231" s="290"/>
      <c r="X1231" s="290"/>
    </row>
    <row r="1232" spans="2:24" ht="72.5">
      <c r="B1232" s="252" t="s">
        <v>1438</v>
      </c>
      <c r="C1232" s="252" t="s">
        <v>5639</v>
      </c>
      <c r="D1232" s="252" t="s">
        <v>2666</v>
      </c>
      <c r="E1232" s="251" t="s">
        <v>410</v>
      </c>
      <c r="F1232" s="252">
        <v>4928221.9720099997</v>
      </c>
      <c r="G1232" s="252">
        <v>2566331.7660400001</v>
      </c>
      <c r="H1232" s="252" t="s">
        <v>2544</v>
      </c>
      <c r="I1232" s="252">
        <v>2.5514999999999999E-2</v>
      </c>
      <c r="J1232" s="252" t="s">
        <v>1427</v>
      </c>
      <c r="K1232" s="252">
        <v>0</v>
      </c>
      <c r="L1232" s="252">
        <v>2024</v>
      </c>
      <c r="M1232" s="252">
        <v>2027</v>
      </c>
      <c r="N1232" s="252" t="s">
        <v>393</v>
      </c>
      <c r="O1232" s="252" t="s">
        <v>394</v>
      </c>
      <c r="P1232" s="252" t="s">
        <v>3701</v>
      </c>
      <c r="Q1232" s="251" t="s">
        <v>2567</v>
      </c>
      <c r="R1232" s="290"/>
      <c r="S1232" s="290"/>
      <c r="T1232" s="290"/>
      <c r="U1232" s="290"/>
      <c r="V1232" s="290"/>
      <c r="W1232" s="290"/>
      <c r="X1232" s="290"/>
    </row>
    <row r="1233" spans="2:24" ht="72.5">
      <c r="B1233" s="252" t="s">
        <v>1438</v>
      </c>
      <c r="C1233" s="252" t="s">
        <v>5639</v>
      </c>
      <c r="D1233" s="252" t="s">
        <v>2666</v>
      </c>
      <c r="E1233" s="251" t="s">
        <v>410</v>
      </c>
      <c r="F1233" s="252">
        <v>4928244.6560199996</v>
      </c>
      <c r="G1233" s="252">
        <v>2566731.85696</v>
      </c>
      <c r="H1233" s="252" t="s">
        <v>2544</v>
      </c>
      <c r="I1233" s="252">
        <v>2.5514999999999999E-2</v>
      </c>
      <c r="J1233" s="252" t="s">
        <v>392</v>
      </c>
      <c r="K1233" s="252">
        <v>0</v>
      </c>
      <c r="L1233" s="252">
        <v>2024</v>
      </c>
      <c r="M1233" s="252">
        <v>2027</v>
      </c>
      <c r="N1233" s="252" t="s">
        <v>393</v>
      </c>
      <c r="O1233" s="252" t="s">
        <v>394</v>
      </c>
      <c r="P1233" s="252" t="s">
        <v>3702</v>
      </c>
      <c r="Q1233" s="251" t="s">
        <v>2567</v>
      </c>
      <c r="R1233" s="290"/>
      <c r="S1233" s="290"/>
      <c r="T1233" s="290"/>
      <c r="U1233" s="290"/>
      <c r="V1233" s="290"/>
      <c r="W1233" s="290"/>
      <c r="X1233" s="290"/>
    </row>
    <row r="1234" spans="2:24" ht="72.5">
      <c r="B1234" s="252" t="s">
        <v>1438</v>
      </c>
      <c r="C1234" s="252" t="s">
        <v>5639</v>
      </c>
      <c r="D1234" s="252" t="s">
        <v>2666</v>
      </c>
      <c r="E1234" s="251" t="s">
        <v>410</v>
      </c>
      <c r="F1234" s="252">
        <v>4928274.3599899998</v>
      </c>
      <c r="G1234" s="252">
        <v>2567255.6610099999</v>
      </c>
      <c r="H1234" s="252" t="s">
        <v>2544</v>
      </c>
      <c r="I1234" s="252">
        <v>2.5514999999999999E-2</v>
      </c>
      <c r="J1234" s="252" t="s">
        <v>392</v>
      </c>
      <c r="K1234" s="252">
        <v>0</v>
      </c>
      <c r="L1234" s="252">
        <v>2024</v>
      </c>
      <c r="M1234" s="252">
        <v>2027</v>
      </c>
      <c r="N1234" s="252" t="s">
        <v>393</v>
      </c>
      <c r="O1234" s="252" t="s">
        <v>394</v>
      </c>
      <c r="P1234" s="252" t="s">
        <v>3703</v>
      </c>
      <c r="Q1234" s="251" t="s">
        <v>2567</v>
      </c>
      <c r="R1234" s="290"/>
      <c r="S1234" s="290"/>
      <c r="T1234" s="290"/>
      <c r="U1234" s="290"/>
      <c r="V1234" s="290"/>
      <c r="W1234" s="290"/>
      <c r="X1234" s="290"/>
    </row>
    <row r="1235" spans="2:24" ht="72.5">
      <c r="B1235" s="252" t="s">
        <v>1438</v>
      </c>
      <c r="C1235" s="252" t="s">
        <v>5639</v>
      </c>
      <c r="D1235" s="252" t="s">
        <v>2666</v>
      </c>
      <c r="E1235" s="251" t="s">
        <v>410</v>
      </c>
      <c r="F1235" s="252">
        <v>4928445.5960900001</v>
      </c>
      <c r="G1235" s="252">
        <v>2568231.1370100002</v>
      </c>
      <c r="H1235" s="252" t="s">
        <v>2544</v>
      </c>
      <c r="I1235" s="252">
        <v>2.5506999999999998E-2</v>
      </c>
      <c r="J1235" s="252" t="s">
        <v>622</v>
      </c>
      <c r="K1235" s="252">
        <v>0</v>
      </c>
      <c r="L1235" s="252">
        <v>2024</v>
      </c>
      <c r="M1235" s="252">
        <v>2027</v>
      </c>
      <c r="N1235" s="252" t="s">
        <v>393</v>
      </c>
      <c r="O1235" s="252" t="s">
        <v>394</v>
      </c>
      <c r="P1235" s="252" t="s">
        <v>3704</v>
      </c>
      <c r="Q1235" s="251" t="s">
        <v>2567</v>
      </c>
      <c r="R1235" s="290"/>
      <c r="S1235" s="290"/>
      <c r="T1235" s="290"/>
      <c r="U1235" s="290"/>
      <c r="V1235" s="290"/>
      <c r="W1235" s="290"/>
      <c r="X1235" s="290"/>
    </row>
    <row r="1236" spans="2:24" ht="72.5">
      <c r="B1236" s="252" t="s">
        <v>1438</v>
      </c>
      <c r="C1236" s="252" t="s">
        <v>5639</v>
      </c>
      <c r="D1236" s="252" t="s">
        <v>2663</v>
      </c>
      <c r="E1236" s="251" t="s">
        <v>410</v>
      </c>
      <c r="F1236" s="252">
        <v>4928590.2822099999</v>
      </c>
      <c r="G1236" s="252">
        <v>2568734.7479900001</v>
      </c>
      <c r="H1236" s="252" t="s">
        <v>2544</v>
      </c>
      <c r="I1236" s="252">
        <v>2.5524000000000002E-2</v>
      </c>
      <c r="J1236" s="252" t="s">
        <v>392</v>
      </c>
      <c r="K1236" s="252">
        <v>0</v>
      </c>
      <c r="L1236" s="252">
        <v>2024</v>
      </c>
      <c r="M1236" s="252">
        <v>2027</v>
      </c>
      <c r="N1236" s="252" t="s">
        <v>393</v>
      </c>
      <c r="O1236" s="252" t="s">
        <v>394</v>
      </c>
      <c r="P1236" s="252" t="s">
        <v>3705</v>
      </c>
      <c r="Q1236" s="251" t="s">
        <v>2567</v>
      </c>
      <c r="R1236" s="290"/>
      <c r="S1236" s="290"/>
      <c r="T1236" s="290"/>
      <c r="U1236" s="290"/>
      <c r="V1236" s="290"/>
      <c r="W1236" s="290"/>
      <c r="X1236" s="290"/>
    </row>
    <row r="1237" spans="2:24" ht="72.5">
      <c r="B1237" s="252" t="s">
        <v>1438</v>
      </c>
      <c r="C1237" s="252" t="s">
        <v>5639</v>
      </c>
      <c r="D1237" s="252" t="s">
        <v>2663</v>
      </c>
      <c r="E1237" s="251" t="s">
        <v>410</v>
      </c>
      <c r="F1237" s="252">
        <v>4928735.5710100001</v>
      </c>
      <c r="G1237" s="252">
        <v>2569177.17099</v>
      </c>
      <c r="H1237" s="252" t="s">
        <v>2544</v>
      </c>
      <c r="I1237" s="252">
        <v>2.5541999999999999E-2</v>
      </c>
      <c r="J1237" s="252" t="s">
        <v>392</v>
      </c>
      <c r="K1237" s="252">
        <v>0</v>
      </c>
      <c r="L1237" s="252">
        <v>2024</v>
      </c>
      <c r="M1237" s="252">
        <v>2027</v>
      </c>
      <c r="N1237" s="252" t="s">
        <v>393</v>
      </c>
      <c r="O1237" s="252" t="s">
        <v>394</v>
      </c>
      <c r="P1237" s="252" t="s">
        <v>3706</v>
      </c>
      <c r="Q1237" s="251" t="s">
        <v>2567</v>
      </c>
      <c r="R1237" s="290"/>
      <c r="S1237" s="290"/>
      <c r="T1237" s="290"/>
      <c r="U1237" s="290"/>
      <c r="V1237" s="290"/>
      <c r="W1237" s="290"/>
      <c r="X1237" s="290"/>
    </row>
    <row r="1238" spans="2:24" ht="72.5">
      <c r="B1238" s="252" t="s">
        <v>1438</v>
      </c>
      <c r="C1238" s="252" t="s">
        <v>5639</v>
      </c>
      <c r="D1238" s="252" t="s">
        <v>2654</v>
      </c>
      <c r="E1238" s="251" t="s">
        <v>410</v>
      </c>
      <c r="F1238" s="252">
        <v>4928884.7149099996</v>
      </c>
      <c r="G1238" s="252">
        <v>2569631.24303</v>
      </c>
      <c r="H1238" s="252" t="s">
        <v>2544</v>
      </c>
      <c r="I1238" s="252">
        <v>2.5541999999999999E-2</v>
      </c>
      <c r="J1238" s="252" t="s">
        <v>2397</v>
      </c>
      <c r="K1238" s="252">
        <v>0</v>
      </c>
      <c r="L1238" s="252">
        <v>2024</v>
      </c>
      <c r="M1238" s="252">
        <v>2027</v>
      </c>
      <c r="N1238" s="252" t="s">
        <v>393</v>
      </c>
      <c r="O1238" s="252" t="s">
        <v>394</v>
      </c>
      <c r="P1238" s="252" t="s">
        <v>3707</v>
      </c>
      <c r="Q1238" s="251" t="s">
        <v>2567</v>
      </c>
      <c r="R1238" s="290"/>
      <c r="S1238" s="290"/>
      <c r="T1238" s="290"/>
      <c r="U1238" s="290"/>
      <c r="V1238" s="290"/>
      <c r="W1238" s="290"/>
      <c r="X1238" s="290"/>
    </row>
    <row r="1239" spans="2:24" ht="72.5">
      <c r="B1239" s="252" t="s">
        <v>1438</v>
      </c>
      <c r="C1239" s="252" t="s">
        <v>5639</v>
      </c>
      <c r="D1239" s="252" t="s">
        <v>2654</v>
      </c>
      <c r="E1239" s="251" t="s">
        <v>410</v>
      </c>
      <c r="F1239" s="252">
        <v>4929046.1369899996</v>
      </c>
      <c r="G1239" s="252">
        <v>2570122.65301</v>
      </c>
      <c r="H1239" s="252" t="s">
        <v>2544</v>
      </c>
      <c r="I1239" s="252">
        <v>2.5541999999999999E-2</v>
      </c>
      <c r="J1239" s="252" t="s">
        <v>2660</v>
      </c>
      <c r="K1239" s="252">
        <v>0</v>
      </c>
      <c r="L1239" s="252">
        <v>2024</v>
      </c>
      <c r="M1239" s="252">
        <v>2027</v>
      </c>
      <c r="N1239" s="252" t="s">
        <v>393</v>
      </c>
      <c r="O1239" s="252" t="s">
        <v>394</v>
      </c>
      <c r="P1239" s="252" t="s">
        <v>3708</v>
      </c>
      <c r="Q1239" s="251" t="s">
        <v>2567</v>
      </c>
      <c r="R1239" s="290"/>
      <c r="S1239" s="290"/>
      <c r="T1239" s="290"/>
      <c r="U1239" s="290"/>
      <c r="V1239" s="290"/>
      <c r="W1239" s="290"/>
      <c r="X1239" s="290"/>
    </row>
    <row r="1240" spans="2:24" ht="72.5">
      <c r="B1240" s="252" t="s">
        <v>1438</v>
      </c>
      <c r="C1240" s="252" t="s">
        <v>5639</v>
      </c>
      <c r="D1240" s="252" t="s">
        <v>2654</v>
      </c>
      <c r="E1240" s="251" t="s">
        <v>410</v>
      </c>
      <c r="F1240" s="252">
        <v>4930235.3179400004</v>
      </c>
      <c r="G1240" s="252">
        <v>2572017.6050200001</v>
      </c>
      <c r="H1240" s="252" t="s">
        <v>2544</v>
      </c>
      <c r="I1240" s="252">
        <v>2.5506999999999998E-2</v>
      </c>
      <c r="J1240" s="252" t="s">
        <v>392</v>
      </c>
      <c r="K1240" s="252">
        <v>0</v>
      </c>
      <c r="L1240" s="252">
        <v>2024</v>
      </c>
      <c r="M1240" s="252">
        <v>2027</v>
      </c>
      <c r="N1240" s="252" t="s">
        <v>393</v>
      </c>
      <c r="O1240" s="252" t="s">
        <v>394</v>
      </c>
      <c r="P1240" s="252" t="s">
        <v>3709</v>
      </c>
      <c r="Q1240" s="251" t="s">
        <v>2567</v>
      </c>
      <c r="R1240" s="290"/>
      <c r="S1240" s="290"/>
      <c r="T1240" s="290"/>
      <c r="U1240" s="290"/>
      <c r="V1240" s="290"/>
      <c r="W1240" s="290"/>
      <c r="X1240" s="290"/>
    </row>
    <row r="1241" spans="2:24" ht="72.5">
      <c r="B1241" s="252" t="s">
        <v>1438</v>
      </c>
      <c r="C1241" s="252" t="s">
        <v>5639</v>
      </c>
      <c r="D1241" s="252" t="s">
        <v>2654</v>
      </c>
      <c r="E1241" s="251" t="s">
        <v>410</v>
      </c>
      <c r="F1241" s="252">
        <v>4930555.0339599997</v>
      </c>
      <c r="G1241" s="252">
        <v>2572493.6010199999</v>
      </c>
      <c r="H1241" s="252" t="s">
        <v>2544</v>
      </c>
      <c r="I1241" s="252">
        <v>2.5506999999999998E-2</v>
      </c>
      <c r="J1241" s="252" t="s">
        <v>622</v>
      </c>
      <c r="K1241" s="252">
        <v>0</v>
      </c>
      <c r="L1241" s="252">
        <v>2024</v>
      </c>
      <c r="M1241" s="252">
        <v>2027</v>
      </c>
      <c r="N1241" s="252" t="s">
        <v>393</v>
      </c>
      <c r="O1241" s="252" t="s">
        <v>394</v>
      </c>
      <c r="P1241" s="252" t="s">
        <v>3710</v>
      </c>
      <c r="Q1241" s="251" t="s">
        <v>2567</v>
      </c>
      <c r="R1241" s="290"/>
      <c r="S1241" s="290"/>
      <c r="T1241" s="290"/>
      <c r="U1241" s="290"/>
      <c r="V1241" s="290"/>
      <c r="W1241" s="290"/>
      <c r="X1241" s="290"/>
    </row>
    <row r="1242" spans="2:24" ht="72.5">
      <c r="B1242" s="252" t="s">
        <v>1438</v>
      </c>
      <c r="C1242" s="252" t="s">
        <v>5639</v>
      </c>
      <c r="D1242" s="252" t="s">
        <v>3099</v>
      </c>
      <c r="E1242" s="251" t="s">
        <v>410</v>
      </c>
      <c r="F1242" s="252">
        <v>4931329.477</v>
      </c>
      <c r="G1242" s="252">
        <v>2574395.6020300002</v>
      </c>
      <c r="H1242" s="252" t="s">
        <v>2544</v>
      </c>
      <c r="I1242" s="252">
        <v>2.5524999999999999E-2</v>
      </c>
      <c r="J1242" s="252" t="s">
        <v>392</v>
      </c>
      <c r="K1242" s="252">
        <v>0</v>
      </c>
      <c r="L1242" s="252">
        <v>2024</v>
      </c>
      <c r="M1242" s="252">
        <v>2027</v>
      </c>
      <c r="N1242" s="252" t="s">
        <v>393</v>
      </c>
      <c r="O1242" s="252" t="s">
        <v>394</v>
      </c>
      <c r="P1242" s="252" t="s">
        <v>3711</v>
      </c>
      <c r="Q1242" s="251" t="s">
        <v>2567</v>
      </c>
      <c r="R1242" s="290"/>
      <c r="S1242" s="290"/>
      <c r="T1242" s="290"/>
      <c r="U1242" s="290"/>
      <c r="V1242" s="290"/>
      <c r="W1242" s="290"/>
      <c r="X1242" s="290"/>
    </row>
    <row r="1243" spans="2:24" ht="72.5">
      <c r="B1243" s="252" t="s">
        <v>1438</v>
      </c>
      <c r="C1243" s="252" t="s">
        <v>5639</v>
      </c>
      <c r="D1243" s="252" t="s">
        <v>2651</v>
      </c>
      <c r="E1243" s="251" t="s">
        <v>410</v>
      </c>
      <c r="F1243" s="252">
        <v>4931547.3039600002</v>
      </c>
      <c r="G1243" s="252">
        <v>2575091.1640099999</v>
      </c>
      <c r="H1243" s="252" t="s">
        <v>2544</v>
      </c>
      <c r="I1243" s="252">
        <v>2.5524999999999999E-2</v>
      </c>
      <c r="J1243" s="252" t="s">
        <v>2615</v>
      </c>
      <c r="K1243" s="252">
        <v>0</v>
      </c>
      <c r="L1243" s="252">
        <v>2024</v>
      </c>
      <c r="M1243" s="252">
        <v>2027</v>
      </c>
      <c r="N1243" s="252" t="s">
        <v>393</v>
      </c>
      <c r="O1243" s="252" t="s">
        <v>394</v>
      </c>
      <c r="P1243" s="252" t="s">
        <v>3712</v>
      </c>
      <c r="Q1243" s="251" t="s">
        <v>2567</v>
      </c>
      <c r="R1243" s="290"/>
      <c r="S1243" s="290"/>
      <c r="T1243" s="290"/>
      <c r="U1243" s="290"/>
      <c r="V1243" s="290"/>
      <c r="W1243" s="290"/>
      <c r="X1243" s="290"/>
    </row>
    <row r="1244" spans="2:24" ht="72.5">
      <c r="B1244" s="252" t="s">
        <v>1438</v>
      </c>
      <c r="C1244" s="252" t="s">
        <v>5639</v>
      </c>
      <c r="D1244" s="252" t="s">
        <v>2651</v>
      </c>
      <c r="E1244" s="251" t="s">
        <v>410</v>
      </c>
      <c r="F1244" s="252">
        <v>4931695.4580399999</v>
      </c>
      <c r="G1244" s="252">
        <v>2575564.3069799999</v>
      </c>
      <c r="H1244" s="252" t="s">
        <v>2544</v>
      </c>
      <c r="I1244" s="252">
        <v>2.5524999999999999E-2</v>
      </c>
      <c r="J1244" s="252" t="s">
        <v>392</v>
      </c>
      <c r="K1244" s="252">
        <v>0</v>
      </c>
      <c r="L1244" s="252">
        <v>2024</v>
      </c>
      <c r="M1244" s="252">
        <v>2027</v>
      </c>
      <c r="N1244" s="252" t="s">
        <v>393</v>
      </c>
      <c r="O1244" s="252" t="s">
        <v>394</v>
      </c>
      <c r="P1244" s="252" t="s">
        <v>3713</v>
      </c>
      <c r="Q1244" s="251" t="s">
        <v>2567</v>
      </c>
      <c r="R1244" s="290"/>
      <c r="S1244" s="290"/>
      <c r="T1244" s="290"/>
      <c r="U1244" s="290"/>
      <c r="V1244" s="290"/>
      <c r="W1244" s="290"/>
      <c r="X1244" s="290"/>
    </row>
    <row r="1245" spans="2:24" ht="72.5">
      <c r="B1245" s="252" t="s">
        <v>1438</v>
      </c>
      <c r="C1245" s="252" t="s">
        <v>5639</v>
      </c>
      <c r="D1245" s="252" t="s">
        <v>3097</v>
      </c>
      <c r="E1245" s="251" t="s">
        <v>410</v>
      </c>
      <c r="F1245" s="252">
        <v>4932076.4340199996</v>
      </c>
      <c r="G1245" s="252">
        <v>2576780.7800099999</v>
      </c>
      <c r="H1245" s="252" t="s">
        <v>2544</v>
      </c>
      <c r="I1245" s="252">
        <v>2.5524999999999999E-2</v>
      </c>
      <c r="J1245" s="252" t="s">
        <v>2395</v>
      </c>
      <c r="K1245" s="252">
        <v>0</v>
      </c>
      <c r="L1245" s="252">
        <v>2024</v>
      </c>
      <c r="M1245" s="252">
        <v>2027</v>
      </c>
      <c r="N1245" s="252" t="s">
        <v>393</v>
      </c>
      <c r="O1245" s="252" t="s">
        <v>394</v>
      </c>
      <c r="P1245" s="252" t="s">
        <v>3714</v>
      </c>
      <c r="Q1245" s="251" t="s">
        <v>2567</v>
      </c>
      <c r="R1245" s="290"/>
      <c r="S1245" s="290"/>
      <c r="T1245" s="290"/>
      <c r="U1245" s="290"/>
      <c r="V1245" s="290"/>
      <c r="W1245" s="290"/>
      <c r="X1245" s="290"/>
    </row>
    <row r="1246" spans="2:24" ht="72.5">
      <c r="B1246" s="252" t="s">
        <v>1438</v>
      </c>
      <c r="C1246" s="252" t="s">
        <v>5639</v>
      </c>
      <c r="D1246" s="252" t="s">
        <v>2649</v>
      </c>
      <c r="E1246" s="251" t="s">
        <v>410</v>
      </c>
      <c r="F1246" s="252">
        <v>4932146.1281199995</v>
      </c>
      <c r="G1246" s="252">
        <v>2577003.2294200002</v>
      </c>
      <c r="H1246" s="252" t="s">
        <v>2544</v>
      </c>
      <c r="I1246" s="252">
        <v>2.5554E-2</v>
      </c>
      <c r="J1246" s="252" t="s">
        <v>392</v>
      </c>
      <c r="K1246" s="252">
        <v>0</v>
      </c>
      <c r="L1246" s="252">
        <v>2024</v>
      </c>
      <c r="M1246" s="252">
        <v>2027</v>
      </c>
      <c r="N1246" s="252" t="s">
        <v>393</v>
      </c>
      <c r="O1246" s="252" t="s">
        <v>394</v>
      </c>
      <c r="P1246" s="252" t="s">
        <v>3715</v>
      </c>
      <c r="Q1246" s="251" t="s">
        <v>2567</v>
      </c>
      <c r="R1246" s="290"/>
      <c r="S1246" s="290"/>
      <c r="T1246" s="290"/>
      <c r="U1246" s="290"/>
      <c r="V1246" s="290"/>
      <c r="W1246" s="290"/>
      <c r="X1246" s="290"/>
    </row>
    <row r="1247" spans="2:24" ht="72.5">
      <c r="B1247" s="252" t="s">
        <v>1438</v>
      </c>
      <c r="C1247" s="252" t="s">
        <v>5639</v>
      </c>
      <c r="D1247" s="252" t="s">
        <v>2649</v>
      </c>
      <c r="E1247" s="251" t="s">
        <v>410</v>
      </c>
      <c r="F1247" s="252">
        <v>4932276.9250100004</v>
      </c>
      <c r="G1247" s="252">
        <v>2577354.56801</v>
      </c>
      <c r="H1247" s="252" t="s">
        <v>2544</v>
      </c>
      <c r="I1247" s="252">
        <v>2.5583999999999999E-2</v>
      </c>
      <c r="J1247" s="252" t="s">
        <v>2615</v>
      </c>
      <c r="K1247" s="252">
        <v>0</v>
      </c>
      <c r="L1247" s="252">
        <v>2024</v>
      </c>
      <c r="M1247" s="252">
        <v>2027</v>
      </c>
      <c r="N1247" s="252" t="s">
        <v>393</v>
      </c>
      <c r="O1247" s="252" t="s">
        <v>394</v>
      </c>
      <c r="P1247" s="252" t="s">
        <v>3716</v>
      </c>
      <c r="Q1247" s="251" t="s">
        <v>2567</v>
      </c>
      <c r="R1247" s="290"/>
      <c r="S1247" s="290"/>
      <c r="T1247" s="290"/>
      <c r="U1247" s="290"/>
      <c r="V1247" s="290"/>
      <c r="W1247" s="290"/>
      <c r="X1247" s="290"/>
    </row>
    <row r="1248" spans="2:24" ht="72.5">
      <c r="B1248" s="252" t="s">
        <v>1438</v>
      </c>
      <c r="C1248" s="252" t="s">
        <v>5639</v>
      </c>
      <c r="D1248" s="252" t="s">
        <v>2649</v>
      </c>
      <c r="E1248" s="251" t="s">
        <v>410</v>
      </c>
      <c r="F1248" s="252">
        <v>4932444.4240100002</v>
      </c>
      <c r="G1248" s="252">
        <v>2577804.3459800002</v>
      </c>
      <c r="H1248" s="252" t="s">
        <v>2544</v>
      </c>
      <c r="I1248" s="252">
        <v>2.5583999999999999E-2</v>
      </c>
      <c r="J1248" s="252" t="s">
        <v>392</v>
      </c>
      <c r="K1248" s="252">
        <v>0</v>
      </c>
      <c r="L1248" s="252">
        <v>2024</v>
      </c>
      <c r="M1248" s="252">
        <v>2027</v>
      </c>
      <c r="N1248" s="252" t="s">
        <v>393</v>
      </c>
      <c r="O1248" s="252" t="s">
        <v>394</v>
      </c>
      <c r="P1248" s="252" t="s">
        <v>3717</v>
      </c>
      <c r="Q1248" s="251" t="s">
        <v>2567</v>
      </c>
      <c r="R1248" s="290"/>
      <c r="S1248" s="290"/>
      <c r="T1248" s="290"/>
      <c r="U1248" s="290"/>
      <c r="V1248" s="290"/>
      <c r="W1248" s="290"/>
      <c r="X1248" s="290"/>
    </row>
    <row r="1249" spans="2:24" ht="72.5">
      <c r="B1249" s="252" t="s">
        <v>1438</v>
      </c>
      <c r="C1249" s="252" t="s">
        <v>5639</v>
      </c>
      <c r="D1249" s="252" t="s">
        <v>2649</v>
      </c>
      <c r="E1249" s="251" t="s">
        <v>410</v>
      </c>
      <c r="F1249" s="252">
        <v>4932657.4929999998</v>
      </c>
      <c r="G1249" s="252">
        <v>2578376.5070000002</v>
      </c>
      <c r="H1249" s="252" t="s">
        <v>2544</v>
      </c>
      <c r="I1249" s="252">
        <v>2.5583999999999999E-2</v>
      </c>
      <c r="J1249" s="252" t="s">
        <v>622</v>
      </c>
      <c r="K1249" s="252">
        <v>0</v>
      </c>
      <c r="L1249" s="252">
        <v>2024</v>
      </c>
      <c r="M1249" s="252">
        <v>2027</v>
      </c>
      <c r="N1249" s="252" t="s">
        <v>393</v>
      </c>
      <c r="O1249" s="252" t="s">
        <v>394</v>
      </c>
      <c r="P1249" s="252" t="s">
        <v>3718</v>
      </c>
      <c r="Q1249" s="251" t="s">
        <v>2567</v>
      </c>
      <c r="R1249" s="290"/>
      <c r="S1249" s="290"/>
      <c r="T1249" s="290"/>
      <c r="U1249" s="290"/>
      <c r="V1249" s="290"/>
      <c r="W1249" s="290"/>
      <c r="X1249" s="290"/>
    </row>
    <row r="1250" spans="2:24" ht="72.5">
      <c r="B1250" s="252" t="s">
        <v>1438</v>
      </c>
      <c r="C1250" s="252" t="s">
        <v>5639</v>
      </c>
      <c r="D1250" s="252" t="s">
        <v>2641</v>
      </c>
      <c r="E1250" s="251" t="s">
        <v>410</v>
      </c>
      <c r="F1250" s="252">
        <v>4932796.6629999997</v>
      </c>
      <c r="G1250" s="252">
        <v>2578750.2200199999</v>
      </c>
      <c r="H1250" s="252" t="s">
        <v>2544</v>
      </c>
      <c r="I1250" s="252">
        <v>2.5583999999999999E-2</v>
      </c>
      <c r="J1250" s="252" t="s">
        <v>622</v>
      </c>
      <c r="K1250" s="252">
        <v>0</v>
      </c>
      <c r="L1250" s="252">
        <v>2024</v>
      </c>
      <c r="M1250" s="252">
        <v>2027</v>
      </c>
      <c r="N1250" s="252" t="s">
        <v>393</v>
      </c>
      <c r="O1250" s="252" t="s">
        <v>394</v>
      </c>
      <c r="P1250" s="252" t="s">
        <v>3719</v>
      </c>
      <c r="Q1250" s="251" t="s">
        <v>2567</v>
      </c>
      <c r="R1250" s="290"/>
      <c r="S1250" s="290"/>
      <c r="T1250" s="290"/>
      <c r="U1250" s="290"/>
      <c r="V1250" s="290"/>
      <c r="W1250" s="290"/>
      <c r="X1250" s="290"/>
    </row>
    <row r="1251" spans="2:24" ht="72.5">
      <c r="B1251" s="252" t="s">
        <v>1438</v>
      </c>
      <c r="C1251" s="252" t="s">
        <v>5639</v>
      </c>
      <c r="D1251" s="252" t="s">
        <v>2641</v>
      </c>
      <c r="E1251" s="251" t="s">
        <v>410</v>
      </c>
      <c r="F1251" s="252">
        <v>4932924.5470099999</v>
      </c>
      <c r="G1251" s="252">
        <v>2579093.6330200001</v>
      </c>
      <c r="H1251" s="252" t="s">
        <v>2544</v>
      </c>
      <c r="I1251" s="252">
        <v>2.5583999999999999E-2</v>
      </c>
      <c r="J1251" s="252" t="s">
        <v>2615</v>
      </c>
      <c r="K1251" s="252">
        <v>0</v>
      </c>
      <c r="L1251" s="252">
        <v>2024</v>
      </c>
      <c r="M1251" s="252">
        <v>2027</v>
      </c>
      <c r="N1251" s="252" t="s">
        <v>393</v>
      </c>
      <c r="O1251" s="252" t="s">
        <v>394</v>
      </c>
      <c r="P1251" s="252" t="s">
        <v>3720</v>
      </c>
      <c r="Q1251" s="251" t="s">
        <v>2567</v>
      </c>
      <c r="R1251" s="290"/>
      <c r="S1251" s="290"/>
      <c r="T1251" s="290"/>
      <c r="U1251" s="290"/>
      <c r="V1251" s="290"/>
      <c r="W1251" s="290"/>
      <c r="X1251" s="290"/>
    </row>
    <row r="1252" spans="2:24" ht="72.5">
      <c r="B1252" s="252" t="s">
        <v>1438</v>
      </c>
      <c r="C1252" s="252" t="s">
        <v>5639</v>
      </c>
      <c r="D1252" s="252" t="s">
        <v>2641</v>
      </c>
      <c r="E1252" s="251" t="s">
        <v>410</v>
      </c>
      <c r="F1252" s="252">
        <v>4933046.8192800004</v>
      </c>
      <c r="G1252" s="252">
        <v>2579422.0215599998</v>
      </c>
      <c r="H1252" s="252" t="s">
        <v>2544</v>
      </c>
      <c r="I1252" s="252">
        <v>2.5571E-2</v>
      </c>
      <c r="J1252" s="252" t="s">
        <v>2615</v>
      </c>
      <c r="K1252" s="252">
        <v>0</v>
      </c>
      <c r="L1252" s="252">
        <v>2024</v>
      </c>
      <c r="M1252" s="252">
        <v>2027</v>
      </c>
      <c r="N1252" s="252" t="s">
        <v>393</v>
      </c>
      <c r="O1252" s="252" t="s">
        <v>394</v>
      </c>
      <c r="P1252" s="252" t="s">
        <v>3721</v>
      </c>
      <c r="Q1252" s="251" t="s">
        <v>2567</v>
      </c>
      <c r="R1252" s="290"/>
      <c r="S1252" s="290"/>
      <c r="T1252" s="290"/>
      <c r="U1252" s="290"/>
      <c r="V1252" s="290"/>
      <c r="W1252" s="290"/>
      <c r="X1252" s="290"/>
    </row>
    <row r="1253" spans="2:24" ht="72.5">
      <c r="B1253" s="252" t="s">
        <v>1438</v>
      </c>
      <c r="C1253" s="252" t="s">
        <v>5639</v>
      </c>
      <c r="D1253" s="252" t="s">
        <v>2641</v>
      </c>
      <c r="E1253" s="251" t="s">
        <v>410</v>
      </c>
      <c r="F1253" s="252">
        <v>4933177.5440199999</v>
      </c>
      <c r="G1253" s="252">
        <v>2579807.1450200002</v>
      </c>
      <c r="H1253" s="252" t="s">
        <v>2544</v>
      </c>
      <c r="I1253" s="252">
        <v>2.5557E-2</v>
      </c>
      <c r="J1253" s="252" t="s">
        <v>392</v>
      </c>
      <c r="K1253" s="252">
        <v>0</v>
      </c>
      <c r="L1253" s="252">
        <v>2024</v>
      </c>
      <c r="M1253" s="252">
        <v>2027</v>
      </c>
      <c r="N1253" s="252" t="s">
        <v>393</v>
      </c>
      <c r="O1253" s="252" t="s">
        <v>394</v>
      </c>
      <c r="P1253" s="252" t="s">
        <v>3722</v>
      </c>
      <c r="Q1253" s="251" t="s">
        <v>2567</v>
      </c>
      <c r="R1253" s="290"/>
      <c r="S1253" s="290"/>
      <c r="T1253" s="290"/>
      <c r="U1253" s="290"/>
      <c r="V1253" s="290"/>
      <c r="W1253" s="290"/>
      <c r="X1253" s="290"/>
    </row>
    <row r="1254" spans="2:24" ht="72.5">
      <c r="B1254" s="252" t="s">
        <v>1438</v>
      </c>
      <c r="C1254" s="252" t="s">
        <v>5639</v>
      </c>
      <c r="D1254" s="252" t="s">
        <v>2641</v>
      </c>
      <c r="E1254" s="251" t="s">
        <v>410</v>
      </c>
      <c r="F1254" s="252">
        <v>4933308.2139699999</v>
      </c>
      <c r="G1254" s="252">
        <v>2580192.18401</v>
      </c>
      <c r="H1254" s="252" t="s">
        <v>2544</v>
      </c>
      <c r="I1254" s="252">
        <v>2.5557E-2</v>
      </c>
      <c r="J1254" s="252" t="s">
        <v>392</v>
      </c>
      <c r="K1254" s="252">
        <v>0</v>
      </c>
      <c r="L1254" s="252">
        <v>2024</v>
      </c>
      <c r="M1254" s="252">
        <v>2027</v>
      </c>
      <c r="N1254" s="252" t="s">
        <v>393</v>
      </c>
      <c r="O1254" s="252" t="s">
        <v>394</v>
      </c>
      <c r="P1254" s="252" t="s">
        <v>3723</v>
      </c>
      <c r="Q1254" s="251" t="s">
        <v>2567</v>
      </c>
      <c r="R1254" s="290"/>
      <c r="S1254" s="290"/>
      <c r="T1254" s="290"/>
      <c r="U1254" s="290"/>
      <c r="V1254" s="290"/>
      <c r="W1254" s="290"/>
      <c r="X1254" s="290"/>
    </row>
    <row r="1255" spans="2:24" ht="72.5">
      <c r="B1255" s="252" t="s">
        <v>1438</v>
      </c>
      <c r="C1255" s="252" t="s">
        <v>5639</v>
      </c>
      <c r="D1255" s="252" t="s">
        <v>2641</v>
      </c>
      <c r="E1255" s="251" t="s">
        <v>410</v>
      </c>
      <c r="F1255" s="252">
        <v>4933461.2805899996</v>
      </c>
      <c r="G1255" s="252">
        <v>2580643.2118600002</v>
      </c>
      <c r="H1255" s="252" t="s">
        <v>2544</v>
      </c>
      <c r="I1255" s="252">
        <v>2.5551000000000001E-2</v>
      </c>
      <c r="J1255" s="252" t="s">
        <v>622</v>
      </c>
      <c r="K1255" s="252">
        <v>0</v>
      </c>
      <c r="L1255" s="252">
        <v>2024</v>
      </c>
      <c r="M1255" s="252">
        <v>2027</v>
      </c>
      <c r="N1255" s="252" t="s">
        <v>393</v>
      </c>
      <c r="O1255" s="252" t="s">
        <v>394</v>
      </c>
      <c r="P1255" s="252" t="s">
        <v>3724</v>
      </c>
      <c r="Q1255" s="251" t="s">
        <v>2567</v>
      </c>
      <c r="R1255" s="290"/>
      <c r="S1255" s="290"/>
      <c r="T1255" s="290"/>
      <c r="U1255" s="290"/>
      <c r="V1255" s="290"/>
      <c r="W1255" s="290"/>
      <c r="X1255" s="290"/>
    </row>
    <row r="1256" spans="2:24" ht="72.5">
      <c r="B1256" s="252" t="s">
        <v>1438</v>
      </c>
      <c r="C1256" s="252" t="s">
        <v>5639</v>
      </c>
      <c r="D1256" s="252" t="s">
        <v>2641</v>
      </c>
      <c r="E1256" s="251" t="s">
        <v>410</v>
      </c>
      <c r="F1256" s="252">
        <v>4933612.5080899997</v>
      </c>
      <c r="G1256" s="252">
        <v>2581100.31</v>
      </c>
      <c r="H1256" s="252" t="s">
        <v>2544</v>
      </c>
      <c r="I1256" s="252">
        <v>2.5545000000000002E-2</v>
      </c>
      <c r="J1256" s="252" t="s">
        <v>2397</v>
      </c>
      <c r="K1256" s="252">
        <v>0</v>
      </c>
      <c r="L1256" s="252">
        <v>2024</v>
      </c>
      <c r="M1256" s="252">
        <v>2027</v>
      </c>
      <c r="N1256" s="252" t="s">
        <v>393</v>
      </c>
      <c r="O1256" s="252" t="s">
        <v>394</v>
      </c>
      <c r="P1256" s="252" t="s">
        <v>3725</v>
      </c>
      <c r="Q1256" s="251" t="s">
        <v>2567</v>
      </c>
      <c r="R1256" s="290"/>
      <c r="S1256" s="290"/>
      <c r="T1256" s="290"/>
      <c r="U1256" s="290"/>
      <c r="V1256" s="290"/>
      <c r="W1256" s="290"/>
      <c r="X1256" s="290"/>
    </row>
    <row r="1257" spans="2:24" ht="72.5">
      <c r="B1257" s="252" t="s">
        <v>1438</v>
      </c>
      <c r="C1257" s="252" t="s">
        <v>5639</v>
      </c>
      <c r="D1257" s="252" t="s">
        <v>2639</v>
      </c>
      <c r="E1257" s="251" t="s">
        <v>410</v>
      </c>
      <c r="F1257" s="252">
        <v>4933710.17191</v>
      </c>
      <c r="G1257" s="252">
        <v>2581395.3859899999</v>
      </c>
      <c r="H1257" s="252" t="s">
        <v>2544</v>
      </c>
      <c r="I1257" s="252">
        <v>2.5545000000000002E-2</v>
      </c>
      <c r="J1257" s="252" t="s">
        <v>392</v>
      </c>
      <c r="K1257" s="252">
        <v>0</v>
      </c>
      <c r="L1257" s="252">
        <v>2024</v>
      </c>
      <c r="M1257" s="252">
        <v>2027</v>
      </c>
      <c r="N1257" s="252" t="s">
        <v>393</v>
      </c>
      <c r="O1257" s="252" t="s">
        <v>394</v>
      </c>
      <c r="P1257" s="252" t="s">
        <v>3726</v>
      </c>
      <c r="Q1257" s="251" t="s">
        <v>2567</v>
      </c>
      <c r="R1257" s="290"/>
      <c r="S1257" s="290"/>
      <c r="T1257" s="290"/>
      <c r="U1257" s="290"/>
      <c r="V1257" s="290"/>
      <c r="W1257" s="290"/>
      <c r="X1257" s="290"/>
    </row>
    <row r="1258" spans="2:24" ht="72.5">
      <c r="B1258" s="252" t="s">
        <v>1438</v>
      </c>
      <c r="C1258" s="252" t="s">
        <v>5639</v>
      </c>
      <c r="D1258" s="252" t="s">
        <v>2633</v>
      </c>
      <c r="E1258" s="251" t="s">
        <v>410</v>
      </c>
      <c r="F1258" s="252">
        <v>4933867.7068800004</v>
      </c>
      <c r="G1258" s="252">
        <v>2581871.44202</v>
      </c>
      <c r="H1258" s="252" t="s">
        <v>2544</v>
      </c>
      <c r="I1258" s="252">
        <v>2.5545000000000002E-2</v>
      </c>
      <c r="J1258" s="252" t="s">
        <v>2395</v>
      </c>
      <c r="K1258" s="252">
        <v>0</v>
      </c>
      <c r="L1258" s="252">
        <v>2024</v>
      </c>
      <c r="M1258" s="252">
        <v>2027</v>
      </c>
      <c r="N1258" s="252" t="s">
        <v>393</v>
      </c>
      <c r="O1258" s="252" t="s">
        <v>394</v>
      </c>
      <c r="P1258" s="252" t="s">
        <v>3727</v>
      </c>
      <c r="Q1258" s="251" t="s">
        <v>2567</v>
      </c>
      <c r="R1258" s="290"/>
      <c r="S1258" s="290"/>
      <c r="T1258" s="290"/>
      <c r="U1258" s="290"/>
      <c r="V1258" s="290"/>
      <c r="W1258" s="290"/>
      <c r="X1258" s="290"/>
    </row>
    <row r="1259" spans="2:24" ht="72.5">
      <c r="B1259" s="252" t="s">
        <v>1438</v>
      </c>
      <c r="C1259" s="252" t="s">
        <v>5639</v>
      </c>
      <c r="D1259" s="252" t="s">
        <v>2633</v>
      </c>
      <c r="E1259" s="251" t="s">
        <v>410</v>
      </c>
      <c r="F1259" s="252">
        <v>4933995.5650399998</v>
      </c>
      <c r="G1259" s="252">
        <v>2582257.986</v>
      </c>
      <c r="H1259" s="252" t="s">
        <v>2544</v>
      </c>
      <c r="I1259" s="252">
        <v>2.5545000000000002E-2</v>
      </c>
      <c r="J1259" s="252" t="s">
        <v>392</v>
      </c>
      <c r="K1259" s="252">
        <v>0</v>
      </c>
      <c r="L1259" s="252">
        <v>2024</v>
      </c>
      <c r="M1259" s="252">
        <v>2027</v>
      </c>
      <c r="N1259" s="252" t="s">
        <v>393</v>
      </c>
      <c r="O1259" s="252" t="s">
        <v>394</v>
      </c>
      <c r="P1259" s="252" t="s">
        <v>3728</v>
      </c>
      <c r="Q1259" s="251" t="s">
        <v>2567</v>
      </c>
      <c r="R1259" s="290"/>
      <c r="S1259" s="290"/>
      <c r="T1259" s="290"/>
      <c r="U1259" s="290"/>
      <c r="V1259" s="290"/>
      <c r="W1259" s="290"/>
      <c r="X1259" s="290"/>
    </row>
    <row r="1260" spans="2:24" ht="72.5">
      <c r="B1260" s="252" t="s">
        <v>1438</v>
      </c>
      <c r="C1260" s="252" t="s">
        <v>5639</v>
      </c>
      <c r="D1260" s="252" t="s">
        <v>2633</v>
      </c>
      <c r="E1260" s="251" t="s">
        <v>410</v>
      </c>
      <c r="F1260" s="252">
        <v>4934131.0713200001</v>
      </c>
      <c r="G1260" s="252">
        <v>2582667.4775200002</v>
      </c>
      <c r="H1260" s="252" t="s">
        <v>2544</v>
      </c>
      <c r="I1260" s="252">
        <v>2.5551000000000001E-2</v>
      </c>
      <c r="J1260" s="252" t="s">
        <v>622</v>
      </c>
      <c r="K1260" s="252">
        <v>0</v>
      </c>
      <c r="L1260" s="252">
        <v>2024</v>
      </c>
      <c r="M1260" s="252">
        <v>2027</v>
      </c>
      <c r="N1260" s="252" t="s">
        <v>393</v>
      </c>
      <c r="O1260" s="252" t="s">
        <v>394</v>
      </c>
      <c r="P1260" s="252" t="s">
        <v>3729</v>
      </c>
      <c r="Q1260" s="251" t="s">
        <v>2567</v>
      </c>
      <c r="R1260" s="290"/>
      <c r="S1260" s="290"/>
      <c r="T1260" s="290"/>
      <c r="U1260" s="290"/>
      <c r="V1260" s="290"/>
      <c r="W1260" s="290"/>
      <c r="X1260" s="290"/>
    </row>
    <row r="1261" spans="2:24" ht="72.5">
      <c r="B1261" s="252" t="s">
        <v>1438</v>
      </c>
      <c r="C1261" s="252" t="s">
        <v>5639</v>
      </c>
      <c r="D1261" s="252" t="s">
        <v>2633</v>
      </c>
      <c r="E1261" s="251" t="s">
        <v>410</v>
      </c>
      <c r="F1261" s="252">
        <v>4934285.7339599999</v>
      </c>
      <c r="G1261" s="252">
        <v>2583066.0120100002</v>
      </c>
      <c r="H1261" s="252" t="s">
        <v>2544</v>
      </c>
      <c r="I1261" s="252">
        <v>2.5558000000000001E-2</v>
      </c>
      <c r="J1261" s="252" t="s">
        <v>392</v>
      </c>
      <c r="K1261" s="252">
        <v>0</v>
      </c>
      <c r="L1261" s="252">
        <v>2024</v>
      </c>
      <c r="M1261" s="252">
        <v>2027</v>
      </c>
      <c r="N1261" s="252" t="s">
        <v>393</v>
      </c>
      <c r="O1261" s="252" t="s">
        <v>394</v>
      </c>
      <c r="P1261" s="252" t="s">
        <v>3730</v>
      </c>
      <c r="Q1261" s="251" t="s">
        <v>2567</v>
      </c>
      <c r="R1261" s="290"/>
      <c r="S1261" s="290"/>
      <c r="T1261" s="290"/>
      <c r="U1261" s="290"/>
      <c r="V1261" s="290"/>
      <c r="W1261" s="290"/>
      <c r="X1261" s="290"/>
    </row>
    <row r="1262" spans="2:24" ht="72.5">
      <c r="B1262" s="252" t="s">
        <v>1438</v>
      </c>
      <c r="C1262" s="252" t="s">
        <v>5639</v>
      </c>
      <c r="D1262" s="252" t="s">
        <v>2633</v>
      </c>
      <c r="E1262" s="251" t="s">
        <v>410</v>
      </c>
      <c r="F1262" s="252">
        <v>4934410.6499600001</v>
      </c>
      <c r="G1262" s="252">
        <v>2583387.8280199999</v>
      </c>
      <c r="H1262" s="252" t="s">
        <v>2544</v>
      </c>
      <c r="I1262" s="252">
        <v>2.5558000000000001E-2</v>
      </c>
      <c r="J1262" s="252" t="s">
        <v>622</v>
      </c>
      <c r="K1262" s="252">
        <v>0</v>
      </c>
      <c r="L1262" s="252">
        <v>2024</v>
      </c>
      <c r="M1262" s="252">
        <v>2027</v>
      </c>
      <c r="N1262" s="252" t="s">
        <v>393</v>
      </c>
      <c r="O1262" s="252" t="s">
        <v>394</v>
      </c>
      <c r="P1262" s="252" t="s">
        <v>3731</v>
      </c>
      <c r="Q1262" s="251" t="s">
        <v>2567</v>
      </c>
      <c r="R1262" s="290"/>
      <c r="S1262" s="290"/>
      <c r="T1262" s="290"/>
      <c r="U1262" s="290"/>
      <c r="V1262" s="290"/>
      <c r="W1262" s="290"/>
      <c r="X1262" s="290"/>
    </row>
    <row r="1263" spans="2:24" ht="72.5">
      <c r="B1263" s="252" t="s">
        <v>1438</v>
      </c>
      <c r="C1263" s="252" t="s">
        <v>5639</v>
      </c>
      <c r="D1263" s="252" t="s">
        <v>2629</v>
      </c>
      <c r="E1263" s="251" t="s">
        <v>410</v>
      </c>
      <c r="F1263" s="252">
        <v>4934565.5989899999</v>
      </c>
      <c r="G1263" s="252">
        <v>2583787.0299900002</v>
      </c>
      <c r="H1263" s="252" t="s">
        <v>2544</v>
      </c>
      <c r="I1263" s="252">
        <v>2.5558000000000001E-2</v>
      </c>
      <c r="J1263" s="252" t="s">
        <v>2395</v>
      </c>
      <c r="K1263" s="252">
        <v>0</v>
      </c>
      <c r="L1263" s="252">
        <v>2024</v>
      </c>
      <c r="M1263" s="252">
        <v>2027</v>
      </c>
      <c r="N1263" s="252" t="s">
        <v>393</v>
      </c>
      <c r="O1263" s="252" t="s">
        <v>394</v>
      </c>
      <c r="P1263" s="252" t="s">
        <v>3732</v>
      </c>
      <c r="Q1263" s="251" t="s">
        <v>2567</v>
      </c>
      <c r="R1263" s="290"/>
      <c r="S1263" s="290"/>
      <c r="T1263" s="290"/>
      <c r="U1263" s="290"/>
      <c r="V1263" s="290"/>
      <c r="W1263" s="290"/>
      <c r="X1263" s="290"/>
    </row>
    <row r="1264" spans="2:24" ht="72.5">
      <c r="B1264" s="252" t="s">
        <v>1438</v>
      </c>
      <c r="C1264" s="252" t="s">
        <v>5639</v>
      </c>
      <c r="D1264" s="252" t="s">
        <v>2629</v>
      </c>
      <c r="E1264" s="251" t="s">
        <v>410</v>
      </c>
      <c r="F1264" s="252">
        <v>4934720.2769900002</v>
      </c>
      <c r="G1264" s="252">
        <v>2584185.5180100002</v>
      </c>
      <c r="H1264" s="252" t="s">
        <v>2544</v>
      </c>
      <c r="I1264" s="252">
        <v>2.5558000000000001E-2</v>
      </c>
      <c r="J1264" s="252" t="s">
        <v>2631</v>
      </c>
      <c r="K1264" s="252">
        <v>0</v>
      </c>
      <c r="L1264" s="252">
        <v>2024</v>
      </c>
      <c r="M1264" s="252">
        <v>2027</v>
      </c>
      <c r="N1264" s="252" t="s">
        <v>393</v>
      </c>
      <c r="O1264" s="252" t="s">
        <v>394</v>
      </c>
      <c r="P1264" s="252" t="s">
        <v>3733</v>
      </c>
      <c r="Q1264" s="251" t="s">
        <v>2567</v>
      </c>
      <c r="R1264" s="290"/>
      <c r="S1264" s="290"/>
      <c r="T1264" s="290"/>
      <c r="U1264" s="290"/>
      <c r="V1264" s="290"/>
      <c r="W1264" s="290"/>
      <c r="X1264" s="290"/>
    </row>
    <row r="1265" spans="2:24" ht="72.5">
      <c r="B1265" s="252" t="s">
        <v>1438</v>
      </c>
      <c r="C1265" s="252" t="s">
        <v>5639</v>
      </c>
      <c r="D1265" s="252" t="s">
        <v>2629</v>
      </c>
      <c r="E1265" s="251" t="s">
        <v>410</v>
      </c>
      <c r="F1265" s="252">
        <v>4935020.1809700001</v>
      </c>
      <c r="G1265" s="252">
        <v>2584958.1529999999</v>
      </c>
      <c r="H1265" s="252" t="s">
        <v>2544</v>
      </c>
      <c r="I1265" s="252">
        <v>2.5558000000000001E-2</v>
      </c>
      <c r="J1265" s="252" t="s">
        <v>392</v>
      </c>
      <c r="K1265" s="252">
        <v>0</v>
      </c>
      <c r="L1265" s="252">
        <v>2024</v>
      </c>
      <c r="M1265" s="252">
        <v>2027</v>
      </c>
      <c r="N1265" s="252" t="s">
        <v>393</v>
      </c>
      <c r="O1265" s="252" t="s">
        <v>394</v>
      </c>
      <c r="P1265" s="252" t="s">
        <v>3734</v>
      </c>
      <c r="Q1265" s="251" t="s">
        <v>2567</v>
      </c>
      <c r="R1265" s="290"/>
      <c r="S1265" s="290"/>
      <c r="T1265" s="290"/>
      <c r="U1265" s="290"/>
      <c r="V1265" s="290"/>
      <c r="W1265" s="290"/>
      <c r="X1265" s="290"/>
    </row>
    <row r="1266" spans="2:24" ht="72.5">
      <c r="B1266" s="252" t="s">
        <v>1438</v>
      </c>
      <c r="C1266" s="252" t="s">
        <v>5639</v>
      </c>
      <c r="D1266" s="252" t="s">
        <v>2625</v>
      </c>
      <c r="E1266" s="251" t="s">
        <v>410</v>
      </c>
      <c r="F1266" s="252">
        <v>4935204.5239800001</v>
      </c>
      <c r="G1266" s="252">
        <v>2585433.0680300002</v>
      </c>
      <c r="H1266" s="252" t="s">
        <v>2544</v>
      </c>
      <c r="I1266" s="252">
        <v>2.5558000000000001E-2</v>
      </c>
      <c r="J1266" s="252" t="s">
        <v>622</v>
      </c>
      <c r="K1266" s="252">
        <v>0</v>
      </c>
      <c r="L1266" s="252">
        <v>2024</v>
      </c>
      <c r="M1266" s="252">
        <v>2027</v>
      </c>
      <c r="N1266" s="252" t="s">
        <v>393</v>
      </c>
      <c r="O1266" s="252" t="s">
        <v>394</v>
      </c>
      <c r="P1266" s="252" t="s">
        <v>3735</v>
      </c>
      <c r="Q1266" s="251" t="s">
        <v>2567</v>
      </c>
      <c r="R1266" s="290"/>
      <c r="S1266" s="290"/>
      <c r="T1266" s="290"/>
      <c r="U1266" s="290"/>
      <c r="V1266" s="290"/>
      <c r="W1266" s="290"/>
      <c r="X1266" s="290"/>
    </row>
    <row r="1267" spans="2:24" ht="72.5">
      <c r="B1267" s="252" t="s">
        <v>1438</v>
      </c>
      <c r="C1267" s="252" t="s">
        <v>5639</v>
      </c>
      <c r="D1267" s="252" t="s">
        <v>2625</v>
      </c>
      <c r="E1267" s="251" t="s">
        <v>410</v>
      </c>
      <c r="F1267" s="252">
        <v>4935391.2499700002</v>
      </c>
      <c r="G1267" s="252">
        <v>2585914.1239900002</v>
      </c>
      <c r="H1267" s="252" t="s">
        <v>2544</v>
      </c>
      <c r="I1267" s="252">
        <v>2.5558000000000001E-2</v>
      </c>
      <c r="J1267" s="252" t="s">
        <v>392</v>
      </c>
      <c r="K1267" s="252">
        <v>0</v>
      </c>
      <c r="L1267" s="252">
        <v>2024</v>
      </c>
      <c r="M1267" s="252">
        <v>2027</v>
      </c>
      <c r="N1267" s="252" t="s">
        <v>393</v>
      </c>
      <c r="O1267" s="252" t="s">
        <v>394</v>
      </c>
      <c r="P1267" s="252" t="s">
        <v>3736</v>
      </c>
      <c r="Q1267" s="251" t="s">
        <v>2567</v>
      </c>
      <c r="R1267" s="290"/>
      <c r="S1267" s="290"/>
      <c r="T1267" s="290"/>
      <c r="U1267" s="290"/>
      <c r="V1267" s="290"/>
      <c r="W1267" s="290"/>
      <c r="X1267" s="290"/>
    </row>
    <row r="1268" spans="2:24" ht="72.5">
      <c r="B1268" s="252" t="s">
        <v>1438</v>
      </c>
      <c r="C1268" s="252" t="s">
        <v>5639</v>
      </c>
      <c r="D1268" s="252" t="s">
        <v>2625</v>
      </c>
      <c r="E1268" s="251" t="s">
        <v>410</v>
      </c>
      <c r="F1268" s="252">
        <v>4936346.7369900001</v>
      </c>
      <c r="G1268" s="252">
        <v>2588375.6910299999</v>
      </c>
      <c r="H1268" s="252" t="s">
        <v>2544</v>
      </c>
      <c r="I1268" s="252">
        <v>2.5558000000000001E-2</v>
      </c>
      <c r="J1268" s="252" t="s">
        <v>392</v>
      </c>
      <c r="K1268" s="252">
        <v>0</v>
      </c>
      <c r="L1268" s="252">
        <v>2024</v>
      </c>
      <c r="M1268" s="252">
        <v>2027</v>
      </c>
      <c r="N1268" s="252" t="s">
        <v>393</v>
      </c>
      <c r="O1268" s="252" t="s">
        <v>394</v>
      </c>
      <c r="P1268" s="252" t="s">
        <v>3737</v>
      </c>
      <c r="Q1268" s="251" t="s">
        <v>2567</v>
      </c>
      <c r="R1268" s="290"/>
      <c r="S1268" s="290"/>
      <c r="T1268" s="290"/>
      <c r="U1268" s="290"/>
      <c r="V1268" s="290"/>
      <c r="W1268" s="290"/>
      <c r="X1268" s="290"/>
    </row>
    <row r="1269" spans="2:24" ht="72.5">
      <c r="B1269" s="252" t="s">
        <v>1438</v>
      </c>
      <c r="C1269" s="252" t="s">
        <v>5639</v>
      </c>
      <c r="D1269" s="252" t="s">
        <v>2625</v>
      </c>
      <c r="E1269" s="251" t="s">
        <v>410</v>
      </c>
      <c r="F1269" s="252">
        <v>4936615.7168899998</v>
      </c>
      <c r="G1269" s="252">
        <v>2589068.5260999999</v>
      </c>
      <c r="H1269" s="252" t="s">
        <v>2544</v>
      </c>
      <c r="I1269" s="252">
        <v>2.5558000000000001E-2</v>
      </c>
      <c r="J1269" s="252" t="s">
        <v>622</v>
      </c>
      <c r="K1269" s="252">
        <v>0</v>
      </c>
      <c r="L1269" s="252">
        <v>2024</v>
      </c>
      <c r="M1269" s="252">
        <v>2027</v>
      </c>
      <c r="N1269" s="252" t="s">
        <v>393</v>
      </c>
      <c r="O1269" s="252" t="s">
        <v>394</v>
      </c>
      <c r="P1269" s="252" t="s">
        <v>3738</v>
      </c>
      <c r="Q1269" s="251" t="s">
        <v>2567</v>
      </c>
      <c r="R1269" s="290"/>
      <c r="S1269" s="290"/>
      <c r="T1269" s="290"/>
      <c r="U1269" s="290"/>
      <c r="V1269" s="290"/>
      <c r="W1269" s="290"/>
      <c r="X1269" s="290"/>
    </row>
    <row r="1270" spans="2:24" ht="72.5">
      <c r="B1270" s="252" t="s">
        <v>1438</v>
      </c>
      <c r="C1270" s="252" t="s">
        <v>5639</v>
      </c>
      <c r="D1270" s="252" t="s">
        <v>2625</v>
      </c>
      <c r="E1270" s="251" t="s">
        <v>410</v>
      </c>
      <c r="F1270" s="252">
        <v>4936901.0980099998</v>
      </c>
      <c r="G1270" s="252">
        <v>2589803.7760000001</v>
      </c>
      <c r="H1270" s="252" t="s">
        <v>2544</v>
      </c>
      <c r="I1270" s="252">
        <v>2.5558000000000001E-2</v>
      </c>
      <c r="J1270" s="252" t="s">
        <v>392</v>
      </c>
      <c r="K1270" s="252">
        <v>0</v>
      </c>
      <c r="L1270" s="252">
        <v>2024</v>
      </c>
      <c r="M1270" s="252">
        <v>2027</v>
      </c>
      <c r="N1270" s="252" t="s">
        <v>393</v>
      </c>
      <c r="O1270" s="252" t="s">
        <v>394</v>
      </c>
      <c r="P1270" s="252" t="s">
        <v>3739</v>
      </c>
      <c r="Q1270" s="251" t="s">
        <v>2567</v>
      </c>
      <c r="R1270" s="290"/>
      <c r="S1270" s="290"/>
      <c r="T1270" s="290"/>
      <c r="U1270" s="290"/>
      <c r="V1270" s="290"/>
      <c r="W1270" s="290"/>
      <c r="X1270" s="290"/>
    </row>
    <row r="1271" spans="2:24" ht="72.5">
      <c r="B1271" s="252" t="s">
        <v>1438</v>
      </c>
      <c r="C1271" s="252" t="s">
        <v>5639</v>
      </c>
      <c r="D1271" s="252" t="s">
        <v>2625</v>
      </c>
      <c r="E1271" s="251" t="s">
        <v>410</v>
      </c>
      <c r="F1271" s="252">
        <v>4937047.4760100003</v>
      </c>
      <c r="G1271" s="252">
        <v>2590180.85898</v>
      </c>
      <c r="H1271" s="252" t="s">
        <v>2544</v>
      </c>
      <c r="I1271" s="252">
        <v>2.5558000000000001E-2</v>
      </c>
      <c r="J1271" s="252" t="s">
        <v>1427</v>
      </c>
      <c r="K1271" s="252">
        <v>0</v>
      </c>
      <c r="L1271" s="252">
        <v>2024</v>
      </c>
      <c r="M1271" s="252">
        <v>2027</v>
      </c>
      <c r="N1271" s="252" t="s">
        <v>393</v>
      </c>
      <c r="O1271" s="252" t="s">
        <v>394</v>
      </c>
      <c r="P1271" s="252" t="s">
        <v>3740</v>
      </c>
      <c r="Q1271" s="251" t="s">
        <v>2567</v>
      </c>
      <c r="R1271" s="290"/>
      <c r="S1271" s="290"/>
      <c r="T1271" s="290"/>
      <c r="U1271" s="290"/>
      <c r="V1271" s="290"/>
      <c r="W1271" s="290"/>
      <c r="X1271" s="290"/>
    </row>
    <row r="1272" spans="2:24" ht="72.5">
      <c r="B1272" s="252" t="s">
        <v>1438</v>
      </c>
      <c r="C1272" s="252" t="s">
        <v>5639</v>
      </c>
      <c r="D1272" s="252" t="s">
        <v>2618</v>
      </c>
      <c r="E1272" s="251" t="s">
        <v>410</v>
      </c>
      <c r="F1272" s="252">
        <v>4937392.9229800003</v>
      </c>
      <c r="G1272" s="252">
        <v>2591070.8010100001</v>
      </c>
      <c r="H1272" s="252" t="s">
        <v>2544</v>
      </c>
      <c r="I1272" s="252">
        <v>2.5558000000000001E-2</v>
      </c>
      <c r="J1272" s="252" t="s">
        <v>392</v>
      </c>
      <c r="K1272" s="252">
        <v>0</v>
      </c>
      <c r="L1272" s="252">
        <v>2024</v>
      </c>
      <c r="M1272" s="252">
        <v>2027</v>
      </c>
      <c r="N1272" s="252" t="s">
        <v>393</v>
      </c>
      <c r="O1272" s="252" t="s">
        <v>394</v>
      </c>
      <c r="P1272" s="252" t="s">
        <v>3741</v>
      </c>
      <c r="Q1272" s="251" t="s">
        <v>2567</v>
      </c>
      <c r="R1272" s="290"/>
      <c r="S1272" s="290"/>
      <c r="T1272" s="290"/>
      <c r="U1272" s="290"/>
      <c r="V1272" s="290"/>
      <c r="W1272" s="290"/>
      <c r="X1272" s="290"/>
    </row>
    <row r="1273" spans="2:24" ht="72.5">
      <c r="B1273" s="252" t="s">
        <v>1438</v>
      </c>
      <c r="C1273" s="252" t="s">
        <v>5639</v>
      </c>
      <c r="D1273" s="252" t="s">
        <v>2618</v>
      </c>
      <c r="E1273" s="251" t="s">
        <v>410</v>
      </c>
      <c r="F1273" s="252">
        <v>4937531.3190000001</v>
      </c>
      <c r="G1273" s="252">
        <v>2591427.3259899998</v>
      </c>
      <c r="H1273" s="252" t="s">
        <v>2544</v>
      </c>
      <c r="I1273" s="252">
        <v>2.5558000000000001E-2</v>
      </c>
      <c r="J1273" s="252" t="s">
        <v>622</v>
      </c>
      <c r="K1273" s="252">
        <v>0</v>
      </c>
      <c r="L1273" s="252">
        <v>2024</v>
      </c>
      <c r="M1273" s="252">
        <v>2027</v>
      </c>
      <c r="N1273" s="252" t="s">
        <v>393</v>
      </c>
      <c r="O1273" s="252" t="s">
        <v>394</v>
      </c>
      <c r="P1273" s="252" t="s">
        <v>3742</v>
      </c>
      <c r="Q1273" s="251" t="s">
        <v>2567</v>
      </c>
      <c r="R1273" s="290"/>
      <c r="S1273" s="290"/>
      <c r="T1273" s="290"/>
      <c r="U1273" s="290"/>
      <c r="V1273" s="290"/>
      <c r="W1273" s="290"/>
      <c r="X1273" s="290"/>
    </row>
    <row r="1274" spans="2:24" ht="72.5">
      <c r="B1274" s="252" t="s">
        <v>1438</v>
      </c>
      <c r="C1274" s="252" t="s">
        <v>5639</v>
      </c>
      <c r="D1274" s="252" t="s">
        <v>2618</v>
      </c>
      <c r="E1274" s="251" t="s">
        <v>410</v>
      </c>
      <c r="F1274" s="252">
        <v>4937447.5534800002</v>
      </c>
      <c r="G1274" s="252">
        <v>2592120.7836199999</v>
      </c>
      <c r="H1274" s="252" t="s">
        <v>2544</v>
      </c>
      <c r="I1274" s="252">
        <v>2.5566999999999999E-2</v>
      </c>
      <c r="J1274" s="252" t="s">
        <v>622</v>
      </c>
      <c r="K1274" s="252">
        <v>0</v>
      </c>
      <c r="L1274" s="252">
        <v>2024</v>
      </c>
      <c r="M1274" s="252">
        <v>2027</v>
      </c>
      <c r="N1274" s="252" t="s">
        <v>393</v>
      </c>
      <c r="O1274" s="252" t="s">
        <v>394</v>
      </c>
      <c r="P1274" s="252" t="s">
        <v>3743</v>
      </c>
      <c r="Q1274" s="251" t="s">
        <v>2567</v>
      </c>
      <c r="R1274" s="290"/>
      <c r="S1274" s="290"/>
      <c r="T1274" s="290"/>
      <c r="U1274" s="290"/>
      <c r="V1274" s="290"/>
      <c r="W1274" s="290"/>
      <c r="X1274" s="290"/>
    </row>
    <row r="1275" spans="2:24" ht="72.5">
      <c r="B1275" s="252" t="s">
        <v>1438</v>
      </c>
      <c r="C1275" s="252" t="s">
        <v>5639</v>
      </c>
      <c r="D1275" s="252" t="s">
        <v>2618</v>
      </c>
      <c r="E1275" s="251" t="s">
        <v>410</v>
      </c>
      <c r="F1275" s="252">
        <v>4937164.0398800001</v>
      </c>
      <c r="G1275" s="252">
        <v>2592594.4238</v>
      </c>
      <c r="H1275" s="252" t="s">
        <v>2544</v>
      </c>
      <c r="I1275" s="252">
        <v>2.5566999999999999E-2</v>
      </c>
      <c r="J1275" s="252" t="s">
        <v>1427</v>
      </c>
      <c r="K1275" s="252">
        <v>0</v>
      </c>
      <c r="L1275" s="252">
        <v>2024</v>
      </c>
      <c r="M1275" s="252">
        <v>2027</v>
      </c>
      <c r="N1275" s="252" t="s">
        <v>393</v>
      </c>
      <c r="O1275" s="252" t="s">
        <v>394</v>
      </c>
      <c r="P1275" s="252" t="s">
        <v>3744</v>
      </c>
      <c r="Q1275" s="251" t="s">
        <v>2567</v>
      </c>
      <c r="R1275" s="290"/>
      <c r="S1275" s="290"/>
      <c r="T1275" s="290"/>
      <c r="U1275" s="290"/>
      <c r="V1275" s="290"/>
      <c r="W1275" s="290"/>
      <c r="X1275" s="290"/>
    </row>
    <row r="1276" spans="2:24" ht="72.5">
      <c r="B1276" s="252" t="s">
        <v>1438</v>
      </c>
      <c r="C1276" s="252" t="s">
        <v>5639</v>
      </c>
      <c r="D1276" s="252" t="s">
        <v>2618</v>
      </c>
      <c r="E1276" s="251" t="s">
        <v>410</v>
      </c>
      <c r="F1276" s="252">
        <v>4936876.3100300003</v>
      </c>
      <c r="G1276" s="252">
        <v>2593074.6870499998</v>
      </c>
      <c r="H1276" s="252" t="s">
        <v>2544</v>
      </c>
      <c r="I1276" s="252">
        <v>2.5566999999999999E-2</v>
      </c>
      <c r="J1276" s="252" t="s">
        <v>1427</v>
      </c>
      <c r="K1276" s="252">
        <v>0</v>
      </c>
      <c r="L1276" s="252">
        <v>2024</v>
      </c>
      <c r="M1276" s="252">
        <v>2027</v>
      </c>
      <c r="N1276" s="252" t="s">
        <v>393</v>
      </c>
      <c r="O1276" s="252" t="s">
        <v>394</v>
      </c>
      <c r="P1276" s="252" t="s">
        <v>3745</v>
      </c>
      <c r="Q1276" s="251" t="s">
        <v>2567</v>
      </c>
      <c r="R1276" s="290"/>
      <c r="S1276" s="290"/>
      <c r="T1276" s="290"/>
      <c r="U1276" s="290"/>
      <c r="V1276" s="290"/>
      <c r="W1276" s="290"/>
      <c r="X1276" s="290"/>
    </row>
    <row r="1277" spans="2:24" ht="72.5">
      <c r="B1277" s="252" t="s">
        <v>1438</v>
      </c>
      <c r="C1277" s="252" t="s">
        <v>5639</v>
      </c>
      <c r="D1277" s="252" t="s">
        <v>2612</v>
      </c>
      <c r="E1277" s="251" t="s">
        <v>410</v>
      </c>
      <c r="F1277" s="252">
        <v>4936594.9309900003</v>
      </c>
      <c r="G1277" s="252">
        <v>2593544.34503</v>
      </c>
      <c r="H1277" s="252" t="s">
        <v>2544</v>
      </c>
      <c r="I1277" s="252">
        <v>2.5566999999999999E-2</v>
      </c>
      <c r="J1277" s="252" t="s">
        <v>392</v>
      </c>
      <c r="K1277" s="252">
        <v>0</v>
      </c>
      <c r="L1277" s="252">
        <v>2024</v>
      </c>
      <c r="M1277" s="252">
        <v>2027</v>
      </c>
      <c r="N1277" s="252" t="s">
        <v>393</v>
      </c>
      <c r="O1277" s="252" t="s">
        <v>394</v>
      </c>
      <c r="P1277" s="252" t="s">
        <v>3746</v>
      </c>
      <c r="Q1277" s="251" t="s">
        <v>2567</v>
      </c>
      <c r="R1277" s="290"/>
      <c r="S1277" s="290"/>
      <c r="T1277" s="290"/>
      <c r="U1277" s="290"/>
      <c r="V1277" s="290"/>
      <c r="W1277" s="290"/>
      <c r="X1277" s="290"/>
    </row>
    <row r="1278" spans="2:24" ht="72.5">
      <c r="B1278" s="252" t="s">
        <v>1438</v>
      </c>
      <c r="C1278" s="252" t="s">
        <v>5639</v>
      </c>
      <c r="D1278" s="252" t="s">
        <v>2612</v>
      </c>
      <c r="E1278" s="251" t="s">
        <v>410</v>
      </c>
      <c r="F1278" s="252">
        <v>4936368.9122299999</v>
      </c>
      <c r="G1278" s="252">
        <v>2593921.5254199998</v>
      </c>
      <c r="H1278" s="252" t="s">
        <v>2544</v>
      </c>
      <c r="I1278" s="252">
        <v>2.5534999999999999E-2</v>
      </c>
      <c r="J1278" s="252" t="s">
        <v>2615</v>
      </c>
      <c r="K1278" s="252">
        <v>0</v>
      </c>
      <c r="L1278" s="252">
        <v>2024</v>
      </c>
      <c r="M1278" s="252">
        <v>2027</v>
      </c>
      <c r="N1278" s="252" t="s">
        <v>393</v>
      </c>
      <c r="O1278" s="252" t="s">
        <v>394</v>
      </c>
      <c r="P1278" s="252" t="s">
        <v>3747</v>
      </c>
      <c r="Q1278" s="251" t="s">
        <v>2567</v>
      </c>
      <c r="R1278" s="290"/>
      <c r="S1278" s="290"/>
      <c r="T1278" s="290"/>
      <c r="U1278" s="290"/>
      <c r="V1278" s="290"/>
      <c r="W1278" s="290"/>
      <c r="X1278" s="290"/>
    </row>
    <row r="1279" spans="2:24" ht="72.5">
      <c r="B1279" s="252" t="s">
        <v>1438</v>
      </c>
      <c r="C1279" s="252" t="s">
        <v>5639</v>
      </c>
      <c r="D1279" s="252" t="s">
        <v>2612</v>
      </c>
      <c r="E1279" s="251" t="s">
        <v>410</v>
      </c>
      <c r="F1279" s="252">
        <v>4936163.79794</v>
      </c>
      <c r="G1279" s="252">
        <v>2594213.4197300002</v>
      </c>
      <c r="H1279" s="252" t="s">
        <v>2544</v>
      </c>
      <c r="I1279" s="252">
        <v>2.5503999999999999E-2</v>
      </c>
      <c r="J1279" s="252" t="s">
        <v>392</v>
      </c>
      <c r="K1279" s="252">
        <v>0</v>
      </c>
      <c r="L1279" s="252">
        <v>2024</v>
      </c>
      <c r="M1279" s="252">
        <v>2027</v>
      </c>
      <c r="N1279" s="252" t="s">
        <v>393</v>
      </c>
      <c r="O1279" s="252" t="s">
        <v>394</v>
      </c>
      <c r="P1279" s="252" t="s">
        <v>3748</v>
      </c>
      <c r="Q1279" s="251" t="s">
        <v>2567</v>
      </c>
      <c r="R1279" s="290"/>
      <c r="S1279" s="290"/>
      <c r="T1279" s="290"/>
      <c r="U1279" s="290"/>
      <c r="V1279" s="290"/>
      <c r="W1279" s="290"/>
      <c r="X1279" s="290"/>
    </row>
    <row r="1280" spans="2:24" ht="72.5">
      <c r="B1280" s="252" t="s">
        <v>1438</v>
      </c>
      <c r="C1280" s="252" t="s">
        <v>5639</v>
      </c>
      <c r="D1280" s="252" t="s">
        <v>2612</v>
      </c>
      <c r="E1280" s="251" t="s">
        <v>410</v>
      </c>
      <c r="F1280" s="252">
        <v>4935922.27783</v>
      </c>
      <c r="G1280" s="252">
        <v>2594569.6520799999</v>
      </c>
      <c r="H1280" s="252" t="s">
        <v>2544</v>
      </c>
      <c r="I1280" s="252">
        <v>2.5543E-2</v>
      </c>
      <c r="J1280" s="252" t="s">
        <v>1427</v>
      </c>
      <c r="K1280" s="252">
        <v>0</v>
      </c>
      <c r="L1280" s="252">
        <v>2024</v>
      </c>
      <c r="M1280" s="252">
        <v>2027</v>
      </c>
      <c r="N1280" s="252" t="s">
        <v>393</v>
      </c>
      <c r="O1280" s="252" t="s">
        <v>394</v>
      </c>
      <c r="P1280" s="252" t="s">
        <v>3749</v>
      </c>
      <c r="Q1280" s="251" t="s">
        <v>2567</v>
      </c>
      <c r="R1280" s="290"/>
      <c r="S1280" s="290"/>
      <c r="T1280" s="290"/>
      <c r="U1280" s="290"/>
      <c r="V1280" s="290"/>
      <c r="W1280" s="290"/>
      <c r="X1280" s="290"/>
    </row>
    <row r="1281" spans="2:24" ht="72.5">
      <c r="B1281" s="252" t="s">
        <v>1438</v>
      </c>
      <c r="C1281" s="252" t="s">
        <v>5639</v>
      </c>
      <c r="D1281" s="252" t="s">
        <v>2598</v>
      </c>
      <c r="E1281" s="251" t="s">
        <v>410</v>
      </c>
      <c r="F1281" s="252">
        <v>4935687.3049900001</v>
      </c>
      <c r="G1281" s="252">
        <v>2594967.9580000001</v>
      </c>
      <c r="H1281" s="252" t="s">
        <v>2544</v>
      </c>
      <c r="I1281" s="252">
        <v>2.5579999999999999E-2</v>
      </c>
      <c r="J1281" s="252" t="s">
        <v>622</v>
      </c>
      <c r="K1281" s="252">
        <v>0</v>
      </c>
      <c r="L1281" s="252">
        <v>2024</v>
      </c>
      <c r="M1281" s="252">
        <v>2027</v>
      </c>
      <c r="N1281" s="252" t="s">
        <v>393</v>
      </c>
      <c r="O1281" s="252" t="s">
        <v>394</v>
      </c>
      <c r="P1281" s="252" t="s">
        <v>3750</v>
      </c>
      <c r="Q1281" s="251" t="s">
        <v>2567</v>
      </c>
      <c r="R1281" s="290"/>
      <c r="S1281" s="290"/>
      <c r="T1281" s="290"/>
      <c r="U1281" s="290"/>
      <c r="V1281" s="290"/>
      <c r="W1281" s="290"/>
      <c r="X1281" s="290"/>
    </row>
    <row r="1282" spans="2:24" ht="72.5">
      <c r="B1282" s="252" t="s">
        <v>1438</v>
      </c>
      <c r="C1282" s="252" t="s">
        <v>5639</v>
      </c>
      <c r="D1282" s="252" t="s">
        <v>2598</v>
      </c>
      <c r="E1282" s="251" t="s">
        <v>410</v>
      </c>
      <c r="F1282" s="252">
        <v>4935504.4272600003</v>
      </c>
      <c r="G1282" s="252">
        <v>2595278.0033999998</v>
      </c>
      <c r="H1282" s="252" t="s">
        <v>2544</v>
      </c>
      <c r="I1282" s="252">
        <v>2.5581E-2</v>
      </c>
      <c r="J1282" s="252" t="s">
        <v>622</v>
      </c>
      <c r="K1282" s="252">
        <v>0</v>
      </c>
      <c r="L1282" s="252">
        <v>2024</v>
      </c>
      <c r="M1282" s="252">
        <v>2027</v>
      </c>
      <c r="N1282" s="252" t="s">
        <v>393</v>
      </c>
      <c r="O1282" s="252" t="s">
        <v>394</v>
      </c>
      <c r="P1282" s="252" t="s">
        <v>3751</v>
      </c>
      <c r="Q1282" s="251" t="s">
        <v>2567</v>
      </c>
      <c r="R1282" s="290"/>
      <c r="S1282" s="290"/>
      <c r="T1282" s="290"/>
      <c r="U1282" s="290"/>
      <c r="V1282" s="290"/>
      <c r="W1282" s="290"/>
      <c r="X1282" s="290"/>
    </row>
    <row r="1283" spans="2:24" ht="72.5">
      <c r="B1283" s="252" t="s">
        <v>1438</v>
      </c>
      <c r="C1283" s="252" t="s">
        <v>5639</v>
      </c>
      <c r="D1283" s="252" t="s">
        <v>2598</v>
      </c>
      <c r="E1283" s="251" t="s">
        <v>410</v>
      </c>
      <c r="F1283" s="252">
        <v>4935280.7167800004</v>
      </c>
      <c r="G1283" s="252">
        <v>2595657.8398899999</v>
      </c>
      <c r="H1283" s="252" t="s">
        <v>2544</v>
      </c>
      <c r="I1283" s="252">
        <v>2.5579999999999999E-2</v>
      </c>
      <c r="J1283" s="252" t="s">
        <v>622</v>
      </c>
      <c r="K1283" s="252">
        <v>0</v>
      </c>
      <c r="L1283" s="252">
        <v>2024</v>
      </c>
      <c r="M1283" s="252">
        <v>2027</v>
      </c>
      <c r="N1283" s="252" t="s">
        <v>393</v>
      </c>
      <c r="O1283" s="252" t="s">
        <v>394</v>
      </c>
      <c r="P1283" s="252" t="s">
        <v>3752</v>
      </c>
      <c r="Q1283" s="251" t="s">
        <v>2567</v>
      </c>
      <c r="R1283" s="290"/>
      <c r="S1283" s="290"/>
      <c r="T1283" s="290"/>
      <c r="U1283" s="290"/>
      <c r="V1283" s="290"/>
      <c r="W1283" s="290"/>
      <c r="X1283" s="290"/>
    </row>
    <row r="1284" spans="2:24" ht="72.5">
      <c r="B1284" s="252" t="s">
        <v>1438</v>
      </c>
      <c r="C1284" s="252" t="s">
        <v>5639</v>
      </c>
      <c r="D1284" s="252" t="s">
        <v>2598</v>
      </c>
      <c r="E1284" s="251" t="s">
        <v>410</v>
      </c>
      <c r="F1284" s="252">
        <v>4935092.9889799999</v>
      </c>
      <c r="G1284" s="252">
        <v>2595990.29599</v>
      </c>
      <c r="H1284" s="252" t="s">
        <v>2544</v>
      </c>
      <c r="I1284" s="252">
        <v>2.5579999999999999E-2</v>
      </c>
      <c r="J1284" s="252" t="s">
        <v>622</v>
      </c>
      <c r="K1284" s="252">
        <v>0</v>
      </c>
      <c r="L1284" s="252">
        <v>2024</v>
      </c>
      <c r="M1284" s="252">
        <v>2027</v>
      </c>
      <c r="N1284" s="252" t="s">
        <v>393</v>
      </c>
      <c r="O1284" s="252" t="s">
        <v>394</v>
      </c>
      <c r="P1284" s="252" t="s">
        <v>3753</v>
      </c>
      <c r="Q1284" s="251" t="s">
        <v>2567</v>
      </c>
      <c r="R1284" s="290"/>
      <c r="S1284" s="290"/>
      <c r="T1284" s="290"/>
      <c r="U1284" s="290"/>
      <c r="V1284" s="290"/>
      <c r="W1284" s="290"/>
      <c r="X1284" s="290"/>
    </row>
    <row r="1285" spans="2:24" ht="72.5">
      <c r="B1285" s="252" t="s">
        <v>1438</v>
      </c>
      <c r="C1285" s="252" t="s">
        <v>5639</v>
      </c>
      <c r="D1285" s="252" t="s">
        <v>2598</v>
      </c>
      <c r="E1285" s="251" t="s">
        <v>410</v>
      </c>
      <c r="F1285" s="252">
        <v>4934904.8166699996</v>
      </c>
      <c r="G1285" s="252">
        <v>2596323.40442</v>
      </c>
      <c r="H1285" s="252" t="s">
        <v>2544</v>
      </c>
      <c r="I1285" s="252">
        <v>2.5541000000000001E-2</v>
      </c>
      <c r="J1285" s="252" t="s">
        <v>622</v>
      </c>
      <c r="K1285" s="252">
        <v>0</v>
      </c>
      <c r="L1285" s="252">
        <v>2024</v>
      </c>
      <c r="M1285" s="252">
        <v>2027</v>
      </c>
      <c r="N1285" s="252" t="s">
        <v>393</v>
      </c>
      <c r="O1285" s="252" t="s">
        <v>394</v>
      </c>
      <c r="P1285" s="252" t="s">
        <v>3754</v>
      </c>
      <c r="Q1285" s="251" t="s">
        <v>2567</v>
      </c>
      <c r="R1285" s="290"/>
      <c r="S1285" s="290"/>
      <c r="T1285" s="290"/>
      <c r="U1285" s="290"/>
      <c r="V1285" s="290"/>
      <c r="W1285" s="290"/>
      <c r="X1285" s="290"/>
    </row>
    <row r="1286" spans="2:24" ht="72.5">
      <c r="B1286" s="252" t="s">
        <v>1438</v>
      </c>
      <c r="C1286" s="252" t="s">
        <v>5639</v>
      </c>
      <c r="D1286" s="252" t="s">
        <v>2598</v>
      </c>
      <c r="E1286" s="251" t="s">
        <v>410</v>
      </c>
      <c r="F1286" s="252">
        <v>4934638.5759899998</v>
      </c>
      <c r="G1286" s="252">
        <v>2596707.3310099998</v>
      </c>
      <c r="H1286" s="252" t="s">
        <v>2544</v>
      </c>
      <c r="I1286" s="252">
        <v>2.5503000000000001E-2</v>
      </c>
      <c r="J1286" s="252" t="s">
        <v>2397</v>
      </c>
      <c r="K1286" s="252">
        <v>0</v>
      </c>
      <c r="L1286" s="252">
        <v>2024</v>
      </c>
      <c r="M1286" s="252">
        <v>2027</v>
      </c>
      <c r="N1286" s="252" t="s">
        <v>393</v>
      </c>
      <c r="O1286" s="252" t="s">
        <v>394</v>
      </c>
      <c r="P1286" s="252" t="s">
        <v>3755</v>
      </c>
      <c r="Q1286" s="251" t="s">
        <v>2567</v>
      </c>
      <c r="R1286" s="290"/>
      <c r="S1286" s="290"/>
      <c r="T1286" s="290"/>
      <c r="U1286" s="290"/>
      <c r="V1286" s="290"/>
      <c r="W1286" s="290"/>
      <c r="X1286" s="290"/>
    </row>
    <row r="1287" spans="2:24" ht="72.5">
      <c r="B1287" s="252" t="s">
        <v>1438</v>
      </c>
      <c r="C1287" s="252" t="s">
        <v>5639</v>
      </c>
      <c r="D1287" s="252" t="s">
        <v>2598</v>
      </c>
      <c r="E1287" s="251" t="s">
        <v>410</v>
      </c>
      <c r="F1287" s="252">
        <v>4934434.8949999996</v>
      </c>
      <c r="G1287" s="252">
        <v>2597000.9440000001</v>
      </c>
      <c r="H1287" s="252" t="s">
        <v>2544</v>
      </c>
      <c r="I1287" s="252">
        <v>2.5503000000000001E-2</v>
      </c>
      <c r="J1287" s="252" t="s">
        <v>2397</v>
      </c>
      <c r="K1287" s="252">
        <v>0</v>
      </c>
      <c r="L1287" s="252">
        <v>2024</v>
      </c>
      <c r="M1287" s="252">
        <v>2027</v>
      </c>
      <c r="N1287" s="252" t="s">
        <v>393</v>
      </c>
      <c r="O1287" s="252" t="s">
        <v>394</v>
      </c>
      <c r="P1287" s="252" t="s">
        <v>3756</v>
      </c>
      <c r="Q1287" s="251" t="s">
        <v>2567</v>
      </c>
      <c r="R1287" s="290"/>
      <c r="S1287" s="290"/>
      <c r="T1287" s="290"/>
      <c r="U1287" s="290"/>
      <c r="V1287" s="290"/>
      <c r="W1287" s="290"/>
      <c r="X1287" s="290"/>
    </row>
    <row r="1288" spans="2:24" ht="72.5">
      <c r="B1288" s="252" t="s">
        <v>1438</v>
      </c>
      <c r="C1288" s="252" t="s">
        <v>5639</v>
      </c>
      <c r="D1288" s="252" t="s">
        <v>2598</v>
      </c>
      <c r="E1288" s="251" t="s">
        <v>410</v>
      </c>
      <c r="F1288" s="252">
        <v>4933915.5463800002</v>
      </c>
      <c r="G1288" s="252">
        <v>2597845.1528400001</v>
      </c>
      <c r="H1288" s="252" t="s">
        <v>2544</v>
      </c>
      <c r="I1288" s="252">
        <v>2.5559999999999999E-2</v>
      </c>
      <c r="J1288" s="252" t="s">
        <v>1427</v>
      </c>
      <c r="K1288" s="252">
        <v>0</v>
      </c>
      <c r="L1288" s="252">
        <v>2024</v>
      </c>
      <c r="M1288" s="252">
        <v>2027</v>
      </c>
      <c r="N1288" s="252" t="s">
        <v>393</v>
      </c>
      <c r="O1288" s="252" t="s">
        <v>394</v>
      </c>
      <c r="P1288" s="252" t="s">
        <v>3757</v>
      </c>
      <c r="Q1288" s="251" t="s">
        <v>2567</v>
      </c>
      <c r="R1288" s="290"/>
      <c r="S1288" s="290"/>
      <c r="T1288" s="290"/>
      <c r="U1288" s="290"/>
      <c r="V1288" s="290"/>
      <c r="W1288" s="290"/>
      <c r="X1288" s="290"/>
    </row>
    <row r="1289" spans="2:24" ht="72.5">
      <c r="B1289" s="252" t="s">
        <v>1438</v>
      </c>
      <c r="C1289" s="252" t="s">
        <v>5639</v>
      </c>
      <c r="D1289" s="252" t="s">
        <v>2598</v>
      </c>
      <c r="E1289" s="251" t="s">
        <v>410</v>
      </c>
      <c r="F1289" s="252">
        <v>4933720.34717</v>
      </c>
      <c r="G1289" s="252">
        <v>2598155.4232100002</v>
      </c>
      <c r="H1289" s="252" t="s">
        <v>2544</v>
      </c>
      <c r="I1289" s="252">
        <v>2.5534000000000001E-2</v>
      </c>
      <c r="J1289" s="252" t="s">
        <v>1427</v>
      </c>
      <c r="K1289" s="252">
        <v>0</v>
      </c>
      <c r="L1289" s="252">
        <v>2024</v>
      </c>
      <c r="M1289" s="252">
        <v>2027</v>
      </c>
      <c r="N1289" s="252" t="s">
        <v>393</v>
      </c>
      <c r="O1289" s="252" t="s">
        <v>394</v>
      </c>
      <c r="P1289" s="252" t="s">
        <v>3758</v>
      </c>
      <c r="Q1289" s="251" t="s">
        <v>2567</v>
      </c>
      <c r="R1289" s="290"/>
      <c r="S1289" s="290"/>
      <c r="T1289" s="290"/>
      <c r="U1289" s="290"/>
      <c r="V1289" s="290"/>
      <c r="W1289" s="290"/>
      <c r="X1289" s="290"/>
    </row>
    <row r="1290" spans="2:24" ht="72.5">
      <c r="B1290" s="252" t="s">
        <v>1438</v>
      </c>
      <c r="C1290" s="252" t="s">
        <v>5639</v>
      </c>
      <c r="D1290" s="252" t="s">
        <v>2598</v>
      </c>
      <c r="E1290" s="251" t="s">
        <v>410</v>
      </c>
      <c r="F1290" s="252">
        <v>4933440.9997199997</v>
      </c>
      <c r="G1290" s="252">
        <v>2598599.68566</v>
      </c>
      <c r="H1290" s="252" t="s">
        <v>2544</v>
      </c>
      <c r="I1290" s="252">
        <v>2.5534000000000001E-2</v>
      </c>
      <c r="J1290" s="252" t="s">
        <v>2395</v>
      </c>
      <c r="K1290" s="252">
        <v>0</v>
      </c>
      <c r="L1290" s="252">
        <v>2024</v>
      </c>
      <c r="M1290" s="252">
        <v>2027</v>
      </c>
      <c r="N1290" s="252" t="s">
        <v>393</v>
      </c>
      <c r="O1290" s="252" t="s">
        <v>394</v>
      </c>
      <c r="P1290" s="252" t="s">
        <v>3759</v>
      </c>
      <c r="Q1290" s="251" t="s">
        <v>2567</v>
      </c>
      <c r="R1290" s="290"/>
      <c r="S1290" s="290"/>
      <c r="T1290" s="290"/>
      <c r="U1290" s="290"/>
      <c r="V1290" s="290"/>
      <c r="W1290" s="290"/>
      <c r="X1290" s="290"/>
    </row>
    <row r="1291" spans="2:24" ht="72.5">
      <c r="B1291" s="252" t="s">
        <v>1438</v>
      </c>
      <c r="C1291" s="252" t="s">
        <v>5639</v>
      </c>
      <c r="D1291" s="252" t="s">
        <v>2598</v>
      </c>
      <c r="E1291" s="251" t="s">
        <v>410</v>
      </c>
      <c r="F1291" s="252">
        <v>4933179.1351399999</v>
      </c>
      <c r="G1291" s="252">
        <v>2599015.5481799999</v>
      </c>
      <c r="H1291" s="252" t="s">
        <v>2544</v>
      </c>
      <c r="I1291" s="252">
        <v>2.5533E-2</v>
      </c>
      <c r="J1291" s="252" t="s">
        <v>392</v>
      </c>
      <c r="K1291" s="252">
        <v>0</v>
      </c>
      <c r="L1291" s="252">
        <v>2024</v>
      </c>
      <c r="M1291" s="252">
        <v>2027</v>
      </c>
      <c r="N1291" s="252" t="s">
        <v>393</v>
      </c>
      <c r="O1291" s="252" t="s">
        <v>394</v>
      </c>
      <c r="P1291" s="252" t="s">
        <v>3760</v>
      </c>
      <c r="Q1291" s="251" t="s">
        <v>2567</v>
      </c>
      <c r="R1291" s="290"/>
      <c r="S1291" s="290"/>
      <c r="T1291" s="290"/>
      <c r="U1291" s="290"/>
      <c r="V1291" s="290"/>
      <c r="W1291" s="290"/>
      <c r="X1291" s="290"/>
    </row>
    <row r="1292" spans="2:24" ht="72.5">
      <c r="B1292" s="252" t="s">
        <v>1438</v>
      </c>
      <c r="C1292" s="252" t="s">
        <v>5639</v>
      </c>
      <c r="D1292" s="252" t="s">
        <v>2598</v>
      </c>
      <c r="E1292" s="251" t="s">
        <v>410</v>
      </c>
      <c r="F1292" s="252">
        <v>4932892.4869299997</v>
      </c>
      <c r="G1292" s="252">
        <v>2599471.0959700001</v>
      </c>
      <c r="H1292" s="252" t="s">
        <v>2544</v>
      </c>
      <c r="I1292" s="252">
        <v>2.5534000000000001E-2</v>
      </c>
      <c r="J1292" s="252" t="s">
        <v>392</v>
      </c>
      <c r="K1292" s="252">
        <v>0</v>
      </c>
      <c r="L1292" s="252">
        <v>2024</v>
      </c>
      <c r="M1292" s="252">
        <v>2027</v>
      </c>
      <c r="N1292" s="252" t="s">
        <v>393</v>
      </c>
      <c r="O1292" s="252" t="s">
        <v>394</v>
      </c>
      <c r="P1292" s="252" t="s">
        <v>3761</v>
      </c>
      <c r="Q1292" s="251" t="s">
        <v>2567</v>
      </c>
      <c r="R1292" s="290"/>
      <c r="S1292" s="290"/>
      <c r="T1292" s="290"/>
      <c r="U1292" s="290"/>
      <c r="V1292" s="290"/>
      <c r="W1292" s="290"/>
      <c r="X1292" s="290"/>
    </row>
    <row r="1293" spans="2:24" ht="72.5">
      <c r="B1293" s="252" t="s">
        <v>1438</v>
      </c>
      <c r="C1293" s="252" t="s">
        <v>5639</v>
      </c>
      <c r="D1293" s="252" t="s">
        <v>2598</v>
      </c>
      <c r="E1293" s="251" t="s">
        <v>410</v>
      </c>
      <c r="F1293" s="252">
        <v>4932490.3549600001</v>
      </c>
      <c r="G1293" s="252">
        <v>2600110.2129799998</v>
      </c>
      <c r="H1293" s="252" t="s">
        <v>2544</v>
      </c>
      <c r="I1293" s="252">
        <v>2.5534000000000001E-2</v>
      </c>
      <c r="J1293" s="252" t="s">
        <v>392</v>
      </c>
      <c r="K1293" s="252">
        <v>0</v>
      </c>
      <c r="L1293" s="252">
        <v>2024</v>
      </c>
      <c r="M1293" s="252">
        <v>2027</v>
      </c>
      <c r="N1293" s="252" t="s">
        <v>393</v>
      </c>
      <c r="O1293" s="252" t="s">
        <v>394</v>
      </c>
      <c r="P1293" s="252" t="s">
        <v>3762</v>
      </c>
      <c r="Q1293" s="251" t="s">
        <v>2567</v>
      </c>
      <c r="R1293" s="290"/>
      <c r="S1293" s="290"/>
      <c r="T1293" s="290"/>
      <c r="U1293" s="290"/>
      <c r="V1293" s="290"/>
      <c r="W1293" s="290"/>
      <c r="X1293" s="290"/>
    </row>
    <row r="1294" spans="2:24" ht="72.5">
      <c r="B1294" s="252" t="s">
        <v>1438</v>
      </c>
      <c r="C1294" s="252" t="s">
        <v>5639</v>
      </c>
      <c r="D1294" s="252" t="s">
        <v>2598</v>
      </c>
      <c r="E1294" s="251" t="s">
        <v>410</v>
      </c>
      <c r="F1294" s="252">
        <v>4932014.7660800004</v>
      </c>
      <c r="G1294" s="252">
        <v>2600865.9989999998</v>
      </c>
      <c r="H1294" s="252" t="s">
        <v>2544</v>
      </c>
      <c r="I1294" s="252">
        <v>2.5534000000000001E-2</v>
      </c>
      <c r="J1294" s="252" t="s">
        <v>1427</v>
      </c>
      <c r="K1294" s="252">
        <v>0</v>
      </c>
      <c r="L1294" s="252">
        <v>2024</v>
      </c>
      <c r="M1294" s="252">
        <v>2027</v>
      </c>
      <c r="N1294" s="252" t="s">
        <v>393</v>
      </c>
      <c r="O1294" s="252" t="s">
        <v>394</v>
      </c>
      <c r="P1294" s="252" t="s">
        <v>3763</v>
      </c>
      <c r="Q1294" s="251" t="s">
        <v>2567</v>
      </c>
      <c r="R1294" s="290"/>
      <c r="S1294" s="290"/>
      <c r="T1294" s="290"/>
      <c r="U1294" s="290"/>
      <c r="V1294" s="290"/>
      <c r="W1294" s="290"/>
      <c r="X1294" s="290"/>
    </row>
    <row r="1295" spans="2:24" ht="72.5">
      <c r="B1295" s="252" t="s">
        <v>1438</v>
      </c>
      <c r="C1295" s="252" t="s">
        <v>5639</v>
      </c>
      <c r="D1295" s="252" t="s">
        <v>2598</v>
      </c>
      <c r="E1295" s="251" t="s">
        <v>410</v>
      </c>
      <c r="F1295" s="252">
        <v>4931717.8991099996</v>
      </c>
      <c r="G1295" s="252">
        <v>2601337.7990799998</v>
      </c>
      <c r="H1295" s="252" t="s">
        <v>2544</v>
      </c>
      <c r="I1295" s="252">
        <v>2.5534000000000001E-2</v>
      </c>
      <c r="J1295" s="252" t="s">
        <v>2395</v>
      </c>
      <c r="K1295" s="252">
        <v>0</v>
      </c>
      <c r="L1295" s="252">
        <v>2024</v>
      </c>
      <c r="M1295" s="252">
        <v>2027</v>
      </c>
      <c r="N1295" s="252" t="s">
        <v>393</v>
      </c>
      <c r="O1295" s="252" t="s">
        <v>394</v>
      </c>
      <c r="P1295" s="252" t="s">
        <v>3764</v>
      </c>
      <c r="Q1295" s="251" t="s">
        <v>2567</v>
      </c>
      <c r="R1295" s="290"/>
      <c r="S1295" s="290"/>
      <c r="T1295" s="290"/>
      <c r="U1295" s="290"/>
      <c r="V1295" s="290"/>
      <c r="W1295" s="290"/>
      <c r="X1295" s="290"/>
    </row>
    <row r="1296" spans="2:24" ht="72.5">
      <c r="B1296" s="252" t="s">
        <v>1438</v>
      </c>
      <c r="C1296" s="252" t="s">
        <v>5639</v>
      </c>
      <c r="D1296" s="252" t="s">
        <v>2598</v>
      </c>
      <c r="E1296" s="251" t="s">
        <v>410</v>
      </c>
      <c r="F1296" s="252">
        <v>4931419.5619900003</v>
      </c>
      <c r="G1296" s="252">
        <v>2601811.9270000001</v>
      </c>
      <c r="H1296" s="252" t="s">
        <v>2544</v>
      </c>
      <c r="I1296" s="252">
        <v>2.5534000000000001E-2</v>
      </c>
      <c r="J1296" s="252" t="s">
        <v>392</v>
      </c>
      <c r="K1296" s="252">
        <v>0</v>
      </c>
      <c r="L1296" s="252">
        <v>2024</v>
      </c>
      <c r="M1296" s="252">
        <v>2027</v>
      </c>
      <c r="N1296" s="252" t="s">
        <v>393</v>
      </c>
      <c r="O1296" s="252" t="s">
        <v>394</v>
      </c>
      <c r="P1296" s="252" t="s">
        <v>3765</v>
      </c>
      <c r="Q1296" s="251" t="s">
        <v>2567</v>
      </c>
      <c r="R1296" s="290"/>
      <c r="S1296" s="290"/>
      <c r="T1296" s="290"/>
      <c r="U1296" s="290"/>
      <c r="V1296" s="290"/>
      <c r="W1296" s="290"/>
      <c r="X1296" s="290"/>
    </row>
    <row r="1297" spans="2:24" ht="72.5">
      <c r="B1297" s="252" t="s">
        <v>1438</v>
      </c>
      <c r="C1297" s="252" t="s">
        <v>5639</v>
      </c>
      <c r="D1297" s="252" t="s">
        <v>2593</v>
      </c>
      <c r="E1297" s="251" t="s">
        <v>410</v>
      </c>
      <c r="F1297" s="252">
        <v>4931161.3160199998</v>
      </c>
      <c r="G1297" s="252">
        <v>2602222.3459999999</v>
      </c>
      <c r="H1297" s="252" t="s">
        <v>2544</v>
      </c>
      <c r="I1297" s="252">
        <v>2.5534000000000001E-2</v>
      </c>
      <c r="J1297" s="252" t="s">
        <v>2596</v>
      </c>
      <c r="K1297" s="252">
        <v>0</v>
      </c>
      <c r="L1297" s="252">
        <v>2024</v>
      </c>
      <c r="M1297" s="252">
        <v>2027</v>
      </c>
      <c r="N1297" s="252" t="s">
        <v>393</v>
      </c>
      <c r="O1297" s="252" t="s">
        <v>394</v>
      </c>
      <c r="P1297" s="252" t="s">
        <v>3766</v>
      </c>
      <c r="Q1297" s="251" t="s">
        <v>2567</v>
      </c>
      <c r="R1297" s="290"/>
      <c r="S1297" s="290"/>
      <c r="T1297" s="290"/>
      <c r="U1297" s="290"/>
      <c r="V1297" s="290"/>
      <c r="W1297" s="290"/>
      <c r="X1297" s="290"/>
    </row>
    <row r="1298" spans="2:24" ht="72.5">
      <c r="B1298" s="252" t="s">
        <v>1438</v>
      </c>
      <c r="C1298" s="252" t="s">
        <v>5639</v>
      </c>
      <c r="D1298" s="252" t="s">
        <v>2593</v>
      </c>
      <c r="E1298" s="251" t="s">
        <v>410</v>
      </c>
      <c r="F1298" s="252">
        <v>4930695.2340900004</v>
      </c>
      <c r="G1298" s="252">
        <v>2604418.3729699999</v>
      </c>
      <c r="H1298" s="252" t="s">
        <v>2544</v>
      </c>
      <c r="I1298" s="252">
        <v>2.5544000000000001E-2</v>
      </c>
      <c r="J1298" s="252" t="s">
        <v>2395</v>
      </c>
      <c r="K1298" s="252">
        <v>0</v>
      </c>
      <c r="L1298" s="252">
        <v>2024</v>
      </c>
      <c r="M1298" s="252">
        <v>2027</v>
      </c>
      <c r="N1298" s="252" t="s">
        <v>393</v>
      </c>
      <c r="O1298" s="252" t="s">
        <v>394</v>
      </c>
      <c r="P1298" s="252" t="s">
        <v>3767</v>
      </c>
      <c r="Q1298" s="251" t="s">
        <v>2567</v>
      </c>
      <c r="R1298" s="290"/>
      <c r="S1298" s="290"/>
      <c r="T1298" s="290"/>
      <c r="U1298" s="290"/>
      <c r="V1298" s="290"/>
      <c r="W1298" s="290"/>
      <c r="X1298" s="290"/>
    </row>
    <row r="1299" spans="2:24" ht="72.5">
      <c r="B1299" s="252" t="s">
        <v>1438</v>
      </c>
      <c r="C1299" s="252" t="s">
        <v>5639</v>
      </c>
      <c r="D1299" s="252" t="s">
        <v>2593</v>
      </c>
      <c r="E1299" s="251" t="s">
        <v>410</v>
      </c>
      <c r="F1299" s="252">
        <v>4930889.5370100001</v>
      </c>
      <c r="G1299" s="252">
        <v>2604905.5590300001</v>
      </c>
      <c r="H1299" s="252" t="s">
        <v>2544</v>
      </c>
      <c r="I1299" s="252">
        <v>2.5544000000000001E-2</v>
      </c>
      <c r="J1299" s="252" t="s">
        <v>2395</v>
      </c>
      <c r="K1299" s="252">
        <v>0</v>
      </c>
      <c r="L1299" s="252">
        <v>2024</v>
      </c>
      <c r="M1299" s="252">
        <v>2027</v>
      </c>
      <c r="N1299" s="252" t="s">
        <v>393</v>
      </c>
      <c r="O1299" s="252" t="s">
        <v>394</v>
      </c>
      <c r="P1299" s="252" t="s">
        <v>3768</v>
      </c>
      <c r="Q1299" s="251" t="s">
        <v>2567</v>
      </c>
      <c r="R1299" s="290"/>
      <c r="S1299" s="290"/>
      <c r="T1299" s="290"/>
      <c r="U1299" s="290"/>
      <c r="V1299" s="290"/>
      <c r="W1299" s="290"/>
      <c r="X1299" s="290"/>
    </row>
    <row r="1300" spans="2:24" ht="72.5">
      <c r="B1300" s="252" t="s">
        <v>1438</v>
      </c>
      <c r="C1300" s="252" t="s">
        <v>5639</v>
      </c>
      <c r="D1300" s="252" t="s">
        <v>2571</v>
      </c>
      <c r="E1300" s="251" t="s">
        <v>410</v>
      </c>
      <c r="F1300" s="252">
        <v>4931075.7990300003</v>
      </c>
      <c r="G1300" s="252">
        <v>2605372.5979499999</v>
      </c>
      <c r="H1300" s="252" t="s">
        <v>2544</v>
      </c>
      <c r="I1300" s="252">
        <v>2.5544000000000001E-2</v>
      </c>
      <c r="J1300" s="252" t="s">
        <v>622</v>
      </c>
      <c r="K1300" s="252">
        <v>0</v>
      </c>
      <c r="L1300" s="252">
        <v>2024</v>
      </c>
      <c r="M1300" s="252">
        <v>2027</v>
      </c>
      <c r="N1300" s="252" t="s">
        <v>393</v>
      </c>
      <c r="O1300" s="252" t="s">
        <v>394</v>
      </c>
      <c r="P1300" s="252" t="s">
        <v>3769</v>
      </c>
      <c r="Q1300" s="251" t="s">
        <v>2567</v>
      </c>
      <c r="R1300" s="290"/>
      <c r="S1300" s="290"/>
      <c r="T1300" s="290"/>
      <c r="U1300" s="290"/>
      <c r="V1300" s="290"/>
      <c r="W1300" s="290"/>
      <c r="X1300" s="290"/>
    </row>
    <row r="1301" spans="2:24" ht="72.5">
      <c r="B1301" s="252" t="s">
        <v>1438</v>
      </c>
      <c r="C1301" s="252" t="s">
        <v>5639</v>
      </c>
      <c r="D1301" s="252" t="s">
        <v>2571</v>
      </c>
      <c r="E1301" s="251" t="s">
        <v>410</v>
      </c>
      <c r="F1301" s="252">
        <v>4931256.9788699998</v>
      </c>
      <c r="G1301" s="252">
        <v>2605826.70909</v>
      </c>
      <c r="H1301" s="252" t="s">
        <v>2544</v>
      </c>
      <c r="I1301" s="252">
        <v>2.5544000000000001E-2</v>
      </c>
      <c r="J1301" s="252" t="s">
        <v>622</v>
      </c>
      <c r="K1301" s="252">
        <v>0</v>
      </c>
      <c r="L1301" s="252">
        <v>2024</v>
      </c>
      <c r="M1301" s="252">
        <v>2027</v>
      </c>
      <c r="N1301" s="252" t="s">
        <v>393</v>
      </c>
      <c r="O1301" s="252" t="s">
        <v>394</v>
      </c>
      <c r="P1301" s="252" t="s">
        <v>3770</v>
      </c>
      <c r="Q1301" s="251" t="s">
        <v>2567</v>
      </c>
      <c r="R1301" s="290"/>
      <c r="S1301" s="290"/>
      <c r="T1301" s="290"/>
      <c r="U1301" s="290"/>
      <c r="V1301" s="290"/>
      <c r="W1301" s="290"/>
      <c r="X1301" s="290"/>
    </row>
    <row r="1302" spans="2:24" ht="72.5">
      <c r="B1302" s="252" t="s">
        <v>1438</v>
      </c>
      <c r="C1302" s="252" t="s">
        <v>5639</v>
      </c>
      <c r="D1302" s="252" t="s">
        <v>2571</v>
      </c>
      <c r="E1302" s="251" t="s">
        <v>410</v>
      </c>
      <c r="F1302" s="252">
        <v>4931401.3013199996</v>
      </c>
      <c r="G1302" s="252">
        <v>2606188.5985900001</v>
      </c>
      <c r="H1302" s="252" t="s">
        <v>2544</v>
      </c>
      <c r="I1302" s="252">
        <v>2.5524999999999999E-2</v>
      </c>
      <c r="J1302" s="252" t="s">
        <v>1427</v>
      </c>
      <c r="K1302" s="252">
        <v>0</v>
      </c>
      <c r="L1302" s="252">
        <v>2024</v>
      </c>
      <c r="M1302" s="252">
        <v>2027</v>
      </c>
      <c r="N1302" s="252" t="s">
        <v>393</v>
      </c>
      <c r="O1302" s="252" t="s">
        <v>394</v>
      </c>
      <c r="P1302" s="252" t="s">
        <v>3771</v>
      </c>
      <c r="Q1302" s="251" t="s">
        <v>2567</v>
      </c>
      <c r="R1302" s="290"/>
      <c r="S1302" s="290"/>
      <c r="T1302" s="290"/>
      <c r="U1302" s="290"/>
      <c r="V1302" s="290"/>
      <c r="W1302" s="290"/>
      <c r="X1302" s="290"/>
    </row>
    <row r="1303" spans="2:24" ht="72.5">
      <c r="B1303" s="252" t="s">
        <v>1438</v>
      </c>
      <c r="C1303" s="252" t="s">
        <v>5639</v>
      </c>
      <c r="D1303" s="252" t="s">
        <v>2571</v>
      </c>
      <c r="E1303" s="251" t="s">
        <v>410</v>
      </c>
      <c r="F1303" s="252">
        <v>4931580.58299</v>
      </c>
      <c r="G1303" s="252">
        <v>2606588.1819600002</v>
      </c>
      <c r="H1303" s="252" t="s">
        <v>2544</v>
      </c>
      <c r="I1303" s="252">
        <v>2.5505E-2</v>
      </c>
      <c r="J1303" s="252" t="s">
        <v>622</v>
      </c>
      <c r="K1303" s="252">
        <v>0</v>
      </c>
      <c r="L1303" s="252">
        <v>2024</v>
      </c>
      <c r="M1303" s="252">
        <v>2027</v>
      </c>
      <c r="N1303" s="252" t="s">
        <v>393</v>
      </c>
      <c r="O1303" s="252" t="s">
        <v>394</v>
      </c>
      <c r="P1303" s="252" t="s">
        <v>3772</v>
      </c>
      <c r="Q1303" s="251" t="s">
        <v>2567</v>
      </c>
      <c r="R1303" s="290"/>
      <c r="S1303" s="290"/>
      <c r="T1303" s="290"/>
      <c r="U1303" s="290"/>
      <c r="V1303" s="290"/>
      <c r="W1303" s="290"/>
      <c r="X1303" s="290"/>
    </row>
    <row r="1304" spans="2:24" ht="72.5">
      <c r="B1304" s="252" t="s">
        <v>1438</v>
      </c>
      <c r="C1304" s="252" t="s">
        <v>5639</v>
      </c>
      <c r="D1304" s="252" t="s">
        <v>2571</v>
      </c>
      <c r="E1304" s="251" t="s">
        <v>410</v>
      </c>
      <c r="F1304" s="252">
        <v>4931758.6540700002</v>
      </c>
      <c r="G1304" s="252">
        <v>2606984.9580100002</v>
      </c>
      <c r="H1304" s="252" t="s">
        <v>2544</v>
      </c>
      <c r="I1304" s="252">
        <v>2.5505E-2</v>
      </c>
      <c r="J1304" s="252" t="s">
        <v>622</v>
      </c>
      <c r="K1304" s="252">
        <v>0</v>
      </c>
      <c r="L1304" s="252">
        <v>2024</v>
      </c>
      <c r="M1304" s="252">
        <v>2027</v>
      </c>
      <c r="N1304" s="252" t="s">
        <v>393</v>
      </c>
      <c r="O1304" s="252" t="s">
        <v>394</v>
      </c>
      <c r="P1304" s="252" t="s">
        <v>3773</v>
      </c>
      <c r="Q1304" s="251" t="s">
        <v>2567</v>
      </c>
      <c r="R1304" s="290"/>
      <c r="S1304" s="290"/>
      <c r="T1304" s="290"/>
      <c r="U1304" s="290"/>
      <c r="V1304" s="290"/>
      <c r="W1304" s="290"/>
      <c r="X1304" s="290"/>
    </row>
    <row r="1305" spans="2:24" ht="72.5">
      <c r="B1305" s="252" t="s">
        <v>1438</v>
      </c>
      <c r="C1305" s="252" t="s">
        <v>5639</v>
      </c>
      <c r="D1305" s="252" t="s">
        <v>2571</v>
      </c>
      <c r="E1305" s="251" t="s">
        <v>410</v>
      </c>
      <c r="F1305" s="252">
        <v>4932591.5110400002</v>
      </c>
      <c r="G1305" s="252">
        <v>2608607.1979899998</v>
      </c>
      <c r="H1305" s="252" t="s">
        <v>2544</v>
      </c>
      <c r="I1305" s="252">
        <v>2.5505E-2</v>
      </c>
      <c r="J1305" s="252" t="s">
        <v>2395</v>
      </c>
      <c r="K1305" s="252">
        <v>0</v>
      </c>
      <c r="L1305" s="252">
        <v>2024</v>
      </c>
      <c r="M1305" s="252">
        <v>2027</v>
      </c>
      <c r="N1305" s="252" t="s">
        <v>393</v>
      </c>
      <c r="O1305" s="252" t="s">
        <v>394</v>
      </c>
      <c r="P1305" s="252" t="s">
        <v>3774</v>
      </c>
      <c r="Q1305" s="251" t="s">
        <v>2567</v>
      </c>
      <c r="R1305" s="290"/>
      <c r="S1305" s="290"/>
      <c r="T1305" s="290"/>
      <c r="U1305" s="290"/>
      <c r="V1305" s="290"/>
      <c r="W1305" s="290"/>
      <c r="X1305" s="290"/>
    </row>
    <row r="1306" spans="2:24" ht="72.5">
      <c r="B1306" s="252" t="s">
        <v>1438</v>
      </c>
      <c r="C1306" s="252" t="s">
        <v>5639</v>
      </c>
      <c r="D1306" s="252" t="s">
        <v>2571</v>
      </c>
      <c r="E1306" s="251" t="s">
        <v>410</v>
      </c>
      <c r="F1306" s="252">
        <v>4932730.7819999997</v>
      </c>
      <c r="G1306" s="252">
        <v>2608895.105</v>
      </c>
      <c r="H1306" s="252" t="s">
        <v>2544</v>
      </c>
      <c r="I1306" s="252">
        <v>2.5505E-2</v>
      </c>
      <c r="J1306" s="252" t="s">
        <v>1427</v>
      </c>
      <c r="K1306" s="252">
        <v>0</v>
      </c>
      <c r="L1306" s="252">
        <v>2024</v>
      </c>
      <c r="M1306" s="252">
        <v>2027</v>
      </c>
      <c r="N1306" s="252" t="s">
        <v>393</v>
      </c>
      <c r="O1306" s="252" t="s">
        <v>394</v>
      </c>
      <c r="P1306" s="252" t="s">
        <v>3775</v>
      </c>
      <c r="Q1306" s="251" t="s">
        <v>2567</v>
      </c>
      <c r="R1306" s="290"/>
      <c r="S1306" s="290"/>
      <c r="T1306" s="290"/>
      <c r="U1306" s="290"/>
      <c r="V1306" s="290"/>
      <c r="W1306" s="290"/>
      <c r="X1306" s="290"/>
    </row>
    <row r="1307" spans="2:24" ht="72.5">
      <c r="B1307" s="252" t="s">
        <v>1438</v>
      </c>
      <c r="C1307" s="252" t="s">
        <v>5639</v>
      </c>
      <c r="D1307" s="252" t="s">
        <v>2571</v>
      </c>
      <c r="E1307" s="251" t="s">
        <v>410</v>
      </c>
      <c r="F1307" s="252">
        <v>4932909.6229400001</v>
      </c>
      <c r="G1307" s="252">
        <v>2609264.8130199998</v>
      </c>
      <c r="H1307" s="252" t="s">
        <v>2544</v>
      </c>
      <c r="I1307" s="252">
        <v>2.5505E-2</v>
      </c>
      <c r="J1307" s="252" t="s">
        <v>392</v>
      </c>
      <c r="K1307" s="252">
        <v>0</v>
      </c>
      <c r="L1307" s="252">
        <v>2024</v>
      </c>
      <c r="M1307" s="252">
        <v>2027</v>
      </c>
      <c r="N1307" s="252" t="s">
        <v>393</v>
      </c>
      <c r="O1307" s="252" t="s">
        <v>394</v>
      </c>
      <c r="P1307" s="252" t="s">
        <v>3776</v>
      </c>
      <c r="Q1307" s="251" t="s">
        <v>2567</v>
      </c>
      <c r="R1307" s="290"/>
      <c r="S1307" s="290"/>
      <c r="T1307" s="290"/>
      <c r="U1307" s="290"/>
      <c r="V1307" s="290"/>
      <c r="W1307" s="290"/>
      <c r="X1307" s="290"/>
    </row>
    <row r="1308" spans="2:24" ht="72.5">
      <c r="B1308" s="252" t="s">
        <v>1438</v>
      </c>
      <c r="C1308" s="252" t="s">
        <v>5639</v>
      </c>
      <c r="D1308" s="252" t="s">
        <v>2571</v>
      </c>
      <c r="E1308" s="251" t="s">
        <v>410</v>
      </c>
      <c r="F1308" s="252">
        <v>4933365.2579600001</v>
      </c>
      <c r="G1308" s="252">
        <v>2610082.1130499998</v>
      </c>
      <c r="H1308" s="252" t="s">
        <v>2544</v>
      </c>
      <c r="I1308" s="252">
        <v>2.5565000000000001E-2</v>
      </c>
      <c r="J1308" s="252" t="s">
        <v>392</v>
      </c>
      <c r="K1308" s="252">
        <v>0</v>
      </c>
      <c r="L1308" s="252">
        <v>2024</v>
      </c>
      <c r="M1308" s="252">
        <v>2027</v>
      </c>
      <c r="N1308" s="252" t="s">
        <v>393</v>
      </c>
      <c r="O1308" s="252" t="s">
        <v>394</v>
      </c>
      <c r="P1308" s="252" t="s">
        <v>3777</v>
      </c>
      <c r="Q1308" s="251" t="s">
        <v>2567</v>
      </c>
      <c r="R1308" s="290"/>
      <c r="S1308" s="290"/>
      <c r="T1308" s="290"/>
      <c r="U1308" s="290"/>
      <c r="V1308" s="290"/>
      <c r="W1308" s="290"/>
      <c r="X1308" s="290"/>
    </row>
    <row r="1309" spans="2:24" ht="72.5">
      <c r="B1309" s="252" t="s">
        <v>1438</v>
      </c>
      <c r="C1309" s="252" t="s">
        <v>5639</v>
      </c>
      <c r="D1309" s="252" t="s">
        <v>2571</v>
      </c>
      <c r="E1309" s="251" t="s">
        <v>410</v>
      </c>
      <c r="F1309" s="252">
        <v>4933636.3430500003</v>
      </c>
      <c r="G1309" s="252">
        <v>2610533.4389599999</v>
      </c>
      <c r="H1309" s="252" t="s">
        <v>2544</v>
      </c>
      <c r="I1309" s="252">
        <v>2.5565000000000001E-2</v>
      </c>
      <c r="J1309" s="252" t="s">
        <v>392</v>
      </c>
      <c r="K1309" s="252">
        <v>0</v>
      </c>
      <c r="L1309" s="252">
        <v>2024</v>
      </c>
      <c r="M1309" s="252">
        <v>2027</v>
      </c>
      <c r="N1309" s="252" t="s">
        <v>393</v>
      </c>
      <c r="O1309" s="252" t="s">
        <v>394</v>
      </c>
      <c r="P1309" s="252" t="s">
        <v>3778</v>
      </c>
      <c r="Q1309" s="251" t="s">
        <v>2567</v>
      </c>
      <c r="R1309" s="290"/>
      <c r="S1309" s="290"/>
      <c r="T1309" s="290"/>
      <c r="U1309" s="290"/>
      <c r="V1309" s="290"/>
      <c r="W1309" s="290"/>
      <c r="X1309" s="290"/>
    </row>
    <row r="1310" spans="2:24" ht="72.5">
      <c r="B1310" s="252" t="s">
        <v>1438</v>
      </c>
      <c r="C1310" s="252" t="s">
        <v>5639</v>
      </c>
      <c r="D1310" s="252" t="s">
        <v>2571</v>
      </c>
      <c r="E1310" s="251" t="s">
        <v>410</v>
      </c>
      <c r="F1310" s="252">
        <v>4933850.1100099999</v>
      </c>
      <c r="G1310" s="252">
        <v>2611491.2379700001</v>
      </c>
      <c r="H1310" s="252" t="s">
        <v>2544</v>
      </c>
      <c r="I1310" s="252">
        <v>2.5558000000000001E-2</v>
      </c>
      <c r="J1310" s="252" t="s">
        <v>622</v>
      </c>
      <c r="K1310" s="252">
        <v>0</v>
      </c>
      <c r="L1310" s="252">
        <v>2024</v>
      </c>
      <c r="M1310" s="252">
        <v>2027</v>
      </c>
      <c r="N1310" s="252" t="s">
        <v>393</v>
      </c>
      <c r="O1310" s="252" t="s">
        <v>394</v>
      </c>
      <c r="P1310" s="252" t="s">
        <v>3779</v>
      </c>
      <c r="Q1310" s="251" t="s">
        <v>2567</v>
      </c>
      <c r="R1310" s="290"/>
      <c r="S1310" s="290"/>
      <c r="T1310" s="290"/>
      <c r="U1310" s="290"/>
      <c r="V1310" s="290"/>
      <c r="W1310" s="290"/>
      <c r="X1310" s="290"/>
    </row>
    <row r="1311" spans="2:24" ht="72.5">
      <c r="B1311" s="252" t="s">
        <v>1438</v>
      </c>
      <c r="C1311" s="252" t="s">
        <v>5639</v>
      </c>
      <c r="D1311" s="252" t="s">
        <v>2571</v>
      </c>
      <c r="E1311" s="251" t="s">
        <v>410</v>
      </c>
      <c r="F1311" s="252">
        <v>4933755.1370200003</v>
      </c>
      <c r="G1311" s="252">
        <v>2611969.95303</v>
      </c>
      <c r="H1311" s="252" t="s">
        <v>2544</v>
      </c>
      <c r="I1311" s="252">
        <v>2.5558000000000001E-2</v>
      </c>
      <c r="J1311" s="252" t="s">
        <v>622</v>
      </c>
      <c r="K1311" s="252">
        <v>0</v>
      </c>
      <c r="L1311" s="252">
        <v>2024</v>
      </c>
      <c r="M1311" s="252">
        <v>2027</v>
      </c>
      <c r="N1311" s="252" t="s">
        <v>393</v>
      </c>
      <c r="O1311" s="252" t="s">
        <v>394</v>
      </c>
      <c r="P1311" s="252" t="s">
        <v>3780</v>
      </c>
      <c r="Q1311" s="251" t="s">
        <v>2567</v>
      </c>
      <c r="R1311" s="290"/>
      <c r="S1311" s="290"/>
      <c r="T1311" s="290"/>
      <c r="U1311" s="290"/>
      <c r="V1311" s="290"/>
      <c r="W1311" s="290"/>
      <c r="X1311" s="290"/>
    </row>
    <row r="1312" spans="2:24" ht="72.5">
      <c r="B1312" s="252" t="s">
        <v>1438</v>
      </c>
      <c r="C1312" s="252" t="s">
        <v>5639</v>
      </c>
      <c r="D1312" s="252" t="s">
        <v>2571</v>
      </c>
      <c r="E1312" s="251" t="s">
        <v>410</v>
      </c>
      <c r="F1312" s="252">
        <v>4933655.5220100004</v>
      </c>
      <c r="G1312" s="252">
        <v>2612472.10904</v>
      </c>
      <c r="H1312" s="252" t="s">
        <v>2544</v>
      </c>
      <c r="I1312" s="252">
        <v>2.5558000000000001E-2</v>
      </c>
      <c r="J1312" s="252" t="s">
        <v>1427</v>
      </c>
      <c r="K1312" s="252">
        <v>0</v>
      </c>
      <c r="L1312" s="252">
        <v>2024</v>
      </c>
      <c r="M1312" s="252">
        <v>2027</v>
      </c>
      <c r="N1312" s="252" t="s">
        <v>393</v>
      </c>
      <c r="O1312" s="252" t="s">
        <v>394</v>
      </c>
      <c r="P1312" s="252" t="s">
        <v>3781</v>
      </c>
      <c r="Q1312" s="251" t="s">
        <v>2567</v>
      </c>
      <c r="R1312" s="290"/>
      <c r="S1312" s="290"/>
      <c r="T1312" s="290"/>
      <c r="U1312" s="290"/>
      <c r="V1312" s="290"/>
      <c r="W1312" s="290"/>
      <c r="X1312" s="290"/>
    </row>
    <row r="1313" spans="2:24" ht="72.5">
      <c r="B1313" s="252" t="s">
        <v>1438</v>
      </c>
      <c r="C1313" s="252" t="s">
        <v>5639</v>
      </c>
      <c r="D1313" s="252" t="s">
        <v>2571</v>
      </c>
      <c r="E1313" s="251" t="s">
        <v>410</v>
      </c>
      <c r="F1313" s="252">
        <v>4933555.8770099999</v>
      </c>
      <c r="G1313" s="252">
        <v>2612974.4269699999</v>
      </c>
      <c r="H1313" s="252" t="s">
        <v>2544</v>
      </c>
      <c r="I1313" s="252">
        <v>2.5558000000000001E-2</v>
      </c>
      <c r="J1313" s="252" t="s">
        <v>1427</v>
      </c>
      <c r="K1313" s="252">
        <v>0</v>
      </c>
      <c r="L1313" s="252">
        <v>2024</v>
      </c>
      <c r="M1313" s="252">
        <v>2027</v>
      </c>
      <c r="N1313" s="252" t="s">
        <v>393</v>
      </c>
      <c r="O1313" s="252" t="s">
        <v>394</v>
      </c>
      <c r="P1313" s="252" t="s">
        <v>3782</v>
      </c>
      <c r="Q1313" s="251" t="s">
        <v>2567</v>
      </c>
      <c r="R1313" s="290"/>
      <c r="S1313" s="290"/>
      <c r="T1313" s="290"/>
      <c r="U1313" s="290"/>
      <c r="V1313" s="290"/>
      <c r="W1313" s="290"/>
      <c r="X1313" s="290"/>
    </row>
    <row r="1314" spans="2:24" ht="72.5">
      <c r="B1314" s="252" t="s">
        <v>1438</v>
      </c>
      <c r="C1314" s="252" t="s">
        <v>5639</v>
      </c>
      <c r="D1314" s="252" t="s">
        <v>2571</v>
      </c>
      <c r="E1314" s="251" t="s">
        <v>410</v>
      </c>
      <c r="F1314" s="252">
        <v>4933482.8670199998</v>
      </c>
      <c r="G1314" s="252">
        <v>2613342.4680400002</v>
      </c>
      <c r="H1314" s="252" t="s">
        <v>2544</v>
      </c>
      <c r="I1314" s="252">
        <v>2.5558000000000001E-2</v>
      </c>
      <c r="J1314" s="252" t="s">
        <v>1427</v>
      </c>
      <c r="K1314" s="252">
        <v>0</v>
      </c>
      <c r="L1314" s="252">
        <v>2024</v>
      </c>
      <c r="M1314" s="252">
        <v>2027</v>
      </c>
      <c r="N1314" s="252" t="s">
        <v>393</v>
      </c>
      <c r="O1314" s="252" t="s">
        <v>394</v>
      </c>
      <c r="P1314" s="252" t="s">
        <v>3783</v>
      </c>
      <c r="Q1314" s="251" t="s">
        <v>2567</v>
      </c>
      <c r="R1314" s="290"/>
      <c r="S1314" s="290"/>
      <c r="T1314" s="290"/>
      <c r="U1314" s="290"/>
      <c r="V1314" s="290"/>
      <c r="W1314" s="290"/>
      <c r="X1314" s="290"/>
    </row>
    <row r="1315" spans="2:24" ht="72.5">
      <c r="B1315" s="252" t="s">
        <v>1438</v>
      </c>
      <c r="C1315" s="252" t="s">
        <v>5639</v>
      </c>
      <c r="D1315" s="252" t="s">
        <v>2571</v>
      </c>
      <c r="E1315" s="251" t="s">
        <v>410</v>
      </c>
      <c r="F1315" s="252">
        <v>4933391.1239900002</v>
      </c>
      <c r="G1315" s="252">
        <v>2613804.9760099999</v>
      </c>
      <c r="H1315" s="252" t="s">
        <v>2544</v>
      </c>
      <c r="I1315" s="252">
        <v>2.5558000000000001E-2</v>
      </c>
      <c r="J1315" s="252" t="s">
        <v>2507</v>
      </c>
      <c r="K1315" s="252">
        <v>0</v>
      </c>
      <c r="L1315" s="252">
        <v>2024</v>
      </c>
      <c r="M1315" s="252">
        <v>2027</v>
      </c>
      <c r="N1315" s="252" t="s">
        <v>393</v>
      </c>
      <c r="O1315" s="252" t="s">
        <v>394</v>
      </c>
      <c r="P1315" s="252" t="s">
        <v>3784</v>
      </c>
      <c r="Q1315" s="251" t="s">
        <v>2567</v>
      </c>
      <c r="R1315" s="290"/>
      <c r="S1315" s="290"/>
      <c r="T1315" s="290"/>
      <c r="U1315" s="290"/>
      <c r="V1315" s="290"/>
      <c r="W1315" s="290"/>
      <c r="X1315" s="290"/>
    </row>
    <row r="1316" spans="2:24" ht="72.5">
      <c r="B1316" s="252" t="s">
        <v>1438</v>
      </c>
      <c r="C1316" s="252" t="s">
        <v>5639</v>
      </c>
      <c r="D1316" s="252" t="s">
        <v>2571</v>
      </c>
      <c r="E1316" s="251" t="s">
        <v>410</v>
      </c>
      <c r="F1316" s="252">
        <v>4933311.6269899998</v>
      </c>
      <c r="G1316" s="252">
        <v>2614205.71801</v>
      </c>
      <c r="H1316" s="252" t="s">
        <v>2544</v>
      </c>
      <c r="I1316" s="252">
        <v>2.5558000000000001E-2</v>
      </c>
      <c r="J1316" s="252" t="s">
        <v>622</v>
      </c>
      <c r="K1316" s="252">
        <v>0</v>
      </c>
      <c r="L1316" s="252">
        <v>2024</v>
      </c>
      <c r="M1316" s="252">
        <v>2027</v>
      </c>
      <c r="N1316" s="252" t="s">
        <v>393</v>
      </c>
      <c r="O1316" s="252" t="s">
        <v>394</v>
      </c>
      <c r="P1316" s="252" t="s">
        <v>3785</v>
      </c>
      <c r="Q1316" s="251" t="s">
        <v>2567</v>
      </c>
      <c r="R1316" s="290"/>
      <c r="S1316" s="290"/>
      <c r="T1316" s="290"/>
      <c r="U1316" s="290"/>
      <c r="V1316" s="290"/>
      <c r="W1316" s="290"/>
      <c r="X1316" s="290"/>
    </row>
    <row r="1317" spans="2:24" ht="72.5">
      <c r="B1317" s="252" t="s">
        <v>1438</v>
      </c>
      <c r="C1317" s="252" t="s">
        <v>5639</v>
      </c>
      <c r="D1317" s="252" t="s">
        <v>2571</v>
      </c>
      <c r="E1317" s="251" t="s">
        <v>410</v>
      </c>
      <c r="F1317" s="252">
        <v>4933224.6420299998</v>
      </c>
      <c r="G1317" s="252">
        <v>2614644.1810400002</v>
      </c>
      <c r="H1317" s="252" t="s">
        <v>2544</v>
      </c>
      <c r="I1317" s="252">
        <v>2.5558000000000001E-2</v>
      </c>
      <c r="J1317" s="252" t="s">
        <v>622</v>
      </c>
      <c r="K1317" s="252">
        <v>0</v>
      </c>
      <c r="L1317" s="252">
        <v>2024</v>
      </c>
      <c r="M1317" s="252">
        <v>2027</v>
      </c>
      <c r="N1317" s="252" t="s">
        <v>393</v>
      </c>
      <c r="O1317" s="252" t="s">
        <v>394</v>
      </c>
      <c r="P1317" s="252" t="s">
        <v>3786</v>
      </c>
      <c r="Q1317" s="251" t="s">
        <v>2567</v>
      </c>
      <c r="R1317" s="290"/>
      <c r="S1317" s="290"/>
      <c r="T1317" s="290"/>
      <c r="U1317" s="290"/>
      <c r="V1317" s="290"/>
      <c r="W1317" s="290"/>
      <c r="X1317" s="290"/>
    </row>
    <row r="1318" spans="2:24" ht="72.5">
      <c r="B1318" s="252" t="s">
        <v>1438</v>
      </c>
      <c r="C1318" s="252" t="s">
        <v>5639</v>
      </c>
      <c r="D1318" s="252" t="s">
        <v>2571</v>
      </c>
      <c r="E1318" s="251" t="s">
        <v>410</v>
      </c>
      <c r="F1318" s="252">
        <v>4933127.7930600001</v>
      </c>
      <c r="G1318" s="252">
        <v>2615132.4310699999</v>
      </c>
      <c r="H1318" s="252" t="s">
        <v>2544</v>
      </c>
      <c r="I1318" s="252">
        <v>2.5558000000000001E-2</v>
      </c>
      <c r="J1318" s="252" t="s">
        <v>622</v>
      </c>
      <c r="K1318" s="252">
        <v>0</v>
      </c>
      <c r="L1318" s="252">
        <v>2024</v>
      </c>
      <c r="M1318" s="252">
        <v>2027</v>
      </c>
      <c r="N1318" s="252" t="s">
        <v>393</v>
      </c>
      <c r="O1318" s="252" t="s">
        <v>394</v>
      </c>
      <c r="P1318" s="252" t="s">
        <v>3787</v>
      </c>
      <c r="Q1318" s="251" t="s">
        <v>2567</v>
      </c>
      <c r="R1318" s="290"/>
      <c r="S1318" s="290"/>
      <c r="T1318" s="290"/>
      <c r="U1318" s="290"/>
      <c r="V1318" s="290"/>
      <c r="W1318" s="290"/>
      <c r="X1318" s="290"/>
    </row>
    <row r="1319" spans="2:24" ht="72.5">
      <c r="B1319" s="252" t="s">
        <v>1438</v>
      </c>
      <c r="C1319" s="252" t="s">
        <v>5639</v>
      </c>
      <c r="D1319" s="252" t="s">
        <v>2571</v>
      </c>
      <c r="E1319" s="251" t="s">
        <v>410</v>
      </c>
      <c r="F1319" s="252">
        <v>4933028.8969599996</v>
      </c>
      <c r="G1319" s="252">
        <v>2615631.12298</v>
      </c>
      <c r="H1319" s="252" t="s">
        <v>2544</v>
      </c>
      <c r="I1319" s="252">
        <v>2.5558000000000001E-2</v>
      </c>
      <c r="J1319" s="252" t="s">
        <v>622</v>
      </c>
      <c r="K1319" s="252">
        <v>0</v>
      </c>
      <c r="L1319" s="252">
        <v>2024</v>
      </c>
      <c r="M1319" s="252">
        <v>2027</v>
      </c>
      <c r="N1319" s="252" t="s">
        <v>393</v>
      </c>
      <c r="O1319" s="252" t="s">
        <v>394</v>
      </c>
      <c r="P1319" s="252" t="s">
        <v>3788</v>
      </c>
      <c r="Q1319" s="251" t="s">
        <v>2567</v>
      </c>
      <c r="R1319" s="290"/>
      <c r="S1319" s="290"/>
      <c r="T1319" s="290"/>
      <c r="U1319" s="290"/>
      <c r="V1319" s="290"/>
      <c r="W1319" s="290"/>
      <c r="X1319" s="290"/>
    </row>
    <row r="1320" spans="2:24" ht="72.5">
      <c r="B1320" s="252" t="s">
        <v>1438</v>
      </c>
      <c r="C1320" s="252" t="s">
        <v>5639</v>
      </c>
      <c r="D1320" s="252" t="s">
        <v>2571</v>
      </c>
      <c r="E1320" s="251" t="s">
        <v>410</v>
      </c>
      <c r="F1320" s="252">
        <v>4932930.9989</v>
      </c>
      <c r="G1320" s="252">
        <v>2616124.6309699998</v>
      </c>
      <c r="H1320" s="252" t="s">
        <v>2544</v>
      </c>
      <c r="I1320" s="252">
        <v>2.5558000000000001E-2</v>
      </c>
      <c r="J1320" s="252" t="s">
        <v>2507</v>
      </c>
      <c r="K1320" s="252">
        <v>0</v>
      </c>
      <c r="L1320" s="252">
        <v>2024</v>
      </c>
      <c r="M1320" s="252">
        <v>2027</v>
      </c>
      <c r="N1320" s="252" t="s">
        <v>393</v>
      </c>
      <c r="O1320" s="252" t="s">
        <v>394</v>
      </c>
      <c r="P1320" s="252" t="s">
        <v>3789</v>
      </c>
      <c r="Q1320" s="251" t="s">
        <v>2567</v>
      </c>
      <c r="R1320" s="290"/>
      <c r="S1320" s="290"/>
      <c r="T1320" s="290"/>
      <c r="U1320" s="290"/>
      <c r="V1320" s="290"/>
      <c r="W1320" s="290"/>
      <c r="X1320" s="290"/>
    </row>
    <row r="1321" spans="2:24" ht="72.5">
      <c r="B1321" s="252" t="s">
        <v>1438</v>
      </c>
      <c r="C1321" s="252" t="s">
        <v>5639</v>
      </c>
      <c r="D1321" s="252" t="s">
        <v>2571</v>
      </c>
      <c r="E1321" s="251" t="s">
        <v>410</v>
      </c>
      <c r="F1321" s="252">
        <v>4932839.0049900003</v>
      </c>
      <c r="G1321" s="252">
        <v>2616588.3140199999</v>
      </c>
      <c r="H1321" s="252" t="s">
        <v>2544</v>
      </c>
      <c r="I1321" s="252">
        <v>2.5558000000000001E-2</v>
      </c>
      <c r="J1321" s="252" t="s">
        <v>2507</v>
      </c>
      <c r="K1321" s="252">
        <v>0</v>
      </c>
      <c r="L1321" s="252">
        <v>2024</v>
      </c>
      <c r="M1321" s="252">
        <v>2027</v>
      </c>
      <c r="N1321" s="252" t="s">
        <v>393</v>
      </c>
      <c r="O1321" s="252" t="s">
        <v>394</v>
      </c>
      <c r="P1321" s="252" t="s">
        <v>3790</v>
      </c>
      <c r="Q1321" s="251" t="s">
        <v>2567</v>
      </c>
      <c r="R1321" s="290"/>
      <c r="S1321" s="290"/>
      <c r="T1321" s="290"/>
      <c r="U1321" s="290"/>
      <c r="V1321" s="290"/>
      <c r="W1321" s="290"/>
      <c r="X1321" s="290"/>
    </row>
    <row r="1322" spans="2:24" ht="72.5">
      <c r="B1322" s="252" t="s">
        <v>1438</v>
      </c>
      <c r="C1322" s="252" t="s">
        <v>5639</v>
      </c>
      <c r="D1322" s="252" t="s">
        <v>2571</v>
      </c>
      <c r="E1322" s="251" t="s">
        <v>410</v>
      </c>
      <c r="F1322" s="252">
        <v>4932743.7830499997</v>
      </c>
      <c r="G1322" s="252">
        <v>2617068.3470299998</v>
      </c>
      <c r="H1322" s="252" t="s">
        <v>2544</v>
      </c>
      <c r="I1322" s="252">
        <v>2.5558000000000001E-2</v>
      </c>
      <c r="J1322" s="252" t="s">
        <v>1427</v>
      </c>
      <c r="K1322" s="252">
        <v>0</v>
      </c>
      <c r="L1322" s="252">
        <v>2024</v>
      </c>
      <c r="M1322" s="252">
        <v>2027</v>
      </c>
      <c r="N1322" s="252" t="s">
        <v>393</v>
      </c>
      <c r="O1322" s="252" t="s">
        <v>394</v>
      </c>
      <c r="P1322" s="252" t="s">
        <v>3791</v>
      </c>
      <c r="Q1322" s="251" t="s">
        <v>2567</v>
      </c>
      <c r="R1322" s="290"/>
      <c r="S1322" s="290"/>
      <c r="T1322" s="290"/>
      <c r="U1322" s="290"/>
      <c r="V1322" s="290"/>
      <c r="W1322" s="290"/>
      <c r="X1322" s="290"/>
    </row>
    <row r="1323" spans="2:24" ht="72.5">
      <c r="B1323" s="252" t="s">
        <v>1438</v>
      </c>
      <c r="C1323" s="252" t="s">
        <v>5639</v>
      </c>
      <c r="D1323" s="252" t="s">
        <v>5638</v>
      </c>
      <c r="E1323" s="251" t="s">
        <v>410</v>
      </c>
      <c r="F1323" s="252">
        <v>4932643.0268999999</v>
      </c>
      <c r="G1323" s="252">
        <v>2617576.4879100001</v>
      </c>
      <c r="H1323" s="252" t="s">
        <v>2544</v>
      </c>
      <c r="I1323" s="252">
        <v>2.5558000000000001E-2</v>
      </c>
      <c r="J1323" s="252" t="s">
        <v>622</v>
      </c>
      <c r="K1323" s="252">
        <v>0</v>
      </c>
      <c r="L1323" s="252">
        <v>2024</v>
      </c>
      <c r="M1323" s="252">
        <v>2027</v>
      </c>
      <c r="N1323" s="252" t="s">
        <v>393</v>
      </c>
      <c r="O1323" s="252" t="s">
        <v>394</v>
      </c>
      <c r="P1323" s="252" t="s">
        <v>3792</v>
      </c>
      <c r="Q1323" s="251" t="s">
        <v>2567</v>
      </c>
      <c r="R1323" s="290"/>
      <c r="S1323" s="290"/>
      <c r="T1323" s="290"/>
      <c r="U1323" s="290"/>
      <c r="V1323" s="290"/>
      <c r="W1323" s="290"/>
      <c r="X1323" s="290"/>
    </row>
    <row r="1324" spans="2:24" ht="72.5">
      <c r="B1324" s="252" t="s">
        <v>1438</v>
      </c>
      <c r="C1324" s="252" t="s">
        <v>5639</v>
      </c>
      <c r="D1324" s="252" t="s">
        <v>5667</v>
      </c>
      <c r="E1324" s="251" t="s">
        <v>410</v>
      </c>
      <c r="F1324" s="252">
        <v>4948830.40197</v>
      </c>
      <c r="G1324" s="252">
        <v>2345305.7097999998</v>
      </c>
      <c r="H1324" s="252" t="s">
        <v>2544</v>
      </c>
      <c r="I1324" s="252">
        <v>2.5597999999999999E-2</v>
      </c>
      <c r="J1324" s="252" t="s">
        <v>392</v>
      </c>
      <c r="K1324" s="252">
        <v>0</v>
      </c>
      <c r="L1324" s="252">
        <v>2024</v>
      </c>
      <c r="M1324" s="252">
        <v>2027</v>
      </c>
      <c r="N1324" s="252" t="s">
        <v>393</v>
      </c>
      <c r="O1324" s="252" t="s">
        <v>394</v>
      </c>
      <c r="P1324" s="252" t="s">
        <v>3793</v>
      </c>
      <c r="Q1324" s="251" t="s">
        <v>2567</v>
      </c>
      <c r="R1324" s="290"/>
      <c r="S1324" s="290"/>
      <c r="T1324" s="290"/>
      <c r="U1324" s="290"/>
      <c r="V1324" s="290"/>
      <c r="W1324" s="290"/>
      <c r="X1324" s="290"/>
    </row>
    <row r="1325" spans="2:24" ht="72.5">
      <c r="B1325" s="252" t="s">
        <v>1438</v>
      </c>
      <c r="C1325" s="252" t="s">
        <v>5639</v>
      </c>
      <c r="D1325" s="252" t="s">
        <v>5667</v>
      </c>
      <c r="E1325" s="251" t="s">
        <v>410</v>
      </c>
      <c r="F1325" s="252">
        <v>4947764.8339999998</v>
      </c>
      <c r="G1325" s="252">
        <v>2345399.2025000001</v>
      </c>
      <c r="H1325" s="252" t="s">
        <v>2544</v>
      </c>
      <c r="I1325" s="252">
        <v>2.5599E-2</v>
      </c>
      <c r="J1325" s="252" t="s">
        <v>392</v>
      </c>
      <c r="K1325" s="252">
        <v>0</v>
      </c>
      <c r="L1325" s="252">
        <v>2024</v>
      </c>
      <c r="M1325" s="252">
        <v>2027</v>
      </c>
      <c r="N1325" s="252" t="s">
        <v>393</v>
      </c>
      <c r="O1325" s="252" t="s">
        <v>394</v>
      </c>
      <c r="P1325" s="252" t="s">
        <v>3794</v>
      </c>
      <c r="Q1325" s="251" t="s">
        <v>2567</v>
      </c>
      <c r="R1325" s="290"/>
      <c r="S1325" s="290"/>
      <c r="T1325" s="290"/>
      <c r="U1325" s="290"/>
      <c r="V1325" s="290"/>
      <c r="W1325" s="290"/>
      <c r="X1325" s="290"/>
    </row>
    <row r="1326" spans="2:24" ht="72.5">
      <c r="B1326" s="252" t="s">
        <v>1438</v>
      </c>
      <c r="C1326" s="252" t="s">
        <v>5639</v>
      </c>
      <c r="D1326" s="252" t="s">
        <v>5667</v>
      </c>
      <c r="E1326" s="251" t="s">
        <v>410</v>
      </c>
      <c r="F1326" s="252">
        <v>4947200.9110000003</v>
      </c>
      <c r="G1326" s="252">
        <v>2345403.9822999998</v>
      </c>
      <c r="H1326" s="252" t="s">
        <v>2544</v>
      </c>
      <c r="I1326" s="252">
        <v>2.5597999999999999E-2</v>
      </c>
      <c r="J1326" s="252" t="s">
        <v>392</v>
      </c>
      <c r="K1326" s="252">
        <v>0</v>
      </c>
      <c r="L1326" s="252">
        <v>2024</v>
      </c>
      <c r="M1326" s="252">
        <v>2027</v>
      </c>
      <c r="N1326" s="252" t="s">
        <v>393</v>
      </c>
      <c r="O1326" s="252" t="s">
        <v>394</v>
      </c>
      <c r="P1326" s="252" t="s">
        <v>3795</v>
      </c>
      <c r="Q1326" s="251" t="s">
        <v>2567</v>
      </c>
      <c r="R1326" s="290"/>
      <c r="S1326" s="290"/>
      <c r="T1326" s="290"/>
      <c r="U1326" s="290"/>
      <c r="V1326" s="290"/>
      <c r="W1326" s="290"/>
      <c r="X1326" s="290"/>
    </row>
    <row r="1327" spans="2:24" ht="72.5">
      <c r="B1327" s="252" t="s">
        <v>1438</v>
      </c>
      <c r="C1327" s="252" t="s">
        <v>5639</v>
      </c>
      <c r="D1327" s="252" t="s">
        <v>5667</v>
      </c>
      <c r="E1327" s="251" t="s">
        <v>410</v>
      </c>
      <c r="F1327" s="252">
        <v>4946775.3969400004</v>
      </c>
      <c r="G1327" s="252">
        <v>2345572.3787600002</v>
      </c>
      <c r="H1327" s="252" t="s">
        <v>2544</v>
      </c>
      <c r="I1327" s="252">
        <v>2.5597999999999999E-2</v>
      </c>
      <c r="J1327" s="252" t="s">
        <v>392</v>
      </c>
      <c r="K1327" s="252">
        <v>0</v>
      </c>
      <c r="L1327" s="252">
        <v>2024</v>
      </c>
      <c r="M1327" s="252">
        <v>2027</v>
      </c>
      <c r="N1327" s="252" t="s">
        <v>393</v>
      </c>
      <c r="O1327" s="252" t="s">
        <v>394</v>
      </c>
      <c r="P1327" s="252" t="s">
        <v>3796</v>
      </c>
      <c r="Q1327" s="251" t="s">
        <v>2567</v>
      </c>
      <c r="R1327" s="290"/>
      <c r="S1327" s="290"/>
      <c r="T1327" s="290"/>
      <c r="U1327" s="290"/>
      <c r="V1327" s="290"/>
      <c r="W1327" s="290"/>
      <c r="X1327" s="290"/>
    </row>
    <row r="1328" spans="2:24" ht="72.5">
      <c r="B1328" s="252" t="s">
        <v>1438</v>
      </c>
      <c r="C1328" s="252" t="s">
        <v>5639</v>
      </c>
      <c r="D1328" s="252" t="s">
        <v>5667</v>
      </c>
      <c r="E1328" s="251" t="s">
        <v>410</v>
      </c>
      <c r="F1328" s="252">
        <v>4946457.9800100001</v>
      </c>
      <c r="G1328" s="252">
        <v>2345621.1639100001</v>
      </c>
      <c r="H1328" s="252" t="s">
        <v>2544</v>
      </c>
      <c r="I1328" s="252">
        <v>2.5597999999999999E-2</v>
      </c>
      <c r="J1328" s="252" t="s">
        <v>918</v>
      </c>
      <c r="K1328" s="252">
        <v>0</v>
      </c>
      <c r="L1328" s="252">
        <v>2024</v>
      </c>
      <c r="M1328" s="252">
        <v>2027</v>
      </c>
      <c r="N1328" s="252" t="s">
        <v>393</v>
      </c>
      <c r="O1328" s="252" t="s">
        <v>394</v>
      </c>
      <c r="P1328" s="252" t="s">
        <v>3797</v>
      </c>
      <c r="Q1328" s="251" t="s">
        <v>2567</v>
      </c>
      <c r="R1328" s="290"/>
      <c r="S1328" s="290"/>
      <c r="T1328" s="290"/>
      <c r="U1328" s="290"/>
      <c r="V1328" s="290"/>
      <c r="W1328" s="290"/>
      <c r="X1328" s="290"/>
    </row>
    <row r="1329" spans="2:24" ht="72.5">
      <c r="B1329" s="252" t="s">
        <v>1438</v>
      </c>
      <c r="C1329" s="252" t="s">
        <v>5639</v>
      </c>
      <c r="D1329" s="252" t="s">
        <v>5667</v>
      </c>
      <c r="E1329" s="251" t="s">
        <v>410</v>
      </c>
      <c r="F1329" s="252">
        <v>4946127.8130599996</v>
      </c>
      <c r="G1329" s="252">
        <v>2345749.4471999998</v>
      </c>
      <c r="H1329" s="252" t="s">
        <v>2544</v>
      </c>
      <c r="I1329" s="252">
        <v>2.5597999999999999E-2</v>
      </c>
      <c r="J1329" s="252" t="s">
        <v>392</v>
      </c>
      <c r="K1329" s="252">
        <v>0</v>
      </c>
      <c r="L1329" s="252">
        <v>2024</v>
      </c>
      <c r="M1329" s="252">
        <v>2027</v>
      </c>
      <c r="N1329" s="252" t="s">
        <v>393</v>
      </c>
      <c r="O1329" s="252" t="s">
        <v>394</v>
      </c>
      <c r="P1329" s="252" t="s">
        <v>3798</v>
      </c>
      <c r="Q1329" s="251" t="s">
        <v>2567</v>
      </c>
      <c r="R1329" s="290"/>
      <c r="S1329" s="290"/>
      <c r="T1329" s="290"/>
      <c r="U1329" s="290"/>
      <c r="V1329" s="290"/>
      <c r="W1329" s="290"/>
      <c r="X1329" s="290"/>
    </row>
    <row r="1330" spans="2:24" ht="72.5">
      <c r="B1330" s="252" t="s">
        <v>1438</v>
      </c>
      <c r="C1330" s="252" t="s">
        <v>5639</v>
      </c>
      <c r="D1330" s="252" t="s">
        <v>5667</v>
      </c>
      <c r="E1330" s="251" t="s">
        <v>410</v>
      </c>
      <c r="F1330" s="252">
        <v>4945660.2529300004</v>
      </c>
      <c r="G1330" s="252">
        <v>2345572.7346000001</v>
      </c>
      <c r="H1330" s="252" t="s">
        <v>2544</v>
      </c>
      <c r="I1330" s="252">
        <v>2.5597999999999999E-2</v>
      </c>
      <c r="J1330" s="252" t="s">
        <v>918</v>
      </c>
      <c r="K1330" s="252">
        <v>0</v>
      </c>
      <c r="L1330" s="252">
        <v>2024</v>
      </c>
      <c r="M1330" s="252">
        <v>2027</v>
      </c>
      <c r="N1330" s="252" t="s">
        <v>393</v>
      </c>
      <c r="O1330" s="252" t="s">
        <v>394</v>
      </c>
      <c r="P1330" s="252" t="s">
        <v>3799</v>
      </c>
      <c r="Q1330" s="251" t="s">
        <v>2567</v>
      </c>
      <c r="R1330" s="290"/>
      <c r="S1330" s="290"/>
      <c r="T1330" s="290"/>
      <c r="U1330" s="290"/>
      <c r="V1330" s="290"/>
      <c r="W1330" s="290"/>
      <c r="X1330" s="290"/>
    </row>
    <row r="1331" spans="2:24" ht="72.5">
      <c r="B1331" s="252" t="s">
        <v>1438</v>
      </c>
      <c r="C1331" s="252" t="s">
        <v>5639</v>
      </c>
      <c r="D1331" s="252" t="s">
        <v>5667</v>
      </c>
      <c r="E1331" s="251" t="s">
        <v>410</v>
      </c>
      <c r="F1331" s="252">
        <v>4945282.6219499996</v>
      </c>
      <c r="G1331" s="252">
        <v>2345651.9309</v>
      </c>
      <c r="H1331" s="252" t="s">
        <v>2544</v>
      </c>
      <c r="I1331" s="252">
        <v>2.5597000000000002E-2</v>
      </c>
      <c r="J1331" s="252" t="s">
        <v>918</v>
      </c>
      <c r="K1331" s="252">
        <v>0</v>
      </c>
      <c r="L1331" s="252">
        <v>2024</v>
      </c>
      <c r="M1331" s="252">
        <v>2027</v>
      </c>
      <c r="N1331" s="252" t="s">
        <v>393</v>
      </c>
      <c r="O1331" s="252" t="s">
        <v>394</v>
      </c>
      <c r="P1331" s="252" t="s">
        <v>3800</v>
      </c>
      <c r="Q1331" s="251" t="s">
        <v>2567</v>
      </c>
      <c r="R1331" s="290"/>
      <c r="S1331" s="290"/>
      <c r="T1331" s="290"/>
      <c r="U1331" s="290"/>
      <c r="V1331" s="290"/>
      <c r="W1331" s="290"/>
      <c r="X1331" s="290"/>
    </row>
    <row r="1332" spans="2:24" ht="72.5">
      <c r="B1332" s="252" t="s">
        <v>1438</v>
      </c>
      <c r="C1332" s="252" t="s">
        <v>5639</v>
      </c>
      <c r="D1332" s="252" t="s">
        <v>5667</v>
      </c>
      <c r="E1332" s="251" t="s">
        <v>410</v>
      </c>
      <c r="F1332" s="252">
        <v>4944705.0724400003</v>
      </c>
      <c r="G1332" s="252">
        <v>2346372.3022500002</v>
      </c>
      <c r="H1332" s="252" t="s">
        <v>2544</v>
      </c>
      <c r="I1332" s="252">
        <v>2.5597999999999999E-2</v>
      </c>
      <c r="J1332" s="252" t="s">
        <v>392</v>
      </c>
      <c r="K1332" s="252">
        <v>0</v>
      </c>
      <c r="L1332" s="252">
        <v>2024</v>
      </c>
      <c r="M1332" s="252">
        <v>2027</v>
      </c>
      <c r="N1332" s="252" t="s">
        <v>393</v>
      </c>
      <c r="O1332" s="252" t="s">
        <v>394</v>
      </c>
      <c r="P1332" s="252" t="s">
        <v>3801</v>
      </c>
      <c r="Q1332" s="251" t="s">
        <v>2567</v>
      </c>
      <c r="R1332" s="290"/>
      <c r="S1332" s="290"/>
      <c r="T1332" s="290"/>
      <c r="U1332" s="290"/>
      <c r="V1332" s="290"/>
      <c r="W1332" s="290"/>
      <c r="X1332" s="290"/>
    </row>
    <row r="1333" spans="2:24" ht="72.5">
      <c r="B1333" s="252" t="s">
        <v>1438</v>
      </c>
      <c r="C1333" s="252" t="s">
        <v>5639</v>
      </c>
      <c r="D1333" s="252" t="s">
        <v>5666</v>
      </c>
      <c r="E1333" s="251" t="s">
        <v>410</v>
      </c>
      <c r="F1333" s="252">
        <v>4944097.78785</v>
      </c>
      <c r="G1333" s="252">
        <v>2350271.3819400002</v>
      </c>
      <c r="H1333" s="252" t="s">
        <v>2544</v>
      </c>
      <c r="I1333" s="252">
        <v>2.5597999999999999E-2</v>
      </c>
      <c r="J1333" s="252" t="s">
        <v>918</v>
      </c>
      <c r="K1333" s="252">
        <v>0</v>
      </c>
      <c r="L1333" s="252">
        <v>2024</v>
      </c>
      <c r="M1333" s="252">
        <v>2027</v>
      </c>
      <c r="N1333" s="252" t="s">
        <v>393</v>
      </c>
      <c r="O1333" s="252" t="s">
        <v>394</v>
      </c>
      <c r="P1333" s="252" t="s">
        <v>3802</v>
      </c>
      <c r="Q1333" s="251" t="s">
        <v>2567</v>
      </c>
      <c r="R1333" s="290"/>
      <c r="S1333" s="290"/>
      <c r="T1333" s="290"/>
      <c r="U1333" s="290"/>
      <c r="V1333" s="290"/>
      <c r="W1333" s="290"/>
      <c r="X1333" s="290"/>
    </row>
    <row r="1334" spans="2:24" ht="72.5">
      <c r="B1334" s="252" t="s">
        <v>1438</v>
      </c>
      <c r="C1334" s="252" t="s">
        <v>5639</v>
      </c>
      <c r="D1334" s="252" t="s">
        <v>5666</v>
      </c>
      <c r="E1334" s="251" t="s">
        <v>410</v>
      </c>
      <c r="F1334" s="252">
        <v>4944008.2159599997</v>
      </c>
      <c r="G1334" s="252">
        <v>2351079.5690799998</v>
      </c>
      <c r="H1334" s="252" t="s">
        <v>2544</v>
      </c>
      <c r="I1334" s="252">
        <v>2.5597000000000002E-2</v>
      </c>
      <c r="J1334" s="252" t="s">
        <v>2397</v>
      </c>
      <c r="K1334" s="252">
        <v>0</v>
      </c>
      <c r="L1334" s="252">
        <v>2024</v>
      </c>
      <c r="M1334" s="252">
        <v>2027</v>
      </c>
      <c r="N1334" s="252" t="s">
        <v>393</v>
      </c>
      <c r="O1334" s="252" t="s">
        <v>394</v>
      </c>
      <c r="P1334" s="252" t="s">
        <v>3803</v>
      </c>
      <c r="Q1334" s="251" t="s">
        <v>2567</v>
      </c>
      <c r="R1334" s="290"/>
      <c r="S1334" s="290"/>
      <c r="T1334" s="290"/>
      <c r="U1334" s="290"/>
      <c r="V1334" s="290"/>
      <c r="W1334" s="290"/>
      <c r="X1334" s="290"/>
    </row>
    <row r="1335" spans="2:24" ht="72.5">
      <c r="B1335" s="252" t="s">
        <v>1438</v>
      </c>
      <c r="C1335" s="252" t="s">
        <v>5639</v>
      </c>
      <c r="D1335" s="252" t="s">
        <v>5666</v>
      </c>
      <c r="E1335" s="251" t="s">
        <v>410</v>
      </c>
      <c r="F1335" s="252">
        <v>4943987.7132099997</v>
      </c>
      <c r="G1335" s="252">
        <v>2352666.8000099999</v>
      </c>
      <c r="H1335" s="252" t="s">
        <v>2544</v>
      </c>
      <c r="I1335" s="252">
        <v>2.5597999999999999E-2</v>
      </c>
      <c r="J1335" s="252" t="s">
        <v>918</v>
      </c>
      <c r="K1335" s="252">
        <v>0</v>
      </c>
      <c r="L1335" s="252">
        <v>2024</v>
      </c>
      <c r="M1335" s="252">
        <v>2027</v>
      </c>
      <c r="N1335" s="252" t="s">
        <v>393</v>
      </c>
      <c r="O1335" s="252" t="s">
        <v>394</v>
      </c>
      <c r="P1335" s="252" t="s">
        <v>3804</v>
      </c>
      <c r="Q1335" s="251" t="s">
        <v>2567</v>
      </c>
      <c r="R1335" s="290"/>
      <c r="S1335" s="290"/>
      <c r="T1335" s="290"/>
      <c r="U1335" s="290"/>
      <c r="V1335" s="290"/>
      <c r="W1335" s="290"/>
      <c r="X1335" s="290"/>
    </row>
    <row r="1336" spans="2:24" ht="72.5">
      <c r="B1336" s="252" t="s">
        <v>1438</v>
      </c>
      <c r="C1336" s="252" t="s">
        <v>5639</v>
      </c>
      <c r="D1336" s="252" t="s">
        <v>5666</v>
      </c>
      <c r="E1336" s="251" t="s">
        <v>410</v>
      </c>
      <c r="F1336" s="252">
        <v>4944001.7235099999</v>
      </c>
      <c r="G1336" s="252">
        <v>2353069.1479199999</v>
      </c>
      <c r="H1336" s="252" t="s">
        <v>2544</v>
      </c>
      <c r="I1336" s="252">
        <v>2.5597999999999999E-2</v>
      </c>
      <c r="J1336" s="252" t="s">
        <v>918</v>
      </c>
      <c r="K1336" s="252">
        <v>0</v>
      </c>
      <c r="L1336" s="252">
        <v>2024</v>
      </c>
      <c r="M1336" s="252">
        <v>2027</v>
      </c>
      <c r="N1336" s="252" t="s">
        <v>393</v>
      </c>
      <c r="O1336" s="252" t="s">
        <v>394</v>
      </c>
      <c r="P1336" s="252" t="s">
        <v>3805</v>
      </c>
      <c r="Q1336" s="251" t="s">
        <v>2567</v>
      </c>
      <c r="R1336" s="290"/>
      <c r="S1336" s="290"/>
      <c r="T1336" s="290"/>
      <c r="U1336" s="290"/>
      <c r="V1336" s="290"/>
      <c r="W1336" s="290"/>
      <c r="X1336" s="290"/>
    </row>
    <row r="1337" spans="2:24" ht="72.5">
      <c r="B1337" s="252" t="s">
        <v>1438</v>
      </c>
      <c r="C1337" s="252" t="s">
        <v>5639</v>
      </c>
      <c r="D1337" s="252" t="s">
        <v>5666</v>
      </c>
      <c r="E1337" s="251" t="s">
        <v>410</v>
      </c>
      <c r="F1337" s="252">
        <v>4943978.9650900001</v>
      </c>
      <c r="G1337" s="252">
        <v>2353530.2850500001</v>
      </c>
      <c r="H1337" s="252" t="s">
        <v>2544</v>
      </c>
      <c r="I1337" s="252">
        <v>2.5597999999999999E-2</v>
      </c>
      <c r="J1337" s="252" t="s">
        <v>918</v>
      </c>
      <c r="K1337" s="252">
        <v>0</v>
      </c>
      <c r="L1337" s="252">
        <v>2024</v>
      </c>
      <c r="M1337" s="252">
        <v>2027</v>
      </c>
      <c r="N1337" s="252" t="s">
        <v>393</v>
      </c>
      <c r="O1337" s="252" t="s">
        <v>394</v>
      </c>
      <c r="P1337" s="252" t="s">
        <v>3806</v>
      </c>
      <c r="Q1337" s="251" t="s">
        <v>2567</v>
      </c>
      <c r="R1337" s="290"/>
      <c r="S1337" s="290"/>
      <c r="T1337" s="290"/>
      <c r="U1337" s="290"/>
      <c r="V1337" s="290"/>
      <c r="W1337" s="290"/>
      <c r="X1337" s="290"/>
    </row>
    <row r="1338" spans="2:24" ht="72.5">
      <c r="B1338" s="252" t="s">
        <v>1438</v>
      </c>
      <c r="C1338" s="252" t="s">
        <v>5639</v>
      </c>
      <c r="D1338" s="252" t="s">
        <v>5666</v>
      </c>
      <c r="E1338" s="251" t="s">
        <v>410</v>
      </c>
      <c r="F1338" s="252">
        <v>4943974.9091100004</v>
      </c>
      <c r="G1338" s="252">
        <v>2353930.5639599999</v>
      </c>
      <c r="H1338" s="252" t="s">
        <v>2544</v>
      </c>
      <c r="I1338" s="252">
        <v>2.5597000000000002E-2</v>
      </c>
      <c r="J1338" s="252" t="s">
        <v>2397</v>
      </c>
      <c r="K1338" s="252">
        <v>0</v>
      </c>
      <c r="L1338" s="252">
        <v>2024</v>
      </c>
      <c r="M1338" s="252">
        <v>2027</v>
      </c>
      <c r="N1338" s="252" t="s">
        <v>393</v>
      </c>
      <c r="O1338" s="252" t="s">
        <v>394</v>
      </c>
      <c r="P1338" s="252" t="s">
        <v>3807</v>
      </c>
      <c r="Q1338" s="251" t="s">
        <v>2567</v>
      </c>
      <c r="R1338" s="290"/>
      <c r="S1338" s="290"/>
      <c r="T1338" s="290"/>
      <c r="U1338" s="290"/>
      <c r="V1338" s="290"/>
      <c r="W1338" s="290"/>
      <c r="X1338" s="290"/>
    </row>
    <row r="1339" spans="2:24" ht="72.5">
      <c r="B1339" s="252" t="s">
        <v>1438</v>
      </c>
      <c r="C1339" s="252" t="s">
        <v>5639</v>
      </c>
      <c r="D1339" s="252" t="s">
        <v>5666</v>
      </c>
      <c r="E1339" s="251" t="s">
        <v>410</v>
      </c>
      <c r="F1339" s="252">
        <v>4944318.5496899998</v>
      </c>
      <c r="G1339" s="252">
        <v>2355595.89598</v>
      </c>
      <c r="H1339" s="252" t="s">
        <v>2544</v>
      </c>
      <c r="I1339" s="252">
        <v>2.5597999999999999E-2</v>
      </c>
      <c r="J1339" s="252" t="s">
        <v>392</v>
      </c>
      <c r="K1339" s="252">
        <v>0</v>
      </c>
      <c r="L1339" s="252">
        <v>2024</v>
      </c>
      <c r="M1339" s="252">
        <v>2027</v>
      </c>
      <c r="N1339" s="252" t="s">
        <v>393</v>
      </c>
      <c r="O1339" s="252" t="s">
        <v>394</v>
      </c>
      <c r="P1339" s="252" t="s">
        <v>3808</v>
      </c>
      <c r="Q1339" s="251" t="s">
        <v>2567</v>
      </c>
      <c r="R1339" s="290"/>
      <c r="S1339" s="290"/>
      <c r="T1339" s="290"/>
      <c r="U1339" s="290"/>
      <c r="V1339" s="290"/>
      <c r="W1339" s="290"/>
      <c r="X1339" s="290"/>
    </row>
    <row r="1340" spans="2:24" ht="72.5">
      <c r="B1340" s="252" t="s">
        <v>1438</v>
      </c>
      <c r="C1340" s="252" t="s">
        <v>5639</v>
      </c>
      <c r="D1340" s="252" t="s">
        <v>5664</v>
      </c>
      <c r="E1340" s="251" t="s">
        <v>410</v>
      </c>
      <c r="F1340" s="252">
        <v>4945333.1513200002</v>
      </c>
      <c r="G1340" s="252">
        <v>2359768.5279899999</v>
      </c>
      <c r="H1340" s="252" t="s">
        <v>2544</v>
      </c>
      <c r="I1340" s="252">
        <v>2.5597999999999999E-2</v>
      </c>
      <c r="J1340" s="252" t="s">
        <v>2397</v>
      </c>
      <c r="K1340" s="252">
        <v>0</v>
      </c>
      <c r="L1340" s="252">
        <v>2024</v>
      </c>
      <c r="M1340" s="252">
        <v>2027</v>
      </c>
      <c r="N1340" s="252" t="s">
        <v>393</v>
      </c>
      <c r="O1340" s="252" t="s">
        <v>394</v>
      </c>
      <c r="P1340" s="252" t="s">
        <v>3809</v>
      </c>
      <c r="Q1340" s="251" t="s">
        <v>2567</v>
      </c>
      <c r="R1340" s="290"/>
      <c r="S1340" s="290"/>
      <c r="T1340" s="290"/>
      <c r="U1340" s="290"/>
      <c r="V1340" s="290"/>
      <c r="W1340" s="290"/>
      <c r="X1340" s="290"/>
    </row>
    <row r="1341" spans="2:24" ht="72.5">
      <c r="B1341" s="252" t="s">
        <v>1438</v>
      </c>
      <c r="C1341" s="252" t="s">
        <v>5639</v>
      </c>
      <c r="D1341" s="252" t="s">
        <v>5664</v>
      </c>
      <c r="E1341" s="251" t="s">
        <v>410</v>
      </c>
      <c r="F1341" s="252">
        <v>4945262.3674900001</v>
      </c>
      <c r="G1341" s="252">
        <v>2360201.6418599999</v>
      </c>
      <c r="H1341" s="252" t="s">
        <v>2544</v>
      </c>
      <c r="I1341" s="252">
        <v>2.5597999999999999E-2</v>
      </c>
      <c r="J1341" s="252" t="s">
        <v>2397</v>
      </c>
      <c r="K1341" s="252">
        <v>0</v>
      </c>
      <c r="L1341" s="252">
        <v>2024</v>
      </c>
      <c r="M1341" s="252">
        <v>2027</v>
      </c>
      <c r="N1341" s="252" t="s">
        <v>393</v>
      </c>
      <c r="O1341" s="252" t="s">
        <v>394</v>
      </c>
      <c r="P1341" s="252" t="s">
        <v>3810</v>
      </c>
      <c r="Q1341" s="251" t="s">
        <v>2567</v>
      </c>
      <c r="R1341" s="290"/>
      <c r="S1341" s="290"/>
      <c r="T1341" s="290"/>
      <c r="U1341" s="290"/>
      <c r="V1341" s="290"/>
      <c r="W1341" s="290"/>
      <c r="X1341" s="290"/>
    </row>
    <row r="1342" spans="2:24" ht="72.5">
      <c r="B1342" s="252" t="s">
        <v>1438</v>
      </c>
      <c r="C1342" s="252" t="s">
        <v>5639</v>
      </c>
      <c r="D1342" s="252" t="s">
        <v>5663</v>
      </c>
      <c r="E1342" s="251" t="s">
        <v>410</v>
      </c>
      <c r="F1342" s="252">
        <v>4945393.3300099997</v>
      </c>
      <c r="G1342" s="252">
        <v>2360427.4610199998</v>
      </c>
      <c r="H1342" s="252" t="s">
        <v>2544</v>
      </c>
      <c r="I1342" s="252">
        <v>2.5597999999999999E-2</v>
      </c>
      <c r="J1342" s="252" t="s">
        <v>918</v>
      </c>
      <c r="K1342" s="252">
        <v>0</v>
      </c>
      <c r="L1342" s="252">
        <v>2024</v>
      </c>
      <c r="M1342" s="252">
        <v>2027</v>
      </c>
      <c r="N1342" s="252" t="s">
        <v>393</v>
      </c>
      <c r="O1342" s="252" t="s">
        <v>394</v>
      </c>
      <c r="P1342" s="252" t="s">
        <v>3811</v>
      </c>
      <c r="Q1342" s="251" t="s">
        <v>2567</v>
      </c>
      <c r="R1342" s="290"/>
      <c r="S1342" s="290"/>
      <c r="T1342" s="290"/>
      <c r="U1342" s="290"/>
      <c r="V1342" s="290"/>
      <c r="W1342" s="290"/>
      <c r="X1342" s="290"/>
    </row>
    <row r="1343" spans="2:24" ht="72.5">
      <c r="B1343" s="252" t="s">
        <v>1438</v>
      </c>
      <c r="C1343" s="252" t="s">
        <v>5639</v>
      </c>
      <c r="D1343" s="252" t="s">
        <v>5663</v>
      </c>
      <c r="E1343" s="251" t="s">
        <v>410</v>
      </c>
      <c r="F1343" s="252">
        <v>4945725.8686100002</v>
      </c>
      <c r="G1343" s="252">
        <v>2362363.8252099999</v>
      </c>
      <c r="H1343" s="252" t="s">
        <v>2544</v>
      </c>
      <c r="I1343" s="252">
        <v>2.5597999999999999E-2</v>
      </c>
      <c r="J1343" s="252" t="s">
        <v>1427</v>
      </c>
      <c r="K1343" s="252">
        <v>0</v>
      </c>
      <c r="L1343" s="252">
        <v>2024</v>
      </c>
      <c r="M1343" s="252">
        <v>2027</v>
      </c>
      <c r="N1343" s="252" t="s">
        <v>393</v>
      </c>
      <c r="O1343" s="252" t="s">
        <v>394</v>
      </c>
      <c r="P1343" s="252" t="s">
        <v>3812</v>
      </c>
      <c r="Q1343" s="251" t="s">
        <v>2567</v>
      </c>
      <c r="R1343" s="290"/>
      <c r="S1343" s="290"/>
      <c r="T1343" s="290"/>
      <c r="U1343" s="290"/>
      <c r="V1343" s="290"/>
      <c r="W1343" s="290"/>
      <c r="X1343" s="290"/>
    </row>
    <row r="1344" spans="2:24" ht="72.5">
      <c r="B1344" s="252" t="s">
        <v>1438</v>
      </c>
      <c r="C1344" s="252" t="s">
        <v>5639</v>
      </c>
      <c r="D1344" s="252" t="s">
        <v>5669</v>
      </c>
      <c r="E1344" s="251" t="s">
        <v>410</v>
      </c>
      <c r="F1344" s="252">
        <v>4946696.3279499998</v>
      </c>
      <c r="G1344" s="252">
        <v>2364765.9610100002</v>
      </c>
      <c r="H1344" s="252" t="s">
        <v>2544</v>
      </c>
      <c r="I1344" s="252">
        <v>2.5597999999999999E-2</v>
      </c>
      <c r="J1344" s="252" t="s">
        <v>1427</v>
      </c>
      <c r="K1344" s="252">
        <v>0</v>
      </c>
      <c r="L1344" s="252">
        <v>2024</v>
      </c>
      <c r="M1344" s="252">
        <v>2027</v>
      </c>
      <c r="N1344" s="252" t="s">
        <v>393</v>
      </c>
      <c r="O1344" s="252" t="s">
        <v>394</v>
      </c>
      <c r="P1344" s="252" t="s">
        <v>3813</v>
      </c>
      <c r="Q1344" s="251" t="s">
        <v>2567</v>
      </c>
      <c r="R1344" s="290"/>
      <c r="S1344" s="290"/>
      <c r="T1344" s="290"/>
      <c r="U1344" s="290"/>
      <c r="V1344" s="290"/>
      <c r="W1344" s="290"/>
      <c r="X1344" s="290"/>
    </row>
    <row r="1345" spans="2:24" ht="72.5">
      <c r="B1345" s="252" t="s">
        <v>1438</v>
      </c>
      <c r="C1345" s="252" t="s">
        <v>5639</v>
      </c>
      <c r="D1345" s="252" t="s">
        <v>5662</v>
      </c>
      <c r="E1345" s="251" t="s">
        <v>410</v>
      </c>
      <c r="F1345" s="252">
        <v>4946952.6741599999</v>
      </c>
      <c r="G1345" s="252">
        <v>2365922.79691</v>
      </c>
      <c r="H1345" s="252" t="s">
        <v>2544</v>
      </c>
      <c r="I1345" s="252">
        <v>2.5597999999999999E-2</v>
      </c>
      <c r="J1345" s="252" t="s">
        <v>918</v>
      </c>
      <c r="K1345" s="252">
        <v>0</v>
      </c>
      <c r="L1345" s="252">
        <v>2024</v>
      </c>
      <c r="M1345" s="252">
        <v>2027</v>
      </c>
      <c r="N1345" s="252" t="s">
        <v>393</v>
      </c>
      <c r="O1345" s="252" t="s">
        <v>394</v>
      </c>
      <c r="P1345" s="252" t="s">
        <v>3814</v>
      </c>
      <c r="Q1345" s="251" t="s">
        <v>2567</v>
      </c>
      <c r="R1345" s="290"/>
      <c r="S1345" s="290"/>
      <c r="T1345" s="290"/>
      <c r="U1345" s="290"/>
      <c r="V1345" s="290"/>
      <c r="W1345" s="290"/>
      <c r="X1345" s="290"/>
    </row>
    <row r="1346" spans="2:24" ht="72.5">
      <c r="B1346" s="252" t="s">
        <v>1438</v>
      </c>
      <c r="C1346" s="252" t="s">
        <v>5639</v>
      </c>
      <c r="D1346" s="252" t="s">
        <v>5662</v>
      </c>
      <c r="E1346" s="251" t="s">
        <v>410</v>
      </c>
      <c r="F1346" s="252">
        <v>4947452.8718999997</v>
      </c>
      <c r="G1346" s="252">
        <v>2366832.0410500001</v>
      </c>
      <c r="H1346" s="252" t="s">
        <v>2544</v>
      </c>
      <c r="I1346" s="252">
        <v>2.5597999999999999E-2</v>
      </c>
      <c r="J1346" s="252" t="s">
        <v>2615</v>
      </c>
      <c r="K1346" s="252">
        <v>0</v>
      </c>
      <c r="L1346" s="252">
        <v>2024</v>
      </c>
      <c r="M1346" s="252">
        <v>2027</v>
      </c>
      <c r="N1346" s="252" t="s">
        <v>393</v>
      </c>
      <c r="O1346" s="252" t="s">
        <v>394</v>
      </c>
      <c r="P1346" s="252" t="s">
        <v>3815</v>
      </c>
      <c r="Q1346" s="251" t="s">
        <v>2567</v>
      </c>
      <c r="R1346" s="290"/>
      <c r="S1346" s="290"/>
      <c r="T1346" s="290"/>
      <c r="U1346" s="290"/>
      <c r="V1346" s="290"/>
      <c r="W1346" s="290"/>
      <c r="X1346" s="290"/>
    </row>
    <row r="1347" spans="2:24" ht="72.5">
      <c r="B1347" s="252" t="s">
        <v>1438</v>
      </c>
      <c r="C1347" s="252" t="s">
        <v>5639</v>
      </c>
      <c r="D1347" s="252" t="s">
        <v>5662</v>
      </c>
      <c r="E1347" s="251" t="s">
        <v>410</v>
      </c>
      <c r="F1347" s="252">
        <v>4947618.0873499997</v>
      </c>
      <c r="G1347" s="252">
        <v>2367546.1450399999</v>
      </c>
      <c r="H1347" s="252" t="s">
        <v>2544</v>
      </c>
      <c r="I1347" s="252">
        <v>2.5597999999999999E-2</v>
      </c>
      <c r="J1347" s="252" t="s">
        <v>918</v>
      </c>
      <c r="K1347" s="252">
        <v>0</v>
      </c>
      <c r="L1347" s="252">
        <v>2024</v>
      </c>
      <c r="M1347" s="252">
        <v>2027</v>
      </c>
      <c r="N1347" s="252" t="s">
        <v>393</v>
      </c>
      <c r="O1347" s="252" t="s">
        <v>394</v>
      </c>
      <c r="P1347" s="252" t="s">
        <v>3816</v>
      </c>
      <c r="Q1347" s="251" t="s">
        <v>2567</v>
      </c>
      <c r="R1347" s="290"/>
      <c r="S1347" s="290"/>
      <c r="T1347" s="290"/>
      <c r="U1347" s="290"/>
      <c r="V1347" s="290"/>
      <c r="W1347" s="290"/>
      <c r="X1347" s="290"/>
    </row>
    <row r="1348" spans="2:24" ht="72.5">
      <c r="B1348" s="252" t="s">
        <v>1438</v>
      </c>
      <c r="C1348" s="252" t="s">
        <v>5639</v>
      </c>
      <c r="D1348" s="252" t="s">
        <v>5661</v>
      </c>
      <c r="E1348" s="251" t="s">
        <v>410</v>
      </c>
      <c r="F1348" s="252">
        <v>4947593.2341</v>
      </c>
      <c r="G1348" s="252">
        <v>2368477.7690599998</v>
      </c>
      <c r="H1348" s="252" t="s">
        <v>2544</v>
      </c>
      <c r="I1348" s="252">
        <v>2.5597999999999999E-2</v>
      </c>
      <c r="J1348" s="252" t="s">
        <v>392</v>
      </c>
      <c r="K1348" s="252">
        <v>0</v>
      </c>
      <c r="L1348" s="252">
        <v>2024</v>
      </c>
      <c r="M1348" s="252">
        <v>2027</v>
      </c>
      <c r="N1348" s="252" t="s">
        <v>393</v>
      </c>
      <c r="O1348" s="252" t="s">
        <v>394</v>
      </c>
      <c r="P1348" s="252" t="s">
        <v>3817</v>
      </c>
      <c r="Q1348" s="251" t="s">
        <v>2567</v>
      </c>
      <c r="R1348" s="290"/>
      <c r="S1348" s="290"/>
      <c r="T1348" s="290"/>
      <c r="U1348" s="290"/>
      <c r="V1348" s="290"/>
      <c r="W1348" s="290"/>
      <c r="X1348" s="290"/>
    </row>
    <row r="1349" spans="2:24" ht="72.5">
      <c r="B1349" s="252" t="s">
        <v>1438</v>
      </c>
      <c r="C1349" s="252" t="s">
        <v>5639</v>
      </c>
      <c r="D1349" s="252" t="s">
        <v>5657</v>
      </c>
      <c r="E1349" s="251" t="s">
        <v>410</v>
      </c>
      <c r="F1349" s="252">
        <v>4951839.7051999997</v>
      </c>
      <c r="G1349" s="252">
        <v>2378665.9670199999</v>
      </c>
      <c r="H1349" s="252" t="s">
        <v>2544</v>
      </c>
      <c r="I1349" s="252">
        <v>2.5597000000000002E-2</v>
      </c>
      <c r="J1349" s="252" t="s">
        <v>392</v>
      </c>
      <c r="K1349" s="252">
        <v>0</v>
      </c>
      <c r="L1349" s="252">
        <v>2024</v>
      </c>
      <c r="M1349" s="252">
        <v>2027</v>
      </c>
      <c r="N1349" s="252" t="s">
        <v>393</v>
      </c>
      <c r="O1349" s="252" t="s">
        <v>394</v>
      </c>
      <c r="P1349" s="252" t="s">
        <v>3818</v>
      </c>
      <c r="Q1349" s="251" t="s">
        <v>2567</v>
      </c>
      <c r="R1349" s="290"/>
      <c r="S1349" s="290"/>
      <c r="T1349" s="290"/>
      <c r="U1349" s="290"/>
      <c r="V1349" s="290"/>
      <c r="W1349" s="290"/>
      <c r="X1349" s="290"/>
    </row>
    <row r="1350" spans="2:24" ht="72.5">
      <c r="B1350" s="252" t="s">
        <v>1438</v>
      </c>
      <c r="C1350" s="252" t="s">
        <v>5639</v>
      </c>
      <c r="D1350" s="252" t="s">
        <v>3030</v>
      </c>
      <c r="E1350" s="251" t="s">
        <v>410</v>
      </c>
      <c r="F1350" s="252">
        <v>4952601.6085000001</v>
      </c>
      <c r="G1350" s="252">
        <v>2383010.45499</v>
      </c>
      <c r="H1350" s="252" t="s">
        <v>2544</v>
      </c>
      <c r="I1350" s="252">
        <v>2.5599E-2</v>
      </c>
      <c r="J1350" s="252" t="s">
        <v>392</v>
      </c>
      <c r="K1350" s="252">
        <v>0</v>
      </c>
      <c r="L1350" s="252">
        <v>2024</v>
      </c>
      <c r="M1350" s="252">
        <v>2027</v>
      </c>
      <c r="N1350" s="252" t="s">
        <v>393</v>
      </c>
      <c r="O1350" s="252" t="s">
        <v>394</v>
      </c>
      <c r="P1350" s="252" t="s">
        <v>3819</v>
      </c>
      <c r="Q1350" s="251" t="s">
        <v>2567</v>
      </c>
      <c r="R1350" s="290"/>
      <c r="S1350" s="290"/>
      <c r="T1350" s="290"/>
      <c r="U1350" s="290"/>
      <c r="V1350" s="290"/>
      <c r="W1350" s="290"/>
      <c r="X1350" s="290"/>
    </row>
    <row r="1351" spans="2:24" ht="72.5">
      <c r="B1351" s="252" t="s">
        <v>1438</v>
      </c>
      <c r="C1351" s="252" t="s">
        <v>5639</v>
      </c>
      <c r="D1351" s="252" t="s">
        <v>3016</v>
      </c>
      <c r="E1351" s="251" t="s">
        <v>410</v>
      </c>
      <c r="F1351" s="252">
        <v>4953931.4638900002</v>
      </c>
      <c r="G1351" s="252">
        <v>2388368.3939999999</v>
      </c>
      <c r="H1351" s="252" t="s">
        <v>2544</v>
      </c>
      <c r="I1351" s="252">
        <v>2.5597000000000002E-2</v>
      </c>
      <c r="J1351" s="252" t="s">
        <v>1427</v>
      </c>
      <c r="K1351" s="252">
        <v>0</v>
      </c>
      <c r="L1351" s="252">
        <v>2024</v>
      </c>
      <c r="M1351" s="252">
        <v>2027</v>
      </c>
      <c r="N1351" s="252" t="s">
        <v>393</v>
      </c>
      <c r="O1351" s="252" t="s">
        <v>394</v>
      </c>
      <c r="P1351" s="252" t="s">
        <v>3820</v>
      </c>
      <c r="Q1351" s="251" t="s">
        <v>2567</v>
      </c>
      <c r="R1351" s="290"/>
      <c r="S1351" s="290"/>
      <c r="T1351" s="290"/>
      <c r="U1351" s="290"/>
      <c r="V1351" s="290"/>
      <c r="W1351" s="290"/>
      <c r="X1351" s="290"/>
    </row>
    <row r="1352" spans="2:24" ht="72.5">
      <c r="B1352" s="252" t="s">
        <v>1438</v>
      </c>
      <c r="C1352" s="252" t="s">
        <v>5639</v>
      </c>
      <c r="D1352" s="252" t="s">
        <v>3008</v>
      </c>
      <c r="E1352" s="251" t="s">
        <v>410</v>
      </c>
      <c r="F1352" s="252">
        <v>4955680.1898499997</v>
      </c>
      <c r="G1352" s="252">
        <v>2393036.5380299999</v>
      </c>
      <c r="H1352" s="252" t="s">
        <v>2544</v>
      </c>
      <c r="I1352" s="252">
        <v>2.5597999999999999E-2</v>
      </c>
      <c r="J1352" s="252" t="s">
        <v>625</v>
      </c>
      <c r="K1352" s="252">
        <v>0</v>
      </c>
      <c r="L1352" s="252">
        <v>2024</v>
      </c>
      <c r="M1352" s="252">
        <v>2027</v>
      </c>
      <c r="N1352" s="252" t="s">
        <v>393</v>
      </c>
      <c r="O1352" s="252" t="s">
        <v>394</v>
      </c>
      <c r="P1352" s="252" t="s">
        <v>3821</v>
      </c>
      <c r="Q1352" s="251" t="s">
        <v>2567</v>
      </c>
      <c r="R1352" s="290"/>
      <c r="S1352" s="290"/>
      <c r="T1352" s="290"/>
      <c r="U1352" s="290"/>
      <c r="V1352" s="290"/>
      <c r="W1352" s="290"/>
      <c r="X1352" s="290"/>
    </row>
    <row r="1353" spans="2:24" ht="72.5">
      <c r="B1353" s="252" t="s">
        <v>1438</v>
      </c>
      <c r="C1353" s="252" t="s">
        <v>5639</v>
      </c>
      <c r="D1353" s="252" t="s">
        <v>2989</v>
      </c>
      <c r="E1353" s="251" t="s">
        <v>410</v>
      </c>
      <c r="F1353" s="252">
        <v>4959071.4120500004</v>
      </c>
      <c r="G1353" s="252">
        <v>2401189.02691</v>
      </c>
      <c r="H1353" s="252" t="s">
        <v>2544</v>
      </c>
      <c r="I1353" s="252">
        <v>2.5597999999999999E-2</v>
      </c>
      <c r="J1353" s="252" t="s">
        <v>622</v>
      </c>
      <c r="K1353" s="252">
        <v>0</v>
      </c>
      <c r="L1353" s="252">
        <v>2024</v>
      </c>
      <c r="M1353" s="252">
        <v>2027</v>
      </c>
      <c r="N1353" s="252" t="s">
        <v>393</v>
      </c>
      <c r="O1353" s="252" t="s">
        <v>394</v>
      </c>
      <c r="P1353" s="252" t="s">
        <v>3822</v>
      </c>
      <c r="Q1353" s="251" t="s">
        <v>2567</v>
      </c>
      <c r="R1353" s="290"/>
      <c r="S1353" s="290"/>
      <c r="T1353" s="290"/>
      <c r="U1353" s="290"/>
      <c r="V1353" s="290"/>
      <c r="W1353" s="290"/>
      <c r="X1353" s="290"/>
    </row>
    <row r="1354" spans="2:24" ht="72.5">
      <c r="B1354" s="252" t="s">
        <v>1438</v>
      </c>
      <c r="C1354" s="252" t="s">
        <v>5639</v>
      </c>
      <c r="D1354" s="252" t="s">
        <v>2989</v>
      </c>
      <c r="E1354" s="251" t="s">
        <v>410</v>
      </c>
      <c r="F1354" s="252">
        <v>4959123.1475999998</v>
      </c>
      <c r="G1354" s="252">
        <v>2402208.8478899999</v>
      </c>
      <c r="H1354" s="252" t="s">
        <v>2544</v>
      </c>
      <c r="I1354" s="252">
        <v>2.5597999999999999E-2</v>
      </c>
      <c r="J1354" s="252" t="s">
        <v>2395</v>
      </c>
      <c r="K1354" s="252">
        <v>0</v>
      </c>
      <c r="L1354" s="252">
        <v>2024</v>
      </c>
      <c r="M1354" s="252">
        <v>2027</v>
      </c>
      <c r="N1354" s="252" t="s">
        <v>393</v>
      </c>
      <c r="O1354" s="252" t="s">
        <v>394</v>
      </c>
      <c r="P1354" s="252" t="s">
        <v>3823</v>
      </c>
      <c r="Q1354" s="251" t="s">
        <v>2567</v>
      </c>
      <c r="R1354" s="290"/>
      <c r="S1354" s="290"/>
      <c r="T1354" s="290"/>
      <c r="U1354" s="290"/>
      <c r="V1354" s="290"/>
      <c r="W1354" s="290"/>
      <c r="X1354" s="290"/>
    </row>
    <row r="1355" spans="2:24" ht="72.5">
      <c r="B1355" s="252" t="s">
        <v>1438</v>
      </c>
      <c r="C1355" s="252" t="s">
        <v>5639</v>
      </c>
      <c r="D1355" s="252" t="s">
        <v>2989</v>
      </c>
      <c r="E1355" s="251" t="s">
        <v>410</v>
      </c>
      <c r="F1355" s="252">
        <v>4958764.61216</v>
      </c>
      <c r="G1355" s="252">
        <v>2403097.0159300002</v>
      </c>
      <c r="H1355" s="252" t="s">
        <v>2544</v>
      </c>
      <c r="I1355" s="252">
        <v>2.5597000000000002E-2</v>
      </c>
      <c r="J1355" s="252" t="s">
        <v>392</v>
      </c>
      <c r="K1355" s="252">
        <v>0</v>
      </c>
      <c r="L1355" s="252">
        <v>2024</v>
      </c>
      <c r="M1355" s="252">
        <v>2027</v>
      </c>
      <c r="N1355" s="252" t="s">
        <v>393</v>
      </c>
      <c r="O1355" s="252" t="s">
        <v>394</v>
      </c>
      <c r="P1355" s="252" t="s">
        <v>3824</v>
      </c>
      <c r="Q1355" s="251" t="s">
        <v>2567</v>
      </c>
      <c r="R1355" s="290"/>
      <c r="S1355" s="290"/>
      <c r="T1355" s="290"/>
      <c r="U1355" s="290"/>
      <c r="V1355" s="290"/>
      <c r="W1355" s="290"/>
      <c r="X1355" s="290"/>
    </row>
    <row r="1356" spans="2:24" ht="72.5">
      <c r="B1356" s="252" t="s">
        <v>1438</v>
      </c>
      <c r="C1356" s="252" t="s">
        <v>5639</v>
      </c>
      <c r="D1356" s="252" t="s">
        <v>5656</v>
      </c>
      <c r="E1356" s="251" t="s">
        <v>410</v>
      </c>
      <c r="F1356" s="252">
        <v>4958303.5051499996</v>
      </c>
      <c r="G1356" s="252">
        <v>2404094.84112</v>
      </c>
      <c r="H1356" s="252" t="s">
        <v>2544</v>
      </c>
      <c r="I1356" s="252">
        <v>2.5597999999999999E-2</v>
      </c>
      <c r="J1356" s="252" t="s">
        <v>622</v>
      </c>
      <c r="K1356" s="252">
        <v>0</v>
      </c>
      <c r="L1356" s="252">
        <v>2024</v>
      </c>
      <c r="M1356" s="252">
        <v>2027</v>
      </c>
      <c r="N1356" s="252" t="s">
        <v>393</v>
      </c>
      <c r="O1356" s="252" t="s">
        <v>394</v>
      </c>
      <c r="P1356" s="252" t="s">
        <v>3825</v>
      </c>
      <c r="Q1356" s="251" t="s">
        <v>2567</v>
      </c>
      <c r="R1356" s="290"/>
      <c r="S1356" s="290"/>
      <c r="T1356" s="290"/>
      <c r="U1356" s="290"/>
      <c r="V1356" s="290"/>
      <c r="W1356" s="290"/>
      <c r="X1356" s="290"/>
    </row>
    <row r="1357" spans="2:24" ht="72.5">
      <c r="B1357" s="252" t="s">
        <v>1438</v>
      </c>
      <c r="C1357" s="252" t="s">
        <v>5639</v>
      </c>
      <c r="D1357" s="252" t="s">
        <v>5656</v>
      </c>
      <c r="E1357" s="251" t="s">
        <v>410</v>
      </c>
      <c r="F1357" s="252">
        <v>4958058.3940599998</v>
      </c>
      <c r="G1357" s="252">
        <v>2404891.6490600002</v>
      </c>
      <c r="H1357" s="252" t="s">
        <v>2544</v>
      </c>
      <c r="I1357" s="252">
        <v>2.5597999999999999E-2</v>
      </c>
      <c r="J1357" s="252" t="s">
        <v>622</v>
      </c>
      <c r="K1357" s="252">
        <v>0</v>
      </c>
      <c r="L1357" s="252">
        <v>2024</v>
      </c>
      <c r="M1357" s="252">
        <v>2027</v>
      </c>
      <c r="N1357" s="252" t="s">
        <v>393</v>
      </c>
      <c r="O1357" s="252" t="s">
        <v>394</v>
      </c>
      <c r="P1357" s="252" t="s">
        <v>3826</v>
      </c>
      <c r="Q1357" s="251" t="s">
        <v>2567</v>
      </c>
      <c r="R1357" s="290"/>
      <c r="S1357" s="290"/>
      <c r="T1357" s="290"/>
      <c r="U1357" s="290"/>
      <c r="V1357" s="290"/>
      <c r="W1357" s="290"/>
      <c r="X1357" s="290"/>
    </row>
    <row r="1358" spans="2:24" ht="72.5">
      <c r="B1358" s="252" t="s">
        <v>1438</v>
      </c>
      <c r="C1358" s="252" t="s">
        <v>5639</v>
      </c>
      <c r="D1358" s="252" t="s">
        <v>2976</v>
      </c>
      <c r="E1358" s="251" t="s">
        <v>410</v>
      </c>
      <c r="F1358" s="252">
        <v>4955477.5585500002</v>
      </c>
      <c r="G1358" s="252">
        <v>2411278.6138499998</v>
      </c>
      <c r="H1358" s="252" t="s">
        <v>2544</v>
      </c>
      <c r="I1358" s="252">
        <v>2.5597999999999999E-2</v>
      </c>
      <c r="J1358" s="252" t="s">
        <v>392</v>
      </c>
      <c r="K1358" s="252">
        <v>0</v>
      </c>
      <c r="L1358" s="252">
        <v>2024</v>
      </c>
      <c r="M1358" s="252">
        <v>2027</v>
      </c>
      <c r="N1358" s="252" t="s">
        <v>393</v>
      </c>
      <c r="O1358" s="252" t="s">
        <v>394</v>
      </c>
      <c r="P1358" s="252" t="s">
        <v>3827</v>
      </c>
      <c r="Q1358" s="251" t="s">
        <v>2567</v>
      </c>
      <c r="R1358" s="290"/>
      <c r="S1358" s="290"/>
      <c r="T1358" s="290"/>
      <c r="U1358" s="290"/>
      <c r="V1358" s="290"/>
      <c r="W1358" s="290"/>
      <c r="X1358" s="290"/>
    </row>
    <row r="1359" spans="2:24" ht="72.5">
      <c r="B1359" s="252" t="s">
        <v>1438</v>
      </c>
      <c r="C1359" s="252" t="s">
        <v>5639</v>
      </c>
      <c r="D1359" s="252" t="s">
        <v>3167</v>
      </c>
      <c r="E1359" s="251" t="s">
        <v>410</v>
      </c>
      <c r="F1359" s="252">
        <v>4954954.6796899997</v>
      </c>
      <c r="G1359" s="252">
        <v>2413000.4597900002</v>
      </c>
      <c r="H1359" s="252" t="s">
        <v>2544</v>
      </c>
      <c r="I1359" s="252">
        <v>2.5597999999999999E-2</v>
      </c>
      <c r="J1359" s="252" t="s">
        <v>622</v>
      </c>
      <c r="K1359" s="252">
        <v>0</v>
      </c>
      <c r="L1359" s="252">
        <v>2024</v>
      </c>
      <c r="M1359" s="252">
        <v>2027</v>
      </c>
      <c r="N1359" s="252" t="s">
        <v>393</v>
      </c>
      <c r="O1359" s="252" t="s">
        <v>394</v>
      </c>
      <c r="P1359" s="252" t="s">
        <v>3828</v>
      </c>
      <c r="Q1359" s="251" t="s">
        <v>2567</v>
      </c>
      <c r="R1359" s="290"/>
      <c r="S1359" s="290"/>
      <c r="T1359" s="290"/>
      <c r="U1359" s="290"/>
      <c r="V1359" s="290"/>
      <c r="W1359" s="290"/>
      <c r="X1359" s="290"/>
    </row>
    <row r="1360" spans="2:24" ht="72.5">
      <c r="B1360" s="252" t="s">
        <v>1438</v>
      </c>
      <c r="C1360" s="252" t="s">
        <v>5639</v>
      </c>
      <c r="D1360" s="252" t="s">
        <v>3167</v>
      </c>
      <c r="E1360" s="251" t="s">
        <v>410</v>
      </c>
      <c r="F1360" s="252">
        <v>4954532.5395499999</v>
      </c>
      <c r="G1360" s="252">
        <v>2413806.7600599998</v>
      </c>
      <c r="H1360" s="252" t="s">
        <v>2544</v>
      </c>
      <c r="I1360" s="252">
        <v>2.5597999999999999E-2</v>
      </c>
      <c r="J1360" s="252" t="s">
        <v>392</v>
      </c>
      <c r="K1360" s="252">
        <v>0</v>
      </c>
      <c r="L1360" s="252">
        <v>2024</v>
      </c>
      <c r="M1360" s="252">
        <v>2027</v>
      </c>
      <c r="N1360" s="252" t="s">
        <v>393</v>
      </c>
      <c r="O1360" s="252" t="s">
        <v>394</v>
      </c>
      <c r="P1360" s="252" t="s">
        <v>3829</v>
      </c>
      <c r="Q1360" s="251" t="s">
        <v>2567</v>
      </c>
      <c r="R1360" s="290"/>
      <c r="S1360" s="290"/>
      <c r="T1360" s="290"/>
      <c r="U1360" s="290"/>
      <c r="V1360" s="290"/>
      <c r="W1360" s="290"/>
      <c r="X1360" s="290"/>
    </row>
    <row r="1361" spans="2:24" ht="72.5">
      <c r="B1361" s="252" t="s">
        <v>1438</v>
      </c>
      <c r="C1361" s="252" t="s">
        <v>5639</v>
      </c>
      <c r="D1361" s="252" t="s">
        <v>3153</v>
      </c>
      <c r="E1361" s="251" t="s">
        <v>410</v>
      </c>
      <c r="F1361" s="252">
        <v>4955023.2197000002</v>
      </c>
      <c r="G1361" s="252">
        <v>2418279.2300399998</v>
      </c>
      <c r="H1361" s="252" t="s">
        <v>2544</v>
      </c>
      <c r="I1361" s="252">
        <v>2.5597999999999999E-2</v>
      </c>
      <c r="J1361" s="252" t="s">
        <v>392</v>
      </c>
      <c r="K1361" s="252">
        <v>0</v>
      </c>
      <c r="L1361" s="252">
        <v>2024</v>
      </c>
      <c r="M1361" s="252">
        <v>2027</v>
      </c>
      <c r="N1361" s="252" t="s">
        <v>393</v>
      </c>
      <c r="O1361" s="252" t="s">
        <v>394</v>
      </c>
      <c r="P1361" s="252" t="s">
        <v>3830</v>
      </c>
      <c r="Q1361" s="251" t="s">
        <v>2567</v>
      </c>
      <c r="R1361" s="290"/>
      <c r="S1361" s="290"/>
      <c r="T1361" s="290"/>
      <c r="U1361" s="290"/>
      <c r="V1361" s="290"/>
      <c r="W1361" s="290"/>
      <c r="X1361" s="290"/>
    </row>
    <row r="1362" spans="2:24" ht="72.5">
      <c r="B1362" s="252" t="s">
        <v>1438</v>
      </c>
      <c r="C1362" s="252" t="s">
        <v>5639</v>
      </c>
      <c r="D1362" s="252" t="s">
        <v>3153</v>
      </c>
      <c r="E1362" s="251" t="s">
        <v>410</v>
      </c>
      <c r="F1362" s="252">
        <v>4954959.4597500004</v>
      </c>
      <c r="G1362" s="252">
        <v>2419226.4801500002</v>
      </c>
      <c r="H1362" s="252" t="s">
        <v>2544</v>
      </c>
      <c r="I1362" s="252">
        <v>2.5597999999999999E-2</v>
      </c>
      <c r="J1362" s="252" t="s">
        <v>392</v>
      </c>
      <c r="K1362" s="252">
        <v>0</v>
      </c>
      <c r="L1362" s="252">
        <v>2024</v>
      </c>
      <c r="M1362" s="252">
        <v>2027</v>
      </c>
      <c r="N1362" s="252" t="s">
        <v>393</v>
      </c>
      <c r="O1362" s="252" t="s">
        <v>394</v>
      </c>
      <c r="P1362" s="252" t="s">
        <v>3831</v>
      </c>
      <c r="Q1362" s="251" t="s">
        <v>2567</v>
      </c>
      <c r="R1362" s="290"/>
      <c r="S1362" s="290"/>
      <c r="T1362" s="290"/>
      <c r="U1362" s="290"/>
      <c r="V1362" s="290"/>
      <c r="W1362" s="290"/>
      <c r="X1362" s="290"/>
    </row>
    <row r="1363" spans="2:24" ht="72.5">
      <c r="B1363" s="252" t="s">
        <v>1438</v>
      </c>
      <c r="C1363" s="252" t="s">
        <v>5639</v>
      </c>
      <c r="D1363" s="252" t="s">
        <v>2968</v>
      </c>
      <c r="E1363" s="251" t="s">
        <v>410</v>
      </c>
      <c r="F1363" s="252">
        <v>4955912.0877099996</v>
      </c>
      <c r="G1363" s="252">
        <v>2420081.1361500002</v>
      </c>
      <c r="H1363" s="252" t="s">
        <v>2544</v>
      </c>
      <c r="I1363" s="252">
        <v>2.5597999999999999E-2</v>
      </c>
      <c r="J1363" s="252" t="s">
        <v>622</v>
      </c>
      <c r="K1363" s="252">
        <v>0</v>
      </c>
      <c r="L1363" s="252">
        <v>2024</v>
      </c>
      <c r="M1363" s="252">
        <v>2027</v>
      </c>
      <c r="N1363" s="252" t="s">
        <v>393</v>
      </c>
      <c r="O1363" s="252" t="s">
        <v>394</v>
      </c>
      <c r="P1363" s="252" t="s">
        <v>3832</v>
      </c>
      <c r="Q1363" s="251" t="s">
        <v>2567</v>
      </c>
      <c r="R1363" s="290"/>
      <c r="S1363" s="290"/>
      <c r="T1363" s="290"/>
      <c r="U1363" s="290"/>
      <c r="V1363" s="290"/>
      <c r="W1363" s="290"/>
      <c r="X1363" s="290"/>
    </row>
    <row r="1364" spans="2:24" ht="72.5">
      <c r="B1364" s="252" t="s">
        <v>1438</v>
      </c>
      <c r="C1364" s="252" t="s">
        <v>5639</v>
      </c>
      <c r="D1364" s="252" t="s">
        <v>2968</v>
      </c>
      <c r="E1364" s="251" t="s">
        <v>410</v>
      </c>
      <c r="F1364" s="252">
        <v>4956125.4943500003</v>
      </c>
      <c r="G1364" s="252">
        <v>2422234.59693</v>
      </c>
      <c r="H1364" s="252" t="s">
        <v>2544</v>
      </c>
      <c r="I1364" s="252">
        <v>2.5597999999999999E-2</v>
      </c>
      <c r="J1364" s="252" t="s">
        <v>392</v>
      </c>
      <c r="K1364" s="252">
        <v>0</v>
      </c>
      <c r="L1364" s="252">
        <v>2024</v>
      </c>
      <c r="M1364" s="252">
        <v>2027</v>
      </c>
      <c r="N1364" s="252" t="s">
        <v>393</v>
      </c>
      <c r="O1364" s="252" t="s">
        <v>394</v>
      </c>
      <c r="P1364" s="252" t="s">
        <v>3833</v>
      </c>
      <c r="Q1364" s="251" t="s">
        <v>2567</v>
      </c>
      <c r="R1364" s="290"/>
      <c r="S1364" s="290"/>
      <c r="T1364" s="290"/>
      <c r="U1364" s="290"/>
      <c r="V1364" s="290"/>
      <c r="W1364" s="290"/>
      <c r="X1364" s="290"/>
    </row>
    <row r="1365" spans="2:24" ht="72.5">
      <c r="B1365" s="252" t="s">
        <v>1438</v>
      </c>
      <c r="C1365" s="252" t="s">
        <v>5639</v>
      </c>
      <c r="D1365" s="252" t="s">
        <v>2968</v>
      </c>
      <c r="E1365" s="251" t="s">
        <v>410</v>
      </c>
      <c r="F1365" s="252">
        <v>4956468.7708599996</v>
      </c>
      <c r="G1365" s="252">
        <v>2423656.5320600001</v>
      </c>
      <c r="H1365" s="252" t="s">
        <v>2544</v>
      </c>
      <c r="I1365" s="252">
        <v>2.5597999999999999E-2</v>
      </c>
      <c r="J1365" s="252" t="s">
        <v>918</v>
      </c>
      <c r="K1365" s="252">
        <v>0</v>
      </c>
      <c r="L1365" s="252">
        <v>2024</v>
      </c>
      <c r="M1365" s="252">
        <v>2027</v>
      </c>
      <c r="N1365" s="252" t="s">
        <v>393</v>
      </c>
      <c r="O1365" s="252" t="s">
        <v>394</v>
      </c>
      <c r="P1365" s="252" t="s">
        <v>3834</v>
      </c>
      <c r="Q1365" s="251" t="s">
        <v>2567</v>
      </c>
      <c r="R1365" s="290"/>
      <c r="S1365" s="290"/>
      <c r="T1365" s="290"/>
      <c r="U1365" s="290"/>
      <c r="V1365" s="290"/>
      <c r="W1365" s="290"/>
      <c r="X1365" s="290"/>
    </row>
    <row r="1366" spans="2:24" ht="72.5">
      <c r="B1366" s="252" t="s">
        <v>1438</v>
      </c>
      <c r="C1366" s="252" t="s">
        <v>5639</v>
      </c>
      <c r="D1366" s="252" t="s">
        <v>2968</v>
      </c>
      <c r="E1366" s="251" t="s">
        <v>410</v>
      </c>
      <c r="F1366" s="252">
        <v>4956549.5333500002</v>
      </c>
      <c r="G1366" s="252">
        <v>2424357.73398</v>
      </c>
      <c r="H1366" s="252" t="s">
        <v>2544</v>
      </c>
      <c r="I1366" s="252">
        <v>2.5597999999999999E-2</v>
      </c>
      <c r="J1366" s="252" t="s">
        <v>2395</v>
      </c>
      <c r="K1366" s="252">
        <v>0</v>
      </c>
      <c r="L1366" s="252">
        <v>2024</v>
      </c>
      <c r="M1366" s="252">
        <v>2027</v>
      </c>
      <c r="N1366" s="252" t="s">
        <v>393</v>
      </c>
      <c r="O1366" s="252" t="s">
        <v>394</v>
      </c>
      <c r="P1366" s="252" t="s">
        <v>3835</v>
      </c>
      <c r="Q1366" s="251" t="s">
        <v>2567</v>
      </c>
      <c r="R1366" s="290"/>
      <c r="S1366" s="290"/>
      <c r="T1366" s="290"/>
      <c r="U1366" s="290"/>
      <c r="V1366" s="290"/>
      <c r="W1366" s="290"/>
      <c r="X1366" s="290"/>
    </row>
    <row r="1367" spans="2:24" ht="72.5">
      <c r="B1367" s="252" t="s">
        <v>1438</v>
      </c>
      <c r="C1367" s="252" t="s">
        <v>5639</v>
      </c>
      <c r="D1367" s="252" t="s">
        <v>5655</v>
      </c>
      <c r="E1367" s="251" t="s">
        <v>410</v>
      </c>
      <c r="F1367" s="252">
        <v>4956570.4233900001</v>
      </c>
      <c r="G1367" s="252">
        <v>2425285.9649999999</v>
      </c>
      <c r="H1367" s="252" t="s">
        <v>2544</v>
      </c>
      <c r="I1367" s="252">
        <v>2.5597999999999999E-2</v>
      </c>
      <c r="J1367" s="252" t="s">
        <v>2395</v>
      </c>
      <c r="K1367" s="252">
        <v>0</v>
      </c>
      <c r="L1367" s="252">
        <v>2024</v>
      </c>
      <c r="M1367" s="252">
        <v>2027</v>
      </c>
      <c r="N1367" s="252" t="s">
        <v>393</v>
      </c>
      <c r="O1367" s="252" t="s">
        <v>394</v>
      </c>
      <c r="P1367" s="252" t="s">
        <v>3836</v>
      </c>
      <c r="Q1367" s="251" t="s">
        <v>2567</v>
      </c>
      <c r="R1367" s="290"/>
      <c r="S1367" s="290"/>
      <c r="T1367" s="290"/>
      <c r="U1367" s="290"/>
      <c r="V1367" s="290"/>
      <c r="W1367" s="290"/>
      <c r="X1367" s="290"/>
    </row>
    <row r="1368" spans="2:24" ht="72.5">
      <c r="B1368" s="252" t="s">
        <v>1438</v>
      </c>
      <c r="C1368" s="252" t="s">
        <v>5639</v>
      </c>
      <c r="D1368" s="252" t="s">
        <v>5655</v>
      </c>
      <c r="E1368" s="251" t="s">
        <v>410</v>
      </c>
      <c r="F1368" s="252">
        <v>4956452.80064</v>
      </c>
      <c r="G1368" s="252">
        <v>2426190.3760799998</v>
      </c>
      <c r="H1368" s="252" t="s">
        <v>2544</v>
      </c>
      <c r="I1368" s="252">
        <v>2.5597999999999999E-2</v>
      </c>
      <c r="J1368" s="252" t="s">
        <v>1427</v>
      </c>
      <c r="K1368" s="252">
        <v>0</v>
      </c>
      <c r="L1368" s="252">
        <v>2024</v>
      </c>
      <c r="M1368" s="252">
        <v>2027</v>
      </c>
      <c r="N1368" s="252" t="s">
        <v>393</v>
      </c>
      <c r="O1368" s="252" t="s">
        <v>394</v>
      </c>
      <c r="P1368" s="252" t="s">
        <v>3837</v>
      </c>
      <c r="Q1368" s="251" t="s">
        <v>2567</v>
      </c>
      <c r="R1368" s="290"/>
      <c r="S1368" s="290"/>
      <c r="T1368" s="290"/>
      <c r="U1368" s="290"/>
      <c r="V1368" s="290"/>
      <c r="W1368" s="290"/>
      <c r="X1368" s="290"/>
    </row>
    <row r="1369" spans="2:24" ht="72.5">
      <c r="B1369" s="252" t="s">
        <v>1438</v>
      </c>
      <c r="C1369" s="252" t="s">
        <v>5639</v>
      </c>
      <c r="D1369" s="252" t="s">
        <v>5655</v>
      </c>
      <c r="E1369" s="251" t="s">
        <v>410</v>
      </c>
      <c r="F1369" s="252">
        <v>4956523.8549499996</v>
      </c>
      <c r="G1369" s="252">
        <v>2426845.2309900001</v>
      </c>
      <c r="H1369" s="252" t="s">
        <v>2544</v>
      </c>
      <c r="I1369" s="252">
        <v>2.5597999999999999E-2</v>
      </c>
      <c r="J1369" s="252" t="s">
        <v>2395</v>
      </c>
      <c r="K1369" s="252">
        <v>0</v>
      </c>
      <c r="L1369" s="252">
        <v>2024</v>
      </c>
      <c r="M1369" s="252">
        <v>2027</v>
      </c>
      <c r="N1369" s="252" t="s">
        <v>393</v>
      </c>
      <c r="O1369" s="252" t="s">
        <v>394</v>
      </c>
      <c r="P1369" s="252" t="s">
        <v>3838</v>
      </c>
      <c r="Q1369" s="251" t="s">
        <v>2567</v>
      </c>
      <c r="R1369" s="290"/>
      <c r="S1369" s="290"/>
      <c r="T1369" s="290"/>
      <c r="U1369" s="290"/>
      <c r="V1369" s="290"/>
      <c r="W1369" s="290"/>
      <c r="X1369" s="290"/>
    </row>
    <row r="1370" spans="2:24" ht="72.5">
      <c r="B1370" s="252" t="s">
        <v>1438</v>
      </c>
      <c r="C1370" s="252" t="s">
        <v>5639</v>
      </c>
      <c r="D1370" s="252" t="s">
        <v>2958</v>
      </c>
      <c r="E1370" s="251" t="s">
        <v>410</v>
      </c>
      <c r="F1370" s="252">
        <v>4956509.8580499999</v>
      </c>
      <c r="G1370" s="252">
        <v>2428064.8371199998</v>
      </c>
      <c r="H1370" s="252" t="s">
        <v>2544</v>
      </c>
      <c r="I1370" s="252">
        <v>2.5597999999999999E-2</v>
      </c>
      <c r="J1370" s="252" t="s">
        <v>2899</v>
      </c>
      <c r="K1370" s="252">
        <v>0</v>
      </c>
      <c r="L1370" s="252">
        <v>2024</v>
      </c>
      <c r="M1370" s="252">
        <v>2027</v>
      </c>
      <c r="N1370" s="252" t="s">
        <v>393</v>
      </c>
      <c r="O1370" s="252" t="s">
        <v>394</v>
      </c>
      <c r="P1370" s="252" t="s">
        <v>3839</v>
      </c>
      <c r="Q1370" s="251" t="s">
        <v>2567</v>
      </c>
      <c r="R1370" s="290"/>
      <c r="S1370" s="290"/>
      <c r="T1370" s="290"/>
      <c r="U1370" s="290"/>
      <c r="V1370" s="290"/>
      <c r="W1370" s="290"/>
      <c r="X1370" s="290"/>
    </row>
    <row r="1371" spans="2:24" ht="72.5">
      <c r="B1371" s="252" t="s">
        <v>1438</v>
      </c>
      <c r="C1371" s="252" t="s">
        <v>5639</v>
      </c>
      <c r="D1371" s="252" t="s">
        <v>2958</v>
      </c>
      <c r="E1371" s="251" t="s">
        <v>410</v>
      </c>
      <c r="F1371" s="252">
        <v>4956387.88815</v>
      </c>
      <c r="G1371" s="252">
        <v>2429150.0019700001</v>
      </c>
      <c r="H1371" s="252" t="s">
        <v>2544</v>
      </c>
      <c r="I1371" s="252">
        <v>2.5597999999999999E-2</v>
      </c>
      <c r="J1371" s="252" t="s">
        <v>2395</v>
      </c>
      <c r="K1371" s="252">
        <v>0</v>
      </c>
      <c r="L1371" s="252">
        <v>2024</v>
      </c>
      <c r="M1371" s="252">
        <v>2027</v>
      </c>
      <c r="N1371" s="252" t="s">
        <v>393</v>
      </c>
      <c r="O1371" s="252" t="s">
        <v>394</v>
      </c>
      <c r="P1371" s="252" t="s">
        <v>3840</v>
      </c>
      <c r="Q1371" s="251" t="s">
        <v>2567</v>
      </c>
      <c r="R1371" s="290"/>
      <c r="S1371" s="290"/>
      <c r="T1371" s="290"/>
      <c r="U1371" s="290"/>
      <c r="V1371" s="290"/>
      <c r="W1371" s="290"/>
      <c r="X1371" s="290"/>
    </row>
    <row r="1372" spans="2:24" ht="72.5">
      <c r="B1372" s="252" t="s">
        <v>1438</v>
      </c>
      <c r="C1372" s="252" t="s">
        <v>5639</v>
      </c>
      <c r="D1372" s="252" t="s">
        <v>2958</v>
      </c>
      <c r="E1372" s="251" t="s">
        <v>410</v>
      </c>
      <c r="F1372" s="252">
        <v>4956480.8814899996</v>
      </c>
      <c r="G1372" s="252">
        <v>2429658.52911</v>
      </c>
      <c r="H1372" s="252" t="s">
        <v>2544</v>
      </c>
      <c r="I1372" s="252">
        <v>2.5597999999999999E-2</v>
      </c>
      <c r="J1372" s="252" t="s">
        <v>918</v>
      </c>
      <c r="K1372" s="252">
        <v>0</v>
      </c>
      <c r="L1372" s="252">
        <v>2024</v>
      </c>
      <c r="M1372" s="252">
        <v>2027</v>
      </c>
      <c r="N1372" s="252" t="s">
        <v>393</v>
      </c>
      <c r="O1372" s="252" t="s">
        <v>394</v>
      </c>
      <c r="P1372" s="252" t="s">
        <v>3841</v>
      </c>
      <c r="Q1372" s="251" t="s">
        <v>2567</v>
      </c>
      <c r="R1372" s="290"/>
      <c r="S1372" s="290"/>
      <c r="T1372" s="290"/>
      <c r="U1372" s="290"/>
      <c r="V1372" s="290"/>
      <c r="W1372" s="290"/>
      <c r="X1372" s="290"/>
    </row>
    <row r="1373" spans="2:24" ht="72.5">
      <c r="B1373" s="252" t="s">
        <v>1438</v>
      </c>
      <c r="C1373" s="252" t="s">
        <v>5639</v>
      </c>
      <c r="D1373" s="252" t="s">
        <v>2958</v>
      </c>
      <c r="E1373" s="251" t="s">
        <v>410</v>
      </c>
      <c r="F1373" s="252">
        <v>4956404.1562999999</v>
      </c>
      <c r="G1373" s="252">
        <v>2430041.4570499999</v>
      </c>
      <c r="H1373" s="252" t="s">
        <v>2544</v>
      </c>
      <c r="I1373" s="252">
        <v>2.5597999999999999E-2</v>
      </c>
      <c r="J1373" s="252" t="s">
        <v>918</v>
      </c>
      <c r="K1373" s="252">
        <v>0</v>
      </c>
      <c r="L1373" s="252">
        <v>2024</v>
      </c>
      <c r="M1373" s="252">
        <v>2027</v>
      </c>
      <c r="N1373" s="252" t="s">
        <v>393</v>
      </c>
      <c r="O1373" s="252" t="s">
        <v>394</v>
      </c>
      <c r="P1373" s="252" t="s">
        <v>3842</v>
      </c>
      <c r="Q1373" s="251" t="s">
        <v>2567</v>
      </c>
      <c r="R1373" s="290"/>
      <c r="S1373" s="290"/>
      <c r="T1373" s="290"/>
      <c r="U1373" s="290"/>
      <c r="V1373" s="290"/>
      <c r="W1373" s="290"/>
      <c r="X1373" s="290"/>
    </row>
    <row r="1374" spans="2:24" ht="72.5">
      <c r="B1374" s="252" t="s">
        <v>1438</v>
      </c>
      <c r="C1374" s="252" t="s">
        <v>5639</v>
      </c>
      <c r="D1374" s="252" t="s">
        <v>2947</v>
      </c>
      <c r="E1374" s="251" t="s">
        <v>410</v>
      </c>
      <c r="F1374" s="252">
        <v>4953918.9097100003</v>
      </c>
      <c r="G1374" s="252">
        <v>2434857.1618400002</v>
      </c>
      <c r="H1374" s="252" t="s">
        <v>2544</v>
      </c>
      <c r="I1374" s="252">
        <v>2.5597999999999999E-2</v>
      </c>
      <c r="J1374" s="252" t="s">
        <v>918</v>
      </c>
      <c r="K1374" s="252">
        <v>0</v>
      </c>
      <c r="L1374" s="252">
        <v>2024</v>
      </c>
      <c r="M1374" s="252">
        <v>2027</v>
      </c>
      <c r="N1374" s="252" t="s">
        <v>393</v>
      </c>
      <c r="O1374" s="252" t="s">
        <v>394</v>
      </c>
      <c r="P1374" s="252" t="s">
        <v>3843</v>
      </c>
      <c r="Q1374" s="251" t="s">
        <v>2567</v>
      </c>
      <c r="R1374" s="290"/>
      <c r="S1374" s="290"/>
      <c r="T1374" s="290"/>
      <c r="U1374" s="290"/>
      <c r="V1374" s="290"/>
      <c r="W1374" s="290"/>
      <c r="X1374" s="290"/>
    </row>
    <row r="1375" spans="2:24" ht="72.5">
      <c r="B1375" s="252" t="s">
        <v>1438</v>
      </c>
      <c r="C1375" s="252" t="s">
        <v>5639</v>
      </c>
      <c r="D1375" s="252" t="s">
        <v>2947</v>
      </c>
      <c r="E1375" s="251" t="s">
        <v>410</v>
      </c>
      <c r="F1375" s="252">
        <v>4953549.4567600004</v>
      </c>
      <c r="G1375" s="252">
        <v>2435395.2669500001</v>
      </c>
      <c r="H1375" s="252" t="s">
        <v>2544</v>
      </c>
      <c r="I1375" s="252">
        <v>2.5597999999999999E-2</v>
      </c>
      <c r="J1375" s="252" t="s">
        <v>392</v>
      </c>
      <c r="K1375" s="252">
        <v>0</v>
      </c>
      <c r="L1375" s="252">
        <v>2024</v>
      </c>
      <c r="M1375" s="252">
        <v>2027</v>
      </c>
      <c r="N1375" s="252" t="s">
        <v>393</v>
      </c>
      <c r="O1375" s="252" t="s">
        <v>394</v>
      </c>
      <c r="P1375" s="252" t="s">
        <v>3844</v>
      </c>
      <c r="Q1375" s="251" t="s">
        <v>2567</v>
      </c>
      <c r="R1375" s="290"/>
      <c r="S1375" s="290"/>
      <c r="T1375" s="290"/>
      <c r="U1375" s="290"/>
      <c r="V1375" s="290"/>
      <c r="W1375" s="290"/>
      <c r="X1375" s="290"/>
    </row>
    <row r="1376" spans="2:24" ht="72.5">
      <c r="B1376" s="252" t="s">
        <v>1438</v>
      </c>
      <c r="C1376" s="252" t="s">
        <v>5639</v>
      </c>
      <c r="D1376" s="252" t="s">
        <v>2942</v>
      </c>
      <c r="E1376" s="251" t="s">
        <v>410</v>
      </c>
      <c r="F1376" s="252">
        <v>4953439.0279999999</v>
      </c>
      <c r="G1376" s="252">
        <v>2436064.1090299999</v>
      </c>
      <c r="H1376" s="252" t="s">
        <v>2544</v>
      </c>
      <c r="I1376" s="252">
        <v>2.5597999999999999E-2</v>
      </c>
      <c r="J1376" s="252" t="s">
        <v>622</v>
      </c>
      <c r="K1376" s="252">
        <v>0</v>
      </c>
      <c r="L1376" s="252">
        <v>2024</v>
      </c>
      <c r="M1376" s="252">
        <v>2027</v>
      </c>
      <c r="N1376" s="252" t="s">
        <v>393</v>
      </c>
      <c r="O1376" s="252" t="s">
        <v>394</v>
      </c>
      <c r="P1376" s="252" t="s">
        <v>3845</v>
      </c>
      <c r="Q1376" s="251" t="s">
        <v>2567</v>
      </c>
      <c r="R1376" s="290"/>
      <c r="S1376" s="290"/>
      <c r="T1376" s="290"/>
      <c r="U1376" s="290"/>
      <c r="V1376" s="290"/>
      <c r="W1376" s="290"/>
      <c r="X1376" s="290"/>
    </row>
    <row r="1377" spans="2:24" ht="72.5">
      <c r="B1377" s="252" t="s">
        <v>1438</v>
      </c>
      <c r="C1377" s="252" t="s">
        <v>5639</v>
      </c>
      <c r="D1377" s="252" t="s">
        <v>2942</v>
      </c>
      <c r="E1377" s="251" t="s">
        <v>410</v>
      </c>
      <c r="F1377" s="252">
        <v>4953261.4172900002</v>
      </c>
      <c r="G1377" s="252">
        <v>2436687.7330999998</v>
      </c>
      <c r="H1377" s="252" t="s">
        <v>2544</v>
      </c>
      <c r="I1377" s="252">
        <v>2.5597999999999999E-2</v>
      </c>
      <c r="J1377" s="252" t="s">
        <v>392</v>
      </c>
      <c r="K1377" s="252">
        <v>0</v>
      </c>
      <c r="L1377" s="252">
        <v>2024</v>
      </c>
      <c r="M1377" s="252">
        <v>2027</v>
      </c>
      <c r="N1377" s="252" t="s">
        <v>393</v>
      </c>
      <c r="O1377" s="252" t="s">
        <v>394</v>
      </c>
      <c r="P1377" s="252" t="s">
        <v>3846</v>
      </c>
      <c r="Q1377" s="251" t="s">
        <v>2567</v>
      </c>
      <c r="R1377" s="290"/>
      <c r="S1377" s="290"/>
      <c r="T1377" s="290"/>
      <c r="U1377" s="290"/>
      <c r="V1377" s="290"/>
      <c r="W1377" s="290"/>
      <c r="X1377" s="290"/>
    </row>
    <row r="1378" spans="2:24" ht="72.5">
      <c r="B1378" s="252" t="s">
        <v>1438</v>
      </c>
      <c r="C1378" s="252" t="s">
        <v>5639</v>
      </c>
      <c r="D1378" s="252" t="s">
        <v>5654</v>
      </c>
      <c r="E1378" s="251" t="s">
        <v>410</v>
      </c>
      <c r="F1378" s="252">
        <v>4952630.9755499996</v>
      </c>
      <c r="G1378" s="252">
        <v>2438147.34186</v>
      </c>
      <c r="H1378" s="252" t="s">
        <v>2544</v>
      </c>
      <c r="I1378" s="252">
        <v>2.5597999999999999E-2</v>
      </c>
      <c r="J1378" s="252" t="s">
        <v>622</v>
      </c>
      <c r="K1378" s="252">
        <v>0</v>
      </c>
      <c r="L1378" s="252">
        <v>2024</v>
      </c>
      <c r="M1378" s="252">
        <v>2027</v>
      </c>
      <c r="N1378" s="252" t="s">
        <v>393</v>
      </c>
      <c r="O1378" s="252" t="s">
        <v>394</v>
      </c>
      <c r="P1378" s="252" t="s">
        <v>3847</v>
      </c>
      <c r="Q1378" s="251" t="s">
        <v>2567</v>
      </c>
      <c r="R1378" s="290"/>
      <c r="S1378" s="290"/>
      <c r="T1378" s="290"/>
      <c r="U1378" s="290"/>
      <c r="V1378" s="290"/>
      <c r="W1378" s="290"/>
      <c r="X1378" s="290"/>
    </row>
    <row r="1379" spans="2:24" ht="72.5">
      <c r="B1379" s="252" t="s">
        <v>1438</v>
      </c>
      <c r="C1379" s="252" t="s">
        <v>5639</v>
      </c>
      <c r="D1379" s="252" t="s">
        <v>2925</v>
      </c>
      <c r="E1379" s="251" t="s">
        <v>410</v>
      </c>
      <c r="F1379" s="252">
        <v>4951377.6656999998</v>
      </c>
      <c r="G1379" s="252">
        <v>2443059.0018500001</v>
      </c>
      <c r="H1379" s="252" t="s">
        <v>2544</v>
      </c>
      <c r="I1379" s="252">
        <v>2.5597999999999999E-2</v>
      </c>
      <c r="J1379" s="252" t="s">
        <v>2395</v>
      </c>
      <c r="K1379" s="252">
        <v>0</v>
      </c>
      <c r="L1379" s="252">
        <v>2024</v>
      </c>
      <c r="M1379" s="252">
        <v>2027</v>
      </c>
      <c r="N1379" s="252" t="s">
        <v>393</v>
      </c>
      <c r="O1379" s="252" t="s">
        <v>394</v>
      </c>
      <c r="P1379" s="252" t="s">
        <v>3848</v>
      </c>
      <c r="Q1379" s="251" t="s">
        <v>2567</v>
      </c>
      <c r="R1379" s="290"/>
      <c r="S1379" s="290"/>
      <c r="T1379" s="290"/>
      <c r="U1379" s="290"/>
      <c r="V1379" s="290"/>
      <c r="W1379" s="290"/>
      <c r="X1379" s="290"/>
    </row>
    <row r="1380" spans="2:24" ht="72.5">
      <c r="B1380" s="252" t="s">
        <v>1438</v>
      </c>
      <c r="C1380" s="252" t="s">
        <v>5639</v>
      </c>
      <c r="D1380" s="252" t="s">
        <v>2925</v>
      </c>
      <c r="E1380" s="251" t="s">
        <v>410</v>
      </c>
      <c r="F1380" s="252">
        <v>4951250.60415</v>
      </c>
      <c r="G1380" s="252">
        <v>2443259.2490599998</v>
      </c>
      <c r="H1380" s="252" t="s">
        <v>2544</v>
      </c>
      <c r="I1380" s="252">
        <v>2.5597999999999999E-2</v>
      </c>
      <c r="J1380" s="252" t="s">
        <v>622</v>
      </c>
      <c r="K1380" s="252">
        <v>0</v>
      </c>
      <c r="L1380" s="252">
        <v>2024</v>
      </c>
      <c r="M1380" s="252">
        <v>2027</v>
      </c>
      <c r="N1380" s="252" t="s">
        <v>393</v>
      </c>
      <c r="O1380" s="252" t="s">
        <v>394</v>
      </c>
      <c r="P1380" s="252" t="s">
        <v>3849</v>
      </c>
      <c r="Q1380" s="251" t="s">
        <v>2567</v>
      </c>
      <c r="R1380" s="290"/>
      <c r="S1380" s="290"/>
      <c r="T1380" s="290"/>
      <c r="U1380" s="290"/>
      <c r="V1380" s="290"/>
      <c r="W1380" s="290"/>
      <c r="X1380" s="290"/>
    </row>
    <row r="1381" spans="2:24" ht="72.5">
      <c r="B1381" s="252" t="s">
        <v>1438</v>
      </c>
      <c r="C1381" s="252" t="s">
        <v>5639</v>
      </c>
      <c r="D1381" s="252" t="s">
        <v>5648</v>
      </c>
      <c r="E1381" s="251" t="s">
        <v>410</v>
      </c>
      <c r="F1381" s="252">
        <v>4946546.7928499999</v>
      </c>
      <c r="G1381" s="252">
        <v>2458948.2618499999</v>
      </c>
      <c r="H1381" s="252" t="s">
        <v>2544</v>
      </c>
      <c r="I1381" s="252">
        <v>2.5597999999999999E-2</v>
      </c>
      <c r="J1381" s="252" t="s">
        <v>392</v>
      </c>
      <c r="K1381" s="252">
        <v>0</v>
      </c>
      <c r="L1381" s="252">
        <v>2024</v>
      </c>
      <c r="M1381" s="252">
        <v>2027</v>
      </c>
      <c r="N1381" s="252" t="s">
        <v>393</v>
      </c>
      <c r="O1381" s="252" t="s">
        <v>394</v>
      </c>
      <c r="P1381" s="252" t="s">
        <v>3850</v>
      </c>
      <c r="Q1381" s="251" t="s">
        <v>2567</v>
      </c>
      <c r="R1381" s="290"/>
      <c r="S1381" s="290"/>
      <c r="T1381" s="290"/>
      <c r="U1381" s="290"/>
      <c r="V1381" s="290"/>
      <c r="W1381" s="290"/>
      <c r="X1381" s="290"/>
    </row>
    <row r="1382" spans="2:24" ht="72.5">
      <c r="B1382" s="252" t="s">
        <v>1438</v>
      </c>
      <c r="C1382" s="252" t="s">
        <v>5639</v>
      </c>
      <c r="D1382" s="252" t="s">
        <v>5647</v>
      </c>
      <c r="E1382" s="251" t="s">
        <v>410</v>
      </c>
      <c r="F1382" s="252">
        <v>4946471.1126499996</v>
      </c>
      <c r="G1382" s="252">
        <v>2459370.9908799999</v>
      </c>
      <c r="H1382" s="252" t="s">
        <v>2544</v>
      </c>
      <c r="I1382" s="252">
        <v>2.5597999999999999E-2</v>
      </c>
      <c r="J1382" s="252" t="s">
        <v>392</v>
      </c>
      <c r="K1382" s="252">
        <v>0</v>
      </c>
      <c r="L1382" s="252">
        <v>2024</v>
      </c>
      <c r="M1382" s="252">
        <v>2027</v>
      </c>
      <c r="N1382" s="252" t="s">
        <v>393</v>
      </c>
      <c r="O1382" s="252" t="s">
        <v>394</v>
      </c>
      <c r="P1382" s="252" t="s">
        <v>3851</v>
      </c>
      <c r="Q1382" s="251" t="s">
        <v>2567</v>
      </c>
      <c r="R1382" s="290"/>
      <c r="S1382" s="290"/>
      <c r="T1382" s="290"/>
      <c r="U1382" s="290"/>
      <c r="V1382" s="290"/>
      <c r="W1382" s="290"/>
      <c r="X1382" s="290"/>
    </row>
    <row r="1383" spans="2:24" ht="72.5">
      <c r="B1383" s="252" t="s">
        <v>1438</v>
      </c>
      <c r="C1383" s="252" t="s">
        <v>5639</v>
      </c>
      <c r="D1383" s="252" t="s">
        <v>5646</v>
      </c>
      <c r="E1383" s="251" t="s">
        <v>410</v>
      </c>
      <c r="F1383" s="252">
        <v>4945675.1872500004</v>
      </c>
      <c r="G1383" s="252">
        <v>2462086.2360299998</v>
      </c>
      <c r="H1383" s="252" t="s">
        <v>2544</v>
      </c>
      <c r="I1383" s="252">
        <v>2.5597999999999999E-2</v>
      </c>
      <c r="J1383" s="252" t="s">
        <v>622</v>
      </c>
      <c r="K1383" s="252">
        <v>0</v>
      </c>
      <c r="L1383" s="252">
        <v>2024</v>
      </c>
      <c r="M1383" s="252">
        <v>2027</v>
      </c>
      <c r="N1383" s="252" t="s">
        <v>393</v>
      </c>
      <c r="O1383" s="252" t="s">
        <v>394</v>
      </c>
      <c r="P1383" s="252" t="s">
        <v>3852</v>
      </c>
      <c r="Q1383" s="251" t="s">
        <v>2567</v>
      </c>
      <c r="R1383" s="290"/>
      <c r="S1383" s="290"/>
      <c r="T1383" s="290"/>
      <c r="U1383" s="290"/>
      <c r="V1383" s="290"/>
      <c r="W1383" s="290"/>
      <c r="X1383" s="290"/>
    </row>
    <row r="1384" spans="2:24" ht="72.5">
      <c r="B1384" s="252" t="s">
        <v>1438</v>
      </c>
      <c r="C1384" s="252" t="s">
        <v>5639</v>
      </c>
      <c r="D1384" s="252" t="s">
        <v>5645</v>
      </c>
      <c r="E1384" s="251" t="s">
        <v>410</v>
      </c>
      <c r="F1384" s="252">
        <v>4944200.2623100001</v>
      </c>
      <c r="G1384" s="252">
        <v>2465564.9871999999</v>
      </c>
      <c r="H1384" s="252" t="s">
        <v>2544</v>
      </c>
      <c r="I1384" s="252">
        <v>2.5597999999999999E-2</v>
      </c>
      <c r="J1384" s="252" t="s">
        <v>1427</v>
      </c>
      <c r="K1384" s="252">
        <v>0</v>
      </c>
      <c r="L1384" s="252">
        <v>2024</v>
      </c>
      <c r="M1384" s="252">
        <v>2027</v>
      </c>
      <c r="N1384" s="252" t="s">
        <v>393</v>
      </c>
      <c r="O1384" s="252" t="s">
        <v>394</v>
      </c>
      <c r="P1384" s="252" t="s">
        <v>3853</v>
      </c>
      <c r="Q1384" s="251" t="s">
        <v>2567</v>
      </c>
      <c r="R1384" s="290"/>
      <c r="S1384" s="290"/>
      <c r="T1384" s="290"/>
      <c r="U1384" s="290"/>
      <c r="V1384" s="290"/>
      <c r="W1384" s="290"/>
      <c r="X1384" s="290"/>
    </row>
    <row r="1385" spans="2:24" ht="72.5">
      <c r="B1385" s="252" t="s">
        <v>1438</v>
      </c>
      <c r="C1385" s="252" t="s">
        <v>5639</v>
      </c>
      <c r="D1385" s="252" t="s">
        <v>5645</v>
      </c>
      <c r="E1385" s="251" t="s">
        <v>410</v>
      </c>
      <c r="F1385" s="252">
        <v>4941592.4530999996</v>
      </c>
      <c r="G1385" s="252">
        <v>2467259.2021900001</v>
      </c>
      <c r="H1385" s="252" t="s">
        <v>2544</v>
      </c>
      <c r="I1385" s="252">
        <v>2.5597999999999999E-2</v>
      </c>
      <c r="J1385" s="252" t="s">
        <v>392</v>
      </c>
      <c r="K1385" s="252">
        <v>0</v>
      </c>
      <c r="L1385" s="252">
        <v>2024</v>
      </c>
      <c r="M1385" s="252">
        <v>2027</v>
      </c>
      <c r="N1385" s="252" t="s">
        <v>393</v>
      </c>
      <c r="O1385" s="252" t="s">
        <v>394</v>
      </c>
      <c r="P1385" s="252" t="s">
        <v>3854</v>
      </c>
      <c r="Q1385" s="251" t="s">
        <v>2567</v>
      </c>
      <c r="R1385" s="290"/>
      <c r="S1385" s="290"/>
      <c r="T1385" s="290"/>
      <c r="U1385" s="290"/>
      <c r="V1385" s="290"/>
      <c r="W1385" s="290"/>
      <c r="X1385" s="290"/>
    </row>
    <row r="1386" spans="2:24" ht="72.5">
      <c r="B1386" s="252" t="s">
        <v>1438</v>
      </c>
      <c r="C1386" s="252" t="s">
        <v>5639</v>
      </c>
      <c r="D1386" s="252" t="s">
        <v>5645</v>
      </c>
      <c r="E1386" s="251" t="s">
        <v>410</v>
      </c>
      <c r="F1386" s="252">
        <v>4940077.6721000001</v>
      </c>
      <c r="G1386" s="252">
        <v>2469509.0369899999</v>
      </c>
      <c r="H1386" s="252" t="s">
        <v>2544</v>
      </c>
      <c r="I1386" s="252">
        <v>2.5597999999999999E-2</v>
      </c>
      <c r="J1386" s="252" t="s">
        <v>392</v>
      </c>
      <c r="K1386" s="252">
        <v>0</v>
      </c>
      <c r="L1386" s="252">
        <v>2024</v>
      </c>
      <c r="M1386" s="252">
        <v>2027</v>
      </c>
      <c r="N1386" s="252" t="s">
        <v>393</v>
      </c>
      <c r="O1386" s="252" t="s">
        <v>394</v>
      </c>
      <c r="P1386" s="252" t="s">
        <v>3855</v>
      </c>
      <c r="Q1386" s="251" t="s">
        <v>2567</v>
      </c>
      <c r="R1386" s="290"/>
      <c r="S1386" s="290"/>
      <c r="T1386" s="290"/>
      <c r="U1386" s="290"/>
      <c r="V1386" s="290"/>
      <c r="W1386" s="290"/>
      <c r="X1386" s="290"/>
    </row>
    <row r="1387" spans="2:24" ht="72.5">
      <c r="B1387" s="252" t="s">
        <v>1438</v>
      </c>
      <c r="C1387" s="252" t="s">
        <v>5639</v>
      </c>
      <c r="D1387" s="252" t="s">
        <v>5644</v>
      </c>
      <c r="E1387" s="251" t="s">
        <v>410</v>
      </c>
      <c r="F1387" s="252">
        <v>4939695.9973900001</v>
      </c>
      <c r="G1387" s="252">
        <v>2469904.3102699998</v>
      </c>
      <c r="H1387" s="252" t="s">
        <v>2544</v>
      </c>
      <c r="I1387" s="252">
        <v>2.5597999999999999E-2</v>
      </c>
      <c r="J1387" s="252" t="s">
        <v>392</v>
      </c>
      <c r="K1387" s="252">
        <v>0</v>
      </c>
      <c r="L1387" s="252">
        <v>2024</v>
      </c>
      <c r="M1387" s="252">
        <v>2027</v>
      </c>
      <c r="N1387" s="252" t="s">
        <v>393</v>
      </c>
      <c r="O1387" s="252" t="s">
        <v>394</v>
      </c>
      <c r="P1387" s="252" t="s">
        <v>3856</v>
      </c>
      <c r="Q1387" s="251" t="s">
        <v>2567</v>
      </c>
      <c r="R1387" s="290"/>
      <c r="S1387" s="290"/>
      <c r="T1387" s="290"/>
      <c r="U1387" s="290"/>
      <c r="V1387" s="290"/>
      <c r="W1387" s="290"/>
      <c r="X1387" s="290"/>
    </row>
    <row r="1388" spans="2:24" ht="72.5">
      <c r="B1388" s="252" t="s">
        <v>1438</v>
      </c>
      <c r="C1388" s="252" t="s">
        <v>5639</v>
      </c>
      <c r="D1388" s="252" t="s">
        <v>5644</v>
      </c>
      <c r="E1388" s="251" t="s">
        <v>410</v>
      </c>
      <c r="F1388" s="252">
        <v>4937146.2112400001</v>
      </c>
      <c r="G1388" s="252">
        <v>2473126.0730499998</v>
      </c>
      <c r="H1388" s="252" t="s">
        <v>2544</v>
      </c>
      <c r="I1388" s="252">
        <v>2.5597999999999999E-2</v>
      </c>
      <c r="J1388" s="252" t="s">
        <v>622</v>
      </c>
      <c r="K1388" s="252">
        <v>0</v>
      </c>
      <c r="L1388" s="252">
        <v>2024</v>
      </c>
      <c r="M1388" s="252">
        <v>2027</v>
      </c>
      <c r="N1388" s="252" t="s">
        <v>393</v>
      </c>
      <c r="O1388" s="252" t="s">
        <v>394</v>
      </c>
      <c r="P1388" s="252" t="s">
        <v>3857</v>
      </c>
      <c r="Q1388" s="251" t="s">
        <v>2567</v>
      </c>
      <c r="R1388" s="290"/>
      <c r="S1388" s="290"/>
      <c r="T1388" s="290"/>
      <c r="U1388" s="290"/>
      <c r="V1388" s="290"/>
      <c r="W1388" s="290"/>
      <c r="X1388" s="290"/>
    </row>
    <row r="1389" spans="2:24" ht="72.5">
      <c r="B1389" s="252" t="s">
        <v>1438</v>
      </c>
      <c r="C1389" s="252" t="s">
        <v>5639</v>
      </c>
      <c r="D1389" s="252" t="s">
        <v>2849</v>
      </c>
      <c r="E1389" s="251" t="s">
        <v>410</v>
      </c>
      <c r="F1389" s="252">
        <v>4936536.7486500004</v>
      </c>
      <c r="G1389" s="252">
        <v>2482343.5450300002</v>
      </c>
      <c r="H1389" s="252" t="s">
        <v>2544</v>
      </c>
      <c r="I1389" s="252">
        <v>2.5597999999999999E-2</v>
      </c>
      <c r="J1389" s="252" t="s">
        <v>622</v>
      </c>
      <c r="K1389" s="252">
        <v>0</v>
      </c>
      <c r="L1389" s="252">
        <v>2024</v>
      </c>
      <c r="M1389" s="252">
        <v>2027</v>
      </c>
      <c r="N1389" s="252" t="s">
        <v>393</v>
      </c>
      <c r="O1389" s="252" t="s">
        <v>394</v>
      </c>
      <c r="P1389" s="252" t="s">
        <v>3858</v>
      </c>
      <c r="Q1389" s="251" t="s">
        <v>2567</v>
      </c>
      <c r="R1389" s="290"/>
      <c r="S1389" s="290"/>
      <c r="T1389" s="290"/>
      <c r="U1389" s="290"/>
      <c r="V1389" s="290"/>
      <c r="W1389" s="290"/>
      <c r="X1389" s="290"/>
    </row>
    <row r="1390" spans="2:24" ht="72.5">
      <c r="B1390" s="252" t="s">
        <v>1438</v>
      </c>
      <c r="C1390" s="252" t="s">
        <v>5639</v>
      </c>
      <c r="D1390" s="252" t="s">
        <v>2843</v>
      </c>
      <c r="E1390" s="251" t="s">
        <v>410</v>
      </c>
      <c r="F1390" s="252">
        <v>4936562.2231000001</v>
      </c>
      <c r="G1390" s="252">
        <v>2482910.5269800001</v>
      </c>
      <c r="H1390" s="252" t="s">
        <v>2544</v>
      </c>
      <c r="I1390" s="252">
        <v>2.5597999999999999E-2</v>
      </c>
      <c r="J1390" s="252" t="s">
        <v>1427</v>
      </c>
      <c r="K1390" s="252">
        <v>0</v>
      </c>
      <c r="L1390" s="252">
        <v>2024</v>
      </c>
      <c r="M1390" s="252">
        <v>2027</v>
      </c>
      <c r="N1390" s="252" t="s">
        <v>393</v>
      </c>
      <c r="O1390" s="252" t="s">
        <v>394</v>
      </c>
      <c r="P1390" s="252" t="s">
        <v>3859</v>
      </c>
      <c r="Q1390" s="251" t="s">
        <v>2567</v>
      </c>
      <c r="R1390" s="290"/>
      <c r="S1390" s="290"/>
      <c r="T1390" s="290"/>
      <c r="U1390" s="290"/>
      <c r="V1390" s="290"/>
      <c r="W1390" s="290"/>
      <c r="X1390" s="290"/>
    </row>
    <row r="1391" spans="2:24" ht="72.5">
      <c r="B1391" s="252" t="s">
        <v>1438</v>
      </c>
      <c r="C1391" s="252" t="s">
        <v>5639</v>
      </c>
      <c r="D1391" s="252" t="s">
        <v>2843</v>
      </c>
      <c r="E1391" s="251" t="s">
        <v>410</v>
      </c>
      <c r="F1391" s="252">
        <v>4936552.8000499997</v>
      </c>
      <c r="G1391" s="252">
        <v>2483142.9290999998</v>
      </c>
      <c r="H1391" s="252" t="s">
        <v>2544</v>
      </c>
      <c r="I1391" s="252">
        <v>2.5597999999999999E-2</v>
      </c>
      <c r="J1391" s="252" t="s">
        <v>622</v>
      </c>
      <c r="K1391" s="252">
        <v>0</v>
      </c>
      <c r="L1391" s="252">
        <v>2024</v>
      </c>
      <c r="M1391" s="252">
        <v>2027</v>
      </c>
      <c r="N1391" s="252" t="s">
        <v>393</v>
      </c>
      <c r="O1391" s="252" t="s">
        <v>394</v>
      </c>
      <c r="P1391" s="252" t="s">
        <v>3860</v>
      </c>
      <c r="Q1391" s="251" t="s">
        <v>2567</v>
      </c>
      <c r="R1391" s="290"/>
      <c r="S1391" s="290"/>
      <c r="T1391" s="290"/>
      <c r="U1391" s="290"/>
      <c r="V1391" s="290"/>
      <c r="W1391" s="290"/>
      <c r="X1391" s="290"/>
    </row>
    <row r="1392" spans="2:24" ht="72.5">
      <c r="B1392" s="252" t="s">
        <v>1438</v>
      </c>
      <c r="C1392" s="252" t="s">
        <v>5639</v>
      </c>
      <c r="D1392" s="252" t="s">
        <v>2839</v>
      </c>
      <c r="E1392" s="251" t="s">
        <v>410</v>
      </c>
      <c r="F1392" s="252">
        <v>4937140.5055499999</v>
      </c>
      <c r="G1392" s="252">
        <v>2486894.9769700002</v>
      </c>
      <c r="H1392" s="252" t="s">
        <v>2544</v>
      </c>
      <c r="I1392" s="252">
        <v>2.5599E-2</v>
      </c>
      <c r="J1392" s="252" t="s">
        <v>625</v>
      </c>
      <c r="K1392" s="252">
        <v>0</v>
      </c>
      <c r="L1392" s="252">
        <v>2024</v>
      </c>
      <c r="M1392" s="252">
        <v>2027</v>
      </c>
      <c r="N1392" s="252" t="s">
        <v>393</v>
      </c>
      <c r="O1392" s="252" t="s">
        <v>394</v>
      </c>
      <c r="P1392" s="252" t="s">
        <v>3861</v>
      </c>
      <c r="Q1392" s="251" t="s">
        <v>2567</v>
      </c>
      <c r="R1392" s="290"/>
      <c r="S1392" s="290"/>
      <c r="T1392" s="290"/>
      <c r="U1392" s="290"/>
      <c r="V1392" s="290"/>
      <c r="W1392" s="290"/>
      <c r="X1392" s="290"/>
    </row>
    <row r="1393" spans="2:24" ht="72.5">
      <c r="B1393" s="252" t="s">
        <v>1438</v>
      </c>
      <c r="C1393" s="252" t="s">
        <v>5639</v>
      </c>
      <c r="D1393" s="252" t="s">
        <v>2831</v>
      </c>
      <c r="E1393" s="251" t="s">
        <v>410</v>
      </c>
      <c r="F1393" s="252">
        <v>4936873.3443499999</v>
      </c>
      <c r="G1393" s="252">
        <v>2487776.5969400001</v>
      </c>
      <c r="H1393" s="252" t="s">
        <v>2544</v>
      </c>
      <c r="I1393" s="252">
        <v>2.5597999999999999E-2</v>
      </c>
      <c r="J1393" s="252" t="s">
        <v>392</v>
      </c>
      <c r="K1393" s="252">
        <v>0</v>
      </c>
      <c r="L1393" s="252">
        <v>2024</v>
      </c>
      <c r="M1393" s="252">
        <v>2027</v>
      </c>
      <c r="N1393" s="252" t="s">
        <v>393</v>
      </c>
      <c r="O1393" s="252" t="s">
        <v>394</v>
      </c>
      <c r="P1393" s="252" t="s">
        <v>3862</v>
      </c>
      <c r="Q1393" s="251" t="s">
        <v>2567</v>
      </c>
      <c r="R1393" s="290"/>
      <c r="S1393" s="290"/>
      <c r="T1393" s="290"/>
      <c r="U1393" s="290"/>
      <c r="V1393" s="290"/>
      <c r="W1393" s="290"/>
      <c r="X1393" s="290"/>
    </row>
    <row r="1394" spans="2:24" ht="72.5">
      <c r="B1394" s="252" t="s">
        <v>1438</v>
      </c>
      <c r="C1394" s="252" t="s">
        <v>5639</v>
      </c>
      <c r="D1394" s="252" t="s">
        <v>2831</v>
      </c>
      <c r="E1394" s="251" t="s">
        <v>410</v>
      </c>
      <c r="F1394" s="252">
        <v>4936925.1102499999</v>
      </c>
      <c r="G1394" s="252">
        <v>2488618.1790900002</v>
      </c>
      <c r="H1394" s="252" t="s">
        <v>2544</v>
      </c>
      <c r="I1394" s="252">
        <v>2.5597999999999999E-2</v>
      </c>
      <c r="J1394" s="252" t="s">
        <v>392</v>
      </c>
      <c r="K1394" s="252">
        <v>0</v>
      </c>
      <c r="L1394" s="252">
        <v>2024</v>
      </c>
      <c r="M1394" s="252">
        <v>2027</v>
      </c>
      <c r="N1394" s="252" t="s">
        <v>393</v>
      </c>
      <c r="O1394" s="252" t="s">
        <v>394</v>
      </c>
      <c r="P1394" s="252" t="s">
        <v>3863</v>
      </c>
      <c r="Q1394" s="251" t="s">
        <v>2567</v>
      </c>
      <c r="R1394" s="290"/>
      <c r="S1394" s="290"/>
      <c r="T1394" s="290"/>
      <c r="U1394" s="290"/>
      <c r="V1394" s="290"/>
      <c r="W1394" s="290"/>
      <c r="X1394" s="290"/>
    </row>
    <row r="1395" spans="2:24" ht="72.5">
      <c r="B1395" s="252" t="s">
        <v>1438</v>
      </c>
      <c r="C1395" s="252" t="s">
        <v>5639</v>
      </c>
      <c r="D1395" s="252" t="s">
        <v>2831</v>
      </c>
      <c r="E1395" s="251" t="s">
        <v>410</v>
      </c>
      <c r="F1395" s="252">
        <v>4936840.1575100003</v>
      </c>
      <c r="G1395" s="252">
        <v>2489346.6701000002</v>
      </c>
      <c r="H1395" s="252" t="s">
        <v>2544</v>
      </c>
      <c r="I1395" s="252">
        <v>2.5597999999999999E-2</v>
      </c>
      <c r="J1395" s="252" t="s">
        <v>2397</v>
      </c>
      <c r="K1395" s="252">
        <v>0</v>
      </c>
      <c r="L1395" s="252">
        <v>2024</v>
      </c>
      <c r="M1395" s="252">
        <v>2027</v>
      </c>
      <c r="N1395" s="252" t="s">
        <v>393</v>
      </c>
      <c r="O1395" s="252" t="s">
        <v>394</v>
      </c>
      <c r="P1395" s="252" t="s">
        <v>3864</v>
      </c>
      <c r="Q1395" s="251" t="s">
        <v>2567</v>
      </c>
      <c r="R1395" s="290"/>
      <c r="S1395" s="290"/>
      <c r="T1395" s="290"/>
      <c r="U1395" s="290"/>
      <c r="V1395" s="290"/>
      <c r="W1395" s="290"/>
      <c r="X1395" s="290"/>
    </row>
    <row r="1396" spans="2:24" ht="72.5">
      <c r="B1396" s="252" t="s">
        <v>1438</v>
      </c>
      <c r="C1396" s="252" t="s">
        <v>5639</v>
      </c>
      <c r="D1396" s="252" t="s">
        <v>2831</v>
      </c>
      <c r="E1396" s="251" t="s">
        <v>410</v>
      </c>
      <c r="F1396" s="252">
        <v>4936879.4798999997</v>
      </c>
      <c r="G1396" s="252">
        <v>2490381.557</v>
      </c>
      <c r="H1396" s="252" t="s">
        <v>2544</v>
      </c>
      <c r="I1396" s="252">
        <v>2.5597999999999999E-2</v>
      </c>
      <c r="J1396" s="252" t="s">
        <v>392</v>
      </c>
      <c r="K1396" s="252">
        <v>0</v>
      </c>
      <c r="L1396" s="252">
        <v>2024</v>
      </c>
      <c r="M1396" s="252">
        <v>2027</v>
      </c>
      <c r="N1396" s="252" t="s">
        <v>393</v>
      </c>
      <c r="O1396" s="252" t="s">
        <v>394</v>
      </c>
      <c r="P1396" s="252" t="s">
        <v>3865</v>
      </c>
      <c r="Q1396" s="251" t="s">
        <v>2567</v>
      </c>
      <c r="R1396" s="290"/>
      <c r="S1396" s="290"/>
      <c r="T1396" s="290"/>
      <c r="U1396" s="290"/>
      <c r="V1396" s="290"/>
      <c r="W1396" s="290"/>
      <c r="X1396" s="290"/>
    </row>
    <row r="1397" spans="2:24" ht="72.5">
      <c r="B1397" s="252" t="s">
        <v>1438</v>
      </c>
      <c r="C1397" s="252" t="s">
        <v>5639</v>
      </c>
      <c r="D1397" s="252" t="s">
        <v>2826</v>
      </c>
      <c r="E1397" s="251" t="s">
        <v>410</v>
      </c>
      <c r="F1397" s="252">
        <v>4936775.6904499996</v>
      </c>
      <c r="G1397" s="252">
        <v>2490997.7770699998</v>
      </c>
      <c r="H1397" s="252" t="s">
        <v>2544</v>
      </c>
      <c r="I1397" s="252">
        <v>2.5597999999999999E-2</v>
      </c>
      <c r="J1397" s="252" t="s">
        <v>2397</v>
      </c>
      <c r="K1397" s="252">
        <v>0</v>
      </c>
      <c r="L1397" s="252">
        <v>2024</v>
      </c>
      <c r="M1397" s="252">
        <v>2027</v>
      </c>
      <c r="N1397" s="252" t="s">
        <v>393</v>
      </c>
      <c r="O1397" s="252" t="s">
        <v>394</v>
      </c>
      <c r="P1397" s="252" t="s">
        <v>3866</v>
      </c>
      <c r="Q1397" s="251" t="s">
        <v>2567</v>
      </c>
      <c r="R1397" s="290"/>
      <c r="S1397" s="290"/>
      <c r="T1397" s="290"/>
      <c r="U1397" s="290"/>
      <c r="V1397" s="290"/>
      <c r="W1397" s="290"/>
      <c r="X1397" s="290"/>
    </row>
    <row r="1398" spans="2:24" ht="72.5">
      <c r="B1398" s="252" t="s">
        <v>1438</v>
      </c>
      <c r="C1398" s="252" t="s">
        <v>5639</v>
      </c>
      <c r="D1398" s="252" t="s">
        <v>2816</v>
      </c>
      <c r="E1398" s="251" t="s">
        <v>410</v>
      </c>
      <c r="F1398" s="252">
        <v>4936603.1256499998</v>
      </c>
      <c r="G1398" s="252">
        <v>2493922.4098800002</v>
      </c>
      <c r="H1398" s="252" t="s">
        <v>2544</v>
      </c>
      <c r="I1398" s="252">
        <v>2.5597999999999999E-2</v>
      </c>
      <c r="J1398" s="252" t="s">
        <v>2397</v>
      </c>
      <c r="K1398" s="252">
        <v>0</v>
      </c>
      <c r="L1398" s="252">
        <v>2024</v>
      </c>
      <c r="M1398" s="252">
        <v>2027</v>
      </c>
      <c r="N1398" s="252" t="s">
        <v>393</v>
      </c>
      <c r="O1398" s="252" t="s">
        <v>394</v>
      </c>
      <c r="P1398" s="252" t="s">
        <v>3867</v>
      </c>
      <c r="Q1398" s="251" t="s">
        <v>2567</v>
      </c>
      <c r="R1398" s="290"/>
      <c r="S1398" s="290"/>
      <c r="T1398" s="290"/>
      <c r="U1398" s="290"/>
      <c r="V1398" s="290"/>
      <c r="W1398" s="290"/>
      <c r="X1398" s="290"/>
    </row>
    <row r="1399" spans="2:24" ht="72.5">
      <c r="B1399" s="252" t="s">
        <v>1438</v>
      </c>
      <c r="C1399" s="252" t="s">
        <v>5639</v>
      </c>
      <c r="D1399" s="252" t="s">
        <v>2816</v>
      </c>
      <c r="E1399" s="251" t="s">
        <v>410</v>
      </c>
      <c r="F1399" s="252">
        <v>4936487.7708099997</v>
      </c>
      <c r="G1399" s="252">
        <v>2495045.4629700002</v>
      </c>
      <c r="H1399" s="252" t="s">
        <v>2544</v>
      </c>
      <c r="I1399" s="252">
        <v>2.5597999999999999E-2</v>
      </c>
      <c r="J1399" s="252" t="s">
        <v>392</v>
      </c>
      <c r="K1399" s="252">
        <v>0</v>
      </c>
      <c r="L1399" s="252">
        <v>2024</v>
      </c>
      <c r="M1399" s="252">
        <v>2027</v>
      </c>
      <c r="N1399" s="252" t="s">
        <v>393</v>
      </c>
      <c r="O1399" s="252" t="s">
        <v>394</v>
      </c>
      <c r="P1399" s="252" t="s">
        <v>3868</v>
      </c>
      <c r="Q1399" s="251" t="s">
        <v>2567</v>
      </c>
      <c r="R1399" s="290"/>
      <c r="S1399" s="290"/>
      <c r="T1399" s="290"/>
      <c r="U1399" s="290"/>
      <c r="V1399" s="290"/>
      <c r="W1399" s="290"/>
      <c r="X1399" s="290"/>
    </row>
    <row r="1400" spans="2:24" ht="72.5">
      <c r="B1400" s="252" t="s">
        <v>1438</v>
      </c>
      <c r="C1400" s="252" t="s">
        <v>5639</v>
      </c>
      <c r="D1400" s="252" t="s">
        <v>2816</v>
      </c>
      <c r="E1400" s="251" t="s">
        <v>410</v>
      </c>
      <c r="F1400" s="252">
        <v>4936412.5149900001</v>
      </c>
      <c r="G1400" s="252">
        <v>2497100.3478799998</v>
      </c>
      <c r="H1400" s="252" t="s">
        <v>2544</v>
      </c>
      <c r="I1400" s="252">
        <v>2.5597000000000002E-2</v>
      </c>
      <c r="J1400" s="252" t="s">
        <v>2397</v>
      </c>
      <c r="K1400" s="252">
        <v>0</v>
      </c>
      <c r="L1400" s="252">
        <v>2024</v>
      </c>
      <c r="M1400" s="252">
        <v>2027</v>
      </c>
      <c r="N1400" s="252" t="s">
        <v>393</v>
      </c>
      <c r="O1400" s="252" t="s">
        <v>394</v>
      </c>
      <c r="P1400" s="252" t="s">
        <v>3869</v>
      </c>
      <c r="Q1400" s="251" t="s">
        <v>2567</v>
      </c>
      <c r="R1400" s="290"/>
      <c r="S1400" s="290"/>
      <c r="T1400" s="290"/>
      <c r="U1400" s="290"/>
      <c r="V1400" s="290"/>
      <c r="W1400" s="290"/>
      <c r="X1400" s="290"/>
    </row>
    <row r="1401" spans="2:24" ht="72.5">
      <c r="B1401" s="252" t="s">
        <v>1438</v>
      </c>
      <c r="C1401" s="252" t="s">
        <v>5639</v>
      </c>
      <c r="D1401" s="252" t="s">
        <v>2806</v>
      </c>
      <c r="E1401" s="251" t="s">
        <v>410</v>
      </c>
      <c r="F1401" s="252">
        <v>4936085.6259099999</v>
      </c>
      <c r="G1401" s="252">
        <v>2498412.5199500001</v>
      </c>
      <c r="H1401" s="252" t="s">
        <v>2544</v>
      </c>
      <c r="I1401" s="252">
        <v>2.5597000000000002E-2</v>
      </c>
      <c r="J1401" s="252" t="s">
        <v>392</v>
      </c>
      <c r="K1401" s="252">
        <v>0</v>
      </c>
      <c r="L1401" s="252">
        <v>2024</v>
      </c>
      <c r="M1401" s="252">
        <v>2027</v>
      </c>
      <c r="N1401" s="252" t="s">
        <v>393</v>
      </c>
      <c r="O1401" s="252" t="s">
        <v>394</v>
      </c>
      <c r="P1401" s="252" t="s">
        <v>3870</v>
      </c>
      <c r="Q1401" s="251" t="s">
        <v>2567</v>
      </c>
      <c r="R1401" s="290"/>
      <c r="S1401" s="290"/>
      <c r="T1401" s="290"/>
      <c r="U1401" s="290"/>
      <c r="V1401" s="290"/>
      <c r="W1401" s="290"/>
      <c r="X1401" s="290"/>
    </row>
    <row r="1402" spans="2:24" ht="72.5">
      <c r="B1402" s="252" t="s">
        <v>1438</v>
      </c>
      <c r="C1402" s="252" t="s">
        <v>5639</v>
      </c>
      <c r="D1402" s="252" t="s">
        <v>2803</v>
      </c>
      <c r="E1402" s="251" t="s">
        <v>410</v>
      </c>
      <c r="F1402" s="252">
        <v>4935555.3224099996</v>
      </c>
      <c r="G1402" s="252">
        <v>2501643.4321099999</v>
      </c>
      <c r="H1402" s="252" t="s">
        <v>2544</v>
      </c>
      <c r="I1402" s="252">
        <v>2.5597999999999999E-2</v>
      </c>
      <c r="J1402" s="252" t="s">
        <v>622</v>
      </c>
      <c r="K1402" s="252">
        <v>0</v>
      </c>
      <c r="L1402" s="252">
        <v>2024</v>
      </c>
      <c r="M1402" s="252">
        <v>2027</v>
      </c>
      <c r="N1402" s="252" t="s">
        <v>393</v>
      </c>
      <c r="O1402" s="252" t="s">
        <v>394</v>
      </c>
      <c r="P1402" s="252" t="s">
        <v>3871</v>
      </c>
      <c r="Q1402" s="251" t="s">
        <v>2567</v>
      </c>
      <c r="R1402" s="290"/>
      <c r="S1402" s="290"/>
      <c r="T1402" s="290"/>
      <c r="U1402" s="290"/>
      <c r="V1402" s="290"/>
      <c r="W1402" s="290"/>
      <c r="X1402" s="290"/>
    </row>
    <row r="1403" spans="2:24" ht="72.5">
      <c r="B1403" s="252" t="s">
        <v>1438</v>
      </c>
      <c r="C1403" s="252" t="s">
        <v>5639</v>
      </c>
      <c r="D1403" s="252" t="s">
        <v>2803</v>
      </c>
      <c r="E1403" s="251" t="s">
        <v>410</v>
      </c>
      <c r="F1403" s="252">
        <v>4935497.4014499998</v>
      </c>
      <c r="G1403" s="252">
        <v>2502460.8051200002</v>
      </c>
      <c r="H1403" s="252" t="s">
        <v>2544</v>
      </c>
      <c r="I1403" s="252">
        <v>2.5597999999999999E-2</v>
      </c>
      <c r="J1403" s="252" t="s">
        <v>392</v>
      </c>
      <c r="K1403" s="252">
        <v>0</v>
      </c>
      <c r="L1403" s="252">
        <v>2024</v>
      </c>
      <c r="M1403" s="252">
        <v>2027</v>
      </c>
      <c r="N1403" s="252" t="s">
        <v>393</v>
      </c>
      <c r="O1403" s="252" t="s">
        <v>394</v>
      </c>
      <c r="P1403" s="252" t="s">
        <v>3872</v>
      </c>
      <c r="Q1403" s="251" t="s">
        <v>2567</v>
      </c>
      <c r="R1403" s="290"/>
      <c r="S1403" s="290"/>
      <c r="T1403" s="290"/>
      <c r="U1403" s="290"/>
      <c r="V1403" s="290"/>
      <c r="W1403" s="290"/>
      <c r="X1403" s="290"/>
    </row>
    <row r="1404" spans="2:24" ht="72.5">
      <c r="B1404" s="252" t="s">
        <v>1438</v>
      </c>
      <c r="C1404" s="252" t="s">
        <v>5639</v>
      </c>
      <c r="D1404" s="252" t="s">
        <v>2790</v>
      </c>
      <c r="E1404" s="251" t="s">
        <v>410</v>
      </c>
      <c r="F1404" s="252">
        <v>4935233.0915000001</v>
      </c>
      <c r="G1404" s="252">
        <v>2503369.702</v>
      </c>
      <c r="H1404" s="252" t="s">
        <v>2544</v>
      </c>
      <c r="I1404" s="252">
        <v>2.5597999999999999E-2</v>
      </c>
      <c r="J1404" s="252" t="s">
        <v>1427</v>
      </c>
      <c r="K1404" s="252">
        <v>0</v>
      </c>
      <c r="L1404" s="252">
        <v>2024</v>
      </c>
      <c r="M1404" s="252">
        <v>2027</v>
      </c>
      <c r="N1404" s="252" t="s">
        <v>393</v>
      </c>
      <c r="O1404" s="252" t="s">
        <v>394</v>
      </c>
      <c r="P1404" s="252" t="s">
        <v>3873</v>
      </c>
      <c r="Q1404" s="251" t="s">
        <v>2567</v>
      </c>
      <c r="R1404" s="290"/>
      <c r="S1404" s="290"/>
      <c r="T1404" s="290"/>
      <c r="U1404" s="290"/>
      <c r="V1404" s="290"/>
      <c r="W1404" s="290"/>
      <c r="X1404" s="290"/>
    </row>
    <row r="1405" spans="2:24" ht="72.5">
      <c r="B1405" s="252" t="s">
        <v>1438</v>
      </c>
      <c r="C1405" s="252" t="s">
        <v>5639</v>
      </c>
      <c r="D1405" s="252" t="s">
        <v>2778</v>
      </c>
      <c r="E1405" s="251" t="s">
        <v>410</v>
      </c>
      <c r="F1405" s="252">
        <v>4934313.7795099998</v>
      </c>
      <c r="G1405" s="252">
        <v>2508976.1761400001</v>
      </c>
      <c r="H1405" s="252" t="s">
        <v>2544</v>
      </c>
      <c r="I1405" s="252">
        <v>2.5597999999999999E-2</v>
      </c>
      <c r="J1405" s="252" t="s">
        <v>392</v>
      </c>
      <c r="K1405" s="252">
        <v>0</v>
      </c>
      <c r="L1405" s="252">
        <v>2024</v>
      </c>
      <c r="M1405" s="252">
        <v>2027</v>
      </c>
      <c r="N1405" s="252" t="s">
        <v>393</v>
      </c>
      <c r="O1405" s="252" t="s">
        <v>394</v>
      </c>
      <c r="P1405" s="252" t="s">
        <v>3874</v>
      </c>
      <c r="Q1405" s="251" t="s">
        <v>2567</v>
      </c>
      <c r="R1405" s="290"/>
      <c r="S1405" s="290"/>
      <c r="T1405" s="290"/>
      <c r="U1405" s="290"/>
      <c r="V1405" s="290"/>
      <c r="W1405" s="290"/>
      <c r="X1405" s="290"/>
    </row>
    <row r="1406" spans="2:24" ht="72.5">
      <c r="B1406" s="252" t="s">
        <v>1438</v>
      </c>
      <c r="C1406" s="252" t="s">
        <v>5639</v>
      </c>
      <c r="D1406" s="252" t="s">
        <v>2778</v>
      </c>
      <c r="E1406" s="251" t="s">
        <v>410</v>
      </c>
      <c r="F1406" s="252">
        <v>4932913.7692</v>
      </c>
      <c r="G1406" s="252">
        <v>2511153.6940100002</v>
      </c>
      <c r="H1406" s="252" t="s">
        <v>2544</v>
      </c>
      <c r="I1406" s="252">
        <v>2.5597999999999999E-2</v>
      </c>
      <c r="J1406" s="252" t="s">
        <v>392</v>
      </c>
      <c r="K1406" s="252">
        <v>0</v>
      </c>
      <c r="L1406" s="252">
        <v>2024</v>
      </c>
      <c r="M1406" s="252">
        <v>2027</v>
      </c>
      <c r="N1406" s="252" t="s">
        <v>393</v>
      </c>
      <c r="O1406" s="252" t="s">
        <v>394</v>
      </c>
      <c r="P1406" s="252" t="s">
        <v>3875</v>
      </c>
      <c r="Q1406" s="251" t="s">
        <v>2567</v>
      </c>
      <c r="R1406" s="290"/>
      <c r="S1406" s="290"/>
      <c r="T1406" s="290"/>
      <c r="U1406" s="290"/>
      <c r="V1406" s="290"/>
      <c r="W1406" s="290"/>
      <c r="X1406" s="290"/>
    </row>
    <row r="1407" spans="2:24" ht="72.5">
      <c r="B1407" s="252" t="s">
        <v>1438</v>
      </c>
      <c r="C1407" s="252" t="s">
        <v>5639</v>
      </c>
      <c r="D1407" s="252" t="s">
        <v>2772</v>
      </c>
      <c r="E1407" s="251" t="s">
        <v>410</v>
      </c>
      <c r="F1407" s="252">
        <v>4932894.7818</v>
      </c>
      <c r="G1407" s="252">
        <v>2513426.8389599998</v>
      </c>
      <c r="H1407" s="252" t="s">
        <v>2544</v>
      </c>
      <c r="I1407" s="252">
        <v>2.5597999999999999E-2</v>
      </c>
      <c r="J1407" s="252" t="s">
        <v>2615</v>
      </c>
      <c r="K1407" s="252">
        <v>0</v>
      </c>
      <c r="L1407" s="252">
        <v>2024</v>
      </c>
      <c r="M1407" s="252">
        <v>2027</v>
      </c>
      <c r="N1407" s="252" t="s">
        <v>393</v>
      </c>
      <c r="O1407" s="252" t="s">
        <v>394</v>
      </c>
      <c r="P1407" s="252" t="s">
        <v>3876</v>
      </c>
      <c r="Q1407" s="251" t="s">
        <v>2567</v>
      </c>
      <c r="R1407" s="290"/>
      <c r="S1407" s="290"/>
      <c r="T1407" s="290"/>
      <c r="U1407" s="290"/>
      <c r="V1407" s="290"/>
      <c r="W1407" s="290"/>
      <c r="X1407" s="290"/>
    </row>
    <row r="1408" spans="2:24" ht="72.5">
      <c r="B1408" s="252" t="s">
        <v>1438</v>
      </c>
      <c r="C1408" s="252" t="s">
        <v>5639</v>
      </c>
      <c r="D1408" s="252" t="s">
        <v>2757</v>
      </c>
      <c r="E1408" s="251" t="s">
        <v>410</v>
      </c>
      <c r="F1408" s="252">
        <v>4930942.3453599997</v>
      </c>
      <c r="G1408" s="252">
        <v>2518516.23709</v>
      </c>
      <c r="H1408" s="252" t="s">
        <v>2544</v>
      </c>
      <c r="I1408" s="252">
        <v>2.5597999999999999E-2</v>
      </c>
      <c r="J1408" s="252" t="s">
        <v>2762</v>
      </c>
      <c r="K1408" s="252">
        <v>0</v>
      </c>
      <c r="L1408" s="252">
        <v>2024</v>
      </c>
      <c r="M1408" s="252">
        <v>2027</v>
      </c>
      <c r="N1408" s="252" t="s">
        <v>393</v>
      </c>
      <c r="O1408" s="252" t="s">
        <v>394</v>
      </c>
      <c r="P1408" s="252" t="s">
        <v>3877</v>
      </c>
      <c r="Q1408" s="251" t="s">
        <v>2567</v>
      </c>
      <c r="R1408" s="290"/>
      <c r="S1408" s="290"/>
      <c r="T1408" s="290"/>
      <c r="U1408" s="290"/>
      <c r="V1408" s="290"/>
      <c r="W1408" s="290"/>
      <c r="X1408" s="290"/>
    </row>
    <row r="1409" spans="2:24" ht="72.5">
      <c r="B1409" s="252" t="s">
        <v>1438</v>
      </c>
      <c r="C1409" s="252" t="s">
        <v>5639</v>
      </c>
      <c r="D1409" s="252" t="s">
        <v>2752</v>
      </c>
      <c r="E1409" s="251" t="s">
        <v>410</v>
      </c>
      <c r="F1409" s="252">
        <v>4929281.0220400002</v>
      </c>
      <c r="G1409" s="252">
        <v>2522953.3540099999</v>
      </c>
      <c r="H1409" s="252" t="s">
        <v>2544</v>
      </c>
      <c r="I1409" s="252">
        <v>2.5597999999999999E-2</v>
      </c>
      <c r="J1409" s="252" t="s">
        <v>392</v>
      </c>
      <c r="K1409" s="252">
        <v>0</v>
      </c>
      <c r="L1409" s="252">
        <v>2024</v>
      </c>
      <c r="M1409" s="252">
        <v>2027</v>
      </c>
      <c r="N1409" s="252" t="s">
        <v>393</v>
      </c>
      <c r="O1409" s="252" t="s">
        <v>394</v>
      </c>
      <c r="P1409" s="252" t="s">
        <v>3878</v>
      </c>
      <c r="Q1409" s="251" t="s">
        <v>2567</v>
      </c>
      <c r="R1409" s="290"/>
      <c r="S1409" s="290"/>
      <c r="T1409" s="290"/>
      <c r="U1409" s="290"/>
      <c r="V1409" s="290"/>
      <c r="W1409" s="290"/>
      <c r="X1409" s="290"/>
    </row>
    <row r="1410" spans="2:24" ht="72.5">
      <c r="B1410" s="252" t="s">
        <v>1438</v>
      </c>
      <c r="C1410" s="252" t="s">
        <v>5639</v>
      </c>
      <c r="D1410" s="252" t="s">
        <v>2752</v>
      </c>
      <c r="E1410" s="251" t="s">
        <v>410</v>
      </c>
      <c r="F1410" s="252">
        <v>4929105.5303400001</v>
      </c>
      <c r="G1410" s="252">
        <v>2523687.9451000001</v>
      </c>
      <c r="H1410" s="252" t="s">
        <v>2544</v>
      </c>
      <c r="I1410" s="252">
        <v>2.5597999999999999E-2</v>
      </c>
      <c r="J1410" s="252" t="s">
        <v>622</v>
      </c>
      <c r="K1410" s="252">
        <v>0</v>
      </c>
      <c r="L1410" s="252">
        <v>2024</v>
      </c>
      <c r="M1410" s="252">
        <v>2027</v>
      </c>
      <c r="N1410" s="252" t="s">
        <v>393</v>
      </c>
      <c r="O1410" s="252" t="s">
        <v>394</v>
      </c>
      <c r="P1410" s="252" t="s">
        <v>3879</v>
      </c>
      <c r="Q1410" s="251" t="s">
        <v>2567</v>
      </c>
      <c r="R1410" s="290"/>
      <c r="S1410" s="290"/>
      <c r="T1410" s="290"/>
      <c r="U1410" s="290"/>
      <c r="V1410" s="290"/>
      <c r="W1410" s="290"/>
      <c r="X1410" s="290"/>
    </row>
    <row r="1411" spans="2:24" ht="72.5">
      <c r="B1411" s="252" t="s">
        <v>1438</v>
      </c>
      <c r="C1411" s="252" t="s">
        <v>5639</v>
      </c>
      <c r="D1411" s="252" t="s">
        <v>2752</v>
      </c>
      <c r="E1411" s="251" t="s">
        <v>410</v>
      </c>
      <c r="F1411" s="252">
        <v>4928855.0598999998</v>
      </c>
      <c r="G1411" s="252">
        <v>2524440.4500500001</v>
      </c>
      <c r="H1411" s="252" t="s">
        <v>2544</v>
      </c>
      <c r="I1411" s="252">
        <v>2.5597999999999999E-2</v>
      </c>
      <c r="J1411" s="252" t="s">
        <v>622</v>
      </c>
      <c r="K1411" s="252">
        <v>0</v>
      </c>
      <c r="L1411" s="252">
        <v>2024</v>
      </c>
      <c r="M1411" s="252">
        <v>2027</v>
      </c>
      <c r="N1411" s="252" t="s">
        <v>393</v>
      </c>
      <c r="O1411" s="252" t="s">
        <v>394</v>
      </c>
      <c r="P1411" s="252" t="s">
        <v>3880</v>
      </c>
      <c r="Q1411" s="251" t="s">
        <v>2567</v>
      </c>
      <c r="R1411" s="290"/>
      <c r="S1411" s="290"/>
      <c r="T1411" s="290"/>
      <c r="U1411" s="290"/>
      <c r="V1411" s="290"/>
      <c r="W1411" s="290"/>
      <c r="X1411" s="290"/>
    </row>
    <row r="1412" spans="2:24" ht="72.5">
      <c r="B1412" s="252" t="s">
        <v>1438</v>
      </c>
      <c r="C1412" s="252" t="s">
        <v>5639</v>
      </c>
      <c r="D1412" s="252" t="s">
        <v>2746</v>
      </c>
      <c r="E1412" s="251" t="s">
        <v>410</v>
      </c>
      <c r="F1412" s="252">
        <v>4928453.8531799996</v>
      </c>
      <c r="G1412" s="252">
        <v>2525381.53211</v>
      </c>
      <c r="H1412" s="252" t="s">
        <v>2544</v>
      </c>
      <c r="I1412" s="252">
        <v>2.5597999999999999E-2</v>
      </c>
      <c r="J1412" s="252" t="s">
        <v>2395</v>
      </c>
      <c r="K1412" s="252">
        <v>0</v>
      </c>
      <c r="L1412" s="252">
        <v>2024</v>
      </c>
      <c r="M1412" s="252">
        <v>2027</v>
      </c>
      <c r="N1412" s="252" t="s">
        <v>393</v>
      </c>
      <c r="O1412" s="252" t="s">
        <v>394</v>
      </c>
      <c r="P1412" s="252" t="s">
        <v>3881</v>
      </c>
      <c r="Q1412" s="251" t="s">
        <v>2567</v>
      </c>
      <c r="R1412" s="290"/>
      <c r="S1412" s="290"/>
      <c r="T1412" s="290"/>
      <c r="U1412" s="290"/>
      <c r="V1412" s="290"/>
      <c r="W1412" s="290"/>
      <c r="X1412" s="290"/>
    </row>
    <row r="1413" spans="2:24" ht="72.5">
      <c r="B1413" s="252" t="s">
        <v>1438</v>
      </c>
      <c r="C1413" s="252" t="s">
        <v>5639</v>
      </c>
      <c r="D1413" s="252" t="s">
        <v>2738</v>
      </c>
      <c r="E1413" s="251" t="s">
        <v>410</v>
      </c>
      <c r="F1413" s="252">
        <v>4927206.0311000003</v>
      </c>
      <c r="G1413" s="252">
        <v>2527812.9219499999</v>
      </c>
      <c r="H1413" s="252" t="s">
        <v>2544</v>
      </c>
      <c r="I1413" s="252">
        <v>2.5597999999999999E-2</v>
      </c>
      <c r="J1413" s="252" t="s">
        <v>2395</v>
      </c>
      <c r="K1413" s="252">
        <v>0</v>
      </c>
      <c r="L1413" s="252">
        <v>2024</v>
      </c>
      <c r="M1413" s="252">
        <v>2027</v>
      </c>
      <c r="N1413" s="252" t="s">
        <v>393</v>
      </c>
      <c r="O1413" s="252" t="s">
        <v>394</v>
      </c>
      <c r="P1413" s="252" t="s">
        <v>3882</v>
      </c>
      <c r="Q1413" s="251" t="s">
        <v>2567</v>
      </c>
      <c r="R1413" s="290"/>
      <c r="S1413" s="290"/>
      <c r="T1413" s="290"/>
      <c r="U1413" s="290"/>
      <c r="V1413" s="290"/>
      <c r="W1413" s="290"/>
      <c r="X1413" s="290"/>
    </row>
    <row r="1414" spans="2:24" ht="72.5">
      <c r="B1414" s="252" t="s">
        <v>1438</v>
      </c>
      <c r="C1414" s="252" t="s">
        <v>5639</v>
      </c>
      <c r="D1414" s="252" t="s">
        <v>2738</v>
      </c>
      <c r="E1414" s="251" t="s">
        <v>410</v>
      </c>
      <c r="F1414" s="252">
        <v>4926904.5086000003</v>
      </c>
      <c r="G1414" s="252">
        <v>2528567.5818099999</v>
      </c>
      <c r="H1414" s="252" t="s">
        <v>2544</v>
      </c>
      <c r="I1414" s="252">
        <v>2.5597999999999999E-2</v>
      </c>
      <c r="J1414" s="252" t="s">
        <v>622</v>
      </c>
      <c r="K1414" s="252">
        <v>0</v>
      </c>
      <c r="L1414" s="252">
        <v>2024</v>
      </c>
      <c r="M1414" s="252">
        <v>2027</v>
      </c>
      <c r="N1414" s="252" t="s">
        <v>393</v>
      </c>
      <c r="O1414" s="252" t="s">
        <v>394</v>
      </c>
      <c r="P1414" s="252" t="s">
        <v>3883</v>
      </c>
      <c r="Q1414" s="251" t="s">
        <v>2567</v>
      </c>
      <c r="R1414" s="290"/>
      <c r="S1414" s="290"/>
      <c r="T1414" s="290"/>
      <c r="U1414" s="290"/>
      <c r="V1414" s="290"/>
      <c r="W1414" s="290"/>
      <c r="X1414" s="290"/>
    </row>
    <row r="1415" spans="2:24" ht="72.5">
      <c r="B1415" s="252" t="s">
        <v>1438</v>
      </c>
      <c r="C1415" s="252" t="s">
        <v>5639</v>
      </c>
      <c r="D1415" s="252" t="s">
        <v>2738</v>
      </c>
      <c r="E1415" s="251" t="s">
        <v>410</v>
      </c>
      <c r="F1415" s="252">
        <v>4926469.6871999996</v>
      </c>
      <c r="G1415" s="252">
        <v>2529077.1102499999</v>
      </c>
      <c r="H1415" s="252" t="s">
        <v>2544</v>
      </c>
      <c r="I1415" s="252">
        <v>2.5597999999999999E-2</v>
      </c>
      <c r="J1415" s="252" t="s">
        <v>2397</v>
      </c>
      <c r="K1415" s="252">
        <v>0</v>
      </c>
      <c r="L1415" s="252">
        <v>2024</v>
      </c>
      <c r="M1415" s="252">
        <v>2027</v>
      </c>
      <c r="N1415" s="252" t="s">
        <v>393</v>
      </c>
      <c r="O1415" s="252" t="s">
        <v>394</v>
      </c>
      <c r="P1415" s="252" t="s">
        <v>3884</v>
      </c>
      <c r="Q1415" s="251" t="s">
        <v>2567</v>
      </c>
      <c r="R1415" s="290"/>
      <c r="S1415" s="290"/>
      <c r="T1415" s="290"/>
      <c r="U1415" s="290"/>
      <c r="V1415" s="290"/>
      <c r="W1415" s="290"/>
      <c r="X1415" s="290"/>
    </row>
    <row r="1416" spans="2:24" ht="72.5">
      <c r="B1416" s="252" t="s">
        <v>1438</v>
      </c>
      <c r="C1416" s="252" t="s">
        <v>5639</v>
      </c>
      <c r="D1416" s="252" t="s">
        <v>2727</v>
      </c>
      <c r="E1416" s="251" t="s">
        <v>410</v>
      </c>
      <c r="F1416" s="252">
        <v>4925106.1851000004</v>
      </c>
      <c r="G1416" s="252">
        <v>2533244.5360500002</v>
      </c>
      <c r="H1416" s="252" t="s">
        <v>2544</v>
      </c>
      <c r="I1416" s="252">
        <v>2.5597999999999999E-2</v>
      </c>
      <c r="J1416" s="252" t="s">
        <v>622</v>
      </c>
      <c r="K1416" s="252">
        <v>0</v>
      </c>
      <c r="L1416" s="252">
        <v>2024</v>
      </c>
      <c r="M1416" s="252">
        <v>2027</v>
      </c>
      <c r="N1416" s="252" t="s">
        <v>393</v>
      </c>
      <c r="O1416" s="252" t="s">
        <v>394</v>
      </c>
      <c r="P1416" s="252" t="s">
        <v>3885</v>
      </c>
      <c r="Q1416" s="251" t="s">
        <v>2567</v>
      </c>
      <c r="R1416" s="290"/>
      <c r="S1416" s="290"/>
      <c r="T1416" s="290"/>
      <c r="U1416" s="290"/>
      <c r="V1416" s="290"/>
      <c r="W1416" s="290"/>
      <c r="X1416" s="290"/>
    </row>
    <row r="1417" spans="2:24" ht="72.5">
      <c r="B1417" s="252" t="s">
        <v>1438</v>
      </c>
      <c r="C1417" s="252" t="s">
        <v>5639</v>
      </c>
      <c r="D1417" s="252" t="s">
        <v>2727</v>
      </c>
      <c r="E1417" s="251" t="s">
        <v>410</v>
      </c>
      <c r="F1417" s="252">
        <v>4924872.1489899997</v>
      </c>
      <c r="G1417" s="252">
        <v>2533578.48502</v>
      </c>
      <c r="H1417" s="252" t="s">
        <v>2544</v>
      </c>
      <c r="I1417" s="252">
        <v>2.5597999999999999E-2</v>
      </c>
      <c r="J1417" s="252" t="s">
        <v>622</v>
      </c>
      <c r="K1417" s="252">
        <v>0</v>
      </c>
      <c r="L1417" s="252">
        <v>2024</v>
      </c>
      <c r="M1417" s="252">
        <v>2027</v>
      </c>
      <c r="N1417" s="252" t="s">
        <v>393</v>
      </c>
      <c r="O1417" s="252" t="s">
        <v>394</v>
      </c>
      <c r="P1417" s="252" t="s">
        <v>3886</v>
      </c>
      <c r="Q1417" s="251" t="s">
        <v>2567</v>
      </c>
      <c r="R1417" s="290"/>
      <c r="S1417" s="290"/>
      <c r="T1417" s="290"/>
      <c r="U1417" s="290"/>
      <c r="V1417" s="290"/>
      <c r="W1417" s="290"/>
      <c r="X1417" s="290"/>
    </row>
    <row r="1418" spans="2:24" ht="72.5">
      <c r="B1418" s="252" t="s">
        <v>1438</v>
      </c>
      <c r="C1418" s="252" t="s">
        <v>5639</v>
      </c>
      <c r="D1418" s="252" t="s">
        <v>2727</v>
      </c>
      <c r="E1418" s="251" t="s">
        <v>410</v>
      </c>
      <c r="F1418" s="252">
        <v>4924864.6619999995</v>
      </c>
      <c r="G1418" s="252">
        <v>2533963.7520900001</v>
      </c>
      <c r="H1418" s="252" t="s">
        <v>2544</v>
      </c>
      <c r="I1418" s="252">
        <v>2.5597999999999999E-2</v>
      </c>
      <c r="J1418" s="252" t="s">
        <v>622</v>
      </c>
      <c r="K1418" s="252">
        <v>0</v>
      </c>
      <c r="L1418" s="252">
        <v>2024</v>
      </c>
      <c r="M1418" s="252">
        <v>2027</v>
      </c>
      <c r="N1418" s="252" t="s">
        <v>393</v>
      </c>
      <c r="O1418" s="252" t="s">
        <v>394</v>
      </c>
      <c r="P1418" s="252" t="s">
        <v>3887</v>
      </c>
      <c r="Q1418" s="251" t="s">
        <v>2567</v>
      </c>
      <c r="R1418" s="290"/>
      <c r="S1418" s="290"/>
      <c r="T1418" s="290"/>
      <c r="U1418" s="290"/>
      <c r="V1418" s="290"/>
      <c r="W1418" s="290"/>
      <c r="X1418" s="290"/>
    </row>
    <row r="1419" spans="2:24" ht="72.5">
      <c r="B1419" s="252" t="s">
        <v>1438</v>
      </c>
      <c r="C1419" s="252" t="s">
        <v>5639</v>
      </c>
      <c r="D1419" s="252" t="s">
        <v>2723</v>
      </c>
      <c r="E1419" s="251" t="s">
        <v>410</v>
      </c>
      <c r="F1419" s="252">
        <v>4925110.0225999998</v>
      </c>
      <c r="G1419" s="252">
        <v>2535631.4761000001</v>
      </c>
      <c r="H1419" s="252" t="s">
        <v>2544</v>
      </c>
      <c r="I1419" s="252">
        <v>2.5597999999999999E-2</v>
      </c>
      <c r="J1419" s="252" t="s">
        <v>622</v>
      </c>
      <c r="K1419" s="252">
        <v>0</v>
      </c>
      <c r="L1419" s="252">
        <v>2024</v>
      </c>
      <c r="M1419" s="252">
        <v>2027</v>
      </c>
      <c r="N1419" s="252" t="s">
        <v>393</v>
      </c>
      <c r="O1419" s="252" t="s">
        <v>394</v>
      </c>
      <c r="P1419" s="252" t="s">
        <v>3888</v>
      </c>
      <c r="Q1419" s="251" t="s">
        <v>2567</v>
      </c>
      <c r="R1419" s="290"/>
      <c r="S1419" s="290"/>
      <c r="T1419" s="290"/>
      <c r="U1419" s="290"/>
      <c r="V1419" s="290"/>
      <c r="W1419" s="290"/>
      <c r="X1419" s="290"/>
    </row>
    <row r="1420" spans="2:24" ht="72.5">
      <c r="B1420" s="252" t="s">
        <v>1438</v>
      </c>
      <c r="C1420" s="252" t="s">
        <v>5639</v>
      </c>
      <c r="D1420" s="252" t="s">
        <v>2723</v>
      </c>
      <c r="E1420" s="251" t="s">
        <v>410</v>
      </c>
      <c r="F1420" s="252">
        <v>4925340.5911900001</v>
      </c>
      <c r="G1420" s="252">
        <v>2536164.3468900002</v>
      </c>
      <c r="H1420" s="252" t="s">
        <v>2544</v>
      </c>
      <c r="I1420" s="252">
        <v>2.5597999999999999E-2</v>
      </c>
      <c r="J1420" s="252" t="s">
        <v>622</v>
      </c>
      <c r="K1420" s="252">
        <v>0</v>
      </c>
      <c r="L1420" s="252">
        <v>2024</v>
      </c>
      <c r="M1420" s="252">
        <v>2027</v>
      </c>
      <c r="N1420" s="252" t="s">
        <v>393</v>
      </c>
      <c r="O1420" s="252" t="s">
        <v>394</v>
      </c>
      <c r="P1420" s="252" t="s">
        <v>3889</v>
      </c>
      <c r="Q1420" s="251" t="s">
        <v>2567</v>
      </c>
      <c r="R1420" s="290"/>
      <c r="S1420" s="290"/>
      <c r="T1420" s="290"/>
      <c r="U1420" s="290"/>
      <c r="V1420" s="290"/>
      <c r="W1420" s="290"/>
      <c r="X1420" s="290"/>
    </row>
    <row r="1421" spans="2:24" ht="72.5">
      <c r="B1421" s="252" t="s">
        <v>1438</v>
      </c>
      <c r="C1421" s="252" t="s">
        <v>5639</v>
      </c>
      <c r="D1421" s="252" t="s">
        <v>2714</v>
      </c>
      <c r="E1421" s="251" t="s">
        <v>410</v>
      </c>
      <c r="F1421" s="252">
        <v>4926671.4021600001</v>
      </c>
      <c r="G1421" s="252">
        <v>2542375.2319100001</v>
      </c>
      <c r="H1421" s="252" t="s">
        <v>2544</v>
      </c>
      <c r="I1421" s="252">
        <v>2.5597999999999999E-2</v>
      </c>
      <c r="J1421" s="252" t="s">
        <v>622</v>
      </c>
      <c r="K1421" s="252">
        <v>0</v>
      </c>
      <c r="L1421" s="252">
        <v>2024</v>
      </c>
      <c r="M1421" s="252">
        <v>2027</v>
      </c>
      <c r="N1421" s="252" t="s">
        <v>393</v>
      </c>
      <c r="O1421" s="252" t="s">
        <v>394</v>
      </c>
      <c r="P1421" s="252" t="s">
        <v>3890</v>
      </c>
      <c r="Q1421" s="251" t="s">
        <v>2567</v>
      </c>
      <c r="R1421" s="290"/>
      <c r="S1421" s="290"/>
      <c r="T1421" s="290"/>
      <c r="U1421" s="290"/>
      <c r="V1421" s="290"/>
      <c r="W1421" s="290"/>
      <c r="X1421" s="290"/>
    </row>
    <row r="1422" spans="2:24" ht="72.5">
      <c r="B1422" s="252" t="s">
        <v>1438</v>
      </c>
      <c r="C1422" s="252" t="s">
        <v>5639</v>
      </c>
      <c r="D1422" s="252" t="s">
        <v>2714</v>
      </c>
      <c r="E1422" s="251" t="s">
        <v>410</v>
      </c>
      <c r="F1422" s="252">
        <v>4926940.0340999998</v>
      </c>
      <c r="G1422" s="252">
        <v>2542906.3300600001</v>
      </c>
      <c r="H1422" s="252" t="s">
        <v>2544</v>
      </c>
      <c r="I1422" s="252">
        <v>2.5597999999999999E-2</v>
      </c>
      <c r="J1422" s="252" t="s">
        <v>392</v>
      </c>
      <c r="K1422" s="252">
        <v>0</v>
      </c>
      <c r="L1422" s="252">
        <v>2024</v>
      </c>
      <c r="M1422" s="252">
        <v>2027</v>
      </c>
      <c r="N1422" s="252" t="s">
        <v>393</v>
      </c>
      <c r="O1422" s="252" t="s">
        <v>394</v>
      </c>
      <c r="P1422" s="252" t="s">
        <v>3891</v>
      </c>
      <c r="Q1422" s="251" t="s">
        <v>2567</v>
      </c>
      <c r="R1422" s="290"/>
      <c r="S1422" s="290"/>
      <c r="T1422" s="290"/>
      <c r="U1422" s="290"/>
      <c r="V1422" s="290"/>
      <c r="W1422" s="290"/>
      <c r="X1422" s="290"/>
    </row>
    <row r="1423" spans="2:24" ht="72.5">
      <c r="B1423" s="252" t="s">
        <v>1438</v>
      </c>
      <c r="C1423" s="252" t="s">
        <v>5639</v>
      </c>
      <c r="D1423" s="252" t="s">
        <v>5668</v>
      </c>
      <c r="E1423" s="251" t="s">
        <v>410</v>
      </c>
      <c r="F1423" s="252">
        <v>4928430.9034900004</v>
      </c>
      <c r="G1423" s="252">
        <v>2548830.1279899999</v>
      </c>
      <c r="H1423" s="252" t="s">
        <v>2544</v>
      </c>
      <c r="I1423" s="252">
        <v>2.5597999999999999E-2</v>
      </c>
      <c r="J1423" s="252" t="s">
        <v>392</v>
      </c>
      <c r="K1423" s="252">
        <v>0</v>
      </c>
      <c r="L1423" s="252">
        <v>2024</v>
      </c>
      <c r="M1423" s="252">
        <v>2027</v>
      </c>
      <c r="N1423" s="252" t="s">
        <v>393</v>
      </c>
      <c r="O1423" s="252" t="s">
        <v>394</v>
      </c>
      <c r="P1423" s="252" t="s">
        <v>3892</v>
      </c>
      <c r="Q1423" s="251" t="s">
        <v>2567</v>
      </c>
      <c r="R1423" s="290"/>
      <c r="S1423" s="290"/>
      <c r="T1423" s="290"/>
      <c r="U1423" s="290"/>
      <c r="V1423" s="290"/>
      <c r="W1423" s="290"/>
      <c r="X1423" s="290"/>
    </row>
    <row r="1424" spans="2:24" ht="72.5">
      <c r="B1424" s="252" t="s">
        <v>1438</v>
      </c>
      <c r="C1424" s="252" t="s">
        <v>5639</v>
      </c>
      <c r="D1424" s="252" t="s">
        <v>5668</v>
      </c>
      <c r="E1424" s="251" t="s">
        <v>410</v>
      </c>
      <c r="F1424" s="252">
        <v>4928557.9817000004</v>
      </c>
      <c r="G1424" s="252">
        <v>2550301.7381000002</v>
      </c>
      <c r="H1424" s="252" t="s">
        <v>2544</v>
      </c>
      <c r="I1424" s="252">
        <v>2.5597999999999999E-2</v>
      </c>
      <c r="J1424" s="252" t="s">
        <v>622</v>
      </c>
      <c r="K1424" s="252">
        <v>0</v>
      </c>
      <c r="L1424" s="252">
        <v>2024</v>
      </c>
      <c r="M1424" s="252">
        <v>2027</v>
      </c>
      <c r="N1424" s="252" t="s">
        <v>393</v>
      </c>
      <c r="O1424" s="252" t="s">
        <v>394</v>
      </c>
      <c r="P1424" s="252" t="s">
        <v>3893</v>
      </c>
      <c r="Q1424" s="251" t="s">
        <v>2567</v>
      </c>
      <c r="R1424" s="290"/>
      <c r="S1424" s="290"/>
      <c r="T1424" s="290"/>
      <c r="U1424" s="290"/>
      <c r="V1424" s="290"/>
      <c r="W1424" s="290"/>
      <c r="X1424" s="290"/>
    </row>
    <row r="1425" spans="2:24" ht="72.5">
      <c r="B1425" s="252" t="s">
        <v>1438</v>
      </c>
      <c r="C1425" s="252" t="s">
        <v>5639</v>
      </c>
      <c r="D1425" s="252" t="s">
        <v>2691</v>
      </c>
      <c r="E1425" s="251" t="s">
        <v>410</v>
      </c>
      <c r="F1425" s="252">
        <v>4929469.2006000001</v>
      </c>
      <c r="G1425" s="252">
        <v>2556206.9749099999</v>
      </c>
      <c r="H1425" s="252" t="s">
        <v>2544</v>
      </c>
      <c r="I1425" s="252">
        <v>2.5597999999999999E-2</v>
      </c>
      <c r="J1425" s="252" t="s">
        <v>392</v>
      </c>
      <c r="K1425" s="252">
        <v>0</v>
      </c>
      <c r="L1425" s="252">
        <v>2024</v>
      </c>
      <c r="M1425" s="252">
        <v>2027</v>
      </c>
      <c r="N1425" s="252" t="s">
        <v>393</v>
      </c>
      <c r="O1425" s="252" t="s">
        <v>394</v>
      </c>
      <c r="P1425" s="252" t="s">
        <v>3894</v>
      </c>
      <c r="Q1425" s="251" t="s">
        <v>2567</v>
      </c>
      <c r="R1425" s="290"/>
      <c r="S1425" s="290"/>
      <c r="T1425" s="290"/>
      <c r="U1425" s="290"/>
      <c r="V1425" s="290"/>
      <c r="W1425" s="290"/>
      <c r="X1425" s="290"/>
    </row>
    <row r="1426" spans="2:24" ht="72.5">
      <c r="B1426" s="252" t="s">
        <v>1438</v>
      </c>
      <c r="C1426" s="252" t="s">
        <v>5639</v>
      </c>
      <c r="D1426" s="252" t="s">
        <v>2680</v>
      </c>
      <c r="E1426" s="251" t="s">
        <v>410</v>
      </c>
      <c r="F1426" s="252">
        <v>4928265.4477899997</v>
      </c>
      <c r="G1426" s="252">
        <v>2560432.6969499998</v>
      </c>
      <c r="H1426" s="252" t="s">
        <v>2544</v>
      </c>
      <c r="I1426" s="252">
        <v>2.5597999999999999E-2</v>
      </c>
      <c r="J1426" s="252" t="s">
        <v>392</v>
      </c>
      <c r="K1426" s="252">
        <v>0</v>
      </c>
      <c r="L1426" s="252">
        <v>2024</v>
      </c>
      <c r="M1426" s="252">
        <v>2027</v>
      </c>
      <c r="N1426" s="252" t="s">
        <v>393</v>
      </c>
      <c r="O1426" s="252" t="s">
        <v>394</v>
      </c>
      <c r="P1426" s="252" t="s">
        <v>3895</v>
      </c>
      <c r="Q1426" s="251" t="s">
        <v>2567</v>
      </c>
      <c r="R1426" s="290"/>
      <c r="S1426" s="290"/>
      <c r="T1426" s="290"/>
      <c r="U1426" s="290"/>
      <c r="V1426" s="290"/>
      <c r="W1426" s="290"/>
      <c r="X1426" s="290"/>
    </row>
    <row r="1427" spans="2:24" ht="72.5">
      <c r="B1427" s="252" t="s">
        <v>1438</v>
      </c>
      <c r="C1427" s="252" t="s">
        <v>5639</v>
      </c>
      <c r="D1427" s="252" t="s">
        <v>2680</v>
      </c>
      <c r="E1427" s="251" t="s">
        <v>410</v>
      </c>
      <c r="F1427" s="252">
        <v>4927718.4653399996</v>
      </c>
      <c r="G1427" s="252">
        <v>2561210.2181199999</v>
      </c>
      <c r="H1427" s="252" t="s">
        <v>2544</v>
      </c>
      <c r="I1427" s="252">
        <v>2.5597999999999999E-2</v>
      </c>
      <c r="J1427" s="252" t="s">
        <v>392</v>
      </c>
      <c r="K1427" s="252">
        <v>0</v>
      </c>
      <c r="L1427" s="252">
        <v>2024</v>
      </c>
      <c r="M1427" s="252">
        <v>2027</v>
      </c>
      <c r="N1427" s="252" t="s">
        <v>393</v>
      </c>
      <c r="O1427" s="252" t="s">
        <v>394</v>
      </c>
      <c r="P1427" s="252" t="s">
        <v>3896</v>
      </c>
      <c r="Q1427" s="251" t="s">
        <v>2567</v>
      </c>
      <c r="R1427" s="290"/>
      <c r="S1427" s="290"/>
      <c r="T1427" s="290"/>
      <c r="U1427" s="290"/>
      <c r="V1427" s="290"/>
      <c r="W1427" s="290"/>
      <c r="X1427" s="290"/>
    </row>
    <row r="1428" spans="2:24" ht="72.5">
      <c r="B1428" s="252" t="s">
        <v>1438</v>
      </c>
      <c r="C1428" s="252" t="s">
        <v>5639</v>
      </c>
      <c r="D1428" s="252" t="s">
        <v>2676</v>
      </c>
      <c r="E1428" s="251" t="s">
        <v>410</v>
      </c>
      <c r="F1428" s="252">
        <v>4927303.3192999996</v>
      </c>
      <c r="G1428" s="252">
        <v>2562733.9739100002</v>
      </c>
      <c r="H1428" s="252" t="s">
        <v>2544</v>
      </c>
      <c r="I1428" s="252">
        <v>2.5597999999999999E-2</v>
      </c>
      <c r="J1428" s="252" t="s">
        <v>392</v>
      </c>
      <c r="K1428" s="252">
        <v>0</v>
      </c>
      <c r="L1428" s="252">
        <v>2024</v>
      </c>
      <c r="M1428" s="252">
        <v>2027</v>
      </c>
      <c r="N1428" s="252" t="s">
        <v>393</v>
      </c>
      <c r="O1428" s="252" t="s">
        <v>394</v>
      </c>
      <c r="P1428" s="252" t="s">
        <v>3897</v>
      </c>
      <c r="Q1428" s="251" t="s">
        <v>2567</v>
      </c>
      <c r="R1428" s="290"/>
      <c r="S1428" s="290"/>
      <c r="T1428" s="290"/>
      <c r="U1428" s="290"/>
      <c r="V1428" s="290"/>
      <c r="W1428" s="290"/>
      <c r="X1428" s="290"/>
    </row>
    <row r="1429" spans="2:24" ht="72.5">
      <c r="B1429" s="252" t="s">
        <v>1438</v>
      </c>
      <c r="C1429" s="252" t="s">
        <v>5639</v>
      </c>
      <c r="D1429" s="252" t="s">
        <v>2680</v>
      </c>
      <c r="E1429" s="251" t="s">
        <v>410</v>
      </c>
      <c r="F1429" s="252">
        <v>4927453.6083000004</v>
      </c>
      <c r="G1429" s="252">
        <v>2562238.9440600001</v>
      </c>
      <c r="H1429" s="252" t="s">
        <v>2544</v>
      </c>
      <c r="I1429" s="252">
        <v>2.5597999999999999E-2</v>
      </c>
      <c r="J1429" s="252" t="s">
        <v>392</v>
      </c>
      <c r="K1429" s="252">
        <v>0</v>
      </c>
      <c r="L1429" s="252">
        <v>2024</v>
      </c>
      <c r="M1429" s="252">
        <v>2027</v>
      </c>
      <c r="N1429" s="252" t="s">
        <v>393</v>
      </c>
      <c r="O1429" s="252" t="s">
        <v>394</v>
      </c>
      <c r="P1429" s="252" t="s">
        <v>3898</v>
      </c>
      <c r="Q1429" s="251" t="s">
        <v>2567</v>
      </c>
      <c r="R1429" s="290"/>
      <c r="S1429" s="290"/>
      <c r="T1429" s="290"/>
      <c r="U1429" s="290"/>
      <c r="V1429" s="290"/>
      <c r="W1429" s="290"/>
      <c r="X1429" s="290"/>
    </row>
    <row r="1430" spans="2:24" ht="72.5">
      <c r="B1430" s="252" t="s">
        <v>1438</v>
      </c>
      <c r="C1430" s="252" t="s">
        <v>5639</v>
      </c>
      <c r="D1430" s="252" t="s">
        <v>2676</v>
      </c>
      <c r="E1430" s="251" t="s">
        <v>410</v>
      </c>
      <c r="F1430" s="252">
        <v>4927791.6097400002</v>
      </c>
      <c r="G1430" s="252">
        <v>2563416.38809</v>
      </c>
      <c r="H1430" s="252" t="s">
        <v>2544</v>
      </c>
      <c r="I1430" s="252">
        <v>2.5597999999999999E-2</v>
      </c>
      <c r="J1430" s="252" t="s">
        <v>2678</v>
      </c>
      <c r="K1430" s="252">
        <v>0</v>
      </c>
      <c r="L1430" s="252">
        <v>2024</v>
      </c>
      <c r="M1430" s="252">
        <v>2027</v>
      </c>
      <c r="N1430" s="252" t="s">
        <v>393</v>
      </c>
      <c r="O1430" s="252" t="s">
        <v>394</v>
      </c>
      <c r="P1430" s="252" t="s">
        <v>3899</v>
      </c>
      <c r="Q1430" s="251" t="s">
        <v>2567</v>
      </c>
      <c r="R1430" s="290"/>
      <c r="S1430" s="290"/>
      <c r="T1430" s="290"/>
      <c r="U1430" s="290"/>
      <c r="V1430" s="290"/>
      <c r="W1430" s="290"/>
      <c r="X1430" s="290"/>
    </row>
    <row r="1431" spans="2:24" ht="72.5">
      <c r="B1431" s="252" t="s">
        <v>1438</v>
      </c>
      <c r="C1431" s="252" t="s">
        <v>5639</v>
      </c>
      <c r="D1431" s="252" t="s">
        <v>2673</v>
      </c>
      <c r="E1431" s="251" t="s">
        <v>410</v>
      </c>
      <c r="F1431" s="252">
        <v>4928115.4966000002</v>
      </c>
      <c r="G1431" s="252">
        <v>2564453.9539999999</v>
      </c>
      <c r="H1431" s="252" t="s">
        <v>2544</v>
      </c>
      <c r="I1431" s="252">
        <v>2.5597999999999999E-2</v>
      </c>
      <c r="J1431" s="252" t="s">
        <v>2615</v>
      </c>
      <c r="K1431" s="252">
        <v>0</v>
      </c>
      <c r="L1431" s="252">
        <v>2024</v>
      </c>
      <c r="M1431" s="252">
        <v>2027</v>
      </c>
      <c r="N1431" s="252" t="s">
        <v>393</v>
      </c>
      <c r="O1431" s="252" t="s">
        <v>394</v>
      </c>
      <c r="P1431" s="252" t="s">
        <v>3900</v>
      </c>
      <c r="Q1431" s="251" t="s">
        <v>2567</v>
      </c>
      <c r="R1431" s="290"/>
      <c r="S1431" s="290"/>
      <c r="T1431" s="290"/>
      <c r="U1431" s="290"/>
      <c r="V1431" s="290"/>
      <c r="W1431" s="290"/>
      <c r="X1431" s="290"/>
    </row>
    <row r="1432" spans="2:24" ht="72.5">
      <c r="B1432" s="252" t="s">
        <v>1438</v>
      </c>
      <c r="C1432" s="252" t="s">
        <v>5639</v>
      </c>
      <c r="D1432" s="252" t="s">
        <v>2666</v>
      </c>
      <c r="E1432" s="251" t="s">
        <v>410</v>
      </c>
      <c r="F1432" s="252">
        <v>4928301.1442999998</v>
      </c>
      <c r="G1432" s="252">
        <v>2567727.9308500001</v>
      </c>
      <c r="H1432" s="252" t="s">
        <v>2544</v>
      </c>
      <c r="I1432" s="252">
        <v>2.5597999999999999E-2</v>
      </c>
      <c r="J1432" s="252" t="s">
        <v>622</v>
      </c>
      <c r="K1432" s="252">
        <v>0</v>
      </c>
      <c r="L1432" s="252">
        <v>2024</v>
      </c>
      <c r="M1432" s="252">
        <v>2027</v>
      </c>
      <c r="N1432" s="252" t="s">
        <v>393</v>
      </c>
      <c r="O1432" s="252" t="s">
        <v>394</v>
      </c>
      <c r="P1432" s="252" t="s">
        <v>3901</v>
      </c>
      <c r="Q1432" s="251" t="s">
        <v>2567</v>
      </c>
      <c r="R1432" s="290"/>
      <c r="S1432" s="290"/>
      <c r="T1432" s="290"/>
      <c r="U1432" s="290"/>
      <c r="V1432" s="290"/>
      <c r="W1432" s="290"/>
      <c r="X1432" s="290"/>
    </row>
    <row r="1433" spans="2:24" ht="72.5">
      <c r="B1433" s="252" t="s">
        <v>1438</v>
      </c>
      <c r="C1433" s="252" t="s">
        <v>5639</v>
      </c>
      <c r="D1433" s="252" t="s">
        <v>2654</v>
      </c>
      <c r="E1433" s="251" t="s">
        <v>410</v>
      </c>
      <c r="F1433" s="252">
        <v>4929357.1020499999</v>
      </c>
      <c r="G1433" s="252">
        <v>2571069.3548900001</v>
      </c>
      <c r="H1433" s="252" t="s">
        <v>2544</v>
      </c>
      <c r="I1433" s="252">
        <v>2.5597999999999999E-2</v>
      </c>
      <c r="J1433" s="252" t="s">
        <v>392</v>
      </c>
      <c r="K1433" s="252">
        <v>0</v>
      </c>
      <c r="L1433" s="252">
        <v>2024</v>
      </c>
      <c r="M1433" s="252">
        <v>2027</v>
      </c>
      <c r="N1433" s="252" t="s">
        <v>393</v>
      </c>
      <c r="O1433" s="252" t="s">
        <v>394</v>
      </c>
      <c r="P1433" s="252" t="s">
        <v>3902</v>
      </c>
      <c r="Q1433" s="251" t="s">
        <v>2567</v>
      </c>
      <c r="R1433" s="290"/>
      <c r="S1433" s="290"/>
      <c r="T1433" s="290"/>
      <c r="U1433" s="290"/>
      <c r="V1433" s="290"/>
      <c r="W1433" s="290"/>
      <c r="X1433" s="290"/>
    </row>
    <row r="1434" spans="2:24" ht="72.5">
      <c r="B1434" s="252" t="s">
        <v>1438</v>
      </c>
      <c r="C1434" s="252" t="s">
        <v>5639</v>
      </c>
      <c r="D1434" s="252" t="s">
        <v>2654</v>
      </c>
      <c r="E1434" s="251" t="s">
        <v>410</v>
      </c>
      <c r="F1434" s="252">
        <v>4929773.7442600001</v>
      </c>
      <c r="G1434" s="252">
        <v>2571330.4018600001</v>
      </c>
      <c r="H1434" s="252" t="s">
        <v>2544</v>
      </c>
      <c r="I1434" s="252">
        <v>2.5597999999999999E-2</v>
      </c>
      <c r="J1434" s="252" t="s">
        <v>622</v>
      </c>
      <c r="K1434" s="252">
        <v>0</v>
      </c>
      <c r="L1434" s="252">
        <v>2024</v>
      </c>
      <c r="M1434" s="252">
        <v>2027</v>
      </c>
      <c r="N1434" s="252" t="s">
        <v>393</v>
      </c>
      <c r="O1434" s="252" t="s">
        <v>394</v>
      </c>
      <c r="P1434" s="252" t="s">
        <v>3903</v>
      </c>
      <c r="Q1434" s="251" t="s">
        <v>2567</v>
      </c>
      <c r="R1434" s="290"/>
      <c r="S1434" s="290"/>
      <c r="T1434" s="290"/>
      <c r="U1434" s="290"/>
      <c r="V1434" s="290"/>
      <c r="W1434" s="290"/>
      <c r="X1434" s="290"/>
    </row>
    <row r="1435" spans="2:24" ht="72.5">
      <c r="B1435" s="252" t="s">
        <v>1438</v>
      </c>
      <c r="C1435" s="252" t="s">
        <v>5639</v>
      </c>
      <c r="D1435" s="252" t="s">
        <v>2654</v>
      </c>
      <c r="E1435" s="251" t="s">
        <v>410</v>
      </c>
      <c r="F1435" s="252">
        <v>4930917.98269</v>
      </c>
      <c r="G1435" s="252">
        <v>2573033.9570499999</v>
      </c>
      <c r="H1435" s="252" t="s">
        <v>2544</v>
      </c>
      <c r="I1435" s="252">
        <v>2.5597999999999999E-2</v>
      </c>
      <c r="J1435" s="252" t="s">
        <v>1427</v>
      </c>
      <c r="K1435" s="252">
        <v>0</v>
      </c>
      <c r="L1435" s="252">
        <v>2024</v>
      </c>
      <c r="M1435" s="252">
        <v>2027</v>
      </c>
      <c r="N1435" s="252" t="s">
        <v>393</v>
      </c>
      <c r="O1435" s="252" t="s">
        <v>394</v>
      </c>
      <c r="P1435" s="252" t="s">
        <v>3904</v>
      </c>
      <c r="Q1435" s="251" t="s">
        <v>2567</v>
      </c>
      <c r="R1435" s="290"/>
      <c r="S1435" s="290"/>
      <c r="T1435" s="290"/>
      <c r="U1435" s="290"/>
      <c r="V1435" s="290"/>
      <c r="W1435" s="290"/>
      <c r="X1435" s="290"/>
    </row>
    <row r="1436" spans="2:24" ht="72.5">
      <c r="B1436" s="252" t="s">
        <v>1438</v>
      </c>
      <c r="C1436" s="252" t="s">
        <v>5639</v>
      </c>
      <c r="D1436" s="252" t="s">
        <v>2618</v>
      </c>
      <c r="E1436" s="251" t="s">
        <v>410</v>
      </c>
      <c r="F1436" s="252">
        <v>4937661.8323900001</v>
      </c>
      <c r="G1436" s="252">
        <v>2591763.5430000001</v>
      </c>
      <c r="H1436" s="252" t="s">
        <v>2544</v>
      </c>
      <c r="I1436" s="252">
        <v>2.5597999999999999E-2</v>
      </c>
      <c r="J1436" s="252" t="s">
        <v>622</v>
      </c>
      <c r="K1436" s="252">
        <v>0</v>
      </c>
      <c r="L1436" s="252">
        <v>2024</v>
      </c>
      <c r="M1436" s="252">
        <v>2027</v>
      </c>
      <c r="N1436" s="252" t="s">
        <v>393</v>
      </c>
      <c r="O1436" s="252" t="s">
        <v>394</v>
      </c>
      <c r="P1436" s="252" t="s">
        <v>3905</v>
      </c>
      <c r="Q1436" s="251" t="s">
        <v>2567</v>
      </c>
      <c r="R1436" s="290"/>
      <c r="S1436" s="290"/>
      <c r="T1436" s="290"/>
      <c r="U1436" s="290"/>
      <c r="V1436" s="290"/>
      <c r="W1436" s="290"/>
      <c r="X1436" s="290"/>
    </row>
    <row r="1437" spans="2:24" ht="72.5">
      <c r="B1437" s="252" t="s">
        <v>1438</v>
      </c>
      <c r="C1437" s="252" t="s">
        <v>5639</v>
      </c>
      <c r="D1437" s="252" t="s">
        <v>2571</v>
      </c>
      <c r="E1437" s="251" t="s">
        <v>410</v>
      </c>
      <c r="F1437" s="252">
        <v>4933939.8991</v>
      </c>
      <c r="G1437" s="252">
        <v>2611038.6510999999</v>
      </c>
      <c r="H1437" s="252" t="s">
        <v>2544</v>
      </c>
      <c r="I1437" s="252">
        <v>2.5597000000000002E-2</v>
      </c>
      <c r="J1437" s="252" t="s">
        <v>622</v>
      </c>
      <c r="K1437" s="252">
        <v>0</v>
      </c>
      <c r="L1437" s="252">
        <v>2024</v>
      </c>
      <c r="M1437" s="252">
        <v>2027</v>
      </c>
      <c r="N1437" s="252" t="s">
        <v>393</v>
      </c>
      <c r="O1437" s="252" t="s">
        <v>394</v>
      </c>
      <c r="P1437" s="252" t="s">
        <v>3906</v>
      </c>
      <c r="Q1437" s="251" t="s">
        <v>2567</v>
      </c>
      <c r="R1437" s="290"/>
      <c r="S1437" s="290"/>
      <c r="T1437" s="290"/>
      <c r="U1437" s="290"/>
      <c r="V1437" s="290"/>
      <c r="W1437" s="290"/>
      <c r="X1437" s="290"/>
    </row>
    <row r="1438" spans="2:24" ht="72.5">
      <c r="B1438" s="252" t="s">
        <v>1438</v>
      </c>
      <c r="C1438" s="252" t="s">
        <v>5639</v>
      </c>
      <c r="D1438" s="252" t="s">
        <v>2571</v>
      </c>
      <c r="E1438" s="251" t="s">
        <v>410</v>
      </c>
      <c r="F1438" s="252">
        <v>4932136.4956499999</v>
      </c>
      <c r="G1438" s="252">
        <v>2607826.7851499999</v>
      </c>
      <c r="H1438" s="252" t="s">
        <v>2544</v>
      </c>
      <c r="I1438" s="252">
        <v>2.5597999999999999E-2</v>
      </c>
      <c r="J1438" s="252" t="s">
        <v>1427</v>
      </c>
      <c r="K1438" s="252">
        <v>0</v>
      </c>
      <c r="L1438" s="252">
        <v>2024</v>
      </c>
      <c r="M1438" s="252">
        <v>2027</v>
      </c>
      <c r="N1438" s="252" t="s">
        <v>393</v>
      </c>
      <c r="O1438" s="252" t="s">
        <v>394</v>
      </c>
      <c r="P1438" s="252" t="s">
        <v>3907</v>
      </c>
      <c r="Q1438" s="251" t="s">
        <v>2567</v>
      </c>
      <c r="R1438" s="290"/>
      <c r="S1438" s="290"/>
      <c r="T1438" s="290"/>
      <c r="U1438" s="290"/>
      <c r="V1438" s="290"/>
      <c r="W1438" s="290"/>
      <c r="X1438" s="290"/>
    </row>
    <row r="1439" spans="2:24" ht="72.5">
      <c r="B1439" s="252" t="s">
        <v>1438</v>
      </c>
      <c r="C1439" s="252" t="s">
        <v>5639</v>
      </c>
      <c r="D1439" s="252" t="s">
        <v>2571</v>
      </c>
      <c r="E1439" s="251" t="s">
        <v>410</v>
      </c>
      <c r="F1439" s="252">
        <v>4932438.4241399998</v>
      </c>
      <c r="G1439" s="252">
        <v>2608290.7283399999</v>
      </c>
      <c r="H1439" s="252" t="s">
        <v>2544</v>
      </c>
      <c r="I1439" s="252">
        <v>2.5597999999999999E-2</v>
      </c>
      <c r="J1439" s="252" t="s">
        <v>1427</v>
      </c>
      <c r="K1439" s="252">
        <v>0</v>
      </c>
      <c r="L1439" s="252">
        <v>2024</v>
      </c>
      <c r="M1439" s="252">
        <v>2027</v>
      </c>
      <c r="N1439" s="252" t="s">
        <v>393</v>
      </c>
      <c r="O1439" s="252" t="s">
        <v>394</v>
      </c>
      <c r="P1439" s="252" t="s">
        <v>3908</v>
      </c>
      <c r="Q1439" s="251" t="s">
        <v>2567</v>
      </c>
      <c r="R1439" s="290"/>
      <c r="S1439" s="290"/>
      <c r="T1439" s="290"/>
      <c r="U1439" s="290"/>
      <c r="V1439" s="290"/>
      <c r="W1439" s="290"/>
      <c r="X1439" s="290"/>
    </row>
    <row r="1440" spans="2:24" ht="72.5">
      <c r="B1440" s="252" t="s">
        <v>1438</v>
      </c>
      <c r="C1440" s="252" t="s">
        <v>5639</v>
      </c>
      <c r="D1440" s="252" t="s">
        <v>2571</v>
      </c>
      <c r="E1440" s="251" t="s">
        <v>410</v>
      </c>
      <c r="F1440" s="252">
        <v>4933055.7646500003</v>
      </c>
      <c r="G1440" s="252">
        <v>2609566.9232200002</v>
      </c>
      <c r="H1440" s="252" t="s">
        <v>2544</v>
      </c>
      <c r="I1440" s="252">
        <v>2.5597999999999999E-2</v>
      </c>
      <c r="J1440" s="252" t="s">
        <v>622</v>
      </c>
      <c r="K1440" s="252">
        <v>0</v>
      </c>
      <c r="L1440" s="252">
        <v>2024</v>
      </c>
      <c r="M1440" s="252">
        <v>2027</v>
      </c>
      <c r="N1440" s="252" t="s">
        <v>393</v>
      </c>
      <c r="O1440" s="252" t="s">
        <v>394</v>
      </c>
      <c r="P1440" s="252" t="s">
        <v>3909</v>
      </c>
      <c r="Q1440" s="251" t="s">
        <v>2567</v>
      </c>
      <c r="R1440" s="290"/>
      <c r="S1440" s="290"/>
      <c r="T1440" s="290"/>
      <c r="U1440" s="290"/>
      <c r="V1440" s="290"/>
      <c r="W1440" s="290"/>
      <c r="X1440" s="290"/>
    </row>
    <row r="1441" spans="2:24" ht="72.5">
      <c r="B1441" s="252" t="s">
        <v>1438</v>
      </c>
      <c r="C1441" s="252" t="s">
        <v>5639</v>
      </c>
      <c r="D1441" s="252" t="s">
        <v>5638</v>
      </c>
      <c r="E1441" s="251" t="s">
        <v>410</v>
      </c>
      <c r="F1441" s="252">
        <v>4932550.4334000004</v>
      </c>
      <c r="G1441" s="252">
        <v>2618043.0321599999</v>
      </c>
      <c r="H1441" s="252" t="s">
        <v>2544</v>
      </c>
      <c r="I1441" s="252">
        <v>2.5597999999999999E-2</v>
      </c>
      <c r="J1441" s="252" t="s">
        <v>622</v>
      </c>
      <c r="K1441" s="252">
        <v>0</v>
      </c>
      <c r="L1441" s="252">
        <v>2024</v>
      </c>
      <c r="M1441" s="252">
        <v>2027</v>
      </c>
      <c r="N1441" s="252" t="s">
        <v>393</v>
      </c>
      <c r="O1441" s="252" t="s">
        <v>394</v>
      </c>
      <c r="P1441" s="252" t="s">
        <v>3910</v>
      </c>
      <c r="Q1441" s="251" t="s">
        <v>2567</v>
      </c>
      <c r="R1441" s="290"/>
      <c r="S1441" s="290"/>
      <c r="T1441" s="290"/>
      <c r="U1441" s="290"/>
      <c r="V1441" s="290"/>
      <c r="W1441" s="290"/>
      <c r="X1441" s="290"/>
    </row>
    <row r="1442" spans="2:24" ht="72.5">
      <c r="B1442" s="252" t="s">
        <v>1438</v>
      </c>
      <c r="C1442" s="252" t="s">
        <v>5639</v>
      </c>
      <c r="D1442" s="252" t="s">
        <v>3130</v>
      </c>
      <c r="E1442" s="251" t="s">
        <v>410</v>
      </c>
      <c r="F1442" s="252">
        <v>4928194.7802400002</v>
      </c>
      <c r="G1442" s="252">
        <v>2518489.2226800001</v>
      </c>
      <c r="H1442" s="252" t="s">
        <v>2544</v>
      </c>
      <c r="I1442" s="252">
        <v>3.919219</v>
      </c>
      <c r="J1442" s="252" t="s">
        <v>3911</v>
      </c>
      <c r="K1442" s="252">
        <v>0</v>
      </c>
      <c r="L1442" s="252">
        <v>2024</v>
      </c>
      <c r="M1442" s="252">
        <v>2027</v>
      </c>
      <c r="N1442" s="252" t="s">
        <v>393</v>
      </c>
      <c r="O1442" s="252" t="s">
        <v>394</v>
      </c>
      <c r="P1442" s="252" t="s">
        <v>3912</v>
      </c>
      <c r="Q1442" s="251" t="s">
        <v>2567</v>
      </c>
      <c r="R1442" s="290"/>
      <c r="S1442" s="290"/>
      <c r="T1442" s="290"/>
      <c r="U1442" s="290"/>
      <c r="V1442" s="290"/>
      <c r="W1442" s="290"/>
      <c r="X1442" s="290"/>
    </row>
    <row r="1443" spans="2:24" ht="72.5">
      <c r="B1443" s="252" t="s">
        <v>1438</v>
      </c>
      <c r="C1443" s="252" t="s">
        <v>5639</v>
      </c>
      <c r="D1443" s="252" t="s">
        <v>3913</v>
      </c>
      <c r="E1443" s="251" t="s">
        <v>410</v>
      </c>
      <c r="F1443" s="252">
        <v>4932525.5470799999</v>
      </c>
      <c r="G1443" s="252">
        <v>2474601.5767000001</v>
      </c>
      <c r="H1443" s="252" t="s">
        <v>2544</v>
      </c>
      <c r="I1443" s="252">
        <v>3.9152650000000002</v>
      </c>
      <c r="J1443" s="252" t="s">
        <v>2615</v>
      </c>
      <c r="K1443" s="252">
        <v>0</v>
      </c>
      <c r="L1443" s="252">
        <v>2024</v>
      </c>
      <c r="M1443" s="252">
        <v>2027</v>
      </c>
      <c r="N1443" s="252" t="s">
        <v>393</v>
      </c>
      <c r="O1443" s="252" t="s">
        <v>394</v>
      </c>
      <c r="P1443" s="252" t="s">
        <v>3914</v>
      </c>
      <c r="Q1443" s="251" t="s">
        <v>2567</v>
      </c>
      <c r="R1443" s="290"/>
      <c r="S1443" s="290"/>
      <c r="T1443" s="290"/>
      <c r="U1443" s="290"/>
      <c r="V1443" s="290"/>
      <c r="W1443" s="290"/>
      <c r="X1443" s="290"/>
    </row>
    <row r="1444" spans="2:24" ht="72.5">
      <c r="B1444" s="252" t="s">
        <v>1438</v>
      </c>
      <c r="C1444" s="252" t="s">
        <v>5639</v>
      </c>
      <c r="D1444" s="252" t="s">
        <v>3153</v>
      </c>
      <c r="E1444" s="251" t="s">
        <v>410</v>
      </c>
      <c r="F1444" s="252">
        <v>4955693.9308500001</v>
      </c>
      <c r="G1444" s="252">
        <v>2417959.5672900002</v>
      </c>
      <c r="H1444" s="252" t="s">
        <v>2544</v>
      </c>
      <c r="I1444" s="252">
        <v>4.1111319999999996</v>
      </c>
      <c r="J1444" s="252" t="s">
        <v>392</v>
      </c>
      <c r="K1444" s="252">
        <v>0</v>
      </c>
      <c r="L1444" s="252">
        <v>2024</v>
      </c>
      <c r="M1444" s="252">
        <v>2027</v>
      </c>
      <c r="N1444" s="252" t="s">
        <v>393</v>
      </c>
      <c r="O1444" s="252" t="s">
        <v>394</v>
      </c>
      <c r="P1444" s="252" t="s">
        <v>3915</v>
      </c>
      <c r="Q1444" s="251" t="s">
        <v>2567</v>
      </c>
      <c r="R1444" s="290"/>
      <c r="S1444" s="290"/>
      <c r="T1444" s="290"/>
      <c r="U1444" s="290"/>
      <c r="V1444" s="290"/>
      <c r="W1444" s="290"/>
      <c r="X1444" s="290"/>
    </row>
    <row r="1445" spans="2:24" ht="72.5">
      <c r="B1445" s="252" t="s">
        <v>1438</v>
      </c>
      <c r="C1445" s="252" t="s">
        <v>5639</v>
      </c>
      <c r="D1445" s="252" t="s">
        <v>5657</v>
      </c>
      <c r="E1445" s="251" t="s">
        <v>410</v>
      </c>
      <c r="F1445" s="252">
        <v>4951871.2304800004</v>
      </c>
      <c r="G1445" s="252">
        <v>2378381.5317500001</v>
      </c>
      <c r="H1445" s="252" t="s">
        <v>2544</v>
      </c>
      <c r="I1445" s="252">
        <v>7.4817140000000002</v>
      </c>
      <c r="J1445" s="252" t="s">
        <v>392</v>
      </c>
      <c r="K1445" s="252">
        <v>0</v>
      </c>
      <c r="L1445" s="252">
        <v>2024</v>
      </c>
      <c r="M1445" s="252">
        <v>2027</v>
      </c>
      <c r="N1445" s="252" t="s">
        <v>393</v>
      </c>
      <c r="O1445" s="252" t="s">
        <v>394</v>
      </c>
      <c r="P1445" s="252" t="s">
        <v>3916</v>
      </c>
      <c r="Q1445" s="251" t="s">
        <v>2567</v>
      </c>
      <c r="R1445" s="290"/>
      <c r="S1445" s="290"/>
      <c r="T1445" s="290"/>
      <c r="U1445" s="290"/>
      <c r="V1445" s="290"/>
      <c r="W1445" s="290"/>
      <c r="X1445" s="290"/>
    </row>
    <row r="1446" spans="2:24" ht="72.5">
      <c r="B1446" s="252" t="s">
        <v>1438</v>
      </c>
      <c r="C1446" s="252" t="s">
        <v>5639</v>
      </c>
      <c r="D1446" s="252" t="s">
        <v>3917</v>
      </c>
      <c r="E1446" s="251" t="s">
        <v>410</v>
      </c>
      <c r="F1446" s="252">
        <v>4933553.6234499998</v>
      </c>
      <c r="G1446" s="252">
        <v>2570042.2090599998</v>
      </c>
      <c r="H1446" s="252" t="s">
        <v>2544</v>
      </c>
      <c r="I1446" s="252">
        <v>2.8688899999999999</v>
      </c>
      <c r="J1446" s="252" t="s">
        <v>3911</v>
      </c>
      <c r="K1446" s="252">
        <v>0</v>
      </c>
      <c r="L1446" s="252">
        <v>2024</v>
      </c>
      <c r="M1446" s="252">
        <v>2027</v>
      </c>
      <c r="N1446" s="252" t="s">
        <v>393</v>
      </c>
      <c r="O1446" s="252" t="s">
        <v>394</v>
      </c>
      <c r="P1446" s="252" t="s">
        <v>3918</v>
      </c>
      <c r="Q1446" s="251" t="s">
        <v>2567</v>
      </c>
      <c r="R1446" s="290"/>
      <c r="S1446" s="290"/>
      <c r="T1446" s="290"/>
      <c r="U1446" s="290"/>
      <c r="V1446" s="290"/>
      <c r="W1446" s="290"/>
      <c r="X1446" s="290"/>
    </row>
    <row r="1447" spans="2:24" ht="72.5">
      <c r="B1447" s="252" t="s">
        <v>1438</v>
      </c>
      <c r="C1447" s="252" t="s">
        <v>5639</v>
      </c>
      <c r="D1447" s="252" t="s">
        <v>5638</v>
      </c>
      <c r="E1447" s="251" t="s">
        <v>410</v>
      </c>
      <c r="F1447" s="252">
        <v>4932376.5103500001</v>
      </c>
      <c r="G1447" s="252">
        <v>2618494.19551</v>
      </c>
      <c r="H1447" s="252" t="s">
        <v>2544</v>
      </c>
      <c r="I1447" s="252">
        <v>6.2496000000000003E-2</v>
      </c>
      <c r="J1447" s="252" t="s">
        <v>392</v>
      </c>
      <c r="K1447" s="252">
        <v>0</v>
      </c>
      <c r="L1447" s="252">
        <v>2024</v>
      </c>
      <c r="M1447" s="252">
        <v>2027</v>
      </c>
      <c r="N1447" s="252" t="s">
        <v>393</v>
      </c>
      <c r="O1447" s="252" t="s">
        <v>394</v>
      </c>
      <c r="P1447" s="252" t="s">
        <v>3919</v>
      </c>
      <c r="Q1447" s="251" t="s">
        <v>2567</v>
      </c>
      <c r="R1447" s="290"/>
      <c r="S1447" s="290"/>
      <c r="T1447" s="290"/>
      <c r="U1447" s="290"/>
      <c r="V1447" s="290"/>
      <c r="W1447" s="290"/>
      <c r="X1447" s="290"/>
    </row>
    <row r="1448" spans="2:24" ht="72.5">
      <c r="B1448" s="252" t="s">
        <v>1438</v>
      </c>
      <c r="C1448" s="252" t="s">
        <v>5639</v>
      </c>
      <c r="D1448" s="252" t="s">
        <v>2654</v>
      </c>
      <c r="E1448" s="251" t="s">
        <v>410</v>
      </c>
      <c r="F1448" s="252">
        <v>4929204.5822599996</v>
      </c>
      <c r="G1448" s="252">
        <v>2570605.00814</v>
      </c>
      <c r="H1448" s="252" t="s">
        <v>2544</v>
      </c>
      <c r="I1448" s="252">
        <v>6.2496999999999997E-2</v>
      </c>
      <c r="J1448" s="252" t="s">
        <v>1427</v>
      </c>
      <c r="K1448" s="252">
        <v>0</v>
      </c>
      <c r="L1448" s="252">
        <v>2024</v>
      </c>
      <c r="M1448" s="252">
        <v>2027</v>
      </c>
      <c r="N1448" s="252" t="s">
        <v>393</v>
      </c>
      <c r="O1448" s="252" t="s">
        <v>394</v>
      </c>
      <c r="P1448" s="252" t="s">
        <v>3920</v>
      </c>
      <c r="Q1448" s="251" t="s">
        <v>2567</v>
      </c>
      <c r="R1448" s="290"/>
      <c r="S1448" s="290"/>
      <c r="T1448" s="290"/>
      <c r="U1448" s="290"/>
      <c r="V1448" s="290"/>
      <c r="W1448" s="290"/>
      <c r="X1448" s="290"/>
    </row>
    <row r="1449" spans="2:24" ht="72.5">
      <c r="B1449" s="252" t="s">
        <v>1438</v>
      </c>
      <c r="C1449" s="252" t="s">
        <v>5639</v>
      </c>
      <c r="D1449" s="252" t="s">
        <v>2714</v>
      </c>
      <c r="E1449" s="251" t="s">
        <v>410</v>
      </c>
      <c r="F1449" s="252">
        <v>4926454.3790999996</v>
      </c>
      <c r="G1449" s="252">
        <v>2541243.7055000002</v>
      </c>
      <c r="H1449" s="252" t="s">
        <v>2544</v>
      </c>
      <c r="I1449" s="252">
        <v>6.2496999999999997E-2</v>
      </c>
      <c r="J1449" s="252" t="s">
        <v>392</v>
      </c>
      <c r="K1449" s="252">
        <v>0</v>
      </c>
      <c r="L1449" s="252">
        <v>2024</v>
      </c>
      <c r="M1449" s="252">
        <v>2027</v>
      </c>
      <c r="N1449" s="252" t="s">
        <v>393</v>
      </c>
      <c r="O1449" s="252" t="s">
        <v>394</v>
      </c>
      <c r="P1449" s="252" t="s">
        <v>3921</v>
      </c>
      <c r="Q1449" s="251" t="s">
        <v>2567</v>
      </c>
      <c r="R1449" s="290"/>
      <c r="S1449" s="290"/>
      <c r="T1449" s="290"/>
      <c r="U1449" s="290"/>
      <c r="V1449" s="290"/>
      <c r="W1449" s="290"/>
      <c r="X1449" s="290"/>
    </row>
    <row r="1450" spans="2:24" ht="72.5">
      <c r="B1450" s="252" t="s">
        <v>1438</v>
      </c>
      <c r="C1450" s="252" t="s">
        <v>5639</v>
      </c>
      <c r="D1450" s="252" t="s">
        <v>2717</v>
      </c>
      <c r="E1450" s="251" t="s">
        <v>410</v>
      </c>
      <c r="F1450" s="252">
        <v>4931142.6195499999</v>
      </c>
      <c r="G1450" s="252">
        <v>2518063.6022999999</v>
      </c>
      <c r="H1450" s="252" t="s">
        <v>2544</v>
      </c>
      <c r="I1450" s="252">
        <v>6.2220999999999999E-2</v>
      </c>
      <c r="J1450" s="252" t="s">
        <v>392</v>
      </c>
      <c r="K1450" s="252">
        <v>0</v>
      </c>
      <c r="L1450" s="252">
        <v>2024</v>
      </c>
      <c r="M1450" s="252">
        <v>2027</v>
      </c>
      <c r="N1450" s="252" t="s">
        <v>393</v>
      </c>
      <c r="O1450" s="252" t="s">
        <v>394</v>
      </c>
      <c r="P1450" s="252" t="s">
        <v>3922</v>
      </c>
      <c r="Q1450" s="251" t="s">
        <v>2567</v>
      </c>
      <c r="R1450" s="290"/>
      <c r="S1450" s="290"/>
      <c r="T1450" s="290"/>
      <c r="U1450" s="290"/>
      <c r="V1450" s="290"/>
      <c r="W1450" s="290"/>
      <c r="X1450" s="290"/>
    </row>
    <row r="1451" spans="2:24" ht="72.5">
      <c r="B1451" s="252" t="s">
        <v>1438</v>
      </c>
      <c r="C1451" s="252" t="s">
        <v>5639</v>
      </c>
      <c r="D1451" s="252" t="s">
        <v>3036</v>
      </c>
      <c r="E1451" s="251" t="s">
        <v>410</v>
      </c>
      <c r="F1451" s="252">
        <v>4952359.8799900003</v>
      </c>
      <c r="G1451" s="252">
        <v>2381426.7801899998</v>
      </c>
      <c r="H1451" s="252" t="s">
        <v>2544</v>
      </c>
      <c r="I1451" s="252">
        <v>6.2497999999999998E-2</v>
      </c>
      <c r="J1451" s="252" t="s">
        <v>392</v>
      </c>
      <c r="K1451" s="252">
        <v>0</v>
      </c>
      <c r="L1451" s="252">
        <v>2024</v>
      </c>
      <c r="M1451" s="252">
        <v>2027</v>
      </c>
      <c r="N1451" s="252" t="s">
        <v>393</v>
      </c>
      <c r="O1451" s="252" t="s">
        <v>394</v>
      </c>
      <c r="P1451" s="252" t="s">
        <v>3923</v>
      </c>
      <c r="Q1451" s="251" t="s">
        <v>2567</v>
      </c>
      <c r="R1451" s="290"/>
      <c r="S1451" s="290"/>
      <c r="T1451" s="290"/>
      <c r="U1451" s="290"/>
      <c r="V1451" s="290"/>
      <c r="W1451" s="290"/>
      <c r="X1451" s="290"/>
    </row>
    <row r="1452" spans="2:24" ht="72.5">
      <c r="B1452" s="252" t="s">
        <v>1438</v>
      </c>
      <c r="C1452" s="252" t="s">
        <v>5639</v>
      </c>
      <c r="D1452" s="252" t="s">
        <v>5667</v>
      </c>
      <c r="E1452" s="251" t="s">
        <v>410</v>
      </c>
      <c r="F1452" s="252">
        <v>4949029.9899500003</v>
      </c>
      <c r="G1452" s="252">
        <v>2345237.48</v>
      </c>
      <c r="H1452" s="252" t="s">
        <v>2544</v>
      </c>
      <c r="I1452" s="252">
        <v>6.2496000000000003E-2</v>
      </c>
      <c r="J1452" s="252" t="s">
        <v>2397</v>
      </c>
      <c r="K1452" s="252">
        <v>0</v>
      </c>
      <c r="L1452" s="252">
        <v>2024</v>
      </c>
      <c r="M1452" s="252">
        <v>2027</v>
      </c>
      <c r="N1452" s="252" t="s">
        <v>393</v>
      </c>
      <c r="O1452" s="252" t="s">
        <v>394</v>
      </c>
      <c r="P1452" s="252" t="s">
        <v>3924</v>
      </c>
      <c r="Q1452" s="251" t="s">
        <v>2567</v>
      </c>
      <c r="R1452" s="290"/>
      <c r="S1452" s="290"/>
      <c r="T1452" s="290"/>
      <c r="U1452" s="290"/>
      <c r="V1452" s="290"/>
      <c r="W1452" s="290"/>
      <c r="X1452" s="290"/>
    </row>
    <row r="1453" spans="2:24" ht="72.5">
      <c r="B1453" s="252" t="s">
        <v>1438</v>
      </c>
      <c r="C1453" s="252" t="s">
        <v>5639</v>
      </c>
      <c r="D1453" s="252" t="s">
        <v>2727</v>
      </c>
      <c r="E1453" s="251" t="s">
        <v>410</v>
      </c>
      <c r="F1453" s="252">
        <v>4925283.43095</v>
      </c>
      <c r="G1453" s="252">
        <v>2532705.2331500002</v>
      </c>
      <c r="H1453" s="252" t="s">
        <v>2544</v>
      </c>
      <c r="I1453" s="252">
        <v>6.2496000000000003E-2</v>
      </c>
      <c r="J1453" s="252" t="s">
        <v>622</v>
      </c>
      <c r="K1453" s="252">
        <v>0</v>
      </c>
      <c r="L1453" s="252">
        <v>2024</v>
      </c>
      <c r="M1453" s="252">
        <v>2027</v>
      </c>
      <c r="N1453" s="252" t="s">
        <v>393</v>
      </c>
      <c r="O1453" s="252" t="s">
        <v>394</v>
      </c>
      <c r="P1453" s="252" t="s">
        <v>3925</v>
      </c>
      <c r="Q1453" s="251" t="s">
        <v>2567</v>
      </c>
      <c r="R1453" s="290"/>
      <c r="S1453" s="290"/>
      <c r="T1453" s="290"/>
      <c r="U1453" s="290"/>
      <c r="V1453" s="290"/>
      <c r="W1453" s="290"/>
      <c r="X1453" s="290"/>
    </row>
    <row r="1454" spans="2:24" ht="72.5">
      <c r="B1454" s="252" t="s">
        <v>1438</v>
      </c>
      <c r="C1454" s="252" t="s">
        <v>5639</v>
      </c>
      <c r="D1454" s="252" t="s">
        <v>5638</v>
      </c>
      <c r="E1454" s="251" t="s">
        <v>410</v>
      </c>
      <c r="F1454" s="252">
        <v>4932313.0560900001</v>
      </c>
      <c r="G1454" s="252">
        <v>2618706.3629899998</v>
      </c>
      <c r="H1454" s="252" t="s">
        <v>2544</v>
      </c>
      <c r="I1454" s="252">
        <v>6.2496000000000003E-2</v>
      </c>
      <c r="J1454" s="252" t="s">
        <v>622</v>
      </c>
      <c r="K1454" s="252">
        <v>0</v>
      </c>
      <c r="L1454" s="252">
        <v>2024</v>
      </c>
      <c r="M1454" s="252">
        <v>2027</v>
      </c>
      <c r="N1454" s="252" t="s">
        <v>393</v>
      </c>
      <c r="O1454" s="252" t="s">
        <v>394</v>
      </c>
      <c r="P1454" s="252" t="s">
        <v>3926</v>
      </c>
      <c r="Q1454" s="251" t="s">
        <v>2567</v>
      </c>
      <c r="R1454" s="290"/>
      <c r="S1454" s="290"/>
      <c r="T1454" s="290"/>
      <c r="U1454" s="290"/>
      <c r="V1454" s="290"/>
      <c r="W1454" s="290"/>
      <c r="X1454" s="290"/>
    </row>
    <row r="1455" spans="2:24" ht="72.5">
      <c r="B1455" s="252" t="s">
        <v>1438</v>
      </c>
      <c r="C1455" s="252" t="s">
        <v>5639</v>
      </c>
      <c r="D1455" s="252" t="s">
        <v>5660</v>
      </c>
      <c r="E1455" s="251" t="s">
        <v>410</v>
      </c>
      <c r="F1455" s="252">
        <v>4947801.8599399999</v>
      </c>
      <c r="G1455" s="252">
        <v>2374195.9500600002</v>
      </c>
      <c r="H1455" s="252" t="s">
        <v>2544</v>
      </c>
      <c r="I1455" s="252">
        <v>6.2496999999999997E-2</v>
      </c>
      <c r="J1455" s="252" t="s">
        <v>392</v>
      </c>
      <c r="K1455" s="252">
        <v>0</v>
      </c>
      <c r="L1455" s="252">
        <v>2024</v>
      </c>
      <c r="M1455" s="252">
        <v>2027</v>
      </c>
      <c r="N1455" s="252" t="s">
        <v>393</v>
      </c>
      <c r="O1455" s="252" t="s">
        <v>394</v>
      </c>
      <c r="P1455" s="252" t="s">
        <v>3927</v>
      </c>
      <c r="Q1455" s="251" t="s">
        <v>2567</v>
      </c>
      <c r="R1455" s="290"/>
      <c r="S1455" s="290"/>
      <c r="T1455" s="290"/>
      <c r="U1455" s="290"/>
      <c r="V1455" s="290"/>
      <c r="W1455" s="290"/>
      <c r="X1455" s="290"/>
    </row>
    <row r="1456" spans="2:24" ht="72.5">
      <c r="B1456" s="252" t="s">
        <v>1438</v>
      </c>
      <c r="C1456" s="252" t="s">
        <v>5639</v>
      </c>
      <c r="D1456" s="252" t="s">
        <v>2765</v>
      </c>
      <c r="E1456" s="251" t="s">
        <v>410</v>
      </c>
      <c r="F1456" s="252">
        <v>4931812.3709899997</v>
      </c>
      <c r="G1456" s="252">
        <v>2516397.7728400002</v>
      </c>
      <c r="H1456" s="252" t="s">
        <v>2544</v>
      </c>
      <c r="I1456" s="252">
        <v>6.2496000000000003E-2</v>
      </c>
      <c r="J1456" s="252" t="s">
        <v>392</v>
      </c>
      <c r="K1456" s="252">
        <v>0</v>
      </c>
      <c r="L1456" s="252">
        <v>2024</v>
      </c>
      <c r="M1456" s="252">
        <v>2027</v>
      </c>
      <c r="N1456" s="252" t="s">
        <v>393</v>
      </c>
      <c r="O1456" s="252" t="s">
        <v>394</v>
      </c>
      <c r="P1456" s="252" t="s">
        <v>3928</v>
      </c>
      <c r="Q1456" s="251" t="s">
        <v>2567</v>
      </c>
      <c r="R1456" s="290"/>
      <c r="S1456" s="290"/>
      <c r="T1456" s="290"/>
      <c r="U1456" s="290"/>
      <c r="V1456" s="290"/>
      <c r="W1456" s="290"/>
      <c r="X1456" s="290"/>
    </row>
    <row r="1457" spans="2:24" ht="72.5">
      <c r="B1457" s="252" t="s">
        <v>1438</v>
      </c>
      <c r="C1457" s="252" t="s">
        <v>5639</v>
      </c>
      <c r="D1457" s="252" t="s">
        <v>2765</v>
      </c>
      <c r="E1457" s="251" t="s">
        <v>410</v>
      </c>
      <c r="F1457" s="252">
        <v>4931951.1294299997</v>
      </c>
      <c r="G1457" s="252">
        <v>2516039.8218200002</v>
      </c>
      <c r="H1457" s="252" t="s">
        <v>2544</v>
      </c>
      <c r="I1457" s="252">
        <v>6.2496000000000003E-2</v>
      </c>
      <c r="J1457" s="252" t="s">
        <v>392</v>
      </c>
      <c r="K1457" s="252">
        <v>0</v>
      </c>
      <c r="L1457" s="252">
        <v>2024</v>
      </c>
      <c r="M1457" s="252">
        <v>2027</v>
      </c>
      <c r="N1457" s="252" t="s">
        <v>393</v>
      </c>
      <c r="O1457" s="252" t="s">
        <v>394</v>
      </c>
      <c r="P1457" s="252" t="s">
        <v>3929</v>
      </c>
      <c r="Q1457" s="251" t="s">
        <v>2567</v>
      </c>
      <c r="R1457" s="290"/>
      <c r="S1457" s="290"/>
      <c r="T1457" s="290"/>
      <c r="U1457" s="290"/>
      <c r="V1457" s="290"/>
      <c r="W1457" s="290"/>
      <c r="X1457" s="290"/>
    </row>
    <row r="1458" spans="2:24" ht="72.5">
      <c r="B1458" s="252" t="s">
        <v>1438</v>
      </c>
      <c r="C1458" s="252" t="s">
        <v>5639</v>
      </c>
      <c r="D1458" s="252" t="s">
        <v>2778</v>
      </c>
      <c r="E1458" s="251" t="s">
        <v>410</v>
      </c>
      <c r="F1458" s="252">
        <v>4934094.0597599996</v>
      </c>
      <c r="G1458" s="252">
        <v>2509662.8018100001</v>
      </c>
      <c r="H1458" s="252" t="s">
        <v>2544</v>
      </c>
      <c r="I1458" s="252">
        <v>6.2496000000000003E-2</v>
      </c>
      <c r="J1458" s="252" t="s">
        <v>392</v>
      </c>
      <c r="K1458" s="252">
        <v>0</v>
      </c>
      <c r="L1458" s="252">
        <v>2024</v>
      </c>
      <c r="M1458" s="252">
        <v>2027</v>
      </c>
      <c r="N1458" s="252" t="s">
        <v>393</v>
      </c>
      <c r="O1458" s="252" t="s">
        <v>394</v>
      </c>
      <c r="P1458" s="252" t="s">
        <v>3930</v>
      </c>
      <c r="Q1458" s="251" t="s">
        <v>2567</v>
      </c>
      <c r="R1458" s="290"/>
      <c r="S1458" s="290"/>
      <c r="T1458" s="290"/>
      <c r="U1458" s="290"/>
      <c r="V1458" s="290"/>
      <c r="W1458" s="290"/>
      <c r="X1458" s="290"/>
    </row>
    <row r="1459" spans="2:24" ht="72.5">
      <c r="B1459" s="252" t="s">
        <v>1438</v>
      </c>
      <c r="C1459" s="252" t="s">
        <v>5639</v>
      </c>
      <c r="D1459" s="252" t="s">
        <v>2968</v>
      </c>
      <c r="E1459" s="251" t="s">
        <v>410</v>
      </c>
      <c r="F1459" s="252">
        <v>4955102.57969</v>
      </c>
      <c r="G1459" s="252">
        <v>2419590.6602400001</v>
      </c>
      <c r="H1459" s="252" t="s">
        <v>2544</v>
      </c>
      <c r="I1459" s="252">
        <v>6.2496000000000003E-2</v>
      </c>
      <c r="J1459" s="252" t="s">
        <v>622</v>
      </c>
      <c r="K1459" s="252">
        <v>0</v>
      </c>
      <c r="L1459" s="252">
        <v>2024</v>
      </c>
      <c r="M1459" s="252">
        <v>2027</v>
      </c>
      <c r="N1459" s="252" t="s">
        <v>393</v>
      </c>
      <c r="O1459" s="252" t="s">
        <v>394</v>
      </c>
      <c r="P1459" s="252" t="s">
        <v>3931</v>
      </c>
      <c r="Q1459" s="251" t="s">
        <v>2567</v>
      </c>
      <c r="R1459" s="290"/>
      <c r="S1459" s="290"/>
      <c r="T1459" s="290"/>
      <c r="U1459" s="290"/>
      <c r="V1459" s="290"/>
      <c r="W1459" s="290"/>
      <c r="X1459" s="290"/>
    </row>
    <row r="1460" spans="2:24" ht="72.5">
      <c r="B1460" s="252" t="s">
        <v>1438</v>
      </c>
      <c r="C1460" s="252" t="s">
        <v>5639</v>
      </c>
      <c r="D1460" s="252" t="s">
        <v>2778</v>
      </c>
      <c r="E1460" s="251" t="s">
        <v>410</v>
      </c>
      <c r="F1460" s="252">
        <v>4933947.2340399995</v>
      </c>
      <c r="G1460" s="252">
        <v>2510121.5992999999</v>
      </c>
      <c r="H1460" s="252" t="s">
        <v>2544</v>
      </c>
      <c r="I1460" s="252">
        <v>6.2496000000000003E-2</v>
      </c>
      <c r="J1460" s="252" t="s">
        <v>622</v>
      </c>
      <c r="K1460" s="252">
        <v>0</v>
      </c>
      <c r="L1460" s="252">
        <v>2024</v>
      </c>
      <c r="M1460" s="252">
        <v>2027</v>
      </c>
      <c r="N1460" s="252" t="s">
        <v>393</v>
      </c>
      <c r="O1460" s="252" t="s">
        <v>394</v>
      </c>
      <c r="P1460" s="252" t="s">
        <v>3932</v>
      </c>
      <c r="Q1460" s="251" t="s">
        <v>2567</v>
      </c>
      <c r="R1460" s="290"/>
      <c r="S1460" s="290"/>
      <c r="T1460" s="290"/>
      <c r="U1460" s="290"/>
      <c r="V1460" s="290"/>
      <c r="W1460" s="290"/>
      <c r="X1460" s="290"/>
    </row>
    <row r="1461" spans="2:24" ht="72.5">
      <c r="B1461" s="252" t="s">
        <v>1438</v>
      </c>
      <c r="C1461" s="252" t="s">
        <v>5639</v>
      </c>
      <c r="D1461" s="252" t="s">
        <v>2765</v>
      </c>
      <c r="E1461" s="251" t="s">
        <v>410</v>
      </c>
      <c r="F1461" s="252">
        <v>4931643.9957900001</v>
      </c>
      <c r="G1461" s="252">
        <v>2516832.2847799999</v>
      </c>
      <c r="H1461" s="252" t="s">
        <v>2544</v>
      </c>
      <c r="I1461" s="252">
        <v>6.0245E-2</v>
      </c>
      <c r="J1461" s="252" t="s">
        <v>392</v>
      </c>
      <c r="K1461" s="252">
        <v>0</v>
      </c>
      <c r="L1461" s="252">
        <v>2024</v>
      </c>
      <c r="M1461" s="252">
        <v>2027</v>
      </c>
      <c r="N1461" s="252" t="s">
        <v>393</v>
      </c>
      <c r="O1461" s="252" t="s">
        <v>394</v>
      </c>
      <c r="P1461" s="252" t="s">
        <v>3933</v>
      </c>
      <c r="Q1461" s="251" t="s">
        <v>2567</v>
      </c>
      <c r="R1461" s="290"/>
      <c r="S1461" s="290"/>
      <c r="T1461" s="290"/>
      <c r="U1461" s="290"/>
      <c r="V1461" s="290"/>
      <c r="W1461" s="290"/>
      <c r="X1461" s="290"/>
    </row>
    <row r="1462" spans="2:24" ht="72.5">
      <c r="B1462" s="252" t="s">
        <v>1438</v>
      </c>
      <c r="C1462" s="252" t="s">
        <v>5639</v>
      </c>
      <c r="D1462" s="252" t="s">
        <v>5659</v>
      </c>
      <c r="E1462" s="251" t="s">
        <v>410</v>
      </c>
      <c r="F1462" s="252">
        <v>4948091.7690700004</v>
      </c>
      <c r="G1462" s="252">
        <v>2374526.29935</v>
      </c>
      <c r="H1462" s="252" t="s">
        <v>2544</v>
      </c>
      <c r="I1462" s="252">
        <v>6.1893999999999998E-2</v>
      </c>
      <c r="J1462" s="252" t="s">
        <v>392</v>
      </c>
      <c r="K1462" s="252">
        <v>0</v>
      </c>
      <c r="L1462" s="252">
        <v>2024</v>
      </c>
      <c r="M1462" s="252">
        <v>2027</v>
      </c>
      <c r="N1462" s="252" t="s">
        <v>393</v>
      </c>
      <c r="O1462" s="252" t="s">
        <v>394</v>
      </c>
      <c r="P1462" s="252" t="s">
        <v>3934</v>
      </c>
      <c r="Q1462" s="251" t="s">
        <v>2567</v>
      </c>
      <c r="R1462" s="290"/>
      <c r="S1462" s="290"/>
      <c r="T1462" s="290"/>
      <c r="U1462" s="290"/>
      <c r="V1462" s="290"/>
      <c r="W1462" s="290"/>
      <c r="X1462" s="290"/>
    </row>
    <row r="1463" spans="2:24" ht="72.5">
      <c r="B1463" s="252" t="s">
        <v>1438</v>
      </c>
      <c r="C1463" s="252" t="s">
        <v>5639</v>
      </c>
      <c r="D1463" s="252" t="s">
        <v>5660</v>
      </c>
      <c r="E1463" s="251" t="s">
        <v>410</v>
      </c>
      <c r="F1463" s="252">
        <v>4945675.9672100004</v>
      </c>
      <c r="G1463" s="252">
        <v>2372961.04482</v>
      </c>
      <c r="H1463" s="252" t="s">
        <v>2544</v>
      </c>
      <c r="I1463" s="252">
        <v>3.3040080000000001</v>
      </c>
      <c r="J1463" s="252" t="s">
        <v>392</v>
      </c>
      <c r="K1463" s="252">
        <v>0</v>
      </c>
      <c r="L1463" s="252">
        <v>2024</v>
      </c>
      <c r="M1463" s="252">
        <v>2027</v>
      </c>
      <c r="N1463" s="252" t="s">
        <v>393</v>
      </c>
      <c r="O1463" s="252" t="s">
        <v>394</v>
      </c>
      <c r="P1463" s="252" t="s">
        <v>3935</v>
      </c>
      <c r="Q1463" s="251" t="s">
        <v>2567</v>
      </c>
      <c r="R1463" s="290"/>
      <c r="S1463" s="290"/>
      <c r="T1463" s="290"/>
      <c r="U1463" s="290"/>
      <c r="V1463" s="290"/>
      <c r="W1463" s="290"/>
      <c r="X1463" s="290"/>
    </row>
    <row r="1464" spans="2:24" ht="72.5">
      <c r="B1464" s="252" t="s">
        <v>1438</v>
      </c>
      <c r="C1464" s="252" t="s">
        <v>5639</v>
      </c>
      <c r="D1464" s="252" t="s">
        <v>2598</v>
      </c>
      <c r="E1464" s="251" t="s">
        <v>410</v>
      </c>
      <c r="F1464" s="252">
        <v>4932343.0999299996</v>
      </c>
      <c r="G1464" s="252">
        <v>2600344.2384199998</v>
      </c>
      <c r="H1464" s="252" t="s">
        <v>2544</v>
      </c>
      <c r="I1464" s="252">
        <v>6.2336999999999997E-2</v>
      </c>
      <c r="J1464" s="252" t="s">
        <v>392</v>
      </c>
      <c r="K1464" s="252">
        <v>0</v>
      </c>
      <c r="L1464" s="252">
        <v>2024</v>
      </c>
      <c r="M1464" s="252">
        <v>2027</v>
      </c>
      <c r="N1464" s="252" t="s">
        <v>393</v>
      </c>
      <c r="O1464" s="252" t="s">
        <v>394</v>
      </c>
      <c r="P1464" s="252" t="s">
        <v>3936</v>
      </c>
      <c r="Q1464" s="251" t="s">
        <v>2567</v>
      </c>
      <c r="R1464" s="290"/>
      <c r="S1464" s="290"/>
      <c r="T1464" s="290"/>
      <c r="U1464" s="290"/>
      <c r="V1464" s="290"/>
      <c r="W1464" s="290"/>
      <c r="X1464" s="290"/>
    </row>
    <row r="1465" spans="2:24" ht="72.5">
      <c r="B1465" s="252" t="s">
        <v>1438</v>
      </c>
      <c r="C1465" s="252" t="s">
        <v>5639</v>
      </c>
      <c r="D1465" s="252" t="s">
        <v>2598</v>
      </c>
      <c r="E1465" s="251" t="s">
        <v>410</v>
      </c>
      <c r="F1465" s="252">
        <v>4932671.9592199996</v>
      </c>
      <c r="G1465" s="252">
        <v>2599821.5397299998</v>
      </c>
      <c r="H1465" s="252" t="s">
        <v>2544</v>
      </c>
      <c r="I1465" s="252">
        <v>6.2345999999999999E-2</v>
      </c>
      <c r="J1465" s="252" t="s">
        <v>392</v>
      </c>
      <c r="K1465" s="252">
        <v>0</v>
      </c>
      <c r="L1465" s="252">
        <v>2024</v>
      </c>
      <c r="M1465" s="252">
        <v>2027</v>
      </c>
      <c r="N1465" s="252" t="s">
        <v>393</v>
      </c>
      <c r="O1465" s="252" t="s">
        <v>394</v>
      </c>
      <c r="P1465" s="252" t="s">
        <v>3937</v>
      </c>
      <c r="Q1465" s="251" t="s">
        <v>2567</v>
      </c>
      <c r="R1465" s="290"/>
      <c r="S1465" s="290"/>
      <c r="T1465" s="290"/>
      <c r="U1465" s="290"/>
      <c r="V1465" s="290"/>
      <c r="W1465" s="290"/>
      <c r="X1465" s="290"/>
    </row>
    <row r="1466" spans="2:24" ht="72.5">
      <c r="B1466" s="252" t="s">
        <v>1438</v>
      </c>
      <c r="C1466" s="252" t="s">
        <v>5639</v>
      </c>
      <c r="D1466" s="252" t="s">
        <v>5666</v>
      </c>
      <c r="E1466" s="251" t="s">
        <v>410</v>
      </c>
      <c r="F1466" s="252">
        <v>4944493.7000200003</v>
      </c>
      <c r="G1466" s="252">
        <v>2356346.4700600002</v>
      </c>
      <c r="H1466" s="252" t="s">
        <v>2544</v>
      </c>
      <c r="I1466" s="252">
        <v>6.2264E-2</v>
      </c>
      <c r="J1466" s="252" t="s">
        <v>918</v>
      </c>
      <c r="K1466" s="252">
        <v>0</v>
      </c>
      <c r="L1466" s="252">
        <v>2024</v>
      </c>
      <c r="M1466" s="252">
        <v>2027</v>
      </c>
      <c r="N1466" s="252" t="s">
        <v>393</v>
      </c>
      <c r="O1466" s="252" t="s">
        <v>394</v>
      </c>
      <c r="P1466" s="252" t="s">
        <v>3938</v>
      </c>
      <c r="Q1466" s="251" t="s">
        <v>2567</v>
      </c>
      <c r="R1466" s="290"/>
      <c r="S1466" s="290"/>
      <c r="T1466" s="290"/>
      <c r="U1466" s="290"/>
      <c r="V1466" s="290"/>
      <c r="W1466" s="290"/>
      <c r="X1466" s="290"/>
    </row>
    <row r="1467" spans="2:24" ht="72.5">
      <c r="B1467" s="252" t="s">
        <v>1438</v>
      </c>
      <c r="C1467" s="252" t="s">
        <v>5639</v>
      </c>
      <c r="D1467" s="252" t="s">
        <v>5653</v>
      </c>
      <c r="E1467" s="251" t="s">
        <v>410</v>
      </c>
      <c r="F1467" s="252">
        <v>4939575.7829999998</v>
      </c>
      <c r="G1467" s="252">
        <v>2451230.8513799999</v>
      </c>
      <c r="H1467" s="252" t="s">
        <v>2544</v>
      </c>
      <c r="I1467" s="252">
        <v>4.4793089999999998</v>
      </c>
      <c r="J1467" s="252" t="s">
        <v>3911</v>
      </c>
      <c r="K1467" s="252">
        <v>0</v>
      </c>
      <c r="L1467" s="252">
        <v>2024</v>
      </c>
      <c r="M1467" s="252">
        <v>2027</v>
      </c>
      <c r="N1467" s="252" t="s">
        <v>393</v>
      </c>
      <c r="O1467" s="252" t="s">
        <v>394</v>
      </c>
      <c r="P1467" s="252" t="s">
        <v>3939</v>
      </c>
      <c r="Q1467" s="251" t="s">
        <v>2567</v>
      </c>
      <c r="R1467" s="290"/>
      <c r="S1467" s="290"/>
      <c r="T1467" s="290"/>
      <c r="U1467" s="290"/>
      <c r="V1467" s="290"/>
      <c r="W1467" s="290"/>
      <c r="X1467" s="290"/>
    </row>
    <row r="1468" spans="2:24" ht="72.5">
      <c r="B1468" s="252" t="s">
        <v>1438</v>
      </c>
      <c r="C1468" s="252" t="s">
        <v>5639</v>
      </c>
      <c r="D1468" s="252" t="s">
        <v>3913</v>
      </c>
      <c r="E1468" s="251" t="s">
        <v>410</v>
      </c>
      <c r="F1468" s="252">
        <v>4933076.43879</v>
      </c>
      <c r="G1468" s="252">
        <v>2472773.0401099999</v>
      </c>
      <c r="H1468" s="252" t="s">
        <v>2544</v>
      </c>
      <c r="I1468" s="252">
        <v>0.22486400000000001</v>
      </c>
      <c r="J1468" s="252" t="s">
        <v>3911</v>
      </c>
      <c r="K1468" s="252">
        <v>0</v>
      </c>
      <c r="L1468" s="252">
        <v>2024</v>
      </c>
      <c r="M1468" s="252">
        <v>2027</v>
      </c>
      <c r="N1468" s="252" t="s">
        <v>393</v>
      </c>
      <c r="O1468" s="252" t="s">
        <v>394</v>
      </c>
      <c r="P1468" s="252" t="s">
        <v>3940</v>
      </c>
      <c r="Q1468" s="251" t="s">
        <v>2567</v>
      </c>
      <c r="R1468" s="290"/>
      <c r="S1468" s="290"/>
      <c r="T1468" s="290"/>
      <c r="U1468" s="290"/>
      <c r="V1468" s="290"/>
      <c r="W1468" s="290"/>
      <c r="X1468" s="290"/>
    </row>
    <row r="1469" spans="2:24" ht="72.5">
      <c r="B1469" s="252" t="s">
        <v>1438</v>
      </c>
      <c r="C1469" s="252" t="s">
        <v>5639</v>
      </c>
      <c r="D1469" s="252" t="s">
        <v>3913</v>
      </c>
      <c r="E1469" s="251" t="s">
        <v>410</v>
      </c>
      <c r="F1469" s="252">
        <v>4933142.2615700001</v>
      </c>
      <c r="G1469" s="252">
        <v>2472496.3806799999</v>
      </c>
      <c r="H1469" s="252" t="s">
        <v>2544</v>
      </c>
      <c r="I1469" s="252">
        <v>2.9770650000000001</v>
      </c>
      <c r="J1469" s="252" t="s">
        <v>3911</v>
      </c>
      <c r="K1469" s="252">
        <v>0</v>
      </c>
      <c r="L1469" s="252">
        <v>2024</v>
      </c>
      <c r="M1469" s="252">
        <v>2027</v>
      </c>
      <c r="N1469" s="252" t="s">
        <v>393</v>
      </c>
      <c r="O1469" s="252" t="s">
        <v>394</v>
      </c>
      <c r="P1469" s="252" t="s">
        <v>3941</v>
      </c>
      <c r="Q1469" s="251" t="s">
        <v>2567</v>
      </c>
      <c r="R1469" s="290"/>
      <c r="S1469" s="290"/>
      <c r="T1469" s="290"/>
      <c r="U1469" s="290"/>
      <c r="V1469" s="290"/>
      <c r="W1469" s="290"/>
      <c r="X1469" s="290"/>
    </row>
    <row r="1470" spans="2:24" ht="72.5">
      <c r="B1470" s="252" t="s">
        <v>1438</v>
      </c>
      <c r="C1470" s="252" t="s">
        <v>5639</v>
      </c>
      <c r="D1470" s="252" t="s">
        <v>5643</v>
      </c>
      <c r="E1470" s="251" t="s">
        <v>410</v>
      </c>
      <c r="F1470" s="252">
        <v>4936844.3898900002</v>
      </c>
      <c r="G1470" s="252">
        <v>2477706.7642999999</v>
      </c>
      <c r="H1470" s="252" t="s">
        <v>2544</v>
      </c>
      <c r="I1470" s="252">
        <v>0.30734600000000001</v>
      </c>
      <c r="J1470" s="252" t="s">
        <v>392</v>
      </c>
      <c r="K1470" s="252">
        <v>0</v>
      </c>
      <c r="L1470" s="252">
        <v>2024</v>
      </c>
      <c r="M1470" s="252">
        <v>2027</v>
      </c>
      <c r="N1470" s="252" t="s">
        <v>393</v>
      </c>
      <c r="O1470" s="252" t="s">
        <v>394</v>
      </c>
      <c r="P1470" s="252" t="s">
        <v>3942</v>
      </c>
      <c r="Q1470" s="251" t="s">
        <v>2567</v>
      </c>
      <c r="R1470" s="290"/>
      <c r="S1470" s="290"/>
      <c r="T1470" s="290"/>
      <c r="U1470" s="290"/>
      <c r="V1470" s="290"/>
      <c r="W1470" s="290"/>
      <c r="X1470" s="290"/>
    </row>
    <row r="1471" spans="2:24" ht="58">
      <c r="B1471" s="252" t="s">
        <v>1438</v>
      </c>
      <c r="C1471" s="252" t="s">
        <v>5639</v>
      </c>
      <c r="D1471" s="251" t="s">
        <v>2502</v>
      </c>
      <c r="E1471" s="252" t="s">
        <v>431</v>
      </c>
      <c r="F1471" s="251">
        <v>4945283.3548499998</v>
      </c>
      <c r="G1471" s="251">
        <v>2463041.43676</v>
      </c>
      <c r="H1471" s="252" t="s">
        <v>2541</v>
      </c>
      <c r="I1471" s="353">
        <v>4.8269999999999997E-3</v>
      </c>
      <c r="J1471" s="252" t="s">
        <v>392</v>
      </c>
      <c r="K1471" s="353">
        <v>0</v>
      </c>
      <c r="L1471" s="252">
        <v>2024</v>
      </c>
      <c r="M1471" s="251">
        <v>2030</v>
      </c>
      <c r="N1471" s="252" t="s">
        <v>393</v>
      </c>
      <c r="O1471" s="252" t="s">
        <v>394</v>
      </c>
      <c r="P1471" s="252" t="s">
        <v>634</v>
      </c>
      <c r="Q1471" s="251" t="s">
        <v>5670</v>
      </c>
      <c r="R1471" s="290"/>
      <c r="S1471" s="290"/>
      <c r="T1471" s="290"/>
      <c r="U1471" s="290"/>
      <c r="V1471" s="290"/>
      <c r="W1471" s="290"/>
      <c r="X1471" s="290"/>
    </row>
    <row r="1472" spans="2:24" ht="58">
      <c r="B1472" s="252" t="s">
        <v>1438</v>
      </c>
      <c r="C1472" s="252" t="s">
        <v>5639</v>
      </c>
      <c r="D1472" s="251" t="s">
        <v>2502</v>
      </c>
      <c r="E1472" s="252" t="s">
        <v>431</v>
      </c>
      <c r="F1472" s="251">
        <v>4941876.2371899998</v>
      </c>
      <c r="G1472" s="251">
        <v>2467967.9771799999</v>
      </c>
      <c r="H1472" s="252" t="s">
        <v>2541</v>
      </c>
      <c r="I1472" s="251">
        <v>2.019E-3</v>
      </c>
      <c r="J1472" s="251" t="s">
        <v>622</v>
      </c>
      <c r="K1472" s="353">
        <v>0</v>
      </c>
      <c r="L1472" s="252">
        <v>2024</v>
      </c>
      <c r="M1472" s="251">
        <v>2030</v>
      </c>
      <c r="N1472" s="252" t="s">
        <v>393</v>
      </c>
      <c r="O1472" s="252" t="s">
        <v>394</v>
      </c>
      <c r="P1472" s="252" t="s">
        <v>634</v>
      </c>
      <c r="Q1472" s="251" t="s">
        <v>5670</v>
      </c>
      <c r="R1472" s="290"/>
      <c r="S1472" s="290"/>
      <c r="T1472" s="290"/>
      <c r="U1472" s="290"/>
      <c r="V1472" s="290"/>
      <c r="W1472" s="290"/>
      <c r="X1472" s="290"/>
    </row>
    <row r="1473" spans="2:24" ht="58">
      <c r="B1473" s="252" t="s">
        <v>1438</v>
      </c>
      <c r="C1473" s="252" t="s">
        <v>5639</v>
      </c>
      <c r="D1473" s="251" t="s">
        <v>2502</v>
      </c>
      <c r="E1473" s="252" t="s">
        <v>431</v>
      </c>
      <c r="F1473" s="251">
        <v>4941876.2371899998</v>
      </c>
      <c r="G1473" s="251">
        <v>2467967.9771799999</v>
      </c>
      <c r="H1473" s="252" t="s">
        <v>2541</v>
      </c>
      <c r="I1473" s="251">
        <v>1.7719999999999999E-3</v>
      </c>
      <c r="J1473" s="251" t="s">
        <v>2754</v>
      </c>
      <c r="K1473" s="353">
        <v>0</v>
      </c>
      <c r="L1473" s="252">
        <v>2024</v>
      </c>
      <c r="M1473" s="251">
        <v>2030</v>
      </c>
      <c r="N1473" s="252" t="s">
        <v>393</v>
      </c>
      <c r="O1473" s="252" t="s">
        <v>394</v>
      </c>
      <c r="P1473" s="252" t="s">
        <v>634</v>
      </c>
      <c r="Q1473" s="251" t="s">
        <v>5670</v>
      </c>
      <c r="R1473" s="290"/>
      <c r="S1473" s="290"/>
      <c r="T1473" s="290"/>
      <c r="U1473" s="290"/>
      <c r="V1473" s="290"/>
      <c r="W1473" s="290"/>
      <c r="X1473" s="290"/>
    </row>
    <row r="1474" spans="2:24" ht="58">
      <c r="B1474" s="252" t="s">
        <v>1438</v>
      </c>
      <c r="C1474" s="252" t="s">
        <v>5639</v>
      </c>
      <c r="D1474" s="251" t="s">
        <v>2501</v>
      </c>
      <c r="E1474" s="252" t="s">
        <v>431</v>
      </c>
      <c r="F1474" s="251">
        <v>4952575.8519200003</v>
      </c>
      <c r="G1474" s="251">
        <v>2438322.8613100001</v>
      </c>
      <c r="H1474" s="252" t="s">
        <v>2541</v>
      </c>
      <c r="I1474" s="251">
        <v>6.7254999999999995E-2</v>
      </c>
      <c r="J1474" s="251" t="s">
        <v>622</v>
      </c>
      <c r="K1474" s="353">
        <v>0</v>
      </c>
      <c r="L1474" s="252">
        <v>2024</v>
      </c>
      <c r="M1474" s="251">
        <v>2030</v>
      </c>
      <c r="N1474" s="252" t="s">
        <v>393</v>
      </c>
      <c r="O1474" s="252" t="s">
        <v>394</v>
      </c>
      <c r="P1474" s="252" t="s">
        <v>634</v>
      </c>
      <c r="Q1474" s="251" t="s">
        <v>5670</v>
      </c>
      <c r="R1474" s="290"/>
      <c r="S1474" s="290"/>
      <c r="T1474" s="290"/>
      <c r="U1474" s="290"/>
      <c r="V1474" s="290"/>
      <c r="W1474" s="290"/>
      <c r="X1474" s="290"/>
    </row>
    <row r="1475" spans="2:24" ht="58">
      <c r="B1475" s="252" t="s">
        <v>1438</v>
      </c>
      <c r="C1475" s="252" t="s">
        <v>5639</v>
      </c>
      <c r="D1475" s="251" t="s">
        <v>2501</v>
      </c>
      <c r="E1475" s="252" t="s">
        <v>431</v>
      </c>
      <c r="F1475" s="251">
        <v>4952604.6437100004</v>
      </c>
      <c r="G1475" s="251">
        <v>2438305.55357</v>
      </c>
      <c r="H1475" s="252" t="s">
        <v>2541</v>
      </c>
      <c r="I1475" s="251">
        <v>9.0926000000000007E-2</v>
      </c>
      <c r="J1475" s="251" t="s">
        <v>622</v>
      </c>
      <c r="K1475" s="353">
        <v>0</v>
      </c>
      <c r="L1475" s="252">
        <v>2024</v>
      </c>
      <c r="M1475" s="251">
        <v>2030</v>
      </c>
      <c r="N1475" s="252" t="s">
        <v>393</v>
      </c>
      <c r="O1475" s="252" t="s">
        <v>394</v>
      </c>
      <c r="P1475" s="252" t="s">
        <v>634</v>
      </c>
      <c r="Q1475" s="251" t="s">
        <v>5670</v>
      </c>
      <c r="R1475" s="290"/>
      <c r="S1475" s="290"/>
      <c r="T1475" s="290"/>
      <c r="U1475" s="290"/>
      <c r="V1475" s="290"/>
      <c r="W1475" s="290"/>
      <c r="X1475" s="290"/>
    </row>
    <row r="1476" spans="2:24" ht="58">
      <c r="B1476" s="252" t="s">
        <v>1438</v>
      </c>
      <c r="C1476" s="252" t="s">
        <v>5639</v>
      </c>
      <c r="D1476" s="251" t="s">
        <v>2501</v>
      </c>
      <c r="E1476" s="252" t="s">
        <v>431</v>
      </c>
      <c r="F1476" s="251">
        <v>4952534.0624399995</v>
      </c>
      <c r="G1476" s="251">
        <v>2438493.85751</v>
      </c>
      <c r="H1476" s="252" t="s">
        <v>2541</v>
      </c>
      <c r="I1476" s="251">
        <v>4.3859000000000002E-2</v>
      </c>
      <c r="J1476" s="251" t="s">
        <v>622</v>
      </c>
      <c r="K1476" s="353">
        <v>0</v>
      </c>
      <c r="L1476" s="252">
        <v>2024</v>
      </c>
      <c r="M1476" s="251">
        <v>2030</v>
      </c>
      <c r="N1476" s="252" t="s">
        <v>393</v>
      </c>
      <c r="O1476" s="252" t="s">
        <v>394</v>
      </c>
      <c r="P1476" s="252" t="s">
        <v>634</v>
      </c>
      <c r="Q1476" s="251" t="s">
        <v>5670</v>
      </c>
      <c r="R1476" s="290"/>
      <c r="S1476" s="290"/>
      <c r="T1476" s="290"/>
      <c r="U1476" s="290"/>
      <c r="V1476" s="290"/>
      <c r="W1476" s="290"/>
      <c r="X1476" s="290"/>
    </row>
    <row r="1477" spans="2:24" ht="58">
      <c r="B1477" s="252" t="s">
        <v>1438</v>
      </c>
      <c r="C1477" s="252" t="s">
        <v>5639</v>
      </c>
      <c r="D1477" s="251" t="s">
        <v>2501</v>
      </c>
      <c r="E1477" s="252" t="s">
        <v>431</v>
      </c>
      <c r="F1477" s="251">
        <v>4952550.3293399997</v>
      </c>
      <c r="G1477" s="251">
        <v>2438528.00703</v>
      </c>
      <c r="H1477" s="252" t="s">
        <v>2541</v>
      </c>
      <c r="I1477" s="251">
        <v>7.3108000000000006E-2</v>
      </c>
      <c r="J1477" s="251" t="s">
        <v>622</v>
      </c>
      <c r="K1477" s="353">
        <v>0</v>
      </c>
      <c r="L1477" s="252">
        <v>2024</v>
      </c>
      <c r="M1477" s="251">
        <v>2030</v>
      </c>
      <c r="N1477" s="252" t="s">
        <v>393</v>
      </c>
      <c r="O1477" s="252" t="s">
        <v>394</v>
      </c>
      <c r="P1477" s="252" t="s">
        <v>634</v>
      </c>
      <c r="Q1477" s="251" t="s">
        <v>5670</v>
      </c>
      <c r="R1477" s="290"/>
      <c r="S1477" s="290"/>
      <c r="T1477" s="290"/>
      <c r="U1477" s="290"/>
      <c r="V1477" s="290"/>
      <c r="W1477" s="290"/>
      <c r="X1477" s="290"/>
    </row>
    <row r="1478" spans="2:24" ht="58">
      <c r="B1478" s="252" t="s">
        <v>1438</v>
      </c>
      <c r="C1478" s="252" t="s">
        <v>5639</v>
      </c>
      <c r="D1478" s="251" t="s">
        <v>2501</v>
      </c>
      <c r="E1478" s="252" t="s">
        <v>431</v>
      </c>
      <c r="F1478" s="251">
        <v>4952283.6636699997</v>
      </c>
      <c r="G1478" s="251">
        <v>2439518.9042600002</v>
      </c>
      <c r="H1478" s="252" t="s">
        <v>2541</v>
      </c>
      <c r="I1478" s="251">
        <v>3.4657E-2</v>
      </c>
      <c r="J1478" s="251" t="s">
        <v>622</v>
      </c>
      <c r="K1478" s="353">
        <v>0</v>
      </c>
      <c r="L1478" s="252">
        <v>2024</v>
      </c>
      <c r="M1478" s="251">
        <v>2030</v>
      </c>
      <c r="N1478" s="252" t="s">
        <v>393</v>
      </c>
      <c r="O1478" s="252" t="s">
        <v>394</v>
      </c>
      <c r="P1478" s="252" t="s">
        <v>634</v>
      </c>
      <c r="Q1478" s="251" t="s">
        <v>5670</v>
      </c>
      <c r="R1478" s="290"/>
      <c r="S1478" s="290"/>
      <c r="T1478" s="290"/>
      <c r="U1478" s="290"/>
      <c r="V1478" s="290"/>
      <c r="W1478" s="290"/>
      <c r="X1478" s="290"/>
    </row>
    <row r="1479" spans="2:24" ht="58">
      <c r="B1479" s="252" t="s">
        <v>1438</v>
      </c>
      <c r="C1479" s="252" t="s">
        <v>5639</v>
      </c>
      <c r="D1479" s="251" t="s">
        <v>2501</v>
      </c>
      <c r="E1479" s="252" t="s">
        <v>431</v>
      </c>
      <c r="F1479" s="251">
        <v>4952386.7668899996</v>
      </c>
      <c r="G1479" s="251">
        <v>2439067.1197100002</v>
      </c>
      <c r="H1479" s="252" t="s">
        <v>2541</v>
      </c>
      <c r="I1479" s="251">
        <v>2.8349999999999998E-3</v>
      </c>
      <c r="J1479" s="251" t="s">
        <v>392</v>
      </c>
      <c r="K1479" s="353">
        <v>0</v>
      </c>
      <c r="L1479" s="252">
        <v>2024</v>
      </c>
      <c r="M1479" s="251">
        <v>2030</v>
      </c>
      <c r="N1479" s="252" t="s">
        <v>393</v>
      </c>
      <c r="O1479" s="252" t="s">
        <v>394</v>
      </c>
      <c r="P1479" s="252" t="s">
        <v>634</v>
      </c>
      <c r="Q1479" s="251" t="s">
        <v>5670</v>
      </c>
      <c r="R1479" s="290"/>
      <c r="S1479" s="290"/>
      <c r="T1479" s="290"/>
      <c r="U1479" s="290"/>
      <c r="V1479" s="290"/>
      <c r="W1479" s="290"/>
      <c r="X1479" s="290"/>
    </row>
    <row r="1480" spans="2:24" ht="58">
      <c r="B1480" s="252" t="s">
        <v>1438</v>
      </c>
      <c r="C1480" s="252" t="s">
        <v>5639</v>
      </c>
      <c r="D1480" s="251" t="s">
        <v>2501</v>
      </c>
      <c r="E1480" s="252" t="s">
        <v>431</v>
      </c>
      <c r="F1480" s="251">
        <v>4952390.8390499996</v>
      </c>
      <c r="G1480" s="251">
        <v>2439146.8283199999</v>
      </c>
      <c r="H1480" s="252" t="s">
        <v>2541</v>
      </c>
      <c r="I1480" s="251">
        <v>5.4514E-2</v>
      </c>
      <c r="J1480" s="251" t="s">
        <v>392</v>
      </c>
      <c r="K1480" s="353">
        <v>0</v>
      </c>
      <c r="L1480" s="252">
        <v>2024</v>
      </c>
      <c r="M1480" s="251">
        <v>2030</v>
      </c>
      <c r="N1480" s="252" t="s">
        <v>393</v>
      </c>
      <c r="O1480" s="252" t="s">
        <v>394</v>
      </c>
      <c r="P1480" s="252" t="s">
        <v>634</v>
      </c>
      <c r="Q1480" s="251" t="s">
        <v>5670</v>
      </c>
      <c r="R1480" s="290"/>
      <c r="S1480" s="290"/>
      <c r="T1480" s="290"/>
      <c r="U1480" s="290"/>
      <c r="V1480" s="290"/>
      <c r="W1480" s="290"/>
      <c r="X1480" s="290"/>
    </row>
    <row r="1481" spans="2:24" ht="58">
      <c r="B1481" s="252" t="s">
        <v>1438</v>
      </c>
      <c r="C1481" s="252" t="s">
        <v>5639</v>
      </c>
      <c r="D1481" s="251" t="s">
        <v>2501</v>
      </c>
      <c r="E1481" s="252" t="s">
        <v>431</v>
      </c>
      <c r="F1481" s="251">
        <v>4952460.6860199999</v>
      </c>
      <c r="G1481" s="251">
        <v>2438794.3335600002</v>
      </c>
      <c r="H1481" s="252" t="s">
        <v>2541</v>
      </c>
      <c r="I1481" s="251">
        <v>5.9353000000000003E-2</v>
      </c>
      <c r="J1481" s="251" t="s">
        <v>392</v>
      </c>
      <c r="K1481" s="353">
        <v>0</v>
      </c>
      <c r="L1481" s="252">
        <v>2024</v>
      </c>
      <c r="M1481" s="251">
        <v>2030</v>
      </c>
      <c r="N1481" s="252" t="s">
        <v>393</v>
      </c>
      <c r="O1481" s="252" t="s">
        <v>394</v>
      </c>
      <c r="P1481" s="252" t="s">
        <v>634</v>
      </c>
      <c r="Q1481" s="251" t="s">
        <v>5670</v>
      </c>
      <c r="R1481" s="290"/>
      <c r="S1481" s="290"/>
      <c r="T1481" s="290"/>
      <c r="U1481" s="290"/>
      <c r="V1481" s="290"/>
      <c r="W1481" s="290"/>
      <c r="X1481" s="290"/>
    </row>
    <row r="1482" spans="2:24" ht="58">
      <c r="B1482" s="252" t="s">
        <v>1438</v>
      </c>
      <c r="C1482" s="252" t="s">
        <v>5639</v>
      </c>
      <c r="D1482" s="251" t="s">
        <v>2501</v>
      </c>
      <c r="E1482" s="252" t="s">
        <v>431</v>
      </c>
      <c r="F1482" s="251">
        <v>4952478.0814800002</v>
      </c>
      <c r="G1482" s="251">
        <v>2438823.7731599999</v>
      </c>
      <c r="H1482" s="252" t="s">
        <v>2541</v>
      </c>
      <c r="I1482" s="251">
        <v>6.0267000000000001E-2</v>
      </c>
      <c r="J1482" s="251" t="s">
        <v>392</v>
      </c>
      <c r="K1482" s="353">
        <v>0</v>
      </c>
      <c r="L1482" s="252">
        <v>2024</v>
      </c>
      <c r="M1482" s="251">
        <v>2030</v>
      </c>
      <c r="N1482" s="252" t="s">
        <v>393</v>
      </c>
      <c r="O1482" s="252" t="s">
        <v>394</v>
      </c>
      <c r="P1482" s="252" t="s">
        <v>634</v>
      </c>
      <c r="Q1482" s="251" t="s">
        <v>5670</v>
      </c>
      <c r="R1482" s="290"/>
      <c r="S1482" s="290"/>
      <c r="T1482" s="290"/>
      <c r="U1482" s="290"/>
      <c r="V1482" s="290"/>
      <c r="W1482" s="290"/>
      <c r="X1482" s="290"/>
    </row>
    <row r="1483" spans="2:24" ht="58">
      <c r="B1483" s="252" t="s">
        <v>1438</v>
      </c>
      <c r="C1483" s="252" t="s">
        <v>5639</v>
      </c>
      <c r="D1483" s="251" t="s">
        <v>2501</v>
      </c>
      <c r="E1483" s="252" t="s">
        <v>431</v>
      </c>
      <c r="F1483" s="251">
        <v>4952411.0009199996</v>
      </c>
      <c r="G1483" s="251">
        <v>2438996.9003300001</v>
      </c>
      <c r="H1483" s="252" t="s">
        <v>2541</v>
      </c>
      <c r="I1483" s="251">
        <v>1.2883E-2</v>
      </c>
      <c r="J1483" s="251" t="s">
        <v>392</v>
      </c>
      <c r="K1483" s="353">
        <v>0</v>
      </c>
      <c r="L1483" s="252">
        <v>2024</v>
      </c>
      <c r="M1483" s="251">
        <v>2030</v>
      </c>
      <c r="N1483" s="252" t="s">
        <v>393</v>
      </c>
      <c r="O1483" s="252" t="s">
        <v>394</v>
      </c>
      <c r="P1483" s="252" t="s">
        <v>634</v>
      </c>
      <c r="Q1483" s="251" t="s">
        <v>5670</v>
      </c>
      <c r="R1483" s="290"/>
      <c r="S1483" s="290"/>
      <c r="T1483" s="290"/>
      <c r="U1483" s="290"/>
      <c r="V1483" s="290"/>
      <c r="W1483" s="290"/>
      <c r="X1483" s="290"/>
    </row>
    <row r="1484" spans="2:24" ht="58">
      <c r="B1484" s="252" t="s">
        <v>1438</v>
      </c>
      <c r="C1484" s="252" t="s">
        <v>5639</v>
      </c>
      <c r="D1484" s="251" t="s">
        <v>2501</v>
      </c>
      <c r="E1484" s="252" t="s">
        <v>431</v>
      </c>
      <c r="F1484" s="251">
        <v>4952398.2087000003</v>
      </c>
      <c r="G1484" s="251">
        <v>2439050.0977099999</v>
      </c>
      <c r="H1484" s="252" t="s">
        <v>2541</v>
      </c>
      <c r="I1484" s="251">
        <v>2.1495E-2</v>
      </c>
      <c r="J1484" s="251" t="s">
        <v>392</v>
      </c>
      <c r="K1484" s="353">
        <v>0</v>
      </c>
      <c r="L1484" s="252">
        <v>2024</v>
      </c>
      <c r="M1484" s="251">
        <v>2030</v>
      </c>
      <c r="N1484" s="252" t="s">
        <v>393</v>
      </c>
      <c r="O1484" s="252" t="s">
        <v>394</v>
      </c>
      <c r="P1484" s="252" t="s">
        <v>634</v>
      </c>
      <c r="Q1484" s="251" t="s">
        <v>5670</v>
      </c>
      <c r="R1484" s="290"/>
      <c r="S1484" s="290"/>
      <c r="T1484" s="290"/>
      <c r="U1484" s="290"/>
      <c r="V1484" s="290"/>
      <c r="W1484" s="290"/>
      <c r="X1484" s="290"/>
    </row>
    <row r="1485" spans="2:24" ht="58">
      <c r="B1485" s="252" t="s">
        <v>1438</v>
      </c>
      <c r="C1485" s="252" t="s">
        <v>5639</v>
      </c>
      <c r="D1485" s="251" t="s">
        <v>2501</v>
      </c>
      <c r="E1485" s="252" t="s">
        <v>431</v>
      </c>
      <c r="F1485" s="251">
        <v>4952421.2846499998</v>
      </c>
      <c r="G1485" s="251">
        <v>2439056.2462399998</v>
      </c>
      <c r="H1485" s="252" t="s">
        <v>2541</v>
      </c>
      <c r="I1485" s="251">
        <v>2.1031000000000001E-2</v>
      </c>
      <c r="J1485" s="251" t="s">
        <v>392</v>
      </c>
      <c r="K1485" s="353">
        <v>0</v>
      </c>
      <c r="L1485" s="252">
        <v>2024</v>
      </c>
      <c r="M1485" s="251">
        <v>2030</v>
      </c>
      <c r="N1485" s="252" t="s">
        <v>393</v>
      </c>
      <c r="O1485" s="252" t="s">
        <v>394</v>
      </c>
      <c r="P1485" s="252" t="s">
        <v>634</v>
      </c>
      <c r="Q1485" s="251" t="s">
        <v>5670</v>
      </c>
      <c r="R1485" s="290"/>
      <c r="S1485" s="290"/>
      <c r="T1485" s="290"/>
      <c r="U1485" s="290"/>
      <c r="V1485" s="290"/>
      <c r="W1485" s="290"/>
      <c r="X1485" s="290"/>
    </row>
    <row r="1486" spans="2:24" ht="58">
      <c r="B1486" s="252" t="s">
        <v>1438</v>
      </c>
      <c r="C1486" s="252" t="s">
        <v>5639</v>
      </c>
      <c r="D1486" s="251" t="s">
        <v>2501</v>
      </c>
      <c r="E1486" s="252" t="s">
        <v>431</v>
      </c>
      <c r="F1486" s="251">
        <v>4952361.5737500004</v>
      </c>
      <c r="G1486" s="251">
        <v>2439200.1220300002</v>
      </c>
      <c r="H1486" s="252" t="s">
        <v>2541</v>
      </c>
      <c r="I1486" s="251">
        <v>4.1009999999999996E-3</v>
      </c>
      <c r="J1486" s="251" t="s">
        <v>2754</v>
      </c>
      <c r="K1486" s="353">
        <v>0</v>
      </c>
      <c r="L1486" s="252">
        <v>2024</v>
      </c>
      <c r="M1486" s="251">
        <v>2030</v>
      </c>
      <c r="N1486" s="252" t="s">
        <v>393</v>
      </c>
      <c r="O1486" s="252" t="s">
        <v>394</v>
      </c>
      <c r="P1486" s="252" t="s">
        <v>634</v>
      </c>
      <c r="Q1486" s="251" t="s">
        <v>5670</v>
      </c>
      <c r="R1486" s="290"/>
      <c r="S1486" s="290"/>
      <c r="T1486" s="290"/>
      <c r="U1486" s="290"/>
      <c r="V1486" s="290"/>
      <c r="W1486" s="290"/>
      <c r="X1486" s="290"/>
    </row>
    <row r="1487" spans="2:24" ht="58">
      <c r="B1487" s="252" t="s">
        <v>1438</v>
      </c>
      <c r="C1487" s="252" t="s">
        <v>5639</v>
      </c>
      <c r="D1487" s="251" t="s">
        <v>2501</v>
      </c>
      <c r="E1487" s="252" t="s">
        <v>431</v>
      </c>
      <c r="F1487" s="251">
        <v>4952361.5737500004</v>
      </c>
      <c r="G1487" s="251">
        <v>2439200.1220300002</v>
      </c>
      <c r="H1487" s="252" t="s">
        <v>2541</v>
      </c>
      <c r="I1487" s="251">
        <v>5.7020000000000001E-2</v>
      </c>
      <c r="J1487" s="251" t="s">
        <v>392</v>
      </c>
      <c r="K1487" s="353">
        <v>0</v>
      </c>
      <c r="L1487" s="252">
        <v>2024</v>
      </c>
      <c r="M1487" s="251">
        <v>2030</v>
      </c>
      <c r="N1487" s="252" t="s">
        <v>393</v>
      </c>
      <c r="O1487" s="252" t="s">
        <v>394</v>
      </c>
      <c r="P1487" s="252" t="s">
        <v>634</v>
      </c>
      <c r="Q1487" s="251" t="s">
        <v>5670</v>
      </c>
      <c r="R1487" s="290"/>
      <c r="S1487" s="290"/>
      <c r="T1487" s="290"/>
      <c r="U1487" s="290"/>
      <c r="V1487" s="290"/>
      <c r="W1487" s="290"/>
      <c r="X1487" s="290"/>
    </row>
    <row r="1488" spans="2:24" ht="58">
      <c r="B1488" s="252" t="s">
        <v>1438</v>
      </c>
      <c r="C1488" s="252" t="s">
        <v>5639</v>
      </c>
      <c r="D1488" s="251" t="s">
        <v>2501</v>
      </c>
      <c r="E1488" s="252" t="s">
        <v>431</v>
      </c>
      <c r="F1488" s="251">
        <v>4952375.8340600003</v>
      </c>
      <c r="G1488" s="251">
        <v>2439242.8522600001</v>
      </c>
      <c r="H1488" s="252" t="s">
        <v>2541</v>
      </c>
      <c r="I1488" s="251">
        <v>5.1989999999999996E-3</v>
      </c>
      <c r="J1488" s="251" t="s">
        <v>2754</v>
      </c>
      <c r="K1488" s="353">
        <v>0</v>
      </c>
      <c r="L1488" s="252">
        <v>2024</v>
      </c>
      <c r="M1488" s="251">
        <v>2030</v>
      </c>
      <c r="N1488" s="252" t="s">
        <v>393</v>
      </c>
      <c r="O1488" s="252" t="s">
        <v>394</v>
      </c>
      <c r="P1488" s="252" t="s">
        <v>634</v>
      </c>
      <c r="Q1488" s="251" t="s">
        <v>5670</v>
      </c>
      <c r="R1488" s="290"/>
      <c r="S1488" s="290"/>
      <c r="T1488" s="290"/>
      <c r="U1488" s="290"/>
      <c r="V1488" s="290"/>
      <c r="W1488" s="290"/>
      <c r="X1488" s="290"/>
    </row>
    <row r="1489" spans="2:24" ht="58">
      <c r="B1489" s="252" t="s">
        <v>1438</v>
      </c>
      <c r="C1489" s="252" t="s">
        <v>5639</v>
      </c>
      <c r="D1489" s="251" t="s">
        <v>2501</v>
      </c>
      <c r="E1489" s="252" t="s">
        <v>431</v>
      </c>
      <c r="F1489" s="251">
        <v>4952375.8340600003</v>
      </c>
      <c r="G1489" s="251">
        <v>2439242.8522600001</v>
      </c>
      <c r="H1489" s="252" t="s">
        <v>2541</v>
      </c>
      <c r="I1489" s="251">
        <v>7.5309000000000001E-2</v>
      </c>
      <c r="J1489" s="251" t="s">
        <v>392</v>
      </c>
      <c r="K1489" s="353">
        <v>0</v>
      </c>
      <c r="L1489" s="252">
        <v>2024</v>
      </c>
      <c r="M1489" s="251">
        <v>2030</v>
      </c>
      <c r="N1489" s="252" t="s">
        <v>393</v>
      </c>
      <c r="O1489" s="252" t="s">
        <v>394</v>
      </c>
      <c r="P1489" s="252" t="s">
        <v>634</v>
      </c>
      <c r="Q1489" s="251" t="s">
        <v>5670</v>
      </c>
      <c r="R1489" s="290"/>
      <c r="S1489" s="290"/>
      <c r="T1489" s="290"/>
      <c r="U1489" s="290"/>
      <c r="V1489" s="290"/>
      <c r="W1489" s="290"/>
      <c r="X1489" s="290"/>
    </row>
    <row r="1490" spans="2:24" ht="58">
      <c r="B1490" s="252" t="s">
        <v>1438</v>
      </c>
      <c r="C1490" s="252" t="s">
        <v>5639</v>
      </c>
      <c r="D1490" s="251" t="s">
        <v>2501</v>
      </c>
      <c r="E1490" s="252" t="s">
        <v>431</v>
      </c>
      <c r="F1490" s="251">
        <v>4952317.8744900003</v>
      </c>
      <c r="G1490" s="251">
        <v>2439379.8902400001</v>
      </c>
      <c r="H1490" s="252" t="s">
        <v>2541</v>
      </c>
      <c r="I1490" s="251">
        <v>1.2775999999999999E-2</v>
      </c>
      <c r="J1490" s="251" t="s">
        <v>392</v>
      </c>
      <c r="K1490" s="353">
        <v>0</v>
      </c>
      <c r="L1490" s="252">
        <v>2024</v>
      </c>
      <c r="M1490" s="251">
        <v>2030</v>
      </c>
      <c r="N1490" s="252" t="s">
        <v>393</v>
      </c>
      <c r="O1490" s="252" t="s">
        <v>394</v>
      </c>
      <c r="P1490" s="252" t="s">
        <v>634</v>
      </c>
      <c r="Q1490" s="251" t="s">
        <v>5670</v>
      </c>
      <c r="R1490" s="290"/>
      <c r="S1490" s="290"/>
      <c r="T1490" s="290"/>
      <c r="U1490" s="290"/>
      <c r="V1490" s="290"/>
      <c r="W1490" s="290"/>
      <c r="X1490" s="290"/>
    </row>
    <row r="1491" spans="2:24" ht="58">
      <c r="B1491" s="252" t="s">
        <v>1438</v>
      </c>
      <c r="C1491" s="252" t="s">
        <v>5639</v>
      </c>
      <c r="D1491" s="251" t="s">
        <v>2501</v>
      </c>
      <c r="E1491" s="252" t="s">
        <v>431</v>
      </c>
      <c r="F1491" s="251">
        <v>4952341.8680100003</v>
      </c>
      <c r="G1491" s="251">
        <v>2439381.3486899999</v>
      </c>
      <c r="H1491" s="252" t="s">
        <v>2541</v>
      </c>
      <c r="I1491" s="251">
        <v>3.3696999999999998E-2</v>
      </c>
      <c r="J1491" s="251" t="s">
        <v>392</v>
      </c>
      <c r="K1491" s="353">
        <v>0</v>
      </c>
      <c r="L1491" s="252">
        <v>2024</v>
      </c>
      <c r="M1491" s="251">
        <v>2030</v>
      </c>
      <c r="N1491" s="252" t="s">
        <v>393</v>
      </c>
      <c r="O1491" s="252" t="s">
        <v>394</v>
      </c>
      <c r="P1491" s="252" t="s">
        <v>634</v>
      </c>
      <c r="Q1491" s="251" t="s">
        <v>5670</v>
      </c>
      <c r="R1491" s="290"/>
      <c r="S1491" s="290"/>
      <c r="T1491" s="290"/>
      <c r="U1491" s="290"/>
      <c r="V1491" s="290"/>
      <c r="W1491" s="290"/>
      <c r="X1491" s="290"/>
    </row>
    <row r="1492" spans="2:24" ht="58">
      <c r="B1492" s="252" t="s">
        <v>1438</v>
      </c>
      <c r="C1492" s="252" t="s">
        <v>5639</v>
      </c>
      <c r="D1492" s="251" t="s">
        <v>2501</v>
      </c>
      <c r="E1492" s="252" t="s">
        <v>431</v>
      </c>
      <c r="F1492" s="251">
        <v>4952460.6860199999</v>
      </c>
      <c r="G1492" s="251">
        <v>2438794.3335600002</v>
      </c>
      <c r="H1492" s="252" t="s">
        <v>2541</v>
      </c>
      <c r="I1492" s="251">
        <v>5.2800000000000004E-4</v>
      </c>
      <c r="J1492" s="251" t="s">
        <v>1427</v>
      </c>
      <c r="K1492" s="353">
        <v>0</v>
      </c>
      <c r="L1492" s="252">
        <v>2024</v>
      </c>
      <c r="M1492" s="251">
        <v>2030</v>
      </c>
      <c r="N1492" s="252" t="s">
        <v>393</v>
      </c>
      <c r="O1492" s="252" t="s">
        <v>394</v>
      </c>
      <c r="P1492" s="252" t="s">
        <v>634</v>
      </c>
      <c r="Q1492" s="251" t="s">
        <v>5670</v>
      </c>
      <c r="R1492" s="290"/>
      <c r="S1492" s="290"/>
      <c r="T1492" s="290"/>
      <c r="U1492" s="290"/>
      <c r="V1492" s="290"/>
      <c r="W1492" s="290"/>
      <c r="X1492" s="290"/>
    </row>
    <row r="1493" spans="2:24" ht="58">
      <c r="B1493" s="252" t="s">
        <v>1438</v>
      </c>
      <c r="C1493" s="252" t="s">
        <v>5639</v>
      </c>
      <c r="D1493" s="251" t="s">
        <v>2501</v>
      </c>
      <c r="E1493" s="252" t="s">
        <v>431</v>
      </c>
      <c r="F1493" s="251">
        <v>4952478.0814800002</v>
      </c>
      <c r="G1493" s="251">
        <v>2438823.7731599999</v>
      </c>
      <c r="H1493" s="252" t="s">
        <v>2541</v>
      </c>
      <c r="I1493" s="251">
        <v>7.3480000000000004E-3</v>
      </c>
      <c r="J1493" s="251" t="s">
        <v>1427</v>
      </c>
      <c r="K1493" s="353">
        <v>0</v>
      </c>
      <c r="L1493" s="252">
        <v>2024</v>
      </c>
      <c r="M1493" s="251">
        <v>2030</v>
      </c>
      <c r="N1493" s="252" t="s">
        <v>393</v>
      </c>
      <c r="O1493" s="252" t="s">
        <v>394</v>
      </c>
      <c r="P1493" s="252" t="s">
        <v>634</v>
      </c>
      <c r="Q1493" s="251" t="s">
        <v>5670</v>
      </c>
      <c r="R1493" s="290"/>
      <c r="S1493" s="290"/>
      <c r="T1493" s="290"/>
      <c r="U1493" s="290"/>
      <c r="V1493" s="290"/>
      <c r="W1493" s="290"/>
      <c r="X1493" s="290"/>
    </row>
    <row r="1494" spans="2:24" ht="58">
      <c r="B1494" s="252" t="s">
        <v>1438</v>
      </c>
      <c r="C1494" s="252" t="s">
        <v>5639</v>
      </c>
      <c r="D1494" s="251" t="s">
        <v>2501</v>
      </c>
      <c r="E1494" s="252" t="s">
        <v>431</v>
      </c>
      <c r="F1494" s="251">
        <v>4950907.8954600003</v>
      </c>
      <c r="G1494" s="251">
        <v>2444353.6262500002</v>
      </c>
      <c r="H1494" s="252" t="s">
        <v>2541</v>
      </c>
      <c r="I1494" s="251">
        <v>1.0321E-2</v>
      </c>
      <c r="J1494" s="251" t="s">
        <v>622</v>
      </c>
      <c r="K1494" s="353">
        <v>0</v>
      </c>
      <c r="L1494" s="252">
        <v>2024</v>
      </c>
      <c r="M1494" s="251">
        <v>2030</v>
      </c>
      <c r="N1494" s="252" t="s">
        <v>393</v>
      </c>
      <c r="O1494" s="252" t="s">
        <v>394</v>
      </c>
      <c r="P1494" s="252" t="s">
        <v>634</v>
      </c>
      <c r="Q1494" s="251" t="s">
        <v>5670</v>
      </c>
      <c r="R1494" s="290"/>
      <c r="S1494" s="290"/>
      <c r="T1494" s="290"/>
      <c r="U1494" s="290"/>
      <c r="V1494" s="290"/>
      <c r="W1494" s="290"/>
      <c r="X1494" s="290"/>
    </row>
    <row r="1495" spans="2:24" ht="58">
      <c r="B1495" s="252" t="s">
        <v>1438</v>
      </c>
      <c r="C1495" s="252" t="s">
        <v>5639</v>
      </c>
      <c r="D1495" s="251" t="s">
        <v>2501</v>
      </c>
      <c r="E1495" s="252" t="s">
        <v>431</v>
      </c>
      <c r="F1495" s="251">
        <v>4953802.7240300002</v>
      </c>
      <c r="G1495" s="251">
        <v>2436108.1933800001</v>
      </c>
      <c r="H1495" s="252" t="s">
        <v>2541</v>
      </c>
      <c r="I1495" s="251">
        <v>8.4255999999999998E-2</v>
      </c>
      <c r="J1495" s="251" t="s">
        <v>2754</v>
      </c>
      <c r="K1495" s="353">
        <v>0</v>
      </c>
      <c r="L1495" s="252">
        <v>2024</v>
      </c>
      <c r="M1495" s="251">
        <v>2030</v>
      </c>
      <c r="N1495" s="252" t="s">
        <v>393</v>
      </c>
      <c r="O1495" s="252" t="s">
        <v>394</v>
      </c>
      <c r="P1495" s="252" t="s">
        <v>634</v>
      </c>
      <c r="Q1495" s="251" t="s">
        <v>5670</v>
      </c>
      <c r="R1495" s="290"/>
      <c r="S1495" s="290"/>
      <c r="T1495" s="290"/>
      <c r="U1495" s="290"/>
      <c r="V1495" s="290"/>
      <c r="W1495" s="290"/>
      <c r="X1495" s="290"/>
    </row>
    <row r="1496" spans="2:24" ht="58">
      <c r="B1496" s="252" t="s">
        <v>1438</v>
      </c>
      <c r="C1496" s="252" t="s">
        <v>5639</v>
      </c>
      <c r="D1496" s="251" t="s">
        <v>2501</v>
      </c>
      <c r="E1496" s="252" t="s">
        <v>431</v>
      </c>
      <c r="F1496" s="251">
        <v>4953802.7240300002</v>
      </c>
      <c r="G1496" s="251">
        <v>2436108.1933800001</v>
      </c>
      <c r="H1496" s="252" t="s">
        <v>2541</v>
      </c>
      <c r="I1496" s="251">
        <v>0.296128</v>
      </c>
      <c r="J1496" s="251" t="s">
        <v>392</v>
      </c>
      <c r="K1496" s="353">
        <v>0</v>
      </c>
      <c r="L1496" s="252">
        <v>2024</v>
      </c>
      <c r="M1496" s="251">
        <v>2030</v>
      </c>
      <c r="N1496" s="252" t="s">
        <v>393</v>
      </c>
      <c r="O1496" s="252" t="s">
        <v>394</v>
      </c>
      <c r="P1496" s="252" t="s">
        <v>634</v>
      </c>
      <c r="Q1496" s="251" t="s">
        <v>5670</v>
      </c>
      <c r="R1496" s="290"/>
      <c r="S1496" s="290"/>
      <c r="T1496" s="290"/>
      <c r="U1496" s="290"/>
      <c r="V1496" s="290"/>
      <c r="W1496" s="290"/>
      <c r="X1496" s="290"/>
    </row>
    <row r="1497" spans="2:24" ht="58">
      <c r="B1497" s="252" t="s">
        <v>1438</v>
      </c>
      <c r="C1497" s="252" t="s">
        <v>5639</v>
      </c>
      <c r="D1497" s="251" t="s">
        <v>2501</v>
      </c>
      <c r="E1497" s="252" t="s">
        <v>431</v>
      </c>
      <c r="F1497" s="251">
        <v>4951709.74199</v>
      </c>
      <c r="G1497" s="251">
        <v>2441855.9602299999</v>
      </c>
      <c r="H1497" s="252" t="s">
        <v>2541</v>
      </c>
      <c r="I1497" s="251">
        <v>3.8449999999999999E-3</v>
      </c>
      <c r="J1497" s="251" t="s">
        <v>392</v>
      </c>
      <c r="K1497" s="353">
        <v>0</v>
      </c>
      <c r="L1497" s="252">
        <v>2024</v>
      </c>
      <c r="M1497" s="251">
        <v>2030</v>
      </c>
      <c r="N1497" s="252" t="s">
        <v>393</v>
      </c>
      <c r="O1497" s="252" t="s">
        <v>394</v>
      </c>
      <c r="P1497" s="252" t="s">
        <v>634</v>
      </c>
      <c r="Q1497" s="251" t="s">
        <v>5670</v>
      </c>
      <c r="R1497" s="290"/>
      <c r="S1497" s="290"/>
      <c r="T1497" s="290"/>
      <c r="U1497" s="290"/>
      <c r="V1497" s="290"/>
      <c r="W1497" s="290"/>
      <c r="X1497" s="290"/>
    </row>
    <row r="1498" spans="2:24" ht="58">
      <c r="B1498" s="252" t="s">
        <v>1438</v>
      </c>
      <c r="C1498" s="252" t="s">
        <v>5639</v>
      </c>
      <c r="D1498" s="251" t="s">
        <v>2502</v>
      </c>
      <c r="E1498" s="252" t="s">
        <v>431</v>
      </c>
      <c r="F1498" s="251">
        <v>4948760.7159799999</v>
      </c>
      <c r="G1498" s="251">
        <v>2451606.54684</v>
      </c>
      <c r="H1498" s="252" t="s">
        <v>2541</v>
      </c>
      <c r="I1498" s="251">
        <v>5.4332999999999999E-2</v>
      </c>
      <c r="J1498" s="251" t="s">
        <v>2899</v>
      </c>
      <c r="K1498" s="353">
        <v>0</v>
      </c>
      <c r="L1498" s="252">
        <v>2024</v>
      </c>
      <c r="M1498" s="251">
        <v>2030</v>
      </c>
      <c r="N1498" s="252" t="s">
        <v>393</v>
      </c>
      <c r="O1498" s="252" t="s">
        <v>394</v>
      </c>
      <c r="P1498" s="252" t="s">
        <v>634</v>
      </c>
      <c r="Q1498" s="251" t="s">
        <v>5670</v>
      </c>
      <c r="R1498" s="290"/>
      <c r="S1498" s="290"/>
      <c r="T1498" s="290"/>
      <c r="U1498" s="290"/>
      <c r="V1498" s="290"/>
      <c r="W1498" s="290"/>
      <c r="X1498" s="290"/>
    </row>
    <row r="1499" spans="2:24" ht="58">
      <c r="B1499" s="252" t="s">
        <v>1438</v>
      </c>
      <c r="C1499" s="252" t="s">
        <v>5639</v>
      </c>
      <c r="D1499" s="251" t="s">
        <v>2501</v>
      </c>
      <c r="E1499" s="252" t="s">
        <v>431</v>
      </c>
      <c r="F1499" s="251">
        <v>4949378.4691399997</v>
      </c>
      <c r="G1499" s="251">
        <v>2451212.6541400002</v>
      </c>
      <c r="H1499" s="252" t="s">
        <v>2541</v>
      </c>
      <c r="I1499" s="251">
        <v>0.26951599999999998</v>
      </c>
      <c r="J1499" s="251" t="s">
        <v>2754</v>
      </c>
      <c r="K1499" s="353">
        <v>0</v>
      </c>
      <c r="L1499" s="252">
        <v>2024</v>
      </c>
      <c r="M1499" s="251">
        <v>2030</v>
      </c>
      <c r="N1499" s="252" t="s">
        <v>393</v>
      </c>
      <c r="O1499" s="252" t="s">
        <v>394</v>
      </c>
      <c r="P1499" s="252" t="s">
        <v>634</v>
      </c>
      <c r="Q1499" s="251" t="s">
        <v>5670</v>
      </c>
      <c r="R1499" s="290"/>
      <c r="S1499" s="290"/>
      <c r="T1499" s="290"/>
      <c r="U1499" s="290"/>
      <c r="V1499" s="290"/>
      <c r="W1499" s="290"/>
      <c r="X1499" s="290"/>
    </row>
    <row r="1500" spans="2:24" ht="58">
      <c r="B1500" s="252" t="s">
        <v>1438</v>
      </c>
      <c r="C1500" s="252" t="s">
        <v>5639</v>
      </c>
      <c r="D1500" s="251" t="s">
        <v>2502</v>
      </c>
      <c r="E1500" s="252" t="s">
        <v>431</v>
      </c>
      <c r="F1500" s="251">
        <v>4948739.1003099997</v>
      </c>
      <c r="G1500" s="251">
        <v>2451595.3755000001</v>
      </c>
      <c r="H1500" s="252" t="s">
        <v>2541</v>
      </c>
      <c r="I1500" s="251">
        <v>6.0997000000000003E-2</v>
      </c>
      <c r="J1500" s="251" t="s">
        <v>2899</v>
      </c>
      <c r="K1500" s="353">
        <v>0</v>
      </c>
      <c r="L1500" s="252">
        <v>2024</v>
      </c>
      <c r="M1500" s="251">
        <v>2030</v>
      </c>
      <c r="N1500" s="252" t="s">
        <v>393</v>
      </c>
      <c r="O1500" s="252" t="s">
        <v>394</v>
      </c>
      <c r="P1500" s="252" t="s">
        <v>634</v>
      </c>
      <c r="Q1500" s="251" t="s">
        <v>5670</v>
      </c>
      <c r="R1500" s="290"/>
      <c r="S1500" s="290"/>
      <c r="T1500" s="290"/>
      <c r="U1500" s="290"/>
      <c r="V1500" s="290"/>
      <c r="W1500" s="290"/>
      <c r="X1500" s="290"/>
    </row>
    <row r="1501" spans="2:24" ht="58">
      <c r="B1501" s="252" t="s">
        <v>1438</v>
      </c>
      <c r="C1501" s="252" t="s">
        <v>5639</v>
      </c>
      <c r="D1501" s="251" t="s">
        <v>2502</v>
      </c>
      <c r="E1501" s="252" t="s">
        <v>431</v>
      </c>
      <c r="F1501" s="251">
        <v>4948713.7165999999</v>
      </c>
      <c r="G1501" s="251">
        <v>2451767.2835400002</v>
      </c>
      <c r="H1501" s="252" t="s">
        <v>2541</v>
      </c>
      <c r="I1501" s="251">
        <v>1.9897000000000001E-2</v>
      </c>
      <c r="J1501" s="251" t="s">
        <v>2899</v>
      </c>
      <c r="K1501" s="353">
        <v>0</v>
      </c>
      <c r="L1501" s="252">
        <v>2024</v>
      </c>
      <c r="M1501" s="251">
        <v>2030</v>
      </c>
      <c r="N1501" s="252" t="s">
        <v>393</v>
      </c>
      <c r="O1501" s="252" t="s">
        <v>394</v>
      </c>
      <c r="P1501" s="252" t="s">
        <v>634</v>
      </c>
      <c r="Q1501" s="251" t="s">
        <v>5670</v>
      </c>
      <c r="R1501" s="290"/>
      <c r="S1501" s="290"/>
      <c r="T1501" s="290"/>
      <c r="U1501" s="290"/>
      <c r="V1501" s="290"/>
      <c r="W1501" s="290"/>
      <c r="X1501" s="290"/>
    </row>
    <row r="1502" spans="2:24" ht="58">
      <c r="B1502" s="252" t="s">
        <v>1438</v>
      </c>
      <c r="C1502" s="252" t="s">
        <v>5639</v>
      </c>
      <c r="D1502" s="251" t="s">
        <v>2502</v>
      </c>
      <c r="E1502" s="252" t="s">
        <v>431</v>
      </c>
      <c r="F1502" s="251">
        <v>4948684.2239899999</v>
      </c>
      <c r="G1502" s="251">
        <v>2451782.78792</v>
      </c>
      <c r="H1502" s="252" t="s">
        <v>2541</v>
      </c>
      <c r="I1502" s="251">
        <v>1.9823E-2</v>
      </c>
      <c r="J1502" s="251" t="s">
        <v>2899</v>
      </c>
      <c r="K1502" s="353">
        <v>0</v>
      </c>
      <c r="L1502" s="252">
        <v>2024</v>
      </c>
      <c r="M1502" s="251">
        <v>2030</v>
      </c>
      <c r="N1502" s="252" t="s">
        <v>393</v>
      </c>
      <c r="O1502" s="252" t="s">
        <v>394</v>
      </c>
      <c r="P1502" s="252" t="s">
        <v>634</v>
      </c>
      <c r="Q1502" s="251" t="s">
        <v>5670</v>
      </c>
      <c r="R1502" s="290"/>
      <c r="S1502" s="290"/>
      <c r="T1502" s="290"/>
      <c r="U1502" s="290"/>
      <c r="V1502" s="290"/>
      <c r="W1502" s="290"/>
      <c r="X1502" s="290"/>
    </row>
    <row r="1503" spans="2:24" ht="58">
      <c r="B1503" s="252" t="s">
        <v>1438</v>
      </c>
      <c r="C1503" s="252" t="s">
        <v>5639</v>
      </c>
      <c r="D1503" s="251" t="s">
        <v>2501</v>
      </c>
      <c r="E1503" s="252" t="s">
        <v>431</v>
      </c>
      <c r="F1503" s="251">
        <v>4949378.4691399997</v>
      </c>
      <c r="G1503" s="251">
        <v>2451212.6541400002</v>
      </c>
      <c r="H1503" s="252" t="s">
        <v>2541</v>
      </c>
      <c r="I1503" s="251">
        <v>0.13389000000000001</v>
      </c>
      <c r="J1503" s="251" t="s">
        <v>392</v>
      </c>
      <c r="K1503" s="353">
        <v>0</v>
      </c>
      <c r="L1503" s="252">
        <v>2024</v>
      </c>
      <c r="M1503" s="251">
        <v>2030</v>
      </c>
      <c r="N1503" s="252" t="s">
        <v>393</v>
      </c>
      <c r="O1503" s="252" t="s">
        <v>394</v>
      </c>
      <c r="P1503" s="252" t="s">
        <v>634</v>
      </c>
      <c r="Q1503" s="251" t="s">
        <v>5670</v>
      </c>
      <c r="R1503" s="290"/>
      <c r="S1503" s="290"/>
      <c r="T1503" s="290"/>
      <c r="U1503" s="290"/>
      <c r="V1503" s="290"/>
      <c r="W1503" s="290"/>
      <c r="X1503" s="290"/>
    </row>
    <row r="1504" spans="2:24" ht="58">
      <c r="B1504" s="252" t="s">
        <v>1438</v>
      </c>
      <c r="C1504" s="252" t="s">
        <v>5639</v>
      </c>
      <c r="D1504" s="251" t="s">
        <v>2501</v>
      </c>
      <c r="E1504" s="252" t="s">
        <v>431</v>
      </c>
      <c r="F1504" s="251">
        <v>4949378.4691399997</v>
      </c>
      <c r="G1504" s="251">
        <v>2451212.6541400002</v>
      </c>
      <c r="H1504" s="252" t="s">
        <v>2541</v>
      </c>
      <c r="I1504" s="251">
        <v>0.28004299999999999</v>
      </c>
      <c r="J1504" s="251" t="s">
        <v>2397</v>
      </c>
      <c r="K1504" s="353">
        <v>0</v>
      </c>
      <c r="L1504" s="252">
        <v>2024</v>
      </c>
      <c r="M1504" s="251">
        <v>2030</v>
      </c>
      <c r="N1504" s="252" t="s">
        <v>393</v>
      </c>
      <c r="O1504" s="252" t="s">
        <v>394</v>
      </c>
      <c r="P1504" s="252" t="s">
        <v>634</v>
      </c>
      <c r="Q1504" s="251" t="s">
        <v>5670</v>
      </c>
      <c r="R1504" s="290"/>
      <c r="S1504" s="290"/>
      <c r="T1504" s="290"/>
      <c r="U1504" s="290"/>
      <c r="V1504" s="290"/>
      <c r="W1504" s="290"/>
      <c r="X1504" s="290"/>
    </row>
    <row r="1505" spans="2:24" ht="58">
      <c r="B1505" s="252" t="s">
        <v>1438</v>
      </c>
      <c r="C1505" s="252" t="s">
        <v>5639</v>
      </c>
      <c r="D1505" s="251" t="s">
        <v>2501</v>
      </c>
      <c r="E1505" s="252" t="s">
        <v>431</v>
      </c>
      <c r="F1505" s="251">
        <v>4952283.6636699997</v>
      </c>
      <c r="G1505" s="251">
        <v>2439518.9042600002</v>
      </c>
      <c r="H1505" s="252" t="s">
        <v>2541</v>
      </c>
      <c r="I1505" s="251">
        <v>2.086E-2</v>
      </c>
      <c r="J1505" s="251" t="s">
        <v>2631</v>
      </c>
      <c r="K1505" s="353">
        <v>0</v>
      </c>
      <c r="L1505" s="252">
        <v>2024</v>
      </c>
      <c r="M1505" s="251">
        <v>2030</v>
      </c>
      <c r="N1505" s="252" t="s">
        <v>393</v>
      </c>
      <c r="O1505" s="252" t="s">
        <v>394</v>
      </c>
      <c r="P1505" s="252" t="s">
        <v>634</v>
      </c>
      <c r="Q1505" s="251" t="s">
        <v>5670</v>
      </c>
      <c r="R1505" s="290"/>
      <c r="S1505" s="290"/>
      <c r="T1505" s="290"/>
      <c r="U1505" s="290"/>
      <c r="V1505" s="290"/>
      <c r="W1505" s="290"/>
      <c r="X1505" s="290"/>
    </row>
    <row r="1506" spans="2:24" ht="58">
      <c r="B1506" s="252" t="s">
        <v>1438</v>
      </c>
      <c r="C1506" s="252" t="s">
        <v>5639</v>
      </c>
      <c r="D1506" s="251" t="s">
        <v>2501</v>
      </c>
      <c r="E1506" s="252" t="s">
        <v>431</v>
      </c>
      <c r="F1506" s="251">
        <v>4952306.1965300003</v>
      </c>
      <c r="G1506" s="251">
        <v>2439527.7528400002</v>
      </c>
      <c r="H1506" s="252" t="s">
        <v>2541</v>
      </c>
      <c r="I1506" s="251">
        <v>5.2337000000000002E-2</v>
      </c>
      <c r="J1506" s="251" t="s">
        <v>2631</v>
      </c>
      <c r="K1506" s="353">
        <v>0</v>
      </c>
      <c r="L1506" s="252">
        <v>2024</v>
      </c>
      <c r="M1506" s="251">
        <v>2030</v>
      </c>
      <c r="N1506" s="252" t="s">
        <v>393</v>
      </c>
      <c r="O1506" s="252" t="s">
        <v>394</v>
      </c>
      <c r="P1506" s="252" t="s">
        <v>634</v>
      </c>
      <c r="Q1506" s="251" t="s">
        <v>5670</v>
      </c>
      <c r="R1506" s="290"/>
      <c r="S1506" s="290"/>
      <c r="T1506" s="290"/>
      <c r="U1506" s="290"/>
      <c r="V1506" s="290"/>
      <c r="W1506" s="290"/>
      <c r="X1506" s="290"/>
    </row>
    <row r="1507" spans="2:24" ht="58">
      <c r="B1507" s="252" t="s">
        <v>1438</v>
      </c>
      <c r="C1507" s="252" t="s">
        <v>5639</v>
      </c>
      <c r="D1507" s="251" t="s">
        <v>2501</v>
      </c>
      <c r="E1507" s="252" t="s">
        <v>431</v>
      </c>
      <c r="F1507" s="251">
        <v>4952244.8184099998</v>
      </c>
      <c r="G1507" s="251">
        <v>2439678.3690499999</v>
      </c>
      <c r="H1507" s="252" t="s">
        <v>2541</v>
      </c>
      <c r="I1507" s="251">
        <v>4.3117000000000003E-2</v>
      </c>
      <c r="J1507" s="251" t="s">
        <v>2631</v>
      </c>
      <c r="K1507" s="353">
        <v>0</v>
      </c>
      <c r="L1507" s="252">
        <v>2024</v>
      </c>
      <c r="M1507" s="251">
        <v>2030</v>
      </c>
      <c r="N1507" s="252" t="s">
        <v>393</v>
      </c>
      <c r="O1507" s="252" t="s">
        <v>394</v>
      </c>
      <c r="P1507" s="252" t="s">
        <v>634</v>
      </c>
      <c r="Q1507" s="251" t="s">
        <v>5670</v>
      </c>
      <c r="R1507" s="290"/>
      <c r="S1507" s="290"/>
      <c r="T1507" s="290"/>
      <c r="U1507" s="290"/>
      <c r="V1507" s="290"/>
      <c r="W1507" s="290"/>
      <c r="X1507" s="290"/>
    </row>
    <row r="1508" spans="2:24" ht="58">
      <c r="B1508" s="252" t="s">
        <v>1438</v>
      </c>
      <c r="C1508" s="252" t="s">
        <v>5639</v>
      </c>
      <c r="D1508" s="251" t="s">
        <v>2501</v>
      </c>
      <c r="E1508" s="252" t="s">
        <v>431</v>
      </c>
      <c r="F1508" s="251">
        <v>4952267.5844700001</v>
      </c>
      <c r="G1508" s="251">
        <v>2439685.6509500002</v>
      </c>
      <c r="H1508" s="252" t="s">
        <v>2541</v>
      </c>
      <c r="I1508" s="251">
        <v>4.5183000000000001E-2</v>
      </c>
      <c r="J1508" s="251" t="s">
        <v>2631</v>
      </c>
      <c r="K1508" s="353">
        <v>0</v>
      </c>
      <c r="L1508" s="252">
        <v>2024</v>
      </c>
      <c r="M1508" s="251">
        <v>2030</v>
      </c>
      <c r="N1508" s="252" t="s">
        <v>393</v>
      </c>
      <c r="O1508" s="252" t="s">
        <v>394</v>
      </c>
      <c r="P1508" s="252" t="s">
        <v>634</v>
      </c>
      <c r="Q1508" s="251" t="s">
        <v>5670</v>
      </c>
      <c r="R1508" s="290"/>
      <c r="S1508" s="290"/>
      <c r="T1508" s="290"/>
      <c r="U1508" s="290"/>
      <c r="V1508" s="290"/>
      <c r="W1508" s="290"/>
      <c r="X1508" s="290"/>
    </row>
    <row r="1509" spans="2:24" ht="58">
      <c r="B1509" s="252" t="s">
        <v>1438</v>
      </c>
      <c r="C1509" s="252" t="s">
        <v>5639</v>
      </c>
      <c r="D1509" s="251" t="s">
        <v>2502</v>
      </c>
      <c r="E1509" s="252" t="s">
        <v>431</v>
      </c>
      <c r="F1509" s="251">
        <v>4948789.9221099997</v>
      </c>
      <c r="G1509" s="251">
        <v>2451506.8477500002</v>
      </c>
      <c r="H1509" s="252" t="s">
        <v>2541</v>
      </c>
      <c r="I1509" s="251">
        <v>6.6499999999999997E-3</v>
      </c>
      <c r="J1509" s="251" t="s">
        <v>2899</v>
      </c>
      <c r="K1509" s="353">
        <v>0</v>
      </c>
      <c r="L1509" s="252">
        <v>2024</v>
      </c>
      <c r="M1509" s="251">
        <v>2030</v>
      </c>
      <c r="N1509" s="252" t="s">
        <v>393</v>
      </c>
      <c r="O1509" s="252" t="s">
        <v>394</v>
      </c>
      <c r="P1509" s="252" t="s">
        <v>634</v>
      </c>
      <c r="Q1509" s="251" t="s">
        <v>5670</v>
      </c>
      <c r="R1509" s="290"/>
      <c r="S1509" s="290"/>
      <c r="T1509" s="290"/>
      <c r="U1509" s="290"/>
      <c r="V1509" s="290"/>
      <c r="W1509" s="290"/>
      <c r="X1509" s="290"/>
    </row>
    <row r="1510" spans="2:24" ht="58">
      <c r="B1510" s="252" t="s">
        <v>1438</v>
      </c>
      <c r="C1510" s="252" t="s">
        <v>5639</v>
      </c>
      <c r="D1510" s="251" t="s">
        <v>2502</v>
      </c>
      <c r="E1510" s="252" t="s">
        <v>431</v>
      </c>
      <c r="F1510" s="251">
        <v>4948739.1003099997</v>
      </c>
      <c r="G1510" s="251">
        <v>2451595.3755000001</v>
      </c>
      <c r="H1510" s="252" t="s">
        <v>2541</v>
      </c>
      <c r="I1510" s="251">
        <v>2.9907E-2</v>
      </c>
      <c r="J1510" s="251" t="s">
        <v>2899</v>
      </c>
      <c r="K1510" s="353">
        <v>0</v>
      </c>
      <c r="L1510" s="252">
        <v>2024</v>
      </c>
      <c r="M1510" s="251">
        <v>2030</v>
      </c>
      <c r="N1510" s="252" t="s">
        <v>393</v>
      </c>
      <c r="O1510" s="252" t="s">
        <v>394</v>
      </c>
      <c r="P1510" s="252" t="s">
        <v>634</v>
      </c>
      <c r="Q1510" s="251" t="s">
        <v>5670</v>
      </c>
      <c r="R1510" s="290"/>
      <c r="S1510" s="290"/>
      <c r="T1510" s="290"/>
      <c r="U1510" s="290"/>
      <c r="V1510" s="290"/>
      <c r="W1510" s="290"/>
      <c r="X1510" s="290"/>
    </row>
    <row r="1511" spans="2:24" ht="58">
      <c r="B1511" s="252" t="s">
        <v>1438</v>
      </c>
      <c r="C1511" s="252" t="s">
        <v>5639</v>
      </c>
      <c r="D1511" s="251" t="s">
        <v>2502</v>
      </c>
      <c r="E1511" s="252" t="s">
        <v>431</v>
      </c>
      <c r="F1511" s="251">
        <v>4948760.7159799999</v>
      </c>
      <c r="G1511" s="251">
        <v>2451606.54684</v>
      </c>
      <c r="H1511" s="252" t="s">
        <v>2541</v>
      </c>
      <c r="I1511" s="251">
        <v>1.7353E-2</v>
      </c>
      <c r="J1511" s="251" t="s">
        <v>2899</v>
      </c>
      <c r="K1511" s="353">
        <v>0</v>
      </c>
      <c r="L1511" s="252">
        <v>2024</v>
      </c>
      <c r="M1511" s="251">
        <v>2030</v>
      </c>
      <c r="N1511" s="252" t="s">
        <v>393</v>
      </c>
      <c r="O1511" s="252" t="s">
        <v>394</v>
      </c>
      <c r="P1511" s="252" t="s">
        <v>634</v>
      </c>
      <c r="Q1511" s="251" t="s">
        <v>5670</v>
      </c>
      <c r="R1511" s="290"/>
      <c r="S1511" s="290"/>
      <c r="T1511" s="290"/>
      <c r="U1511" s="290"/>
      <c r="V1511" s="290"/>
      <c r="W1511" s="290"/>
      <c r="X1511" s="290"/>
    </row>
    <row r="1512" spans="2:24" ht="58">
      <c r="B1512" s="252" t="s">
        <v>1438</v>
      </c>
      <c r="C1512" s="252" t="s">
        <v>5639</v>
      </c>
      <c r="D1512" s="251" t="s">
        <v>2502</v>
      </c>
      <c r="E1512" s="252" t="s">
        <v>431</v>
      </c>
      <c r="F1512" s="251">
        <v>4948768.2710800003</v>
      </c>
      <c r="G1512" s="251">
        <v>2451491.6183500001</v>
      </c>
      <c r="H1512" s="252" t="s">
        <v>2541</v>
      </c>
      <c r="I1512" s="251">
        <v>1.7279999999999999E-3</v>
      </c>
      <c r="J1512" s="251" t="s">
        <v>2899</v>
      </c>
      <c r="K1512" s="353">
        <v>0</v>
      </c>
      <c r="L1512" s="252">
        <v>2024</v>
      </c>
      <c r="M1512" s="251">
        <v>2030</v>
      </c>
      <c r="N1512" s="252" t="s">
        <v>393</v>
      </c>
      <c r="O1512" s="252" t="s">
        <v>394</v>
      </c>
      <c r="P1512" s="252" t="s">
        <v>634</v>
      </c>
      <c r="Q1512" s="251" t="s">
        <v>5670</v>
      </c>
      <c r="R1512" s="290"/>
      <c r="S1512" s="290"/>
      <c r="T1512" s="290"/>
      <c r="U1512" s="290"/>
      <c r="V1512" s="290"/>
      <c r="W1512" s="290"/>
      <c r="X1512" s="290"/>
    </row>
    <row r="1513" spans="2:24" ht="58">
      <c r="B1513" s="252" t="s">
        <v>1438</v>
      </c>
      <c r="C1513" s="252" t="s">
        <v>5639</v>
      </c>
      <c r="D1513" s="251" t="s">
        <v>2502</v>
      </c>
      <c r="E1513" s="252" t="s">
        <v>431</v>
      </c>
      <c r="F1513" s="251">
        <v>4948506.6773800002</v>
      </c>
      <c r="G1513" s="251">
        <v>2452254.7614099998</v>
      </c>
      <c r="H1513" s="252" t="s">
        <v>2541</v>
      </c>
      <c r="I1513" s="251">
        <v>5.2560000000000003E-3</v>
      </c>
      <c r="J1513" s="251" t="s">
        <v>2754</v>
      </c>
      <c r="K1513" s="353">
        <v>0</v>
      </c>
      <c r="L1513" s="252">
        <v>2024</v>
      </c>
      <c r="M1513" s="251">
        <v>2030</v>
      </c>
      <c r="N1513" s="252" t="s">
        <v>393</v>
      </c>
      <c r="O1513" s="252" t="s">
        <v>394</v>
      </c>
      <c r="P1513" s="252" t="s">
        <v>634</v>
      </c>
      <c r="Q1513" s="251" t="s">
        <v>5670</v>
      </c>
      <c r="R1513" s="290"/>
      <c r="S1513" s="290"/>
      <c r="T1513" s="290"/>
      <c r="U1513" s="290"/>
      <c r="V1513" s="290"/>
      <c r="W1513" s="290"/>
      <c r="X1513" s="290"/>
    </row>
    <row r="1514" spans="2:24" ht="58">
      <c r="B1514" s="252" t="s">
        <v>1438</v>
      </c>
      <c r="C1514" s="252" t="s">
        <v>5639</v>
      </c>
      <c r="D1514" s="251" t="s">
        <v>2502</v>
      </c>
      <c r="E1514" s="252" t="s">
        <v>431</v>
      </c>
      <c r="F1514" s="251">
        <v>4948596.5881700004</v>
      </c>
      <c r="G1514" s="251">
        <v>2452082.40472</v>
      </c>
      <c r="H1514" s="252" t="s">
        <v>2541</v>
      </c>
      <c r="I1514" s="251">
        <v>1.3195999999999999E-2</v>
      </c>
      <c r="J1514" s="251" t="s">
        <v>392</v>
      </c>
      <c r="K1514" s="353">
        <v>0</v>
      </c>
      <c r="L1514" s="252">
        <v>2024</v>
      </c>
      <c r="M1514" s="251">
        <v>2030</v>
      </c>
      <c r="N1514" s="252" t="s">
        <v>393</v>
      </c>
      <c r="O1514" s="252" t="s">
        <v>394</v>
      </c>
      <c r="P1514" s="252" t="s">
        <v>634</v>
      </c>
      <c r="Q1514" s="251" t="s">
        <v>5670</v>
      </c>
      <c r="R1514" s="290"/>
      <c r="S1514" s="290"/>
      <c r="T1514" s="290"/>
      <c r="U1514" s="290"/>
      <c r="V1514" s="290"/>
      <c r="W1514" s="290"/>
      <c r="X1514" s="290"/>
    </row>
    <row r="1515" spans="2:24" ht="58">
      <c r="B1515" s="252" t="s">
        <v>1438</v>
      </c>
      <c r="C1515" s="252" t="s">
        <v>5639</v>
      </c>
      <c r="D1515" s="251" t="s">
        <v>2502</v>
      </c>
      <c r="E1515" s="252" t="s">
        <v>431</v>
      </c>
      <c r="F1515" s="251">
        <v>4948619.9222400002</v>
      </c>
      <c r="G1515" s="251">
        <v>2452087.8486299999</v>
      </c>
      <c r="H1515" s="252" t="s">
        <v>2541</v>
      </c>
      <c r="I1515" s="251">
        <v>1.0494E-2</v>
      </c>
      <c r="J1515" s="251" t="s">
        <v>392</v>
      </c>
      <c r="K1515" s="353">
        <v>0</v>
      </c>
      <c r="L1515" s="252">
        <v>2024</v>
      </c>
      <c r="M1515" s="251">
        <v>2030</v>
      </c>
      <c r="N1515" s="252" t="s">
        <v>393</v>
      </c>
      <c r="O1515" s="252" t="s">
        <v>394</v>
      </c>
      <c r="P1515" s="252" t="s">
        <v>634</v>
      </c>
      <c r="Q1515" s="251" t="s">
        <v>5670</v>
      </c>
      <c r="R1515" s="290"/>
      <c r="S1515" s="290"/>
      <c r="T1515" s="290"/>
      <c r="U1515" s="290"/>
      <c r="V1515" s="290"/>
      <c r="W1515" s="290"/>
      <c r="X1515" s="290"/>
    </row>
    <row r="1516" spans="2:24" ht="58">
      <c r="B1516" s="252" t="s">
        <v>1438</v>
      </c>
      <c r="C1516" s="252" t="s">
        <v>5639</v>
      </c>
      <c r="D1516" s="251" t="s">
        <v>2502</v>
      </c>
      <c r="E1516" s="252" t="s">
        <v>431</v>
      </c>
      <c r="F1516" s="251">
        <v>4948506.6773800002</v>
      </c>
      <c r="G1516" s="251">
        <v>2452254.7614099998</v>
      </c>
      <c r="H1516" s="252" t="s">
        <v>2541</v>
      </c>
      <c r="I1516" s="251">
        <v>0.116202</v>
      </c>
      <c r="J1516" s="251" t="s">
        <v>392</v>
      </c>
      <c r="K1516" s="353">
        <v>0</v>
      </c>
      <c r="L1516" s="252">
        <v>2024</v>
      </c>
      <c r="M1516" s="251">
        <v>2030</v>
      </c>
      <c r="N1516" s="252" t="s">
        <v>393</v>
      </c>
      <c r="O1516" s="252" t="s">
        <v>394</v>
      </c>
      <c r="P1516" s="252" t="s">
        <v>634</v>
      </c>
      <c r="Q1516" s="251" t="s">
        <v>5670</v>
      </c>
      <c r="R1516" s="290"/>
      <c r="S1516" s="290"/>
      <c r="T1516" s="290"/>
      <c r="U1516" s="290"/>
      <c r="V1516" s="290"/>
      <c r="W1516" s="290"/>
      <c r="X1516" s="290"/>
    </row>
    <row r="1517" spans="2:24" ht="58">
      <c r="B1517" s="252" t="s">
        <v>1438</v>
      </c>
      <c r="C1517" s="252" t="s">
        <v>5639</v>
      </c>
      <c r="D1517" s="251" t="s">
        <v>2502</v>
      </c>
      <c r="E1517" s="252" t="s">
        <v>431</v>
      </c>
      <c r="F1517" s="251">
        <v>4948318.1621099999</v>
      </c>
      <c r="G1517" s="251">
        <v>2453119.0785099999</v>
      </c>
      <c r="H1517" s="252" t="s">
        <v>2541</v>
      </c>
      <c r="I1517" s="251">
        <v>1.6409E-2</v>
      </c>
      <c r="J1517" s="251" t="s">
        <v>392</v>
      </c>
      <c r="K1517" s="353">
        <v>0</v>
      </c>
      <c r="L1517" s="252">
        <v>2024</v>
      </c>
      <c r="M1517" s="251">
        <v>2030</v>
      </c>
      <c r="N1517" s="252" t="s">
        <v>393</v>
      </c>
      <c r="O1517" s="252" t="s">
        <v>394</v>
      </c>
      <c r="P1517" s="252" t="s">
        <v>634</v>
      </c>
      <c r="Q1517" s="251" t="s">
        <v>5670</v>
      </c>
      <c r="R1517" s="290"/>
      <c r="S1517" s="290"/>
      <c r="T1517" s="290"/>
      <c r="U1517" s="290"/>
      <c r="V1517" s="290"/>
      <c r="W1517" s="290"/>
      <c r="X1517" s="290"/>
    </row>
    <row r="1518" spans="2:24" ht="58">
      <c r="B1518" s="252" t="s">
        <v>1438</v>
      </c>
      <c r="C1518" s="252" t="s">
        <v>5639</v>
      </c>
      <c r="D1518" s="251" t="s">
        <v>2502</v>
      </c>
      <c r="E1518" s="252" t="s">
        <v>431</v>
      </c>
      <c r="F1518" s="251">
        <v>4948277.9847400002</v>
      </c>
      <c r="G1518" s="251">
        <v>2453172.7780800001</v>
      </c>
      <c r="H1518" s="252" t="s">
        <v>2541</v>
      </c>
      <c r="I1518" s="251">
        <v>9.1319999999999995E-3</v>
      </c>
      <c r="J1518" s="251" t="s">
        <v>392</v>
      </c>
      <c r="K1518" s="353">
        <v>0</v>
      </c>
      <c r="L1518" s="252">
        <v>2024</v>
      </c>
      <c r="M1518" s="251">
        <v>2030</v>
      </c>
      <c r="N1518" s="252" t="s">
        <v>393</v>
      </c>
      <c r="O1518" s="252" t="s">
        <v>394</v>
      </c>
      <c r="P1518" s="252" t="s">
        <v>634</v>
      </c>
      <c r="Q1518" s="251" t="s">
        <v>5670</v>
      </c>
      <c r="R1518" s="290"/>
      <c r="S1518" s="290"/>
      <c r="T1518" s="290"/>
      <c r="U1518" s="290"/>
      <c r="V1518" s="290"/>
      <c r="W1518" s="290"/>
      <c r="X1518" s="290"/>
    </row>
    <row r="1519" spans="2:24" ht="58">
      <c r="B1519" s="252" t="s">
        <v>1438</v>
      </c>
      <c r="C1519" s="252" t="s">
        <v>5639</v>
      </c>
      <c r="D1519" s="251" t="s">
        <v>2500</v>
      </c>
      <c r="E1519" s="252" t="s">
        <v>431</v>
      </c>
      <c r="F1519" s="251">
        <v>4953546.5493000001</v>
      </c>
      <c r="G1519" s="251">
        <v>2435469.8425500002</v>
      </c>
      <c r="H1519" s="252" t="s">
        <v>2541</v>
      </c>
      <c r="I1519" s="251">
        <v>5.7650000000000002E-3</v>
      </c>
      <c r="J1519" s="251" t="s">
        <v>392</v>
      </c>
      <c r="K1519" s="353">
        <v>0</v>
      </c>
      <c r="L1519" s="252">
        <v>2024</v>
      </c>
      <c r="M1519" s="251">
        <v>2030</v>
      </c>
      <c r="N1519" s="252" t="s">
        <v>393</v>
      </c>
      <c r="O1519" s="252" t="s">
        <v>394</v>
      </c>
      <c r="P1519" s="252" t="s">
        <v>634</v>
      </c>
      <c r="Q1519" s="251" t="s">
        <v>5670</v>
      </c>
      <c r="R1519" s="290"/>
      <c r="S1519" s="290"/>
      <c r="T1519" s="290"/>
      <c r="U1519" s="290"/>
      <c r="V1519" s="290"/>
      <c r="W1519" s="290"/>
      <c r="X1519" s="290"/>
    </row>
    <row r="1520" spans="2:24" ht="58">
      <c r="B1520" s="252" t="s">
        <v>1438</v>
      </c>
      <c r="C1520" s="252" t="s">
        <v>5639</v>
      </c>
      <c r="D1520" s="251" t="s">
        <v>2500</v>
      </c>
      <c r="E1520" s="252" t="s">
        <v>431</v>
      </c>
      <c r="F1520" s="251">
        <v>4953526.2136500003</v>
      </c>
      <c r="G1520" s="251">
        <v>2435478.7880699998</v>
      </c>
      <c r="H1520" s="252" t="s">
        <v>2541</v>
      </c>
      <c r="I1520" s="251">
        <v>1.1403E-2</v>
      </c>
      <c r="J1520" s="251" t="s">
        <v>392</v>
      </c>
      <c r="K1520" s="353">
        <v>0</v>
      </c>
      <c r="L1520" s="252">
        <v>2024</v>
      </c>
      <c r="M1520" s="251">
        <v>2030</v>
      </c>
      <c r="N1520" s="252" t="s">
        <v>393</v>
      </c>
      <c r="O1520" s="252" t="s">
        <v>394</v>
      </c>
      <c r="P1520" s="252" t="s">
        <v>634</v>
      </c>
      <c r="Q1520" s="251" t="s">
        <v>5670</v>
      </c>
      <c r="R1520" s="290"/>
      <c r="S1520" s="290"/>
      <c r="T1520" s="290"/>
      <c r="U1520" s="290"/>
      <c r="V1520" s="290"/>
      <c r="W1520" s="290"/>
      <c r="X1520" s="290"/>
    </row>
    <row r="1521" spans="2:24" ht="58">
      <c r="B1521" s="252" t="s">
        <v>1438</v>
      </c>
      <c r="C1521" s="252" t="s">
        <v>5639</v>
      </c>
      <c r="D1521" s="251" t="s">
        <v>2501</v>
      </c>
      <c r="E1521" s="252" t="s">
        <v>431</v>
      </c>
      <c r="F1521" s="251">
        <v>4952194.9056399995</v>
      </c>
      <c r="G1521" s="251">
        <v>2439983.44734</v>
      </c>
      <c r="H1521" s="252" t="s">
        <v>2541</v>
      </c>
      <c r="I1521" s="251">
        <v>2.6037999999999999E-2</v>
      </c>
      <c r="J1521" s="251" t="s">
        <v>392</v>
      </c>
      <c r="K1521" s="353">
        <v>0</v>
      </c>
      <c r="L1521" s="252">
        <v>2024</v>
      </c>
      <c r="M1521" s="251">
        <v>2030</v>
      </c>
      <c r="N1521" s="252" t="s">
        <v>393</v>
      </c>
      <c r="O1521" s="252" t="s">
        <v>394</v>
      </c>
      <c r="P1521" s="252" t="s">
        <v>634</v>
      </c>
      <c r="Q1521" s="251" t="s">
        <v>5670</v>
      </c>
      <c r="R1521" s="290"/>
      <c r="S1521" s="290"/>
      <c r="T1521" s="290"/>
      <c r="U1521" s="290"/>
      <c r="V1521" s="290"/>
      <c r="W1521" s="290"/>
      <c r="X1521" s="290"/>
    </row>
    <row r="1522" spans="2:24" ht="58">
      <c r="B1522" s="252" t="s">
        <v>1438</v>
      </c>
      <c r="C1522" s="252" t="s">
        <v>5639</v>
      </c>
      <c r="D1522" s="251" t="s">
        <v>2503</v>
      </c>
      <c r="E1522" s="252" t="s">
        <v>431</v>
      </c>
      <c r="F1522" s="251">
        <v>4936606.9807200003</v>
      </c>
      <c r="G1522" s="251">
        <v>2493041.7628299999</v>
      </c>
      <c r="H1522" s="252" t="s">
        <v>2541</v>
      </c>
      <c r="I1522" s="251">
        <v>3.6561000000000003E-2</v>
      </c>
      <c r="J1522" s="251" t="s">
        <v>3943</v>
      </c>
      <c r="K1522" s="353">
        <v>0</v>
      </c>
      <c r="L1522" s="252">
        <v>2024</v>
      </c>
      <c r="M1522" s="251">
        <v>2030</v>
      </c>
      <c r="N1522" s="252" t="s">
        <v>393</v>
      </c>
      <c r="O1522" s="252" t="s">
        <v>394</v>
      </c>
      <c r="P1522" s="252" t="s">
        <v>634</v>
      </c>
      <c r="Q1522" s="251" t="s">
        <v>5670</v>
      </c>
      <c r="R1522" s="290"/>
      <c r="S1522" s="290"/>
      <c r="T1522" s="290"/>
      <c r="U1522" s="290"/>
      <c r="V1522" s="290"/>
      <c r="W1522" s="290"/>
      <c r="X1522" s="290"/>
    </row>
    <row r="1523" spans="2:24" ht="58">
      <c r="B1523" s="252" t="s">
        <v>1438</v>
      </c>
      <c r="C1523" s="252" t="s">
        <v>5639</v>
      </c>
      <c r="D1523" s="251" t="s">
        <v>2503</v>
      </c>
      <c r="E1523" s="252" t="s">
        <v>431</v>
      </c>
      <c r="F1523" s="251">
        <v>4936606.9807200003</v>
      </c>
      <c r="G1523" s="251">
        <v>2493041.7628299999</v>
      </c>
      <c r="H1523" s="252" t="s">
        <v>2541</v>
      </c>
      <c r="I1523" s="251">
        <v>3.2906999999999999E-2</v>
      </c>
      <c r="J1523" s="251" t="s">
        <v>1427</v>
      </c>
      <c r="K1523" s="353">
        <v>0</v>
      </c>
      <c r="L1523" s="252">
        <v>2024</v>
      </c>
      <c r="M1523" s="251">
        <v>2030</v>
      </c>
      <c r="N1523" s="252" t="s">
        <v>393</v>
      </c>
      <c r="O1523" s="252" t="s">
        <v>394</v>
      </c>
      <c r="P1523" s="252" t="s">
        <v>634</v>
      </c>
      <c r="Q1523" s="251" t="s">
        <v>5670</v>
      </c>
      <c r="R1523" s="290"/>
      <c r="S1523" s="290"/>
      <c r="T1523" s="290"/>
      <c r="U1523" s="290"/>
      <c r="V1523" s="290"/>
      <c r="W1523" s="290"/>
      <c r="X1523" s="290"/>
    </row>
    <row r="1524" spans="2:24" ht="58">
      <c r="B1524" s="252" t="s">
        <v>1438</v>
      </c>
      <c r="C1524" s="252" t="s">
        <v>5639</v>
      </c>
      <c r="D1524" s="251" t="s">
        <v>2503</v>
      </c>
      <c r="E1524" s="252" t="s">
        <v>431</v>
      </c>
      <c r="F1524" s="251">
        <v>4936651.8402300002</v>
      </c>
      <c r="G1524" s="251">
        <v>2492979.09767</v>
      </c>
      <c r="H1524" s="252" t="s">
        <v>2541</v>
      </c>
      <c r="I1524" s="251">
        <v>4.3432999999999999E-2</v>
      </c>
      <c r="J1524" s="251" t="s">
        <v>1427</v>
      </c>
      <c r="K1524" s="353">
        <v>0</v>
      </c>
      <c r="L1524" s="252">
        <v>2024</v>
      </c>
      <c r="M1524" s="251">
        <v>2030</v>
      </c>
      <c r="N1524" s="252" t="s">
        <v>393</v>
      </c>
      <c r="O1524" s="252" t="s">
        <v>394</v>
      </c>
      <c r="P1524" s="252" t="s">
        <v>634</v>
      </c>
      <c r="Q1524" s="251" t="s">
        <v>5670</v>
      </c>
      <c r="R1524" s="290"/>
      <c r="S1524" s="290"/>
      <c r="T1524" s="290"/>
      <c r="U1524" s="290"/>
      <c r="V1524" s="290"/>
      <c r="W1524" s="290"/>
      <c r="X1524" s="290"/>
    </row>
    <row r="1525" spans="2:24" ht="58">
      <c r="B1525" s="252" t="s">
        <v>1438</v>
      </c>
      <c r="C1525" s="252" t="s">
        <v>5639</v>
      </c>
      <c r="D1525" s="251" t="s">
        <v>2503</v>
      </c>
      <c r="E1525" s="252" t="s">
        <v>431</v>
      </c>
      <c r="F1525" s="251">
        <v>4936627.8500699997</v>
      </c>
      <c r="G1525" s="251">
        <v>2492984.1600100002</v>
      </c>
      <c r="H1525" s="252" t="s">
        <v>2541</v>
      </c>
      <c r="I1525" s="251">
        <v>3.3695000000000003E-2</v>
      </c>
      <c r="J1525" s="251" t="s">
        <v>1427</v>
      </c>
      <c r="K1525" s="353">
        <v>0</v>
      </c>
      <c r="L1525" s="252">
        <v>2024</v>
      </c>
      <c r="M1525" s="251">
        <v>2030</v>
      </c>
      <c r="N1525" s="252" t="s">
        <v>393</v>
      </c>
      <c r="O1525" s="252" t="s">
        <v>394</v>
      </c>
      <c r="P1525" s="252" t="s">
        <v>634</v>
      </c>
      <c r="Q1525" s="251" t="s">
        <v>5670</v>
      </c>
      <c r="R1525" s="290"/>
      <c r="S1525" s="290"/>
      <c r="T1525" s="290"/>
      <c r="U1525" s="290"/>
      <c r="V1525" s="290"/>
      <c r="W1525" s="290"/>
      <c r="X1525" s="290"/>
    </row>
    <row r="1526" spans="2:24" ht="58">
      <c r="B1526" s="252" t="s">
        <v>1438</v>
      </c>
      <c r="C1526" s="252" t="s">
        <v>5639</v>
      </c>
      <c r="D1526" s="251" t="s">
        <v>2503</v>
      </c>
      <c r="E1526" s="252" t="s">
        <v>431</v>
      </c>
      <c r="F1526" s="251">
        <v>4936619.4482000005</v>
      </c>
      <c r="G1526" s="251">
        <v>2493194.0607699999</v>
      </c>
      <c r="H1526" s="252" t="s">
        <v>2541</v>
      </c>
      <c r="I1526" s="251">
        <v>5.0000000000000004E-6</v>
      </c>
      <c r="J1526" s="251" t="s">
        <v>1427</v>
      </c>
      <c r="K1526" s="353">
        <v>0</v>
      </c>
      <c r="L1526" s="252">
        <v>2024</v>
      </c>
      <c r="M1526" s="251">
        <v>2030</v>
      </c>
      <c r="N1526" s="252" t="s">
        <v>393</v>
      </c>
      <c r="O1526" s="252" t="s">
        <v>394</v>
      </c>
      <c r="P1526" s="252" t="s">
        <v>634</v>
      </c>
      <c r="Q1526" s="251" t="s">
        <v>5670</v>
      </c>
      <c r="R1526" s="290"/>
      <c r="S1526" s="290"/>
      <c r="T1526" s="290"/>
      <c r="U1526" s="290"/>
      <c r="V1526" s="290"/>
      <c r="W1526" s="290"/>
      <c r="X1526" s="290"/>
    </row>
    <row r="1527" spans="2:24" ht="58">
      <c r="B1527" s="252" t="s">
        <v>1438</v>
      </c>
      <c r="C1527" s="252" t="s">
        <v>5639</v>
      </c>
      <c r="D1527" s="251" t="s">
        <v>2503</v>
      </c>
      <c r="E1527" s="252" t="s">
        <v>431</v>
      </c>
      <c r="F1527" s="251">
        <v>4936622.7127</v>
      </c>
      <c r="G1527" s="251">
        <v>2493183.8848999999</v>
      </c>
      <c r="H1527" s="252" t="s">
        <v>2541</v>
      </c>
      <c r="I1527" s="251">
        <v>5.7060000000000001E-3</v>
      </c>
      <c r="J1527" s="251" t="s">
        <v>1427</v>
      </c>
      <c r="K1527" s="353">
        <v>0</v>
      </c>
      <c r="L1527" s="252">
        <v>2024</v>
      </c>
      <c r="M1527" s="251">
        <v>2030</v>
      </c>
      <c r="N1527" s="252" t="s">
        <v>393</v>
      </c>
      <c r="O1527" s="252" t="s">
        <v>394</v>
      </c>
      <c r="P1527" s="252" t="s">
        <v>634</v>
      </c>
      <c r="Q1527" s="251" t="s">
        <v>5670</v>
      </c>
      <c r="R1527" s="290"/>
      <c r="S1527" s="290"/>
      <c r="T1527" s="290"/>
      <c r="U1527" s="290"/>
      <c r="V1527" s="290"/>
      <c r="W1527" s="290"/>
      <c r="X1527" s="290"/>
    </row>
    <row r="1528" spans="2:24" ht="58">
      <c r="B1528" s="252" t="s">
        <v>1438</v>
      </c>
      <c r="C1528" s="252" t="s">
        <v>5639</v>
      </c>
      <c r="D1528" s="251" t="s">
        <v>2503</v>
      </c>
      <c r="E1528" s="252" t="s">
        <v>431</v>
      </c>
      <c r="F1528" s="251">
        <v>4936646.0477</v>
      </c>
      <c r="G1528" s="251">
        <v>2493184.39255</v>
      </c>
      <c r="H1528" s="252" t="s">
        <v>2541</v>
      </c>
      <c r="I1528" s="251">
        <v>1.0588E-2</v>
      </c>
      <c r="J1528" s="251" t="s">
        <v>1427</v>
      </c>
      <c r="K1528" s="353">
        <v>0</v>
      </c>
      <c r="L1528" s="252">
        <v>2024</v>
      </c>
      <c r="M1528" s="251">
        <v>2030</v>
      </c>
      <c r="N1528" s="252" t="s">
        <v>393</v>
      </c>
      <c r="O1528" s="252" t="s">
        <v>394</v>
      </c>
      <c r="P1528" s="252" t="s">
        <v>634</v>
      </c>
      <c r="Q1528" s="251" t="s">
        <v>5670</v>
      </c>
      <c r="R1528" s="290"/>
      <c r="S1528" s="290"/>
      <c r="T1528" s="290"/>
      <c r="U1528" s="290"/>
      <c r="V1528" s="290"/>
      <c r="W1528" s="290"/>
      <c r="X1528" s="290"/>
    </row>
    <row r="1529" spans="2:24" ht="58">
      <c r="B1529" s="252" t="s">
        <v>1438</v>
      </c>
      <c r="C1529" s="252" t="s">
        <v>5639</v>
      </c>
      <c r="D1529" s="251" t="s">
        <v>2503</v>
      </c>
      <c r="E1529" s="252" t="s">
        <v>431</v>
      </c>
      <c r="F1529" s="251">
        <v>4936608.7222600002</v>
      </c>
      <c r="G1529" s="251">
        <v>2493574.2234999998</v>
      </c>
      <c r="H1529" s="252" t="s">
        <v>2541</v>
      </c>
      <c r="I1529" s="251">
        <v>7.3049999999999999E-3</v>
      </c>
      <c r="J1529" s="251" t="s">
        <v>1427</v>
      </c>
      <c r="K1529" s="353">
        <v>0</v>
      </c>
      <c r="L1529" s="252">
        <v>2024</v>
      </c>
      <c r="M1529" s="251">
        <v>2030</v>
      </c>
      <c r="N1529" s="252" t="s">
        <v>393</v>
      </c>
      <c r="O1529" s="252" t="s">
        <v>394</v>
      </c>
      <c r="P1529" s="252" t="s">
        <v>634</v>
      </c>
      <c r="Q1529" s="251" t="s">
        <v>5670</v>
      </c>
      <c r="R1529" s="290"/>
      <c r="S1529" s="290"/>
      <c r="T1529" s="290"/>
      <c r="U1529" s="290"/>
      <c r="V1529" s="290"/>
      <c r="W1529" s="290"/>
      <c r="X1529" s="290"/>
    </row>
    <row r="1530" spans="2:24" ht="58">
      <c r="B1530" s="252" t="s">
        <v>1438</v>
      </c>
      <c r="C1530" s="252" t="s">
        <v>5639</v>
      </c>
      <c r="D1530" s="251" t="s">
        <v>2503</v>
      </c>
      <c r="E1530" s="252" t="s">
        <v>431</v>
      </c>
      <c r="F1530" s="251">
        <v>4936627.3029199997</v>
      </c>
      <c r="G1530" s="251">
        <v>2493575.17295</v>
      </c>
      <c r="H1530" s="252" t="s">
        <v>2541</v>
      </c>
      <c r="I1530" s="251">
        <v>2.6564000000000001E-2</v>
      </c>
      <c r="J1530" s="251" t="s">
        <v>1427</v>
      </c>
      <c r="K1530" s="353">
        <v>0</v>
      </c>
      <c r="L1530" s="252">
        <v>2024</v>
      </c>
      <c r="M1530" s="251">
        <v>2030</v>
      </c>
      <c r="N1530" s="252" t="s">
        <v>393</v>
      </c>
      <c r="O1530" s="252" t="s">
        <v>394</v>
      </c>
      <c r="P1530" s="252" t="s">
        <v>634</v>
      </c>
      <c r="Q1530" s="251" t="s">
        <v>5670</v>
      </c>
      <c r="R1530" s="290"/>
      <c r="S1530" s="290"/>
      <c r="T1530" s="290"/>
      <c r="U1530" s="290"/>
      <c r="V1530" s="290"/>
      <c r="W1530" s="290"/>
      <c r="X1530" s="290"/>
    </row>
    <row r="1531" spans="2:24" ht="58">
      <c r="B1531" s="252" t="s">
        <v>1438</v>
      </c>
      <c r="C1531" s="252" t="s">
        <v>5639</v>
      </c>
      <c r="D1531" s="251" t="s">
        <v>2503</v>
      </c>
      <c r="E1531" s="252" t="s">
        <v>431</v>
      </c>
      <c r="F1531" s="251">
        <v>4936866.3437299998</v>
      </c>
      <c r="G1531" s="251">
        <v>2491592.9468100001</v>
      </c>
      <c r="H1531" s="252" t="s">
        <v>2541</v>
      </c>
      <c r="I1531" s="251">
        <v>1.1158E-2</v>
      </c>
      <c r="J1531" s="251" t="s">
        <v>3943</v>
      </c>
      <c r="K1531" s="353">
        <v>0</v>
      </c>
      <c r="L1531" s="252">
        <v>2024</v>
      </c>
      <c r="M1531" s="251">
        <v>2030</v>
      </c>
      <c r="N1531" s="252" t="s">
        <v>393</v>
      </c>
      <c r="O1531" s="252" t="s">
        <v>394</v>
      </c>
      <c r="P1531" s="252" t="s">
        <v>634</v>
      </c>
      <c r="Q1531" s="251" t="s">
        <v>5670</v>
      </c>
      <c r="R1531" s="290"/>
      <c r="S1531" s="290"/>
      <c r="T1531" s="290"/>
      <c r="U1531" s="290"/>
      <c r="V1531" s="290"/>
      <c r="W1531" s="290"/>
      <c r="X1531" s="290"/>
    </row>
    <row r="1532" spans="2:24" ht="58">
      <c r="B1532" s="252" t="s">
        <v>1438</v>
      </c>
      <c r="C1532" s="252" t="s">
        <v>5639</v>
      </c>
      <c r="D1532" s="251" t="s">
        <v>2503</v>
      </c>
      <c r="E1532" s="252" t="s">
        <v>431</v>
      </c>
      <c r="F1532" s="251">
        <v>4936866.3437299998</v>
      </c>
      <c r="G1532" s="251">
        <v>2491592.9468100001</v>
      </c>
      <c r="H1532" s="252" t="s">
        <v>2541</v>
      </c>
      <c r="I1532" s="251">
        <v>2.5916999999999999E-2</v>
      </c>
      <c r="J1532" s="251" t="s">
        <v>1427</v>
      </c>
      <c r="K1532" s="353">
        <v>0</v>
      </c>
      <c r="L1532" s="252">
        <v>2024</v>
      </c>
      <c r="M1532" s="251">
        <v>2030</v>
      </c>
      <c r="N1532" s="252" t="s">
        <v>393</v>
      </c>
      <c r="O1532" s="252" t="s">
        <v>394</v>
      </c>
      <c r="P1532" s="252" t="s">
        <v>634</v>
      </c>
      <c r="Q1532" s="251" t="s">
        <v>5670</v>
      </c>
      <c r="R1532" s="290"/>
      <c r="S1532" s="290"/>
      <c r="T1532" s="290"/>
      <c r="U1532" s="290"/>
      <c r="V1532" s="290"/>
      <c r="W1532" s="290"/>
      <c r="X1532" s="290"/>
    </row>
    <row r="1533" spans="2:24" ht="58">
      <c r="B1533" s="252" t="s">
        <v>1438</v>
      </c>
      <c r="C1533" s="252" t="s">
        <v>5639</v>
      </c>
      <c r="D1533" s="251" t="s">
        <v>2503</v>
      </c>
      <c r="E1533" s="252" t="s">
        <v>431</v>
      </c>
      <c r="F1533" s="251">
        <v>4936785.5259400001</v>
      </c>
      <c r="G1533" s="251">
        <v>2491043.0748999999</v>
      </c>
      <c r="H1533" s="252" t="s">
        <v>2541</v>
      </c>
      <c r="I1533" s="251">
        <v>1.2194E-2</v>
      </c>
      <c r="J1533" s="251" t="s">
        <v>2397</v>
      </c>
      <c r="K1533" s="353">
        <v>0</v>
      </c>
      <c r="L1533" s="252">
        <v>2024</v>
      </c>
      <c r="M1533" s="251">
        <v>2030</v>
      </c>
      <c r="N1533" s="252" t="s">
        <v>393</v>
      </c>
      <c r="O1533" s="252" t="s">
        <v>394</v>
      </c>
      <c r="P1533" s="252" t="s">
        <v>634</v>
      </c>
      <c r="Q1533" s="251" t="s">
        <v>5670</v>
      </c>
      <c r="R1533" s="290"/>
      <c r="S1533" s="290"/>
      <c r="T1533" s="290"/>
      <c r="U1533" s="290"/>
      <c r="V1533" s="290"/>
      <c r="W1533" s="290"/>
      <c r="X1533" s="290"/>
    </row>
    <row r="1534" spans="2:24" ht="58">
      <c r="B1534" s="252" t="s">
        <v>1438</v>
      </c>
      <c r="C1534" s="252" t="s">
        <v>5639</v>
      </c>
      <c r="D1534" s="251" t="s">
        <v>2503</v>
      </c>
      <c r="E1534" s="252" t="s">
        <v>431</v>
      </c>
      <c r="F1534" s="251">
        <v>4936744.5896899998</v>
      </c>
      <c r="G1534" s="251">
        <v>2491595.18169</v>
      </c>
      <c r="H1534" s="252" t="s">
        <v>2541</v>
      </c>
      <c r="I1534" s="251">
        <v>1.26E-4</v>
      </c>
      <c r="J1534" s="251" t="s">
        <v>1427</v>
      </c>
      <c r="K1534" s="353">
        <v>0</v>
      </c>
      <c r="L1534" s="252">
        <v>2024</v>
      </c>
      <c r="M1534" s="251">
        <v>2030</v>
      </c>
      <c r="N1534" s="252" t="s">
        <v>393</v>
      </c>
      <c r="O1534" s="252" t="s">
        <v>394</v>
      </c>
      <c r="P1534" s="252" t="s">
        <v>634</v>
      </c>
      <c r="Q1534" s="251" t="s">
        <v>5670</v>
      </c>
      <c r="R1534" s="290"/>
      <c r="S1534" s="290"/>
      <c r="T1534" s="290"/>
      <c r="U1534" s="290"/>
      <c r="V1534" s="290"/>
      <c r="W1534" s="290"/>
      <c r="X1534" s="290"/>
    </row>
    <row r="1535" spans="2:24" ht="58">
      <c r="B1535" s="252" t="s">
        <v>1438</v>
      </c>
      <c r="C1535" s="252" t="s">
        <v>5639</v>
      </c>
      <c r="D1535" s="251" t="s">
        <v>2503</v>
      </c>
      <c r="E1535" s="252" t="s">
        <v>431</v>
      </c>
      <c r="F1535" s="251">
        <v>4936774.1318300003</v>
      </c>
      <c r="G1535" s="251">
        <v>2491186.4181300001</v>
      </c>
      <c r="H1535" s="252" t="s">
        <v>2541</v>
      </c>
      <c r="I1535" s="251">
        <v>3.4039E-2</v>
      </c>
      <c r="J1535" s="251" t="s">
        <v>2397</v>
      </c>
      <c r="K1535" s="353">
        <v>0</v>
      </c>
      <c r="L1535" s="252">
        <v>2024</v>
      </c>
      <c r="M1535" s="251">
        <v>2030</v>
      </c>
      <c r="N1535" s="252" t="s">
        <v>393</v>
      </c>
      <c r="O1535" s="252" t="s">
        <v>394</v>
      </c>
      <c r="P1535" s="252" t="s">
        <v>634</v>
      </c>
      <c r="Q1535" s="251" t="s">
        <v>5670</v>
      </c>
      <c r="R1535" s="290"/>
      <c r="S1535" s="290"/>
      <c r="T1535" s="290"/>
      <c r="U1535" s="290"/>
      <c r="V1535" s="290"/>
      <c r="W1535" s="290"/>
      <c r="X1535" s="290"/>
    </row>
    <row r="1536" spans="2:24" ht="58">
      <c r="B1536" s="252" t="s">
        <v>1438</v>
      </c>
      <c r="C1536" s="252" t="s">
        <v>5639</v>
      </c>
      <c r="D1536" s="251" t="s">
        <v>2503</v>
      </c>
      <c r="E1536" s="252" t="s">
        <v>431</v>
      </c>
      <c r="F1536" s="251">
        <v>4936748.6971199997</v>
      </c>
      <c r="G1536" s="251">
        <v>2491540.29</v>
      </c>
      <c r="H1536" s="252" t="s">
        <v>2541</v>
      </c>
      <c r="I1536" s="251">
        <v>1.851E-3</v>
      </c>
      <c r="J1536" s="251" t="s">
        <v>1427</v>
      </c>
      <c r="K1536" s="353">
        <v>0</v>
      </c>
      <c r="L1536" s="252">
        <v>2024</v>
      </c>
      <c r="M1536" s="251">
        <v>2030</v>
      </c>
      <c r="N1536" s="252" t="s">
        <v>393</v>
      </c>
      <c r="O1536" s="252" t="s">
        <v>394</v>
      </c>
      <c r="P1536" s="252" t="s">
        <v>634</v>
      </c>
      <c r="Q1536" s="251" t="s">
        <v>5670</v>
      </c>
      <c r="R1536" s="290"/>
      <c r="S1536" s="290"/>
      <c r="T1536" s="290"/>
      <c r="U1536" s="290"/>
      <c r="V1536" s="290"/>
      <c r="W1536" s="290"/>
      <c r="X1536" s="290"/>
    </row>
    <row r="1537" spans="2:24" ht="58">
      <c r="B1537" s="252" t="s">
        <v>1438</v>
      </c>
      <c r="C1537" s="252" t="s">
        <v>5639</v>
      </c>
      <c r="D1537" s="251" t="s">
        <v>2503</v>
      </c>
      <c r="E1537" s="252" t="s">
        <v>431</v>
      </c>
      <c r="F1537" s="251">
        <v>4936686.2170099998</v>
      </c>
      <c r="G1537" s="251">
        <v>2492087.08243</v>
      </c>
      <c r="H1537" s="252" t="s">
        <v>2541</v>
      </c>
      <c r="I1537" s="251">
        <v>2.0056000000000001E-2</v>
      </c>
      <c r="J1537" s="251" t="s">
        <v>1427</v>
      </c>
      <c r="K1537" s="353">
        <v>0</v>
      </c>
      <c r="L1537" s="252">
        <v>2024</v>
      </c>
      <c r="M1537" s="251">
        <v>2030</v>
      </c>
      <c r="N1537" s="252" t="s">
        <v>393</v>
      </c>
      <c r="O1537" s="252" t="s">
        <v>394</v>
      </c>
      <c r="P1537" s="252" t="s">
        <v>634</v>
      </c>
      <c r="Q1537" s="251" t="s">
        <v>5670</v>
      </c>
      <c r="R1537" s="290"/>
      <c r="S1537" s="290"/>
      <c r="T1537" s="290"/>
      <c r="U1537" s="290"/>
      <c r="V1537" s="290"/>
      <c r="W1537" s="290"/>
      <c r="X1537" s="290"/>
    </row>
    <row r="1538" spans="2:24" ht="58">
      <c r="B1538" s="252" t="s">
        <v>1438</v>
      </c>
      <c r="C1538" s="252" t="s">
        <v>5639</v>
      </c>
      <c r="D1538" s="251" t="s">
        <v>2503</v>
      </c>
      <c r="E1538" s="252" t="s">
        <v>431</v>
      </c>
      <c r="F1538" s="251">
        <v>4936709.6366699999</v>
      </c>
      <c r="G1538" s="251">
        <v>2492094.00141</v>
      </c>
      <c r="H1538" s="252" t="s">
        <v>2541</v>
      </c>
      <c r="I1538" s="251">
        <v>1.4848E-2</v>
      </c>
      <c r="J1538" s="251" t="s">
        <v>1427</v>
      </c>
      <c r="K1538" s="353">
        <v>0</v>
      </c>
      <c r="L1538" s="252">
        <v>2024</v>
      </c>
      <c r="M1538" s="251">
        <v>2030</v>
      </c>
      <c r="N1538" s="252" t="s">
        <v>393</v>
      </c>
      <c r="O1538" s="252" t="s">
        <v>394</v>
      </c>
      <c r="P1538" s="252" t="s">
        <v>634</v>
      </c>
      <c r="Q1538" s="251" t="s">
        <v>5670</v>
      </c>
      <c r="R1538" s="290"/>
      <c r="S1538" s="290"/>
      <c r="T1538" s="290"/>
      <c r="U1538" s="290"/>
      <c r="V1538" s="290"/>
      <c r="W1538" s="290"/>
      <c r="X1538" s="290"/>
    </row>
    <row r="1539" spans="2:24" ht="58">
      <c r="B1539" s="252" t="s">
        <v>1438</v>
      </c>
      <c r="C1539" s="252" t="s">
        <v>5639</v>
      </c>
      <c r="D1539" s="251" t="s">
        <v>2503</v>
      </c>
      <c r="E1539" s="252" t="s">
        <v>431</v>
      </c>
      <c r="F1539" s="251">
        <v>4936742.85329</v>
      </c>
      <c r="G1539" s="251">
        <v>2491632.6553799999</v>
      </c>
      <c r="H1539" s="252" t="s">
        <v>2541</v>
      </c>
      <c r="I1539" s="251">
        <v>1.4959999999999999E-3</v>
      </c>
      <c r="J1539" s="251" t="s">
        <v>1427</v>
      </c>
      <c r="K1539" s="353">
        <v>0</v>
      </c>
      <c r="L1539" s="252">
        <v>2024</v>
      </c>
      <c r="M1539" s="251">
        <v>2030</v>
      </c>
      <c r="N1539" s="252" t="s">
        <v>393</v>
      </c>
      <c r="O1539" s="252" t="s">
        <v>394</v>
      </c>
      <c r="P1539" s="252" t="s">
        <v>634</v>
      </c>
      <c r="Q1539" s="251" t="s">
        <v>5670</v>
      </c>
      <c r="R1539" s="290"/>
      <c r="S1539" s="290"/>
      <c r="T1539" s="290"/>
      <c r="U1539" s="290"/>
      <c r="V1539" s="290"/>
      <c r="W1539" s="290"/>
      <c r="X1539" s="290"/>
    </row>
    <row r="1540" spans="2:24" ht="58">
      <c r="B1540" s="252" t="s">
        <v>1438</v>
      </c>
      <c r="C1540" s="252" t="s">
        <v>5639</v>
      </c>
      <c r="D1540" s="251" t="s">
        <v>2503</v>
      </c>
      <c r="E1540" s="252" t="s">
        <v>431</v>
      </c>
      <c r="F1540" s="251">
        <v>4936786.5586700002</v>
      </c>
      <c r="G1540" s="251">
        <v>2491033.6364000002</v>
      </c>
      <c r="H1540" s="252" t="s">
        <v>2541</v>
      </c>
      <c r="I1540" s="251">
        <v>1.2290000000000001E-3</v>
      </c>
      <c r="J1540" s="251" t="s">
        <v>2397</v>
      </c>
      <c r="K1540" s="353">
        <v>0</v>
      </c>
      <c r="L1540" s="252">
        <v>2024</v>
      </c>
      <c r="M1540" s="251">
        <v>2030</v>
      </c>
      <c r="N1540" s="252" t="s">
        <v>393</v>
      </c>
      <c r="O1540" s="252" t="s">
        <v>394</v>
      </c>
      <c r="P1540" s="252" t="s">
        <v>634</v>
      </c>
      <c r="Q1540" s="251" t="s">
        <v>5670</v>
      </c>
      <c r="R1540" s="290"/>
      <c r="S1540" s="290"/>
      <c r="T1540" s="290"/>
      <c r="U1540" s="290"/>
      <c r="V1540" s="290"/>
      <c r="W1540" s="290"/>
      <c r="X1540" s="290"/>
    </row>
    <row r="1541" spans="2:24" ht="58">
      <c r="B1541" s="252" t="s">
        <v>1438</v>
      </c>
      <c r="C1541" s="252" t="s">
        <v>5639</v>
      </c>
      <c r="D1541" s="251" t="s">
        <v>2503</v>
      </c>
      <c r="E1541" s="252" t="s">
        <v>431</v>
      </c>
      <c r="F1541" s="251">
        <v>4936802.1728800004</v>
      </c>
      <c r="G1541" s="251">
        <v>2491101.0767100002</v>
      </c>
      <c r="H1541" s="252" t="s">
        <v>2541</v>
      </c>
      <c r="I1541" s="251">
        <v>4.8471E-2</v>
      </c>
      <c r="J1541" s="251" t="s">
        <v>2397</v>
      </c>
      <c r="K1541" s="353">
        <v>0</v>
      </c>
      <c r="L1541" s="252">
        <v>2024</v>
      </c>
      <c r="M1541" s="251">
        <v>2030</v>
      </c>
      <c r="N1541" s="252" t="s">
        <v>393</v>
      </c>
      <c r="O1541" s="252" t="s">
        <v>394</v>
      </c>
      <c r="P1541" s="252" t="s">
        <v>634</v>
      </c>
      <c r="Q1541" s="251" t="s">
        <v>5670</v>
      </c>
      <c r="R1541" s="290"/>
      <c r="S1541" s="290"/>
      <c r="T1541" s="290"/>
      <c r="U1541" s="290"/>
      <c r="V1541" s="290"/>
      <c r="W1541" s="290"/>
      <c r="X1541" s="290"/>
    </row>
    <row r="1542" spans="2:24" ht="58">
      <c r="B1542" s="252" t="s">
        <v>1438</v>
      </c>
      <c r="C1542" s="252" t="s">
        <v>5639</v>
      </c>
      <c r="D1542" s="251" t="s">
        <v>2503</v>
      </c>
      <c r="E1542" s="252" t="s">
        <v>431</v>
      </c>
      <c r="F1542" s="251">
        <v>4936585.0320600001</v>
      </c>
      <c r="G1542" s="251">
        <v>2490639.06121</v>
      </c>
      <c r="H1542" s="252" t="s">
        <v>2541</v>
      </c>
      <c r="I1542" s="251">
        <v>5.6160000000000002E-2</v>
      </c>
      <c r="J1542" s="251" t="s">
        <v>2397</v>
      </c>
      <c r="K1542" s="353">
        <v>0</v>
      </c>
      <c r="L1542" s="252">
        <v>2024</v>
      </c>
      <c r="M1542" s="251">
        <v>2030</v>
      </c>
      <c r="N1542" s="252" t="s">
        <v>393</v>
      </c>
      <c r="O1542" s="252" t="s">
        <v>394</v>
      </c>
      <c r="P1542" s="252" t="s">
        <v>634</v>
      </c>
      <c r="Q1542" s="251" t="s">
        <v>5670</v>
      </c>
      <c r="R1542" s="290"/>
      <c r="S1542" s="290"/>
      <c r="T1542" s="290"/>
      <c r="U1542" s="290"/>
      <c r="V1542" s="290"/>
      <c r="W1542" s="290"/>
      <c r="X1542" s="290"/>
    </row>
    <row r="1543" spans="2:24" ht="58">
      <c r="B1543" s="252" t="s">
        <v>1438</v>
      </c>
      <c r="C1543" s="252" t="s">
        <v>5639</v>
      </c>
      <c r="D1543" s="251" t="s">
        <v>2503</v>
      </c>
      <c r="E1543" s="252" t="s">
        <v>431</v>
      </c>
      <c r="F1543" s="251">
        <v>4936585.0320600001</v>
      </c>
      <c r="G1543" s="251">
        <v>2490639.06121</v>
      </c>
      <c r="H1543" s="252" t="s">
        <v>2541</v>
      </c>
      <c r="I1543" s="251">
        <v>4.2428E-2</v>
      </c>
      <c r="J1543" s="251" t="s">
        <v>3943</v>
      </c>
      <c r="K1543" s="353">
        <v>0</v>
      </c>
      <c r="L1543" s="252">
        <v>2024</v>
      </c>
      <c r="M1543" s="251">
        <v>2030</v>
      </c>
      <c r="N1543" s="252" t="s">
        <v>393</v>
      </c>
      <c r="O1543" s="252" t="s">
        <v>394</v>
      </c>
      <c r="P1543" s="252" t="s">
        <v>634</v>
      </c>
      <c r="Q1543" s="251" t="s">
        <v>5670</v>
      </c>
      <c r="R1543" s="290"/>
      <c r="S1543" s="290"/>
      <c r="T1543" s="290"/>
      <c r="U1543" s="290"/>
      <c r="V1543" s="290"/>
      <c r="W1543" s="290"/>
      <c r="X1543" s="290"/>
    </row>
    <row r="1544" spans="2:24" ht="58">
      <c r="B1544" s="252" t="s">
        <v>1438</v>
      </c>
      <c r="C1544" s="252" t="s">
        <v>5639</v>
      </c>
      <c r="D1544" s="251" t="s">
        <v>2503</v>
      </c>
      <c r="E1544" s="252" t="s">
        <v>431</v>
      </c>
      <c r="F1544" s="251">
        <v>4936585.0320600001</v>
      </c>
      <c r="G1544" s="251">
        <v>2490639.06121</v>
      </c>
      <c r="H1544" s="252" t="s">
        <v>2541</v>
      </c>
      <c r="I1544" s="251">
        <v>0.12911900000000001</v>
      </c>
      <c r="J1544" s="251" t="s">
        <v>1427</v>
      </c>
      <c r="K1544" s="353">
        <v>0</v>
      </c>
      <c r="L1544" s="252">
        <v>2024</v>
      </c>
      <c r="M1544" s="251">
        <v>2030</v>
      </c>
      <c r="N1544" s="252" t="s">
        <v>393</v>
      </c>
      <c r="O1544" s="252" t="s">
        <v>394</v>
      </c>
      <c r="P1544" s="252" t="s">
        <v>634</v>
      </c>
      <c r="Q1544" s="251" t="s">
        <v>5670</v>
      </c>
      <c r="R1544" s="290"/>
      <c r="S1544" s="290"/>
      <c r="T1544" s="290"/>
      <c r="U1544" s="290"/>
      <c r="V1544" s="290"/>
      <c r="W1544" s="290"/>
      <c r="X1544" s="290"/>
    </row>
    <row r="1545" spans="2:24" ht="58">
      <c r="B1545" s="252" t="s">
        <v>1438</v>
      </c>
      <c r="C1545" s="252" t="s">
        <v>5639</v>
      </c>
      <c r="D1545" s="251" t="s">
        <v>2503</v>
      </c>
      <c r="E1545" s="252" t="s">
        <v>431</v>
      </c>
      <c r="F1545" s="251">
        <v>4936846.7967100004</v>
      </c>
      <c r="G1545" s="251">
        <v>2490548.9936299999</v>
      </c>
      <c r="H1545" s="252" t="s">
        <v>2541</v>
      </c>
      <c r="I1545" s="251">
        <v>5.9117000000000003E-2</v>
      </c>
      <c r="J1545" s="251" t="s">
        <v>1427</v>
      </c>
      <c r="K1545" s="353">
        <v>0</v>
      </c>
      <c r="L1545" s="252">
        <v>2024</v>
      </c>
      <c r="M1545" s="251">
        <v>2030</v>
      </c>
      <c r="N1545" s="252" t="s">
        <v>393</v>
      </c>
      <c r="O1545" s="252" t="s">
        <v>394</v>
      </c>
      <c r="P1545" s="252" t="s">
        <v>634</v>
      </c>
      <c r="Q1545" s="251" t="s">
        <v>5670</v>
      </c>
      <c r="R1545" s="290"/>
      <c r="S1545" s="290"/>
      <c r="T1545" s="290"/>
      <c r="U1545" s="290"/>
      <c r="V1545" s="290"/>
      <c r="W1545" s="290"/>
      <c r="X1545" s="290"/>
    </row>
    <row r="1546" spans="2:24" ht="58">
      <c r="B1546" s="252" t="s">
        <v>1438</v>
      </c>
      <c r="C1546" s="252" t="s">
        <v>5639</v>
      </c>
      <c r="D1546" s="251" t="s">
        <v>2503</v>
      </c>
      <c r="E1546" s="252" t="s">
        <v>431</v>
      </c>
      <c r="F1546" s="251">
        <v>4936818.0526599996</v>
      </c>
      <c r="G1546" s="251">
        <v>2491181.21263</v>
      </c>
      <c r="H1546" s="252" t="s">
        <v>2541</v>
      </c>
      <c r="I1546" s="251">
        <v>6.1302000000000002E-2</v>
      </c>
      <c r="J1546" s="251" t="s">
        <v>2397</v>
      </c>
      <c r="K1546" s="353">
        <v>0</v>
      </c>
      <c r="L1546" s="252">
        <v>2024</v>
      </c>
      <c r="M1546" s="251">
        <v>2030</v>
      </c>
      <c r="N1546" s="252" t="s">
        <v>393</v>
      </c>
      <c r="O1546" s="252" t="s">
        <v>394</v>
      </c>
      <c r="P1546" s="252" t="s">
        <v>634</v>
      </c>
      <c r="Q1546" s="251" t="s">
        <v>5670</v>
      </c>
      <c r="R1546" s="290"/>
      <c r="S1546" s="290"/>
      <c r="T1546" s="290"/>
      <c r="U1546" s="290"/>
      <c r="V1546" s="290"/>
      <c r="W1546" s="290"/>
      <c r="X1546" s="290"/>
    </row>
    <row r="1547" spans="2:24" ht="58">
      <c r="B1547" s="252" t="s">
        <v>1438</v>
      </c>
      <c r="C1547" s="252" t="s">
        <v>5639</v>
      </c>
      <c r="D1547" s="251" t="s">
        <v>2503</v>
      </c>
      <c r="E1547" s="252" t="s">
        <v>431</v>
      </c>
      <c r="F1547" s="251">
        <v>4936855.9731799997</v>
      </c>
      <c r="G1547" s="251">
        <v>2490464.9709399999</v>
      </c>
      <c r="H1547" s="252" t="s">
        <v>2541</v>
      </c>
      <c r="I1547" s="251">
        <v>1.8977999999999998E-2</v>
      </c>
      <c r="J1547" s="251" t="s">
        <v>1427</v>
      </c>
      <c r="K1547" s="353">
        <v>0</v>
      </c>
      <c r="L1547" s="252">
        <v>2024</v>
      </c>
      <c r="M1547" s="251">
        <v>2030</v>
      </c>
      <c r="N1547" s="252" t="s">
        <v>393</v>
      </c>
      <c r="O1547" s="252" t="s">
        <v>394</v>
      </c>
      <c r="P1547" s="252" t="s">
        <v>634</v>
      </c>
      <c r="Q1547" s="251" t="s">
        <v>5670</v>
      </c>
      <c r="R1547" s="290"/>
      <c r="S1547" s="290"/>
      <c r="T1547" s="290"/>
      <c r="U1547" s="290"/>
      <c r="V1547" s="290"/>
      <c r="W1547" s="290"/>
      <c r="X1547" s="290"/>
    </row>
    <row r="1548" spans="2:24" ht="58">
      <c r="B1548" s="252" t="s">
        <v>1438</v>
      </c>
      <c r="C1548" s="252" t="s">
        <v>5639</v>
      </c>
      <c r="D1548" s="251" t="s">
        <v>2503</v>
      </c>
      <c r="E1548" s="252" t="s">
        <v>431</v>
      </c>
      <c r="F1548" s="251">
        <v>4936827.15362</v>
      </c>
      <c r="G1548" s="251">
        <v>2490635.7838400002</v>
      </c>
      <c r="H1548" s="252" t="s">
        <v>2541</v>
      </c>
      <c r="I1548" s="251">
        <v>5.8126999999999998E-2</v>
      </c>
      <c r="J1548" s="251" t="s">
        <v>1427</v>
      </c>
      <c r="K1548" s="353">
        <v>0</v>
      </c>
      <c r="L1548" s="252">
        <v>2024</v>
      </c>
      <c r="M1548" s="251">
        <v>2030</v>
      </c>
      <c r="N1548" s="252" t="s">
        <v>393</v>
      </c>
      <c r="O1548" s="252" t="s">
        <v>394</v>
      </c>
      <c r="P1548" s="252" t="s">
        <v>634</v>
      </c>
      <c r="Q1548" s="251" t="s">
        <v>5670</v>
      </c>
      <c r="R1548" s="290"/>
      <c r="S1548" s="290"/>
      <c r="T1548" s="290"/>
      <c r="U1548" s="290"/>
      <c r="V1548" s="290"/>
      <c r="W1548" s="290"/>
      <c r="X1548" s="290"/>
    </row>
    <row r="1549" spans="2:24" ht="58">
      <c r="B1549" s="252" t="s">
        <v>1438</v>
      </c>
      <c r="C1549" s="252" t="s">
        <v>5639</v>
      </c>
      <c r="D1549" s="251" t="s">
        <v>2503</v>
      </c>
      <c r="E1549" s="252" t="s">
        <v>431</v>
      </c>
      <c r="F1549" s="251">
        <v>4936845.5885699997</v>
      </c>
      <c r="G1549" s="251">
        <v>2490638.3200099999</v>
      </c>
      <c r="H1549" s="252" t="s">
        <v>2541</v>
      </c>
      <c r="I1549" s="251">
        <v>5.8691E-2</v>
      </c>
      <c r="J1549" s="251" t="s">
        <v>1427</v>
      </c>
      <c r="K1549" s="353">
        <v>0</v>
      </c>
      <c r="L1549" s="252">
        <v>2024</v>
      </c>
      <c r="M1549" s="251">
        <v>2030</v>
      </c>
      <c r="N1549" s="252" t="s">
        <v>393</v>
      </c>
      <c r="O1549" s="252" t="s">
        <v>394</v>
      </c>
      <c r="P1549" s="252" t="s">
        <v>634</v>
      </c>
      <c r="Q1549" s="251" t="s">
        <v>5670</v>
      </c>
      <c r="R1549" s="290"/>
      <c r="S1549" s="290"/>
      <c r="T1549" s="290"/>
      <c r="U1549" s="290"/>
      <c r="V1549" s="290"/>
      <c r="W1549" s="290"/>
      <c r="X1549" s="290"/>
    </row>
    <row r="1550" spans="2:24" ht="58">
      <c r="B1550" s="252" t="s">
        <v>1438</v>
      </c>
      <c r="C1550" s="252" t="s">
        <v>5639</v>
      </c>
      <c r="D1550" s="251" t="s">
        <v>2503</v>
      </c>
      <c r="E1550" s="252" t="s">
        <v>431</v>
      </c>
      <c r="F1550" s="251">
        <v>4936794.9880799996</v>
      </c>
      <c r="G1550" s="251">
        <v>2490826.87519</v>
      </c>
      <c r="H1550" s="252" t="s">
        <v>2541</v>
      </c>
      <c r="I1550" s="251">
        <v>7.0767999999999998E-2</v>
      </c>
      <c r="J1550" s="251" t="s">
        <v>1427</v>
      </c>
      <c r="K1550" s="353">
        <v>0</v>
      </c>
      <c r="L1550" s="252">
        <v>2024</v>
      </c>
      <c r="M1550" s="251">
        <v>2030</v>
      </c>
      <c r="N1550" s="252" t="s">
        <v>393</v>
      </c>
      <c r="O1550" s="252" t="s">
        <v>394</v>
      </c>
      <c r="P1550" s="252" t="s">
        <v>634</v>
      </c>
      <c r="Q1550" s="251" t="s">
        <v>5670</v>
      </c>
      <c r="R1550" s="290"/>
      <c r="S1550" s="290"/>
      <c r="T1550" s="290"/>
      <c r="U1550" s="290"/>
      <c r="V1550" s="290"/>
      <c r="W1550" s="290"/>
      <c r="X1550" s="290"/>
    </row>
    <row r="1551" spans="2:24" ht="58">
      <c r="B1551" s="252" t="s">
        <v>1438</v>
      </c>
      <c r="C1551" s="252" t="s">
        <v>5639</v>
      </c>
      <c r="D1551" s="251" t="s">
        <v>2503</v>
      </c>
      <c r="E1551" s="252" t="s">
        <v>431</v>
      </c>
      <c r="F1551" s="251">
        <v>4936773.3453000002</v>
      </c>
      <c r="G1551" s="251">
        <v>2490956.0383700002</v>
      </c>
      <c r="H1551" s="252" t="s">
        <v>2541</v>
      </c>
      <c r="I1551" s="251">
        <v>8.345E-3</v>
      </c>
      <c r="J1551" s="251" t="s">
        <v>2397</v>
      </c>
      <c r="K1551" s="353">
        <v>0</v>
      </c>
      <c r="L1551" s="252">
        <v>2024</v>
      </c>
      <c r="M1551" s="251">
        <v>2030</v>
      </c>
      <c r="N1551" s="252" t="s">
        <v>393</v>
      </c>
      <c r="O1551" s="252" t="s">
        <v>394</v>
      </c>
      <c r="P1551" s="252" t="s">
        <v>634</v>
      </c>
      <c r="Q1551" s="251" t="s">
        <v>5670</v>
      </c>
      <c r="R1551" s="290"/>
      <c r="S1551" s="290"/>
      <c r="T1551" s="290"/>
      <c r="U1551" s="290"/>
      <c r="V1551" s="290"/>
      <c r="W1551" s="290"/>
      <c r="X1551" s="290"/>
    </row>
    <row r="1552" spans="2:24" ht="58">
      <c r="B1552" s="252" t="s">
        <v>1438</v>
      </c>
      <c r="C1552" s="252" t="s">
        <v>5639</v>
      </c>
      <c r="D1552" s="251" t="s">
        <v>2503</v>
      </c>
      <c r="E1552" s="252" t="s">
        <v>431</v>
      </c>
      <c r="F1552" s="251">
        <v>4936807.6410100004</v>
      </c>
      <c r="G1552" s="251">
        <v>2490863.7642199998</v>
      </c>
      <c r="H1552" s="252" t="s">
        <v>2541</v>
      </c>
      <c r="I1552" s="251">
        <v>1.2812E-2</v>
      </c>
      <c r="J1552" s="251" t="s">
        <v>2397</v>
      </c>
      <c r="K1552" s="353">
        <v>0</v>
      </c>
      <c r="L1552" s="252">
        <v>2024</v>
      </c>
      <c r="M1552" s="251">
        <v>2030</v>
      </c>
      <c r="N1552" s="252" t="s">
        <v>393</v>
      </c>
      <c r="O1552" s="252" t="s">
        <v>394</v>
      </c>
      <c r="P1552" s="252" t="s">
        <v>634</v>
      </c>
      <c r="Q1552" s="251" t="s">
        <v>5670</v>
      </c>
      <c r="R1552" s="290"/>
      <c r="S1552" s="290"/>
      <c r="T1552" s="290"/>
      <c r="U1552" s="290"/>
      <c r="V1552" s="290"/>
      <c r="W1552" s="290"/>
      <c r="X1552" s="290"/>
    </row>
    <row r="1553" spans="2:24" ht="58">
      <c r="B1553" s="252" t="s">
        <v>1438</v>
      </c>
      <c r="C1553" s="252" t="s">
        <v>5639</v>
      </c>
      <c r="D1553" s="251" t="s">
        <v>2503</v>
      </c>
      <c r="E1553" s="252" t="s">
        <v>431</v>
      </c>
      <c r="F1553" s="251">
        <v>4936807.6410100004</v>
      </c>
      <c r="G1553" s="251">
        <v>2490863.7642199998</v>
      </c>
      <c r="H1553" s="252" t="s">
        <v>2541</v>
      </c>
      <c r="I1553" s="251">
        <v>9.2230000000000006E-2</v>
      </c>
      <c r="J1553" s="251" t="s">
        <v>1427</v>
      </c>
      <c r="K1553" s="353">
        <v>0</v>
      </c>
      <c r="L1553" s="252">
        <v>2024</v>
      </c>
      <c r="M1553" s="251">
        <v>2030</v>
      </c>
      <c r="N1553" s="252" t="s">
        <v>393</v>
      </c>
      <c r="O1553" s="252" t="s">
        <v>394</v>
      </c>
      <c r="P1553" s="252" t="s">
        <v>634</v>
      </c>
      <c r="Q1553" s="251" t="s">
        <v>5670</v>
      </c>
      <c r="R1553" s="290"/>
      <c r="S1553" s="290"/>
      <c r="T1553" s="290"/>
      <c r="U1553" s="290"/>
      <c r="V1553" s="290"/>
      <c r="W1553" s="290"/>
      <c r="X1553" s="290"/>
    </row>
    <row r="1554" spans="2:24" ht="58">
      <c r="B1554" s="252" t="s">
        <v>1438</v>
      </c>
      <c r="C1554" s="252" t="s">
        <v>5639</v>
      </c>
      <c r="D1554" s="251" t="s">
        <v>2503</v>
      </c>
      <c r="E1554" s="252" t="s">
        <v>431</v>
      </c>
      <c r="F1554" s="251">
        <v>4936866.3437299998</v>
      </c>
      <c r="G1554" s="251">
        <v>2491592.9468100001</v>
      </c>
      <c r="H1554" s="252" t="s">
        <v>2541</v>
      </c>
      <c r="I1554" s="251">
        <v>1.836E-3</v>
      </c>
      <c r="J1554" s="251" t="s">
        <v>2754</v>
      </c>
      <c r="K1554" s="353">
        <v>0</v>
      </c>
      <c r="L1554" s="252">
        <v>2024</v>
      </c>
      <c r="M1554" s="251">
        <v>2030</v>
      </c>
      <c r="N1554" s="252" t="s">
        <v>393</v>
      </c>
      <c r="O1554" s="252" t="s">
        <v>394</v>
      </c>
      <c r="P1554" s="252" t="s">
        <v>634</v>
      </c>
      <c r="Q1554" s="251" t="s">
        <v>5670</v>
      </c>
      <c r="R1554" s="290"/>
      <c r="S1554" s="290"/>
      <c r="T1554" s="290"/>
      <c r="U1554" s="290"/>
      <c r="V1554" s="290"/>
      <c r="W1554" s="290"/>
      <c r="X1554" s="290"/>
    </row>
    <row r="1555" spans="2:24" ht="58">
      <c r="B1555" s="252" t="s">
        <v>1438</v>
      </c>
      <c r="C1555" s="252" t="s">
        <v>5639</v>
      </c>
      <c r="D1555" s="251" t="s">
        <v>2503</v>
      </c>
      <c r="E1555" s="252" t="s">
        <v>431</v>
      </c>
      <c r="F1555" s="251">
        <v>4936751.0342600001</v>
      </c>
      <c r="G1555" s="251">
        <v>2491176.02611</v>
      </c>
      <c r="H1555" s="252" t="s">
        <v>2541</v>
      </c>
      <c r="I1555" s="251">
        <v>2.5959999999999998E-3</v>
      </c>
      <c r="J1555" s="251" t="s">
        <v>2754</v>
      </c>
      <c r="K1555" s="353">
        <v>0</v>
      </c>
      <c r="L1555" s="252">
        <v>2024</v>
      </c>
      <c r="M1555" s="251">
        <v>2030</v>
      </c>
      <c r="N1555" s="252" t="s">
        <v>393</v>
      </c>
      <c r="O1555" s="252" t="s">
        <v>394</v>
      </c>
      <c r="P1555" s="252" t="s">
        <v>634</v>
      </c>
      <c r="Q1555" s="251" t="s">
        <v>5670</v>
      </c>
      <c r="R1555" s="290"/>
      <c r="S1555" s="290"/>
      <c r="T1555" s="290"/>
      <c r="U1555" s="290"/>
      <c r="V1555" s="290"/>
      <c r="W1555" s="290"/>
      <c r="X1555" s="290"/>
    </row>
    <row r="1556" spans="2:24" ht="58">
      <c r="B1556" s="252" t="s">
        <v>1438</v>
      </c>
      <c r="C1556" s="252" t="s">
        <v>5639</v>
      </c>
      <c r="D1556" s="251" t="s">
        <v>2503</v>
      </c>
      <c r="E1556" s="252" t="s">
        <v>431</v>
      </c>
      <c r="F1556" s="251">
        <v>4936774.1318300003</v>
      </c>
      <c r="G1556" s="251">
        <v>2491186.4181300001</v>
      </c>
      <c r="H1556" s="252" t="s">
        <v>2541</v>
      </c>
      <c r="I1556" s="251">
        <v>3.545E-3</v>
      </c>
      <c r="J1556" s="251" t="s">
        <v>2754</v>
      </c>
      <c r="K1556" s="353">
        <v>0</v>
      </c>
      <c r="L1556" s="252">
        <v>2024</v>
      </c>
      <c r="M1556" s="251">
        <v>2030</v>
      </c>
      <c r="N1556" s="252" t="s">
        <v>393</v>
      </c>
      <c r="O1556" s="252" t="s">
        <v>394</v>
      </c>
      <c r="P1556" s="252" t="s">
        <v>634</v>
      </c>
      <c r="Q1556" s="251" t="s">
        <v>5670</v>
      </c>
      <c r="R1556" s="290"/>
      <c r="S1556" s="290"/>
      <c r="T1556" s="290"/>
      <c r="U1556" s="290"/>
      <c r="V1556" s="290"/>
      <c r="W1556" s="290"/>
      <c r="X1556" s="290"/>
    </row>
    <row r="1557" spans="2:24" ht="58">
      <c r="B1557" s="252" t="s">
        <v>1438</v>
      </c>
      <c r="C1557" s="252" t="s">
        <v>5639</v>
      </c>
      <c r="D1557" s="251" t="s">
        <v>2503</v>
      </c>
      <c r="E1557" s="252" t="s">
        <v>431</v>
      </c>
      <c r="F1557" s="251">
        <v>4936818.0526599996</v>
      </c>
      <c r="G1557" s="251">
        <v>2491181.21263</v>
      </c>
      <c r="H1557" s="252" t="s">
        <v>2541</v>
      </c>
      <c r="I1557" s="251">
        <v>3.3030999999999998E-2</v>
      </c>
      <c r="J1557" s="251" t="s">
        <v>2754</v>
      </c>
      <c r="K1557" s="353">
        <v>0</v>
      </c>
      <c r="L1557" s="252">
        <v>2024</v>
      </c>
      <c r="M1557" s="251">
        <v>2030</v>
      </c>
      <c r="N1557" s="252" t="s">
        <v>393</v>
      </c>
      <c r="O1557" s="252" t="s">
        <v>394</v>
      </c>
      <c r="P1557" s="252" t="s">
        <v>634</v>
      </c>
      <c r="Q1557" s="251" t="s">
        <v>5670</v>
      </c>
      <c r="R1557" s="290"/>
      <c r="S1557" s="290"/>
      <c r="T1557" s="290"/>
      <c r="U1557" s="290"/>
      <c r="V1557" s="290"/>
      <c r="W1557" s="290"/>
      <c r="X1557" s="290"/>
    </row>
    <row r="1558" spans="2:24" ht="58">
      <c r="B1558" s="252" t="s">
        <v>1438</v>
      </c>
      <c r="C1558" s="252" t="s">
        <v>5639</v>
      </c>
      <c r="D1558" s="251" t="s">
        <v>2503</v>
      </c>
      <c r="E1558" s="252" t="s">
        <v>431</v>
      </c>
      <c r="F1558" s="251">
        <v>4936957.7014899999</v>
      </c>
      <c r="G1558" s="251">
        <v>2492610.6514400002</v>
      </c>
      <c r="H1558" s="252" t="s">
        <v>2541</v>
      </c>
      <c r="I1558" s="251">
        <v>1.436E-3</v>
      </c>
      <c r="J1558" s="251" t="s">
        <v>2754</v>
      </c>
      <c r="K1558" s="353">
        <v>0</v>
      </c>
      <c r="L1558" s="252">
        <v>2024</v>
      </c>
      <c r="M1558" s="251">
        <v>2030</v>
      </c>
      <c r="N1558" s="252" t="s">
        <v>393</v>
      </c>
      <c r="O1558" s="252" t="s">
        <v>394</v>
      </c>
      <c r="P1558" s="252" t="s">
        <v>634</v>
      </c>
      <c r="Q1558" s="251" t="s">
        <v>5670</v>
      </c>
      <c r="R1558" s="290"/>
      <c r="S1558" s="290"/>
      <c r="T1558" s="290"/>
      <c r="U1558" s="290"/>
      <c r="V1558" s="290"/>
      <c r="W1558" s="290"/>
      <c r="X1558" s="290"/>
    </row>
    <row r="1559" spans="2:24" ht="58">
      <c r="B1559" s="252" t="s">
        <v>1438</v>
      </c>
      <c r="C1559" s="252" t="s">
        <v>5639</v>
      </c>
      <c r="D1559" s="251" t="s">
        <v>2503</v>
      </c>
      <c r="E1559" s="252" t="s">
        <v>431</v>
      </c>
      <c r="F1559" s="251">
        <v>4936627.8500699997</v>
      </c>
      <c r="G1559" s="251">
        <v>2492984.1600100002</v>
      </c>
      <c r="H1559" s="252" t="s">
        <v>2541</v>
      </c>
      <c r="I1559" s="251">
        <v>1.106E-3</v>
      </c>
      <c r="J1559" s="251" t="s">
        <v>392</v>
      </c>
      <c r="K1559" s="353">
        <v>0</v>
      </c>
      <c r="L1559" s="252">
        <v>2024</v>
      </c>
      <c r="M1559" s="251">
        <v>2030</v>
      </c>
      <c r="N1559" s="252" t="s">
        <v>393</v>
      </c>
      <c r="O1559" s="252" t="s">
        <v>394</v>
      </c>
      <c r="P1559" s="252" t="s">
        <v>634</v>
      </c>
      <c r="Q1559" s="251" t="s">
        <v>5670</v>
      </c>
      <c r="R1559" s="290"/>
      <c r="S1559" s="290"/>
      <c r="T1559" s="290"/>
      <c r="U1559" s="290"/>
      <c r="V1559" s="290"/>
      <c r="W1559" s="290"/>
      <c r="X1559" s="290"/>
    </row>
    <row r="1560" spans="2:24" ht="58">
      <c r="B1560" s="252" t="s">
        <v>1438</v>
      </c>
      <c r="C1560" s="252" t="s">
        <v>5639</v>
      </c>
      <c r="D1560" s="251" t="s">
        <v>2503</v>
      </c>
      <c r="E1560" s="252" t="s">
        <v>431</v>
      </c>
      <c r="F1560" s="251">
        <v>4936606.9807200003</v>
      </c>
      <c r="G1560" s="251">
        <v>2493041.7628299999</v>
      </c>
      <c r="H1560" s="252" t="s">
        <v>2541</v>
      </c>
      <c r="I1560" s="251">
        <v>2.3900000000000002E-3</v>
      </c>
      <c r="J1560" s="251" t="s">
        <v>392</v>
      </c>
      <c r="K1560" s="353">
        <v>0</v>
      </c>
      <c r="L1560" s="252">
        <v>2024</v>
      </c>
      <c r="M1560" s="251">
        <v>2030</v>
      </c>
      <c r="N1560" s="252" t="s">
        <v>393</v>
      </c>
      <c r="O1560" s="252" t="s">
        <v>394</v>
      </c>
      <c r="P1560" s="252" t="s">
        <v>634</v>
      </c>
      <c r="Q1560" s="251" t="s">
        <v>5670</v>
      </c>
      <c r="R1560" s="290"/>
      <c r="S1560" s="290"/>
      <c r="T1560" s="290"/>
      <c r="U1560" s="290"/>
      <c r="V1560" s="290"/>
      <c r="W1560" s="290"/>
      <c r="X1560" s="290"/>
    </row>
    <row r="1561" spans="2:24" ht="58">
      <c r="B1561" s="252" t="s">
        <v>1438</v>
      </c>
      <c r="C1561" s="252" t="s">
        <v>5639</v>
      </c>
      <c r="D1561" s="251" t="s">
        <v>2503</v>
      </c>
      <c r="E1561" s="252" t="s">
        <v>431</v>
      </c>
      <c r="F1561" s="251">
        <v>4936651.8402300002</v>
      </c>
      <c r="G1561" s="251">
        <v>2492979.09767</v>
      </c>
      <c r="H1561" s="252" t="s">
        <v>2541</v>
      </c>
      <c r="I1561" s="251">
        <v>1.8526999999999998E-2</v>
      </c>
      <c r="J1561" s="251" t="s">
        <v>392</v>
      </c>
      <c r="K1561" s="353">
        <v>0</v>
      </c>
      <c r="L1561" s="252">
        <v>2024</v>
      </c>
      <c r="M1561" s="251">
        <v>2030</v>
      </c>
      <c r="N1561" s="252" t="s">
        <v>393</v>
      </c>
      <c r="O1561" s="252" t="s">
        <v>394</v>
      </c>
      <c r="P1561" s="252" t="s">
        <v>634</v>
      </c>
      <c r="Q1561" s="251" t="s">
        <v>5670</v>
      </c>
      <c r="R1561" s="290"/>
      <c r="S1561" s="290"/>
      <c r="T1561" s="290"/>
      <c r="U1561" s="290"/>
      <c r="V1561" s="290"/>
      <c r="W1561" s="290"/>
      <c r="X1561" s="290"/>
    </row>
    <row r="1562" spans="2:24" ht="58">
      <c r="B1562" s="252" t="s">
        <v>1438</v>
      </c>
      <c r="C1562" s="252" t="s">
        <v>5639</v>
      </c>
      <c r="D1562" s="251" t="s">
        <v>2503</v>
      </c>
      <c r="E1562" s="252" t="s">
        <v>431</v>
      </c>
      <c r="F1562" s="251">
        <v>4936722.2191199996</v>
      </c>
      <c r="G1562" s="251">
        <v>2491580.9760199999</v>
      </c>
      <c r="H1562" s="252" t="s">
        <v>2541</v>
      </c>
      <c r="I1562" s="251">
        <v>7.7790999999999999E-2</v>
      </c>
      <c r="J1562" s="251" t="s">
        <v>392</v>
      </c>
      <c r="K1562" s="353">
        <v>0</v>
      </c>
      <c r="L1562" s="252">
        <v>2024</v>
      </c>
      <c r="M1562" s="251">
        <v>2030</v>
      </c>
      <c r="N1562" s="252" t="s">
        <v>393</v>
      </c>
      <c r="O1562" s="252" t="s">
        <v>394</v>
      </c>
      <c r="P1562" s="252" t="s">
        <v>634</v>
      </c>
      <c r="Q1562" s="251" t="s">
        <v>5670</v>
      </c>
      <c r="R1562" s="290"/>
      <c r="S1562" s="290"/>
      <c r="T1562" s="290"/>
      <c r="U1562" s="290"/>
      <c r="V1562" s="290"/>
      <c r="W1562" s="290"/>
      <c r="X1562" s="290"/>
    </row>
    <row r="1563" spans="2:24" ht="58">
      <c r="B1563" s="252" t="s">
        <v>1438</v>
      </c>
      <c r="C1563" s="252" t="s">
        <v>5639</v>
      </c>
      <c r="D1563" s="251" t="s">
        <v>2503</v>
      </c>
      <c r="E1563" s="252" t="s">
        <v>431</v>
      </c>
      <c r="F1563" s="251">
        <v>4936748.6971199997</v>
      </c>
      <c r="G1563" s="251">
        <v>2491540.29</v>
      </c>
      <c r="H1563" s="252" t="s">
        <v>2541</v>
      </c>
      <c r="I1563" s="251">
        <v>2.7293999999999999E-2</v>
      </c>
      <c r="J1563" s="251" t="s">
        <v>392</v>
      </c>
      <c r="K1563" s="353">
        <v>0</v>
      </c>
      <c r="L1563" s="252">
        <v>2024</v>
      </c>
      <c r="M1563" s="251">
        <v>2030</v>
      </c>
      <c r="N1563" s="252" t="s">
        <v>393</v>
      </c>
      <c r="O1563" s="252" t="s">
        <v>394</v>
      </c>
      <c r="P1563" s="252" t="s">
        <v>634</v>
      </c>
      <c r="Q1563" s="251" t="s">
        <v>5670</v>
      </c>
      <c r="R1563" s="290"/>
      <c r="S1563" s="290"/>
      <c r="T1563" s="290"/>
      <c r="U1563" s="290"/>
      <c r="V1563" s="290"/>
      <c r="W1563" s="290"/>
      <c r="X1563" s="290"/>
    </row>
    <row r="1564" spans="2:24" ht="58">
      <c r="B1564" s="252" t="s">
        <v>1438</v>
      </c>
      <c r="C1564" s="252" t="s">
        <v>5639</v>
      </c>
      <c r="D1564" s="251" t="s">
        <v>2503</v>
      </c>
      <c r="E1564" s="252" t="s">
        <v>431</v>
      </c>
      <c r="F1564" s="251">
        <v>4936744.5896899998</v>
      </c>
      <c r="G1564" s="251">
        <v>2491595.18169</v>
      </c>
      <c r="H1564" s="252" t="s">
        <v>2541</v>
      </c>
      <c r="I1564" s="251">
        <v>6.7882999999999999E-2</v>
      </c>
      <c r="J1564" s="251" t="s">
        <v>392</v>
      </c>
      <c r="K1564" s="353">
        <v>0</v>
      </c>
      <c r="L1564" s="252">
        <v>2024</v>
      </c>
      <c r="M1564" s="251">
        <v>2030</v>
      </c>
      <c r="N1564" s="252" t="s">
        <v>393</v>
      </c>
      <c r="O1564" s="252" t="s">
        <v>394</v>
      </c>
      <c r="P1564" s="252" t="s">
        <v>634</v>
      </c>
      <c r="Q1564" s="251" t="s">
        <v>5670</v>
      </c>
      <c r="R1564" s="290"/>
      <c r="S1564" s="290"/>
      <c r="T1564" s="290"/>
      <c r="U1564" s="290"/>
      <c r="V1564" s="290"/>
      <c r="W1564" s="290"/>
      <c r="X1564" s="290"/>
    </row>
    <row r="1565" spans="2:24" ht="58">
      <c r="B1565" s="252" t="s">
        <v>1438</v>
      </c>
      <c r="C1565" s="252" t="s">
        <v>5639</v>
      </c>
      <c r="D1565" s="251" t="s">
        <v>2503</v>
      </c>
      <c r="E1565" s="252" t="s">
        <v>431</v>
      </c>
      <c r="F1565" s="251">
        <v>4936742.85329</v>
      </c>
      <c r="G1565" s="251">
        <v>2491632.6553799999</v>
      </c>
      <c r="H1565" s="252" t="s">
        <v>2541</v>
      </c>
      <c r="I1565" s="251">
        <v>1.8665000000000001E-2</v>
      </c>
      <c r="J1565" s="251" t="s">
        <v>392</v>
      </c>
      <c r="K1565" s="353">
        <v>0</v>
      </c>
      <c r="L1565" s="252">
        <v>2024</v>
      </c>
      <c r="M1565" s="251">
        <v>2030</v>
      </c>
      <c r="N1565" s="252" t="s">
        <v>393</v>
      </c>
      <c r="O1565" s="252" t="s">
        <v>394</v>
      </c>
      <c r="P1565" s="252" t="s">
        <v>634</v>
      </c>
      <c r="Q1565" s="251" t="s">
        <v>5670</v>
      </c>
      <c r="R1565" s="290"/>
      <c r="S1565" s="290"/>
      <c r="T1565" s="290"/>
      <c r="U1565" s="290"/>
      <c r="V1565" s="290"/>
      <c r="W1565" s="290"/>
      <c r="X1565" s="290"/>
    </row>
    <row r="1566" spans="2:24" ht="58">
      <c r="B1566" s="252" t="s">
        <v>1438</v>
      </c>
      <c r="C1566" s="252" t="s">
        <v>5639</v>
      </c>
      <c r="D1566" s="251" t="s">
        <v>2503</v>
      </c>
      <c r="E1566" s="252" t="s">
        <v>431</v>
      </c>
      <c r="F1566" s="251">
        <v>4936866.3437299998</v>
      </c>
      <c r="G1566" s="251">
        <v>2491592.9468100001</v>
      </c>
      <c r="H1566" s="252" t="s">
        <v>2541</v>
      </c>
      <c r="I1566" s="251">
        <v>1.954E-3</v>
      </c>
      <c r="J1566" s="251" t="s">
        <v>392</v>
      </c>
      <c r="K1566" s="353">
        <v>0</v>
      </c>
      <c r="L1566" s="252">
        <v>2024</v>
      </c>
      <c r="M1566" s="251">
        <v>2030</v>
      </c>
      <c r="N1566" s="252" t="s">
        <v>393</v>
      </c>
      <c r="O1566" s="252" t="s">
        <v>394</v>
      </c>
      <c r="P1566" s="252" t="s">
        <v>634</v>
      </c>
      <c r="Q1566" s="251" t="s">
        <v>5670</v>
      </c>
      <c r="R1566" s="290"/>
      <c r="S1566" s="290"/>
      <c r="T1566" s="290"/>
      <c r="U1566" s="290"/>
      <c r="V1566" s="290"/>
      <c r="W1566" s="290"/>
      <c r="X1566" s="290"/>
    </row>
    <row r="1567" spans="2:24" ht="58">
      <c r="B1567" s="252" t="s">
        <v>1438</v>
      </c>
      <c r="C1567" s="252" t="s">
        <v>5639</v>
      </c>
      <c r="D1567" s="251" t="s">
        <v>2503</v>
      </c>
      <c r="E1567" s="252" t="s">
        <v>431</v>
      </c>
      <c r="F1567" s="251">
        <v>4936785.4018599996</v>
      </c>
      <c r="G1567" s="251">
        <v>2492210.4427</v>
      </c>
      <c r="H1567" s="252" t="s">
        <v>2541</v>
      </c>
      <c r="I1567" s="251">
        <v>2.0349999999999999E-3</v>
      </c>
      <c r="J1567" s="251" t="s">
        <v>392</v>
      </c>
      <c r="K1567" s="353">
        <v>0</v>
      </c>
      <c r="L1567" s="252">
        <v>2024</v>
      </c>
      <c r="M1567" s="251">
        <v>2030</v>
      </c>
      <c r="N1567" s="252" t="s">
        <v>393</v>
      </c>
      <c r="O1567" s="252" t="s">
        <v>394</v>
      </c>
      <c r="P1567" s="252" t="s">
        <v>634</v>
      </c>
      <c r="Q1567" s="251" t="s">
        <v>5670</v>
      </c>
      <c r="R1567" s="290"/>
      <c r="S1567" s="290"/>
      <c r="T1567" s="290"/>
      <c r="U1567" s="290"/>
      <c r="V1567" s="290"/>
      <c r="W1567" s="290"/>
      <c r="X1567" s="290"/>
    </row>
    <row r="1568" spans="2:24" ht="58">
      <c r="B1568" s="252" t="s">
        <v>1438</v>
      </c>
      <c r="C1568" s="252" t="s">
        <v>5639</v>
      </c>
      <c r="D1568" s="251" t="s">
        <v>2503</v>
      </c>
      <c r="E1568" s="252" t="s">
        <v>431</v>
      </c>
      <c r="F1568" s="251">
        <v>4936585.0320600001</v>
      </c>
      <c r="G1568" s="251">
        <v>2490639.06121</v>
      </c>
      <c r="H1568" s="252" t="s">
        <v>2541</v>
      </c>
      <c r="I1568" s="251">
        <v>0.19375600000000001</v>
      </c>
      <c r="J1568" s="251" t="s">
        <v>392</v>
      </c>
      <c r="K1568" s="353">
        <v>0</v>
      </c>
      <c r="L1568" s="252">
        <v>2024</v>
      </c>
      <c r="M1568" s="251">
        <v>2030</v>
      </c>
      <c r="N1568" s="252" t="s">
        <v>393</v>
      </c>
      <c r="O1568" s="252" t="s">
        <v>394</v>
      </c>
      <c r="P1568" s="252" t="s">
        <v>634</v>
      </c>
      <c r="Q1568" s="251" t="s">
        <v>5670</v>
      </c>
      <c r="R1568" s="290"/>
      <c r="S1568" s="290"/>
      <c r="T1568" s="290"/>
      <c r="U1568" s="290"/>
      <c r="V1568" s="290"/>
      <c r="W1568" s="290"/>
      <c r="X1568" s="290"/>
    </row>
    <row r="1569" spans="2:24" ht="58">
      <c r="B1569" s="252" t="s">
        <v>1438</v>
      </c>
      <c r="C1569" s="252" t="s">
        <v>5639</v>
      </c>
      <c r="D1569" s="251" t="s">
        <v>2503</v>
      </c>
      <c r="E1569" s="252" t="s">
        <v>431</v>
      </c>
      <c r="F1569" s="251">
        <v>4936874.37347</v>
      </c>
      <c r="G1569" s="251">
        <v>2490467.7124299998</v>
      </c>
      <c r="H1569" s="252" t="s">
        <v>2541</v>
      </c>
      <c r="I1569" s="251">
        <v>5.3379999999999997E-2</v>
      </c>
      <c r="J1569" s="251" t="s">
        <v>392</v>
      </c>
      <c r="K1569" s="353">
        <v>0</v>
      </c>
      <c r="L1569" s="252">
        <v>2024</v>
      </c>
      <c r="M1569" s="251">
        <v>2030</v>
      </c>
      <c r="N1569" s="252" t="s">
        <v>393</v>
      </c>
      <c r="O1569" s="252" t="s">
        <v>394</v>
      </c>
      <c r="P1569" s="252" t="s">
        <v>634</v>
      </c>
      <c r="Q1569" s="251" t="s">
        <v>5670</v>
      </c>
      <c r="R1569" s="290"/>
      <c r="S1569" s="290"/>
      <c r="T1569" s="290"/>
      <c r="U1569" s="290"/>
      <c r="V1569" s="290"/>
      <c r="W1569" s="290"/>
      <c r="X1569" s="290"/>
    </row>
    <row r="1570" spans="2:24" ht="58">
      <c r="B1570" s="252" t="s">
        <v>1438</v>
      </c>
      <c r="C1570" s="252" t="s">
        <v>5639</v>
      </c>
      <c r="D1570" s="251" t="s">
        <v>2503</v>
      </c>
      <c r="E1570" s="252" t="s">
        <v>431</v>
      </c>
      <c r="F1570" s="251">
        <v>4936846.7967100004</v>
      </c>
      <c r="G1570" s="251">
        <v>2490548.9936299999</v>
      </c>
      <c r="H1570" s="252" t="s">
        <v>2541</v>
      </c>
      <c r="I1570" s="251">
        <v>0.239234</v>
      </c>
      <c r="J1570" s="251" t="s">
        <v>392</v>
      </c>
      <c r="K1570" s="353">
        <v>0</v>
      </c>
      <c r="L1570" s="252">
        <v>2024</v>
      </c>
      <c r="M1570" s="251">
        <v>2030</v>
      </c>
      <c r="N1570" s="252" t="s">
        <v>393</v>
      </c>
      <c r="O1570" s="252" t="s">
        <v>394</v>
      </c>
      <c r="P1570" s="252" t="s">
        <v>634</v>
      </c>
      <c r="Q1570" s="251" t="s">
        <v>5670</v>
      </c>
      <c r="R1570" s="290"/>
      <c r="S1570" s="290"/>
      <c r="T1570" s="290"/>
      <c r="U1570" s="290"/>
      <c r="V1570" s="290"/>
      <c r="W1570" s="290"/>
      <c r="X1570" s="290"/>
    </row>
    <row r="1571" spans="2:24" ht="58">
      <c r="B1571" s="252" t="s">
        <v>1438</v>
      </c>
      <c r="C1571" s="252" t="s">
        <v>5639</v>
      </c>
      <c r="D1571" s="251" t="s">
        <v>2503</v>
      </c>
      <c r="E1571" s="252" t="s">
        <v>431</v>
      </c>
      <c r="F1571" s="251">
        <v>4936855.9731799997</v>
      </c>
      <c r="G1571" s="251">
        <v>2490464.9709399999</v>
      </c>
      <c r="H1571" s="252" t="s">
        <v>2541</v>
      </c>
      <c r="I1571" s="251">
        <v>3.4795E-2</v>
      </c>
      <c r="J1571" s="251" t="s">
        <v>392</v>
      </c>
      <c r="K1571" s="353">
        <v>0</v>
      </c>
      <c r="L1571" s="252">
        <v>2024</v>
      </c>
      <c r="M1571" s="251">
        <v>2030</v>
      </c>
      <c r="N1571" s="252" t="s">
        <v>393</v>
      </c>
      <c r="O1571" s="252" t="s">
        <v>394</v>
      </c>
      <c r="P1571" s="252" t="s">
        <v>634</v>
      </c>
      <c r="Q1571" s="251" t="s">
        <v>5670</v>
      </c>
      <c r="R1571" s="290"/>
      <c r="S1571" s="290"/>
      <c r="T1571" s="290"/>
      <c r="U1571" s="290"/>
      <c r="V1571" s="290"/>
      <c r="W1571" s="290"/>
      <c r="X1571" s="290"/>
    </row>
    <row r="1572" spans="2:24" ht="58">
      <c r="B1572" s="252" t="s">
        <v>1438</v>
      </c>
      <c r="C1572" s="252" t="s">
        <v>5639</v>
      </c>
      <c r="D1572" s="251" t="s">
        <v>2503</v>
      </c>
      <c r="E1572" s="252" t="s">
        <v>431</v>
      </c>
      <c r="F1572" s="251">
        <v>4936818.0526599996</v>
      </c>
      <c r="G1572" s="251">
        <v>2491181.21263</v>
      </c>
      <c r="H1572" s="252" t="s">
        <v>2541</v>
      </c>
      <c r="I1572" s="251">
        <v>0.11366800000000001</v>
      </c>
      <c r="J1572" s="251" t="s">
        <v>622</v>
      </c>
      <c r="K1572" s="353">
        <v>0</v>
      </c>
      <c r="L1572" s="252">
        <v>2024</v>
      </c>
      <c r="M1572" s="251">
        <v>2030</v>
      </c>
      <c r="N1572" s="252" t="s">
        <v>393</v>
      </c>
      <c r="O1572" s="252" t="s">
        <v>394</v>
      </c>
      <c r="P1572" s="252" t="s">
        <v>634</v>
      </c>
      <c r="Q1572" s="251" t="s">
        <v>5670</v>
      </c>
      <c r="R1572" s="290"/>
      <c r="S1572" s="290"/>
      <c r="T1572" s="290"/>
      <c r="U1572" s="290"/>
      <c r="V1572" s="290"/>
      <c r="W1572" s="290"/>
      <c r="X1572" s="290"/>
    </row>
    <row r="1573" spans="2:24" ht="58">
      <c r="B1573" s="252" t="s">
        <v>1438</v>
      </c>
      <c r="C1573" s="252" t="s">
        <v>5639</v>
      </c>
      <c r="D1573" s="251" t="s">
        <v>2503</v>
      </c>
      <c r="E1573" s="252" t="s">
        <v>431</v>
      </c>
      <c r="F1573" s="251">
        <v>4936638.5251399996</v>
      </c>
      <c r="G1573" s="251">
        <v>2492757.8829800002</v>
      </c>
      <c r="H1573" s="252" t="s">
        <v>2541</v>
      </c>
      <c r="I1573" s="251">
        <v>6.8128999999999995E-2</v>
      </c>
      <c r="J1573" s="251" t="s">
        <v>918</v>
      </c>
      <c r="K1573" s="353">
        <v>0</v>
      </c>
      <c r="L1573" s="252">
        <v>2024</v>
      </c>
      <c r="M1573" s="251">
        <v>2030</v>
      </c>
      <c r="N1573" s="252" t="s">
        <v>393</v>
      </c>
      <c r="O1573" s="252" t="s">
        <v>394</v>
      </c>
      <c r="P1573" s="252" t="s">
        <v>634</v>
      </c>
      <c r="Q1573" s="251" t="s">
        <v>5670</v>
      </c>
      <c r="R1573" s="290"/>
      <c r="S1573" s="290"/>
      <c r="T1573" s="290"/>
      <c r="U1573" s="290"/>
      <c r="V1573" s="290"/>
      <c r="W1573" s="290"/>
      <c r="X1573" s="290"/>
    </row>
    <row r="1574" spans="2:24" ht="58">
      <c r="B1574" s="252" t="s">
        <v>1438</v>
      </c>
      <c r="C1574" s="252" t="s">
        <v>5639</v>
      </c>
      <c r="D1574" s="251" t="s">
        <v>2503</v>
      </c>
      <c r="E1574" s="252" t="s">
        <v>431</v>
      </c>
      <c r="F1574" s="251">
        <v>4936662.76406</v>
      </c>
      <c r="G1574" s="251">
        <v>2492753.72744</v>
      </c>
      <c r="H1574" s="252" t="s">
        <v>2541</v>
      </c>
      <c r="I1574" s="251">
        <v>7.3835999999999999E-2</v>
      </c>
      <c r="J1574" s="251" t="s">
        <v>918</v>
      </c>
      <c r="K1574" s="353">
        <v>0</v>
      </c>
      <c r="L1574" s="252">
        <v>2024</v>
      </c>
      <c r="M1574" s="251">
        <v>2030</v>
      </c>
      <c r="N1574" s="252" t="s">
        <v>393</v>
      </c>
      <c r="O1574" s="252" t="s">
        <v>394</v>
      </c>
      <c r="P1574" s="252" t="s">
        <v>634</v>
      </c>
      <c r="Q1574" s="251" t="s">
        <v>5670</v>
      </c>
      <c r="R1574" s="290"/>
      <c r="S1574" s="290"/>
      <c r="T1574" s="290"/>
      <c r="U1574" s="290"/>
      <c r="V1574" s="290"/>
      <c r="W1574" s="290"/>
      <c r="X1574" s="290"/>
    </row>
    <row r="1575" spans="2:24" ht="58">
      <c r="B1575" s="252" t="s">
        <v>1438</v>
      </c>
      <c r="C1575" s="252" t="s">
        <v>5639</v>
      </c>
      <c r="D1575" s="251" t="s">
        <v>2503</v>
      </c>
      <c r="E1575" s="252" t="s">
        <v>431</v>
      </c>
      <c r="F1575" s="251">
        <v>4936627.8500699997</v>
      </c>
      <c r="G1575" s="251">
        <v>2492984.1600100002</v>
      </c>
      <c r="H1575" s="252" t="s">
        <v>2541</v>
      </c>
      <c r="I1575" s="251">
        <v>4.7865999999999999E-2</v>
      </c>
      <c r="J1575" s="251" t="s">
        <v>918</v>
      </c>
      <c r="K1575" s="353">
        <v>0</v>
      </c>
      <c r="L1575" s="252">
        <v>2024</v>
      </c>
      <c r="M1575" s="251">
        <v>2030</v>
      </c>
      <c r="N1575" s="252" t="s">
        <v>393</v>
      </c>
      <c r="O1575" s="252" t="s">
        <v>394</v>
      </c>
      <c r="P1575" s="252" t="s">
        <v>634</v>
      </c>
      <c r="Q1575" s="251" t="s">
        <v>5670</v>
      </c>
      <c r="R1575" s="290"/>
      <c r="S1575" s="290"/>
      <c r="T1575" s="290"/>
      <c r="U1575" s="290"/>
      <c r="V1575" s="290"/>
      <c r="W1575" s="290"/>
      <c r="X1575" s="290"/>
    </row>
    <row r="1576" spans="2:24" ht="58">
      <c r="B1576" s="252" t="s">
        <v>1438</v>
      </c>
      <c r="C1576" s="252" t="s">
        <v>5639</v>
      </c>
      <c r="D1576" s="251" t="s">
        <v>2503</v>
      </c>
      <c r="E1576" s="252" t="s">
        <v>431</v>
      </c>
      <c r="F1576" s="251">
        <v>4936606.9807200003</v>
      </c>
      <c r="G1576" s="251">
        <v>2493041.7628299999</v>
      </c>
      <c r="H1576" s="252" t="s">
        <v>2541</v>
      </c>
      <c r="I1576" s="251">
        <v>5.2955000000000002E-2</v>
      </c>
      <c r="J1576" s="251" t="s">
        <v>918</v>
      </c>
      <c r="K1576" s="353">
        <v>0</v>
      </c>
      <c r="L1576" s="252">
        <v>2024</v>
      </c>
      <c r="M1576" s="251">
        <v>2030</v>
      </c>
      <c r="N1576" s="252" t="s">
        <v>393</v>
      </c>
      <c r="O1576" s="252" t="s">
        <v>394</v>
      </c>
      <c r="P1576" s="252" t="s">
        <v>634</v>
      </c>
      <c r="Q1576" s="251" t="s">
        <v>5670</v>
      </c>
      <c r="R1576" s="290"/>
      <c r="S1576" s="290"/>
      <c r="T1576" s="290"/>
      <c r="U1576" s="290"/>
      <c r="V1576" s="290"/>
      <c r="W1576" s="290"/>
      <c r="X1576" s="290"/>
    </row>
    <row r="1577" spans="2:24" ht="58">
      <c r="B1577" s="252" t="s">
        <v>1438</v>
      </c>
      <c r="C1577" s="252" t="s">
        <v>5639</v>
      </c>
      <c r="D1577" s="251" t="s">
        <v>2503</v>
      </c>
      <c r="E1577" s="252" t="s">
        <v>431</v>
      </c>
      <c r="F1577" s="251">
        <v>4936651.8402300002</v>
      </c>
      <c r="G1577" s="251">
        <v>2492979.09767</v>
      </c>
      <c r="H1577" s="252" t="s">
        <v>2541</v>
      </c>
      <c r="I1577" s="251">
        <v>2.5293E-2</v>
      </c>
      <c r="J1577" s="251" t="s">
        <v>918</v>
      </c>
      <c r="K1577" s="353">
        <v>0</v>
      </c>
      <c r="L1577" s="252">
        <v>2024</v>
      </c>
      <c r="M1577" s="251">
        <v>2030</v>
      </c>
      <c r="N1577" s="252" t="s">
        <v>393</v>
      </c>
      <c r="O1577" s="252" t="s">
        <v>394</v>
      </c>
      <c r="P1577" s="252" t="s">
        <v>634</v>
      </c>
      <c r="Q1577" s="251" t="s">
        <v>5670</v>
      </c>
      <c r="R1577" s="290"/>
      <c r="S1577" s="290"/>
      <c r="T1577" s="290"/>
      <c r="U1577" s="290"/>
      <c r="V1577" s="290"/>
      <c r="W1577" s="290"/>
      <c r="X1577" s="290"/>
    </row>
    <row r="1578" spans="2:24" ht="58">
      <c r="B1578" s="252" t="s">
        <v>1438</v>
      </c>
      <c r="C1578" s="252" t="s">
        <v>5639</v>
      </c>
      <c r="D1578" s="251" t="s">
        <v>2503</v>
      </c>
      <c r="E1578" s="252" t="s">
        <v>431</v>
      </c>
      <c r="F1578" s="251">
        <v>4936722.2191199996</v>
      </c>
      <c r="G1578" s="251">
        <v>2491580.9760199999</v>
      </c>
      <c r="H1578" s="252" t="s">
        <v>2541</v>
      </c>
      <c r="I1578" s="251">
        <v>1.1788E-2</v>
      </c>
      <c r="J1578" s="251" t="s">
        <v>918</v>
      </c>
      <c r="K1578" s="353">
        <v>0</v>
      </c>
      <c r="L1578" s="252">
        <v>2024</v>
      </c>
      <c r="M1578" s="251">
        <v>2030</v>
      </c>
      <c r="N1578" s="252" t="s">
        <v>393</v>
      </c>
      <c r="O1578" s="252" t="s">
        <v>394</v>
      </c>
      <c r="P1578" s="252" t="s">
        <v>634</v>
      </c>
      <c r="Q1578" s="251" t="s">
        <v>5670</v>
      </c>
      <c r="R1578" s="290"/>
      <c r="S1578" s="290"/>
      <c r="T1578" s="290"/>
      <c r="U1578" s="290"/>
      <c r="V1578" s="290"/>
      <c r="W1578" s="290"/>
      <c r="X1578" s="290"/>
    </row>
    <row r="1579" spans="2:24" ht="58">
      <c r="B1579" s="252" t="s">
        <v>1438</v>
      </c>
      <c r="C1579" s="252" t="s">
        <v>5639</v>
      </c>
      <c r="D1579" s="251" t="s">
        <v>2503</v>
      </c>
      <c r="E1579" s="252" t="s">
        <v>431</v>
      </c>
      <c r="F1579" s="251">
        <v>4936744.5896899998</v>
      </c>
      <c r="G1579" s="251">
        <v>2491595.18169</v>
      </c>
      <c r="H1579" s="252" t="s">
        <v>2541</v>
      </c>
      <c r="I1579" s="251">
        <v>1.0567999999999999E-2</v>
      </c>
      <c r="J1579" s="251" t="s">
        <v>918</v>
      </c>
      <c r="K1579" s="353">
        <v>0</v>
      </c>
      <c r="L1579" s="252">
        <v>2024</v>
      </c>
      <c r="M1579" s="251">
        <v>2030</v>
      </c>
      <c r="N1579" s="252" t="s">
        <v>393</v>
      </c>
      <c r="O1579" s="252" t="s">
        <v>394</v>
      </c>
      <c r="P1579" s="252" t="s">
        <v>634</v>
      </c>
      <c r="Q1579" s="251" t="s">
        <v>5670</v>
      </c>
      <c r="R1579" s="290"/>
      <c r="S1579" s="290"/>
      <c r="T1579" s="290"/>
      <c r="U1579" s="290"/>
      <c r="V1579" s="290"/>
      <c r="W1579" s="290"/>
      <c r="X1579" s="290"/>
    </row>
    <row r="1580" spans="2:24" ht="58">
      <c r="B1580" s="252" t="s">
        <v>1438</v>
      </c>
      <c r="C1580" s="252" t="s">
        <v>5639</v>
      </c>
      <c r="D1580" s="251" t="s">
        <v>2503</v>
      </c>
      <c r="E1580" s="252" t="s">
        <v>431</v>
      </c>
      <c r="F1580" s="251">
        <v>4936742.85329</v>
      </c>
      <c r="G1580" s="251">
        <v>2491632.6553799999</v>
      </c>
      <c r="H1580" s="252" t="s">
        <v>2541</v>
      </c>
      <c r="I1580" s="251">
        <v>1.204E-3</v>
      </c>
      <c r="J1580" s="251" t="s">
        <v>918</v>
      </c>
      <c r="K1580" s="353">
        <v>0</v>
      </c>
      <c r="L1580" s="252">
        <v>2024</v>
      </c>
      <c r="M1580" s="251">
        <v>2030</v>
      </c>
      <c r="N1580" s="252" t="s">
        <v>393</v>
      </c>
      <c r="O1580" s="252" t="s">
        <v>394</v>
      </c>
      <c r="P1580" s="252" t="s">
        <v>634</v>
      </c>
      <c r="Q1580" s="251" t="s">
        <v>5670</v>
      </c>
      <c r="R1580" s="290"/>
      <c r="S1580" s="290"/>
      <c r="T1580" s="290"/>
      <c r="U1580" s="290"/>
      <c r="V1580" s="290"/>
      <c r="W1580" s="290"/>
      <c r="X1580" s="290"/>
    </row>
    <row r="1581" spans="2:24" ht="58">
      <c r="B1581" s="252" t="s">
        <v>1438</v>
      </c>
      <c r="C1581" s="252" t="s">
        <v>5639</v>
      </c>
      <c r="D1581" s="251" t="s">
        <v>2503</v>
      </c>
      <c r="E1581" s="252" t="s">
        <v>431</v>
      </c>
      <c r="F1581" s="251">
        <v>4936866.3437299998</v>
      </c>
      <c r="G1581" s="251">
        <v>2491592.9468100001</v>
      </c>
      <c r="H1581" s="252" t="s">
        <v>2541</v>
      </c>
      <c r="I1581" s="251">
        <v>8.9459999999999998E-2</v>
      </c>
      <c r="J1581" s="251" t="s">
        <v>918</v>
      </c>
      <c r="K1581" s="353">
        <v>0</v>
      </c>
      <c r="L1581" s="252">
        <v>2024</v>
      </c>
      <c r="M1581" s="251">
        <v>2030</v>
      </c>
      <c r="N1581" s="252" t="s">
        <v>393</v>
      </c>
      <c r="O1581" s="252" t="s">
        <v>394</v>
      </c>
      <c r="P1581" s="252" t="s">
        <v>634</v>
      </c>
      <c r="Q1581" s="251" t="s">
        <v>5670</v>
      </c>
      <c r="R1581" s="290"/>
      <c r="S1581" s="290"/>
      <c r="T1581" s="290"/>
      <c r="U1581" s="290"/>
      <c r="V1581" s="290"/>
      <c r="W1581" s="290"/>
      <c r="X1581" s="290"/>
    </row>
    <row r="1582" spans="2:24" ht="58">
      <c r="B1582" s="252" t="s">
        <v>1438</v>
      </c>
      <c r="C1582" s="252" t="s">
        <v>5639</v>
      </c>
      <c r="D1582" s="251" t="s">
        <v>2503</v>
      </c>
      <c r="E1582" s="252" t="s">
        <v>431</v>
      </c>
      <c r="F1582" s="251">
        <v>4936785.4018599996</v>
      </c>
      <c r="G1582" s="251">
        <v>2492210.4427</v>
      </c>
      <c r="H1582" s="252" t="s">
        <v>2541</v>
      </c>
      <c r="I1582" s="251">
        <v>9.3927999999999998E-2</v>
      </c>
      <c r="J1582" s="251" t="s">
        <v>918</v>
      </c>
      <c r="K1582" s="353">
        <v>0</v>
      </c>
      <c r="L1582" s="252">
        <v>2024</v>
      </c>
      <c r="M1582" s="251">
        <v>2030</v>
      </c>
      <c r="N1582" s="252" t="s">
        <v>393</v>
      </c>
      <c r="O1582" s="252" t="s">
        <v>394</v>
      </c>
      <c r="P1582" s="252" t="s">
        <v>634</v>
      </c>
      <c r="Q1582" s="251" t="s">
        <v>5670</v>
      </c>
      <c r="R1582" s="290"/>
      <c r="S1582" s="290"/>
      <c r="T1582" s="290"/>
      <c r="U1582" s="290"/>
      <c r="V1582" s="290"/>
      <c r="W1582" s="290"/>
      <c r="X1582" s="290"/>
    </row>
    <row r="1583" spans="2:24" ht="58">
      <c r="B1583" s="252" t="s">
        <v>1438</v>
      </c>
      <c r="C1583" s="252" t="s">
        <v>5639</v>
      </c>
      <c r="D1583" s="251" t="s">
        <v>2503</v>
      </c>
      <c r="E1583" s="252" t="s">
        <v>431</v>
      </c>
      <c r="F1583" s="251">
        <v>4936651.54024</v>
      </c>
      <c r="G1583" s="251">
        <v>2492574.7121100002</v>
      </c>
      <c r="H1583" s="252" t="s">
        <v>2541</v>
      </c>
      <c r="I1583" s="251">
        <v>6.3131000000000007E-2</v>
      </c>
      <c r="J1583" s="251" t="s">
        <v>918</v>
      </c>
      <c r="K1583" s="353">
        <v>0</v>
      </c>
      <c r="L1583" s="252">
        <v>2024</v>
      </c>
      <c r="M1583" s="251">
        <v>2030</v>
      </c>
      <c r="N1583" s="252" t="s">
        <v>393</v>
      </c>
      <c r="O1583" s="252" t="s">
        <v>394</v>
      </c>
      <c r="P1583" s="252" t="s">
        <v>634</v>
      </c>
      <c r="Q1583" s="251" t="s">
        <v>5670</v>
      </c>
      <c r="R1583" s="290"/>
      <c r="S1583" s="290"/>
      <c r="T1583" s="290"/>
      <c r="U1583" s="290"/>
      <c r="V1583" s="290"/>
      <c r="W1583" s="290"/>
      <c r="X1583" s="290"/>
    </row>
    <row r="1584" spans="2:24" ht="58">
      <c r="B1584" s="252" t="s">
        <v>1438</v>
      </c>
      <c r="C1584" s="252" t="s">
        <v>5639</v>
      </c>
      <c r="D1584" s="251" t="s">
        <v>2503</v>
      </c>
      <c r="E1584" s="252" t="s">
        <v>431</v>
      </c>
      <c r="F1584" s="251">
        <v>4936675.5578399999</v>
      </c>
      <c r="G1584" s="251">
        <v>2492573.66132</v>
      </c>
      <c r="H1584" s="252" t="s">
        <v>2541</v>
      </c>
      <c r="I1584" s="251">
        <v>6.0224E-2</v>
      </c>
      <c r="J1584" s="251" t="s">
        <v>918</v>
      </c>
      <c r="K1584" s="353">
        <v>0</v>
      </c>
      <c r="L1584" s="252">
        <v>2024</v>
      </c>
      <c r="M1584" s="251">
        <v>2030</v>
      </c>
      <c r="N1584" s="252" t="s">
        <v>393</v>
      </c>
      <c r="O1584" s="252" t="s">
        <v>394</v>
      </c>
      <c r="P1584" s="252" t="s">
        <v>634</v>
      </c>
      <c r="Q1584" s="251" t="s">
        <v>5670</v>
      </c>
      <c r="R1584" s="290"/>
      <c r="S1584" s="290"/>
      <c r="T1584" s="290"/>
      <c r="U1584" s="290"/>
      <c r="V1584" s="290"/>
      <c r="W1584" s="290"/>
      <c r="X1584" s="290"/>
    </row>
    <row r="1585" spans="2:24" ht="58">
      <c r="B1585" s="252" t="s">
        <v>1438</v>
      </c>
      <c r="C1585" s="252" t="s">
        <v>5639</v>
      </c>
      <c r="D1585" s="251" t="s">
        <v>2503</v>
      </c>
      <c r="E1585" s="252" t="s">
        <v>431</v>
      </c>
      <c r="F1585" s="251">
        <v>4936957.7014899999</v>
      </c>
      <c r="G1585" s="251">
        <v>2492610.6514400002</v>
      </c>
      <c r="H1585" s="252" t="s">
        <v>2541</v>
      </c>
      <c r="I1585" s="251">
        <v>3.8408999999999999E-2</v>
      </c>
      <c r="J1585" s="251" t="s">
        <v>918</v>
      </c>
      <c r="K1585" s="353">
        <v>0</v>
      </c>
      <c r="L1585" s="252">
        <v>2024</v>
      </c>
      <c r="M1585" s="251">
        <v>2030</v>
      </c>
      <c r="N1585" s="252" t="s">
        <v>393</v>
      </c>
      <c r="O1585" s="252" t="s">
        <v>394</v>
      </c>
      <c r="P1585" s="252" t="s">
        <v>634</v>
      </c>
      <c r="Q1585" s="251" t="s">
        <v>5670</v>
      </c>
      <c r="R1585" s="290"/>
      <c r="S1585" s="290"/>
      <c r="T1585" s="290"/>
      <c r="U1585" s="290"/>
      <c r="V1585" s="290"/>
      <c r="W1585" s="290"/>
      <c r="X1585" s="290"/>
    </row>
    <row r="1586" spans="2:24" ht="58">
      <c r="B1586" s="252" t="s">
        <v>1438</v>
      </c>
      <c r="C1586" s="252" t="s">
        <v>5639</v>
      </c>
      <c r="D1586" s="251" t="s">
        <v>2503</v>
      </c>
      <c r="E1586" s="252" t="s">
        <v>431</v>
      </c>
      <c r="F1586" s="251">
        <v>4936817.52214</v>
      </c>
      <c r="G1586" s="251">
        <v>2492697.7925999998</v>
      </c>
      <c r="H1586" s="252" t="s">
        <v>2541</v>
      </c>
      <c r="I1586" s="251">
        <v>0.158469</v>
      </c>
      <c r="J1586" s="251" t="s">
        <v>918</v>
      </c>
      <c r="K1586" s="353">
        <v>0</v>
      </c>
      <c r="L1586" s="252">
        <v>2024</v>
      </c>
      <c r="M1586" s="251">
        <v>2030</v>
      </c>
      <c r="N1586" s="252" t="s">
        <v>393</v>
      </c>
      <c r="O1586" s="252" t="s">
        <v>394</v>
      </c>
      <c r="P1586" s="252" t="s">
        <v>634</v>
      </c>
      <c r="Q1586" s="251" t="s">
        <v>5670</v>
      </c>
      <c r="R1586" s="290"/>
      <c r="S1586" s="290"/>
      <c r="T1586" s="290"/>
      <c r="U1586" s="290"/>
      <c r="V1586" s="290"/>
      <c r="W1586" s="290"/>
      <c r="X1586" s="290"/>
    </row>
    <row r="1587" spans="2:24" ht="58">
      <c r="B1587" s="252" t="s">
        <v>1438</v>
      </c>
      <c r="C1587" s="252" t="s">
        <v>5639</v>
      </c>
      <c r="D1587" s="251" t="s">
        <v>2503</v>
      </c>
      <c r="E1587" s="252" t="s">
        <v>431</v>
      </c>
      <c r="F1587" s="251">
        <v>4936866.3437299998</v>
      </c>
      <c r="G1587" s="251">
        <v>2491592.9468100001</v>
      </c>
      <c r="H1587" s="252" t="s">
        <v>2541</v>
      </c>
      <c r="I1587" s="251">
        <v>1.6414000000000002E-2</v>
      </c>
      <c r="J1587" s="251" t="s">
        <v>2395</v>
      </c>
      <c r="K1587" s="353">
        <v>0</v>
      </c>
      <c r="L1587" s="252">
        <v>2024</v>
      </c>
      <c r="M1587" s="251">
        <v>2030</v>
      </c>
      <c r="N1587" s="252" t="s">
        <v>393</v>
      </c>
      <c r="O1587" s="252" t="s">
        <v>394</v>
      </c>
      <c r="P1587" s="252" t="s">
        <v>634</v>
      </c>
      <c r="Q1587" s="251" t="s">
        <v>5670</v>
      </c>
      <c r="R1587" s="290"/>
      <c r="S1587" s="290"/>
      <c r="T1587" s="290"/>
      <c r="U1587" s="290"/>
      <c r="V1587" s="290"/>
      <c r="W1587" s="290"/>
      <c r="X1587" s="290"/>
    </row>
    <row r="1588" spans="2:24" ht="58">
      <c r="B1588" s="252" t="s">
        <v>1438</v>
      </c>
      <c r="C1588" s="252" t="s">
        <v>5639</v>
      </c>
      <c r="D1588" s="251" t="s">
        <v>2503</v>
      </c>
      <c r="E1588" s="252" t="s">
        <v>431</v>
      </c>
      <c r="F1588" s="251">
        <v>4936751.0342600001</v>
      </c>
      <c r="G1588" s="251">
        <v>2491176.02611</v>
      </c>
      <c r="H1588" s="252" t="s">
        <v>2541</v>
      </c>
      <c r="I1588" s="251">
        <v>0.14454700000000001</v>
      </c>
      <c r="J1588" s="251" t="s">
        <v>2395</v>
      </c>
      <c r="K1588" s="353">
        <v>0</v>
      </c>
      <c r="L1588" s="252">
        <v>2024</v>
      </c>
      <c r="M1588" s="251">
        <v>2030</v>
      </c>
      <c r="N1588" s="252" t="s">
        <v>393</v>
      </c>
      <c r="O1588" s="252" t="s">
        <v>394</v>
      </c>
      <c r="P1588" s="252" t="s">
        <v>634</v>
      </c>
      <c r="Q1588" s="251" t="s">
        <v>5670</v>
      </c>
      <c r="R1588" s="290"/>
      <c r="S1588" s="290"/>
      <c r="T1588" s="290"/>
      <c r="U1588" s="290"/>
      <c r="V1588" s="290"/>
      <c r="W1588" s="290"/>
      <c r="X1588" s="290"/>
    </row>
    <row r="1589" spans="2:24" ht="58">
      <c r="B1589" s="252" t="s">
        <v>1438</v>
      </c>
      <c r="C1589" s="252" t="s">
        <v>5639</v>
      </c>
      <c r="D1589" s="251" t="s">
        <v>2503</v>
      </c>
      <c r="E1589" s="252" t="s">
        <v>431</v>
      </c>
      <c r="F1589" s="251">
        <v>4936774.1318300003</v>
      </c>
      <c r="G1589" s="251">
        <v>2491186.4181300001</v>
      </c>
      <c r="H1589" s="252" t="s">
        <v>2541</v>
      </c>
      <c r="I1589" s="251">
        <v>9.9991999999999998E-2</v>
      </c>
      <c r="J1589" s="251" t="s">
        <v>2395</v>
      </c>
      <c r="K1589" s="353">
        <v>0</v>
      </c>
      <c r="L1589" s="252">
        <v>2024</v>
      </c>
      <c r="M1589" s="251">
        <v>2030</v>
      </c>
      <c r="N1589" s="252" t="s">
        <v>393</v>
      </c>
      <c r="O1589" s="252" t="s">
        <v>394</v>
      </c>
      <c r="P1589" s="252" t="s">
        <v>634</v>
      </c>
      <c r="Q1589" s="251" t="s">
        <v>5670</v>
      </c>
      <c r="R1589" s="290"/>
      <c r="S1589" s="290"/>
      <c r="T1589" s="290"/>
      <c r="U1589" s="290"/>
      <c r="V1589" s="290"/>
      <c r="W1589" s="290"/>
      <c r="X1589" s="290"/>
    </row>
    <row r="1590" spans="2:24" ht="58">
      <c r="B1590" s="252" t="s">
        <v>1438</v>
      </c>
      <c r="C1590" s="252" t="s">
        <v>5639</v>
      </c>
      <c r="D1590" s="251" t="s">
        <v>2503</v>
      </c>
      <c r="E1590" s="252" t="s">
        <v>431</v>
      </c>
      <c r="F1590" s="251">
        <v>4936818.0526599996</v>
      </c>
      <c r="G1590" s="251">
        <v>2491181.21263</v>
      </c>
      <c r="H1590" s="252" t="s">
        <v>2541</v>
      </c>
      <c r="I1590" s="251">
        <v>9.2116000000000003E-2</v>
      </c>
      <c r="J1590" s="251" t="s">
        <v>2395</v>
      </c>
      <c r="K1590" s="353">
        <v>0</v>
      </c>
      <c r="L1590" s="252">
        <v>2024</v>
      </c>
      <c r="M1590" s="251">
        <v>2030</v>
      </c>
      <c r="N1590" s="252" t="s">
        <v>393</v>
      </c>
      <c r="O1590" s="252" t="s">
        <v>394</v>
      </c>
      <c r="P1590" s="252" t="s">
        <v>634</v>
      </c>
      <c r="Q1590" s="251" t="s">
        <v>5670</v>
      </c>
      <c r="R1590" s="290"/>
      <c r="S1590" s="290"/>
      <c r="T1590" s="290"/>
      <c r="U1590" s="290"/>
      <c r="V1590" s="290"/>
      <c r="W1590" s="290"/>
      <c r="X1590" s="290"/>
    </row>
    <row r="1591" spans="2:24" ht="58">
      <c r="B1591" s="252" t="s">
        <v>1438</v>
      </c>
      <c r="C1591" s="252" t="s">
        <v>5639</v>
      </c>
      <c r="D1591" s="251" t="s">
        <v>2503</v>
      </c>
      <c r="E1591" s="252" t="s">
        <v>431</v>
      </c>
      <c r="F1591" s="251">
        <v>4936788.5644100001</v>
      </c>
      <c r="G1591" s="251">
        <v>2491362.0837599998</v>
      </c>
      <c r="H1591" s="252" t="s">
        <v>2541</v>
      </c>
      <c r="I1591" s="251">
        <v>3.9090000000000001E-3</v>
      </c>
      <c r="J1591" s="251" t="s">
        <v>2395</v>
      </c>
      <c r="K1591" s="353">
        <v>0</v>
      </c>
      <c r="L1591" s="252">
        <v>2024</v>
      </c>
      <c r="M1591" s="251">
        <v>2030</v>
      </c>
      <c r="N1591" s="252" t="s">
        <v>393</v>
      </c>
      <c r="O1591" s="252" t="s">
        <v>394</v>
      </c>
      <c r="P1591" s="252" t="s">
        <v>634</v>
      </c>
      <c r="Q1591" s="251" t="s">
        <v>5670</v>
      </c>
      <c r="R1591" s="290"/>
      <c r="S1591" s="290"/>
      <c r="T1591" s="290"/>
      <c r="U1591" s="290"/>
      <c r="V1591" s="290"/>
      <c r="W1591" s="290"/>
      <c r="X1591" s="290"/>
    </row>
    <row r="1592" spans="2:24" ht="58">
      <c r="B1592" s="252" t="s">
        <v>1438</v>
      </c>
      <c r="C1592" s="252" t="s">
        <v>5639</v>
      </c>
      <c r="D1592" s="251" t="s">
        <v>2503</v>
      </c>
      <c r="E1592" s="252" t="s">
        <v>431</v>
      </c>
      <c r="F1592" s="251">
        <v>4936628.4567999998</v>
      </c>
      <c r="G1592" s="251">
        <v>2492892.8590699998</v>
      </c>
      <c r="H1592" s="252" t="s">
        <v>2541</v>
      </c>
      <c r="I1592" s="251">
        <v>1.7899999999999999E-4</v>
      </c>
      <c r="J1592" s="251" t="s">
        <v>392</v>
      </c>
      <c r="K1592" s="353">
        <v>0</v>
      </c>
      <c r="L1592" s="252">
        <v>2024</v>
      </c>
      <c r="M1592" s="251">
        <v>2030</v>
      </c>
      <c r="N1592" s="252" t="s">
        <v>393</v>
      </c>
      <c r="O1592" s="252" t="s">
        <v>394</v>
      </c>
      <c r="P1592" s="252" t="s">
        <v>634</v>
      </c>
      <c r="Q1592" s="251" t="s">
        <v>5670</v>
      </c>
      <c r="R1592" s="290"/>
      <c r="S1592" s="290"/>
      <c r="T1592" s="290"/>
      <c r="U1592" s="290"/>
      <c r="V1592" s="290"/>
      <c r="W1592" s="290"/>
      <c r="X1592" s="290"/>
    </row>
    <row r="1593" spans="2:24" ht="58">
      <c r="B1593" s="252" t="s">
        <v>1438</v>
      </c>
      <c r="C1593" s="252" t="s">
        <v>5639</v>
      </c>
      <c r="D1593" s="251" t="s">
        <v>2503</v>
      </c>
      <c r="E1593" s="252" t="s">
        <v>431</v>
      </c>
      <c r="F1593" s="251">
        <v>4936628.4567999998</v>
      </c>
      <c r="G1593" s="251">
        <v>2492892.8590699998</v>
      </c>
      <c r="H1593" s="252" t="s">
        <v>2541</v>
      </c>
      <c r="I1593" s="251">
        <v>2.63E-4</v>
      </c>
      <c r="J1593" s="251" t="s">
        <v>918</v>
      </c>
      <c r="K1593" s="353">
        <v>0</v>
      </c>
      <c r="L1593" s="252">
        <v>2024</v>
      </c>
      <c r="M1593" s="251">
        <v>2030</v>
      </c>
      <c r="N1593" s="252" t="s">
        <v>393</v>
      </c>
      <c r="O1593" s="252" t="s">
        <v>394</v>
      </c>
      <c r="P1593" s="252" t="s">
        <v>634</v>
      </c>
      <c r="Q1593" s="251" t="s">
        <v>5670</v>
      </c>
      <c r="R1593" s="290"/>
      <c r="S1593" s="290"/>
      <c r="T1593" s="290"/>
      <c r="U1593" s="290"/>
      <c r="V1593" s="290"/>
      <c r="W1593" s="290"/>
      <c r="X1593" s="290"/>
    </row>
    <row r="1594" spans="2:24" ht="58">
      <c r="B1594" s="252" t="s">
        <v>1438</v>
      </c>
      <c r="C1594" s="252" t="s">
        <v>5639</v>
      </c>
      <c r="D1594" s="251" t="s">
        <v>2503</v>
      </c>
      <c r="E1594" s="252" t="s">
        <v>431</v>
      </c>
      <c r="F1594" s="251">
        <v>4936740.5487500001</v>
      </c>
      <c r="G1594" s="251">
        <v>2491667.3676999998</v>
      </c>
      <c r="H1594" s="252" t="s">
        <v>2541</v>
      </c>
      <c r="I1594" s="251">
        <v>4.1279999999999997E-3</v>
      </c>
      <c r="J1594" s="251" t="s">
        <v>918</v>
      </c>
      <c r="K1594" s="353">
        <v>0</v>
      </c>
      <c r="L1594" s="252">
        <v>2024</v>
      </c>
      <c r="M1594" s="251">
        <v>2030</v>
      </c>
      <c r="N1594" s="252" t="s">
        <v>393</v>
      </c>
      <c r="O1594" s="252" t="s">
        <v>394</v>
      </c>
      <c r="P1594" s="252" t="s">
        <v>634</v>
      </c>
      <c r="Q1594" s="251" t="s">
        <v>5670</v>
      </c>
      <c r="R1594" s="290"/>
      <c r="S1594" s="290"/>
      <c r="T1594" s="290"/>
      <c r="U1594" s="290"/>
      <c r="V1594" s="290"/>
      <c r="W1594" s="290"/>
      <c r="X1594" s="290"/>
    </row>
    <row r="1595" spans="2:24" ht="58">
      <c r="B1595" s="252" t="s">
        <v>1438</v>
      </c>
      <c r="C1595" s="252" t="s">
        <v>5639</v>
      </c>
      <c r="D1595" s="251" t="s">
        <v>2503</v>
      </c>
      <c r="E1595" s="252" t="s">
        <v>431</v>
      </c>
      <c r="F1595" s="251">
        <v>4936701.6062700003</v>
      </c>
      <c r="G1595" s="251">
        <v>2491870.8060499998</v>
      </c>
      <c r="H1595" s="252" t="s">
        <v>2541</v>
      </c>
      <c r="I1595" s="251">
        <v>0.135994</v>
      </c>
      <c r="J1595" s="251" t="s">
        <v>918</v>
      </c>
      <c r="K1595" s="353">
        <v>0</v>
      </c>
      <c r="L1595" s="252">
        <v>2024</v>
      </c>
      <c r="M1595" s="251">
        <v>2030</v>
      </c>
      <c r="N1595" s="252" t="s">
        <v>393</v>
      </c>
      <c r="O1595" s="252" t="s">
        <v>394</v>
      </c>
      <c r="P1595" s="252" t="s">
        <v>634</v>
      </c>
      <c r="Q1595" s="251" t="s">
        <v>5670</v>
      </c>
      <c r="R1595" s="290"/>
      <c r="S1595" s="290"/>
      <c r="T1595" s="290"/>
      <c r="U1595" s="290"/>
      <c r="V1595" s="290"/>
      <c r="W1595" s="290"/>
      <c r="X1595" s="290"/>
    </row>
    <row r="1596" spans="2:24" ht="58">
      <c r="B1596" s="252" t="s">
        <v>1438</v>
      </c>
      <c r="C1596" s="252" t="s">
        <v>5639</v>
      </c>
      <c r="D1596" s="251" t="s">
        <v>2503</v>
      </c>
      <c r="E1596" s="252" t="s">
        <v>431</v>
      </c>
      <c r="F1596" s="251">
        <v>4936725.2609599996</v>
      </c>
      <c r="G1596" s="251">
        <v>2491874.8774799998</v>
      </c>
      <c r="H1596" s="252" t="s">
        <v>2541</v>
      </c>
      <c r="I1596" s="251">
        <v>0.13847799999999999</v>
      </c>
      <c r="J1596" s="251" t="s">
        <v>918</v>
      </c>
      <c r="K1596" s="353">
        <v>0</v>
      </c>
      <c r="L1596" s="252">
        <v>2024</v>
      </c>
      <c r="M1596" s="251">
        <v>2030</v>
      </c>
      <c r="N1596" s="252" t="s">
        <v>393</v>
      </c>
      <c r="O1596" s="252" t="s">
        <v>394</v>
      </c>
      <c r="P1596" s="252" t="s">
        <v>634</v>
      </c>
      <c r="Q1596" s="251" t="s">
        <v>5670</v>
      </c>
      <c r="R1596" s="290"/>
      <c r="S1596" s="290"/>
      <c r="T1596" s="290"/>
      <c r="U1596" s="290"/>
      <c r="V1596" s="290"/>
      <c r="W1596" s="290"/>
      <c r="X1596" s="290"/>
    </row>
    <row r="1597" spans="2:24" ht="58">
      <c r="B1597" s="252" t="s">
        <v>1438</v>
      </c>
      <c r="C1597" s="252" t="s">
        <v>5639</v>
      </c>
      <c r="D1597" s="251" t="s">
        <v>2503</v>
      </c>
      <c r="E1597" s="252" t="s">
        <v>431</v>
      </c>
      <c r="F1597" s="251">
        <v>4936673.8913599998</v>
      </c>
      <c r="G1597" s="251">
        <v>2492298.0240699998</v>
      </c>
      <c r="H1597" s="252" t="s">
        <v>2541</v>
      </c>
      <c r="I1597" s="251">
        <v>0.12607499999999999</v>
      </c>
      <c r="J1597" s="251" t="s">
        <v>918</v>
      </c>
      <c r="K1597" s="353">
        <v>0</v>
      </c>
      <c r="L1597" s="252">
        <v>2024</v>
      </c>
      <c r="M1597" s="251">
        <v>2030</v>
      </c>
      <c r="N1597" s="252" t="s">
        <v>393</v>
      </c>
      <c r="O1597" s="252" t="s">
        <v>394</v>
      </c>
      <c r="P1597" s="252" t="s">
        <v>634</v>
      </c>
      <c r="Q1597" s="251" t="s">
        <v>5670</v>
      </c>
      <c r="R1597" s="290"/>
      <c r="S1597" s="290"/>
      <c r="T1597" s="290"/>
      <c r="U1597" s="290"/>
      <c r="V1597" s="290"/>
      <c r="W1597" s="290"/>
      <c r="X1597" s="290"/>
    </row>
    <row r="1598" spans="2:24" ht="58">
      <c r="B1598" s="252" t="s">
        <v>1438</v>
      </c>
      <c r="C1598" s="252" t="s">
        <v>5639</v>
      </c>
      <c r="D1598" s="251" t="s">
        <v>2503</v>
      </c>
      <c r="E1598" s="252" t="s">
        <v>431</v>
      </c>
      <c r="F1598" s="251">
        <v>4936691.6037100004</v>
      </c>
      <c r="G1598" s="251">
        <v>2492310.8956900002</v>
      </c>
      <c r="H1598" s="252" t="s">
        <v>2541</v>
      </c>
      <c r="I1598" s="251">
        <v>0.13775100000000001</v>
      </c>
      <c r="J1598" s="251" t="s">
        <v>918</v>
      </c>
      <c r="K1598" s="353">
        <v>0</v>
      </c>
      <c r="L1598" s="252">
        <v>2024</v>
      </c>
      <c r="M1598" s="251">
        <v>2030</v>
      </c>
      <c r="N1598" s="252" t="s">
        <v>393</v>
      </c>
      <c r="O1598" s="252" t="s">
        <v>394</v>
      </c>
      <c r="P1598" s="252" t="s">
        <v>634</v>
      </c>
      <c r="Q1598" s="251" t="s">
        <v>5670</v>
      </c>
      <c r="R1598" s="290"/>
      <c r="S1598" s="290"/>
      <c r="T1598" s="290"/>
      <c r="U1598" s="290"/>
      <c r="V1598" s="290"/>
      <c r="W1598" s="290"/>
      <c r="X1598" s="290"/>
    </row>
    <row r="1599" spans="2:24" ht="58">
      <c r="B1599" s="252" t="s">
        <v>1438</v>
      </c>
      <c r="C1599" s="252" t="s">
        <v>5639</v>
      </c>
      <c r="D1599" s="251" t="s">
        <v>2503</v>
      </c>
      <c r="E1599" s="252" t="s">
        <v>431</v>
      </c>
      <c r="F1599" s="251">
        <v>4936770.4397499999</v>
      </c>
      <c r="G1599" s="251">
        <v>2491267.7045900002</v>
      </c>
      <c r="H1599" s="252" t="s">
        <v>2541</v>
      </c>
      <c r="I1599" s="251">
        <v>6.3610000000000003E-3</v>
      </c>
      <c r="J1599" s="251" t="s">
        <v>2395</v>
      </c>
      <c r="K1599" s="353">
        <v>0</v>
      </c>
      <c r="L1599" s="252">
        <v>2024</v>
      </c>
      <c r="M1599" s="251">
        <v>2030</v>
      </c>
      <c r="N1599" s="252" t="s">
        <v>393</v>
      </c>
      <c r="O1599" s="252" t="s">
        <v>394</v>
      </c>
      <c r="P1599" s="252" t="s">
        <v>634</v>
      </c>
      <c r="Q1599" s="251" t="s">
        <v>5670</v>
      </c>
      <c r="R1599" s="290"/>
      <c r="S1599" s="290"/>
      <c r="T1599" s="290"/>
      <c r="U1599" s="290"/>
      <c r="V1599" s="290"/>
      <c r="W1599" s="290"/>
      <c r="X1599" s="290"/>
    </row>
    <row r="1600" spans="2:24" ht="58">
      <c r="B1600" s="252" t="s">
        <v>1438</v>
      </c>
      <c r="C1600" s="252" t="s">
        <v>5639</v>
      </c>
      <c r="D1600" s="251" t="s">
        <v>2503</v>
      </c>
      <c r="E1600" s="252" t="s">
        <v>431</v>
      </c>
      <c r="F1600" s="251">
        <v>4936803.1523799999</v>
      </c>
      <c r="G1600" s="251">
        <v>2491286.5511599998</v>
      </c>
      <c r="H1600" s="252" t="s">
        <v>2541</v>
      </c>
      <c r="I1600" s="251">
        <v>7.3359999999999995E-2</v>
      </c>
      <c r="J1600" s="251" t="s">
        <v>2395</v>
      </c>
      <c r="K1600" s="353">
        <v>0</v>
      </c>
      <c r="L1600" s="252">
        <v>2024</v>
      </c>
      <c r="M1600" s="251">
        <v>2030</v>
      </c>
      <c r="N1600" s="252" t="s">
        <v>393</v>
      </c>
      <c r="O1600" s="252" t="s">
        <v>394</v>
      </c>
      <c r="P1600" s="252" t="s">
        <v>634</v>
      </c>
      <c r="Q1600" s="251" t="s">
        <v>5670</v>
      </c>
      <c r="R1600" s="290"/>
      <c r="S1600" s="290"/>
      <c r="T1600" s="290"/>
      <c r="U1600" s="290"/>
      <c r="V1600" s="290"/>
      <c r="W1600" s="290"/>
      <c r="X1600" s="290"/>
    </row>
    <row r="1601" spans="2:24" ht="58">
      <c r="B1601" s="252" t="s">
        <v>1438</v>
      </c>
      <c r="C1601" s="252" t="s">
        <v>5639</v>
      </c>
      <c r="D1601" s="251" t="s">
        <v>2503</v>
      </c>
      <c r="E1601" s="252" t="s">
        <v>431</v>
      </c>
      <c r="F1601" s="251">
        <v>4936884.1332400003</v>
      </c>
      <c r="G1601" s="251">
        <v>2490259.4026199998</v>
      </c>
      <c r="H1601" s="252" t="s">
        <v>2541</v>
      </c>
      <c r="I1601" s="251">
        <v>3.6859999999999997E-2</v>
      </c>
      <c r="J1601" s="251" t="s">
        <v>392</v>
      </c>
      <c r="K1601" s="353">
        <v>0</v>
      </c>
      <c r="L1601" s="252">
        <v>2024</v>
      </c>
      <c r="M1601" s="251">
        <v>2030</v>
      </c>
      <c r="N1601" s="252" t="s">
        <v>393</v>
      </c>
      <c r="O1601" s="252" t="s">
        <v>394</v>
      </c>
      <c r="P1601" s="252" t="s">
        <v>634</v>
      </c>
      <c r="Q1601" s="251" t="s">
        <v>5670</v>
      </c>
      <c r="R1601" s="290"/>
      <c r="S1601" s="290"/>
      <c r="T1601" s="290"/>
      <c r="U1601" s="290"/>
      <c r="V1601" s="290"/>
      <c r="W1601" s="290"/>
      <c r="X1601" s="290"/>
    </row>
    <row r="1602" spans="2:24" ht="58">
      <c r="B1602" s="252" t="s">
        <v>1438</v>
      </c>
      <c r="C1602" s="252" t="s">
        <v>5639</v>
      </c>
      <c r="D1602" s="251" t="s">
        <v>2503</v>
      </c>
      <c r="E1602" s="252" t="s">
        <v>431</v>
      </c>
      <c r="F1602" s="251">
        <v>4936864.8640799997</v>
      </c>
      <c r="G1602" s="251">
        <v>2490242.6910199998</v>
      </c>
      <c r="H1602" s="252" t="s">
        <v>2541</v>
      </c>
      <c r="I1602" s="251">
        <v>3.7215999999999999E-2</v>
      </c>
      <c r="J1602" s="251" t="s">
        <v>392</v>
      </c>
      <c r="K1602" s="353">
        <v>0</v>
      </c>
      <c r="L1602" s="252">
        <v>2024</v>
      </c>
      <c r="M1602" s="251">
        <v>2030</v>
      </c>
      <c r="N1602" s="252" t="s">
        <v>393</v>
      </c>
      <c r="O1602" s="252" t="s">
        <v>394</v>
      </c>
      <c r="P1602" s="252" t="s">
        <v>634</v>
      </c>
      <c r="Q1602" s="251" t="s">
        <v>5670</v>
      </c>
      <c r="R1602" s="290"/>
      <c r="S1602" s="290"/>
      <c r="T1602" s="290"/>
      <c r="U1602" s="290"/>
      <c r="V1602" s="290"/>
      <c r="W1602" s="290"/>
      <c r="X1602" s="290"/>
    </row>
    <row r="1603" spans="2:24" ht="58">
      <c r="B1603" s="252" t="s">
        <v>1438</v>
      </c>
      <c r="C1603" s="252" t="s">
        <v>5639</v>
      </c>
      <c r="D1603" s="251" t="s">
        <v>2502</v>
      </c>
      <c r="E1603" s="252" t="s">
        <v>431</v>
      </c>
      <c r="F1603" s="251">
        <v>4944521.6094599999</v>
      </c>
      <c r="G1603" s="251">
        <v>2464776.48355</v>
      </c>
      <c r="H1603" s="252" t="s">
        <v>2541</v>
      </c>
      <c r="I1603" s="251">
        <v>4.5000000000000003E-5</v>
      </c>
      <c r="J1603" s="251" t="s">
        <v>2754</v>
      </c>
      <c r="K1603" s="353">
        <v>0</v>
      </c>
      <c r="L1603" s="252">
        <v>2024</v>
      </c>
      <c r="M1603" s="251">
        <v>2030</v>
      </c>
      <c r="N1603" s="252" t="s">
        <v>393</v>
      </c>
      <c r="O1603" s="252" t="s">
        <v>394</v>
      </c>
      <c r="P1603" s="252" t="s">
        <v>634</v>
      </c>
      <c r="Q1603" s="251" t="s">
        <v>5670</v>
      </c>
      <c r="R1603" s="290"/>
      <c r="S1603" s="290"/>
      <c r="T1603" s="290"/>
      <c r="U1603" s="290"/>
      <c r="V1603" s="290"/>
      <c r="W1603" s="290"/>
      <c r="X1603" s="290"/>
    </row>
    <row r="1604" spans="2:24" ht="58">
      <c r="B1604" s="252" t="s">
        <v>1438</v>
      </c>
      <c r="C1604" s="252" t="s">
        <v>5639</v>
      </c>
      <c r="D1604" s="251" t="s">
        <v>2502</v>
      </c>
      <c r="E1604" s="252" t="s">
        <v>431</v>
      </c>
      <c r="F1604" s="251">
        <v>4944541.7969599999</v>
      </c>
      <c r="G1604" s="251">
        <v>2464790.00905</v>
      </c>
      <c r="H1604" s="252" t="s">
        <v>2541</v>
      </c>
      <c r="I1604" s="251">
        <v>4.1450000000000002E-3</v>
      </c>
      <c r="J1604" s="251" t="s">
        <v>2754</v>
      </c>
      <c r="K1604" s="353">
        <v>0</v>
      </c>
      <c r="L1604" s="252">
        <v>2024</v>
      </c>
      <c r="M1604" s="251">
        <v>2030</v>
      </c>
      <c r="N1604" s="252" t="s">
        <v>393</v>
      </c>
      <c r="O1604" s="252" t="s">
        <v>394</v>
      </c>
      <c r="P1604" s="252" t="s">
        <v>634</v>
      </c>
      <c r="Q1604" s="251" t="s">
        <v>5670</v>
      </c>
      <c r="R1604" s="290"/>
      <c r="S1604" s="290"/>
      <c r="T1604" s="290"/>
      <c r="U1604" s="290"/>
      <c r="V1604" s="290"/>
      <c r="W1604" s="290"/>
      <c r="X1604" s="290"/>
    </row>
    <row r="1605" spans="2:24" ht="58">
      <c r="B1605" s="252" t="s">
        <v>1438</v>
      </c>
      <c r="C1605" s="252" t="s">
        <v>5639</v>
      </c>
      <c r="D1605" s="251" t="s">
        <v>2502</v>
      </c>
      <c r="E1605" s="252" t="s">
        <v>431</v>
      </c>
      <c r="F1605" s="251">
        <v>4944521.6094599999</v>
      </c>
      <c r="G1605" s="251">
        <v>2464776.48355</v>
      </c>
      <c r="H1605" s="252" t="s">
        <v>2541</v>
      </c>
      <c r="I1605" s="251">
        <v>9.6770999999999996E-2</v>
      </c>
      <c r="J1605" s="251" t="s">
        <v>622</v>
      </c>
      <c r="K1605" s="353">
        <v>0</v>
      </c>
      <c r="L1605" s="252">
        <v>2024</v>
      </c>
      <c r="M1605" s="251">
        <v>2030</v>
      </c>
      <c r="N1605" s="252" t="s">
        <v>393</v>
      </c>
      <c r="O1605" s="252" t="s">
        <v>394</v>
      </c>
      <c r="P1605" s="252" t="s">
        <v>634</v>
      </c>
      <c r="Q1605" s="251" t="s">
        <v>5670</v>
      </c>
      <c r="R1605" s="290"/>
      <c r="S1605" s="290"/>
      <c r="T1605" s="290"/>
      <c r="U1605" s="290"/>
      <c r="V1605" s="290"/>
      <c r="W1605" s="290"/>
      <c r="X1605" s="290"/>
    </row>
    <row r="1606" spans="2:24" ht="58">
      <c r="B1606" s="252" t="s">
        <v>1438</v>
      </c>
      <c r="C1606" s="252" t="s">
        <v>5639</v>
      </c>
      <c r="D1606" s="251" t="s">
        <v>2502</v>
      </c>
      <c r="E1606" s="252" t="s">
        <v>431</v>
      </c>
      <c r="F1606" s="251">
        <v>4944541.7969599999</v>
      </c>
      <c r="G1606" s="251">
        <v>2464790.00905</v>
      </c>
      <c r="H1606" s="252" t="s">
        <v>2541</v>
      </c>
      <c r="I1606" s="251">
        <v>8.8553000000000007E-2</v>
      </c>
      <c r="J1606" s="251" t="s">
        <v>622</v>
      </c>
      <c r="K1606" s="353">
        <v>0</v>
      </c>
      <c r="L1606" s="252">
        <v>2024</v>
      </c>
      <c r="M1606" s="251">
        <v>2030</v>
      </c>
      <c r="N1606" s="252" t="s">
        <v>393</v>
      </c>
      <c r="O1606" s="252" t="s">
        <v>394</v>
      </c>
      <c r="P1606" s="252" t="s">
        <v>634</v>
      </c>
      <c r="Q1606" s="251" t="s">
        <v>5670</v>
      </c>
      <c r="R1606" s="290"/>
      <c r="S1606" s="290"/>
      <c r="T1606" s="290"/>
      <c r="U1606" s="290"/>
      <c r="V1606" s="290"/>
      <c r="W1606" s="290"/>
      <c r="X1606" s="290"/>
    </row>
    <row r="1607" spans="2:24" ht="58">
      <c r="B1607" s="252" t="s">
        <v>1438</v>
      </c>
      <c r="C1607" s="252" t="s">
        <v>5639</v>
      </c>
      <c r="D1607" s="251" t="s">
        <v>2502</v>
      </c>
      <c r="E1607" s="252" t="s">
        <v>431</v>
      </c>
      <c r="F1607" s="251">
        <v>4944578.3131299997</v>
      </c>
      <c r="G1607" s="251">
        <v>2464687.6214899998</v>
      </c>
      <c r="H1607" s="252" t="s">
        <v>2541</v>
      </c>
      <c r="I1607" s="251">
        <v>1.6947E-2</v>
      </c>
      <c r="J1607" s="251" t="s">
        <v>2754</v>
      </c>
      <c r="K1607" s="353">
        <v>0</v>
      </c>
      <c r="L1607" s="252">
        <v>2024</v>
      </c>
      <c r="M1607" s="251">
        <v>2030</v>
      </c>
      <c r="N1607" s="252" t="s">
        <v>393</v>
      </c>
      <c r="O1607" s="252" t="s">
        <v>394</v>
      </c>
      <c r="P1607" s="252" t="s">
        <v>634</v>
      </c>
      <c r="Q1607" s="251" t="s">
        <v>5670</v>
      </c>
      <c r="R1607" s="290"/>
      <c r="S1607" s="290"/>
      <c r="T1607" s="290"/>
      <c r="U1607" s="290"/>
      <c r="V1607" s="290"/>
      <c r="W1607" s="290"/>
      <c r="X1607" s="290"/>
    </row>
    <row r="1608" spans="2:24" ht="58">
      <c r="B1608" s="252" t="s">
        <v>1438</v>
      </c>
      <c r="C1608" s="252" t="s">
        <v>5639</v>
      </c>
      <c r="D1608" s="251" t="s">
        <v>2502</v>
      </c>
      <c r="E1608" s="252" t="s">
        <v>431</v>
      </c>
      <c r="F1608" s="251">
        <v>4944578.3131299997</v>
      </c>
      <c r="G1608" s="251">
        <v>2464687.6214899998</v>
      </c>
      <c r="H1608" s="252" t="s">
        <v>2541</v>
      </c>
      <c r="I1608" s="251">
        <v>0.10956299999999999</v>
      </c>
      <c r="J1608" s="251" t="s">
        <v>622</v>
      </c>
      <c r="K1608" s="353">
        <v>0</v>
      </c>
      <c r="L1608" s="252">
        <v>2024</v>
      </c>
      <c r="M1608" s="251">
        <v>2030</v>
      </c>
      <c r="N1608" s="252" t="s">
        <v>393</v>
      </c>
      <c r="O1608" s="252" t="s">
        <v>394</v>
      </c>
      <c r="P1608" s="252" t="s">
        <v>634</v>
      </c>
      <c r="Q1608" s="251" t="s">
        <v>5670</v>
      </c>
      <c r="R1608" s="290"/>
      <c r="S1608" s="290"/>
      <c r="T1608" s="290"/>
      <c r="U1608" s="290"/>
      <c r="V1608" s="290"/>
      <c r="W1608" s="290"/>
      <c r="X1608" s="290"/>
    </row>
    <row r="1609" spans="2:24" ht="58">
      <c r="B1609" s="252" t="s">
        <v>1438</v>
      </c>
      <c r="C1609" s="252" t="s">
        <v>5639</v>
      </c>
      <c r="D1609" s="251" t="s">
        <v>2502</v>
      </c>
      <c r="E1609" s="252" t="s">
        <v>431</v>
      </c>
      <c r="F1609" s="251">
        <v>4944893.9778000005</v>
      </c>
      <c r="G1609" s="251">
        <v>2463898.2136400002</v>
      </c>
      <c r="H1609" s="252" t="s">
        <v>2541</v>
      </c>
      <c r="I1609" s="251">
        <v>6.7448999999999995E-2</v>
      </c>
      <c r="J1609" s="251" t="s">
        <v>392</v>
      </c>
      <c r="K1609" s="353">
        <v>0</v>
      </c>
      <c r="L1609" s="252">
        <v>2024</v>
      </c>
      <c r="M1609" s="251">
        <v>2030</v>
      </c>
      <c r="N1609" s="252" t="s">
        <v>393</v>
      </c>
      <c r="O1609" s="252" t="s">
        <v>394</v>
      </c>
      <c r="P1609" s="252" t="s">
        <v>634</v>
      </c>
      <c r="Q1609" s="251" t="s">
        <v>5670</v>
      </c>
      <c r="R1609" s="290"/>
      <c r="S1609" s="290"/>
      <c r="T1609" s="290"/>
      <c r="U1609" s="290"/>
      <c r="V1609" s="290"/>
      <c r="W1609" s="290"/>
      <c r="X1609" s="290"/>
    </row>
    <row r="1610" spans="2:24" ht="58">
      <c r="B1610" s="252" t="s">
        <v>1438</v>
      </c>
      <c r="C1610" s="252" t="s">
        <v>5639</v>
      </c>
      <c r="D1610" s="251" t="s">
        <v>2502</v>
      </c>
      <c r="E1610" s="252" t="s">
        <v>431</v>
      </c>
      <c r="F1610" s="251">
        <v>4944918.1448400002</v>
      </c>
      <c r="G1610" s="251">
        <v>2463902.3884399999</v>
      </c>
      <c r="H1610" s="252" t="s">
        <v>2541</v>
      </c>
      <c r="I1610" s="251">
        <v>7.3039000000000007E-2</v>
      </c>
      <c r="J1610" s="251" t="s">
        <v>392</v>
      </c>
      <c r="K1610" s="353">
        <v>0</v>
      </c>
      <c r="L1610" s="252">
        <v>2024</v>
      </c>
      <c r="M1610" s="251">
        <v>2030</v>
      </c>
      <c r="N1610" s="252" t="s">
        <v>393</v>
      </c>
      <c r="O1610" s="252" t="s">
        <v>394</v>
      </c>
      <c r="P1610" s="252" t="s">
        <v>634</v>
      </c>
      <c r="Q1610" s="251" t="s">
        <v>5670</v>
      </c>
      <c r="R1610" s="290"/>
      <c r="S1610" s="290"/>
      <c r="T1610" s="290"/>
      <c r="U1610" s="290"/>
      <c r="V1610" s="290"/>
      <c r="W1610" s="290"/>
      <c r="X1610" s="290"/>
    </row>
    <row r="1611" spans="2:24" ht="58">
      <c r="B1611" s="252" t="s">
        <v>1438</v>
      </c>
      <c r="C1611" s="252" t="s">
        <v>5639</v>
      </c>
      <c r="D1611" s="251" t="s">
        <v>2502</v>
      </c>
      <c r="E1611" s="252" t="s">
        <v>431</v>
      </c>
      <c r="F1611" s="251">
        <v>4944849.8813199997</v>
      </c>
      <c r="G1611" s="251">
        <v>2464063.3448800002</v>
      </c>
      <c r="H1611" s="252" t="s">
        <v>2541</v>
      </c>
      <c r="I1611" s="251">
        <v>3.6920000000000001E-2</v>
      </c>
      <c r="J1611" s="251" t="s">
        <v>622</v>
      </c>
      <c r="K1611" s="353">
        <v>0</v>
      </c>
      <c r="L1611" s="252">
        <v>2024</v>
      </c>
      <c r="M1611" s="251">
        <v>2030</v>
      </c>
      <c r="N1611" s="252" t="s">
        <v>393</v>
      </c>
      <c r="O1611" s="252" t="s">
        <v>394</v>
      </c>
      <c r="P1611" s="252" t="s">
        <v>634</v>
      </c>
      <c r="Q1611" s="251" t="s">
        <v>5670</v>
      </c>
      <c r="R1611" s="290"/>
      <c r="S1611" s="290"/>
      <c r="T1611" s="290"/>
      <c r="U1611" s="290"/>
      <c r="V1611" s="290"/>
      <c r="W1611" s="290"/>
      <c r="X1611" s="290"/>
    </row>
    <row r="1612" spans="2:24" ht="58">
      <c r="B1612" s="252" t="s">
        <v>1438</v>
      </c>
      <c r="C1612" s="252" t="s">
        <v>5639</v>
      </c>
      <c r="D1612" s="251" t="s">
        <v>2502</v>
      </c>
      <c r="E1612" s="252" t="s">
        <v>431</v>
      </c>
      <c r="F1612" s="251">
        <v>4944825.8282399997</v>
      </c>
      <c r="G1612" s="251">
        <v>2464058.9087800002</v>
      </c>
      <c r="H1612" s="252" t="s">
        <v>2541</v>
      </c>
      <c r="I1612" s="251">
        <v>4.2226E-2</v>
      </c>
      <c r="J1612" s="251" t="s">
        <v>622</v>
      </c>
      <c r="K1612" s="353">
        <v>0</v>
      </c>
      <c r="L1612" s="252">
        <v>2024</v>
      </c>
      <c r="M1612" s="251">
        <v>2030</v>
      </c>
      <c r="N1612" s="252" t="s">
        <v>393</v>
      </c>
      <c r="O1612" s="252" t="s">
        <v>394</v>
      </c>
      <c r="P1612" s="252" t="s">
        <v>634</v>
      </c>
      <c r="Q1612" s="251" t="s">
        <v>5670</v>
      </c>
      <c r="R1612" s="290"/>
      <c r="S1612" s="290"/>
      <c r="T1612" s="290"/>
      <c r="U1612" s="290"/>
      <c r="V1612" s="290"/>
      <c r="W1612" s="290"/>
      <c r="X1612" s="290"/>
    </row>
    <row r="1613" spans="2:24" ht="58">
      <c r="B1613" s="252" t="s">
        <v>1438</v>
      </c>
      <c r="C1613" s="252" t="s">
        <v>5639</v>
      </c>
      <c r="D1613" s="251" t="s">
        <v>2502</v>
      </c>
      <c r="E1613" s="252" t="s">
        <v>431</v>
      </c>
      <c r="F1613" s="251">
        <v>4944599.2710100003</v>
      </c>
      <c r="G1613" s="251">
        <v>2464593.20805</v>
      </c>
      <c r="H1613" s="252" t="s">
        <v>2541</v>
      </c>
      <c r="I1613" s="251">
        <v>1.6018999999999999E-2</v>
      </c>
      <c r="J1613" s="251" t="s">
        <v>622</v>
      </c>
      <c r="K1613" s="353">
        <v>0</v>
      </c>
      <c r="L1613" s="252">
        <v>2024</v>
      </c>
      <c r="M1613" s="251">
        <v>2030</v>
      </c>
      <c r="N1613" s="252" t="s">
        <v>393</v>
      </c>
      <c r="O1613" s="252" t="s">
        <v>394</v>
      </c>
      <c r="P1613" s="252" t="s">
        <v>634</v>
      </c>
      <c r="Q1613" s="251" t="s">
        <v>5670</v>
      </c>
      <c r="R1613" s="290"/>
      <c r="S1613" s="290"/>
      <c r="T1613" s="290"/>
      <c r="U1613" s="290"/>
      <c r="V1613" s="290"/>
      <c r="W1613" s="290"/>
      <c r="X1613" s="290"/>
    </row>
    <row r="1614" spans="2:24" ht="58">
      <c r="B1614" s="252" t="s">
        <v>1438</v>
      </c>
      <c r="C1614" s="252" t="s">
        <v>5639</v>
      </c>
      <c r="D1614" s="251" t="s">
        <v>2502</v>
      </c>
      <c r="E1614" s="252" t="s">
        <v>431</v>
      </c>
      <c r="F1614" s="251">
        <v>4944621.1490799999</v>
      </c>
      <c r="G1614" s="251">
        <v>2464602.9307499998</v>
      </c>
      <c r="H1614" s="252" t="s">
        <v>2541</v>
      </c>
      <c r="I1614" s="251">
        <v>1.5609E-2</v>
      </c>
      <c r="J1614" s="251" t="s">
        <v>622</v>
      </c>
      <c r="K1614" s="353">
        <v>0</v>
      </c>
      <c r="L1614" s="252">
        <v>2024</v>
      </c>
      <c r="M1614" s="251">
        <v>2030</v>
      </c>
      <c r="N1614" s="252" t="s">
        <v>393</v>
      </c>
      <c r="O1614" s="252" t="s">
        <v>394</v>
      </c>
      <c r="P1614" s="252" t="s">
        <v>634</v>
      </c>
      <c r="Q1614" s="251" t="s">
        <v>5670</v>
      </c>
      <c r="R1614" s="290"/>
      <c r="S1614" s="290"/>
      <c r="T1614" s="290"/>
      <c r="U1614" s="290"/>
      <c r="V1614" s="290"/>
      <c r="W1614" s="290"/>
      <c r="X1614" s="290"/>
    </row>
    <row r="1615" spans="2:24" ht="58">
      <c r="B1615" s="252" t="s">
        <v>1438</v>
      </c>
      <c r="C1615" s="252" t="s">
        <v>5639</v>
      </c>
      <c r="D1615" s="251" t="s">
        <v>2502</v>
      </c>
      <c r="E1615" s="252" t="s">
        <v>431</v>
      </c>
      <c r="F1615" s="251">
        <v>4944429.6259399997</v>
      </c>
      <c r="G1615" s="251">
        <v>2464993.4347199998</v>
      </c>
      <c r="H1615" s="252" t="s">
        <v>2541</v>
      </c>
      <c r="I1615" s="251">
        <v>7.3523000000000005E-2</v>
      </c>
      <c r="J1615" s="251" t="s">
        <v>622</v>
      </c>
      <c r="K1615" s="353">
        <v>0</v>
      </c>
      <c r="L1615" s="252">
        <v>2024</v>
      </c>
      <c r="M1615" s="251">
        <v>2030</v>
      </c>
      <c r="N1615" s="252" t="s">
        <v>393</v>
      </c>
      <c r="O1615" s="252" t="s">
        <v>394</v>
      </c>
      <c r="P1615" s="252" t="s">
        <v>634</v>
      </c>
      <c r="Q1615" s="251" t="s">
        <v>5670</v>
      </c>
      <c r="R1615" s="290"/>
      <c r="S1615" s="290"/>
      <c r="T1615" s="290"/>
      <c r="U1615" s="290"/>
      <c r="V1615" s="290"/>
      <c r="W1615" s="290"/>
      <c r="X1615" s="290"/>
    </row>
    <row r="1616" spans="2:24" ht="58">
      <c r="B1616" s="252" t="s">
        <v>1438</v>
      </c>
      <c r="C1616" s="252" t="s">
        <v>5639</v>
      </c>
      <c r="D1616" s="251" t="s">
        <v>2502</v>
      </c>
      <c r="E1616" s="252" t="s">
        <v>431</v>
      </c>
      <c r="F1616" s="251">
        <v>4944451.2286900003</v>
      </c>
      <c r="G1616" s="251">
        <v>2465003.6091</v>
      </c>
      <c r="H1616" s="252" t="s">
        <v>2541</v>
      </c>
      <c r="I1616" s="251">
        <v>7.4432999999999999E-2</v>
      </c>
      <c r="J1616" s="251" t="s">
        <v>622</v>
      </c>
      <c r="K1616" s="353">
        <v>0</v>
      </c>
      <c r="L1616" s="252">
        <v>2024</v>
      </c>
      <c r="M1616" s="251">
        <v>2030</v>
      </c>
      <c r="N1616" s="252" t="s">
        <v>393</v>
      </c>
      <c r="O1616" s="252" t="s">
        <v>394</v>
      </c>
      <c r="P1616" s="252" t="s">
        <v>634</v>
      </c>
      <c r="Q1616" s="251" t="s">
        <v>5670</v>
      </c>
      <c r="R1616" s="290"/>
      <c r="S1616" s="290"/>
      <c r="T1616" s="290"/>
      <c r="U1616" s="290"/>
      <c r="V1616" s="290"/>
      <c r="W1616" s="290"/>
      <c r="X1616" s="290"/>
    </row>
    <row r="1617" spans="2:24" ht="58">
      <c r="B1617" s="252" t="s">
        <v>1438</v>
      </c>
      <c r="C1617" s="252" t="s">
        <v>5639</v>
      </c>
      <c r="D1617" s="251" t="s">
        <v>2502</v>
      </c>
      <c r="E1617" s="252" t="s">
        <v>431</v>
      </c>
      <c r="F1617" s="251">
        <v>4944351.3480599998</v>
      </c>
      <c r="G1617" s="251">
        <v>2465185.2484200001</v>
      </c>
      <c r="H1617" s="252" t="s">
        <v>2541</v>
      </c>
      <c r="I1617" s="251">
        <v>8.3750000000000005E-3</v>
      </c>
      <c r="J1617" s="251" t="s">
        <v>622</v>
      </c>
      <c r="K1617" s="353">
        <v>0</v>
      </c>
      <c r="L1617" s="252">
        <v>2024</v>
      </c>
      <c r="M1617" s="251">
        <v>2030</v>
      </c>
      <c r="N1617" s="252" t="s">
        <v>393</v>
      </c>
      <c r="O1617" s="252" t="s">
        <v>394</v>
      </c>
      <c r="P1617" s="252" t="s">
        <v>634</v>
      </c>
      <c r="Q1617" s="251" t="s">
        <v>5670</v>
      </c>
      <c r="R1617" s="290"/>
      <c r="S1617" s="290"/>
      <c r="T1617" s="290"/>
      <c r="U1617" s="290"/>
      <c r="V1617" s="290"/>
      <c r="W1617" s="290"/>
      <c r="X1617" s="290"/>
    </row>
    <row r="1618" spans="2:24" ht="58">
      <c r="B1618" s="252" t="s">
        <v>1438</v>
      </c>
      <c r="C1618" s="252" t="s">
        <v>5639</v>
      </c>
      <c r="D1618" s="251" t="s">
        <v>2502</v>
      </c>
      <c r="E1618" s="252" t="s">
        <v>431</v>
      </c>
      <c r="F1618" s="251">
        <v>4944362.52336</v>
      </c>
      <c r="G1618" s="251">
        <v>2465206.3147800001</v>
      </c>
      <c r="H1618" s="252" t="s">
        <v>2541</v>
      </c>
      <c r="I1618" s="251">
        <v>2.3442999999999999E-2</v>
      </c>
      <c r="J1618" s="251" t="s">
        <v>622</v>
      </c>
      <c r="K1618" s="353">
        <v>0</v>
      </c>
      <c r="L1618" s="252">
        <v>2024</v>
      </c>
      <c r="M1618" s="251">
        <v>2030</v>
      </c>
      <c r="N1618" s="252" t="s">
        <v>393</v>
      </c>
      <c r="O1618" s="252" t="s">
        <v>394</v>
      </c>
      <c r="P1618" s="252" t="s">
        <v>634</v>
      </c>
      <c r="Q1618" s="251" t="s">
        <v>5670</v>
      </c>
      <c r="R1618" s="290"/>
      <c r="S1618" s="290"/>
      <c r="T1618" s="290"/>
      <c r="U1618" s="290"/>
      <c r="V1618" s="290"/>
      <c r="W1618" s="290"/>
      <c r="X1618" s="290"/>
    </row>
    <row r="1619" spans="2:24" ht="58">
      <c r="B1619" s="252" t="s">
        <v>1438</v>
      </c>
      <c r="C1619" s="252" t="s">
        <v>5639</v>
      </c>
      <c r="D1619" s="251" t="s">
        <v>2502</v>
      </c>
      <c r="E1619" s="252" t="s">
        <v>431</v>
      </c>
      <c r="F1619" s="251">
        <v>4944228.7377899997</v>
      </c>
      <c r="G1619" s="251">
        <v>2465474.0038299998</v>
      </c>
      <c r="H1619" s="252" t="s">
        <v>2541</v>
      </c>
      <c r="I1619" s="251">
        <v>2.6340000000000001E-3</v>
      </c>
      <c r="J1619" s="251" t="s">
        <v>2754</v>
      </c>
      <c r="K1619" s="353">
        <v>0</v>
      </c>
      <c r="L1619" s="252">
        <v>2024</v>
      </c>
      <c r="M1619" s="251">
        <v>2030</v>
      </c>
      <c r="N1619" s="252" t="s">
        <v>393</v>
      </c>
      <c r="O1619" s="252" t="s">
        <v>394</v>
      </c>
      <c r="P1619" s="252" t="s">
        <v>634</v>
      </c>
      <c r="Q1619" s="251" t="s">
        <v>5670</v>
      </c>
      <c r="R1619" s="290"/>
      <c r="S1619" s="290"/>
      <c r="T1619" s="290"/>
      <c r="U1619" s="290"/>
      <c r="V1619" s="290"/>
      <c r="W1619" s="290"/>
      <c r="X1619" s="290"/>
    </row>
    <row r="1620" spans="2:24" ht="58">
      <c r="B1620" s="252" t="s">
        <v>1438</v>
      </c>
      <c r="C1620" s="252" t="s">
        <v>5639</v>
      </c>
      <c r="D1620" s="251" t="s">
        <v>2502</v>
      </c>
      <c r="E1620" s="252" t="s">
        <v>431</v>
      </c>
      <c r="F1620" s="251">
        <v>4944228.7377899997</v>
      </c>
      <c r="G1620" s="251">
        <v>2465474.0038299998</v>
      </c>
      <c r="H1620" s="252" t="s">
        <v>2541</v>
      </c>
      <c r="I1620" s="251">
        <v>5.9796000000000002E-2</v>
      </c>
      <c r="J1620" s="251" t="s">
        <v>392</v>
      </c>
      <c r="K1620" s="353">
        <v>0</v>
      </c>
      <c r="L1620" s="252">
        <v>2024</v>
      </c>
      <c r="M1620" s="251">
        <v>2030</v>
      </c>
      <c r="N1620" s="252" t="s">
        <v>393</v>
      </c>
      <c r="O1620" s="252" t="s">
        <v>394</v>
      </c>
      <c r="P1620" s="252" t="s">
        <v>634</v>
      </c>
      <c r="Q1620" s="251" t="s">
        <v>5670</v>
      </c>
      <c r="R1620" s="290"/>
      <c r="S1620" s="290"/>
      <c r="T1620" s="290"/>
      <c r="U1620" s="290"/>
      <c r="V1620" s="290"/>
      <c r="W1620" s="290"/>
      <c r="X1620" s="290"/>
    </row>
    <row r="1621" spans="2:24" ht="58">
      <c r="B1621" s="252" t="s">
        <v>1438</v>
      </c>
      <c r="C1621" s="252" t="s">
        <v>5639</v>
      </c>
      <c r="D1621" s="251" t="s">
        <v>2502</v>
      </c>
      <c r="E1621" s="252" t="s">
        <v>431</v>
      </c>
      <c r="F1621" s="251">
        <v>4944246.8729400001</v>
      </c>
      <c r="G1621" s="251">
        <v>2465478.88631</v>
      </c>
      <c r="H1621" s="252" t="s">
        <v>2541</v>
      </c>
      <c r="I1621" s="251">
        <v>2.3010000000000001E-3</v>
      </c>
      <c r="J1621" s="251" t="s">
        <v>2754</v>
      </c>
      <c r="K1621" s="353">
        <v>0</v>
      </c>
      <c r="L1621" s="252">
        <v>2024</v>
      </c>
      <c r="M1621" s="251">
        <v>2030</v>
      </c>
      <c r="N1621" s="252" t="s">
        <v>393</v>
      </c>
      <c r="O1621" s="252" t="s">
        <v>394</v>
      </c>
      <c r="P1621" s="252" t="s">
        <v>634</v>
      </c>
      <c r="Q1621" s="251" t="s">
        <v>5670</v>
      </c>
      <c r="R1621" s="290"/>
      <c r="S1621" s="290"/>
      <c r="T1621" s="290"/>
      <c r="U1621" s="290"/>
      <c r="V1621" s="290"/>
      <c r="W1621" s="290"/>
      <c r="X1621" s="290"/>
    </row>
    <row r="1622" spans="2:24" ht="58">
      <c r="B1622" s="252" t="s">
        <v>1438</v>
      </c>
      <c r="C1622" s="252" t="s">
        <v>5639</v>
      </c>
      <c r="D1622" s="251" t="s">
        <v>2502</v>
      </c>
      <c r="E1622" s="252" t="s">
        <v>431</v>
      </c>
      <c r="F1622" s="251">
        <v>4944246.8729400001</v>
      </c>
      <c r="G1622" s="251">
        <v>2465478.88631</v>
      </c>
      <c r="H1622" s="252" t="s">
        <v>2541</v>
      </c>
      <c r="I1622" s="251">
        <v>6.2701999999999994E-2</v>
      </c>
      <c r="J1622" s="251" t="s">
        <v>392</v>
      </c>
      <c r="K1622" s="353">
        <v>0</v>
      </c>
      <c r="L1622" s="252">
        <v>2024</v>
      </c>
      <c r="M1622" s="251">
        <v>2030</v>
      </c>
      <c r="N1622" s="252" t="s">
        <v>393</v>
      </c>
      <c r="O1622" s="252" t="s">
        <v>394</v>
      </c>
      <c r="P1622" s="252" t="s">
        <v>634</v>
      </c>
      <c r="Q1622" s="251" t="s">
        <v>5670</v>
      </c>
      <c r="R1622" s="290"/>
      <c r="S1622" s="290"/>
      <c r="T1622" s="290"/>
      <c r="U1622" s="290"/>
      <c r="V1622" s="290"/>
      <c r="W1622" s="290"/>
      <c r="X1622" s="290"/>
    </row>
    <row r="1623" spans="2:24" ht="58">
      <c r="B1623" s="252" t="s">
        <v>1438</v>
      </c>
      <c r="C1623" s="252" t="s">
        <v>5639</v>
      </c>
      <c r="D1623" s="251" t="s">
        <v>2502</v>
      </c>
      <c r="E1623" s="252" t="s">
        <v>431</v>
      </c>
      <c r="F1623" s="251">
        <v>4944085.6350600002</v>
      </c>
      <c r="G1623" s="251">
        <v>2465629.34143</v>
      </c>
      <c r="H1623" s="252" t="s">
        <v>2541</v>
      </c>
      <c r="I1623" s="251">
        <v>9.3255000000000005E-2</v>
      </c>
      <c r="J1623" s="251" t="s">
        <v>622</v>
      </c>
      <c r="K1623" s="353">
        <v>0</v>
      </c>
      <c r="L1623" s="252">
        <v>2024</v>
      </c>
      <c r="M1623" s="251">
        <v>2030</v>
      </c>
      <c r="N1623" s="252" t="s">
        <v>393</v>
      </c>
      <c r="O1623" s="252" t="s">
        <v>394</v>
      </c>
      <c r="P1623" s="252" t="s">
        <v>634</v>
      </c>
      <c r="Q1623" s="251" t="s">
        <v>5670</v>
      </c>
      <c r="R1623" s="290"/>
      <c r="S1623" s="290"/>
      <c r="T1623" s="290"/>
      <c r="U1623" s="290"/>
      <c r="V1623" s="290"/>
      <c r="W1623" s="290"/>
      <c r="X1623" s="290"/>
    </row>
    <row r="1624" spans="2:24" ht="58">
      <c r="B1624" s="252" t="s">
        <v>1438</v>
      </c>
      <c r="C1624" s="252" t="s">
        <v>5639</v>
      </c>
      <c r="D1624" s="251" t="s">
        <v>2502</v>
      </c>
      <c r="E1624" s="252" t="s">
        <v>431</v>
      </c>
      <c r="F1624" s="251">
        <v>4944091.1379399998</v>
      </c>
      <c r="G1624" s="251">
        <v>2465654.5470500002</v>
      </c>
      <c r="H1624" s="252" t="s">
        <v>2541</v>
      </c>
      <c r="I1624" s="251">
        <v>7.7880000000000005E-2</v>
      </c>
      <c r="J1624" s="251" t="s">
        <v>622</v>
      </c>
      <c r="K1624" s="353">
        <v>0</v>
      </c>
      <c r="L1624" s="252">
        <v>2024</v>
      </c>
      <c r="M1624" s="251">
        <v>2030</v>
      </c>
      <c r="N1624" s="252" t="s">
        <v>393</v>
      </c>
      <c r="O1624" s="252" t="s">
        <v>394</v>
      </c>
      <c r="P1624" s="252" t="s">
        <v>634</v>
      </c>
      <c r="Q1624" s="251" t="s">
        <v>5670</v>
      </c>
      <c r="R1624" s="290"/>
      <c r="S1624" s="290"/>
      <c r="T1624" s="290"/>
      <c r="U1624" s="290"/>
      <c r="V1624" s="290"/>
      <c r="W1624" s="290"/>
      <c r="X1624" s="290"/>
    </row>
    <row r="1625" spans="2:24" ht="58">
      <c r="B1625" s="252" t="s">
        <v>1438</v>
      </c>
      <c r="C1625" s="252" t="s">
        <v>5639</v>
      </c>
      <c r="D1625" s="251" t="s">
        <v>2502</v>
      </c>
      <c r="E1625" s="252" t="s">
        <v>431</v>
      </c>
      <c r="F1625" s="251">
        <v>4945702.8840899998</v>
      </c>
      <c r="G1625" s="251">
        <v>2461958.68878</v>
      </c>
      <c r="H1625" s="252" t="s">
        <v>2541</v>
      </c>
      <c r="I1625" s="251">
        <v>3.156E-3</v>
      </c>
      <c r="J1625" s="251" t="s">
        <v>2754</v>
      </c>
      <c r="K1625" s="353">
        <v>0</v>
      </c>
      <c r="L1625" s="252">
        <v>2024</v>
      </c>
      <c r="M1625" s="251">
        <v>2030</v>
      </c>
      <c r="N1625" s="252" t="s">
        <v>393</v>
      </c>
      <c r="O1625" s="252" t="s">
        <v>394</v>
      </c>
      <c r="P1625" s="252" t="s">
        <v>634</v>
      </c>
      <c r="Q1625" s="251" t="s">
        <v>5670</v>
      </c>
      <c r="R1625" s="290"/>
      <c r="S1625" s="290"/>
      <c r="T1625" s="290"/>
      <c r="U1625" s="290"/>
      <c r="V1625" s="290"/>
      <c r="W1625" s="290"/>
      <c r="X1625" s="290"/>
    </row>
    <row r="1626" spans="2:24" ht="58">
      <c r="B1626" s="252" t="s">
        <v>1438</v>
      </c>
      <c r="C1626" s="252" t="s">
        <v>5639</v>
      </c>
      <c r="D1626" s="251" t="s">
        <v>2502</v>
      </c>
      <c r="E1626" s="252" t="s">
        <v>431</v>
      </c>
      <c r="F1626" s="251">
        <v>4945702.8840899998</v>
      </c>
      <c r="G1626" s="251">
        <v>2461958.68878</v>
      </c>
      <c r="H1626" s="252" t="s">
        <v>2541</v>
      </c>
      <c r="I1626" s="251">
        <v>9.4602000000000006E-2</v>
      </c>
      <c r="J1626" s="251" t="s">
        <v>622</v>
      </c>
      <c r="K1626" s="353">
        <v>0</v>
      </c>
      <c r="L1626" s="252">
        <v>2024</v>
      </c>
      <c r="M1626" s="251">
        <v>2030</v>
      </c>
      <c r="N1626" s="252" t="s">
        <v>393</v>
      </c>
      <c r="O1626" s="252" t="s">
        <v>394</v>
      </c>
      <c r="P1626" s="252" t="s">
        <v>634</v>
      </c>
      <c r="Q1626" s="251" t="s">
        <v>5670</v>
      </c>
      <c r="R1626" s="290"/>
      <c r="S1626" s="290"/>
      <c r="T1626" s="290"/>
      <c r="U1626" s="290"/>
      <c r="V1626" s="290"/>
      <c r="W1626" s="290"/>
      <c r="X1626" s="290"/>
    </row>
    <row r="1627" spans="2:24" ht="58">
      <c r="B1627" s="252" t="s">
        <v>1438</v>
      </c>
      <c r="C1627" s="252" t="s">
        <v>5639</v>
      </c>
      <c r="D1627" s="251" t="s">
        <v>2502</v>
      </c>
      <c r="E1627" s="252" t="s">
        <v>431</v>
      </c>
      <c r="F1627" s="251">
        <v>4945721.1516800001</v>
      </c>
      <c r="G1627" s="251">
        <v>2461962.4942299998</v>
      </c>
      <c r="H1627" s="252" t="s">
        <v>2541</v>
      </c>
      <c r="I1627" s="251">
        <v>3.3289999999999999E-3</v>
      </c>
      <c r="J1627" s="251" t="s">
        <v>2754</v>
      </c>
      <c r="K1627" s="353">
        <v>0</v>
      </c>
      <c r="L1627" s="252">
        <v>2024</v>
      </c>
      <c r="M1627" s="251">
        <v>2030</v>
      </c>
      <c r="N1627" s="252" t="s">
        <v>393</v>
      </c>
      <c r="O1627" s="252" t="s">
        <v>394</v>
      </c>
      <c r="P1627" s="252" t="s">
        <v>634</v>
      </c>
      <c r="Q1627" s="251" t="s">
        <v>5670</v>
      </c>
      <c r="R1627" s="290"/>
      <c r="S1627" s="290"/>
      <c r="T1627" s="290"/>
      <c r="U1627" s="290"/>
      <c r="V1627" s="290"/>
      <c r="W1627" s="290"/>
      <c r="X1627" s="290"/>
    </row>
    <row r="1628" spans="2:24" ht="58">
      <c r="B1628" s="252" t="s">
        <v>1438</v>
      </c>
      <c r="C1628" s="252" t="s">
        <v>5639</v>
      </c>
      <c r="D1628" s="251" t="s">
        <v>2502</v>
      </c>
      <c r="E1628" s="252" t="s">
        <v>431</v>
      </c>
      <c r="F1628" s="251">
        <v>4945721.1516800001</v>
      </c>
      <c r="G1628" s="251">
        <v>2461962.4942299998</v>
      </c>
      <c r="H1628" s="252" t="s">
        <v>2541</v>
      </c>
      <c r="I1628" s="251">
        <v>9.5893000000000006E-2</v>
      </c>
      <c r="J1628" s="251" t="s">
        <v>622</v>
      </c>
      <c r="K1628" s="353">
        <v>0</v>
      </c>
      <c r="L1628" s="252">
        <v>2024</v>
      </c>
      <c r="M1628" s="251">
        <v>2030</v>
      </c>
      <c r="N1628" s="252" t="s">
        <v>393</v>
      </c>
      <c r="O1628" s="252" t="s">
        <v>394</v>
      </c>
      <c r="P1628" s="252" t="s">
        <v>634</v>
      </c>
      <c r="Q1628" s="251" t="s">
        <v>5670</v>
      </c>
      <c r="R1628" s="290"/>
      <c r="S1628" s="290"/>
      <c r="T1628" s="290"/>
      <c r="U1628" s="290"/>
      <c r="V1628" s="290"/>
      <c r="W1628" s="290"/>
      <c r="X1628" s="290"/>
    </row>
    <row r="1629" spans="2:24" ht="58">
      <c r="B1629" s="252" t="s">
        <v>1438</v>
      </c>
      <c r="C1629" s="252" t="s">
        <v>5639</v>
      </c>
      <c r="D1629" s="251" t="s">
        <v>2502</v>
      </c>
      <c r="E1629" s="252" t="s">
        <v>431</v>
      </c>
      <c r="F1629" s="251">
        <v>4945628.8278000001</v>
      </c>
      <c r="G1629" s="251">
        <v>2462165.0275300001</v>
      </c>
      <c r="H1629" s="252" t="s">
        <v>2541</v>
      </c>
      <c r="I1629" s="251">
        <v>5.8220000000000001E-2</v>
      </c>
      <c r="J1629" s="251" t="s">
        <v>622</v>
      </c>
      <c r="K1629" s="353">
        <v>0</v>
      </c>
      <c r="L1629" s="252">
        <v>2024</v>
      </c>
      <c r="M1629" s="251">
        <v>2030</v>
      </c>
      <c r="N1629" s="252" t="s">
        <v>393</v>
      </c>
      <c r="O1629" s="252" t="s">
        <v>394</v>
      </c>
      <c r="P1629" s="252" t="s">
        <v>634</v>
      </c>
      <c r="Q1629" s="251" t="s">
        <v>5670</v>
      </c>
      <c r="R1629" s="290"/>
      <c r="S1629" s="290"/>
      <c r="T1629" s="290"/>
      <c r="U1629" s="290"/>
      <c r="V1629" s="290"/>
      <c r="W1629" s="290"/>
      <c r="X1629" s="290"/>
    </row>
    <row r="1630" spans="2:24" ht="58">
      <c r="B1630" s="252" t="s">
        <v>1438</v>
      </c>
      <c r="C1630" s="252" t="s">
        <v>5639</v>
      </c>
      <c r="D1630" s="251" t="s">
        <v>2502</v>
      </c>
      <c r="E1630" s="252" t="s">
        <v>431</v>
      </c>
      <c r="F1630" s="251">
        <v>4945645.8608100004</v>
      </c>
      <c r="G1630" s="251">
        <v>2462185.97584</v>
      </c>
      <c r="H1630" s="252" t="s">
        <v>2541</v>
      </c>
      <c r="I1630" s="251">
        <v>7.0860999999999993E-2</v>
      </c>
      <c r="J1630" s="251" t="s">
        <v>622</v>
      </c>
      <c r="K1630" s="353">
        <v>0</v>
      </c>
      <c r="L1630" s="252">
        <v>2024</v>
      </c>
      <c r="M1630" s="251">
        <v>2030</v>
      </c>
      <c r="N1630" s="252" t="s">
        <v>393</v>
      </c>
      <c r="O1630" s="252" t="s">
        <v>394</v>
      </c>
      <c r="P1630" s="252" t="s">
        <v>634</v>
      </c>
      <c r="Q1630" s="251" t="s">
        <v>5670</v>
      </c>
      <c r="R1630" s="290"/>
      <c r="S1630" s="290"/>
      <c r="T1630" s="290"/>
      <c r="U1630" s="290"/>
      <c r="V1630" s="290"/>
      <c r="W1630" s="290"/>
      <c r="X1630" s="290"/>
    </row>
    <row r="1631" spans="2:24" ht="58">
      <c r="B1631" s="252" t="s">
        <v>1438</v>
      </c>
      <c r="C1631" s="252" t="s">
        <v>5639</v>
      </c>
      <c r="D1631" s="251" t="s">
        <v>2502</v>
      </c>
      <c r="E1631" s="252" t="s">
        <v>431</v>
      </c>
      <c r="F1631" s="251">
        <v>4945586.7807799997</v>
      </c>
      <c r="G1631" s="251">
        <v>2462267.8787600002</v>
      </c>
      <c r="H1631" s="252" t="s">
        <v>2541</v>
      </c>
      <c r="I1631" s="251">
        <v>8.0999999999999996E-4</v>
      </c>
      <c r="J1631" s="251" t="s">
        <v>622</v>
      </c>
      <c r="K1631" s="353">
        <v>0</v>
      </c>
      <c r="L1631" s="252">
        <v>2024</v>
      </c>
      <c r="M1631" s="251">
        <v>2030</v>
      </c>
      <c r="N1631" s="252" t="s">
        <v>393</v>
      </c>
      <c r="O1631" s="252" t="s">
        <v>394</v>
      </c>
      <c r="P1631" s="252" t="s">
        <v>634</v>
      </c>
      <c r="Q1631" s="251" t="s">
        <v>5670</v>
      </c>
      <c r="R1631" s="290"/>
      <c r="S1631" s="290"/>
      <c r="T1631" s="290"/>
      <c r="U1631" s="290"/>
      <c r="V1631" s="290"/>
      <c r="W1631" s="290"/>
      <c r="X1631" s="290"/>
    </row>
    <row r="1632" spans="2:24" ht="58">
      <c r="B1632" s="252" t="s">
        <v>1438</v>
      </c>
      <c r="C1632" s="252" t="s">
        <v>5639</v>
      </c>
      <c r="D1632" s="251" t="s">
        <v>2502</v>
      </c>
      <c r="E1632" s="252" t="s">
        <v>431</v>
      </c>
      <c r="F1632" s="251">
        <v>4945601.5334200002</v>
      </c>
      <c r="G1632" s="251">
        <v>2462290.5430600001</v>
      </c>
      <c r="H1632" s="252" t="s">
        <v>2541</v>
      </c>
      <c r="I1632" s="251">
        <v>1.4461E-2</v>
      </c>
      <c r="J1632" s="251" t="s">
        <v>622</v>
      </c>
      <c r="K1632" s="353">
        <v>0</v>
      </c>
      <c r="L1632" s="252">
        <v>2024</v>
      </c>
      <c r="M1632" s="251">
        <v>2030</v>
      </c>
      <c r="N1632" s="252" t="s">
        <v>393</v>
      </c>
      <c r="O1632" s="252" t="s">
        <v>394</v>
      </c>
      <c r="P1632" s="252" t="s">
        <v>634</v>
      </c>
      <c r="Q1632" s="251" t="s">
        <v>5670</v>
      </c>
      <c r="R1632" s="290"/>
      <c r="S1632" s="290"/>
      <c r="T1632" s="290"/>
      <c r="U1632" s="290"/>
      <c r="V1632" s="290"/>
      <c r="W1632" s="290"/>
      <c r="X1632" s="290"/>
    </row>
    <row r="1633" spans="2:24" ht="58">
      <c r="B1633" s="252" t="s">
        <v>1438</v>
      </c>
      <c r="C1633" s="252" t="s">
        <v>5639</v>
      </c>
      <c r="D1633" s="251" t="s">
        <v>2502</v>
      </c>
      <c r="E1633" s="252" t="s">
        <v>431</v>
      </c>
      <c r="F1633" s="251">
        <v>4945530.6168999998</v>
      </c>
      <c r="G1633" s="251">
        <v>2462396.6046500001</v>
      </c>
      <c r="H1633" s="252" t="s">
        <v>2541</v>
      </c>
      <c r="I1633" s="251">
        <v>5.3245000000000001E-2</v>
      </c>
      <c r="J1633" s="251" t="s">
        <v>392</v>
      </c>
      <c r="K1633" s="353">
        <v>0</v>
      </c>
      <c r="L1633" s="252">
        <v>2024</v>
      </c>
      <c r="M1633" s="251">
        <v>2030</v>
      </c>
      <c r="N1633" s="252" t="s">
        <v>393</v>
      </c>
      <c r="O1633" s="252" t="s">
        <v>394</v>
      </c>
      <c r="P1633" s="252" t="s">
        <v>634</v>
      </c>
      <c r="Q1633" s="251" t="s">
        <v>5670</v>
      </c>
      <c r="R1633" s="290"/>
      <c r="S1633" s="290"/>
      <c r="T1633" s="290"/>
      <c r="U1633" s="290"/>
      <c r="V1633" s="290"/>
      <c r="W1633" s="290"/>
      <c r="X1633" s="290"/>
    </row>
    <row r="1634" spans="2:24" ht="58">
      <c r="B1634" s="252" t="s">
        <v>1438</v>
      </c>
      <c r="C1634" s="252" t="s">
        <v>5639</v>
      </c>
      <c r="D1634" s="251" t="s">
        <v>2502</v>
      </c>
      <c r="E1634" s="252" t="s">
        <v>431</v>
      </c>
      <c r="F1634" s="251">
        <v>4945544.7102100002</v>
      </c>
      <c r="G1634" s="251">
        <v>2462424.66823</v>
      </c>
      <c r="H1634" s="252" t="s">
        <v>2541</v>
      </c>
      <c r="I1634" s="251">
        <v>6.0782999999999997E-2</v>
      </c>
      <c r="J1634" s="251" t="s">
        <v>392</v>
      </c>
      <c r="K1634" s="353">
        <v>0</v>
      </c>
      <c r="L1634" s="252">
        <v>2024</v>
      </c>
      <c r="M1634" s="251">
        <v>2030</v>
      </c>
      <c r="N1634" s="252" t="s">
        <v>393</v>
      </c>
      <c r="O1634" s="252" t="s">
        <v>394</v>
      </c>
      <c r="P1634" s="252" t="s">
        <v>634</v>
      </c>
      <c r="Q1634" s="251" t="s">
        <v>5670</v>
      </c>
      <c r="R1634" s="290"/>
      <c r="S1634" s="290"/>
      <c r="T1634" s="290"/>
      <c r="U1634" s="290"/>
      <c r="V1634" s="290"/>
      <c r="W1634" s="290"/>
      <c r="X1634" s="290"/>
    </row>
    <row r="1635" spans="2:24" ht="58">
      <c r="B1635" s="252" t="s">
        <v>1438</v>
      </c>
      <c r="C1635" s="252" t="s">
        <v>5639</v>
      </c>
      <c r="D1635" s="251" t="s">
        <v>2502</v>
      </c>
      <c r="E1635" s="252" t="s">
        <v>431</v>
      </c>
      <c r="F1635" s="251">
        <v>4945459.3319600001</v>
      </c>
      <c r="G1635" s="251">
        <v>2462564.7672000001</v>
      </c>
      <c r="H1635" s="252" t="s">
        <v>2541</v>
      </c>
      <c r="I1635" s="251">
        <v>4.4510000000000001E-3</v>
      </c>
      <c r="J1635" s="251" t="s">
        <v>2754</v>
      </c>
      <c r="K1635" s="353">
        <v>0</v>
      </c>
      <c r="L1635" s="252">
        <v>2024</v>
      </c>
      <c r="M1635" s="251">
        <v>2030</v>
      </c>
      <c r="N1635" s="252" t="s">
        <v>393</v>
      </c>
      <c r="O1635" s="252" t="s">
        <v>394</v>
      </c>
      <c r="P1635" s="252" t="s">
        <v>634</v>
      </c>
      <c r="Q1635" s="251" t="s">
        <v>5670</v>
      </c>
      <c r="R1635" s="290"/>
      <c r="S1635" s="290"/>
      <c r="T1635" s="290"/>
      <c r="U1635" s="290"/>
      <c r="V1635" s="290"/>
      <c r="W1635" s="290"/>
      <c r="X1635" s="290"/>
    </row>
    <row r="1636" spans="2:24" ht="58">
      <c r="B1636" s="252" t="s">
        <v>1438</v>
      </c>
      <c r="C1636" s="252" t="s">
        <v>5639</v>
      </c>
      <c r="D1636" s="251" t="s">
        <v>2502</v>
      </c>
      <c r="E1636" s="252" t="s">
        <v>431</v>
      </c>
      <c r="F1636" s="251">
        <v>4945459.3319600001</v>
      </c>
      <c r="G1636" s="251">
        <v>2462564.7672000001</v>
      </c>
      <c r="H1636" s="252" t="s">
        <v>2541</v>
      </c>
      <c r="I1636" s="251">
        <v>1.4189999999999999E-3</v>
      </c>
      <c r="J1636" s="251" t="s">
        <v>392</v>
      </c>
      <c r="K1636" s="353">
        <v>0</v>
      </c>
      <c r="L1636" s="252">
        <v>2024</v>
      </c>
      <c r="M1636" s="251">
        <v>2030</v>
      </c>
      <c r="N1636" s="252" t="s">
        <v>393</v>
      </c>
      <c r="O1636" s="252" t="s">
        <v>394</v>
      </c>
      <c r="P1636" s="252" t="s">
        <v>634</v>
      </c>
      <c r="Q1636" s="251" t="s">
        <v>5670</v>
      </c>
      <c r="R1636" s="290"/>
      <c r="S1636" s="290"/>
      <c r="T1636" s="290"/>
      <c r="U1636" s="290"/>
      <c r="V1636" s="290"/>
      <c r="W1636" s="290"/>
      <c r="X1636" s="290"/>
    </row>
    <row r="1637" spans="2:24" ht="58">
      <c r="B1637" s="252" t="s">
        <v>1438</v>
      </c>
      <c r="C1637" s="252" t="s">
        <v>5639</v>
      </c>
      <c r="D1637" s="251" t="s">
        <v>2502</v>
      </c>
      <c r="E1637" s="252" t="s">
        <v>431</v>
      </c>
      <c r="F1637" s="251">
        <v>4945459.3319600001</v>
      </c>
      <c r="G1637" s="251">
        <v>2462564.7672000001</v>
      </c>
      <c r="H1637" s="252" t="s">
        <v>2541</v>
      </c>
      <c r="I1637" s="251">
        <v>1.1807E-2</v>
      </c>
      <c r="J1637" s="251" t="s">
        <v>622</v>
      </c>
      <c r="K1637" s="353">
        <v>0</v>
      </c>
      <c r="L1637" s="252">
        <v>2024</v>
      </c>
      <c r="M1637" s="251">
        <v>2030</v>
      </c>
      <c r="N1637" s="252" t="s">
        <v>393</v>
      </c>
      <c r="O1637" s="252" t="s">
        <v>394</v>
      </c>
      <c r="P1637" s="252" t="s">
        <v>634</v>
      </c>
      <c r="Q1637" s="251" t="s">
        <v>5670</v>
      </c>
      <c r="R1637" s="290"/>
      <c r="S1637" s="290"/>
      <c r="T1637" s="290"/>
      <c r="U1637" s="290"/>
      <c r="V1637" s="290"/>
      <c r="W1637" s="290"/>
      <c r="X1637" s="290"/>
    </row>
    <row r="1638" spans="2:24" ht="58">
      <c r="B1638" s="252" t="s">
        <v>1438</v>
      </c>
      <c r="C1638" s="252" t="s">
        <v>5639</v>
      </c>
      <c r="D1638" s="251" t="s">
        <v>2502</v>
      </c>
      <c r="E1638" s="252" t="s">
        <v>431</v>
      </c>
      <c r="F1638" s="251">
        <v>4945478.9392999997</v>
      </c>
      <c r="G1638" s="251">
        <v>2462579.77728</v>
      </c>
      <c r="H1638" s="252" t="s">
        <v>2541</v>
      </c>
      <c r="I1638" s="251">
        <v>4.3379999999999998E-3</v>
      </c>
      <c r="J1638" s="251" t="s">
        <v>2754</v>
      </c>
      <c r="K1638" s="353">
        <v>0</v>
      </c>
      <c r="L1638" s="252">
        <v>2024</v>
      </c>
      <c r="M1638" s="251">
        <v>2030</v>
      </c>
      <c r="N1638" s="252" t="s">
        <v>393</v>
      </c>
      <c r="O1638" s="252" t="s">
        <v>394</v>
      </c>
      <c r="P1638" s="252" t="s">
        <v>634</v>
      </c>
      <c r="Q1638" s="251" t="s">
        <v>5670</v>
      </c>
      <c r="R1638" s="290"/>
      <c r="S1638" s="290"/>
      <c r="T1638" s="290"/>
      <c r="U1638" s="290"/>
      <c r="V1638" s="290"/>
      <c r="W1638" s="290"/>
      <c r="X1638" s="290"/>
    </row>
    <row r="1639" spans="2:24" ht="58">
      <c r="B1639" s="252" t="s">
        <v>1438</v>
      </c>
      <c r="C1639" s="252" t="s">
        <v>5639</v>
      </c>
      <c r="D1639" s="251" t="s">
        <v>2502</v>
      </c>
      <c r="E1639" s="252" t="s">
        <v>431</v>
      </c>
      <c r="F1639" s="251">
        <v>4945478.9392999997</v>
      </c>
      <c r="G1639" s="251">
        <v>2462579.77728</v>
      </c>
      <c r="H1639" s="252" t="s">
        <v>2541</v>
      </c>
      <c r="I1639" s="251">
        <v>7.1669999999999998E-3</v>
      </c>
      <c r="J1639" s="251" t="s">
        <v>392</v>
      </c>
      <c r="K1639" s="353">
        <v>0</v>
      </c>
      <c r="L1639" s="252">
        <v>2024</v>
      </c>
      <c r="M1639" s="251">
        <v>2030</v>
      </c>
      <c r="N1639" s="252" t="s">
        <v>393</v>
      </c>
      <c r="O1639" s="252" t="s">
        <v>394</v>
      </c>
      <c r="P1639" s="252" t="s">
        <v>634</v>
      </c>
      <c r="Q1639" s="251" t="s">
        <v>5670</v>
      </c>
      <c r="R1639" s="290"/>
      <c r="S1639" s="290"/>
      <c r="T1639" s="290"/>
      <c r="U1639" s="290"/>
      <c r="V1639" s="290"/>
      <c r="W1639" s="290"/>
      <c r="X1639" s="290"/>
    </row>
    <row r="1640" spans="2:24" ht="58">
      <c r="B1640" s="252" t="s">
        <v>1438</v>
      </c>
      <c r="C1640" s="252" t="s">
        <v>5639</v>
      </c>
      <c r="D1640" s="251" t="s">
        <v>2502</v>
      </c>
      <c r="E1640" s="252" t="s">
        <v>431</v>
      </c>
      <c r="F1640" s="251">
        <v>4945397.0778000001</v>
      </c>
      <c r="G1640" s="251">
        <v>2462711.6466100002</v>
      </c>
      <c r="H1640" s="252" t="s">
        <v>2541</v>
      </c>
      <c r="I1640" s="251">
        <v>4.8156999999999998E-2</v>
      </c>
      <c r="J1640" s="251" t="s">
        <v>622</v>
      </c>
      <c r="K1640" s="353">
        <v>0</v>
      </c>
      <c r="L1640" s="252">
        <v>2024</v>
      </c>
      <c r="M1640" s="251">
        <v>2030</v>
      </c>
      <c r="N1640" s="252" t="s">
        <v>393</v>
      </c>
      <c r="O1640" s="252" t="s">
        <v>394</v>
      </c>
      <c r="P1640" s="252" t="s">
        <v>634</v>
      </c>
      <c r="Q1640" s="251" t="s">
        <v>5670</v>
      </c>
      <c r="R1640" s="290"/>
      <c r="S1640" s="290"/>
      <c r="T1640" s="290"/>
      <c r="U1640" s="290"/>
      <c r="V1640" s="290"/>
      <c r="W1640" s="290"/>
      <c r="X1640" s="290"/>
    </row>
    <row r="1641" spans="2:24" ht="58">
      <c r="B1641" s="252" t="s">
        <v>1438</v>
      </c>
      <c r="C1641" s="252" t="s">
        <v>5639</v>
      </c>
      <c r="D1641" s="251" t="s">
        <v>2502</v>
      </c>
      <c r="E1641" s="252" t="s">
        <v>431</v>
      </c>
      <c r="F1641" s="251">
        <v>4945418.3092799997</v>
      </c>
      <c r="G1641" s="251">
        <v>2462722.6792899999</v>
      </c>
      <c r="H1641" s="252" t="s">
        <v>2541</v>
      </c>
      <c r="I1641" s="251">
        <v>6.5225000000000005E-2</v>
      </c>
      <c r="J1641" s="251" t="s">
        <v>622</v>
      </c>
      <c r="K1641" s="353">
        <v>0</v>
      </c>
      <c r="L1641" s="252">
        <v>2024</v>
      </c>
      <c r="M1641" s="251">
        <v>2030</v>
      </c>
      <c r="N1641" s="252" t="s">
        <v>393</v>
      </c>
      <c r="O1641" s="252" t="s">
        <v>394</v>
      </c>
      <c r="P1641" s="252" t="s">
        <v>634</v>
      </c>
      <c r="Q1641" s="251" t="s">
        <v>5670</v>
      </c>
      <c r="R1641" s="290"/>
      <c r="S1641" s="290"/>
      <c r="T1641" s="290"/>
      <c r="U1641" s="290"/>
      <c r="V1641" s="290"/>
      <c r="W1641" s="290"/>
      <c r="X1641" s="290"/>
    </row>
    <row r="1642" spans="2:24" ht="58">
      <c r="B1642" s="252" t="s">
        <v>1438</v>
      </c>
      <c r="C1642" s="252" t="s">
        <v>5639</v>
      </c>
      <c r="D1642" s="251" t="s">
        <v>2502</v>
      </c>
      <c r="E1642" s="252" t="s">
        <v>431</v>
      </c>
      <c r="F1642" s="251">
        <v>4945303.1384699997</v>
      </c>
      <c r="G1642" s="251">
        <v>2462933.1880000001</v>
      </c>
      <c r="H1642" s="252" t="s">
        <v>2541</v>
      </c>
      <c r="I1642" s="251">
        <v>3.7612E-2</v>
      </c>
      <c r="J1642" s="251" t="s">
        <v>392</v>
      </c>
      <c r="K1642" s="353">
        <v>0</v>
      </c>
      <c r="L1642" s="252">
        <v>2024</v>
      </c>
      <c r="M1642" s="251">
        <v>2030</v>
      </c>
      <c r="N1642" s="252" t="s">
        <v>393</v>
      </c>
      <c r="O1642" s="252" t="s">
        <v>394</v>
      </c>
      <c r="P1642" s="252" t="s">
        <v>634</v>
      </c>
      <c r="Q1642" s="251" t="s">
        <v>5670</v>
      </c>
      <c r="R1642" s="290"/>
      <c r="S1642" s="290"/>
      <c r="T1642" s="290"/>
      <c r="U1642" s="290"/>
      <c r="V1642" s="290"/>
      <c r="W1642" s="290"/>
      <c r="X1642" s="290"/>
    </row>
    <row r="1643" spans="2:24" ht="58">
      <c r="B1643" s="252" t="s">
        <v>1438</v>
      </c>
      <c r="C1643" s="252" t="s">
        <v>5639</v>
      </c>
      <c r="D1643" s="251" t="s">
        <v>2502</v>
      </c>
      <c r="E1643" s="252" t="s">
        <v>431</v>
      </c>
      <c r="F1643" s="251">
        <v>4945326.9386799997</v>
      </c>
      <c r="G1643" s="251">
        <v>2462938.1959199999</v>
      </c>
      <c r="H1643" s="252" t="s">
        <v>2541</v>
      </c>
      <c r="I1643" s="251">
        <v>4.2294999999999999E-2</v>
      </c>
      <c r="J1643" s="251" t="s">
        <v>392</v>
      </c>
      <c r="K1643" s="353">
        <v>0</v>
      </c>
      <c r="L1643" s="252">
        <v>2024</v>
      </c>
      <c r="M1643" s="251">
        <v>2030</v>
      </c>
      <c r="N1643" s="252" t="s">
        <v>393</v>
      </c>
      <c r="O1643" s="252" t="s">
        <v>394</v>
      </c>
      <c r="P1643" s="252" t="s">
        <v>634</v>
      </c>
      <c r="Q1643" s="251" t="s">
        <v>5670</v>
      </c>
      <c r="R1643" s="290"/>
      <c r="S1643" s="290"/>
      <c r="T1643" s="290"/>
      <c r="U1643" s="290"/>
      <c r="V1643" s="290"/>
      <c r="W1643" s="290"/>
      <c r="X1643" s="290"/>
    </row>
    <row r="1644" spans="2:24" ht="58">
      <c r="B1644" s="252" t="s">
        <v>1438</v>
      </c>
      <c r="C1644" s="252" t="s">
        <v>5639</v>
      </c>
      <c r="D1644" s="251" t="s">
        <v>2502</v>
      </c>
      <c r="E1644" s="252" t="s">
        <v>431</v>
      </c>
      <c r="F1644" s="251">
        <v>4945751.4894700004</v>
      </c>
      <c r="G1644" s="251">
        <v>2461792.8589499998</v>
      </c>
      <c r="H1644" s="252" t="s">
        <v>2541</v>
      </c>
      <c r="I1644" s="251">
        <v>7.5038999999999995E-2</v>
      </c>
      <c r="J1644" s="251" t="s">
        <v>622</v>
      </c>
      <c r="K1644" s="353">
        <v>0</v>
      </c>
      <c r="L1644" s="252">
        <v>2024</v>
      </c>
      <c r="M1644" s="251">
        <v>2030</v>
      </c>
      <c r="N1644" s="252" t="s">
        <v>393</v>
      </c>
      <c r="O1644" s="252" t="s">
        <v>394</v>
      </c>
      <c r="P1644" s="252" t="s">
        <v>634</v>
      </c>
      <c r="Q1644" s="251" t="s">
        <v>5670</v>
      </c>
      <c r="R1644" s="290"/>
      <c r="S1644" s="290"/>
      <c r="T1644" s="290"/>
      <c r="U1644" s="290"/>
      <c r="V1644" s="290"/>
      <c r="W1644" s="290"/>
      <c r="X1644" s="290"/>
    </row>
    <row r="1645" spans="2:24" ht="58">
      <c r="B1645" s="252" t="s">
        <v>1438</v>
      </c>
      <c r="C1645" s="252" t="s">
        <v>5639</v>
      </c>
      <c r="D1645" s="251" t="s">
        <v>2502</v>
      </c>
      <c r="E1645" s="252" t="s">
        <v>431</v>
      </c>
      <c r="F1645" s="251">
        <v>4945769.30272</v>
      </c>
      <c r="G1645" s="251">
        <v>2461798.1971</v>
      </c>
      <c r="H1645" s="252" t="s">
        <v>2541</v>
      </c>
      <c r="I1645" s="251">
        <v>7.1833999999999995E-2</v>
      </c>
      <c r="J1645" s="251" t="s">
        <v>622</v>
      </c>
      <c r="K1645" s="353">
        <v>0</v>
      </c>
      <c r="L1645" s="252">
        <v>2024</v>
      </c>
      <c r="M1645" s="251">
        <v>2030</v>
      </c>
      <c r="N1645" s="252" t="s">
        <v>393</v>
      </c>
      <c r="O1645" s="252" t="s">
        <v>394</v>
      </c>
      <c r="P1645" s="252" t="s">
        <v>634</v>
      </c>
      <c r="Q1645" s="251" t="s">
        <v>5670</v>
      </c>
      <c r="R1645" s="290"/>
      <c r="S1645" s="290"/>
      <c r="T1645" s="290"/>
      <c r="U1645" s="290"/>
      <c r="V1645" s="290"/>
      <c r="W1645" s="290"/>
      <c r="X1645" s="290"/>
    </row>
    <row r="1646" spans="2:24" ht="58">
      <c r="B1646" s="252" t="s">
        <v>1438</v>
      </c>
      <c r="C1646" s="252" t="s">
        <v>5639</v>
      </c>
      <c r="D1646" s="251" t="s">
        <v>2502</v>
      </c>
      <c r="E1646" s="252" t="s">
        <v>431</v>
      </c>
      <c r="F1646" s="251">
        <v>4946447.3262499999</v>
      </c>
      <c r="G1646" s="251">
        <v>2459432.3775499999</v>
      </c>
      <c r="H1646" s="252" t="s">
        <v>2541</v>
      </c>
      <c r="I1646" s="251">
        <v>0.25928899999999999</v>
      </c>
      <c r="J1646" s="251" t="s">
        <v>392</v>
      </c>
      <c r="K1646" s="353">
        <v>0</v>
      </c>
      <c r="L1646" s="252">
        <v>2024</v>
      </c>
      <c r="M1646" s="251">
        <v>2030</v>
      </c>
      <c r="N1646" s="252" t="s">
        <v>393</v>
      </c>
      <c r="O1646" s="252" t="s">
        <v>394</v>
      </c>
      <c r="P1646" s="252" t="s">
        <v>634</v>
      </c>
      <c r="Q1646" s="251" t="s">
        <v>5670</v>
      </c>
      <c r="R1646" s="290"/>
      <c r="S1646" s="290"/>
      <c r="T1646" s="290"/>
      <c r="U1646" s="290"/>
      <c r="V1646" s="290"/>
      <c r="W1646" s="290"/>
      <c r="X1646" s="290"/>
    </row>
    <row r="1647" spans="2:24" ht="58">
      <c r="B1647" s="252" t="s">
        <v>1438</v>
      </c>
      <c r="C1647" s="252" t="s">
        <v>5639</v>
      </c>
      <c r="D1647" s="251" t="s">
        <v>2502</v>
      </c>
      <c r="E1647" s="252" t="s">
        <v>431</v>
      </c>
      <c r="F1647" s="251">
        <v>4946312.7361199996</v>
      </c>
      <c r="G1647" s="251">
        <v>2459916.45536</v>
      </c>
      <c r="H1647" s="252" t="s">
        <v>2541</v>
      </c>
      <c r="I1647" s="251">
        <v>0.17258499999999999</v>
      </c>
      <c r="J1647" s="251" t="s">
        <v>2615</v>
      </c>
      <c r="K1647" s="353">
        <v>0</v>
      </c>
      <c r="L1647" s="252">
        <v>2024</v>
      </c>
      <c r="M1647" s="251">
        <v>2030</v>
      </c>
      <c r="N1647" s="252" t="s">
        <v>393</v>
      </c>
      <c r="O1647" s="252" t="s">
        <v>394</v>
      </c>
      <c r="P1647" s="252" t="s">
        <v>634</v>
      </c>
      <c r="Q1647" s="251" t="s">
        <v>5670</v>
      </c>
      <c r="R1647" s="290"/>
      <c r="S1647" s="290"/>
      <c r="T1647" s="290"/>
      <c r="U1647" s="290"/>
      <c r="V1647" s="290"/>
      <c r="W1647" s="290"/>
      <c r="X1647" s="290"/>
    </row>
    <row r="1648" spans="2:24" ht="58">
      <c r="B1648" s="252" t="s">
        <v>1438</v>
      </c>
      <c r="C1648" s="252" t="s">
        <v>5639</v>
      </c>
      <c r="D1648" s="251" t="s">
        <v>2502</v>
      </c>
      <c r="E1648" s="252" t="s">
        <v>431</v>
      </c>
      <c r="F1648" s="251">
        <v>4946377.8787399996</v>
      </c>
      <c r="G1648" s="251">
        <v>2459646.6138200001</v>
      </c>
      <c r="H1648" s="252" t="s">
        <v>2541</v>
      </c>
      <c r="I1648" s="251">
        <v>1.8159000000000002E-2</v>
      </c>
      <c r="J1648" s="251" t="s">
        <v>392</v>
      </c>
      <c r="K1648" s="353">
        <v>0</v>
      </c>
      <c r="L1648" s="252">
        <v>2024</v>
      </c>
      <c r="M1648" s="251">
        <v>2030</v>
      </c>
      <c r="N1648" s="252" t="s">
        <v>393</v>
      </c>
      <c r="O1648" s="252" t="s">
        <v>394</v>
      </c>
      <c r="P1648" s="252" t="s">
        <v>634</v>
      </c>
      <c r="Q1648" s="251" t="s">
        <v>5670</v>
      </c>
      <c r="R1648" s="290"/>
      <c r="S1648" s="290"/>
      <c r="T1648" s="290"/>
      <c r="U1648" s="290"/>
      <c r="V1648" s="290"/>
      <c r="W1648" s="290"/>
      <c r="X1648" s="290"/>
    </row>
    <row r="1649" spans="2:24" ht="58">
      <c r="B1649" s="252" t="s">
        <v>1438</v>
      </c>
      <c r="C1649" s="252" t="s">
        <v>5639</v>
      </c>
      <c r="D1649" s="251" t="s">
        <v>2502</v>
      </c>
      <c r="E1649" s="252" t="s">
        <v>431</v>
      </c>
      <c r="F1649" s="251">
        <v>4946377.8787399996</v>
      </c>
      <c r="G1649" s="251">
        <v>2459646.6138200001</v>
      </c>
      <c r="H1649" s="252" t="s">
        <v>2541</v>
      </c>
      <c r="I1649" s="251">
        <v>0.18032699999999999</v>
      </c>
      <c r="J1649" s="251" t="s">
        <v>2615</v>
      </c>
      <c r="K1649" s="353">
        <v>0</v>
      </c>
      <c r="L1649" s="252">
        <v>2024</v>
      </c>
      <c r="M1649" s="251">
        <v>2030</v>
      </c>
      <c r="N1649" s="252" t="s">
        <v>393</v>
      </c>
      <c r="O1649" s="252" t="s">
        <v>394</v>
      </c>
      <c r="P1649" s="252" t="s">
        <v>634</v>
      </c>
      <c r="Q1649" s="251" t="s">
        <v>5670</v>
      </c>
      <c r="R1649" s="290"/>
      <c r="S1649" s="290"/>
      <c r="T1649" s="290"/>
      <c r="U1649" s="290"/>
      <c r="V1649" s="290"/>
      <c r="W1649" s="290"/>
      <c r="X1649" s="290"/>
    </row>
    <row r="1650" spans="2:24" ht="58">
      <c r="B1650" s="252" t="s">
        <v>1438</v>
      </c>
      <c r="C1650" s="252" t="s">
        <v>5639</v>
      </c>
      <c r="D1650" s="251" t="s">
        <v>2502</v>
      </c>
      <c r="E1650" s="252" t="s">
        <v>431</v>
      </c>
      <c r="F1650" s="251">
        <v>4946400.29825</v>
      </c>
      <c r="G1650" s="251">
        <v>2459655.0139799998</v>
      </c>
      <c r="H1650" s="252" t="s">
        <v>2541</v>
      </c>
      <c r="I1650" s="251">
        <v>2.0777E-2</v>
      </c>
      <c r="J1650" s="251" t="s">
        <v>392</v>
      </c>
      <c r="K1650" s="353">
        <v>0</v>
      </c>
      <c r="L1650" s="252">
        <v>2024</v>
      </c>
      <c r="M1650" s="251">
        <v>2030</v>
      </c>
      <c r="N1650" s="252" t="s">
        <v>393</v>
      </c>
      <c r="O1650" s="252" t="s">
        <v>394</v>
      </c>
      <c r="P1650" s="252" t="s">
        <v>634</v>
      </c>
      <c r="Q1650" s="251" t="s">
        <v>5670</v>
      </c>
      <c r="R1650" s="290"/>
      <c r="S1650" s="290"/>
      <c r="T1650" s="290"/>
      <c r="U1650" s="290"/>
      <c r="V1650" s="290"/>
      <c r="W1650" s="290"/>
      <c r="X1650" s="290"/>
    </row>
    <row r="1651" spans="2:24" ht="58">
      <c r="B1651" s="252" t="s">
        <v>1438</v>
      </c>
      <c r="C1651" s="252" t="s">
        <v>5639</v>
      </c>
      <c r="D1651" s="251" t="s">
        <v>2502</v>
      </c>
      <c r="E1651" s="252" t="s">
        <v>431</v>
      </c>
      <c r="F1651" s="251">
        <v>4946400.29825</v>
      </c>
      <c r="G1651" s="251">
        <v>2459655.0139799998</v>
      </c>
      <c r="H1651" s="252" t="s">
        <v>2541</v>
      </c>
      <c r="I1651" s="251">
        <v>0.175817</v>
      </c>
      <c r="J1651" s="251" t="s">
        <v>2615</v>
      </c>
      <c r="K1651" s="353">
        <v>0</v>
      </c>
      <c r="L1651" s="252">
        <v>2024</v>
      </c>
      <c r="M1651" s="251">
        <v>2030</v>
      </c>
      <c r="N1651" s="252" t="s">
        <v>393</v>
      </c>
      <c r="O1651" s="252" t="s">
        <v>394</v>
      </c>
      <c r="P1651" s="252" t="s">
        <v>634</v>
      </c>
      <c r="Q1651" s="251" t="s">
        <v>5670</v>
      </c>
      <c r="R1651" s="290"/>
      <c r="S1651" s="290"/>
      <c r="T1651" s="290"/>
      <c r="U1651" s="290"/>
      <c r="V1651" s="290"/>
      <c r="W1651" s="290"/>
      <c r="X1651" s="290"/>
    </row>
    <row r="1652" spans="2:24" ht="58">
      <c r="B1652" s="252" t="s">
        <v>1438</v>
      </c>
      <c r="C1652" s="252" t="s">
        <v>5639</v>
      </c>
      <c r="D1652" s="251" t="s">
        <v>2502</v>
      </c>
      <c r="E1652" s="252" t="s">
        <v>431</v>
      </c>
      <c r="F1652" s="251">
        <v>4946229.8801999995</v>
      </c>
      <c r="G1652" s="251">
        <v>2460151.46631</v>
      </c>
      <c r="H1652" s="252" t="s">
        <v>2541</v>
      </c>
      <c r="I1652" s="251">
        <v>0.235952</v>
      </c>
      <c r="J1652" s="251" t="s">
        <v>2615</v>
      </c>
      <c r="K1652" s="353">
        <v>0</v>
      </c>
      <c r="L1652" s="252">
        <v>2024</v>
      </c>
      <c r="M1652" s="251">
        <v>2030</v>
      </c>
      <c r="N1652" s="252" t="s">
        <v>393</v>
      </c>
      <c r="O1652" s="252" t="s">
        <v>394</v>
      </c>
      <c r="P1652" s="252" t="s">
        <v>634</v>
      </c>
      <c r="Q1652" s="251" t="s">
        <v>5670</v>
      </c>
      <c r="R1652" s="290"/>
      <c r="S1652" s="290"/>
      <c r="T1652" s="290"/>
      <c r="U1652" s="290"/>
      <c r="V1652" s="290"/>
      <c r="W1652" s="290"/>
      <c r="X1652" s="290"/>
    </row>
    <row r="1653" spans="2:24" ht="58">
      <c r="B1653" s="252" t="s">
        <v>1438</v>
      </c>
      <c r="C1653" s="252" t="s">
        <v>5639</v>
      </c>
      <c r="D1653" s="251" t="s">
        <v>2502</v>
      </c>
      <c r="E1653" s="252" t="s">
        <v>431</v>
      </c>
      <c r="F1653" s="251">
        <v>4946252.4834599998</v>
      </c>
      <c r="G1653" s="251">
        <v>2460159.2496799999</v>
      </c>
      <c r="H1653" s="252" t="s">
        <v>2541</v>
      </c>
      <c r="I1653" s="251">
        <v>0.234843</v>
      </c>
      <c r="J1653" s="251" t="s">
        <v>2615</v>
      </c>
      <c r="K1653" s="353">
        <v>0</v>
      </c>
      <c r="L1653" s="252">
        <v>2024</v>
      </c>
      <c r="M1653" s="251">
        <v>2030</v>
      </c>
      <c r="N1653" s="252" t="s">
        <v>393</v>
      </c>
      <c r="O1653" s="252" t="s">
        <v>394</v>
      </c>
      <c r="P1653" s="252" t="s">
        <v>634</v>
      </c>
      <c r="Q1653" s="251" t="s">
        <v>5670</v>
      </c>
      <c r="R1653" s="290"/>
      <c r="S1653" s="290"/>
      <c r="T1653" s="290"/>
      <c r="U1653" s="290"/>
      <c r="V1653" s="290"/>
      <c r="W1653" s="290"/>
      <c r="X1653" s="290"/>
    </row>
    <row r="1654" spans="2:24" ht="58">
      <c r="B1654" s="252" t="s">
        <v>1438</v>
      </c>
      <c r="C1654" s="252" t="s">
        <v>5639</v>
      </c>
      <c r="D1654" s="251" t="s">
        <v>2502</v>
      </c>
      <c r="E1654" s="252" t="s">
        <v>431</v>
      </c>
      <c r="F1654" s="251">
        <v>4946166.9319900004</v>
      </c>
      <c r="G1654" s="251">
        <v>2460451.5772299999</v>
      </c>
      <c r="H1654" s="252" t="s">
        <v>2541</v>
      </c>
      <c r="I1654" s="251">
        <v>4.8349999999999999E-3</v>
      </c>
      <c r="J1654" s="251" t="s">
        <v>2615</v>
      </c>
      <c r="K1654" s="353">
        <v>0</v>
      </c>
      <c r="L1654" s="252">
        <v>2024</v>
      </c>
      <c r="M1654" s="251">
        <v>2030</v>
      </c>
      <c r="N1654" s="252" t="s">
        <v>393</v>
      </c>
      <c r="O1654" s="252" t="s">
        <v>394</v>
      </c>
      <c r="P1654" s="252" t="s">
        <v>634</v>
      </c>
      <c r="Q1654" s="251" t="s">
        <v>5670</v>
      </c>
      <c r="R1654" s="290"/>
      <c r="S1654" s="290"/>
      <c r="T1654" s="290"/>
      <c r="U1654" s="290"/>
      <c r="V1654" s="290"/>
      <c r="W1654" s="290"/>
      <c r="X1654" s="290"/>
    </row>
    <row r="1655" spans="2:24" ht="58">
      <c r="B1655" s="252" t="s">
        <v>1438</v>
      </c>
      <c r="C1655" s="252" t="s">
        <v>5639</v>
      </c>
      <c r="D1655" s="251" t="s">
        <v>2502</v>
      </c>
      <c r="E1655" s="252" t="s">
        <v>431</v>
      </c>
      <c r="F1655" s="251">
        <v>4946067.16756</v>
      </c>
      <c r="G1655" s="251">
        <v>2460706.5566699998</v>
      </c>
      <c r="H1655" s="252" t="s">
        <v>2541</v>
      </c>
      <c r="I1655" s="251">
        <v>0.145179</v>
      </c>
      <c r="J1655" s="251" t="s">
        <v>392</v>
      </c>
      <c r="K1655" s="353">
        <v>0</v>
      </c>
      <c r="L1655" s="252">
        <v>2024</v>
      </c>
      <c r="M1655" s="251">
        <v>2030</v>
      </c>
      <c r="N1655" s="252" t="s">
        <v>393</v>
      </c>
      <c r="O1655" s="252" t="s">
        <v>394</v>
      </c>
      <c r="P1655" s="252" t="s">
        <v>634</v>
      </c>
      <c r="Q1655" s="251" t="s">
        <v>5670</v>
      </c>
      <c r="R1655" s="290"/>
      <c r="S1655" s="290"/>
      <c r="T1655" s="290"/>
      <c r="U1655" s="290"/>
      <c r="V1655" s="290"/>
      <c r="W1655" s="290"/>
      <c r="X1655" s="290"/>
    </row>
    <row r="1656" spans="2:24" ht="58">
      <c r="B1656" s="252" t="s">
        <v>1438</v>
      </c>
      <c r="C1656" s="252" t="s">
        <v>5639</v>
      </c>
      <c r="D1656" s="251" t="s">
        <v>2502</v>
      </c>
      <c r="E1656" s="252" t="s">
        <v>431</v>
      </c>
      <c r="F1656" s="251">
        <v>4946088.9909600001</v>
      </c>
      <c r="G1656" s="251">
        <v>2460716.98276</v>
      </c>
      <c r="H1656" s="252" t="s">
        <v>2541</v>
      </c>
      <c r="I1656" s="251">
        <v>0.14130999999999999</v>
      </c>
      <c r="J1656" s="251" t="s">
        <v>392</v>
      </c>
      <c r="K1656" s="353">
        <v>0</v>
      </c>
      <c r="L1656" s="252">
        <v>2024</v>
      </c>
      <c r="M1656" s="251">
        <v>2030</v>
      </c>
      <c r="N1656" s="252" t="s">
        <v>393</v>
      </c>
      <c r="O1656" s="252" t="s">
        <v>394</v>
      </c>
      <c r="P1656" s="252" t="s">
        <v>634</v>
      </c>
      <c r="Q1656" s="251" t="s">
        <v>5670</v>
      </c>
      <c r="R1656" s="290"/>
      <c r="S1656" s="290"/>
      <c r="T1656" s="290"/>
      <c r="U1656" s="290"/>
      <c r="V1656" s="290"/>
      <c r="W1656" s="290"/>
      <c r="X1656" s="290"/>
    </row>
    <row r="1657" spans="2:24" ht="58">
      <c r="B1657" s="252" t="s">
        <v>1438</v>
      </c>
      <c r="C1657" s="252" t="s">
        <v>5639</v>
      </c>
      <c r="D1657" s="251" t="s">
        <v>2502</v>
      </c>
      <c r="E1657" s="252" t="s">
        <v>431</v>
      </c>
      <c r="F1657" s="251">
        <v>4945967.1907099998</v>
      </c>
      <c r="G1657" s="251">
        <v>2461047.6395700001</v>
      </c>
      <c r="H1657" s="252" t="s">
        <v>2541</v>
      </c>
      <c r="I1657" s="251">
        <v>2.1800000000000001E-4</v>
      </c>
      <c r="J1657" s="251" t="s">
        <v>392</v>
      </c>
      <c r="K1657" s="353">
        <v>0</v>
      </c>
      <c r="L1657" s="252">
        <v>2024</v>
      </c>
      <c r="M1657" s="251">
        <v>2030</v>
      </c>
      <c r="N1657" s="252" t="s">
        <v>393</v>
      </c>
      <c r="O1657" s="252" t="s">
        <v>394</v>
      </c>
      <c r="P1657" s="252" t="s">
        <v>634</v>
      </c>
      <c r="Q1657" s="251" t="s">
        <v>5670</v>
      </c>
      <c r="R1657" s="290"/>
      <c r="S1657" s="290"/>
      <c r="T1657" s="290"/>
      <c r="U1657" s="290"/>
      <c r="V1657" s="290"/>
      <c r="W1657" s="290"/>
      <c r="X1657" s="290"/>
    </row>
    <row r="1658" spans="2:24" ht="58">
      <c r="B1658" s="252" t="s">
        <v>1438</v>
      </c>
      <c r="C1658" s="252" t="s">
        <v>5639</v>
      </c>
      <c r="D1658" s="251" t="s">
        <v>2502</v>
      </c>
      <c r="E1658" s="252" t="s">
        <v>431</v>
      </c>
      <c r="F1658" s="251">
        <v>4945967.1907099998</v>
      </c>
      <c r="G1658" s="251">
        <v>2461047.6395700001</v>
      </c>
      <c r="H1658" s="252" t="s">
        <v>2541</v>
      </c>
      <c r="I1658" s="251">
        <v>0.14517099999999999</v>
      </c>
      <c r="J1658" s="251" t="s">
        <v>622</v>
      </c>
      <c r="K1658" s="353">
        <v>0</v>
      </c>
      <c r="L1658" s="252">
        <v>2024</v>
      </c>
      <c r="M1658" s="251">
        <v>2030</v>
      </c>
      <c r="N1658" s="252" t="s">
        <v>393</v>
      </c>
      <c r="O1658" s="252" t="s">
        <v>394</v>
      </c>
      <c r="P1658" s="252" t="s">
        <v>634</v>
      </c>
      <c r="Q1658" s="251" t="s">
        <v>5670</v>
      </c>
      <c r="R1658" s="290"/>
      <c r="S1658" s="290"/>
      <c r="T1658" s="290"/>
      <c r="U1658" s="290"/>
      <c r="V1658" s="290"/>
      <c r="W1658" s="290"/>
      <c r="X1658" s="290"/>
    </row>
    <row r="1659" spans="2:24" ht="58">
      <c r="B1659" s="252" t="s">
        <v>1438</v>
      </c>
      <c r="C1659" s="252" t="s">
        <v>5639</v>
      </c>
      <c r="D1659" s="251" t="s">
        <v>2502</v>
      </c>
      <c r="E1659" s="252" t="s">
        <v>431</v>
      </c>
      <c r="F1659" s="251">
        <v>4945990.1064600004</v>
      </c>
      <c r="G1659" s="251">
        <v>2461054.35677</v>
      </c>
      <c r="H1659" s="252" t="s">
        <v>2541</v>
      </c>
      <c r="I1659" s="251">
        <v>5.6160000000000003E-3</v>
      </c>
      <c r="J1659" s="251" t="s">
        <v>392</v>
      </c>
      <c r="K1659" s="353">
        <v>0</v>
      </c>
      <c r="L1659" s="252">
        <v>2024</v>
      </c>
      <c r="M1659" s="251">
        <v>2030</v>
      </c>
      <c r="N1659" s="252" t="s">
        <v>393</v>
      </c>
      <c r="O1659" s="252" t="s">
        <v>394</v>
      </c>
      <c r="P1659" s="252" t="s">
        <v>634</v>
      </c>
      <c r="Q1659" s="251" t="s">
        <v>5670</v>
      </c>
      <c r="R1659" s="290"/>
      <c r="S1659" s="290"/>
      <c r="T1659" s="290"/>
      <c r="U1659" s="290"/>
      <c r="V1659" s="290"/>
      <c r="W1659" s="290"/>
      <c r="X1659" s="290"/>
    </row>
    <row r="1660" spans="2:24" ht="58">
      <c r="B1660" s="252" t="s">
        <v>1438</v>
      </c>
      <c r="C1660" s="252" t="s">
        <v>5639</v>
      </c>
      <c r="D1660" s="251" t="s">
        <v>2502</v>
      </c>
      <c r="E1660" s="252" t="s">
        <v>431</v>
      </c>
      <c r="F1660" s="251">
        <v>4945990.1064600004</v>
      </c>
      <c r="G1660" s="251">
        <v>2461054.35677</v>
      </c>
      <c r="H1660" s="252" t="s">
        <v>2541</v>
      </c>
      <c r="I1660" s="251">
        <v>0.13977100000000001</v>
      </c>
      <c r="J1660" s="251" t="s">
        <v>622</v>
      </c>
      <c r="K1660" s="353">
        <v>0</v>
      </c>
      <c r="L1660" s="252">
        <v>2024</v>
      </c>
      <c r="M1660" s="251">
        <v>2030</v>
      </c>
      <c r="N1660" s="252" t="s">
        <v>393</v>
      </c>
      <c r="O1660" s="252" t="s">
        <v>394</v>
      </c>
      <c r="P1660" s="252" t="s">
        <v>634</v>
      </c>
      <c r="Q1660" s="251" t="s">
        <v>5670</v>
      </c>
      <c r="R1660" s="290"/>
      <c r="S1660" s="290"/>
      <c r="T1660" s="290"/>
      <c r="U1660" s="290"/>
      <c r="V1660" s="290"/>
      <c r="W1660" s="290"/>
      <c r="X1660" s="290"/>
    </row>
    <row r="1661" spans="2:24" ht="58">
      <c r="B1661" s="252" t="s">
        <v>1438</v>
      </c>
      <c r="C1661" s="252" t="s">
        <v>5639</v>
      </c>
      <c r="D1661" s="251" t="s">
        <v>2502</v>
      </c>
      <c r="E1661" s="252" t="s">
        <v>431</v>
      </c>
      <c r="F1661" s="251">
        <v>4945907.6613499997</v>
      </c>
      <c r="G1661" s="251">
        <v>2461250.6513800002</v>
      </c>
      <c r="H1661" s="252" t="s">
        <v>2541</v>
      </c>
      <c r="I1661" s="251">
        <v>1.305E-3</v>
      </c>
      <c r="J1661" s="251" t="s">
        <v>622</v>
      </c>
      <c r="K1661" s="353">
        <v>0</v>
      </c>
      <c r="L1661" s="252">
        <v>2024</v>
      </c>
      <c r="M1661" s="251">
        <v>2030</v>
      </c>
      <c r="N1661" s="252" t="s">
        <v>393</v>
      </c>
      <c r="O1661" s="252" t="s">
        <v>394</v>
      </c>
      <c r="P1661" s="252" t="s">
        <v>634</v>
      </c>
      <c r="Q1661" s="251" t="s">
        <v>5670</v>
      </c>
      <c r="R1661" s="290"/>
      <c r="S1661" s="290"/>
      <c r="T1661" s="290"/>
      <c r="U1661" s="290"/>
      <c r="V1661" s="290"/>
      <c r="W1661" s="290"/>
      <c r="X1661" s="290"/>
    </row>
    <row r="1662" spans="2:24" ht="58">
      <c r="B1662" s="252" t="s">
        <v>1438</v>
      </c>
      <c r="C1662" s="252" t="s">
        <v>5639</v>
      </c>
      <c r="D1662" s="251" t="s">
        <v>2502</v>
      </c>
      <c r="E1662" s="252" t="s">
        <v>431</v>
      </c>
      <c r="F1662" s="251">
        <v>4945930.4562900001</v>
      </c>
      <c r="G1662" s="251">
        <v>2461258.0962800002</v>
      </c>
      <c r="H1662" s="252" t="s">
        <v>2541</v>
      </c>
      <c r="I1662" s="251">
        <v>2.0330000000000001E-3</v>
      </c>
      <c r="J1662" s="251" t="s">
        <v>622</v>
      </c>
      <c r="K1662" s="353">
        <v>0</v>
      </c>
      <c r="L1662" s="252">
        <v>2024</v>
      </c>
      <c r="M1662" s="251">
        <v>2030</v>
      </c>
      <c r="N1662" s="252" t="s">
        <v>393</v>
      </c>
      <c r="O1662" s="252" t="s">
        <v>394</v>
      </c>
      <c r="P1662" s="252" t="s">
        <v>634</v>
      </c>
      <c r="Q1662" s="251" t="s">
        <v>5670</v>
      </c>
      <c r="R1662" s="290"/>
      <c r="S1662" s="290"/>
      <c r="T1662" s="290"/>
      <c r="U1662" s="290"/>
      <c r="V1662" s="290"/>
      <c r="W1662" s="290"/>
      <c r="X1662" s="290"/>
    </row>
    <row r="1663" spans="2:24" ht="58">
      <c r="B1663" s="252" t="s">
        <v>1438</v>
      </c>
      <c r="C1663" s="252" t="s">
        <v>5639</v>
      </c>
      <c r="D1663" s="251" t="s">
        <v>2502</v>
      </c>
      <c r="E1663" s="252" t="s">
        <v>431</v>
      </c>
      <c r="F1663" s="251">
        <v>4945847.4539000001</v>
      </c>
      <c r="G1663" s="251">
        <v>2461456.1127999998</v>
      </c>
      <c r="H1663" s="252" t="s">
        <v>2541</v>
      </c>
      <c r="I1663" s="251">
        <v>0.148647</v>
      </c>
      <c r="J1663" s="251" t="s">
        <v>622</v>
      </c>
      <c r="K1663" s="353">
        <v>0</v>
      </c>
      <c r="L1663" s="252">
        <v>2024</v>
      </c>
      <c r="M1663" s="251">
        <v>2030</v>
      </c>
      <c r="N1663" s="252" t="s">
        <v>393</v>
      </c>
      <c r="O1663" s="252" t="s">
        <v>394</v>
      </c>
      <c r="P1663" s="252" t="s">
        <v>634</v>
      </c>
      <c r="Q1663" s="251" t="s">
        <v>5670</v>
      </c>
      <c r="R1663" s="290"/>
      <c r="S1663" s="290"/>
      <c r="T1663" s="290"/>
      <c r="U1663" s="290"/>
      <c r="V1663" s="290"/>
      <c r="W1663" s="290"/>
      <c r="X1663" s="290"/>
    </row>
    <row r="1664" spans="2:24" ht="58">
      <c r="B1664" s="252" t="s">
        <v>1438</v>
      </c>
      <c r="C1664" s="252" t="s">
        <v>5639</v>
      </c>
      <c r="D1664" s="251" t="s">
        <v>2502</v>
      </c>
      <c r="E1664" s="252" t="s">
        <v>431</v>
      </c>
      <c r="F1664" s="251">
        <v>4945869.7483599996</v>
      </c>
      <c r="G1664" s="251">
        <v>2461464.9438100001</v>
      </c>
      <c r="H1664" s="252" t="s">
        <v>2541</v>
      </c>
      <c r="I1664" s="251">
        <v>0.14624100000000001</v>
      </c>
      <c r="J1664" s="251" t="s">
        <v>622</v>
      </c>
      <c r="K1664" s="353">
        <v>0</v>
      </c>
      <c r="L1664" s="252">
        <v>2024</v>
      </c>
      <c r="M1664" s="251">
        <v>2030</v>
      </c>
      <c r="N1664" s="252" t="s">
        <v>393</v>
      </c>
      <c r="O1664" s="252" t="s">
        <v>394</v>
      </c>
      <c r="P1664" s="252" t="s">
        <v>634</v>
      </c>
      <c r="Q1664" s="251" t="s">
        <v>5670</v>
      </c>
      <c r="R1664" s="290"/>
      <c r="S1664" s="290"/>
      <c r="T1664" s="290"/>
      <c r="U1664" s="290"/>
      <c r="V1664" s="290"/>
      <c r="W1664" s="290"/>
      <c r="X1664" s="290"/>
    </row>
    <row r="1665" spans="2:24" ht="58">
      <c r="B1665" s="252" t="s">
        <v>1438</v>
      </c>
      <c r="C1665" s="252" t="s">
        <v>5639</v>
      </c>
      <c r="D1665" s="251" t="s">
        <v>2502</v>
      </c>
      <c r="E1665" s="252" t="s">
        <v>431</v>
      </c>
      <c r="F1665" s="251">
        <v>4945791.9008999998</v>
      </c>
      <c r="G1665" s="251">
        <v>2461662.43835</v>
      </c>
      <c r="H1665" s="252" t="s">
        <v>2541</v>
      </c>
      <c r="I1665" s="251">
        <v>2.0000000000000002E-5</v>
      </c>
      <c r="J1665" s="251" t="s">
        <v>622</v>
      </c>
      <c r="K1665" s="353">
        <v>0</v>
      </c>
      <c r="L1665" s="252">
        <v>2024</v>
      </c>
      <c r="M1665" s="251">
        <v>2030</v>
      </c>
      <c r="N1665" s="252" t="s">
        <v>393</v>
      </c>
      <c r="O1665" s="252" t="s">
        <v>394</v>
      </c>
      <c r="P1665" s="252" t="s">
        <v>634</v>
      </c>
      <c r="Q1665" s="251" t="s">
        <v>5670</v>
      </c>
      <c r="R1665" s="290"/>
      <c r="S1665" s="290"/>
      <c r="T1665" s="290"/>
      <c r="U1665" s="290"/>
      <c r="V1665" s="290"/>
      <c r="W1665" s="290"/>
      <c r="X1665" s="290"/>
    </row>
    <row r="1666" spans="2:24" ht="58">
      <c r="B1666" s="252" t="s">
        <v>1438</v>
      </c>
      <c r="C1666" s="252" t="s">
        <v>5639</v>
      </c>
      <c r="D1666" s="251" t="s">
        <v>2502</v>
      </c>
      <c r="E1666" s="252" t="s">
        <v>431</v>
      </c>
      <c r="F1666" s="251">
        <v>4945807.2728800001</v>
      </c>
      <c r="G1666" s="251">
        <v>2461668.9834599998</v>
      </c>
      <c r="H1666" s="252" t="s">
        <v>2541</v>
      </c>
      <c r="I1666" s="251">
        <v>2.0530000000000001E-3</v>
      </c>
      <c r="J1666" s="251" t="s">
        <v>622</v>
      </c>
      <c r="K1666" s="353">
        <v>0</v>
      </c>
      <c r="L1666" s="252">
        <v>2024</v>
      </c>
      <c r="M1666" s="251">
        <v>2030</v>
      </c>
      <c r="N1666" s="252" t="s">
        <v>393</v>
      </c>
      <c r="O1666" s="252" t="s">
        <v>394</v>
      </c>
      <c r="P1666" s="252" t="s">
        <v>634</v>
      </c>
      <c r="Q1666" s="251" t="s">
        <v>5670</v>
      </c>
      <c r="R1666" s="290"/>
      <c r="S1666" s="290"/>
      <c r="T1666" s="290"/>
      <c r="U1666" s="290"/>
      <c r="V1666" s="290"/>
      <c r="W1666" s="290"/>
      <c r="X1666" s="290"/>
    </row>
    <row r="1667" spans="2:24" ht="58">
      <c r="B1667" s="252" t="s">
        <v>1438</v>
      </c>
      <c r="C1667" s="252" t="s">
        <v>5639</v>
      </c>
      <c r="D1667" s="251" t="s">
        <v>2502</v>
      </c>
      <c r="E1667" s="252" t="s">
        <v>431</v>
      </c>
      <c r="F1667" s="251">
        <v>4945501.5740799997</v>
      </c>
      <c r="G1667" s="251">
        <v>2462465.0903599998</v>
      </c>
      <c r="H1667" s="252" t="s">
        <v>2541</v>
      </c>
      <c r="I1667" s="251">
        <v>8.1740000000000007E-3</v>
      </c>
      <c r="J1667" s="251" t="s">
        <v>2754</v>
      </c>
      <c r="K1667" s="353">
        <v>0</v>
      </c>
      <c r="L1667" s="252">
        <v>2024</v>
      </c>
      <c r="M1667" s="251">
        <v>2030</v>
      </c>
      <c r="N1667" s="252" t="s">
        <v>393</v>
      </c>
      <c r="O1667" s="252" t="s">
        <v>394</v>
      </c>
      <c r="P1667" s="252" t="s">
        <v>634</v>
      </c>
      <c r="Q1667" s="251" t="s">
        <v>5670</v>
      </c>
      <c r="R1667" s="290"/>
      <c r="S1667" s="290"/>
      <c r="T1667" s="290"/>
      <c r="U1667" s="290"/>
      <c r="V1667" s="290"/>
      <c r="W1667" s="290"/>
      <c r="X1667" s="290"/>
    </row>
    <row r="1668" spans="2:24" ht="58">
      <c r="B1668" s="252" t="s">
        <v>1438</v>
      </c>
      <c r="C1668" s="252" t="s">
        <v>5639</v>
      </c>
      <c r="D1668" s="251" t="s">
        <v>2502</v>
      </c>
      <c r="E1668" s="252" t="s">
        <v>431</v>
      </c>
      <c r="F1668" s="251">
        <v>4945501.5740799997</v>
      </c>
      <c r="G1668" s="251">
        <v>2462465.0903599998</v>
      </c>
      <c r="H1668" s="252" t="s">
        <v>2541</v>
      </c>
      <c r="I1668" s="251">
        <v>1.2969E-2</v>
      </c>
      <c r="J1668" s="251" t="s">
        <v>392</v>
      </c>
      <c r="K1668" s="353">
        <v>0</v>
      </c>
      <c r="L1668" s="252">
        <v>2024</v>
      </c>
      <c r="M1668" s="251">
        <v>2030</v>
      </c>
      <c r="N1668" s="252" t="s">
        <v>393</v>
      </c>
      <c r="O1668" s="252" t="s">
        <v>394</v>
      </c>
      <c r="P1668" s="252" t="s">
        <v>634</v>
      </c>
      <c r="Q1668" s="251" t="s">
        <v>5670</v>
      </c>
      <c r="R1668" s="290"/>
      <c r="S1668" s="290"/>
      <c r="T1668" s="290"/>
      <c r="U1668" s="290"/>
      <c r="V1668" s="290"/>
      <c r="W1668" s="290"/>
      <c r="X1668" s="290"/>
    </row>
    <row r="1669" spans="2:24" ht="58">
      <c r="B1669" s="252" t="s">
        <v>1438</v>
      </c>
      <c r="C1669" s="252" t="s">
        <v>5639</v>
      </c>
      <c r="D1669" s="251" t="s">
        <v>2502</v>
      </c>
      <c r="E1669" s="252" t="s">
        <v>431</v>
      </c>
      <c r="F1669" s="251">
        <v>4945516.8909400003</v>
      </c>
      <c r="G1669" s="251">
        <v>2462489.6408899999</v>
      </c>
      <c r="H1669" s="252" t="s">
        <v>2541</v>
      </c>
      <c r="I1669" s="251">
        <v>5.8830000000000002E-3</v>
      </c>
      <c r="J1669" s="251" t="s">
        <v>2754</v>
      </c>
      <c r="K1669" s="353">
        <v>0</v>
      </c>
      <c r="L1669" s="252">
        <v>2024</v>
      </c>
      <c r="M1669" s="251">
        <v>2030</v>
      </c>
      <c r="N1669" s="252" t="s">
        <v>393</v>
      </c>
      <c r="O1669" s="252" t="s">
        <v>394</v>
      </c>
      <c r="P1669" s="252" t="s">
        <v>634</v>
      </c>
      <c r="Q1669" s="251" t="s">
        <v>5670</v>
      </c>
      <c r="R1669" s="290"/>
      <c r="S1669" s="290"/>
      <c r="T1669" s="290"/>
      <c r="U1669" s="290"/>
      <c r="V1669" s="290"/>
      <c r="W1669" s="290"/>
      <c r="X1669" s="290"/>
    </row>
    <row r="1670" spans="2:24" ht="58">
      <c r="B1670" s="252" t="s">
        <v>1438</v>
      </c>
      <c r="C1670" s="252" t="s">
        <v>5639</v>
      </c>
      <c r="D1670" s="251" t="s">
        <v>2502</v>
      </c>
      <c r="E1670" s="252" t="s">
        <v>431</v>
      </c>
      <c r="F1670" s="251">
        <v>4945516.8909400003</v>
      </c>
      <c r="G1670" s="251">
        <v>2462489.6408899999</v>
      </c>
      <c r="H1670" s="252" t="s">
        <v>2541</v>
      </c>
      <c r="I1670" s="251">
        <v>4.4070000000000003E-3</v>
      </c>
      <c r="J1670" s="251" t="s">
        <v>392</v>
      </c>
      <c r="K1670" s="353">
        <v>0</v>
      </c>
      <c r="L1670" s="252">
        <v>2024</v>
      </c>
      <c r="M1670" s="251">
        <v>2030</v>
      </c>
      <c r="N1670" s="252" t="s">
        <v>393</v>
      </c>
      <c r="O1670" s="252" t="s">
        <v>394</v>
      </c>
      <c r="P1670" s="252" t="s">
        <v>634</v>
      </c>
      <c r="Q1670" s="251" t="s">
        <v>5670</v>
      </c>
      <c r="R1670" s="290"/>
      <c r="S1670" s="290"/>
      <c r="T1670" s="290"/>
      <c r="U1670" s="290"/>
      <c r="V1670" s="290"/>
      <c r="W1670" s="290"/>
      <c r="X1670" s="290"/>
    </row>
    <row r="1671" spans="2:24" ht="58">
      <c r="B1671" s="252" t="s">
        <v>1438</v>
      </c>
      <c r="C1671" s="252" t="s">
        <v>5639</v>
      </c>
      <c r="D1671" s="251" t="s">
        <v>2502</v>
      </c>
      <c r="E1671" s="252" t="s">
        <v>431</v>
      </c>
      <c r="F1671" s="251">
        <v>4945464.2250100002</v>
      </c>
      <c r="G1671" s="251">
        <v>2462547.7618900002</v>
      </c>
      <c r="H1671" s="252" t="s">
        <v>2541</v>
      </c>
      <c r="I1671" s="251">
        <v>6.0999999999999999E-5</v>
      </c>
      <c r="J1671" s="251" t="s">
        <v>622</v>
      </c>
      <c r="K1671" s="353">
        <v>0</v>
      </c>
      <c r="L1671" s="252">
        <v>2024</v>
      </c>
      <c r="M1671" s="251">
        <v>2030</v>
      </c>
      <c r="N1671" s="252" t="s">
        <v>393</v>
      </c>
      <c r="O1671" s="252" t="s">
        <v>394</v>
      </c>
      <c r="P1671" s="252" t="s">
        <v>634</v>
      </c>
      <c r="Q1671" s="251" t="s">
        <v>5670</v>
      </c>
      <c r="R1671" s="290"/>
      <c r="S1671" s="290"/>
      <c r="T1671" s="290"/>
      <c r="U1671" s="290"/>
      <c r="V1671" s="290"/>
      <c r="W1671" s="290"/>
      <c r="X1671" s="290"/>
    </row>
    <row r="1672" spans="2:24" ht="58">
      <c r="B1672" s="252" t="s">
        <v>1438</v>
      </c>
      <c r="C1672" s="252" t="s">
        <v>5639</v>
      </c>
      <c r="D1672" s="251" t="s">
        <v>2502</v>
      </c>
      <c r="E1672" s="252" t="s">
        <v>431</v>
      </c>
      <c r="F1672" s="251">
        <v>4945397.0778000001</v>
      </c>
      <c r="G1672" s="251">
        <v>2462711.6466100002</v>
      </c>
      <c r="H1672" s="252" t="s">
        <v>2541</v>
      </c>
      <c r="I1672" s="251">
        <v>2.8804E-2</v>
      </c>
      <c r="J1672" s="251" t="s">
        <v>1427</v>
      </c>
      <c r="K1672" s="353">
        <v>0</v>
      </c>
      <c r="L1672" s="252">
        <v>2024</v>
      </c>
      <c r="M1672" s="251">
        <v>2030</v>
      </c>
      <c r="N1672" s="252" t="s">
        <v>393</v>
      </c>
      <c r="O1672" s="252" t="s">
        <v>394</v>
      </c>
      <c r="P1672" s="252" t="s">
        <v>634</v>
      </c>
      <c r="Q1672" s="251" t="s">
        <v>5670</v>
      </c>
      <c r="R1672" s="290"/>
      <c r="S1672" s="290"/>
      <c r="T1672" s="290"/>
      <c r="U1672" s="290"/>
      <c r="V1672" s="290"/>
      <c r="W1672" s="290"/>
      <c r="X1672" s="290"/>
    </row>
    <row r="1673" spans="2:24" ht="58">
      <c r="B1673" s="252" t="s">
        <v>1438</v>
      </c>
      <c r="C1673" s="252" t="s">
        <v>5639</v>
      </c>
      <c r="D1673" s="251" t="s">
        <v>2502</v>
      </c>
      <c r="E1673" s="252" t="s">
        <v>431</v>
      </c>
      <c r="F1673" s="251">
        <v>4945418.3092799997</v>
      </c>
      <c r="G1673" s="251">
        <v>2462722.6792899999</v>
      </c>
      <c r="H1673" s="252" t="s">
        <v>2541</v>
      </c>
      <c r="I1673" s="251">
        <v>1.3623E-2</v>
      </c>
      <c r="J1673" s="251" t="s">
        <v>1427</v>
      </c>
      <c r="K1673" s="353">
        <v>0</v>
      </c>
      <c r="L1673" s="252">
        <v>2024</v>
      </c>
      <c r="M1673" s="251">
        <v>2030</v>
      </c>
      <c r="N1673" s="252" t="s">
        <v>393</v>
      </c>
      <c r="O1673" s="252" t="s">
        <v>394</v>
      </c>
      <c r="P1673" s="252" t="s">
        <v>634</v>
      </c>
      <c r="Q1673" s="251" t="s">
        <v>5670</v>
      </c>
      <c r="R1673" s="290"/>
      <c r="S1673" s="290"/>
      <c r="T1673" s="290"/>
      <c r="U1673" s="290"/>
      <c r="V1673" s="290"/>
      <c r="W1673" s="290"/>
      <c r="X1673" s="290"/>
    </row>
    <row r="1674" spans="2:24" ht="58">
      <c r="B1674" s="252" t="s">
        <v>1438</v>
      </c>
      <c r="C1674" s="252" t="s">
        <v>5639</v>
      </c>
      <c r="D1674" s="251" t="s">
        <v>2502</v>
      </c>
      <c r="E1674" s="252" t="s">
        <v>431</v>
      </c>
      <c r="F1674" s="251">
        <v>4944085.6350600002</v>
      </c>
      <c r="G1674" s="251">
        <v>2465629.34143</v>
      </c>
      <c r="H1674" s="252" t="s">
        <v>2541</v>
      </c>
      <c r="I1674" s="251">
        <v>5.2399999999999999E-3</v>
      </c>
      <c r="J1674" s="251" t="s">
        <v>1427</v>
      </c>
      <c r="K1674" s="353">
        <v>0</v>
      </c>
      <c r="L1674" s="252">
        <v>2024</v>
      </c>
      <c r="M1674" s="251">
        <v>2030</v>
      </c>
      <c r="N1674" s="252" t="s">
        <v>393</v>
      </c>
      <c r="O1674" s="252" t="s">
        <v>394</v>
      </c>
      <c r="P1674" s="252" t="s">
        <v>634</v>
      </c>
      <c r="Q1674" s="251" t="s">
        <v>5670</v>
      </c>
      <c r="R1674" s="290"/>
      <c r="S1674" s="290"/>
      <c r="T1674" s="290"/>
      <c r="U1674" s="290"/>
      <c r="V1674" s="290"/>
      <c r="W1674" s="290"/>
      <c r="X1674" s="290"/>
    </row>
    <row r="1675" spans="2:24" ht="58">
      <c r="B1675" s="252" t="s">
        <v>1438</v>
      </c>
      <c r="C1675" s="252" t="s">
        <v>5639</v>
      </c>
      <c r="D1675" s="251" t="s">
        <v>2502</v>
      </c>
      <c r="E1675" s="252" t="s">
        <v>431</v>
      </c>
      <c r="F1675" s="251">
        <v>4944091.1379399998</v>
      </c>
      <c r="G1675" s="251">
        <v>2465654.5470500002</v>
      </c>
      <c r="H1675" s="252" t="s">
        <v>2541</v>
      </c>
      <c r="I1675" s="251">
        <v>3.0356000000000001E-2</v>
      </c>
      <c r="J1675" s="251" t="s">
        <v>1427</v>
      </c>
      <c r="K1675" s="353">
        <v>0</v>
      </c>
      <c r="L1675" s="252">
        <v>2024</v>
      </c>
      <c r="M1675" s="251">
        <v>2030</v>
      </c>
      <c r="N1675" s="252" t="s">
        <v>393</v>
      </c>
      <c r="O1675" s="252" t="s">
        <v>394</v>
      </c>
      <c r="P1675" s="252" t="s">
        <v>634</v>
      </c>
      <c r="Q1675" s="251" t="s">
        <v>5670</v>
      </c>
      <c r="R1675" s="290"/>
      <c r="S1675" s="290"/>
      <c r="T1675" s="290"/>
      <c r="U1675" s="290"/>
      <c r="V1675" s="290"/>
      <c r="W1675" s="290"/>
      <c r="X1675" s="290"/>
    </row>
    <row r="1676" spans="2:24" ht="58">
      <c r="B1676" s="252" t="s">
        <v>1438</v>
      </c>
      <c r="C1676" s="252" t="s">
        <v>5639</v>
      </c>
      <c r="D1676" s="251" t="s">
        <v>2502</v>
      </c>
      <c r="E1676" s="252" t="s">
        <v>431</v>
      </c>
      <c r="F1676" s="251">
        <v>4942867.0447000004</v>
      </c>
      <c r="G1676" s="251">
        <v>2466467.3917899998</v>
      </c>
      <c r="H1676" s="252" t="s">
        <v>2541</v>
      </c>
      <c r="I1676" s="251">
        <v>1.6596E-2</v>
      </c>
      <c r="J1676" s="251" t="s">
        <v>2631</v>
      </c>
      <c r="K1676" s="353">
        <v>0</v>
      </c>
      <c r="L1676" s="252">
        <v>2024</v>
      </c>
      <c r="M1676" s="251">
        <v>2030</v>
      </c>
      <c r="N1676" s="252" t="s">
        <v>393</v>
      </c>
      <c r="O1676" s="252" t="s">
        <v>394</v>
      </c>
      <c r="P1676" s="252" t="s">
        <v>634</v>
      </c>
      <c r="Q1676" s="251" t="s">
        <v>5670</v>
      </c>
      <c r="R1676" s="290"/>
      <c r="S1676" s="290"/>
      <c r="T1676" s="290"/>
      <c r="U1676" s="290"/>
      <c r="V1676" s="290"/>
      <c r="W1676" s="290"/>
      <c r="X1676" s="290"/>
    </row>
    <row r="1677" spans="2:24" ht="58">
      <c r="B1677" s="252" t="s">
        <v>1438</v>
      </c>
      <c r="C1677" s="252" t="s">
        <v>5639</v>
      </c>
      <c r="D1677" s="251" t="s">
        <v>2502</v>
      </c>
      <c r="E1677" s="252" t="s">
        <v>431</v>
      </c>
      <c r="F1677" s="251">
        <v>4942883.6729499996</v>
      </c>
      <c r="G1677" s="251">
        <v>2466484.9624000001</v>
      </c>
      <c r="H1677" s="252" t="s">
        <v>2541</v>
      </c>
      <c r="I1677" s="251">
        <v>2.1708999999999999E-2</v>
      </c>
      <c r="J1677" s="251" t="s">
        <v>2631</v>
      </c>
      <c r="K1677" s="353">
        <v>0</v>
      </c>
      <c r="L1677" s="252">
        <v>2024</v>
      </c>
      <c r="M1677" s="251">
        <v>2030</v>
      </c>
      <c r="N1677" s="252" t="s">
        <v>393</v>
      </c>
      <c r="O1677" s="252" t="s">
        <v>394</v>
      </c>
      <c r="P1677" s="252" t="s">
        <v>634</v>
      </c>
      <c r="Q1677" s="251" t="s">
        <v>5670</v>
      </c>
      <c r="R1677" s="290"/>
      <c r="S1677" s="290"/>
      <c r="T1677" s="290"/>
      <c r="U1677" s="290"/>
      <c r="V1677" s="290"/>
      <c r="W1677" s="290"/>
      <c r="X1677" s="290"/>
    </row>
    <row r="1678" spans="2:24" ht="58">
      <c r="B1678" s="252" t="s">
        <v>1438</v>
      </c>
      <c r="C1678" s="252" t="s">
        <v>5639</v>
      </c>
      <c r="D1678" s="251" t="s">
        <v>2502</v>
      </c>
      <c r="E1678" s="252" t="s">
        <v>431</v>
      </c>
      <c r="F1678" s="251">
        <v>4942681.5115700001</v>
      </c>
      <c r="G1678" s="251">
        <v>2466583.9903899999</v>
      </c>
      <c r="H1678" s="252" t="s">
        <v>2541</v>
      </c>
      <c r="I1678" s="251">
        <v>8.3610000000000004E-2</v>
      </c>
      <c r="J1678" s="251" t="s">
        <v>2631</v>
      </c>
      <c r="K1678" s="353">
        <v>0</v>
      </c>
      <c r="L1678" s="252">
        <v>2024</v>
      </c>
      <c r="M1678" s="251">
        <v>2030</v>
      </c>
      <c r="N1678" s="252" t="s">
        <v>393</v>
      </c>
      <c r="O1678" s="252" t="s">
        <v>394</v>
      </c>
      <c r="P1678" s="252" t="s">
        <v>634</v>
      </c>
      <c r="Q1678" s="251" t="s">
        <v>5670</v>
      </c>
      <c r="R1678" s="290"/>
      <c r="S1678" s="290"/>
      <c r="T1678" s="290"/>
      <c r="U1678" s="290"/>
      <c r="V1678" s="290"/>
      <c r="W1678" s="290"/>
      <c r="X1678" s="290"/>
    </row>
    <row r="1679" spans="2:24" ht="58">
      <c r="B1679" s="252" t="s">
        <v>1438</v>
      </c>
      <c r="C1679" s="252" t="s">
        <v>5639</v>
      </c>
      <c r="D1679" s="251" t="s">
        <v>2502</v>
      </c>
      <c r="E1679" s="252" t="s">
        <v>431</v>
      </c>
      <c r="F1679" s="251">
        <v>4942700.4968299996</v>
      </c>
      <c r="G1679" s="251">
        <v>2466600.3933000001</v>
      </c>
      <c r="H1679" s="252" t="s">
        <v>2541</v>
      </c>
      <c r="I1679" s="251">
        <v>0.107389</v>
      </c>
      <c r="J1679" s="251" t="s">
        <v>2631</v>
      </c>
      <c r="K1679" s="353">
        <v>0</v>
      </c>
      <c r="L1679" s="252">
        <v>2024</v>
      </c>
      <c r="M1679" s="251">
        <v>2030</v>
      </c>
      <c r="N1679" s="252" t="s">
        <v>393</v>
      </c>
      <c r="O1679" s="252" t="s">
        <v>394</v>
      </c>
      <c r="P1679" s="252" t="s">
        <v>634</v>
      </c>
      <c r="Q1679" s="251" t="s">
        <v>5670</v>
      </c>
      <c r="R1679" s="290"/>
      <c r="S1679" s="290"/>
      <c r="T1679" s="290"/>
      <c r="U1679" s="290"/>
      <c r="V1679" s="290"/>
      <c r="W1679" s="290"/>
      <c r="X1679" s="290"/>
    </row>
    <row r="1680" spans="2:24" ht="58">
      <c r="B1680" s="252" t="s">
        <v>1438</v>
      </c>
      <c r="C1680" s="252" t="s">
        <v>5639</v>
      </c>
      <c r="D1680" s="251" t="s">
        <v>2503</v>
      </c>
      <c r="E1680" s="252" t="s">
        <v>431</v>
      </c>
      <c r="F1680" s="251">
        <v>4936997.9208300002</v>
      </c>
      <c r="G1680" s="251">
        <v>2475187.5042699999</v>
      </c>
      <c r="H1680" s="252" t="s">
        <v>2541</v>
      </c>
      <c r="I1680" s="251">
        <v>1.6149999999999999E-3</v>
      </c>
      <c r="J1680" s="251" t="s">
        <v>1427</v>
      </c>
      <c r="K1680" s="353">
        <v>0</v>
      </c>
      <c r="L1680" s="252">
        <v>2024</v>
      </c>
      <c r="M1680" s="251">
        <v>2030</v>
      </c>
      <c r="N1680" s="252" t="s">
        <v>393</v>
      </c>
      <c r="O1680" s="252" t="s">
        <v>394</v>
      </c>
      <c r="P1680" s="252" t="s">
        <v>634</v>
      </c>
      <c r="Q1680" s="251" t="s">
        <v>5670</v>
      </c>
      <c r="R1680" s="290"/>
      <c r="S1680" s="290"/>
      <c r="T1680" s="290"/>
      <c r="U1680" s="290"/>
      <c r="V1680" s="290"/>
      <c r="W1680" s="290"/>
      <c r="X1680" s="290"/>
    </row>
    <row r="1681" spans="2:24" ht="58">
      <c r="B1681" s="252" t="s">
        <v>1438</v>
      </c>
      <c r="C1681" s="252" t="s">
        <v>5639</v>
      </c>
      <c r="D1681" s="251" t="s">
        <v>2503</v>
      </c>
      <c r="E1681" s="252" t="s">
        <v>431</v>
      </c>
      <c r="F1681" s="251">
        <v>4937021.7487500003</v>
      </c>
      <c r="G1681" s="251">
        <v>2475189.0801200001</v>
      </c>
      <c r="H1681" s="252" t="s">
        <v>2541</v>
      </c>
      <c r="I1681" s="251">
        <v>5.2652999999999998E-2</v>
      </c>
      <c r="J1681" s="251" t="s">
        <v>1427</v>
      </c>
      <c r="K1681" s="353">
        <v>0</v>
      </c>
      <c r="L1681" s="252">
        <v>2024</v>
      </c>
      <c r="M1681" s="251">
        <v>2030</v>
      </c>
      <c r="N1681" s="252" t="s">
        <v>393</v>
      </c>
      <c r="O1681" s="252" t="s">
        <v>394</v>
      </c>
      <c r="P1681" s="252" t="s">
        <v>634</v>
      </c>
      <c r="Q1681" s="251" t="s">
        <v>5670</v>
      </c>
      <c r="R1681" s="290"/>
      <c r="S1681" s="290"/>
      <c r="T1681" s="290"/>
      <c r="U1681" s="290"/>
      <c r="V1681" s="290"/>
      <c r="W1681" s="290"/>
      <c r="X1681" s="290"/>
    </row>
    <row r="1682" spans="2:24" ht="58">
      <c r="B1682" s="252" t="s">
        <v>1438</v>
      </c>
      <c r="C1682" s="252" t="s">
        <v>5639</v>
      </c>
      <c r="D1682" s="251" t="s">
        <v>2503</v>
      </c>
      <c r="E1682" s="252" t="s">
        <v>431</v>
      </c>
      <c r="F1682" s="251">
        <v>4937003.8040699996</v>
      </c>
      <c r="G1682" s="251">
        <v>2475459.9518300002</v>
      </c>
      <c r="H1682" s="252" t="s">
        <v>2541</v>
      </c>
      <c r="I1682" s="251">
        <v>3.3099000000000003E-2</v>
      </c>
      <c r="J1682" s="251" t="s">
        <v>1427</v>
      </c>
      <c r="K1682" s="353">
        <v>0</v>
      </c>
      <c r="L1682" s="252">
        <v>2024</v>
      </c>
      <c r="M1682" s="251">
        <v>2030</v>
      </c>
      <c r="N1682" s="252" t="s">
        <v>393</v>
      </c>
      <c r="O1682" s="252" t="s">
        <v>394</v>
      </c>
      <c r="P1682" s="252" t="s">
        <v>634</v>
      </c>
      <c r="Q1682" s="251" t="s">
        <v>5670</v>
      </c>
      <c r="R1682" s="290"/>
      <c r="S1682" s="290"/>
      <c r="T1682" s="290"/>
      <c r="U1682" s="290"/>
      <c r="V1682" s="290"/>
      <c r="W1682" s="290"/>
      <c r="X1682" s="290"/>
    </row>
    <row r="1683" spans="2:24" ht="58">
      <c r="B1683" s="252" t="s">
        <v>1438</v>
      </c>
      <c r="C1683" s="252" t="s">
        <v>5639</v>
      </c>
      <c r="D1683" s="251" t="s">
        <v>2503</v>
      </c>
      <c r="E1683" s="252" t="s">
        <v>431</v>
      </c>
      <c r="F1683" s="251">
        <v>4936979.1363300001</v>
      </c>
      <c r="G1683" s="251">
        <v>2475471.2203600002</v>
      </c>
      <c r="H1683" s="252" t="s">
        <v>2541</v>
      </c>
      <c r="I1683" s="251">
        <v>3.6707999999999998E-2</v>
      </c>
      <c r="J1683" s="251" t="s">
        <v>1427</v>
      </c>
      <c r="K1683" s="353">
        <v>0</v>
      </c>
      <c r="L1683" s="252">
        <v>2024</v>
      </c>
      <c r="M1683" s="251">
        <v>2030</v>
      </c>
      <c r="N1683" s="252" t="s">
        <v>393</v>
      </c>
      <c r="O1683" s="252" t="s">
        <v>394</v>
      </c>
      <c r="P1683" s="252" t="s">
        <v>634</v>
      </c>
      <c r="Q1683" s="251" t="s">
        <v>5670</v>
      </c>
      <c r="R1683" s="290"/>
      <c r="S1683" s="290"/>
      <c r="T1683" s="290"/>
      <c r="U1683" s="290"/>
      <c r="V1683" s="290"/>
      <c r="W1683" s="290"/>
      <c r="X1683" s="290"/>
    </row>
    <row r="1684" spans="2:24" ht="58">
      <c r="B1684" s="252" t="s">
        <v>1438</v>
      </c>
      <c r="C1684" s="252" t="s">
        <v>5639</v>
      </c>
      <c r="D1684" s="251" t="s">
        <v>2503</v>
      </c>
      <c r="E1684" s="252" t="s">
        <v>431</v>
      </c>
      <c r="F1684" s="251">
        <v>4936963.1444600001</v>
      </c>
      <c r="G1684" s="251">
        <v>2476075.5284699998</v>
      </c>
      <c r="H1684" s="252" t="s">
        <v>2541</v>
      </c>
      <c r="I1684" s="251">
        <v>2.251E-3</v>
      </c>
      <c r="J1684" s="251" t="s">
        <v>1427</v>
      </c>
      <c r="K1684" s="353">
        <v>0</v>
      </c>
      <c r="L1684" s="252">
        <v>2024</v>
      </c>
      <c r="M1684" s="251">
        <v>2030</v>
      </c>
      <c r="N1684" s="252" t="s">
        <v>393</v>
      </c>
      <c r="O1684" s="252" t="s">
        <v>394</v>
      </c>
      <c r="P1684" s="252" t="s">
        <v>634</v>
      </c>
      <c r="Q1684" s="251" t="s">
        <v>5670</v>
      </c>
      <c r="R1684" s="290"/>
      <c r="S1684" s="290"/>
      <c r="T1684" s="290"/>
      <c r="U1684" s="290"/>
      <c r="V1684" s="290"/>
      <c r="W1684" s="290"/>
      <c r="X1684" s="290"/>
    </row>
    <row r="1685" spans="2:24" ht="58">
      <c r="B1685" s="252" t="s">
        <v>1438</v>
      </c>
      <c r="C1685" s="252" t="s">
        <v>5639</v>
      </c>
      <c r="D1685" s="251" t="s">
        <v>2502</v>
      </c>
      <c r="E1685" s="252" t="s">
        <v>431</v>
      </c>
      <c r="F1685" s="251">
        <v>4942221.6947799996</v>
      </c>
      <c r="G1685" s="251">
        <v>2466863.1535700001</v>
      </c>
      <c r="H1685" s="252" t="s">
        <v>2541</v>
      </c>
      <c r="I1685" s="251">
        <v>6.4660000000000004E-3</v>
      </c>
      <c r="J1685" s="251" t="s">
        <v>2754</v>
      </c>
      <c r="K1685" s="353">
        <v>0</v>
      </c>
      <c r="L1685" s="252">
        <v>2024</v>
      </c>
      <c r="M1685" s="251">
        <v>2030</v>
      </c>
      <c r="N1685" s="252" t="s">
        <v>393</v>
      </c>
      <c r="O1685" s="252" t="s">
        <v>394</v>
      </c>
      <c r="P1685" s="252" t="s">
        <v>634</v>
      </c>
      <c r="Q1685" s="251" t="s">
        <v>5670</v>
      </c>
      <c r="R1685" s="290"/>
      <c r="S1685" s="290"/>
      <c r="T1685" s="290"/>
      <c r="U1685" s="290"/>
      <c r="V1685" s="290"/>
      <c r="W1685" s="290"/>
      <c r="X1685" s="290"/>
    </row>
    <row r="1686" spans="2:24" ht="58">
      <c r="B1686" s="252" t="s">
        <v>1438</v>
      </c>
      <c r="C1686" s="252" t="s">
        <v>5639</v>
      </c>
      <c r="D1686" s="251" t="s">
        <v>2502</v>
      </c>
      <c r="E1686" s="252" t="s">
        <v>431</v>
      </c>
      <c r="F1686" s="251">
        <v>4942243.6488300003</v>
      </c>
      <c r="G1686" s="251">
        <v>2466877.73612</v>
      </c>
      <c r="H1686" s="252" t="s">
        <v>2541</v>
      </c>
      <c r="I1686" s="251">
        <v>5.5700000000000003E-3</v>
      </c>
      <c r="J1686" s="251" t="s">
        <v>2754</v>
      </c>
      <c r="K1686" s="353">
        <v>0</v>
      </c>
      <c r="L1686" s="252">
        <v>2024</v>
      </c>
      <c r="M1686" s="251">
        <v>2030</v>
      </c>
      <c r="N1686" s="252" t="s">
        <v>393</v>
      </c>
      <c r="O1686" s="252" t="s">
        <v>394</v>
      </c>
      <c r="P1686" s="252" t="s">
        <v>634</v>
      </c>
      <c r="Q1686" s="251" t="s">
        <v>5670</v>
      </c>
      <c r="R1686" s="290"/>
      <c r="S1686" s="290"/>
      <c r="T1686" s="290"/>
      <c r="U1686" s="290"/>
      <c r="V1686" s="290"/>
      <c r="W1686" s="290"/>
      <c r="X1686" s="290"/>
    </row>
    <row r="1687" spans="2:24" ht="58">
      <c r="B1687" s="252" t="s">
        <v>1438</v>
      </c>
      <c r="C1687" s="252" t="s">
        <v>5639</v>
      </c>
      <c r="D1687" s="251" t="s">
        <v>2502</v>
      </c>
      <c r="E1687" s="252" t="s">
        <v>431</v>
      </c>
      <c r="F1687" s="251">
        <v>4942681.5115700001</v>
      </c>
      <c r="G1687" s="251">
        <v>2466583.9903899999</v>
      </c>
      <c r="H1687" s="252" t="s">
        <v>2541</v>
      </c>
      <c r="I1687" s="251">
        <v>4.3895999999999998E-2</v>
      </c>
      <c r="J1687" s="251" t="s">
        <v>392</v>
      </c>
      <c r="K1687" s="353">
        <v>0</v>
      </c>
      <c r="L1687" s="252">
        <v>2024</v>
      </c>
      <c r="M1687" s="251">
        <v>2030</v>
      </c>
      <c r="N1687" s="252" t="s">
        <v>393</v>
      </c>
      <c r="O1687" s="252" t="s">
        <v>394</v>
      </c>
      <c r="P1687" s="252" t="s">
        <v>634</v>
      </c>
      <c r="Q1687" s="251" t="s">
        <v>5670</v>
      </c>
      <c r="R1687" s="290"/>
      <c r="S1687" s="290"/>
      <c r="T1687" s="290"/>
      <c r="U1687" s="290"/>
      <c r="V1687" s="290"/>
      <c r="W1687" s="290"/>
      <c r="X1687" s="290"/>
    </row>
    <row r="1688" spans="2:24" ht="58">
      <c r="B1688" s="252" t="s">
        <v>1438</v>
      </c>
      <c r="C1688" s="252" t="s">
        <v>5639</v>
      </c>
      <c r="D1688" s="251" t="s">
        <v>2502</v>
      </c>
      <c r="E1688" s="252" t="s">
        <v>431</v>
      </c>
      <c r="F1688" s="251">
        <v>4942700.4968299996</v>
      </c>
      <c r="G1688" s="251">
        <v>2466600.3933000001</v>
      </c>
      <c r="H1688" s="252" t="s">
        <v>2541</v>
      </c>
      <c r="I1688" s="251">
        <v>1.2361E-2</v>
      </c>
      <c r="J1688" s="251" t="s">
        <v>392</v>
      </c>
      <c r="K1688" s="353">
        <v>0</v>
      </c>
      <c r="L1688" s="252">
        <v>2024</v>
      </c>
      <c r="M1688" s="251">
        <v>2030</v>
      </c>
      <c r="N1688" s="252" t="s">
        <v>393</v>
      </c>
      <c r="O1688" s="252" t="s">
        <v>394</v>
      </c>
      <c r="P1688" s="252" t="s">
        <v>634</v>
      </c>
      <c r="Q1688" s="251" t="s">
        <v>5670</v>
      </c>
      <c r="R1688" s="290"/>
      <c r="S1688" s="290"/>
      <c r="T1688" s="290"/>
      <c r="U1688" s="290"/>
      <c r="V1688" s="290"/>
      <c r="W1688" s="290"/>
      <c r="X1688" s="290"/>
    </row>
    <row r="1689" spans="2:24" ht="58">
      <c r="B1689" s="252" t="s">
        <v>1438</v>
      </c>
      <c r="C1689" s="252" t="s">
        <v>5639</v>
      </c>
      <c r="D1689" s="251" t="s">
        <v>2502</v>
      </c>
      <c r="E1689" s="252" t="s">
        <v>431</v>
      </c>
      <c r="F1689" s="251">
        <v>4942221.6947799996</v>
      </c>
      <c r="G1689" s="251">
        <v>2466863.1535700001</v>
      </c>
      <c r="H1689" s="252" t="s">
        <v>2541</v>
      </c>
      <c r="I1689" s="251">
        <v>5.7439999999999998E-2</v>
      </c>
      <c r="J1689" s="251" t="s">
        <v>392</v>
      </c>
      <c r="K1689" s="353">
        <v>0</v>
      </c>
      <c r="L1689" s="252">
        <v>2024</v>
      </c>
      <c r="M1689" s="251">
        <v>2030</v>
      </c>
      <c r="N1689" s="252" t="s">
        <v>393</v>
      </c>
      <c r="O1689" s="252" t="s">
        <v>394</v>
      </c>
      <c r="P1689" s="252" t="s">
        <v>634</v>
      </c>
      <c r="Q1689" s="251" t="s">
        <v>5670</v>
      </c>
      <c r="R1689" s="290"/>
      <c r="S1689" s="290"/>
      <c r="T1689" s="290"/>
      <c r="U1689" s="290"/>
      <c r="V1689" s="290"/>
      <c r="W1689" s="290"/>
      <c r="X1689" s="290"/>
    </row>
    <row r="1690" spans="2:24" ht="58">
      <c r="B1690" s="252" t="s">
        <v>1438</v>
      </c>
      <c r="C1690" s="252" t="s">
        <v>5639</v>
      </c>
      <c r="D1690" s="251" t="s">
        <v>2503</v>
      </c>
      <c r="E1690" s="252" t="s">
        <v>431</v>
      </c>
      <c r="F1690" s="251">
        <v>4939633.7274799999</v>
      </c>
      <c r="G1690" s="251">
        <v>2469968.0212099999</v>
      </c>
      <c r="H1690" s="252" t="s">
        <v>2541</v>
      </c>
      <c r="I1690" s="251">
        <v>5.6187000000000001E-2</v>
      </c>
      <c r="J1690" s="251" t="s">
        <v>392</v>
      </c>
      <c r="K1690" s="353">
        <v>0</v>
      </c>
      <c r="L1690" s="252">
        <v>2024</v>
      </c>
      <c r="M1690" s="251">
        <v>2030</v>
      </c>
      <c r="N1690" s="252" t="s">
        <v>393</v>
      </c>
      <c r="O1690" s="252" t="s">
        <v>394</v>
      </c>
      <c r="P1690" s="252" t="s">
        <v>634</v>
      </c>
      <c r="Q1690" s="251" t="s">
        <v>5670</v>
      </c>
      <c r="R1690" s="290"/>
      <c r="S1690" s="290"/>
      <c r="T1690" s="290"/>
      <c r="U1690" s="290"/>
      <c r="V1690" s="290"/>
      <c r="W1690" s="290"/>
      <c r="X1690" s="290"/>
    </row>
    <row r="1691" spans="2:24" ht="58">
      <c r="B1691" s="252" t="s">
        <v>1438</v>
      </c>
      <c r="C1691" s="252" t="s">
        <v>5639</v>
      </c>
      <c r="D1691" s="251" t="s">
        <v>2503</v>
      </c>
      <c r="E1691" s="252" t="s">
        <v>431</v>
      </c>
      <c r="F1691" s="251">
        <v>4939538.4050799999</v>
      </c>
      <c r="G1691" s="251">
        <v>2470088.46031</v>
      </c>
      <c r="H1691" s="252" t="s">
        <v>2541</v>
      </c>
      <c r="I1691" s="251">
        <v>2.477E-3</v>
      </c>
      <c r="J1691" s="251" t="s">
        <v>392</v>
      </c>
      <c r="K1691" s="353">
        <v>0</v>
      </c>
      <c r="L1691" s="252">
        <v>2024</v>
      </c>
      <c r="M1691" s="251">
        <v>2030</v>
      </c>
      <c r="N1691" s="252" t="s">
        <v>393</v>
      </c>
      <c r="O1691" s="252" t="s">
        <v>394</v>
      </c>
      <c r="P1691" s="252" t="s">
        <v>634</v>
      </c>
      <c r="Q1691" s="251" t="s">
        <v>5670</v>
      </c>
      <c r="R1691" s="290"/>
      <c r="S1691" s="290"/>
      <c r="T1691" s="290"/>
      <c r="U1691" s="290"/>
      <c r="V1691" s="290"/>
      <c r="W1691" s="290"/>
      <c r="X1691" s="290"/>
    </row>
    <row r="1692" spans="2:24" ht="58">
      <c r="B1692" s="252" t="s">
        <v>1438</v>
      </c>
      <c r="C1692" s="252" t="s">
        <v>5639</v>
      </c>
      <c r="D1692" s="251" t="s">
        <v>2503</v>
      </c>
      <c r="E1692" s="252" t="s">
        <v>431</v>
      </c>
      <c r="F1692" s="251">
        <v>4939598.1842999998</v>
      </c>
      <c r="G1692" s="251">
        <v>2470042.8617799999</v>
      </c>
      <c r="H1692" s="252" t="s">
        <v>2541</v>
      </c>
      <c r="I1692" s="251">
        <v>6.3201999999999994E-2</v>
      </c>
      <c r="J1692" s="251" t="s">
        <v>392</v>
      </c>
      <c r="K1692" s="353">
        <v>0</v>
      </c>
      <c r="L1692" s="252">
        <v>2024</v>
      </c>
      <c r="M1692" s="251">
        <v>2030</v>
      </c>
      <c r="N1692" s="252" t="s">
        <v>393</v>
      </c>
      <c r="O1692" s="252" t="s">
        <v>394</v>
      </c>
      <c r="P1692" s="252" t="s">
        <v>634</v>
      </c>
      <c r="Q1692" s="251" t="s">
        <v>5670</v>
      </c>
      <c r="R1692" s="290"/>
      <c r="S1692" s="290"/>
      <c r="T1692" s="290"/>
      <c r="U1692" s="290"/>
      <c r="V1692" s="290"/>
      <c r="W1692" s="290"/>
      <c r="X1692" s="290"/>
    </row>
    <row r="1693" spans="2:24" ht="58">
      <c r="B1693" s="252" t="s">
        <v>1438</v>
      </c>
      <c r="C1693" s="252" t="s">
        <v>5639</v>
      </c>
      <c r="D1693" s="251" t="s">
        <v>2502</v>
      </c>
      <c r="E1693" s="252" t="s">
        <v>431</v>
      </c>
      <c r="F1693" s="251">
        <v>4942132.0361400004</v>
      </c>
      <c r="G1693" s="251">
        <v>2466917.3811599999</v>
      </c>
      <c r="H1693" s="252" t="s">
        <v>2541</v>
      </c>
      <c r="I1693" s="251">
        <v>2.3001000000000001E-2</v>
      </c>
      <c r="J1693" s="251" t="s">
        <v>392</v>
      </c>
      <c r="K1693" s="353">
        <v>0</v>
      </c>
      <c r="L1693" s="252">
        <v>2024</v>
      </c>
      <c r="M1693" s="251">
        <v>2030</v>
      </c>
      <c r="N1693" s="252" t="s">
        <v>393</v>
      </c>
      <c r="O1693" s="252" t="s">
        <v>394</v>
      </c>
      <c r="P1693" s="252" t="s">
        <v>634</v>
      </c>
      <c r="Q1693" s="251" t="s">
        <v>5670</v>
      </c>
      <c r="R1693" s="290"/>
      <c r="S1693" s="290"/>
      <c r="T1693" s="290"/>
      <c r="U1693" s="290"/>
      <c r="V1693" s="290"/>
      <c r="W1693" s="290"/>
      <c r="X1693" s="290"/>
    </row>
    <row r="1694" spans="2:24" ht="58">
      <c r="B1694" s="252" t="s">
        <v>1438</v>
      </c>
      <c r="C1694" s="252" t="s">
        <v>5639</v>
      </c>
      <c r="D1694" s="251" t="s">
        <v>2502</v>
      </c>
      <c r="E1694" s="252" t="s">
        <v>431</v>
      </c>
      <c r="F1694" s="251">
        <v>4942243.6488300003</v>
      </c>
      <c r="G1694" s="251">
        <v>2466877.73612</v>
      </c>
      <c r="H1694" s="252" t="s">
        <v>2541</v>
      </c>
      <c r="I1694" s="251">
        <v>5.4531000000000003E-2</v>
      </c>
      <c r="J1694" s="251" t="s">
        <v>392</v>
      </c>
      <c r="K1694" s="353">
        <v>0</v>
      </c>
      <c r="L1694" s="252">
        <v>2024</v>
      </c>
      <c r="M1694" s="251">
        <v>2030</v>
      </c>
      <c r="N1694" s="252" t="s">
        <v>393</v>
      </c>
      <c r="O1694" s="252" t="s">
        <v>394</v>
      </c>
      <c r="P1694" s="252" t="s">
        <v>634</v>
      </c>
      <c r="Q1694" s="251" t="s">
        <v>5670</v>
      </c>
      <c r="R1694" s="290"/>
      <c r="S1694" s="290"/>
      <c r="T1694" s="290"/>
      <c r="U1694" s="290"/>
      <c r="V1694" s="290"/>
      <c r="W1694" s="290"/>
      <c r="X1694" s="290"/>
    </row>
    <row r="1695" spans="2:24" ht="58">
      <c r="B1695" s="252" t="s">
        <v>1438</v>
      </c>
      <c r="C1695" s="252" t="s">
        <v>5639</v>
      </c>
      <c r="D1695" s="251" t="s">
        <v>2503</v>
      </c>
      <c r="E1695" s="252" t="s">
        <v>431</v>
      </c>
      <c r="F1695" s="251">
        <v>4937061.3310599998</v>
      </c>
      <c r="G1695" s="251">
        <v>2474267.9813799998</v>
      </c>
      <c r="H1695" s="252" t="s">
        <v>2541</v>
      </c>
      <c r="I1695" s="251">
        <v>5.5979999999999997E-3</v>
      </c>
      <c r="J1695" s="251" t="s">
        <v>2754</v>
      </c>
      <c r="K1695" s="353">
        <v>0</v>
      </c>
      <c r="L1695" s="252">
        <v>2024</v>
      </c>
      <c r="M1695" s="251">
        <v>2030</v>
      </c>
      <c r="N1695" s="252" t="s">
        <v>393</v>
      </c>
      <c r="O1695" s="252" t="s">
        <v>394</v>
      </c>
      <c r="P1695" s="252" t="s">
        <v>634</v>
      </c>
      <c r="Q1695" s="251" t="s">
        <v>5670</v>
      </c>
      <c r="R1695" s="290"/>
      <c r="S1695" s="290"/>
      <c r="T1695" s="290"/>
      <c r="U1695" s="290"/>
      <c r="V1695" s="290"/>
      <c r="W1695" s="290"/>
      <c r="X1695" s="290"/>
    </row>
    <row r="1696" spans="2:24" ht="58">
      <c r="B1696" s="252" t="s">
        <v>1438</v>
      </c>
      <c r="C1696" s="252" t="s">
        <v>5639</v>
      </c>
      <c r="D1696" s="251" t="s">
        <v>2503</v>
      </c>
      <c r="E1696" s="252" t="s">
        <v>431</v>
      </c>
      <c r="F1696" s="251">
        <v>4937061.3310599998</v>
      </c>
      <c r="G1696" s="251">
        <v>2474267.9813799998</v>
      </c>
      <c r="H1696" s="252" t="s">
        <v>2541</v>
      </c>
      <c r="I1696" s="251">
        <v>1.06E-3</v>
      </c>
      <c r="J1696" s="251" t="s">
        <v>392</v>
      </c>
      <c r="K1696" s="353">
        <v>0</v>
      </c>
      <c r="L1696" s="252">
        <v>2024</v>
      </c>
      <c r="M1696" s="251">
        <v>2030</v>
      </c>
      <c r="N1696" s="252" t="s">
        <v>393</v>
      </c>
      <c r="O1696" s="252" t="s">
        <v>394</v>
      </c>
      <c r="P1696" s="252" t="s">
        <v>634</v>
      </c>
      <c r="Q1696" s="251" t="s">
        <v>5670</v>
      </c>
      <c r="R1696" s="290"/>
      <c r="S1696" s="290"/>
      <c r="T1696" s="290"/>
      <c r="U1696" s="290"/>
      <c r="V1696" s="290"/>
      <c r="W1696" s="290"/>
      <c r="X1696" s="290"/>
    </row>
    <row r="1697" spans="2:24" ht="58">
      <c r="B1697" s="252" t="s">
        <v>1438</v>
      </c>
      <c r="C1697" s="252" t="s">
        <v>5639</v>
      </c>
      <c r="D1697" s="251" t="s">
        <v>2503</v>
      </c>
      <c r="E1697" s="252" t="s">
        <v>431</v>
      </c>
      <c r="F1697" s="251">
        <v>4937061.3310599998</v>
      </c>
      <c r="G1697" s="251">
        <v>2474267.9813799998</v>
      </c>
      <c r="H1697" s="252" t="s">
        <v>2541</v>
      </c>
      <c r="I1697" s="251">
        <v>6.5979999999999997E-3</v>
      </c>
      <c r="J1697" s="251" t="s">
        <v>2397</v>
      </c>
      <c r="K1697" s="353">
        <v>0</v>
      </c>
      <c r="L1697" s="252">
        <v>2024</v>
      </c>
      <c r="M1697" s="251">
        <v>2030</v>
      </c>
      <c r="N1697" s="252" t="s">
        <v>393</v>
      </c>
      <c r="O1697" s="252" t="s">
        <v>394</v>
      </c>
      <c r="P1697" s="252" t="s">
        <v>634</v>
      </c>
      <c r="Q1697" s="251" t="s">
        <v>5670</v>
      </c>
      <c r="R1697" s="290"/>
      <c r="S1697" s="290"/>
      <c r="T1697" s="290"/>
      <c r="U1697" s="290"/>
      <c r="V1697" s="290"/>
      <c r="W1697" s="290"/>
      <c r="X1697" s="290"/>
    </row>
    <row r="1698" spans="2:24" ht="58">
      <c r="B1698" s="252" t="s">
        <v>1438</v>
      </c>
      <c r="C1698" s="252" t="s">
        <v>5639</v>
      </c>
      <c r="D1698" s="251" t="s">
        <v>2503</v>
      </c>
      <c r="E1698" s="252" t="s">
        <v>431</v>
      </c>
      <c r="F1698" s="251">
        <v>4937079.6929099998</v>
      </c>
      <c r="G1698" s="251">
        <v>2474272.12366</v>
      </c>
      <c r="H1698" s="252" t="s">
        <v>2541</v>
      </c>
      <c r="I1698" s="251">
        <v>5.3740000000000003E-3</v>
      </c>
      <c r="J1698" s="251" t="s">
        <v>2754</v>
      </c>
      <c r="K1698" s="353">
        <v>0</v>
      </c>
      <c r="L1698" s="252">
        <v>2024</v>
      </c>
      <c r="M1698" s="251">
        <v>2030</v>
      </c>
      <c r="N1698" s="252" t="s">
        <v>393</v>
      </c>
      <c r="O1698" s="252" t="s">
        <v>394</v>
      </c>
      <c r="P1698" s="252" t="s">
        <v>634</v>
      </c>
      <c r="Q1698" s="251" t="s">
        <v>5670</v>
      </c>
      <c r="R1698" s="290"/>
      <c r="S1698" s="290"/>
      <c r="T1698" s="290"/>
      <c r="U1698" s="290"/>
      <c r="V1698" s="290"/>
      <c r="W1698" s="290"/>
      <c r="X1698" s="290"/>
    </row>
    <row r="1699" spans="2:24" ht="58">
      <c r="B1699" s="252" t="s">
        <v>1438</v>
      </c>
      <c r="C1699" s="252" t="s">
        <v>5639</v>
      </c>
      <c r="D1699" s="251" t="s">
        <v>2503</v>
      </c>
      <c r="E1699" s="252" t="s">
        <v>431</v>
      </c>
      <c r="F1699" s="251">
        <v>4937079.6929099998</v>
      </c>
      <c r="G1699" s="251">
        <v>2474272.12366</v>
      </c>
      <c r="H1699" s="252" t="s">
        <v>2541</v>
      </c>
      <c r="I1699" s="251">
        <v>4.0130000000000001E-3</v>
      </c>
      <c r="J1699" s="251" t="s">
        <v>392</v>
      </c>
      <c r="K1699" s="353">
        <v>0</v>
      </c>
      <c r="L1699" s="252">
        <v>2024</v>
      </c>
      <c r="M1699" s="251">
        <v>2030</v>
      </c>
      <c r="N1699" s="252" t="s">
        <v>393</v>
      </c>
      <c r="O1699" s="252" t="s">
        <v>394</v>
      </c>
      <c r="P1699" s="252" t="s">
        <v>634</v>
      </c>
      <c r="Q1699" s="251" t="s">
        <v>5670</v>
      </c>
      <c r="R1699" s="290"/>
      <c r="S1699" s="290"/>
      <c r="T1699" s="290"/>
      <c r="U1699" s="290"/>
      <c r="V1699" s="290"/>
      <c r="W1699" s="290"/>
      <c r="X1699" s="290"/>
    </row>
    <row r="1700" spans="2:24" ht="58">
      <c r="B1700" s="252" t="s">
        <v>1438</v>
      </c>
      <c r="C1700" s="252" t="s">
        <v>5639</v>
      </c>
      <c r="D1700" s="251" t="s">
        <v>2503</v>
      </c>
      <c r="E1700" s="252" t="s">
        <v>431</v>
      </c>
      <c r="F1700" s="251">
        <v>4937079.6929099998</v>
      </c>
      <c r="G1700" s="251">
        <v>2474272.12366</v>
      </c>
      <c r="H1700" s="252" t="s">
        <v>2541</v>
      </c>
      <c r="I1700" s="251">
        <v>6.3429999999999997E-3</v>
      </c>
      <c r="J1700" s="251" t="s">
        <v>2397</v>
      </c>
      <c r="K1700" s="353">
        <v>0</v>
      </c>
      <c r="L1700" s="252">
        <v>2024</v>
      </c>
      <c r="M1700" s="251">
        <v>2030</v>
      </c>
      <c r="N1700" s="252" t="s">
        <v>393</v>
      </c>
      <c r="O1700" s="252" t="s">
        <v>394</v>
      </c>
      <c r="P1700" s="252" t="s">
        <v>634</v>
      </c>
      <c r="Q1700" s="251" t="s">
        <v>5670</v>
      </c>
      <c r="R1700" s="290"/>
      <c r="S1700" s="290"/>
      <c r="T1700" s="290"/>
      <c r="U1700" s="290"/>
      <c r="V1700" s="290"/>
      <c r="W1700" s="290"/>
      <c r="X1700" s="290"/>
    </row>
    <row r="1701" spans="2:24" ht="58">
      <c r="B1701" s="252" t="s">
        <v>1438</v>
      </c>
      <c r="C1701" s="252" t="s">
        <v>5639</v>
      </c>
      <c r="D1701" s="251" t="s">
        <v>2503</v>
      </c>
      <c r="E1701" s="252" t="s">
        <v>431</v>
      </c>
      <c r="F1701" s="251">
        <v>4937072.7526799999</v>
      </c>
      <c r="G1701" s="251">
        <v>2474095.30388</v>
      </c>
      <c r="H1701" s="252" t="s">
        <v>2541</v>
      </c>
      <c r="I1701" s="251">
        <v>2.594E-3</v>
      </c>
      <c r="J1701" s="251" t="s">
        <v>2754</v>
      </c>
      <c r="K1701" s="353">
        <v>0</v>
      </c>
      <c r="L1701" s="252">
        <v>2024</v>
      </c>
      <c r="M1701" s="251">
        <v>2030</v>
      </c>
      <c r="N1701" s="252" t="s">
        <v>393</v>
      </c>
      <c r="O1701" s="252" t="s">
        <v>394</v>
      </c>
      <c r="P1701" s="252" t="s">
        <v>634</v>
      </c>
      <c r="Q1701" s="251" t="s">
        <v>5670</v>
      </c>
      <c r="R1701" s="290"/>
      <c r="S1701" s="290"/>
      <c r="T1701" s="290"/>
      <c r="U1701" s="290"/>
      <c r="V1701" s="290"/>
      <c r="W1701" s="290"/>
      <c r="X1701" s="290"/>
    </row>
    <row r="1702" spans="2:24" ht="58">
      <c r="B1702" s="252" t="s">
        <v>1438</v>
      </c>
      <c r="C1702" s="252" t="s">
        <v>5639</v>
      </c>
      <c r="D1702" s="251" t="s">
        <v>2503</v>
      </c>
      <c r="E1702" s="252" t="s">
        <v>431</v>
      </c>
      <c r="F1702" s="251">
        <v>4937072.7526799999</v>
      </c>
      <c r="G1702" s="251">
        <v>2474095.30388</v>
      </c>
      <c r="H1702" s="252" t="s">
        <v>2541</v>
      </c>
      <c r="I1702" s="251">
        <v>8.3075999999999997E-2</v>
      </c>
      <c r="J1702" s="251" t="s">
        <v>2397</v>
      </c>
      <c r="K1702" s="353">
        <v>0</v>
      </c>
      <c r="L1702" s="252">
        <v>2024</v>
      </c>
      <c r="M1702" s="251">
        <v>2030</v>
      </c>
      <c r="N1702" s="252" t="s">
        <v>393</v>
      </c>
      <c r="O1702" s="252" t="s">
        <v>394</v>
      </c>
      <c r="P1702" s="252" t="s">
        <v>634</v>
      </c>
      <c r="Q1702" s="251" t="s">
        <v>5670</v>
      </c>
      <c r="R1702" s="290"/>
      <c r="S1702" s="290"/>
      <c r="T1702" s="290"/>
      <c r="U1702" s="290"/>
      <c r="V1702" s="290"/>
      <c r="W1702" s="290"/>
      <c r="X1702" s="290"/>
    </row>
    <row r="1703" spans="2:24" ht="58">
      <c r="B1703" s="252" t="s">
        <v>1438</v>
      </c>
      <c r="C1703" s="252" t="s">
        <v>5639</v>
      </c>
      <c r="D1703" s="251" t="s">
        <v>2503</v>
      </c>
      <c r="E1703" s="252" t="s">
        <v>431</v>
      </c>
      <c r="F1703" s="251">
        <v>4937090.9737299997</v>
      </c>
      <c r="G1703" s="251">
        <v>2474101.5890000002</v>
      </c>
      <c r="H1703" s="252" t="s">
        <v>2541</v>
      </c>
      <c r="I1703" s="251">
        <v>2.3019999999999998E-3</v>
      </c>
      <c r="J1703" s="251" t="s">
        <v>2754</v>
      </c>
      <c r="K1703" s="353">
        <v>0</v>
      </c>
      <c r="L1703" s="252">
        <v>2024</v>
      </c>
      <c r="M1703" s="251">
        <v>2030</v>
      </c>
      <c r="N1703" s="252" t="s">
        <v>393</v>
      </c>
      <c r="O1703" s="252" t="s">
        <v>394</v>
      </c>
      <c r="P1703" s="252" t="s">
        <v>634</v>
      </c>
      <c r="Q1703" s="251" t="s">
        <v>5670</v>
      </c>
      <c r="R1703" s="290"/>
      <c r="S1703" s="290"/>
      <c r="T1703" s="290"/>
      <c r="U1703" s="290"/>
      <c r="V1703" s="290"/>
      <c r="W1703" s="290"/>
      <c r="X1703" s="290"/>
    </row>
    <row r="1704" spans="2:24" ht="58">
      <c r="B1704" s="252" t="s">
        <v>1438</v>
      </c>
      <c r="C1704" s="252" t="s">
        <v>5639</v>
      </c>
      <c r="D1704" s="251" t="s">
        <v>2503</v>
      </c>
      <c r="E1704" s="252" t="s">
        <v>431</v>
      </c>
      <c r="F1704" s="251">
        <v>4937090.9737299997</v>
      </c>
      <c r="G1704" s="251">
        <v>2474101.5890000002</v>
      </c>
      <c r="H1704" s="252" t="s">
        <v>2541</v>
      </c>
      <c r="I1704" s="251">
        <v>8.8133000000000003E-2</v>
      </c>
      <c r="J1704" s="251" t="s">
        <v>2397</v>
      </c>
      <c r="K1704" s="353">
        <v>0</v>
      </c>
      <c r="L1704" s="252">
        <v>2024</v>
      </c>
      <c r="M1704" s="251">
        <v>2030</v>
      </c>
      <c r="N1704" s="252" t="s">
        <v>393</v>
      </c>
      <c r="O1704" s="252" t="s">
        <v>394</v>
      </c>
      <c r="P1704" s="252" t="s">
        <v>634</v>
      </c>
      <c r="Q1704" s="251" t="s">
        <v>5670</v>
      </c>
      <c r="R1704" s="290"/>
      <c r="S1704" s="290"/>
      <c r="T1704" s="290"/>
      <c r="U1704" s="290"/>
      <c r="V1704" s="290"/>
      <c r="W1704" s="290"/>
      <c r="X1704" s="290"/>
    </row>
    <row r="1705" spans="2:24" ht="58">
      <c r="B1705" s="252" t="s">
        <v>1438</v>
      </c>
      <c r="C1705" s="252" t="s">
        <v>5639</v>
      </c>
      <c r="D1705" s="251" t="s">
        <v>2503</v>
      </c>
      <c r="E1705" s="252" t="s">
        <v>431</v>
      </c>
      <c r="F1705" s="251">
        <v>4939723.2905400004</v>
      </c>
      <c r="G1705" s="251">
        <v>2469860.09846</v>
      </c>
      <c r="H1705" s="252" t="s">
        <v>2541</v>
      </c>
      <c r="I1705" s="251">
        <v>0.171934</v>
      </c>
      <c r="J1705" s="251" t="s">
        <v>392</v>
      </c>
      <c r="K1705" s="353">
        <v>0</v>
      </c>
      <c r="L1705" s="252">
        <v>2024</v>
      </c>
      <c r="M1705" s="251">
        <v>2030</v>
      </c>
      <c r="N1705" s="252" t="s">
        <v>393</v>
      </c>
      <c r="O1705" s="252" t="s">
        <v>394</v>
      </c>
      <c r="P1705" s="252" t="s">
        <v>634</v>
      </c>
      <c r="Q1705" s="251" t="s">
        <v>5670</v>
      </c>
      <c r="R1705" s="290"/>
      <c r="S1705" s="290"/>
      <c r="T1705" s="290"/>
      <c r="U1705" s="290"/>
      <c r="V1705" s="290"/>
      <c r="W1705" s="290"/>
      <c r="X1705" s="290"/>
    </row>
    <row r="1706" spans="2:24" ht="58">
      <c r="B1706" s="252" t="s">
        <v>1438</v>
      </c>
      <c r="C1706" s="252" t="s">
        <v>5639</v>
      </c>
      <c r="D1706" s="251" t="s">
        <v>2503</v>
      </c>
      <c r="E1706" s="252" t="s">
        <v>431</v>
      </c>
      <c r="F1706" s="251">
        <v>4939741.38112</v>
      </c>
      <c r="G1706" s="251">
        <v>2469843.83066</v>
      </c>
      <c r="H1706" s="252" t="s">
        <v>2541</v>
      </c>
      <c r="I1706" s="251">
        <v>2.4719999999999998E-3</v>
      </c>
      <c r="J1706" s="251" t="s">
        <v>392</v>
      </c>
      <c r="K1706" s="353">
        <v>0</v>
      </c>
      <c r="L1706" s="252">
        <v>2024</v>
      </c>
      <c r="M1706" s="251">
        <v>2030</v>
      </c>
      <c r="N1706" s="252" t="s">
        <v>393</v>
      </c>
      <c r="O1706" s="252" t="s">
        <v>394</v>
      </c>
      <c r="P1706" s="252" t="s">
        <v>634</v>
      </c>
      <c r="Q1706" s="251" t="s">
        <v>5670</v>
      </c>
      <c r="R1706" s="290"/>
      <c r="S1706" s="290"/>
      <c r="T1706" s="290"/>
      <c r="U1706" s="290"/>
      <c r="V1706" s="290"/>
      <c r="W1706" s="290"/>
      <c r="X1706" s="290"/>
    </row>
    <row r="1707" spans="2:24" ht="58">
      <c r="B1707" s="252" t="s">
        <v>1438</v>
      </c>
      <c r="C1707" s="252" t="s">
        <v>5639</v>
      </c>
      <c r="D1707" s="251" t="s">
        <v>2503</v>
      </c>
      <c r="E1707" s="252" t="s">
        <v>431</v>
      </c>
      <c r="F1707" s="251">
        <v>4939741.2652099999</v>
      </c>
      <c r="G1707" s="251">
        <v>2469870.3371199998</v>
      </c>
      <c r="H1707" s="252" t="s">
        <v>2541</v>
      </c>
      <c r="I1707" s="251">
        <v>2.0799999999999998E-3</v>
      </c>
      <c r="J1707" s="251" t="s">
        <v>392</v>
      </c>
      <c r="K1707" s="353">
        <v>0</v>
      </c>
      <c r="L1707" s="252">
        <v>2024</v>
      </c>
      <c r="M1707" s="251">
        <v>2030</v>
      </c>
      <c r="N1707" s="252" t="s">
        <v>393</v>
      </c>
      <c r="O1707" s="252" t="s">
        <v>394</v>
      </c>
      <c r="P1707" s="252" t="s">
        <v>634</v>
      </c>
      <c r="Q1707" s="251" t="s">
        <v>5670</v>
      </c>
      <c r="R1707" s="290"/>
      <c r="S1707" s="290"/>
      <c r="T1707" s="290"/>
      <c r="U1707" s="290"/>
      <c r="V1707" s="290"/>
      <c r="W1707" s="290"/>
      <c r="X1707" s="290"/>
    </row>
    <row r="1708" spans="2:24" ht="58">
      <c r="B1708" s="252" t="s">
        <v>1438</v>
      </c>
      <c r="C1708" s="252" t="s">
        <v>5639</v>
      </c>
      <c r="D1708" s="251" t="s">
        <v>2503</v>
      </c>
      <c r="E1708" s="252" t="s">
        <v>431</v>
      </c>
      <c r="F1708" s="251">
        <v>4937116.2762900004</v>
      </c>
      <c r="G1708" s="251">
        <v>2473437.3429399999</v>
      </c>
      <c r="H1708" s="252" t="s">
        <v>2541</v>
      </c>
      <c r="I1708" s="251">
        <v>1.8629E-2</v>
      </c>
      <c r="J1708" s="251" t="s">
        <v>392</v>
      </c>
      <c r="K1708" s="353">
        <v>0</v>
      </c>
      <c r="L1708" s="252">
        <v>2024</v>
      </c>
      <c r="M1708" s="251">
        <v>2030</v>
      </c>
      <c r="N1708" s="252" t="s">
        <v>393</v>
      </c>
      <c r="O1708" s="252" t="s">
        <v>394</v>
      </c>
      <c r="P1708" s="252" t="s">
        <v>634</v>
      </c>
      <c r="Q1708" s="251" t="s">
        <v>5670</v>
      </c>
      <c r="R1708" s="290"/>
      <c r="S1708" s="290"/>
      <c r="T1708" s="290"/>
      <c r="U1708" s="290"/>
      <c r="V1708" s="290"/>
      <c r="W1708" s="290"/>
      <c r="X1708" s="290"/>
    </row>
    <row r="1709" spans="2:24" ht="58">
      <c r="B1709" s="252" t="s">
        <v>1438</v>
      </c>
      <c r="C1709" s="252" t="s">
        <v>5639</v>
      </c>
      <c r="D1709" s="251" t="s">
        <v>2503</v>
      </c>
      <c r="E1709" s="252" t="s">
        <v>431</v>
      </c>
      <c r="F1709" s="251">
        <v>4937134.3598199999</v>
      </c>
      <c r="G1709" s="251">
        <v>2473445.1169500002</v>
      </c>
      <c r="H1709" s="252" t="s">
        <v>2541</v>
      </c>
      <c r="I1709" s="251">
        <v>1.3336000000000001E-2</v>
      </c>
      <c r="J1709" s="251" t="s">
        <v>392</v>
      </c>
      <c r="K1709" s="353">
        <v>0</v>
      </c>
      <c r="L1709" s="252">
        <v>2024</v>
      </c>
      <c r="M1709" s="251">
        <v>2030</v>
      </c>
      <c r="N1709" s="252" t="s">
        <v>393</v>
      </c>
      <c r="O1709" s="252" t="s">
        <v>394</v>
      </c>
      <c r="P1709" s="252" t="s">
        <v>634</v>
      </c>
      <c r="Q1709" s="251" t="s">
        <v>5670</v>
      </c>
      <c r="R1709" s="290"/>
      <c r="S1709" s="290"/>
      <c r="T1709" s="290"/>
      <c r="U1709" s="290"/>
      <c r="V1709" s="290"/>
      <c r="W1709" s="290"/>
      <c r="X1709" s="290"/>
    </row>
    <row r="1710" spans="2:24" ht="58">
      <c r="B1710" s="252" t="s">
        <v>1438</v>
      </c>
      <c r="C1710" s="252" t="s">
        <v>5639</v>
      </c>
      <c r="D1710" s="251" t="s">
        <v>2502</v>
      </c>
      <c r="E1710" s="252" t="s">
        <v>431</v>
      </c>
      <c r="F1710" s="251">
        <v>4942304.3142400002</v>
      </c>
      <c r="G1710" s="251">
        <v>2466826.8869400001</v>
      </c>
      <c r="H1710" s="252" t="s">
        <v>2541</v>
      </c>
      <c r="I1710" s="251">
        <v>8.6960000000000006E-3</v>
      </c>
      <c r="J1710" s="251" t="s">
        <v>2754</v>
      </c>
      <c r="K1710" s="353">
        <v>0</v>
      </c>
      <c r="L1710" s="252">
        <v>2024</v>
      </c>
      <c r="M1710" s="251">
        <v>2030</v>
      </c>
      <c r="N1710" s="252" t="s">
        <v>393</v>
      </c>
      <c r="O1710" s="252" t="s">
        <v>394</v>
      </c>
      <c r="P1710" s="252" t="s">
        <v>634</v>
      </c>
      <c r="Q1710" s="251" t="s">
        <v>5670</v>
      </c>
      <c r="R1710" s="290"/>
      <c r="S1710" s="290"/>
      <c r="T1710" s="290"/>
      <c r="U1710" s="290"/>
      <c r="V1710" s="290"/>
      <c r="W1710" s="290"/>
      <c r="X1710" s="290"/>
    </row>
    <row r="1711" spans="2:24" ht="58">
      <c r="B1711" s="252" t="s">
        <v>1438</v>
      </c>
      <c r="C1711" s="252" t="s">
        <v>5639</v>
      </c>
      <c r="D1711" s="251" t="s">
        <v>2502</v>
      </c>
      <c r="E1711" s="252" t="s">
        <v>431</v>
      </c>
      <c r="F1711" s="251">
        <v>4940265.9486800004</v>
      </c>
      <c r="G1711" s="251">
        <v>2469212.4958000001</v>
      </c>
      <c r="H1711" s="252" t="s">
        <v>2541</v>
      </c>
      <c r="I1711" s="251">
        <v>3.3940999999999999E-2</v>
      </c>
      <c r="J1711" s="251" t="s">
        <v>392</v>
      </c>
      <c r="K1711" s="353">
        <v>0</v>
      </c>
      <c r="L1711" s="252">
        <v>2024</v>
      </c>
      <c r="M1711" s="251">
        <v>2030</v>
      </c>
      <c r="N1711" s="252" t="s">
        <v>393</v>
      </c>
      <c r="O1711" s="252" t="s">
        <v>394</v>
      </c>
      <c r="P1711" s="252" t="s">
        <v>634</v>
      </c>
      <c r="Q1711" s="251" t="s">
        <v>5670</v>
      </c>
      <c r="R1711" s="290"/>
      <c r="S1711" s="290"/>
      <c r="T1711" s="290"/>
      <c r="U1711" s="290"/>
      <c r="V1711" s="290"/>
      <c r="W1711" s="290"/>
      <c r="X1711" s="290"/>
    </row>
    <row r="1712" spans="2:24" ht="58">
      <c r="B1712" s="252" t="s">
        <v>1438</v>
      </c>
      <c r="C1712" s="252" t="s">
        <v>5639</v>
      </c>
      <c r="D1712" s="251" t="s">
        <v>2502</v>
      </c>
      <c r="E1712" s="252" t="s">
        <v>431</v>
      </c>
      <c r="F1712" s="251">
        <v>4947569.0633199997</v>
      </c>
      <c r="G1712" s="251">
        <v>2455638.1044299998</v>
      </c>
      <c r="H1712" s="252" t="s">
        <v>2541</v>
      </c>
      <c r="I1712" s="251">
        <v>3.4008999999999998E-2</v>
      </c>
      <c r="J1712" s="251" t="s">
        <v>2754</v>
      </c>
      <c r="K1712" s="353">
        <v>0</v>
      </c>
      <c r="L1712" s="252">
        <v>2024</v>
      </c>
      <c r="M1712" s="251">
        <v>2030</v>
      </c>
      <c r="N1712" s="252" t="s">
        <v>393</v>
      </c>
      <c r="O1712" s="252" t="s">
        <v>394</v>
      </c>
      <c r="P1712" s="252" t="s">
        <v>634</v>
      </c>
      <c r="Q1712" s="251" t="s">
        <v>5670</v>
      </c>
      <c r="R1712" s="290"/>
      <c r="S1712" s="290"/>
      <c r="T1712" s="290"/>
      <c r="U1712" s="290"/>
      <c r="V1712" s="290"/>
      <c r="W1712" s="290"/>
      <c r="X1712" s="290"/>
    </row>
    <row r="1713" spans="2:24" ht="58">
      <c r="B1713" s="252" t="s">
        <v>1438</v>
      </c>
      <c r="C1713" s="252" t="s">
        <v>5639</v>
      </c>
      <c r="D1713" s="251" t="s">
        <v>2502</v>
      </c>
      <c r="E1713" s="252" t="s">
        <v>431</v>
      </c>
      <c r="F1713" s="251">
        <v>4947569.0633199997</v>
      </c>
      <c r="G1713" s="251">
        <v>2455638.1044299998</v>
      </c>
      <c r="H1713" s="252" t="s">
        <v>2541</v>
      </c>
      <c r="I1713" s="251">
        <v>0.16336899999999999</v>
      </c>
      <c r="J1713" s="251" t="s">
        <v>392</v>
      </c>
      <c r="K1713" s="353">
        <v>0</v>
      </c>
      <c r="L1713" s="252">
        <v>2024</v>
      </c>
      <c r="M1713" s="251">
        <v>2030</v>
      </c>
      <c r="N1713" s="252" t="s">
        <v>393</v>
      </c>
      <c r="O1713" s="252" t="s">
        <v>394</v>
      </c>
      <c r="P1713" s="252" t="s">
        <v>634</v>
      </c>
      <c r="Q1713" s="251" t="s">
        <v>5670</v>
      </c>
      <c r="R1713" s="290"/>
      <c r="S1713" s="290"/>
      <c r="T1713" s="290"/>
      <c r="U1713" s="290"/>
      <c r="V1713" s="290"/>
      <c r="W1713" s="290"/>
      <c r="X1713" s="290"/>
    </row>
    <row r="1714" spans="2:24" ht="58">
      <c r="B1714" s="252" t="s">
        <v>1438</v>
      </c>
      <c r="C1714" s="252" t="s">
        <v>5639</v>
      </c>
      <c r="D1714" s="251" t="s">
        <v>2502</v>
      </c>
      <c r="E1714" s="252" t="s">
        <v>431</v>
      </c>
      <c r="F1714" s="251">
        <v>4947584.9974600002</v>
      </c>
      <c r="G1714" s="251">
        <v>2455539.9203400002</v>
      </c>
      <c r="H1714" s="252" t="s">
        <v>2541</v>
      </c>
      <c r="I1714" s="251">
        <v>3.2209999999999999E-3</v>
      </c>
      <c r="J1714" s="251" t="s">
        <v>2754</v>
      </c>
      <c r="K1714" s="353">
        <v>0</v>
      </c>
      <c r="L1714" s="252">
        <v>2024</v>
      </c>
      <c r="M1714" s="251">
        <v>2030</v>
      </c>
      <c r="N1714" s="252" t="s">
        <v>393</v>
      </c>
      <c r="O1714" s="252" t="s">
        <v>394</v>
      </c>
      <c r="P1714" s="252" t="s">
        <v>634</v>
      </c>
      <c r="Q1714" s="251" t="s">
        <v>5670</v>
      </c>
      <c r="R1714" s="290"/>
      <c r="S1714" s="290"/>
      <c r="T1714" s="290"/>
      <c r="U1714" s="290"/>
      <c r="V1714" s="290"/>
      <c r="W1714" s="290"/>
      <c r="X1714" s="290"/>
    </row>
    <row r="1715" spans="2:24" ht="58">
      <c r="B1715" s="252" t="s">
        <v>1438</v>
      </c>
      <c r="C1715" s="252" t="s">
        <v>5639</v>
      </c>
      <c r="D1715" s="251" t="s">
        <v>2502</v>
      </c>
      <c r="E1715" s="252" t="s">
        <v>431</v>
      </c>
      <c r="F1715" s="251">
        <v>4947584.9974600002</v>
      </c>
      <c r="G1715" s="251">
        <v>2455539.9203400002</v>
      </c>
      <c r="H1715" s="252" t="s">
        <v>2541</v>
      </c>
      <c r="I1715" s="251">
        <v>7.6072000000000001E-2</v>
      </c>
      <c r="J1715" s="251" t="s">
        <v>392</v>
      </c>
      <c r="K1715" s="353">
        <v>0</v>
      </c>
      <c r="L1715" s="252">
        <v>2024</v>
      </c>
      <c r="M1715" s="251">
        <v>2030</v>
      </c>
      <c r="N1715" s="252" t="s">
        <v>393</v>
      </c>
      <c r="O1715" s="252" t="s">
        <v>394</v>
      </c>
      <c r="P1715" s="252" t="s">
        <v>634</v>
      </c>
      <c r="Q1715" s="251" t="s">
        <v>5670</v>
      </c>
      <c r="R1715" s="290"/>
      <c r="S1715" s="290"/>
      <c r="T1715" s="290"/>
      <c r="U1715" s="290"/>
      <c r="V1715" s="290"/>
      <c r="W1715" s="290"/>
      <c r="X1715" s="290"/>
    </row>
    <row r="1716" spans="2:24" ht="58">
      <c r="B1716" s="252" t="s">
        <v>1438</v>
      </c>
      <c r="C1716" s="252" t="s">
        <v>5639</v>
      </c>
      <c r="D1716" s="251" t="s">
        <v>2502</v>
      </c>
      <c r="E1716" s="252" t="s">
        <v>431</v>
      </c>
      <c r="F1716" s="251">
        <v>4947611.5474399999</v>
      </c>
      <c r="G1716" s="251">
        <v>2455534.19955</v>
      </c>
      <c r="H1716" s="252" t="s">
        <v>2541</v>
      </c>
      <c r="I1716" s="251">
        <v>8.7919999999999995E-3</v>
      </c>
      <c r="J1716" s="251" t="s">
        <v>2754</v>
      </c>
      <c r="K1716" s="353">
        <v>0</v>
      </c>
      <c r="L1716" s="252">
        <v>2024</v>
      </c>
      <c r="M1716" s="251">
        <v>2030</v>
      </c>
      <c r="N1716" s="252" t="s">
        <v>393</v>
      </c>
      <c r="O1716" s="252" t="s">
        <v>394</v>
      </c>
      <c r="P1716" s="252" t="s">
        <v>634</v>
      </c>
      <c r="Q1716" s="251" t="s">
        <v>5670</v>
      </c>
      <c r="R1716" s="290"/>
      <c r="S1716" s="290"/>
      <c r="T1716" s="290"/>
      <c r="U1716" s="290"/>
      <c r="V1716" s="290"/>
      <c r="W1716" s="290"/>
      <c r="X1716" s="290"/>
    </row>
    <row r="1717" spans="2:24" ht="58">
      <c r="B1717" s="252" t="s">
        <v>1438</v>
      </c>
      <c r="C1717" s="252" t="s">
        <v>5639</v>
      </c>
      <c r="D1717" s="251" t="s">
        <v>2502</v>
      </c>
      <c r="E1717" s="252" t="s">
        <v>431</v>
      </c>
      <c r="F1717" s="251">
        <v>4947611.5474399999</v>
      </c>
      <c r="G1717" s="251">
        <v>2455534.19955</v>
      </c>
      <c r="H1717" s="252" t="s">
        <v>2541</v>
      </c>
      <c r="I1717" s="251">
        <v>8.7354000000000001E-2</v>
      </c>
      <c r="J1717" s="251" t="s">
        <v>392</v>
      </c>
      <c r="K1717" s="353">
        <v>0</v>
      </c>
      <c r="L1717" s="252">
        <v>2024</v>
      </c>
      <c r="M1717" s="251">
        <v>2030</v>
      </c>
      <c r="N1717" s="252" t="s">
        <v>393</v>
      </c>
      <c r="O1717" s="252" t="s">
        <v>394</v>
      </c>
      <c r="P1717" s="252" t="s">
        <v>634</v>
      </c>
      <c r="Q1717" s="251" t="s">
        <v>5670</v>
      </c>
      <c r="R1717" s="290"/>
      <c r="S1717" s="290"/>
      <c r="T1717" s="290"/>
      <c r="U1717" s="290"/>
      <c r="V1717" s="290"/>
      <c r="W1717" s="290"/>
      <c r="X1717" s="290"/>
    </row>
    <row r="1718" spans="2:24" ht="58">
      <c r="B1718" s="252" t="s">
        <v>1438</v>
      </c>
      <c r="C1718" s="252" t="s">
        <v>5639</v>
      </c>
      <c r="D1718" s="251" t="s">
        <v>2502</v>
      </c>
      <c r="E1718" s="252" t="s">
        <v>431</v>
      </c>
      <c r="F1718" s="251">
        <v>4947531.7237499999</v>
      </c>
      <c r="G1718" s="251">
        <v>2455721.9454299998</v>
      </c>
      <c r="H1718" s="252" t="s">
        <v>2541</v>
      </c>
      <c r="I1718" s="251">
        <v>8.7849999999999994E-3</v>
      </c>
      <c r="J1718" s="251" t="s">
        <v>392</v>
      </c>
      <c r="K1718" s="353">
        <v>0</v>
      </c>
      <c r="L1718" s="252">
        <v>2024</v>
      </c>
      <c r="M1718" s="251">
        <v>2030</v>
      </c>
      <c r="N1718" s="252" t="s">
        <v>393</v>
      </c>
      <c r="O1718" s="252" t="s">
        <v>394</v>
      </c>
      <c r="P1718" s="252" t="s">
        <v>634</v>
      </c>
      <c r="Q1718" s="251" t="s">
        <v>5670</v>
      </c>
      <c r="R1718" s="290"/>
      <c r="S1718" s="290"/>
      <c r="T1718" s="290"/>
      <c r="U1718" s="290"/>
      <c r="V1718" s="290"/>
      <c r="W1718" s="290"/>
      <c r="X1718" s="290"/>
    </row>
    <row r="1719" spans="2:24" ht="58">
      <c r="B1719" s="252" t="s">
        <v>1438</v>
      </c>
      <c r="C1719" s="252" t="s">
        <v>5639</v>
      </c>
      <c r="D1719" s="251" t="s">
        <v>2502</v>
      </c>
      <c r="E1719" s="252" t="s">
        <v>431</v>
      </c>
      <c r="F1719" s="251">
        <v>4947554.39487</v>
      </c>
      <c r="G1719" s="251">
        <v>2455729.5370299998</v>
      </c>
      <c r="H1719" s="252" t="s">
        <v>2541</v>
      </c>
      <c r="I1719" s="251">
        <v>9.7050000000000001E-3</v>
      </c>
      <c r="J1719" s="251" t="s">
        <v>392</v>
      </c>
      <c r="K1719" s="353">
        <v>0</v>
      </c>
      <c r="L1719" s="252">
        <v>2024</v>
      </c>
      <c r="M1719" s="251">
        <v>2030</v>
      </c>
      <c r="N1719" s="252" t="s">
        <v>393</v>
      </c>
      <c r="O1719" s="252" t="s">
        <v>394</v>
      </c>
      <c r="P1719" s="252" t="s">
        <v>634</v>
      </c>
      <c r="Q1719" s="251" t="s">
        <v>5670</v>
      </c>
      <c r="R1719" s="290"/>
      <c r="S1719" s="290"/>
      <c r="T1719" s="290"/>
      <c r="U1719" s="290"/>
      <c r="V1719" s="290"/>
      <c r="W1719" s="290"/>
      <c r="X1719" s="290"/>
    </row>
    <row r="1720" spans="2:24" ht="58">
      <c r="B1720" s="252" t="s">
        <v>1438</v>
      </c>
      <c r="C1720" s="252" t="s">
        <v>5639</v>
      </c>
      <c r="D1720" s="251" t="s">
        <v>2502</v>
      </c>
      <c r="E1720" s="252" t="s">
        <v>431</v>
      </c>
      <c r="F1720" s="251">
        <v>4947321.41524</v>
      </c>
      <c r="G1720" s="251">
        <v>2456441.09088</v>
      </c>
      <c r="H1720" s="252" t="s">
        <v>2541</v>
      </c>
      <c r="I1720" s="251">
        <v>5.3030000000000004E-3</v>
      </c>
      <c r="J1720" s="251" t="s">
        <v>392</v>
      </c>
      <c r="K1720" s="353">
        <v>0</v>
      </c>
      <c r="L1720" s="252">
        <v>2024</v>
      </c>
      <c r="M1720" s="251">
        <v>2030</v>
      </c>
      <c r="N1720" s="252" t="s">
        <v>393</v>
      </c>
      <c r="O1720" s="252" t="s">
        <v>394</v>
      </c>
      <c r="P1720" s="252" t="s">
        <v>634</v>
      </c>
      <c r="Q1720" s="251" t="s">
        <v>5670</v>
      </c>
      <c r="R1720" s="290"/>
      <c r="S1720" s="290"/>
      <c r="T1720" s="290"/>
      <c r="U1720" s="290"/>
      <c r="V1720" s="290"/>
      <c r="W1720" s="290"/>
      <c r="X1720" s="290"/>
    </row>
    <row r="1721" spans="2:24" ht="58">
      <c r="B1721" s="252" t="s">
        <v>1438</v>
      </c>
      <c r="C1721" s="252" t="s">
        <v>5639</v>
      </c>
      <c r="D1721" s="251" t="s">
        <v>2502</v>
      </c>
      <c r="E1721" s="252" t="s">
        <v>431</v>
      </c>
      <c r="F1721" s="251">
        <v>4947348.7768999999</v>
      </c>
      <c r="G1721" s="251">
        <v>2456432.2891299999</v>
      </c>
      <c r="H1721" s="252" t="s">
        <v>2541</v>
      </c>
      <c r="I1721" s="251">
        <v>4.4330000000000003E-3</v>
      </c>
      <c r="J1721" s="251" t="s">
        <v>392</v>
      </c>
      <c r="K1721" s="353">
        <v>0</v>
      </c>
      <c r="L1721" s="252">
        <v>2024</v>
      </c>
      <c r="M1721" s="251">
        <v>2030</v>
      </c>
      <c r="N1721" s="252" t="s">
        <v>393</v>
      </c>
      <c r="O1721" s="252" t="s">
        <v>394</v>
      </c>
      <c r="P1721" s="252" t="s">
        <v>634</v>
      </c>
      <c r="Q1721" s="251" t="s">
        <v>5670</v>
      </c>
      <c r="R1721" s="290"/>
      <c r="S1721" s="290"/>
      <c r="T1721" s="290"/>
      <c r="U1721" s="290"/>
      <c r="V1721" s="290"/>
      <c r="W1721" s="290"/>
      <c r="X1721" s="290"/>
    </row>
    <row r="1722" spans="2:24" ht="58">
      <c r="B1722" s="252" t="s">
        <v>1438</v>
      </c>
      <c r="C1722" s="252" t="s">
        <v>5639</v>
      </c>
      <c r="D1722" s="251" t="s">
        <v>3944</v>
      </c>
      <c r="E1722" s="252" t="s">
        <v>431</v>
      </c>
      <c r="F1722" s="251">
        <v>4935499.9637099998</v>
      </c>
      <c r="G1722" s="251">
        <v>2502293.0075500002</v>
      </c>
      <c r="H1722" s="252" t="s">
        <v>2541</v>
      </c>
      <c r="I1722" s="251">
        <v>3.4327000000000003E-2</v>
      </c>
      <c r="J1722" s="251" t="s">
        <v>2395</v>
      </c>
      <c r="K1722" s="353">
        <v>0</v>
      </c>
      <c r="L1722" s="252">
        <v>2024</v>
      </c>
      <c r="M1722" s="251">
        <v>2030</v>
      </c>
      <c r="N1722" s="252" t="s">
        <v>393</v>
      </c>
      <c r="O1722" s="252" t="s">
        <v>394</v>
      </c>
      <c r="P1722" s="252" t="s">
        <v>634</v>
      </c>
      <c r="Q1722" s="251" t="s">
        <v>5670</v>
      </c>
      <c r="R1722" s="290"/>
      <c r="S1722" s="290"/>
      <c r="T1722" s="290"/>
      <c r="U1722" s="290"/>
      <c r="V1722" s="290"/>
      <c r="W1722" s="290"/>
      <c r="X1722" s="290"/>
    </row>
    <row r="1723" spans="2:24" ht="58">
      <c r="B1723" s="252" t="s">
        <v>1438</v>
      </c>
      <c r="C1723" s="252" t="s">
        <v>5639</v>
      </c>
      <c r="D1723" s="251" t="s">
        <v>3944</v>
      </c>
      <c r="E1723" s="252" t="s">
        <v>431</v>
      </c>
      <c r="F1723" s="251">
        <v>4935510.2376899999</v>
      </c>
      <c r="G1723" s="251">
        <v>2502157.14182</v>
      </c>
      <c r="H1723" s="252" t="s">
        <v>2541</v>
      </c>
      <c r="I1723" s="251">
        <v>9.9299999999999996E-4</v>
      </c>
      <c r="J1723" s="251" t="s">
        <v>2395</v>
      </c>
      <c r="K1723" s="353">
        <v>0</v>
      </c>
      <c r="L1723" s="252">
        <v>2024</v>
      </c>
      <c r="M1723" s="251">
        <v>2030</v>
      </c>
      <c r="N1723" s="252" t="s">
        <v>393</v>
      </c>
      <c r="O1723" s="252" t="s">
        <v>394</v>
      </c>
      <c r="P1723" s="252" t="s">
        <v>634</v>
      </c>
      <c r="Q1723" s="251" t="s">
        <v>5670</v>
      </c>
      <c r="R1723" s="290"/>
      <c r="S1723" s="290"/>
      <c r="T1723" s="290"/>
      <c r="U1723" s="290"/>
      <c r="V1723" s="290"/>
      <c r="W1723" s="290"/>
      <c r="X1723" s="290"/>
    </row>
    <row r="1724" spans="2:24" ht="58">
      <c r="B1724" s="252" t="s">
        <v>1438</v>
      </c>
      <c r="C1724" s="252" t="s">
        <v>5639</v>
      </c>
      <c r="D1724" s="251" t="s">
        <v>3944</v>
      </c>
      <c r="E1724" s="252" t="s">
        <v>431</v>
      </c>
      <c r="F1724" s="251">
        <v>4935518.73838</v>
      </c>
      <c r="G1724" s="251">
        <v>2502291.2646599999</v>
      </c>
      <c r="H1724" s="252" t="s">
        <v>2541</v>
      </c>
      <c r="I1724" s="251">
        <v>5.2273E-2</v>
      </c>
      <c r="J1724" s="251" t="s">
        <v>2395</v>
      </c>
      <c r="K1724" s="353">
        <v>0</v>
      </c>
      <c r="L1724" s="252">
        <v>2024</v>
      </c>
      <c r="M1724" s="251">
        <v>2030</v>
      </c>
      <c r="N1724" s="252" t="s">
        <v>393</v>
      </c>
      <c r="O1724" s="252" t="s">
        <v>394</v>
      </c>
      <c r="P1724" s="252" t="s">
        <v>634</v>
      </c>
      <c r="Q1724" s="251" t="s">
        <v>5670</v>
      </c>
      <c r="R1724" s="290"/>
      <c r="S1724" s="290"/>
      <c r="T1724" s="290"/>
      <c r="U1724" s="290"/>
      <c r="V1724" s="290"/>
      <c r="W1724" s="290"/>
      <c r="X1724" s="290"/>
    </row>
    <row r="1725" spans="2:24" ht="58">
      <c r="B1725" s="252" t="s">
        <v>1438</v>
      </c>
      <c r="C1725" s="252" t="s">
        <v>5639</v>
      </c>
      <c r="D1725" s="251" t="s">
        <v>3944</v>
      </c>
      <c r="E1725" s="252" t="s">
        <v>431</v>
      </c>
      <c r="F1725" s="251">
        <v>4935563.7388899997</v>
      </c>
      <c r="G1725" s="251">
        <v>2502317.5676099998</v>
      </c>
      <c r="H1725" s="252" t="s">
        <v>2541</v>
      </c>
      <c r="I1725" s="251">
        <v>3.6553000000000002E-2</v>
      </c>
      <c r="J1725" s="251" t="s">
        <v>392</v>
      </c>
      <c r="K1725" s="353">
        <v>0</v>
      </c>
      <c r="L1725" s="252">
        <v>2024</v>
      </c>
      <c r="M1725" s="251">
        <v>2030</v>
      </c>
      <c r="N1725" s="252" t="s">
        <v>393</v>
      </c>
      <c r="O1725" s="252" t="s">
        <v>394</v>
      </c>
      <c r="P1725" s="252" t="s">
        <v>634</v>
      </c>
      <c r="Q1725" s="251" t="s">
        <v>5670</v>
      </c>
      <c r="R1725" s="290"/>
      <c r="S1725" s="290"/>
      <c r="T1725" s="290"/>
      <c r="U1725" s="290"/>
      <c r="V1725" s="290"/>
      <c r="W1725" s="290"/>
      <c r="X1725" s="290"/>
    </row>
    <row r="1726" spans="2:24" ht="58">
      <c r="B1726" s="252" t="s">
        <v>1438</v>
      </c>
      <c r="C1726" s="252" t="s">
        <v>5639</v>
      </c>
      <c r="D1726" s="251" t="s">
        <v>3944</v>
      </c>
      <c r="E1726" s="252" t="s">
        <v>431</v>
      </c>
      <c r="F1726" s="251">
        <v>4935563.7388899997</v>
      </c>
      <c r="G1726" s="251">
        <v>2502317.5676099998</v>
      </c>
      <c r="H1726" s="252" t="s">
        <v>2541</v>
      </c>
      <c r="I1726" s="251">
        <v>1.8374999999999999E-2</v>
      </c>
      <c r="J1726" s="251" t="s">
        <v>2395</v>
      </c>
      <c r="K1726" s="353">
        <v>0</v>
      </c>
      <c r="L1726" s="252">
        <v>2024</v>
      </c>
      <c r="M1726" s="251">
        <v>2030</v>
      </c>
      <c r="N1726" s="252" t="s">
        <v>393</v>
      </c>
      <c r="O1726" s="252" t="s">
        <v>394</v>
      </c>
      <c r="P1726" s="252" t="s">
        <v>634</v>
      </c>
      <c r="Q1726" s="251" t="s">
        <v>5670</v>
      </c>
      <c r="R1726" s="290"/>
      <c r="S1726" s="290"/>
      <c r="T1726" s="290"/>
      <c r="U1726" s="290"/>
      <c r="V1726" s="290"/>
      <c r="W1726" s="290"/>
      <c r="X1726" s="290"/>
    </row>
    <row r="1727" spans="2:24" ht="58">
      <c r="B1727" s="252" t="s">
        <v>1438</v>
      </c>
      <c r="C1727" s="252" t="s">
        <v>5639</v>
      </c>
      <c r="D1727" s="251" t="s">
        <v>2503</v>
      </c>
      <c r="E1727" s="252" t="s">
        <v>431</v>
      </c>
      <c r="F1727" s="251">
        <v>4938929.1781000001</v>
      </c>
      <c r="G1727" s="251">
        <v>2470892.4243999999</v>
      </c>
      <c r="H1727" s="252" t="s">
        <v>2541</v>
      </c>
      <c r="I1727" s="251">
        <v>2.1020000000000001E-3</v>
      </c>
      <c r="J1727" s="251" t="s">
        <v>2395</v>
      </c>
      <c r="K1727" s="353">
        <v>0</v>
      </c>
      <c r="L1727" s="252">
        <v>2024</v>
      </c>
      <c r="M1727" s="251">
        <v>2030</v>
      </c>
      <c r="N1727" s="252" t="s">
        <v>393</v>
      </c>
      <c r="O1727" s="252" t="s">
        <v>394</v>
      </c>
      <c r="P1727" s="252" t="s">
        <v>634</v>
      </c>
      <c r="Q1727" s="251" t="s">
        <v>5670</v>
      </c>
      <c r="R1727" s="290"/>
      <c r="S1727" s="290"/>
      <c r="T1727" s="290"/>
      <c r="U1727" s="290"/>
      <c r="V1727" s="290"/>
      <c r="W1727" s="290"/>
      <c r="X1727" s="290"/>
    </row>
    <row r="1728" spans="2:24" ht="58">
      <c r="B1728" s="252" t="s">
        <v>1438</v>
      </c>
      <c r="C1728" s="252" t="s">
        <v>5639</v>
      </c>
      <c r="D1728" s="251" t="s">
        <v>2502</v>
      </c>
      <c r="E1728" s="252" t="s">
        <v>431</v>
      </c>
      <c r="F1728" s="251">
        <v>4942221.6947799996</v>
      </c>
      <c r="G1728" s="251">
        <v>2466863.1535700001</v>
      </c>
      <c r="H1728" s="252" t="s">
        <v>2541</v>
      </c>
      <c r="I1728" s="251">
        <v>2.3800000000000001E-4</v>
      </c>
      <c r="J1728" s="251" t="s">
        <v>622</v>
      </c>
      <c r="K1728" s="353">
        <v>0</v>
      </c>
      <c r="L1728" s="252">
        <v>2024</v>
      </c>
      <c r="M1728" s="251">
        <v>2030</v>
      </c>
      <c r="N1728" s="252" t="s">
        <v>393</v>
      </c>
      <c r="O1728" s="252" t="s">
        <v>394</v>
      </c>
      <c r="P1728" s="252" t="s">
        <v>634</v>
      </c>
      <c r="Q1728" s="251" t="s">
        <v>5670</v>
      </c>
      <c r="R1728" s="290"/>
      <c r="S1728" s="290"/>
      <c r="T1728" s="290"/>
      <c r="U1728" s="290"/>
      <c r="V1728" s="290"/>
      <c r="W1728" s="290"/>
      <c r="X1728" s="290"/>
    </row>
    <row r="1729" spans="2:24" ht="58">
      <c r="B1729" s="252" t="s">
        <v>1438</v>
      </c>
      <c r="C1729" s="252" t="s">
        <v>5639</v>
      </c>
      <c r="D1729" s="251" t="s">
        <v>2502</v>
      </c>
      <c r="E1729" s="252" t="s">
        <v>431</v>
      </c>
      <c r="F1729" s="251">
        <v>4942304.3142400002</v>
      </c>
      <c r="G1729" s="251">
        <v>2466826.8869400001</v>
      </c>
      <c r="H1729" s="252" t="s">
        <v>2541</v>
      </c>
      <c r="I1729" s="251">
        <v>0.21962300000000001</v>
      </c>
      <c r="J1729" s="251" t="s">
        <v>622</v>
      </c>
      <c r="K1729" s="353">
        <v>0</v>
      </c>
      <c r="L1729" s="252">
        <v>2024</v>
      </c>
      <c r="M1729" s="251">
        <v>2030</v>
      </c>
      <c r="N1729" s="252" t="s">
        <v>393</v>
      </c>
      <c r="O1729" s="252" t="s">
        <v>394</v>
      </c>
      <c r="P1729" s="252" t="s">
        <v>634</v>
      </c>
      <c r="Q1729" s="251" t="s">
        <v>5670</v>
      </c>
      <c r="R1729" s="290"/>
      <c r="S1729" s="290"/>
      <c r="T1729" s="290"/>
      <c r="U1729" s="290"/>
      <c r="V1729" s="290"/>
      <c r="W1729" s="290"/>
      <c r="X1729" s="290"/>
    </row>
    <row r="1730" spans="2:24" ht="58">
      <c r="B1730" s="252" t="s">
        <v>1438</v>
      </c>
      <c r="C1730" s="252" t="s">
        <v>5639</v>
      </c>
      <c r="D1730" s="251" t="s">
        <v>2502</v>
      </c>
      <c r="E1730" s="252" t="s">
        <v>431</v>
      </c>
      <c r="F1730" s="251">
        <v>4942867.0447000004</v>
      </c>
      <c r="G1730" s="251">
        <v>2466467.3917899998</v>
      </c>
      <c r="H1730" s="252" t="s">
        <v>2541</v>
      </c>
      <c r="I1730" s="251">
        <v>1.0969E-2</v>
      </c>
      <c r="J1730" s="251" t="s">
        <v>622</v>
      </c>
      <c r="K1730" s="353">
        <v>0</v>
      </c>
      <c r="L1730" s="252">
        <v>2024</v>
      </c>
      <c r="M1730" s="251">
        <v>2030</v>
      </c>
      <c r="N1730" s="252" t="s">
        <v>393</v>
      </c>
      <c r="O1730" s="252" t="s">
        <v>394</v>
      </c>
      <c r="P1730" s="252" t="s">
        <v>634</v>
      </c>
      <c r="Q1730" s="251" t="s">
        <v>5670</v>
      </c>
      <c r="R1730" s="290"/>
      <c r="S1730" s="290"/>
      <c r="T1730" s="290"/>
      <c r="U1730" s="290"/>
      <c r="V1730" s="290"/>
      <c r="W1730" s="290"/>
      <c r="X1730" s="290"/>
    </row>
    <row r="1731" spans="2:24" ht="58">
      <c r="B1731" s="252" t="s">
        <v>1438</v>
      </c>
      <c r="C1731" s="252" t="s">
        <v>5639</v>
      </c>
      <c r="D1731" s="251" t="s">
        <v>2502</v>
      </c>
      <c r="E1731" s="252" t="s">
        <v>431</v>
      </c>
      <c r="F1731" s="251">
        <v>4942883.6729499996</v>
      </c>
      <c r="G1731" s="251">
        <v>2466484.9624000001</v>
      </c>
      <c r="H1731" s="252" t="s">
        <v>2541</v>
      </c>
      <c r="I1731" s="251">
        <v>9.6270000000000001E-3</v>
      </c>
      <c r="J1731" s="251" t="s">
        <v>622</v>
      </c>
      <c r="K1731" s="353">
        <v>0</v>
      </c>
      <c r="L1731" s="252">
        <v>2024</v>
      </c>
      <c r="M1731" s="251">
        <v>2030</v>
      </c>
      <c r="N1731" s="252" t="s">
        <v>393</v>
      </c>
      <c r="O1731" s="252" t="s">
        <v>394</v>
      </c>
      <c r="P1731" s="252" t="s">
        <v>634</v>
      </c>
      <c r="Q1731" s="251" t="s">
        <v>5670</v>
      </c>
      <c r="R1731" s="290"/>
      <c r="S1731" s="290"/>
      <c r="T1731" s="290"/>
      <c r="U1731" s="290"/>
      <c r="V1731" s="290"/>
      <c r="W1731" s="290"/>
      <c r="X1731" s="290"/>
    </row>
    <row r="1732" spans="2:24" ht="58">
      <c r="B1732" s="252" t="s">
        <v>1438</v>
      </c>
      <c r="C1732" s="252" t="s">
        <v>5639</v>
      </c>
      <c r="D1732" s="251" t="s">
        <v>2502</v>
      </c>
      <c r="E1732" s="252" t="s">
        <v>431</v>
      </c>
      <c r="F1732" s="251">
        <v>4940265.9486800004</v>
      </c>
      <c r="G1732" s="251">
        <v>2469212.4958000001</v>
      </c>
      <c r="H1732" s="252" t="s">
        <v>2541</v>
      </c>
      <c r="I1732" s="251">
        <v>1.9269000000000001E-2</v>
      </c>
      <c r="J1732" s="251" t="s">
        <v>622</v>
      </c>
      <c r="K1732" s="353">
        <v>0</v>
      </c>
      <c r="L1732" s="252">
        <v>2024</v>
      </c>
      <c r="M1732" s="251">
        <v>2030</v>
      </c>
      <c r="N1732" s="252" t="s">
        <v>393</v>
      </c>
      <c r="O1732" s="252" t="s">
        <v>394</v>
      </c>
      <c r="P1732" s="252" t="s">
        <v>634</v>
      </c>
      <c r="Q1732" s="251" t="s">
        <v>5670</v>
      </c>
      <c r="R1732" s="290"/>
      <c r="S1732" s="290"/>
      <c r="T1732" s="290"/>
      <c r="U1732" s="290"/>
      <c r="V1732" s="290"/>
      <c r="W1732" s="290"/>
      <c r="X1732" s="290"/>
    </row>
    <row r="1733" spans="2:24" ht="58">
      <c r="B1733" s="252" t="s">
        <v>1438</v>
      </c>
      <c r="C1733" s="252" t="s">
        <v>5639</v>
      </c>
      <c r="D1733" s="251" t="s">
        <v>2502</v>
      </c>
      <c r="E1733" s="252" t="s">
        <v>431</v>
      </c>
      <c r="F1733" s="251">
        <v>4940476.2760199998</v>
      </c>
      <c r="G1733" s="251">
        <v>2468895.6083300002</v>
      </c>
      <c r="H1733" s="252" t="s">
        <v>2541</v>
      </c>
      <c r="I1733" s="251">
        <v>0.12348099999999999</v>
      </c>
      <c r="J1733" s="251" t="s">
        <v>622</v>
      </c>
      <c r="K1733" s="353">
        <v>0</v>
      </c>
      <c r="L1733" s="252">
        <v>2024</v>
      </c>
      <c r="M1733" s="251">
        <v>2030</v>
      </c>
      <c r="N1733" s="252" t="s">
        <v>393</v>
      </c>
      <c r="O1733" s="252" t="s">
        <v>394</v>
      </c>
      <c r="P1733" s="252" t="s">
        <v>634</v>
      </c>
      <c r="Q1733" s="251" t="s">
        <v>5670</v>
      </c>
      <c r="R1733" s="290"/>
      <c r="S1733" s="290"/>
      <c r="T1733" s="290"/>
      <c r="U1733" s="290"/>
      <c r="V1733" s="290"/>
      <c r="W1733" s="290"/>
      <c r="X1733" s="290"/>
    </row>
    <row r="1734" spans="2:24" ht="58">
      <c r="B1734" s="252" t="s">
        <v>1438</v>
      </c>
      <c r="C1734" s="252" t="s">
        <v>5639</v>
      </c>
      <c r="D1734" s="251" t="s">
        <v>2502</v>
      </c>
      <c r="E1734" s="252" t="s">
        <v>431</v>
      </c>
      <c r="F1734" s="251">
        <v>4940418.0346100004</v>
      </c>
      <c r="G1734" s="251">
        <v>2469024.8235800001</v>
      </c>
      <c r="H1734" s="252" t="s">
        <v>2541</v>
      </c>
      <c r="I1734" s="251">
        <v>1.6699999999999999E-4</v>
      </c>
      <c r="J1734" s="251" t="s">
        <v>622</v>
      </c>
      <c r="K1734" s="353">
        <v>0</v>
      </c>
      <c r="L1734" s="252">
        <v>2024</v>
      </c>
      <c r="M1734" s="251">
        <v>2030</v>
      </c>
      <c r="N1734" s="252" t="s">
        <v>393</v>
      </c>
      <c r="O1734" s="252" t="s">
        <v>394</v>
      </c>
      <c r="P1734" s="252" t="s">
        <v>634</v>
      </c>
      <c r="Q1734" s="251" t="s">
        <v>5670</v>
      </c>
      <c r="R1734" s="290"/>
      <c r="S1734" s="290"/>
      <c r="T1734" s="290"/>
      <c r="U1734" s="290"/>
      <c r="V1734" s="290"/>
      <c r="W1734" s="290"/>
      <c r="X1734" s="290"/>
    </row>
    <row r="1735" spans="2:24" ht="58">
      <c r="B1735" s="252" t="s">
        <v>1438</v>
      </c>
      <c r="C1735" s="252" t="s">
        <v>5639</v>
      </c>
      <c r="D1735" s="251" t="s">
        <v>2502</v>
      </c>
      <c r="E1735" s="252" t="s">
        <v>431</v>
      </c>
      <c r="F1735" s="251">
        <v>4942010.80846</v>
      </c>
      <c r="G1735" s="251">
        <v>2467019.1412599999</v>
      </c>
      <c r="H1735" s="252" t="s">
        <v>2541</v>
      </c>
      <c r="I1735" s="251">
        <v>4.2203999999999998E-2</v>
      </c>
      <c r="J1735" s="251" t="s">
        <v>622</v>
      </c>
      <c r="K1735" s="353">
        <v>0</v>
      </c>
      <c r="L1735" s="252">
        <v>2024</v>
      </c>
      <c r="M1735" s="251">
        <v>2030</v>
      </c>
      <c r="N1735" s="252" t="s">
        <v>393</v>
      </c>
      <c r="O1735" s="252" t="s">
        <v>394</v>
      </c>
      <c r="P1735" s="252" t="s">
        <v>634</v>
      </c>
      <c r="Q1735" s="251" t="s">
        <v>5670</v>
      </c>
      <c r="R1735" s="290"/>
      <c r="S1735" s="290"/>
      <c r="T1735" s="290"/>
      <c r="U1735" s="290"/>
      <c r="V1735" s="290"/>
      <c r="W1735" s="290"/>
      <c r="X1735" s="290"/>
    </row>
    <row r="1736" spans="2:24" ht="58">
      <c r="B1736" s="252" t="s">
        <v>1438</v>
      </c>
      <c r="C1736" s="252" t="s">
        <v>5639</v>
      </c>
      <c r="D1736" s="251" t="s">
        <v>2502</v>
      </c>
      <c r="E1736" s="252" t="s">
        <v>431</v>
      </c>
      <c r="F1736" s="251">
        <v>4941876.2371899998</v>
      </c>
      <c r="G1736" s="251">
        <v>2467967.9771799999</v>
      </c>
      <c r="H1736" s="252" t="s">
        <v>2541</v>
      </c>
      <c r="I1736" s="251">
        <v>4.6587000000000003E-2</v>
      </c>
      <c r="J1736" s="251" t="s">
        <v>622</v>
      </c>
      <c r="K1736" s="353">
        <v>0</v>
      </c>
      <c r="L1736" s="252">
        <v>2024</v>
      </c>
      <c r="M1736" s="251">
        <v>2030</v>
      </c>
      <c r="N1736" s="252" t="s">
        <v>393</v>
      </c>
      <c r="O1736" s="252" t="s">
        <v>394</v>
      </c>
      <c r="P1736" s="252" t="s">
        <v>634</v>
      </c>
      <c r="Q1736" s="251" t="s">
        <v>5670</v>
      </c>
      <c r="R1736" s="290"/>
      <c r="S1736" s="290"/>
      <c r="T1736" s="290"/>
      <c r="U1736" s="290"/>
      <c r="V1736" s="290"/>
      <c r="W1736" s="290"/>
      <c r="X1736" s="290"/>
    </row>
    <row r="1737" spans="2:24" ht="58">
      <c r="B1737" s="252" t="s">
        <v>1438</v>
      </c>
      <c r="C1737" s="252" t="s">
        <v>5639</v>
      </c>
      <c r="D1737" s="251" t="s">
        <v>2503</v>
      </c>
      <c r="E1737" s="252" t="s">
        <v>431</v>
      </c>
      <c r="F1737" s="251">
        <v>4938929.1781000001</v>
      </c>
      <c r="G1737" s="251">
        <v>2470892.4243999999</v>
      </c>
      <c r="H1737" s="252" t="s">
        <v>2541</v>
      </c>
      <c r="I1737" s="251">
        <v>3.2529999999999998E-3</v>
      </c>
      <c r="J1737" s="251" t="s">
        <v>622</v>
      </c>
      <c r="K1737" s="353">
        <v>0</v>
      </c>
      <c r="L1737" s="252">
        <v>2024</v>
      </c>
      <c r="M1737" s="251">
        <v>2030</v>
      </c>
      <c r="N1737" s="252" t="s">
        <v>393</v>
      </c>
      <c r="O1737" s="252" t="s">
        <v>394</v>
      </c>
      <c r="P1737" s="252" t="s">
        <v>634</v>
      </c>
      <c r="Q1737" s="251" t="s">
        <v>5670</v>
      </c>
      <c r="R1737" s="290"/>
      <c r="S1737" s="290"/>
      <c r="T1737" s="290"/>
      <c r="U1737" s="290"/>
      <c r="V1737" s="290"/>
      <c r="W1737" s="290"/>
      <c r="X1737" s="290"/>
    </row>
    <row r="1738" spans="2:24" ht="58">
      <c r="B1738" s="252" t="s">
        <v>1438</v>
      </c>
      <c r="C1738" s="252" t="s">
        <v>5639</v>
      </c>
      <c r="D1738" s="251" t="s">
        <v>2502</v>
      </c>
      <c r="E1738" s="252" t="s">
        <v>431</v>
      </c>
      <c r="F1738" s="251">
        <v>4943655.9029400004</v>
      </c>
      <c r="G1738" s="251">
        <v>2466132.8220600002</v>
      </c>
      <c r="H1738" s="252" t="s">
        <v>2541</v>
      </c>
      <c r="I1738" s="251">
        <v>3.7680000000000001E-3</v>
      </c>
      <c r="J1738" s="251" t="s">
        <v>3943</v>
      </c>
      <c r="K1738" s="353">
        <v>0</v>
      </c>
      <c r="L1738" s="252">
        <v>2024</v>
      </c>
      <c r="M1738" s="251">
        <v>2030</v>
      </c>
      <c r="N1738" s="252" t="s">
        <v>393</v>
      </c>
      <c r="O1738" s="252" t="s">
        <v>394</v>
      </c>
      <c r="P1738" s="252" t="s">
        <v>634</v>
      </c>
      <c r="Q1738" s="251" t="s">
        <v>5670</v>
      </c>
      <c r="R1738" s="290"/>
      <c r="S1738" s="290"/>
      <c r="T1738" s="290"/>
      <c r="U1738" s="290"/>
      <c r="V1738" s="290"/>
      <c r="W1738" s="290"/>
      <c r="X1738" s="290"/>
    </row>
    <row r="1739" spans="2:24" ht="58">
      <c r="B1739" s="252" t="s">
        <v>1438</v>
      </c>
      <c r="C1739" s="252" t="s">
        <v>5639</v>
      </c>
      <c r="D1739" s="251" t="s">
        <v>2503</v>
      </c>
      <c r="E1739" s="252" t="s">
        <v>431</v>
      </c>
      <c r="F1739" s="251">
        <v>4939030.8512199996</v>
      </c>
      <c r="G1739" s="251">
        <v>2470725.5756999999</v>
      </c>
      <c r="H1739" s="252" t="s">
        <v>2541</v>
      </c>
      <c r="I1739" s="251">
        <v>1.9601E-2</v>
      </c>
      <c r="J1739" s="251" t="s">
        <v>622</v>
      </c>
      <c r="K1739" s="353">
        <v>0</v>
      </c>
      <c r="L1739" s="252">
        <v>2024</v>
      </c>
      <c r="M1739" s="251">
        <v>2030</v>
      </c>
      <c r="N1739" s="252" t="s">
        <v>393</v>
      </c>
      <c r="O1739" s="252" t="s">
        <v>394</v>
      </c>
      <c r="P1739" s="252" t="s">
        <v>634</v>
      </c>
      <c r="Q1739" s="251" t="s">
        <v>5670</v>
      </c>
      <c r="R1739" s="290"/>
      <c r="S1739" s="290"/>
      <c r="T1739" s="290"/>
      <c r="U1739" s="290"/>
      <c r="V1739" s="290"/>
      <c r="W1739" s="290"/>
      <c r="X1739" s="290"/>
    </row>
    <row r="1740" spans="2:24" ht="58">
      <c r="B1740" s="252" t="s">
        <v>1438</v>
      </c>
      <c r="C1740" s="252" t="s">
        <v>5639</v>
      </c>
      <c r="D1740" s="251" t="s">
        <v>2503</v>
      </c>
      <c r="E1740" s="252" t="s">
        <v>431</v>
      </c>
      <c r="F1740" s="251">
        <v>4939042.7505799998</v>
      </c>
      <c r="G1740" s="251">
        <v>2470748.94361</v>
      </c>
      <c r="H1740" s="252" t="s">
        <v>2541</v>
      </c>
      <c r="I1740" s="251">
        <v>3.5999999999999997E-2</v>
      </c>
      <c r="J1740" s="251" t="s">
        <v>622</v>
      </c>
      <c r="K1740" s="353">
        <v>0</v>
      </c>
      <c r="L1740" s="252">
        <v>2024</v>
      </c>
      <c r="M1740" s="251">
        <v>2030</v>
      </c>
      <c r="N1740" s="252" t="s">
        <v>393</v>
      </c>
      <c r="O1740" s="252" t="s">
        <v>394</v>
      </c>
      <c r="P1740" s="252" t="s">
        <v>634</v>
      </c>
      <c r="Q1740" s="251" t="s">
        <v>5670</v>
      </c>
      <c r="R1740" s="290"/>
      <c r="S1740" s="290"/>
      <c r="T1740" s="290"/>
      <c r="U1740" s="290"/>
      <c r="V1740" s="290"/>
      <c r="W1740" s="290"/>
      <c r="X1740" s="290"/>
    </row>
    <row r="1741" spans="2:24" ht="58">
      <c r="B1741" s="252" t="s">
        <v>1438</v>
      </c>
      <c r="C1741" s="252" t="s">
        <v>5639</v>
      </c>
      <c r="D1741" s="251" t="s">
        <v>2503</v>
      </c>
      <c r="E1741" s="252" t="s">
        <v>431</v>
      </c>
      <c r="F1741" s="251">
        <v>4937106.7248999998</v>
      </c>
      <c r="G1741" s="251">
        <v>2473581.7234299998</v>
      </c>
      <c r="H1741" s="252" t="s">
        <v>2541</v>
      </c>
      <c r="I1741" s="251">
        <v>5.1507999999999998E-2</v>
      </c>
      <c r="J1741" s="251" t="s">
        <v>1427</v>
      </c>
      <c r="K1741" s="353">
        <v>0</v>
      </c>
      <c r="L1741" s="252">
        <v>2024</v>
      </c>
      <c r="M1741" s="251">
        <v>2030</v>
      </c>
      <c r="N1741" s="252" t="s">
        <v>393</v>
      </c>
      <c r="O1741" s="252" t="s">
        <v>394</v>
      </c>
      <c r="P1741" s="252" t="s">
        <v>634</v>
      </c>
      <c r="Q1741" s="251" t="s">
        <v>5670</v>
      </c>
      <c r="R1741" s="290"/>
      <c r="S1741" s="290"/>
      <c r="T1741" s="290"/>
      <c r="U1741" s="290"/>
      <c r="V1741" s="290"/>
      <c r="W1741" s="290"/>
      <c r="X1741" s="290"/>
    </row>
    <row r="1742" spans="2:24" ht="58">
      <c r="B1742" s="252" t="s">
        <v>1438</v>
      </c>
      <c r="C1742" s="252" t="s">
        <v>5639</v>
      </c>
      <c r="D1742" s="251" t="s">
        <v>2503</v>
      </c>
      <c r="E1742" s="252" t="s">
        <v>431</v>
      </c>
      <c r="F1742" s="251">
        <v>4937125.0092799999</v>
      </c>
      <c r="G1742" s="251">
        <v>2473587.0730699999</v>
      </c>
      <c r="H1742" s="252" t="s">
        <v>2541</v>
      </c>
      <c r="I1742" s="251">
        <v>4.7377000000000002E-2</v>
      </c>
      <c r="J1742" s="251" t="s">
        <v>1427</v>
      </c>
      <c r="K1742" s="353">
        <v>0</v>
      </c>
      <c r="L1742" s="252">
        <v>2024</v>
      </c>
      <c r="M1742" s="251">
        <v>2030</v>
      </c>
      <c r="N1742" s="252" t="s">
        <v>393</v>
      </c>
      <c r="O1742" s="252" t="s">
        <v>394</v>
      </c>
      <c r="P1742" s="252" t="s">
        <v>634</v>
      </c>
      <c r="Q1742" s="251" t="s">
        <v>5670</v>
      </c>
      <c r="R1742" s="290"/>
      <c r="S1742" s="290"/>
      <c r="T1742" s="290"/>
      <c r="U1742" s="290"/>
      <c r="V1742" s="290"/>
      <c r="W1742" s="290"/>
      <c r="X1742" s="290"/>
    </row>
    <row r="1743" spans="2:24" ht="58">
      <c r="B1743" s="252" t="s">
        <v>1438</v>
      </c>
      <c r="C1743" s="252" t="s">
        <v>5639</v>
      </c>
      <c r="D1743" s="251" t="s">
        <v>2503</v>
      </c>
      <c r="E1743" s="252" t="s">
        <v>431</v>
      </c>
      <c r="F1743" s="251">
        <v>4937092.3782599997</v>
      </c>
      <c r="G1743" s="251">
        <v>2473798.7338999999</v>
      </c>
      <c r="H1743" s="252" t="s">
        <v>2541</v>
      </c>
      <c r="I1743" s="251">
        <v>0.101091</v>
      </c>
      <c r="J1743" s="251" t="s">
        <v>1427</v>
      </c>
      <c r="K1743" s="353">
        <v>0</v>
      </c>
      <c r="L1743" s="252">
        <v>2024</v>
      </c>
      <c r="M1743" s="251">
        <v>2030</v>
      </c>
      <c r="N1743" s="252" t="s">
        <v>393</v>
      </c>
      <c r="O1743" s="252" t="s">
        <v>394</v>
      </c>
      <c r="P1743" s="252" t="s">
        <v>634</v>
      </c>
      <c r="Q1743" s="251" t="s">
        <v>5670</v>
      </c>
      <c r="R1743" s="290"/>
      <c r="S1743" s="290"/>
      <c r="T1743" s="290"/>
      <c r="U1743" s="290"/>
      <c r="V1743" s="290"/>
      <c r="W1743" s="290"/>
      <c r="X1743" s="290"/>
    </row>
    <row r="1744" spans="2:24" ht="58">
      <c r="B1744" s="252" t="s">
        <v>1438</v>
      </c>
      <c r="C1744" s="252" t="s">
        <v>5639</v>
      </c>
      <c r="D1744" s="251" t="s">
        <v>2503</v>
      </c>
      <c r="E1744" s="252" t="s">
        <v>431</v>
      </c>
      <c r="F1744" s="251">
        <v>4937110.68982</v>
      </c>
      <c r="G1744" s="251">
        <v>2473803.6839700001</v>
      </c>
      <c r="H1744" s="252" t="s">
        <v>2541</v>
      </c>
      <c r="I1744" s="251">
        <v>0.10478700000000001</v>
      </c>
      <c r="J1744" s="251" t="s">
        <v>1427</v>
      </c>
      <c r="K1744" s="353">
        <v>0</v>
      </c>
      <c r="L1744" s="252">
        <v>2024</v>
      </c>
      <c r="M1744" s="251">
        <v>2030</v>
      </c>
      <c r="N1744" s="252" t="s">
        <v>393</v>
      </c>
      <c r="O1744" s="252" t="s">
        <v>394</v>
      </c>
      <c r="P1744" s="252" t="s">
        <v>634</v>
      </c>
      <c r="Q1744" s="251" t="s">
        <v>5670</v>
      </c>
      <c r="R1744" s="290"/>
      <c r="S1744" s="290"/>
      <c r="T1744" s="290"/>
      <c r="U1744" s="290"/>
      <c r="V1744" s="290"/>
      <c r="W1744" s="290"/>
      <c r="X1744" s="290"/>
    </row>
    <row r="1745" spans="2:24" ht="58">
      <c r="B1745" s="252" t="s">
        <v>1438</v>
      </c>
      <c r="C1745" s="252" t="s">
        <v>5639</v>
      </c>
      <c r="D1745" s="251" t="s">
        <v>2503</v>
      </c>
      <c r="E1745" s="252" t="s">
        <v>431</v>
      </c>
      <c r="F1745" s="251">
        <v>4935892.9417300001</v>
      </c>
      <c r="G1745" s="251">
        <v>2480607.3495399999</v>
      </c>
      <c r="H1745" s="252" t="s">
        <v>2541</v>
      </c>
      <c r="I1745" s="251">
        <v>3.078E-3</v>
      </c>
      <c r="J1745" s="251" t="s">
        <v>3943</v>
      </c>
      <c r="K1745" s="353">
        <v>0</v>
      </c>
      <c r="L1745" s="252">
        <v>2024</v>
      </c>
      <c r="M1745" s="251">
        <v>2030</v>
      </c>
      <c r="N1745" s="252" t="s">
        <v>393</v>
      </c>
      <c r="O1745" s="252" t="s">
        <v>394</v>
      </c>
      <c r="P1745" s="252" t="s">
        <v>634</v>
      </c>
      <c r="Q1745" s="251" t="s">
        <v>5670</v>
      </c>
      <c r="R1745" s="290"/>
      <c r="S1745" s="290"/>
      <c r="T1745" s="290"/>
      <c r="U1745" s="290"/>
      <c r="V1745" s="290"/>
      <c r="W1745" s="290"/>
      <c r="X1745" s="290"/>
    </row>
    <row r="1746" spans="2:24" ht="58">
      <c r="B1746" s="252" t="s">
        <v>1438</v>
      </c>
      <c r="C1746" s="252" t="s">
        <v>5639</v>
      </c>
      <c r="D1746" s="251" t="s">
        <v>2502</v>
      </c>
      <c r="E1746" s="252" t="s">
        <v>431</v>
      </c>
      <c r="F1746" s="251">
        <v>4940677.8319600001</v>
      </c>
      <c r="G1746" s="251">
        <v>2468815.1093100002</v>
      </c>
      <c r="H1746" s="252" t="s">
        <v>2541</v>
      </c>
      <c r="I1746" s="251">
        <v>9.1200000000000005E-4</v>
      </c>
      <c r="J1746" s="251" t="s">
        <v>622</v>
      </c>
      <c r="K1746" s="353">
        <v>0</v>
      </c>
      <c r="L1746" s="252">
        <v>2024</v>
      </c>
      <c r="M1746" s="251">
        <v>2030</v>
      </c>
      <c r="N1746" s="252" t="s">
        <v>393</v>
      </c>
      <c r="O1746" s="252" t="s">
        <v>394</v>
      </c>
      <c r="P1746" s="252" t="s">
        <v>634</v>
      </c>
      <c r="Q1746" s="251" t="s">
        <v>5670</v>
      </c>
      <c r="R1746" s="290"/>
      <c r="S1746" s="290"/>
      <c r="T1746" s="290"/>
      <c r="U1746" s="290"/>
      <c r="V1746" s="290"/>
      <c r="W1746" s="290"/>
      <c r="X1746" s="290"/>
    </row>
    <row r="1747" spans="2:24" ht="58">
      <c r="B1747" s="252" t="s">
        <v>1438</v>
      </c>
      <c r="C1747" s="252" t="s">
        <v>5639</v>
      </c>
      <c r="D1747" s="251" t="s">
        <v>2502</v>
      </c>
      <c r="E1747" s="252" t="s">
        <v>431</v>
      </c>
      <c r="F1747" s="251">
        <v>4943249.9008499999</v>
      </c>
      <c r="G1747" s="251">
        <v>2466204.02966</v>
      </c>
      <c r="H1747" s="252" t="s">
        <v>2541</v>
      </c>
      <c r="I1747" s="251">
        <v>2.4424999999999999E-2</v>
      </c>
      <c r="J1747" s="251" t="s">
        <v>622</v>
      </c>
      <c r="K1747" s="353">
        <v>0</v>
      </c>
      <c r="L1747" s="252">
        <v>2024</v>
      </c>
      <c r="M1747" s="251">
        <v>2030</v>
      </c>
      <c r="N1747" s="252" t="s">
        <v>393</v>
      </c>
      <c r="O1747" s="252" t="s">
        <v>394</v>
      </c>
      <c r="P1747" s="252" t="s">
        <v>634</v>
      </c>
      <c r="Q1747" s="251" t="s">
        <v>5670</v>
      </c>
      <c r="R1747" s="290"/>
      <c r="S1747" s="290"/>
      <c r="T1747" s="290"/>
      <c r="U1747" s="290"/>
      <c r="V1747" s="290"/>
      <c r="W1747" s="290"/>
      <c r="X1747" s="290"/>
    </row>
    <row r="1748" spans="2:24" ht="58">
      <c r="B1748" s="252" t="s">
        <v>1438</v>
      </c>
      <c r="C1748" s="252" t="s">
        <v>5639</v>
      </c>
      <c r="D1748" s="251" t="s">
        <v>2502</v>
      </c>
      <c r="E1748" s="252" t="s">
        <v>431</v>
      </c>
      <c r="F1748" s="251">
        <v>4943240.9580100002</v>
      </c>
      <c r="G1748" s="251">
        <v>2466239.0530599998</v>
      </c>
      <c r="H1748" s="252" t="s">
        <v>2541</v>
      </c>
      <c r="I1748" s="251">
        <v>9.0629999999999999E-3</v>
      </c>
      <c r="J1748" s="251" t="s">
        <v>622</v>
      </c>
      <c r="K1748" s="353">
        <v>0</v>
      </c>
      <c r="L1748" s="252">
        <v>2024</v>
      </c>
      <c r="M1748" s="251">
        <v>2030</v>
      </c>
      <c r="N1748" s="252" t="s">
        <v>393</v>
      </c>
      <c r="O1748" s="252" t="s">
        <v>394</v>
      </c>
      <c r="P1748" s="252" t="s">
        <v>634</v>
      </c>
      <c r="Q1748" s="251" t="s">
        <v>5670</v>
      </c>
      <c r="R1748" s="290"/>
      <c r="S1748" s="290"/>
      <c r="T1748" s="290"/>
      <c r="U1748" s="290"/>
      <c r="V1748" s="290"/>
      <c r="W1748" s="290"/>
      <c r="X1748" s="290"/>
    </row>
    <row r="1749" spans="2:24" ht="58">
      <c r="B1749" s="252" t="s">
        <v>1438</v>
      </c>
      <c r="C1749" s="252" t="s">
        <v>5639</v>
      </c>
      <c r="D1749" s="251" t="s">
        <v>2502</v>
      </c>
      <c r="E1749" s="252" t="s">
        <v>431</v>
      </c>
      <c r="F1749" s="251">
        <v>4943028.6130999997</v>
      </c>
      <c r="G1749" s="251">
        <v>2466356.2562500001</v>
      </c>
      <c r="H1749" s="252" t="s">
        <v>2541</v>
      </c>
      <c r="I1749" s="251">
        <v>9.8934999999999995E-2</v>
      </c>
      <c r="J1749" s="251" t="s">
        <v>622</v>
      </c>
      <c r="K1749" s="353">
        <v>0</v>
      </c>
      <c r="L1749" s="252">
        <v>2024</v>
      </c>
      <c r="M1749" s="251">
        <v>2030</v>
      </c>
      <c r="N1749" s="252" t="s">
        <v>393</v>
      </c>
      <c r="O1749" s="252" t="s">
        <v>394</v>
      </c>
      <c r="P1749" s="252" t="s">
        <v>634</v>
      </c>
      <c r="Q1749" s="251" t="s">
        <v>5670</v>
      </c>
      <c r="R1749" s="290"/>
      <c r="S1749" s="290"/>
      <c r="T1749" s="290"/>
      <c r="U1749" s="290"/>
      <c r="V1749" s="290"/>
      <c r="W1749" s="290"/>
      <c r="X1749" s="290"/>
    </row>
    <row r="1750" spans="2:24" ht="58">
      <c r="B1750" s="252" t="s">
        <v>1438</v>
      </c>
      <c r="C1750" s="252" t="s">
        <v>5639</v>
      </c>
      <c r="D1750" s="251" t="s">
        <v>2502</v>
      </c>
      <c r="E1750" s="252" t="s">
        <v>431</v>
      </c>
      <c r="F1750" s="251">
        <v>4943028.6130999997</v>
      </c>
      <c r="G1750" s="251">
        <v>2466356.2562500001</v>
      </c>
      <c r="H1750" s="252" t="s">
        <v>2541</v>
      </c>
      <c r="I1750" s="251">
        <v>8.4229999999999999E-3</v>
      </c>
      <c r="J1750" s="251" t="s">
        <v>1427</v>
      </c>
      <c r="K1750" s="353">
        <v>0</v>
      </c>
      <c r="L1750" s="252">
        <v>2024</v>
      </c>
      <c r="M1750" s="251">
        <v>2030</v>
      </c>
      <c r="N1750" s="252" t="s">
        <v>393</v>
      </c>
      <c r="O1750" s="252" t="s">
        <v>394</v>
      </c>
      <c r="P1750" s="252" t="s">
        <v>634</v>
      </c>
      <c r="Q1750" s="251" t="s">
        <v>5670</v>
      </c>
      <c r="R1750" s="290"/>
      <c r="S1750" s="290"/>
      <c r="T1750" s="290"/>
      <c r="U1750" s="290"/>
      <c r="V1750" s="290"/>
      <c r="W1750" s="290"/>
      <c r="X1750" s="290"/>
    </row>
    <row r="1751" spans="2:24" ht="58">
      <c r="B1751" s="252" t="s">
        <v>1438</v>
      </c>
      <c r="C1751" s="252" t="s">
        <v>5639</v>
      </c>
      <c r="D1751" s="251" t="s">
        <v>2502</v>
      </c>
      <c r="E1751" s="252" t="s">
        <v>431</v>
      </c>
      <c r="F1751" s="251">
        <v>4943038.65276</v>
      </c>
      <c r="G1751" s="251">
        <v>2466378.33323</v>
      </c>
      <c r="H1751" s="252" t="s">
        <v>2541</v>
      </c>
      <c r="I1751" s="251">
        <v>0.11035200000000001</v>
      </c>
      <c r="J1751" s="251" t="s">
        <v>622</v>
      </c>
      <c r="K1751" s="353">
        <v>0</v>
      </c>
      <c r="L1751" s="252">
        <v>2024</v>
      </c>
      <c r="M1751" s="251">
        <v>2030</v>
      </c>
      <c r="N1751" s="252" t="s">
        <v>393</v>
      </c>
      <c r="O1751" s="252" t="s">
        <v>394</v>
      </c>
      <c r="P1751" s="252" t="s">
        <v>634</v>
      </c>
      <c r="Q1751" s="251" t="s">
        <v>5670</v>
      </c>
      <c r="R1751" s="290"/>
      <c r="S1751" s="290"/>
      <c r="T1751" s="290"/>
      <c r="U1751" s="290"/>
      <c r="V1751" s="290"/>
      <c r="W1751" s="290"/>
      <c r="X1751" s="290"/>
    </row>
    <row r="1752" spans="2:24" ht="58">
      <c r="B1752" s="252" t="s">
        <v>1438</v>
      </c>
      <c r="C1752" s="252" t="s">
        <v>5639</v>
      </c>
      <c r="D1752" s="251" t="s">
        <v>2502</v>
      </c>
      <c r="E1752" s="252" t="s">
        <v>431</v>
      </c>
      <c r="F1752" s="251">
        <v>4943038.65276</v>
      </c>
      <c r="G1752" s="251">
        <v>2466378.33323</v>
      </c>
      <c r="H1752" s="252" t="s">
        <v>2541</v>
      </c>
      <c r="I1752" s="251">
        <v>1.3140000000000001E-3</v>
      </c>
      <c r="J1752" s="251" t="s">
        <v>1427</v>
      </c>
      <c r="K1752" s="353">
        <v>0</v>
      </c>
      <c r="L1752" s="252">
        <v>2024</v>
      </c>
      <c r="M1752" s="251">
        <v>2030</v>
      </c>
      <c r="N1752" s="252" t="s">
        <v>393</v>
      </c>
      <c r="O1752" s="252" t="s">
        <v>394</v>
      </c>
      <c r="P1752" s="252" t="s">
        <v>634</v>
      </c>
      <c r="Q1752" s="251" t="s">
        <v>5670</v>
      </c>
      <c r="R1752" s="290"/>
      <c r="S1752" s="290"/>
      <c r="T1752" s="290"/>
      <c r="U1752" s="290"/>
      <c r="V1752" s="290"/>
      <c r="W1752" s="290"/>
      <c r="X1752" s="290"/>
    </row>
    <row r="1753" spans="2:24" ht="58">
      <c r="B1753" s="252" t="s">
        <v>1438</v>
      </c>
      <c r="C1753" s="252" t="s">
        <v>5639</v>
      </c>
      <c r="D1753" s="251" t="s">
        <v>2502</v>
      </c>
      <c r="E1753" s="252" t="s">
        <v>431</v>
      </c>
      <c r="F1753" s="251">
        <v>4942439.8836500002</v>
      </c>
      <c r="G1753" s="251">
        <v>2466730.6904199999</v>
      </c>
      <c r="H1753" s="252" t="s">
        <v>2541</v>
      </c>
      <c r="I1753" s="251">
        <v>8.0421999999999993E-2</v>
      </c>
      <c r="J1753" s="251" t="s">
        <v>622</v>
      </c>
      <c r="K1753" s="353">
        <v>0</v>
      </c>
      <c r="L1753" s="252">
        <v>2024</v>
      </c>
      <c r="M1753" s="251">
        <v>2030</v>
      </c>
      <c r="N1753" s="252" t="s">
        <v>393</v>
      </c>
      <c r="O1753" s="252" t="s">
        <v>394</v>
      </c>
      <c r="P1753" s="252" t="s">
        <v>634</v>
      </c>
      <c r="Q1753" s="251" t="s">
        <v>5670</v>
      </c>
      <c r="R1753" s="290"/>
      <c r="S1753" s="290"/>
      <c r="T1753" s="290"/>
      <c r="U1753" s="290"/>
      <c r="V1753" s="290"/>
      <c r="W1753" s="290"/>
      <c r="X1753" s="290"/>
    </row>
    <row r="1754" spans="2:24" ht="58">
      <c r="B1754" s="252" t="s">
        <v>1438</v>
      </c>
      <c r="C1754" s="252" t="s">
        <v>5639</v>
      </c>
      <c r="D1754" s="251" t="s">
        <v>2502</v>
      </c>
      <c r="E1754" s="252" t="s">
        <v>431</v>
      </c>
      <c r="F1754" s="251">
        <v>4942458.9029200003</v>
      </c>
      <c r="G1754" s="251">
        <v>2466747.06984</v>
      </c>
      <c r="H1754" s="252" t="s">
        <v>2541</v>
      </c>
      <c r="I1754" s="251">
        <v>8.8187000000000001E-2</v>
      </c>
      <c r="J1754" s="251" t="s">
        <v>622</v>
      </c>
      <c r="K1754" s="353">
        <v>0</v>
      </c>
      <c r="L1754" s="252">
        <v>2024</v>
      </c>
      <c r="M1754" s="251">
        <v>2030</v>
      </c>
      <c r="N1754" s="252" t="s">
        <v>393</v>
      </c>
      <c r="O1754" s="252" t="s">
        <v>394</v>
      </c>
      <c r="P1754" s="252" t="s">
        <v>634</v>
      </c>
      <c r="Q1754" s="251" t="s">
        <v>5670</v>
      </c>
      <c r="R1754" s="290"/>
      <c r="S1754" s="290"/>
      <c r="T1754" s="290"/>
      <c r="U1754" s="290"/>
      <c r="V1754" s="290"/>
      <c r="W1754" s="290"/>
      <c r="X1754" s="290"/>
    </row>
    <row r="1755" spans="2:24" ht="58">
      <c r="B1755" s="252" t="s">
        <v>1438</v>
      </c>
      <c r="C1755" s="252" t="s">
        <v>5639</v>
      </c>
      <c r="D1755" s="251" t="s">
        <v>2502</v>
      </c>
      <c r="E1755" s="252" t="s">
        <v>431</v>
      </c>
      <c r="F1755" s="251">
        <v>4942015.1893499997</v>
      </c>
      <c r="G1755" s="251">
        <v>2466988.63735</v>
      </c>
      <c r="H1755" s="252" t="s">
        <v>2541</v>
      </c>
      <c r="I1755" s="251">
        <v>2.0656000000000001E-2</v>
      </c>
      <c r="J1755" s="251" t="s">
        <v>622</v>
      </c>
      <c r="K1755" s="353">
        <v>0</v>
      </c>
      <c r="L1755" s="252">
        <v>2024</v>
      </c>
      <c r="M1755" s="251">
        <v>2030</v>
      </c>
      <c r="N1755" s="252" t="s">
        <v>393</v>
      </c>
      <c r="O1755" s="252" t="s">
        <v>394</v>
      </c>
      <c r="P1755" s="252" t="s">
        <v>634</v>
      </c>
      <c r="Q1755" s="251" t="s">
        <v>5670</v>
      </c>
      <c r="R1755" s="290"/>
      <c r="S1755" s="290"/>
      <c r="T1755" s="290"/>
      <c r="U1755" s="290"/>
      <c r="V1755" s="290"/>
      <c r="W1755" s="290"/>
      <c r="X1755" s="290"/>
    </row>
    <row r="1756" spans="2:24" ht="58">
      <c r="B1756" s="252" t="s">
        <v>1438</v>
      </c>
      <c r="C1756" s="252" t="s">
        <v>5639</v>
      </c>
      <c r="D1756" s="251" t="s">
        <v>2502</v>
      </c>
      <c r="E1756" s="252" t="s">
        <v>431</v>
      </c>
      <c r="F1756" s="251">
        <v>4940658.8608900001</v>
      </c>
      <c r="G1756" s="251">
        <v>2468624.3989900001</v>
      </c>
      <c r="H1756" s="252" t="s">
        <v>2541</v>
      </c>
      <c r="I1756" s="251">
        <v>9.9640000000000006E-3</v>
      </c>
      <c r="J1756" s="251" t="s">
        <v>622</v>
      </c>
      <c r="K1756" s="353">
        <v>0</v>
      </c>
      <c r="L1756" s="252">
        <v>2024</v>
      </c>
      <c r="M1756" s="251">
        <v>2030</v>
      </c>
      <c r="N1756" s="252" t="s">
        <v>393</v>
      </c>
      <c r="O1756" s="252" t="s">
        <v>394</v>
      </c>
      <c r="P1756" s="252" t="s">
        <v>634</v>
      </c>
      <c r="Q1756" s="251" t="s">
        <v>5670</v>
      </c>
      <c r="R1756" s="290"/>
      <c r="S1756" s="290"/>
      <c r="T1756" s="290"/>
      <c r="U1756" s="290"/>
      <c r="V1756" s="290"/>
      <c r="W1756" s="290"/>
      <c r="X1756" s="290"/>
    </row>
    <row r="1757" spans="2:24" ht="58">
      <c r="B1757" s="252" t="s">
        <v>1438</v>
      </c>
      <c r="C1757" s="252" t="s">
        <v>5639</v>
      </c>
      <c r="D1757" s="251" t="s">
        <v>2502</v>
      </c>
      <c r="E1757" s="252" t="s">
        <v>431</v>
      </c>
      <c r="F1757" s="251">
        <v>4940555.7189999996</v>
      </c>
      <c r="G1757" s="251">
        <v>2468820.3432</v>
      </c>
      <c r="H1757" s="252" t="s">
        <v>2541</v>
      </c>
      <c r="I1757" s="251">
        <v>7.4490000000000001E-2</v>
      </c>
      <c r="J1757" s="251" t="s">
        <v>622</v>
      </c>
      <c r="K1757" s="353">
        <v>0</v>
      </c>
      <c r="L1757" s="252">
        <v>2024</v>
      </c>
      <c r="M1757" s="251">
        <v>2030</v>
      </c>
      <c r="N1757" s="252" t="s">
        <v>393</v>
      </c>
      <c r="O1757" s="252" t="s">
        <v>394</v>
      </c>
      <c r="P1757" s="252" t="s">
        <v>634</v>
      </c>
      <c r="Q1757" s="251" t="s">
        <v>5670</v>
      </c>
      <c r="R1757" s="290"/>
      <c r="S1757" s="290"/>
      <c r="T1757" s="290"/>
      <c r="U1757" s="290"/>
      <c r="V1757" s="290"/>
      <c r="W1757" s="290"/>
      <c r="X1757" s="290"/>
    </row>
    <row r="1758" spans="2:24" ht="58">
      <c r="B1758" s="252" t="s">
        <v>1438</v>
      </c>
      <c r="C1758" s="252" t="s">
        <v>5639</v>
      </c>
      <c r="D1758" s="251" t="s">
        <v>2502</v>
      </c>
      <c r="E1758" s="252" t="s">
        <v>431</v>
      </c>
      <c r="F1758" s="251">
        <v>4940308.1884500002</v>
      </c>
      <c r="G1758" s="251">
        <v>2469180.0569199999</v>
      </c>
      <c r="H1758" s="252" t="s">
        <v>2541</v>
      </c>
      <c r="I1758" s="251">
        <v>1.0280000000000001E-3</v>
      </c>
      <c r="J1758" s="251" t="s">
        <v>622</v>
      </c>
      <c r="K1758" s="353">
        <v>0</v>
      </c>
      <c r="L1758" s="252">
        <v>2024</v>
      </c>
      <c r="M1758" s="251">
        <v>2030</v>
      </c>
      <c r="N1758" s="252" t="s">
        <v>393</v>
      </c>
      <c r="O1758" s="252" t="s">
        <v>394</v>
      </c>
      <c r="P1758" s="252" t="s">
        <v>634</v>
      </c>
      <c r="Q1758" s="251" t="s">
        <v>5670</v>
      </c>
      <c r="R1758" s="290"/>
      <c r="S1758" s="290"/>
      <c r="T1758" s="290"/>
      <c r="U1758" s="290"/>
      <c r="V1758" s="290"/>
      <c r="W1758" s="290"/>
      <c r="X1758" s="290"/>
    </row>
    <row r="1759" spans="2:24" ht="58">
      <c r="B1759" s="252" t="s">
        <v>1438</v>
      </c>
      <c r="C1759" s="252" t="s">
        <v>5639</v>
      </c>
      <c r="D1759" s="251" t="s">
        <v>2502</v>
      </c>
      <c r="E1759" s="252" t="s">
        <v>431</v>
      </c>
      <c r="F1759" s="251">
        <v>4947267.35953</v>
      </c>
      <c r="G1759" s="251">
        <v>2456625.61179</v>
      </c>
      <c r="H1759" s="252" t="s">
        <v>2541</v>
      </c>
      <c r="I1759" s="251">
        <v>1.4090999999999999E-2</v>
      </c>
      <c r="J1759" s="251" t="s">
        <v>622</v>
      </c>
      <c r="K1759" s="353">
        <v>0</v>
      </c>
      <c r="L1759" s="252">
        <v>2024</v>
      </c>
      <c r="M1759" s="251">
        <v>2030</v>
      </c>
      <c r="N1759" s="252" t="s">
        <v>393</v>
      </c>
      <c r="O1759" s="252" t="s">
        <v>394</v>
      </c>
      <c r="P1759" s="252" t="s">
        <v>634</v>
      </c>
      <c r="Q1759" s="251" t="s">
        <v>5670</v>
      </c>
      <c r="R1759" s="290"/>
      <c r="S1759" s="290"/>
      <c r="T1759" s="290"/>
      <c r="U1759" s="290"/>
      <c r="V1759" s="290"/>
      <c r="W1759" s="290"/>
      <c r="X1759" s="290"/>
    </row>
    <row r="1760" spans="2:24" ht="58">
      <c r="B1760" s="252" t="s">
        <v>1438</v>
      </c>
      <c r="C1760" s="252" t="s">
        <v>5639</v>
      </c>
      <c r="D1760" s="251" t="s">
        <v>2502</v>
      </c>
      <c r="E1760" s="252" t="s">
        <v>431</v>
      </c>
      <c r="F1760" s="251">
        <v>4947289.0239599999</v>
      </c>
      <c r="G1760" s="251">
        <v>2456636.58476</v>
      </c>
      <c r="H1760" s="252" t="s">
        <v>2541</v>
      </c>
      <c r="I1760" s="251">
        <v>1.8536E-2</v>
      </c>
      <c r="J1760" s="251" t="s">
        <v>622</v>
      </c>
      <c r="K1760" s="353">
        <v>0</v>
      </c>
      <c r="L1760" s="252">
        <v>2024</v>
      </c>
      <c r="M1760" s="251">
        <v>2030</v>
      </c>
      <c r="N1760" s="252" t="s">
        <v>393</v>
      </c>
      <c r="O1760" s="252" t="s">
        <v>394</v>
      </c>
      <c r="P1760" s="252" t="s">
        <v>634</v>
      </c>
      <c r="Q1760" s="251" t="s">
        <v>5670</v>
      </c>
      <c r="R1760" s="290"/>
      <c r="S1760" s="290"/>
      <c r="T1760" s="290"/>
      <c r="U1760" s="290"/>
      <c r="V1760" s="290"/>
      <c r="W1760" s="290"/>
      <c r="X1760" s="290"/>
    </row>
    <row r="1761" spans="2:24" ht="58">
      <c r="B1761" s="252" t="s">
        <v>1438</v>
      </c>
      <c r="C1761" s="252" t="s">
        <v>5639</v>
      </c>
      <c r="D1761" s="251" t="s">
        <v>2502</v>
      </c>
      <c r="E1761" s="252" t="s">
        <v>431</v>
      </c>
      <c r="F1761" s="251">
        <v>4947212.8335699998</v>
      </c>
      <c r="G1761" s="251">
        <v>2456811.8901</v>
      </c>
      <c r="H1761" s="252" t="s">
        <v>2541</v>
      </c>
      <c r="I1761" s="251">
        <v>0.104216</v>
      </c>
      <c r="J1761" s="251" t="s">
        <v>622</v>
      </c>
      <c r="K1761" s="353">
        <v>0</v>
      </c>
      <c r="L1761" s="252">
        <v>2024</v>
      </c>
      <c r="M1761" s="251">
        <v>2030</v>
      </c>
      <c r="N1761" s="252" t="s">
        <v>393</v>
      </c>
      <c r="O1761" s="252" t="s">
        <v>394</v>
      </c>
      <c r="P1761" s="252" t="s">
        <v>634</v>
      </c>
      <c r="Q1761" s="251" t="s">
        <v>5670</v>
      </c>
      <c r="R1761" s="290"/>
      <c r="S1761" s="290"/>
      <c r="T1761" s="290"/>
      <c r="U1761" s="290"/>
      <c r="V1761" s="290"/>
      <c r="W1761" s="290"/>
      <c r="X1761" s="290"/>
    </row>
    <row r="1762" spans="2:24" ht="58">
      <c r="B1762" s="252" t="s">
        <v>1438</v>
      </c>
      <c r="C1762" s="252" t="s">
        <v>5639</v>
      </c>
      <c r="D1762" s="251" t="s">
        <v>2502</v>
      </c>
      <c r="E1762" s="252" t="s">
        <v>431</v>
      </c>
      <c r="F1762" s="251">
        <v>4947236.5539100002</v>
      </c>
      <c r="G1762" s="251">
        <v>2456815.8600099999</v>
      </c>
      <c r="H1762" s="252" t="s">
        <v>2541</v>
      </c>
      <c r="I1762" s="251">
        <v>0.106888</v>
      </c>
      <c r="J1762" s="251" t="s">
        <v>622</v>
      </c>
      <c r="K1762" s="353">
        <v>0</v>
      </c>
      <c r="L1762" s="252">
        <v>2024</v>
      </c>
      <c r="M1762" s="251">
        <v>2030</v>
      </c>
      <c r="N1762" s="252" t="s">
        <v>393</v>
      </c>
      <c r="O1762" s="252" t="s">
        <v>394</v>
      </c>
      <c r="P1762" s="252" t="s">
        <v>634</v>
      </c>
      <c r="Q1762" s="251" t="s">
        <v>5670</v>
      </c>
      <c r="R1762" s="290"/>
      <c r="S1762" s="290"/>
      <c r="T1762" s="290"/>
      <c r="U1762" s="290"/>
      <c r="V1762" s="290"/>
      <c r="W1762" s="290"/>
      <c r="X1762" s="290"/>
    </row>
    <row r="1763" spans="2:24" ht="58">
      <c r="B1763" s="252" t="s">
        <v>1438</v>
      </c>
      <c r="C1763" s="252" t="s">
        <v>5639</v>
      </c>
      <c r="D1763" s="251" t="s">
        <v>2502</v>
      </c>
      <c r="E1763" s="252" t="s">
        <v>431</v>
      </c>
      <c r="F1763" s="251">
        <v>4947182.60451</v>
      </c>
      <c r="G1763" s="251">
        <v>2456990.6605400001</v>
      </c>
      <c r="H1763" s="252" t="s">
        <v>2541</v>
      </c>
      <c r="I1763" s="251">
        <v>1.0947999999999999E-2</v>
      </c>
      <c r="J1763" s="251" t="s">
        <v>622</v>
      </c>
      <c r="K1763" s="353">
        <v>0</v>
      </c>
      <c r="L1763" s="252">
        <v>2024</v>
      </c>
      <c r="M1763" s="251">
        <v>2030</v>
      </c>
      <c r="N1763" s="252" t="s">
        <v>393</v>
      </c>
      <c r="O1763" s="252" t="s">
        <v>394</v>
      </c>
      <c r="P1763" s="252" t="s">
        <v>634</v>
      </c>
      <c r="Q1763" s="251" t="s">
        <v>5670</v>
      </c>
      <c r="R1763" s="290"/>
      <c r="S1763" s="290"/>
      <c r="T1763" s="290"/>
      <c r="U1763" s="290"/>
      <c r="V1763" s="290"/>
      <c r="W1763" s="290"/>
      <c r="X1763" s="290"/>
    </row>
    <row r="1764" spans="2:24" ht="58">
      <c r="B1764" s="252" t="s">
        <v>1438</v>
      </c>
      <c r="C1764" s="252" t="s">
        <v>5639</v>
      </c>
      <c r="D1764" s="251" t="s">
        <v>2502</v>
      </c>
      <c r="E1764" s="252" t="s">
        <v>431</v>
      </c>
      <c r="F1764" s="251">
        <v>4947163.5716000004</v>
      </c>
      <c r="G1764" s="251">
        <v>2456989.6101299999</v>
      </c>
      <c r="H1764" s="252" t="s">
        <v>2541</v>
      </c>
      <c r="I1764" s="251">
        <v>1.5315E-2</v>
      </c>
      <c r="J1764" s="251" t="s">
        <v>622</v>
      </c>
      <c r="K1764" s="353">
        <v>0</v>
      </c>
      <c r="L1764" s="252">
        <v>2024</v>
      </c>
      <c r="M1764" s="251">
        <v>2030</v>
      </c>
      <c r="N1764" s="252" t="s">
        <v>393</v>
      </c>
      <c r="O1764" s="252" t="s">
        <v>394</v>
      </c>
      <c r="P1764" s="252" t="s">
        <v>634</v>
      </c>
      <c r="Q1764" s="251" t="s">
        <v>5670</v>
      </c>
      <c r="R1764" s="290"/>
      <c r="S1764" s="290"/>
      <c r="T1764" s="290"/>
      <c r="U1764" s="290"/>
      <c r="V1764" s="290"/>
      <c r="W1764" s="290"/>
      <c r="X1764" s="290"/>
    </row>
    <row r="1765" spans="2:24" ht="58">
      <c r="B1765" s="252" t="s">
        <v>1438</v>
      </c>
      <c r="C1765" s="252" t="s">
        <v>5639</v>
      </c>
      <c r="D1765" s="251" t="s">
        <v>2503</v>
      </c>
      <c r="E1765" s="252" t="s">
        <v>431</v>
      </c>
      <c r="F1765" s="251">
        <v>4935892.9417300001</v>
      </c>
      <c r="G1765" s="251">
        <v>2480607.3495399999</v>
      </c>
      <c r="H1765" s="252" t="s">
        <v>2541</v>
      </c>
      <c r="I1765" s="251">
        <v>3.6732000000000001E-2</v>
      </c>
      <c r="J1765" s="251" t="s">
        <v>3943</v>
      </c>
      <c r="K1765" s="353">
        <v>0</v>
      </c>
      <c r="L1765" s="252">
        <v>2024</v>
      </c>
      <c r="M1765" s="251">
        <v>2030</v>
      </c>
      <c r="N1765" s="252" t="s">
        <v>393</v>
      </c>
      <c r="O1765" s="252" t="s">
        <v>394</v>
      </c>
      <c r="P1765" s="252" t="s">
        <v>634</v>
      </c>
      <c r="Q1765" s="251" t="s">
        <v>5670</v>
      </c>
      <c r="R1765" s="290"/>
      <c r="S1765" s="290"/>
      <c r="T1765" s="290"/>
      <c r="U1765" s="290"/>
      <c r="V1765" s="290"/>
      <c r="W1765" s="290"/>
      <c r="X1765" s="290"/>
    </row>
    <row r="1766" spans="2:24" ht="58">
      <c r="B1766" s="252" t="s">
        <v>1438</v>
      </c>
      <c r="C1766" s="252" t="s">
        <v>5639</v>
      </c>
      <c r="D1766" s="251" t="s">
        <v>3944</v>
      </c>
      <c r="E1766" s="252" t="s">
        <v>431</v>
      </c>
      <c r="F1766" s="251">
        <v>4936036.6486499999</v>
      </c>
      <c r="G1766" s="251">
        <v>2498637.24584</v>
      </c>
      <c r="H1766" s="252" t="s">
        <v>2541</v>
      </c>
      <c r="I1766" s="251">
        <v>7.3139999999999997E-2</v>
      </c>
      <c r="J1766" s="251" t="s">
        <v>392</v>
      </c>
      <c r="K1766" s="353">
        <v>0</v>
      </c>
      <c r="L1766" s="252">
        <v>2024</v>
      </c>
      <c r="M1766" s="251">
        <v>2030</v>
      </c>
      <c r="N1766" s="252" t="s">
        <v>393</v>
      </c>
      <c r="O1766" s="252" t="s">
        <v>394</v>
      </c>
      <c r="P1766" s="252" t="s">
        <v>634</v>
      </c>
      <c r="Q1766" s="251" t="s">
        <v>5670</v>
      </c>
      <c r="R1766" s="290"/>
      <c r="S1766" s="290"/>
      <c r="T1766" s="290"/>
      <c r="U1766" s="290"/>
      <c r="V1766" s="290"/>
      <c r="W1766" s="290"/>
      <c r="X1766" s="290"/>
    </row>
    <row r="1767" spans="2:24" ht="58">
      <c r="B1767" s="252" t="s">
        <v>1438</v>
      </c>
      <c r="C1767" s="252" t="s">
        <v>5639</v>
      </c>
      <c r="D1767" s="251" t="s">
        <v>3944</v>
      </c>
      <c r="E1767" s="252" t="s">
        <v>431</v>
      </c>
      <c r="F1767" s="251">
        <v>4936058.8858399997</v>
      </c>
      <c r="G1767" s="251">
        <v>2498649.2003100002</v>
      </c>
      <c r="H1767" s="252" t="s">
        <v>2541</v>
      </c>
      <c r="I1767" s="251">
        <v>5.5236E-2</v>
      </c>
      <c r="J1767" s="251" t="s">
        <v>392</v>
      </c>
      <c r="K1767" s="353">
        <v>0</v>
      </c>
      <c r="L1767" s="252">
        <v>2024</v>
      </c>
      <c r="M1767" s="251">
        <v>2030</v>
      </c>
      <c r="N1767" s="252" t="s">
        <v>393</v>
      </c>
      <c r="O1767" s="252" t="s">
        <v>394</v>
      </c>
      <c r="P1767" s="252" t="s">
        <v>634</v>
      </c>
      <c r="Q1767" s="251" t="s">
        <v>5670</v>
      </c>
      <c r="R1767" s="290"/>
      <c r="S1767" s="290"/>
      <c r="T1767" s="290"/>
      <c r="U1767" s="290"/>
      <c r="V1767" s="290"/>
      <c r="W1767" s="290"/>
      <c r="X1767" s="290"/>
    </row>
    <row r="1768" spans="2:24" ht="58">
      <c r="B1768" s="252" t="s">
        <v>1438</v>
      </c>
      <c r="C1768" s="252" t="s">
        <v>5639</v>
      </c>
      <c r="D1768" s="251" t="s">
        <v>3944</v>
      </c>
      <c r="E1768" s="252" t="s">
        <v>431</v>
      </c>
      <c r="F1768" s="251">
        <v>4936058.8858399997</v>
      </c>
      <c r="G1768" s="251">
        <v>2498649.2003100002</v>
      </c>
      <c r="H1768" s="252" t="s">
        <v>2541</v>
      </c>
      <c r="I1768" s="251">
        <v>1.0069E-2</v>
      </c>
      <c r="J1768" s="251" t="s">
        <v>2395</v>
      </c>
      <c r="K1768" s="353">
        <v>0</v>
      </c>
      <c r="L1768" s="252">
        <v>2024</v>
      </c>
      <c r="M1768" s="251">
        <v>2030</v>
      </c>
      <c r="N1768" s="252" t="s">
        <v>393</v>
      </c>
      <c r="O1768" s="252" t="s">
        <v>394</v>
      </c>
      <c r="P1768" s="252" t="s">
        <v>634</v>
      </c>
      <c r="Q1768" s="251" t="s">
        <v>5670</v>
      </c>
      <c r="R1768" s="290"/>
      <c r="S1768" s="290"/>
      <c r="T1768" s="290"/>
      <c r="U1768" s="290"/>
      <c r="V1768" s="290"/>
      <c r="W1768" s="290"/>
      <c r="X1768" s="290"/>
    </row>
    <row r="1769" spans="2:24" ht="58">
      <c r="B1769" s="252" t="s">
        <v>1438</v>
      </c>
      <c r="C1769" s="252" t="s">
        <v>5639</v>
      </c>
      <c r="D1769" s="251" t="s">
        <v>3944</v>
      </c>
      <c r="E1769" s="252" t="s">
        <v>431</v>
      </c>
      <c r="F1769" s="251">
        <v>4935989.3017300004</v>
      </c>
      <c r="G1769" s="251">
        <v>2498925.58201</v>
      </c>
      <c r="H1769" s="252" t="s">
        <v>2541</v>
      </c>
      <c r="I1769" s="251">
        <v>2.3354E-2</v>
      </c>
      <c r="J1769" s="251" t="s">
        <v>392</v>
      </c>
      <c r="K1769" s="353">
        <v>0</v>
      </c>
      <c r="L1769" s="252">
        <v>2024</v>
      </c>
      <c r="M1769" s="251">
        <v>2030</v>
      </c>
      <c r="N1769" s="252" t="s">
        <v>393</v>
      </c>
      <c r="O1769" s="252" t="s">
        <v>394</v>
      </c>
      <c r="P1769" s="252" t="s">
        <v>634</v>
      </c>
      <c r="Q1769" s="251" t="s">
        <v>5670</v>
      </c>
      <c r="R1769" s="290"/>
      <c r="S1769" s="290"/>
      <c r="T1769" s="290"/>
      <c r="U1769" s="290"/>
      <c r="V1769" s="290"/>
      <c r="W1769" s="290"/>
      <c r="X1769" s="290"/>
    </row>
    <row r="1770" spans="2:24" ht="58">
      <c r="B1770" s="252" t="s">
        <v>1438</v>
      </c>
      <c r="C1770" s="252" t="s">
        <v>5639</v>
      </c>
      <c r="D1770" s="251" t="s">
        <v>3944</v>
      </c>
      <c r="E1770" s="252" t="s">
        <v>431</v>
      </c>
      <c r="F1770" s="251">
        <v>4936012.0501199998</v>
      </c>
      <c r="G1770" s="251">
        <v>2498934.4934999999</v>
      </c>
      <c r="H1770" s="252" t="s">
        <v>2541</v>
      </c>
      <c r="I1770" s="251">
        <v>1.8249000000000001E-2</v>
      </c>
      <c r="J1770" s="251" t="s">
        <v>392</v>
      </c>
      <c r="K1770" s="353">
        <v>0</v>
      </c>
      <c r="L1770" s="252">
        <v>2024</v>
      </c>
      <c r="M1770" s="251">
        <v>2030</v>
      </c>
      <c r="N1770" s="252" t="s">
        <v>393</v>
      </c>
      <c r="O1770" s="252" t="s">
        <v>394</v>
      </c>
      <c r="P1770" s="252" t="s">
        <v>634</v>
      </c>
      <c r="Q1770" s="251" t="s">
        <v>5670</v>
      </c>
      <c r="R1770" s="290"/>
      <c r="S1770" s="290"/>
      <c r="T1770" s="290"/>
      <c r="U1770" s="290"/>
      <c r="V1770" s="290"/>
      <c r="W1770" s="290"/>
      <c r="X1770" s="290"/>
    </row>
    <row r="1771" spans="2:24" ht="58">
      <c r="B1771" s="252" t="s">
        <v>1438</v>
      </c>
      <c r="C1771" s="252" t="s">
        <v>5639</v>
      </c>
      <c r="D1771" s="251" t="s">
        <v>3944</v>
      </c>
      <c r="E1771" s="252" t="s">
        <v>431</v>
      </c>
      <c r="F1771" s="251">
        <v>4935974.3728900002</v>
      </c>
      <c r="G1771" s="251">
        <v>2499015.3762400001</v>
      </c>
      <c r="H1771" s="252" t="s">
        <v>2541</v>
      </c>
      <c r="I1771" s="251">
        <v>2.7499999999999998E-3</v>
      </c>
      <c r="J1771" s="251" t="s">
        <v>392</v>
      </c>
      <c r="K1771" s="353">
        <v>0</v>
      </c>
      <c r="L1771" s="252">
        <v>2024</v>
      </c>
      <c r="M1771" s="251">
        <v>2030</v>
      </c>
      <c r="N1771" s="252" t="s">
        <v>393</v>
      </c>
      <c r="O1771" s="252" t="s">
        <v>394</v>
      </c>
      <c r="P1771" s="252" t="s">
        <v>634</v>
      </c>
      <c r="Q1771" s="251" t="s">
        <v>5670</v>
      </c>
      <c r="R1771" s="290"/>
      <c r="S1771" s="290"/>
      <c r="T1771" s="290"/>
      <c r="U1771" s="290"/>
      <c r="V1771" s="290"/>
      <c r="W1771" s="290"/>
      <c r="X1771" s="290"/>
    </row>
    <row r="1772" spans="2:24" ht="58">
      <c r="B1772" s="252" t="s">
        <v>1438</v>
      </c>
      <c r="C1772" s="252" t="s">
        <v>5639</v>
      </c>
      <c r="D1772" s="251" t="s">
        <v>3944</v>
      </c>
      <c r="E1772" s="252" t="s">
        <v>431</v>
      </c>
      <c r="F1772" s="251">
        <v>4935959.6348299999</v>
      </c>
      <c r="G1772" s="251">
        <v>2499121.01027</v>
      </c>
      <c r="H1772" s="252" t="s">
        <v>2541</v>
      </c>
      <c r="I1772" s="251">
        <v>3.3000000000000003E-5</v>
      </c>
      <c r="J1772" s="251" t="s">
        <v>392</v>
      </c>
      <c r="K1772" s="353">
        <v>0</v>
      </c>
      <c r="L1772" s="252">
        <v>2024</v>
      </c>
      <c r="M1772" s="251">
        <v>2030</v>
      </c>
      <c r="N1772" s="252" t="s">
        <v>393</v>
      </c>
      <c r="O1772" s="252" t="s">
        <v>394</v>
      </c>
      <c r="P1772" s="252" t="s">
        <v>634</v>
      </c>
      <c r="Q1772" s="251" t="s">
        <v>5670</v>
      </c>
      <c r="R1772" s="290"/>
      <c r="S1772" s="290"/>
      <c r="T1772" s="290"/>
      <c r="U1772" s="290"/>
      <c r="V1772" s="290"/>
      <c r="W1772" s="290"/>
      <c r="X1772" s="290"/>
    </row>
    <row r="1773" spans="2:24" ht="58">
      <c r="B1773" s="252" t="s">
        <v>1438</v>
      </c>
      <c r="C1773" s="252" t="s">
        <v>5639</v>
      </c>
      <c r="D1773" s="251" t="s">
        <v>3944</v>
      </c>
      <c r="E1773" s="252" t="s">
        <v>431</v>
      </c>
      <c r="F1773" s="251">
        <v>4935942.2059300002</v>
      </c>
      <c r="G1773" s="251">
        <v>2499212.8624999998</v>
      </c>
      <c r="H1773" s="252" t="s">
        <v>2541</v>
      </c>
      <c r="I1773" s="251">
        <v>6.7491999999999996E-2</v>
      </c>
      <c r="J1773" s="251" t="s">
        <v>392</v>
      </c>
      <c r="K1773" s="353">
        <v>0</v>
      </c>
      <c r="L1773" s="252">
        <v>2024</v>
      </c>
      <c r="M1773" s="251">
        <v>2030</v>
      </c>
      <c r="N1773" s="252" t="s">
        <v>393</v>
      </c>
      <c r="O1773" s="252" t="s">
        <v>394</v>
      </c>
      <c r="P1773" s="252" t="s">
        <v>634</v>
      </c>
      <c r="Q1773" s="251" t="s">
        <v>5670</v>
      </c>
      <c r="R1773" s="290"/>
      <c r="S1773" s="290"/>
      <c r="T1773" s="290"/>
      <c r="U1773" s="290"/>
      <c r="V1773" s="290"/>
      <c r="W1773" s="290"/>
      <c r="X1773" s="290"/>
    </row>
    <row r="1774" spans="2:24" ht="58">
      <c r="B1774" s="252" t="s">
        <v>1438</v>
      </c>
      <c r="C1774" s="252" t="s">
        <v>5639</v>
      </c>
      <c r="D1774" s="251" t="s">
        <v>3944</v>
      </c>
      <c r="E1774" s="252" t="s">
        <v>431</v>
      </c>
      <c r="F1774" s="251">
        <v>4935968.0444900002</v>
      </c>
      <c r="G1774" s="251">
        <v>2499202.6986699998</v>
      </c>
      <c r="H1774" s="252" t="s">
        <v>2541</v>
      </c>
      <c r="I1774" s="251">
        <v>8.1743999999999997E-2</v>
      </c>
      <c r="J1774" s="251" t="s">
        <v>392</v>
      </c>
      <c r="K1774" s="353">
        <v>0</v>
      </c>
      <c r="L1774" s="252">
        <v>2024</v>
      </c>
      <c r="M1774" s="251">
        <v>2030</v>
      </c>
      <c r="N1774" s="252" t="s">
        <v>393</v>
      </c>
      <c r="O1774" s="252" t="s">
        <v>394</v>
      </c>
      <c r="P1774" s="252" t="s">
        <v>634</v>
      </c>
      <c r="Q1774" s="251" t="s">
        <v>5670</v>
      </c>
      <c r="R1774" s="290"/>
      <c r="S1774" s="290"/>
      <c r="T1774" s="290"/>
      <c r="U1774" s="290"/>
      <c r="V1774" s="290"/>
      <c r="W1774" s="290"/>
      <c r="X1774" s="290"/>
    </row>
    <row r="1775" spans="2:24" ht="58">
      <c r="B1775" s="252" t="s">
        <v>1438</v>
      </c>
      <c r="C1775" s="252" t="s">
        <v>5639</v>
      </c>
      <c r="D1775" s="251" t="s">
        <v>3944</v>
      </c>
      <c r="E1775" s="252" t="s">
        <v>431</v>
      </c>
      <c r="F1775" s="251">
        <v>4935895.85463</v>
      </c>
      <c r="G1775" s="251">
        <v>2499494.9584499998</v>
      </c>
      <c r="H1775" s="252" t="s">
        <v>2541</v>
      </c>
      <c r="I1775" s="251">
        <v>4.3286999999999999E-2</v>
      </c>
      <c r="J1775" s="251" t="s">
        <v>392</v>
      </c>
      <c r="K1775" s="353">
        <v>0</v>
      </c>
      <c r="L1775" s="252">
        <v>2024</v>
      </c>
      <c r="M1775" s="251">
        <v>2030</v>
      </c>
      <c r="N1775" s="252" t="s">
        <v>393</v>
      </c>
      <c r="O1775" s="252" t="s">
        <v>394</v>
      </c>
      <c r="P1775" s="252" t="s">
        <v>634</v>
      </c>
      <c r="Q1775" s="251" t="s">
        <v>5670</v>
      </c>
      <c r="R1775" s="290"/>
      <c r="S1775" s="290"/>
      <c r="T1775" s="290"/>
      <c r="U1775" s="290"/>
      <c r="V1775" s="290"/>
      <c r="W1775" s="290"/>
      <c r="X1775" s="290"/>
    </row>
    <row r="1776" spans="2:24" ht="58">
      <c r="B1776" s="252" t="s">
        <v>1438</v>
      </c>
      <c r="C1776" s="252" t="s">
        <v>5639</v>
      </c>
      <c r="D1776" s="251" t="s">
        <v>3944</v>
      </c>
      <c r="E1776" s="252" t="s">
        <v>431</v>
      </c>
      <c r="F1776" s="251">
        <v>4935919.4188099997</v>
      </c>
      <c r="G1776" s="251">
        <v>2499498.8295200001</v>
      </c>
      <c r="H1776" s="252" t="s">
        <v>2541</v>
      </c>
      <c r="I1776" s="251">
        <v>3.9158999999999999E-2</v>
      </c>
      <c r="J1776" s="251" t="s">
        <v>392</v>
      </c>
      <c r="K1776" s="353">
        <v>0</v>
      </c>
      <c r="L1776" s="252">
        <v>2024</v>
      </c>
      <c r="M1776" s="251">
        <v>2030</v>
      </c>
      <c r="N1776" s="252" t="s">
        <v>393</v>
      </c>
      <c r="O1776" s="252" t="s">
        <v>394</v>
      </c>
      <c r="P1776" s="252" t="s">
        <v>634</v>
      </c>
      <c r="Q1776" s="251" t="s">
        <v>5670</v>
      </c>
      <c r="R1776" s="290"/>
      <c r="S1776" s="290"/>
      <c r="T1776" s="290"/>
      <c r="U1776" s="290"/>
      <c r="V1776" s="290"/>
      <c r="W1776" s="290"/>
      <c r="X1776" s="290"/>
    </row>
    <row r="1777" spans="2:24" ht="58">
      <c r="B1777" s="252" t="s">
        <v>1438</v>
      </c>
      <c r="C1777" s="252" t="s">
        <v>5639</v>
      </c>
      <c r="D1777" s="251" t="s">
        <v>3944</v>
      </c>
      <c r="E1777" s="252" t="s">
        <v>431</v>
      </c>
      <c r="F1777" s="251">
        <v>4935895.85463</v>
      </c>
      <c r="G1777" s="251">
        <v>2499494.9584499998</v>
      </c>
      <c r="H1777" s="252" t="s">
        <v>2541</v>
      </c>
      <c r="I1777" s="251">
        <v>3.1479E-2</v>
      </c>
      <c r="J1777" s="251" t="s">
        <v>622</v>
      </c>
      <c r="K1777" s="353">
        <v>0</v>
      </c>
      <c r="L1777" s="252">
        <v>2024</v>
      </c>
      <c r="M1777" s="251">
        <v>2030</v>
      </c>
      <c r="N1777" s="252" t="s">
        <v>393</v>
      </c>
      <c r="O1777" s="252" t="s">
        <v>394</v>
      </c>
      <c r="P1777" s="252" t="s">
        <v>634</v>
      </c>
      <c r="Q1777" s="251" t="s">
        <v>5670</v>
      </c>
      <c r="R1777" s="290"/>
      <c r="S1777" s="290"/>
      <c r="T1777" s="290"/>
      <c r="U1777" s="290"/>
      <c r="V1777" s="290"/>
      <c r="W1777" s="290"/>
      <c r="X1777" s="290"/>
    </row>
    <row r="1778" spans="2:24" ht="58">
      <c r="B1778" s="252" t="s">
        <v>1438</v>
      </c>
      <c r="C1778" s="252" t="s">
        <v>5639</v>
      </c>
      <c r="D1778" s="251" t="s">
        <v>3944</v>
      </c>
      <c r="E1778" s="252" t="s">
        <v>431</v>
      </c>
      <c r="F1778" s="251">
        <v>4935919.4188099997</v>
      </c>
      <c r="G1778" s="251">
        <v>2499498.8295200001</v>
      </c>
      <c r="H1778" s="252" t="s">
        <v>2541</v>
      </c>
      <c r="I1778" s="251">
        <v>2.3123000000000001E-2</v>
      </c>
      <c r="J1778" s="251" t="s">
        <v>622</v>
      </c>
      <c r="K1778" s="353">
        <v>0</v>
      </c>
      <c r="L1778" s="252">
        <v>2024</v>
      </c>
      <c r="M1778" s="251">
        <v>2030</v>
      </c>
      <c r="N1778" s="252" t="s">
        <v>393</v>
      </c>
      <c r="O1778" s="252" t="s">
        <v>394</v>
      </c>
      <c r="P1778" s="252" t="s">
        <v>634</v>
      </c>
      <c r="Q1778" s="251" t="s">
        <v>5670</v>
      </c>
      <c r="R1778" s="290"/>
      <c r="S1778" s="290"/>
      <c r="T1778" s="290"/>
      <c r="U1778" s="290"/>
      <c r="V1778" s="290"/>
      <c r="W1778" s="290"/>
      <c r="X1778" s="290"/>
    </row>
    <row r="1779" spans="2:24" ht="58">
      <c r="B1779" s="252" t="s">
        <v>1438</v>
      </c>
      <c r="C1779" s="252" t="s">
        <v>5639</v>
      </c>
      <c r="D1779" s="251" t="s">
        <v>3944</v>
      </c>
      <c r="E1779" s="252" t="s">
        <v>431</v>
      </c>
      <c r="F1779" s="251">
        <v>4936058.8858399997</v>
      </c>
      <c r="G1779" s="251">
        <v>2498649.2003100002</v>
      </c>
      <c r="H1779" s="252" t="s">
        <v>2541</v>
      </c>
      <c r="I1779" s="251">
        <v>3.3700000000000001E-4</v>
      </c>
      <c r="J1779" s="251" t="s">
        <v>2395</v>
      </c>
      <c r="K1779" s="353">
        <v>0</v>
      </c>
      <c r="L1779" s="252">
        <v>2024</v>
      </c>
      <c r="M1779" s="251">
        <v>2030</v>
      </c>
      <c r="N1779" s="252" t="s">
        <v>393</v>
      </c>
      <c r="O1779" s="252" t="s">
        <v>394</v>
      </c>
      <c r="P1779" s="252" t="s">
        <v>634</v>
      </c>
      <c r="Q1779" s="251" t="s">
        <v>5670</v>
      </c>
      <c r="R1779" s="290"/>
      <c r="S1779" s="290"/>
      <c r="T1779" s="290"/>
      <c r="U1779" s="290"/>
      <c r="V1779" s="290"/>
      <c r="W1779" s="290"/>
      <c r="X1779" s="290"/>
    </row>
    <row r="1780" spans="2:24" ht="58">
      <c r="B1780" s="252" t="s">
        <v>1438</v>
      </c>
      <c r="C1780" s="252" t="s">
        <v>5639</v>
      </c>
      <c r="D1780" s="251" t="s">
        <v>3944</v>
      </c>
      <c r="E1780" s="252" t="s">
        <v>431</v>
      </c>
      <c r="F1780" s="251">
        <v>4936112.0414500004</v>
      </c>
      <c r="G1780" s="251">
        <v>2498315.19882</v>
      </c>
      <c r="H1780" s="252" t="s">
        <v>2541</v>
      </c>
      <c r="I1780" s="251">
        <v>2.8017E-2</v>
      </c>
      <c r="J1780" s="251" t="s">
        <v>2754</v>
      </c>
      <c r="K1780" s="353">
        <v>0</v>
      </c>
      <c r="L1780" s="252">
        <v>2024</v>
      </c>
      <c r="M1780" s="251">
        <v>2030</v>
      </c>
      <c r="N1780" s="252" t="s">
        <v>393</v>
      </c>
      <c r="O1780" s="252" t="s">
        <v>394</v>
      </c>
      <c r="P1780" s="252" t="s">
        <v>634</v>
      </c>
      <c r="Q1780" s="251" t="s">
        <v>5670</v>
      </c>
      <c r="R1780" s="290"/>
      <c r="S1780" s="290"/>
      <c r="T1780" s="290"/>
      <c r="U1780" s="290"/>
      <c r="V1780" s="290"/>
      <c r="W1780" s="290"/>
      <c r="X1780" s="290"/>
    </row>
    <row r="1781" spans="2:24" ht="58">
      <c r="B1781" s="252" t="s">
        <v>1438</v>
      </c>
      <c r="C1781" s="252" t="s">
        <v>5639</v>
      </c>
      <c r="D1781" s="251" t="s">
        <v>3944</v>
      </c>
      <c r="E1781" s="252" t="s">
        <v>431</v>
      </c>
      <c r="F1781" s="251">
        <v>4935708.3536799997</v>
      </c>
      <c r="G1781" s="251">
        <v>2500739.6044000001</v>
      </c>
      <c r="H1781" s="252" t="s">
        <v>2541</v>
      </c>
      <c r="I1781" s="251">
        <v>4.9639999999999997E-3</v>
      </c>
      <c r="J1781" s="251" t="s">
        <v>622</v>
      </c>
      <c r="K1781" s="353">
        <v>0</v>
      </c>
      <c r="L1781" s="252">
        <v>2024</v>
      </c>
      <c r="M1781" s="251">
        <v>2030</v>
      </c>
      <c r="N1781" s="252" t="s">
        <v>393</v>
      </c>
      <c r="O1781" s="252" t="s">
        <v>394</v>
      </c>
      <c r="P1781" s="252" t="s">
        <v>634</v>
      </c>
      <c r="Q1781" s="251" t="s">
        <v>5670</v>
      </c>
      <c r="R1781" s="290"/>
      <c r="S1781" s="290"/>
      <c r="T1781" s="290"/>
      <c r="U1781" s="290"/>
      <c r="V1781" s="290"/>
      <c r="W1781" s="290"/>
      <c r="X1781" s="290"/>
    </row>
    <row r="1782" spans="2:24" ht="58">
      <c r="B1782" s="252" t="s">
        <v>1438</v>
      </c>
      <c r="C1782" s="252" t="s">
        <v>5639</v>
      </c>
      <c r="D1782" s="251" t="s">
        <v>3944</v>
      </c>
      <c r="E1782" s="252" t="s">
        <v>431</v>
      </c>
      <c r="F1782" s="251">
        <v>4935725.6235499997</v>
      </c>
      <c r="G1782" s="251">
        <v>2500816.8342599999</v>
      </c>
      <c r="H1782" s="252" t="s">
        <v>2541</v>
      </c>
      <c r="I1782" s="251">
        <v>4.8675000000000003E-2</v>
      </c>
      <c r="J1782" s="251" t="s">
        <v>622</v>
      </c>
      <c r="K1782" s="353">
        <v>0</v>
      </c>
      <c r="L1782" s="252">
        <v>2024</v>
      </c>
      <c r="M1782" s="251">
        <v>2030</v>
      </c>
      <c r="N1782" s="252" t="s">
        <v>393</v>
      </c>
      <c r="O1782" s="252" t="s">
        <v>394</v>
      </c>
      <c r="P1782" s="252" t="s">
        <v>634</v>
      </c>
      <c r="Q1782" s="251" t="s">
        <v>5670</v>
      </c>
      <c r="R1782" s="290"/>
      <c r="S1782" s="290"/>
      <c r="T1782" s="290"/>
      <c r="U1782" s="290"/>
      <c r="V1782" s="290"/>
      <c r="W1782" s="290"/>
      <c r="X1782" s="290"/>
    </row>
    <row r="1783" spans="2:24" ht="58">
      <c r="B1783" s="252" t="s">
        <v>1438</v>
      </c>
      <c r="C1783" s="252" t="s">
        <v>5639</v>
      </c>
      <c r="D1783" s="251" t="s">
        <v>3944</v>
      </c>
      <c r="E1783" s="252" t="s">
        <v>431</v>
      </c>
      <c r="F1783" s="251">
        <v>4935850.3467100002</v>
      </c>
      <c r="G1783" s="251">
        <v>2499772.13521</v>
      </c>
      <c r="H1783" s="252" t="s">
        <v>2541</v>
      </c>
      <c r="I1783" s="251">
        <v>6.2534999999999993E-2</v>
      </c>
      <c r="J1783" s="251" t="s">
        <v>622</v>
      </c>
      <c r="K1783" s="353">
        <v>0</v>
      </c>
      <c r="L1783" s="252">
        <v>2024</v>
      </c>
      <c r="M1783" s="251">
        <v>2030</v>
      </c>
      <c r="N1783" s="252" t="s">
        <v>393</v>
      </c>
      <c r="O1783" s="252" t="s">
        <v>394</v>
      </c>
      <c r="P1783" s="252" t="s">
        <v>634</v>
      </c>
      <c r="Q1783" s="251" t="s">
        <v>5670</v>
      </c>
      <c r="R1783" s="290"/>
      <c r="S1783" s="290"/>
      <c r="T1783" s="290"/>
      <c r="U1783" s="290"/>
      <c r="V1783" s="290"/>
      <c r="W1783" s="290"/>
      <c r="X1783" s="290"/>
    </row>
    <row r="1784" spans="2:24" ht="58">
      <c r="B1784" s="252" t="s">
        <v>1438</v>
      </c>
      <c r="C1784" s="252" t="s">
        <v>5639</v>
      </c>
      <c r="D1784" s="251" t="s">
        <v>3944</v>
      </c>
      <c r="E1784" s="252" t="s">
        <v>431</v>
      </c>
      <c r="F1784" s="251">
        <v>4935874.1736000003</v>
      </c>
      <c r="G1784" s="251">
        <v>2499774.4144299999</v>
      </c>
      <c r="H1784" s="252" t="s">
        <v>2541</v>
      </c>
      <c r="I1784" s="251">
        <v>5.9646999999999999E-2</v>
      </c>
      <c r="J1784" s="251" t="s">
        <v>622</v>
      </c>
      <c r="K1784" s="353">
        <v>0</v>
      </c>
      <c r="L1784" s="252">
        <v>2024</v>
      </c>
      <c r="M1784" s="251">
        <v>2030</v>
      </c>
      <c r="N1784" s="252" t="s">
        <v>393</v>
      </c>
      <c r="O1784" s="252" t="s">
        <v>394</v>
      </c>
      <c r="P1784" s="252" t="s">
        <v>634</v>
      </c>
      <c r="Q1784" s="251" t="s">
        <v>5670</v>
      </c>
      <c r="R1784" s="290"/>
      <c r="S1784" s="290"/>
      <c r="T1784" s="290"/>
      <c r="U1784" s="290"/>
      <c r="V1784" s="290"/>
      <c r="W1784" s="290"/>
      <c r="X1784" s="290"/>
    </row>
    <row r="1785" spans="2:24" ht="58">
      <c r="B1785" s="252" t="s">
        <v>1438</v>
      </c>
      <c r="C1785" s="252" t="s">
        <v>5639</v>
      </c>
      <c r="D1785" s="251" t="s">
        <v>3944</v>
      </c>
      <c r="E1785" s="252" t="s">
        <v>431</v>
      </c>
      <c r="F1785" s="251">
        <v>4935874.1736000003</v>
      </c>
      <c r="G1785" s="251">
        <v>2499774.4144299999</v>
      </c>
      <c r="H1785" s="252" t="s">
        <v>2541</v>
      </c>
      <c r="I1785" s="251">
        <v>1.279E-3</v>
      </c>
      <c r="J1785" s="251" t="s">
        <v>2395</v>
      </c>
      <c r="K1785" s="353">
        <v>0</v>
      </c>
      <c r="L1785" s="252">
        <v>2024</v>
      </c>
      <c r="M1785" s="251">
        <v>2030</v>
      </c>
      <c r="N1785" s="252" t="s">
        <v>393</v>
      </c>
      <c r="O1785" s="252" t="s">
        <v>394</v>
      </c>
      <c r="P1785" s="252" t="s">
        <v>634</v>
      </c>
      <c r="Q1785" s="251" t="s">
        <v>5670</v>
      </c>
      <c r="R1785" s="290"/>
      <c r="S1785" s="290"/>
      <c r="T1785" s="290"/>
      <c r="U1785" s="290"/>
      <c r="V1785" s="290"/>
      <c r="W1785" s="290"/>
      <c r="X1785" s="290"/>
    </row>
    <row r="1786" spans="2:24" ht="58">
      <c r="B1786" s="252" t="s">
        <v>1438</v>
      </c>
      <c r="C1786" s="252" t="s">
        <v>5639</v>
      </c>
      <c r="D1786" s="251" t="s">
        <v>3944</v>
      </c>
      <c r="E1786" s="252" t="s">
        <v>431</v>
      </c>
      <c r="F1786" s="251">
        <v>4935822.7519500004</v>
      </c>
      <c r="G1786" s="251">
        <v>2499940.2876800001</v>
      </c>
      <c r="H1786" s="252" t="s">
        <v>2541</v>
      </c>
      <c r="I1786" s="251">
        <v>2.2232999999999999E-2</v>
      </c>
      <c r="J1786" s="251" t="s">
        <v>2395</v>
      </c>
      <c r="K1786" s="353">
        <v>0</v>
      </c>
      <c r="L1786" s="252">
        <v>2024</v>
      </c>
      <c r="M1786" s="251">
        <v>2030</v>
      </c>
      <c r="N1786" s="252" t="s">
        <v>393</v>
      </c>
      <c r="O1786" s="252" t="s">
        <v>394</v>
      </c>
      <c r="P1786" s="252" t="s">
        <v>634</v>
      </c>
      <c r="Q1786" s="251" t="s">
        <v>5670</v>
      </c>
      <c r="R1786" s="290"/>
      <c r="S1786" s="290"/>
      <c r="T1786" s="290"/>
      <c r="U1786" s="290"/>
      <c r="V1786" s="290"/>
      <c r="W1786" s="290"/>
      <c r="X1786" s="290"/>
    </row>
    <row r="1787" spans="2:24" ht="58">
      <c r="B1787" s="252" t="s">
        <v>1438</v>
      </c>
      <c r="C1787" s="252" t="s">
        <v>5639</v>
      </c>
      <c r="D1787" s="251" t="s">
        <v>3944</v>
      </c>
      <c r="E1787" s="252" t="s">
        <v>431</v>
      </c>
      <c r="F1787" s="251">
        <v>4935822.7519500004</v>
      </c>
      <c r="G1787" s="251">
        <v>2499940.2876800001</v>
      </c>
      <c r="H1787" s="252" t="s">
        <v>2541</v>
      </c>
      <c r="I1787" s="251">
        <v>2.4934999999999999E-2</v>
      </c>
      <c r="J1787" s="251" t="s">
        <v>1427</v>
      </c>
      <c r="K1787" s="353">
        <v>0</v>
      </c>
      <c r="L1787" s="252">
        <v>2024</v>
      </c>
      <c r="M1787" s="251">
        <v>2030</v>
      </c>
      <c r="N1787" s="252" t="s">
        <v>393</v>
      </c>
      <c r="O1787" s="252" t="s">
        <v>394</v>
      </c>
      <c r="P1787" s="252" t="s">
        <v>634</v>
      </c>
      <c r="Q1787" s="251" t="s">
        <v>5670</v>
      </c>
      <c r="R1787" s="290"/>
      <c r="S1787" s="290"/>
      <c r="T1787" s="290"/>
      <c r="U1787" s="290"/>
      <c r="V1787" s="290"/>
      <c r="W1787" s="290"/>
      <c r="X1787" s="290"/>
    </row>
    <row r="1788" spans="2:24" ht="58">
      <c r="B1788" s="252" t="s">
        <v>1438</v>
      </c>
      <c r="C1788" s="252" t="s">
        <v>5639</v>
      </c>
      <c r="D1788" s="251" t="s">
        <v>3944</v>
      </c>
      <c r="E1788" s="252" t="s">
        <v>431</v>
      </c>
      <c r="F1788" s="251">
        <v>4935846.1299200002</v>
      </c>
      <c r="G1788" s="251">
        <v>2499945.2671400001</v>
      </c>
      <c r="H1788" s="252" t="s">
        <v>2541</v>
      </c>
      <c r="I1788" s="251">
        <v>1.1619000000000001E-2</v>
      </c>
      <c r="J1788" s="251" t="s">
        <v>2395</v>
      </c>
      <c r="K1788" s="353">
        <v>0</v>
      </c>
      <c r="L1788" s="252">
        <v>2024</v>
      </c>
      <c r="M1788" s="251">
        <v>2030</v>
      </c>
      <c r="N1788" s="252" t="s">
        <v>393</v>
      </c>
      <c r="O1788" s="252" t="s">
        <v>394</v>
      </c>
      <c r="P1788" s="252" t="s">
        <v>634</v>
      </c>
      <c r="Q1788" s="251" t="s">
        <v>5670</v>
      </c>
      <c r="R1788" s="290"/>
      <c r="S1788" s="290"/>
      <c r="T1788" s="290"/>
      <c r="U1788" s="290"/>
      <c r="V1788" s="290"/>
      <c r="W1788" s="290"/>
      <c r="X1788" s="290"/>
    </row>
    <row r="1789" spans="2:24" ht="58">
      <c r="B1789" s="252" t="s">
        <v>1438</v>
      </c>
      <c r="C1789" s="252" t="s">
        <v>5639</v>
      </c>
      <c r="D1789" s="251" t="s">
        <v>3944</v>
      </c>
      <c r="E1789" s="252" t="s">
        <v>431</v>
      </c>
      <c r="F1789" s="251">
        <v>4935846.1299200002</v>
      </c>
      <c r="G1789" s="251">
        <v>2499945.2671400001</v>
      </c>
      <c r="H1789" s="252" t="s">
        <v>2541</v>
      </c>
      <c r="I1789" s="251">
        <v>3.8206999999999998E-2</v>
      </c>
      <c r="J1789" s="251" t="s">
        <v>1427</v>
      </c>
      <c r="K1789" s="353">
        <v>0</v>
      </c>
      <c r="L1789" s="252">
        <v>2024</v>
      </c>
      <c r="M1789" s="251">
        <v>2030</v>
      </c>
      <c r="N1789" s="252" t="s">
        <v>393</v>
      </c>
      <c r="O1789" s="252" t="s">
        <v>394</v>
      </c>
      <c r="P1789" s="252" t="s">
        <v>634</v>
      </c>
      <c r="Q1789" s="251" t="s">
        <v>5670</v>
      </c>
      <c r="R1789" s="290"/>
      <c r="S1789" s="290"/>
      <c r="T1789" s="290"/>
      <c r="U1789" s="290"/>
      <c r="V1789" s="290"/>
      <c r="W1789" s="290"/>
      <c r="X1789" s="290"/>
    </row>
    <row r="1790" spans="2:24" ht="58">
      <c r="B1790" s="252" t="s">
        <v>1438</v>
      </c>
      <c r="C1790" s="252" t="s">
        <v>5639</v>
      </c>
      <c r="D1790" s="251" t="s">
        <v>3944</v>
      </c>
      <c r="E1790" s="252" t="s">
        <v>431</v>
      </c>
      <c r="F1790" s="251">
        <v>4935776.7925199997</v>
      </c>
      <c r="G1790" s="251">
        <v>2500220.3405300002</v>
      </c>
      <c r="H1790" s="252" t="s">
        <v>2541</v>
      </c>
      <c r="I1790" s="251">
        <v>2.2331E-2</v>
      </c>
      <c r="J1790" s="251" t="s">
        <v>2395</v>
      </c>
      <c r="K1790" s="353">
        <v>0</v>
      </c>
      <c r="L1790" s="252">
        <v>2024</v>
      </c>
      <c r="M1790" s="251">
        <v>2030</v>
      </c>
      <c r="N1790" s="252" t="s">
        <v>393</v>
      </c>
      <c r="O1790" s="252" t="s">
        <v>394</v>
      </c>
      <c r="P1790" s="252" t="s">
        <v>634</v>
      </c>
      <c r="Q1790" s="251" t="s">
        <v>5670</v>
      </c>
      <c r="R1790" s="290"/>
      <c r="S1790" s="290"/>
      <c r="T1790" s="290"/>
      <c r="U1790" s="290"/>
      <c r="V1790" s="290"/>
      <c r="W1790" s="290"/>
      <c r="X1790" s="290"/>
    </row>
    <row r="1791" spans="2:24" ht="58">
      <c r="B1791" s="252" t="s">
        <v>1438</v>
      </c>
      <c r="C1791" s="252" t="s">
        <v>5639</v>
      </c>
      <c r="D1791" s="251" t="s">
        <v>3944</v>
      </c>
      <c r="E1791" s="252" t="s">
        <v>431</v>
      </c>
      <c r="F1791" s="251">
        <v>4935800.3576800004</v>
      </c>
      <c r="G1791" s="251">
        <v>2500224.2051300001</v>
      </c>
      <c r="H1791" s="252" t="s">
        <v>2541</v>
      </c>
      <c r="I1791" s="251">
        <v>1.8981000000000001E-2</v>
      </c>
      <c r="J1791" s="251" t="s">
        <v>2395</v>
      </c>
      <c r="K1791" s="353">
        <v>0</v>
      </c>
      <c r="L1791" s="252">
        <v>2024</v>
      </c>
      <c r="M1791" s="251">
        <v>2030</v>
      </c>
      <c r="N1791" s="252" t="s">
        <v>393</v>
      </c>
      <c r="O1791" s="252" t="s">
        <v>394</v>
      </c>
      <c r="P1791" s="252" t="s">
        <v>634</v>
      </c>
      <c r="Q1791" s="251" t="s">
        <v>5670</v>
      </c>
      <c r="R1791" s="290"/>
      <c r="S1791" s="290"/>
      <c r="T1791" s="290"/>
      <c r="U1791" s="290"/>
      <c r="V1791" s="290"/>
      <c r="W1791" s="290"/>
      <c r="X1791" s="290"/>
    </row>
    <row r="1792" spans="2:24" ht="58">
      <c r="B1792" s="252" t="s">
        <v>1438</v>
      </c>
      <c r="C1792" s="252" t="s">
        <v>5639</v>
      </c>
      <c r="D1792" s="251" t="s">
        <v>3944</v>
      </c>
      <c r="E1792" s="252" t="s">
        <v>431</v>
      </c>
      <c r="F1792" s="251">
        <v>4935727.4502800005</v>
      </c>
      <c r="G1792" s="251">
        <v>2500537.2093600002</v>
      </c>
      <c r="H1792" s="252" t="s">
        <v>2541</v>
      </c>
      <c r="I1792" s="251">
        <v>0.132461</v>
      </c>
      <c r="J1792" s="251" t="s">
        <v>622</v>
      </c>
      <c r="K1792" s="353">
        <v>0</v>
      </c>
      <c r="L1792" s="252">
        <v>2024</v>
      </c>
      <c r="M1792" s="251">
        <v>2030</v>
      </c>
      <c r="N1792" s="252" t="s">
        <v>393</v>
      </c>
      <c r="O1792" s="252" t="s">
        <v>394</v>
      </c>
      <c r="P1792" s="252" t="s">
        <v>634</v>
      </c>
      <c r="Q1792" s="251" t="s">
        <v>5670</v>
      </c>
      <c r="R1792" s="290"/>
      <c r="S1792" s="290"/>
      <c r="T1792" s="290"/>
      <c r="U1792" s="290"/>
      <c r="V1792" s="290"/>
      <c r="W1792" s="290"/>
      <c r="X1792" s="290"/>
    </row>
    <row r="1793" spans="2:24" ht="58">
      <c r="B1793" s="252" t="s">
        <v>1438</v>
      </c>
      <c r="C1793" s="252" t="s">
        <v>5639</v>
      </c>
      <c r="D1793" s="251" t="s">
        <v>3944</v>
      </c>
      <c r="E1793" s="252" t="s">
        <v>431</v>
      </c>
      <c r="F1793" s="251">
        <v>4935745.8042900003</v>
      </c>
      <c r="G1793" s="251">
        <v>2500540.2252000002</v>
      </c>
      <c r="H1793" s="252" t="s">
        <v>2541</v>
      </c>
      <c r="I1793" s="251">
        <v>0.132462</v>
      </c>
      <c r="J1793" s="251" t="s">
        <v>622</v>
      </c>
      <c r="K1793" s="353">
        <v>0</v>
      </c>
      <c r="L1793" s="252">
        <v>2024</v>
      </c>
      <c r="M1793" s="251">
        <v>2030</v>
      </c>
      <c r="N1793" s="252" t="s">
        <v>393</v>
      </c>
      <c r="O1793" s="252" t="s">
        <v>394</v>
      </c>
      <c r="P1793" s="252" t="s">
        <v>634</v>
      </c>
      <c r="Q1793" s="251" t="s">
        <v>5670</v>
      </c>
      <c r="R1793" s="290"/>
      <c r="S1793" s="290"/>
      <c r="T1793" s="290"/>
      <c r="U1793" s="290"/>
      <c r="V1793" s="290"/>
      <c r="W1793" s="290"/>
      <c r="X1793" s="290"/>
    </row>
    <row r="1794" spans="2:24" ht="58">
      <c r="B1794" s="252" t="s">
        <v>1438</v>
      </c>
      <c r="C1794" s="252" t="s">
        <v>5639</v>
      </c>
      <c r="D1794" s="251" t="s">
        <v>3944</v>
      </c>
      <c r="E1794" s="252" t="s">
        <v>431</v>
      </c>
      <c r="F1794" s="251">
        <v>4935688.0353300003</v>
      </c>
      <c r="G1794" s="251">
        <v>2500777.3566100001</v>
      </c>
      <c r="H1794" s="252" t="s">
        <v>2541</v>
      </c>
      <c r="I1794" s="251">
        <v>3.8492999999999999E-2</v>
      </c>
      <c r="J1794" s="251" t="s">
        <v>622</v>
      </c>
      <c r="K1794" s="353">
        <v>0</v>
      </c>
      <c r="L1794" s="252">
        <v>2024</v>
      </c>
      <c r="M1794" s="251">
        <v>2030</v>
      </c>
      <c r="N1794" s="252" t="s">
        <v>393</v>
      </c>
      <c r="O1794" s="252" t="s">
        <v>394</v>
      </c>
      <c r="P1794" s="252" t="s">
        <v>634</v>
      </c>
      <c r="Q1794" s="251" t="s">
        <v>5670</v>
      </c>
      <c r="R1794" s="290"/>
      <c r="S1794" s="290"/>
      <c r="T1794" s="290"/>
      <c r="U1794" s="290"/>
      <c r="V1794" s="290"/>
      <c r="W1794" s="290"/>
      <c r="X1794" s="290"/>
    </row>
    <row r="1795" spans="2:24" ht="58">
      <c r="B1795" s="252" t="s">
        <v>1438</v>
      </c>
      <c r="C1795" s="252" t="s">
        <v>5639</v>
      </c>
      <c r="D1795" s="251" t="s">
        <v>3944</v>
      </c>
      <c r="E1795" s="252" t="s">
        <v>431</v>
      </c>
      <c r="F1795" s="251">
        <v>4935704.5860200003</v>
      </c>
      <c r="G1795" s="251">
        <v>2500791.4683900001</v>
      </c>
      <c r="H1795" s="252" t="s">
        <v>2541</v>
      </c>
      <c r="I1795" s="251">
        <v>4.2820999999999998E-2</v>
      </c>
      <c r="J1795" s="251" t="s">
        <v>622</v>
      </c>
      <c r="K1795" s="353">
        <v>0</v>
      </c>
      <c r="L1795" s="252">
        <v>2024</v>
      </c>
      <c r="M1795" s="251">
        <v>2030</v>
      </c>
      <c r="N1795" s="252" t="s">
        <v>393</v>
      </c>
      <c r="O1795" s="252" t="s">
        <v>394</v>
      </c>
      <c r="P1795" s="252" t="s">
        <v>634</v>
      </c>
      <c r="Q1795" s="251" t="s">
        <v>5670</v>
      </c>
      <c r="R1795" s="290"/>
      <c r="S1795" s="290"/>
      <c r="T1795" s="290"/>
      <c r="U1795" s="290"/>
      <c r="V1795" s="290"/>
      <c r="W1795" s="290"/>
      <c r="X1795" s="290"/>
    </row>
    <row r="1796" spans="2:24" ht="58">
      <c r="B1796" s="252" t="s">
        <v>1438</v>
      </c>
      <c r="C1796" s="252" t="s">
        <v>5639</v>
      </c>
      <c r="D1796" s="251" t="s">
        <v>3944</v>
      </c>
      <c r="E1796" s="252" t="s">
        <v>431</v>
      </c>
      <c r="F1796" s="251">
        <v>4935765.4835999999</v>
      </c>
      <c r="G1796" s="251">
        <v>2501002.48306</v>
      </c>
      <c r="H1796" s="252" t="s">
        <v>2541</v>
      </c>
      <c r="I1796" s="251">
        <v>0.12853100000000001</v>
      </c>
      <c r="J1796" s="251" t="s">
        <v>622</v>
      </c>
      <c r="K1796" s="353">
        <v>0</v>
      </c>
      <c r="L1796" s="252">
        <v>2024</v>
      </c>
      <c r="M1796" s="251">
        <v>2030</v>
      </c>
      <c r="N1796" s="252" t="s">
        <v>393</v>
      </c>
      <c r="O1796" s="252" t="s">
        <v>394</v>
      </c>
      <c r="P1796" s="252" t="s">
        <v>634</v>
      </c>
      <c r="Q1796" s="251" t="s">
        <v>5670</v>
      </c>
      <c r="R1796" s="290"/>
      <c r="S1796" s="290"/>
      <c r="T1796" s="290"/>
      <c r="U1796" s="290"/>
      <c r="V1796" s="290"/>
      <c r="W1796" s="290"/>
      <c r="X1796" s="290"/>
    </row>
    <row r="1797" spans="2:24" ht="58">
      <c r="B1797" s="252" t="s">
        <v>1438</v>
      </c>
      <c r="C1797" s="252" t="s">
        <v>5639</v>
      </c>
      <c r="D1797" s="251" t="s">
        <v>3944</v>
      </c>
      <c r="E1797" s="252" t="s">
        <v>431</v>
      </c>
      <c r="F1797" s="251">
        <v>4935844.9473099997</v>
      </c>
      <c r="G1797" s="251">
        <v>2501372.2152100001</v>
      </c>
      <c r="H1797" s="252" t="s">
        <v>2541</v>
      </c>
      <c r="I1797" s="251">
        <v>7.5708999999999999E-2</v>
      </c>
      <c r="J1797" s="251" t="s">
        <v>622</v>
      </c>
      <c r="K1797" s="353">
        <v>0</v>
      </c>
      <c r="L1797" s="252">
        <v>2024</v>
      </c>
      <c r="M1797" s="251">
        <v>2030</v>
      </c>
      <c r="N1797" s="252" t="s">
        <v>393</v>
      </c>
      <c r="O1797" s="252" t="s">
        <v>394</v>
      </c>
      <c r="P1797" s="252" t="s">
        <v>634</v>
      </c>
      <c r="Q1797" s="251" t="s">
        <v>5670</v>
      </c>
      <c r="R1797" s="290"/>
      <c r="S1797" s="290"/>
      <c r="T1797" s="290"/>
      <c r="U1797" s="290"/>
      <c r="V1797" s="290"/>
      <c r="W1797" s="290"/>
      <c r="X1797" s="290"/>
    </row>
    <row r="1798" spans="2:24" ht="58">
      <c r="B1798" s="252" t="s">
        <v>1438</v>
      </c>
      <c r="C1798" s="252" t="s">
        <v>5639</v>
      </c>
      <c r="D1798" s="251" t="s">
        <v>3944</v>
      </c>
      <c r="E1798" s="252" t="s">
        <v>431</v>
      </c>
      <c r="F1798" s="251">
        <v>4935679.3992999997</v>
      </c>
      <c r="G1798" s="251">
        <v>2502082.5050499998</v>
      </c>
      <c r="H1798" s="252" t="s">
        <v>2541</v>
      </c>
      <c r="I1798" s="251">
        <v>2.6840000000000002E-3</v>
      </c>
      <c r="J1798" s="251" t="s">
        <v>2754</v>
      </c>
      <c r="K1798" s="353">
        <v>0</v>
      </c>
      <c r="L1798" s="252">
        <v>2024</v>
      </c>
      <c r="M1798" s="251">
        <v>2030</v>
      </c>
      <c r="N1798" s="252" t="s">
        <v>393</v>
      </c>
      <c r="O1798" s="252" t="s">
        <v>394</v>
      </c>
      <c r="P1798" s="252" t="s">
        <v>634</v>
      </c>
      <c r="Q1798" s="251" t="s">
        <v>5670</v>
      </c>
      <c r="R1798" s="290"/>
      <c r="S1798" s="290"/>
      <c r="T1798" s="290"/>
      <c r="U1798" s="290"/>
      <c r="V1798" s="290"/>
      <c r="W1798" s="290"/>
      <c r="X1798" s="290"/>
    </row>
    <row r="1799" spans="2:24" ht="58">
      <c r="B1799" s="252" t="s">
        <v>1438</v>
      </c>
      <c r="C1799" s="252" t="s">
        <v>5639</v>
      </c>
      <c r="D1799" s="251" t="s">
        <v>3944</v>
      </c>
      <c r="E1799" s="252" t="s">
        <v>431</v>
      </c>
      <c r="F1799" s="251">
        <v>4935574.6083000004</v>
      </c>
      <c r="G1799" s="251">
        <v>2501468.4509399999</v>
      </c>
      <c r="H1799" s="252" t="s">
        <v>2541</v>
      </c>
      <c r="I1799" s="251">
        <v>5.2735999999999998E-2</v>
      </c>
      <c r="J1799" s="251" t="s">
        <v>622</v>
      </c>
      <c r="K1799" s="353">
        <v>0</v>
      </c>
      <c r="L1799" s="252">
        <v>2024</v>
      </c>
      <c r="M1799" s="251">
        <v>2030</v>
      </c>
      <c r="N1799" s="252" t="s">
        <v>393</v>
      </c>
      <c r="O1799" s="252" t="s">
        <v>394</v>
      </c>
      <c r="P1799" s="252" t="s">
        <v>634</v>
      </c>
      <c r="Q1799" s="251" t="s">
        <v>5670</v>
      </c>
      <c r="R1799" s="290"/>
      <c r="S1799" s="290"/>
      <c r="T1799" s="290"/>
      <c r="U1799" s="290"/>
      <c r="V1799" s="290"/>
      <c r="W1799" s="290"/>
      <c r="X1799" s="290"/>
    </row>
    <row r="1800" spans="2:24" ht="58">
      <c r="B1800" s="252" t="s">
        <v>1438</v>
      </c>
      <c r="C1800" s="252" t="s">
        <v>5639</v>
      </c>
      <c r="D1800" s="251" t="s">
        <v>3944</v>
      </c>
      <c r="E1800" s="252" t="s">
        <v>431</v>
      </c>
      <c r="F1800" s="251">
        <v>4935592.3406300005</v>
      </c>
      <c r="G1800" s="251">
        <v>2501475.2486999999</v>
      </c>
      <c r="H1800" s="252" t="s">
        <v>2541</v>
      </c>
      <c r="I1800" s="251">
        <v>5.4462000000000003E-2</v>
      </c>
      <c r="J1800" s="251" t="s">
        <v>622</v>
      </c>
      <c r="K1800" s="353">
        <v>0</v>
      </c>
      <c r="L1800" s="252">
        <v>2024</v>
      </c>
      <c r="M1800" s="251">
        <v>2030</v>
      </c>
      <c r="N1800" s="252" t="s">
        <v>393</v>
      </c>
      <c r="O1800" s="252" t="s">
        <v>394</v>
      </c>
      <c r="P1800" s="252" t="s">
        <v>634</v>
      </c>
      <c r="Q1800" s="251" t="s">
        <v>5670</v>
      </c>
      <c r="R1800" s="290"/>
      <c r="S1800" s="290"/>
      <c r="T1800" s="290"/>
      <c r="U1800" s="290"/>
      <c r="V1800" s="290"/>
      <c r="W1800" s="290"/>
      <c r="X1800" s="290"/>
    </row>
    <row r="1801" spans="2:24" ht="58">
      <c r="B1801" s="252" t="s">
        <v>1438</v>
      </c>
      <c r="C1801" s="252" t="s">
        <v>5639</v>
      </c>
      <c r="D1801" s="251" t="s">
        <v>3944</v>
      </c>
      <c r="E1801" s="252" t="s">
        <v>431</v>
      </c>
      <c r="F1801" s="251">
        <v>4935844.9473099997</v>
      </c>
      <c r="G1801" s="251">
        <v>2501372.2152100001</v>
      </c>
      <c r="H1801" s="252" t="s">
        <v>2541</v>
      </c>
      <c r="I1801" s="251">
        <v>7.3162000000000005E-2</v>
      </c>
      <c r="J1801" s="251" t="s">
        <v>622</v>
      </c>
      <c r="K1801" s="353">
        <v>0</v>
      </c>
      <c r="L1801" s="252">
        <v>2024</v>
      </c>
      <c r="M1801" s="251">
        <v>2030</v>
      </c>
      <c r="N1801" s="252" t="s">
        <v>393</v>
      </c>
      <c r="O1801" s="252" t="s">
        <v>394</v>
      </c>
      <c r="P1801" s="252" t="s">
        <v>634</v>
      </c>
      <c r="Q1801" s="251" t="s">
        <v>5670</v>
      </c>
      <c r="R1801" s="290"/>
      <c r="S1801" s="290"/>
      <c r="T1801" s="290"/>
      <c r="U1801" s="290"/>
      <c r="V1801" s="290"/>
      <c r="W1801" s="290"/>
      <c r="X1801" s="290"/>
    </row>
    <row r="1802" spans="2:24" ht="58">
      <c r="B1802" s="252" t="s">
        <v>1438</v>
      </c>
      <c r="C1802" s="252" t="s">
        <v>5639</v>
      </c>
      <c r="D1802" s="251" t="s">
        <v>3944</v>
      </c>
      <c r="E1802" s="252" t="s">
        <v>431</v>
      </c>
      <c r="F1802" s="251">
        <v>4935724.3131499998</v>
      </c>
      <c r="G1802" s="251">
        <v>2501639.41505</v>
      </c>
      <c r="H1802" s="252" t="s">
        <v>2541</v>
      </c>
      <c r="I1802" s="251">
        <v>3.4275E-2</v>
      </c>
      <c r="J1802" s="251" t="s">
        <v>622</v>
      </c>
      <c r="K1802" s="353">
        <v>0</v>
      </c>
      <c r="L1802" s="252">
        <v>2024</v>
      </c>
      <c r="M1802" s="251">
        <v>2030</v>
      </c>
      <c r="N1802" s="252" t="s">
        <v>393</v>
      </c>
      <c r="O1802" s="252" t="s">
        <v>394</v>
      </c>
      <c r="P1802" s="252" t="s">
        <v>634</v>
      </c>
      <c r="Q1802" s="251" t="s">
        <v>5670</v>
      </c>
      <c r="R1802" s="290"/>
      <c r="S1802" s="290"/>
      <c r="T1802" s="290"/>
      <c r="U1802" s="290"/>
      <c r="V1802" s="290"/>
      <c r="W1802" s="290"/>
      <c r="X1802" s="290"/>
    </row>
    <row r="1803" spans="2:24" ht="58">
      <c r="B1803" s="252" t="s">
        <v>1438</v>
      </c>
      <c r="C1803" s="252" t="s">
        <v>5639</v>
      </c>
      <c r="D1803" s="251" t="s">
        <v>3944</v>
      </c>
      <c r="E1803" s="252" t="s">
        <v>431</v>
      </c>
      <c r="F1803" s="251">
        <v>4935802.8126800004</v>
      </c>
      <c r="G1803" s="251">
        <v>2501831.7407499999</v>
      </c>
      <c r="H1803" s="252" t="s">
        <v>2541</v>
      </c>
      <c r="I1803" s="251">
        <v>2.3467999999999999E-2</v>
      </c>
      <c r="J1803" s="251" t="s">
        <v>622</v>
      </c>
      <c r="K1803" s="353">
        <v>0</v>
      </c>
      <c r="L1803" s="252">
        <v>2024</v>
      </c>
      <c r="M1803" s="251">
        <v>2030</v>
      </c>
      <c r="N1803" s="252" t="s">
        <v>393</v>
      </c>
      <c r="O1803" s="252" t="s">
        <v>394</v>
      </c>
      <c r="P1803" s="252" t="s">
        <v>634</v>
      </c>
      <c r="Q1803" s="251" t="s">
        <v>5670</v>
      </c>
      <c r="R1803" s="290"/>
      <c r="S1803" s="290"/>
      <c r="T1803" s="290"/>
      <c r="U1803" s="290"/>
      <c r="V1803" s="290"/>
      <c r="W1803" s="290"/>
      <c r="X1803" s="290"/>
    </row>
    <row r="1804" spans="2:24" ht="58">
      <c r="B1804" s="252" t="s">
        <v>1438</v>
      </c>
      <c r="C1804" s="252" t="s">
        <v>5639</v>
      </c>
      <c r="D1804" s="251" t="s">
        <v>3944</v>
      </c>
      <c r="E1804" s="252" t="s">
        <v>431</v>
      </c>
      <c r="F1804" s="251">
        <v>4935637.5427900003</v>
      </c>
      <c r="G1804" s="251">
        <v>2501084.67325</v>
      </c>
      <c r="H1804" s="252" t="s">
        <v>2541</v>
      </c>
      <c r="I1804" s="251">
        <v>4.6107000000000002E-2</v>
      </c>
      <c r="J1804" s="251" t="s">
        <v>2397</v>
      </c>
      <c r="K1804" s="353">
        <v>0</v>
      </c>
      <c r="L1804" s="252">
        <v>2024</v>
      </c>
      <c r="M1804" s="251">
        <v>2030</v>
      </c>
      <c r="N1804" s="252" t="s">
        <v>393</v>
      </c>
      <c r="O1804" s="252" t="s">
        <v>394</v>
      </c>
      <c r="P1804" s="252" t="s">
        <v>634</v>
      </c>
      <c r="Q1804" s="251" t="s">
        <v>5670</v>
      </c>
      <c r="R1804" s="290"/>
      <c r="S1804" s="290"/>
      <c r="T1804" s="290"/>
      <c r="U1804" s="290"/>
      <c r="V1804" s="290"/>
      <c r="W1804" s="290"/>
      <c r="X1804" s="290"/>
    </row>
    <row r="1805" spans="2:24" ht="58">
      <c r="B1805" s="252" t="s">
        <v>1438</v>
      </c>
      <c r="C1805" s="252" t="s">
        <v>5639</v>
      </c>
      <c r="D1805" s="251" t="s">
        <v>3944</v>
      </c>
      <c r="E1805" s="252" t="s">
        <v>431</v>
      </c>
      <c r="F1805" s="251">
        <v>4935617.1223299997</v>
      </c>
      <c r="G1805" s="251">
        <v>2501209.27764</v>
      </c>
      <c r="H1805" s="252" t="s">
        <v>2541</v>
      </c>
      <c r="I1805" s="251">
        <v>4.8486000000000001E-2</v>
      </c>
      <c r="J1805" s="251" t="s">
        <v>2397</v>
      </c>
      <c r="K1805" s="353">
        <v>0</v>
      </c>
      <c r="L1805" s="252">
        <v>2024</v>
      </c>
      <c r="M1805" s="251">
        <v>2030</v>
      </c>
      <c r="N1805" s="252" t="s">
        <v>393</v>
      </c>
      <c r="O1805" s="252" t="s">
        <v>394</v>
      </c>
      <c r="P1805" s="252" t="s">
        <v>634</v>
      </c>
      <c r="Q1805" s="251" t="s">
        <v>5670</v>
      </c>
      <c r="R1805" s="290"/>
      <c r="S1805" s="290"/>
      <c r="T1805" s="290"/>
      <c r="U1805" s="290"/>
      <c r="V1805" s="290"/>
      <c r="W1805" s="290"/>
      <c r="X1805" s="290"/>
    </row>
    <row r="1806" spans="2:24" ht="58">
      <c r="B1806" s="252" t="s">
        <v>1438</v>
      </c>
      <c r="C1806" s="252" t="s">
        <v>5639</v>
      </c>
      <c r="D1806" s="251" t="s">
        <v>3944</v>
      </c>
      <c r="E1806" s="252" t="s">
        <v>431</v>
      </c>
      <c r="F1806" s="251">
        <v>4935654.0363600003</v>
      </c>
      <c r="G1806" s="251">
        <v>2501098.9798599998</v>
      </c>
      <c r="H1806" s="252" t="s">
        <v>2541</v>
      </c>
      <c r="I1806" s="251">
        <v>3.2500000000000001E-2</v>
      </c>
      <c r="J1806" s="251" t="s">
        <v>2397</v>
      </c>
      <c r="K1806" s="353">
        <v>0</v>
      </c>
      <c r="L1806" s="252">
        <v>2024</v>
      </c>
      <c r="M1806" s="251">
        <v>2030</v>
      </c>
      <c r="N1806" s="252" t="s">
        <v>393</v>
      </c>
      <c r="O1806" s="252" t="s">
        <v>394</v>
      </c>
      <c r="P1806" s="252" t="s">
        <v>634</v>
      </c>
      <c r="Q1806" s="251" t="s">
        <v>5670</v>
      </c>
      <c r="R1806" s="290"/>
      <c r="S1806" s="290"/>
      <c r="T1806" s="290"/>
      <c r="U1806" s="290"/>
      <c r="V1806" s="290"/>
      <c r="W1806" s="290"/>
      <c r="X1806" s="290"/>
    </row>
    <row r="1807" spans="2:24" ht="58">
      <c r="B1807" s="252" t="s">
        <v>1438</v>
      </c>
      <c r="C1807" s="252" t="s">
        <v>5639</v>
      </c>
      <c r="D1807" s="251" t="s">
        <v>3944</v>
      </c>
      <c r="E1807" s="252" t="s">
        <v>431</v>
      </c>
      <c r="F1807" s="251">
        <v>4935633.7428200003</v>
      </c>
      <c r="G1807" s="251">
        <v>2501223.0830299999</v>
      </c>
      <c r="H1807" s="252" t="s">
        <v>2541</v>
      </c>
      <c r="I1807" s="251">
        <v>4.3819999999999998E-2</v>
      </c>
      <c r="J1807" s="251" t="s">
        <v>2397</v>
      </c>
      <c r="K1807" s="353">
        <v>0</v>
      </c>
      <c r="L1807" s="252">
        <v>2024</v>
      </c>
      <c r="M1807" s="251">
        <v>2030</v>
      </c>
      <c r="N1807" s="252" t="s">
        <v>393</v>
      </c>
      <c r="O1807" s="252" t="s">
        <v>394</v>
      </c>
      <c r="P1807" s="252" t="s">
        <v>634</v>
      </c>
      <c r="Q1807" s="251" t="s">
        <v>5670</v>
      </c>
      <c r="R1807" s="290"/>
      <c r="S1807" s="290"/>
      <c r="T1807" s="290"/>
      <c r="U1807" s="290"/>
      <c r="V1807" s="290"/>
      <c r="W1807" s="290"/>
      <c r="X1807" s="290"/>
    </row>
    <row r="1808" spans="2:24" ht="58">
      <c r="B1808" s="252" t="s">
        <v>1438</v>
      </c>
      <c r="C1808" s="252" t="s">
        <v>5639</v>
      </c>
      <c r="D1808" s="251" t="s">
        <v>3944</v>
      </c>
      <c r="E1808" s="252" t="s">
        <v>431</v>
      </c>
      <c r="F1808" s="251">
        <v>4935881.1788999997</v>
      </c>
      <c r="G1808" s="251">
        <v>2501633.4138400001</v>
      </c>
      <c r="H1808" s="252" t="s">
        <v>2541</v>
      </c>
      <c r="I1808" s="251">
        <v>0.269318</v>
      </c>
      <c r="J1808" s="251" t="s">
        <v>622</v>
      </c>
      <c r="K1808" s="353">
        <v>0</v>
      </c>
      <c r="L1808" s="252">
        <v>2024</v>
      </c>
      <c r="M1808" s="251">
        <v>2030</v>
      </c>
      <c r="N1808" s="252" t="s">
        <v>393</v>
      </c>
      <c r="O1808" s="252" t="s">
        <v>394</v>
      </c>
      <c r="P1808" s="252" t="s">
        <v>634</v>
      </c>
      <c r="Q1808" s="251" t="s">
        <v>5670</v>
      </c>
      <c r="R1808" s="290"/>
      <c r="S1808" s="290"/>
      <c r="T1808" s="290"/>
      <c r="U1808" s="290"/>
      <c r="V1808" s="290"/>
      <c r="W1808" s="290"/>
      <c r="X1808" s="290"/>
    </row>
    <row r="1809" spans="2:24" ht="58">
      <c r="B1809" s="252" t="s">
        <v>1438</v>
      </c>
      <c r="C1809" s="252" t="s">
        <v>5639</v>
      </c>
      <c r="D1809" s="251" t="s">
        <v>3944</v>
      </c>
      <c r="E1809" s="252" t="s">
        <v>431</v>
      </c>
      <c r="F1809" s="251">
        <v>4935894.7452499997</v>
      </c>
      <c r="G1809" s="251">
        <v>2501605.9254100001</v>
      </c>
      <c r="H1809" s="252" t="s">
        <v>2541</v>
      </c>
      <c r="I1809" s="251">
        <v>5.6499999999999996E-4</v>
      </c>
      <c r="J1809" s="251" t="s">
        <v>622</v>
      </c>
      <c r="K1809" s="353">
        <v>0</v>
      </c>
      <c r="L1809" s="252">
        <v>2024</v>
      </c>
      <c r="M1809" s="251">
        <v>2030</v>
      </c>
      <c r="N1809" s="252" t="s">
        <v>393</v>
      </c>
      <c r="O1809" s="252" t="s">
        <v>394</v>
      </c>
      <c r="P1809" s="252" t="s">
        <v>634</v>
      </c>
      <c r="Q1809" s="251" t="s">
        <v>5670</v>
      </c>
      <c r="R1809" s="290"/>
      <c r="S1809" s="290"/>
      <c r="T1809" s="290"/>
      <c r="U1809" s="290"/>
      <c r="V1809" s="290"/>
      <c r="W1809" s="290"/>
      <c r="X1809" s="290"/>
    </row>
    <row r="1810" spans="2:24" ht="58">
      <c r="B1810" s="252" t="s">
        <v>1438</v>
      </c>
      <c r="C1810" s="252" t="s">
        <v>5639</v>
      </c>
      <c r="D1810" s="251" t="s">
        <v>2503</v>
      </c>
      <c r="E1810" s="252" t="s">
        <v>431</v>
      </c>
      <c r="F1810" s="251">
        <v>4936405.3313199999</v>
      </c>
      <c r="G1810" s="251">
        <v>2496880.4193199999</v>
      </c>
      <c r="H1810" s="252" t="s">
        <v>2541</v>
      </c>
      <c r="I1810" s="251">
        <v>8.0180000000000008E-3</v>
      </c>
      <c r="J1810" s="251" t="s">
        <v>2397</v>
      </c>
      <c r="K1810" s="353">
        <v>0</v>
      </c>
      <c r="L1810" s="252">
        <v>2024</v>
      </c>
      <c r="M1810" s="251">
        <v>2030</v>
      </c>
      <c r="N1810" s="252" t="s">
        <v>393</v>
      </c>
      <c r="O1810" s="252" t="s">
        <v>394</v>
      </c>
      <c r="P1810" s="252" t="s">
        <v>634</v>
      </c>
      <c r="Q1810" s="251" t="s">
        <v>5670</v>
      </c>
      <c r="R1810" s="290"/>
      <c r="S1810" s="290"/>
      <c r="T1810" s="290"/>
      <c r="U1810" s="290"/>
      <c r="V1810" s="290"/>
      <c r="W1810" s="290"/>
      <c r="X1810" s="290"/>
    </row>
    <row r="1811" spans="2:24" ht="58">
      <c r="B1811" s="252" t="s">
        <v>1438</v>
      </c>
      <c r="C1811" s="252" t="s">
        <v>5639</v>
      </c>
      <c r="D1811" s="251" t="s">
        <v>2503</v>
      </c>
      <c r="E1811" s="252" t="s">
        <v>431</v>
      </c>
      <c r="F1811" s="251">
        <v>4936423.7224399997</v>
      </c>
      <c r="G1811" s="251">
        <v>2496873.4827399999</v>
      </c>
      <c r="H1811" s="252" t="s">
        <v>2541</v>
      </c>
      <c r="I1811" s="251">
        <v>3.3217999999999998E-2</v>
      </c>
      <c r="J1811" s="251" t="s">
        <v>2397</v>
      </c>
      <c r="K1811" s="353">
        <v>0</v>
      </c>
      <c r="L1811" s="252">
        <v>2024</v>
      </c>
      <c r="M1811" s="251">
        <v>2030</v>
      </c>
      <c r="N1811" s="252" t="s">
        <v>393</v>
      </c>
      <c r="O1811" s="252" t="s">
        <v>394</v>
      </c>
      <c r="P1811" s="252" t="s">
        <v>634</v>
      </c>
      <c r="Q1811" s="251" t="s">
        <v>5670</v>
      </c>
      <c r="R1811" s="290"/>
      <c r="S1811" s="290"/>
      <c r="T1811" s="290"/>
      <c r="U1811" s="290"/>
      <c r="V1811" s="290"/>
      <c r="W1811" s="290"/>
      <c r="X1811" s="290"/>
    </row>
    <row r="1812" spans="2:24" ht="58">
      <c r="B1812" s="252" t="s">
        <v>1438</v>
      </c>
      <c r="C1812" s="252" t="s">
        <v>5639</v>
      </c>
      <c r="D1812" s="251" t="s">
        <v>2503</v>
      </c>
      <c r="E1812" s="252" t="s">
        <v>431</v>
      </c>
      <c r="F1812" s="251">
        <v>4936403.7787800003</v>
      </c>
      <c r="G1812" s="251">
        <v>2497027.12653</v>
      </c>
      <c r="H1812" s="252" t="s">
        <v>2541</v>
      </c>
      <c r="I1812" s="251">
        <v>4.0729000000000001E-2</v>
      </c>
      <c r="J1812" s="251" t="s">
        <v>2397</v>
      </c>
      <c r="K1812" s="353">
        <v>0</v>
      </c>
      <c r="L1812" s="252">
        <v>2024</v>
      </c>
      <c r="M1812" s="251">
        <v>2030</v>
      </c>
      <c r="N1812" s="252" t="s">
        <v>393</v>
      </c>
      <c r="O1812" s="252" t="s">
        <v>394</v>
      </c>
      <c r="P1812" s="252" t="s">
        <v>634</v>
      </c>
      <c r="Q1812" s="251" t="s">
        <v>5670</v>
      </c>
      <c r="R1812" s="290"/>
      <c r="S1812" s="290"/>
      <c r="T1812" s="290"/>
      <c r="U1812" s="290"/>
      <c r="V1812" s="290"/>
      <c r="W1812" s="290"/>
      <c r="X1812" s="290"/>
    </row>
    <row r="1813" spans="2:24" ht="58">
      <c r="B1813" s="252" t="s">
        <v>1438</v>
      </c>
      <c r="C1813" s="252" t="s">
        <v>5639</v>
      </c>
      <c r="D1813" s="251" t="s">
        <v>2503</v>
      </c>
      <c r="E1813" s="252" t="s">
        <v>431</v>
      </c>
      <c r="F1813" s="251">
        <v>4936422.3342899997</v>
      </c>
      <c r="G1813" s="251">
        <v>2497034.1905999999</v>
      </c>
      <c r="H1813" s="252" t="s">
        <v>2541</v>
      </c>
      <c r="I1813" s="251">
        <v>3.3825000000000001E-2</v>
      </c>
      <c r="J1813" s="251" t="s">
        <v>2397</v>
      </c>
      <c r="K1813" s="353">
        <v>0</v>
      </c>
      <c r="L1813" s="252">
        <v>2024</v>
      </c>
      <c r="M1813" s="251">
        <v>2030</v>
      </c>
      <c r="N1813" s="252" t="s">
        <v>393</v>
      </c>
      <c r="O1813" s="252" t="s">
        <v>394</v>
      </c>
      <c r="P1813" s="252" t="s">
        <v>634</v>
      </c>
      <c r="Q1813" s="251" t="s">
        <v>5670</v>
      </c>
      <c r="R1813" s="290"/>
      <c r="S1813" s="290"/>
      <c r="T1813" s="290"/>
      <c r="U1813" s="290"/>
      <c r="V1813" s="290"/>
      <c r="W1813" s="290"/>
      <c r="X1813" s="290"/>
    </row>
    <row r="1814" spans="2:24" ht="58">
      <c r="B1814" s="252" t="s">
        <v>1438</v>
      </c>
      <c r="C1814" s="252" t="s">
        <v>5639</v>
      </c>
      <c r="D1814" s="251" t="s">
        <v>2503</v>
      </c>
      <c r="E1814" s="252" t="s">
        <v>431</v>
      </c>
      <c r="F1814" s="251">
        <v>4936349.3553999998</v>
      </c>
      <c r="G1814" s="251">
        <v>2497304.4578900002</v>
      </c>
      <c r="H1814" s="252" t="s">
        <v>2541</v>
      </c>
      <c r="I1814" s="251">
        <v>0.13061</v>
      </c>
      <c r="J1814" s="251" t="s">
        <v>2397</v>
      </c>
      <c r="K1814" s="353">
        <v>0</v>
      </c>
      <c r="L1814" s="252">
        <v>2024</v>
      </c>
      <c r="M1814" s="251">
        <v>2030</v>
      </c>
      <c r="N1814" s="252" t="s">
        <v>393</v>
      </c>
      <c r="O1814" s="252" t="s">
        <v>394</v>
      </c>
      <c r="P1814" s="252" t="s">
        <v>634</v>
      </c>
      <c r="Q1814" s="251" t="s">
        <v>5670</v>
      </c>
      <c r="R1814" s="290"/>
      <c r="S1814" s="290"/>
      <c r="T1814" s="290"/>
      <c r="U1814" s="290"/>
      <c r="V1814" s="290"/>
      <c r="W1814" s="290"/>
      <c r="X1814" s="290"/>
    </row>
    <row r="1815" spans="2:24" ht="58">
      <c r="B1815" s="252" t="s">
        <v>1438</v>
      </c>
      <c r="C1815" s="252" t="s">
        <v>5639</v>
      </c>
      <c r="D1815" s="251" t="s">
        <v>2503</v>
      </c>
      <c r="E1815" s="252" t="s">
        <v>431</v>
      </c>
      <c r="F1815" s="251">
        <v>4936370.6643700004</v>
      </c>
      <c r="G1815" s="251">
        <v>2497317.7139099999</v>
      </c>
      <c r="H1815" s="252" t="s">
        <v>2541</v>
      </c>
      <c r="I1815" s="251">
        <v>0.13846800000000001</v>
      </c>
      <c r="J1815" s="251" t="s">
        <v>2397</v>
      </c>
      <c r="K1815" s="353">
        <v>0</v>
      </c>
      <c r="L1815" s="252">
        <v>2024</v>
      </c>
      <c r="M1815" s="251">
        <v>2030</v>
      </c>
      <c r="N1815" s="252" t="s">
        <v>393</v>
      </c>
      <c r="O1815" s="252" t="s">
        <v>394</v>
      </c>
      <c r="P1815" s="252" t="s">
        <v>634</v>
      </c>
      <c r="Q1815" s="251" t="s">
        <v>5670</v>
      </c>
      <c r="R1815" s="290"/>
      <c r="S1815" s="290"/>
      <c r="T1815" s="290"/>
      <c r="U1815" s="290"/>
      <c r="V1815" s="290"/>
      <c r="W1815" s="290"/>
      <c r="X1815" s="290"/>
    </row>
    <row r="1816" spans="2:24" ht="58">
      <c r="B1816" s="252" t="s">
        <v>1438</v>
      </c>
      <c r="C1816" s="252" t="s">
        <v>5639</v>
      </c>
      <c r="D1816" s="251" t="s">
        <v>3944</v>
      </c>
      <c r="E1816" s="252" t="s">
        <v>431</v>
      </c>
      <c r="F1816" s="251">
        <v>4935895.85463</v>
      </c>
      <c r="G1816" s="251">
        <v>2499494.9584499998</v>
      </c>
      <c r="H1816" s="252" t="s">
        <v>2541</v>
      </c>
      <c r="I1816" s="251">
        <v>7.8699000000000005E-2</v>
      </c>
      <c r="J1816" s="251" t="s">
        <v>392</v>
      </c>
      <c r="K1816" s="353">
        <v>0</v>
      </c>
      <c r="L1816" s="252">
        <v>2024</v>
      </c>
      <c r="M1816" s="251">
        <v>2030</v>
      </c>
      <c r="N1816" s="252" t="s">
        <v>393</v>
      </c>
      <c r="O1816" s="252" t="s">
        <v>394</v>
      </c>
      <c r="P1816" s="252" t="s">
        <v>634</v>
      </c>
      <c r="Q1816" s="251" t="s">
        <v>5670</v>
      </c>
      <c r="R1816" s="290"/>
      <c r="S1816" s="290"/>
      <c r="T1816" s="290"/>
      <c r="U1816" s="290"/>
      <c r="V1816" s="290"/>
      <c r="W1816" s="290"/>
      <c r="X1816" s="290"/>
    </row>
    <row r="1817" spans="2:24" ht="58">
      <c r="B1817" s="252" t="s">
        <v>1438</v>
      </c>
      <c r="C1817" s="252" t="s">
        <v>5639</v>
      </c>
      <c r="D1817" s="251" t="s">
        <v>3944</v>
      </c>
      <c r="E1817" s="252" t="s">
        <v>431</v>
      </c>
      <c r="F1817" s="251">
        <v>4935919.4188099997</v>
      </c>
      <c r="G1817" s="251">
        <v>2499498.8295200001</v>
      </c>
      <c r="H1817" s="252" t="s">
        <v>2541</v>
      </c>
      <c r="I1817" s="251">
        <v>9.1186000000000003E-2</v>
      </c>
      <c r="J1817" s="251" t="s">
        <v>392</v>
      </c>
      <c r="K1817" s="353">
        <v>0</v>
      </c>
      <c r="L1817" s="252">
        <v>2024</v>
      </c>
      <c r="M1817" s="251">
        <v>2030</v>
      </c>
      <c r="N1817" s="252" t="s">
        <v>393</v>
      </c>
      <c r="O1817" s="252" t="s">
        <v>394</v>
      </c>
      <c r="P1817" s="252" t="s">
        <v>634</v>
      </c>
      <c r="Q1817" s="251" t="s">
        <v>5670</v>
      </c>
      <c r="R1817" s="290"/>
      <c r="S1817" s="290"/>
      <c r="T1817" s="290"/>
      <c r="U1817" s="290"/>
      <c r="V1817" s="290"/>
      <c r="W1817" s="290"/>
      <c r="X1817" s="290"/>
    </row>
    <row r="1818" spans="2:24" ht="58">
      <c r="B1818" s="252" t="s">
        <v>1438</v>
      </c>
      <c r="C1818" s="252" t="s">
        <v>5639</v>
      </c>
      <c r="D1818" s="251" t="s">
        <v>3944</v>
      </c>
      <c r="E1818" s="252" t="s">
        <v>431</v>
      </c>
      <c r="F1818" s="251">
        <v>4935776.7925199997</v>
      </c>
      <c r="G1818" s="251">
        <v>2500220.3405300002</v>
      </c>
      <c r="H1818" s="252" t="s">
        <v>2541</v>
      </c>
      <c r="I1818" s="251">
        <v>0.100997</v>
      </c>
      <c r="J1818" s="251" t="s">
        <v>392</v>
      </c>
      <c r="K1818" s="353">
        <v>0</v>
      </c>
      <c r="L1818" s="252">
        <v>2024</v>
      </c>
      <c r="M1818" s="251">
        <v>2030</v>
      </c>
      <c r="N1818" s="252" t="s">
        <v>393</v>
      </c>
      <c r="O1818" s="252" t="s">
        <v>394</v>
      </c>
      <c r="P1818" s="252" t="s">
        <v>634</v>
      </c>
      <c r="Q1818" s="251" t="s">
        <v>5670</v>
      </c>
      <c r="R1818" s="290"/>
      <c r="S1818" s="290"/>
      <c r="T1818" s="290"/>
      <c r="U1818" s="290"/>
      <c r="V1818" s="290"/>
      <c r="W1818" s="290"/>
      <c r="X1818" s="290"/>
    </row>
    <row r="1819" spans="2:24" ht="58">
      <c r="B1819" s="252" t="s">
        <v>1438</v>
      </c>
      <c r="C1819" s="252" t="s">
        <v>5639</v>
      </c>
      <c r="D1819" s="251" t="s">
        <v>3944</v>
      </c>
      <c r="E1819" s="252" t="s">
        <v>431</v>
      </c>
      <c r="F1819" s="251">
        <v>4935800.3576800004</v>
      </c>
      <c r="G1819" s="251">
        <v>2500224.2051300001</v>
      </c>
      <c r="H1819" s="252" t="s">
        <v>2541</v>
      </c>
      <c r="I1819" s="251">
        <v>0.104352</v>
      </c>
      <c r="J1819" s="251" t="s">
        <v>392</v>
      </c>
      <c r="K1819" s="353">
        <v>0</v>
      </c>
      <c r="L1819" s="252">
        <v>2024</v>
      </c>
      <c r="M1819" s="251">
        <v>2030</v>
      </c>
      <c r="N1819" s="252" t="s">
        <v>393</v>
      </c>
      <c r="O1819" s="252" t="s">
        <v>394</v>
      </c>
      <c r="P1819" s="252" t="s">
        <v>634</v>
      </c>
      <c r="Q1819" s="251" t="s">
        <v>5670</v>
      </c>
      <c r="R1819" s="290"/>
      <c r="S1819" s="290"/>
      <c r="T1819" s="290"/>
      <c r="U1819" s="290"/>
      <c r="V1819" s="290"/>
      <c r="W1819" s="290"/>
      <c r="X1819" s="290"/>
    </row>
    <row r="1820" spans="2:24" ht="58">
      <c r="B1820" s="252" t="s">
        <v>1438</v>
      </c>
      <c r="C1820" s="252" t="s">
        <v>5639</v>
      </c>
      <c r="D1820" s="251" t="s">
        <v>3944</v>
      </c>
      <c r="E1820" s="252" t="s">
        <v>431</v>
      </c>
      <c r="F1820" s="251">
        <v>4936112.0414500004</v>
      </c>
      <c r="G1820" s="251">
        <v>2498315.19882</v>
      </c>
      <c r="H1820" s="252" t="s">
        <v>2541</v>
      </c>
      <c r="I1820" s="251">
        <v>0.27078799999999997</v>
      </c>
      <c r="J1820" s="251" t="s">
        <v>392</v>
      </c>
      <c r="K1820" s="353">
        <v>0</v>
      </c>
      <c r="L1820" s="252">
        <v>2024</v>
      </c>
      <c r="M1820" s="251">
        <v>2030</v>
      </c>
      <c r="N1820" s="252" t="s">
        <v>393</v>
      </c>
      <c r="O1820" s="252" t="s">
        <v>394</v>
      </c>
      <c r="P1820" s="252" t="s">
        <v>634</v>
      </c>
      <c r="Q1820" s="251" t="s">
        <v>5670</v>
      </c>
      <c r="R1820" s="290"/>
      <c r="S1820" s="290"/>
      <c r="T1820" s="290"/>
      <c r="U1820" s="290"/>
      <c r="V1820" s="290"/>
      <c r="W1820" s="290"/>
      <c r="X1820" s="290"/>
    </row>
    <row r="1821" spans="2:24" ht="58">
      <c r="B1821" s="252" t="s">
        <v>1438</v>
      </c>
      <c r="C1821" s="252" t="s">
        <v>5639</v>
      </c>
      <c r="D1821" s="251" t="s">
        <v>3944</v>
      </c>
      <c r="E1821" s="252" t="s">
        <v>431</v>
      </c>
      <c r="F1821" s="251">
        <v>4936036.6486499999</v>
      </c>
      <c r="G1821" s="251">
        <v>2498637.24584</v>
      </c>
      <c r="H1821" s="252" t="s">
        <v>2541</v>
      </c>
      <c r="I1821" s="251">
        <v>0.124069</v>
      </c>
      <c r="J1821" s="251" t="s">
        <v>392</v>
      </c>
      <c r="K1821" s="353">
        <v>0</v>
      </c>
      <c r="L1821" s="252">
        <v>2024</v>
      </c>
      <c r="M1821" s="251">
        <v>2030</v>
      </c>
      <c r="N1821" s="252" t="s">
        <v>393</v>
      </c>
      <c r="O1821" s="252" t="s">
        <v>394</v>
      </c>
      <c r="P1821" s="252" t="s">
        <v>634</v>
      </c>
      <c r="Q1821" s="251" t="s">
        <v>5670</v>
      </c>
      <c r="R1821" s="290"/>
      <c r="S1821" s="290"/>
      <c r="T1821" s="290"/>
      <c r="U1821" s="290"/>
      <c r="V1821" s="290"/>
      <c r="W1821" s="290"/>
      <c r="X1821" s="290"/>
    </row>
    <row r="1822" spans="2:24" ht="58">
      <c r="B1822" s="252" t="s">
        <v>1438</v>
      </c>
      <c r="C1822" s="252" t="s">
        <v>5639</v>
      </c>
      <c r="D1822" s="251" t="s">
        <v>3944</v>
      </c>
      <c r="E1822" s="252" t="s">
        <v>431</v>
      </c>
      <c r="F1822" s="251">
        <v>4936058.8858399997</v>
      </c>
      <c r="G1822" s="251">
        <v>2498649.2003100002</v>
      </c>
      <c r="H1822" s="252" t="s">
        <v>2541</v>
      </c>
      <c r="I1822" s="251">
        <v>0.139766</v>
      </c>
      <c r="J1822" s="251" t="s">
        <v>392</v>
      </c>
      <c r="K1822" s="353">
        <v>0</v>
      </c>
      <c r="L1822" s="252">
        <v>2024</v>
      </c>
      <c r="M1822" s="251">
        <v>2030</v>
      </c>
      <c r="N1822" s="252" t="s">
        <v>393</v>
      </c>
      <c r="O1822" s="252" t="s">
        <v>394</v>
      </c>
      <c r="P1822" s="252" t="s">
        <v>634</v>
      </c>
      <c r="Q1822" s="251" t="s">
        <v>5670</v>
      </c>
      <c r="R1822" s="290"/>
      <c r="S1822" s="290"/>
      <c r="T1822" s="290"/>
      <c r="U1822" s="290"/>
      <c r="V1822" s="290"/>
      <c r="W1822" s="290"/>
      <c r="X1822" s="290"/>
    </row>
    <row r="1823" spans="2:24" ht="58">
      <c r="B1823" s="252" t="s">
        <v>1438</v>
      </c>
      <c r="C1823" s="252" t="s">
        <v>5639</v>
      </c>
      <c r="D1823" s="251" t="s">
        <v>2503</v>
      </c>
      <c r="E1823" s="252" t="s">
        <v>431</v>
      </c>
      <c r="F1823" s="251">
        <v>4936349.3553999998</v>
      </c>
      <c r="G1823" s="251">
        <v>2497304.4578900002</v>
      </c>
      <c r="H1823" s="252" t="s">
        <v>2541</v>
      </c>
      <c r="I1823" s="251">
        <v>5.0306999999999998E-2</v>
      </c>
      <c r="J1823" s="251" t="s">
        <v>2397</v>
      </c>
      <c r="K1823" s="353">
        <v>0</v>
      </c>
      <c r="L1823" s="252">
        <v>2024</v>
      </c>
      <c r="M1823" s="251">
        <v>2030</v>
      </c>
      <c r="N1823" s="252" t="s">
        <v>393</v>
      </c>
      <c r="O1823" s="252" t="s">
        <v>394</v>
      </c>
      <c r="P1823" s="252" t="s">
        <v>634</v>
      </c>
      <c r="Q1823" s="251" t="s">
        <v>5670</v>
      </c>
      <c r="R1823" s="290"/>
      <c r="S1823" s="290"/>
      <c r="T1823" s="290"/>
      <c r="U1823" s="290"/>
      <c r="V1823" s="290"/>
      <c r="W1823" s="290"/>
      <c r="X1823" s="290"/>
    </row>
    <row r="1824" spans="2:24" ht="58">
      <c r="B1824" s="252" t="s">
        <v>1438</v>
      </c>
      <c r="C1824" s="252" t="s">
        <v>5639</v>
      </c>
      <c r="D1824" s="251" t="s">
        <v>2503</v>
      </c>
      <c r="E1824" s="252" t="s">
        <v>431</v>
      </c>
      <c r="F1824" s="251">
        <v>4936370.6643700004</v>
      </c>
      <c r="G1824" s="251">
        <v>2497317.7139099999</v>
      </c>
      <c r="H1824" s="252" t="s">
        <v>2541</v>
      </c>
      <c r="I1824" s="251">
        <v>5.0155999999999999E-2</v>
      </c>
      <c r="J1824" s="251" t="s">
        <v>2397</v>
      </c>
      <c r="K1824" s="353">
        <v>0</v>
      </c>
      <c r="L1824" s="252">
        <v>2024</v>
      </c>
      <c r="M1824" s="251">
        <v>2030</v>
      </c>
      <c r="N1824" s="252" t="s">
        <v>393</v>
      </c>
      <c r="O1824" s="252" t="s">
        <v>394</v>
      </c>
      <c r="P1824" s="252" t="s">
        <v>634</v>
      </c>
      <c r="Q1824" s="251" t="s">
        <v>5670</v>
      </c>
      <c r="R1824" s="290"/>
      <c r="S1824" s="290"/>
      <c r="T1824" s="290"/>
      <c r="U1824" s="290"/>
      <c r="V1824" s="290"/>
      <c r="W1824" s="290"/>
      <c r="X1824" s="290"/>
    </row>
    <row r="1825" spans="2:24" ht="58">
      <c r="B1825" s="252" t="s">
        <v>1438</v>
      </c>
      <c r="C1825" s="252" t="s">
        <v>5639</v>
      </c>
      <c r="D1825" s="251" t="s">
        <v>3944</v>
      </c>
      <c r="E1825" s="252" t="s">
        <v>431</v>
      </c>
      <c r="F1825" s="251">
        <v>4935688.0353300003</v>
      </c>
      <c r="G1825" s="251">
        <v>2500777.3566100001</v>
      </c>
      <c r="H1825" s="252" t="s">
        <v>2541</v>
      </c>
      <c r="I1825" s="251">
        <v>7.509E-3</v>
      </c>
      <c r="J1825" s="251" t="s">
        <v>3943</v>
      </c>
      <c r="K1825" s="353">
        <v>0</v>
      </c>
      <c r="L1825" s="252">
        <v>2024</v>
      </c>
      <c r="M1825" s="251">
        <v>2030</v>
      </c>
      <c r="N1825" s="252" t="s">
        <v>393</v>
      </c>
      <c r="O1825" s="252" t="s">
        <v>394</v>
      </c>
      <c r="P1825" s="252" t="s">
        <v>634</v>
      </c>
      <c r="Q1825" s="251" t="s">
        <v>5670</v>
      </c>
      <c r="R1825" s="290"/>
      <c r="S1825" s="290"/>
      <c r="T1825" s="290"/>
      <c r="U1825" s="290"/>
      <c r="V1825" s="290"/>
      <c r="W1825" s="290"/>
      <c r="X1825" s="290"/>
    </row>
    <row r="1826" spans="2:24" ht="58">
      <c r="B1826" s="252" t="s">
        <v>1438</v>
      </c>
      <c r="C1826" s="252" t="s">
        <v>5639</v>
      </c>
      <c r="D1826" s="251" t="s">
        <v>3944</v>
      </c>
      <c r="E1826" s="252" t="s">
        <v>431</v>
      </c>
      <c r="F1826" s="251">
        <v>4935704.5860200003</v>
      </c>
      <c r="G1826" s="251">
        <v>2500791.4683900001</v>
      </c>
      <c r="H1826" s="252" t="s">
        <v>2541</v>
      </c>
      <c r="I1826" s="251">
        <v>1.4395E-2</v>
      </c>
      <c r="J1826" s="251" t="s">
        <v>3943</v>
      </c>
      <c r="K1826" s="353">
        <v>0</v>
      </c>
      <c r="L1826" s="252">
        <v>2024</v>
      </c>
      <c r="M1826" s="251">
        <v>2030</v>
      </c>
      <c r="N1826" s="252" t="s">
        <v>393</v>
      </c>
      <c r="O1826" s="252" t="s">
        <v>394</v>
      </c>
      <c r="P1826" s="252" t="s">
        <v>634</v>
      </c>
      <c r="Q1826" s="251" t="s">
        <v>5670</v>
      </c>
      <c r="R1826" s="290"/>
      <c r="S1826" s="290"/>
      <c r="T1826" s="290"/>
      <c r="U1826" s="290"/>
      <c r="V1826" s="290"/>
      <c r="W1826" s="290"/>
      <c r="X1826" s="290"/>
    </row>
    <row r="1827" spans="2:24" ht="58">
      <c r="B1827" s="252" t="s">
        <v>1438</v>
      </c>
      <c r="C1827" s="252" t="s">
        <v>5639</v>
      </c>
      <c r="D1827" s="251" t="s">
        <v>3944</v>
      </c>
      <c r="E1827" s="252" t="s">
        <v>431</v>
      </c>
      <c r="F1827" s="251">
        <v>4935725.6235499997</v>
      </c>
      <c r="G1827" s="251">
        <v>2500816.8342599999</v>
      </c>
      <c r="H1827" s="252" t="s">
        <v>2541</v>
      </c>
      <c r="I1827" s="251">
        <v>1.2493000000000001E-2</v>
      </c>
      <c r="J1827" s="251" t="s">
        <v>3943</v>
      </c>
      <c r="K1827" s="353">
        <v>0</v>
      </c>
      <c r="L1827" s="252">
        <v>2024</v>
      </c>
      <c r="M1827" s="251">
        <v>2030</v>
      </c>
      <c r="N1827" s="252" t="s">
        <v>393</v>
      </c>
      <c r="O1827" s="252" t="s">
        <v>394</v>
      </c>
      <c r="P1827" s="252" t="s">
        <v>634</v>
      </c>
      <c r="Q1827" s="251" t="s">
        <v>5670</v>
      </c>
      <c r="R1827" s="290"/>
      <c r="S1827" s="290"/>
      <c r="T1827" s="290"/>
      <c r="U1827" s="290"/>
      <c r="V1827" s="290"/>
      <c r="W1827" s="290"/>
      <c r="X1827" s="290"/>
    </row>
    <row r="1828" spans="2:24" ht="58">
      <c r="B1828" s="252" t="s">
        <v>1438</v>
      </c>
      <c r="C1828" s="252" t="s">
        <v>5639</v>
      </c>
      <c r="D1828" s="251" t="s">
        <v>3944</v>
      </c>
      <c r="E1828" s="252" t="s">
        <v>431</v>
      </c>
      <c r="F1828" s="251">
        <v>4936291.58335</v>
      </c>
      <c r="G1828" s="251">
        <v>2497634.42986</v>
      </c>
      <c r="H1828" s="252" t="s">
        <v>2541</v>
      </c>
      <c r="I1828" s="251">
        <v>2.0215E-2</v>
      </c>
      <c r="J1828" s="251" t="s">
        <v>392</v>
      </c>
      <c r="K1828" s="353">
        <v>0</v>
      </c>
      <c r="L1828" s="252">
        <v>2024</v>
      </c>
      <c r="M1828" s="251">
        <v>2030</v>
      </c>
      <c r="N1828" s="252" t="s">
        <v>393</v>
      </c>
      <c r="O1828" s="252" t="s">
        <v>394</v>
      </c>
      <c r="P1828" s="252" t="s">
        <v>634</v>
      </c>
      <c r="Q1828" s="251" t="s">
        <v>5670</v>
      </c>
      <c r="R1828" s="290"/>
      <c r="S1828" s="290"/>
      <c r="T1828" s="290"/>
      <c r="U1828" s="290"/>
      <c r="V1828" s="290"/>
      <c r="W1828" s="290"/>
      <c r="X1828" s="290"/>
    </row>
    <row r="1829" spans="2:24" ht="58">
      <c r="B1829" s="252" t="s">
        <v>1438</v>
      </c>
      <c r="C1829" s="252" t="s">
        <v>5639</v>
      </c>
      <c r="D1829" s="251" t="s">
        <v>3944</v>
      </c>
      <c r="E1829" s="252" t="s">
        <v>431</v>
      </c>
      <c r="F1829" s="251">
        <v>4936270.83519</v>
      </c>
      <c r="G1829" s="251">
        <v>2497619.4339399999</v>
      </c>
      <c r="H1829" s="252" t="s">
        <v>2541</v>
      </c>
      <c r="I1829" s="251">
        <v>3.8757E-2</v>
      </c>
      <c r="J1829" s="251" t="s">
        <v>392</v>
      </c>
      <c r="K1829" s="353">
        <v>0</v>
      </c>
      <c r="L1829" s="252">
        <v>2024</v>
      </c>
      <c r="M1829" s="251">
        <v>2030</v>
      </c>
      <c r="N1829" s="252" t="s">
        <v>393</v>
      </c>
      <c r="O1829" s="252" t="s">
        <v>394</v>
      </c>
      <c r="P1829" s="252" t="s">
        <v>634</v>
      </c>
      <c r="Q1829" s="251" t="s">
        <v>5670</v>
      </c>
      <c r="R1829" s="290"/>
      <c r="S1829" s="290"/>
      <c r="T1829" s="290"/>
      <c r="U1829" s="290"/>
      <c r="V1829" s="290"/>
      <c r="W1829" s="290"/>
      <c r="X1829" s="290"/>
    </row>
    <row r="1830" spans="2:24" ht="58">
      <c r="B1830" s="252" t="s">
        <v>1438</v>
      </c>
      <c r="C1830" s="252" t="s">
        <v>5639</v>
      </c>
      <c r="D1830" s="251" t="s">
        <v>3944</v>
      </c>
      <c r="E1830" s="252" t="s">
        <v>431</v>
      </c>
      <c r="F1830" s="251">
        <v>4936251.2395500001</v>
      </c>
      <c r="G1830" s="251">
        <v>2497796.99352</v>
      </c>
      <c r="H1830" s="252" t="s">
        <v>2541</v>
      </c>
      <c r="I1830" s="251">
        <v>8.3160999999999999E-2</v>
      </c>
      <c r="J1830" s="251" t="s">
        <v>392</v>
      </c>
      <c r="K1830" s="353">
        <v>0</v>
      </c>
      <c r="L1830" s="252">
        <v>2024</v>
      </c>
      <c r="M1830" s="251">
        <v>2030</v>
      </c>
      <c r="N1830" s="252" t="s">
        <v>393</v>
      </c>
      <c r="O1830" s="252" t="s">
        <v>394</v>
      </c>
      <c r="P1830" s="252" t="s">
        <v>634</v>
      </c>
      <c r="Q1830" s="251" t="s">
        <v>5670</v>
      </c>
      <c r="R1830" s="290"/>
      <c r="S1830" s="290"/>
      <c r="T1830" s="290"/>
      <c r="U1830" s="290"/>
      <c r="V1830" s="290"/>
      <c r="W1830" s="290"/>
      <c r="X1830" s="290"/>
    </row>
    <row r="1831" spans="2:24" ht="58">
      <c r="B1831" s="252" t="s">
        <v>1438</v>
      </c>
      <c r="C1831" s="252" t="s">
        <v>5639</v>
      </c>
      <c r="D1831" s="251" t="s">
        <v>3944</v>
      </c>
      <c r="E1831" s="252" t="s">
        <v>431</v>
      </c>
      <c r="F1831" s="251">
        <v>4936225.6326799998</v>
      </c>
      <c r="G1831" s="251">
        <v>2497800.9961399999</v>
      </c>
      <c r="H1831" s="252" t="s">
        <v>2541</v>
      </c>
      <c r="I1831" s="251">
        <v>8.2213999999999995E-2</v>
      </c>
      <c r="J1831" s="251" t="s">
        <v>392</v>
      </c>
      <c r="K1831" s="353">
        <v>0</v>
      </c>
      <c r="L1831" s="252">
        <v>2024</v>
      </c>
      <c r="M1831" s="251">
        <v>2030</v>
      </c>
      <c r="N1831" s="252" t="s">
        <v>393</v>
      </c>
      <c r="O1831" s="252" t="s">
        <v>394</v>
      </c>
      <c r="P1831" s="252" t="s">
        <v>634</v>
      </c>
      <c r="Q1831" s="251" t="s">
        <v>5670</v>
      </c>
      <c r="R1831" s="290"/>
      <c r="S1831" s="290"/>
      <c r="T1831" s="290"/>
      <c r="U1831" s="290"/>
      <c r="V1831" s="290"/>
      <c r="W1831" s="290"/>
      <c r="X1831" s="290"/>
    </row>
    <row r="1832" spans="2:24" ht="58">
      <c r="B1832" s="252" t="s">
        <v>1438</v>
      </c>
      <c r="C1832" s="252" t="s">
        <v>5639</v>
      </c>
      <c r="D1832" s="251" t="s">
        <v>3944</v>
      </c>
      <c r="E1832" s="252" t="s">
        <v>431</v>
      </c>
      <c r="F1832" s="251">
        <v>4936189.7663000003</v>
      </c>
      <c r="G1832" s="251">
        <v>2497950.34607</v>
      </c>
      <c r="H1832" s="252" t="s">
        <v>2541</v>
      </c>
      <c r="I1832" s="251">
        <v>7.7899999999999996E-4</v>
      </c>
      <c r="J1832" s="251" t="s">
        <v>392</v>
      </c>
      <c r="K1832" s="353">
        <v>0</v>
      </c>
      <c r="L1832" s="252">
        <v>2024</v>
      </c>
      <c r="M1832" s="251">
        <v>2030</v>
      </c>
      <c r="N1832" s="252" t="s">
        <v>393</v>
      </c>
      <c r="O1832" s="252" t="s">
        <v>394</v>
      </c>
      <c r="P1832" s="252" t="s">
        <v>634</v>
      </c>
      <c r="Q1832" s="251" t="s">
        <v>5670</v>
      </c>
      <c r="R1832" s="290"/>
      <c r="S1832" s="290"/>
      <c r="T1832" s="290"/>
      <c r="U1832" s="290"/>
      <c r="V1832" s="290"/>
      <c r="W1832" s="290"/>
      <c r="X1832" s="290"/>
    </row>
    <row r="1833" spans="2:24" ht="58">
      <c r="B1833" s="252" t="s">
        <v>1438</v>
      </c>
      <c r="C1833" s="252" t="s">
        <v>5639</v>
      </c>
      <c r="D1833" s="251" t="s">
        <v>3944</v>
      </c>
      <c r="E1833" s="252" t="s">
        <v>431</v>
      </c>
      <c r="F1833" s="251">
        <v>4936213.5195800001</v>
      </c>
      <c r="G1833" s="251">
        <v>2497948.6113200001</v>
      </c>
      <c r="H1833" s="252" t="s">
        <v>2541</v>
      </c>
      <c r="I1833" s="251">
        <v>8.8640000000000004E-3</v>
      </c>
      <c r="J1833" s="251" t="s">
        <v>392</v>
      </c>
      <c r="K1833" s="353">
        <v>0</v>
      </c>
      <c r="L1833" s="252">
        <v>2024</v>
      </c>
      <c r="M1833" s="251">
        <v>2030</v>
      </c>
      <c r="N1833" s="252" t="s">
        <v>393</v>
      </c>
      <c r="O1833" s="252" t="s">
        <v>394</v>
      </c>
      <c r="P1833" s="252" t="s">
        <v>634</v>
      </c>
      <c r="Q1833" s="251" t="s">
        <v>5670</v>
      </c>
      <c r="R1833" s="290"/>
      <c r="S1833" s="290"/>
      <c r="T1833" s="290"/>
      <c r="U1833" s="290"/>
      <c r="V1833" s="290"/>
      <c r="W1833" s="290"/>
      <c r="X1833" s="290"/>
    </row>
    <row r="1834" spans="2:24" ht="58">
      <c r="B1834" s="252" t="s">
        <v>1438</v>
      </c>
      <c r="C1834" s="252" t="s">
        <v>5639</v>
      </c>
      <c r="D1834" s="251" t="s">
        <v>3944</v>
      </c>
      <c r="E1834" s="252" t="s">
        <v>431</v>
      </c>
      <c r="F1834" s="251">
        <v>4936147.1069700001</v>
      </c>
      <c r="G1834" s="251">
        <v>2498116.2231200002</v>
      </c>
      <c r="H1834" s="252" t="s">
        <v>2541</v>
      </c>
      <c r="I1834" s="251">
        <v>4.5827E-2</v>
      </c>
      <c r="J1834" s="251" t="s">
        <v>392</v>
      </c>
      <c r="K1834" s="353">
        <v>0</v>
      </c>
      <c r="L1834" s="252">
        <v>2024</v>
      </c>
      <c r="M1834" s="251">
        <v>2030</v>
      </c>
      <c r="N1834" s="252" t="s">
        <v>393</v>
      </c>
      <c r="O1834" s="252" t="s">
        <v>394</v>
      </c>
      <c r="P1834" s="252" t="s">
        <v>634</v>
      </c>
      <c r="Q1834" s="251" t="s">
        <v>5670</v>
      </c>
      <c r="R1834" s="290"/>
      <c r="S1834" s="290"/>
      <c r="T1834" s="290"/>
      <c r="U1834" s="290"/>
      <c r="V1834" s="290"/>
      <c r="W1834" s="290"/>
      <c r="X1834" s="290"/>
    </row>
    <row r="1835" spans="2:24" ht="58">
      <c r="B1835" s="252" t="s">
        <v>1438</v>
      </c>
      <c r="C1835" s="252" t="s">
        <v>5639</v>
      </c>
      <c r="D1835" s="251" t="s">
        <v>3944</v>
      </c>
      <c r="E1835" s="252" t="s">
        <v>431</v>
      </c>
      <c r="F1835" s="251">
        <v>4936171.1701400001</v>
      </c>
      <c r="G1835" s="251">
        <v>2498118.4175999998</v>
      </c>
      <c r="H1835" s="252" t="s">
        <v>2541</v>
      </c>
      <c r="I1835" s="251">
        <v>4.9595E-2</v>
      </c>
      <c r="J1835" s="251" t="s">
        <v>392</v>
      </c>
      <c r="K1835" s="353">
        <v>0</v>
      </c>
      <c r="L1835" s="252">
        <v>2024</v>
      </c>
      <c r="M1835" s="251">
        <v>2030</v>
      </c>
      <c r="N1835" s="252" t="s">
        <v>393</v>
      </c>
      <c r="O1835" s="252" t="s">
        <v>394</v>
      </c>
      <c r="P1835" s="252" t="s">
        <v>634</v>
      </c>
      <c r="Q1835" s="251" t="s">
        <v>5670</v>
      </c>
      <c r="R1835" s="290"/>
      <c r="S1835" s="290"/>
      <c r="T1835" s="290"/>
      <c r="U1835" s="290"/>
      <c r="V1835" s="290"/>
      <c r="W1835" s="290"/>
      <c r="X1835" s="290"/>
    </row>
    <row r="1836" spans="2:24" ht="58">
      <c r="B1836" s="252" t="s">
        <v>1438</v>
      </c>
      <c r="C1836" s="252" t="s">
        <v>5639</v>
      </c>
      <c r="D1836" s="251" t="s">
        <v>3944</v>
      </c>
      <c r="E1836" s="252" t="s">
        <v>431</v>
      </c>
      <c r="F1836" s="251">
        <v>4936134.5959200002</v>
      </c>
      <c r="G1836" s="251">
        <v>2498254.4996600002</v>
      </c>
      <c r="H1836" s="252" t="s">
        <v>2541</v>
      </c>
      <c r="I1836" s="251">
        <v>2.64E-2</v>
      </c>
      <c r="J1836" s="251" t="s">
        <v>392</v>
      </c>
      <c r="K1836" s="353">
        <v>0</v>
      </c>
      <c r="L1836" s="252">
        <v>2024</v>
      </c>
      <c r="M1836" s="251">
        <v>2030</v>
      </c>
      <c r="N1836" s="252" t="s">
        <v>393</v>
      </c>
      <c r="O1836" s="252" t="s">
        <v>394</v>
      </c>
      <c r="P1836" s="252" t="s">
        <v>634</v>
      </c>
      <c r="Q1836" s="251" t="s">
        <v>5670</v>
      </c>
      <c r="R1836" s="290"/>
      <c r="S1836" s="290"/>
      <c r="T1836" s="290"/>
      <c r="U1836" s="290"/>
      <c r="V1836" s="290"/>
      <c r="W1836" s="290"/>
      <c r="X1836" s="290"/>
    </row>
    <row r="1837" spans="2:24" ht="58">
      <c r="B1837" s="252" t="s">
        <v>1438</v>
      </c>
      <c r="C1837" s="252" t="s">
        <v>5639</v>
      </c>
      <c r="D1837" s="251" t="s">
        <v>3944</v>
      </c>
      <c r="E1837" s="252" t="s">
        <v>431</v>
      </c>
      <c r="F1837" s="251">
        <v>4936115.7127299998</v>
      </c>
      <c r="G1837" s="251">
        <v>2498252.8299199999</v>
      </c>
      <c r="H1837" s="252" t="s">
        <v>2541</v>
      </c>
      <c r="I1837" s="251">
        <v>2.9182E-2</v>
      </c>
      <c r="J1837" s="251" t="s">
        <v>392</v>
      </c>
      <c r="K1837" s="353">
        <v>0</v>
      </c>
      <c r="L1837" s="252">
        <v>2024</v>
      </c>
      <c r="M1837" s="251">
        <v>2030</v>
      </c>
      <c r="N1837" s="252" t="s">
        <v>393</v>
      </c>
      <c r="O1837" s="252" t="s">
        <v>394</v>
      </c>
      <c r="P1837" s="252" t="s">
        <v>634</v>
      </c>
      <c r="Q1837" s="251" t="s">
        <v>5670</v>
      </c>
      <c r="R1837" s="290"/>
      <c r="S1837" s="290"/>
      <c r="T1837" s="290"/>
      <c r="U1837" s="290"/>
      <c r="V1837" s="290"/>
      <c r="W1837" s="290"/>
      <c r="X1837" s="290"/>
    </row>
    <row r="1838" spans="2:24" ht="58">
      <c r="B1838" s="252" t="s">
        <v>1438</v>
      </c>
      <c r="C1838" s="252" t="s">
        <v>5639</v>
      </c>
      <c r="D1838" s="251" t="s">
        <v>3944</v>
      </c>
      <c r="E1838" s="252" t="s">
        <v>431</v>
      </c>
      <c r="F1838" s="251">
        <v>4936088.5238699997</v>
      </c>
      <c r="G1838" s="251">
        <v>2498362.01388</v>
      </c>
      <c r="H1838" s="252" t="s">
        <v>2541</v>
      </c>
      <c r="I1838" s="251">
        <v>1.7163000000000001E-2</v>
      </c>
      <c r="J1838" s="251" t="s">
        <v>392</v>
      </c>
      <c r="K1838" s="353">
        <v>0</v>
      </c>
      <c r="L1838" s="252">
        <v>2024</v>
      </c>
      <c r="M1838" s="251">
        <v>2030</v>
      </c>
      <c r="N1838" s="252" t="s">
        <v>393</v>
      </c>
      <c r="O1838" s="252" t="s">
        <v>394</v>
      </c>
      <c r="P1838" s="252" t="s">
        <v>634</v>
      </c>
      <c r="Q1838" s="251" t="s">
        <v>5670</v>
      </c>
      <c r="R1838" s="290"/>
      <c r="S1838" s="290"/>
      <c r="T1838" s="290"/>
      <c r="U1838" s="290"/>
      <c r="V1838" s="290"/>
      <c r="W1838" s="290"/>
      <c r="X1838" s="290"/>
    </row>
    <row r="1839" spans="2:24" ht="58">
      <c r="B1839" s="252" t="s">
        <v>1438</v>
      </c>
      <c r="C1839" s="252" t="s">
        <v>5639</v>
      </c>
      <c r="D1839" s="251" t="s">
        <v>3944</v>
      </c>
      <c r="E1839" s="252" t="s">
        <v>431</v>
      </c>
      <c r="F1839" s="251">
        <v>4936106.11149</v>
      </c>
      <c r="G1839" s="251">
        <v>2498369.6182300001</v>
      </c>
      <c r="H1839" s="252" t="s">
        <v>2541</v>
      </c>
      <c r="I1839" s="251">
        <v>1.3814E-2</v>
      </c>
      <c r="J1839" s="251" t="s">
        <v>392</v>
      </c>
      <c r="K1839" s="353">
        <v>0</v>
      </c>
      <c r="L1839" s="252">
        <v>2024</v>
      </c>
      <c r="M1839" s="251">
        <v>2030</v>
      </c>
      <c r="N1839" s="252" t="s">
        <v>393</v>
      </c>
      <c r="O1839" s="252" t="s">
        <v>394</v>
      </c>
      <c r="P1839" s="252" t="s">
        <v>634</v>
      </c>
      <c r="Q1839" s="251" t="s">
        <v>5670</v>
      </c>
      <c r="R1839" s="290"/>
      <c r="S1839" s="290"/>
      <c r="T1839" s="290"/>
      <c r="U1839" s="290"/>
      <c r="V1839" s="290"/>
      <c r="W1839" s="290"/>
      <c r="X1839" s="290"/>
    </row>
    <row r="1840" spans="2:24" ht="58">
      <c r="B1840" s="252" t="s">
        <v>1438</v>
      </c>
      <c r="C1840" s="252" t="s">
        <v>5639</v>
      </c>
      <c r="D1840" s="251" t="s">
        <v>2503</v>
      </c>
      <c r="E1840" s="252" t="s">
        <v>431</v>
      </c>
      <c r="F1840" s="251">
        <v>4936363.1622900004</v>
      </c>
      <c r="G1840" s="251">
        <v>2495255.3375300001</v>
      </c>
      <c r="H1840" s="252" t="s">
        <v>2541</v>
      </c>
      <c r="I1840" s="251">
        <v>1.7121000000000001E-2</v>
      </c>
      <c r="J1840" s="251" t="s">
        <v>2524</v>
      </c>
      <c r="K1840" s="353">
        <v>0</v>
      </c>
      <c r="L1840" s="252">
        <v>2024</v>
      </c>
      <c r="M1840" s="251">
        <v>2030</v>
      </c>
      <c r="N1840" s="252" t="s">
        <v>393</v>
      </c>
      <c r="O1840" s="252" t="s">
        <v>394</v>
      </c>
      <c r="P1840" s="252" t="s">
        <v>634</v>
      </c>
      <c r="Q1840" s="251" t="s">
        <v>5670</v>
      </c>
      <c r="R1840" s="290"/>
      <c r="S1840" s="290"/>
      <c r="T1840" s="290"/>
      <c r="U1840" s="290"/>
      <c r="V1840" s="290"/>
      <c r="W1840" s="290"/>
      <c r="X1840" s="290"/>
    </row>
    <row r="1841" spans="2:24" ht="58">
      <c r="B1841" s="252" t="s">
        <v>1438</v>
      </c>
      <c r="C1841" s="252" t="s">
        <v>5639</v>
      </c>
      <c r="D1841" s="251" t="s">
        <v>2503</v>
      </c>
      <c r="E1841" s="252" t="s">
        <v>431</v>
      </c>
      <c r="F1841" s="251">
        <v>4936994.2975700004</v>
      </c>
      <c r="G1841" s="251">
        <v>2485858.6911300002</v>
      </c>
      <c r="H1841" s="252" t="s">
        <v>2541</v>
      </c>
      <c r="I1841" s="251">
        <v>7.6305999999999999E-2</v>
      </c>
      <c r="J1841" s="251" t="s">
        <v>2397</v>
      </c>
      <c r="K1841" s="353">
        <v>0</v>
      </c>
      <c r="L1841" s="252">
        <v>2024</v>
      </c>
      <c r="M1841" s="251">
        <v>2030</v>
      </c>
      <c r="N1841" s="252" t="s">
        <v>393</v>
      </c>
      <c r="O1841" s="252" t="s">
        <v>394</v>
      </c>
      <c r="P1841" s="252" t="s">
        <v>634</v>
      </c>
      <c r="Q1841" s="251" t="s">
        <v>5670</v>
      </c>
      <c r="R1841" s="290"/>
      <c r="S1841" s="290"/>
      <c r="T1841" s="290"/>
      <c r="U1841" s="290"/>
      <c r="V1841" s="290"/>
      <c r="W1841" s="290"/>
      <c r="X1841" s="290"/>
    </row>
    <row r="1842" spans="2:24" ht="58">
      <c r="B1842" s="252" t="s">
        <v>1438</v>
      </c>
      <c r="C1842" s="252" t="s">
        <v>5639</v>
      </c>
      <c r="D1842" s="251" t="s">
        <v>2503</v>
      </c>
      <c r="E1842" s="252" t="s">
        <v>431</v>
      </c>
      <c r="F1842" s="251">
        <v>4936974.2394200005</v>
      </c>
      <c r="G1842" s="251">
        <v>2485885.5253400002</v>
      </c>
      <c r="H1842" s="252" t="s">
        <v>2541</v>
      </c>
      <c r="I1842" s="251">
        <v>2.8629000000000002E-2</v>
      </c>
      <c r="J1842" s="251" t="s">
        <v>2397</v>
      </c>
      <c r="K1842" s="353">
        <v>0</v>
      </c>
      <c r="L1842" s="252">
        <v>2024</v>
      </c>
      <c r="M1842" s="251">
        <v>2030</v>
      </c>
      <c r="N1842" s="252" t="s">
        <v>393</v>
      </c>
      <c r="O1842" s="252" t="s">
        <v>394</v>
      </c>
      <c r="P1842" s="252" t="s">
        <v>634</v>
      </c>
      <c r="Q1842" s="251" t="s">
        <v>5670</v>
      </c>
      <c r="R1842" s="290"/>
      <c r="S1842" s="290"/>
      <c r="T1842" s="290"/>
      <c r="U1842" s="290"/>
      <c r="V1842" s="290"/>
      <c r="W1842" s="290"/>
      <c r="X1842" s="290"/>
    </row>
    <row r="1843" spans="2:24" ht="58">
      <c r="B1843" s="252" t="s">
        <v>1438</v>
      </c>
      <c r="C1843" s="252" t="s">
        <v>5639</v>
      </c>
      <c r="D1843" s="251" t="s">
        <v>2503</v>
      </c>
      <c r="E1843" s="252" t="s">
        <v>431</v>
      </c>
      <c r="F1843" s="251">
        <v>4936363.1622900004</v>
      </c>
      <c r="G1843" s="251">
        <v>2495255.3375300001</v>
      </c>
      <c r="H1843" s="252" t="s">
        <v>2541</v>
      </c>
      <c r="I1843" s="251">
        <v>5.0689999999999997E-3</v>
      </c>
      <c r="J1843" s="251" t="s">
        <v>2754</v>
      </c>
      <c r="K1843" s="353">
        <v>0</v>
      </c>
      <c r="L1843" s="252">
        <v>2024</v>
      </c>
      <c r="M1843" s="251">
        <v>2030</v>
      </c>
      <c r="N1843" s="252" t="s">
        <v>393</v>
      </c>
      <c r="O1843" s="252" t="s">
        <v>394</v>
      </c>
      <c r="P1843" s="252" t="s">
        <v>634</v>
      </c>
      <c r="Q1843" s="251" t="s">
        <v>5670</v>
      </c>
      <c r="R1843" s="290"/>
      <c r="S1843" s="290"/>
      <c r="T1843" s="290"/>
      <c r="U1843" s="290"/>
      <c r="V1843" s="290"/>
      <c r="W1843" s="290"/>
      <c r="X1843" s="290"/>
    </row>
    <row r="1844" spans="2:24" ht="58">
      <c r="B1844" s="252" t="s">
        <v>1438</v>
      </c>
      <c r="C1844" s="252" t="s">
        <v>5639</v>
      </c>
      <c r="D1844" s="251" t="s">
        <v>2503</v>
      </c>
      <c r="E1844" s="252" t="s">
        <v>431</v>
      </c>
      <c r="F1844" s="251">
        <v>4937213.4703900004</v>
      </c>
      <c r="G1844" s="251">
        <v>2494534.7739200001</v>
      </c>
      <c r="H1844" s="252" t="s">
        <v>2541</v>
      </c>
      <c r="I1844" s="251">
        <v>2.0778999999999999E-2</v>
      </c>
      <c r="J1844" s="251" t="s">
        <v>2754</v>
      </c>
      <c r="K1844" s="353">
        <v>0</v>
      </c>
      <c r="L1844" s="252">
        <v>2024</v>
      </c>
      <c r="M1844" s="251">
        <v>2030</v>
      </c>
      <c r="N1844" s="252" t="s">
        <v>393</v>
      </c>
      <c r="O1844" s="252" t="s">
        <v>394</v>
      </c>
      <c r="P1844" s="252" t="s">
        <v>634</v>
      </c>
      <c r="Q1844" s="251" t="s">
        <v>5670</v>
      </c>
      <c r="R1844" s="290"/>
      <c r="S1844" s="290"/>
      <c r="T1844" s="290"/>
      <c r="U1844" s="290"/>
      <c r="V1844" s="290"/>
      <c r="W1844" s="290"/>
      <c r="X1844" s="290"/>
    </row>
    <row r="1845" spans="2:24" ht="58">
      <c r="B1845" s="252" t="s">
        <v>1438</v>
      </c>
      <c r="C1845" s="252" t="s">
        <v>5639</v>
      </c>
      <c r="D1845" s="251" t="s">
        <v>2503</v>
      </c>
      <c r="E1845" s="252" t="s">
        <v>431</v>
      </c>
      <c r="F1845" s="251">
        <v>4936363.1622900004</v>
      </c>
      <c r="G1845" s="251">
        <v>2495255.3375300001</v>
      </c>
      <c r="H1845" s="252" t="s">
        <v>2541</v>
      </c>
      <c r="I1845" s="251">
        <v>6.9940000000000002E-2</v>
      </c>
      <c r="J1845" s="251" t="s">
        <v>622</v>
      </c>
      <c r="K1845" s="353">
        <v>0</v>
      </c>
      <c r="L1845" s="252">
        <v>2024</v>
      </c>
      <c r="M1845" s="251">
        <v>2030</v>
      </c>
      <c r="N1845" s="252" t="s">
        <v>393</v>
      </c>
      <c r="O1845" s="252" t="s">
        <v>394</v>
      </c>
      <c r="P1845" s="252" t="s">
        <v>634</v>
      </c>
      <c r="Q1845" s="251" t="s">
        <v>5670</v>
      </c>
      <c r="R1845" s="290"/>
      <c r="S1845" s="290"/>
      <c r="T1845" s="290"/>
      <c r="U1845" s="290"/>
      <c r="V1845" s="290"/>
      <c r="W1845" s="290"/>
      <c r="X1845" s="290"/>
    </row>
    <row r="1846" spans="2:24" ht="58">
      <c r="B1846" s="252" t="s">
        <v>1438</v>
      </c>
      <c r="C1846" s="252" t="s">
        <v>5639</v>
      </c>
      <c r="D1846" s="251" t="s">
        <v>2503</v>
      </c>
      <c r="E1846" s="252" t="s">
        <v>431</v>
      </c>
      <c r="F1846" s="251">
        <v>4935992.9641699996</v>
      </c>
      <c r="G1846" s="251">
        <v>2494806.9892199999</v>
      </c>
      <c r="H1846" s="252" t="s">
        <v>2541</v>
      </c>
      <c r="I1846" s="251">
        <v>2.9419000000000001E-2</v>
      </c>
      <c r="J1846" s="251" t="s">
        <v>622</v>
      </c>
      <c r="K1846" s="353">
        <v>0</v>
      </c>
      <c r="L1846" s="252">
        <v>2024</v>
      </c>
      <c r="M1846" s="251">
        <v>2030</v>
      </c>
      <c r="N1846" s="252" t="s">
        <v>393</v>
      </c>
      <c r="O1846" s="252" t="s">
        <v>394</v>
      </c>
      <c r="P1846" s="252" t="s">
        <v>634</v>
      </c>
      <c r="Q1846" s="251" t="s">
        <v>5670</v>
      </c>
      <c r="R1846" s="290"/>
      <c r="S1846" s="290"/>
      <c r="T1846" s="290"/>
      <c r="U1846" s="290"/>
      <c r="V1846" s="290"/>
      <c r="W1846" s="290"/>
      <c r="X1846" s="290"/>
    </row>
    <row r="1847" spans="2:24" ht="58">
      <c r="B1847" s="252" t="s">
        <v>1438</v>
      </c>
      <c r="C1847" s="252" t="s">
        <v>5639</v>
      </c>
      <c r="D1847" s="251" t="s">
        <v>2503</v>
      </c>
      <c r="E1847" s="252" t="s">
        <v>431</v>
      </c>
      <c r="F1847" s="251">
        <v>4936498.4884000001</v>
      </c>
      <c r="G1847" s="251">
        <v>2495580.4937999998</v>
      </c>
      <c r="H1847" s="252" t="s">
        <v>2541</v>
      </c>
      <c r="I1847" s="251">
        <v>3.9198999999999998E-2</v>
      </c>
      <c r="J1847" s="251" t="s">
        <v>2754</v>
      </c>
      <c r="K1847" s="353">
        <v>0</v>
      </c>
      <c r="L1847" s="252">
        <v>2024</v>
      </c>
      <c r="M1847" s="251">
        <v>2030</v>
      </c>
      <c r="N1847" s="252" t="s">
        <v>393</v>
      </c>
      <c r="O1847" s="252" t="s">
        <v>394</v>
      </c>
      <c r="P1847" s="252" t="s">
        <v>634</v>
      </c>
      <c r="Q1847" s="251" t="s">
        <v>5670</v>
      </c>
      <c r="R1847" s="290"/>
      <c r="S1847" s="290"/>
      <c r="T1847" s="290"/>
      <c r="U1847" s="290"/>
      <c r="V1847" s="290"/>
      <c r="W1847" s="290"/>
      <c r="X1847" s="290"/>
    </row>
    <row r="1848" spans="2:24" ht="58">
      <c r="B1848" s="252" t="s">
        <v>1438</v>
      </c>
      <c r="C1848" s="252" t="s">
        <v>5639</v>
      </c>
      <c r="D1848" s="251" t="s">
        <v>2503</v>
      </c>
      <c r="E1848" s="252" t="s">
        <v>431</v>
      </c>
      <c r="F1848" s="251">
        <v>4936498.4884000001</v>
      </c>
      <c r="G1848" s="251">
        <v>2495580.4937999998</v>
      </c>
      <c r="H1848" s="252" t="s">
        <v>2541</v>
      </c>
      <c r="I1848" s="251">
        <v>0.21299599999999999</v>
      </c>
      <c r="J1848" s="251" t="s">
        <v>622</v>
      </c>
      <c r="K1848" s="353">
        <v>0</v>
      </c>
      <c r="L1848" s="252">
        <v>2024</v>
      </c>
      <c r="M1848" s="251">
        <v>2030</v>
      </c>
      <c r="N1848" s="252" t="s">
        <v>393</v>
      </c>
      <c r="O1848" s="252" t="s">
        <v>394</v>
      </c>
      <c r="P1848" s="252" t="s">
        <v>634</v>
      </c>
      <c r="Q1848" s="251" t="s">
        <v>5670</v>
      </c>
      <c r="R1848" s="290"/>
      <c r="S1848" s="290"/>
      <c r="T1848" s="290"/>
      <c r="U1848" s="290"/>
      <c r="V1848" s="290"/>
      <c r="W1848" s="290"/>
      <c r="X1848" s="290"/>
    </row>
    <row r="1849" spans="2:24" ht="58">
      <c r="B1849" s="252" t="s">
        <v>1438</v>
      </c>
      <c r="C1849" s="252" t="s">
        <v>5639</v>
      </c>
      <c r="D1849" s="251" t="s">
        <v>2503</v>
      </c>
      <c r="E1849" s="252" t="s">
        <v>431</v>
      </c>
      <c r="F1849" s="251">
        <v>4936468.1651299996</v>
      </c>
      <c r="G1849" s="251">
        <v>2495254.6878399998</v>
      </c>
      <c r="H1849" s="252" t="s">
        <v>2541</v>
      </c>
      <c r="I1849" s="251">
        <v>0.104838</v>
      </c>
      <c r="J1849" s="251" t="s">
        <v>622</v>
      </c>
      <c r="K1849" s="353">
        <v>0</v>
      </c>
      <c r="L1849" s="252">
        <v>2024</v>
      </c>
      <c r="M1849" s="251">
        <v>2030</v>
      </c>
      <c r="N1849" s="252" t="s">
        <v>393</v>
      </c>
      <c r="O1849" s="252" t="s">
        <v>394</v>
      </c>
      <c r="P1849" s="252" t="s">
        <v>634</v>
      </c>
      <c r="Q1849" s="251" t="s">
        <v>5670</v>
      </c>
      <c r="R1849" s="290"/>
      <c r="S1849" s="290"/>
      <c r="T1849" s="290"/>
      <c r="U1849" s="290"/>
      <c r="V1849" s="290"/>
      <c r="W1849" s="290"/>
      <c r="X1849" s="290"/>
    </row>
    <row r="1850" spans="2:24" ht="58">
      <c r="B1850" s="252" t="s">
        <v>1438</v>
      </c>
      <c r="C1850" s="252" t="s">
        <v>5639</v>
      </c>
      <c r="D1850" s="251" t="s">
        <v>2503</v>
      </c>
      <c r="E1850" s="252" t="s">
        <v>431</v>
      </c>
      <c r="F1850" s="251">
        <v>4936486.8214199999</v>
      </c>
      <c r="G1850" s="251">
        <v>2495254.11393</v>
      </c>
      <c r="H1850" s="252" t="s">
        <v>2541</v>
      </c>
      <c r="I1850" s="251">
        <v>0.119557</v>
      </c>
      <c r="J1850" s="251" t="s">
        <v>622</v>
      </c>
      <c r="K1850" s="353">
        <v>0</v>
      </c>
      <c r="L1850" s="252">
        <v>2024</v>
      </c>
      <c r="M1850" s="251">
        <v>2030</v>
      </c>
      <c r="N1850" s="252" t="s">
        <v>393</v>
      </c>
      <c r="O1850" s="252" t="s">
        <v>394</v>
      </c>
      <c r="P1850" s="252" t="s">
        <v>634</v>
      </c>
      <c r="Q1850" s="251" t="s">
        <v>5670</v>
      </c>
      <c r="R1850" s="290"/>
      <c r="S1850" s="290"/>
      <c r="T1850" s="290"/>
      <c r="U1850" s="290"/>
      <c r="V1850" s="290"/>
      <c r="W1850" s="290"/>
      <c r="X1850" s="290"/>
    </row>
    <row r="1851" spans="2:24" ht="58">
      <c r="B1851" s="252" t="s">
        <v>1438</v>
      </c>
      <c r="C1851" s="252" t="s">
        <v>5639</v>
      </c>
      <c r="D1851" s="251" t="s">
        <v>2503</v>
      </c>
      <c r="E1851" s="252" t="s">
        <v>431</v>
      </c>
      <c r="F1851" s="251">
        <v>4936449.9834399996</v>
      </c>
      <c r="G1851" s="251">
        <v>2495571.09418</v>
      </c>
      <c r="H1851" s="252" t="s">
        <v>2541</v>
      </c>
      <c r="I1851" s="251">
        <v>3.859E-3</v>
      </c>
      <c r="J1851" s="251" t="s">
        <v>2754</v>
      </c>
      <c r="K1851" s="353">
        <v>0</v>
      </c>
      <c r="L1851" s="252">
        <v>2024</v>
      </c>
      <c r="M1851" s="251">
        <v>2030</v>
      </c>
      <c r="N1851" s="252" t="s">
        <v>393</v>
      </c>
      <c r="O1851" s="252" t="s">
        <v>394</v>
      </c>
      <c r="P1851" s="252" t="s">
        <v>634</v>
      </c>
      <c r="Q1851" s="251" t="s">
        <v>5670</v>
      </c>
      <c r="R1851" s="290"/>
      <c r="S1851" s="290"/>
      <c r="T1851" s="290"/>
      <c r="U1851" s="290"/>
      <c r="V1851" s="290"/>
      <c r="W1851" s="290"/>
      <c r="X1851" s="290"/>
    </row>
    <row r="1852" spans="2:24" ht="58">
      <c r="B1852" s="252" t="s">
        <v>1438</v>
      </c>
      <c r="C1852" s="252" t="s">
        <v>5639</v>
      </c>
      <c r="D1852" s="251" t="s">
        <v>2503</v>
      </c>
      <c r="E1852" s="252" t="s">
        <v>431</v>
      </c>
      <c r="F1852" s="251">
        <v>4936449.9834399996</v>
      </c>
      <c r="G1852" s="251">
        <v>2495571.09418</v>
      </c>
      <c r="H1852" s="252" t="s">
        <v>2541</v>
      </c>
      <c r="I1852" s="251">
        <v>0.10236099999999999</v>
      </c>
      <c r="J1852" s="251" t="s">
        <v>622</v>
      </c>
      <c r="K1852" s="353">
        <v>0</v>
      </c>
      <c r="L1852" s="252">
        <v>2024</v>
      </c>
      <c r="M1852" s="251">
        <v>2030</v>
      </c>
      <c r="N1852" s="252" t="s">
        <v>393</v>
      </c>
      <c r="O1852" s="252" t="s">
        <v>394</v>
      </c>
      <c r="P1852" s="252" t="s">
        <v>634</v>
      </c>
      <c r="Q1852" s="251" t="s">
        <v>5670</v>
      </c>
      <c r="R1852" s="290"/>
      <c r="S1852" s="290"/>
      <c r="T1852" s="290"/>
      <c r="U1852" s="290"/>
      <c r="V1852" s="290"/>
      <c r="W1852" s="290"/>
      <c r="X1852" s="290"/>
    </row>
    <row r="1853" spans="2:24" ht="58">
      <c r="B1853" s="252" t="s">
        <v>1438</v>
      </c>
      <c r="C1853" s="252" t="s">
        <v>5639</v>
      </c>
      <c r="D1853" s="251" t="s">
        <v>2503</v>
      </c>
      <c r="E1853" s="252" t="s">
        <v>431</v>
      </c>
      <c r="F1853" s="251">
        <v>4936473.4936199998</v>
      </c>
      <c r="G1853" s="251">
        <v>2495579.1516399998</v>
      </c>
      <c r="H1853" s="252" t="s">
        <v>2541</v>
      </c>
      <c r="I1853" s="251">
        <v>6.5579999999999996E-3</v>
      </c>
      <c r="J1853" s="251" t="s">
        <v>2754</v>
      </c>
      <c r="K1853" s="353">
        <v>0</v>
      </c>
      <c r="L1853" s="252">
        <v>2024</v>
      </c>
      <c r="M1853" s="251">
        <v>2030</v>
      </c>
      <c r="N1853" s="252" t="s">
        <v>393</v>
      </c>
      <c r="O1853" s="252" t="s">
        <v>394</v>
      </c>
      <c r="P1853" s="252" t="s">
        <v>634</v>
      </c>
      <c r="Q1853" s="251" t="s">
        <v>5670</v>
      </c>
      <c r="R1853" s="290"/>
      <c r="S1853" s="290"/>
      <c r="T1853" s="290"/>
      <c r="U1853" s="290"/>
      <c r="V1853" s="290"/>
      <c r="W1853" s="290"/>
      <c r="X1853" s="290"/>
    </row>
    <row r="1854" spans="2:24" ht="58">
      <c r="B1854" s="252" t="s">
        <v>1438</v>
      </c>
      <c r="C1854" s="252" t="s">
        <v>5639</v>
      </c>
      <c r="D1854" s="251" t="s">
        <v>2503</v>
      </c>
      <c r="E1854" s="252" t="s">
        <v>431</v>
      </c>
      <c r="F1854" s="251">
        <v>4936473.4936199998</v>
      </c>
      <c r="G1854" s="251">
        <v>2495579.1516399998</v>
      </c>
      <c r="H1854" s="252" t="s">
        <v>2541</v>
      </c>
      <c r="I1854" s="251">
        <v>0.1072</v>
      </c>
      <c r="J1854" s="251" t="s">
        <v>622</v>
      </c>
      <c r="K1854" s="353">
        <v>0</v>
      </c>
      <c r="L1854" s="252">
        <v>2024</v>
      </c>
      <c r="M1854" s="251">
        <v>2030</v>
      </c>
      <c r="N1854" s="252" t="s">
        <v>393</v>
      </c>
      <c r="O1854" s="252" t="s">
        <v>394</v>
      </c>
      <c r="P1854" s="252" t="s">
        <v>634</v>
      </c>
      <c r="Q1854" s="251" t="s">
        <v>5670</v>
      </c>
      <c r="R1854" s="290"/>
      <c r="S1854" s="290"/>
      <c r="T1854" s="290"/>
      <c r="U1854" s="290"/>
      <c r="V1854" s="290"/>
      <c r="W1854" s="290"/>
      <c r="X1854" s="290"/>
    </row>
    <row r="1855" spans="2:24" ht="58">
      <c r="B1855" s="252" t="s">
        <v>1438</v>
      </c>
      <c r="C1855" s="252" t="s">
        <v>5639</v>
      </c>
      <c r="D1855" s="251" t="s">
        <v>2503</v>
      </c>
      <c r="E1855" s="252" t="s">
        <v>431</v>
      </c>
      <c r="F1855" s="251">
        <v>4936433.5092900004</v>
      </c>
      <c r="G1855" s="251">
        <v>2495906.66304</v>
      </c>
      <c r="H1855" s="252" t="s">
        <v>2541</v>
      </c>
      <c r="I1855" s="251">
        <v>6.4505999999999994E-2</v>
      </c>
      <c r="J1855" s="251" t="s">
        <v>622</v>
      </c>
      <c r="K1855" s="353">
        <v>0</v>
      </c>
      <c r="L1855" s="252">
        <v>2024</v>
      </c>
      <c r="M1855" s="251">
        <v>2030</v>
      </c>
      <c r="N1855" s="252" t="s">
        <v>393</v>
      </c>
      <c r="O1855" s="252" t="s">
        <v>394</v>
      </c>
      <c r="P1855" s="252" t="s">
        <v>634</v>
      </c>
      <c r="Q1855" s="251" t="s">
        <v>5670</v>
      </c>
      <c r="R1855" s="290"/>
      <c r="S1855" s="290"/>
      <c r="T1855" s="290"/>
      <c r="U1855" s="290"/>
      <c r="V1855" s="290"/>
      <c r="W1855" s="290"/>
      <c r="X1855" s="290"/>
    </row>
    <row r="1856" spans="2:24" ht="58">
      <c r="B1856" s="252" t="s">
        <v>1438</v>
      </c>
      <c r="C1856" s="252" t="s">
        <v>5639</v>
      </c>
      <c r="D1856" s="251" t="s">
        <v>2503</v>
      </c>
      <c r="E1856" s="252" t="s">
        <v>431</v>
      </c>
      <c r="F1856" s="251">
        <v>4936457.1748200003</v>
      </c>
      <c r="G1856" s="251">
        <v>2495911.6252799998</v>
      </c>
      <c r="H1856" s="252" t="s">
        <v>2541</v>
      </c>
      <c r="I1856" s="251">
        <v>4.5879000000000003E-2</v>
      </c>
      <c r="J1856" s="251" t="s">
        <v>622</v>
      </c>
      <c r="K1856" s="353">
        <v>0</v>
      </c>
      <c r="L1856" s="252">
        <v>2024</v>
      </c>
      <c r="M1856" s="251">
        <v>2030</v>
      </c>
      <c r="N1856" s="252" t="s">
        <v>393</v>
      </c>
      <c r="O1856" s="252" t="s">
        <v>394</v>
      </c>
      <c r="P1856" s="252" t="s">
        <v>634</v>
      </c>
      <c r="Q1856" s="251" t="s">
        <v>5670</v>
      </c>
      <c r="R1856" s="290"/>
      <c r="S1856" s="290"/>
      <c r="T1856" s="290"/>
      <c r="U1856" s="290"/>
      <c r="V1856" s="290"/>
      <c r="W1856" s="290"/>
      <c r="X1856" s="290"/>
    </row>
    <row r="1857" spans="2:24" ht="58">
      <c r="B1857" s="252" t="s">
        <v>1438</v>
      </c>
      <c r="C1857" s="252" t="s">
        <v>5639</v>
      </c>
      <c r="D1857" s="251" t="s">
        <v>2503</v>
      </c>
      <c r="E1857" s="252" t="s">
        <v>431</v>
      </c>
      <c r="F1857" s="251">
        <v>4936415.0835100003</v>
      </c>
      <c r="G1857" s="251">
        <v>2496282.20836</v>
      </c>
      <c r="H1857" s="252" t="s">
        <v>2541</v>
      </c>
      <c r="I1857" s="251">
        <v>5.0685000000000001E-2</v>
      </c>
      <c r="J1857" s="251" t="s">
        <v>622</v>
      </c>
      <c r="K1857" s="353">
        <v>0</v>
      </c>
      <c r="L1857" s="252">
        <v>2024</v>
      </c>
      <c r="M1857" s="251">
        <v>2030</v>
      </c>
      <c r="N1857" s="252" t="s">
        <v>393</v>
      </c>
      <c r="O1857" s="252" t="s">
        <v>394</v>
      </c>
      <c r="P1857" s="252" t="s">
        <v>634</v>
      </c>
      <c r="Q1857" s="251" t="s">
        <v>5670</v>
      </c>
      <c r="R1857" s="290"/>
      <c r="S1857" s="290"/>
      <c r="T1857" s="290"/>
      <c r="U1857" s="290"/>
      <c r="V1857" s="290"/>
      <c r="W1857" s="290"/>
      <c r="X1857" s="290"/>
    </row>
    <row r="1858" spans="2:24" ht="58">
      <c r="B1858" s="252" t="s">
        <v>1438</v>
      </c>
      <c r="C1858" s="252" t="s">
        <v>5639</v>
      </c>
      <c r="D1858" s="251" t="s">
        <v>2503</v>
      </c>
      <c r="E1858" s="252" t="s">
        <v>431</v>
      </c>
      <c r="F1858" s="251">
        <v>4936438.9342599995</v>
      </c>
      <c r="G1858" s="251">
        <v>2496283.3244699999</v>
      </c>
      <c r="H1858" s="252" t="s">
        <v>2541</v>
      </c>
      <c r="I1858" s="251">
        <v>4.3638000000000003E-2</v>
      </c>
      <c r="J1858" s="251" t="s">
        <v>622</v>
      </c>
      <c r="K1858" s="353">
        <v>0</v>
      </c>
      <c r="L1858" s="252">
        <v>2024</v>
      </c>
      <c r="M1858" s="251">
        <v>2030</v>
      </c>
      <c r="N1858" s="252" t="s">
        <v>393</v>
      </c>
      <c r="O1858" s="252" t="s">
        <v>394</v>
      </c>
      <c r="P1858" s="252" t="s">
        <v>634</v>
      </c>
      <c r="Q1858" s="251" t="s">
        <v>5670</v>
      </c>
      <c r="R1858" s="290"/>
      <c r="S1858" s="290"/>
      <c r="T1858" s="290"/>
      <c r="U1858" s="290"/>
      <c r="V1858" s="290"/>
      <c r="W1858" s="290"/>
      <c r="X1858" s="290"/>
    </row>
    <row r="1859" spans="2:24" ht="58">
      <c r="B1859" s="252" t="s">
        <v>1438</v>
      </c>
      <c r="C1859" s="252" t="s">
        <v>5639</v>
      </c>
      <c r="D1859" s="251" t="s">
        <v>2503</v>
      </c>
      <c r="E1859" s="252" t="s">
        <v>431</v>
      </c>
      <c r="F1859" s="251">
        <v>4937014.9909499995</v>
      </c>
      <c r="G1859" s="251">
        <v>2487339.5975700002</v>
      </c>
      <c r="H1859" s="252" t="s">
        <v>2541</v>
      </c>
      <c r="I1859" s="251">
        <v>2.9E-5</v>
      </c>
      <c r="J1859" s="251" t="s">
        <v>2754</v>
      </c>
      <c r="K1859" s="353">
        <v>0</v>
      </c>
      <c r="L1859" s="252">
        <v>2024</v>
      </c>
      <c r="M1859" s="251">
        <v>2030</v>
      </c>
      <c r="N1859" s="252" t="s">
        <v>393</v>
      </c>
      <c r="O1859" s="252" t="s">
        <v>394</v>
      </c>
      <c r="P1859" s="252" t="s">
        <v>634</v>
      </c>
      <c r="Q1859" s="251" t="s">
        <v>5670</v>
      </c>
      <c r="R1859" s="290"/>
      <c r="S1859" s="290"/>
      <c r="T1859" s="290"/>
      <c r="U1859" s="290"/>
      <c r="V1859" s="290"/>
      <c r="W1859" s="290"/>
      <c r="X1859" s="290"/>
    </row>
    <row r="1860" spans="2:24" ht="58">
      <c r="B1860" s="252" t="s">
        <v>1438</v>
      </c>
      <c r="C1860" s="252" t="s">
        <v>5639</v>
      </c>
      <c r="D1860" s="251" t="s">
        <v>2503</v>
      </c>
      <c r="E1860" s="252" t="s">
        <v>431</v>
      </c>
      <c r="F1860" s="251">
        <v>4936994.3310500002</v>
      </c>
      <c r="G1860" s="251">
        <v>2487345.3284300002</v>
      </c>
      <c r="H1860" s="252" t="s">
        <v>2541</v>
      </c>
      <c r="I1860" s="251">
        <v>3.2859999999999999E-3</v>
      </c>
      <c r="J1860" s="251" t="s">
        <v>2754</v>
      </c>
      <c r="K1860" s="353">
        <v>0</v>
      </c>
      <c r="L1860" s="252">
        <v>2024</v>
      </c>
      <c r="M1860" s="251">
        <v>2030</v>
      </c>
      <c r="N1860" s="252" t="s">
        <v>393</v>
      </c>
      <c r="O1860" s="252" t="s">
        <v>394</v>
      </c>
      <c r="P1860" s="252" t="s">
        <v>634</v>
      </c>
      <c r="Q1860" s="251" t="s">
        <v>5670</v>
      </c>
      <c r="R1860" s="290"/>
      <c r="S1860" s="290"/>
      <c r="T1860" s="290"/>
      <c r="U1860" s="290"/>
      <c r="V1860" s="290"/>
      <c r="W1860" s="290"/>
      <c r="X1860" s="290"/>
    </row>
    <row r="1861" spans="2:24" ht="58">
      <c r="B1861" s="252" t="s">
        <v>1438</v>
      </c>
      <c r="C1861" s="252" t="s">
        <v>5639</v>
      </c>
      <c r="D1861" s="251" t="s">
        <v>2503</v>
      </c>
      <c r="E1861" s="252" t="s">
        <v>431</v>
      </c>
      <c r="F1861" s="251">
        <v>4937017.6383800004</v>
      </c>
      <c r="G1861" s="251">
        <v>2487334.8203699999</v>
      </c>
      <c r="H1861" s="252" t="s">
        <v>2541</v>
      </c>
      <c r="I1861" s="251">
        <v>5.0699999999999996E-4</v>
      </c>
      <c r="J1861" s="251" t="s">
        <v>2754</v>
      </c>
      <c r="K1861" s="353">
        <v>0</v>
      </c>
      <c r="L1861" s="252">
        <v>2024</v>
      </c>
      <c r="M1861" s="251">
        <v>2030</v>
      </c>
      <c r="N1861" s="252" t="s">
        <v>393</v>
      </c>
      <c r="O1861" s="252" t="s">
        <v>394</v>
      </c>
      <c r="P1861" s="252" t="s">
        <v>634</v>
      </c>
      <c r="Q1861" s="251" t="s">
        <v>5670</v>
      </c>
      <c r="R1861" s="290"/>
      <c r="S1861" s="290"/>
      <c r="T1861" s="290"/>
      <c r="U1861" s="290"/>
      <c r="V1861" s="290"/>
      <c r="W1861" s="290"/>
      <c r="X1861" s="290"/>
    </row>
    <row r="1862" spans="2:24" ht="58">
      <c r="B1862" s="252" t="s">
        <v>1438</v>
      </c>
      <c r="C1862" s="252" t="s">
        <v>5639</v>
      </c>
      <c r="D1862" s="251" t="s">
        <v>2503</v>
      </c>
      <c r="E1862" s="252" t="s">
        <v>431</v>
      </c>
      <c r="F1862" s="251">
        <v>4937055.8517399998</v>
      </c>
      <c r="G1862" s="251">
        <v>2486419.9128999999</v>
      </c>
      <c r="H1862" s="252" t="s">
        <v>2541</v>
      </c>
      <c r="I1862" s="251">
        <v>3.9649999999999998E-3</v>
      </c>
      <c r="J1862" s="251" t="s">
        <v>2754</v>
      </c>
      <c r="K1862" s="353">
        <v>0</v>
      </c>
      <c r="L1862" s="252">
        <v>2024</v>
      </c>
      <c r="M1862" s="251">
        <v>2030</v>
      </c>
      <c r="N1862" s="252" t="s">
        <v>393</v>
      </c>
      <c r="O1862" s="252" t="s">
        <v>394</v>
      </c>
      <c r="P1862" s="252" t="s">
        <v>634</v>
      </c>
      <c r="Q1862" s="251" t="s">
        <v>5670</v>
      </c>
      <c r="R1862" s="290"/>
      <c r="S1862" s="290"/>
      <c r="T1862" s="290"/>
      <c r="U1862" s="290"/>
      <c r="V1862" s="290"/>
      <c r="W1862" s="290"/>
      <c r="X1862" s="290"/>
    </row>
    <row r="1863" spans="2:24" ht="58">
      <c r="B1863" s="252" t="s">
        <v>1438</v>
      </c>
      <c r="C1863" s="252" t="s">
        <v>5639</v>
      </c>
      <c r="D1863" s="251" t="s">
        <v>2503</v>
      </c>
      <c r="E1863" s="252" t="s">
        <v>431</v>
      </c>
      <c r="F1863" s="251">
        <v>4937080.7286599996</v>
      </c>
      <c r="G1863" s="251">
        <v>2486423.91713</v>
      </c>
      <c r="H1863" s="252" t="s">
        <v>2541</v>
      </c>
      <c r="I1863" s="251">
        <v>1.5266999999999999E-2</v>
      </c>
      <c r="J1863" s="251" t="s">
        <v>2754</v>
      </c>
      <c r="K1863" s="353">
        <v>0</v>
      </c>
      <c r="L1863" s="252">
        <v>2024</v>
      </c>
      <c r="M1863" s="251">
        <v>2030</v>
      </c>
      <c r="N1863" s="252" t="s">
        <v>393</v>
      </c>
      <c r="O1863" s="252" t="s">
        <v>394</v>
      </c>
      <c r="P1863" s="252" t="s">
        <v>634</v>
      </c>
      <c r="Q1863" s="251" t="s">
        <v>5670</v>
      </c>
      <c r="R1863" s="290"/>
      <c r="S1863" s="290"/>
      <c r="T1863" s="290"/>
      <c r="U1863" s="290"/>
      <c r="V1863" s="290"/>
      <c r="W1863" s="290"/>
      <c r="X1863" s="290"/>
    </row>
    <row r="1864" spans="2:24" ht="58">
      <c r="B1864" s="252" t="s">
        <v>1438</v>
      </c>
      <c r="C1864" s="252" t="s">
        <v>5639</v>
      </c>
      <c r="D1864" s="251" t="s">
        <v>2503</v>
      </c>
      <c r="E1864" s="252" t="s">
        <v>431</v>
      </c>
      <c r="F1864" s="251">
        <v>4937129.7335999999</v>
      </c>
      <c r="G1864" s="251">
        <v>2486762.8749000002</v>
      </c>
      <c r="H1864" s="252" t="s">
        <v>2541</v>
      </c>
      <c r="I1864" s="251">
        <v>9.9803000000000003E-2</v>
      </c>
      <c r="J1864" s="251" t="s">
        <v>625</v>
      </c>
      <c r="K1864" s="353">
        <v>0</v>
      </c>
      <c r="L1864" s="252">
        <v>2024</v>
      </c>
      <c r="M1864" s="251">
        <v>2030</v>
      </c>
      <c r="N1864" s="252" t="s">
        <v>393</v>
      </c>
      <c r="O1864" s="252" t="s">
        <v>394</v>
      </c>
      <c r="P1864" s="252" t="s">
        <v>634</v>
      </c>
      <c r="Q1864" s="251" t="s">
        <v>5670</v>
      </c>
      <c r="R1864" s="290"/>
      <c r="S1864" s="290"/>
      <c r="T1864" s="290"/>
      <c r="U1864" s="290"/>
      <c r="V1864" s="290"/>
      <c r="W1864" s="290"/>
      <c r="X1864" s="290"/>
    </row>
    <row r="1865" spans="2:24" ht="58">
      <c r="B1865" s="252" t="s">
        <v>1438</v>
      </c>
      <c r="C1865" s="252" t="s">
        <v>5639</v>
      </c>
      <c r="D1865" s="251" t="s">
        <v>2503</v>
      </c>
      <c r="E1865" s="252" t="s">
        <v>431</v>
      </c>
      <c r="F1865" s="251">
        <v>4937111.3409599997</v>
      </c>
      <c r="G1865" s="251">
        <v>2486765.6611199998</v>
      </c>
      <c r="H1865" s="252" t="s">
        <v>2541</v>
      </c>
      <c r="I1865" s="251">
        <v>9.9710999999999994E-2</v>
      </c>
      <c r="J1865" s="251" t="s">
        <v>625</v>
      </c>
      <c r="K1865" s="353">
        <v>0</v>
      </c>
      <c r="L1865" s="252">
        <v>2024</v>
      </c>
      <c r="M1865" s="251">
        <v>2030</v>
      </c>
      <c r="N1865" s="252" t="s">
        <v>393</v>
      </c>
      <c r="O1865" s="252" t="s">
        <v>394</v>
      </c>
      <c r="P1865" s="252" t="s">
        <v>634</v>
      </c>
      <c r="Q1865" s="251" t="s">
        <v>5670</v>
      </c>
      <c r="R1865" s="290"/>
      <c r="S1865" s="290"/>
      <c r="T1865" s="290"/>
      <c r="U1865" s="290"/>
      <c r="V1865" s="290"/>
      <c r="W1865" s="290"/>
      <c r="X1865" s="290"/>
    </row>
    <row r="1866" spans="2:24" ht="58">
      <c r="B1866" s="252" t="s">
        <v>1438</v>
      </c>
      <c r="C1866" s="252" t="s">
        <v>5639</v>
      </c>
      <c r="D1866" s="251" t="s">
        <v>2503</v>
      </c>
      <c r="E1866" s="252" t="s">
        <v>431</v>
      </c>
      <c r="F1866" s="251">
        <v>4937090.9795300001</v>
      </c>
      <c r="G1866" s="251">
        <v>2487090.4729800001</v>
      </c>
      <c r="H1866" s="252" t="s">
        <v>2541</v>
      </c>
      <c r="I1866" s="251">
        <v>4.7759999999999999E-3</v>
      </c>
      <c r="J1866" s="251" t="s">
        <v>2754</v>
      </c>
      <c r="K1866" s="353">
        <v>0</v>
      </c>
      <c r="L1866" s="252">
        <v>2024</v>
      </c>
      <c r="M1866" s="251">
        <v>2030</v>
      </c>
      <c r="N1866" s="252" t="s">
        <v>393</v>
      </c>
      <c r="O1866" s="252" t="s">
        <v>394</v>
      </c>
      <c r="P1866" s="252" t="s">
        <v>634</v>
      </c>
      <c r="Q1866" s="251" t="s">
        <v>5670</v>
      </c>
      <c r="R1866" s="290"/>
      <c r="S1866" s="290"/>
      <c r="T1866" s="290"/>
      <c r="U1866" s="290"/>
      <c r="V1866" s="290"/>
      <c r="W1866" s="290"/>
      <c r="X1866" s="290"/>
    </row>
    <row r="1867" spans="2:24" ht="58">
      <c r="B1867" s="252" t="s">
        <v>1438</v>
      </c>
      <c r="C1867" s="252" t="s">
        <v>5639</v>
      </c>
      <c r="D1867" s="251" t="s">
        <v>2503</v>
      </c>
      <c r="E1867" s="252" t="s">
        <v>431</v>
      </c>
      <c r="F1867" s="251">
        <v>4937090.9795300001</v>
      </c>
      <c r="G1867" s="251">
        <v>2487090.4729800001</v>
      </c>
      <c r="H1867" s="252" t="s">
        <v>2541</v>
      </c>
      <c r="I1867" s="251">
        <v>1.6428000000000002E-2</v>
      </c>
      <c r="J1867" s="251" t="s">
        <v>625</v>
      </c>
      <c r="K1867" s="353">
        <v>0</v>
      </c>
      <c r="L1867" s="252">
        <v>2024</v>
      </c>
      <c r="M1867" s="251">
        <v>2030</v>
      </c>
      <c r="N1867" s="252" t="s">
        <v>393</v>
      </c>
      <c r="O1867" s="252" t="s">
        <v>394</v>
      </c>
      <c r="P1867" s="252" t="s">
        <v>634</v>
      </c>
      <c r="Q1867" s="251" t="s">
        <v>5670</v>
      </c>
      <c r="R1867" s="290"/>
      <c r="S1867" s="290"/>
      <c r="T1867" s="290"/>
      <c r="U1867" s="290"/>
      <c r="V1867" s="290"/>
      <c r="W1867" s="290"/>
      <c r="X1867" s="290"/>
    </row>
    <row r="1868" spans="2:24" ht="58">
      <c r="B1868" s="252" t="s">
        <v>1438</v>
      </c>
      <c r="C1868" s="252" t="s">
        <v>5639</v>
      </c>
      <c r="D1868" s="251" t="s">
        <v>2503</v>
      </c>
      <c r="E1868" s="252" t="s">
        <v>431</v>
      </c>
      <c r="F1868" s="251">
        <v>4937071.8105699997</v>
      </c>
      <c r="G1868" s="251">
        <v>2487089.58672</v>
      </c>
      <c r="H1868" s="252" t="s">
        <v>2541</v>
      </c>
      <c r="I1868" s="251">
        <v>2.8656000000000001E-2</v>
      </c>
      <c r="J1868" s="251" t="s">
        <v>2754</v>
      </c>
      <c r="K1868" s="353">
        <v>0</v>
      </c>
      <c r="L1868" s="252">
        <v>2024</v>
      </c>
      <c r="M1868" s="251">
        <v>2030</v>
      </c>
      <c r="N1868" s="252" t="s">
        <v>393</v>
      </c>
      <c r="O1868" s="252" t="s">
        <v>394</v>
      </c>
      <c r="P1868" s="252" t="s">
        <v>634</v>
      </c>
      <c r="Q1868" s="251" t="s">
        <v>5670</v>
      </c>
      <c r="R1868" s="290"/>
      <c r="S1868" s="290"/>
      <c r="T1868" s="290"/>
      <c r="U1868" s="290"/>
      <c r="V1868" s="290"/>
      <c r="W1868" s="290"/>
      <c r="X1868" s="290"/>
    </row>
    <row r="1869" spans="2:24" ht="58">
      <c r="B1869" s="252" t="s">
        <v>1438</v>
      </c>
      <c r="C1869" s="252" t="s">
        <v>5639</v>
      </c>
      <c r="D1869" s="251" t="s">
        <v>2503</v>
      </c>
      <c r="E1869" s="252" t="s">
        <v>431</v>
      </c>
      <c r="F1869" s="251">
        <v>4937071.8105699997</v>
      </c>
      <c r="G1869" s="251">
        <v>2487089.58672</v>
      </c>
      <c r="H1869" s="252" t="s">
        <v>2541</v>
      </c>
      <c r="I1869" s="251">
        <v>5.7984000000000001E-2</v>
      </c>
      <c r="J1869" s="251" t="s">
        <v>625</v>
      </c>
      <c r="K1869" s="353">
        <v>0</v>
      </c>
      <c r="L1869" s="252">
        <v>2024</v>
      </c>
      <c r="M1869" s="251">
        <v>2030</v>
      </c>
      <c r="N1869" s="252" t="s">
        <v>393</v>
      </c>
      <c r="O1869" s="252" t="s">
        <v>394</v>
      </c>
      <c r="P1869" s="252" t="s">
        <v>634</v>
      </c>
      <c r="Q1869" s="251" t="s">
        <v>5670</v>
      </c>
      <c r="R1869" s="290"/>
      <c r="S1869" s="290"/>
      <c r="T1869" s="290"/>
      <c r="U1869" s="290"/>
      <c r="V1869" s="290"/>
      <c r="W1869" s="290"/>
      <c r="X1869" s="290"/>
    </row>
    <row r="1870" spans="2:24" ht="58">
      <c r="B1870" s="252" t="s">
        <v>1438</v>
      </c>
      <c r="C1870" s="252" t="s">
        <v>5639</v>
      </c>
      <c r="D1870" s="251" t="s">
        <v>2503</v>
      </c>
      <c r="E1870" s="252" t="s">
        <v>431</v>
      </c>
      <c r="F1870" s="251">
        <v>4936868.4591699997</v>
      </c>
      <c r="G1870" s="251">
        <v>2485031.4730199999</v>
      </c>
      <c r="H1870" s="252" t="s">
        <v>2541</v>
      </c>
      <c r="I1870" s="251">
        <v>6.0559999999999998E-3</v>
      </c>
      <c r="J1870" s="251" t="s">
        <v>2754</v>
      </c>
      <c r="K1870" s="353">
        <v>0</v>
      </c>
      <c r="L1870" s="252">
        <v>2024</v>
      </c>
      <c r="M1870" s="251">
        <v>2030</v>
      </c>
      <c r="N1870" s="252" t="s">
        <v>393</v>
      </c>
      <c r="O1870" s="252" t="s">
        <v>394</v>
      </c>
      <c r="P1870" s="252" t="s">
        <v>634</v>
      </c>
      <c r="Q1870" s="251" t="s">
        <v>5670</v>
      </c>
      <c r="R1870" s="290"/>
      <c r="S1870" s="290"/>
      <c r="T1870" s="290"/>
      <c r="U1870" s="290"/>
      <c r="V1870" s="290"/>
      <c r="W1870" s="290"/>
      <c r="X1870" s="290"/>
    </row>
    <row r="1871" spans="2:24" ht="58">
      <c r="B1871" s="252" t="s">
        <v>1438</v>
      </c>
      <c r="C1871" s="252" t="s">
        <v>5639</v>
      </c>
      <c r="D1871" s="251" t="s">
        <v>2503</v>
      </c>
      <c r="E1871" s="252" t="s">
        <v>431</v>
      </c>
      <c r="F1871" s="251">
        <v>4936994.3310500002</v>
      </c>
      <c r="G1871" s="251">
        <v>2487345.3284300002</v>
      </c>
      <c r="H1871" s="252" t="s">
        <v>2541</v>
      </c>
      <c r="I1871" s="251">
        <v>4.3220000000000003E-3</v>
      </c>
      <c r="J1871" s="251" t="s">
        <v>1427</v>
      </c>
      <c r="K1871" s="353">
        <v>0</v>
      </c>
      <c r="L1871" s="252">
        <v>2024</v>
      </c>
      <c r="M1871" s="251">
        <v>2030</v>
      </c>
      <c r="N1871" s="252" t="s">
        <v>393</v>
      </c>
      <c r="O1871" s="252" t="s">
        <v>394</v>
      </c>
      <c r="P1871" s="252" t="s">
        <v>634</v>
      </c>
      <c r="Q1871" s="251" t="s">
        <v>5670</v>
      </c>
      <c r="R1871" s="290"/>
      <c r="S1871" s="290"/>
      <c r="T1871" s="290"/>
      <c r="U1871" s="290"/>
      <c r="V1871" s="290"/>
      <c r="W1871" s="290"/>
      <c r="X1871" s="290"/>
    </row>
    <row r="1872" spans="2:24" ht="58">
      <c r="B1872" s="252" t="s">
        <v>1438</v>
      </c>
      <c r="C1872" s="252" t="s">
        <v>5639</v>
      </c>
      <c r="D1872" s="251" t="s">
        <v>2503</v>
      </c>
      <c r="E1872" s="252" t="s">
        <v>431</v>
      </c>
      <c r="F1872" s="251">
        <v>4937014.9909499995</v>
      </c>
      <c r="G1872" s="251">
        <v>2487339.5975700002</v>
      </c>
      <c r="H1872" s="252" t="s">
        <v>2541</v>
      </c>
      <c r="I1872" s="251">
        <v>3.14E-3</v>
      </c>
      <c r="J1872" s="251" t="s">
        <v>1427</v>
      </c>
      <c r="K1872" s="353">
        <v>0</v>
      </c>
      <c r="L1872" s="252">
        <v>2024</v>
      </c>
      <c r="M1872" s="251">
        <v>2030</v>
      </c>
      <c r="N1872" s="252" t="s">
        <v>393</v>
      </c>
      <c r="O1872" s="252" t="s">
        <v>394</v>
      </c>
      <c r="P1872" s="252" t="s">
        <v>634</v>
      </c>
      <c r="Q1872" s="251" t="s">
        <v>5670</v>
      </c>
      <c r="R1872" s="290"/>
      <c r="S1872" s="290"/>
      <c r="T1872" s="290"/>
      <c r="U1872" s="290"/>
      <c r="V1872" s="290"/>
      <c r="W1872" s="290"/>
      <c r="X1872" s="290"/>
    </row>
    <row r="1873" spans="2:24" ht="58">
      <c r="B1873" s="252" t="s">
        <v>1438</v>
      </c>
      <c r="C1873" s="252" t="s">
        <v>5639</v>
      </c>
      <c r="D1873" s="251" t="s">
        <v>2503</v>
      </c>
      <c r="E1873" s="252" t="s">
        <v>431</v>
      </c>
      <c r="F1873" s="251">
        <v>4937017.6383800004</v>
      </c>
      <c r="G1873" s="251">
        <v>2487334.8203699999</v>
      </c>
      <c r="H1873" s="252" t="s">
        <v>2541</v>
      </c>
      <c r="I1873" s="251">
        <v>1.5770000000000001E-3</v>
      </c>
      <c r="J1873" s="251" t="s">
        <v>1427</v>
      </c>
      <c r="K1873" s="353">
        <v>0</v>
      </c>
      <c r="L1873" s="252">
        <v>2024</v>
      </c>
      <c r="M1873" s="251">
        <v>2030</v>
      </c>
      <c r="N1873" s="252" t="s">
        <v>393</v>
      </c>
      <c r="O1873" s="252" t="s">
        <v>394</v>
      </c>
      <c r="P1873" s="252" t="s">
        <v>634</v>
      </c>
      <c r="Q1873" s="251" t="s">
        <v>5670</v>
      </c>
      <c r="R1873" s="290"/>
      <c r="S1873" s="290"/>
      <c r="T1873" s="290"/>
      <c r="U1873" s="290"/>
      <c r="V1873" s="290"/>
      <c r="W1873" s="290"/>
      <c r="X1873" s="290"/>
    </row>
    <row r="1874" spans="2:24" ht="58">
      <c r="B1874" s="252" t="s">
        <v>1438</v>
      </c>
      <c r="C1874" s="252" t="s">
        <v>5639</v>
      </c>
      <c r="D1874" s="251" t="s">
        <v>2503</v>
      </c>
      <c r="E1874" s="252" t="s">
        <v>431</v>
      </c>
      <c r="F1874" s="251">
        <v>4937002.0290599996</v>
      </c>
      <c r="G1874" s="251">
        <v>2487377.3223999999</v>
      </c>
      <c r="H1874" s="252" t="s">
        <v>2541</v>
      </c>
      <c r="I1874" s="251">
        <v>0.31150099999999997</v>
      </c>
      <c r="J1874" s="251" t="s">
        <v>1427</v>
      </c>
      <c r="K1874" s="353">
        <v>0</v>
      </c>
      <c r="L1874" s="252">
        <v>2024</v>
      </c>
      <c r="M1874" s="251">
        <v>2030</v>
      </c>
      <c r="N1874" s="252" t="s">
        <v>393</v>
      </c>
      <c r="O1874" s="252" t="s">
        <v>394</v>
      </c>
      <c r="P1874" s="252" t="s">
        <v>634</v>
      </c>
      <c r="Q1874" s="251" t="s">
        <v>5670</v>
      </c>
      <c r="R1874" s="290"/>
      <c r="S1874" s="290"/>
      <c r="T1874" s="290"/>
      <c r="U1874" s="290"/>
      <c r="V1874" s="290"/>
      <c r="W1874" s="290"/>
      <c r="X1874" s="290"/>
    </row>
    <row r="1875" spans="2:24" ht="58">
      <c r="B1875" s="252" t="s">
        <v>1438</v>
      </c>
      <c r="C1875" s="252" t="s">
        <v>5639</v>
      </c>
      <c r="D1875" s="251" t="s">
        <v>2503</v>
      </c>
      <c r="E1875" s="252" t="s">
        <v>431</v>
      </c>
      <c r="F1875" s="251">
        <v>4936979.8790499996</v>
      </c>
      <c r="G1875" s="251">
        <v>2487392.7554600001</v>
      </c>
      <c r="H1875" s="252" t="s">
        <v>2541</v>
      </c>
      <c r="I1875" s="251">
        <v>1.5070000000000001E-3</v>
      </c>
      <c r="J1875" s="251" t="s">
        <v>1427</v>
      </c>
      <c r="K1875" s="353">
        <v>0</v>
      </c>
      <c r="L1875" s="252">
        <v>2024</v>
      </c>
      <c r="M1875" s="251">
        <v>2030</v>
      </c>
      <c r="N1875" s="252" t="s">
        <v>393</v>
      </c>
      <c r="O1875" s="252" t="s">
        <v>394</v>
      </c>
      <c r="P1875" s="252" t="s">
        <v>634</v>
      </c>
      <c r="Q1875" s="251" t="s">
        <v>5670</v>
      </c>
      <c r="R1875" s="290"/>
      <c r="S1875" s="290"/>
      <c r="T1875" s="290"/>
      <c r="U1875" s="290"/>
      <c r="V1875" s="290"/>
      <c r="W1875" s="290"/>
      <c r="X1875" s="290"/>
    </row>
    <row r="1876" spans="2:24" ht="58">
      <c r="B1876" s="252" t="s">
        <v>1438</v>
      </c>
      <c r="C1876" s="252" t="s">
        <v>5639</v>
      </c>
      <c r="D1876" s="251" t="s">
        <v>2503</v>
      </c>
      <c r="E1876" s="252" t="s">
        <v>431</v>
      </c>
      <c r="F1876" s="251">
        <v>4936993.3901000004</v>
      </c>
      <c r="G1876" s="251">
        <v>2487413.15448</v>
      </c>
      <c r="H1876" s="252" t="s">
        <v>2541</v>
      </c>
      <c r="I1876" s="251">
        <v>2.9880000000000002E-3</v>
      </c>
      <c r="J1876" s="251" t="s">
        <v>1427</v>
      </c>
      <c r="K1876" s="353">
        <v>0</v>
      </c>
      <c r="L1876" s="252">
        <v>2024</v>
      </c>
      <c r="M1876" s="251">
        <v>2030</v>
      </c>
      <c r="N1876" s="252" t="s">
        <v>393</v>
      </c>
      <c r="O1876" s="252" t="s">
        <v>394</v>
      </c>
      <c r="P1876" s="252" t="s">
        <v>634</v>
      </c>
      <c r="Q1876" s="251" t="s">
        <v>5670</v>
      </c>
      <c r="R1876" s="290"/>
      <c r="S1876" s="290"/>
      <c r="T1876" s="290"/>
      <c r="U1876" s="290"/>
      <c r="V1876" s="290"/>
      <c r="W1876" s="290"/>
      <c r="X1876" s="290"/>
    </row>
    <row r="1877" spans="2:24" ht="58">
      <c r="B1877" s="252" t="s">
        <v>1438</v>
      </c>
      <c r="C1877" s="252" t="s">
        <v>5639</v>
      </c>
      <c r="D1877" s="251" t="s">
        <v>2503</v>
      </c>
      <c r="E1877" s="252" t="s">
        <v>431</v>
      </c>
      <c r="F1877" s="251">
        <v>4937026.1927899998</v>
      </c>
      <c r="G1877" s="251">
        <v>2487343.2519899998</v>
      </c>
      <c r="H1877" s="252" t="s">
        <v>2541</v>
      </c>
      <c r="I1877" s="251">
        <v>6.4530000000000004E-3</v>
      </c>
      <c r="J1877" s="251" t="s">
        <v>1427</v>
      </c>
      <c r="K1877" s="353">
        <v>0</v>
      </c>
      <c r="L1877" s="252">
        <v>2024</v>
      </c>
      <c r="M1877" s="251">
        <v>2030</v>
      </c>
      <c r="N1877" s="252" t="s">
        <v>393</v>
      </c>
      <c r="O1877" s="252" t="s">
        <v>394</v>
      </c>
      <c r="P1877" s="252" t="s">
        <v>634</v>
      </c>
      <c r="Q1877" s="251" t="s">
        <v>5670</v>
      </c>
      <c r="R1877" s="290"/>
      <c r="S1877" s="290"/>
      <c r="T1877" s="290"/>
      <c r="U1877" s="290"/>
      <c r="V1877" s="290"/>
      <c r="W1877" s="290"/>
      <c r="X1877" s="290"/>
    </row>
    <row r="1878" spans="2:24" ht="58">
      <c r="B1878" s="252" t="s">
        <v>1438</v>
      </c>
      <c r="C1878" s="252" t="s">
        <v>5639</v>
      </c>
      <c r="D1878" s="251" t="s">
        <v>2503</v>
      </c>
      <c r="E1878" s="252" t="s">
        <v>431</v>
      </c>
      <c r="F1878" s="251">
        <v>4936608.7222600002</v>
      </c>
      <c r="G1878" s="251">
        <v>2493574.2234999998</v>
      </c>
      <c r="H1878" s="252" t="s">
        <v>2541</v>
      </c>
      <c r="I1878" s="251">
        <v>1.9705E-2</v>
      </c>
      <c r="J1878" s="251" t="s">
        <v>1427</v>
      </c>
      <c r="K1878" s="353">
        <v>0</v>
      </c>
      <c r="L1878" s="252">
        <v>2024</v>
      </c>
      <c r="M1878" s="251">
        <v>2030</v>
      </c>
      <c r="N1878" s="252" t="s">
        <v>393</v>
      </c>
      <c r="O1878" s="252" t="s">
        <v>394</v>
      </c>
      <c r="P1878" s="252" t="s">
        <v>634</v>
      </c>
      <c r="Q1878" s="251" t="s">
        <v>5670</v>
      </c>
      <c r="R1878" s="290"/>
      <c r="S1878" s="290"/>
      <c r="T1878" s="290"/>
      <c r="U1878" s="290"/>
      <c r="V1878" s="290"/>
      <c r="W1878" s="290"/>
      <c r="X1878" s="290"/>
    </row>
    <row r="1879" spans="2:24" ht="58">
      <c r="B1879" s="252" t="s">
        <v>1438</v>
      </c>
      <c r="C1879" s="252" t="s">
        <v>5639</v>
      </c>
      <c r="D1879" s="251" t="s">
        <v>2503</v>
      </c>
      <c r="E1879" s="252" t="s">
        <v>431</v>
      </c>
      <c r="F1879" s="251">
        <v>4936844.3898900002</v>
      </c>
      <c r="G1879" s="251">
        <v>2477706.7642999999</v>
      </c>
      <c r="H1879" s="252" t="s">
        <v>2541</v>
      </c>
      <c r="I1879" s="251">
        <v>0.30734600000000001</v>
      </c>
      <c r="J1879" s="251" t="s">
        <v>392</v>
      </c>
      <c r="K1879" s="353">
        <v>0</v>
      </c>
      <c r="L1879" s="252">
        <v>2024</v>
      </c>
      <c r="M1879" s="251">
        <v>2030</v>
      </c>
      <c r="N1879" s="252" t="s">
        <v>393</v>
      </c>
      <c r="O1879" s="252" t="s">
        <v>394</v>
      </c>
      <c r="P1879" s="252" t="s">
        <v>634</v>
      </c>
      <c r="Q1879" s="251" t="s">
        <v>5670</v>
      </c>
      <c r="R1879" s="290"/>
      <c r="S1879" s="290"/>
      <c r="T1879" s="290"/>
      <c r="U1879" s="290"/>
      <c r="V1879" s="290"/>
      <c r="W1879" s="290"/>
      <c r="X1879" s="290"/>
    </row>
    <row r="1880" spans="2:24" ht="58">
      <c r="B1880" s="252" t="s">
        <v>1438</v>
      </c>
      <c r="C1880" s="252" t="s">
        <v>5639</v>
      </c>
      <c r="D1880" s="251" t="s">
        <v>2503</v>
      </c>
      <c r="E1880" s="252" t="s">
        <v>431</v>
      </c>
      <c r="F1880" s="251">
        <v>4936841.8759599999</v>
      </c>
      <c r="G1880" s="251">
        <v>2477548.58421</v>
      </c>
      <c r="H1880" s="252" t="s">
        <v>2541</v>
      </c>
      <c r="I1880" s="251">
        <v>1.3240999999999999E-2</v>
      </c>
      <c r="J1880" s="251" t="s">
        <v>392</v>
      </c>
      <c r="K1880" s="353">
        <v>0</v>
      </c>
      <c r="L1880" s="252">
        <v>2024</v>
      </c>
      <c r="M1880" s="251">
        <v>2030</v>
      </c>
      <c r="N1880" s="252" t="s">
        <v>393</v>
      </c>
      <c r="O1880" s="252" t="s">
        <v>394</v>
      </c>
      <c r="P1880" s="252" t="s">
        <v>634</v>
      </c>
      <c r="Q1880" s="251" t="s">
        <v>5670</v>
      </c>
      <c r="R1880" s="290"/>
      <c r="S1880" s="290"/>
      <c r="T1880" s="290"/>
      <c r="U1880" s="290"/>
      <c r="V1880" s="290"/>
      <c r="W1880" s="290"/>
      <c r="X1880" s="290"/>
    </row>
    <row r="1881" spans="2:24" ht="58">
      <c r="B1881" s="252" t="s">
        <v>1438</v>
      </c>
      <c r="C1881" s="252" t="s">
        <v>5639</v>
      </c>
      <c r="D1881" s="251" t="s">
        <v>2503</v>
      </c>
      <c r="E1881" s="252" t="s">
        <v>431</v>
      </c>
      <c r="F1881" s="251">
        <v>4936866.6531699998</v>
      </c>
      <c r="G1881" s="251">
        <v>2477535.2379700001</v>
      </c>
      <c r="H1881" s="252" t="s">
        <v>2541</v>
      </c>
      <c r="I1881" s="251">
        <v>1.6451E-2</v>
      </c>
      <c r="J1881" s="251" t="s">
        <v>392</v>
      </c>
      <c r="K1881" s="353">
        <v>0</v>
      </c>
      <c r="L1881" s="252">
        <v>2024</v>
      </c>
      <c r="M1881" s="251">
        <v>2030</v>
      </c>
      <c r="N1881" s="252" t="s">
        <v>393</v>
      </c>
      <c r="O1881" s="252" t="s">
        <v>394</v>
      </c>
      <c r="P1881" s="252" t="s">
        <v>634</v>
      </c>
      <c r="Q1881" s="251" t="s">
        <v>5670</v>
      </c>
      <c r="R1881" s="290"/>
      <c r="S1881" s="290"/>
      <c r="T1881" s="290"/>
      <c r="U1881" s="290"/>
      <c r="V1881" s="290"/>
      <c r="W1881" s="290"/>
      <c r="X1881" s="290"/>
    </row>
    <row r="1882" spans="2:24" ht="58">
      <c r="B1882" s="252" t="s">
        <v>1438</v>
      </c>
      <c r="C1882" s="252" t="s">
        <v>5639</v>
      </c>
      <c r="D1882" s="251" t="s">
        <v>2503</v>
      </c>
      <c r="E1882" s="252" t="s">
        <v>431</v>
      </c>
      <c r="F1882" s="251">
        <v>4936866.6531699998</v>
      </c>
      <c r="G1882" s="251">
        <v>2477535.2379700001</v>
      </c>
      <c r="H1882" s="252" t="s">
        <v>2541</v>
      </c>
      <c r="I1882" s="251">
        <v>1.1761000000000001E-2</v>
      </c>
      <c r="J1882" s="251" t="s">
        <v>622</v>
      </c>
      <c r="K1882" s="353">
        <v>0</v>
      </c>
      <c r="L1882" s="252">
        <v>2024</v>
      </c>
      <c r="M1882" s="251">
        <v>2030</v>
      </c>
      <c r="N1882" s="252" t="s">
        <v>393</v>
      </c>
      <c r="O1882" s="252" t="s">
        <v>394</v>
      </c>
      <c r="P1882" s="252" t="s">
        <v>634</v>
      </c>
      <c r="Q1882" s="251" t="s">
        <v>5670</v>
      </c>
      <c r="R1882" s="290"/>
      <c r="S1882" s="290"/>
      <c r="T1882" s="290"/>
      <c r="U1882" s="290"/>
      <c r="V1882" s="290"/>
      <c r="W1882" s="290"/>
      <c r="X1882" s="290"/>
    </row>
    <row r="1883" spans="2:24" ht="58">
      <c r="B1883" s="252" t="s">
        <v>1438</v>
      </c>
      <c r="C1883" s="252" t="s">
        <v>5639</v>
      </c>
      <c r="D1883" s="251" t="s">
        <v>2503</v>
      </c>
      <c r="E1883" s="252" t="s">
        <v>431</v>
      </c>
      <c r="F1883" s="251">
        <v>4936835.0749899996</v>
      </c>
      <c r="G1883" s="251">
        <v>2477650.0719599999</v>
      </c>
      <c r="H1883" s="252" t="s">
        <v>2541</v>
      </c>
      <c r="I1883" s="251">
        <v>2.3532000000000001E-2</v>
      </c>
      <c r="J1883" s="251" t="s">
        <v>392</v>
      </c>
      <c r="K1883" s="353">
        <v>0</v>
      </c>
      <c r="L1883" s="252">
        <v>2024</v>
      </c>
      <c r="M1883" s="251">
        <v>2030</v>
      </c>
      <c r="N1883" s="252" t="s">
        <v>393</v>
      </c>
      <c r="O1883" s="252" t="s">
        <v>394</v>
      </c>
      <c r="P1883" s="252" t="s">
        <v>634</v>
      </c>
      <c r="Q1883" s="251" t="s">
        <v>5670</v>
      </c>
      <c r="R1883" s="290"/>
      <c r="S1883" s="290"/>
      <c r="T1883" s="290"/>
      <c r="U1883" s="290"/>
      <c r="V1883" s="290"/>
      <c r="W1883" s="290"/>
      <c r="X1883" s="290"/>
    </row>
    <row r="1884" spans="2:24" ht="58">
      <c r="B1884" s="252" t="s">
        <v>1438</v>
      </c>
      <c r="C1884" s="252" t="s">
        <v>5639</v>
      </c>
      <c r="D1884" s="251" t="s">
        <v>2503</v>
      </c>
      <c r="E1884" s="252" t="s">
        <v>431</v>
      </c>
      <c r="F1884" s="251">
        <v>4936858.8807800002</v>
      </c>
      <c r="G1884" s="251">
        <v>2477651.9937300002</v>
      </c>
      <c r="H1884" s="252" t="s">
        <v>2541</v>
      </c>
      <c r="I1884" s="251">
        <v>2.3885E-2</v>
      </c>
      <c r="J1884" s="251" t="s">
        <v>392</v>
      </c>
      <c r="K1884" s="353">
        <v>0</v>
      </c>
      <c r="L1884" s="252">
        <v>2024</v>
      </c>
      <c r="M1884" s="251">
        <v>2030</v>
      </c>
      <c r="N1884" s="252" t="s">
        <v>393</v>
      </c>
      <c r="O1884" s="252" t="s">
        <v>394</v>
      </c>
      <c r="P1884" s="252" t="s">
        <v>634</v>
      </c>
      <c r="Q1884" s="251" t="s">
        <v>5670</v>
      </c>
      <c r="R1884" s="290"/>
      <c r="S1884" s="290"/>
      <c r="T1884" s="290"/>
      <c r="U1884" s="290"/>
      <c r="V1884" s="290"/>
      <c r="W1884" s="290"/>
      <c r="X1884" s="290"/>
    </row>
    <row r="1885" spans="2:24" ht="58">
      <c r="B1885" s="252" t="s">
        <v>1438</v>
      </c>
      <c r="C1885" s="252" t="s">
        <v>5639</v>
      </c>
      <c r="D1885" s="251" t="s">
        <v>2503</v>
      </c>
      <c r="E1885" s="252" t="s">
        <v>431</v>
      </c>
      <c r="F1885" s="251">
        <v>4936829.2269700002</v>
      </c>
      <c r="G1885" s="251">
        <v>2477739.9166299999</v>
      </c>
      <c r="H1885" s="252" t="s">
        <v>2541</v>
      </c>
      <c r="I1885" s="251">
        <v>2.5339999999999998E-3</v>
      </c>
      <c r="J1885" s="251" t="s">
        <v>392</v>
      </c>
      <c r="K1885" s="353">
        <v>0</v>
      </c>
      <c r="L1885" s="252">
        <v>2024</v>
      </c>
      <c r="M1885" s="251">
        <v>2030</v>
      </c>
      <c r="N1885" s="252" t="s">
        <v>393</v>
      </c>
      <c r="O1885" s="252" t="s">
        <v>394</v>
      </c>
      <c r="P1885" s="252" t="s">
        <v>634</v>
      </c>
      <c r="Q1885" s="251" t="s">
        <v>5670</v>
      </c>
      <c r="R1885" s="290"/>
      <c r="S1885" s="290"/>
      <c r="T1885" s="290"/>
      <c r="U1885" s="290"/>
      <c r="V1885" s="290"/>
      <c r="W1885" s="290"/>
      <c r="X1885" s="290"/>
    </row>
    <row r="1886" spans="2:24" ht="58">
      <c r="B1886" s="252" t="s">
        <v>1438</v>
      </c>
      <c r="C1886" s="252" t="s">
        <v>5639</v>
      </c>
      <c r="D1886" s="251" t="s">
        <v>2503</v>
      </c>
      <c r="E1886" s="252" t="s">
        <v>431</v>
      </c>
      <c r="F1886" s="251">
        <v>4936852.8339099996</v>
      </c>
      <c r="G1886" s="251">
        <v>2477742.7805400002</v>
      </c>
      <c r="H1886" s="252" t="s">
        <v>2541</v>
      </c>
      <c r="I1886" s="251">
        <v>3.0430000000000001E-3</v>
      </c>
      <c r="J1886" s="251" t="s">
        <v>392</v>
      </c>
      <c r="K1886" s="353">
        <v>0</v>
      </c>
      <c r="L1886" s="252">
        <v>2024</v>
      </c>
      <c r="M1886" s="251">
        <v>2030</v>
      </c>
      <c r="N1886" s="252" t="s">
        <v>393</v>
      </c>
      <c r="O1886" s="252" t="s">
        <v>394</v>
      </c>
      <c r="P1886" s="252" t="s">
        <v>634</v>
      </c>
      <c r="Q1886" s="251" t="s">
        <v>5670</v>
      </c>
      <c r="R1886" s="290"/>
      <c r="S1886" s="290"/>
      <c r="T1886" s="290"/>
      <c r="U1886" s="290"/>
      <c r="V1886" s="290"/>
      <c r="W1886" s="290"/>
      <c r="X1886" s="290"/>
    </row>
    <row r="1887" spans="2:24" ht="58">
      <c r="B1887" s="252" t="s">
        <v>1438</v>
      </c>
      <c r="C1887" s="252" t="s">
        <v>5639</v>
      </c>
      <c r="D1887" s="251" t="s">
        <v>2503</v>
      </c>
      <c r="E1887" s="252" t="s">
        <v>431</v>
      </c>
      <c r="F1887" s="251">
        <v>4936817.0439499998</v>
      </c>
      <c r="G1887" s="251">
        <v>2477922.7875799998</v>
      </c>
      <c r="H1887" s="252" t="s">
        <v>2541</v>
      </c>
      <c r="I1887" s="251">
        <v>0.10859000000000001</v>
      </c>
      <c r="J1887" s="251" t="s">
        <v>392</v>
      </c>
      <c r="K1887" s="353">
        <v>0</v>
      </c>
      <c r="L1887" s="252">
        <v>2024</v>
      </c>
      <c r="M1887" s="251">
        <v>2030</v>
      </c>
      <c r="N1887" s="252" t="s">
        <v>393</v>
      </c>
      <c r="O1887" s="252" t="s">
        <v>394</v>
      </c>
      <c r="P1887" s="252" t="s">
        <v>634</v>
      </c>
      <c r="Q1887" s="251" t="s">
        <v>5670</v>
      </c>
      <c r="R1887" s="290"/>
      <c r="S1887" s="290"/>
      <c r="T1887" s="290"/>
      <c r="U1887" s="290"/>
      <c r="V1887" s="290"/>
      <c r="W1887" s="290"/>
      <c r="X1887" s="290"/>
    </row>
    <row r="1888" spans="2:24" ht="58">
      <c r="B1888" s="252" t="s">
        <v>1438</v>
      </c>
      <c r="C1888" s="252" t="s">
        <v>5639</v>
      </c>
      <c r="D1888" s="251" t="s">
        <v>2503</v>
      </c>
      <c r="E1888" s="252" t="s">
        <v>431</v>
      </c>
      <c r="F1888" s="251">
        <v>4936841.1957599996</v>
      </c>
      <c r="G1888" s="251">
        <v>2477919.49786</v>
      </c>
      <c r="H1888" s="252" t="s">
        <v>2541</v>
      </c>
      <c r="I1888" s="251">
        <v>0.113695</v>
      </c>
      <c r="J1888" s="251" t="s">
        <v>392</v>
      </c>
      <c r="K1888" s="353">
        <v>0</v>
      </c>
      <c r="L1888" s="252">
        <v>2024</v>
      </c>
      <c r="M1888" s="251">
        <v>2030</v>
      </c>
      <c r="N1888" s="252" t="s">
        <v>393</v>
      </c>
      <c r="O1888" s="252" t="s">
        <v>394</v>
      </c>
      <c r="P1888" s="252" t="s">
        <v>634</v>
      </c>
      <c r="Q1888" s="251" t="s">
        <v>5670</v>
      </c>
      <c r="R1888" s="290"/>
      <c r="S1888" s="290"/>
      <c r="T1888" s="290"/>
      <c r="U1888" s="290"/>
      <c r="V1888" s="290"/>
      <c r="W1888" s="290"/>
      <c r="X1888" s="290"/>
    </row>
    <row r="1889" spans="2:24" ht="58">
      <c r="B1889" s="252" t="s">
        <v>1438</v>
      </c>
      <c r="C1889" s="252" t="s">
        <v>5639</v>
      </c>
      <c r="D1889" s="251" t="s">
        <v>2503</v>
      </c>
      <c r="E1889" s="252" t="s">
        <v>431</v>
      </c>
      <c r="F1889" s="251">
        <v>4936790.1993699996</v>
      </c>
      <c r="G1889" s="251">
        <v>2478368.8657999998</v>
      </c>
      <c r="H1889" s="252" t="s">
        <v>2541</v>
      </c>
      <c r="I1889" s="251">
        <v>0.27268500000000001</v>
      </c>
      <c r="J1889" s="251" t="s">
        <v>2397</v>
      </c>
      <c r="K1889" s="353">
        <v>0</v>
      </c>
      <c r="L1889" s="252">
        <v>2024</v>
      </c>
      <c r="M1889" s="251">
        <v>2030</v>
      </c>
      <c r="N1889" s="252" t="s">
        <v>393</v>
      </c>
      <c r="O1889" s="252" t="s">
        <v>394</v>
      </c>
      <c r="P1889" s="252" t="s">
        <v>634</v>
      </c>
      <c r="Q1889" s="251" t="s">
        <v>5670</v>
      </c>
      <c r="R1889" s="290"/>
      <c r="S1889" s="290"/>
      <c r="T1889" s="290"/>
      <c r="U1889" s="290"/>
      <c r="V1889" s="290"/>
      <c r="W1889" s="290"/>
      <c r="X1889" s="290"/>
    </row>
    <row r="1890" spans="2:24" ht="58">
      <c r="B1890" s="252" t="s">
        <v>1438</v>
      </c>
      <c r="C1890" s="252" t="s">
        <v>5639</v>
      </c>
      <c r="D1890" s="251" t="s">
        <v>2503</v>
      </c>
      <c r="E1890" s="252" t="s">
        <v>431</v>
      </c>
      <c r="F1890" s="251">
        <v>4936808.7635500003</v>
      </c>
      <c r="G1890" s="251">
        <v>2478369.9795499998</v>
      </c>
      <c r="H1890" s="252" t="s">
        <v>2541</v>
      </c>
      <c r="I1890" s="251">
        <v>0.27306200000000003</v>
      </c>
      <c r="J1890" s="251" t="s">
        <v>2397</v>
      </c>
      <c r="K1890" s="353">
        <v>0</v>
      </c>
      <c r="L1890" s="252">
        <v>2024</v>
      </c>
      <c r="M1890" s="251">
        <v>2030</v>
      </c>
      <c r="N1890" s="252" t="s">
        <v>393</v>
      </c>
      <c r="O1890" s="252" t="s">
        <v>394</v>
      </c>
      <c r="P1890" s="252" t="s">
        <v>634</v>
      </c>
      <c r="Q1890" s="251" t="s">
        <v>5670</v>
      </c>
      <c r="R1890" s="290"/>
      <c r="S1890" s="290"/>
      <c r="T1890" s="290"/>
      <c r="U1890" s="290"/>
      <c r="V1890" s="290"/>
      <c r="W1890" s="290"/>
      <c r="X1890" s="290"/>
    </row>
    <row r="1891" spans="2:24" ht="58">
      <c r="B1891" s="252" t="s">
        <v>1438</v>
      </c>
      <c r="C1891" s="252" t="s">
        <v>5639</v>
      </c>
      <c r="D1891" s="251" t="s">
        <v>2503</v>
      </c>
      <c r="E1891" s="252" t="s">
        <v>431</v>
      </c>
      <c r="F1891" s="251">
        <v>4936779.4181199996</v>
      </c>
      <c r="G1891" s="251">
        <v>2478813.7018300002</v>
      </c>
      <c r="H1891" s="252" t="s">
        <v>2541</v>
      </c>
      <c r="I1891" s="251">
        <v>0.10674599999999999</v>
      </c>
      <c r="J1891" s="251" t="s">
        <v>622</v>
      </c>
      <c r="K1891" s="353">
        <v>0</v>
      </c>
      <c r="L1891" s="252">
        <v>2024</v>
      </c>
      <c r="M1891" s="251">
        <v>2030</v>
      </c>
      <c r="N1891" s="252" t="s">
        <v>393</v>
      </c>
      <c r="O1891" s="252" t="s">
        <v>394</v>
      </c>
      <c r="P1891" s="252" t="s">
        <v>634</v>
      </c>
      <c r="Q1891" s="251" t="s">
        <v>5670</v>
      </c>
      <c r="R1891" s="290"/>
      <c r="S1891" s="290"/>
      <c r="T1891" s="290"/>
      <c r="U1891" s="290"/>
      <c r="V1891" s="290"/>
      <c r="W1891" s="290"/>
      <c r="X1891" s="290"/>
    </row>
    <row r="1892" spans="2:24" ht="58">
      <c r="B1892" s="252" t="s">
        <v>1438</v>
      </c>
      <c r="C1892" s="252" t="s">
        <v>5639</v>
      </c>
      <c r="D1892" s="251" t="s">
        <v>2503</v>
      </c>
      <c r="E1892" s="252" t="s">
        <v>431</v>
      </c>
      <c r="F1892" s="251">
        <v>4936760.62983</v>
      </c>
      <c r="G1892" s="251">
        <v>2478815.8396600001</v>
      </c>
      <c r="H1892" s="252" t="s">
        <v>2541</v>
      </c>
      <c r="I1892" s="251">
        <v>0.11011600000000001</v>
      </c>
      <c r="J1892" s="251" t="s">
        <v>622</v>
      </c>
      <c r="K1892" s="353">
        <v>0</v>
      </c>
      <c r="L1892" s="252">
        <v>2024</v>
      </c>
      <c r="M1892" s="251">
        <v>2030</v>
      </c>
      <c r="N1892" s="252" t="s">
        <v>393</v>
      </c>
      <c r="O1892" s="252" t="s">
        <v>394</v>
      </c>
      <c r="P1892" s="252" t="s">
        <v>634</v>
      </c>
      <c r="Q1892" s="251" t="s">
        <v>5670</v>
      </c>
      <c r="R1892" s="290"/>
      <c r="S1892" s="290"/>
      <c r="T1892" s="290"/>
      <c r="U1892" s="290"/>
      <c r="V1892" s="290"/>
      <c r="W1892" s="290"/>
      <c r="X1892" s="290"/>
    </row>
    <row r="1893" spans="2:24" ht="58">
      <c r="B1893" s="252" t="s">
        <v>1438</v>
      </c>
      <c r="C1893" s="252" t="s">
        <v>5639</v>
      </c>
      <c r="D1893" s="251" t="s">
        <v>2503</v>
      </c>
      <c r="E1893" s="252" t="s">
        <v>431</v>
      </c>
      <c r="F1893" s="251">
        <v>4936765.51896</v>
      </c>
      <c r="G1893" s="251">
        <v>2479023.89683</v>
      </c>
      <c r="H1893" s="252" t="s">
        <v>2541</v>
      </c>
      <c r="I1893" s="251">
        <v>3.1517000000000003E-2</v>
      </c>
      <c r="J1893" s="251" t="s">
        <v>622</v>
      </c>
      <c r="K1893" s="353">
        <v>0</v>
      </c>
      <c r="L1893" s="252">
        <v>2024</v>
      </c>
      <c r="M1893" s="251">
        <v>2030</v>
      </c>
      <c r="N1893" s="252" t="s">
        <v>393</v>
      </c>
      <c r="O1893" s="252" t="s">
        <v>394</v>
      </c>
      <c r="P1893" s="252" t="s">
        <v>634</v>
      </c>
      <c r="Q1893" s="251" t="s">
        <v>5670</v>
      </c>
      <c r="R1893" s="290"/>
      <c r="S1893" s="290"/>
      <c r="T1893" s="290"/>
      <c r="U1893" s="290"/>
      <c r="V1893" s="290"/>
      <c r="W1893" s="290"/>
      <c r="X1893" s="290"/>
    </row>
    <row r="1894" spans="2:24" ht="58">
      <c r="B1894" s="252" t="s">
        <v>1438</v>
      </c>
      <c r="C1894" s="252" t="s">
        <v>5639</v>
      </c>
      <c r="D1894" s="251" t="s">
        <v>2503</v>
      </c>
      <c r="E1894" s="252" t="s">
        <v>431</v>
      </c>
      <c r="F1894" s="251">
        <v>4936746.3464200003</v>
      </c>
      <c r="G1894" s="251">
        <v>2479031.62219</v>
      </c>
      <c r="H1894" s="252" t="s">
        <v>2541</v>
      </c>
      <c r="I1894" s="251">
        <v>3.2527E-2</v>
      </c>
      <c r="J1894" s="251" t="s">
        <v>622</v>
      </c>
      <c r="K1894" s="353">
        <v>0</v>
      </c>
      <c r="L1894" s="252">
        <v>2024</v>
      </c>
      <c r="M1894" s="251">
        <v>2030</v>
      </c>
      <c r="N1894" s="252" t="s">
        <v>393</v>
      </c>
      <c r="O1894" s="252" t="s">
        <v>394</v>
      </c>
      <c r="P1894" s="252" t="s">
        <v>634</v>
      </c>
      <c r="Q1894" s="251" t="s">
        <v>5670</v>
      </c>
      <c r="R1894" s="290"/>
      <c r="S1894" s="290"/>
      <c r="T1894" s="290"/>
      <c r="U1894" s="290"/>
      <c r="V1894" s="290"/>
      <c r="W1894" s="290"/>
      <c r="X1894" s="290"/>
    </row>
    <row r="1895" spans="2:24" ht="58">
      <c r="B1895" s="252" t="s">
        <v>1438</v>
      </c>
      <c r="C1895" s="252" t="s">
        <v>5639</v>
      </c>
      <c r="D1895" s="251" t="s">
        <v>2503</v>
      </c>
      <c r="E1895" s="252" t="s">
        <v>431</v>
      </c>
      <c r="F1895" s="251">
        <v>4936757.8783400003</v>
      </c>
      <c r="G1895" s="251">
        <v>2479139.4195500002</v>
      </c>
      <c r="H1895" s="252" t="s">
        <v>2541</v>
      </c>
      <c r="I1895" s="251">
        <v>1.4765E-2</v>
      </c>
      <c r="J1895" s="251" t="s">
        <v>622</v>
      </c>
      <c r="K1895" s="353">
        <v>0</v>
      </c>
      <c r="L1895" s="252">
        <v>2024</v>
      </c>
      <c r="M1895" s="251">
        <v>2030</v>
      </c>
      <c r="N1895" s="252" t="s">
        <v>393</v>
      </c>
      <c r="O1895" s="252" t="s">
        <v>394</v>
      </c>
      <c r="P1895" s="252" t="s">
        <v>634</v>
      </c>
      <c r="Q1895" s="251" t="s">
        <v>5670</v>
      </c>
      <c r="R1895" s="290"/>
      <c r="S1895" s="290"/>
      <c r="T1895" s="290"/>
      <c r="U1895" s="290"/>
      <c r="V1895" s="290"/>
      <c r="W1895" s="290"/>
      <c r="X1895" s="290"/>
    </row>
    <row r="1896" spans="2:24" ht="58">
      <c r="B1896" s="252" t="s">
        <v>1438</v>
      </c>
      <c r="C1896" s="252" t="s">
        <v>5639</v>
      </c>
      <c r="D1896" s="251" t="s">
        <v>2503</v>
      </c>
      <c r="E1896" s="252" t="s">
        <v>431</v>
      </c>
      <c r="F1896" s="251">
        <v>4936738.4474099996</v>
      </c>
      <c r="G1896" s="251">
        <v>2479150.97114</v>
      </c>
      <c r="H1896" s="252" t="s">
        <v>2541</v>
      </c>
      <c r="I1896" s="251">
        <v>1.5099E-2</v>
      </c>
      <c r="J1896" s="251" t="s">
        <v>622</v>
      </c>
      <c r="K1896" s="353">
        <v>0</v>
      </c>
      <c r="L1896" s="252">
        <v>2024</v>
      </c>
      <c r="M1896" s="251">
        <v>2030</v>
      </c>
      <c r="N1896" s="252" t="s">
        <v>393</v>
      </c>
      <c r="O1896" s="252" t="s">
        <v>394</v>
      </c>
      <c r="P1896" s="252" t="s">
        <v>634</v>
      </c>
      <c r="Q1896" s="251" t="s">
        <v>5670</v>
      </c>
      <c r="R1896" s="290"/>
      <c r="S1896" s="290"/>
      <c r="T1896" s="290"/>
      <c r="U1896" s="290"/>
      <c r="V1896" s="290"/>
      <c r="W1896" s="290"/>
      <c r="X1896" s="290"/>
    </row>
    <row r="1897" spans="2:24" ht="58">
      <c r="B1897" s="252" t="s">
        <v>1438</v>
      </c>
      <c r="C1897" s="252" t="s">
        <v>5639</v>
      </c>
      <c r="D1897" s="251" t="s">
        <v>2503</v>
      </c>
      <c r="E1897" s="252" t="s">
        <v>431</v>
      </c>
      <c r="F1897" s="251">
        <v>4936619.4567799997</v>
      </c>
      <c r="G1897" s="251">
        <v>2481233.1545899999</v>
      </c>
      <c r="H1897" s="252" t="s">
        <v>2541</v>
      </c>
      <c r="I1897" s="251">
        <v>8.1171999999999994E-2</v>
      </c>
      <c r="J1897" s="251" t="s">
        <v>2762</v>
      </c>
      <c r="K1897" s="353">
        <v>0</v>
      </c>
      <c r="L1897" s="252">
        <v>2024</v>
      </c>
      <c r="M1897" s="251">
        <v>2030</v>
      </c>
      <c r="N1897" s="252" t="s">
        <v>393</v>
      </c>
      <c r="O1897" s="252" t="s">
        <v>394</v>
      </c>
      <c r="P1897" s="252" t="s">
        <v>634</v>
      </c>
      <c r="Q1897" s="251" t="s">
        <v>5670</v>
      </c>
      <c r="R1897" s="290"/>
      <c r="S1897" s="290"/>
      <c r="T1897" s="290"/>
      <c r="U1897" s="290"/>
      <c r="V1897" s="290"/>
      <c r="W1897" s="290"/>
      <c r="X1897" s="290"/>
    </row>
    <row r="1898" spans="2:24" ht="58">
      <c r="B1898" s="252" t="s">
        <v>1438</v>
      </c>
      <c r="C1898" s="252" t="s">
        <v>5639</v>
      </c>
      <c r="D1898" s="251" t="s">
        <v>2503</v>
      </c>
      <c r="E1898" s="252" t="s">
        <v>431</v>
      </c>
      <c r="F1898" s="251">
        <v>4936619.4567799997</v>
      </c>
      <c r="G1898" s="251">
        <v>2481233.1545899999</v>
      </c>
      <c r="H1898" s="252" t="s">
        <v>2541</v>
      </c>
      <c r="I1898" s="251">
        <v>1.73E-3</v>
      </c>
      <c r="J1898" s="251" t="s">
        <v>2397</v>
      </c>
      <c r="K1898" s="353">
        <v>0</v>
      </c>
      <c r="L1898" s="252">
        <v>2024</v>
      </c>
      <c r="M1898" s="251">
        <v>2030</v>
      </c>
      <c r="N1898" s="252" t="s">
        <v>393</v>
      </c>
      <c r="O1898" s="252" t="s">
        <v>394</v>
      </c>
      <c r="P1898" s="252" t="s">
        <v>634</v>
      </c>
      <c r="Q1898" s="251" t="s">
        <v>5670</v>
      </c>
      <c r="R1898" s="290"/>
      <c r="S1898" s="290"/>
      <c r="T1898" s="290"/>
      <c r="U1898" s="290"/>
      <c r="V1898" s="290"/>
      <c r="W1898" s="290"/>
      <c r="X1898" s="290"/>
    </row>
    <row r="1899" spans="2:24" ht="58">
      <c r="B1899" s="252" t="s">
        <v>1438</v>
      </c>
      <c r="C1899" s="252" t="s">
        <v>5639</v>
      </c>
      <c r="D1899" s="251" t="s">
        <v>2503</v>
      </c>
      <c r="E1899" s="252" t="s">
        <v>431</v>
      </c>
      <c r="F1899" s="251">
        <v>4936624.5581299998</v>
      </c>
      <c r="G1899" s="251">
        <v>2481032.2859700001</v>
      </c>
      <c r="H1899" s="252" t="s">
        <v>2541</v>
      </c>
      <c r="I1899" s="251">
        <v>0.32283699999999999</v>
      </c>
      <c r="J1899" s="251" t="s">
        <v>2762</v>
      </c>
      <c r="K1899" s="353">
        <v>0</v>
      </c>
      <c r="L1899" s="252">
        <v>2024</v>
      </c>
      <c r="M1899" s="251">
        <v>2030</v>
      </c>
      <c r="N1899" s="252" t="s">
        <v>393</v>
      </c>
      <c r="O1899" s="252" t="s">
        <v>394</v>
      </c>
      <c r="P1899" s="252" t="s">
        <v>634</v>
      </c>
      <c r="Q1899" s="251" t="s">
        <v>5670</v>
      </c>
      <c r="R1899" s="290"/>
      <c r="S1899" s="290"/>
      <c r="T1899" s="290"/>
      <c r="U1899" s="290"/>
      <c r="V1899" s="290"/>
      <c r="W1899" s="290"/>
      <c r="X1899" s="290"/>
    </row>
    <row r="1900" spans="2:24" ht="58">
      <c r="B1900" s="252" t="s">
        <v>1438</v>
      </c>
      <c r="C1900" s="252" t="s">
        <v>5639</v>
      </c>
      <c r="D1900" s="251" t="s">
        <v>2503</v>
      </c>
      <c r="E1900" s="252" t="s">
        <v>431</v>
      </c>
      <c r="F1900" s="251">
        <v>4936664.2474100003</v>
      </c>
      <c r="G1900" s="251">
        <v>2480273.8074699999</v>
      </c>
      <c r="H1900" s="252" t="s">
        <v>2541</v>
      </c>
      <c r="I1900" s="251">
        <v>2.2429999999999999E-2</v>
      </c>
      <c r="J1900" s="251" t="s">
        <v>2395</v>
      </c>
      <c r="K1900" s="353">
        <v>0</v>
      </c>
      <c r="L1900" s="252">
        <v>2024</v>
      </c>
      <c r="M1900" s="251">
        <v>2030</v>
      </c>
      <c r="N1900" s="252" t="s">
        <v>393</v>
      </c>
      <c r="O1900" s="252" t="s">
        <v>394</v>
      </c>
      <c r="P1900" s="252" t="s">
        <v>634</v>
      </c>
      <c r="Q1900" s="251" t="s">
        <v>5670</v>
      </c>
      <c r="R1900" s="290"/>
      <c r="S1900" s="290"/>
      <c r="T1900" s="290"/>
      <c r="U1900" s="290"/>
      <c r="V1900" s="290"/>
      <c r="W1900" s="290"/>
      <c r="X1900" s="290"/>
    </row>
    <row r="1901" spans="2:24" ht="58">
      <c r="B1901" s="252" t="s">
        <v>1438</v>
      </c>
      <c r="C1901" s="252" t="s">
        <v>5639</v>
      </c>
      <c r="D1901" s="251" t="s">
        <v>2503</v>
      </c>
      <c r="E1901" s="252" t="s">
        <v>431</v>
      </c>
      <c r="F1901" s="251">
        <v>4936683.3171600001</v>
      </c>
      <c r="G1901" s="251">
        <v>2480267.3555399999</v>
      </c>
      <c r="H1901" s="252" t="s">
        <v>2541</v>
      </c>
      <c r="I1901" s="251">
        <v>2.4719000000000001E-2</v>
      </c>
      <c r="J1901" s="251" t="s">
        <v>2395</v>
      </c>
      <c r="K1901" s="353">
        <v>0</v>
      </c>
      <c r="L1901" s="252">
        <v>2024</v>
      </c>
      <c r="M1901" s="251">
        <v>2030</v>
      </c>
      <c r="N1901" s="252" t="s">
        <v>393</v>
      </c>
      <c r="O1901" s="252" t="s">
        <v>394</v>
      </c>
      <c r="P1901" s="252" t="s">
        <v>634</v>
      </c>
      <c r="Q1901" s="251" t="s">
        <v>5670</v>
      </c>
      <c r="R1901" s="290"/>
      <c r="S1901" s="290"/>
      <c r="T1901" s="290"/>
      <c r="U1901" s="290"/>
      <c r="V1901" s="290"/>
      <c r="W1901" s="290"/>
      <c r="X1901" s="290"/>
    </row>
    <row r="1902" spans="2:24" ht="58">
      <c r="B1902" s="252" t="s">
        <v>1438</v>
      </c>
      <c r="C1902" s="252" t="s">
        <v>5639</v>
      </c>
      <c r="D1902" s="251" t="s">
        <v>2503</v>
      </c>
      <c r="E1902" s="252" t="s">
        <v>431</v>
      </c>
      <c r="F1902" s="251">
        <v>4936650.9471800001</v>
      </c>
      <c r="G1902" s="251">
        <v>2480756.8676999998</v>
      </c>
      <c r="H1902" s="252" t="s">
        <v>2541</v>
      </c>
      <c r="I1902" s="251">
        <v>5.3830999999999997E-2</v>
      </c>
      <c r="J1902" s="251" t="s">
        <v>2762</v>
      </c>
      <c r="K1902" s="353">
        <v>0</v>
      </c>
      <c r="L1902" s="252">
        <v>2024</v>
      </c>
      <c r="M1902" s="251">
        <v>2030</v>
      </c>
      <c r="N1902" s="252" t="s">
        <v>393</v>
      </c>
      <c r="O1902" s="252" t="s">
        <v>394</v>
      </c>
      <c r="P1902" s="252" t="s">
        <v>634</v>
      </c>
      <c r="Q1902" s="251" t="s">
        <v>5670</v>
      </c>
      <c r="R1902" s="290"/>
      <c r="S1902" s="290"/>
      <c r="T1902" s="290"/>
      <c r="U1902" s="290"/>
      <c r="V1902" s="290"/>
      <c r="W1902" s="290"/>
      <c r="X1902" s="290"/>
    </row>
    <row r="1903" spans="2:24" ht="58">
      <c r="B1903" s="252" t="s">
        <v>1438</v>
      </c>
      <c r="C1903" s="252" t="s">
        <v>5639</v>
      </c>
      <c r="D1903" s="251" t="s">
        <v>2503</v>
      </c>
      <c r="E1903" s="252" t="s">
        <v>431</v>
      </c>
      <c r="F1903" s="251">
        <v>4936631.6791200005</v>
      </c>
      <c r="G1903" s="251">
        <v>2480766.35892</v>
      </c>
      <c r="H1903" s="252" t="s">
        <v>2541</v>
      </c>
      <c r="I1903" s="251">
        <v>4.4982000000000001E-2</v>
      </c>
      <c r="J1903" s="251" t="s">
        <v>2762</v>
      </c>
      <c r="K1903" s="353">
        <v>0</v>
      </c>
      <c r="L1903" s="252">
        <v>2024</v>
      </c>
      <c r="M1903" s="251">
        <v>2030</v>
      </c>
      <c r="N1903" s="252" t="s">
        <v>393</v>
      </c>
      <c r="O1903" s="252" t="s">
        <v>394</v>
      </c>
      <c r="P1903" s="252" t="s">
        <v>634</v>
      </c>
      <c r="Q1903" s="251" t="s">
        <v>5670</v>
      </c>
      <c r="R1903" s="290"/>
      <c r="S1903" s="290"/>
      <c r="T1903" s="290"/>
      <c r="U1903" s="290"/>
      <c r="V1903" s="290"/>
      <c r="W1903" s="290"/>
      <c r="X1903" s="290"/>
    </row>
    <row r="1904" spans="2:24" ht="58">
      <c r="B1904" s="252" t="s">
        <v>1438</v>
      </c>
      <c r="C1904" s="252" t="s">
        <v>5639</v>
      </c>
      <c r="D1904" s="251" t="s">
        <v>2503</v>
      </c>
      <c r="E1904" s="252" t="s">
        <v>431</v>
      </c>
      <c r="F1904" s="251">
        <v>4936600.92423</v>
      </c>
      <c r="G1904" s="251">
        <v>2481231.51975</v>
      </c>
      <c r="H1904" s="252" t="s">
        <v>2541</v>
      </c>
      <c r="I1904" s="251">
        <v>8.8835999999999998E-2</v>
      </c>
      <c r="J1904" s="251" t="s">
        <v>2762</v>
      </c>
      <c r="K1904" s="353">
        <v>0</v>
      </c>
      <c r="L1904" s="252">
        <v>2024</v>
      </c>
      <c r="M1904" s="251">
        <v>2030</v>
      </c>
      <c r="N1904" s="252" t="s">
        <v>393</v>
      </c>
      <c r="O1904" s="252" t="s">
        <v>394</v>
      </c>
      <c r="P1904" s="252" t="s">
        <v>634</v>
      </c>
      <c r="Q1904" s="251" t="s">
        <v>5670</v>
      </c>
      <c r="R1904" s="290"/>
      <c r="S1904" s="290"/>
      <c r="T1904" s="290"/>
      <c r="U1904" s="290"/>
      <c r="V1904" s="290"/>
      <c r="W1904" s="290"/>
      <c r="X1904" s="290"/>
    </row>
    <row r="1905" spans="2:24" ht="58">
      <c r="B1905" s="252" t="s">
        <v>1438</v>
      </c>
      <c r="C1905" s="252" t="s">
        <v>5639</v>
      </c>
      <c r="D1905" s="251" t="s">
        <v>2503</v>
      </c>
      <c r="E1905" s="252" t="s">
        <v>431</v>
      </c>
      <c r="F1905" s="251">
        <v>4936600.92423</v>
      </c>
      <c r="G1905" s="251">
        <v>2481231.51975</v>
      </c>
      <c r="H1905" s="252" t="s">
        <v>2541</v>
      </c>
      <c r="I1905" s="251">
        <v>6.9294999999999995E-2</v>
      </c>
      <c r="J1905" s="251" t="s">
        <v>2397</v>
      </c>
      <c r="K1905" s="353">
        <v>0</v>
      </c>
      <c r="L1905" s="252">
        <v>2024</v>
      </c>
      <c r="M1905" s="251">
        <v>2030</v>
      </c>
      <c r="N1905" s="252" t="s">
        <v>393</v>
      </c>
      <c r="O1905" s="252" t="s">
        <v>394</v>
      </c>
      <c r="P1905" s="252" t="s">
        <v>634</v>
      </c>
      <c r="Q1905" s="251" t="s">
        <v>5670</v>
      </c>
      <c r="R1905" s="290"/>
      <c r="S1905" s="290"/>
      <c r="T1905" s="290"/>
      <c r="U1905" s="290"/>
      <c r="V1905" s="290"/>
      <c r="W1905" s="290"/>
      <c r="X1905" s="290"/>
    </row>
    <row r="1906" spans="2:24" ht="58">
      <c r="B1906" s="252" t="s">
        <v>1438</v>
      </c>
      <c r="C1906" s="252" t="s">
        <v>5639</v>
      </c>
      <c r="D1906" s="251" t="s">
        <v>2503</v>
      </c>
      <c r="E1906" s="252" t="s">
        <v>431</v>
      </c>
      <c r="F1906" s="251">
        <v>4936583.3580499999</v>
      </c>
      <c r="G1906" s="251">
        <v>2481500.3755899998</v>
      </c>
      <c r="H1906" s="252" t="s">
        <v>2541</v>
      </c>
      <c r="I1906" s="251">
        <v>1.2626E-2</v>
      </c>
      <c r="J1906" s="251" t="s">
        <v>2397</v>
      </c>
      <c r="K1906" s="353">
        <v>0</v>
      </c>
      <c r="L1906" s="252">
        <v>2024</v>
      </c>
      <c r="M1906" s="251">
        <v>2030</v>
      </c>
      <c r="N1906" s="252" t="s">
        <v>393</v>
      </c>
      <c r="O1906" s="252" t="s">
        <v>394</v>
      </c>
      <c r="P1906" s="252" t="s">
        <v>634</v>
      </c>
      <c r="Q1906" s="251" t="s">
        <v>5670</v>
      </c>
      <c r="R1906" s="290"/>
      <c r="S1906" s="290"/>
      <c r="T1906" s="290"/>
      <c r="U1906" s="290"/>
      <c r="V1906" s="290"/>
      <c r="W1906" s="290"/>
      <c r="X1906" s="290"/>
    </row>
    <row r="1907" spans="2:24" ht="58">
      <c r="B1907" s="252" t="s">
        <v>1438</v>
      </c>
      <c r="C1907" s="252" t="s">
        <v>5639</v>
      </c>
      <c r="D1907" s="251" t="s">
        <v>2503</v>
      </c>
      <c r="E1907" s="252" t="s">
        <v>431</v>
      </c>
      <c r="F1907" s="251">
        <v>4936601.72951</v>
      </c>
      <c r="G1907" s="251">
        <v>2481501.4095800002</v>
      </c>
      <c r="H1907" s="252" t="s">
        <v>2541</v>
      </c>
      <c r="I1907" s="251">
        <v>2.6189E-2</v>
      </c>
      <c r="J1907" s="251" t="s">
        <v>2397</v>
      </c>
      <c r="K1907" s="353">
        <v>0</v>
      </c>
      <c r="L1907" s="252">
        <v>2024</v>
      </c>
      <c r="M1907" s="251">
        <v>2030</v>
      </c>
      <c r="N1907" s="252" t="s">
        <v>393</v>
      </c>
      <c r="O1907" s="252" t="s">
        <v>394</v>
      </c>
      <c r="P1907" s="252" t="s">
        <v>634</v>
      </c>
      <c r="Q1907" s="251" t="s">
        <v>5670</v>
      </c>
      <c r="R1907" s="290"/>
      <c r="S1907" s="290"/>
      <c r="T1907" s="290"/>
      <c r="U1907" s="290"/>
      <c r="V1907" s="290"/>
      <c r="W1907" s="290"/>
      <c r="X1907" s="290"/>
    </row>
    <row r="1908" spans="2:24" ht="58">
      <c r="B1908" s="252" t="s">
        <v>1438</v>
      </c>
      <c r="C1908" s="252" t="s">
        <v>5639</v>
      </c>
      <c r="D1908" s="251" t="s">
        <v>2503</v>
      </c>
      <c r="E1908" s="252" t="s">
        <v>431</v>
      </c>
      <c r="F1908" s="251">
        <v>4936574.0815099999</v>
      </c>
      <c r="G1908" s="251">
        <v>2481637.4844900002</v>
      </c>
      <c r="H1908" s="252" t="s">
        <v>2541</v>
      </c>
      <c r="I1908" s="251">
        <v>3.5652999999999997E-2</v>
      </c>
      <c r="J1908" s="251" t="s">
        <v>2397</v>
      </c>
      <c r="K1908" s="353">
        <v>0</v>
      </c>
      <c r="L1908" s="252">
        <v>2024</v>
      </c>
      <c r="M1908" s="251">
        <v>2030</v>
      </c>
      <c r="N1908" s="252" t="s">
        <v>393</v>
      </c>
      <c r="O1908" s="252" t="s">
        <v>394</v>
      </c>
      <c r="P1908" s="252" t="s">
        <v>634</v>
      </c>
      <c r="Q1908" s="251" t="s">
        <v>5670</v>
      </c>
      <c r="R1908" s="290"/>
      <c r="S1908" s="290"/>
      <c r="T1908" s="290"/>
      <c r="U1908" s="290"/>
      <c r="V1908" s="290"/>
      <c r="W1908" s="290"/>
      <c r="X1908" s="290"/>
    </row>
    <row r="1909" spans="2:24" ht="58">
      <c r="B1909" s="252" t="s">
        <v>1438</v>
      </c>
      <c r="C1909" s="252" t="s">
        <v>5639</v>
      </c>
      <c r="D1909" s="251" t="s">
        <v>2503</v>
      </c>
      <c r="E1909" s="252" t="s">
        <v>431</v>
      </c>
      <c r="F1909" s="251">
        <v>4936591.4036400001</v>
      </c>
      <c r="G1909" s="251">
        <v>2481656.6828800002</v>
      </c>
      <c r="H1909" s="252" t="s">
        <v>2541</v>
      </c>
      <c r="I1909" s="251">
        <v>1.9726E-2</v>
      </c>
      <c r="J1909" s="251" t="s">
        <v>2397</v>
      </c>
      <c r="K1909" s="353">
        <v>0</v>
      </c>
      <c r="L1909" s="252">
        <v>2024</v>
      </c>
      <c r="M1909" s="251">
        <v>2030</v>
      </c>
      <c r="N1909" s="252" t="s">
        <v>393</v>
      </c>
      <c r="O1909" s="252" t="s">
        <v>394</v>
      </c>
      <c r="P1909" s="252" t="s">
        <v>634</v>
      </c>
      <c r="Q1909" s="251" t="s">
        <v>5670</v>
      </c>
      <c r="R1909" s="290"/>
      <c r="S1909" s="290"/>
      <c r="T1909" s="290"/>
      <c r="U1909" s="290"/>
      <c r="V1909" s="290"/>
      <c r="W1909" s="290"/>
      <c r="X1909" s="290"/>
    </row>
    <row r="1910" spans="2:24" ht="58">
      <c r="B1910" s="252" t="s">
        <v>1438</v>
      </c>
      <c r="C1910" s="252" t="s">
        <v>5639</v>
      </c>
      <c r="D1910" s="251" t="s">
        <v>2503</v>
      </c>
      <c r="E1910" s="252" t="s">
        <v>431</v>
      </c>
      <c r="F1910" s="251">
        <v>4936664.2474100003</v>
      </c>
      <c r="G1910" s="251">
        <v>2480273.8074699999</v>
      </c>
      <c r="H1910" s="252" t="s">
        <v>2541</v>
      </c>
      <c r="I1910" s="251">
        <v>7.7060000000000002E-3</v>
      </c>
      <c r="J1910" s="251" t="s">
        <v>1427</v>
      </c>
      <c r="K1910" s="353">
        <v>0</v>
      </c>
      <c r="L1910" s="252">
        <v>2024</v>
      </c>
      <c r="M1910" s="251">
        <v>2030</v>
      </c>
      <c r="N1910" s="252" t="s">
        <v>393</v>
      </c>
      <c r="O1910" s="252" t="s">
        <v>394</v>
      </c>
      <c r="P1910" s="252" t="s">
        <v>634</v>
      </c>
      <c r="Q1910" s="251" t="s">
        <v>5670</v>
      </c>
      <c r="R1910" s="290"/>
      <c r="S1910" s="290"/>
      <c r="T1910" s="290"/>
      <c r="U1910" s="290"/>
      <c r="V1910" s="290"/>
      <c r="W1910" s="290"/>
      <c r="X1910" s="290"/>
    </row>
    <row r="1911" spans="2:24" ht="58">
      <c r="B1911" s="252" t="s">
        <v>1438</v>
      </c>
      <c r="C1911" s="252" t="s">
        <v>5639</v>
      </c>
      <c r="D1911" s="251" t="s">
        <v>2503</v>
      </c>
      <c r="E1911" s="252" t="s">
        <v>431</v>
      </c>
      <c r="F1911" s="251">
        <v>4936631.6791200005</v>
      </c>
      <c r="G1911" s="251">
        <v>2480766.35892</v>
      </c>
      <c r="H1911" s="252" t="s">
        <v>2541</v>
      </c>
      <c r="I1911" s="251">
        <v>0.17934</v>
      </c>
      <c r="J1911" s="251" t="s">
        <v>2762</v>
      </c>
      <c r="K1911" s="353">
        <v>0</v>
      </c>
      <c r="L1911" s="252">
        <v>2024</v>
      </c>
      <c r="M1911" s="251">
        <v>2030</v>
      </c>
      <c r="N1911" s="252" t="s">
        <v>393</v>
      </c>
      <c r="O1911" s="252" t="s">
        <v>394</v>
      </c>
      <c r="P1911" s="252" t="s">
        <v>634</v>
      </c>
      <c r="Q1911" s="251" t="s">
        <v>5670</v>
      </c>
      <c r="R1911" s="290"/>
      <c r="S1911" s="290"/>
      <c r="T1911" s="290"/>
      <c r="U1911" s="290"/>
      <c r="V1911" s="290"/>
      <c r="W1911" s="290"/>
      <c r="X1911" s="290"/>
    </row>
    <row r="1912" spans="2:24" ht="58">
      <c r="B1912" s="252" t="s">
        <v>1438</v>
      </c>
      <c r="C1912" s="252" t="s">
        <v>5639</v>
      </c>
      <c r="D1912" s="251" t="s">
        <v>2503</v>
      </c>
      <c r="E1912" s="252" t="s">
        <v>431</v>
      </c>
      <c r="F1912" s="251">
        <v>4936650.9471800001</v>
      </c>
      <c r="G1912" s="251">
        <v>2480756.8676999998</v>
      </c>
      <c r="H1912" s="252" t="s">
        <v>2541</v>
      </c>
      <c r="I1912" s="251">
        <v>0.16673499999999999</v>
      </c>
      <c r="J1912" s="251" t="s">
        <v>2762</v>
      </c>
      <c r="K1912" s="353">
        <v>0</v>
      </c>
      <c r="L1912" s="252">
        <v>2024</v>
      </c>
      <c r="M1912" s="251">
        <v>2030</v>
      </c>
      <c r="N1912" s="252" t="s">
        <v>393</v>
      </c>
      <c r="O1912" s="252" t="s">
        <v>394</v>
      </c>
      <c r="P1912" s="252" t="s">
        <v>634</v>
      </c>
      <c r="Q1912" s="251" t="s">
        <v>5670</v>
      </c>
      <c r="R1912" s="290"/>
      <c r="S1912" s="290"/>
      <c r="T1912" s="290"/>
      <c r="U1912" s="290"/>
      <c r="V1912" s="290"/>
      <c r="W1912" s="290"/>
      <c r="X1912" s="290"/>
    </row>
    <row r="1913" spans="2:24" ht="58">
      <c r="B1913" s="252" t="s">
        <v>1438</v>
      </c>
      <c r="C1913" s="252" t="s">
        <v>5639</v>
      </c>
      <c r="D1913" s="251" t="s">
        <v>2503</v>
      </c>
      <c r="E1913" s="252" t="s">
        <v>431</v>
      </c>
      <c r="F1913" s="251">
        <v>4936363.1622900004</v>
      </c>
      <c r="G1913" s="251">
        <v>2495255.3375300001</v>
      </c>
      <c r="H1913" s="252" t="s">
        <v>2541</v>
      </c>
      <c r="I1913" s="251">
        <v>0.54485300000000003</v>
      </c>
      <c r="J1913" s="251" t="s">
        <v>392</v>
      </c>
      <c r="K1913" s="353">
        <v>0</v>
      </c>
      <c r="L1913" s="252">
        <v>2024</v>
      </c>
      <c r="M1913" s="251">
        <v>2030</v>
      </c>
      <c r="N1913" s="252" t="s">
        <v>393</v>
      </c>
      <c r="O1913" s="252" t="s">
        <v>394</v>
      </c>
      <c r="P1913" s="252" t="s">
        <v>634</v>
      </c>
      <c r="Q1913" s="251" t="s">
        <v>5670</v>
      </c>
      <c r="R1913" s="290"/>
      <c r="S1913" s="290"/>
      <c r="T1913" s="290"/>
      <c r="U1913" s="290"/>
      <c r="V1913" s="290"/>
      <c r="W1913" s="290"/>
      <c r="X1913" s="290"/>
    </row>
    <row r="1914" spans="2:24" ht="58">
      <c r="B1914" s="252" t="s">
        <v>1438</v>
      </c>
      <c r="C1914" s="252" t="s">
        <v>5639</v>
      </c>
      <c r="D1914" s="251" t="s">
        <v>2503</v>
      </c>
      <c r="E1914" s="252" t="s">
        <v>431</v>
      </c>
      <c r="F1914" s="251">
        <v>4936468.1651299996</v>
      </c>
      <c r="G1914" s="251">
        <v>2495254.6878399998</v>
      </c>
      <c r="H1914" s="252" t="s">
        <v>2541</v>
      </c>
      <c r="I1914" s="251">
        <v>3.1168000000000001E-2</v>
      </c>
      <c r="J1914" s="251" t="s">
        <v>392</v>
      </c>
      <c r="K1914" s="353">
        <v>0</v>
      </c>
      <c r="L1914" s="252">
        <v>2024</v>
      </c>
      <c r="M1914" s="251">
        <v>2030</v>
      </c>
      <c r="N1914" s="252" t="s">
        <v>393</v>
      </c>
      <c r="O1914" s="252" t="s">
        <v>394</v>
      </c>
      <c r="P1914" s="252" t="s">
        <v>634</v>
      </c>
      <c r="Q1914" s="251" t="s">
        <v>5670</v>
      </c>
      <c r="R1914" s="290"/>
      <c r="S1914" s="290"/>
      <c r="T1914" s="290"/>
      <c r="U1914" s="290"/>
      <c r="V1914" s="290"/>
      <c r="W1914" s="290"/>
      <c r="X1914" s="290"/>
    </row>
    <row r="1915" spans="2:24" ht="58">
      <c r="B1915" s="252" t="s">
        <v>1438</v>
      </c>
      <c r="C1915" s="252" t="s">
        <v>5639</v>
      </c>
      <c r="D1915" s="251" t="s">
        <v>2503</v>
      </c>
      <c r="E1915" s="252" t="s">
        <v>431</v>
      </c>
      <c r="F1915" s="251">
        <v>4936486.8214199999</v>
      </c>
      <c r="G1915" s="251">
        <v>2495254.11393</v>
      </c>
      <c r="H1915" s="252" t="s">
        <v>2541</v>
      </c>
      <c r="I1915" s="251">
        <v>1.7995000000000001E-2</v>
      </c>
      <c r="J1915" s="251" t="s">
        <v>392</v>
      </c>
      <c r="K1915" s="353">
        <v>0</v>
      </c>
      <c r="L1915" s="252">
        <v>2024</v>
      </c>
      <c r="M1915" s="251">
        <v>2030</v>
      </c>
      <c r="N1915" s="252" t="s">
        <v>393</v>
      </c>
      <c r="O1915" s="252" t="s">
        <v>394</v>
      </c>
      <c r="P1915" s="252" t="s">
        <v>634</v>
      </c>
      <c r="Q1915" s="251" t="s">
        <v>5670</v>
      </c>
      <c r="R1915" s="290"/>
      <c r="S1915" s="290"/>
      <c r="T1915" s="290"/>
      <c r="U1915" s="290"/>
      <c r="V1915" s="290"/>
      <c r="W1915" s="290"/>
      <c r="X1915" s="290"/>
    </row>
    <row r="1916" spans="2:24" ht="58">
      <c r="B1916" s="252" t="s">
        <v>1438</v>
      </c>
      <c r="C1916" s="252" t="s">
        <v>5639</v>
      </c>
      <c r="D1916" s="251" t="s">
        <v>2503</v>
      </c>
      <c r="E1916" s="252" t="s">
        <v>431</v>
      </c>
      <c r="F1916" s="251">
        <v>4936433.5092900004</v>
      </c>
      <c r="G1916" s="251">
        <v>2495906.66304</v>
      </c>
      <c r="H1916" s="252" t="s">
        <v>2541</v>
      </c>
      <c r="I1916" s="251">
        <v>8.6403999999999995E-2</v>
      </c>
      <c r="J1916" s="251" t="s">
        <v>392</v>
      </c>
      <c r="K1916" s="353">
        <v>0</v>
      </c>
      <c r="L1916" s="252">
        <v>2024</v>
      </c>
      <c r="M1916" s="251">
        <v>2030</v>
      </c>
      <c r="N1916" s="252" t="s">
        <v>393</v>
      </c>
      <c r="O1916" s="252" t="s">
        <v>394</v>
      </c>
      <c r="P1916" s="252" t="s">
        <v>634</v>
      </c>
      <c r="Q1916" s="251" t="s">
        <v>5670</v>
      </c>
      <c r="R1916" s="290"/>
      <c r="S1916" s="290"/>
      <c r="T1916" s="290"/>
      <c r="U1916" s="290"/>
      <c r="V1916" s="290"/>
      <c r="W1916" s="290"/>
      <c r="X1916" s="290"/>
    </row>
    <row r="1917" spans="2:24" ht="58">
      <c r="B1917" s="252" t="s">
        <v>1438</v>
      </c>
      <c r="C1917" s="252" t="s">
        <v>5639</v>
      </c>
      <c r="D1917" s="251" t="s">
        <v>2503</v>
      </c>
      <c r="E1917" s="252" t="s">
        <v>431</v>
      </c>
      <c r="F1917" s="251">
        <v>4936449.9834399996</v>
      </c>
      <c r="G1917" s="251">
        <v>2495571.09418</v>
      </c>
      <c r="H1917" s="252" t="s">
        <v>2541</v>
      </c>
      <c r="I1917" s="251">
        <v>9.8239999999999994E-3</v>
      </c>
      <c r="J1917" s="251" t="s">
        <v>392</v>
      </c>
      <c r="K1917" s="353">
        <v>0</v>
      </c>
      <c r="L1917" s="252">
        <v>2024</v>
      </c>
      <c r="M1917" s="251">
        <v>2030</v>
      </c>
      <c r="N1917" s="252" t="s">
        <v>393</v>
      </c>
      <c r="O1917" s="252" t="s">
        <v>394</v>
      </c>
      <c r="P1917" s="252" t="s">
        <v>634</v>
      </c>
      <c r="Q1917" s="251" t="s">
        <v>5670</v>
      </c>
      <c r="R1917" s="290"/>
      <c r="S1917" s="290"/>
      <c r="T1917" s="290"/>
      <c r="U1917" s="290"/>
      <c r="V1917" s="290"/>
      <c r="W1917" s="290"/>
      <c r="X1917" s="290"/>
    </row>
    <row r="1918" spans="2:24" ht="58">
      <c r="B1918" s="252" t="s">
        <v>1438</v>
      </c>
      <c r="C1918" s="252" t="s">
        <v>5639</v>
      </c>
      <c r="D1918" s="251" t="s">
        <v>2503</v>
      </c>
      <c r="E1918" s="252" t="s">
        <v>431</v>
      </c>
      <c r="F1918" s="251">
        <v>4936473.4936199998</v>
      </c>
      <c r="G1918" s="251">
        <v>2495579.1516399998</v>
      </c>
      <c r="H1918" s="252" t="s">
        <v>2541</v>
      </c>
      <c r="I1918" s="251">
        <v>9.3620000000000005E-3</v>
      </c>
      <c r="J1918" s="251" t="s">
        <v>392</v>
      </c>
      <c r="K1918" s="353">
        <v>0</v>
      </c>
      <c r="L1918" s="252">
        <v>2024</v>
      </c>
      <c r="M1918" s="251">
        <v>2030</v>
      </c>
      <c r="N1918" s="252" t="s">
        <v>393</v>
      </c>
      <c r="O1918" s="252" t="s">
        <v>394</v>
      </c>
      <c r="P1918" s="252" t="s">
        <v>634</v>
      </c>
      <c r="Q1918" s="251" t="s">
        <v>5670</v>
      </c>
      <c r="R1918" s="290"/>
      <c r="S1918" s="290"/>
      <c r="T1918" s="290"/>
      <c r="U1918" s="290"/>
      <c r="V1918" s="290"/>
      <c r="W1918" s="290"/>
      <c r="X1918" s="290"/>
    </row>
    <row r="1919" spans="2:24" ht="58">
      <c r="B1919" s="252" t="s">
        <v>1438</v>
      </c>
      <c r="C1919" s="252" t="s">
        <v>5639</v>
      </c>
      <c r="D1919" s="251" t="s">
        <v>2503</v>
      </c>
      <c r="E1919" s="252" t="s">
        <v>431</v>
      </c>
      <c r="F1919" s="251">
        <v>4936498.4884000001</v>
      </c>
      <c r="G1919" s="251">
        <v>2495580.4937999998</v>
      </c>
      <c r="H1919" s="252" t="s">
        <v>2541</v>
      </c>
      <c r="I1919" s="251">
        <v>6.9096000000000005E-2</v>
      </c>
      <c r="J1919" s="251" t="s">
        <v>392</v>
      </c>
      <c r="K1919" s="353">
        <v>0</v>
      </c>
      <c r="L1919" s="252">
        <v>2024</v>
      </c>
      <c r="M1919" s="251">
        <v>2030</v>
      </c>
      <c r="N1919" s="252" t="s">
        <v>393</v>
      </c>
      <c r="O1919" s="252" t="s">
        <v>394</v>
      </c>
      <c r="P1919" s="252" t="s">
        <v>634</v>
      </c>
      <c r="Q1919" s="251" t="s">
        <v>5670</v>
      </c>
      <c r="R1919" s="290"/>
      <c r="S1919" s="290"/>
      <c r="T1919" s="290"/>
      <c r="U1919" s="290"/>
      <c r="V1919" s="290"/>
      <c r="W1919" s="290"/>
      <c r="X1919" s="290"/>
    </row>
    <row r="1920" spans="2:24" ht="58">
      <c r="B1920" s="252" t="s">
        <v>1438</v>
      </c>
      <c r="C1920" s="252" t="s">
        <v>5639</v>
      </c>
      <c r="D1920" s="251" t="s">
        <v>2503</v>
      </c>
      <c r="E1920" s="252" t="s">
        <v>431</v>
      </c>
      <c r="F1920" s="251">
        <v>4936457.1748200003</v>
      </c>
      <c r="G1920" s="251">
        <v>2495911.6252799998</v>
      </c>
      <c r="H1920" s="252" t="s">
        <v>2541</v>
      </c>
      <c r="I1920" s="251">
        <v>0.101311</v>
      </c>
      <c r="J1920" s="251" t="s">
        <v>392</v>
      </c>
      <c r="K1920" s="353">
        <v>0</v>
      </c>
      <c r="L1920" s="252">
        <v>2024</v>
      </c>
      <c r="M1920" s="251">
        <v>2030</v>
      </c>
      <c r="N1920" s="252" t="s">
        <v>393</v>
      </c>
      <c r="O1920" s="252" t="s">
        <v>394</v>
      </c>
      <c r="P1920" s="252" t="s">
        <v>634</v>
      </c>
      <c r="Q1920" s="251" t="s">
        <v>5670</v>
      </c>
      <c r="R1920" s="290"/>
      <c r="S1920" s="290"/>
      <c r="T1920" s="290"/>
      <c r="U1920" s="290"/>
      <c r="V1920" s="290"/>
      <c r="W1920" s="290"/>
      <c r="X1920" s="290"/>
    </row>
    <row r="1921" spans="2:24" ht="58">
      <c r="B1921" s="252" t="s">
        <v>1438</v>
      </c>
      <c r="C1921" s="252" t="s">
        <v>5639</v>
      </c>
      <c r="D1921" s="251" t="s">
        <v>2503</v>
      </c>
      <c r="E1921" s="252" t="s">
        <v>431</v>
      </c>
      <c r="F1921" s="251">
        <v>4937213.4703900004</v>
      </c>
      <c r="G1921" s="251">
        <v>2494534.7739200001</v>
      </c>
      <c r="H1921" s="252" t="s">
        <v>2541</v>
      </c>
      <c r="I1921" s="251">
        <v>0.159249</v>
      </c>
      <c r="J1921" s="251" t="s">
        <v>392</v>
      </c>
      <c r="K1921" s="353">
        <v>0</v>
      </c>
      <c r="L1921" s="252">
        <v>2024</v>
      </c>
      <c r="M1921" s="251">
        <v>2030</v>
      </c>
      <c r="N1921" s="252" t="s">
        <v>393</v>
      </c>
      <c r="O1921" s="252" t="s">
        <v>394</v>
      </c>
      <c r="P1921" s="252" t="s">
        <v>634</v>
      </c>
      <c r="Q1921" s="251" t="s">
        <v>5670</v>
      </c>
      <c r="R1921" s="290"/>
      <c r="S1921" s="290"/>
      <c r="T1921" s="290"/>
      <c r="U1921" s="290"/>
      <c r="V1921" s="290"/>
      <c r="W1921" s="290"/>
      <c r="X1921" s="290"/>
    </row>
    <row r="1922" spans="2:24" ht="58">
      <c r="B1922" s="252" t="s">
        <v>1438</v>
      </c>
      <c r="C1922" s="252" t="s">
        <v>5639</v>
      </c>
      <c r="D1922" s="251" t="s">
        <v>2503</v>
      </c>
      <c r="E1922" s="252" t="s">
        <v>431</v>
      </c>
      <c r="F1922" s="251">
        <v>4936864.8640799997</v>
      </c>
      <c r="G1922" s="251">
        <v>2490242.6910199998</v>
      </c>
      <c r="H1922" s="252" t="s">
        <v>2541</v>
      </c>
      <c r="I1922" s="251">
        <v>6.8925E-2</v>
      </c>
      <c r="J1922" s="251" t="s">
        <v>392</v>
      </c>
      <c r="K1922" s="353">
        <v>0</v>
      </c>
      <c r="L1922" s="252">
        <v>2024</v>
      </c>
      <c r="M1922" s="251">
        <v>2030</v>
      </c>
      <c r="N1922" s="252" t="s">
        <v>393</v>
      </c>
      <c r="O1922" s="252" t="s">
        <v>394</v>
      </c>
      <c r="P1922" s="252" t="s">
        <v>634</v>
      </c>
      <c r="Q1922" s="251" t="s">
        <v>5670</v>
      </c>
      <c r="R1922" s="290"/>
      <c r="S1922" s="290"/>
      <c r="T1922" s="290"/>
      <c r="U1922" s="290"/>
      <c r="V1922" s="290"/>
      <c r="W1922" s="290"/>
      <c r="X1922" s="290"/>
    </row>
    <row r="1923" spans="2:24" ht="58">
      <c r="B1923" s="252" t="s">
        <v>1438</v>
      </c>
      <c r="C1923" s="252" t="s">
        <v>5639</v>
      </c>
      <c r="D1923" s="251" t="s">
        <v>2503</v>
      </c>
      <c r="E1923" s="252" t="s">
        <v>431</v>
      </c>
      <c r="F1923" s="251">
        <v>4936884.1332400003</v>
      </c>
      <c r="G1923" s="251">
        <v>2490259.4026199998</v>
      </c>
      <c r="H1923" s="252" t="s">
        <v>2541</v>
      </c>
      <c r="I1923" s="251">
        <v>5.2587000000000002E-2</v>
      </c>
      <c r="J1923" s="251" t="s">
        <v>392</v>
      </c>
      <c r="K1923" s="353">
        <v>0</v>
      </c>
      <c r="L1923" s="252">
        <v>2024</v>
      </c>
      <c r="M1923" s="251">
        <v>2030</v>
      </c>
      <c r="N1923" s="252" t="s">
        <v>393</v>
      </c>
      <c r="O1923" s="252" t="s">
        <v>394</v>
      </c>
      <c r="P1923" s="252" t="s">
        <v>634</v>
      </c>
      <c r="Q1923" s="251" t="s">
        <v>5670</v>
      </c>
      <c r="R1923" s="290"/>
      <c r="S1923" s="290"/>
      <c r="T1923" s="290"/>
      <c r="U1923" s="290"/>
      <c r="V1923" s="290"/>
      <c r="W1923" s="290"/>
      <c r="X1923" s="290"/>
    </row>
    <row r="1924" spans="2:24" ht="58">
      <c r="B1924" s="252" t="s">
        <v>1438</v>
      </c>
      <c r="C1924" s="252" t="s">
        <v>5639</v>
      </c>
      <c r="D1924" s="251" t="s">
        <v>2503</v>
      </c>
      <c r="E1924" s="252" t="s">
        <v>431</v>
      </c>
      <c r="F1924" s="251">
        <v>4936494.9751899997</v>
      </c>
      <c r="G1924" s="251">
        <v>2494989.8740099999</v>
      </c>
      <c r="H1924" s="252" t="s">
        <v>2541</v>
      </c>
      <c r="I1924" s="251">
        <v>0.22841900000000001</v>
      </c>
      <c r="J1924" s="251" t="s">
        <v>392</v>
      </c>
      <c r="K1924" s="353">
        <v>0</v>
      </c>
      <c r="L1924" s="252">
        <v>2024</v>
      </c>
      <c r="M1924" s="251">
        <v>2030</v>
      </c>
      <c r="N1924" s="252" t="s">
        <v>393</v>
      </c>
      <c r="O1924" s="252" t="s">
        <v>394</v>
      </c>
      <c r="P1924" s="252" t="s">
        <v>634</v>
      </c>
      <c r="Q1924" s="251" t="s">
        <v>5670</v>
      </c>
      <c r="R1924" s="290"/>
      <c r="S1924" s="290"/>
      <c r="T1924" s="290"/>
      <c r="U1924" s="290"/>
      <c r="V1924" s="290"/>
      <c r="W1924" s="290"/>
      <c r="X1924" s="290"/>
    </row>
    <row r="1925" spans="2:24" ht="58">
      <c r="B1925" s="252" t="s">
        <v>1438</v>
      </c>
      <c r="C1925" s="252" t="s">
        <v>5639</v>
      </c>
      <c r="D1925" s="251" t="s">
        <v>2503</v>
      </c>
      <c r="E1925" s="252" t="s">
        <v>431</v>
      </c>
      <c r="F1925" s="251">
        <v>4936506.2863299996</v>
      </c>
      <c r="G1925" s="251">
        <v>2494774.3350399998</v>
      </c>
      <c r="H1925" s="252" t="s">
        <v>2541</v>
      </c>
      <c r="I1925" s="251">
        <v>5.1582999999999997E-2</v>
      </c>
      <c r="J1925" s="251" t="s">
        <v>392</v>
      </c>
      <c r="K1925" s="353">
        <v>0</v>
      </c>
      <c r="L1925" s="252">
        <v>2024</v>
      </c>
      <c r="M1925" s="251">
        <v>2030</v>
      </c>
      <c r="N1925" s="252" t="s">
        <v>393</v>
      </c>
      <c r="O1925" s="252" t="s">
        <v>394</v>
      </c>
      <c r="P1925" s="252" t="s">
        <v>634</v>
      </c>
      <c r="Q1925" s="251" t="s">
        <v>5670</v>
      </c>
      <c r="R1925" s="290"/>
      <c r="S1925" s="290"/>
      <c r="T1925" s="290"/>
      <c r="U1925" s="290"/>
      <c r="V1925" s="290"/>
      <c r="W1925" s="290"/>
      <c r="X1925" s="290"/>
    </row>
    <row r="1926" spans="2:24" ht="58">
      <c r="B1926" s="252" t="s">
        <v>1438</v>
      </c>
      <c r="C1926" s="252" t="s">
        <v>5639</v>
      </c>
      <c r="D1926" s="251" t="s">
        <v>2503</v>
      </c>
      <c r="E1926" s="252" t="s">
        <v>431</v>
      </c>
      <c r="F1926" s="251">
        <v>4936524.3130700001</v>
      </c>
      <c r="G1926" s="251">
        <v>2494780.5673199999</v>
      </c>
      <c r="H1926" s="252" t="s">
        <v>2541</v>
      </c>
      <c r="I1926" s="251">
        <v>5.4205000000000003E-2</v>
      </c>
      <c r="J1926" s="251" t="s">
        <v>392</v>
      </c>
      <c r="K1926" s="353">
        <v>0</v>
      </c>
      <c r="L1926" s="252">
        <v>2024</v>
      </c>
      <c r="M1926" s="251">
        <v>2030</v>
      </c>
      <c r="N1926" s="252" t="s">
        <v>393</v>
      </c>
      <c r="O1926" s="252" t="s">
        <v>394</v>
      </c>
      <c r="P1926" s="252" t="s">
        <v>634</v>
      </c>
      <c r="Q1926" s="251" t="s">
        <v>5670</v>
      </c>
      <c r="R1926" s="290"/>
      <c r="S1926" s="290"/>
      <c r="T1926" s="290"/>
      <c r="U1926" s="290"/>
      <c r="V1926" s="290"/>
      <c r="W1926" s="290"/>
      <c r="X1926" s="290"/>
    </row>
    <row r="1927" spans="2:24" ht="58">
      <c r="B1927" s="252" t="s">
        <v>1438</v>
      </c>
      <c r="C1927" s="252" t="s">
        <v>5639</v>
      </c>
      <c r="D1927" s="251" t="s">
        <v>2503</v>
      </c>
      <c r="E1927" s="252" t="s">
        <v>431</v>
      </c>
      <c r="F1927" s="251">
        <v>4936492.4202800002</v>
      </c>
      <c r="G1927" s="251">
        <v>2494909.0328899999</v>
      </c>
      <c r="H1927" s="252" t="s">
        <v>2541</v>
      </c>
      <c r="I1927" s="251">
        <v>5.6604000000000002E-2</v>
      </c>
      <c r="J1927" s="251" t="s">
        <v>392</v>
      </c>
      <c r="K1927" s="353">
        <v>0</v>
      </c>
      <c r="L1927" s="252">
        <v>2024</v>
      </c>
      <c r="M1927" s="251">
        <v>2030</v>
      </c>
      <c r="N1927" s="252" t="s">
        <v>393</v>
      </c>
      <c r="O1927" s="252" t="s">
        <v>394</v>
      </c>
      <c r="P1927" s="252" t="s">
        <v>634</v>
      </c>
      <c r="Q1927" s="251" t="s">
        <v>5670</v>
      </c>
      <c r="R1927" s="290"/>
      <c r="S1927" s="290"/>
      <c r="T1927" s="290"/>
      <c r="U1927" s="290"/>
      <c r="V1927" s="290"/>
      <c r="W1927" s="290"/>
      <c r="X1927" s="290"/>
    </row>
    <row r="1928" spans="2:24" ht="58">
      <c r="B1928" s="252" t="s">
        <v>1438</v>
      </c>
      <c r="C1928" s="252" t="s">
        <v>5639</v>
      </c>
      <c r="D1928" s="251" t="s">
        <v>2503</v>
      </c>
      <c r="E1928" s="252" t="s">
        <v>431</v>
      </c>
      <c r="F1928" s="251">
        <v>4936510.5786199998</v>
      </c>
      <c r="G1928" s="251">
        <v>2494914.3042199998</v>
      </c>
      <c r="H1928" s="252" t="s">
        <v>2541</v>
      </c>
      <c r="I1928" s="251">
        <v>5.2836000000000001E-2</v>
      </c>
      <c r="J1928" s="251" t="s">
        <v>392</v>
      </c>
      <c r="K1928" s="353">
        <v>0</v>
      </c>
      <c r="L1928" s="252">
        <v>2024</v>
      </c>
      <c r="M1928" s="251">
        <v>2030</v>
      </c>
      <c r="N1928" s="252" t="s">
        <v>393</v>
      </c>
      <c r="O1928" s="252" t="s">
        <v>394</v>
      </c>
      <c r="P1928" s="252" t="s">
        <v>634</v>
      </c>
      <c r="Q1928" s="251" t="s">
        <v>5670</v>
      </c>
      <c r="R1928" s="290"/>
      <c r="S1928" s="290"/>
      <c r="T1928" s="290"/>
      <c r="U1928" s="290"/>
      <c r="V1928" s="290"/>
      <c r="W1928" s="290"/>
      <c r="X1928" s="290"/>
    </row>
    <row r="1929" spans="2:24" ht="58">
      <c r="B1929" s="252" t="s">
        <v>1438</v>
      </c>
      <c r="C1929" s="252" t="s">
        <v>5639</v>
      </c>
      <c r="D1929" s="251" t="s">
        <v>2503</v>
      </c>
      <c r="E1929" s="252" t="s">
        <v>431</v>
      </c>
      <c r="F1929" s="251">
        <v>4936494.6605000002</v>
      </c>
      <c r="G1929" s="251">
        <v>2495091.0611100001</v>
      </c>
      <c r="H1929" s="252" t="s">
        <v>2541</v>
      </c>
      <c r="I1929" s="251">
        <v>1.2588999999999999E-2</v>
      </c>
      <c r="J1929" s="251" t="s">
        <v>392</v>
      </c>
      <c r="K1929" s="353">
        <v>0</v>
      </c>
      <c r="L1929" s="252">
        <v>2024</v>
      </c>
      <c r="M1929" s="251">
        <v>2030</v>
      </c>
      <c r="N1929" s="252" t="s">
        <v>393</v>
      </c>
      <c r="O1929" s="252" t="s">
        <v>394</v>
      </c>
      <c r="P1929" s="252" t="s">
        <v>634</v>
      </c>
      <c r="Q1929" s="251" t="s">
        <v>5670</v>
      </c>
      <c r="R1929" s="290"/>
      <c r="S1929" s="290"/>
      <c r="T1929" s="290"/>
      <c r="U1929" s="290"/>
      <c r="V1929" s="290"/>
      <c r="W1929" s="290"/>
      <c r="X1929" s="290"/>
    </row>
    <row r="1930" spans="2:24" ht="58">
      <c r="B1930" s="252" t="s">
        <v>1438</v>
      </c>
      <c r="C1930" s="252" t="s">
        <v>5639</v>
      </c>
      <c r="D1930" s="251" t="s">
        <v>2503</v>
      </c>
      <c r="E1930" s="252" t="s">
        <v>431</v>
      </c>
      <c r="F1930" s="251">
        <v>4936476.1189900003</v>
      </c>
      <c r="G1930" s="251">
        <v>2495093.7135999999</v>
      </c>
      <c r="H1930" s="252" t="s">
        <v>2541</v>
      </c>
      <c r="I1930" s="251">
        <v>1.634E-2</v>
      </c>
      <c r="J1930" s="251" t="s">
        <v>392</v>
      </c>
      <c r="K1930" s="353">
        <v>0</v>
      </c>
      <c r="L1930" s="252">
        <v>2024</v>
      </c>
      <c r="M1930" s="251">
        <v>2030</v>
      </c>
      <c r="N1930" s="252" t="s">
        <v>393</v>
      </c>
      <c r="O1930" s="252" t="s">
        <v>394</v>
      </c>
      <c r="P1930" s="252" t="s">
        <v>634</v>
      </c>
      <c r="Q1930" s="251" t="s">
        <v>5670</v>
      </c>
      <c r="R1930" s="290"/>
      <c r="S1930" s="290"/>
      <c r="T1930" s="290"/>
      <c r="U1930" s="290"/>
      <c r="V1930" s="290"/>
      <c r="W1930" s="290"/>
      <c r="X1930" s="290"/>
    </row>
    <row r="1931" spans="2:24" ht="58">
      <c r="B1931" s="252" t="s">
        <v>1438</v>
      </c>
      <c r="C1931" s="252" t="s">
        <v>5639</v>
      </c>
      <c r="D1931" s="251" t="s">
        <v>2503</v>
      </c>
      <c r="E1931" s="252" t="s">
        <v>431</v>
      </c>
      <c r="F1931" s="251">
        <v>4936926.3998499997</v>
      </c>
      <c r="G1931" s="251">
        <v>2487963.5330699999</v>
      </c>
      <c r="H1931" s="252" t="s">
        <v>2541</v>
      </c>
      <c r="I1931" s="251">
        <v>4.7019999999999996E-3</v>
      </c>
      <c r="J1931" s="251" t="s">
        <v>392</v>
      </c>
      <c r="K1931" s="353">
        <v>0</v>
      </c>
      <c r="L1931" s="252">
        <v>2024</v>
      </c>
      <c r="M1931" s="251">
        <v>2030</v>
      </c>
      <c r="N1931" s="252" t="s">
        <v>393</v>
      </c>
      <c r="O1931" s="252" t="s">
        <v>394</v>
      </c>
      <c r="P1931" s="252" t="s">
        <v>634</v>
      </c>
      <c r="Q1931" s="251" t="s">
        <v>5670</v>
      </c>
      <c r="R1931" s="290"/>
      <c r="S1931" s="290"/>
      <c r="T1931" s="290"/>
      <c r="U1931" s="290"/>
      <c r="V1931" s="290"/>
      <c r="W1931" s="290"/>
      <c r="X1931" s="290"/>
    </row>
    <row r="1932" spans="2:24" ht="58">
      <c r="B1932" s="252" t="s">
        <v>1438</v>
      </c>
      <c r="C1932" s="252" t="s">
        <v>5639</v>
      </c>
      <c r="D1932" s="251" t="s">
        <v>2503</v>
      </c>
      <c r="E1932" s="252" t="s">
        <v>431</v>
      </c>
      <c r="F1932" s="251">
        <v>4936907.0792699996</v>
      </c>
      <c r="G1932" s="251">
        <v>2487633.15717</v>
      </c>
      <c r="H1932" s="252" t="s">
        <v>2541</v>
      </c>
      <c r="I1932" s="251">
        <v>0.114639</v>
      </c>
      <c r="J1932" s="251" t="s">
        <v>392</v>
      </c>
      <c r="K1932" s="353">
        <v>0</v>
      </c>
      <c r="L1932" s="252">
        <v>2024</v>
      </c>
      <c r="M1932" s="251">
        <v>2030</v>
      </c>
      <c r="N1932" s="252" t="s">
        <v>393</v>
      </c>
      <c r="O1932" s="252" t="s">
        <v>394</v>
      </c>
      <c r="P1932" s="252" t="s">
        <v>634</v>
      </c>
      <c r="Q1932" s="251" t="s">
        <v>5670</v>
      </c>
      <c r="R1932" s="290"/>
      <c r="S1932" s="290"/>
      <c r="T1932" s="290"/>
      <c r="U1932" s="290"/>
      <c r="V1932" s="290"/>
      <c r="W1932" s="290"/>
      <c r="X1932" s="290"/>
    </row>
    <row r="1933" spans="2:24" ht="58">
      <c r="B1933" s="252" t="s">
        <v>1438</v>
      </c>
      <c r="C1933" s="252" t="s">
        <v>5639</v>
      </c>
      <c r="D1933" s="251" t="s">
        <v>2503</v>
      </c>
      <c r="E1933" s="252" t="s">
        <v>431</v>
      </c>
      <c r="F1933" s="251">
        <v>4936918.8023399999</v>
      </c>
      <c r="G1933" s="251">
        <v>2487658.5575600001</v>
      </c>
      <c r="H1933" s="252" t="s">
        <v>2541</v>
      </c>
      <c r="I1933" s="251">
        <v>9.3705999999999998E-2</v>
      </c>
      <c r="J1933" s="251" t="s">
        <v>392</v>
      </c>
      <c r="K1933" s="353">
        <v>0</v>
      </c>
      <c r="L1933" s="252">
        <v>2024</v>
      </c>
      <c r="M1933" s="251">
        <v>2030</v>
      </c>
      <c r="N1933" s="252" t="s">
        <v>393</v>
      </c>
      <c r="O1933" s="252" t="s">
        <v>394</v>
      </c>
      <c r="P1933" s="252" t="s">
        <v>634</v>
      </c>
      <c r="Q1933" s="251" t="s">
        <v>5670</v>
      </c>
      <c r="R1933" s="290"/>
      <c r="S1933" s="290"/>
      <c r="T1933" s="290"/>
      <c r="U1933" s="290"/>
      <c r="V1933" s="290"/>
      <c r="W1933" s="290"/>
      <c r="X1933" s="290"/>
    </row>
    <row r="1934" spans="2:24" ht="58">
      <c r="B1934" s="252" t="s">
        <v>1438</v>
      </c>
      <c r="C1934" s="252" t="s">
        <v>5639</v>
      </c>
      <c r="D1934" s="251" t="s">
        <v>2503</v>
      </c>
      <c r="E1934" s="252" t="s">
        <v>431</v>
      </c>
      <c r="F1934" s="251">
        <v>4936894.5792100001</v>
      </c>
      <c r="G1934" s="251">
        <v>2487927.4085200001</v>
      </c>
      <c r="H1934" s="252" t="s">
        <v>2541</v>
      </c>
      <c r="I1934" s="251">
        <v>0.119462</v>
      </c>
      <c r="J1934" s="251" t="s">
        <v>392</v>
      </c>
      <c r="K1934" s="353">
        <v>0</v>
      </c>
      <c r="L1934" s="252">
        <v>2024</v>
      </c>
      <c r="M1934" s="251">
        <v>2030</v>
      </c>
      <c r="N1934" s="252" t="s">
        <v>393</v>
      </c>
      <c r="O1934" s="252" t="s">
        <v>394</v>
      </c>
      <c r="P1934" s="252" t="s">
        <v>634</v>
      </c>
      <c r="Q1934" s="251" t="s">
        <v>5670</v>
      </c>
      <c r="R1934" s="290"/>
      <c r="S1934" s="290"/>
      <c r="T1934" s="290"/>
      <c r="U1934" s="290"/>
      <c r="V1934" s="290"/>
      <c r="W1934" s="290"/>
      <c r="X1934" s="290"/>
    </row>
    <row r="1935" spans="2:24" ht="58">
      <c r="B1935" s="252" t="s">
        <v>1438</v>
      </c>
      <c r="C1935" s="252" t="s">
        <v>5639</v>
      </c>
      <c r="D1935" s="251" t="s">
        <v>2503</v>
      </c>
      <c r="E1935" s="252" t="s">
        <v>431</v>
      </c>
      <c r="F1935" s="251">
        <v>4936870.7467999998</v>
      </c>
      <c r="G1935" s="251">
        <v>2487928.9169800002</v>
      </c>
      <c r="H1935" s="252" t="s">
        <v>2541</v>
      </c>
      <c r="I1935" s="251">
        <v>0.119467</v>
      </c>
      <c r="J1935" s="251" t="s">
        <v>392</v>
      </c>
      <c r="K1935" s="353">
        <v>0</v>
      </c>
      <c r="L1935" s="252">
        <v>2024</v>
      </c>
      <c r="M1935" s="251">
        <v>2030</v>
      </c>
      <c r="N1935" s="252" t="s">
        <v>393</v>
      </c>
      <c r="O1935" s="252" t="s">
        <v>394</v>
      </c>
      <c r="P1935" s="252" t="s">
        <v>634</v>
      </c>
      <c r="Q1935" s="251" t="s">
        <v>5670</v>
      </c>
      <c r="R1935" s="290"/>
      <c r="S1935" s="290"/>
      <c r="T1935" s="290"/>
      <c r="U1935" s="290"/>
      <c r="V1935" s="290"/>
      <c r="W1935" s="290"/>
      <c r="X1935" s="290"/>
    </row>
    <row r="1936" spans="2:24" ht="58">
      <c r="B1936" s="252" t="s">
        <v>1438</v>
      </c>
      <c r="C1936" s="252" t="s">
        <v>5639</v>
      </c>
      <c r="D1936" s="251" t="s">
        <v>2503</v>
      </c>
      <c r="E1936" s="252" t="s">
        <v>431</v>
      </c>
      <c r="F1936" s="251">
        <v>4936917.8318800004</v>
      </c>
      <c r="G1936" s="251">
        <v>2488348.4618000002</v>
      </c>
      <c r="H1936" s="252" t="s">
        <v>2541</v>
      </c>
      <c r="I1936" s="251">
        <v>0.191223</v>
      </c>
      <c r="J1936" s="251" t="s">
        <v>392</v>
      </c>
      <c r="K1936" s="353">
        <v>0</v>
      </c>
      <c r="L1936" s="252">
        <v>2024</v>
      </c>
      <c r="M1936" s="251">
        <v>2030</v>
      </c>
      <c r="N1936" s="252" t="s">
        <v>393</v>
      </c>
      <c r="O1936" s="252" t="s">
        <v>394</v>
      </c>
      <c r="P1936" s="252" t="s">
        <v>634</v>
      </c>
      <c r="Q1936" s="251" t="s">
        <v>5670</v>
      </c>
      <c r="R1936" s="290"/>
      <c r="S1936" s="290"/>
      <c r="T1936" s="290"/>
      <c r="U1936" s="290"/>
      <c r="V1936" s="290"/>
      <c r="W1936" s="290"/>
      <c r="X1936" s="290"/>
    </row>
    <row r="1937" spans="2:24" ht="58">
      <c r="B1937" s="252" t="s">
        <v>1438</v>
      </c>
      <c r="C1937" s="252" t="s">
        <v>5639</v>
      </c>
      <c r="D1937" s="251" t="s">
        <v>2503</v>
      </c>
      <c r="E1937" s="252" t="s">
        <v>431</v>
      </c>
      <c r="F1937" s="251">
        <v>4936899.2638499998</v>
      </c>
      <c r="G1937" s="251">
        <v>2488349.5349699999</v>
      </c>
      <c r="H1937" s="252" t="s">
        <v>2541</v>
      </c>
      <c r="I1937" s="251">
        <v>0.20010800000000001</v>
      </c>
      <c r="J1937" s="251" t="s">
        <v>392</v>
      </c>
      <c r="K1937" s="353">
        <v>0</v>
      </c>
      <c r="L1937" s="252">
        <v>2024</v>
      </c>
      <c r="M1937" s="251">
        <v>2030</v>
      </c>
      <c r="N1937" s="252" t="s">
        <v>393</v>
      </c>
      <c r="O1937" s="252" t="s">
        <v>394</v>
      </c>
      <c r="P1937" s="252" t="s">
        <v>634</v>
      </c>
      <c r="Q1937" s="251" t="s">
        <v>5670</v>
      </c>
      <c r="R1937" s="290"/>
      <c r="S1937" s="290"/>
      <c r="T1937" s="290"/>
      <c r="U1937" s="290"/>
      <c r="V1937" s="290"/>
      <c r="W1937" s="290"/>
      <c r="X1937" s="290"/>
    </row>
    <row r="1938" spans="2:24" ht="58">
      <c r="B1938" s="252" t="s">
        <v>1438</v>
      </c>
      <c r="C1938" s="252" t="s">
        <v>5639</v>
      </c>
      <c r="D1938" s="251" t="s">
        <v>2503</v>
      </c>
      <c r="E1938" s="252" t="s">
        <v>431</v>
      </c>
      <c r="F1938" s="251">
        <v>4936862.5951699996</v>
      </c>
      <c r="G1938" s="251">
        <v>2489692.2950800001</v>
      </c>
      <c r="H1938" s="252" t="s">
        <v>2541</v>
      </c>
      <c r="I1938" s="251">
        <v>8.5402000000000006E-2</v>
      </c>
      <c r="J1938" s="251" t="s">
        <v>392</v>
      </c>
      <c r="K1938" s="353">
        <v>0</v>
      </c>
      <c r="L1938" s="252">
        <v>2024</v>
      </c>
      <c r="M1938" s="251">
        <v>2030</v>
      </c>
      <c r="N1938" s="252" t="s">
        <v>393</v>
      </c>
      <c r="O1938" s="252" t="s">
        <v>394</v>
      </c>
      <c r="P1938" s="252" t="s">
        <v>634</v>
      </c>
      <c r="Q1938" s="251" t="s">
        <v>5670</v>
      </c>
      <c r="R1938" s="290"/>
      <c r="S1938" s="290"/>
      <c r="T1938" s="290"/>
      <c r="U1938" s="290"/>
      <c r="V1938" s="290"/>
      <c r="W1938" s="290"/>
      <c r="X1938" s="290"/>
    </row>
    <row r="1939" spans="2:24" ht="58">
      <c r="B1939" s="252" t="s">
        <v>1438</v>
      </c>
      <c r="C1939" s="252" t="s">
        <v>5639</v>
      </c>
      <c r="D1939" s="251" t="s">
        <v>2503</v>
      </c>
      <c r="E1939" s="252" t="s">
        <v>431</v>
      </c>
      <c r="F1939" s="251">
        <v>4936844.3354599997</v>
      </c>
      <c r="G1939" s="251">
        <v>2489701.6932100002</v>
      </c>
      <c r="H1939" s="252" t="s">
        <v>2541</v>
      </c>
      <c r="I1939" s="251">
        <v>8.9034000000000002E-2</v>
      </c>
      <c r="J1939" s="251" t="s">
        <v>392</v>
      </c>
      <c r="K1939" s="353">
        <v>0</v>
      </c>
      <c r="L1939" s="252">
        <v>2024</v>
      </c>
      <c r="M1939" s="251">
        <v>2030</v>
      </c>
      <c r="N1939" s="252" t="s">
        <v>393</v>
      </c>
      <c r="O1939" s="252" t="s">
        <v>394</v>
      </c>
      <c r="P1939" s="252" t="s">
        <v>634</v>
      </c>
      <c r="Q1939" s="251" t="s">
        <v>5670</v>
      </c>
      <c r="R1939" s="290"/>
      <c r="S1939" s="290"/>
      <c r="T1939" s="290"/>
      <c r="U1939" s="290"/>
      <c r="V1939" s="290"/>
      <c r="W1939" s="290"/>
      <c r="X1939" s="290"/>
    </row>
    <row r="1940" spans="2:24" ht="58">
      <c r="B1940" s="252" t="s">
        <v>1438</v>
      </c>
      <c r="C1940" s="252" t="s">
        <v>5639</v>
      </c>
      <c r="D1940" s="251" t="s">
        <v>2503</v>
      </c>
      <c r="E1940" s="252" t="s">
        <v>431</v>
      </c>
      <c r="F1940" s="251">
        <v>4936415.0835100003</v>
      </c>
      <c r="G1940" s="251">
        <v>2496282.20836</v>
      </c>
      <c r="H1940" s="252" t="s">
        <v>2541</v>
      </c>
      <c r="I1940" s="251">
        <v>9.5218999999999998E-2</v>
      </c>
      <c r="J1940" s="251" t="s">
        <v>2397</v>
      </c>
      <c r="K1940" s="353">
        <v>0</v>
      </c>
      <c r="L1940" s="252">
        <v>2024</v>
      </c>
      <c r="M1940" s="251">
        <v>2030</v>
      </c>
      <c r="N1940" s="252" t="s">
        <v>393</v>
      </c>
      <c r="O1940" s="252" t="s">
        <v>394</v>
      </c>
      <c r="P1940" s="252" t="s">
        <v>634</v>
      </c>
      <c r="Q1940" s="251" t="s">
        <v>5670</v>
      </c>
      <c r="R1940" s="290"/>
      <c r="S1940" s="290"/>
      <c r="T1940" s="290"/>
      <c r="U1940" s="290"/>
      <c r="V1940" s="290"/>
      <c r="W1940" s="290"/>
      <c r="X1940" s="290"/>
    </row>
    <row r="1941" spans="2:24" ht="58">
      <c r="B1941" s="252" t="s">
        <v>1438</v>
      </c>
      <c r="C1941" s="252" t="s">
        <v>5639</v>
      </c>
      <c r="D1941" s="251" t="s">
        <v>2503</v>
      </c>
      <c r="E1941" s="252" t="s">
        <v>431</v>
      </c>
      <c r="F1941" s="251">
        <v>4936438.9342599995</v>
      </c>
      <c r="G1941" s="251">
        <v>2496283.3244699999</v>
      </c>
      <c r="H1941" s="252" t="s">
        <v>2541</v>
      </c>
      <c r="I1941" s="251">
        <v>6.9096000000000005E-2</v>
      </c>
      <c r="J1941" s="251" t="s">
        <v>2397</v>
      </c>
      <c r="K1941" s="353">
        <v>0</v>
      </c>
      <c r="L1941" s="252">
        <v>2024</v>
      </c>
      <c r="M1941" s="251">
        <v>2030</v>
      </c>
      <c r="N1941" s="252" t="s">
        <v>393</v>
      </c>
      <c r="O1941" s="252" t="s">
        <v>394</v>
      </c>
      <c r="P1941" s="252" t="s">
        <v>634</v>
      </c>
      <c r="Q1941" s="251" t="s">
        <v>5670</v>
      </c>
      <c r="R1941" s="290"/>
      <c r="S1941" s="290"/>
      <c r="T1941" s="290"/>
      <c r="U1941" s="290"/>
      <c r="V1941" s="290"/>
      <c r="W1941" s="290"/>
      <c r="X1941" s="290"/>
    </row>
    <row r="1942" spans="2:24" ht="58">
      <c r="B1942" s="252" t="s">
        <v>1438</v>
      </c>
      <c r="C1942" s="252" t="s">
        <v>5639</v>
      </c>
      <c r="D1942" s="251" t="s">
        <v>2503</v>
      </c>
      <c r="E1942" s="252" t="s">
        <v>431</v>
      </c>
      <c r="F1942" s="251">
        <v>4937213.4703900004</v>
      </c>
      <c r="G1942" s="251">
        <v>2494534.7739200001</v>
      </c>
      <c r="H1942" s="252" t="s">
        <v>2541</v>
      </c>
      <c r="I1942" s="251">
        <v>0.25759199999999999</v>
      </c>
      <c r="J1942" s="251" t="s">
        <v>2397</v>
      </c>
      <c r="K1942" s="353">
        <v>0</v>
      </c>
      <c r="L1942" s="252">
        <v>2024</v>
      </c>
      <c r="M1942" s="251">
        <v>2030</v>
      </c>
      <c r="N1942" s="252" t="s">
        <v>393</v>
      </c>
      <c r="O1942" s="252" t="s">
        <v>394</v>
      </c>
      <c r="P1942" s="252" t="s">
        <v>634</v>
      </c>
      <c r="Q1942" s="251" t="s">
        <v>5670</v>
      </c>
      <c r="R1942" s="290"/>
      <c r="S1942" s="290"/>
      <c r="T1942" s="290"/>
      <c r="U1942" s="290"/>
      <c r="V1942" s="290"/>
      <c r="W1942" s="290"/>
      <c r="X1942" s="290"/>
    </row>
    <row r="1943" spans="2:24" ht="58">
      <c r="B1943" s="252" t="s">
        <v>1438</v>
      </c>
      <c r="C1943" s="252" t="s">
        <v>5639</v>
      </c>
      <c r="D1943" s="251" t="s">
        <v>2503</v>
      </c>
      <c r="E1943" s="252" t="s">
        <v>431</v>
      </c>
      <c r="F1943" s="251">
        <v>4936608.7222600002</v>
      </c>
      <c r="G1943" s="251">
        <v>2493574.2234999998</v>
      </c>
      <c r="H1943" s="252" t="s">
        <v>2541</v>
      </c>
      <c r="I1943" s="251">
        <v>4.3458999999999998E-2</v>
      </c>
      <c r="J1943" s="251" t="s">
        <v>2397</v>
      </c>
      <c r="K1943" s="353">
        <v>0</v>
      </c>
      <c r="L1943" s="252">
        <v>2024</v>
      </c>
      <c r="M1943" s="251">
        <v>2030</v>
      </c>
      <c r="N1943" s="252" t="s">
        <v>393</v>
      </c>
      <c r="O1943" s="252" t="s">
        <v>394</v>
      </c>
      <c r="P1943" s="252" t="s">
        <v>634</v>
      </c>
      <c r="Q1943" s="251" t="s">
        <v>5670</v>
      </c>
      <c r="R1943" s="290"/>
      <c r="S1943" s="290"/>
      <c r="T1943" s="290"/>
      <c r="U1943" s="290"/>
      <c r="V1943" s="290"/>
      <c r="W1943" s="290"/>
      <c r="X1943" s="290"/>
    </row>
    <row r="1944" spans="2:24" ht="58">
      <c r="B1944" s="252" t="s">
        <v>1438</v>
      </c>
      <c r="C1944" s="252" t="s">
        <v>5639</v>
      </c>
      <c r="D1944" s="251" t="s">
        <v>2503</v>
      </c>
      <c r="E1944" s="252" t="s">
        <v>431</v>
      </c>
      <c r="F1944" s="251">
        <v>4936627.3029199997</v>
      </c>
      <c r="G1944" s="251">
        <v>2493575.17295</v>
      </c>
      <c r="H1944" s="252" t="s">
        <v>2541</v>
      </c>
      <c r="I1944" s="251">
        <v>3.8873999999999999E-2</v>
      </c>
      <c r="J1944" s="251" t="s">
        <v>2397</v>
      </c>
      <c r="K1944" s="353">
        <v>0</v>
      </c>
      <c r="L1944" s="252">
        <v>2024</v>
      </c>
      <c r="M1944" s="251">
        <v>2030</v>
      </c>
      <c r="N1944" s="252" t="s">
        <v>393</v>
      </c>
      <c r="O1944" s="252" t="s">
        <v>394</v>
      </c>
      <c r="P1944" s="252" t="s">
        <v>634</v>
      </c>
      <c r="Q1944" s="251" t="s">
        <v>5670</v>
      </c>
      <c r="R1944" s="290"/>
      <c r="S1944" s="290"/>
      <c r="T1944" s="290"/>
      <c r="U1944" s="290"/>
      <c r="V1944" s="290"/>
      <c r="W1944" s="290"/>
      <c r="X1944" s="290"/>
    </row>
    <row r="1945" spans="2:24" ht="58">
      <c r="B1945" s="252" t="s">
        <v>1438</v>
      </c>
      <c r="C1945" s="252" t="s">
        <v>5639</v>
      </c>
      <c r="D1945" s="251" t="s">
        <v>2503</v>
      </c>
      <c r="E1945" s="252" t="s">
        <v>431</v>
      </c>
      <c r="F1945" s="251">
        <v>4936557.6018500002</v>
      </c>
      <c r="G1945" s="251">
        <v>2489217.29544</v>
      </c>
      <c r="H1945" s="252" t="s">
        <v>2541</v>
      </c>
      <c r="I1945" s="251">
        <v>0.134243</v>
      </c>
      <c r="J1945" s="251" t="s">
        <v>2397</v>
      </c>
      <c r="K1945" s="353">
        <v>0</v>
      </c>
      <c r="L1945" s="252">
        <v>2024</v>
      </c>
      <c r="M1945" s="251">
        <v>2030</v>
      </c>
      <c r="N1945" s="252" t="s">
        <v>393</v>
      </c>
      <c r="O1945" s="252" t="s">
        <v>394</v>
      </c>
      <c r="P1945" s="252" t="s">
        <v>634</v>
      </c>
      <c r="Q1945" s="251" t="s">
        <v>5670</v>
      </c>
      <c r="R1945" s="290"/>
      <c r="S1945" s="290"/>
      <c r="T1945" s="290"/>
      <c r="U1945" s="290"/>
      <c r="V1945" s="290"/>
      <c r="W1945" s="290"/>
      <c r="X1945" s="290"/>
    </row>
    <row r="1946" spans="2:24" ht="58">
      <c r="B1946" s="252" t="s">
        <v>1438</v>
      </c>
      <c r="C1946" s="252" t="s">
        <v>5639</v>
      </c>
      <c r="D1946" s="251" t="s">
        <v>2503</v>
      </c>
      <c r="E1946" s="252" t="s">
        <v>431</v>
      </c>
      <c r="F1946" s="251">
        <v>4936899.2638499998</v>
      </c>
      <c r="G1946" s="251">
        <v>2488349.5349699999</v>
      </c>
      <c r="H1946" s="252" t="s">
        <v>2541</v>
      </c>
      <c r="I1946" s="251">
        <v>3.7113E-2</v>
      </c>
      <c r="J1946" s="251" t="s">
        <v>2397</v>
      </c>
      <c r="K1946" s="353">
        <v>0</v>
      </c>
      <c r="L1946" s="252">
        <v>2024</v>
      </c>
      <c r="M1946" s="251">
        <v>2030</v>
      </c>
      <c r="N1946" s="252" t="s">
        <v>393</v>
      </c>
      <c r="O1946" s="252" t="s">
        <v>394</v>
      </c>
      <c r="P1946" s="252" t="s">
        <v>634</v>
      </c>
      <c r="Q1946" s="251" t="s">
        <v>5670</v>
      </c>
      <c r="R1946" s="290"/>
      <c r="S1946" s="290"/>
      <c r="T1946" s="290"/>
      <c r="U1946" s="290"/>
      <c r="V1946" s="290"/>
      <c r="W1946" s="290"/>
      <c r="X1946" s="290"/>
    </row>
    <row r="1947" spans="2:24" ht="58">
      <c r="B1947" s="252" t="s">
        <v>1438</v>
      </c>
      <c r="C1947" s="252" t="s">
        <v>5639</v>
      </c>
      <c r="D1947" s="251" t="s">
        <v>2503</v>
      </c>
      <c r="E1947" s="252" t="s">
        <v>431</v>
      </c>
      <c r="F1947" s="251">
        <v>4936917.8318800004</v>
      </c>
      <c r="G1947" s="251">
        <v>2488348.4618000002</v>
      </c>
      <c r="H1947" s="252" t="s">
        <v>2541</v>
      </c>
      <c r="I1947" s="251">
        <v>4.5832999999999999E-2</v>
      </c>
      <c r="J1947" s="251" t="s">
        <v>2397</v>
      </c>
      <c r="K1947" s="353">
        <v>0</v>
      </c>
      <c r="L1947" s="252">
        <v>2024</v>
      </c>
      <c r="M1947" s="251">
        <v>2030</v>
      </c>
      <c r="N1947" s="252" t="s">
        <v>393</v>
      </c>
      <c r="O1947" s="252" t="s">
        <v>394</v>
      </c>
      <c r="P1947" s="252" t="s">
        <v>634</v>
      </c>
      <c r="Q1947" s="251" t="s">
        <v>5670</v>
      </c>
      <c r="R1947" s="290"/>
      <c r="S1947" s="290"/>
      <c r="T1947" s="290"/>
      <c r="U1947" s="290"/>
      <c r="V1947" s="290"/>
      <c r="W1947" s="290"/>
      <c r="X1947" s="290"/>
    </row>
    <row r="1948" spans="2:24" ht="58">
      <c r="B1948" s="252" t="s">
        <v>1438</v>
      </c>
      <c r="C1948" s="252" t="s">
        <v>5639</v>
      </c>
      <c r="D1948" s="251" t="s">
        <v>2503</v>
      </c>
      <c r="E1948" s="252" t="s">
        <v>431</v>
      </c>
      <c r="F1948" s="251">
        <v>4937213.4703900004</v>
      </c>
      <c r="G1948" s="251">
        <v>2494534.7739200001</v>
      </c>
      <c r="H1948" s="252" t="s">
        <v>2541</v>
      </c>
      <c r="I1948" s="251">
        <v>0.193577</v>
      </c>
      <c r="J1948" s="251" t="s">
        <v>918</v>
      </c>
      <c r="K1948" s="353">
        <v>0</v>
      </c>
      <c r="L1948" s="252">
        <v>2024</v>
      </c>
      <c r="M1948" s="251">
        <v>2030</v>
      </c>
      <c r="N1948" s="252" t="s">
        <v>393</v>
      </c>
      <c r="O1948" s="252" t="s">
        <v>394</v>
      </c>
      <c r="P1948" s="252" t="s">
        <v>634</v>
      </c>
      <c r="Q1948" s="251" t="s">
        <v>5670</v>
      </c>
      <c r="R1948" s="290"/>
      <c r="S1948" s="290"/>
      <c r="T1948" s="290"/>
      <c r="U1948" s="290"/>
      <c r="V1948" s="290"/>
      <c r="W1948" s="290"/>
      <c r="X1948" s="290"/>
    </row>
    <row r="1949" spans="2:24" ht="58">
      <c r="B1949" s="252" t="s">
        <v>1438</v>
      </c>
      <c r="C1949" s="252" t="s">
        <v>5639</v>
      </c>
      <c r="D1949" s="251" t="s">
        <v>2503</v>
      </c>
      <c r="E1949" s="252" t="s">
        <v>431</v>
      </c>
      <c r="F1949" s="251">
        <v>4936608.7222600002</v>
      </c>
      <c r="G1949" s="251">
        <v>2493574.2234999998</v>
      </c>
      <c r="H1949" s="252" t="s">
        <v>2541</v>
      </c>
      <c r="I1949" s="251">
        <v>0.24495900000000001</v>
      </c>
      <c r="J1949" s="251" t="s">
        <v>918</v>
      </c>
      <c r="K1949" s="353">
        <v>0</v>
      </c>
      <c r="L1949" s="252">
        <v>2024</v>
      </c>
      <c r="M1949" s="251">
        <v>2030</v>
      </c>
      <c r="N1949" s="252" t="s">
        <v>393</v>
      </c>
      <c r="O1949" s="252" t="s">
        <v>394</v>
      </c>
      <c r="P1949" s="252" t="s">
        <v>634</v>
      </c>
      <c r="Q1949" s="251" t="s">
        <v>5670</v>
      </c>
      <c r="R1949" s="290"/>
      <c r="S1949" s="290"/>
      <c r="T1949" s="290"/>
      <c r="U1949" s="290"/>
      <c r="V1949" s="290"/>
      <c r="W1949" s="290"/>
      <c r="X1949" s="290"/>
    </row>
    <row r="1950" spans="2:24" ht="58">
      <c r="B1950" s="252" t="s">
        <v>1438</v>
      </c>
      <c r="C1950" s="252" t="s">
        <v>5639</v>
      </c>
      <c r="D1950" s="251" t="s">
        <v>2503</v>
      </c>
      <c r="E1950" s="252" t="s">
        <v>431</v>
      </c>
      <c r="F1950" s="251">
        <v>4936627.3029199997</v>
      </c>
      <c r="G1950" s="251">
        <v>2493575.17295</v>
      </c>
      <c r="H1950" s="252" t="s">
        <v>2541</v>
      </c>
      <c r="I1950" s="251">
        <v>0.247531</v>
      </c>
      <c r="J1950" s="251" t="s">
        <v>918</v>
      </c>
      <c r="K1950" s="353">
        <v>0</v>
      </c>
      <c r="L1950" s="252">
        <v>2024</v>
      </c>
      <c r="M1950" s="251">
        <v>2030</v>
      </c>
      <c r="N1950" s="252" t="s">
        <v>393</v>
      </c>
      <c r="O1950" s="252" t="s">
        <v>394</v>
      </c>
      <c r="P1950" s="252" t="s">
        <v>634</v>
      </c>
      <c r="Q1950" s="251" t="s">
        <v>5670</v>
      </c>
      <c r="R1950" s="290"/>
      <c r="S1950" s="290"/>
      <c r="T1950" s="290"/>
      <c r="U1950" s="290"/>
      <c r="V1950" s="290"/>
      <c r="W1950" s="290"/>
      <c r="X1950" s="290"/>
    </row>
    <row r="1951" spans="2:24" ht="58">
      <c r="B1951" s="252" t="s">
        <v>1438</v>
      </c>
      <c r="C1951" s="252" t="s">
        <v>5639</v>
      </c>
      <c r="D1951" s="251" t="s">
        <v>2503</v>
      </c>
      <c r="E1951" s="252" t="s">
        <v>431</v>
      </c>
      <c r="F1951" s="251">
        <v>4936118.7435799995</v>
      </c>
      <c r="G1951" s="251">
        <v>2495021.9232600001</v>
      </c>
      <c r="H1951" s="252" t="s">
        <v>2541</v>
      </c>
      <c r="I1951" s="251">
        <v>3.3875000000000002E-2</v>
      </c>
      <c r="J1951" s="251" t="s">
        <v>3943</v>
      </c>
      <c r="K1951" s="353">
        <v>0</v>
      </c>
      <c r="L1951" s="252">
        <v>2024</v>
      </c>
      <c r="M1951" s="251">
        <v>2030</v>
      </c>
      <c r="N1951" s="252" t="s">
        <v>393</v>
      </c>
      <c r="O1951" s="252" t="s">
        <v>394</v>
      </c>
      <c r="P1951" s="252" t="s">
        <v>634</v>
      </c>
      <c r="Q1951" s="251" t="s">
        <v>5670</v>
      </c>
      <c r="R1951" s="290"/>
      <c r="S1951" s="290"/>
      <c r="T1951" s="290"/>
      <c r="U1951" s="290"/>
      <c r="V1951" s="290"/>
      <c r="W1951" s="290"/>
      <c r="X1951" s="290"/>
    </row>
    <row r="1952" spans="2:24" ht="58">
      <c r="B1952" s="252" t="s">
        <v>1438</v>
      </c>
      <c r="C1952" s="252" t="s">
        <v>5639</v>
      </c>
      <c r="D1952" s="251" t="s">
        <v>2503</v>
      </c>
      <c r="E1952" s="252" t="s">
        <v>431</v>
      </c>
      <c r="F1952" s="251">
        <v>4937213.4703900004</v>
      </c>
      <c r="G1952" s="251">
        <v>2494534.7739200001</v>
      </c>
      <c r="H1952" s="252" t="s">
        <v>2541</v>
      </c>
      <c r="I1952" s="251">
        <v>3.7720999999999998E-2</v>
      </c>
      <c r="J1952" s="251" t="s">
        <v>3943</v>
      </c>
      <c r="K1952" s="353">
        <v>0</v>
      </c>
      <c r="L1952" s="252">
        <v>2024</v>
      </c>
      <c r="M1952" s="251">
        <v>2030</v>
      </c>
      <c r="N1952" s="252" t="s">
        <v>393</v>
      </c>
      <c r="O1952" s="252" t="s">
        <v>394</v>
      </c>
      <c r="P1952" s="252" t="s">
        <v>634</v>
      </c>
      <c r="Q1952" s="251" t="s">
        <v>5670</v>
      </c>
      <c r="R1952" s="290"/>
      <c r="S1952" s="290"/>
      <c r="T1952" s="290"/>
      <c r="U1952" s="290"/>
      <c r="V1952" s="290"/>
      <c r="W1952" s="290"/>
      <c r="X1952" s="290"/>
    </row>
    <row r="1953" spans="2:24" ht="58">
      <c r="B1953" s="252" t="s">
        <v>1438</v>
      </c>
      <c r="C1953" s="252" t="s">
        <v>5639</v>
      </c>
      <c r="D1953" s="251" t="s">
        <v>2503</v>
      </c>
      <c r="E1953" s="252" t="s">
        <v>431</v>
      </c>
      <c r="F1953" s="251">
        <v>4936557.6018500002</v>
      </c>
      <c r="G1953" s="251">
        <v>2489217.29544</v>
      </c>
      <c r="H1953" s="252" t="s">
        <v>2541</v>
      </c>
      <c r="I1953" s="251">
        <v>1.8536E-2</v>
      </c>
      <c r="J1953" s="251" t="s">
        <v>3943</v>
      </c>
      <c r="K1953" s="353">
        <v>0</v>
      </c>
      <c r="L1953" s="252">
        <v>2024</v>
      </c>
      <c r="M1953" s="251">
        <v>2030</v>
      </c>
      <c r="N1953" s="252" t="s">
        <v>393</v>
      </c>
      <c r="O1953" s="252" t="s">
        <v>394</v>
      </c>
      <c r="P1953" s="252" t="s">
        <v>634</v>
      </c>
      <c r="Q1953" s="251" t="s">
        <v>5670</v>
      </c>
      <c r="R1953" s="290"/>
      <c r="S1953" s="290"/>
      <c r="T1953" s="290"/>
      <c r="U1953" s="290"/>
      <c r="V1953" s="290"/>
      <c r="W1953" s="290"/>
      <c r="X1953" s="290"/>
    </row>
    <row r="1954" spans="2:24" ht="58">
      <c r="B1954" s="252" t="s">
        <v>1438</v>
      </c>
      <c r="C1954" s="252" t="s">
        <v>5639</v>
      </c>
      <c r="D1954" s="251" t="s">
        <v>2503</v>
      </c>
      <c r="E1954" s="252" t="s">
        <v>431</v>
      </c>
      <c r="F1954" s="251">
        <v>4937108.5621499997</v>
      </c>
      <c r="G1954" s="251">
        <v>2487830.1609999998</v>
      </c>
      <c r="H1954" s="252" t="s">
        <v>2541</v>
      </c>
      <c r="I1954" s="251">
        <v>1.4344000000000001E-2</v>
      </c>
      <c r="J1954" s="251" t="s">
        <v>3943</v>
      </c>
      <c r="K1954" s="353">
        <v>0</v>
      </c>
      <c r="L1954" s="252">
        <v>2024</v>
      </c>
      <c r="M1954" s="251">
        <v>2030</v>
      </c>
      <c r="N1954" s="252" t="s">
        <v>393</v>
      </c>
      <c r="O1954" s="252" t="s">
        <v>394</v>
      </c>
      <c r="P1954" s="252" t="s">
        <v>634</v>
      </c>
      <c r="Q1954" s="251" t="s">
        <v>5670</v>
      </c>
      <c r="R1954" s="290"/>
      <c r="S1954" s="290"/>
      <c r="T1954" s="290"/>
      <c r="U1954" s="290"/>
      <c r="V1954" s="290"/>
      <c r="W1954" s="290"/>
      <c r="X1954" s="290"/>
    </row>
    <row r="1955" spans="2:24" ht="58">
      <c r="B1955" s="252" t="s">
        <v>1438</v>
      </c>
      <c r="C1955" s="252" t="s">
        <v>5639</v>
      </c>
      <c r="D1955" s="251" t="s">
        <v>2503</v>
      </c>
      <c r="E1955" s="252" t="s">
        <v>431</v>
      </c>
      <c r="F1955" s="251">
        <v>4937213.4703900004</v>
      </c>
      <c r="G1955" s="251">
        <v>2494534.7739200001</v>
      </c>
      <c r="H1955" s="252" t="s">
        <v>2541</v>
      </c>
      <c r="I1955" s="251">
        <v>0.17435200000000001</v>
      </c>
      <c r="J1955" s="251" t="s">
        <v>2395</v>
      </c>
      <c r="K1955" s="353">
        <v>0</v>
      </c>
      <c r="L1955" s="252">
        <v>2024</v>
      </c>
      <c r="M1955" s="251">
        <v>2030</v>
      </c>
      <c r="N1955" s="252" t="s">
        <v>393</v>
      </c>
      <c r="O1955" s="252" t="s">
        <v>394</v>
      </c>
      <c r="P1955" s="252" t="s">
        <v>634</v>
      </c>
      <c r="Q1955" s="251" t="s">
        <v>5670</v>
      </c>
      <c r="R1955" s="290"/>
      <c r="S1955" s="290"/>
      <c r="T1955" s="290"/>
      <c r="U1955" s="290"/>
      <c r="V1955" s="290"/>
      <c r="W1955" s="290"/>
      <c r="X1955" s="290"/>
    </row>
    <row r="1956" spans="2:24" ht="58">
      <c r="B1956" s="252" t="s">
        <v>1438</v>
      </c>
      <c r="C1956" s="252" t="s">
        <v>5639</v>
      </c>
      <c r="D1956" s="251" t="s">
        <v>2503</v>
      </c>
      <c r="E1956" s="252" t="s">
        <v>431</v>
      </c>
      <c r="F1956" s="251">
        <v>4936557.6018500002</v>
      </c>
      <c r="G1956" s="251">
        <v>2489217.29544</v>
      </c>
      <c r="H1956" s="252" t="s">
        <v>2541</v>
      </c>
      <c r="I1956" s="251">
        <v>2.9995999999999998E-2</v>
      </c>
      <c r="J1956" s="251" t="s">
        <v>2395</v>
      </c>
      <c r="K1956" s="353">
        <v>0</v>
      </c>
      <c r="L1956" s="252">
        <v>2024</v>
      </c>
      <c r="M1956" s="251">
        <v>2030</v>
      </c>
      <c r="N1956" s="252" t="s">
        <v>393</v>
      </c>
      <c r="O1956" s="252" t="s">
        <v>394</v>
      </c>
      <c r="P1956" s="252" t="s">
        <v>634</v>
      </c>
      <c r="Q1956" s="251" t="s">
        <v>5670</v>
      </c>
      <c r="R1956" s="290"/>
      <c r="S1956" s="290"/>
      <c r="T1956" s="290"/>
      <c r="U1956" s="290"/>
      <c r="V1956" s="290"/>
      <c r="W1956" s="290"/>
      <c r="X1956" s="290"/>
    </row>
    <row r="1957" spans="2:24" ht="58">
      <c r="B1957" s="252" t="s">
        <v>1438</v>
      </c>
      <c r="C1957" s="252" t="s">
        <v>5639</v>
      </c>
      <c r="D1957" s="251" t="s">
        <v>2503</v>
      </c>
      <c r="E1957" s="252" t="s">
        <v>431</v>
      </c>
      <c r="F1957" s="251">
        <v>4936415.0835100003</v>
      </c>
      <c r="G1957" s="251">
        <v>2496282.20836</v>
      </c>
      <c r="H1957" s="252" t="s">
        <v>2541</v>
      </c>
      <c r="I1957" s="251">
        <v>1.447E-2</v>
      </c>
      <c r="J1957" s="251" t="s">
        <v>1427</v>
      </c>
      <c r="K1957" s="353">
        <v>0</v>
      </c>
      <c r="L1957" s="252">
        <v>2024</v>
      </c>
      <c r="M1957" s="251">
        <v>2030</v>
      </c>
      <c r="N1957" s="252" t="s">
        <v>393</v>
      </c>
      <c r="O1957" s="252" t="s">
        <v>394</v>
      </c>
      <c r="P1957" s="252" t="s">
        <v>634</v>
      </c>
      <c r="Q1957" s="251" t="s">
        <v>5670</v>
      </c>
      <c r="R1957" s="290"/>
      <c r="S1957" s="290"/>
      <c r="T1957" s="290"/>
      <c r="U1957" s="290"/>
      <c r="V1957" s="290"/>
      <c r="W1957" s="290"/>
      <c r="X1957" s="290"/>
    </row>
    <row r="1958" spans="2:24" ht="58">
      <c r="B1958" s="252" t="s">
        <v>1438</v>
      </c>
      <c r="C1958" s="252" t="s">
        <v>5639</v>
      </c>
      <c r="D1958" s="251" t="s">
        <v>2503</v>
      </c>
      <c r="E1958" s="252" t="s">
        <v>431</v>
      </c>
      <c r="F1958" s="251">
        <v>4936438.9342599995</v>
      </c>
      <c r="G1958" s="251">
        <v>2496283.3244699999</v>
      </c>
      <c r="H1958" s="252" t="s">
        <v>2541</v>
      </c>
      <c r="I1958" s="251">
        <v>4.7438000000000001E-2</v>
      </c>
      <c r="J1958" s="251" t="s">
        <v>1427</v>
      </c>
      <c r="K1958" s="353">
        <v>0</v>
      </c>
      <c r="L1958" s="252">
        <v>2024</v>
      </c>
      <c r="M1958" s="251">
        <v>2030</v>
      </c>
      <c r="N1958" s="252" t="s">
        <v>393</v>
      </c>
      <c r="O1958" s="252" t="s">
        <v>394</v>
      </c>
      <c r="P1958" s="252" t="s">
        <v>634</v>
      </c>
      <c r="Q1958" s="251" t="s">
        <v>5670</v>
      </c>
      <c r="R1958" s="290"/>
      <c r="S1958" s="290"/>
      <c r="T1958" s="290"/>
      <c r="U1958" s="290"/>
      <c r="V1958" s="290"/>
      <c r="W1958" s="290"/>
      <c r="X1958" s="290"/>
    </row>
    <row r="1959" spans="2:24" ht="58">
      <c r="B1959" s="252" t="s">
        <v>1438</v>
      </c>
      <c r="C1959" s="252" t="s">
        <v>5639</v>
      </c>
      <c r="D1959" s="251" t="s">
        <v>2503</v>
      </c>
      <c r="E1959" s="252" t="s">
        <v>431</v>
      </c>
      <c r="F1959" s="251">
        <v>4937213.4703900004</v>
      </c>
      <c r="G1959" s="251">
        <v>2494534.7739200001</v>
      </c>
      <c r="H1959" s="252" t="s">
        <v>2541</v>
      </c>
      <c r="I1959" s="251">
        <v>4.8190000000000004E-3</v>
      </c>
      <c r="J1959" s="251" t="s">
        <v>1427</v>
      </c>
      <c r="K1959" s="353">
        <v>0</v>
      </c>
      <c r="L1959" s="252">
        <v>2024</v>
      </c>
      <c r="M1959" s="251">
        <v>2030</v>
      </c>
      <c r="N1959" s="252" t="s">
        <v>393</v>
      </c>
      <c r="O1959" s="252" t="s">
        <v>394</v>
      </c>
      <c r="P1959" s="252" t="s">
        <v>634</v>
      </c>
      <c r="Q1959" s="251" t="s">
        <v>5670</v>
      </c>
      <c r="R1959" s="290"/>
      <c r="S1959" s="290"/>
      <c r="T1959" s="290"/>
      <c r="U1959" s="290"/>
      <c r="V1959" s="290"/>
      <c r="W1959" s="290"/>
      <c r="X1959" s="290"/>
    </row>
    <row r="1960" spans="2:24" ht="58">
      <c r="B1960" s="252" t="s">
        <v>1438</v>
      </c>
      <c r="C1960" s="252" t="s">
        <v>5639</v>
      </c>
      <c r="D1960" s="251" t="s">
        <v>2503</v>
      </c>
      <c r="E1960" s="252" t="s">
        <v>431</v>
      </c>
      <c r="F1960" s="251">
        <v>4936608.7222600002</v>
      </c>
      <c r="G1960" s="251">
        <v>2493574.2234999998</v>
      </c>
      <c r="H1960" s="252" t="s">
        <v>2541</v>
      </c>
      <c r="I1960" s="251">
        <v>4.7199999999999998E-4</v>
      </c>
      <c r="J1960" s="251" t="s">
        <v>1427</v>
      </c>
      <c r="K1960" s="353">
        <v>0</v>
      </c>
      <c r="L1960" s="252">
        <v>2024</v>
      </c>
      <c r="M1960" s="251">
        <v>2030</v>
      </c>
      <c r="N1960" s="252" t="s">
        <v>393</v>
      </c>
      <c r="O1960" s="252" t="s">
        <v>394</v>
      </c>
      <c r="P1960" s="252" t="s">
        <v>634</v>
      </c>
      <c r="Q1960" s="251" t="s">
        <v>5670</v>
      </c>
      <c r="R1960" s="290"/>
      <c r="S1960" s="290"/>
      <c r="T1960" s="290"/>
      <c r="U1960" s="290"/>
      <c r="V1960" s="290"/>
      <c r="W1960" s="290"/>
      <c r="X1960" s="290"/>
    </row>
    <row r="1961" spans="2:24" ht="58">
      <c r="B1961" s="252" t="s">
        <v>1438</v>
      </c>
      <c r="C1961" s="252" t="s">
        <v>5639</v>
      </c>
      <c r="D1961" s="251" t="s">
        <v>2503</v>
      </c>
      <c r="E1961" s="252" t="s">
        <v>431</v>
      </c>
      <c r="F1961" s="251">
        <v>4936627.3029199997</v>
      </c>
      <c r="G1961" s="251">
        <v>2493575.17295</v>
      </c>
      <c r="H1961" s="252" t="s">
        <v>2541</v>
      </c>
      <c r="I1961" s="251">
        <v>2.784E-3</v>
      </c>
      <c r="J1961" s="251" t="s">
        <v>1427</v>
      </c>
      <c r="K1961" s="353">
        <v>0</v>
      </c>
      <c r="L1961" s="252">
        <v>2024</v>
      </c>
      <c r="M1961" s="251">
        <v>2030</v>
      </c>
      <c r="N1961" s="252" t="s">
        <v>393</v>
      </c>
      <c r="O1961" s="252" t="s">
        <v>394</v>
      </c>
      <c r="P1961" s="252" t="s">
        <v>634</v>
      </c>
      <c r="Q1961" s="251" t="s">
        <v>5670</v>
      </c>
      <c r="R1961" s="290"/>
      <c r="S1961" s="290"/>
      <c r="T1961" s="290"/>
      <c r="U1961" s="290"/>
      <c r="V1961" s="290"/>
      <c r="W1961" s="290"/>
      <c r="X1961" s="290"/>
    </row>
    <row r="1962" spans="2:24" ht="58">
      <c r="B1962" s="252" t="s">
        <v>1438</v>
      </c>
      <c r="C1962" s="252" t="s">
        <v>5639</v>
      </c>
      <c r="D1962" s="251" t="s">
        <v>2503</v>
      </c>
      <c r="E1962" s="252" t="s">
        <v>431</v>
      </c>
      <c r="F1962" s="251">
        <v>4936557.6018500002</v>
      </c>
      <c r="G1962" s="251">
        <v>2489217.29544</v>
      </c>
      <c r="H1962" s="252" t="s">
        <v>2541</v>
      </c>
      <c r="I1962" s="251">
        <v>8.5844000000000004E-2</v>
      </c>
      <c r="J1962" s="251" t="s">
        <v>1427</v>
      </c>
      <c r="K1962" s="353">
        <v>0</v>
      </c>
      <c r="L1962" s="252">
        <v>2024</v>
      </c>
      <c r="M1962" s="251">
        <v>2030</v>
      </c>
      <c r="N1962" s="252" t="s">
        <v>393</v>
      </c>
      <c r="O1962" s="252" t="s">
        <v>394</v>
      </c>
      <c r="P1962" s="252" t="s">
        <v>634</v>
      </c>
      <c r="Q1962" s="251" t="s">
        <v>5670</v>
      </c>
      <c r="R1962" s="290"/>
      <c r="S1962" s="290"/>
      <c r="T1962" s="290"/>
      <c r="U1962" s="290"/>
      <c r="V1962" s="290"/>
      <c r="W1962" s="290"/>
      <c r="X1962" s="290"/>
    </row>
    <row r="1963" spans="2:24" ht="58">
      <c r="B1963" s="252" t="s">
        <v>1438</v>
      </c>
      <c r="C1963" s="252" t="s">
        <v>5639</v>
      </c>
      <c r="D1963" s="251" t="s">
        <v>2503</v>
      </c>
      <c r="E1963" s="252" t="s">
        <v>431</v>
      </c>
      <c r="F1963" s="251">
        <v>4936864.8640799997</v>
      </c>
      <c r="G1963" s="251">
        <v>2490242.6910199998</v>
      </c>
      <c r="H1963" s="252" t="s">
        <v>2541</v>
      </c>
      <c r="I1963" s="251">
        <v>6.9700000000000003E-4</v>
      </c>
      <c r="J1963" s="251" t="s">
        <v>1427</v>
      </c>
      <c r="K1963" s="353">
        <v>0</v>
      </c>
      <c r="L1963" s="252">
        <v>2024</v>
      </c>
      <c r="M1963" s="251">
        <v>2030</v>
      </c>
      <c r="N1963" s="252" t="s">
        <v>393</v>
      </c>
      <c r="O1963" s="252" t="s">
        <v>394</v>
      </c>
      <c r="P1963" s="252" t="s">
        <v>634</v>
      </c>
      <c r="Q1963" s="251" t="s">
        <v>5670</v>
      </c>
      <c r="R1963" s="290"/>
      <c r="S1963" s="290"/>
      <c r="T1963" s="290"/>
      <c r="U1963" s="290"/>
      <c r="V1963" s="290"/>
      <c r="W1963" s="290"/>
      <c r="X1963" s="290"/>
    </row>
    <row r="1964" spans="2:24" ht="58">
      <c r="B1964" s="252" t="s">
        <v>1438</v>
      </c>
      <c r="C1964" s="252" t="s">
        <v>5639</v>
      </c>
      <c r="D1964" s="251" t="s">
        <v>2503</v>
      </c>
      <c r="E1964" s="252" t="s">
        <v>431</v>
      </c>
      <c r="F1964" s="251">
        <v>4936349.4030099995</v>
      </c>
      <c r="G1964" s="251">
        <v>2494463.2400099998</v>
      </c>
      <c r="H1964" s="252" t="s">
        <v>2541</v>
      </c>
      <c r="I1964" s="251">
        <v>6.2699999999999995E-4</v>
      </c>
      <c r="J1964" s="251" t="s">
        <v>2397</v>
      </c>
      <c r="K1964" s="353">
        <v>0</v>
      </c>
      <c r="L1964" s="252">
        <v>2024</v>
      </c>
      <c r="M1964" s="251">
        <v>2030</v>
      </c>
      <c r="N1964" s="252" t="s">
        <v>393</v>
      </c>
      <c r="O1964" s="252" t="s">
        <v>394</v>
      </c>
      <c r="P1964" s="252" t="s">
        <v>634</v>
      </c>
      <c r="Q1964" s="251" t="s">
        <v>5670</v>
      </c>
      <c r="R1964" s="290"/>
      <c r="S1964" s="290"/>
      <c r="T1964" s="290"/>
      <c r="U1964" s="290"/>
      <c r="V1964" s="290"/>
      <c r="W1964" s="290"/>
      <c r="X1964" s="290"/>
    </row>
    <row r="1965" spans="2:24" ht="58">
      <c r="B1965" s="252" t="s">
        <v>1438</v>
      </c>
      <c r="C1965" s="252" t="s">
        <v>5639</v>
      </c>
      <c r="D1965" s="251" t="s">
        <v>2503</v>
      </c>
      <c r="E1965" s="252" t="s">
        <v>431</v>
      </c>
      <c r="F1965" s="251">
        <v>4936349.4030099995</v>
      </c>
      <c r="G1965" s="251">
        <v>2494463.2400099998</v>
      </c>
      <c r="H1965" s="252" t="s">
        <v>2541</v>
      </c>
      <c r="I1965" s="251">
        <v>0.107825</v>
      </c>
      <c r="J1965" s="251" t="s">
        <v>3943</v>
      </c>
      <c r="K1965" s="353">
        <v>0</v>
      </c>
      <c r="L1965" s="252">
        <v>2024</v>
      </c>
      <c r="M1965" s="251">
        <v>2030</v>
      </c>
      <c r="N1965" s="252" t="s">
        <v>393</v>
      </c>
      <c r="O1965" s="252" t="s">
        <v>394</v>
      </c>
      <c r="P1965" s="252" t="s">
        <v>634</v>
      </c>
      <c r="Q1965" s="251" t="s">
        <v>5670</v>
      </c>
      <c r="R1965" s="290"/>
      <c r="S1965" s="290"/>
      <c r="T1965" s="290"/>
      <c r="U1965" s="290"/>
      <c r="V1965" s="290"/>
      <c r="W1965" s="290"/>
      <c r="X1965" s="290"/>
    </row>
    <row r="1966" spans="2:24" ht="58">
      <c r="B1966" s="252" t="s">
        <v>1438</v>
      </c>
      <c r="C1966" s="252" t="s">
        <v>5639</v>
      </c>
      <c r="D1966" s="251" t="s">
        <v>2503</v>
      </c>
      <c r="E1966" s="252" t="s">
        <v>431</v>
      </c>
      <c r="F1966" s="251">
        <v>4936572.6217</v>
      </c>
      <c r="G1966" s="251">
        <v>2494102.4337900002</v>
      </c>
      <c r="H1966" s="252" t="s">
        <v>2541</v>
      </c>
      <c r="I1966" s="251">
        <v>1.0510000000000001E-3</v>
      </c>
      <c r="J1966" s="251" t="s">
        <v>2397</v>
      </c>
      <c r="K1966" s="353">
        <v>0</v>
      </c>
      <c r="L1966" s="252">
        <v>2024</v>
      </c>
      <c r="M1966" s="251">
        <v>2030</v>
      </c>
      <c r="N1966" s="252" t="s">
        <v>393</v>
      </c>
      <c r="O1966" s="252" t="s">
        <v>394</v>
      </c>
      <c r="P1966" s="252" t="s">
        <v>634</v>
      </c>
      <c r="Q1966" s="251" t="s">
        <v>5670</v>
      </c>
      <c r="R1966" s="290"/>
      <c r="S1966" s="290"/>
      <c r="T1966" s="290"/>
      <c r="U1966" s="290"/>
      <c r="V1966" s="290"/>
      <c r="W1966" s="290"/>
      <c r="X1966" s="290"/>
    </row>
    <row r="1967" spans="2:24" ht="58">
      <c r="B1967" s="252" t="s">
        <v>1438</v>
      </c>
      <c r="C1967" s="252" t="s">
        <v>5639</v>
      </c>
      <c r="D1967" s="251" t="s">
        <v>2503</v>
      </c>
      <c r="E1967" s="252" t="s">
        <v>431</v>
      </c>
      <c r="F1967" s="251">
        <v>4936572.6217</v>
      </c>
      <c r="G1967" s="251">
        <v>2494102.4337900002</v>
      </c>
      <c r="H1967" s="252" t="s">
        <v>2541</v>
      </c>
      <c r="I1967" s="251">
        <v>0.148506</v>
      </c>
      <c r="J1967" s="251" t="s">
        <v>918</v>
      </c>
      <c r="K1967" s="353">
        <v>0</v>
      </c>
      <c r="L1967" s="252">
        <v>2024</v>
      </c>
      <c r="M1967" s="251">
        <v>2030</v>
      </c>
      <c r="N1967" s="252" t="s">
        <v>393</v>
      </c>
      <c r="O1967" s="252" t="s">
        <v>394</v>
      </c>
      <c r="P1967" s="252" t="s">
        <v>634</v>
      </c>
      <c r="Q1967" s="251" t="s">
        <v>5670</v>
      </c>
      <c r="R1967" s="290"/>
      <c r="S1967" s="290"/>
      <c r="T1967" s="290"/>
      <c r="U1967" s="290"/>
      <c r="V1967" s="290"/>
      <c r="W1967" s="290"/>
      <c r="X1967" s="290"/>
    </row>
    <row r="1968" spans="2:24" ht="58">
      <c r="B1968" s="252" t="s">
        <v>1438</v>
      </c>
      <c r="C1968" s="252" t="s">
        <v>5639</v>
      </c>
      <c r="D1968" s="251" t="s">
        <v>2503</v>
      </c>
      <c r="E1968" s="252" t="s">
        <v>431</v>
      </c>
      <c r="F1968" s="251">
        <v>4936596.3935500002</v>
      </c>
      <c r="G1968" s="251">
        <v>2494104.7715799999</v>
      </c>
      <c r="H1968" s="252" t="s">
        <v>2541</v>
      </c>
      <c r="I1968" s="251">
        <v>9.4529999999999996E-3</v>
      </c>
      <c r="J1968" s="251" t="s">
        <v>2397</v>
      </c>
      <c r="K1968" s="353">
        <v>0</v>
      </c>
      <c r="L1968" s="252">
        <v>2024</v>
      </c>
      <c r="M1968" s="251">
        <v>2030</v>
      </c>
      <c r="N1968" s="252" t="s">
        <v>393</v>
      </c>
      <c r="O1968" s="252" t="s">
        <v>394</v>
      </c>
      <c r="P1968" s="252" t="s">
        <v>634</v>
      </c>
      <c r="Q1968" s="251" t="s">
        <v>5670</v>
      </c>
      <c r="R1968" s="290"/>
      <c r="S1968" s="290"/>
      <c r="T1968" s="290"/>
      <c r="U1968" s="290"/>
      <c r="V1968" s="290"/>
      <c r="W1968" s="290"/>
      <c r="X1968" s="290"/>
    </row>
    <row r="1969" spans="2:24" ht="58">
      <c r="B1969" s="252" t="s">
        <v>1438</v>
      </c>
      <c r="C1969" s="252" t="s">
        <v>5639</v>
      </c>
      <c r="D1969" s="251" t="s">
        <v>2503</v>
      </c>
      <c r="E1969" s="252" t="s">
        <v>431</v>
      </c>
      <c r="F1969" s="251">
        <v>4936596.3935500002</v>
      </c>
      <c r="G1969" s="251">
        <v>2494104.7715799999</v>
      </c>
      <c r="H1969" s="252" t="s">
        <v>2541</v>
      </c>
      <c r="I1969" s="251">
        <v>0.14008000000000001</v>
      </c>
      <c r="J1969" s="251" t="s">
        <v>918</v>
      </c>
      <c r="K1969" s="353">
        <v>0</v>
      </c>
      <c r="L1969" s="252">
        <v>2024</v>
      </c>
      <c r="M1969" s="251">
        <v>2030</v>
      </c>
      <c r="N1969" s="252" t="s">
        <v>393</v>
      </c>
      <c r="O1969" s="252" t="s">
        <v>394</v>
      </c>
      <c r="P1969" s="252" t="s">
        <v>634</v>
      </c>
      <c r="Q1969" s="251" t="s">
        <v>5670</v>
      </c>
      <c r="R1969" s="290"/>
      <c r="S1969" s="290"/>
      <c r="T1969" s="290"/>
      <c r="U1969" s="290"/>
      <c r="V1969" s="290"/>
      <c r="W1969" s="290"/>
      <c r="X1969" s="290"/>
    </row>
    <row r="1970" spans="2:24" ht="58">
      <c r="B1970" s="252" t="s">
        <v>1438</v>
      </c>
      <c r="C1970" s="252" t="s">
        <v>5639</v>
      </c>
      <c r="D1970" s="251" t="s">
        <v>2503</v>
      </c>
      <c r="E1970" s="252" t="s">
        <v>431</v>
      </c>
      <c r="F1970" s="251">
        <v>4936559.56097</v>
      </c>
      <c r="G1970" s="251">
        <v>2494437.36051</v>
      </c>
      <c r="H1970" s="252" t="s">
        <v>2541</v>
      </c>
      <c r="I1970" s="251">
        <v>0.11965099999999999</v>
      </c>
      <c r="J1970" s="251" t="s">
        <v>2397</v>
      </c>
      <c r="K1970" s="353">
        <v>0</v>
      </c>
      <c r="L1970" s="252">
        <v>2024</v>
      </c>
      <c r="M1970" s="251">
        <v>2030</v>
      </c>
      <c r="N1970" s="252" t="s">
        <v>393</v>
      </c>
      <c r="O1970" s="252" t="s">
        <v>394</v>
      </c>
      <c r="P1970" s="252" t="s">
        <v>634</v>
      </c>
      <c r="Q1970" s="251" t="s">
        <v>5670</v>
      </c>
      <c r="R1970" s="290"/>
      <c r="S1970" s="290"/>
      <c r="T1970" s="290"/>
      <c r="U1970" s="290"/>
      <c r="V1970" s="290"/>
      <c r="W1970" s="290"/>
      <c r="X1970" s="290"/>
    </row>
    <row r="1971" spans="2:24" ht="58">
      <c r="B1971" s="252" t="s">
        <v>1438</v>
      </c>
      <c r="C1971" s="252" t="s">
        <v>5639</v>
      </c>
      <c r="D1971" s="251" t="s">
        <v>2503</v>
      </c>
      <c r="E1971" s="252" t="s">
        <v>431</v>
      </c>
      <c r="F1971" s="251">
        <v>4936540.8506500004</v>
      </c>
      <c r="G1971" s="251">
        <v>2494437.5501399999</v>
      </c>
      <c r="H1971" s="252" t="s">
        <v>2541</v>
      </c>
      <c r="I1971" s="251">
        <v>0.122062</v>
      </c>
      <c r="J1971" s="251" t="s">
        <v>2397</v>
      </c>
      <c r="K1971" s="353">
        <v>0</v>
      </c>
      <c r="L1971" s="252">
        <v>2024</v>
      </c>
      <c r="M1971" s="251">
        <v>2030</v>
      </c>
      <c r="N1971" s="252" t="s">
        <v>393</v>
      </c>
      <c r="O1971" s="252" t="s">
        <v>394</v>
      </c>
      <c r="P1971" s="252" t="s">
        <v>634</v>
      </c>
      <c r="Q1971" s="251" t="s">
        <v>5670</v>
      </c>
      <c r="R1971" s="290"/>
      <c r="S1971" s="290"/>
      <c r="T1971" s="290"/>
      <c r="U1971" s="290"/>
      <c r="V1971" s="290"/>
      <c r="W1971" s="290"/>
      <c r="X1971" s="290"/>
    </row>
    <row r="1972" spans="2:24" ht="58">
      <c r="B1972" s="252" t="s">
        <v>1438</v>
      </c>
      <c r="C1972" s="252" t="s">
        <v>5639</v>
      </c>
      <c r="D1972" s="251" t="s">
        <v>2503</v>
      </c>
      <c r="E1972" s="252" t="s">
        <v>431</v>
      </c>
      <c r="F1972" s="251">
        <v>4936426.4119100003</v>
      </c>
      <c r="G1972" s="251">
        <v>2496530.0165599999</v>
      </c>
      <c r="H1972" s="252" t="s">
        <v>2541</v>
      </c>
      <c r="I1972" s="251">
        <v>2.2338E-2</v>
      </c>
      <c r="J1972" s="251" t="s">
        <v>2397</v>
      </c>
      <c r="K1972" s="353">
        <v>0</v>
      </c>
      <c r="L1972" s="252">
        <v>2024</v>
      </c>
      <c r="M1972" s="251">
        <v>2030</v>
      </c>
      <c r="N1972" s="252" t="s">
        <v>393</v>
      </c>
      <c r="O1972" s="252" t="s">
        <v>394</v>
      </c>
      <c r="P1972" s="252" t="s">
        <v>634</v>
      </c>
      <c r="Q1972" s="251" t="s">
        <v>5670</v>
      </c>
      <c r="R1972" s="290"/>
      <c r="S1972" s="290"/>
      <c r="T1972" s="290"/>
      <c r="U1972" s="290"/>
      <c r="V1972" s="290"/>
      <c r="W1972" s="290"/>
      <c r="X1972" s="290"/>
    </row>
    <row r="1973" spans="2:24" ht="58">
      <c r="B1973" s="252" t="s">
        <v>1438</v>
      </c>
      <c r="C1973" s="252" t="s">
        <v>5639</v>
      </c>
      <c r="D1973" s="251" t="s">
        <v>2503</v>
      </c>
      <c r="E1973" s="252" t="s">
        <v>431</v>
      </c>
      <c r="F1973" s="251">
        <v>4936425.1164999995</v>
      </c>
      <c r="G1973" s="251">
        <v>2496690.3674900001</v>
      </c>
      <c r="H1973" s="252" t="s">
        <v>2541</v>
      </c>
      <c r="I1973" s="251">
        <v>7.6147000000000006E-2</v>
      </c>
      <c r="J1973" s="251" t="s">
        <v>2397</v>
      </c>
      <c r="K1973" s="353">
        <v>0</v>
      </c>
      <c r="L1973" s="252">
        <v>2024</v>
      </c>
      <c r="M1973" s="251">
        <v>2030</v>
      </c>
      <c r="N1973" s="252" t="s">
        <v>393</v>
      </c>
      <c r="O1973" s="252" t="s">
        <v>394</v>
      </c>
      <c r="P1973" s="252" t="s">
        <v>634</v>
      </c>
      <c r="Q1973" s="251" t="s">
        <v>5670</v>
      </c>
      <c r="R1973" s="290"/>
      <c r="S1973" s="290"/>
      <c r="T1973" s="290"/>
      <c r="U1973" s="290"/>
      <c r="V1973" s="290"/>
      <c r="W1973" s="290"/>
      <c r="X1973" s="290"/>
    </row>
    <row r="1974" spans="2:24" ht="58">
      <c r="B1974" s="252" t="s">
        <v>1438</v>
      </c>
      <c r="C1974" s="252" t="s">
        <v>5639</v>
      </c>
      <c r="D1974" s="251" t="s">
        <v>2503</v>
      </c>
      <c r="E1974" s="252" t="s">
        <v>431</v>
      </c>
      <c r="F1974" s="251">
        <v>4936406.8566399999</v>
      </c>
      <c r="G1974" s="251">
        <v>2496643.9671</v>
      </c>
      <c r="H1974" s="252" t="s">
        <v>2541</v>
      </c>
      <c r="I1974" s="251">
        <v>0.131576</v>
      </c>
      <c r="J1974" s="251" t="s">
        <v>2397</v>
      </c>
      <c r="K1974" s="353">
        <v>0</v>
      </c>
      <c r="L1974" s="252">
        <v>2024</v>
      </c>
      <c r="M1974" s="251">
        <v>2030</v>
      </c>
      <c r="N1974" s="252" t="s">
        <v>393</v>
      </c>
      <c r="O1974" s="252" t="s">
        <v>394</v>
      </c>
      <c r="P1974" s="252" t="s">
        <v>634</v>
      </c>
      <c r="Q1974" s="251" t="s">
        <v>5670</v>
      </c>
      <c r="R1974" s="290"/>
      <c r="S1974" s="290"/>
      <c r="T1974" s="290"/>
      <c r="U1974" s="290"/>
      <c r="V1974" s="290"/>
      <c r="W1974" s="290"/>
      <c r="X1974" s="290"/>
    </row>
    <row r="1975" spans="2:24" ht="58">
      <c r="B1975" s="252" t="s">
        <v>1438</v>
      </c>
      <c r="C1975" s="252" t="s">
        <v>5639</v>
      </c>
      <c r="D1975" s="251" t="s">
        <v>2503</v>
      </c>
      <c r="E1975" s="252" t="s">
        <v>431</v>
      </c>
      <c r="F1975" s="251">
        <v>4936904.6495099999</v>
      </c>
      <c r="G1975" s="251">
        <v>2488896.6417999999</v>
      </c>
      <c r="H1975" s="252" t="s">
        <v>2541</v>
      </c>
      <c r="I1975" s="251">
        <v>4.2509999999999996E-3</v>
      </c>
      <c r="J1975" s="251" t="s">
        <v>2397</v>
      </c>
      <c r="K1975" s="353">
        <v>0</v>
      </c>
      <c r="L1975" s="252">
        <v>2024</v>
      </c>
      <c r="M1975" s="251">
        <v>2030</v>
      </c>
      <c r="N1975" s="252" t="s">
        <v>393</v>
      </c>
      <c r="O1975" s="252" t="s">
        <v>394</v>
      </c>
      <c r="P1975" s="252" t="s">
        <v>634</v>
      </c>
      <c r="Q1975" s="251" t="s">
        <v>5670</v>
      </c>
      <c r="R1975" s="290"/>
      <c r="S1975" s="290"/>
      <c r="T1975" s="290"/>
      <c r="U1975" s="290"/>
      <c r="V1975" s="290"/>
      <c r="W1975" s="290"/>
      <c r="X1975" s="290"/>
    </row>
    <row r="1976" spans="2:24" ht="58">
      <c r="B1976" s="252" t="s">
        <v>1438</v>
      </c>
      <c r="C1976" s="252" t="s">
        <v>5639</v>
      </c>
      <c r="D1976" s="251" t="s">
        <v>2503</v>
      </c>
      <c r="E1976" s="252" t="s">
        <v>431</v>
      </c>
      <c r="F1976" s="251">
        <v>4936888.0327899996</v>
      </c>
      <c r="G1976" s="251">
        <v>2489016.1547099999</v>
      </c>
      <c r="H1976" s="252" t="s">
        <v>2541</v>
      </c>
      <c r="I1976" s="251">
        <v>5.1494999999999999E-2</v>
      </c>
      <c r="J1976" s="251" t="s">
        <v>2395</v>
      </c>
      <c r="K1976" s="353">
        <v>0</v>
      </c>
      <c r="L1976" s="252">
        <v>2024</v>
      </c>
      <c r="M1976" s="251">
        <v>2030</v>
      </c>
      <c r="N1976" s="252" t="s">
        <v>393</v>
      </c>
      <c r="O1976" s="252" t="s">
        <v>394</v>
      </c>
      <c r="P1976" s="252" t="s">
        <v>634</v>
      </c>
      <c r="Q1976" s="251" t="s">
        <v>5670</v>
      </c>
      <c r="R1976" s="290"/>
      <c r="S1976" s="290"/>
      <c r="T1976" s="290"/>
      <c r="U1976" s="290"/>
      <c r="V1976" s="290"/>
      <c r="W1976" s="290"/>
      <c r="X1976" s="290"/>
    </row>
    <row r="1977" spans="2:24" ht="58">
      <c r="B1977" s="252" t="s">
        <v>1438</v>
      </c>
      <c r="C1977" s="252" t="s">
        <v>5639</v>
      </c>
      <c r="D1977" s="251" t="s">
        <v>2503</v>
      </c>
      <c r="E1977" s="252" t="s">
        <v>431</v>
      </c>
      <c r="F1977" s="251">
        <v>4936869.2000399996</v>
      </c>
      <c r="G1977" s="251">
        <v>2489017.0783799998</v>
      </c>
      <c r="H1977" s="252" t="s">
        <v>2541</v>
      </c>
      <c r="I1977" s="251">
        <v>5.4621999999999997E-2</v>
      </c>
      <c r="J1977" s="251" t="s">
        <v>2395</v>
      </c>
      <c r="K1977" s="353">
        <v>0</v>
      </c>
      <c r="L1977" s="252">
        <v>2024</v>
      </c>
      <c r="M1977" s="251">
        <v>2030</v>
      </c>
      <c r="N1977" s="252" t="s">
        <v>393</v>
      </c>
      <c r="O1977" s="252" t="s">
        <v>394</v>
      </c>
      <c r="P1977" s="252" t="s">
        <v>634</v>
      </c>
      <c r="Q1977" s="251" t="s">
        <v>5670</v>
      </c>
      <c r="R1977" s="290"/>
      <c r="S1977" s="290"/>
      <c r="T1977" s="290"/>
      <c r="U1977" s="290"/>
      <c r="V1977" s="290"/>
      <c r="W1977" s="290"/>
      <c r="X1977" s="290"/>
    </row>
    <row r="1978" spans="2:24" ht="58">
      <c r="B1978" s="252" t="s">
        <v>1438</v>
      </c>
      <c r="C1978" s="252" t="s">
        <v>5639</v>
      </c>
      <c r="D1978" s="251" t="s">
        <v>2503</v>
      </c>
      <c r="E1978" s="252" t="s">
        <v>431</v>
      </c>
      <c r="F1978" s="251">
        <v>4936844.2533499999</v>
      </c>
      <c r="G1978" s="251">
        <v>2489231.2363100001</v>
      </c>
      <c r="H1978" s="252" t="s">
        <v>2541</v>
      </c>
      <c r="I1978" s="251">
        <v>8.2701999999999998E-2</v>
      </c>
      <c r="J1978" s="251" t="s">
        <v>2397</v>
      </c>
      <c r="K1978" s="353">
        <v>0</v>
      </c>
      <c r="L1978" s="252">
        <v>2024</v>
      </c>
      <c r="M1978" s="251">
        <v>2030</v>
      </c>
      <c r="N1978" s="252" t="s">
        <v>393</v>
      </c>
      <c r="O1978" s="252" t="s">
        <v>394</v>
      </c>
      <c r="P1978" s="252" t="s">
        <v>634</v>
      </c>
      <c r="Q1978" s="251" t="s">
        <v>5670</v>
      </c>
      <c r="R1978" s="290"/>
      <c r="S1978" s="290"/>
      <c r="T1978" s="290"/>
      <c r="U1978" s="290"/>
      <c r="V1978" s="290"/>
      <c r="W1978" s="290"/>
      <c r="X1978" s="290"/>
    </row>
    <row r="1979" spans="2:24" ht="58">
      <c r="B1979" s="252" t="s">
        <v>1438</v>
      </c>
      <c r="C1979" s="252" t="s">
        <v>5639</v>
      </c>
      <c r="D1979" s="251" t="s">
        <v>2503</v>
      </c>
      <c r="E1979" s="252" t="s">
        <v>431</v>
      </c>
      <c r="F1979" s="251">
        <v>4936862.9692900004</v>
      </c>
      <c r="G1979" s="251">
        <v>2489231.3026700001</v>
      </c>
      <c r="H1979" s="252" t="s">
        <v>2541</v>
      </c>
      <c r="I1979" s="251">
        <v>8.4793999999999994E-2</v>
      </c>
      <c r="J1979" s="251" t="s">
        <v>2397</v>
      </c>
      <c r="K1979" s="353">
        <v>0</v>
      </c>
      <c r="L1979" s="252">
        <v>2024</v>
      </c>
      <c r="M1979" s="251">
        <v>2030</v>
      </c>
      <c r="N1979" s="252" t="s">
        <v>393</v>
      </c>
      <c r="O1979" s="252" t="s">
        <v>394</v>
      </c>
      <c r="P1979" s="252" t="s">
        <v>634</v>
      </c>
      <c r="Q1979" s="251" t="s">
        <v>5670</v>
      </c>
      <c r="R1979" s="290"/>
      <c r="S1979" s="290"/>
      <c r="T1979" s="290"/>
      <c r="U1979" s="290"/>
      <c r="V1979" s="290"/>
      <c r="W1979" s="290"/>
      <c r="X1979" s="290"/>
    </row>
    <row r="1980" spans="2:24" ht="58">
      <c r="B1980" s="252" t="s">
        <v>1438</v>
      </c>
      <c r="C1980" s="252" t="s">
        <v>5639</v>
      </c>
      <c r="D1980" s="251" t="s">
        <v>2503</v>
      </c>
      <c r="E1980" s="252" t="s">
        <v>431</v>
      </c>
      <c r="F1980" s="251">
        <v>4936853.2989600003</v>
      </c>
      <c r="G1980" s="251">
        <v>2489447.7307099998</v>
      </c>
      <c r="H1980" s="252" t="s">
        <v>2541</v>
      </c>
      <c r="I1980" s="251">
        <v>6.8991999999999998E-2</v>
      </c>
      <c r="J1980" s="251" t="s">
        <v>2397</v>
      </c>
      <c r="K1980" s="353">
        <v>0</v>
      </c>
      <c r="L1980" s="252">
        <v>2024</v>
      </c>
      <c r="M1980" s="251">
        <v>2030</v>
      </c>
      <c r="N1980" s="252" t="s">
        <v>393</v>
      </c>
      <c r="O1980" s="252" t="s">
        <v>394</v>
      </c>
      <c r="P1980" s="252" t="s">
        <v>634</v>
      </c>
      <c r="Q1980" s="251" t="s">
        <v>5670</v>
      </c>
      <c r="R1980" s="290"/>
      <c r="S1980" s="290"/>
      <c r="T1980" s="290"/>
      <c r="U1980" s="290"/>
      <c r="V1980" s="290"/>
      <c r="W1980" s="290"/>
      <c r="X1980" s="290"/>
    </row>
    <row r="1981" spans="2:24" ht="58">
      <c r="B1981" s="252" t="s">
        <v>1438</v>
      </c>
      <c r="C1981" s="252" t="s">
        <v>5639</v>
      </c>
      <c r="D1981" s="251" t="s">
        <v>2503</v>
      </c>
      <c r="E1981" s="252" t="s">
        <v>431</v>
      </c>
      <c r="F1981" s="251">
        <v>4936834.9113600003</v>
      </c>
      <c r="G1981" s="251">
        <v>2489453.7423200002</v>
      </c>
      <c r="H1981" s="252" t="s">
        <v>2541</v>
      </c>
      <c r="I1981" s="251">
        <v>7.4364E-2</v>
      </c>
      <c r="J1981" s="251" t="s">
        <v>2397</v>
      </c>
      <c r="K1981" s="353">
        <v>0</v>
      </c>
      <c r="L1981" s="252">
        <v>2024</v>
      </c>
      <c r="M1981" s="251">
        <v>2030</v>
      </c>
      <c r="N1981" s="252" t="s">
        <v>393</v>
      </c>
      <c r="O1981" s="252" t="s">
        <v>394</v>
      </c>
      <c r="P1981" s="252" t="s">
        <v>634</v>
      </c>
      <c r="Q1981" s="251" t="s">
        <v>5670</v>
      </c>
      <c r="R1981" s="290"/>
      <c r="S1981" s="290"/>
      <c r="T1981" s="290"/>
      <c r="U1981" s="290"/>
      <c r="V1981" s="290"/>
      <c r="W1981" s="290"/>
      <c r="X1981" s="290"/>
    </row>
    <row r="1982" spans="2:24" ht="58">
      <c r="B1982" s="252" t="s">
        <v>1438</v>
      </c>
      <c r="C1982" s="252" t="s">
        <v>5639</v>
      </c>
      <c r="D1982" s="251" t="s">
        <v>2503</v>
      </c>
      <c r="E1982" s="252" t="s">
        <v>431</v>
      </c>
      <c r="F1982" s="251">
        <v>4937072.7526799999</v>
      </c>
      <c r="G1982" s="251">
        <v>2474095.30388</v>
      </c>
      <c r="H1982" s="252" t="s">
        <v>2541</v>
      </c>
      <c r="I1982" s="251">
        <v>4.5844000000000003E-2</v>
      </c>
      <c r="J1982" s="251" t="s">
        <v>2660</v>
      </c>
      <c r="K1982" s="353">
        <v>0</v>
      </c>
      <c r="L1982" s="252">
        <v>2024</v>
      </c>
      <c r="M1982" s="251">
        <v>2030</v>
      </c>
      <c r="N1982" s="252" t="s">
        <v>393</v>
      </c>
      <c r="O1982" s="252" t="s">
        <v>394</v>
      </c>
      <c r="P1982" s="252" t="s">
        <v>634</v>
      </c>
      <c r="Q1982" s="251" t="s">
        <v>5670</v>
      </c>
      <c r="R1982" s="290"/>
      <c r="S1982" s="290"/>
      <c r="T1982" s="290"/>
      <c r="U1982" s="290"/>
      <c r="V1982" s="290"/>
      <c r="W1982" s="290"/>
      <c r="X1982" s="290"/>
    </row>
    <row r="1983" spans="2:24" ht="58">
      <c r="B1983" s="252" t="s">
        <v>1438</v>
      </c>
      <c r="C1983" s="252" t="s">
        <v>5639</v>
      </c>
      <c r="D1983" s="251" t="s">
        <v>2503</v>
      </c>
      <c r="E1983" s="252" t="s">
        <v>431</v>
      </c>
      <c r="F1983" s="251">
        <v>4937090.9737299997</v>
      </c>
      <c r="G1983" s="251">
        <v>2474101.5890000002</v>
      </c>
      <c r="H1983" s="252" t="s">
        <v>2541</v>
      </c>
      <c r="I1983" s="251">
        <v>3.8716E-2</v>
      </c>
      <c r="J1983" s="251" t="s">
        <v>2660</v>
      </c>
      <c r="K1983" s="353">
        <v>0</v>
      </c>
      <c r="L1983" s="252">
        <v>2024</v>
      </c>
      <c r="M1983" s="251">
        <v>2030</v>
      </c>
      <c r="N1983" s="252" t="s">
        <v>393</v>
      </c>
      <c r="O1983" s="252" t="s">
        <v>394</v>
      </c>
      <c r="P1983" s="252" t="s">
        <v>634</v>
      </c>
      <c r="Q1983" s="251" t="s">
        <v>5670</v>
      </c>
      <c r="R1983" s="290"/>
      <c r="S1983" s="290"/>
      <c r="T1983" s="290"/>
      <c r="U1983" s="290"/>
      <c r="V1983" s="290"/>
      <c r="W1983" s="290"/>
      <c r="X1983" s="290"/>
    </row>
    <row r="1984" spans="2:24" ht="58">
      <c r="B1984" s="252" t="s">
        <v>1438</v>
      </c>
      <c r="C1984" s="252" t="s">
        <v>5639</v>
      </c>
      <c r="D1984" s="251" t="s">
        <v>2503</v>
      </c>
      <c r="E1984" s="252" t="s">
        <v>431</v>
      </c>
      <c r="F1984" s="251">
        <v>4938271.4835999999</v>
      </c>
      <c r="G1984" s="251">
        <v>2471684.9821199998</v>
      </c>
      <c r="H1984" s="252" t="s">
        <v>2541</v>
      </c>
      <c r="I1984" s="251">
        <v>3.1059E-2</v>
      </c>
      <c r="J1984" s="251" t="s">
        <v>2660</v>
      </c>
      <c r="K1984" s="353">
        <v>0</v>
      </c>
      <c r="L1984" s="252">
        <v>2024</v>
      </c>
      <c r="M1984" s="251">
        <v>2030</v>
      </c>
      <c r="N1984" s="252" t="s">
        <v>393</v>
      </c>
      <c r="O1984" s="252" t="s">
        <v>394</v>
      </c>
      <c r="P1984" s="252" t="s">
        <v>634</v>
      </c>
      <c r="Q1984" s="251" t="s">
        <v>5670</v>
      </c>
      <c r="R1984" s="290"/>
      <c r="S1984" s="290"/>
      <c r="T1984" s="290"/>
      <c r="U1984" s="290"/>
      <c r="V1984" s="290"/>
      <c r="W1984" s="290"/>
      <c r="X1984" s="290"/>
    </row>
    <row r="1985" spans="2:24" ht="58">
      <c r="B1985" s="252" t="s">
        <v>1438</v>
      </c>
      <c r="C1985" s="252" t="s">
        <v>5639</v>
      </c>
      <c r="D1985" s="251" t="s">
        <v>2503</v>
      </c>
      <c r="E1985" s="252" t="s">
        <v>431</v>
      </c>
      <c r="F1985" s="251">
        <v>4938271.4835999999</v>
      </c>
      <c r="G1985" s="251">
        <v>2471684.9821199998</v>
      </c>
      <c r="H1985" s="252" t="s">
        <v>2541</v>
      </c>
      <c r="I1985" s="251">
        <v>2.6561000000000001E-2</v>
      </c>
      <c r="J1985" s="251" t="s">
        <v>2660</v>
      </c>
      <c r="K1985" s="353">
        <v>0</v>
      </c>
      <c r="L1985" s="252">
        <v>2024</v>
      </c>
      <c r="M1985" s="251">
        <v>2030</v>
      </c>
      <c r="N1985" s="252" t="s">
        <v>393</v>
      </c>
      <c r="O1985" s="252" t="s">
        <v>394</v>
      </c>
      <c r="P1985" s="252" t="s">
        <v>634</v>
      </c>
      <c r="Q1985" s="251" t="s">
        <v>5670</v>
      </c>
      <c r="R1985" s="290"/>
      <c r="S1985" s="290"/>
      <c r="T1985" s="290"/>
      <c r="U1985" s="290"/>
      <c r="V1985" s="290"/>
      <c r="W1985" s="290"/>
      <c r="X1985" s="290"/>
    </row>
    <row r="1986" spans="2:24" ht="58">
      <c r="B1986" s="252" t="s">
        <v>1438</v>
      </c>
      <c r="C1986" s="252" t="s">
        <v>5639</v>
      </c>
      <c r="D1986" s="251" t="s">
        <v>2503</v>
      </c>
      <c r="E1986" s="252" t="s">
        <v>431</v>
      </c>
      <c r="F1986" s="251">
        <v>4938286.19484</v>
      </c>
      <c r="G1986" s="251">
        <v>2471704.8506499999</v>
      </c>
      <c r="H1986" s="252" t="s">
        <v>2541</v>
      </c>
      <c r="I1986" s="251">
        <v>2.7512999999999999E-2</v>
      </c>
      <c r="J1986" s="251" t="s">
        <v>2660</v>
      </c>
      <c r="K1986" s="353">
        <v>0</v>
      </c>
      <c r="L1986" s="252">
        <v>2024</v>
      </c>
      <c r="M1986" s="251">
        <v>2030</v>
      </c>
      <c r="N1986" s="252" t="s">
        <v>393</v>
      </c>
      <c r="O1986" s="252" t="s">
        <v>394</v>
      </c>
      <c r="P1986" s="252" t="s">
        <v>634</v>
      </c>
      <c r="Q1986" s="251" t="s">
        <v>5670</v>
      </c>
      <c r="R1986" s="290"/>
      <c r="S1986" s="290"/>
      <c r="T1986" s="290"/>
      <c r="U1986" s="290"/>
      <c r="V1986" s="290"/>
      <c r="W1986" s="290"/>
      <c r="X1986" s="290"/>
    </row>
    <row r="1987" spans="2:24" ht="58">
      <c r="B1987" s="252" t="s">
        <v>1438</v>
      </c>
      <c r="C1987" s="252" t="s">
        <v>5639</v>
      </c>
      <c r="D1987" s="251" t="s">
        <v>2503</v>
      </c>
      <c r="E1987" s="252" t="s">
        <v>431</v>
      </c>
      <c r="F1987" s="251">
        <v>4938286.19484</v>
      </c>
      <c r="G1987" s="251">
        <v>2471704.8506499999</v>
      </c>
      <c r="H1987" s="252" t="s">
        <v>2541</v>
      </c>
      <c r="I1987" s="251">
        <v>2.9270000000000001E-2</v>
      </c>
      <c r="J1987" s="251" t="s">
        <v>2660</v>
      </c>
      <c r="K1987" s="353">
        <v>0</v>
      </c>
      <c r="L1987" s="252">
        <v>2024</v>
      </c>
      <c r="M1987" s="251">
        <v>2030</v>
      </c>
      <c r="N1987" s="252" t="s">
        <v>393</v>
      </c>
      <c r="O1987" s="252" t="s">
        <v>394</v>
      </c>
      <c r="P1987" s="252" t="s">
        <v>634</v>
      </c>
      <c r="Q1987" s="251" t="s">
        <v>5670</v>
      </c>
      <c r="R1987" s="290"/>
      <c r="S1987" s="290"/>
      <c r="T1987" s="290"/>
      <c r="U1987" s="290"/>
      <c r="V1987" s="290"/>
      <c r="W1987" s="290"/>
      <c r="X1987" s="290"/>
    </row>
    <row r="1988" spans="2:24" ht="58">
      <c r="B1988" s="252" t="s">
        <v>1438</v>
      </c>
      <c r="C1988" s="252" t="s">
        <v>5639</v>
      </c>
      <c r="D1988" s="251" t="s">
        <v>2503</v>
      </c>
      <c r="E1988" s="252" t="s">
        <v>431</v>
      </c>
      <c r="F1988" s="251">
        <v>4937970.6604199996</v>
      </c>
      <c r="G1988" s="251">
        <v>2472065.0677299998</v>
      </c>
      <c r="H1988" s="252" t="s">
        <v>2541</v>
      </c>
      <c r="I1988" s="251">
        <v>1.9286000000000001E-2</v>
      </c>
      <c r="J1988" s="251" t="s">
        <v>2660</v>
      </c>
      <c r="K1988" s="353">
        <v>0</v>
      </c>
      <c r="L1988" s="252">
        <v>2024</v>
      </c>
      <c r="M1988" s="251">
        <v>2030</v>
      </c>
      <c r="N1988" s="252" t="s">
        <v>393</v>
      </c>
      <c r="O1988" s="252" t="s">
        <v>394</v>
      </c>
      <c r="P1988" s="252" t="s">
        <v>634</v>
      </c>
      <c r="Q1988" s="251" t="s">
        <v>5670</v>
      </c>
      <c r="R1988" s="290"/>
      <c r="S1988" s="290"/>
      <c r="T1988" s="290"/>
      <c r="U1988" s="290"/>
      <c r="V1988" s="290"/>
      <c r="W1988" s="290"/>
      <c r="X1988" s="290"/>
    </row>
    <row r="1989" spans="2:24" ht="58">
      <c r="B1989" s="252" t="s">
        <v>1438</v>
      </c>
      <c r="C1989" s="252" t="s">
        <v>5639</v>
      </c>
      <c r="D1989" s="251" t="s">
        <v>2503</v>
      </c>
      <c r="E1989" s="252" t="s">
        <v>431</v>
      </c>
      <c r="F1989" s="251">
        <v>4937970.6604199996</v>
      </c>
      <c r="G1989" s="251">
        <v>2472065.0677299998</v>
      </c>
      <c r="H1989" s="252" t="s">
        <v>2541</v>
      </c>
      <c r="I1989" s="251">
        <v>5.9769999999999997E-2</v>
      </c>
      <c r="J1989" s="251" t="s">
        <v>2660</v>
      </c>
      <c r="K1989" s="353">
        <v>0</v>
      </c>
      <c r="L1989" s="252">
        <v>2024</v>
      </c>
      <c r="M1989" s="251">
        <v>2030</v>
      </c>
      <c r="N1989" s="252" t="s">
        <v>393</v>
      </c>
      <c r="O1989" s="252" t="s">
        <v>394</v>
      </c>
      <c r="P1989" s="252" t="s">
        <v>634</v>
      </c>
      <c r="Q1989" s="251" t="s">
        <v>5670</v>
      </c>
      <c r="R1989" s="290"/>
      <c r="S1989" s="290"/>
      <c r="T1989" s="290"/>
      <c r="U1989" s="290"/>
      <c r="V1989" s="290"/>
      <c r="W1989" s="290"/>
      <c r="X1989" s="290"/>
    </row>
    <row r="1990" spans="2:24" ht="58">
      <c r="B1990" s="252" t="s">
        <v>1438</v>
      </c>
      <c r="C1990" s="252" t="s">
        <v>5639</v>
      </c>
      <c r="D1990" s="251" t="s">
        <v>2503</v>
      </c>
      <c r="E1990" s="252" t="s">
        <v>431</v>
      </c>
      <c r="F1990" s="251">
        <v>4937989.80021</v>
      </c>
      <c r="G1990" s="251">
        <v>2472079.3689999999</v>
      </c>
      <c r="H1990" s="252" t="s">
        <v>2541</v>
      </c>
      <c r="I1990" s="251">
        <v>2.0116999999999999E-2</v>
      </c>
      <c r="J1990" s="251" t="s">
        <v>2660</v>
      </c>
      <c r="K1990" s="353">
        <v>0</v>
      </c>
      <c r="L1990" s="252">
        <v>2024</v>
      </c>
      <c r="M1990" s="251">
        <v>2030</v>
      </c>
      <c r="N1990" s="252" t="s">
        <v>393</v>
      </c>
      <c r="O1990" s="252" t="s">
        <v>394</v>
      </c>
      <c r="P1990" s="252" t="s">
        <v>634</v>
      </c>
      <c r="Q1990" s="251" t="s">
        <v>5670</v>
      </c>
      <c r="R1990" s="290"/>
      <c r="S1990" s="290"/>
      <c r="T1990" s="290"/>
      <c r="U1990" s="290"/>
      <c r="V1990" s="290"/>
      <c r="W1990" s="290"/>
      <c r="X1990" s="290"/>
    </row>
    <row r="1991" spans="2:24" ht="58">
      <c r="B1991" s="252" t="s">
        <v>1438</v>
      </c>
      <c r="C1991" s="252" t="s">
        <v>5639</v>
      </c>
      <c r="D1991" s="251" t="s">
        <v>2503</v>
      </c>
      <c r="E1991" s="252" t="s">
        <v>431</v>
      </c>
      <c r="F1991" s="251">
        <v>4937989.80021</v>
      </c>
      <c r="G1991" s="251">
        <v>2472079.3689999999</v>
      </c>
      <c r="H1991" s="252" t="s">
        <v>2541</v>
      </c>
      <c r="I1991" s="251">
        <v>5.9142E-2</v>
      </c>
      <c r="J1991" s="251" t="s">
        <v>2660</v>
      </c>
      <c r="K1991" s="353">
        <v>0</v>
      </c>
      <c r="L1991" s="252">
        <v>2024</v>
      </c>
      <c r="M1991" s="251">
        <v>2030</v>
      </c>
      <c r="N1991" s="252" t="s">
        <v>393</v>
      </c>
      <c r="O1991" s="252" t="s">
        <v>394</v>
      </c>
      <c r="P1991" s="252" t="s">
        <v>634</v>
      </c>
      <c r="Q1991" s="251" t="s">
        <v>5670</v>
      </c>
      <c r="R1991" s="290"/>
      <c r="S1991" s="290"/>
      <c r="T1991" s="290"/>
      <c r="U1991" s="290"/>
      <c r="V1991" s="290"/>
      <c r="W1991" s="290"/>
      <c r="X1991" s="290"/>
    </row>
    <row r="1992" spans="2:24" ht="58">
      <c r="B1992" s="252" t="s">
        <v>1438</v>
      </c>
      <c r="C1992" s="252" t="s">
        <v>5639</v>
      </c>
      <c r="D1992" s="251" t="s">
        <v>2503</v>
      </c>
      <c r="E1992" s="252" t="s">
        <v>431</v>
      </c>
      <c r="F1992" s="251">
        <v>4937837.7353600003</v>
      </c>
      <c r="G1992" s="251">
        <v>2472233.0250499998</v>
      </c>
      <c r="H1992" s="252" t="s">
        <v>2541</v>
      </c>
      <c r="I1992" s="251">
        <v>2.2924E-2</v>
      </c>
      <c r="J1992" s="251" t="s">
        <v>2660</v>
      </c>
      <c r="K1992" s="353">
        <v>0</v>
      </c>
      <c r="L1992" s="252">
        <v>2024</v>
      </c>
      <c r="M1992" s="251">
        <v>2030</v>
      </c>
      <c r="N1992" s="252" t="s">
        <v>393</v>
      </c>
      <c r="O1992" s="252" t="s">
        <v>394</v>
      </c>
      <c r="P1992" s="252" t="s">
        <v>634</v>
      </c>
      <c r="Q1992" s="251" t="s">
        <v>5670</v>
      </c>
      <c r="R1992" s="290"/>
      <c r="S1992" s="290"/>
      <c r="T1992" s="290"/>
      <c r="U1992" s="290"/>
      <c r="V1992" s="290"/>
      <c r="W1992" s="290"/>
      <c r="X1992" s="290"/>
    </row>
    <row r="1993" spans="2:24" ht="58">
      <c r="B1993" s="252" t="s">
        <v>1438</v>
      </c>
      <c r="C1993" s="252" t="s">
        <v>5639</v>
      </c>
      <c r="D1993" s="251" t="s">
        <v>2503</v>
      </c>
      <c r="E1993" s="252" t="s">
        <v>431</v>
      </c>
      <c r="F1993" s="251">
        <v>4937837.7353600003</v>
      </c>
      <c r="G1993" s="251">
        <v>2472233.0250499998</v>
      </c>
      <c r="H1993" s="252" t="s">
        <v>2541</v>
      </c>
      <c r="I1993" s="251">
        <v>6.8599999999999998E-4</v>
      </c>
      <c r="J1993" s="251" t="s">
        <v>2660</v>
      </c>
      <c r="K1993" s="353">
        <v>0</v>
      </c>
      <c r="L1993" s="252">
        <v>2024</v>
      </c>
      <c r="M1993" s="251">
        <v>2030</v>
      </c>
      <c r="N1993" s="252" t="s">
        <v>393</v>
      </c>
      <c r="O1993" s="252" t="s">
        <v>394</v>
      </c>
      <c r="P1993" s="252" t="s">
        <v>634</v>
      </c>
      <c r="Q1993" s="251" t="s">
        <v>5670</v>
      </c>
      <c r="R1993" s="290"/>
      <c r="S1993" s="290"/>
      <c r="T1993" s="290"/>
      <c r="U1993" s="290"/>
      <c r="V1993" s="290"/>
      <c r="W1993" s="290"/>
      <c r="X1993" s="290"/>
    </row>
    <row r="1994" spans="2:24" ht="58">
      <c r="B1994" s="252" t="s">
        <v>1438</v>
      </c>
      <c r="C1994" s="252" t="s">
        <v>5639</v>
      </c>
      <c r="D1994" s="251" t="s">
        <v>2503</v>
      </c>
      <c r="E1994" s="252" t="s">
        <v>431</v>
      </c>
      <c r="F1994" s="251">
        <v>4937854.2142700003</v>
      </c>
      <c r="G1994" s="251">
        <v>2472250.6984399999</v>
      </c>
      <c r="H1994" s="252" t="s">
        <v>2541</v>
      </c>
      <c r="I1994" s="251">
        <v>9.3860000000000002E-3</v>
      </c>
      <c r="J1994" s="251" t="s">
        <v>2660</v>
      </c>
      <c r="K1994" s="353">
        <v>0</v>
      </c>
      <c r="L1994" s="252">
        <v>2024</v>
      </c>
      <c r="M1994" s="251">
        <v>2030</v>
      </c>
      <c r="N1994" s="252" t="s">
        <v>393</v>
      </c>
      <c r="O1994" s="252" t="s">
        <v>394</v>
      </c>
      <c r="P1994" s="252" t="s">
        <v>634</v>
      </c>
      <c r="Q1994" s="251" t="s">
        <v>5670</v>
      </c>
      <c r="R1994" s="290"/>
      <c r="S1994" s="290"/>
      <c r="T1994" s="290"/>
      <c r="U1994" s="290"/>
      <c r="V1994" s="290"/>
      <c r="W1994" s="290"/>
      <c r="X1994" s="290"/>
    </row>
    <row r="1995" spans="2:24" ht="58">
      <c r="B1995" s="252" t="s">
        <v>1438</v>
      </c>
      <c r="C1995" s="252" t="s">
        <v>5639</v>
      </c>
      <c r="D1995" s="251" t="s">
        <v>2503</v>
      </c>
      <c r="E1995" s="252" t="s">
        <v>431</v>
      </c>
      <c r="F1995" s="251">
        <v>4937854.2142700003</v>
      </c>
      <c r="G1995" s="251">
        <v>2472250.6984399999</v>
      </c>
      <c r="H1995" s="252" t="s">
        <v>2541</v>
      </c>
      <c r="I1995" s="251">
        <v>1.1839999999999999E-3</v>
      </c>
      <c r="J1995" s="251" t="s">
        <v>2660</v>
      </c>
      <c r="K1995" s="353">
        <v>0</v>
      </c>
      <c r="L1995" s="252">
        <v>2024</v>
      </c>
      <c r="M1995" s="251">
        <v>2030</v>
      </c>
      <c r="N1995" s="252" t="s">
        <v>393</v>
      </c>
      <c r="O1995" s="252" t="s">
        <v>394</v>
      </c>
      <c r="P1995" s="252" t="s">
        <v>634</v>
      </c>
      <c r="Q1995" s="251" t="s">
        <v>5670</v>
      </c>
      <c r="R1995" s="290"/>
      <c r="S1995" s="290"/>
      <c r="T1995" s="290"/>
      <c r="U1995" s="290"/>
      <c r="V1995" s="290"/>
      <c r="W1995" s="290"/>
      <c r="X1995" s="290"/>
    </row>
    <row r="1996" spans="2:24" ht="58">
      <c r="B1996" s="252" t="s">
        <v>1438</v>
      </c>
      <c r="C1996" s="252" t="s">
        <v>5639</v>
      </c>
      <c r="D1996" s="251" t="s">
        <v>2503</v>
      </c>
      <c r="E1996" s="252" t="s">
        <v>431</v>
      </c>
      <c r="F1996" s="251">
        <v>4935892.9417300001</v>
      </c>
      <c r="G1996" s="251">
        <v>2480607.3495399999</v>
      </c>
      <c r="H1996" s="252" t="s">
        <v>2541</v>
      </c>
      <c r="I1996" s="251">
        <v>7.8609999999999999E-3</v>
      </c>
      <c r="J1996" s="251" t="s">
        <v>392</v>
      </c>
      <c r="K1996" s="353">
        <v>0</v>
      </c>
      <c r="L1996" s="252">
        <v>2024</v>
      </c>
      <c r="M1996" s="251">
        <v>2030</v>
      </c>
      <c r="N1996" s="252" t="s">
        <v>393</v>
      </c>
      <c r="O1996" s="252" t="s">
        <v>394</v>
      </c>
      <c r="P1996" s="252" t="s">
        <v>634</v>
      </c>
      <c r="Q1996" s="251" t="s">
        <v>5670</v>
      </c>
      <c r="R1996" s="290"/>
      <c r="S1996" s="290"/>
      <c r="T1996" s="290"/>
      <c r="U1996" s="290"/>
      <c r="V1996" s="290"/>
      <c r="W1996" s="290"/>
      <c r="X1996" s="290"/>
    </row>
    <row r="1997" spans="2:24" ht="58">
      <c r="B1997" s="252" t="s">
        <v>1438</v>
      </c>
      <c r="C1997" s="252" t="s">
        <v>5639</v>
      </c>
      <c r="D1997" s="251" t="s">
        <v>2502</v>
      </c>
      <c r="E1997" s="252" t="s">
        <v>431</v>
      </c>
      <c r="F1997" s="251">
        <v>4943655.9029400004</v>
      </c>
      <c r="G1997" s="251">
        <v>2466132.8220600002</v>
      </c>
      <c r="H1997" s="252" t="s">
        <v>2541</v>
      </c>
      <c r="I1997" s="251">
        <v>8.3134E-2</v>
      </c>
      <c r="J1997" s="251" t="s">
        <v>392</v>
      </c>
      <c r="K1997" s="353">
        <v>0</v>
      </c>
      <c r="L1997" s="252">
        <v>2024</v>
      </c>
      <c r="M1997" s="251">
        <v>2030</v>
      </c>
      <c r="N1997" s="252" t="s">
        <v>393</v>
      </c>
      <c r="O1997" s="252" t="s">
        <v>394</v>
      </c>
      <c r="P1997" s="252" t="s">
        <v>634</v>
      </c>
      <c r="Q1997" s="251" t="s">
        <v>5670</v>
      </c>
      <c r="R1997" s="290"/>
      <c r="S1997" s="290"/>
      <c r="T1997" s="290"/>
      <c r="U1997" s="290"/>
      <c r="V1997" s="290"/>
      <c r="W1997" s="290"/>
      <c r="X1997" s="290"/>
    </row>
    <row r="1998" spans="2:24" ht="58">
      <c r="B1998" s="252" t="s">
        <v>1438</v>
      </c>
      <c r="C1998" s="252" t="s">
        <v>5639</v>
      </c>
      <c r="D1998" s="251" t="s">
        <v>2502</v>
      </c>
      <c r="E1998" s="252" t="s">
        <v>431</v>
      </c>
      <c r="F1998" s="251">
        <v>4943249.9008499999</v>
      </c>
      <c r="G1998" s="251">
        <v>2466204.02966</v>
      </c>
      <c r="H1998" s="252" t="s">
        <v>2541</v>
      </c>
      <c r="I1998" s="251">
        <v>7.1846999999999994E-2</v>
      </c>
      <c r="J1998" s="251" t="s">
        <v>622</v>
      </c>
      <c r="K1998" s="353">
        <v>0</v>
      </c>
      <c r="L1998" s="252">
        <v>2024</v>
      </c>
      <c r="M1998" s="251">
        <v>2030</v>
      </c>
      <c r="N1998" s="252" t="s">
        <v>393</v>
      </c>
      <c r="O1998" s="252" t="s">
        <v>394</v>
      </c>
      <c r="P1998" s="252" t="s">
        <v>634</v>
      </c>
      <c r="Q1998" s="251" t="s">
        <v>5670</v>
      </c>
      <c r="R1998" s="290"/>
      <c r="S1998" s="290"/>
      <c r="T1998" s="290"/>
      <c r="U1998" s="290"/>
      <c r="V1998" s="290"/>
      <c r="W1998" s="290"/>
      <c r="X1998" s="290"/>
    </row>
    <row r="1999" spans="2:24" ht="58">
      <c r="B1999" s="252" t="s">
        <v>1438</v>
      </c>
      <c r="C1999" s="252" t="s">
        <v>5639</v>
      </c>
      <c r="D1999" s="251" t="s">
        <v>2502</v>
      </c>
      <c r="E1999" s="252" t="s">
        <v>431</v>
      </c>
      <c r="F1999" s="251">
        <v>4943240.9580100002</v>
      </c>
      <c r="G1999" s="251">
        <v>2466239.0530599998</v>
      </c>
      <c r="H1999" s="252" t="s">
        <v>2541</v>
      </c>
      <c r="I1999" s="251">
        <v>5.9376999999999999E-2</v>
      </c>
      <c r="J1999" s="251" t="s">
        <v>622</v>
      </c>
      <c r="K1999" s="353">
        <v>0</v>
      </c>
      <c r="L1999" s="252">
        <v>2024</v>
      </c>
      <c r="M1999" s="251">
        <v>2030</v>
      </c>
      <c r="N1999" s="252" t="s">
        <v>393</v>
      </c>
      <c r="O1999" s="252" t="s">
        <v>394</v>
      </c>
      <c r="P1999" s="252" t="s">
        <v>634</v>
      </c>
      <c r="Q1999" s="251" t="s">
        <v>5670</v>
      </c>
      <c r="R1999" s="290"/>
      <c r="S1999" s="290"/>
      <c r="T1999" s="290"/>
      <c r="U1999" s="290"/>
      <c r="V1999" s="290"/>
      <c r="W1999" s="290"/>
      <c r="X1999" s="290"/>
    </row>
    <row r="2000" spans="2:24" ht="58">
      <c r="B2000" s="252" t="s">
        <v>1438</v>
      </c>
      <c r="C2000" s="252" t="s">
        <v>5639</v>
      </c>
      <c r="D2000" s="251" t="s">
        <v>2502</v>
      </c>
      <c r="E2000" s="252" t="s">
        <v>431</v>
      </c>
      <c r="F2000" s="251">
        <v>4940349.1298200004</v>
      </c>
      <c r="G2000" s="251">
        <v>2469092.52306</v>
      </c>
      <c r="H2000" s="252" t="s">
        <v>2541</v>
      </c>
      <c r="I2000" s="251">
        <v>0.24887999999999999</v>
      </c>
      <c r="J2000" s="251" t="s">
        <v>622</v>
      </c>
      <c r="K2000" s="353">
        <v>0</v>
      </c>
      <c r="L2000" s="252">
        <v>2024</v>
      </c>
      <c r="M2000" s="251">
        <v>2030</v>
      </c>
      <c r="N2000" s="252" t="s">
        <v>393</v>
      </c>
      <c r="O2000" s="252" t="s">
        <v>394</v>
      </c>
      <c r="P2000" s="252" t="s">
        <v>634</v>
      </c>
      <c r="Q2000" s="251" t="s">
        <v>5670</v>
      </c>
      <c r="R2000" s="290"/>
      <c r="S2000" s="290"/>
      <c r="T2000" s="290"/>
      <c r="U2000" s="290"/>
      <c r="V2000" s="290"/>
      <c r="W2000" s="290"/>
      <c r="X2000" s="290"/>
    </row>
    <row r="2001" spans="2:24" ht="58">
      <c r="B2001" s="252" t="s">
        <v>1438</v>
      </c>
      <c r="C2001" s="252" t="s">
        <v>5639</v>
      </c>
      <c r="D2001" s="251" t="s">
        <v>2502</v>
      </c>
      <c r="E2001" s="252" t="s">
        <v>431</v>
      </c>
      <c r="F2001" s="251">
        <v>4940476.2760199998</v>
      </c>
      <c r="G2001" s="251">
        <v>2468895.6083300002</v>
      </c>
      <c r="H2001" s="252" t="s">
        <v>2541</v>
      </c>
      <c r="I2001" s="251">
        <v>8.3901000000000003E-2</v>
      </c>
      <c r="J2001" s="251" t="s">
        <v>622</v>
      </c>
      <c r="K2001" s="353">
        <v>0</v>
      </c>
      <c r="L2001" s="252">
        <v>2024</v>
      </c>
      <c r="M2001" s="251">
        <v>2030</v>
      </c>
      <c r="N2001" s="252" t="s">
        <v>393</v>
      </c>
      <c r="O2001" s="252" t="s">
        <v>394</v>
      </c>
      <c r="P2001" s="252" t="s">
        <v>634</v>
      </c>
      <c r="Q2001" s="251" t="s">
        <v>5670</v>
      </c>
      <c r="R2001" s="290"/>
      <c r="S2001" s="290"/>
      <c r="T2001" s="290"/>
      <c r="U2001" s="290"/>
      <c r="V2001" s="290"/>
      <c r="W2001" s="290"/>
      <c r="X2001" s="290"/>
    </row>
    <row r="2002" spans="2:24" ht="58">
      <c r="B2002" s="252" t="s">
        <v>1438</v>
      </c>
      <c r="C2002" s="252" t="s">
        <v>5639</v>
      </c>
      <c r="D2002" s="251" t="s">
        <v>2502</v>
      </c>
      <c r="E2002" s="252" t="s">
        <v>431</v>
      </c>
      <c r="F2002" s="251">
        <v>4940418.0346100004</v>
      </c>
      <c r="G2002" s="251">
        <v>2469024.8235800001</v>
      </c>
      <c r="H2002" s="252" t="s">
        <v>2541</v>
      </c>
      <c r="I2002" s="251">
        <v>6.5418000000000004E-2</v>
      </c>
      <c r="J2002" s="251" t="s">
        <v>622</v>
      </c>
      <c r="K2002" s="353">
        <v>0</v>
      </c>
      <c r="L2002" s="252">
        <v>2024</v>
      </c>
      <c r="M2002" s="251">
        <v>2030</v>
      </c>
      <c r="N2002" s="252" t="s">
        <v>393</v>
      </c>
      <c r="O2002" s="252" t="s">
        <v>394</v>
      </c>
      <c r="P2002" s="252" t="s">
        <v>634</v>
      </c>
      <c r="Q2002" s="251" t="s">
        <v>5670</v>
      </c>
      <c r="R2002" s="290"/>
      <c r="S2002" s="290"/>
      <c r="T2002" s="290"/>
      <c r="U2002" s="290"/>
      <c r="V2002" s="290"/>
      <c r="W2002" s="290"/>
      <c r="X2002" s="290"/>
    </row>
    <row r="2003" spans="2:24" ht="58">
      <c r="B2003" s="252" t="s">
        <v>1438</v>
      </c>
      <c r="C2003" s="252" t="s">
        <v>5639</v>
      </c>
      <c r="D2003" s="251" t="s">
        <v>2503</v>
      </c>
      <c r="E2003" s="252" t="s">
        <v>431</v>
      </c>
      <c r="F2003" s="251">
        <v>4935892.9417300001</v>
      </c>
      <c r="G2003" s="251">
        <v>2480607.3495399999</v>
      </c>
      <c r="H2003" s="252" t="s">
        <v>2541</v>
      </c>
      <c r="I2003" s="251">
        <v>2.9169E-2</v>
      </c>
      <c r="J2003" s="251" t="s">
        <v>3943</v>
      </c>
      <c r="K2003" s="353">
        <v>0</v>
      </c>
      <c r="L2003" s="252">
        <v>2024</v>
      </c>
      <c r="M2003" s="251">
        <v>2030</v>
      </c>
      <c r="N2003" s="252" t="s">
        <v>393</v>
      </c>
      <c r="O2003" s="252" t="s">
        <v>394</v>
      </c>
      <c r="P2003" s="252" t="s">
        <v>634</v>
      </c>
      <c r="Q2003" s="251" t="s">
        <v>5670</v>
      </c>
      <c r="R2003" s="290"/>
      <c r="S2003" s="290"/>
      <c r="T2003" s="290"/>
      <c r="U2003" s="290"/>
      <c r="V2003" s="290"/>
      <c r="W2003" s="290"/>
      <c r="X2003" s="290"/>
    </row>
    <row r="2004" spans="2:24" ht="58">
      <c r="B2004" s="252" t="s">
        <v>1438</v>
      </c>
      <c r="C2004" s="252" t="s">
        <v>5639</v>
      </c>
      <c r="D2004" s="251" t="s">
        <v>2502</v>
      </c>
      <c r="E2004" s="252" t="s">
        <v>431</v>
      </c>
      <c r="F2004" s="251">
        <v>4943655.9029400004</v>
      </c>
      <c r="G2004" s="251">
        <v>2466132.8220600002</v>
      </c>
      <c r="H2004" s="252" t="s">
        <v>2541</v>
      </c>
      <c r="I2004" s="251">
        <v>1.6794E-2</v>
      </c>
      <c r="J2004" s="251" t="s">
        <v>3943</v>
      </c>
      <c r="K2004" s="353">
        <v>0</v>
      </c>
      <c r="L2004" s="252">
        <v>2024</v>
      </c>
      <c r="M2004" s="251">
        <v>2030</v>
      </c>
      <c r="N2004" s="252" t="s">
        <v>393</v>
      </c>
      <c r="O2004" s="252" t="s">
        <v>394</v>
      </c>
      <c r="P2004" s="252" t="s">
        <v>634</v>
      </c>
      <c r="Q2004" s="251" t="s">
        <v>5670</v>
      </c>
      <c r="R2004" s="290"/>
      <c r="S2004" s="290"/>
      <c r="T2004" s="290"/>
      <c r="U2004" s="290"/>
      <c r="V2004" s="290"/>
      <c r="W2004" s="290"/>
      <c r="X2004" s="290"/>
    </row>
    <row r="2005" spans="2:24" ht="58">
      <c r="B2005" s="252" t="s">
        <v>1438</v>
      </c>
      <c r="C2005" s="252" t="s">
        <v>5639</v>
      </c>
      <c r="D2005" s="251" t="s">
        <v>2503</v>
      </c>
      <c r="E2005" s="252" t="s">
        <v>431</v>
      </c>
      <c r="F2005" s="251">
        <v>4936692.1643700004</v>
      </c>
      <c r="G2005" s="251">
        <v>2479851.1375899999</v>
      </c>
      <c r="H2005" s="252" t="s">
        <v>2541</v>
      </c>
      <c r="I2005" s="251">
        <v>9.7283999999999995E-2</v>
      </c>
      <c r="J2005" s="251" t="s">
        <v>2395</v>
      </c>
      <c r="K2005" s="353">
        <v>0</v>
      </c>
      <c r="L2005" s="252">
        <v>2024</v>
      </c>
      <c r="M2005" s="251">
        <v>2030</v>
      </c>
      <c r="N2005" s="252" t="s">
        <v>393</v>
      </c>
      <c r="O2005" s="252" t="s">
        <v>394</v>
      </c>
      <c r="P2005" s="252" t="s">
        <v>634</v>
      </c>
      <c r="Q2005" s="251" t="s">
        <v>5670</v>
      </c>
      <c r="R2005" s="290"/>
      <c r="S2005" s="290"/>
      <c r="T2005" s="290"/>
      <c r="U2005" s="290"/>
      <c r="V2005" s="290"/>
      <c r="W2005" s="290"/>
      <c r="X2005" s="290"/>
    </row>
    <row r="2006" spans="2:24" ht="58">
      <c r="B2006" s="252" t="s">
        <v>1438</v>
      </c>
      <c r="C2006" s="252" t="s">
        <v>5639</v>
      </c>
      <c r="D2006" s="251" t="s">
        <v>2503</v>
      </c>
      <c r="E2006" s="252" t="s">
        <v>431</v>
      </c>
      <c r="F2006" s="251">
        <v>4936711.5176999997</v>
      </c>
      <c r="G2006" s="251">
        <v>2479840.3431500001</v>
      </c>
      <c r="H2006" s="252" t="s">
        <v>2541</v>
      </c>
      <c r="I2006" s="251">
        <v>8.4168999999999994E-2</v>
      </c>
      <c r="J2006" s="251" t="s">
        <v>2395</v>
      </c>
      <c r="K2006" s="353">
        <v>0</v>
      </c>
      <c r="L2006" s="252">
        <v>2024</v>
      </c>
      <c r="M2006" s="251">
        <v>2030</v>
      </c>
      <c r="N2006" s="252" t="s">
        <v>393</v>
      </c>
      <c r="O2006" s="252" t="s">
        <v>394</v>
      </c>
      <c r="P2006" s="252" t="s">
        <v>634</v>
      </c>
      <c r="Q2006" s="251" t="s">
        <v>5670</v>
      </c>
      <c r="R2006" s="290"/>
      <c r="S2006" s="290"/>
      <c r="T2006" s="290"/>
      <c r="U2006" s="290"/>
      <c r="V2006" s="290"/>
      <c r="W2006" s="290"/>
      <c r="X2006" s="290"/>
    </row>
    <row r="2007" spans="2:24" ht="58">
      <c r="B2007" s="252" t="s">
        <v>1438</v>
      </c>
      <c r="C2007" s="252" t="s">
        <v>5639</v>
      </c>
      <c r="D2007" s="251" t="s">
        <v>2503</v>
      </c>
      <c r="E2007" s="252" t="s">
        <v>431</v>
      </c>
      <c r="F2007" s="251">
        <v>4936683.3171600001</v>
      </c>
      <c r="G2007" s="251">
        <v>2480267.3555399999</v>
      </c>
      <c r="H2007" s="252" t="s">
        <v>2541</v>
      </c>
      <c r="I2007" s="251">
        <v>2.5300000000000001E-3</v>
      </c>
      <c r="J2007" s="251" t="s">
        <v>2395</v>
      </c>
      <c r="K2007" s="353">
        <v>0</v>
      </c>
      <c r="L2007" s="252">
        <v>2024</v>
      </c>
      <c r="M2007" s="251">
        <v>2030</v>
      </c>
      <c r="N2007" s="252" t="s">
        <v>393</v>
      </c>
      <c r="O2007" s="252" t="s">
        <v>394</v>
      </c>
      <c r="P2007" s="252" t="s">
        <v>634</v>
      </c>
      <c r="Q2007" s="251" t="s">
        <v>5670</v>
      </c>
      <c r="R2007" s="290"/>
      <c r="S2007" s="290"/>
      <c r="T2007" s="290"/>
      <c r="U2007" s="290"/>
      <c r="V2007" s="290"/>
      <c r="W2007" s="290"/>
      <c r="X2007" s="290"/>
    </row>
    <row r="2008" spans="2:24" ht="58">
      <c r="B2008" s="252" t="s">
        <v>1438</v>
      </c>
      <c r="C2008" s="252" t="s">
        <v>5639</v>
      </c>
      <c r="D2008" s="251" t="s">
        <v>2502</v>
      </c>
      <c r="E2008" s="252" t="s">
        <v>431</v>
      </c>
      <c r="F2008" s="251">
        <v>4943655.9029400004</v>
      </c>
      <c r="G2008" s="251">
        <v>2466132.8220600002</v>
      </c>
      <c r="H2008" s="252" t="s">
        <v>2541</v>
      </c>
      <c r="I2008" s="251">
        <v>8.3448999999999995E-2</v>
      </c>
      <c r="J2008" s="251" t="s">
        <v>2395</v>
      </c>
      <c r="K2008" s="353">
        <v>0</v>
      </c>
      <c r="L2008" s="252">
        <v>2024</v>
      </c>
      <c r="M2008" s="251">
        <v>2030</v>
      </c>
      <c r="N2008" s="252" t="s">
        <v>393</v>
      </c>
      <c r="O2008" s="252" t="s">
        <v>394</v>
      </c>
      <c r="P2008" s="252" t="s">
        <v>634</v>
      </c>
      <c r="Q2008" s="251" t="s">
        <v>5670</v>
      </c>
      <c r="R2008" s="290"/>
      <c r="S2008" s="290"/>
      <c r="T2008" s="290"/>
      <c r="U2008" s="290"/>
      <c r="V2008" s="290"/>
      <c r="W2008" s="290"/>
      <c r="X2008" s="290"/>
    </row>
    <row r="2009" spans="2:24" ht="58">
      <c r="B2009" s="252" t="s">
        <v>1438</v>
      </c>
      <c r="C2009" s="252" t="s">
        <v>5639</v>
      </c>
      <c r="D2009" s="251" t="s">
        <v>2503</v>
      </c>
      <c r="E2009" s="252" t="s">
        <v>431</v>
      </c>
      <c r="F2009" s="251">
        <v>4936631.6791200005</v>
      </c>
      <c r="G2009" s="251">
        <v>2480766.35892</v>
      </c>
      <c r="H2009" s="252" t="s">
        <v>2541</v>
      </c>
      <c r="I2009" s="251">
        <v>6.9849999999999999E-3</v>
      </c>
      <c r="J2009" s="251" t="s">
        <v>1427</v>
      </c>
      <c r="K2009" s="353">
        <v>0</v>
      </c>
      <c r="L2009" s="252">
        <v>2024</v>
      </c>
      <c r="M2009" s="251">
        <v>2030</v>
      </c>
      <c r="N2009" s="252" t="s">
        <v>393</v>
      </c>
      <c r="O2009" s="252" t="s">
        <v>394</v>
      </c>
      <c r="P2009" s="252" t="s">
        <v>634</v>
      </c>
      <c r="Q2009" s="251" t="s">
        <v>5670</v>
      </c>
      <c r="R2009" s="290"/>
      <c r="S2009" s="290"/>
      <c r="T2009" s="290"/>
      <c r="U2009" s="290"/>
      <c r="V2009" s="290"/>
      <c r="W2009" s="290"/>
      <c r="X2009" s="290"/>
    </row>
    <row r="2010" spans="2:24" ht="58">
      <c r="B2010" s="252" t="s">
        <v>1438</v>
      </c>
      <c r="C2010" s="252" t="s">
        <v>5639</v>
      </c>
      <c r="D2010" s="251" t="s">
        <v>2503</v>
      </c>
      <c r="E2010" s="252" t="s">
        <v>431</v>
      </c>
      <c r="F2010" s="251">
        <v>4936692.1643700004</v>
      </c>
      <c r="G2010" s="251">
        <v>2479851.1375899999</v>
      </c>
      <c r="H2010" s="252" t="s">
        <v>2541</v>
      </c>
      <c r="I2010" s="251">
        <v>2.5160999999999999E-2</v>
      </c>
      <c r="J2010" s="251" t="s">
        <v>1427</v>
      </c>
      <c r="K2010" s="353">
        <v>0</v>
      </c>
      <c r="L2010" s="252">
        <v>2024</v>
      </c>
      <c r="M2010" s="251">
        <v>2030</v>
      </c>
      <c r="N2010" s="252" t="s">
        <v>393</v>
      </c>
      <c r="O2010" s="252" t="s">
        <v>394</v>
      </c>
      <c r="P2010" s="252" t="s">
        <v>634</v>
      </c>
      <c r="Q2010" s="251" t="s">
        <v>5670</v>
      </c>
      <c r="R2010" s="290"/>
      <c r="S2010" s="290"/>
      <c r="T2010" s="290"/>
      <c r="U2010" s="290"/>
      <c r="V2010" s="290"/>
      <c r="W2010" s="290"/>
      <c r="X2010" s="290"/>
    </row>
    <row r="2011" spans="2:24" ht="58">
      <c r="B2011" s="252" t="s">
        <v>1438</v>
      </c>
      <c r="C2011" s="252" t="s">
        <v>5639</v>
      </c>
      <c r="D2011" s="251" t="s">
        <v>2503</v>
      </c>
      <c r="E2011" s="252" t="s">
        <v>431</v>
      </c>
      <c r="F2011" s="251">
        <v>4936711.5176999997</v>
      </c>
      <c r="G2011" s="251">
        <v>2479840.3431500001</v>
      </c>
      <c r="H2011" s="252" t="s">
        <v>2541</v>
      </c>
      <c r="I2011" s="251">
        <v>2.6228999999999999E-2</v>
      </c>
      <c r="J2011" s="251" t="s">
        <v>1427</v>
      </c>
      <c r="K2011" s="353">
        <v>0</v>
      </c>
      <c r="L2011" s="252">
        <v>2024</v>
      </c>
      <c r="M2011" s="251">
        <v>2030</v>
      </c>
      <c r="N2011" s="252" t="s">
        <v>393</v>
      </c>
      <c r="O2011" s="252" t="s">
        <v>394</v>
      </c>
      <c r="P2011" s="252" t="s">
        <v>634</v>
      </c>
      <c r="Q2011" s="251" t="s">
        <v>5670</v>
      </c>
      <c r="R2011" s="290"/>
      <c r="S2011" s="290"/>
      <c r="T2011" s="290"/>
      <c r="U2011" s="290"/>
      <c r="V2011" s="290"/>
      <c r="W2011" s="290"/>
      <c r="X2011" s="290"/>
    </row>
    <row r="2012" spans="2:24" ht="58">
      <c r="B2012" s="252" t="s">
        <v>1438</v>
      </c>
      <c r="C2012" s="252" t="s">
        <v>5639</v>
      </c>
      <c r="D2012" s="251" t="s">
        <v>2503</v>
      </c>
      <c r="E2012" s="252" t="s">
        <v>431</v>
      </c>
      <c r="F2012" s="251">
        <v>4936664.2474100003</v>
      </c>
      <c r="G2012" s="251">
        <v>2480273.8074699999</v>
      </c>
      <c r="H2012" s="252" t="s">
        <v>2541</v>
      </c>
      <c r="I2012" s="251">
        <v>0.167297</v>
      </c>
      <c r="J2012" s="251" t="s">
        <v>1427</v>
      </c>
      <c r="K2012" s="353">
        <v>0</v>
      </c>
      <c r="L2012" s="252">
        <v>2024</v>
      </c>
      <c r="M2012" s="251">
        <v>2030</v>
      </c>
      <c r="N2012" s="252" t="s">
        <v>393</v>
      </c>
      <c r="O2012" s="252" t="s">
        <v>394</v>
      </c>
      <c r="P2012" s="252" t="s">
        <v>634</v>
      </c>
      <c r="Q2012" s="251" t="s">
        <v>5670</v>
      </c>
      <c r="R2012" s="290"/>
      <c r="S2012" s="290"/>
      <c r="T2012" s="290"/>
      <c r="U2012" s="290"/>
      <c r="V2012" s="290"/>
      <c r="W2012" s="290"/>
      <c r="X2012" s="290"/>
    </row>
    <row r="2013" spans="2:24" ht="58">
      <c r="B2013" s="252" t="s">
        <v>1438</v>
      </c>
      <c r="C2013" s="252" t="s">
        <v>5639</v>
      </c>
      <c r="D2013" s="251" t="s">
        <v>2503</v>
      </c>
      <c r="E2013" s="252" t="s">
        <v>431</v>
      </c>
      <c r="F2013" s="251">
        <v>4936683.3171600001</v>
      </c>
      <c r="G2013" s="251">
        <v>2480267.3555399999</v>
      </c>
      <c r="H2013" s="252" t="s">
        <v>2541</v>
      </c>
      <c r="I2013" s="251">
        <v>0.17787700000000001</v>
      </c>
      <c r="J2013" s="251" t="s">
        <v>1427</v>
      </c>
      <c r="K2013" s="353">
        <v>0</v>
      </c>
      <c r="L2013" s="252">
        <v>2024</v>
      </c>
      <c r="M2013" s="251">
        <v>2030</v>
      </c>
      <c r="N2013" s="252" t="s">
        <v>393</v>
      </c>
      <c r="O2013" s="252" t="s">
        <v>394</v>
      </c>
      <c r="P2013" s="252" t="s">
        <v>634</v>
      </c>
      <c r="Q2013" s="251" t="s">
        <v>5670</v>
      </c>
      <c r="R2013" s="290"/>
      <c r="S2013" s="290"/>
      <c r="T2013" s="290"/>
      <c r="U2013" s="290"/>
      <c r="V2013" s="290"/>
      <c r="W2013" s="290"/>
      <c r="X2013" s="290"/>
    </row>
    <row r="2014" spans="2:24" ht="58">
      <c r="B2014" s="252" t="s">
        <v>1438</v>
      </c>
      <c r="C2014" s="252" t="s">
        <v>5639</v>
      </c>
      <c r="D2014" s="251" t="s">
        <v>2503</v>
      </c>
      <c r="E2014" s="252" t="s">
        <v>431</v>
      </c>
      <c r="F2014" s="251">
        <v>4936730.6498299995</v>
      </c>
      <c r="G2014" s="251">
        <v>2479270.0019399999</v>
      </c>
      <c r="H2014" s="252" t="s">
        <v>2541</v>
      </c>
      <c r="I2014" s="251">
        <v>2.5777999999999999E-2</v>
      </c>
      <c r="J2014" s="251" t="s">
        <v>392</v>
      </c>
      <c r="K2014" s="353">
        <v>0</v>
      </c>
      <c r="L2014" s="252">
        <v>2024</v>
      </c>
      <c r="M2014" s="251">
        <v>2030</v>
      </c>
      <c r="N2014" s="252" t="s">
        <v>393</v>
      </c>
      <c r="O2014" s="252" t="s">
        <v>394</v>
      </c>
      <c r="P2014" s="252" t="s">
        <v>634</v>
      </c>
      <c r="Q2014" s="251" t="s">
        <v>5670</v>
      </c>
      <c r="R2014" s="290"/>
      <c r="S2014" s="290"/>
      <c r="T2014" s="290"/>
      <c r="U2014" s="290"/>
      <c r="V2014" s="290"/>
      <c r="W2014" s="290"/>
      <c r="X2014" s="290"/>
    </row>
    <row r="2015" spans="2:24" ht="58">
      <c r="B2015" s="252" t="s">
        <v>1438</v>
      </c>
      <c r="C2015" s="252" t="s">
        <v>5639</v>
      </c>
      <c r="D2015" s="251" t="s">
        <v>2503</v>
      </c>
      <c r="E2015" s="252" t="s">
        <v>431</v>
      </c>
      <c r="F2015" s="251">
        <v>4936749.2338199997</v>
      </c>
      <c r="G2015" s="251">
        <v>2479270.5072400002</v>
      </c>
      <c r="H2015" s="252" t="s">
        <v>2541</v>
      </c>
      <c r="I2015" s="251">
        <v>3.8575999999999999E-2</v>
      </c>
      <c r="J2015" s="251" t="s">
        <v>392</v>
      </c>
      <c r="K2015" s="353">
        <v>0</v>
      </c>
      <c r="L2015" s="252">
        <v>2024</v>
      </c>
      <c r="M2015" s="251">
        <v>2030</v>
      </c>
      <c r="N2015" s="252" t="s">
        <v>393</v>
      </c>
      <c r="O2015" s="252" t="s">
        <v>394</v>
      </c>
      <c r="P2015" s="252" t="s">
        <v>634</v>
      </c>
      <c r="Q2015" s="251" t="s">
        <v>5670</v>
      </c>
      <c r="R2015" s="290"/>
      <c r="S2015" s="290"/>
      <c r="T2015" s="290"/>
      <c r="U2015" s="290"/>
      <c r="V2015" s="290"/>
      <c r="W2015" s="290"/>
      <c r="X2015" s="290"/>
    </row>
    <row r="2016" spans="2:24" ht="58">
      <c r="B2016" s="252" t="s">
        <v>1438</v>
      </c>
      <c r="C2016" s="252" t="s">
        <v>5639</v>
      </c>
      <c r="D2016" s="251" t="s">
        <v>2503</v>
      </c>
      <c r="E2016" s="252" t="s">
        <v>431</v>
      </c>
      <c r="F2016" s="251">
        <v>4936720.8437900003</v>
      </c>
      <c r="G2016" s="251">
        <v>2479413.2761599999</v>
      </c>
      <c r="H2016" s="252" t="s">
        <v>2541</v>
      </c>
      <c r="I2016" s="251">
        <v>3.3530000000000001E-3</v>
      </c>
      <c r="J2016" s="251" t="s">
        <v>392</v>
      </c>
      <c r="K2016" s="353">
        <v>0</v>
      </c>
      <c r="L2016" s="252">
        <v>2024</v>
      </c>
      <c r="M2016" s="251">
        <v>2030</v>
      </c>
      <c r="N2016" s="252" t="s">
        <v>393</v>
      </c>
      <c r="O2016" s="252" t="s">
        <v>394</v>
      </c>
      <c r="P2016" s="252" t="s">
        <v>634</v>
      </c>
      <c r="Q2016" s="251" t="s">
        <v>5670</v>
      </c>
      <c r="R2016" s="290"/>
      <c r="S2016" s="290"/>
      <c r="T2016" s="290"/>
      <c r="U2016" s="290"/>
      <c r="V2016" s="290"/>
      <c r="W2016" s="290"/>
      <c r="X2016" s="290"/>
    </row>
    <row r="2017" spans="2:24" ht="58">
      <c r="B2017" s="252" t="s">
        <v>1438</v>
      </c>
      <c r="C2017" s="252" t="s">
        <v>5639</v>
      </c>
      <c r="D2017" s="251" t="s">
        <v>2503</v>
      </c>
      <c r="E2017" s="252" t="s">
        <v>431</v>
      </c>
      <c r="F2017" s="251">
        <v>4936733.5528300004</v>
      </c>
      <c r="G2017" s="251">
        <v>2479506.6848800001</v>
      </c>
      <c r="H2017" s="252" t="s">
        <v>2541</v>
      </c>
      <c r="I2017" s="251">
        <v>2.4049999999999998E-2</v>
      </c>
      <c r="J2017" s="251" t="s">
        <v>1427</v>
      </c>
      <c r="K2017" s="353">
        <v>0</v>
      </c>
      <c r="L2017" s="252">
        <v>2024</v>
      </c>
      <c r="M2017" s="251">
        <v>2030</v>
      </c>
      <c r="N2017" s="252" t="s">
        <v>393</v>
      </c>
      <c r="O2017" s="252" t="s">
        <v>394</v>
      </c>
      <c r="P2017" s="252" t="s">
        <v>634</v>
      </c>
      <c r="Q2017" s="251" t="s">
        <v>5670</v>
      </c>
      <c r="R2017" s="290"/>
      <c r="S2017" s="290"/>
      <c r="T2017" s="290"/>
      <c r="U2017" s="290"/>
      <c r="V2017" s="290"/>
      <c r="W2017" s="290"/>
      <c r="X2017" s="290"/>
    </row>
    <row r="2018" spans="2:24" ht="58">
      <c r="B2018" s="252" t="s">
        <v>1438</v>
      </c>
      <c r="C2018" s="252" t="s">
        <v>5639</v>
      </c>
      <c r="D2018" s="251" t="s">
        <v>2503</v>
      </c>
      <c r="E2018" s="252" t="s">
        <v>431</v>
      </c>
      <c r="F2018" s="251">
        <v>4936714.6213100003</v>
      </c>
      <c r="G2018" s="251">
        <v>2479511.0854099998</v>
      </c>
      <c r="H2018" s="252" t="s">
        <v>2541</v>
      </c>
      <c r="I2018" s="251">
        <v>2.9687000000000002E-2</v>
      </c>
      <c r="J2018" s="251" t="s">
        <v>1427</v>
      </c>
      <c r="K2018" s="353">
        <v>0</v>
      </c>
      <c r="L2018" s="252">
        <v>2024</v>
      </c>
      <c r="M2018" s="251">
        <v>2030</v>
      </c>
      <c r="N2018" s="252" t="s">
        <v>393</v>
      </c>
      <c r="O2018" s="252" t="s">
        <v>394</v>
      </c>
      <c r="P2018" s="252" t="s">
        <v>634</v>
      </c>
      <c r="Q2018" s="251" t="s">
        <v>5670</v>
      </c>
      <c r="R2018" s="290"/>
      <c r="S2018" s="290"/>
      <c r="T2018" s="290"/>
      <c r="U2018" s="290"/>
      <c r="V2018" s="290"/>
      <c r="W2018" s="290"/>
      <c r="X2018" s="290"/>
    </row>
    <row r="2019" spans="2:24" ht="58">
      <c r="B2019" s="252" t="s">
        <v>1438</v>
      </c>
      <c r="C2019" s="252" t="s">
        <v>5639</v>
      </c>
      <c r="D2019" s="251" t="s">
        <v>2503</v>
      </c>
      <c r="E2019" s="252" t="s">
        <v>431</v>
      </c>
      <c r="F2019" s="251">
        <v>4936706.0303699998</v>
      </c>
      <c r="G2019" s="251">
        <v>2479642.0706500001</v>
      </c>
      <c r="H2019" s="252" t="s">
        <v>2541</v>
      </c>
      <c r="I2019" s="251">
        <v>2.2176000000000001E-2</v>
      </c>
      <c r="J2019" s="251" t="s">
        <v>1427</v>
      </c>
      <c r="K2019" s="353">
        <v>0</v>
      </c>
      <c r="L2019" s="252">
        <v>2024</v>
      </c>
      <c r="M2019" s="251">
        <v>2030</v>
      </c>
      <c r="N2019" s="252" t="s">
        <v>393</v>
      </c>
      <c r="O2019" s="252" t="s">
        <v>394</v>
      </c>
      <c r="P2019" s="252" t="s">
        <v>634</v>
      </c>
      <c r="Q2019" s="251" t="s">
        <v>5670</v>
      </c>
      <c r="R2019" s="290"/>
      <c r="S2019" s="290"/>
      <c r="T2019" s="290"/>
      <c r="U2019" s="290"/>
      <c r="V2019" s="290"/>
      <c r="W2019" s="290"/>
      <c r="X2019" s="290"/>
    </row>
    <row r="2020" spans="2:24" ht="58">
      <c r="B2020" s="252" t="s">
        <v>1438</v>
      </c>
      <c r="C2020" s="252" t="s">
        <v>5639</v>
      </c>
      <c r="D2020" s="251" t="s">
        <v>2503</v>
      </c>
      <c r="E2020" s="252" t="s">
        <v>431</v>
      </c>
      <c r="F2020" s="251">
        <v>4936725.1629999997</v>
      </c>
      <c r="G2020" s="251">
        <v>2479634.45964</v>
      </c>
      <c r="H2020" s="252" t="s">
        <v>2541</v>
      </c>
      <c r="I2020" s="251">
        <v>3.1036000000000001E-2</v>
      </c>
      <c r="J2020" s="251" t="s">
        <v>1427</v>
      </c>
      <c r="K2020" s="353">
        <v>0</v>
      </c>
      <c r="L2020" s="252">
        <v>2024</v>
      </c>
      <c r="M2020" s="251">
        <v>2030</v>
      </c>
      <c r="N2020" s="252" t="s">
        <v>393</v>
      </c>
      <c r="O2020" s="252" t="s">
        <v>394</v>
      </c>
      <c r="P2020" s="252" t="s">
        <v>634</v>
      </c>
      <c r="Q2020" s="251" t="s">
        <v>5670</v>
      </c>
      <c r="R2020" s="290"/>
      <c r="S2020" s="290"/>
      <c r="T2020" s="290"/>
      <c r="U2020" s="290"/>
      <c r="V2020" s="290"/>
      <c r="W2020" s="290"/>
      <c r="X2020" s="290"/>
    </row>
    <row r="2021" spans="2:24" ht="58">
      <c r="B2021" s="252" t="s">
        <v>1438</v>
      </c>
      <c r="C2021" s="252" t="s">
        <v>5639</v>
      </c>
      <c r="D2021" s="251" t="s">
        <v>2502</v>
      </c>
      <c r="E2021" s="252" t="s">
        <v>431</v>
      </c>
      <c r="F2021" s="251">
        <v>4943811.7491699997</v>
      </c>
      <c r="G2021" s="251">
        <v>2465817.6978199999</v>
      </c>
      <c r="H2021" s="252" t="s">
        <v>2541</v>
      </c>
      <c r="I2021" s="251">
        <v>5.3967000000000001E-2</v>
      </c>
      <c r="J2021" s="251" t="s">
        <v>2395</v>
      </c>
      <c r="K2021" s="353">
        <v>0</v>
      </c>
      <c r="L2021" s="252">
        <v>2024</v>
      </c>
      <c r="M2021" s="251">
        <v>2030</v>
      </c>
      <c r="N2021" s="252" t="s">
        <v>393</v>
      </c>
      <c r="O2021" s="252" t="s">
        <v>394</v>
      </c>
      <c r="P2021" s="252" t="s">
        <v>634</v>
      </c>
      <c r="Q2021" s="251" t="s">
        <v>5670</v>
      </c>
      <c r="R2021" s="290"/>
      <c r="S2021" s="290"/>
      <c r="T2021" s="290"/>
      <c r="U2021" s="290"/>
      <c r="V2021" s="290"/>
      <c r="W2021" s="290"/>
      <c r="X2021" s="290"/>
    </row>
    <row r="2022" spans="2:24" ht="58">
      <c r="B2022" s="252" t="s">
        <v>1438</v>
      </c>
      <c r="C2022" s="252" t="s">
        <v>5639</v>
      </c>
      <c r="D2022" s="251" t="s">
        <v>2502</v>
      </c>
      <c r="E2022" s="252" t="s">
        <v>431</v>
      </c>
      <c r="F2022" s="251">
        <v>4943819.6769200005</v>
      </c>
      <c r="G2022" s="251">
        <v>2465841.2329899999</v>
      </c>
      <c r="H2022" s="252" t="s">
        <v>2541</v>
      </c>
      <c r="I2022" s="251">
        <v>4.7164999999999999E-2</v>
      </c>
      <c r="J2022" s="251" t="s">
        <v>2395</v>
      </c>
      <c r="K2022" s="353">
        <v>0</v>
      </c>
      <c r="L2022" s="252">
        <v>2024</v>
      </c>
      <c r="M2022" s="251">
        <v>2030</v>
      </c>
      <c r="N2022" s="252" t="s">
        <v>393</v>
      </c>
      <c r="O2022" s="252" t="s">
        <v>394</v>
      </c>
      <c r="P2022" s="252" t="s">
        <v>634</v>
      </c>
      <c r="Q2022" s="251" t="s">
        <v>5670</v>
      </c>
      <c r="R2022" s="290"/>
      <c r="S2022" s="290"/>
      <c r="T2022" s="290"/>
      <c r="U2022" s="290"/>
      <c r="V2022" s="290"/>
      <c r="W2022" s="290"/>
      <c r="X2022" s="290"/>
    </row>
    <row r="2023" spans="2:24" ht="58">
      <c r="B2023" s="252" t="s">
        <v>1438</v>
      </c>
      <c r="C2023" s="252" t="s">
        <v>5639</v>
      </c>
      <c r="D2023" s="251" t="s">
        <v>2502</v>
      </c>
      <c r="E2023" s="252" t="s">
        <v>431</v>
      </c>
      <c r="F2023" s="251">
        <v>4943689.9755800003</v>
      </c>
      <c r="G2023" s="251">
        <v>2465901.5893299999</v>
      </c>
      <c r="H2023" s="252" t="s">
        <v>2541</v>
      </c>
      <c r="I2023" s="251">
        <v>2.8871000000000001E-2</v>
      </c>
      <c r="J2023" s="251" t="s">
        <v>2395</v>
      </c>
      <c r="K2023" s="353">
        <v>0</v>
      </c>
      <c r="L2023" s="252">
        <v>2024</v>
      </c>
      <c r="M2023" s="251">
        <v>2030</v>
      </c>
      <c r="N2023" s="252" t="s">
        <v>393</v>
      </c>
      <c r="O2023" s="252" t="s">
        <v>394</v>
      </c>
      <c r="P2023" s="252" t="s">
        <v>634</v>
      </c>
      <c r="Q2023" s="251" t="s">
        <v>5670</v>
      </c>
      <c r="R2023" s="290"/>
      <c r="S2023" s="290"/>
      <c r="T2023" s="290"/>
      <c r="U2023" s="290"/>
      <c r="V2023" s="290"/>
      <c r="W2023" s="290"/>
      <c r="X2023" s="290"/>
    </row>
    <row r="2024" spans="2:24" ht="58">
      <c r="B2024" s="252" t="s">
        <v>1438</v>
      </c>
      <c r="C2024" s="252" t="s">
        <v>5639</v>
      </c>
      <c r="D2024" s="251" t="s">
        <v>2502</v>
      </c>
      <c r="E2024" s="252" t="s">
        <v>431</v>
      </c>
      <c r="F2024" s="251">
        <v>4943621.5499</v>
      </c>
      <c r="G2024" s="251">
        <v>2465949.0447999998</v>
      </c>
      <c r="H2024" s="252" t="s">
        <v>2541</v>
      </c>
      <c r="I2024" s="251">
        <v>9.8560000000000002E-3</v>
      </c>
      <c r="J2024" s="251" t="s">
        <v>3943</v>
      </c>
      <c r="K2024" s="353">
        <v>0</v>
      </c>
      <c r="L2024" s="252">
        <v>2024</v>
      </c>
      <c r="M2024" s="251">
        <v>2030</v>
      </c>
      <c r="N2024" s="252" t="s">
        <v>393</v>
      </c>
      <c r="O2024" s="252" t="s">
        <v>394</v>
      </c>
      <c r="P2024" s="252" t="s">
        <v>634</v>
      </c>
      <c r="Q2024" s="251" t="s">
        <v>5670</v>
      </c>
      <c r="R2024" s="290"/>
      <c r="S2024" s="290"/>
      <c r="T2024" s="290"/>
      <c r="U2024" s="290"/>
      <c r="V2024" s="290"/>
      <c r="W2024" s="290"/>
      <c r="X2024" s="290"/>
    </row>
    <row r="2025" spans="2:24" ht="58">
      <c r="B2025" s="252" t="s">
        <v>1438</v>
      </c>
      <c r="C2025" s="252" t="s">
        <v>5639</v>
      </c>
      <c r="D2025" s="251" t="s">
        <v>2502</v>
      </c>
      <c r="E2025" s="252" t="s">
        <v>431</v>
      </c>
      <c r="F2025" s="251">
        <v>4943621.5499</v>
      </c>
      <c r="G2025" s="251">
        <v>2465949.0447999998</v>
      </c>
      <c r="H2025" s="252" t="s">
        <v>2541</v>
      </c>
      <c r="I2025" s="251">
        <v>7.8100000000000001E-4</v>
      </c>
      <c r="J2025" s="251" t="s">
        <v>2395</v>
      </c>
      <c r="K2025" s="353">
        <v>0</v>
      </c>
      <c r="L2025" s="252">
        <v>2024</v>
      </c>
      <c r="M2025" s="251">
        <v>2030</v>
      </c>
      <c r="N2025" s="252" t="s">
        <v>393</v>
      </c>
      <c r="O2025" s="252" t="s">
        <v>394</v>
      </c>
      <c r="P2025" s="252" t="s">
        <v>634</v>
      </c>
      <c r="Q2025" s="251" t="s">
        <v>5670</v>
      </c>
      <c r="R2025" s="290"/>
      <c r="S2025" s="290"/>
      <c r="T2025" s="290"/>
      <c r="U2025" s="290"/>
      <c r="V2025" s="290"/>
      <c r="W2025" s="290"/>
      <c r="X2025" s="290"/>
    </row>
    <row r="2026" spans="2:24" ht="58">
      <c r="B2026" s="252" t="s">
        <v>1438</v>
      </c>
      <c r="C2026" s="252" t="s">
        <v>5639</v>
      </c>
      <c r="D2026" s="251" t="s">
        <v>2502</v>
      </c>
      <c r="E2026" s="252" t="s">
        <v>431</v>
      </c>
      <c r="F2026" s="251">
        <v>4943667.9102400001</v>
      </c>
      <c r="G2026" s="251">
        <v>2465945.6203299998</v>
      </c>
      <c r="H2026" s="252" t="s">
        <v>2541</v>
      </c>
      <c r="I2026" s="251">
        <v>4.1409999999999997E-3</v>
      </c>
      <c r="J2026" s="251" t="s">
        <v>3943</v>
      </c>
      <c r="K2026" s="353">
        <v>0</v>
      </c>
      <c r="L2026" s="252">
        <v>2024</v>
      </c>
      <c r="M2026" s="251">
        <v>2030</v>
      </c>
      <c r="N2026" s="252" t="s">
        <v>393</v>
      </c>
      <c r="O2026" s="252" t="s">
        <v>394</v>
      </c>
      <c r="P2026" s="252" t="s">
        <v>634</v>
      </c>
      <c r="Q2026" s="251" t="s">
        <v>5670</v>
      </c>
      <c r="R2026" s="290"/>
      <c r="S2026" s="290"/>
      <c r="T2026" s="290"/>
      <c r="U2026" s="290"/>
      <c r="V2026" s="290"/>
      <c r="W2026" s="290"/>
      <c r="X2026" s="290"/>
    </row>
    <row r="2027" spans="2:24" ht="58">
      <c r="B2027" s="252" t="s">
        <v>1438</v>
      </c>
      <c r="C2027" s="252" t="s">
        <v>5639</v>
      </c>
      <c r="D2027" s="251" t="s">
        <v>2502</v>
      </c>
      <c r="E2027" s="252" t="s">
        <v>431</v>
      </c>
      <c r="F2027" s="251">
        <v>4943667.9102400001</v>
      </c>
      <c r="G2027" s="251">
        <v>2465945.6203299998</v>
      </c>
      <c r="H2027" s="252" t="s">
        <v>2541</v>
      </c>
      <c r="I2027" s="251">
        <v>6.8029000000000006E-2</v>
      </c>
      <c r="J2027" s="251" t="s">
        <v>2395</v>
      </c>
      <c r="K2027" s="353">
        <v>0</v>
      </c>
      <c r="L2027" s="252">
        <v>2024</v>
      </c>
      <c r="M2027" s="251">
        <v>2030</v>
      </c>
      <c r="N2027" s="252" t="s">
        <v>393</v>
      </c>
      <c r="O2027" s="252" t="s">
        <v>394</v>
      </c>
      <c r="P2027" s="252" t="s">
        <v>634</v>
      </c>
      <c r="Q2027" s="251" t="s">
        <v>5670</v>
      </c>
      <c r="R2027" s="290"/>
      <c r="S2027" s="290"/>
      <c r="T2027" s="290"/>
      <c r="U2027" s="290"/>
      <c r="V2027" s="290"/>
      <c r="W2027" s="290"/>
      <c r="X2027" s="290"/>
    </row>
    <row r="2028" spans="2:24" ht="58">
      <c r="B2028" s="252" t="s">
        <v>1438</v>
      </c>
      <c r="C2028" s="252" t="s">
        <v>5639</v>
      </c>
      <c r="D2028" s="251" t="s">
        <v>2502</v>
      </c>
      <c r="E2028" s="252" t="s">
        <v>431</v>
      </c>
      <c r="F2028" s="251">
        <v>4943474.6871499997</v>
      </c>
      <c r="G2028" s="251">
        <v>2466049.4817599999</v>
      </c>
      <c r="H2028" s="252" t="s">
        <v>2541</v>
      </c>
      <c r="I2028" s="251">
        <v>7.0851999999999998E-2</v>
      </c>
      <c r="J2028" s="251" t="s">
        <v>622</v>
      </c>
      <c r="K2028" s="353">
        <v>0</v>
      </c>
      <c r="L2028" s="252">
        <v>2024</v>
      </c>
      <c r="M2028" s="251">
        <v>2030</v>
      </c>
      <c r="N2028" s="252" t="s">
        <v>393</v>
      </c>
      <c r="O2028" s="252" t="s">
        <v>394</v>
      </c>
      <c r="P2028" s="252" t="s">
        <v>634</v>
      </c>
      <c r="Q2028" s="251" t="s">
        <v>5670</v>
      </c>
      <c r="R2028" s="290"/>
      <c r="S2028" s="290"/>
      <c r="T2028" s="290"/>
      <c r="U2028" s="290"/>
      <c r="V2028" s="290"/>
      <c r="W2028" s="290"/>
      <c r="X2028" s="290"/>
    </row>
    <row r="2029" spans="2:24" ht="58">
      <c r="B2029" s="252" t="s">
        <v>1438</v>
      </c>
      <c r="C2029" s="252" t="s">
        <v>5639</v>
      </c>
      <c r="D2029" s="251" t="s">
        <v>2502</v>
      </c>
      <c r="E2029" s="252" t="s">
        <v>431</v>
      </c>
      <c r="F2029" s="251">
        <v>4943466.9129900001</v>
      </c>
      <c r="G2029" s="251">
        <v>2466083.82687</v>
      </c>
      <c r="H2029" s="252" t="s">
        <v>2541</v>
      </c>
      <c r="I2029" s="251">
        <v>7.9389000000000001E-2</v>
      </c>
      <c r="J2029" s="251" t="s">
        <v>622</v>
      </c>
      <c r="K2029" s="353">
        <v>0</v>
      </c>
      <c r="L2029" s="252">
        <v>2024</v>
      </c>
      <c r="M2029" s="251">
        <v>2030</v>
      </c>
      <c r="N2029" s="252" t="s">
        <v>393</v>
      </c>
      <c r="O2029" s="252" t="s">
        <v>394</v>
      </c>
      <c r="P2029" s="252" t="s">
        <v>634</v>
      </c>
      <c r="Q2029" s="251" t="s">
        <v>5670</v>
      </c>
      <c r="R2029" s="290"/>
      <c r="S2029" s="290"/>
      <c r="T2029" s="290"/>
      <c r="U2029" s="290"/>
      <c r="V2029" s="290"/>
      <c r="W2029" s="290"/>
      <c r="X2029" s="290"/>
    </row>
    <row r="2030" spans="2:24" ht="58">
      <c r="B2030" s="252" t="s">
        <v>1438</v>
      </c>
      <c r="C2030" s="252" t="s">
        <v>5639</v>
      </c>
      <c r="D2030" s="251" t="s">
        <v>2502</v>
      </c>
      <c r="E2030" s="252" t="s">
        <v>431</v>
      </c>
      <c r="F2030" s="251">
        <v>4943466.9129900001</v>
      </c>
      <c r="G2030" s="251">
        <v>2466083.82687</v>
      </c>
      <c r="H2030" s="252" t="s">
        <v>2541</v>
      </c>
      <c r="I2030" s="251">
        <v>1.9999999999999999E-6</v>
      </c>
      <c r="J2030" s="251" t="s">
        <v>3943</v>
      </c>
      <c r="K2030" s="353">
        <v>0</v>
      </c>
      <c r="L2030" s="252">
        <v>2024</v>
      </c>
      <c r="M2030" s="251">
        <v>2030</v>
      </c>
      <c r="N2030" s="252" t="s">
        <v>393</v>
      </c>
      <c r="O2030" s="252" t="s">
        <v>394</v>
      </c>
      <c r="P2030" s="252" t="s">
        <v>634</v>
      </c>
      <c r="Q2030" s="251" t="s">
        <v>5670</v>
      </c>
      <c r="R2030" s="290"/>
      <c r="S2030" s="290"/>
      <c r="T2030" s="290"/>
      <c r="U2030" s="290"/>
      <c r="V2030" s="290"/>
      <c r="W2030" s="290"/>
      <c r="X2030" s="290"/>
    </row>
    <row r="2031" spans="2:24" ht="58">
      <c r="B2031" s="252" t="s">
        <v>1438</v>
      </c>
      <c r="C2031" s="252" t="s">
        <v>5639</v>
      </c>
      <c r="D2031" s="251" t="s">
        <v>2503</v>
      </c>
      <c r="E2031" s="252" t="s">
        <v>431</v>
      </c>
      <c r="F2031" s="251">
        <v>4936619.4567799997</v>
      </c>
      <c r="G2031" s="251">
        <v>2481233.1545899999</v>
      </c>
      <c r="H2031" s="252" t="s">
        <v>2541</v>
      </c>
      <c r="I2031" s="251">
        <v>7.4886999999999995E-2</v>
      </c>
      <c r="J2031" s="251" t="s">
        <v>2397</v>
      </c>
      <c r="K2031" s="353">
        <v>0</v>
      </c>
      <c r="L2031" s="252">
        <v>2024</v>
      </c>
      <c r="M2031" s="251">
        <v>2030</v>
      </c>
      <c r="N2031" s="252" t="s">
        <v>393</v>
      </c>
      <c r="O2031" s="252" t="s">
        <v>394</v>
      </c>
      <c r="P2031" s="252" t="s">
        <v>634</v>
      </c>
      <c r="Q2031" s="251" t="s">
        <v>5670</v>
      </c>
      <c r="R2031" s="290"/>
      <c r="S2031" s="290"/>
      <c r="T2031" s="290"/>
      <c r="U2031" s="290"/>
      <c r="V2031" s="290"/>
      <c r="W2031" s="290"/>
      <c r="X2031" s="290"/>
    </row>
    <row r="2032" spans="2:24" ht="58">
      <c r="B2032" s="252" t="s">
        <v>1438</v>
      </c>
      <c r="C2032" s="252" t="s">
        <v>5639</v>
      </c>
      <c r="D2032" s="251" t="s">
        <v>2503</v>
      </c>
      <c r="E2032" s="252" t="s">
        <v>431</v>
      </c>
      <c r="F2032" s="251">
        <v>4936601.72951</v>
      </c>
      <c r="G2032" s="251">
        <v>2481501.4095800002</v>
      </c>
      <c r="H2032" s="252" t="s">
        <v>2541</v>
      </c>
      <c r="I2032" s="251">
        <v>1.9972E-2</v>
      </c>
      <c r="J2032" s="251" t="s">
        <v>2397</v>
      </c>
      <c r="K2032" s="353">
        <v>0</v>
      </c>
      <c r="L2032" s="252">
        <v>2024</v>
      </c>
      <c r="M2032" s="251">
        <v>2030</v>
      </c>
      <c r="N2032" s="252" t="s">
        <v>393</v>
      </c>
      <c r="O2032" s="252" t="s">
        <v>394</v>
      </c>
      <c r="P2032" s="252" t="s">
        <v>634</v>
      </c>
      <c r="Q2032" s="251" t="s">
        <v>5670</v>
      </c>
      <c r="R2032" s="290"/>
      <c r="S2032" s="290"/>
      <c r="T2032" s="290"/>
      <c r="U2032" s="290"/>
      <c r="V2032" s="290"/>
      <c r="W2032" s="290"/>
      <c r="X2032" s="290"/>
    </row>
    <row r="2033" spans="2:24" ht="58">
      <c r="B2033" s="252" t="s">
        <v>1438</v>
      </c>
      <c r="C2033" s="252" t="s">
        <v>5639</v>
      </c>
      <c r="D2033" s="251" t="s">
        <v>2503</v>
      </c>
      <c r="E2033" s="252" t="s">
        <v>431</v>
      </c>
      <c r="F2033" s="251">
        <v>4936868.4591699997</v>
      </c>
      <c r="G2033" s="251">
        <v>2485031.4730199999</v>
      </c>
      <c r="H2033" s="252" t="s">
        <v>2541</v>
      </c>
      <c r="I2033" s="251">
        <v>8.1790000000000005E-3</v>
      </c>
      <c r="J2033" s="251" t="s">
        <v>2754</v>
      </c>
      <c r="K2033" s="353">
        <v>0</v>
      </c>
      <c r="L2033" s="252">
        <v>2024</v>
      </c>
      <c r="M2033" s="251">
        <v>2030</v>
      </c>
      <c r="N2033" s="252" t="s">
        <v>393</v>
      </c>
      <c r="O2033" s="252" t="s">
        <v>394</v>
      </c>
      <c r="P2033" s="252" t="s">
        <v>634</v>
      </c>
      <c r="Q2033" s="251" t="s">
        <v>5670</v>
      </c>
      <c r="R2033" s="290"/>
      <c r="S2033" s="290"/>
      <c r="T2033" s="290"/>
      <c r="U2033" s="290"/>
      <c r="V2033" s="290"/>
      <c r="W2033" s="290"/>
      <c r="X2033" s="290"/>
    </row>
    <row r="2034" spans="2:24" ht="58">
      <c r="B2034" s="252" t="s">
        <v>1438</v>
      </c>
      <c r="C2034" s="252" t="s">
        <v>5639</v>
      </c>
      <c r="D2034" s="251" t="s">
        <v>2503</v>
      </c>
      <c r="E2034" s="252" t="s">
        <v>431</v>
      </c>
      <c r="F2034" s="251">
        <v>4936783.1611900004</v>
      </c>
      <c r="G2034" s="251">
        <v>2484626.9031600002</v>
      </c>
      <c r="H2034" s="252" t="s">
        <v>2541</v>
      </c>
      <c r="I2034" s="251">
        <v>7.0154999999999995E-2</v>
      </c>
      <c r="J2034" s="251" t="s">
        <v>392</v>
      </c>
      <c r="K2034" s="353">
        <v>0</v>
      </c>
      <c r="L2034" s="252">
        <v>2024</v>
      </c>
      <c r="M2034" s="251">
        <v>2030</v>
      </c>
      <c r="N2034" s="252" t="s">
        <v>393</v>
      </c>
      <c r="O2034" s="252" t="s">
        <v>394</v>
      </c>
      <c r="P2034" s="252" t="s">
        <v>634</v>
      </c>
      <c r="Q2034" s="251" t="s">
        <v>5670</v>
      </c>
      <c r="R2034" s="290"/>
      <c r="S2034" s="290"/>
      <c r="T2034" s="290"/>
      <c r="U2034" s="290"/>
      <c r="V2034" s="290"/>
      <c r="W2034" s="290"/>
      <c r="X2034" s="290"/>
    </row>
    <row r="2035" spans="2:24" ht="58">
      <c r="B2035" s="252" t="s">
        <v>1438</v>
      </c>
      <c r="C2035" s="252" t="s">
        <v>5639</v>
      </c>
      <c r="D2035" s="251" t="s">
        <v>2503</v>
      </c>
      <c r="E2035" s="252" t="s">
        <v>431</v>
      </c>
      <c r="F2035" s="251">
        <v>4936805.6330599999</v>
      </c>
      <c r="G2035" s="251">
        <v>2484615.9677400002</v>
      </c>
      <c r="H2035" s="252" t="s">
        <v>2541</v>
      </c>
      <c r="I2035" s="251">
        <v>7.7660999999999994E-2</v>
      </c>
      <c r="J2035" s="251" t="s">
        <v>392</v>
      </c>
      <c r="K2035" s="353">
        <v>0</v>
      </c>
      <c r="L2035" s="252">
        <v>2024</v>
      </c>
      <c r="M2035" s="251">
        <v>2030</v>
      </c>
      <c r="N2035" s="252" t="s">
        <v>393</v>
      </c>
      <c r="O2035" s="252" t="s">
        <v>394</v>
      </c>
      <c r="P2035" s="252" t="s">
        <v>634</v>
      </c>
      <c r="Q2035" s="251" t="s">
        <v>5670</v>
      </c>
      <c r="R2035" s="290"/>
      <c r="S2035" s="290"/>
      <c r="T2035" s="290"/>
      <c r="U2035" s="290"/>
      <c r="V2035" s="290"/>
      <c r="W2035" s="290"/>
      <c r="X2035" s="290"/>
    </row>
    <row r="2036" spans="2:24" ht="58">
      <c r="B2036" s="252" t="s">
        <v>1438</v>
      </c>
      <c r="C2036" s="252" t="s">
        <v>5639</v>
      </c>
      <c r="D2036" s="251" t="s">
        <v>2503</v>
      </c>
      <c r="E2036" s="252" t="s">
        <v>431</v>
      </c>
      <c r="F2036" s="251">
        <v>4936868.4591699997</v>
      </c>
      <c r="G2036" s="251">
        <v>2485031.4730199999</v>
      </c>
      <c r="H2036" s="252" t="s">
        <v>2541</v>
      </c>
      <c r="I2036" s="251">
        <v>0.186609</v>
      </c>
      <c r="J2036" s="251" t="s">
        <v>392</v>
      </c>
      <c r="K2036" s="353">
        <v>0</v>
      </c>
      <c r="L2036" s="252">
        <v>2024</v>
      </c>
      <c r="M2036" s="251">
        <v>2030</v>
      </c>
      <c r="N2036" s="252" t="s">
        <v>393</v>
      </c>
      <c r="O2036" s="252" t="s">
        <v>394</v>
      </c>
      <c r="P2036" s="252" t="s">
        <v>634</v>
      </c>
      <c r="Q2036" s="251" t="s">
        <v>5670</v>
      </c>
      <c r="R2036" s="290"/>
      <c r="S2036" s="290"/>
      <c r="T2036" s="290"/>
      <c r="U2036" s="290"/>
      <c r="V2036" s="290"/>
      <c r="W2036" s="290"/>
      <c r="X2036" s="290"/>
    </row>
    <row r="2037" spans="2:24" ht="58">
      <c r="B2037" s="252" t="s">
        <v>1438</v>
      </c>
      <c r="C2037" s="252" t="s">
        <v>5639</v>
      </c>
      <c r="D2037" s="251" t="s">
        <v>2503</v>
      </c>
      <c r="E2037" s="252" t="s">
        <v>431</v>
      </c>
      <c r="F2037" s="251">
        <v>4936759.3536499999</v>
      </c>
      <c r="G2037" s="251">
        <v>2484468.9380999999</v>
      </c>
      <c r="H2037" s="252" t="s">
        <v>2541</v>
      </c>
      <c r="I2037" s="251">
        <v>1.0222999999999999E-2</v>
      </c>
      <c r="J2037" s="251" t="s">
        <v>392</v>
      </c>
      <c r="K2037" s="353">
        <v>0</v>
      </c>
      <c r="L2037" s="252">
        <v>2024</v>
      </c>
      <c r="M2037" s="251">
        <v>2030</v>
      </c>
      <c r="N2037" s="252" t="s">
        <v>393</v>
      </c>
      <c r="O2037" s="252" t="s">
        <v>394</v>
      </c>
      <c r="P2037" s="252" t="s">
        <v>634</v>
      </c>
      <c r="Q2037" s="251" t="s">
        <v>5670</v>
      </c>
      <c r="R2037" s="290"/>
      <c r="S2037" s="290"/>
      <c r="T2037" s="290"/>
      <c r="U2037" s="290"/>
      <c r="V2037" s="290"/>
      <c r="W2037" s="290"/>
      <c r="X2037" s="290"/>
    </row>
    <row r="2038" spans="2:24" ht="58">
      <c r="B2038" s="252" t="s">
        <v>1438</v>
      </c>
      <c r="C2038" s="252" t="s">
        <v>5639</v>
      </c>
      <c r="D2038" s="251" t="s">
        <v>2503</v>
      </c>
      <c r="E2038" s="252" t="s">
        <v>431</v>
      </c>
      <c r="F2038" s="251">
        <v>4936781.0393399997</v>
      </c>
      <c r="G2038" s="251">
        <v>2484453.0360400002</v>
      </c>
      <c r="H2038" s="252" t="s">
        <v>2541</v>
      </c>
      <c r="I2038" s="251">
        <v>3.083E-2</v>
      </c>
      <c r="J2038" s="251" t="s">
        <v>392</v>
      </c>
      <c r="K2038" s="353">
        <v>0</v>
      </c>
      <c r="L2038" s="252">
        <v>2024</v>
      </c>
      <c r="M2038" s="251">
        <v>2030</v>
      </c>
      <c r="N2038" s="252" t="s">
        <v>393</v>
      </c>
      <c r="O2038" s="252" t="s">
        <v>394</v>
      </c>
      <c r="P2038" s="252" t="s">
        <v>634</v>
      </c>
      <c r="Q2038" s="251" t="s">
        <v>5670</v>
      </c>
      <c r="R2038" s="290"/>
      <c r="S2038" s="290"/>
      <c r="T2038" s="290"/>
      <c r="U2038" s="290"/>
      <c r="V2038" s="290"/>
      <c r="W2038" s="290"/>
      <c r="X2038" s="290"/>
    </row>
    <row r="2039" spans="2:24" ht="58">
      <c r="B2039" s="252" t="s">
        <v>1438</v>
      </c>
      <c r="C2039" s="252" t="s">
        <v>5639</v>
      </c>
      <c r="D2039" s="251" t="s">
        <v>2503</v>
      </c>
      <c r="E2039" s="252" t="s">
        <v>431</v>
      </c>
      <c r="F2039" s="251">
        <v>4936868.4591699997</v>
      </c>
      <c r="G2039" s="251">
        <v>2485031.4730199999</v>
      </c>
      <c r="H2039" s="252" t="s">
        <v>2541</v>
      </c>
      <c r="I2039" s="251">
        <v>2.7115E-2</v>
      </c>
      <c r="J2039" s="251" t="s">
        <v>622</v>
      </c>
      <c r="K2039" s="353">
        <v>0</v>
      </c>
      <c r="L2039" s="252">
        <v>2024</v>
      </c>
      <c r="M2039" s="251">
        <v>2030</v>
      </c>
      <c r="N2039" s="252" t="s">
        <v>393</v>
      </c>
      <c r="O2039" s="252" t="s">
        <v>394</v>
      </c>
      <c r="P2039" s="252" t="s">
        <v>634</v>
      </c>
      <c r="Q2039" s="251" t="s">
        <v>5670</v>
      </c>
      <c r="R2039" s="290"/>
      <c r="S2039" s="290"/>
      <c r="T2039" s="290"/>
      <c r="U2039" s="290"/>
      <c r="V2039" s="290"/>
      <c r="W2039" s="290"/>
      <c r="X2039" s="290"/>
    </row>
    <row r="2040" spans="2:24" ht="58">
      <c r="B2040" s="252" t="s">
        <v>1438</v>
      </c>
      <c r="C2040" s="252" t="s">
        <v>5639</v>
      </c>
      <c r="D2040" s="251" t="s">
        <v>2503</v>
      </c>
      <c r="E2040" s="252" t="s">
        <v>431</v>
      </c>
      <c r="F2040" s="251">
        <v>4936974.2394200005</v>
      </c>
      <c r="G2040" s="251">
        <v>2485885.5253400002</v>
      </c>
      <c r="H2040" s="252" t="s">
        <v>2541</v>
      </c>
      <c r="I2040" s="251">
        <v>7.8978999999999994E-2</v>
      </c>
      <c r="J2040" s="251" t="s">
        <v>622</v>
      </c>
      <c r="K2040" s="353">
        <v>0</v>
      </c>
      <c r="L2040" s="252">
        <v>2024</v>
      </c>
      <c r="M2040" s="251">
        <v>2030</v>
      </c>
      <c r="N2040" s="252" t="s">
        <v>393</v>
      </c>
      <c r="O2040" s="252" t="s">
        <v>394</v>
      </c>
      <c r="P2040" s="252" t="s">
        <v>634</v>
      </c>
      <c r="Q2040" s="251" t="s">
        <v>5670</v>
      </c>
      <c r="R2040" s="290"/>
      <c r="S2040" s="290"/>
      <c r="T2040" s="290"/>
      <c r="U2040" s="290"/>
      <c r="V2040" s="290"/>
      <c r="W2040" s="290"/>
      <c r="X2040" s="290"/>
    </row>
    <row r="2041" spans="2:24" ht="58">
      <c r="B2041" s="252" t="s">
        <v>1438</v>
      </c>
      <c r="C2041" s="252" t="s">
        <v>5639</v>
      </c>
      <c r="D2041" s="251" t="s">
        <v>2503</v>
      </c>
      <c r="E2041" s="252" t="s">
        <v>431</v>
      </c>
      <c r="F2041" s="251">
        <v>4936994.2975700004</v>
      </c>
      <c r="G2041" s="251">
        <v>2485858.6911300002</v>
      </c>
      <c r="H2041" s="252" t="s">
        <v>2541</v>
      </c>
      <c r="I2041" s="251">
        <v>5.1060000000000003E-3</v>
      </c>
      <c r="J2041" s="251" t="s">
        <v>622</v>
      </c>
      <c r="K2041" s="353">
        <v>0</v>
      </c>
      <c r="L2041" s="252">
        <v>2024</v>
      </c>
      <c r="M2041" s="251">
        <v>2030</v>
      </c>
      <c r="N2041" s="252" t="s">
        <v>393</v>
      </c>
      <c r="O2041" s="252" t="s">
        <v>394</v>
      </c>
      <c r="P2041" s="252" t="s">
        <v>634</v>
      </c>
      <c r="Q2041" s="251" t="s">
        <v>5670</v>
      </c>
      <c r="R2041" s="290"/>
      <c r="S2041" s="290"/>
      <c r="T2041" s="290"/>
      <c r="U2041" s="290"/>
      <c r="V2041" s="290"/>
      <c r="W2041" s="290"/>
      <c r="X2041" s="290"/>
    </row>
    <row r="2042" spans="2:24" ht="58">
      <c r="B2042" s="252" t="s">
        <v>1438</v>
      </c>
      <c r="C2042" s="252" t="s">
        <v>5639</v>
      </c>
      <c r="D2042" s="251" t="s">
        <v>2503</v>
      </c>
      <c r="E2042" s="252" t="s">
        <v>431</v>
      </c>
      <c r="F2042" s="251">
        <v>4936868.4591699997</v>
      </c>
      <c r="G2042" s="251">
        <v>2485031.4730199999</v>
      </c>
      <c r="H2042" s="252" t="s">
        <v>2541</v>
      </c>
      <c r="I2042" s="251">
        <v>3.8400000000000001E-4</v>
      </c>
      <c r="J2042" s="251" t="s">
        <v>2395</v>
      </c>
      <c r="K2042" s="353">
        <v>0</v>
      </c>
      <c r="L2042" s="252">
        <v>2024</v>
      </c>
      <c r="M2042" s="251">
        <v>2030</v>
      </c>
      <c r="N2042" s="252" t="s">
        <v>393</v>
      </c>
      <c r="O2042" s="252" t="s">
        <v>394</v>
      </c>
      <c r="P2042" s="252" t="s">
        <v>634</v>
      </c>
      <c r="Q2042" s="251" t="s">
        <v>5670</v>
      </c>
      <c r="R2042" s="290"/>
      <c r="S2042" s="290"/>
      <c r="T2042" s="290"/>
      <c r="U2042" s="290"/>
      <c r="V2042" s="290"/>
      <c r="W2042" s="290"/>
      <c r="X2042" s="290"/>
    </row>
    <row r="2043" spans="2:24" ht="58">
      <c r="B2043" s="252" t="s">
        <v>1438</v>
      </c>
      <c r="C2043" s="252" t="s">
        <v>5639</v>
      </c>
      <c r="D2043" s="251" t="s">
        <v>2503</v>
      </c>
      <c r="E2043" s="252" t="s">
        <v>431</v>
      </c>
      <c r="F2043" s="251">
        <v>4936742.8886599997</v>
      </c>
      <c r="G2043" s="251">
        <v>2484200.9116099998</v>
      </c>
      <c r="H2043" s="252" t="s">
        <v>2541</v>
      </c>
      <c r="I2043" s="251">
        <v>3.8127000000000001E-2</v>
      </c>
      <c r="J2043" s="251" t="s">
        <v>2395</v>
      </c>
      <c r="K2043" s="353">
        <v>0</v>
      </c>
      <c r="L2043" s="252">
        <v>2024</v>
      </c>
      <c r="M2043" s="251">
        <v>2030</v>
      </c>
      <c r="N2043" s="252" t="s">
        <v>393</v>
      </c>
      <c r="O2043" s="252" t="s">
        <v>394</v>
      </c>
      <c r="P2043" s="252" t="s">
        <v>634</v>
      </c>
      <c r="Q2043" s="251" t="s">
        <v>5670</v>
      </c>
      <c r="R2043" s="290"/>
      <c r="S2043" s="290"/>
      <c r="T2043" s="290"/>
      <c r="U2043" s="290"/>
      <c r="V2043" s="290"/>
      <c r="W2043" s="290"/>
      <c r="X2043" s="290"/>
    </row>
    <row r="2044" spans="2:24" ht="58">
      <c r="B2044" s="252" t="s">
        <v>1438</v>
      </c>
      <c r="C2044" s="252" t="s">
        <v>5639</v>
      </c>
      <c r="D2044" s="251" t="s">
        <v>2503</v>
      </c>
      <c r="E2044" s="252" t="s">
        <v>431</v>
      </c>
      <c r="F2044" s="251">
        <v>4936950.3460600004</v>
      </c>
      <c r="G2044" s="251">
        <v>2485712.983</v>
      </c>
      <c r="H2044" s="252" t="s">
        <v>2541</v>
      </c>
      <c r="I2044" s="251">
        <v>1.629E-3</v>
      </c>
      <c r="J2044" s="251" t="s">
        <v>622</v>
      </c>
      <c r="K2044" s="353">
        <v>0</v>
      </c>
      <c r="L2044" s="252">
        <v>2024</v>
      </c>
      <c r="M2044" s="251">
        <v>2030</v>
      </c>
      <c r="N2044" s="252" t="s">
        <v>393</v>
      </c>
      <c r="O2044" s="252" t="s">
        <v>394</v>
      </c>
      <c r="P2044" s="252" t="s">
        <v>634</v>
      </c>
      <c r="Q2044" s="251" t="s">
        <v>5670</v>
      </c>
      <c r="R2044" s="290"/>
      <c r="S2044" s="290"/>
      <c r="T2044" s="290"/>
      <c r="U2044" s="290"/>
      <c r="V2044" s="290"/>
      <c r="W2044" s="290"/>
      <c r="X2044" s="290"/>
    </row>
    <row r="2045" spans="2:24" ht="58">
      <c r="B2045" s="252" t="s">
        <v>1438</v>
      </c>
      <c r="C2045" s="252" t="s">
        <v>5639</v>
      </c>
      <c r="D2045" s="251" t="s">
        <v>2503</v>
      </c>
      <c r="E2045" s="252" t="s">
        <v>431</v>
      </c>
      <c r="F2045" s="251">
        <v>4936926.0348899998</v>
      </c>
      <c r="G2045" s="251">
        <v>2485552.3645700002</v>
      </c>
      <c r="H2045" s="252" t="s">
        <v>2541</v>
      </c>
      <c r="I2045" s="251">
        <v>1.5335E-2</v>
      </c>
      <c r="J2045" s="251" t="s">
        <v>2754</v>
      </c>
      <c r="K2045" s="353">
        <v>0</v>
      </c>
      <c r="L2045" s="252">
        <v>2024</v>
      </c>
      <c r="M2045" s="251">
        <v>2030</v>
      </c>
      <c r="N2045" s="252" t="s">
        <v>393</v>
      </c>
      <c r="O2045" s="252" t="s">
        <v>394</v>
      </c>
      <c r="P2045" s="252" t="s">
        <v>634</v>
      </c>
      <c r="Q2045" s="251" t="s">
        <v>5670</v>
      </c>
      <c r="R2045" s="290"/>
      <c r="S2045" s="290"/>
      <c r="T2045" s="290"/>
      <c r="U2045" s="290"/>
      <c r="V2045" s="290"/>
      <c r="W2045" s="290"/>
      <c r="X2045" s="290"/>
    </row>
    <row r="2046" spans="2:24" ht="58">
      <c r="B2046" s="252" t="s">
        <v>1438</v>
      </c>
      <c r="C2046" s="252" t="s">
        <v>5639</v>
      </c>
      <c r="D2046" s="251" t="s">
        <v>2503</v>
      </c>
      <c r="E2046" s="252" t="s">
        <v>431</v>
      </c>
      <c r="F2046" s="251">
        <v>4936926.0348899998</v>
      </c>
      <c r="G2046" s="251">
        <v>2485552.3645700002</v>
      </c>
      <c r="H2046" s="252" t="s">
        <v>2541</v>
      </c>
      <c r="I2046" s="251">
        <v>6.6140000000000001E-3</v>
      </c>
      <c r="J2046" s="251" t="s">
        <v>392</v>
      </c>
      <c r="K2046" s="353">
        <v>0</v>
      </c>
      <c r="L2046" s="252">
        <v>2024</v>
      </c>
      <c r="M2046" s="251">
        <v>2030</v>
      </c>
      <c r="N2046" s="252" t="s">
        <v>393</v>
      </c>
      <c r="O2046" s="252" t="s">
        <v>394</v>
      </c>
      <c r="P2046" s="252" t="s">
        <v>634</v>
      </c>
      <c r="Q2046" s="251" t="s">
        <v>5670</v>
      </c>
      <c r="R2046" s="290"/>
      <c r="S2046" s="290"/>
      <c r="T2046" s="290"/>
      <c r="U2046" s="290"/>
      <c r="V2046" s="290"/>
      <c r="W2046" s="290"/>
      <c r="X2046" s="290"/>
    </row>
    <row r="2047" spans="2:24" ht="58">
      <c r="B2047" s="252" t="s">
        <v>1438</v>
      </c>
      <c r="C2047" s="252" t="s">
        <v>5639</v>
      </c>
      <c r="D2047" s="251" t="s">
        <v>2503</v>
      </c>
      <c r="E2047" s="252" t="s">
        <v>431</v>
      </c>
      <c r="F2047" s="251">
        <v>4936926.0348899998</v>
      </c>
      <c r="G2047" s="251">
        <v>2485552.3645700002</v>
      </c>
      <c r="H2047" s="252" t="s">
        <v>2541</v>
      </c>
      <c r="I2047" s="251">
        <v>0.138905</v>
      </c>
      <c r="J2047" s="251" t="s">
        <v>622</v>
      </c>
      <c r="K2047" s="353">
        <v>0</v>
      </c>
      <c r="L2047" s="252">
        <v>2024</v>
      </c>
      <c r="M2047" s="251">
        <v>2030</v>
      </c>
      <c r="N2047" s="252" t="s">
        <v>393</v>
      </c>
      <c r="O2047" s="252" t="s">
        <v>394</v>
      </c>
      <c r="P2047" s="252" t="s">
        <v>634</v>
      </c>
      <c r="Q2047" s="251" t="s">
        <v>5670</v>
      </c>
      <c r="R2047" s="290"/>
      <c r="S2047" s="290"/>
      <c r="T2047" s="290"/>
      <c r="U2047" s="290"/>
      <c r="V2047" s="290"/>
      <c r="W2047" s="290"/>
      <c r="X2047" s="290"/>
    </row>
    <row r="2048" spans="2:24" ht="58">
      <c r="B2048" s="252" t="s">
        <v>1438</v>
      </c>
      <c r="C2048" s="252" t="s">
        <v>5639</v>
      </c>
      <c r="D2048" s="251" t="s">
        <v>2503</v>
      </c>
      <c r="E2048" s="252" t="s">
        <v>431</v>
      </c>
      <c r="F2048" s="251">
        <v>4936944.6653100001</v>
      </c>
      <c r="G2048" s="251">
        <v>2485551.1652600002</v>
      </c>
      <c r="H2048" s="252" t="s">
        <v>2541</v>
      </c>
      <c r="I2048" s="251">
        <v>1.7905999999999998E-2</v>
      </c>
      <c r="J2048" s="251" t="s">
        <v>2754</v>
      </c>
      <c r="K2048" s="353">
        <v>0</v>
      </c>
      <c r="L2048" s="252">
        <v>2024</v>
      </c>
      <c r="M2048" s="251">
        <v>2030</v>
      </c>
      <c r="N2048" s="252" t="s">
        <v>393</v>
      </c>
      <c r="O2048" s="252" t="s">
        <v>394</v>
      </c>
      <c r="P2048" s="252" t="s">
        <v>634</v>
      </c>
      <c r="Q2048" s="251" t="s">
        <v>5670</v>
      </c>
      <c r="R2048" s="290"/>
      <c r="S2048" s="290"/>
      <c r="T2048" s="290"/>
      <c r="U2048" s="290"/>
      <c r="V2048" s="290"/>
      <c r="W2048" s="290"/>
      <c r="X2048" s="290"/>
    </row>
    <row r="2049" spans="2:24" ht="58">
      <c r="B2049" s="252" t="s">
        <v>1438</v>
      </c>
      <c r="C2049" s="252" t="s">
        <v>5639</v>
      </c>
      <c r="D2049" s="251" t="s">
        <v>2503</v>
      </c>
      <c r="E2049" s="252" t="s">
        <v>431</v>
      </c>
      <c r="F2049" s="251">
        <v>4936944.6653100001</v>
      </c>
      <c r="G2049" s="251">
        <v>2485551.1652600002</v>
      </c>
      <c r="H2049" s="252" t="s">
        <v>2541</v>
      </c>
      <c r="I2049" s="251">
        <v>4.5266000000000001E-2</v>
      </c>
      <c r="J2049" s="251" t="s">
        <v>392</v>
      </c>
      <c r="K2049" s="353">
        <v>0</v>
      </c>
      <c r="L2049" s="252">
        <v>2024</v>
      </c>
      <c r="M2049" s="251">
        <v>2030</v>
      </c>
      <c r="N2049" s="252" t="s">
        <v>393</v>
      </c>
      <c r="O2049" s="252" t="s">
        <v>394</v>
      </c>
      <c r="P2049" s="252" t="s">
        <v>634</v>
      </c>
      <c r="Q2049" s="251" t="s">
        <v>5670</v>
      </c>
      <c r="R2049" s="290"/>
      <c r="S2049" s="290"/>
      <c r="T2049" s="290"/>
      <c r="U2049" s="290"/>
      <c r="V2049" s="290"/>
      <c r="W2049" s="290"/>
      <c r="X2049" s="290"/>
    </row>
    <row r="2050" spans="2:24" ht="58">
      <c r="B2050" s="252" t="s">
        <v>1438</v>
      </c>
      <c r="C2050" s="252" t="s">
        <v>5639</v>
      </c>
      <c r="D2050" s="251" t="s">
        <v>2503</v>
      </c>
      <c r="E2050" s="252" t="s">
        <v>431</v>
      </c>
      <c r="F2050" s="251">
        <v>4936944.6653100001</v>
      </c>
      <c r="G2050" s="251">
        <v>2485551.1652600002</v>
      </c>
      <c r="H2050" s="252" t="s">
        <v>2541</v>
      </c>
      <c r="I2050" s="251">
        <v>9.9312999999999999E-2</v>
      </c>
      <c r="J2050" s="251" t="s">
        <v>622</v>
      </c>
      <c r="K2050" s="353">
        <v>0</v>
      </c>
      <c r="L2050" s="252">
        <v>2024</v>
      </c>
      <c r="M2050" s="251">
        <v>2030</v>
      </c>
      <c r="N2050" s="252" t="s">
        <v>393</v>
      </c>
      <c r="O2050" s="252" t="s">
        <v>394</v>
      </c>
      <c r="P2050" s="252" t="s">
        <v>634</v>
      </c>
      <c r="Q2050" s="251" t="s">
        <v>5670</v>
      </c>
      <c r="R2050" s="290"/>
      <c r="S2050" s="290"/>
      <c r="T2050" s="290"/>
      <c r="U2050" s="290"/>
      <c r="V2050" s="290"/>
      <c r="W2050" s="290"/>
      <c r="X2050" s="290"/>
    </row>
    <row r="2051" spans="2:24" ht="58">
      <c r="B2051" s="252" t="s">
        <v>1438</v>
      </c>
      <c r="C2051" s="252" t="s">
        <v>5639</v>
      </c>
      <c r="D2051" s="251" t="s">
        <v>2503</v>
      </c>
      <c r="E2051" s="252" t="s">
        <v>431</v>
      </c>
      <c r="F2051" s="251">
        <v>4936884.3652799996</v>
      </c>
      <c r="G2051" s="251">
        <v>2483715.8434600001</v>
      </c>
      <c r="H2051" s="252" t="s">
        <v>2541</v>
      </c>
      <c r="I2051" s="251">
        <v>5.4380999999999999E-2</v>
      </c>
      <c r="J2051" s="251" t="s">
        <v>2754</v>
      </c>
      <c r="K2051" s="353">
        <v>0</v>
      </c>
      <c r="L2051" s="252">
        <v>2024</v>
      </c>
      <c r="M2051" s="251">
        <v>2030</v>
      </c>
      <c r="N2051" s="252" t="s">
        <v>393</v>
      </c>
      <c r="O2051" s="252" t="s">
        <v>394</v>
      </c>
      <c r="P2051" s="252" t="s">
        <v>634</v>
      </c>
      <c r="Q2051" s="251" t="s">
        <v>5670</v>
      </c>
      <c r="R2051" s="290"/>
      <c r="S2051" s="290"/>
      <c r="T2051" s="290"/>
      <c r="U2051" s="290"/>
      <c r="V2051" s="290"/>
      <c r="W2051" s="290"/>
      <c r="X2051" s="290"/>
    </row>
    <row r="2052" spans="2:24" ht="58">
      <c r="B2052" s="252" t="s">
        <v>1438</v>
      </c>
      <c r="C2052" s="252" t="s">
        <v>5639</v>
      </c>
      <c r="D2052" s="251" t="s">
        <v>2503</v>
      </c>
      <c r="E2052" s="252" t="s">
        <v>431</v>
      </c>
      <c r="F2052" s="251">
        <v>4936884.3652799996</v>
      </c>
      <c r="G2052" s="251">
        <v>2483715.8434600001</v>
      </c>
      <c r="H2052" s="252" t="s">
        <v>2541</v>
      </c>
      <c r="I2052" s="251">
        <v>8.5599999999999999E-4</v>
      </c>
      <c r="J2052" s="251" t="s">
        <v>392</v>
      </c>
      <c r="K2052" s="353">
        <v>0</v>
      </c>
      <c r="L2052" s="252">
        <v>2024</v>
      </c>
      <c r="M2052" s="251">
        <v>2030</v>
      </c>
      <c r="N2052" s="252" t="s">
        <v>393</v>
      </c>
      <c r="O2052" s="252" t="s">
        <v>394</v>
      </c>
      <c r="P2052" s="252" t="s">
        <v>634</v>
      </c>
      <c r="Q2052" s="251" t="s">
        <v>5670</v>
      </c>
      <c r="R2052" s="290"/>
      <c r="S2052" s="290"/>
      <c r="T2052" s="290"/>
      <c r="U2052" s="290"/>
      <c r="V2052" s="290"/>
      <c r="W2052" s="290"/>
      <c r="X2052" s="290"/>
    </row>
    <row r="2053" spans="2:24" ht="58">
      <c r="B2053" s="252" t="s">
        <v>1438</v>
      </c>
      <c r="C2053" s="252" t="s">
        <v>5639</v>
      </c>
      <c r="D2053" s="251" t="s">
        <v>2503</v>
      </c>
      <c r="E2053" s="252" t="s">
        <v>431</v>
      </c>
      <c r="F2053" s="251">
        <v>4936622.5741400002</v>
      </c>
      <c r="G2053" s="251">
        <v>2483499.2978699999</v>
      </c>
      <c r="H2053" s="252" t="s">
        <v>2541</v>
      </c>
      <c r="I2053" s="251">
        <v>5.6691999999999999E-2</v>
      </c>
      <c r="J2053" s="251" t="s">
        <v>622</v>
      </c>
      <c r="K2053" s="353">
        <v>0</v>
      </c>
      <c r="L2053" s="252">
        <v>2024</v>
      </c>
      <c r="M2053" s="251">
        <v>2030</v>
      </c>
      <c r="N2053" s="252" t="s">
        <v>393</v>
      </c>
      <c r="O2053" s="252" t="s">
        <v>394</v>
      </c>
      <c r="P2053" s="252" t="s">
        <v>634</v>
      </c>
      <c r="Q2053" s="251" t="s">
        <v>5670</v>
      </c>
      <c r="R2053" s="290"/>
      <c r="S2053" s="290"/>
      <c r="T2053" s="290"/>
      <c r="U2053" s="290"/>
      <c r="V2053" s="290"/>
      <c r="W2053" s="290"/>
      <c r="X2053" s="290"/>
    </row>
    <row r="2054" spans="2:24" ht="58">
      <c r="B2054" s="252" t="s">
        <v>1438</v>
      </c>
      <c r="C2054" s="252" t="s">
        <v>5639</v>
      </c>
      <c r="D2054" s="251" t="s">
        <v>2503</v>
      </c>
      <c r="E2054" s="252" t="s">
        <v>431</v>
      </c>
      <c r="F2054" s="251">
        <v>4936604.2843500003</v>
      </c>
      <c r="G2054" s="251">
        <v>2483502.6886800001</v>
      </c>
      <c r="H2054" s="252" t="s">
        <v>2541</v>
      </c>
      <c r="I2054" s="251">
        <v>7.6961000000000002E-2</v>
      </c>
      <c r="J2054" s="251" t="s">
        <v>622</v>
      </c>
      <c r="K2054" s="353">
        <v>0</v>
      </c>
      <c r="L2054" s="252">
        <v>2024</v>
      </c>
      <c r="M2054" s="251">
        <v>2030</v>
      </c>
      <c r="N2054" s="252" t="s">
        <v>393</v>
      </c>
      <c r="O2054" s="252" t="s">
        <v>394</v>
      </c>
      <c r="P2054" s="252" t="s">
        <v>634</v>
      </c>
      <c r="Q2054" s="251" t="s">
        <v>5670</v>
      </c>
      <c r="R2054" s="290"/>
      <c r="S2054" s="290"/>
      <c r="T2054" s="290"/>
      <c r="U2054" s="290"/>
      <c r="V2054" s="290"/>
      <c r="W2054" s="290"/>
      <c r="X2054" s="290"/>
    </row>
    <row r="2055" spans="2:24" ht="58">
      <c r="B2055" s="252" t="s">
        <v>1438</v>
      </c>
      <c r="C2055" s="252" t="s">
        <v>5639</v>
      </c>
      <c r="D2055" s="251" t="s">
        <v>2503</v>
      </c>
      <c r="E2055" s="252" t="s">
        <v>431</v>
      </c>
      <c r="F2055" s="251">
        <v>4936655.60348</v>
      </c>
      <c r="G2055" s="251">
        <v>2483694.10298</v>
      </c>
      <c r="H2055" s="252" t="s">
        <v>2541</v>
      </c>
      <c r="I2055" s="251">
        <v>6.0928000000000003E-2</v>
      </c>
      <c r="J2055" s="251" t="s">
        <v>392</v>
      </c>
      <c r="K2055" s="353">
        <v>0</v>
      </c>
      <c r="L2055" s="252">
        <v>2024</v>
      </c>
      <c r="M2055" s="251">
        <v>2030</v>
      </c>
      <c r="N2055" s="252" t="s">
        <v>393</v>
      </c>
      <c r="O2055" s="252" t="s">
        <v>394</v>
      </c>
      <c r="P2055" s="252" t="s">
        <v>634</v>
      </c>
      <c r="Q2055" s="251" t="s">
        <v>5670</v>
      </c>
      <c r="R2055" s="290"/>
      <c r="S2055" s="290"/>
      <c r="T2055" s="290"/>
      <c r="U2055" s="290"/>
      <c r="V2055" s="290"/>
      <c r="W2055" s="290"/>
      <c r="X2055" s="290"/>
    </row>
    <row r="2056" spans="2:24" ht="58">
      <c r="B2056" s="252" t="s">
        <v>1438</v>
      </c>
      <c r="C2056" s="252" t="s">
        <v>5639</v>
      </c>
      <c r="D2056" s="251" t="s">
        <v>2503</v>
      </c>
      <c r="E2056" s="252" t="s">
        <v>431</v>
      </c>
      <c r="F2056" s="251">
        <v>4936638.25715</v>
      </c>
      <c r="G2056" s="251">
        <v>2483703.0073699998</v>
      </c>
      <c r="H2056" s="252" t="s">
        <v>2541</v>
      </c>
      <c r="I2056" s="251">
        <v>6.0748000000000003E-2</v>
      </c>
      <c r="J2056" s="251" t="s">
        <v>392</v>
      </c>
      <c r="K2056" s="353">
        <v>0</v>
      </c>
      <c r="L2056" s="252">
        <v>2024</v>
      </c>
      <c r="M2056" s="251">
        <v>2030</v>
      </c>
      <c r="N2056" s="252" t="s">
        <v>393</v>
      </c>
      <c r="O2056" s="252" t="s">
        <v>394</v>
      </c>
      <c r="P2056" s="252" t="s">
        <v>634</v>
      </c>
      <c r="Q2056" s="251" t="s">
        <v>5670</v>
      </c>
      <c r="R2056" s="290"/>
      <c r="S2056" s="290"/>
      <c r="T2056" s="290"/>
      <c r="U2056" s="290"/>
      <c r="V2056" s="290"/>
      <c r="W2056" s="290"/>
      <c r="X2056" s="290"/>
    </row>
    <row r="2057" spans="2:24" ht="58">
      <c r="B2057" s="252" t="s">
        <v>1438</v>
      </c>
      <c r="C2057" s="252" t="s">
        <v>5639</v>
      </c>
      <c r="D2057" s="251" t="s">
        <v>2503</v>
      </c>
      <c r="E2057" s="252" t="s">
        <v>431</v>
      </c>
      <c r="F2057" s="251">
        <v>4936661.9231700003</v>
      </c>
      <c r="G2057" s="251">
        <v>2483843.2801600001</v>
      </c>
      <c r="H2057" s="252" t="s">
        <v>2541</v>
      </c>
      <c r="I2057" s="251">
        <v>1.9720999999999999E-2</v>
      </c>
      <c r="J2057" s="251" t="s">
        <v>622</v>
      </c>
      <c r="K2057" s="353">
        <v>0</v>
      </c>
      <c r="L2057" s="252">
        <v>2024</v>
      </c>
      <c r="M2057" s="251">
        <v>2030</v>
      </c>
      <c r="N2057" s="252" t="s">
        <v>393</v>
      </c>
      <c r="O2057" s="252" t="s">
        <v>394</v>
      </c>
      <c r="P2057" s="252" t="s">
        <v>634</v>
      </c>
      <c r="Q2057" s="251" t="s">
        <v>5670</v>
      </c>
      <c r="R2057" s="290"/>
      <c r="S2057" s="290"/>
      <c r="T2057" s="290"/>
      <c r="U2057" s="290"/>
      <c r="V2057" s="290"/>
      <c r="W2057" s="290"/>
      <c r="X2057" s="290"/>
    </row>
    <row r="2058" spans="2:24" ht="58">
      <c r="B2058" s="252" t="s">
        <v>1438</v>
      </c>
      <c r="C2058" s="252" t="s">
        <v>5639</v>
      </c>
      <c r="D2058" s="251" t="s">
        <v>2503</v>
      </c>
      <c r="E2058" s="252" t="s">
        <v>431</v>
      </c>
      <c r="F2058" s="251">
        <v>4936678.36424</v>
      </c>
      <c r="G2058" s="251">
        <v>2483941.4390699998</v>
      </c>
      <c r="H2058" s="252" t="s">
        <v>2541</v>
      </c>
      <c r="I2058" s="251">
        <v>2.6016000000000001E-2</v>
      </c>
      <c r="J2058" s="251" t="s">
        <v>622</v>
      </c>
      <c r="K2058" s="353">
        <v>0</v>
      </c>
      <c r="L2058" s="252">
        <v>2024</v>
      </c>
      <c r="M2058" s="251">
        <v>2030</v>
      </c>
      <c r="N2058" s="252" t="s">
        <v>393</v>
      </c>
      <c r="O2058" s="252" t="s">
        <v>394</v>
      </c>
      <c r="P2058" s="252" t="s">
        <v>634</v>
      </c>
      <c r="Q2058" s="251" t="s">
        <v>5670</v>
      </c>
      <c r="R2058" s="290"/>
      <c r="S2058" s="290"/>
      <c r="T2058" s="290"/>
      <c r="U2058" s="290"/>
      <c r="V2058" s="290"/>
      <c r="W2058" s="290"/>
      <c r="X2058" s="290"/>
    </row>
    <row r="2059" spans="2:24" ht="58">
      <c r="B2059" s="252" t="s">
        <v>1438</v>
      </c>
      <c r="C2059" s="252" t="s">
        <v>5639</v>
      </c>
      <c r="D2059" s="251" t="s">
        <v>2503</v>
      </c>
      <c r="E2059" s="252" t="s">
        <v>431</v>
      </c>
      <c r="F2059" s="251">
        <v>4936721.4585899999</v>
      </c>
      <c r="G2059" s="251">
        <v>2484082.56825</v>
      </c>
      <c r="H2059" s="252" t="s">
        <v>2541</v>
      </c>
      <c r="I2059" s="251">
        <v>1.7016E-2</v>
      </c>
      <c r="J2059" s="251" t="s">
        <v>622</v>
      </c>
      <c r="K2059" s="353">
        <v>0</v>
      </c>
      <c r="L2059" s="252">
        <v>2024</v>
      </c>
      <c r="M2059" s="251">
        <v>2030</v>
      </c>
      <c r="N2059" s="252" t="s">
        <v>393</v>
      </c>
      <c r="O2059" s="252" t="s">
        <v>394</v>
      </c>
      <c r="P2059" s="252" t="s">
        <v>634</v>
      </c>
      <c r="Q2059" s="251" t="s">
        <v>5670</v>
      </c>
      <c r="R2059" s="290"/>
      <c r="S2059" s="290"/>
      <c r="T2059" s="290"/>
      <c r="U2059" s="290"/>
      <c r="V2059" s="290"/>
      <c r="W2059" s="290"/>
      <c r="X2059" s="290"/>
    </row>
    <row r="2060" spans="2:24" ht="58">
      <c r="B2060" s="252" t="s">
        <v>1438</v>
      </c>
      <c r="C2060" s="252" t="s">
        <v>5639</v>
      </c>
      <c r="D2060" s="251" t="s">
        <v>2503</v>
      </c>
      <c r="E2060" s="252" t="s">
        <v>431</v>
      </c>
      <c r="F2060" s="251">
        <v>4936704.3360099997</v>
      </c>
      <c r="G2060" s="251">
        <v>2484092.8511700002</v>
      </c>
      <c r="H2060" s="252" t="s">
        <v>2541</v>
      </c>
      <c r="I2060" s="251">
        <v>9.7420000000000007E-3</v>
      </c>
      <c r="J2060" s="251" t="s">
        <v>622</v>
      </c>
      <c r="K2060" s="353">
        <v>0</v>
      </c>
      <c r="L2060" s="252">
        <v>2024</v>
      </c>
      <c r="M2060" s="251">
        <v>2030</v>
      </c>
      <c r="N2060" s="252" t="s">
        <v>393</v>
      </c>
      <c r="O2060" s="252" t="s">
        <v>394</v>
      </c>
      <c r="P2060" s="252" t="s">
        <v>634</v>
      </c>
      <c r="Q2060" s="251" t="s">
        <v>5670</v>
      </c>
      <c r="R2060" s="290"/>
      <c r="S2060" s="290"/>
      <c r="T2060" s="290"/>
      <c r="U2060" s="290"/>
      <c r="V2060" s="290"/>
      <c r="W2060" s="290"/>
      <c r="X2060" s="290"/>
    </row>
    <row r="2061" spans="2:24" ht="58">
      <c r="B2061" s="252" t="s">
        <v>1438</v>
      </c>
      <c r="C2061" s="252" t="s">
        <v>5639</v>
      </c>
      <c r="D2061" s="251" t="s">
        <v>2503</v>
      </c>
      <c r="E2061" s="252" t="s">
        <v>431</v>
      </c>
      <c r="F2061" s="251">
        <v>4936718.2396099996</v>
      </c>
      <c r="G2061" s="251">
        <v>2484197.6304600001</v>
      </c>
      <c r="H2061" s="252" t="s">
        <v>2541</v>
      </c>
      <c r="I2061" s="251">
        <v>3.1199000000000001E-2</v>
      </c>
      <c r="J2061" s="251" t="s">
        <v>2395</v>
      </c>
      <c r="K2061" s="353">
        <v>0</v>
      </c>
      <c r="L2061" s="252">
        <v>2024</v>
      </c>
      <c r="M2061" s="251">
        <v>2030</v>
      </c>
      <c r="N2061" s="252" t="s">
        <v>393</v>
      </c>
      <c r="O2061" s="252" t="s">
        <v>394</v>
      </c>
      <c r="P2061" s="252" t="s">
        <v>634</v>
      </c>
      <c r="Q2061" s="251" t="s">
        <v>5670</v>
      </c>
      <c r="R2061" s="290"/>
      <c r="S2061" s="290"/>
      <c r="T2061" s="290"/>
      <c r="U2061" s="290"/>
      <c r="V2061" s="290"/>
      <c r="W2061" s="290"/>
      <c r="X2061" s="290"/>
    </row>
    <row r="2062" spans="2:24" ht="58">
      <c r="B2062" s="252" t="s">
        <v>1438</v>
      </c>
      <c r="C2062" s="252" t="s">
        <v>5639</v>
      </c>
      <c r="D2062" s="251" t="s">
        <v>2503</v>
      </c>
      <c r="E2062" s="252" t="s">
        <v>431</v>
      </c>
      <c r="F2062" s="251">
        <v>4936846.3580600005</v>
      </c>
      <c r="G2062" s="251">
        <v>2485045.0306099998</v>
      </c>
      <c r="H2062" s="252" t="s">
        <v>2541</v>
      </c>
      <c r="I2062" s="251">
        <v>0.198683</v>
      </c>
      <c r="J2062" s="251" t="s">
        <v>392</v>
      </c>
      <c r="K2062" s="353">
        <v>0</v>
      </c>
      <c r="L2062" s="252">
        <v>2024</v>
      </c>
      <c r="M2062" s="251">
        <v>2030</v>
      </c>
      <c r="N2062" s="252" t="s">
        <v>393</v>
      </c>
      <c r="O2062" s="252" t="s">
        <v>394</v>
      </c>
      <c r="P2062" s="252" t="s">
        <v>634</v>
      </c>
      <c r="Q2062" s="251" t="s">
        <v>5670</v>
      </c>
      <c r="R2062" s="290"/>
      <c r="S2062" s="290"/>
      <c r="T2062" s="290"/>
      <c r="U2062" s="290"/>
      <c r="V2062" s="290"/>
      <c r="W2062" s="290"/>
      <c r="X2062" s="290"/>
    </row>
    <row r="2063" spans="2:24" ht="58">
      <c r="B2063" s="252" t="s">
        <v>1438</v>
      </c>
      <c r="C2063" s="252" t="s">
        <v>5639</v>
      </c>
      <c r="D2063" s="251" t="s">
        <v>2503</v>
      </c>
      <c r="E2063" s="252" t="s">
        <v>431</v>
      </c>
      <c r="F2063" s="251">
        <v>4936846.3580600005</v>
      </c>
      <c r="G2063" s="251">
        <v>2485045.0306099998</v>
      </c>
      <c r="H2063" s="252" t="s">
        <v>2541</v>
      </c>
      <c r="I2063" s="251">
        <v>4.2984000000000001E-2</v>
      </c>
      <c r="J2063" s="251" t="s">
        <v>622</v>
      </c>
      <c r="K2063" s="353">
        <v>0</v>
      </c>
      <c r="L2063" s="252">
        <v>2024</v>
      </c>
      <c r="M2063" s="251">
        <v>2030</v>
      </c>
      <c r="N2063" s="252" t="s">
        <v>393</v>
      </c>
      <c r="O2063" s="252" t="s">
        <v>394</v>
      </c>
      <c r="P2063" s="252" t="s">
        <v>634</v>
      </c>
      <c r="Q2063" s="251" t="s">
        <v>5670</v>
      </c>
      <c r="R2063" s="290"/>
      <c r="S2063" s="290"/>
      <c r="T2063" s="290"/>
      <c r="U2063" s="290"/>
      <c r="V2063" s="290"/>
      <c r="W2063" s="290"/>
      <c r="X2063" s="290"/>
    </row>
    <row r="2064" spans="2:24" ht="58">
      <c r="B2064" s="252" t="s">
        <v>1438</v>
      </c>
      <c r="C2064" s="252" t="s">
        <v>5639</v>
      </c>
      <c r="D2064" s="251" t="s">
        <v>2503</v>
      </c>
      <c r="E2064" s="252" t="s">
        <v>431</v>
      </c>
      <c r="F2064" s="251">
        <v>4936884.3652799996</v>
      </c>
      <c r="G2064" s="251">
        <v>2483715.8434600001</v>
      </c>
      <c r="H2064" s="252" t="s">
        <v>2541</v>
      </c>
      <c r="I2064" s="251">
        <v>1.7099999999999999E-3</v>
      </c>
      <c r="J2064" s="251" t="s">
        <v>1427</v>
      </c>
      <c r="K2064" s="353">
        <v>0</v>
      </c>
      <c r="L2064" s="252">
        <v>2024</v>
      </c>
      <c r="M2064" s="251">
        <v>2030</v>
      </c>
      <c r="N2064" s="252" t="s">
        <v>393</v>
      </c>
      <c r="O2064" s="252" t="s">
        <v>394</v>
      </c>
      <c r="P2064" s="252" t="s">
        <v>634</v>
      </c>
      <c r="Q2064" s="251" t="s">
        <v>5670</v>
      </c>
      <c r="R2064" s="290"/>
      <c r="S2064" s="290"/>
      <c r="T2064" s="290"/>
      <c r="U2064" s="290"/>
      <c r="V2064" s="290"/>
      <c r="W2064" s="290"/>
      <c r="X2064" s="290"/>
    </row>
    <row r="2065" spans="2:24" ht="58">
      <c r="B2065" s="252" t="s">
        <v>1438</v>
      </c>
      <c r="C2065" s="252" t="s">
        <v>5639</v>
      </c>
      <c r="D2065" s="251" t="s">
        <v>2503</v>
      </c>
      <c r="E2065" s="252" t="s">
        <v>431</v>
      </c>
      <c r="F2065" s="251">
        <v>4936551.3296800004</v>
      </c>
      <c r="G2065" s="251">
        <v>2482948.42521</v>
      </c>
      <c r="H2065" s="252" t="s">
        <v>2541</v>
      </c>
      <c r="I2065" s="251">
        <v>3.1589999999999999E-3</v>
      </c>
      <c r="J2065" s="251" t="s">
        <v>622</v>
      </c>
      <c r="K2065" s="353">
        <v>0</v>
      </c>
      <c r="L2065" s="252">
        <v>2024</v>
      </c>
      <c r="M2065" s="251">
        <v>2030</v>
      </c>
      <c r="N2065" s="252" t="s">
        <v>393</v>
      </c>
      <c r="O2065" s="252" t="s">
        <v>394</v>
      </c>
      <c r="P2065" s="252" t="s">
        <v>634</v>
      </c>
      <c r="Q2065" s="251" t="s">
        <v>5670</v>
      </c>
      <c r="R2065" s="290"/>
      <c r="S2065" s="290"/>
      <c r="T2065" s="290"/>
      <c r="U2065" s="290"/>
      <c r="V2065" s="290"/>
      <c r="W2065" s="290"/>
      <c r="X2065" s="290"/>
    </row>
    <row r="2066" spans="2:24" ht="58">
      <c r="B2066" s="252" t="s">
        <v>1438</v>
      </c>
      <c r="C2066" s="252" t="s">
        <v>5639</v>
      </c>
      <c r="D2066" s="251" t="s">
        <v>2503</v>
      </c>
      <c r="E2066" s="252" t="s">
        <v>431</v>
      </c>
      <c r="F2066" s="251">
        <v>4936546.6895700004</v>
      </c>
      <c r="G2066" s="251">
        <v>2483063.5334999999</v>
      </c>
      <c r="H2066" s="252" t="s">
        <v>2541</v>
      </c>
      <c r="I2066" s="251">
        <v>4.6641000000000002E-2</v>
      </c>
      <c r="J2066" s="251" t="s">
        <v>622</v>
      </c>
      <c r="K2066" s="353">
        <v>0</v>
      </c>
      <c r="L2066" s="252">
        <v>2024</v>
      </c>
      <c r="M2066" s="251">
        <v>2030</v>
      </c>
      <c r="N2066" s="252" t="s">
        <v>393</v>
      </c>
      <c r="O2066" s="252" t="s">
        <v>394</v>
      </c>
      <c r="P2066" s="252" t="s">
        <v>634</v>
      </c>
      <c r="Q2066" s="251" t="s">
        <v>5670</v>
      </c>
      <c r="R2066" s="290"/>
      <c r="S2066" s="290"/>
      <c r="T2066" s="290"/>
      <c r="U2066" s="290"/>
      <c r="V2066" s="290"/>
      <c r="W2066" s="290"/>
      <c r="X2066" s="290"/>
    </row>
    <row r="2067" spans="2:24" ht="58">
      <c r="B2067" s="252" t="s">
        <v>1438</v>
      </c>
      <c r="C2067" s="252" t="s">
        <v>5639</v>
      </c>
      <c r="D2067" s="251" t="s">
        <v>2503</v>
      </c>
      <c r="E2067" s="252" t="s">
        <v>431</v>
      </c>
      <c r="F2067" s="251">
        <v>4936564.7339300001</v>
      </c>
      <c r="G2067" s="251">
        <v>2483077.08659</v>
      </c>
      <c r="H2067" s="252" t="s">
        <v>2541</v>
      </c>
      <c r="I2067" s="251">
        <v>3.3811000000000001E-2</v>
      </c>
      <c r="J2067" s="251" t="s">
        <v>622</v>
      </c>
      <c r="K2067" s="353">
        <v>0</v>
      </c>
      <c r="L2067" s="252">
        <v>2024</v>
      </c>
      <c r="M2067" s="251">
        <v>2030</v>
      </c>
      <c r="N2067" s="252" t="s">
        <v>393</v>
      </c>
      <c r="O2067" s="252" t="s">
        <v>394</v>
      </c>
      <c r="P2067" s="252" t="s">
        <v>634</v>
      </c>
      <c r="Q2067" s="251" t="s">
        <v>5670</v>
      </c>
      <c r="R2067" s="290"/>
      <c r="S2067" s="290"/>
      <c r="T2067" s="290"/>
      <c r="U2067" s="290"/>
      <c r="V2067" s="290"/>
      <c r="W2067" s="290"/>
      <c r="X2067" s="290"/>
    </row>
    <row r="2068" spans="2:24" ht="58">
      <c r="B2068" s="252" t="s">
        <v>1438</v>
      </c>
      <c r="C2068" s="252" t="s">
        <v>5639</v>
      </c>
      <c r="D2068" s="251" t="s">
        <v>2503</v>
      </c>
      <c r="E2068" s="252" t="s">
        <v>431</v>
      </c>
      <c r="F2068" s="251">
        <v>4936564.2925699996</v>
      </c>
      <c r="G2068" s="251">
        <v>2483266.43095</v>
      </c>
      <c r="H2068" s="252" t="s">
        <v>2541</v>
      </c>
      <c r="I2068" s="251">
        <v>9.1232999999999995E-2</v>
      </c>
      <c r="J2068" s="251" t="s">
        <v>622</v>
      </c>
      <c r="K2068" s="353">
        <v>0</v>
      </c>
      <c r="L2068" s="252">
        <v>2024</v>
      </c>
      <c r="M2068" s="251">
        <v>2030</v>
      </c>
      <c r="N2068" s="252" t="s">
        <v>393</v>
      </c>
      <c r="O2068" s="252" t="s">
        <v>394</v>
      </c>
      <c r="P2068" s="252" t="s">
        <v>634</v>
      </c>
      <c r="Q2068" s="251" t="s">
        <v>5670</v>
      </c>
      <c r="R2068" s="290"/>
      <c r="S2068" s="290"/>
      <c r="T2068" s="290"/>
      <c r="U2068" s="290"/>
      <c r="V2068" s="290"/>
      <c r="W2068" s="290"/>
      <c r="X2068" s="290"/>
    </row>
    <row r="2069" spans="2:24" ht="58">
      <c r="B2069" s="252" t="s">
        <v>1438</v>
      </c>
      <c r="C2069" s="252" t="s">
        <v>5639</v>
      </c>
      <c r="D2069" s="251" t="s">
        <v>2503</v>
      </c>
      <c r="E2069" s="252" t="s">
        <v>431</v>
      </c>
      <c r="F2069" s="251">
        <v>4936583.2193799997</v>
      </c>
      <c r="G2069" s="251">
        <v>2483266.7705700002</v>
      </c>
      <c r="H2069" s="252" t="s">
        <v>2541</v>
      </c>
      <c r="I2069" s="251">
        <v>9.4713000000000006E-2</v>
      </c>
      <c r="J2069" s="251" t="s">
        <v>622</v>
      </c>
      <c r="K2069" s="353">
        <v>0</v>
      </c>
      <c r="L2069" s="252">
        <v>2024</v>
      </c>
      <c r="M2069" s="251">
        <v>2030</v>
      </c>
      <c r="N2069" s="252" t="s">
        <v>393</v>
      </c>
      <c r="O2069" s="252" t="s">
        <v>394</v>
      </c>
      <c r="P2069" s="252" t="s">
        <v>634</v>
      </c>
      <c r="Q2069" s="251" t="s">
        <v>5670</v>
      </c>
      <c r="R2069" s="290"/>
      <c r="S2069" s="290"/>
      <c r="T2069" s="290"/>
      <c r="U2069" s="290"/>
      <c r="V2069" s="290"/>
      <c r="W2069" s="290"/>
      <c r="X2069" s="290"/>
    </row>
    <row r="2070" spans="2:24" ht="58">
      <c r="B2070" s="252" t="s">
        <v>1438</v>
      </c>
      <c r="C2070" s="252" t="s">
        <v>5639</v>
      </c>
      <c r="D2070" s="251" t="s">
        <v>2503</v>
      </c>
      <c r="E2070" s="252" t="s">
        <v>431</v>
      </c>
      <c r="F2070" s="251">
        <v>4936562.67313</v>
      </c>
      <c r="G2070" s="251">
        <v>2482715.3569899998</v>
      </c>
      <c r="H2070" s="252" t="s">
        <v>2541</v>
      </c>
      <c r="I2070" s="251">
        <v>2.2287000000000001E-2</v>
      </c>
      <c r="J2070" s="251" t="s">
        <v>622</v>
      </c>
      <c r="K2070" s="353">
        <v>0</v>
      </c>
      <c r="L2070" s="252">
        <v>2024</v>
      </c>
      <c r="M2070" s="251">
        <v>2030</v>
      </c>
      <c r="N2070" s="252" t="s">
        <v>393</v>
      </c>
      <c r="O2070" s="252" t="s">
        <v>394</v>
      </c>
      <c r="P2070" s="252" t="s">
        <v>634</v>
      </c>
      <c r="Q2070" s="251" t="s">
        <v>5670</v>
      </c>
      <c r="R2070" s="290"/>
      <c r="S2070" s="290"/>
      <c r="T2070" s="290"/>
      <c r="U2070" s="290"/>
      <c r="V2070" s="290"/>
      <c r="W2070" s="290"/>
      <c r="X2070" s="290"/>
    </row>
    <row r="2071" spans="2:24" ht="58">
      <c r="B2071" s="252" t="s">
        <v>1438</v>
      </c>
      <c r="C2071" s="252" t="s">
        <v>5639</v>
      </c>
      <c r="D2071" s="251" t="s">
        <v>2503</v>
      </c>
      <c r="E2071" s="252" t="s">
        <v>431</v>
      </c>
      <c r="F2071" s="251">
        <v>4936562.67313</v>
      </c>
      <c r="G2071" s="251">
        <v>2482715.3569899998</v>
      </c>
      <c r="H2071" s="252" t="s">
        <v>2541</v>
      </c>
      <c r="I2071" s="251">
        <v>4.6003000000000002E-2</v>
      </c>
      <c r="J2071" s="251" t="s">
        <v>2397</v>
      </c>
      <c r="K2071" s="353">
        <v>0</v>
      </c>
      <c r="L2071" s="252">
        <v>2024</v>
      </c>
      <c r="M2071" s="251">
        <v>2030</v>
      </c>
      <c r="N2071" s="252" t="s">
        <v>393</v>
      </c>
      <c r="O2071" s="252" t="s">
        <v>394</v>
      </c>
      <c r="P2071" s="252" t="s">
        <v>634</v>
      </c>
      <c r="Q2071" s="251" t="s">
        <v>5670</v>
      </c>
      <c r="R2071" s="290"/>
      <c r="S2071" s="290"/>
      <c r="T2071" s="290"/>
      <c r="U2071" s="290"/>
      <c r="V2071" s="290"/>
      <c r="W2071" s="290"/>
      <c r="X2071" s="290"/>
    </row>
    <row r="2072" spans="2:24" ht="58">
      <c r="B2072" s="252" t="s">
        <v>1438</v>
      </c>
      <c r="C2072" s="252" t="s">
        <v>5639</v>
      </c>
      <c r="D2072" s="251" t="s">
        <v>2503</v>
      </c>
      <c r="E2072" s="252" t="s">
        <v>431</v>
      </c>
      <c r="F2072" s="251">
        <v>4936542.96985</v>
      </c>
      <c r="G2072" s="251">
        <v>2482108.7375400001</v>
      </c>
      <c r="H2072" s="252" t="s">
        <v>2541</v>
      </c>
      <c r="I2072" s="251">
        <v>0.202149</v>
      </c>
      <c r="J2072" s="251" t="s">
        <v>622</v>
      </c>
      <c r="K2072" s="353">
        <v>0</v>
      </c>
      <c r="L2072" s="252">
        <v>2024</v>
      </c>
      <c r="M2072" s="251">
        <v>2030</v>
      </c>
      <c r="N2072" s="252" t="s">
        <v>393</v>
      </c>
      <c r="O2072" s="252" t="s">
        <v>394</v>
      </c>
      <c r="P2072" s="252" t="s">
        <v>634</v>
      </c>
      <c r="Q2072" s="251" t="s">
        <v>5670</v>
      </c>
      <c r="R2072" s="290"/>
      <c r="S2072" s="290"/>
      <c r="T2072" s="290"/>
      <c r="U2072" s="290"/>
      <c r="V2072" s="290"/>
      <c r="W2072" s="290"/>
      <c r="X2072" s="290"/>
    </row>
    <row r="2073" spans="2:24" ht="58">
      <c r="B2073" s="252" t="s">
        <v>1438</v>
      </c>
      <c r="C2073" s="252" t="s">
        <v>5639</v>
      </c>
      <c r="D2073" s="251" t="s">
        <v>2503</v>
      </c>
      <c r="E2073" s="252" t="s">
        <v>431</v>
      </c>
      <c r="F2073" s="251">
        <v>4936562.40594</v>
      </c>
      <c r="G2073" s="251">
        <v>2482096.24859</v>
      </c>
      <c r="H2073" s="252" t="s">
        <v>2541</v>
      </c>
      <c r="I2073" s="251">
        <v>5.8919999999999997E-3</v>
      </c>
      <c r="J2073" s="251" t="s">
        <v>2754</v>
      </c>
      <c r="K2073" s="353">
        <v>0</v>
      </c>
      <c r="L2073" s="252">
        <v>2024</v>
      </c>
      <c r="M2073" s="251">
        <v>2030</v>
      </c>
      <c r="N2073" s="252" t="s">
        <v>393</v>
      </c>
      <c r="O2073" s="252" t="s">
        <v>394</v>
      </c>
      <c r="P2073" s="252" t="s">
        <v>634</v>
      </c>
      <c r="Q2073" s="251" t="s">
        <v>5670</v>
      </c>
      <c r="R2073" s="290"/>
      <c r="S2073" s="290"/>
      <c r="T2073" s="290"/>
      <c r="U2073" s="290"/>
      <c r="V2073" s="290"/>
      <c r="W2073" s="290"/>
      <c r="X2073" s="290"/>
    </row>
    <row r="2074" spans="2:24" ht="58">
      <c r="B2074" s="252" t="s">
        <v>1438</v>
      </c>
      <c r="C2074" s="252" t="s">
        <v>5639</v>
      </c>
      <c r="D2074" s="251" t="s">
        <v>2503</v>
      </c>
      <c r="E2074" s="252" t="s">
        <v>431</v>
      </c>
      <c r="F2074" s="251">
        <v>4936562.40594</v>
      </c>
      <c r="G2074" s="251">
        <v>2482096.24859</v>
      </c>
      <c r="H2074" s="252" t="s">
        <v>2541</v>
      </c>
      <c r="I2074" s="251">
        <v>0.209814</v>
      </c>
      <c r="J2074" s="251" t="s">
        <v>622</v>
      </c>
      <c r="K2074" s="353">
        <v>0</v>
      </c>
      <c r="L2074" s="252">
        <v>2024</v>
      </c>
      <c r="M2074" s="251">
        <v>2030</v>
      </c>
      <c r="N2074" s="252" t="s">
        <v>393</v>
      </c>
      <c r="O2074" s="252" t="s">
        <v>394</v>
      </c>
      <c r="P2074" s="252" t="s">
        <v>634</v>
      </c>
      <c r="Q2074" s="251" t="s">
        <v>5670</v>
      </c>
      <c r="R2074" s="290"/>
      <c r="S2074" s="290"/>
      <c r="T2074" s="290"/>
      <c r="U2074" s="290"/>
      <c r="V2074" s="290"/>
      <c r="W2074" s="290"/>
      <c r="X2074" s="290"/>
    </row>
    <row r="2075" spans="2:24" ht="58">
      <c r="B2075" s="252" t="s">
        <v>1438</v>
      </c>
      <c r="C2075" s="252" t="s">
        <v>5639</v>
      </c>
      <c r="D2075" s="251" t="s">
        <v>2503</v>
      </c>
      <c r="E2075" s="252" t="s">
        <v>431</v>
      </c>
      <c r="F2075" s="251">
        <v>4936550.7331900001</v>
      </c>
      <c r="G2075" s="251">
        <v>2482448.6929000001</v>
      </c>
      <c r="H2075" s="252" t="s">
        <v>2541</v>
      </c>
      <c r="I2075" s="251">
        <v>7.3077000000000003E-2</v>
      </c>
      <c r="J2075" s="251" t="s">
        <v>622</v>
      </c>
      <c r="K2075" s="353">
        <v>0</v>
      </c>
      <c r="L2075" s="252">
        <v>2024</v>
      </c>
      <c r="M2075" s="251">
        <v>2030</v>
      </c>
      <c r="N2075" s="252" t="s">
        <v>393</v>
      </c>
      <c r="O2075" s="252" t="s">
        <v>394</v>
      </c>
      <c r="P2075" s="252" t="s">
        <v>634</v>
      </c>
      <c r="Q2075" s="251" t="s">
        <v>5670</v>
      </c>
      <c r="R2075" s="290"/>
      <c r="S2075" s="290"/>
      <c r="T2075" s="290"/>
      <c r="U2075" s="290"/>
      <c r="V2075" s="290"/>
      <c r="W2075" s="290"/>
      <c r="X2075" s="290"/>
    </row>
    <row r="2076" spans="2:24" ht="58">
      <c r="B2076" s="252" t="s">
        <v>1438</v>
      </c>
      <c r="C2076" s="252" t="s">
        <v>5639</v>
      </c>
      <c r="D2076" s="251" t="s">
        <v>2503</v>
      </c>
      <c r="E2076" s="252" t="s">
        <v>431</v>
      </c>
      <c r="F2076" s="251">
        <v>4936540.19857</v>
      </c>
      <c r="G2076" s="251">
        <v>2482627.4703799998</v>
      </c>
      <c r="H2076" s="252" t="s">
        <v>2541</v>
      </c>
      <c r="I2076" s="251">
        <v>0.130019</v>
      </c>
      <c r="J2076" s="251" t="s">
        <v>622</v>
      </c>
      <c r="K2076" s="353">
        <v>0</v>
      </c>
      <c r="L2076" s="252">
        <v>2024</v>
      </c>
      <c r="M2076" s="251">
        <v>2030</v>
      </c>
      <c r="N2076" s="252" t="s">
        <v>393</v>
      </c>
      <c r="O2076" s="252" t="s">
        <v>394</v>
      </c>
      <c r="P2076" s="252" t="s">
        <v>634</v>
      </c>
      <c r="Q2076" s="251" t="s">
        <v>5670</v>
      </c>
      <c r="R2076" s="290"/>
      <c r="S2076" s="290"/>
      <c r="T2076" s="290"/>
      <c r="U2076" s="290"/>
      <c r="V2076" s="290"/>
      <c r="W2076" s="290"/>
      <c r="X2076" s="290"/>
    </row>
    <row r="2077" spans="2:24" ht="58">
      <c r="B2077" s="252" t="s">
        <v>1438</v>
      </c>
      <c r="C2077" s="252" t="s">
        <v>5639</v>
      </c>
      <c r="D2077" s="251" t="s">
        <v>2503</v>
      </c>
      <c r="E2077" s="252" t="s">
        <v>431</v>
      </c>
      <c r="F2077" s="251">
        <v>4936540.19857</v>
      </c>
      <c r="G2077" s="251">
        <v>2482627.4703799998</v>
      </c>
      <c r="H2077" s="252" t="s">
        <v>2541</v>
      </c>
      <c r="I2077" s="251">
        <v>3.0870000000000002E-2</v>
      </c>
      <c r="J2077" s="251" t="s">
        <v>2397</v>
      </c>
      <c r="K2077" s="353">
        <v>0</v>
      </c>
      <c r="L2077" s="252">
        <v>2024</v>
      </c>
      <c r="M2077" s="251">
        <v>2030</v>
      </c>
      <c r="N2077" s="252" t="s">
        <v>393</v>
      </c>
      <c r="O2077" s="252" t="s">
        <v>394</v>
      </c>
      <c r="P2077" s="252" t="s">
        <v>634</v>
      </c>
      <c r="Q2077" s="251" t="s">
        <v>5670</v>
      </c>
      <c r="R2077" s="290"/>
      <c r="S2077" s="290"/>
      <c r="T2077" s="290"/>
      <c r="U2077" s="290"/>
      <c r="V2077" s="290"/>
      <c r="W2077" s="290"/>
      <c r="X2077" s="290"/>
    </row>
    <row r="2078" spans="2:24" ht="58">
      <c r="B2078" s="252" t="s">
        <v>1438</v>
      </c>
      <c r="C2078" s="252" t="s">
        <v>5639</v>
      </c>
      <c r="D2078" s="251" t="s">
        <v>2503</v>
      </c>
      <c r="E2078" s="252" t="s">
        <v>431</v>
      </c>
      <c r="F2078" s="251">
        <v>4936540.19857</v>
      </c>
      <c r="G2078" s="251">
        <v>2482627.4703799998</v>
      </c>
      <c r="H2078" s="252" t="s">
        <v>2541</v>
      </c>
      <c r="I2078" s="251">
        <v>9.0541999999999997E-2</v>
      </c>
      <c r="J2078" s="251" t="s">
        <v>1427</v>
      </c>
      <c r="K2078" s="353">
        <v>0</v>
      </c>
      <c r="L2078" s="252">
        <v>2024</v>
      </c>
      <c r="M2078" s="251">
        <v>2030</v>
      </c>
      <c r="N2078" s="252" t="s">
        <v>393</v>
      </c>
      <c r="O2078" s="252" t="s">
        <v>394</v>
      </c>
      <c r="P2078" s="252" t="s">
        <v>634</v>
      </c>
      <c r="Q2078" s="251" t="s">
        <v>5670</v>
      </c>
      <c r="R2078" s="290"/>
      <c r="S2078" s="290"/>
      <c r="T2078" s="290"/>
      <c r="U2078" s="290"/>
      <c r="V2078" s="290"/>
      <c r="W2078" s="290"/>
      <c r="X2078" s="290"/>
    </row>
    <row r="2079" spans="2:24" ht="58">
      <c r="B2079" s="252" t="s">
        <v>1438</v>
      </c>
      <c r="C2079" s="252" t="s">
        <v>5639</v>
      </c>
      <c r="D2079" s="251" t="s">
        <v>2503</v>
      </c>
      <c r="E2079" s="252" t="s">
        <v>431</v>
      </c>
      <c r="F2079" s="251">
        <v>4936562.67313</v>
      </c>
      <c r="G2079" s="251">
        <v>2482715.3569899998</v>
      </c>
      <c r="H2079" s="252" t="s">
        <v>2541</v>
      </c>
      <c r="I2079" s="251">
        <v>6.6406999999999994E-2</v>
      </c>
      <c r="J2079" s="251" t="s">
        <v>1427</v>
      </c>
      <c r="K2079" s="353">
        <v>0</v>
      </c>
      <c r="L2079" s="252">
        <v>2024</v>
      </c>
      <c r="M2079" s="251">
        <v>2030</v>
      </c>
      <c r="N2079" s="252" t="s">
        <v>393</v>
      </c>
      <c r="O2079" s="252" t="s">
        <v>394</v>
      </c>
      <c r="P2079" s="252" t="s">
        <v>634</v>
      </c>
      <c r="Q2079" s="251" t="s">
        <v>5670</v>
      </c>
      <c r="R2079" s="290"/>
      <c r="S2079" s="290"/>
      <c r="T2079" s="290"/>
      <c r="U2079" s="290"/>
      <c r="V2079" s="290"/>
      <c r="W2079" s="290"/>
      <c r="X2079" s="290"/>
    </row>
    <row r="2080" spans="2:24" ht="58">
      <c r="B2080" s="252" t="s">
        <v>1438</v>
      </c>
      <c r="C2080" s="252" t="s">
        <v>5639</v>
      </c>
      <c r="D2080" s="251" t="s">
        <v>2503</v>
      </c>
      <c r="E2080" s="252" t="s">
        <v>431</v>
      </c>
      <c r="F2080" s="251">
        <v>4936567.2073799996</v>
      </c>
      <c r="G2080" s="251">
        <v>2482806.2943799999</v>
      </c>
      <c r="H2080" s="252" t="s">
        <v>2541</v>
      </c>
      <c r="I2080" s="251">
        <v>1.7288999999999999E-2</v>
      </c>
      <c r="J2080" s="251" t="s">
        <v>1427</v>
      </c>
      <c r="K2080" s="353">
        <v>0</v>
      </c>
      <c r="L2080" s="252">
        <v>2024</v>
      </c>
      <c r="M2080" s="251">
        <v>2030</v>
      </c>
      <c r="N2080" s="252" t="s">
        <v>393</v>
      </c>
      <c r="O2080" s="252" t="s">
        <v>394</v>
      </c>
      <c r="P2080" s="252" t="s">
        <v>634</v>
      </c>
      <c r="Q2080" s="251" t="s">
        <v>5670</v>
      </c>
      <c r="R2080" s="290"/>
      <c r="S2080" s="290"/>
      <c r="T2080" s="290"/>
      <c r="U2080" s="290"/>
      <c r="V2080" s="290"/>
      <c r="W2080" s="290"/>
      <c r="X2080" s="290"/>
    </row>
    <row r="2081" spans="2:24" ht="58">
      <c r="B2081" s="252" t="s">
        <v>1438</v>
      </c>
      <c r="C2081" s="252" t="s">
        <v>5639</v>
      </c>
      <c r="D2081" s="251" t="s">
        <v>2503</v>
      </c>
      <c r="E2081" s="252" t="s">
        <v>431</v>
      </c>
      <c r="F2081" s="251">
        <v>4936551.3296800004</v>
      </c>
      <c r="G2081" s="251">
        <v>2482948.42521</v>
      </c>
      <c r="H2081" s="252" t="s">
        <v>2541</v>
      </c>
      <c r="I2081" s="251">
        <v>2.7179999999999999E-3</v>
      </c>
      <c r="J2081" s="251" t="s">
        <v>1427</v>
      </c>
      <c r="K2081" s="353">
        <v>0</v>
      </c>
      <c r="L2081" s="252">
        <v>2024</v>
      </c>
      <c r="M2081" s="251">
        <v>2030</v>
      </c>
      <c r="N2081" s="252" t="s">
        <v>393</v>
      </c>
      <c r="O2081" s="252" t="s">
        <v>394</v>
      </c>
      <c r="P2081" s="252" t="s">
        <v>634</v>
      </c>
      <c r="Q2081" s="251" t="s">
        <v>5670</v>
      </c>
      <c r="R2081" s="290"/>
      <c r="S2081" s="290"/>
      <c r="T2081" s="290"/>
      <c r="U2081" s="290"/>
      <c r="V2081" s="290"/>
      <c r="W2081" s="290"/>
      <c r="X2081" s="290"/>
    </row>
    <row r="2082" spans="2:24" ht="58">
      <c r="B2082" s="252" t="s">
        <v>1438</v>
      </c>
      <c r="C2082" s="252" t="s">
        <v>5639</v>
      </c>
      <c r="D2082" s="251" t="s">
        <v>2503</v>
      </c>
      <c r="E2082" s="252" t="s">
        <v>431</v>
      </c>
      <c r="F2082" s="251">
        <v>4936600.92423</v>
      </c>
      <c r="G2082" s="251">
        <v>2481231.51975</v>
      </c>
      <c r="H2082" s="252" t="s">
        <v>2541</v>
      </c>
      <c r="I2082" s="251">
        <v>6.7000000000000002E-5</v>
      </c>
      <c r="J2082" s="251" t="s">
        <v>3945</v>
      </c>
      <c r="K2082" s="353">
        <v>0</v>
      </c>
      <c r="L2082" s="252">
        <v>2024</v>
      </c>
      <c r="M2082" s="251">
        <v>2030</v>
      </c>
      <c r="N2082" s="252" t="s">
        <v>393</v>
      </c>
      <c r="O2082" s="252" t="s">
        <v>394</v>
      </c>
      <c r="P2082" s="252" t="s">
        <v>634</v>
      </c>
      <c r="Q2082" s="251" t="s">
        <v>5670</v>
      </c>
      <c r="R2082" s="290"/>
      <c r="S2082" s="290"/>
      <c r="T2082" s="290"/>
      <c r="U2082" s="290"/>
      <c r="V2082" s="290"/>
      <c r="W2082" s="290"/>
      <c r="X2082" s="290"/>
    </row>
    <row r="2083" spans="2:24" ht="58">
      <c r="B2083" s="252" t="s">
        <v>1438</v>
      </c>
      <c r="C2083" s="252" t="s">
        <v>5639</v>
      </c>
      <c r="D2083" s="251" t="s">
        <v>2503</v>
      </c>
      <c r="E2083" s="252" t="s">
        <v>431</v>
      </c>
      <c r="F2083" s="251">
        <v>4937071.8105699997</v>
      </c>
      <c r="G2083" s="251">
        <v>2487089.58672</v>
      </c>
      <c r="H2083" s="252" t="s">
        <v>2541</v>
      </c>
      <c r="I2083" s="251">
        <v>4.9910000000000003E-2</v>
      </c>
      <c r="J2083" s="251" t="s">
        <v>392</v>
      </c>
      <c r="K2083" s="353">
        <v>0</v>
      </c>
      <c r="L2083" s="252">
        <v>2024</v>
      </c>
      <c r="M2083" s="251">
        <v>2030</v>
      </c>
      <c r="N2083" s="252" t="s">
        <v>393</v>
      </c>
      <c r="O2083" s="252" t="s">
        <v>394</v>
      </c>
      <c r="P2083" s="252" t="s">
        <v>634</v>
      </c>
      <c r="Q2083" s="251" t="s">
        <v>5670</v>
      </c>
      <c r="R2083" s="290"/>
      <c r="S2083" s="290"/>
      <c r="T2083" s="290"/>
      <c r="U2083" s="290"/>
      <c r="V2083" s="290"/>
      <c r="W2083" s="290"/>
      <c r="X2083" s="290"/>
    </row>
    <row r="2084" spans="2:24" ht="58">
      <c r="B2084" s="252" t="s">
        <v>1438</v>
      </c>
      <c r="C2084" s="252" t="s">
        <v>5639</v>
      </c>
      <c r="D2084" s="251" t="s">
        <v>2503</v>
      </c>
      <c r="E2084" s="252" t="s">
        <v>431</v>
      </c>
      <c r="F2084" s="251">
        <v>4937090.9795300001</v>
      </c>
      <c r="G2084" s="251">
        <v>2487090.4729800001</v>
      </c>
      <c r="H2084" s="252" t="s">
        <v>2541</v>
      </c>
      <c r="I2084" s="251">
        <v>6.5634999999999999E-2</v>
      </c>
      <c r="J2084" s="251" t="s">
        <v>392</v>
      </c>
      <c r="K2084" s="353">
        <v>0</v>
      </c>
      <c r="L2084" s="252">
        <v>2024</v>
      </c>
      <c r="M2084" s="251">
        <v>2030</v>
      </c>
      <c r="N2084" s="252" t="s">
        <v>393</v>
      </c>
      <c r="O2084" s="252" t="s">
        <v>394</v>
      </c>
      <c r="P2084" s="252" t="s">
        <v>634</v>
      </c>
      <c r="Q2084" s="251" t="s">
        <v>5670</v>
      </c>
      <c r="R2084" s="290"/>
      <c r="S2084" s="290"/>
      <c r="T2084" s="290"/>
      <c r="U2084" s="290"/>
      <c r="V2084" s="290"/>
      <c r="W2084" s="290"/>
      <c r="X2084" s="290"/>
    </row>
    <row r="2085" spans="2:24" ht="58">
      <c r="B2085" s="252" t="s">
        <v>1438</v>
      </c>
      <c r="C2085" s="252" t="s">
        <v>5639</v>
      </c>
      <c r="D2085" s="251" t="s">
        <v>2503</v>
      </c>
      <c r="E2085" s="252" t="s">
        <v>431</v>
      </c>
      <c r="F2085" s="251">
        <v>4936570.0118699996</v>
      </c>
      <c r="G2085" s="251">
        <v>2482949.4393799999</v>
      </c>
      <c r="H2085" s="252" t="s">
        <v>2541</v>
      </c>
      <c r="I2085" s="251">
        <v>6.1289999999999999E-3</v>
      </c>
      <c r="J2085" s="251" t="s">
        <v>1427</v>
      </c>
      <c r="K2085" s="353">
        <v>0</v>
      </c>
      <c r="L2085" s="252">
        <v>2024</v>
      </c>
      <c r="M2085" s="251">
        <v>2030</v>
      </c>
      <c r="N2085" s="252" t="s">
        <v>393</v>
      </c>
      <c r="O2085" s="252" t="s">
        <v>394</v>
      </c>
      <c r="P2085" s="252" t="s">
        <v>634</v>
      </c>
      <c r="Q2085" s="251" t="s">
        <v>5670</v>
      </c>
      <c r="R2085" s="290"/>
      <c r="S2085" s="290"/>
      <c r="T2085" s="290"/>
      <c r="U2085" s="290"/>
      <c r="V2085" s="290"/>
      <c r="W2085" s="290"/>
      <c r="X2085" s="290"/>
    </row>
    <row r="2086" spans="2:24" ht="58">
      <c r="B2086" s="252" t="s">
        <v>1438</v>
      </c>
      <c r="C2086" s="252" t="s">
        <v>5639</v>
      </c>
      <c r="D2086" s="251" t="s">
        <v>2503</v>
      </c>
      <c r="E2086" s="252" t="s">
        <v>431</v>
      </c>
      <c r="F2086" s="251">
        <v>4936846.3580600005</v>
      </c>
      <c r="G2086" s="251">
        <v>2485045.0306099998</v>
      </c>
      <c r="H2086" s="252" t="s">
        <v>2541</v>
      </c>
      <c r="I2086" s="251">
        <v>4.6115000000000003E-2</v>
      </c>
      <c r="J2086" s="251" t="s">
        <v>622</v>
      </c>
      <c r="K2086" s="353">
        <v>0</v>
      </c>
      <c r="L2086" s="252">
        <v>2024</v>
      </c>
      <c r="M2086" s="251">
        <v>2030</v>
      </c>
      <c r="N2086" s="252" t="s">
        <v>393</v>
      </c>
      <c r="O2086" s="252" t="s">
        <v>394</v>
      </c>
      <c r="P2086" s="252" t="s">
        <v>634</v>
      </c>
      <c r="Q2086" s="251" t="s">
        <v>5670</v>
      </c>
      <c r="R2086" s="290"/>
      <c r="S2086" s="290"/>
      <c r="T2086" s="290"/>
      <c r="U2086" s="290"/>
      <c r="V2086" s="290"/>
      <c r="W2086" s="290"/>
      <c r="X2086" s="290"/>
    </row>
    <row r="2087" spans="2:24" ht="58">
      <c r="B2087" s="252" t="s">
        <v>1438</v>
      </c>
      <c r="C2087" s="252" t="s">
        <v>5639</v>
      </c>
      <c r="D2087" s="251" t="s">
        <v>2503</v>
      </c>
      <c r="E2087" s="252" t="s">
        <v>431</v>
      </c>
      <c r="F2087" s="251">
        <v>4936868.4591699997</v>
      </c>
      <c r="G2087" s="251">
        <v>2485031.4730199999</v>
      </c>
      <c r="H2087" s="252" t="s">
        <v>2541</v>
      </c>
      <c r="I2087" s="251">
        <v>4.9320999999999997E-2</v>
      </c>
      <c r="J2087" s="251" t="s">
        <v>622</v>
      </c>
      <c r="K2087" s="353">
        <v>0</v>
      </c>
      <c r="L2087" s="252">
        <v>2024</v>
      </c>
      <c r="M2087" s="251">
        <v>2030</v>
      </c>
      <c r="N2087" s="252" t="s">
        <v>393</v>
      </c>
      <c r="O2087" s="252" t="s">
        <v>394</v>
      </c>
      <c r="P2087" s="252" t="s">
        <v>634</v>
      </c>
      <c r="Q2087" s="251" t="s">
        <v>5670</v>
      </c>
      <c r="R2087" s="290"/>
      <c r="S2087" s="290"/>
      <c r="T2087" s="290"/>
      <c r="U2087" s="290"/>
      <c r="V2087" s="290"/>
      <c r="W2087" s="290"/>
      <c r="X2087" s="290"/>
    </row>
    <row r="2088" spans="2:24" ht="58">
      <c r="B2088" s="252" t="s">
        <v>1438</v>
      </c>
      <c r="C2088" s="252" t="s">
        <v>5639</v>
      </c>
      <c r="D2088" s="251" t="s">
        <v>2503</v>
      </c>
      <c r="E2088" s="252" t="s">
        <v>431</v>
      </c>
      <c r="F2088" s="251">
        <v>4936994.2975700004</v>
      </c>
      <c r="G2088" s="251">
        <v>2485858.6911300002</v>
      </c>
      <c r="H2088" s="252" t="s">
        <v>2541</v>
      </c>
      <c r="I2088" s="251">
        <v>7.3999999999999999E-4</v>
      </c>
      <c r="J2088" s="251" t="s">
        <v>622</v>
      </c>
      <c r="K2088" s="353">
        <v>0</v>
      </c>
      <c r="L2088" s="252">
        <v>2024</v>
      </c>
      <c r="M2088" s="251">
        <v>2030</v>
      </c>
      <c r="N2088" s="252" t="s">
        <v>393</v>
      </c>
      <c r="O2088" s="252" t="s">
        <v>394</v>
      </c>
      <c r="P2088" s="252" t="s">
        <v>634</v>
      </c>
      <c r="Q2088" s="251" t="s">
        <v>5670</v>
      </c>
      <c r="R2088" s="290"/>
      <c r="S2088" s="290"/>
      <c r="T2088" s="290"/>
      <c r="U2088" s="290"/>
      <c r="V2088" s="290"/>
      <c r="W2088" s="290"/>
      <c r="X2088" s="290"/>
    </row>
    <row r="2089" spans="2:24" ht="58">
      <c r="B2089" s="252" t="s">
        <v>1438</v>
      </c>
      <c r="C2089" s="252" t="s">
        <v>5639</v>
      </c>
      <c r="D2089" s="251" t="s">
        <v>2503</v>
      </c>
      <c r="E2089" s="252" t="s">
        <v>431</v>
      </c>
      <c r="F2089" s="251">
        <v>4937071.8105699997</v>
      </c>
      <c r="G2089" s="251">
        <v>2487089.58672</v>
      </c>
      <c r="H2089" s="252" t="s">
        <v>2541</v>
      </c>
      <c r="I2089" s="251">
        <v>3.7145999999999998E-2</v>
      </c>
      <c r="J2089" s="251" t="s">
        <v>2397</v>
      </c>
      <c r="K2089" s="353">
        <v>0</v>
      </c>
      <c r="L2089" s="252">
        <v>2024</v>
      </c>
      <c r="M2089" s="251">
        <v>2030</v>
      </c>
      <c r="N2089" s="252" t="s">
        <v>393</v>
      </c>
      <c r="O2089" s="252" t="s">
        <v>394</v>
      </c>
      <c r="P2089" s="252" t="s">
        <v>634</v>
      </c>
      <c r="Q2089" s="251" t="s">
        <v>5670</v>
      </c>
      <c r="R2089" s="290"/>
      <c r="S2089" s="290"/>
      <c r="T2089" s="290"/>
      <c r="U2089" s="290"/>
      <c r="V2089" s="290"/>
      <c r="W2089" s="290"/>
      <c r="X2089" s="290"/>
    </row>
    <row r="2090" spans="2:24" ht="58">
      <c r="B2090" s="252" t="s">
        <v>1438</v>
      </c>
      <c r="C2090" s="252" t="s">
        <v>5639</v>
      </c>
      <c r="D2090" s="251" t="s">
        <v>2503</v>
      </c>
      <c r="E2090" s="252" t="s">
        <v>431</v>
      </c>
      <c r="F2090" s="251">
        <v>4937090.9795300001</v>
      </c>
      <c r="G2090" s="251">
        <v>2487090.4729800001</v>
      </c>
      <c r="H2090" s="252" t="s">
        <v>2541</v>
      </c>
      <c r="I2090" s="251">
        <v>8.2142000000000007E-2</v>
      </c>
      <c r="J2090" s="251" t="s">
        <v>2397</v>
      </c>
      <c r="K2090" s="353">
        <v>0</v>
      </c>
      <c r="L2090" s="252">
        <v>2024</v>
      </c>
      <c r="M2090" s="251">
        <v>2030</v>
      </c>
      <c r="N2090" s="252" t="s">
        <v>393</v>
      </c>
      <c r="O2090" s="252" t="s">
        <v>394</v>
      </c>
      <c r="P2090" s="252" t="s">
        <v>634</v>
      </c>
      <c r="Q2090" s="251" t="s">
        <v>5670</v>
      </c>
      <c r="R2090" s="290"/>
      <c r="S2090" s="290"/>
      <c r="T2090" s="290"/>
      <c r="U2090" s="290"/>
      <c r="V2090" s="290"/>
      <c r="W2090" s="290"/>
      <c r="X2090" s="290"/>
    </row>
    <row r="2091" spans="2:24" ht="58">
      <c r="B2091" s="252" t="s">
        <v>1438</v>
      </c>
      <c r="C2091" s="252" t="s">
        <v>5639</v>
      </c>
      <c r="D2091" s="251" t="s">
        <v>2503</v>
      </c>
      <c r="E2091" s="252" t="s">
        <v>431</v>
      </c>
      <c r="F2091" s="251">
        <v>4936994.2975700004</v>
      </c>
      <c r="G2091" s="251">
        <v>2485858.6911300002</v>
      </c>
      <c r="H2091" s="252" t="s">
        <v>2541</v>
      </c>
      <c r="I2091" s="251">
        <v>1.9559999999999998E-3</v>
      </c>
      <c r="J2091" s="251" t="s">
        <v>2397</v>
      </c>
      <c r="K2091" s="353">
        <v>0</v>
      </c>
      <c r="L2091" s="252">
        <v>2024</v>
      </c>
      <c r="M2091" s="251">
        <v>2030</v>
      </c>
      <c r="N2091" s="252" t="s">
        <v>393</v>
      </c>
      <c r="O2091" s="252" t="s">
        <v>394</v>
      </c>
      <c r="P2091" s="252" t="s">
        <v>634</v>
      </c>
      <c r="Q2091" s="251" t="s">
        <v>5670</v>
      </c>
      <c r="R2091" s="290"/>
      <c r="S2091" s="290"/>
      <c r="T2091" s="290"/>
      <c r="U2091" s="290"/>
      <c r="V2091" s="290"/>
      <c r="W2091" s="290"/>
      <c r="X2091" s="290"/>
    </row>
    <row r="2092" spans="2:24" ht="58">
      <c r="B2092" s="252" t="s">
        <v>1438</v>
      </c>
      <c r="C2092" s="252" t="s">
        <v>5639</v>
      </c>
      <c r="D2092" s="251" t="s">
        <v>2503</v>
      </c>
      <c r="E2092" s="252" t="s">
        <v>431</v>
      </c>
      <c r="F2092" s="251">
        <v>4937055.8517399998</v>
      </c>
      <c r="G2092" s="251">
        <v>2486419.9128999999</v>
      </c>
      <c r="H2092" s="252" t="s">
        <v>2541</v>
      </c>
      <c r="I2092" s="251">
        <v>8.8825000000000001E-2</v>
      </c>
      <c r="J2092" s="251" t="s">
        <v>2397</v>
      </c>
      <c r="K2092" s="353">
        <v>0</v>
      </c>
      <c r="L2092" s="252">
        <v>2024</v>
      </c>
      <c r="M2092" s="251">
        <v>2030</v>
      </c>
      <c r="N2092" s="252" t="s">
        <v>393</v>
      </c>
      <c r="O2092" s="252" t="s">
        <v>394</v>
      </c>
      <c r="P2092" s="252" t="s">
        <v>634</v>
      </c>
      <c r="Q2092" s="251" t="s">
        <v>5670</v>
      </c>
      <c r="R2092" s="290"/>
      <c r="S2092" s="290"/>
      <c r="T2092" s="290"/>
      <c r="U2092" s="290"/>
      <c r="V2092" s="290"/>
      <c r="W2092" s="290"/>
      <c r="X2092" s="290"/>
    </row>
    <row r="2093" spans="2:24" ht="58">
      <c r="B2093" s="252" t="s">
        <v>1438</v>
      </c>
      <c r="C2093" s="252" t="s">
        <v>5639</v>
      </c>
      <c r="D2093" s="251" t="s">
        <v>2503</v>
      </c>
      <c r="E2093" s="252" t="s">
        <v>431</v>
      </c>
      <c r="F2093" s="251">
        <v>4937080.7286599996</v>
      </c>
      <c r="G2093" s="251">
        <v>2486423.91713</v>
      </c>
      <c r="H2093" s="252" t="s">
        <v>2541</v>
      </c>
      <c r="I2093" s="251">
        <v>7.4900999999999995E-2</v>
      </c>
      <c r="J2093" s="251" t="s">
        <v>2397</v>
      </c>
      <c r="K2093" s="353">
        <v>0</v>
      </c>
      <c r="L2093" s="252">
        <v>2024</v>
      </c>
      <c r="M2093" s="251">
        <v>2030</v>
      </c>
      <c r="N2093" s="252" t="s">
        <v>393</v>
      </c>
      <c r="O2093" s="252" t="s">
        <v>394</v>
      </c>
      <c r="P2093" s="252" t="s">
        <v>634</v>
      </c>
      <c r="Q2093" s="251" t="s">
        <v>5670</v>
      </c>
      <c r="R2093" s="290"/>
      <c r="S2093" s="290"/>
      <c r="T2093" s="290"/>
      <c r="U2093" s="290"/>
      <c r="V2093" s="290"/>
      <c r="W2093" s="290"/>
      <c r="X2093" s="290"/>
    </row>
    <row r="2094" spans="2:24" ht="58">
      <c r="B2094" s="252" t="s">
        <v>1438</v>
      </c>
      <c r="C2094" s="252" t="s">
        <v>5639</v>
      </c>
      <c r="D2094" s="251" t="s">
        <v>2503</v>
      </c>
      <c r="E2094" s="252" t="s">
        <v>431</v>
      </c>
      <c r="F2094" s="251">
        <v>4937083.3436099999</v>
      </c>
      <c r="G2094" s="251">
        <v>2486548.9659799999</v>
      </c>
      <c r="H2094" s="252" t="s">
        <v>2541</v>
      </c>
      <c r="I2094" s="251">
        <v>0.329683</v>
      </c>
      <c r="J2094" s="251" t="s">
        <v>2397</v>
      </c>
      <c r="K2094" s="353">
        <v>0</v>
      </c>
      <c r="L2094" s="252">
        <v>2024</v>
      </c>
      <c r="M2094" s="251">
        <v>2030</v>
      </c>
      <c r="N2094" s="252" t="s">
        <v>393</v>
      </c>
      <c r="O2094" s="252" t="s">
        <v>394</v>
      </c>
      <c r="P2094" s="252" t="s">
        <v>634</v>
      </c>
      <c r="Q2094" s="251" t="s">
        <v>5670</v>
      </c>
      <c r="R2094" s="290"/>
      <c r="S2094" s="290"/>
      <c r="T2094" s="290"/>
      <c r="U2094" s="290"/>
      <c r="V2094" s="290"/>
      <c r="W2094" s="290"/>
      <c r="X2094" s="290"/>
    </row>
    <row r="2095" spans="2:24" ht="58">
      <c r="B2095" s="252" t="s">
        <v>1438</v>
      </c>
      <c r="C2095" s="252" t="s">
        <v>5639</v>
      </c>
      <c r="D2095" s="251" t="s">
        <v>2503</v>
      </c>
      <c r="E2095" s="252" t="s">
        <v>431</v>
      </c>
      <c r="F2095" s="251">
        <v>4937108.5621499997</v>
      </c>
      <c r="G2095" s="251">
        <v>2487830.1609999998</v>
      </c>
      <c r="H2095" s="252" t="s">
        <v>2541</v>
      </c>
      <c r="I2095" s="251">
        <v>3.8178999999999998E-2</v>
      </c>
      <c r="J2095" s="251" t="s">
        <v>3943</v>
      </c>
      <c r="K2095" s="353">
        <v>0</v>
      </c>
      <c r="L2095" s="252">
        <v>2024</v>
      </c>
      <c r="M2095" s="251">
        <v>2030</v>
      </c>
      <c r="N2095" s="252" t="s">
        <v>393</v>
      </c>
      <c r="O2095" s="252" t="s">
        <v>394</v>
      </c>
      <c r="P2095" s="252" t="s">
        <v>634</v>
      </c>
      <c r="Q2095" s="251" t="s">
        <v>5670</v>
      </c>
      <c r="R2095" s="290"/>
      <c r="S2095" s="290"/>
      <c r="T2095" s="290"/>
      <c r="U2095" s="290"/>
      <c r="V2095" s="290"/>
      <c r="W2095" s="290"/>
      <c r="X2095" s="290"/>
    </row>
    <row r="2096" spans="2:24" ht="58">
      <c r="B2096" s="252" t="s">
        <v>1438</v>
      </c>
      <c r="C2096" s="252" t="s">
        <v>5639</v>
      </c>
      <c r="D2096" s="251" t="s">
        <v>2503</v>
      </c>
      <c r="E2096" s="252" t="s">
        <v>431</v>
      </c>
      <c r="F2096" s="251">
        <v>4937030.7770100003</v>
      </c>
      <c r="G2096" s="251">
        <v>2486096.7355399998</v>
      </c>
      <c r="H2096" s="252" t="s">
        <v>2541</v>
      </c>
      <c r="I2096" s="251">
        <v>2.6596999999999999E-2</v>
      </c>
      <c r="J2096" s="251" t="s">
        <v>2397</v>
      </c>
      <c r="K2096" s="353">
        <v>0</v>
      </c>
      <c r="L2096" s="252">
        <v>2024</v>
      </c>
      <c r="M2096" s="251">
        <v>2030</v>
      </c>
      <c r="N2096" s="252" t="s">
        <v>393</v>
      </c>
      <c r="O2096" s="252" t="s">
        <v>394</v>
      </c>
      <c r="P2096" s="252" t="s">
        <v>634</v>
      </c>
      <c r="Q2096" s="251" t="s">
        <v>5670</v>
      </c>
      <c r="R2096" s="290"/>
      <c r="S2096" s="290"/>
      <c r="T2096" s="290"/>
      <c r="U2096" s="290"/>
      <c r="V2096" s="290"/>
      <c r="W2096" s="290"/>
      <c r="X2096" s="290"/>
    </row>
    <row r="2097" spans="2:24" ht="58">
      <c r="B2097" s="252" t="s">
        <v>1438</v>
      </c>
      <c r="C2097" s="252" t="s">
        <v>5639</v>
      </c>
      <c r="D2097" s="251" t="s">
        <v>2503</v>
      </c>
      <c r="E2097" s="252" t="s">
        <v>431</v>
      </c>
      <c r="F2097" s="251">
        <v>4937106.1052200003</v>
      </c>
      <c r="G2097" s="251">
        <v>2486590.3915499998</v>
      </c>
      <c r="H2097" s="252" t="s">
        <v>2541</v>
      </c>
      <c r="I2097" s="251">
        <v>9.3559999999999997E-3</v>
      </c>
      <c r="J2097" s="251" t="s">
        <v>2397</v>
      </c>
      <c r="K2097" s="353">
        <v>0</v>
      </c>
      <c r="L2097" s="252">
        <v>2024</v>
      </c>
      <c r="M2097" s="251">
        <v>2030</v>
      </c>
      <c r="N2097" s="252" t="s">
        <v>393</v>
      </c>
      <c r="O2097" s="252" t="s">
        <v>394</v>
      </c>
      <c r="P2097" s="252" t="s">
        <v>634</v>
      </c>
      <c r="Q2097" s="251" t="s">
        <v>5670</v>
      </c>
      <c r="R2097" s="290"/>
      <c r="S2097" s="290"/>
      <c r="T2097" s="290"/>
      <c r="U2097" s="290"/>
      <c r="V2097" s="290"/>
      <c r="W2097" s="290"/>
      <c r="X2097" s="290"/>
    </row>
    <row r="2098" spans="2:24" ht="58">
      <c r="B2098" s="252" t="s">
        <v>1438</v>
      </c>
      <c r="C2098" s="252" t="s">
        <v>5639</v>
      </c>
      <c r="D2098" s="251" t="s">
        <v>2503</v>
      </c>
      <c r="E2098" s="252" t="s">
        <v>431</v>
      </c>
      <c r="F2098" s="251">
        <v>4937083.3413000004</v>
      </c>
      <c r="G2098" s="251">
        <v>2486599.1110399999</v>
      </c>
      <c r="H2098" s="252" t="s">
        <v>2541</v>
      </c>
      <c r="I2098" s="251">
        <v>4.1599999999999996E-3</v>
      </c>
      <c r="J2098" s="251" t="s">
        <v>2397</v>
      </c>
      <c r="K2098" s="353">
        <v>0</v>
      </c>
      <c r="L2098" s="252">
        <v>2024</v>
      </c>
      <c r="M2098" s="251">
        <v>2030</v>
      </c>
      <c r="N2098" s="252" t="s">
        <v>393</v>
      </c>
      <c r="O2098" s="252" t="s">
        <v>394</v>
      </c>
      <c r="P2098" s="252" t="s">
        <v>634</v>
      </c>
      <c r="Q2098" s="251" t="s">
        <v>5670</v>
      </c>
      <c r="R2098" s="290"/>
      <c r="S2098" s="290"/>
      <c r="T2098" s="290"/>
      <c r="U2098" s="290"/>
      <c r="V2098" s="290"/>
      <c r="W2098" s="290"/>
      <c r="X2098" s="290"/>
    </row>
    <row r="2099" spans="2:24" ht="58">
      <c r="B2099" s="252" t="s">
        <v>1438</v>
      </c>
      <c r="C2099" s="252" t="s">
        <v>5639</v>
      </c>
      <c r="D2099" s="251" t="s">
        <v>2503</v>
      </c>
      <c r="E2099" s="252" t="s">
        <v>431</v>
      </c>
      <c r="F2099" s="251">
        <v>4936912.9918900002</v>
      </c>
      <c r="G2099" s="251">
        <v>2485325.9514500001</v>
      </c>
      <c r="H2099" s="252" t="s">
        <v>2541</v>
      </c>
      <c r="I2099" s="251">
        <v>4.6999999999999997E-5</v>
      </c>
      <c r="J2099" s="251" t="s">
        <v>622</v>
      </c>
      <c r="K2099" s="353">
        <v>0</v>
      </c>
      <c r="L2099" s="252">
        <v>2024</v>
      </c>
      <c r="M2099" s="251">
        <v>2030</v>
      </c>
      <c r="N2099" s="252" t="s">
        <v>393</v>
      </c>
      <c r="O2099" s="252" t="s">
        <v>394</v>
      </c>
      <c r="P2099" s="252" t="s">
        <v>634</v>
      </c>
      <c r="Q2099" s="251" t="s">
        <v>5670</v>
      </c>
      <c r="R2099" s="290"/>
      <c r="S2099" s="290"/>
      <c r="T2099" s="290"/>
      <c r="U2099" s="290"/>
      <c r="V2099" s="290"/>
      <c r="W2099" s="290"/>
      <c r="X2099" s="290"/>
    </row>
    <row r="2100" spans="2:24" ht="58">
      <c r="B2100" s="252" t="s">
        <v>1438</v>
      </c>
      <c r="C2100" s="252" t="s">
        <v>5639</v>
      </c>
      <c r="D2100" s="251" t="s">
        <v>2502</v>
      </c>
      <c r="E2100" s="252" t="s">
        <v>431</v>
      </c>
      <c r="F2100" s="251">
        <v>4942010.80846</v>
      </c>
      <c r="G2100" s="251">
        <v>2467019.1412599999</v>
      </c>
      <c r="H2100" s="252" t="s">
        <v>2541</v>
      </c>
      <c r="I2100" s="251">
        <v>1.9522999999999999E-2</v>
      </c>
      <c r="J2100" s="251" t="s">
        <v>622</v>
      </c>
      <c r="K2100" s="353">
        <v>0</v>
      </c>
      <c r="L2100" s="252">
        <v>2024</v>
      </c>
      <c r="M2100" s="251">
        <v>2030</v>
      </c>
      <c r="N2100" s="252" t="s">
        <v>393</v>
      </c>
      <c r="O2100" s="252" t="s">
        <v>394</v>
      </c>
      <c r="P2100" s="252" t="s">
        <v>634</v>
      </c>
      <c r="Q2100" s="251" t="s">
        <v>5670</v>
      </c>
      <c r="R2100" s="290"/>
      <c r="S2100" s="290"/>
      <c r="T2100" s="290"/>
      <c r="U2100" s="290"/>
      <c r="V2100" s="290"/>
      <c r="W2100" s="290"/>
      <c r="X2100" s="290"/>
    </row>
    <row r="2101" spans="2:24" ht="58">
      <c r="B2101" s="252" t="s">
        <v>1438</v>
      </c>
      <c r="C2101" s="252" t="s">
        <v>5639</v>
      </c>
      <c r="D2101" s="251" t="s">
        <v>2502</v>
      </c>
      <c r="E2101" s="252" t="s">
        <v>431</v>
      </c>
      <c r="F2101" s="251">
        <v>4941876.2371899998</v>
      </c>
      <c r="G2101" s="251">
        <v>2467967.9771799999</v>
      </c>
      <c r="H2101" s="252" t="s">
        <v>2541</v>
      </c>
      <c r="I2101" s="251">
        <v>0.85855300000000001</v>
      </c>
      <c r="J2101" s="251" t="s">
        <v>622</v>
      </c>
      <c r="K2101" s="353">
        <v>0</v>
      </c>
      <c r="L2101" s="252">
        <v>2024</v>
      </c>
      <c r="M2101" s="251">
        <v>2030</v>
      </c>
      <c r="N2101" s="252" t="s">
        <v>393</v>
      </c>
      <c r="O2101" s="252" t="s">
        <v>394</v>
      </c>
      <c r="P2101" s="252" t="s">
        <v>634</v>
      </c>
      <c r="Q2101" s="251" t="s">
        <v>5670</v>
      </c>
      <c r="R2101" s="290"/>
      <c r="S2101" s="290"/>
      <c r="T2101" s="290"/>
      <c r="U2101" s="290"/>
      <c r="V2101" s="290"/>
      <c r="W2101" s="290"/>
      <c r="X2101" s="290"/>
    </row>
    <row r="2102" spans="2:24" ht="58">
      <c r="B2102" s="252" t="s">
        <v>1438</v>
      </c>
      <c r="C2102" s="252" t="s">
        <v>5639</v>
      </c>
      <c r="D2102" s="251" t="s">
        <v>2502</v>
      </c>
      <c r="E2102" s="252" t="s">
        <v>431</v>
      </c>
      <c r="F2102" s="251">
        <v>4941876.2371899998</v>
      </c>
      <c r="G2102" s="251">
        <v>2467967.9771799999</v>
      </c>
      <c r="H2102" s="252" t="s">
        <v>2541</v>
      </c>
      <c r="I2102" s="251">
        <v>0.12298099999999999</v>
      </c>
      <c r="J2102" s="251" t="s">
        <v>918</v>
      </c>
      <c r="K2102" s="353">
        <v>0</v>
      </c>
      <c r="L2102" s="252">
        <v>2024</v>
      </c>
      <c r="M2102" s="251">
        <v>2030</v>
      </c>
      <c r="N2102" s="252" t="s">
        <v>393</v>
      </c>
      <c r="O2102" s="252" t="s">
        <v>394</v>
      </c>
      <c r="P2102" s="252" t="s">
        <v>634</v>
      </c>
      <c r="Q2102" s="251" t="s">
        <v>5670</v>
      </c>
      <c r="R2102" s="290"/>
      <c r="S2102" s="290"/>
      <c r="T2102" s="290"/>
      <c r="U2102" s="290"/>
      <c r="V2102" s="290"/>
      <c r="W2102" s="290"/>
      <c r="X2102" s="290"/>
    </row>
    <row r="2103" spans="2:24" ht="58">
      <c r="B2103" s="252" t="s">
        <v>1438</v>
      </c>
      <c r="C2103" s="252" t="s">
        <v>5639</v>
      </c>
      <c r="D2103" s="251" t="s">
        <v>2503</v>
      </c>
      <c r="E2103" s="252" t="s">
        <v>431</v>
      </c>
      <c r="F2103" s="251">
        <v>4937061.3310599998</v>
      </c>
      <c r="G2103" s="251">
        <v>2474267.9813799998</v>
      </c>
      <c r="H2103" s="252" t="s">
        <v>2541</v>
      </c>
      <c r="I2103" s="251">
        <v>2.8282000000000002E-2</v>
      </c>
      <c r="J2103" s="251" t="s">
        <v>392</v>
      </c>
      <c r="K2103" s="353">
        <v>0</v>
      </c>
      <c r="L2103" s="252">
        <v>2024</v>
      </c>
      <c r="M2103" s="251">
        <v>2030</v>
      </c>
      <c r="N2103" s="252" t="s">
        <v>393</v>
      </c>
      <c r="O2103" s="252" t="s">
        <v>394</v>
      </c>
      <c r="P2103" s="252" t="s">
        <v>634</v>
      </c>
      <c r="Q2103" s="251" t="s">
        <v>5670</v>
      </c>
      <c r="R2103" s="290"/>
      <c r="S2103" s="290"/>
      <c r="T2103" s="290"/>
      <c r="U2103" s="290"/>
      <c r="V2103" s="290"/>
      <c r="W2103" s="290"/>
      <c r="X2103" s="290"/>
    </row>
    <row r="2104" spans="2:24" ht="58">
      <c r="B2104" s="252" t="s">
        <v>1438</v>
      </c>
      <c r="C2104" s="252" t="s">
        <v>5639</v>
      </c>
      <c r="D2104" s="251" t="s">
        <v>2503</v>
      </c>
      <c r="E2104" s="252" t="s">
        <v>431</v>
      </c>
      <c r="F2104" s="251">
        <v>4937079.6929099998</v>
      </c>
      <c r="G2104" s="251">
        <v>2474272.12366</v>
      </c>
      <c r="H2104" s="252" t="s">
        <v>2541</v>
      </c>
      <c r="I2104" s="251">
        <v>2.5727E-2</v>
      </c>
      <c r="J2104" s="251" t="s">
        <v>392</v>
      </c>
      <c r="K2104" s="353">
        <v>0</v>
      </c>
      <c r="L2104" s="252">
        <v>2024</v>
      </c>
      <c r="M2104" s="251">
        <v>2030</v>
      </c>
      <c r="N2104" s="252" t="s">
        <v>393</v>
      </c>
      <c r="O2104" s="252" t="s">
        <v>394</v>
      </c>
      <c r="P2104" s="252" t="s">
        <v>634</v>
      </c>
      <c r="Q2104" s="251" t="s">
        <v>5670</v>
      </c>
      <c r="R2104" s="290"/>
      <c r="S2104" s="290"/>
      <c r="T2104" s="290"/>
      <c r="U2104" s="290"/>
      <c r="V2104" s="290"/>
      <c r="W2104" s="290"/>
      <c r="X2104" s="290"/>
    </row>
    <row r="2105" spans="2:24" ht="58">
      <c r="B2105" s="252" t="s">
        <v>1438</v>
      </c>
      <c r="C2105" s="252" t="s">
        <v>5639</v>
      </c>
      <c r="D2105" s="251" t="s">
        <v>2503</v>
      </c>
      <c r="E2105" s="252" t="s">
        <v>431</v>
      </c>
      <c r="F2105" s="251">
        <v>4937066.5496800002</v>
      </c>
      <c r="G2105" s="251">
        <v>2474347.4014499998</v>
      </c>
      <c r="H2105" s="252" t="s">
        <v>2541</v>
      </c>
      <c r="I2105" s="251">
        <v>0.228186</v>
      </c>
      <c r="J2105" s="251" t="s">
        <v>392</v>
      </c>
      <c r="K2105" s="353">
        <v>0</v>
      </c>
      <c r="L2105" s="252">
        <v>2024</v>
      </c>
      <c r="M2105" s="251">
        <v>2030</v>
      </c>
      <c r="N2105" s="252" t="s">
        <v>393</v>
      </c>
      <c r="O2105" s="252" t="s">
        <v>394</v>
      </c>
      <c r="P2105" s="252" t="s">
        <v>634</v>
      </c>
      <c r="Q2105" s="251" t="s">
        <v>5670</v>
      </c>
      <c r="R2105" s="290"/>
      <c r="S2105" s="290"/>
      <c r="T2105" s="290"/>
      <c r="U2105" s="290"/>
      <c r="V2105" s="290"/>
      <c r="W2105" s="290"/>
      <c r="X2105" s="290"/>
    </row>
    <row r="2106" spans="2:24" ht="58">
      <c r="B2106" s="252" t="s">
        <v>1438</v>
      </c>
      <c r="C2106" s="252" t="s">
        <v>5639</v>
      </c>
      <c r="D2106" s="251" t="s">
        <v>2503</v>
      </c>
      <c r="E2106" s="252" t="s">
        <v>431</v>
      </c>
      <c r="F2106" s="251">
        <v>4938167.0971400002</v>
      </c>
      <c r="G2106" s="251">
        <v>2471855.3363100002</v>
      </c>
      <c r="H2106" s="252" t="s">
        <v>2541</v>
      </c>
      <c r="I2106" s="251">
        <v>2.2069999999999999E-2</v>
      </c>
      <c r="J2106" s="251" t="s">
        <v>392</v>
      </c>
      <c r="K2106" s="353">
        <v>0</v>
      </c>
      <c r="L2106" s="252">
        <v>2024</v>
      </c>
      <c r="M2106" s="251">
        <v>2030</v>
      </c>
      <c r="N2106" s="252" t="s">
        <v>393</v>
      </c>
      <c r="O2106" s="252" t="s">
        <v>394</v>
      </c>
      <c r="P2106" s="252" t="s">
        <v>634</v>
      </c>
      <c r="Q2106" s="251" t="s">
        <v>5670</v>
      </c>
      <c r="R2106" s="290"/>
      <c r="S2106" s="290"/>
      <c r="T2106" s="290"/>
      <c r="U2106" s="290"/>
      <c r="V2106" s="290"/>
      <c r="W2106" s="290"/>
      <c r="X2106" s="290"/>
    </row>
    <row r="2107" spans="2:24" ht="58">
      <c r="B2107" s="252" t="s">
        <v>1438</v>
      </c>
      <c r="C2107" s="252" t="s">
        <v>5639</v>
      </c>
      <c r="D2107" s="251" t="s">
        <v>2503</v>
      </c>
      <c r="E2107" s="252" t="s">
        <v>431</v>
      </c>
      <c r="F2107" s="251">
        <v>4938139.3099300005</v>
      </c>
      <c r="G2107" s="251">
        <v>2471851.9617699999</v>
      </c>
      <c r="H2107" s="252" t="s">
        <v>2541</v>
      </c>
      <c r="I2107" s="251">
        <v>3.6760000000000001E-2</v>
      </c>
      <c r="J2107" s="251" t="s">
        <v>392</v>
      </c>
      <c r="K2107" s="353">
        <v>0</v>
      </c>
      <c r="L2107" s="252">
        <v>2024</v>
      </c>
      <c r="M2107" s="251">
        <v>2030</v>
      </c>
      <c r="N2107" s="252" t="s">
        <v>393</v>
      </c>
      <c r="O2107" s="252" t="s">
        <v>394</v>
      </c>
      <c r="P2107" s="252" t="s">
        <v>634</v>
      </c>
      <c r="Q2107" s="251" t="s">
        <v>5670</v>
      </c>
      <c r="R2107" s="290"/>
      <c r="S2107" s="290"/>
      <c r="T2107" s="290"/>
      <c r="U2107" s="290"/>
      <c r="V2107" s="290"/>
      <c r="W2107" s="290"/>
      <c r="X2107" s="290"/>
    </row>
    <row r="2108" spans="2:24" ht="58">
      <c r="B2108" s="252" t="s">
        <v>1438</v>
      </c>
      <c r="C2108" s="252" t="s">
        <v>5639</v>
      </c>
      <c r="D2108" s="251" t="s">
        <v>2503</v>
      </c>
      <c r="E2108" s="252" t="s">
        <v>431</v>
      </c>
      <c r="F2108" s="251">
        <v>4936929.5699100001</v>
      </c>
      <c r="G2108" s="251">
        <v>2476585.8540699999</v>
      </c>
      <c r="H2108" s="252" t="s">
        <v>2541</v>
      </c>
      <c r="I2108" s="251">
        <v>6.1110000000000001E-3</v>
      </c>
      <c r="J2108" s="251" t="s">
        <v>392</v>
      </c>
      <c r="K2108" s="353">
        <v>0</v>
      </c>
      <c r="L2108" s="252">
        <v>2024</v>
      </c>
      <c r="M2108" s="251">
        <v>2030</v>
      </c>
      <c r="N2108" s="252" t="s">
        <v>393</v>
      </c>
      <c r="O2108" s="252" t="s">
        <v>394</v>
      </c>
      <c r="P2108" s="252" t="s">
        <v>634</v>
      </c>
      <c r="Q2108" s="251" t="s">
        <v>5670</v>
      </c>
      <c r="R2108" s="290"/>
      <c r="S2108" s="290"/>
      <c r="T2108" s="290"/>
      <c r="U2108" s="290"/>
      <c r="V2108" s="290"/>
      <c r="W2108" s="290"/>
      <c r="X2108" s="290"/>
    </row>
    <row r="2109" spans="2:24" ht="58">
      <c r="B2109" s="252" t="s">
        <v>1438</v>
      </c>
      <c r="C2109" s="252" t="s">
        <v>5639</v>
      </c>
      <c r="D2109" s="251" t="s">
        <v>2502</v>
      </c>
      <c r="E2109" s="252" t="s">
        <v>431</v>
      </c>
      <c r="F2109" s="251">
        <v>4941896.6116899997</v>
      </c>
      <c r="G2109" s="251">
        <v>2467060.2348099998</v>
      </c>
      <c r="H2109" s="252" t="s">
        <v>2541</v>
      </c>
      <c r="I2109" s="251">
        <v>1.4040000000000001E-3</v>
      </c>
      <c r="J2109" s="251" t="s">
        <v>622</v>
      </c>
      <c r="K2109" s="353">
        <v>0</v>
      </c>
      <c r="L2109" s="252">
        <v>2024</v>
      </c>
      <c r="M2109" s="251">
        <v>2030</v>
      </c>
      <c r="N2109" s="252" t="s">
        <v>393</v>
      </c>
      <c r="O2109" s="252" t="s">
        <v>394</v>
      </c>
      <c r="P2109" s="252" t="s">
        <v>634</v>
      </c>
      <c r="Q2109" s="251" t="s">
        <v>5670</v>
      </c>
      <c r="R2109" s="290"/>
      <c r="S2109" s="290"/>
      <c r="T2109" s="290"/>
      <c r="U2109" s="290"/>
      <c r="V2109" s="290"/>
      <c r="W2109" s="290"/>
      <c r="X2109" s="290"/>
    </row>
    <row r="2110" spans="2:24" ht="58">
      <c r="B2110" s="252" t="s">
        <v>1438</v>
      </c>
      <c r="C2110" s="252" t="s">
        <v>5639</v>
      </c>
      <c r="D2110" s="251" t="s">
        <v>2502</v>
      </c>
      <c r="E2110" s="252" t="s">
        <v>431</v>
      </c>
      <c r="F2110" s="251">
        <v>4941506.0835800003</v>
      </c>
      <c r="G2110" s="251">
        <v>2467366.1088200002</v>
      </c>
      <c r="H2110" s="252" t="s">
        <v>2541</v>
      </c>
      <c r="I2110" s="251">
        <v>7.5632000000000005E-2</v>
      </c>
      <c r="J2110" s="251" t="s">
        <v>622</v>
      </c>
      <c r="K2110" s="353">
        <v>0</v>
      </c>
      <c r="L2110" s="252">
        <v>2024</v>
      </c>
      <c r="M2110" s="251">
        <v>2030</v>
      </c>
      <c r="N2110" s="252" t="s">
        <v>393</v>
      </c>
      <c r="O2110" s="252" t="s">
        <v>394</v>
      </c>
      <c r="P2110" s="252" t="s">
        <v>634</v>
      </c>
      <c r="Q2110" s="251" t="s">
        <v>5670</v>
      </c>
      <c r="R2110" s="290"/>
      <c r="S2110" s="290"/>
      <c r="T2110" s="290"/>
      <c r="U2110" s="290"/>
      <c r="V2110" s="290"/>
      <c r="W2110" s="290"/>
      <c r="X2110" s="290"/>
    </row>
    <row r="2111" spans="2:24" ht="58">
      <c r="B2111" s="252" t="s">
        <v>1438</v>
      </c>
      <c r="C2111" s="252" t="s">
        <v>5639</v>
      </c>
      <c r="D2111" s="251" t="s">
        <v>2502</v>
      </c>
      <c r="E2111" s="252" t="s">
        <v>431</v>
      </c>
      <c r="F2111" s="251">
        <v>4941520.6091999998</v>
      </c>
      <c r="G2111" s="251">
        <v>2467387.2906800001</v>
      </c>
      <c r="H2111" s="252" t="s">
        <v>2541</v>
      </c>
      <c r="I2111" s="251">
        <v>9.3443999999999999E-2</v>
      </c>
      <c r="J2111" s="251" t="s">
        <v>622</v>
      </c>
      <c r="K2111" s="353">
        <v>0</v>
      </c>
      <c r="L2111" s="252">
        <v>2024</v>
      </c>
      <c r="M2111" s="251">
        <v>2030</v>
      </c>
      <c r="N2111" s="252" t="s">
        <v>393</v>
      </c>
      <c r="O2111" s="252" t="s">
        <v>394</v>
      </c>
      <c r="P2111" s="252" t="s">
        <v>634</v>
      </c>
      <c r="Q2111" s="251" t="s">
        <v>5670</v>
      </c>
      <c r="R2111" s="290"/>
      <c r="S2111" s="290"/>
      <c r="T2111" s="290"/>
      <c r="U2111" s="290"/>
      <c r="V2111" s="290"/>
      <c r="W2111" s="290"/>
      <c r="X2111" s="290"/>
    </row>
    <row r="2112" spans="2:24" ht="58">
      <c r="B2112" s="252" t="s">
        <v>1438</v>
      </c>
      <c r="C2112" s="252" t="s">
        <v>5639</v>
      </c>
      <c r="D2112" s="251" t="s">
        <v>2502</v>
      </c>
      <c r="E2112" s="252" t="s">
        <v>431</v>
      </c>
      <c r="F2112" s="251">
        <v>4941316.2531099999</v>
      </c>
      <c r="G2112" s="251">
        <v>2467648.01547</v>
      </c>
      <c r="H2112" s="252" t="s">
        <v>2541</v>
      </c>
      <c r="I2112" s="251">
        <v>9.2971999999999999E-2</v>
      </c>
      <c r="J2112" s="251" t="s">
        <v>622</v>
      </c>
      <c r="K2112" s="353">
        <v>0</v>
      </c>
      <c r="L2112" s="252">
        <v>2024</v>
      </c>
      <c r="M2112" s="251">
        <v>2030</v>
      </c>
      <c r="N2112" s="252" t="s">
        <v>393</v>
      </c>
      <c r="O2112" s="252" t="s">
        <v>394</v>
      </c>
      <c r="P2112" s="252" t="s">
        <v>634</v>
      </c>
      <c r="Q2112" s="251" t="s">
        <v>5670</v>
      </c>
      <c r="R2112" s="290"/>
      <c r="S2112" s="290"/>
      <c r="T2112" s="290"/>
      <c r="U2112" s="290"/>
      <c r="V2112" s="290"/>
      <c r="W2112" s="290"/>
      <c r="X2112" s="290"/>
    </row>
    <row r="2113" spans="2:24" ht="58">
      <c r="B2113" s="252" t="s">
        <v>1438</v>
      </c>
      <c r="C2113" s="252" t="s">
        <v>5639</v>
      </c>
      <c r="D2113" s="251" t="s">
        <v>2502</v>
      </c>
      <c r="E2113" s="252" t="s">
        <v>431</v>
      </c>
      <c r="F2113" s="251">
        <v>4941336.1976600001</v>
      </c>
      <c r="G2113" s="251">
        <v>2467661.1572099999</v>
      </c>
      <c r="H2113" s="252" t="s">
        <v>2541</v>
      </c>
      <c r="I2113" s="251">
        <v>9.3212000000000003E-2</v>
      </c>
      <c r="J2113" s="251" t="s">
        <v>622</v>
      </c>
      <c r="K2113" s="353">
        <v>0</v>
      </c>
      <c r="L2113" s="252">
        <v>2024</v>
      </c>
      <c r="M2113" s="251">
        <v>2030</v>
      </c>
      <c r="N2113" s="252" t="s">
        <v>393</v>
      </c>
      <c r="O2113" s="252" t="s">
        <v>394</v>
      </c>
      <c r="P2113" s="252" t="s">
        <v>634</v>
      </c>
      <c r="Q2113" s="251" t="s">
        <v>5670</v>
      </c>
      <c r="R2113" s="290"/>
      <c r="S2113" s="290"/>
      <c r="T2113" s="290"/>
      <c r="U2113" s="290"/>
      <c r="V2113" s="290"/>
      <c r="W2113" s="290"/>
      <c r="X2113" s="290"/>
    </row>
    <row r="2114" spans="2:24" ht="58">
      <c r="B2114" s="252" t="s">
        <v>1438</v>
      </c>
      <c r="C2114" s="252" t="s">
        <v>5639</v>
      </c>
      <c r="D2114" s="251" t="s">
        <v>2502</v>
      </c>
      <c r="E2114" s="252" t="s">
        <v>431</v>
      </c>
      <c r="F2114" s="251">
        <v>4941215.8157400005</v>
      </c>
      <c r="G2114" s="251">
        <v>2467797.3642600002</v>
      </c>
      <c r="H2114" s="252" t="s">
        <v>2541</v>
      </c>
      <c r="I2114" s="251">
        <v>2.2039E-2</v>
      </c>
      <c r="J2114" s="251" t="s">
        <v>622</v>
      </c>
      <c r="K2114" s="353">
        <v>0</v>
      </c>
      <c r="L2114" s="252">
        <v>2024</v>
      </c>
      <c r="M2114" s="251">
        <v>2030</v>
      </c>
      <c r="N2114" s="252" t="s">
        <v>393</v>
      </c>
      <c r="O2114" s="252" t="s">
        <v>394</v>
      </c>
      <c r="P2114" s="252" t="s">
        <v>634</v>
      </c>
      <c r="Q2114" s="251" t="s">
        <v>5670</v>
      </c>
      <c r="R2114" s="290"/>
      <c r="S2114" s="290"/>
      <c r="T2114" s="290"/>
      <c r="U2114" s="290"/>
      <c r="V2114" s="290"/>
      <c r="W2114" s="290"/>
      <c r="X2114" s="290"/>
    </row>
    <row r="2115" spans="2:24" ht="58">
      <c r="B2115" s="252" t="s">
        <v>1438</v>
      </c>
      <c r="C2115" s="252" t="s">
        <v>5639</v>
      </c>
      <c r="D2115" s="251" t="s">
        <v>2502</v>
      </c>
      <c r="E2115" s="252" t="s">
        <v>431</v>
      </c>
      <c r="F2115" s="251">
        <v>4941221.5083699999</v>
      </c>
      <c r="G2115" s="251">
        <v>2467831.5916499998</v>
      </c>
      <c r="H2115" s="252" t="s">
        <v>2541</v>
      </c>
      <c r="I2115" s="251">
        <v>4.7286000000000002E-2</v>
      </c>
      <c r="J2115" s="251" t="s">
        <v>622</v>
      </c>
      <c r="K2115" s="353">
        <v>0</v>
      </c>
      <c r="L2115" s="252">
        <v>2024</v>
      </c>
      <c r="M2115" s="251">
        <v>2030</v>
      </c>
      <c r="N2115" s="252" t="s">
        <v>393</v>
      </c>
      <c r="O2115" s="252" t="s">
        <v>394</v>
      </c>
      <c r="P2115" s="252" t="s">
        <v>634</v>
      </c>
      <c r="Q2115" s="251" t="s">
        <v>5670</v>
      </c>
      <c r="R2115" s="290"/>
      <c r="S2115" s="290"/>
      <c r="T2115" s="290"/>
      <c r="U2115" s="290"/>
      <c r="V2115" s="290"/>
      <c r="W2115" s="290"/>
      <c r="X2115" s="290"/>
    </row>
    <row r="2116" spans="2:24" ht="58">
      <c r="B2116" s="252" t="s">
        <v>1438</v>
      </c>
      <c r="C2116" s="252" t="s">
        <v>5639</v>
      </c>
      <c r="D2116" s="251" t="s">
        <v>2503</v>
      </c>
      <c r="E2116" s="252" t="s">
        <v>431</v>
      </c>
      <c r="F2116" s="251">
        <v>4936929.5699100001</v>
      </c>
      <c r="G2116" s="251">
        <v>2476585.8540699999</v>
      </c>
      <c r="H2116" s="252" t="s">
        <v>2541</v>
      </c>
      <c r="I2116" s="251">
        <v>1.2144E-2</v>
      </c>
      <c r="J2116" s="251" t="s">
        <v>622</v>
      </c>
      <c r="K2116" s="353">
        <v>0</v>
      </c>
      <c r="L2116" s="252">
        <v>2024</v>
      </c>
      <c r="M2116" s="251">
        <v>2030</v>
      </c>
      <c r="N2116" s="252" t="s">
        <v>393</v>
      </c>
      <c r="O2116" s="252" t="s">
        <v>394</v>
      </c>
      <c r="P2116" s="252" t="s">
        <v>634</v>
      </c>
      <c r="Q2116" s="251" t="s">
        <v>5670</v>
      </c>
      <c r="R2116" s="290"/>
      <c r="S2116" s="290"/>
      <c r="T2116" s="290"/>
      <c r="U2116" s="290"/>
      <c r="V2116" s="290"/>
      <c r="W2116" s="290"/>
      <c r="X2116" s="290"/>
    </row>
    <row r="2117" spans="2:24" ht="58">
      <c r="B2117" s="252" t="s">
        <v>1438</v>
      </c>
      <c r="C2117" s="252" t="s">
        <v>5639</v>
      </c>
      <c r="D2117" s="251" t="s">
        <v>2502</v>
      </c>
      <c r="E2117" s="252" t="s">
        <v>431</v>
      </c>
      <c r="F2117" s="251">
        <v>4940555.7189999996</v>
      </c>
      <c r="G2117" s="251">
        <v>2468820.3432</v>
      </c>
      <c r="H2117" s="252" t="s">
        <v>2541</v>
      </c>
      <c r="I2117" s="251">
        <v>2.6249000000000001E-2</v>
      </c>
      <c r="J2117" s="251" t="s">
        <v>622</v>
      </c>
      <c r="K2117" s="353">
        <v>0</v>
      </c>
      <c r="L2117" s="252">
        <v>2024</v>
      </c>
      <c r="M2117" s="251">
        <v>2030</v>
      </c>
      <c r="N2117" s="252" t="s">
        <v>393</v>
      </c>
      <c r="O2117" s="252" t="s">
        <v>394</v>
      </c>
      <c r="P2117" s="252" t="s">
        <v>634</v>
      </c>
      <c r="Q2117" s="251" t="s">
        <v>5670</v>
      </c>
      <c r="R2117" s="290"/>
      <c r="S2117" s="290"/>
      <c r="T2117" s="290"/>
      <c r="U2117" s="290"/>
      <c r="V2117" s="290"/>
      <c r="W2117" s="290"/>
      <c r="X2117" s="290"/>
    </row>
    <row r="2118" spans="2:24" ht="58">
      <c r="B2118" s="252" t="s">
        <v>1438</v>
      </c>
      <c r="C2118" s="252" t="s">
        <v>5639</v>
      </c>
      <c r="D2118" s="251" t="s">
        <v>2502</v>
      </c>
      <c r="E2118" s="252" t="s">
        <v>431</v>
      </c>
      <c r="F2118" s="251">
        <v>4940677.8319600001</v>
      </c>
      <c r="G2118" s="251">
        <v>2468815.1093100002</v>
      </c>
      <c r="H2118" s="252" t="s">
        <v>2541</v>
      </c>
      <c r="I2118" s="251">
        <v>3.6058E-2</v>
      </c>
      <c r="J2118" s="251" t="s">
        <v>622</v>
      </c>
      <c r="K2118" s="353">
        <v>0</v>
      </c>
      <c r="L2118" s="252">
        <v>2024</v>
      </c>
      <c r="M2118" s="251">
        <v>2030</v>
      </c>
      <c r="N2118" s="252" t="s">
        <v>393</v>
      </c>
      <c r="O2118" s="252" t="s">
        <v>394</v>
      </c>
      <c r="P2118" s="252" t="s">
        <v>634</v>
      </c>
      <c r="Q2118" s="251" t="s">
        <v>5670</v>
      </c>
      <c r="R2118" s="290"/>
      <c r="S2118" s="290"/>
      <c r="T2118" s="290"/>
      <c r="U2118" s="290"/>
      <c r="V2118" s="290"/>
      <c r="W2118" s="290"/>
      <c r="X2118" s="290"/>
    </row>
    <row r="2119" spans="2:24" ht="58">
      <c r="B2119" s="252" t="s">
        <v>1438</v>
      </c>
      <c r="C2119" s="252" t="s">
        <v>5639</v>
      </c>
      <c r="D2119" s="251" t="s">
        <v>2502</v>
      </c>
      <c r="E2119" s="252" t="s">
        <v>431</v>
      </c>
      <c r="F2119" s="251">
        <v>4940658.8608900001</v>
      </c>
      <c r="G2119" s="251">
        <v>2468624.3989900001</v>
      </c>
      <c r="H2119" s="252" t="s">
        <v>2541</v>
      </c>
      <c r="I2119" s="251">
        <v>4.4561999999999997E-2</v>
      </c>
      <c r="J2119" s="251" t="s">
        <v>622</v>
      </c>
      <c r="K2119" s="353">
        <v>0</v>
      </c>
      <c r="L2119" s="252">
        <v>2024</v>
      </c>
      <c r="M2119" s="251">
        <v>2030</v>
      </c>
      <c r="N2119" s="252" t="s">
        <v>393</v>
      </c>
      <c r="O2119" s="252" t="s">
        <v>394</v>
      </c>
      <c r="P2119" s="252" t="s">
        <v>634</v>
      </c>
      <c r="Q2119" s="251" t="s">
        <v>5670</v>
      </c>
      <c r="R2119" s="290"/>
      <c r="S2119" s="290"/>
      <c r="T2119" s="290"/>
      <c r="U2119" s="290"/>
      <c r="V2119" s="290"/>
      <c r="W2119" s="290"/>
      <c r="X2119" s="290"/>
    </row>
    <row r="2120" spans="2:24" ht="58">
      <c r="B2120" s="252" t="s">
        <v>1438</v>
      </c>
      <c r="C2120" s="252" t="s">
        <v>5639</v>
      </c>
      <c r="D2120" s="251" t="s">
        <v>2502</v>
      </c>
      <c r="E2120" s="252" t="s">
        <v>431</v>
      </c>
      <c r="F2120" s="251">
        <v>4940678.4364700001</v>
      </c>
      <c r="G2120" s="251">
        <v>2468638.1012300001</v>
      </c>
      <c r="H2120" s="252" t="s">
        <v>2541</v>
      </c>
      <c r="I2120" s="251">
        <v>5.4096999999999999E-2</v>
      </c>
      <c r="J2120" s="251" t="s">
        <v>622</v>
      </c>
      <c r="K2120" s="353">
        <v>0</v>
      </c>
      <c r="L2120" s="252">
        <v>2024</v>
      </c>
      <c r="M2120" s="251">
        <v>2030</v>
      </c>
      <c r="N2120" s="252" t="s">
        <v>393</v>
      </c>
      <c r="O2120" s="252" t="s">
        <v>394</v>
      </c>
      <c r="P2120" s="252" t="s">
        <v>634</v>
      </c>
      <c r="Q2120" s="251" t="s">
        <v>5670</v>
      </c>
      <c r="R2120" s="290"/>
      <c r="S2120" s="290"/>
      <c r="T2120" s="290"/>
      <c r="U2120" s="290"/>
      <c r="V2120" s="290"/>
      <c r="W2120" s="290"/>
      <c r="X2120" s="290"/>
    </row>
    <row r="2121" spans="2:24" ht="58">
      <c r="B2121" s="252" t="s">
        <v>1438</v>
      </c>
      <c r="C2121" s="252" t="s">
        <v>5639</v>
      </c>
      <c r="D2121" s="251" t="s">
        <v>2503</v>
      </c>
      <c r="E2121" s="252" t="s">
        <v>431</v>
      </c>
      <c r="F2121" s="251">
        <v>4938423.82448</v>
      </c>
      <c r="G2121" s="251">
        <v>2471492.4702099999</v>
      </c>
      <c r="H2121" s="252" t="s">
        <v>2541</v>
      </c>
      <c r="I2121" s="251">
        <v>1.6473000000000002E-2</v>
      </c>
      <c r="J2121" s="251" t="s">
        <v>2397</v>
      </c>
      <c r="K2121" s="353">
        <v>0</v>
      </c>
      <c r="L2121" s="252">
        <v>2024</v>
      </c>
      <c r="M2121" s="251">
        <v>2030</v>
      </c>
      <c r="N2121" s="252" t="s">
        <v>393</v>
      </c>
      <c r="O2121" s="252" t="s">
        <v>394</v>
      </c>
      <c r="P2121" s="252" t="s">
        <v>634</v>
      </c>
      <c r="Q2121" s="251" t="s">
        <v>5670</v>
      </c>
      <c r="R2121" s="290"/>
      <c r="S2121" s="290"/>
      <c r="T2121" s="290"/>
      <c r="U2121" s="290"/>
      <c r="V2121" s="290"/>
      <c r="W2121" s="290"/>
      <c r="X2121" s="290"/>
    </row>
    <row r="2122" spans="2:24" ht="58">
      <c r="B2122" s="252" t="s">
        <v>1438</v>
      </c>
      <c r="C2122" s="252" t="s">
        <v>5639</v>
      </c>
      <c r="D2122" s="251" t="s">
        <v>2502</v>
      </c>
      <c r="E2122" s="252" t="s">
        <v>431</v>
      </c>
      <c r="F2122" s="251">
        <v>4940677.8319600001</v>
      </c>
      <c r="G2122" s="251">
        <v>2468815.1093100002</v>
      </c>
      <c r="H2122" s="252" t="s">
        <v>2541</v>
      </c>
      <c r="I2122" s="251">
        <v>3.1843000000000003E-2</v>
      </c>
      <c r="J2122" s="251" t="s">
        <v>918</v>
      </c>
      <c r="K2122" s="353">
        <v>0</v>
      </c>
      <c r="L2122" s="252">
        <v>2024</v>
      </c>
      <c r="M2122" s="251">
        <v>2030</v>
      </c>
      <c r="N2122" s="252" t="s">
        <v>393</v>
      </c>
      <c r="O2122" s="252" t="s">
        <v>394</v>
      </c>
      <c r="P2122" s="252" t="s">
        <v>634</v>
      </c>
      <c r="Q2122" s="251" t="s">
        <v>5670</v>
      </c>
      <c r="R2122" s="290"/>
      <c r="S2122" s="290"/>
      <c r="T2122" s="290"/>
      <c r="U2122" s="290"/>
      <c r="V2122" s="290"/>
      <c r="W2122" s="290"/>
      <c r="X2122" s="290"/>
    </row>
    <row r="2123" spans="2:24" ht="58">
      <c r="B2123" s="252" t="s">
        <v>1438</v>
      </c>
      <c r="C2123" s="252" t="s">
        <v>5639</v>
      </c>
      <c r="D2123" s="251" t="s">
        <v>2503</v>
      </c>
      <c r="E2123" s="252" t="s">
        <v>431</v>
      </c>
      <c r="F2123" s="251">
        <v>4936997.9208300002</v>
      </c>
      <c r="G2123" s="251">
        <v>2475187.5042699999</v>
      </c>
      <c r="H2123" s="252" t="s">
        <v>2541</v>
      </c>
      <c r="I2123" s="251">
        <v>9.9867999999999998E-2</v>
      </c>
      <c r="J2123" s="251" t="s">
        <v>1427</v>
      </c>
      <c r="K2123" s="353">
        <v>0</v>
      </c>
      <c r="L2123" s="252">
        <v>2024</v>
      </c>
      <c r="M2123" s="251">
        <v>2030</v>
      </c>
      <c r="N2123" s="252" t="s">
        <v>393</v>
      </c>
      <c r="O2123" s="252" t="s">
        <v>394</v>
      </c>
      <c r="P2123" s="252" t="s">
        <v>634</v>
      </c>
      <c r="Q2123" s="251" t="s">
        <v>5670</v>
      </c>
      <c r="R2123" s="290"/>
      <c r="S2123" s="290"/>
      <c r="T2123" s="290"/>
      <c r="U2123" s="290"/>
      <c r="V2123" s="290"/>
      <c r="W2123" s="290"/>
      <c r="X2123" s="290"/>
    </row>
    <row r="2124" spans="2:24" ht="58">
      <c r="B2124" s="252" t="s">
        <v>1438</v>
      </c>
      <c r="C2124" s="252" t="s">
        <v>5639</v>
      </c>
      <c r="D2124" s="251" t="s">
        <v>2503</v>
      </c>
      <c r="E2124" s="252" t="s">
        <v>431</v>
      </c>
      <c r="F2124" s="251">
        <v>4937021.7487500003</v>
      </c>
      <c r="G2124" s="251">
        <v>2475189.0801200001</v>
      </c>
      <c r="H2124" s="252" t="s">
        <v>2541</v>
      </c>
      <c r="I2124" s="251">
        <v>9.4485E-2</v>
      </c>
      <c r="J2124" s="251" t="s">
        <v>1427</v>
      </c>
      <c r="K2124" s="353">
        <v>0</v>
      </c>
      <c r="L2124" s="252">
        <v>2024</v>
      </c>
      <c r="M2124" s="251">
        <v>2030</v>
      </c>
      <c r="N2124" s="252" t="s">
        <v>393</v>
      </c>
      <c r="O2124" s="252" t="s">
        <v>394</v>
      </c>
      <c r="P2124" s="252" t="s">
        <v>634</v>
      </c>
      <c r="Q2124" s="251" t="s">
        <v>5670</v>
      </c>
      <c r="R2124" s="290"/>
      <c r="S2124" s="290"/>
      <c r="T2124" s="290"/>
      <c r="U2124" s="290"/>
      <c r="V2124" s="290"/>
      <c r="W2124" s="290"/>
      <c r="X2124" s="290"/>
    </row>
    <row r="2125" spans="2:24" ht="58">
      <c r="B2125" s="252" t="s">
        <v>1438</v>
      </c>
      <c r="C2125" s="252" t="s">
        <v>5639</v>
      </c>
      <c r="D2125" s="251" t="s">
        <v>2503</v>
      </c>
      <c r="E2125" s="252" t="s">
        <v>431</v>
      </c>
      <c r="F2125" s="251">
        <v>4936979.1363300001</v>
      </c>
      <c r="G2125" s="251">
        <v>2475471.2203600002</v>
      </c>
      <c r="H2125" s="252" t="s">
        <v>2541</v>
      </c>
      <c r="I2125" s="251">
        <v>9.2669999999999992E-3</v>
      </c>
      <c r="J2125" s="251" t="s">
        <v>1427</v>
      </c>
      <c r="K2125" s="353">
        <v>0</v>
      </c>
      <c r="L2125" s="252">
        <v>2024</v>
      </c>
      <c r="M2125" s="251">
        <v>2030</v>
      </c>
      <c r="N2125" s="252" t="s">
        <v>393</v>
      </c>
      <c r="O2125" s="252" t="s">
        <v>394</v>
      </c>
      <c r="P2125" s="252" t="s">
        <v>634</v>
      </c>
      <c r="Q2125" s="251" t="s">
        <v>5670</v>
      </c>
      <c r="R2125" s="290"/>
      <c r="S2125" s="290"/>
      <c r="T2125" s="290"/>
      <c r="U2125" s="290"/>
      <c r="V2125" s="290"/>
      <c r="W2125" s="290"/>
      <c r="X2125" s="290"/>
    </row>
    <row r="2126" spans="2:24" ht="58">
      <c r="B2126" s="252" t="s">
        <v>1438</v>
      </c>
      <c r="C2126" s="252" t="s">
        <v>5639</v>
      </c>
      <c r="D2126" s="251" t="s">
        <v>2503</v>
      </c>
      <c r="E2126" s="252" t="s">
        <v>431</v>
      </c>
      <c r="F2126" s="251">
        <v>4936963.1444600001</v>
      </c>
      <c r="G2126" s="251">
        <v>2476075.5284699998</v>
      </c>
      <c r="H2126" s="252" t="s">
        <v>2541</v>
      </c>
      <c r="I2126" s="251">
        <v>3.3408E-2</v>
      </c>
      <c r="J2126" s="251" t="s">
        <v>1427</v>
      </c>
      <c r="K2126" s="353">
        <v>0</v>
      </c>
      <c r="L2126" s="252">
        <v>2024</v>
      </c>
      <c r="M2126" s="251">
        <v>2030</v>
      </c>
      <c r="N2126" s="252" t="s">
        <v>393</v>
      </c>
      <c r="O2126" s="252" t="s">
        <v>394</v>
      </c>
      <c r="P2126" s="252" t="s">
        <v>634</v>
      </c>
      <c r="Q2126" s="251" t="s">
        <v>5670</v>
      </c>
      <c r="R2126" s="290"/>
      <c r="S2126" s="290"/>
      <c r="T2126" s="290"/>
      <c r="U2126" s="290"/>
      <c r="V2126" s="290"/>
      <c r="W2126" s="290"/>
      <c r="X2126" s="290"/>
    </row>
    <row r="2127" spans="2:24" ht="58">
      <c r="B2127" s="252" t="s">
        <v>1438</v>
      </c>
      <c r="C2127" s="252" t="s">
        <v>5639</v>
      </c>
      <c r="D2127" s="251" t="s">
        <v>2503</v>
      </c>
      <c r="E2127" s="252" t="s">
        <v>431</v>
      </c>
      <c r="F2127" s="251">
        <v>4937039.8280499997</v>
      </c>
      <c r="G2127" s="251">
        <v>2474535.4827000001</v>
      </c>
      <c r="H2127" s="252" t="s">
        <v>2541</v>
      </c>
      <c r="I2127" s="251">
        <v>4.6439999999999997E-3</v>
      </c>
      <c r="J2127" s="251" t="s">
        <v>2397</v>
      </c>
      <c r="K2127" s="353">
        <v>0</v>
      </c>
      <c r="L2127" s="252">
        <v>2024</v>
      </c>
      <c r="M2127" s="251">
        <v>2030</v>
      </c>
      <c r="N2127" s="252" t="s">
        <v>393</v>
      </c>
      <c r="O2127" s="252" t="s">
        <v>394</v>
      </c>
      <c r="P2127" s="252" t="s">
        <v>634</v>
      </c>
      <c r="Q2127" s="251" t="s">
        <v>5670</v>
      </c>
      <c r="R2127" s="290"/>
      <c r="S2127" s="290"/>
      <c r="T2127" s="290"/>
      <c r="U2127" s="290"/>
      <c r="V2127" s="290"/>
      <c r="W2127" s="290"/>
      <c r="X2127" s="290"/>
    </row>
    <row r="2128" spans="2:24" ht="58">
      <c r="B2128" s="252" t="s">
        <v>1438</v>
      </c>
      <c r="C2128" s="252" t="s">
        <v>5639</v>
      </c>
      <c r="D2128" s="251" t="s">
        <v>2503</v>
      </c>
      <c r="E2128" s="252" t="s">
        <v>431</v>
      </c>
      <c r="F2128" s="251">
        <v>4937020.0610400001</v>
      </c>
      <c r="G2128" s="251">
        <v>2474852.55522</v>
      </c>
      <c r="H2128" s="252" t="s">
        <v>2541</v>
      </c>
      <c r="I2128" s="251">
        <v>5.2217E-2</v>
      </c>
      <c r="J2128" s="251" t="s">
        <v>622</v>
      </c>
      <c r="K2128" s="353">
        <v>0</v>
      </c>
      <c r="L2128" s="252">
        <v>2024</v>
      </c>
      <c r="M2128" s="251">
        <v>2030</v>
      </c>
      <c r="N2128" s="252" t="s">
        <v>393</v>
      </c>
      <c r="O2128" s="252" t="s">
        <v>394</v>
      </c>
      <c r="P2128" s="252" t="s">
        <v>634</v>
      </c>
      <c r="Q2128" s="251" t="s">
        <v>5670</v>
      </c>
      <c r="R2128" s="290"/>
      <c r="S2128" s="290"/>
      <c r="T2128" s="290"/>
      <c r="U2128" s="290"/>
      <c r="V2128" s="290"/>
      <c r="W2128" s="290"/>
      <c r="X2128" s="290"/>
    </row>
    <row r="2129" spans="2:24" ht="58">
      <c r="B2129" s="252" t="s">
        <v>1438</v>
      </c>
      <c r="C2129" s="252" t="s">
        <v>5639</v>
      </c>
      <c r="D2129" s="251" t="s">
        <v>2503</v>
      </c>
      <c r="E2129" s="252" t="s">
        <v>431</v>
      </c>
      <c r="F2129" s="251">
        <v>4937044.1027800003</v>
      </c>
      <c r="G2129" s="251">
        <v>2474850.9380899998</v>
      </c>
      <c r="H2129" s="252" t="s">
        <v>2541</v>
      </c>
      <c r="I2129" s="251">
        <v>5.6934999999999999E-2</v>
      </c>
      <c r="J2129" s="251" t="s">
        <v>622</v>
      </c>
      <c r="K2129" s="353">
        <v>0</v>
      </c>
      <c r="L2129" s="252">
        <v>2024</v>
      </c>
      <c r="M2129" s="251">
        <v>2030</v>
      </c>
      <c r="N2129" s="252" t="s">
        <v>393</v>
      </c>
      <c r="O2129" s="252" t="s">
        <v>394</v>
      </c>
      <c r="P2129" s="252" t="s">
        <v>634</v>
      </c>
      <c r="Q2129" s="251" t="s">
        <v>5670</v>
      </c>
      <c r="R2129" s="290"/>
      <c r="S2129" s="290"/>
      <c r="T2129" s="290"/>
      <c r="U2129" s="290"/>
      <c r="V2129" s="290"/>
      <c r="W2129" s="290"/>
      <c r="X2129" s="290"/>
    </row>
    <row r="2130" spans="2:24" ht="58">
      <c r="B2130" s="252" t="s">
        <v>1438</v>
      </c>
      <c r="C2130" s="252" t="s">
        <v>5639</v>
      </c>
      <c r="D2130" s="251" t="s">
        <v>2503</v>
      </c>
      <c r="E2130" s="252" t="s">
        <v>431</v>
      </c>
      <c r="F2130" s="251">
        <v>4938788.1086900001</v>
      </c>
      <c r="G2130" s="251">
        <v>2471032.1749499999</v>
      </c>
      <c r="H2130" s="252" t="s">
        <v>2541</v>
      </c>
      <c r="I2130" s="251">
        <v>6.881E-3</v>
      </c>
      <c r="J2130" s="251" t="s">
        <v>622</v>
      </c>
      <c r="K2130" s="353">
        <v>0</v>
      </c>
      <c r="L2130" s="252">
        <v>2024</v>
      </c>
      <c r="M2130" s="251">
        <v>2030</v>
      </c>
      <c r="N2130" s="252" t="s">
        <v>393</v>
      </c>
      <c r="O2130" s="252" t="s">
        <v>394</v>
      </c>
      <c r="P2130" s="252" t="s">
        <v>634</v>
      </c>
      <c r="Q2130" s="251" t="s">
        <v>5670</v>
      </c>
      <c r="R2130" s="290"/>
      <c r="S2130" s="290"/>
      <c r="T2130" s="290"/>
      <c r="U2130" s="290"/>
      <c r="V2130" s="290"/>
      <c r="W2130" s="290"/>
      <c r="X2130" s="290"/>
    </row>
    <row r="2131" spans="2:24" ht="58">
      <c r="B2131" s="252" t="s">
        <v>1438</v>
      </c>
      <c r="C2131" s="252" t="s">
        <v>5639</v>
      </c>
      <c r="D2131" s="251" t="s">
        <v>2503</v>
      </c>
      <c r="E2131" s="252" t="s">
        <v>431</v>
      </c>
      <c r="F2131" s="251">
        <v>4938620.7908899998</v>
      </c>
      <c r="G2131" s="251">
        <v>2471282.0875499998</v>
      </c>
      <c r="H2131" s="252" t="s">
        <v>2541</v>
      </c>
      <c r="I2131" s="251">
        <v>1.9139999999999999E-3</v>
      </c>
      <c r="J2131" s="251" t="s">
        <v>622</v>
      </c>
      <c r="K2131" s="353">
        <v>0</v>
      </c>
      <c r="L2131" s="252">
        <v>2024</v>
      </c>
      <c r="M2131" s="251">
        <v>2030</v>
      </c>
      <c r="N2131" s="252" t="s">
        <v>393</v>
      </c>
      <c r="O2131" s="252" t="s">
        <v>394</v>
      </c>
      <c r="P2131" s="252" t="s">
        <v>634</v>
      </c>
      <c r="Q2131" s="251" t="s">
        <v>5670</v>
      </c>
      <c r="R2131" s="290"/>
      <c r="S2131" s="290"/>
      <c r="T2131" s="290"/>
      <c r="U2131" s="290"/>
      <c r="V2131" s="290"/>
      <c r="W2131" s="290"/>
      <c r="X2131" s="290"/>
    </row>
    <row r="2132" spans="2:24" ht="58">
      <c r="B2132" s="252" t="s">
        <v>1438</v>
      </c>
      <c r="C2132" s="252" t="s">
        <v>5639</v>
      </c>
      <c r="D2132" s="251" t="s">
        <v>2503</v>
      </c>
      <c r="E2132" s="252" t="s">
        <v>431</v>
      </c>
      <c r="F2132" s="251">
        <v>4938442.9941199999</v>
      </c>
      <c r="G2132" s="251">
        <v>2471506.7359099998</v>
      </c>
      <c r="H2132" s="252" t="s">
        <v>2541</v>
      </c>
      <c r="I2132" s="251">
        <v>1.6140000000000002E-2</v>
      </c>
      <c r="J2132" s="251" t="s">
        <v>2397</v>
      </c>
      <c r="K2132" s="353">
        <v>0</v>
      </c>
      <c r="L2132" s="252">
        <v>2024</v>
      </c>
      <c r="M2132" s="251">
        <v>2030</v>
      </c>
      <c r="N2132" s="252" t="s">
        <v>393</v>
      </c>
      <c r="O2132" s="252" t="s">
        <v>394</v>
      </c>
      <c r="P2132" s="252" t="s">
        <v>634</v>
      </c>
      <c r="Q2132" s="251" t="s">
        <v>5670</v>
      </c>
      <c r="R2132" s="290"/>
      <c r="S2132" s="290"/>
      <c r="T2132" s="290"/>
      <c r="U2132" s="290"/>
      <c r="V2132" s="290"/>
      <c r="W2132" s="290"/>
      <c r="X2132" s="290"/>
    </row>
    <row r="2133" spans="2:24" ht="58">
      <c r="B2133" s="252" t="s">
        <v>1438</v>
      </c>
      <c r="C2133" s="252" t="s">
        <v>5639</v>
      </c>
      <c r="D2133" s="251" t="s">
        <v>2503</v>
      </c>
      <c r="E2133" s="252" t="s">
        <v>431</v>
      </c>
      <c r="F2133" s="251">
        <v>4938086.1616799999</v>
      </c>
      <c r="G2133" s="251">
        <v>2471958.5518899998</v>
      </c>
      <c r="H2133" s="252" t="s">
        <v>2541</v>
      </c>
      <c r="I2133" s="251">
        <v>7.3300000000000004E-4</v>
      </c>
      <c r="J2133" s="251" t="s">
        <v>1427</v>
      </c>
      <c r="K2133" s="353">
        <v>0</v>
      </c>
      <c r="L2133" s="252">
        <v>2024</v>
      </c>
      <c r="M2133" s="251">
        <v>2030</v>
      </c>
      <c r="N2133" s="252" t="s">
        <v>393</v>
      </c>
      <c r="O2133" s="252" t="s">
        <v>394</v>
      </c>
      <c r="P2133" s="252" t="s">
        <v>634</v>
      </c>
      <c r="Q2133" s="251" t="s">
        <v>5670</v>
      </c>
      <c r="R2133" s="290"/>
      <c r="S2133" s="290"/>
      <c r="T2133" s="290"/>
      <c r="U2133" s="290"/>
      <c r="V2133" s="290"/>
      <c r="W2133" s="290"/>
      <c r="X2133" s="290"/>
    </row>
    <row r="2134" spans="2:24" ht="58">
      <c r="B2134" s="252" t="s">
        <v>1438</v>
      </c>
      <c r="C2134" s="252" t="s">
        <v>5639</v>
      </c>
      <c r="D2134" s="251" t="s">
        <v>2503</v>
      </c>
      <c r="E2134" s="252" t="s">
        <v>431</v>
      </c>
      <c r="F2134" s="251">
        <v>4936883.8329400001</v>
      </c>
      <c r="G2134" s="251">
        <v>2476130.6235000002</v>
      </c>
      <c r="H2134" s="252" t="s">
        <v>2541</v>
      </c>
      <c r="I2134" s="251">
        <v>1.729E-2</v>
      </c>
      <c r="J2134" s="251" t="s">
        <v>1427</v>
      </c>
      <c r="K2134" s="353">
        <v>0</v>
      </c>
      <c r="L2134" s="252">
        <v>2024</v>
      </c>
      <c r="M2134" s="251">
        <v>2030</v>
      </c>
      <c r="N2134" s="252" t="s">
        <v>393</v>
      </c>
      <c r="O2134" s="252" t="s">
        <v>394</v>
      </c>
      <c r="P2134" s="252" t="s">
        <v>634</v>
      </c>
      <c r="Q2134" s="251" t="s">
        <v>5670</v>
      </c>
      <c r="R2134" s="290"/>
      <c r="S2134" s="290"/>
      <c r="T2134" s="290"/>
      <c r="U2134" s="290"/>
      <c r="V2134" s="290"/>
      <c r="W2134" s="290"/>
      <c r="X2134" s="290"/>
    </row>
    <row r="2135" spans="2:24" ht="58">
      <c r="B2135" s="252" t="s">
        <v>1438</v>
      </c>
      <c r="C2135" s="252" t="s">
        <v>5639</v>
      </c>
      <c r="D2135" s="251" t="s">
        <v>2503</v>
      </c>
      <c r="E2135" s="252" t="s">
        <v>431</v>
      </c>
      <c r="F2135" s="251">
        <v>4936938.98391</v>
      </c>
      <c r="G2135" s="251">
        <v>2476079.0592399999</v>
      </c>
      <c r="H2135" s="252" t="s">
        <v>2541</v>
      </c>
      <c r="I2135" s="251">
        <v>3.0130000000000001E-2</v>
      </c>
      <c r="J2135" s="251" t="s">
        <v>1427</v>
      </c>
      <c r="K2135" s="353">
        <v>0</v>
      </c>
      <c r="L2135" s="252">
        <v>2024</v>
      </c>
      <c r="M2135" s="251">
        <v>2030</v>
      </c>
      <c r="N2135" s="252" t="s">
        <v>393</v>
      </c>
      <c r="O2135" s="252" t="s">
        <v>394</v>
      </c>
      <c r="P2135" s="252" t="s">
        <v>634</v>
      </c>
      <c r="Q2135" s="251" t="s">
        <v>5670</v>
      </c>
      <c r="R2135" s="290"/>
      <c r="S2135" s="290"/>
      <c r="T2135" s="290"/>
      <c r="U2135" s="290"/>
      <c r="V2135" s="290"/>
      <c r="W2135" s="290"/>
      <c r="X2135" s="290"/>
    </row>
    <row r="2136" spans="2:24" ht="58">
      <c r="B2136" s="252" t="s">
        <v>1438</v>
      </c>
      <c r="C2136" s="252" t="s">
        <v>5639</v>
      </c>
      <c r="D2136" s="251" t="s">
        <v>2503</v>
      </c>
      <c r="E2136" s="252" t="s">
        <v>431</v>
      </c>
      <c r="F2136" s="251">
        <v>4936929.4347799998</v>
      </c>
      <c r="G2136" s="251">
        <v>2476223.41579</v>
      </c>
      <c r="H2136" s="252" t="s">
        <v>2541</v>
      </c>
      <c r="I2136" s="251">
        <v>2.1328E-2</v>
      </c>
      <c r="J2136" s="251" t="s">
        <v>1427</v>
      </c>
      <c r="K2136" s="353">
        <v>0</v>
      </c>
      <c r="L2136" s="252">
        <v>2024</v>
      </c>
      <c r="M2136" s="251">
        <v>2030</v>
      </c>
      <c r="N2136" s="252" t="s">
        <v>393</v>
      </c>
      <c r="O2136" s="252" t="s">
        <v>394</v>
      </c>
      <c r="P2136" s="252" t="s">
        <v>634</v>
      </c>
      <c r="Q2136" s="251" t="s">
        <v>5670</v>
      </c>
      <c r="R2136" s="290"/>
      <c r="S2136" s="290"/>
      <c r="T2136" s="290"/>
      <c r="U2136" s="290"/>
      <c r="V2136" s="290"/>
      <c r="W2136" s="290"/>
      <c r="X2136" s="290"/>
    </row>
    <row r="2137" spans="2:24" ht="58">
      <c r="B2137" s="252" t="s">
        <v>1438</v>
      </c>
      <c r="C2137" s="252" t="s">
        <v>5639</v>
      </c>
      <c r="D2137" s="251" t="s">
        <v>2503</v>
      </c>
      <c r="E2137" s="252" t="s">
        <v>431</v>
      </c>
      <c r="F2137" s="251">
        <v>4936952.94202</v>
      </c>
      <c r="G2137" s="251">
        <v>2476229.8274900001</v>
      </c>
      <c r="H2137" s="252" t="s">
        <v>2541</v>
      </c>
      <c r="I2137" s="251">
        <v>2.0577999999999999E-2</v>
      </c>
      <c r="J2137" s="251" t="s">
        <v>1427</v>
      </c>
      <c r="K2137" s="353">
        <v>0</v>
      </c>
      <c r="L2137" s="252">
        <v>2024</v>
      </c>
      <c r="M2137" s="251">
        <v>2030</v>
      </c>
      <c r="N2137" s="252" t="s">
        <v>393</v>
      </c>
      <c r="O2137" s="252" t="s">
        <v>394</v>
      </c>
      <c r="P2137" s="252" t="s">
        <v>634</v>
      </c>
      <c r="Q2137" s="251" t="s">
        <v>5670</v>
      </c>
      <c r="R2137" s="290"/>
      <c r="S2137" s="290"/>
      <c r="T2137" s="290"/>
      <c r="U2137" s="290"/>
      <c r="V2137" s="290"/>
      <c r="W2137" s="290"/>
      <c r="X2137" s="290"/>
    </row>
    <row r="2138" spans="2:24" ht="58">
      <c r="B2138" s="252" t="s">
        <v>1438</v>
      </c>
      <c r="C2138" s="252" t="s">
        <v>5639</v>
      </c>
      <c r="D2138" s="251" t="s">
        <v>2503</v>
      </c>
      <c r="E2138" s="252" t="s">
        <v>431</v>
      </c>
      <c r="F2138" s="251">
        <v>4936936.3522100002</v>
      </c>
      <c r="G2138" s="251">
        <v>2476482.0995800002</v>
      </c>
      <c r="H2138" s="252" t="s">
        <v>2541</v>
      </c>
      <c r="I2138" s="251">
        <v>2.0455999999999998E-2</v>
      </c>
      <c r="J2138" s="251" t="s">
        <v>2397</v>
      </c>
      <c r="K2138" s="353">
        <v>0</v>
      </c>
      <c r="L2138" s="252">
        <v>2024</v>
      </c>
      <c r="M2138" s="251">
        <v>2030</v>
      </c>
      <c r="N2138" s="252" t="s">
        <v>393</v>
      </c>
      <c r="O2138" s="252" t="s">
        <v>394</v>
      </c>
      <c r="P2138" s="252" t="s">
        <v>634</v>
      </c>
      <c r="Q2138" s="251" t="s">
        <v>5670</v>
      </c>
      <c r="R2138" s="290"/>
      <c r="S2138" s="290"/>
      <c r="T2138" s="290"/>
      <c r="U2138" s="290"/>
      <c r="V2138" s="290"/>
      <c r="W2138" s="290"/>
      <c r="X2138" s="290"/>
    </row>
    <row r="2139" spans="2:24" ht="58">
      <c r="B2139" s="252" t="s">
        <v>1438</v>
      </c>
      <c r="C2139" s="252" t="s">
        <v>5639</v>
      </c>
      <c r="D2139" s="251" t="s">
        <v>2502</v>
      </c>
      <c r="E2139" s="252" t="s">
        <v>431</v>
      </c>
      <c r="F2139" s="251">
        <v>4940646.2145699998</v>
      </c>
      <c r="G2139" s="251">
        <v>2469031.97872</v>
      </c>
      <c r="H2139" s="252" t="s">
        <v>2541</v>
      </c>
      <c r="I2139" s="251">
        <v>1.9241000000000001E-2</v>
      </c>
      <c r="J2139" s="251" t="s">
        <v>622</v>
      </c>
      <c r="K2139" s="353">
        <v>0</v>
      </c>
      <c r="L2139" s="252">
        <v>2024</v>
      </c>
      <c r="M2139" s="251">
        <v>2030</v>
      </c>
      <c r="N2139" s="252" t="s">
        <v>393</v>
      </c>
      <c r="O2139" s="252" t="s">
        <v>394</v>
      </c>
      <c r="P2139" s="252" t="s">
        <v>634</v>
      </c>
      <c r="Q2139" s="251" t="s">
        <v>5670</v>
      </c>
      <c r="R2139" s="290"/>
      <c r="S2139" s="290"/>
      <c r="T2139" s="290"/>
      <c r="U2139" s="290"/>
      <c r="V2139" s="290"/>
      <c r="W2139" s="290"/>
      <c r="X2139" s="290"/>
    </row>
    <row r="2140" spans="2:24" ht="58">
      <c r="B2140" s="252" t="s">
        <v>1438</v>
      </c>
      <c r="C2140" s="252" t="s">
        <v>5639</v>
      </c>
      <c r="D2140" s="251" t="s">
        <v>2502</v>
      </c>
      <c r="E2140" s="252" t="s">
        <v>431</v>
      </c>
      <c r="F2140" s="251">
        <v>4940646.2145699998</v>
      </c>
      <c r="G2140" s="251">
        <v>2469031.97872</v>
      </c>
      <c r="H2140" s="252" t="s">
        <v>2541</v>
      </c>
      <c r="I2140" s="251">
        <v>5.6609E-2</v>
      </c>
      <c r="J2140" s="251" t="s">
        <v>918</v>
      </c>
      <c r="K2140" s="353">
        <v>0</v>
      </c>
      <c r="L2140" s="252">
        <v>2024</v>
      </c>
      <c r="M2140" s="251">
        <v>2030</v>
      </c>
      <c r="N2140" s="252" t="s">
        <v>393</v>
      </c>
      <c r="O2140" s="252" t="s">
        <v>394</v>
      </c>
      <c r="P2140" s="252" t="s">
        <v>634</v>
      </c>
      <c r="Q2140" s="251" t="s">
        <v>5670</v>
      </c>
      <c r="R2140" s="290"/>
      <c r="S2140" s="290"/>
      <c r="T2140" s="290"/>
      <c r="U2140" s="290"/>
      <c r="V2140" s="290"/>
      <c r="W2140" s="290"/>
      <c r="X2140" s="290"/>
    </row>
    <row r="2141" spans="2:24" ht="58">
      <c r="B2141" s="252" t="s">
        <v>1438</v>
      </c>
      <c r="C2141" s="252" t="s">
        <v>5639</v>
      </c>
      <c r="D2141" s="251" t="s">
        <v>2502</v>
      </c>
      <c r="E2141" s="252" t="s">
        <v>431</v>
      </c>
      <c r="F2141" s="251">
        <v>4948361.1455499995</v>
      </c>
      <c r="G2141" s="251">
        <v>2452997.0452999999</v>
      </c>
      <c r="H2141" s="252" t="s">
        <v>2541</v>
      </c>
      <c r="I2141" s="251">
        <v>8.5315000000000002E-2</v>
      </c>
      <c r="J2141" s="251" t="s">
        <v>392</v>
      </c>
      <c r="K2141" s="353">
        <v>0</v>
      </c>
      <c r="L2141" s="252">
        <v>2024</v>
      </c>
      <c r="M2141" s="251">
        <v>2030</v>
      </c>
      <c r="N2141" s="252" t="s">
        <v>393</v>
      </c>
      <c r="O2141" s="252" t="s">
        <v>394</v>
      </c>
      <c r="P2141" s="252" t="s">
        <v>634</v>
      </c>
      <c r="Q2141" s="251" t="s">
        <v>5670</v>
      </c>
      <c r="R2141" s="290"/>
      <c r="S2141" s="290"/>
      <c r="T2141" s="290"/>
      <c r="U2141" s="290"/>
      <c r="V2141" s="290"/>
      <c r="W2141" s="290"/>
      <c r="X2141" s="290"/>
    </row>
    <row r="2142" spans="2:24" ht="58">
      <c r="B2142" s="252" t="s">
        <v>1438</v>
      </c>
      <c r="C2142" s="252" t="s">
        <v>5639</v>
      </c>
      <c r="D2142" s="251" t="s">
        <v>2502</v>
      </c>
      <c r="E2142" s="252" t="s">
        <v>431</v>
      </c>
      <c r="F2142" s="251">
        <v>4948459.27446</v>
      </c>
      <c r="G2142" s="251">
        <v>2452551.8003500002</v>
      </c>
      <c r="H2142" s="252" t="s">
        <v>2541</v>
      </c>
      <c r="I2142" s="251">
        <v>7.2069999999999995E-2</v>
      </c>
      <c r="J2142" s="251" t="s">
        <v>392</v>
      </c>
      <c r="K2142" s="353">
        <v>0</v>
      </c>
      <c r="L2142" s="252">
        <v>2024</v>
      </c>
      <c r="M2142" s="251">
        <v>2030</v>
      </c>
      <c r="N2142" s="252" t="s">
        <v>393</v>
      </c>
      <c r="O2142" s="252" t="s">
        <v>394</v>
      </c>
      <c r="P2142" s="252" t="s">
        <v>634</v>
      </c>
      <c r="Q2142" s="251" t="s">
        <v>5670</v>
      </c>
      <c r="R2142" s="290"/>
      <c r="S2142" s="290"/>
      <c r="T2142" s="290"/>
      <c r="U2142" s="290"/>
      <c r="V2142" s="290"/>
      <c r="W2142" s="290"/>
      <c r="X2142" s="290"/>
    </row>
    <row r="2143" spans="2:24" ht="58">
      <c r="B2143" s="252" t="s">
        <v>1438</v>
      </c>
      <c r="C2143" s="252" t="s">
        <v>5639</v>
      </c>
      <c r="D2143" s="251" t="s">
        <v>2502</v>
      </c>
      <c r="E2143" s="252" t="s">
        <v>431</v>
      </c>
      <c r="F2143" s="251">
        <v>4948479.4098100001</v>
      </c>
      <c r="G2143" s="251">
        <v>2452568.01511</v>
      </c>
      <c r="H2143" s="252" t="s">
        <v>2541</v>
      </c>
      <c r="I2143" s="251">
        <v>8.1976999999999994E-2</v>
      </c>
      <c r="J2143" s="251" t="s">
        <v>392</v>
      </c>
      <c r="K2143" s="353">
        <v>0</v>
      </c>
      <c r="L2143" s="252">
        <v>2024</v>
      </c>
      <c r="M2143" s="251">
        <v>2030</v>
      </c>
      <c r="N2143" s="252" t="s">
        <v>393</v>
      </c>
      <c r="O2143" s="252" t="s">
        <v>394</v>
      </c>
      <c r="P2143" s="252" t="s">
        <v>634</v>
      </c>
      <c r="Q2143" s="251" t="s">
        <v>5670</v>
      </c>
      <c r="R2143" s="290"/>
      <c r="S2143" s="290"/>
      <c r="T2143" s="290"/>
      <c r="U2143" s="290"/>
      <c r="V2143" s="290"/>
      <c r="W2143" s="290"/>
      <c r="X2143" s="290"/>
    </row>
    <row r="2144" spans="2:24" ht="58">
      <c r="B2144" s="252" t="s">
        <v>1438</v>
      </c>
      <c r="C2144" s="252" t="s">
        <v>5639</v>
      </c>
      <c r="D2144" s="251" t="s">
        <v>2502</v>
      </c>
      <c r="E2144" s="252" t="s">
        <v>431</v>
      </c>
      <c r="F2144" s="251">
        <v>4948277.9847400002</v>
      </c>
      <c r="G2144" s="251">
        <v>2453172.7780800001</v>
      </c>
      <c r="H2144" s="252" t="s">
        <v>2541</v>
      </c>
      <c r="I2144" s="251">
        <v>3.4818000000000002E-2</v>
      </c>
      <c r="J2144" s="251" t="s">
        <v>392</v>
      </c>
      <c r="K2144" s="353">
        <v>0</v>
      </c>
      <c r="L2144" s="252">
        <v>2024</v>
      </c>
      <c r="M2144" s="251">
        <v>2030</v>
      </c>
      <c r="N2144" s="252" t="s">
        <v>393</v>
      </c>
      <c r="O2144" s="252" t="s">
        <v>394</v>
      </c>
      <c r="P2144" s="252" t="s">
        <v>634</v>
      </c>
      <c r="Q2144" s="251" t="s">
        <v>5670</v>
      </c>
      <c r="R2144" s="290"/>
      <c r="S2144" s="290"/>
      <c r="T2144" s="290"/>
      <c r="U2144" s="290"/>
      <c r="V2144" s="290"/>
      <c r="W2144" s="290"/>
      <c r="X2144" s="290"/>
    </row>
    <row r="2145" spans="2:24" ht="58">
      <c r="B2145" s="252" t="s">
        <v>1438</v>
      </c>
      <c r="C2145" s="252" t="s">
        <v>5639</v>
      </c>
      <c r="D2145" s="251" t="s">
        <v>2502</v>
      </c>
      <c r="E2145" s="252" t="s">
        <v>431</v>
      </c>
      <c r="F2145" s="251">
        <v>4948318.1621099999</v>
      </c>
      <c r="G2145" s="251">
        <v>2453119.0785099999</v>
      </c>
      <c r="H2145" s="252" t="s">
        <v>2541</v>
      </c>
      <c r="I2145" s="251">
        <v>8.9058999999999999E-2</v>
      </c>
      <c r="J2145" s="251" t="s">
        <v>392</v>
      </c>
      <c r="K2145" s="353">
        <v>0</v>
      </c>
      <c r="L2145" s="252">
        <v>2024</v>
      </c>
      <c r="M2145" s="251">
        <v>2030</v>
      </c>
      <c r="N2145" s="252" t="s">
        <v>393</v>
      </c>
      <c r="O2145" s="252" t="s">
        <v>394</v>
      </c>
      <c r="P2145" s="252" t="s">
        <v>634</v>
      </c>
      <c r="Q2145" s="251" t="s">
        <v>5670</v>
      </c>
      <c r="R2145" s="290"/>
      <c r="S2145" s="290"/>
      <c r="T2145" s="290"/>
      <c r="U2145" s="290"/>
      <c r="V2145" s="290"/>
      <c r="W2145" s="290"/>
      <c r="X2145" s="290"/>
    </row>
    <row r="2146" spans="2:24" ht="58">
      <c r="B2146" s="252" t="s">
        <v>1438</v>
      </c>
      <c r="C2146" s="252" t="s">
        <v>5639</v>
      </c>
      <c r="D2146" s="251" t="s">
        <v>2502</v>
      </c>
      <c r="E2146" s="252" t="s">
        <v>431</v>
      </c>
      <c r="F2146" s="251">
        <v>4948596.5881700004</v>
      </c>
      <c r="G2146" s="251">
        <v>2452082.40472</v>
      </c>
      <c r="H2146" s="252" t="s">
        <v>2541</v>
      </c>
      <c r="I2146" s="251">
        <v>3.3909999999999999E-3</v>
      </c>
      <c r="J2146" s="251" t="s">
        <v>2754</v>
      </c>
      <c r="K2146" s="353">
        <v>0</v>
      </c>
      <c r="L2146" s="252">
        <v>2024</v>
      </c>
      <c r="M2146" s="251">
        <v>2030</v>
      </c>
      <c r="N2146" s="252" t="s">
        <v>393</v>
      </c>
      <c r="O2146" s="252" t="s">
        <v>394</v>
      </c>
      <c r="P2146" s="252" t="s">
        <v>634</v>
      </c>
      <c r="Q2146" s="251" t="s">
        <v>5670</v>
      </c>
      <c r="R2146" s="290"/>
      <c r="S2146" s="290"/>
      <c r="T2146" s="290"/>
      <c r="U2146" s="290"/>
      <c r="V2146" s="290"/>
      <c r="W2146" s="290"/>
      <c r="X2146" s="290"/>
    </row>
    <row r="2147" spans="2:24" ht="58">
      <c r="B2147" s="252" t="s">
        <v>1438</v>
      </c>
      <c r="C2147" s="252" t="s">
        <v>5639</v>
      </c>
      <c r="D2147" s="251" t="s">
        <v>2502</v>
      </c>
      <c r="E2147" s="252" t="s">
        <v>431</v>
      </c>
      <c r="F2147" s="251">
        <v>4948596.5881700004</v>
      </c>
      <c r="G2147" s="251">
        <v>2452082.40472</v>
      </c>
      <c r="H2147" s="252" t="s">
        <v>2541</v>
      </c>
      <c r="I2147" s="251">
        <v>0.153642</v>
      </c>
      <c r="J2147" s="251" t="s">
        <v>392</v>
      </c>
      <c r="K2147" s="353">
        <v>0</v>
      </c>
      <c r="L2147" s="252">
        <v>2024</v>
      </c>
      <c r="M2147" s="251">
        <v>2030</v>
      </c>
      <c r="N2147" s="252" t="s">
        <v>393</v>
      </c>
      <c r="O2147" s="252" t="s">
        <v>394</v>
      </c>
      <c r="P2147" s="252" t="s">
        <v>634</v>
      </c>
      <c r="Q2147" s="251" t="s">
        <v>5670</v>
      </c>
      <c r="R2147" s="290"/>
      <c r="S2147" s="290"/>
      <c r="T2147" s="290"/>
      <c r="U2147" s="290"/>
      <c r="V2147" s="290"/>
      <c r="W2147" s="290"/>
      <c r="X2147" s="290"/>
    </row>
    <row r="2148" spans="2:24" ht="58">
      <c r="B2148" s="252" t="s">
        <v>1438</v>
      </c>
      <c r="C2148" s="252" t="s">
        <v>5639</v>
      </c>
      <c r="D2148" s="251" t="s">
        <v>2502</v>
      </c>
      <c r="E2148" s="252" t="s">
        <v>431</v>
      </c>
      <c r="F2148" s="251">
        <v>4948619.9222400002</v>
      </c>
      <c r="G2148" s="251">
        <v>2452087.8486299999</v>
      </c>
      <c r="H2148" s="252" t="s">
        <v>2541</v>
      </c>
      <c r="I2148" s="251">
        <v>3.5170000000000002E-3</v>
      </c>
      <c r="J2148" s="251" t="s">
        <v>2754</v>
      </c>
      <c r="K2148" s="353">
        <v>0</v>
      </c>
      <c r="L2148" s="252">
        <v>2024</v>
      </c>
      <c r="M2148" s="251">
        <v>2030</v>
      </c>
      <c r="N2148" s="252" t="s">
        <v>393</v>
      </c>
      <c r="O2148" s="252" t="s">
        <v>394</v>
      </c>
      <c r="P2148" s="252" t="s">
        <v>634</v>
      </c>
      <c r="Q2148" s="251" t="s">
        <v>5670</v>
      </c>
      <c r="R2148" s="290"/>
      <c r="S2148" s="290"/>
      <c r="T2148" s="290"/>
      <c r="U2148" s="290"/>
      <c r="V2148" s="290"/>
      <c r="W2148" s="290"/>
      <c r="X2148" s="290"/>
    </row>
    <row r="2149" spans="2:24" ht="58">
      <c r="B2149" s="252" t="s">
        <v>1438</v>
      </c>
      <c r="C2149" s="252" t="s">
        <v>5639</v>
      </c>
      <c r="D2149" s="251" t="s">
        <v>2502</v>
      </c>
      <c r="E2149" s="252" t="s">
        <v>431</v>
      </c>
      <c r="F2149" s="251">
        <v>4948619.9222400002</v>
      </c>
      <c r="G2149" s="251">
        <v>2452087.8486299999</v>
      </c>
      <c r="H2149" s="252" t="s">
        <v>2541</v>
      </c>
      <c r="I2149" s="251">
        <v>0.154834</v>
      </c>
      <c r="J2149" s="251" t="s">
        <v>392</v>
      </c>
      <c r="K2149" s="353">
        <v>0</v>
      </c>
      <c r="L2149" s="252">
        <v>2024</v>
      </c>
      <c r="M2149" s="251">
        <v>2030</v>
      </c>
      <c r="N2149" s="252" t="s">
        <v>393</v>
      </c>
      <c r="O2149" s="252" t="s">
        <v>394</v>
      </c>
      <c r="P2149" s="252" t="s">
        <v>634</v>
      </c>
      <c r="Q2149" s="251" t="s">
        <v>5670</v>
      </c>
      <c r="R2149" s="290"/>
      <c r="S2149" s="290"/>
      <c r="T2149" s="290"/>
      <c r="U2149" s="290"/>
      <c r="V2149" s="290"/>
      <c r="W2149" s="290"/>
      <c r="X2149" s="290"/>
    </row>
    <row r="2150" spans="2:24" ht="58">
      <c r="B2150" s="252" t="s">
        <v>1438</v>
      </c>
      <c r="C2150" s="252" t="s">
        <v>5639</v>
      </c>
      <c r="D2150" s="251" t="s">
        <v>2502</v>
      </c>
      <c r="E2150" s="252" t="s">
        <v>431</v>
      </c>
      <c r="F2150" s="251">
        <v>4948408.4020199999</v>
      </c>
      <c r="G2150" s="251">
        <v>2452725.5954499999</v>
      </c>
      <c r="H2150" s="252" t="s">
        <v>2541</v>
      </c>
      <c r="I2150" s="251">
        <v>0.109028</v>
      </c>
      <c r="J2150" s="251" t="s">
        <v>392</v>
      </c>
      <c r="K2150" s="353">
        <v>0</v>
      </c>
      <c r="L2150" s="252">
        <v>2024</v>
      </c>
      <c r="M2150" s="251">
        <v>2030</v>
      </c>
      <c r="N2150" s="252" t="s">
        <v>393</v>
      </c>
      <c r="O2150" s="252" t="s">
        <v>394</v>
      </c>
      <c r="P2150" s="252" t="s">
        <v>634</v>
      </c>
      <c r="Q2150" s="251" t="s">
        <v>5670</v>
      </c>
      <c r="R2150" s="290"/>
      <c r="S2150" s="290"/>
      <c r="T2150" s="290"/>
      <c r="U2150" s="290"/>
      <c r="V2150" s="290"/>
      <c r="W2150" s="290"/>
      <c r="X2150" s="290"/>
    </row>
    <row r="2151" spans="2:24" ht="58">
      <c r="B2151" s="252" t="s">
        <v>1438</v>
      </c>
      <c r="C2151" s="252" t="s">
        <v>5639</v>
      </c>
      <c r="D2151" s="251" t="s">
        <v>2502</v>
      </c>
      <c r="E2151" s="252" t="s">
        <v>431</v>
      </c>
      <c r="F2151" s="251">
        <v>4948428.53792</v>
      </c>
      <c r="G2151" s="251">
        <v>2452741.81073</v>
      </c>
      <c r="H2151" s="252" t="s">
        <v>2541</v>
      </c>
      <c r="I2151" s="251">
        <v>9.9118999999999999E-2</v>
      </c>
      <c r="J2151" s="251" t="s">
        <v>392</v>
      </c>
      <c r="K2151" s="353">
        <v>0</v>
      </c>
      <c r="L2151" s="252">
        <v>2024</v>
      </c>
      <c r="M2151" s="251">
        <v>2030</v>
      </c>
      <c r="N2151" s="252" t="s">
        <v>393</v>
      </c>
      <c r="O2151" s="252" t="s">
        <v>394</v>
      </c>
      <c r="P2151" s="252" t="s">
        <v>634</v>
      </c>
      <c r="Q2151" s="251" t="s">
        <v>5670</v>
      </c>
      <c r="R2151" s="290"/>
      <c r="S2151" s="290"/>
      <c r="T2151" s="290"/>
      <c r="U2151" s="290"/>
      <c r="V2151" s="290"/>
      <c r="W2151" s="290"/>
      <c r="X2151" s="290"/>
    </row>
    <row r="2152" spans="2:24" ht="58">
      <c r="B2152" s="252" t="s">
        <v>1438</v>
      </c>
      <c r="C2152" s="252" t="s">
        <v>5639</v>
      </c>
      <c r="D2152" s="251" t="s">
        <v>2502</v>
      </c>
      <c r="E2152" s="252" t="s">
        <v>431</v>
      </c>
      <c r="F2152" s="251">
        <v>4948353.2459500004</v>
      </c>
      <c r="G2152" s="251">
        <v>2452948.5505400002</v>
      </c>
      <c r="H2152" s="252" t="s">
        <v>2541</v>
      </c>
      <c r="I2152" s="251">
        <v>0.58389100000000005</v>
      </c>
      <c r="J2152" s="251" t="s">
        <v>392</v>
      </c>
      <c r="K2152" s="353">
        <v>0</v>
      </c>
      <c r="L2152" s="252">
        <v>2024</v>
      </c>
      <c r="M2152" s="251">
        <v>2030</v>
      </c>
      <c r="N2152" s="252" t="s">
        <v>393</v>
      </c>
      <c r="O2152" s="252" t="s">
        <v>394</v>
      </c>
      <c r="P2152" s="252" t="s">
        <v>634</v>
      </c>
      <c r="Q2152" s="251" t="s">
        <v>5670</v>
      </c>
      <c r="R2152" s="290"/>
      <c r="S2152" s="290"/>
      <c r="T2152" s="290"/>
      <c r="U2152" s="290"/>
      <c r="V2152" s="290"/>
      <c r="W2152" s="290"/>
      <c r="X2152" s="290"/>
    </row>
    <row r="2153" spans="2:24" ht="58">
      <c r="B2153" s="252" t="s">
        <v>1438</v>
      </c>
      <c r="C2153" s="252" t="s">
        <v>5639</v>
      </c>
      <c r="D2153" s="251" t="s">
        <v>2502</v>
      </c>
      <c r="E2153" s="252" t="s">
        <v>431</v>
      </c>
      <c r="F2153" s="251">
        <v>4948305.8899499997</v>
      </c>
      <c r="G2153" s="251">
        <v>2453074.98373</v>
      </c>
      <c r="H2153" s="252" t="s">
        <v>2541</v>
      </c>
      <c r="I2153" s="251">
        <v>6.4096E-2</v>
      </c>
      <c r="J2153" s="251" t="s">
        <v>392</v>
      </c>
      <c r="K2153" s="353">
        <v>0</v>
      </c>
      <c r="L2153" s="252">
        <v>2024</v>
      </c>
      <c r="M2153" s="251">
        <v>2030</v>
      </c>
      <c r="N2153" s="252" t="s">
        <v>393</v>
      </c>
      <c r="O2153" s="252" t="s">
        <v>394</v>
      </c>
      <c r="P2153" s="252" t="s">
        <v>634</v>
      </c>
      <c r="Q2153" s="251" t="s">
        <v>5670</v>
      </c>
      <c r="R2153" s="290"/>
      <c r="S2153" s="290"/>
      <c r="T2153" s="290"/>
      <c r="U2153" s="290"/>
      <c r="V2153" s="290"/>
      <c r="W2153" s="290"/>
      <c r="X2153" s="290"/>
    </row>
    <row r="2154" spans="2:24" ht="58">
      <c r="B2154" s="252" t="s">
        <v>1438</v>
      </c>
      <c r="C2154" s="252" t="s">
        <v>5639</v>
      </c>
      <c r="D2154" s="251" t="s">
        <v>2502</v>
      </c>
      <c r="E2154" s="252" t="s">
        <v>431</v>
      </c>
      <c r="F2154" s="251">
        <v>4948506.6773800002</v>
      </c>
      <c r="G2154" s="251">
        <v>2452254.7614099998</v>
      </c>
      <c r="H2154" s="252" t="s">
        <v>2541</v>
      </c>
      <c r="I2154" s="251">
        <v>0.144903</v>
      </c>
      <c r="J2154" s="251" t="s">
        <v>392</v>
      </c>
      <c r="K2154" s="353">
        <v>0</v>
      </c>
      <c r="L2154" s="252">
        <v>2024</v>
      </c>
      <c r="M2154" s="251">
        <v>2030</v>
      </c>
      <c r="N2154" s="252" t="s">
        <v>393</v>
      </c>
      <c r="O2154" s="252" t="s">
        <v>394</v>
      </c>
      <c r="P2154" s="252" t="s">
        <v>634</v>
      </c>
      <c r="Q2154" s="251" t="s">
        <v>5670</v>
      </c>
      <c r="R2154" s="290"/>
      <c r="S2154" s="290"/>
      <c r="T2154" s="290"/>
      <c r="U2154" s="290"/>
      <c r="V2154" s="290"/>
      <c r="W2154" s="290"/>
      <c r="X2154" s="290"/>
    </row>
    <row r="2155" spans="2:24" ht="58">
      <c r="B2155" s="252" t="s">
        <v>1438</v>
      </c>
      <c r="C2155" s="252" t="s">
        <v>5639</v>
      </c>
      <c r="D2155" s="251" t="s">
        <v>2502</v>
      </c>
      <c r="E2155" s="252" t="s">
        <v>431</v>
      </c>
      <c r="F2155" s="251">
        <v>4948548.466</v>
      </c>
      <c r="G2155" s="251">
        <v>2452289.3581500002</v>
      </c>
      <c r="H2155" s="252" t="s">
        <v>2541</v>
      </c>
      <c r="I2155" s="251">
        <v>0.47322500000000001</v>
      </c>
      <c r="J2155" s="251" t="s">
        <v>392</v>
      </c>
      <c r="K2155" s="353">
        <v>0</v>
      </c>
      <c r="L2155" s="252">
        <v>2024</v>
      </c>
      <c r="M2155" s="251">
        <v>2030</v>
      </c>
      <c r="N2155" s="252" t="s">
        <v>393</v>
      </c>
      <c r="O2155" s="252" t="s">
        <v>394</v>
      </c>
      <c r="P2155" s="252" t="s">
        <v>634</v>
      </c>
      <c r="Q2155" s="251" t="s">
        <v>5670</v>
      </c>
      <c r="R2155" s="290"/>
      <c r="S2155" s="290"/>
      <c r="T2155" s="290"/>
      <c r="U2155" s="290"/>
      <c r="V2155" s="290"/>
      <c r="W2155" s="290"/>
      <c r="X2155" s="290"/>
    </row>
    <row r="2156" spans="2:24" ht="58">
      <c r="B2156" s="252" t="s">
        <v>1438</v>
      </c>
      <c r="C2156" s="252" t="s">
        <v>5639</v>
      </c>
      <c r="D2156" s="251" t="s">
        <v>2502</v>
      </c>
      <c r="E2156" s="252" t="s">
        <v>431</v>
      </c>
      <c r="F2156" s="251">
        <v>4948547.2850500001</v>
      </c>
      <c r="G2156" s="251">
        <v>2452335.8109499998</v>
      </c>
      <c r="H2156" s="252" t="s">
        <v>2541</v>
      </c>
      <c r="I2156" s="251">
        <v>3.852E-3</v>
      </c>
      <c r="J2156" s="251" t="s">
        <v>392</v>
      </c>
      <c r="K2156" s="353">
        <v>0</v>
      </c>
      <c r="L2156" s="252">
        <v>2024</v>
      </c>
      <c r="M2156" s="251">
        <v>2030</v>
      </c>
      <c r="N2156" s="252" t="s">
        <v>393</v>
      </c>
      <c r="O2156" s="252" t="s">
        <v>394</v>
      </c>
      <c r="P2156" s="252" t="s">
        <v>634</v>
      </c>
      <c r="Q2156" s="251" t="s">
        <v>5670</v>
      </c>
      <c r="R2156" s="290"/>
      <c r="S2156" s="290"/>
      <c r="T2156" s="290"/>
      <c r="U2156" s="290"/>
      <c r="V2156" s="290"/>
      <c r="W2156" s="290"/>
      <c r="X2156" s="290"/>
    </row>
    <row r="2157" spans="2:24" ht="58">
      <c r="B2157" s="252" t="s">
        <v>1438</v>
      </c>
      <c r="C2157" s="252" t="s">
        <v>5639</v>
      </c>
      <c r="D2157" s="251" t="s">
        <v>2502</v>
      </c>
      <c r="E2157" s="252" t="s">
        <v>431</v>
      </c>
      <c r="F2157" s="251">
        <v>4948522.4724899996</v>
      </c>
      <c r="G2157" s="251">
        <v>2452335.8545599999</v>
      </c>
      <c r="H2157" s="252" t="s">
        <v>2541</v>
      </c>
      <c r="I2157" s="251">
        <v>7.7029999999999998E-3</v>
      </c>
      <c r="J2157" s="251" t="s">
        <v>392</v>
      </c>
      <c r="K2157" s="353">
        <v>0</v>
      </c>
      <c r="L2157" s="252">
        <v>2024</v>
      </c>
      <c r="M2157" s="251">
        <v>2030</v>
      </c>
      <c r="N2157" s="252" t="s">
        <v>393</v>
      </c>
      <c r="O2157" s="252" t="s">
        <v>394</v>
      </c>
      <c r="P2157" s="252" t="s">
        <v>634</v>
      </c>
      <c r="Q2157" s="251" t="s">
        <v>5670</v>
      </c>
      <c r="R2157" s="290"/>
      <c r="S2157" s="290"/>
      <c r="T2157" s="290"/>
      <c r="U2157" s="290"/>
      <c r="V2157" s="290"/>
      <c r="W2157" s="290"/>
      <c r="X2157" s="290"/>
    </row>
    <row r="2158" spans="2:24" ht="58">
      <c r="B2158" s="252" t="s">
        <v>1438</v>
      </c>
      <c r="C2158" s="252" t="s">
        <v>5639</v>
      </c>
      <c r="D2158" s="251" t="s">
        <v>2502</v>
      </c>
      <c r="E2158" s="252" t="s">
        <v>431</v>
      </c>
      <c r="F2158" s="251">
        <v>4948500.5106699998</v>
      </c>
      <c r="G2158" s="251">
        <v>2452411.0203499999</v>
      </c>
      <c r="H2158" s="252" t="s">
        <v>2541</v>
      </c>
      <c r="I2158" s="251">
        <v>9.7400000000000004E-3</v>
      </c>
      <c r="J2158" s="251" t="s">
        <v>392</v>
      </c>
      <c r="K2158" s="353">
        <v>0</v>
      </c>
      <c r="L2158" s="252">
        <v>2024</v>
      </c>
      <c r="M2158" s="251">
        <v>2030</v>
      </c>
      <c r="N2158" s="252" t="s">
        <v>393</v>
      </c>
      <c r="O2158" s="252" t="s">
        <v>394</v>
      </c>
      <c r="P2158" s="252" t="s">
        <v>634</v>
      </c>
      <c r="Q2158" s="251" t="s">
        <v>5670</v>
      </c>
      <c r="R2158" s="290"/>
      <c r="S2158" s="290"/>
      <c r="T2158" s="290"/>
      <c r="U2158" s="290"/>
      <c r="V2158" s="290"/>
      <c r="W2158" s="290"/>
      <c r="X2158" s="290"/>
    </row>
    <row r="2159" spans="2:24" ht="58">
      <c r="B2159" s="252" t="s">
        <v>1438</v>
      </c>
      <c r="C2159" s="252" t="s">
        <v>5639</v>
      </c>
      <c r="D2159" s="251" t="s">
        <v>2502</v>
      </c>
      <c r="E2159" s="252" t="s">
        <v>431</v>
      </c>
      <c r="F2159" s="251">
        <v>4948524.0168500002</v>
      </c>
      <c r="G2159" s="251">
        <v>2452415.6589899999</v>
      </c>
      <c r="H2159" s="252" t="s">
        <v>2541</v>
      </c>
      <c r="I2159" s="251">
        <v>1.1897E-2</v>
      </c>
      <c r="J2159" s="251" t="s">
        <v>392</v>
      </c>
      <c r="K2159" s="353">
        <v>0</v>
      </c>
      <c r="L2159" s="252">
        <v>2024</v>
      </c>
      <c r="M2159" s="251">
        <v>2030</v>
      </c>
      <c r="N2159" s="252" t="s">
        <v>393</v>
      </c>
      <c r="O2159" s="252" t="s">
        <v>394</v>
      </c>
      <c r="P2159" s="252" t="s">
        <v>634</v>
      </c>
      <c r="Q2159" s="251" t="s">
        <v>5670</v>
      </c>
      <c r="R2159" s="290"/>
      <c r="S2159" s="290"/>
      <c r="T2159" s="290"/>
      <c r="U2159" s="290"/>
      <c r="V2159" s="290"/>
      <c r="W2159" s="290"/>
      <c r="X2159" s="290"/>
    </row>
    <row r="2160" spans="2:24" ht="58">
      <c r="B2160" s="252" t="s">
        <v>1438</v>
      </c>
      <c r="C2160" s="252" t="s">
        <v>5639</v>
      </c>
      <c r="D2160" s="251" t="s">
        <v>2501</v>
      </c>
      <c r="E2160" s="252" t="s">
        <v>431</v>
      </c>
      <c r="F2160" s="251">
        <v>4949378.4691399997</v>
      </c>
      <c r="G2160" s="251">
        <v>2451212.6541400002</v>
      </c>
      <c r="H2160" s="252" t="s">
        <v>2541</v>
      </c>
      <c r="I2160" s="251">
        <v>7.7899999999999996E-4</v>
      </c>
      <c r="J2160" s="251" t="s">
        <v>2754</v>
      </c>
      <c r="K2160" s="353">
        <v>0</v>
      </c>
      <c r="L2160" s="252">
        <v>2024</v>
      </c>
      <c r="M2160" s="251">
        <v>2030</v>
      </c>
      <c r="N2160" s="252" t="s">
        <v>393</v>
      </c>
      <c r="O2160" s="252" t="s">
        <v>394</v>
      </c>
      <c r="P2160" s="252" t="s">
        <v>634</v>
      </c>
      <c r="Q2160" s="251" t="s">
        <v>5670</v>
      </c>
      <c r="R2160" s="290"/>
      <c r="S2160" s="290"/>
      <c r="T2160" s="290"/>
      <c r="U2160" s="290"/>
      <c r="V2160" s="290"/>
      <c r="W2160" s="290"/>
      <c r="X2160" s="290"/>
    </row>
    <row r="2161" spans="2:24" ht="58">
      <c r="B2161" s="252" t="s">
        <v>1438</v>
      </c>
      <c r="C2161" s="252" t="s">
        <v>5639</v>
      </c>
      <c r="D2161" s="251" t="s">
        <v>2501</v>
      </c>
      <c r="E2161" s="252" t="s">
        <v>431</v>
      </c>
      <c r="F2161" s="251">
        <v>4948990.8018800002</v>
      </c>
      <c r="G2161" s="251">
        <v>2450735.1338900002</v>
      </c>
      <c r="H2161" s="252" t="s">
        <v>2541</v>
      </c>
      <c r="I2161" s="251">
        <v>3.4613999999999999E-2</v>
      </c>
      <c r="J2161" s="251" t="s">
        <v>2395</v>
      </c>
      <c r="K2161" s="353">
        <v>0</v>
      </c>
      <c r="L2161" s="252">
        <v>2024</v>
      </c>
      <c r="M2161" s="251">
        <v>2030</v>
      </c>
      <c r="N2161" s="252" t="s">
        <v>393</v>
      </c>
      <c r="O2161" s="252" t="s">
        <v>394</v>
      </c>
      <c r="P2161" s="252" t="s">
        <v>634</v>
      </c>
      <c r="Q2161" s="251" t="s">
        <v>5670</v>
      </c>
      <c r="R2161" s="290"/>
      <c r="S2161" s="290"/>
      <c r="T2161" s="290"/>
      <c r="U2161" s="290"/>
      <c r="V2161" s="290"/>
      <c r="W2161" s="290"/>
      <c r="X2161" s="290"/>
    </row>
    <row r="2162" spans="2:24" ht="58">
      <c r="B2162" s="252" t="s">
        <v>1438</v>
      </c>
      <c r="C2162" s="252" t="s">
        <v>5639</v>
      </c>
      <c r="D2162" s="251" t="s">
        <v>2501</v>
      </c>
      <c r="E2162" s="252" t="s">
        <v>431</v>
      </c>
      <c r="F2162" s="251">
        <v>4949012.5798000004</v>
      </c>
      <c r="G2162" s="251">
        <v>2450745.7862800001</v>
      </c>
      <c r="H2162" s="252" t="s">
        <v>2541</v>
      </c>
      <c r="I2162" s="251">
        <v>3.8614999999999997E-2</v>
      </c>
      <c r="J2162" s="251" t="s">
        <v>2395</v>
      </c>
      <c r="K2162" s="353">
        <v>0</v>
      </c>
      <c r="L2162" s="252">
        <v>2024</v>
      </c>
      <c r="M2162" s="251">
        <v>2030</v>
      </c>
      <c r="N2162" s="252" t="s">
        <v>393</v>
      </c>
      <c r="O2162" s="252" t="s">
        <v>394</v>
      </c>
      <c r="P2162" s="252" t="s">
        <v>634</v>
      </c>
      <c r="Q2162" s="251" t="s">
        <v>5670</v>
      </c>
      <c r="R2162" s="290"/>
      <c r="S2162" s="290"/>
      <c r="T2162" s="290"/>
      <c r="U2162" s="290"/>
      <c r="V2162" s="290"/>
      <c r="W2162" s="290"/>
      <c r="X2162" s="290"/>
    </row>
    <row r="2163" spans="2:24" ht="58">
      <c r="B2163" s="252" t="s">
        <v>1438</v>
      </c>
      <c r="C2163" s="252" t="s">
        <v>5639</v>
      </c>
      <c r="D2163" s="251" t="s">
        <v>2501</v>
      </c>
      <c r="E2163" s="252" t="s">
        <v>431</v>
      </c>
      <c r="F2163" s="251">
        <v>4948952.5594899999</v>
      </c>
      <c r="G2163" s="251">
        <v>2450865.8014600002</v>
      </c>
      <c r="H2163" s="252" t="s">
        <v>2541</v>
      </c>
      <c r="I2163" s="251">
        <v>3.4141999999999999E-2</v>
      </c>
      <c r="J2163" s="251" t="s">
        <v>2395</v>
      </c>
      <c r="K2163" s="353">
        <v>0</v>
      </c>
      <c r="L2163" s="252">
        <v>2024</v>
      </c>
      <c r="M2163" s="251">
        <v>2030</v>
      </c>
      <c r="N2163" s="252" t="s">
        <v>393</v>
      </c>
      <c r="O2163" s="252" t="s">
        <v>394</v>
      </c>
      <c r="P2163" s="252" t="s">
        <v>634</v>
      </c>
      <c r="Q2163" s="251" t="s">
        <v>5670</v>
      </c>
      <c r="R2163" s="290"/>
      <c r="S2163" s="290"/>
      <c r="T2163" s="290"/>
      <c r="U2163" s="290"/>
      <c r="V2163" s="290"/>
      <c r="W2163" s="290"/>
      <c r="X2163" s="290"/>
    </row>
    <row r="2164" spans="2:24" ht="58">
      <c r="B2164" s="252" t="s">
        <v>1438</v>
      </c>
      <c r="C2164" s="252" t="s">
        <v>5639</v>
      </c>
      <c r="D2164" s="251" t="s">
        <v>2501</v>
      </c>
      <c r="E2164" s="252" t="s">
        <v>431</v>
      </c>
      <c r="F2164" s="251">
        <v>4948974.6980600003</v>
      </c>
      <c r="G2164" s="251">
        <v>2450875.1376200002</v>
      </c>
      <c r="H2164" s="252" t="s">
        <v>2541</v>
      </c>
      <c r="I2164" s="251">
        <v>2.3768000000000001E-2</v>
      </c>
      <c r="J2164" s="251" t="s">
        <v>2395</v>
      </c>
      <c r="K2164" s="353">
        <v>0</v>
      </c>
      <c r="L2164" s="252">
        <v>2024</v>
      </c>
      <c r="M2164" s="251">
        <v>2030</v>
      </c>
      <c r="N2164" s="252" t="s">
        <v>393</v>
      </c>
      <c r="O2164" s="252" t="s">
        <v>394</v>
      </c>
      <c r="P2164" s="252" t="s">
        <v>634</v>
      </c>
      <c r="Q2164" s="251" t="s">
        <v>5670</v>
      </c>
      <c r="R2164" s="290"/>
      <c r="S2164" s="290"/>
      <c r="T2164" s="290"/>
      <c r="U2164" s="290"/>
      <c r="V2164" s="290"/>
      <c r="W2164" s="290"/>
      <c r="X2164" s="290"/>
    </row>
    <row r="2165" spans="2:24" ht="58">
      <c r="B2165" s="252" t="s">
        <v>1438</v>
      </c>
      <c r="C2165" s="252" t="s">
        <v>5639</v>
      </c>
      <c r="D2165" s="251" t="s">
        <v>2503</v>
      </c>
      <c r="E2165" s="252" t="s">
        <v>431</v>
      </c>
      <c r="F2165" s="251">
        <v>4938598.9353700001</v>
      </c>
      <c r="G2165" s="251">
        <v>2471271.20836</v>
      </c>
      <c r="H2165" s="252" t="s">
        <v>2541</v>
      </c>
      <c r="I2165" s="251">
        <v>8.3096000000000003E-2</v>
      </c>
      <c r="J2165" s="251" t="s">
        <v>2395</v>
      </c>
      <c r="K2165" s="353">
        <v>0</v>
      </c>
      <c r="L2165" s="252">
        <v>2024</v>
      </c>
      <c r="M2165" s="251">
        <v>2030</v>
      </c>
      <c r="N2165" s="252" t="s">
        <v>393</v>
      </c>
      <c r="O2165" s="252" t="s">
        <v>394</v>
      </c>
      <c r="P2165" s="252" t="s">
        <v>634</v>
      </c>
      <c r="Q2165" s="251" t="s">
        <v>5670</v>
      </c>
      <c r="R2165" s="290"/>
      <c r="S2165" s="290"/>
      <c r="T2165" s="290"/>
      <c r="U2165" s="290"/>
      <c r="V2165" s="290"/>
      <c r="W2165" s="290"/>
      <c r="X2165" s="290"/>
    </row>
    <row r="2166" spans="2:24" ht="58">
      <c r="B2166" s="252" t="s">
        <v>1438</v>
      </c>
      <c r="C2166" s="252" t="s">
        <v>5639</v>
      </c>
      <c r="D2166" s="251" t="s">
        <v>2503</v>
      </c>
      <c r="E2166" s="252" t="s">
        <v>431</v>
      </c>
      <c r="F2166" s="251">
        <v>4938620.7908899998</v>
      </c>
      <c r="G2166" s="251">
        <v>2471282.0875499998</v>
      </c>
      <c r="H2166" s="252" t="s">
        <v>2541</v>
      </c>
      <c r="I2166" s="251">
        <v>8.2068000000000002E-2</v>
      </c>
      <c r="J2166" s="251" t="s">
        <v>2395</v>
      </c>
      <c r="K2166" s="353">
        <v>0</v>
      </c>
      <c r="L2166" s="252">
        <v>2024</v>
      </c>
      <c r="M2166" s="251">
        <v>2030</v>
      </c>
      <c r="N2166" s="252" t="s">
        <v>393</v>
      </c>
      <c r="O2166" s="252" t="s">
        <v>394</v>
      </c>
      <c r="P2166" s="252" t="s">
        <v>634</v>
      </c>
      <c r="Q2166" s="251" t="s">
        <v>5670</v>
      </c>
      <c r="R2166" s="290"/>
      <c r="S2166" s="290"/>
      <c r="T2166" s="290"/>
      <c r="U2166" s="290"/>
      <c r="V2166" s="290"/>
      <c r="W2166" s="290"/>
      <c r="X2166" s="290"/>
    </row>
    <row r="2167" spans="2:24" ht="58">
      <c r="B2167" s="252" t="s">
        <v>1438</v>
      </c>
      <c r="C2167" s="252" t="s">
        <v>5639</v>
      </c>
      <c r="D2167" s="251" t="s">
        <v>2503</v>
      </c>
      <c r="E2167" s="252" t="s">
        <v>431</v>
      </c>
      <c r="F2167" s="251">
        <v>4938423.82448</v>
      </c>
      <c r="G2167" s="251">
        <v>2471492.4702099999</v>
      </c>
      <c r="H2167" s="252" t="s">
        <v>2541</v>
      </c>
      <c r="I2167" s="251">
        <v>6.7695000000000005E-2</v>
      </c>
      <c r="J2167" s="251" t="s">
        <v>2395</v>
      </c>
      <c r="K2167" s="353">
        <v>0</v>
      </c>
      <c r="L2167" s="252">
        <v>2024</v>
      </c>
      <c r="M2167" s="251">
        <v>2030</v>
      </c>
      <c r="N2167" s="252" t="s">
        <v>393</v>
      </c>
      <c r="O2167" s="252" t="s">
        <v>394</v>
      </c>
      <c r="P2167" s="252" t="s">
        <v>634</v>
      </c>
      <c r="Q2167" s="251" t="s">
        <v>5670</v>
      </c>
      <c r="R2167" s="290"/>
      <c r="S2167" s="290"/>
      <c r="T2167" s="290"/>
      <c r="U2167" s="290"/>
      <c r="V2167" s="290"/>
      <c r="W2167" s="290"/>
      <c r="X2167" s="290"/>
    </row>
    <row r="2168" spans="2:24" ht="58">
      <c r="B2168" s="252" t="s">
        <v>1438</v>
      </c>
      <c r="C2168" s="252" t="s">
        <v>5639</v>
      </c>
      <c r="D2168" s="251" t="s">
        <v>2503</v>
      </c>
      <c r="E2168" s="252" t="s">
        <v>431</v>
      </c>
      <c r="F2168" s="251">
        <v>4938442.9941199999</v>
      </c>
      <c r="G2168" s="251">
        <v>2471506.7359099998</v>
      </c>
      <c r="H2168" s="252" t="s">
        <v>2541</v>
      </c>
      <c r="I2168" s="251">
        <v>6.0402999999999998E-2</v>
      </c>
      <c r="J2168" s="251" t="s">
        <v>2395</v>
      </c>
      <c r="K2168" s="353">
        <v>0</v>
      </c>
      <c r="L2168" s="252">
        <v>2024</v>
      </c>
      <c r="M2168" s="251">
        <v>2030</v>
      </c>
      <c r="N2168" s="252" t="s">
        <v>393</v>
      </c>
      <c r="O2168" s="252" t="s">
        <v>394</v>
      </c>
      <c r="P2168" s="252" t="s">
        <v>634</v>
      </c>
      <c r="Q2168" s="251" t="s">
        <v>5670</v>
      </c>
      <c r="R2168" s="290"/>
      <c r="S2168" s="290"/>
      <c r="T2168" s="290"/>
      <c r="U2168" s="290"/>
      <c r="V2168" s="290"/>
      <c r="W2168" s="290"/>
      <c r="X2168" s="290"/>
    </row>
    <row r="2169" spans="2:24" ht="58">
      <c r="B2169" s="252" t="s">
        <v>1438</v>
      </c>
      <c r="C2169" s="252" t="s">
        <v>5639</v>
      </c>
      <c r="D2169" s="251" t="s">
        <v>2503</v>
      </c>
      <c r="E2169" s="252" t="s">
        <v>431</v>
      </c>
      <c r="F2169" s="251">
        <v>4938929.1781000001</v>
      </c>
      <c r="G2169" s="251">
        <v>2470892.4243999999</v>
      </c>
      <c r="H2169" s="252" t="s">
        <v>2541</v>
      </c>
      <c r="I2169" s="251">
        <v>7.7105000000000007E-2</v>
      </c>
      <c r="J2169" s="251" t="s">
        <v>2395</v>
      </c>
      <c r="K2169" s="353">
        <v>0</v>
      </c>
      <c r="L2169" s="252">
        <v>2024</v>
      </c>
      <c r="M2169" s="251">
        <v>2030</v>
      </c>
      <c r="N2169" s="252" t="s">
        <v>393</v>
      </c>
      <c r="O2169" s="252" t="s">
        <v>394</v>
      </c>
      <c r="P2169" s="252" t="s">
        <v>634</v>
      </c>
      <c r="Q2169" s="251" t="s">
        <v>5670</v>
      </c>
      <c r="R2169" s="290"/>
      <c r="S2169" s="290"/>
      <c r="T2169" s="290"/>
      <c r="U2169" s="290"/>
      <c r="V2169" s="290"/>
      <c r="W2169" s="290"/>
      <c r="X2169" s="290"/>
    </row>
    <row r="2170" spans="2:24" ht="58">
      <c r="B2170" s="252" t="s">
        <v>1438</v>
      </c>
      <c r="C2170" s="252" t="s">
        <v>5639</v>
      </c>
      <c r="D2170" s="251" t="s">
        <v>2503</v>
      </c>
      <c r="E2170" s="252" t="s">
        <v>431</v>
      </c>
      <c r="F2170" s="251">
        <v>4938788.1086900001</v>
      </c>
      <c r="G2170" s="251">
        <v>2471032.1749499999</v>
      </c>
      <c r="H2170" s="252" t="s">
        <v>2541</v>
      </c>
      <c r="I2170" s="251">
        <v>2.5852E-2</v>
      </c>
      <c r="J2170" s="251" t="s">
        <v>2395</v>
      </c>
      <c r="K2170" s="353">
        <v>0</v>
      </c>
      <c r="L2170" s="252">
        <v>2024</v>
      </c>
      <c r="M2170" s="251">
        <v>2030</v>
      </c>
      <c r="N2170" s="252" t="s">
        <v>393</v>
      </c>
      <c r="O2170" s="252" t="s">
        <v>394</v>
      </c>
      <c r="P2170" s="252" t="s">
        <v>634</v>
      </c>
      <c r="Q2170" s="251" t="s">
        <v>5670</v>
      </c>
      <c r="R2170" s="290"/>
      <c r="S2170" s="290"/>
      <c r="T2170" s="290"/>
      <c r="U2170" s="290"/>
      <c r="V2170" s="290"/>
      <c r="W2170" s="290"/>
      <c r="X2170" s="290"/>
    </row>
    <row r="2171" spans="2:24" ht="58">
      <c r="B2171" s="252" t="s">
        <v>1438</v>
      </c>
      <c r="C2171" s="252" t="s">
        <v>5639</v>
      </c>
      <c r="D2171" s="251" t="s">
        <v>2503</v>
      </c>
      <c r="E2171" s="252" t="s">
        <v>431</v>
      </c>
      <c r="F2171" s="251">
        <v>4938803.2372300001</v>
      </c>
      <c r="G2171" s="251">
        <v>2471051.5298000001</v>
      </c>
      <c r="H2171" s="252" t="s">
        <v>2541</v>
      </c>
      <c r="I2171" s="251">
        <v>2.3508999999999999E-2</v>
      </c>
      <c r="J2171" s="251" t="s">
        <v>2395</v>
      </c>
      <c r="K2171" s="353">
        <v>0</v>
      </c>
      <c r="L2171" s="252">
        <v>2024</v>
      </c>
      <c r="M2171" s="251">
        <v>2030</v>
      </c>
      <c r="N2171" s="252" t="s">
        <v>393</v>
      </c>
      <c r="O2171" s="252" t="s">
        <v>394</v>
      </c>
      <c r="P2171" s="252" t="s">
        <v>634</v>
      </c>
      <c r="Q2171" s="251" t="s">
        <v>5670</v>
      </c>
      <c r="R2171" s="290"/>
      <c r="S2171" s="290"/>
      <c r="T2171" s="290"/>
      <c r="U2171" s="290"/>
      <c r="V2171" s="290"/>
      <c r="W2171" s="290"/>
      <c r="X2171" s="290"/>
    </row>
    <row r="2172" spans="2:24" ht="58">
      <c r="B2172" s="252" t="s">
        <v>1438</v>
      </c>
      <c r="C2172" s="252" t="s">
        <v>5639</v>
      </c>
      <c r="D2172" s="251" t="s">
        <v>2503</v>
      </c>
      <c r="E2172" s="252" t="s">
        <v>431</v>
      </c>
      <c r="F2172" s="251">
        <v>4937970.6604199996</v>
      </c>
      <c r="G2172" s="251">
        <v>2472065.0677299998</v>
      </c>
      <c r="H2172" s="252" t="s">
        <v>2541</v>
      </c>
      <c r="I2172" s="251">
        <v>1.3207999999999999E-2</v>
      </c>
      <c r="J2172" s="251" t="s">
        <v>2395</v>
      </c>
      <c r="K2172" s="353">
        <v>0</v>
      </c>
      <c r="L2172" s="252">
        <v>2024</v>
      </c>
      <c r="M2172" s="251">
        <v>2030</v>
      </c>
      <c r="N2172" s="252" t="s">
        <v>393</v>
      </c>
      <c r="O2172" s="252" t="s">
        <v>394</v>
      </c>
      <c r="P2172" s="252" t="s">
        <v>634</v>
      </c>
      <c r="Q2172" s="251" t="s">
        <v>5670</v>
      </c>
      <c r="R2172" s="290"/>
      <c r="S2172" s="290"/>
      <c r="T2172" s="290"/>
      <c r="U2172" s="290"/>
      <c r="V2172" s="290"/>
      <c r="W2172" s="290"/>
      <c r="X2172" s="290"/>
    </row>
    <row r="2173" spans="2:24" ht="58">
      <c r="B2173" s="252" t="s">
        <v>1438</v>
      </c>
      <c r="C2173" s="252" t="s">
        <v>5639</v>
      </c>
      <c r="D2173" s="251" t="s">
        <v>2503</v>
      </c>
      <c r="E2173" s="252" t="s">
        <v>431</v>
      </c>
      <c r="F2173" s="251">
        <v>4937837.7353600003</v>
      </c>
      <c r="G2173" s="251">
        <v>2472233.0250499998</v>
      </c>
      <c r="H2173" s="252" t="s">
        <v>2541</v>
      </c>
      <c r="I2173" s="251">
        <v>3.3451000000000002E-2</v>
      </c>
      <c r="J2173" s="251" t="s">
        <v>2395</v>
      </c>
      <c r="K2173" s="353">
        <v>0</v>
      </c>
      <c r="L2173" s="252">
        <v>2024</v>
      </c>
      <c r="M2173" s="251">
        <v>2030</v>
      </c>
      <c r="N2173" s="252" t="s">
        <v>393</v>
      </c>
      <c r="O2173" s="252" t="s">
        <v>394</v>
      </c>
      <c r="P2173" s="252" t="s">
        <v>634</v>
      </c>
      <c r="Q2173" s="251" t="s">
        <v>5670</v>
      </c>
      <c r="R2173" s="290"/>
      <c r="S2173" s="290"/>
      <c r="T2173" s="290"/>
      <c r="U2173" s="290"/>
      <c r="V2173" s="290"/>
      <c r="W2173" s="290"/>
      <c r="X2173" s="290"/>
    </row>
    <row r="2174" spans="2:24" ht="58">
      <c r="B2174" s="252" t="s">
        <v>1438</v>
      </c>
      <c r="C2174" s="252" t="s">
        <v>5639</v>
      </c>
      <c r="D2174" s="251" t="s">
        <v>2503</v>
      </c>
      <c r="E2174" s="252" t="s">
        <v>431</v>
      </c>
      <c r="F2174" s="251">
        <v>4937854.2142700003</v>
      </c>
      <c r="G2174" s="251">
        <v>2472250.6984399999</v>
      </c>
      <c r="H2174" s="252" t="s">
        <v>2541</v>
      </c>
      <c r="I2174" s="251">
        <v>5.0118999999999997E-2</v>
      </c>
      <c r="J2174" s="251" t="s">
        <v>2395</v>
      </c>
      <c r="K2174" s="353">
        <v>0</v>
      </c>
      <c r="L2174" s="252">
        <v>2024</v>
      </c>
      <c r="M2174" s="251">
        <v>2030</v>
      </c>
      <c r="N2174" s="252" t="s">
        <v>393</v>
      </c>
      <c r="O2174" s="252" t="s">
        <v>394</v>
      </c>
      <c r="P2174" s="252" t="s">
        <v>634</v>
      </c>
      <c r="Q2174" s="251" t="s">
        <v>5670</v>
      </c>
      <c r="R2174" s="290"/>
      <c r="S2174" s="290"/>
      <c r="T2174" s="290"/>
      <c r="U2174" s="290"/>
      <c r="V2174" s="290"/>
      <c r="W2174" s="290"/>
      <c r="X2174" s="290"/>
    </row>
    <row r="2175" spans="2:24" ht="58">
      <c r="B2175" s="252" t="s">
        <v>1438</v>
      </c>
      <c r="C2175" s="252" t="s">
        <v>5639</v>
      </c>
      <c r="D2175" s="251" t="s">
        <v>2503</v>
      </c>
      <c r="E2175" s="252" t="s">
        <v>431</v>
      </c>
      <c r="F2175" s="251">
        <v>4937989.80021</v>
      </c>
      <c r="G2175" s="251">
        <v>2472079.3689999999</v>
      </c>
      <c r="H2175" s="252" t="s">
        <v>2541</v>
      </c>
      <c r="I2175" s="251">
        <v>1.367E-2</v>
      </c>
      <c r="J2175" s="251" t="s">
        <v>2395</v>
      </c>
      <c r="K2175" s="353">
        <v>0</v>
      </c>
      <c r="L2175" s="252">
        <v>2024</v>
      </c>
      <c r="M2175" s="251">
        <v>2030</v>
      </c>
      <c r="N2175" s="252" t="s">
        <v>393</v>
      </c>
      <c r="O2175" s="252" t="s">
        <v>394</v>
      </c>
      <c r="P2175" s="252" t="s">
        <v>634</v>
      </c>
      <c r="Q2175" s="251" t="s">
        <v>5670</v>
      </c>
      <c r="R2175" s="290"/>
      <c r="S2175" s="290"/>
      <c r="T2175" s="290"/>
      <c r="U2175" s="290"/>
      <c r="V2175" s="290"/>
      <c r="W2175" s="290"/>
      <c r="X2175" s="290"/>
    </row>
    <row r="2176" spans="2:24" ht="58">
      <c r="B2176" s="252" t="s">
        <v>1438</v>
      </c>
      <c r="C2176" s="252" t="s">
        <v>5639</v>
      </c>
      <c r="D2176" s="251" t="s">
        <v>2501</v>
      </c>
      <c r="E2176" s="252" t="s">
        <v>431</v>
      </c>
      <c r="F2176" s="251">
        <v>4949378.4691399997</v>
      </c>
      <c r="G2176" s="251">
        <v>2451212.6541400002</v>
      </c>
      <c r="H2176" s="252" t="s">
        <v>2541</v>
      </c>
      <c r="I2176" s="251">
        <v>7.1370000000000001E-3</v>
      </c>
      <c r="J2176" s="251" t="s">
        <v>2754</v>
      </c>
      <c r="K2176" s="353">
        <v>0</v>
      </c>
      <c r="L2176" s="252">
        <v>2024</v>
      </c>
      <c r="M2176" s="251">
        <v>2030</v>
      </c>
      <c r="N2176" s="252" t="s">
        <v>393</v>
      </c>
      <c r="O2176" s="252" t="s">
        <v>394</v>
      </c>
      <c r="P2176" s="252" t="s">
        <v>634</v>
      </c>
      <c r="Q2176" s="251" t="s">
        <v>5670</v>
      </c>
      <c r="R2176" s="290"/>
      <c r="S2176" s="290"/>
      <c r="T2176" s="290"/>
      <c r="U2176" s="290"/>
      <c r="V2176" s="290"/>
      <c r="W2176" s="290"/>
      <c r="X2176" s="290"/>
    </row>
    <row r="2177" spans="2:24" ht="58">
      <c r="B2177" s="252" t="s">
        <v>1438</v>
      </c>
      <c r="C2177" s="252" t="s">
        <v>5639</v>
      </c>
      <c r="D2177" s="251" t="s">
        <v>2501</v>
      </c>
      <c r="E2177" s="252" t="s">
        <v>431</v>
      </c>
      <c r="F2177" s="251">
        <v>4949169.1760200001</v>
      </c>
      <c r="G2177" s="251">
        <v>2450125.5227199998</v>
      </c>
      <c r="H2177" s="252" t="s">
        <v>2541</v>
      </c>
      <c r="I2177" s="251">
        <v>5.3449999999999999E-3</v>
      </c>
      <c r="J2177" s="251" t="s">
        <v>2754</v>
      </c>
      <c r="K2177" s="353">
        <v>0</v>
      </c>
      <c r="L2177" s="252">
        <v>2024</v>
      </c>
      <c r="M2177" s="251">
        <v>2030</v>
      </c>
      <c r="N2177" s="252" t="s">
        <v>393</v>
      </c>
      <c r="O2177" s="252" t="s">
        <v>394</v>
      </c>
      <c r="P2177" s="252" t="s">
        <v>634</v>
      </c>
      <c r="Q2177" s="251" t="s">
        <v>5670</v>
      </c>
      <c r="R2177" s="290"/>
      <c r="S2177" s="290"/>
      <c r="T2177" s="290"/>
      <c r="U2177" s="290"/>
      <c r="V2177" s="290"/>
      <c r="W2177" s="290"/>
      <c r="X2177" s="290"/>
    </row>
    <row r="2178" spans="2:24" ht="58">
      <c r="B2178" s="252" t="s">
        <v>1438</v>
      </c>
      <c r="C2178" s="252" t="s">
        <v>5639</v>
      </c>
      <c r="D2178" s="251" t="s">
        <v>2503</v>
      </c>
      <c r="E2178" s="252" t="s">
        <v>431</v>
      </c>
      <c r="F2178" s="251">
        <v>4937066.5496800002</v>
      </c>
      <c r="G2178" s="251">
        <v>2474347.4014499998</v>
      </c>
      <c r="H2178" s="252" t="s">
        <v>2541</v>
      </c>
      <c r="I2178" s="251">
        <v>9.3380000000000008E-3</v>
      </c>
      <c r="J2178" s="251" t="s">
        <v>2754</v>
      </c>
      <c r="K2178" s="353">
        <v>0</v>
      </c>
      <c r="L2178" s="252">
        <v>2024</v>
      </c>
      <c r="M2178" s="251">
        <v>2030</v>
      </c>
      <c r="N2178" s="252" t="s">
        <v>393</v>
      </c>
      <c r="O2178" s="252" t="s">
        <v>394</v>
      </c>
      <c r="P2178" s="252" t="s">
        <v>634</v>
      </c>
      <c r="Q2178" s="251" t="s">
        <v>5670</v>
      </c>
      <c r="R2178" s="290"/>
      <c r="S2178" s="290"/>
      <c r="T2178" s="290"/>
      <c r="U2178" s="290"/>
      <c r="V2178" s="290"/>
      <c r="W2178" s="290"/>
      <c r="X2178" s="290"/>
    </row>
    <row r="2179" spans="2:24" ht="58">
      <c r="B2179" s="252" t="s">
        <v>1438</v>
      </c>
      <c r="C2179" s="252" t="s">
        <v>5639</v>
      </c>
      <c r="D2179" s="251" t="s">
        <v>2501</v>
      </c>
      <c r="E2179" s="252" t="s">
        <v>431</v>
      </c>
      <c r="F2179" s="251">
        <v>4949169.1760200001</v>
      </c>
      <c r="G2179" s="251">
        <v>2450125.5227199998</v>
      </c>
      <c r="H2179" s="252" t="s">
        <v>2541</v>
      </c>
      <c r="I2179" s="251">
        <v>9.5099999999999994E-3</v>
      </c>
      <c r="J2179" s="251" t="s">
        <v>392</v>
      </c>
      <c r="K2179" s="353">
        <v>0</v>
      </c>
      <c r="L2179" s="252">
        <v>2024</v>
      </c>
      <c r="M2179" s="251">
        <v>2030</v>
      </c>
      <c r="N2179" s="252" t="s">
        <v>393</v>
      </c>
      <c r="O2179" s="252" t="s">
        <v>394</v>
      </c>
      <c r="P2179" s="252" t="s">
        <v>634</v>
      </c>
      <c r="Q2179" s="251" t="s">
        <v>5670</v>
      </c>
      <c r="R2179" s="290"/>
      <c r="S2179" s="290"/>
      <c r="T2179" s="290"/>
      <c r="U2179" s="290"/>
      <c r="V2179" s="290"/>
      <c r="W2179" s="290"/>
      <c r="X2179" s="290"/>
    </row>
    <row r="2180" spans="2:24" ht="58">
      <c r="B2180" s="252" t="s">
        <v>1438</v>
      </c>
      <c r="C2180" s="252" t="s">
        <v>5639</v>
      </c>
      <c r="D2180" s="251" t="s">
        <v>2503</v>
      </c>
      <c r="E2180" s="252" t="s">
        <v>431</v>
      </c>
      <c r="F2180" s="251">
        <v>4937066.5496800002</v>
      </c>
      <c r="G2180" s="251">
        <v>2474347.4014499998</v>
      </c>
      <c r="H2180" s="252" t="s">
        <v>2541</v>
      </c>
      <c r="I2180" s="251">
        <v>7.0396E-2</v>
      </c>
      <c r="J2180" s="251" t="s">
        <v>392</v>
      </c>
      <c r="K2180" s="353">
        <v>0</v>
      </c>
      <c r="L2180" s="252">
        <v>2024</v>
      </c>
      <c r="M2180" s="251">
        <v>2030</v>
      </c>
      <c r="N2180" s="252" t="s">
        <v>393</v>
      </c>
      <c r="O2180" s="252" t="s">
        <v>394</v>
      </c>
      <c r="P2180" s="252" t="s">
        <v>634</v>
      </c>
      <c r="Q2180" s="251" t="s">
        <v>5670</v>
      </c>
      <c r="R2180" s="290"/>
      <c r="S2180" s="290"/>
      <c r="T2180" s="290"/>
      <c r="U2180" s="290"/>
      <c r="V2180" s="290"/>
      <c r="W2180" s="290"/>
      <c r="X2180" s="290"/>
    </row>
    <row r="2181" spans="2:24" ht="58">
      <c r="B2181" s="252" t="s">
        <v>1438</v>
      </c>
      <c r="C2181" s="252" t="s">
        <v>5639</v>
      </c>
      <c r="D2181" s="251" t="s">
        <v>2503</v>
      </c>
      <c r="E2181" s="252" t="s">
        <v>431</v>
      </c>
      <c r="F2181" s="251">
        <v>4939538.4050799999</v>
      </c>
      <c r="G2181" s="251">
        <v>2470088.46031</v>
      </c>
      <c r="H2181" s="252" t="s">
        <v>2541</v>
      </c>
      <c r="I2181" s="251">
        <v>7.1140999999999996E-2</v>
      </c>
      <c r="J2181" s="251" t="s">
        <v>392</v>
      </c>
      <c r="K2181" s="353">
        <v>0</v>
      </c>
      <c r="L2181" s="252">
        <v>2024</v>
      </c>
      <c r="M2181" s="251">
        <v>2030</v>
      </c>
      <c r="N2181" s="252" t="s">
        <v>393</v>
      </c>
      <c r="O2181" s="252" t="s">
        <v>394</v>
      </c>
      <c r="P2181" s="252" t="s">
        <v>634</v>
      </c>
      <c r="Q2181" s="251" t="s">
        <v>5670</v>
      </c>
      <c r="R2181" s="290"/>
      <c r="S2181" s="290"/>
      <c r="T2181" s="290"/>
      <c r="U2181" s="290"/>
      <c r="V2181" s="290"/>
      <c r="W2181" s="290"/>
      <c r="X2181" s="290"/>
    </row>
    <row r="2182" spans="2:24" ht="58">
      <c r="B2182" s="252" t="s">
        <v>1438</v>
      </c>
      <c r="C2182" s="252" t="s">
        <v>5639</v>
      </c>
      <c r="D2182" s="251" t="s">
        <v>2503</v>
      </c>
      <c r="E2182" s="252" t="s">
        <v>431</v>
      </c>
      <c r="F2182" s="251">
        <v>4939598.1842999998</v>
      </c>
      <c r="G2182" s="251">
        <v>2470042.8617799999</v>
      </c>
      <c r="H2182" s="252" t="s">
        <v>2541</v>
      </c>
      <c r="I2182" s="251">
        <v>7.3800000000000004E-2</v>
      </c>
      <c r="J2182" s="251" t="s">
        <v>392</v>
      </c>
      <c r="K2182" s="353">
        <v>0</v>
      </c>
      <c r="L2182" s="252">
        <v>2024</v>
      </c>
      <c r="M2182" s="251">
        <v>2030</v>
      </c>
      <c r="N2182" s="252" t="s">
        <v>393</v>
      </c>
      <c r="O2182" s="252" t="s">
        <v>394</v>
      </c>
      <c r="P2182" s="252" t="s">
        <v>634</v>
      </c>
      <c r="Q2182" s="251" t="s">
        <v>5670</v>
      </c>
      <c r="R2182" s="290"/>
      <c r="S2182" s="290"/>
      <c r="T2182" s="290"/>
      <c r="U2182" s="290"/>
      <c r="V2182" s="290"/>
      <c r="W2182" s="290"/>
      <c r="X2182" s="290"/>
    </row>
    <row r="2183" spans="2:24" ht="58">
      <c r="B2183" s="252" t="s">
        <v>1438</v>
      </c>
      <c r="C2183" s="252" t="s">
        <v>5639</v>
      </c>
      <c r="D2183" s="251" t="s">
        <v>2503</v>
      </c>
      <c r="E2183" s="252" t="s">
        <v>431</v>
      </c>
      <c r="F2183" s="251">
        <v>4938139.3099300005</v>
      </c>
      <c r="G2183" s="251">
        <v>2471851.9617699999</v>
      </c>
      <c r="H2183" s="252" t="s">
        <v>2541</v>
      </c>
      <c r="I2183" s="251">
        <v>2.1947999999999999E-2</v>
      </c>
      <c r="J2183" s="251" t="s">
        <v>392</v>
      </c>
      <c r="K2183" s="353">
        <v>0</v>
      </c>
      <c r="L2183" s="252">
        <v>2024</v>
      </c>
      <c r="M2183" s="251">
        <v>2030</v>
      </c>
      <c r="N2183" s="252" t="s">
        <v>393</v>
      </c>
      <c r="O2183" s="252" t="s">
        <v>394</v>
      </c>
      <c r="P2183" s="252" t="s">
        <v>634</v>
      </c>
      <c r="Q2183" s="251" t="s">
        <v>5670</v>
      </c>
      <c r="R2183" s="290"/>
      <c r="S2183" s="290"/>
      <c r="T2183" s="290"/>
      <c r="U2183" s="290"/>
      <c r="V2183" s="290"/>
      <c r="W2183" s="290"/>
      <c r="X2183" s="290"/>
    </row>
    <row r="2184" spans="2:24" ht="58">
      <c r="B2184" s="252" t="s">
        <v>1438</v>
      </c>
      <c r="C2184" s="252" t="s">
        <v>5639</v>
      </c>
      <c r="D2184" s="251" t="s">
        <v>2503</v>
      </c>
      <c r="E2184" s="252" t="s">
        <v>431</v>
      </c>
      <c r="F2184" s="251">
        <v>4938167.0971400002</v>
      </c>
      <c r="G2184" s="251">
        <v>2471855.3363100002</v>
      </c>
      <c r="H2184" s="252" t="s">
        <v>2541</v>
      </c>
      <c r="I2184" s="251">
        <v>2.2043E-2</v>
      </c>
      <c r="J2184" s="251" t="s">
        <v>392</v>
      </c>
      <c r="K2184" s="353">
        <v>0</v>
      </c>
      <c r="L2184" s="252">
        <v>2024</v>
      </c>
      <c r="M2184" s="251">
        <v>2030</v>
      </c>
      <c r="N2184" s="252" t="s">
        <v>393</v>
      </c>
      <c r="O2184" s="252" t="s">
        <v>394</v>
      </c>
      <c r="P2184" s="252" t="s">
        <v>634</v>
      </c>
      <c r="Q2184" s="251" t="s">
        <v>5670</v>
      </c>
      <c r="R2184" s="290"/>
      <c r="S2184" s="290"/>
      <c r="T2184" s="290"/>
      <c r="U2184" s="290"/>
      <c r="V2184" s="290"/>
      <c r="W2184" s="290"/>
      <c r="X2184" s="290"/>
    </row>
    <row r="2185" spans="2:24" ht="58">
      <c r="B2185" s="252" t="s">
        <v>1438</v>
      </c>
      <c r="C2185" s="252" t="s">
        <v>5639</v>
      </c>
      <c r="D2185" s="251" t="s">
        <v>2503</v>
      </c>
      <c r="E2185" s="252" t="s">
        <v>431</v>
      </c>
      <c r="F2185" s="251">
        <v>4938271.4835999999</v>
      </c>
      <c r="G2185" s="251">
        <v>2471684.9821199998</v>
      </c>
      <c r="H2185" s="252" t="s">
        <v>2541</v>
      </c>
      <c r="I2185" s="251">
        <v>3.1754999999999999E-2</v>
      </c>
      <c r="J2185" s="251" t="s">
        <v>392</v>
      </c>
      <c r="K2185" s="353">
        <v>0</v>
      </c>
      <c r="L2185" s="252">
        <v>2024</v>
      </c>
      <c r="M2185" s="251">
        <v>2030</v>
      </c>
      <c r="N2185" s="252" t="s">
        <v>393</v>
      </c>
      <c r="O2185" s="252" t="s">
        <v>394</v>
      </c>
      <c r="P2185" s="252" t="s">
        <v>634</v>
      </c>
      <c r="Q2185" s="251" t="s">
        <v>5670</v>
      </c>
      <c r="R2185" s="290"/>
      <c r="S2185" s="290"/>
      <c r="T2185" s="290"/>
      <c r="U2185" s="290"/>
      <c r="V2185" s="290"/>
      <c r="W2185" s="290"/>
      <c r="X2185" s="290"/>
    </row>
    <row r="2186" spans="2:24" ht="58">
      <c r="B2186" s="252" t="s">
        <v>1438</v>
      </c>
      <c r="C2186" s="252" t="s">
        <v>5639</v>
      </c>
      <c r="D2186" s="251" t="s">
        <v>2503</v>
      </c>
      <c r="E2186" s="252" t="s">
        <v>431</v>
      </c>
      <c r="F2186" s="251">
        <v>4938286.19484</v>
      </c>
      <c r="G2186" s="251">
        <v>2471704.8506499999</v>
      </c>
      <c r="H2186" s="252" t="s">
        <v>2541</v>
      </c>
      <c r="I2186" s="251">
        <v>2.6133E-2</v>
      </c>
      <c r="J2186" s="251" t="s">
        <v>392</v>
      </c>
      <c r="K2186" s="353">
        <v>0</v>
      </c>
      <c r="L2186" s="252">
        <v>2024</v>
      </c>
      <c r="M2186" s="251">
        <v>2030</v>
      </c>
      <c r="N2186" s="252" t="s">
        <v>393</v>
      </c>
      <c r="O2186" s="252" t="s">
        <v>394</v>
      </c>
      <c r="P2186" s="252" t="s">
        <v>634</v>
      </c>
      <c r="Q2186" s="251" t="s">
        <v>5670</v>
      </c>
      <c r="R2186" s="290"/>
      <c r="S2186" s="290"/>
      <c r="T2186" s="290"/>
      <c r="U2186" s="290"/>
      <c r="V2186" s="290"/>
      <c r="W2186" s="290"/>
      <c r="X2186" s="290"/>
    </row>
    <row r="2187" spans="2:24" ht="58">
      <c r="B2187" s="252" t="s">
        <v>1438</v>
      </c>
      <c r="C2187" s="252" t="s">
        <v>5639</v>
      </c>
      <c r="D2187" s="251" t="s">
        <v>2501</v>
      </c>
      <c r="E2187" s="252" t="s">
        <v>431</v>
      </c>
      <c r="F2187" s="251">
        <v>4949188.3870099997</v>
      </c>
      <c r="G2187" s="251">
        <v>2450144.74865</v>
      </c>
      <c r="H2187" s="252" t="s">
        <v>2541</v>
      </c>
      <c r="I2187" s="251">
        <v>5.1799999999999997E-3</v>
      </c>
      <c r="J2187" s="251" t="s">
        <v>2754</v>
      </c>
      <c r="K2187" s="353">
        <v>0</v>
      </c>
      <c r="L2187" s="252">
        <v>2024</v>
      </c>
      <c r="M2187" s="251">
        <v>2030</v>
      </c>
      <c r="N2187" s="252" t="s">
        <v>393</v>
      </c>
      <c r="O2187" s="252" t="s">
        <v>394</v>
      </c>
      <c r="P2187" s="252" t="s">
        <v>634</v>
      </c>
      <c r="Q2187" s="251" t="s">
        <v>5670</v>
      </c>
      <c r="R2187" s="290"/>
      <c r="S2187" s="290"/>
      <c r="T2187" s="290"/>
      <c r="U2187" s="290"/>
      <c r="V2187" s="290"/>
      <c r="W2187" s="290"/>
      <c r="X2187" s="290"/>
    </row>
    <row r="2188" spans="2:24" ht="58">
      <c r="B2188" s="252" t="s">
        <v>1438</v>
      </c>
      <c r="C2188" s="252" t="s">
        <v>5639</v>
      </c>
      <c r="D2188" s="251" t="s">
        <v>2501</v>
      </c>
      <c r="E2188" s="252" t="s">
        <v>431</v>
      </c>
      <c r="F2188" s="251">
        <v>4949188.3870099997</v>
      </c>
      <c r="G2188" s="251">
        <v>2450144.74865</v>
      </c>
      <c r="H2188" s="252" t="s">
        <v>2541</v>
      </c>
      <c r="I2188" s="251">
        <v>4.8510000000000003E-3</v>
      </c>
      <c r="J2188" s="251" t="s">
        <v>392</v>
      </c>
      <c r="K2188" s="353">
        <v>0</v>
      </c>
      <c r="L2188" s="252">
        <v>2024</v>
      </c>
      <c r="M2188" s="251">
        <v>2030</v>
      </c>
      <c r="N2188" s="252" t="s">
        <v>393</v>
      </c>
      <c r="O2188" s="252" t="s">
        <v>394</v>
      </c>
      <c r="P2188" s="252" t="s">
        <v>634</v>
      </c>
      <c r="Q2188" s="251" t="s">
        <v>5670</v>
      </c>
      <c r="R2188" s="290"/>
      <c r="S2188" s="290"/>
      <c r="T2188" s="290"/>
      <c r="U2188" s="290"/>
      <c r="V2188" s="290"/>
      <c r="W2188" s="290"/>
      <c r="X2188" s="290"/>
    </row>
    <row r="2189" spans="2:24" ht="58">
      <c r="B2189" s="252" t="s">
        <v>1438</v>
      </c>
      <c r="C2189" s="252" t="s">
        <v>5639</v>
      </c>
      <c r="D2189" s="251" t="s">
        <v>2501</v>
      </c>
      <c r="E2189" s="252" t="s">
        <v>431</v>
      </c>
      <c r="F2189" s="251">
        <v>4949123.03101</v>
      </c>
      <c r="G2189" s="251">
        <v>2450283.55694</v>
      </c>
      <c r="H2189" s="252" t="s">
        <v>2541</v>
      </c>
      <c r="I2189" s="251">
        <v>2.8775999999999999E-2</v>
      </c>
      <c r="J2189" s="251" t="s">
        <v>392</v>
      </c>
      <c r="K2189" s="353">
        <v>0</v>
      </c>
      <c r="L2189" s="252">
        <v>2024</v>
      </c>
      <c r="M2189" s="251">
        <v>2030</v>
      </c>
      <c r="N2189" s="252" t="s">
        <v>393</v>
      </c>
      <c r="O2189" s="252" t="s">
        <v>394</v>
      </c>
      <c r="P2189" s="252" t="s">
        <v>634</v>
      </c>
      <c r="Q2189" s="251" t="s">
        <v>5670</v>
      </c>
      <c r="R2189" s="290"/>
      <c r="S2189" s="290"/>
      <c r="T2189" s="290"/>
      <c r="U2189" s="290"/>
      <c r="V2189" s="290"/>
      <c r="W2189" s="290"/>
      <c r="X2189" s="290"/>
    </row>
    <row r="2190" spans="2:24" ht="58">
      <c r="B2190" s="252" t="s">
        <v>1438</v>
      </c>
      <c r="C2190" s="252" t="s">
        <v>5639</v>
      </c>
      <c r="D2190" s="251" t="s">
        <v>2501</v>
      </c>
      <c r="E2190" s="252" t="s">
        <v>431</v>
      </c>
      <c r="F2190" s="251">
        <v>4949144.9819099996</v>
      </c>
      <c r="G2190" s="251">
        <v>2450293.3083700002</v>
      </c>
      <c r="H2190" s="252" t="s">
        <v>2541</v>
      </c>
      <c r="I2190" s="251">
        <v>3.2478E-2</v>
      </c>
      <c r="J2190" s="251" t="s">
        <v>392</v>
      </c>
      <c r="K2190" s="353">
        <v>0</v>
      </c>
      <c r="L2190" s="252">
        <v>2024</v>
      </c>
      <c r="M2190" s="251">
        <v>2030</v>
      </c>
      <c r="N2190" s="252" t="s">
        <v>393</v>
      </c>
      <c r="O2190" s="252" t="s">
        <v>394</v>
      </c>
      <c r="P2190" s="252" t="s">
        <v>634</v>
      </c>
      <c r="Q2190" s="251" t="s">
        <v>5670</v>
      </c>
      <c r="R2190" s="290"/>
      <c r="S2190" s="290"/>
      <c r="T2190" s="290"/>
      <c r="U2190" s="290"/>
      <c r="V2190" s="290"/>
      <c r="W2190" s="290"/>
      <c r="X2190" s="290"/>
    </row>
    <row r="2191" spans="2:24" ht="58">
      <c r="B2191" s="252" t="s">
        <v>1438</v>
      </c>
      <c r="C2191" s="252" t="s">
        <v>5639</v>
      </c>
      <c r="D2191" s="251" t="s">
        <v>2501</v>
      </c>
      <c r="E2191" s="252" t="s">
        <v>431</v>
      </c>
      <c r="F2191" s="251">
        <v>4948941.9957900001</v>
      </c>
      <c r="G2191" s="251">
        <v>2450986.7003299999</v>
      </c>
      <c r="H2191" s="252" t="s">
        <v>2541</v>
      </c>
      <c r="I2191" s="251">
        <v>1.9952999999999999E-2</v>
      </c>
      <c r="J2191" s="251" t="s">
        <v>392</v>
      </c>
      <c r="K2191" s="353">
        <v>0</v>
      </c>
      <c r="L2191" s="252">
        <v>2024</v>
      </c>
      <c r="M2191" s="251">
        <v>2030</v>
      </c>
      <c r="N2191" s="252" t="s">
        <v>393</v>
      </c>
      <c r="O2191" s="252" t="s">
        <v>394</v>
      </c>
      <c r="P2191" s="252" t="s">
        <v>634</v>
      </c>
      <c r="Q2191" s="251" t="s">
        <v>5670</v>
      </c>
      <c r="R2191" s="290"/>
      <c r="S2191" s="290"/>
      <c r="T2191" s="290"/>
      <c r="U2191" s="290"/>
      <c r="V2191" s="290"/>
      <c r="W2191" s="290"/>
      <c r="X2191" s="290"/>
    </row>
    <row r="2192" spans="2:24" ht="58">
      <c r="B2192" s="252" t="s">
        <v>1438</v>
      </c>
      <c r="C2192" s="252" t="s">
        <v>5639</v>
      </c>
      <c r="D2192" s="251" t="s">
        <v>2501</v>
      </c>
      <c r="E2192" s="252" t="s">
        <v>431</v>
      </c>
      <c r="F2192" s="251">
        <v>4948914.6027699998</v>
      </c>
      <c r="G2192" s="251">
        <v>2450995.4676199998</v>
      </c>
      <c r="H2192" s="252" t="s">
        <v>2541</v>
      </c>
      <c r="I2192" s="251">
        <v>3.6094000000000001E-2</v>
      </c>
      <c r="J2192" s="251" t="s">
        <v>392</v>
      </c>
      <c r="K2192" s="353">
        <v>0</v>
      </c>
      <c r="L2192" s="252">
        <v>2024</v>
      </c>
      <c r="M2192" s="251">
        <v>2030</v>
      </c>
      <c r="N2192" s="252" t="s">
        <v>393</v>
      </c>
      <c r="O2192" s="252" t="s">
        <v>394</v>
      </c>
      <c r="P2192" s="252" t="s">
        <v>634</v>
      </c>
      <c r="Q2192" s="251" t="s">
        <v>5670</v>
      </c>
      <c r="R2192" s="290"/>
      <c r="S2192" s="290"/>
      <c r="T2192" s="290"/>
      <c r="U2192" s="290"/>
      <c r="V2192" s="290"/>
      <c r="W2192" s="290"/>
      <c r="X2192" s="290"/>
    </row>
    <row r="2193" spans="2:24" ht="58">
      <c r="B2193" s="252" t="s">
        <v>1438</v>
      </c>
      <c r="C2193" s="252" t="s">
        <v>5639</v>
      </c>
      <c r="D2193" s="251" t="s">
        <v>2501</v>
      </c>
      <c r="E2193" s="252" t="s">
        <v>431</v>
      </c>
      <c r="F2193" s="251">
        <v>4948882.2202000003</v>
      </c>
      <c r="G2193" s="251">
        <v>2451106.10463</v>
      </c>
      <c r="H2193" s="252" t="s">
        <v>2541</v>
      </c>
      <c r="I2193" s="251">
        <v>1.7809999999999999E-2</v>
      </c>
      <c r="J2193" s="251" t="s">
        <v>392</v>
      </c>
      <c r="K2193" s="353">
        <v>0</v>
      </c>
      <c r="L2193" s="252">
        <v>2024</v>
      </c>
      <c r="M2193" s="251">
        <v>2030</v>
      </c>
      <c r="N2193" s="252" t="s">
        <v>393</v>
      </c>
      <c r="O2193" s="252" t="s">
        <v>394</v>
      </c>
      <c r="P2193" s="252" t="s">
        <v>634</v>
      </c>
      <c r="Q2193" s="251" t="s">
        <v>5670</v>
      </c>
      <c r="R2193" s="290"/>
      <c r="S2193" s="290"/>
      <c r="T2193" s="290"/>
      <c r="U2193" s="290"/>
      <c r="V2193" s="290"/>
      <c r="W2193" s="290"/>
      <c r="X2193" s="290"/>
    </row>
    <row r="2194" spans="2:24" ht="58">
      <c r="B2194" s="252" t="s">
        <v>1438</v>
      </c>
      <c r="C2194" s="252" t="s">
        <v>5639</v>
      </c>
      <c r="D2194" s="251" t="s">
        <v>2501</v>
      </c>
      <c r="E2194" s="252" t="s">
        <v>431</v>
      </c>
      <c r="F2194" s="251">
        <v>4948902.5789599996</v>
      </c>
      <c r="G2194" s="251">
        <v>2451121.8812699998</v>
      </c>
      <c r="H2194" s="252" t="s">
        <v>2541</v>
      </c>
      <c r="I2194" s="251">
        <v>3.0811999999999999E-2</v>
      </c>
      <c r="J2194" s="251" t="s">
        <v>392</v>
      </c>
      <c r="K2194" s="353">
        <v>0</v>
      </c>
      <c r="L2194" s="252">
        <v>2024</v>
      </c>
      <c r="M2194" s="251">
        <v>2030</v>
      </c>
      <c r="N2194" s="252" t="s">
        <v>393</v>
      </c>
      <c r="O2194" s="252" t="s">
        <v>394</v>
      </c>
      <c r="P2194" s="252" t="s">
        <v>634</v>
      </c>
      <c r="Q2194" s="251" t="s">
        <v>5670</v>
      </c>
      <c r="R2194" s="290"/>
      <c r="S2194" s="290"/>
      <c r="T2194" s="290"/>
      <c r="U2194" s="290"/>
      <c r="V2194" s="290"/>
      <c r="W2194" s="290"/>
      <c r="X2194" s="290"/>
    </row>
    <row r="2195" spans="2:24" ht="58">
      <c r="B2195" s="252" t="s">
        <v>1438</v>
      </c>
      <c r="C2195" s="252" t="s">
        <v>5639</v>
      </c>
      <c r="D2195" s="251" t="s">
        <v>2503</v>
      </c>
      <c r="E2195" s="252" t="s">
        <v>431</v>
      </c>
      <c r="F2195" s="251">
        <v>4937053.5726899998</v>
      </c>
      <c r="G2195" s="251">
        <v>2474383.39029</v>
      </c>
      <c r="H2195" s="252" t="s">
        <v>2541</v>
      </c>
      <c r="I2195" s="251">
        <v>3.5590000000000001E-3</v>
      </c>
      <c r="J2195" s="251" t="s">
        <v>2754</v>
      </c>
      <c r="K2195" s="353">
        <v>0</v>
      </c>
      <c r="L2195" s="252">
        <v>2024</v>
      </c>
      <c r="M2195" s="251">
        <v>2030</v>
      </c>
      <c r="N2195" s="252" t="s">
        <v>393</v>
      </c>
      <c r="O2195" s="252" t="s">
        <v>394</v>
      </c>
      <c r="P2195" s="252" t="s">
        <v>634</v>
      </c>
      <c r="Q2195" s="251" t="s">
        <v>5670</v>
      </c>
      <c r="R2195" s="290"/>
      <c r="S2195" s="290"/>
      <c r="T2195" s="290"/>
      <c r="U2195" s="290"/>
      <c r="V2195" s="290"/>
      <c r="W2195" s="290"/>
      <c r="X2195" s="290"/>
    </row>
    <row r="2196" spans="2:24" ht="58">
      <c r="B2196" s="252" t="s">
        <v>1438</v>
      </c>
      <c r="C2196" s="252" t="s">
        <v>5639</v>
      </c>
      <c r="D2196" s="251" t="s">
        <v>2503</v>
      </c>
      <c r="E2196" s="252" t="s">
        <v>431</v>
      </c>
      <c r="F2196" s="251">
        <v>4937069.9754699999</v>
      </c>
      <c r="G2196" s="251">
        <v>2474387.8885300001</v>
      </c>
      <c r="H2196" s="252" t="s">
        <v>2541</v>
      </c>
      <c r="I2196" s="251">
        <v>3.4999999999999997E-5</v>
      </c>
      <c r="J2196" s="251" t="s">
        <v>2754</v>
      </c>
      <c r="K2196" s="353">
        <v>0</v>
      </c>
      <c r="L2196" s="252">
        <v>2024</v>
      </c>
      <c r="M2196" s="251">
        <v>2030</v>
      </c>
      <c r="N2196" s="252" t="s">
        <v>393</v>
      </c>
      <c r="O2196" s="252" t="s">
        <v>394</v>
      </c>
      <c r="P2196" s="252" t="s">
        <v>634</v>
      </c>
      <c r="Q2196" s="251" t="s">
        <v>5670</v>
      </c>
      <c r="R2196" s="290"/>
      <c r="S2196" s="290"/>
      <c r="T2196" s="290"/>
      <c r="U2196" s="290"/>
      <c r="V2196" s="290"/>
      <c r="W2196" s="290"/>
      <c r="X2196" s="290"/>
    </row>
    <row r="2197" spans="2:24" ht="58">
      <c r="B2197" s="252" t="s">
        <v>1438</v>
      </c>
      <c r="C2197" s="252" t="s">
        <v>5639</v>
      </c>
      <c r="D2197" s="251" t="s">
        <v>2503</v>
      </c>
      <c r="E2197" s="252" t="s">
        <v>431</v>
      </c>
      <c r="F2197" s="251">
        <v>4939295.5499299997</v>
      </c>
      <c r="G2197" s="251">
        <v>2470409.70499</v>
      </c>
      <c r="H2197" s="252" t="s">
        <v>2541</v>
      </c>
      <c r="I2197" s="251">
        <v>0.29880000000000001</v>
      </c>
      <c r="J2197" s="251" t="s">
        <v>392</v>
      </c>
      <c r="K2197" s="353">
        <v>0</v>
      </c>
      <c r="L2197" s="252">
        <v>2024</v>
      </c>
      <c r="M2197" s="251">
        <v>2030</v>
      </c>
      <c r="N2197" s="252" t="s">
        <v>393</v>
      </c>
      <c r="O2197" s="252" t="s">
        <v>394</v>
      </c>
      <c r="P2197" s="252" t="s">
        <v>634</v>
      </c>
      <c r="Q2197" s="251" t="s">
        <v>5670</v>
      </c>
      <c r="R2197" s="290"/>
      <c r="S2197" s="290"/>
      <c r="T2197" s="290"/>
      <c r="U2197" s="290"/>
      <c r="V2197" s="290"/>
      <c r="W2197" s="290"/>
      <c r="X2197" s="290"/>
    </row>
    <row r="2198" spans="2:24" ht="58">
      <c r="B2198" s="252" t="s">
        <v>1438</v>
      </c>
      <c r="C2198" s="252" t="s">
        <v>5639</v>
      </c>
      <c r="D2198" s="251" t="s">
        <v>2503</v>
      </c>
      <c r="E2198" s="252" t="s">
        <v>431</v>
      </c>
      <c r="F2198" s="251">
        <v>4939420.8781899996</v>
      </c>
      <c r="G2198" s="251">
        <v>2470236.90717</v>
      </c>
      <c r="H2198" s="252" t="s">
        <v>2541</v>
      </c>
      <c r="I2198" s="251">
        <v>2.3290000000000002E-2</v>
      </c>
      <c r="J2198" s="251" t="s">
        <v>392</v>
      </c>
      <c r="K2198" s="353">
        <v>0</v>
      </c>
      <c r="L2198" s="252">
        <v>2024</v>
      </c>
      <c r="M2198" s="251">
        <v>2030</v>
      </c>
      <c r="N2198" s="252" t="s">
        <v>393</v>
      </c>
      <c r="O2198" s="252" t="s">
        <v>394</v>
      </c>
      <c r="P2198" s="252" t="s">
        <v>634</v>
      </c>
      <c r="Q2198" s="251" t="s">
        <v>5670</v>
      </c>
      <c r="R2198" s="290"/>
      <c r="S2198" s="290"/>
      <c r="T2198" s="290"/>
      <c r="U2198" s="290"/>
      <c r="V2198" s="290"/>
      <c r="W2198" s="290"/>
      <c r="X2198" s="290"/>
    </row>
    <row r="2199" spans="2:24" ht="58">
      <c r="B2199" s="252" t="s">
        <v>1438</v>
      </c>
      <c r="C2199" s="252" t="s">
        <v>5639</v>
      </c>
      <c r="D2199" s="251" t="s">
        <v>2503</v>
      </c>
      <c r="E2199" s="252" t="s">
        <v>431</v>
      </c>
      <c r="F2199" s="251">
        <v>4939434.0762299998</v>
      </c>
      <c r="G2199" s="251">
        <v>2470250.2662999998</v>
      </c>
      <c r="H2199" s="252" t="s">
        <v>2541</v>
      </c>
      <c r="I2199" s="251">
        <v>2.3078999999999999E-2</v>
      </c>
      <c r="J2199" s="251" t="s">
        <v>392</v>
      </c>
      <c r="K2199" s="353">
        <v>0</v>
      </c>
      <c r="L2199" s="252">
        <v>2024</v>
      </c>
      <c r="M2199" s="251">
        <v>2030</v>
      </c>
      <c r="N2199" s="252" t="s">
        <v>393</v>
      </c>
      <c r="O2199" s="252" t="s">
        <v>394</v>
      </c>
      <c r="P2199" s="252" t="s">
        <v>634</v>
      </c>
      <c r="Q2199" s="251" t="s">
        <v>5670</v>
      </c>
      <c r="R2199" s="290"/>
      <c r="S2199" s="290"/>
      <c r="T2199" s="290"/>
      <c r="U2199" s="290"/>
      <c r="V2199" s="290"/>
      <c r="W2199" s="290"/>
      <c r="X2199" s="290"/>
    </row>
    <row r="2200" spans="2:24" ht="58">
      <c r="B2200" s="252" t="s">
        <v>1438</v>
      </c>
      <c r="C2200" s="252" t="s">
        <v>5639</v>
      </c>
      <c r="D2200" s="251" t="s">
        <v>2503</v>
      </c>
      <c r="E2200" s="252" t="s">
        <v>431</v>
      </c>
      <c r="F2200" s="251">
        <v>4939335.4461000003</v>
      </c>
      <c r="G2200" s="251">
        <v>2470344.9449499999</v>
      </c>
      <c r="H2200" s="252" t="s">
        <v>2541</v>
      </c>
      <c r="I2200" s="251">
        <v>4.5114000000000001E-2</v>
      </c>
      <c r="J2200" s="251" t="s">
        <v>392</v>
      </c>
      <c r="K2200" s="353">
        <v>0</v>
      </c>
      <c r="L2200" s="252">
        <v>2024</v>
      </c>
      <c r="M2200" s="251">
        <v>2030</v>
      </c>
      <c r="N2200" s="252" t="s">
        <v>393</v>
      </c>
      <c r="O2200" s="252" t="s">
        <v>394</v>
      </c>
      <c r="P2200" s="252" t="s">
        <v>634</v>
      </c>
      <c r="Q2200" s="251" t="s">
        <v>5670</v>
      </c>
      <c r="R2200" s="290"/>
      <c r="S2200" s="290"/>
      <c r="T2200" s="290"/>
      <c r="U2200" s="290"/>
      <c r="V2200" s="290"/>
      <c r="W2200" s="290"/>
      <c r="X2200" s="290"/>
    </row>
    <row r="2201" spans="2:24" ht="58">
      <c r="B2201" s="252" t="s">
        <v>1438</v>
      </c>
      <c r="C2201" s="252" t="s">
        <v>5639</v>
      </c>
      <c r="D2201" s="251" t="s">
        <v>2503</v>
      </c>
      <c r="E2201" s="252" t="s">
        <v>431</v>
      </c>
      <c r="F2201" s="251">
        <v>4939349.8690299997</v>
      </c>
      <c r="G2201" s="251">
        <v>2470356.5879600001</v>
      </c>
      <c r="H2201" s="252" t="s">
        <v>2541</v>
      </c>
      <c r="I2201" s="251">
        <v>4.4880000000000003E-2</v>
      </c>
      <c r="J2201" s="251" t="s">
        <v>392</v>
      </c>
      <c r="K2201" s="353">
        <v>0</v>
      </c>
      <c r="L2201" s="252">
        <v>2024</v>
      </c>
      <c r="M2201" s="251">
        <v>2030</v>
      </c>
      <c r="N2201" s="252" t="s">
        <v>393</v>
      </c>
      <c r="O2201" s="252" t="s">
        <v>394</v>
      </c>
      <c r="P2201" s="252" t="s">
        <v>634</v>
      </c>
      <c r="Q2201" s="251" t="s">
        <v>5670</v>
      </c>
      <c r="R2201" s="290"/>
      <c r="S2201" s="290"/>
      <c r="T2201" s="290"/>
      <c r="U2201" s="290"/>
      <c r="V2201" s="290"/>
      <c r="W2201" s="290"/>
      <c r="X2201" s="290"/>
    </row>
    <row r="2202" spans="2:24" ht="58">
      <c r="B2202" s="252" t="s">
        <v>1438</v>
      </c>
      <c r="C2202" s="252" t="s">
        <v>5639</v>
      </c>
      <c r="D2202" s="251" t="s">
        <v>2503</v>
      </c>
      <c r="E2202" s="252" t="s">
        <v>431</v>
      </c>
      <c r="F2202" s="251">
        <v>4939249.3311700001</v>
      </c>
      <c r="G2202" s="251">
        <v>2470453.6817100001</v>
      </c>
      <c r="H2202" s="252" t="s">
        <v>2541</v>
      </c>
      <c r="I2202" s="251">
        <v>2.2107000000000002E-2</v>
      </c>
      <c r="J2202" s="251" t="s">
        <v>392</v>
      </c>
      <c r="K2202" s="353">
        <v>0</v>
      </c>
      <c r="L2202" s="252">
        <v>2024</v>
      </c>
      <c r="M2202" s="251">
        <v>2030</v>
      </c>
      <c r="N2202" s="252" t="s">
        <v>393</v>
      </c>
      <c r="O2202" s="252" t="s">
        <v>394</v>
      </c>
      <c r="P2202" s="252" t="s">
        <v>634</v>
      </c>
      <c r="Q2202" s="251" t="s">
        <v>5670</v>
      </c>
      <c r="R2202" s="290"/>
      <c r="S2202" s="290"/>
      <c r="T2202" s="290"/>
      <c r="U2202" s="290"/>
      <c r="V2202" s="290"/>
      <c r="W2202" s="290"/>
      <c r="X2202" s="290"/>
    </row>
    <row r="2203" spans="2:24" ht="58">
      <c r="B2203" s="252" t="s">
        <v>1438</v>
      </c>
      <c r="C2203" s="252" t="s">
        <v>5639</v>
      </c>
      <c r="D2203" s="251" t="s">
        <v>2503</v>
      </c>
      <c r="E2203" s="252" t="s">
        <v>431</v>
      </c>
      <c r="F2203" s="251">
        <v>4939264.0491500003</v>
      </c>
      <c r="G2203" s="251">
        <v>2470465.0555599998</v>
      </c>
      <c r="H2203" s="252" t="s">
        <v>2541</v>
      </c>
      <c r="I2203" s="251">
        <v>2.3265000000000001E-2</v>
      </c>
      <c r="J2203" s="251" t="s">
        <v>392</v>
      </c>
      <c r="K2203" s="353">
        <v>0</v>
      </c>
      <c r="L2203" s="252">
        <v>2024</v>
      </c>
      <c r="M2203" s="251">
        <v>2030</v>
      </c>
      <c r="N2203" s="252" t="s">
        <v>393</v>
      </c>
      <c r="O2203" s="252" t="s">
        <v>394</v>
      </c>
      <c r="P2203" s="252" t="s">
        <v>634</v>
      </c>
      <c r="Q2203" s="251" t="s">
        <v>5670</v>
      </c>
      <c r="R2203" s="290"/>
      <c r="S2203" s="290"/>
      <c r="T2203" s="290"/>
      <c r="U2203" s="290"/>
      <c r="V2203" s="290"/>
      <c r="W2203" s="290"/>
      <c r="X2203" s="290"/>
    </row>
    <row r="2204" spans="2:24" ht="58">
      <c r="B2204" s="252" t="s">
        <v>1438</v>
      </c>
      <c r="C2204" s="252" t="s">
        <v>5639</v>
      </c>
      <c r="D2204" s="251" t="s">
        <v>2503</v>
      </c>
      <c r="E2204" s="252" t="s">
        <v>431</v>
      </c>
      <c r="F2204" s="251">
        <v>4938919.69692</v>
      </c>
      <c r="G2204" s="251">
        <v>2470865.9416200002</v>
      </c>
      <c r="H2204" s="252" t="s">
        <v>2541</v>
      </c>
      <c r="I2204" s="251">
        <v>7.6429999999999998E-2</v>
      </c>
      <c r="J2204" s="251" t="s">
        <v>2395</v>
      </c>
      <c r="K2204" s="353">
        <v>0</v>
      </c>
      <c r="L2204" s="252">
        <v>2024</v>
      </c>
      <c r="M2204" s="251">
        <v>2030</v>
      </c>
      <c r="N2204" s="252" t="s">
        <v>393</v>
      </c>
      <c r="O2204" s="252" t="s">
        <v>394</v>
      </c>
      <c r="P2204" s="252" t="s">
        <v>634</v>
      </c>
      <c r="Q2204" s="251" t="s">
        <v>5670</v>
      </c>
      <c r="R2204" s="290"/>
      <c r="S2204" s="290"/>
      <c r="T2204" s="290"/>
      <c r="U2204" s="290"/>
      <c r="V2204" s="290"/>
      <c r="W2204" s="290"/>
      <c r="X2204" s="290"/>
    </row>
    <row r="2205" spans="2:24" ht="58">
      <c r="B2205" s="252" t="s">
        <v>1438</v>
      </c>
      <c r="C2205" s="252" t="s">
        <v>5639</v>
      </c>
      <c r="D2205" s="251" t="s">
        <v>2501</v>
      </c>
      <c r="E2205" s="252" t="s">
        <v>431</v>
      </c>
      <c r="F2205" s="251">
        <v>4949169.1760200001</v>
      </c>
      <c r="G2205" s="251">
        <v>2450125.5227199998</v>
      </c>
      <c r="H2205" s="252" t="s">
        <v>2541</v>
      </c>
      <c r="I2205" s="251">
        <v>2.1437999999999999E-2</v>
      </c>
      <c r="J2205" s="251" t="s">
        <v>622</v>
      </c>
      <c r="K2205" s="353">
        <v>0</v>
      </c>
      <c r="L2205" s="252">
        <v>2024</v>
      </c>
      <c r="M2205" s="251">
        <v>2030</v>
      </c>
      <c r="N2205" s="252" t="s">
        <v>393</v>
      </c>
      <c r="O2205" s="252" t="s">
        <v>394</v>
      </c>
      <c r="P2205" s="252" t="s">
        <v>634</v>
      </c>
      <c r="Q2205" s="251" t="s">
        <v>5670</v>
      </c>
      <c r="R2205" s="290"/>
      <c r="S2205" s="290"/>
      <c r="T2205" s="290"/>
      <c r="U2205" s="290"/>
      <c r="V2205" s="290"/>
      <c r="W2205" s="290"/>
      <c r="X2205" s="290"/>
    </row>
    <row r="2206" spans="2:24" ht="58">
      <c r="B2206" s="252" t="s">
        <v>1438</v>
      </c>
      <c r="C2206" s="252" t="s">
        <v>5639</v>
      </c>
      <c r="D2206" s="251" t="s">
        <v>2501</v>
      </c>
      <c r="E2206" s="252" t="s">
        <v>431</v>
      </c>
      <c r="F2206" s="251">
        <v>4949188.3870099997</v>
      </c>
      <c r="G2206" s="251">
        <v>2450144.74865</v>
      </c>
      <c r="H2206" s="252" t="s">
        <v>2541</v>
      </c>
      <c r="I2206" s="251">
        <v>1.7846000000000001E-2</v>
      </c>
      <c r="J2206" s="251" t="s">
        <v>622</v>
      </c>
      <c r="K2206" s="353">
        <v>0</v>
      </c>
      <c r="L2206" s="252">
        <v>2024</v>
      </c>
      <c r="M2206" s="251">
        <v>2030</v>
      </c>
      <c r="N2206" s="252" t="s">
        <v>393</v>
      </c>
      <c r="O2206" s="252" t="s">
        <v>394</v>
      </c>
      <c r="P2206" s="252" t="s">
        <v>634</v>
      </c>
      <c r="Q2206" s="251" t="s">
        <v>5670</v>
      </c>
      <c r="R2206" s="290"/>
      <c r="S2206" s="290"/>
      <c r="T2206" s="290"/>
      <c r="U2206" s="290"/>
      <c r="V2206" s="290"/>
      <c r="W2206" s="290"/>
      <c r="X2206" s="290"/>
    </row>
    <row r="2207" spans="2:24" ht="58">
      <c r="B2207" s="252" t="s">
        <v>1438</v>
      </c>
      <c r="C2207" s="252" t="s">
        <v>5639</v>
      </c>
      <c r="D2207" s="251" t="s">
        <v>2503</v>
      </c>
      <c r="E2207" s="252" t="s">
        <v>431</v>
      </c>
      <c r="F2207" s="251">
        <v>4937020.0610400001</v>
      </c>
      <c r="G2207" s="251">
        <v>2474852.55522</v>
      </c>
      <c r="H2207" s="252" t="s">
        <v>2541</v>
      </c>
      <c r="I2207" s="251">
        <v>3.6969000000000002E-2</v>
      </c>
      <c r="J2207" s="251" t="s">
        <v>622</v>
      </c>
      <c r="K2207" s="353">
        <v>0</v>
      </c>
      <c r="L2207" s="252">
        <v>2024</v>
      </c>
      <c r="M2207" s="251">
        <v>2030</v>
      </c>
      <c r="N2207" s="252" t="s">
        <v>393</v>
      </c>
      <c r="O2207" s="252" t="s">
        <v>394</v>
      </c>
      <c r="P2207" s="252" t="s">
        <v>634</v>
      </c>
      <c r="Q2207" s="251" t="s">
        <v>5670</v>
      </c>
      <c r="R2207" s="290"/>
      <c r="S2207" s="290"/>
      <c r="T2207" s="290"/>
      <c r="U2207" s="290"/>
      <c r="V2207" s="290"/>
      <c r="W2207" s="290"/>
      <c r="X2207" s="290"/>
    </row>
    <row r="2208" spans="2:24" ht="58">
      <c r="B2208" s="252" t="s">
        <v>1438</v>
      </c>
      <c r="C2208" s="252" t="s">
        <v>5639</v>
      </c>
      <c r="D2208" s="251" t="s">
        <v>2503</v>
      </c>
      <c r="E2208" s="252" t="s">
        <v>431</v>
      </c>
      <c r="F2208" s="251">
        <v>4937044.1027800003</v>
      </c>
      <c r="G2208" s="251">
        <v>2474850.9380899998</v>
      </c>
      <c r="H2208" s="252" t="s">
        <v>2541</v>
      </c>
      <c r="I2208" s="251">
        <v>3.4130000000000001E-2</v>
      </c>
      <c r="J2208" s="251" t="s">
        <v>622</v>
      </c>
      <c r="K2208" s="353">
        <v>0</v>
      </c>
      <c r="L2208" s="252">
        <v>2024</v>
      </c>
      <c r="M2208" s="251">
        <v>2030</v>
      </c>
      <c r="N2208" s="252" t="s">
        <v>393</v>
      </c>
      <c r="O2208" s="252" t="s">
        <v>394</v>
      </c>
      <c r="P2208" s="252" t="s">
        <v>634</v>
      </c>
      <c r="Q2208" s="251" t="s">
        <v>5670</v>
      </c>
      <c r="R2208" s="290"/>
      <c r="S2208" s="290"/>
      <c r="T2208" s="290"/>
      <c r="U2208" s="290"/>
      <c r="V2208" s="290"/>
      <c r="W2208" s="290"/>
      <c r="X2208" s="290"/>
    </row>
    <row r="2209" spans="2:24" ht="58">
      <c r="B2209" s="252" t="s">
        <v>1438</v>
      </c>
      <c r="C2209" s="252" t="s">
        <v>5639</v>
      </c>
      <c r="D2209" s="251" t="s">
        <v>2503</v>
      </c>
      <c r="E2209" s="252" t="s">
        <v>431</v>
      </c>
      <c r="F2209" s="251">
        <v>4938598.9353700001</v>
      </c>
      <c r="G2209" s="251">
        <v>2471271.20836</v>
      </c>
      <c r="H2209" s="252" t="s">
        <v>2541</v>
      </c>
      <c r="I2209" s="251">
        <v>1.7387E-2</v>
      </c>
      <c r="J2209" s="251" t="s">
        <v>622</v>
      </c>
      <c r="K2209" s="353">
        <v>0</v>
      </c>
      <c r="L2209" s="252">
        <v>2024</v>
      </c>
      <c r="M2209" s="251">
        <v>2030</v>
      </c>
      <c r="N2209" s="252" t="s">
        <v>393</v>
      </c>
      <c r="O2209" s="252" t="s">
        <v>394</v>
      </c>
      <c r="P2209" s="252" t="s">
        <v>634</v>
      </c>
      <c r="Q2209" s="251" t="s">
        <v>5670</v>
      </c>
      <c r="R2209" s="290"/>
      <c r="S2209" s="290"/>
      <c r="T2209" s="290"/>
      <c r="U2209" s="290"/>
      <c r="V2209" s="290"/>
      <c r="W2209" s="290"/>
      <c r="X2209" s="290"/>
    </row>
    <row r="2210" spans="2:24" ht="58">
      <c r="B2210" s="252" t="s">
        <v>1438</v>
      </c>
      <c r="C2210" s="252" t="s">
        <v>5639</v>
      </c>
      <c r="D2210" s="251" t="s">
        <v>2503</v>
      </c>
      <c r="E2210" s="252" t="s">
        <v>431</v>
      </c>
      <c r="F2210" s="251">
        <v>4938620.7908899998</v>
      </c>
      <c r="G2210" s="251">
        <v>2471282.0875499998</v>
      </c>
      <c r="H2210" s="252" t="s">
        <v>2541</v>
      </c>
      <c r="I2210" s="251">
        <v>2.6204000000000002E-2</v>
      </c>
      <c r="J2210" s="251" t="s">
        <v>622</v>
      </c>
      <c r="K2210" s="353">
        <v>0</v>
      </c>
      <c r="L2210" s="252">
        <v>2024</v>
      </c>
      <c r="M2210" s="251">
        <v>2030</v>
      </c>
      <c r="N2210" s="252" t="s">
        <v>393</v>
      </c>
      <c r="O2210" s="252" t="s">
        <v>394</v>
      </c>
      <c r="P2210" s="252" t="s">
        <v>634</v>
      </c>
      <c r="Q2210" s="251" t="s">
        <v>5670</v>
      </c>
      <c r="R2210" s="290"/>
      <c r="S2210" s="290"/>
      <c r="T2210" s="290"/>
      <c r="U2210" s="290"/>
      <c r="V2210" s="290"/>
      <c r="W2210" s="290"/>
      <c r="X2210" s="290"/>
    </row>
    <row r="2211" spans="2:24" ht="58">
      <c r="B2211" s="252" t="s">
        <v>1438</v>
      </c>
      <c r="C2211" s="252" t="s">
        <v>5639</v>
      </c>
      <c r="D2211" s="251" t="s">
        <v>2503</v>
      </c>
      <c r="E2211" s="252" t="s">
        <v>431</v>
      </c>
      <c r="F2211" s="251">
        <v>4938788.1086900001</v>
      </c>
      <c r="G2211" s="251">
        <v>2471032.1749499999</v>
      </c>
      <c r="H2211" s="252" t="s">
        <v>2541</v>
      </c>
      <c r="I2211" s="251">
        <v>2.5676999999999998E-2</v>
      </c>
      <c r="J2211" s="251" t="s">
        <v>622</v>
      </c>
      <c r="K2211" s="353">
        <v>0</v>
      </c>
      <c r="L2211" s="252">
        <v>2024</v>
      </c>
      <c r="M2211" s="251">
        <v>2030</v>
      </c>
      <c r="N2211" s="252" t="s">
        <v>393</v>
      </c>
      <c r="O2211" s="252" t="s">
        <v>394</v>
      </c>
      <c r="P2211" s="252" t="s">
        <v>634</v>
      </c>
      <c r="Q2211" s="251" t="s">
        <v>5670</v>
      </c>
      <c r="R2211" s="290"/>
      <c r="S2211" s="290"/>
      <c r="T2211" s="290"/>
      <c r="U2211" s="290"/>
      <c r="V2211" s="290"/>
      <c r="W2211" s="290"/>
      <c r="X2211" s="290"/>
    </row>
    <row r="2212" spans="2:24" ht="58">
      <c r="B2212" s="252" t="s">
        <v>1438</v>
      </c>
      <c r="C2212" s="252" t="s">
        <v>5639</v>
      </c>
      <c r="D2212" s="251" t="s">
        <v>2503</v>
      </c>
      <c r="E2212" s="252" t="s">
        <v>431</v>
      </c>
      <c r="F2212" s="251">
        <v>4938803.2372300001</v>
      </c>
      <c r="G2212" s="251">
        <v>2471051.5298000001</v>
      </c>
      <c r="H2212" s="252" t="s">
        <v>2541</v>
      </c>
      <c r="I2212" s="251">
        <v>2.9488E-2</v>
      </c>
      <c r="J2212" s="251" t="s">
        <v>622</v>
      </c>
      <c r="K2212" s="353">
        <v>0</v>
      </c>
      <c r="L2212" s="252">
        <v>2024</v>
      </c>
      <c r="M2212" s="251">
        <v>2030</v>
      </c>
      <c r="N2212" s="252" t="s">
        <v>393</v>
      </c>
      <c r="O2212" s="252" t="s">
        <v>394</v>
      </c>
      <c r="P2212" s="252" t="s">
        <v>634</v>
      </c>
      <c r="Q2212" s="251" t="s">
        <v>5670</v>
      </c>
      <c r="R2212" s="290"/>
      <c r="S2212" s="290"/>
      <c r="T2212" s="290"/>
      <c r="U2212" s="290"/>
      <c r="V2212" s="290"/>
      <c r="W2212" s="290"/>
      <c r="X2212" s="290"/>
    </row>
    <row r="2213" spans="2:24" ht="58">
      <c r="B2213" s="252" t="s">
        <v>1438</v>
      </c>
      <c r="C2213" s="252" t="s">
        <v>5639</v>
      </c>
      <c r="D2213" s="251" t="s">
        <v>2501</v>
      </c>
      <c r="E2213" s="252" t="s">
        <v>431</v>
      </c>
      <c r="F2213" s="251">
        <v>4949378.4691399997</v>
      </c>
      <c r="G2213" s="251">
        <v>2451212.6541400002</v>
      </c>
      <c r="H2213" s="252" t="s">
        <v>2541</v>
      </c>
      <c r="I2213" s="251">
        <v>7.3283000000000001E-2</v>
      </c>
      <c r="J2213" s="251" t="s">
        <v>2397</v>
      </c>
      <c r="K2213" s="353">
        <v>0</v>
      </c>
      <c r="L2213" s="252">
        <v>2024</v>
      </c>
      <c r="M2213" s="251">
        <v>2030</v>
      </c>
      <c r="N2213" s="252" t="s">
        <v>393</v>
      </c>
      <c r="O2213" s="252" t="s">
        <v>394</v>
      </c>
      <c r="P2213" s="252" t="s">
        <v>634</v>
      </c>
      <c r="Q2213" s="251" t="s">
        <v>5670</v>
      </c>
      <c r="R2213" s="290"/>
      <c r="S2213" s="290"/>
      <c r="T2213" s="290"/>
      <c r="U2213" s="290"/>
      <c r="V2213" s="290"/>
      <c r="W2213" s="290"/>
      <c r="X2213" s="290"/>
    </row>
    <row r="2214" spans="2:24" ht="58">
      <c r="B2214" s="252" t="s">
        <v>1438</v>
      </c>
      <c r="C2214" s="252" t="s">
        <v>5639</v>
      </c>
      <c r="D2214" s="251" t="s">
        <v>2503</v>
      </c>
      <c r="E2214" s="252" t="s">
        <v>431</v>
      </c>
      <c r="F2214" s="251">
        <v>4937039.8280499997</v>
      </c>
      <c r="G2214" s="251">
        <v>2474535.4827000001</v>
      </c>
      <c r="H2214" s="252" t="s">
        <v>2541</v>
      </c>
      <c r="I2214" s="251">
        <v>7.6639999999999998E-3</v>
      </c>
      <c r="J2214" s="251" t="s">
        <v>2397</v>
      </c>
      <c r="K2214" s="353">
        <v>0</v>
      </c>
      <c r="L2214" s="252">
        <v>2024</v>
      </c>
      <c r="M2214" s="251">
        <v>2030</v>
      </c>
      <c r="N2214" s="252" t="s">
        <v>393</v>
      </c>
      <c r="O2214" s="252" t="s">
        <v>394</v>
      </c>
      <c r="P2214" s="252" t="s">
        <v>634</v>
      </c>
      <c r="Q2214" s="251" t="s">
        <v>5670</v>
      </c>
      <c r="R2214" s="290"/>
      <c r="S2214" s="290"/>
      <c r="T2214" s="290"/>
      <c r="U2214" s="290"/>
      <c r="V2214" s="290"/>
      <c r="W2214" s="290"/>
      <c r="X2214" s="290"/>
    </row>
    <row r="2215" spans="2:24" ht="58">
      <c r="B2215" s="252" t="s">
        <v>1438</v>
      </c>
      <c r="C2215" s="252" t="s">
        <v>5639</v>
      </c>
      <c r="D2215" s="251" t="s">
        <v>2503</v>
      </c>
      <c r="E2215" s="252" t="s">
        <v>431</v>
      </c>
      <c r="F2215" s="251">
        <v>4938598.9353700001</v>
      </c>
      <c r="G2215" s="251">
        <v>2471271.20836</v>
      </c>
      <c r="H2215" s="252" t="s">
        <v>2541</v>
      </c>
      <c r="I2215" s="251">
        <v>2.2457999999999999E-2</v>
      </c>
      <c r="J2215" s="251" t="s">
        <v>2395</v>
      </c>
      <c r="K2215" s="353">
        <v>0</v>
      </c>
      <c r="L2215" s="252">
        <v>2024</v>
      </c>
      <c r="M2215" s="251">
        <v>2030</v>
      </c>
      <c r="N2215" s="252" t="s">
        <v>393</v>
      </c>
      <c r="O2215" s="252" t="s">
        <v>394</v>
      </c>
      <c r="P2215" s="252" t="s">
        <v>634</v>
      </c>
      <c r="Q2215" s="251" t="s">
        <v>5670</v>
      </c>
      <c r="R2215" s="290"/>
      <c r="S2215" s="290"/>
      <c r="T2215" s="290"/>
      <c r="U2215" s="290"/>
      <c r="V2215" s="290"/>
      <c r="W2215" s="290"/>
      <c r="X2215" s="290"/>
    </row>
    <row r="2216" spans="2:24" ht="58">
      <c r="B2216" s="252" t="s">
        <v>1438</v>
      </c>
      <c r="C2216" s="252" t="s">
        <v>5639</v>
      </c>
      <c r="D2216" s="251" t="s">
        <v>2503</v>
      </c>
      <c r="E2216" s="252" t="s">
        <v>431</v>
      </c>
      <c r="F2216" s="251">
        <v>4938620.7908899998</v>
      </c>
      <c r="G2216" s="251">
        <v>2471282.0875499998</v>
      </c>
      <c r="H2216" s="252" t="s">
        <v>2541</v>
      </c>
      <c r="I2216" s="251">
        <v>1.7786E-2</v>
      </c>
      <c r="J2216" s="251" t="s">
        <v>2395</v>
      </c>
      <c r="K2216" s="353">
        <v>0</v>
      </c>
      <c r="L2216" s="252">
        <v>2024</v>
      </c>
      <c r="M2216" s="251">
        <v>2030</v>
      </c>
      <c r="N2216" s="252" t="s">
        <v>393</v>
      </c>
      <c r="O2216" s="252" t="s">
        <v>394</v>
      </c>
      <c r="P2216" s="252" t="s">
        <v>634</v>
      </c>
      <c r="Q2216" s="251" t="s">
        <v>5670</v>
      </c>
      <c r="R2216" s="290"/>
      <c r="S2216" s="290"/>
      <c r="T2216" s="290"/>
      <c r="U2216" s="290"/>
      <c r="V2216" s="290"/>
      <c r="W2216" s="290"/>
      <c r="X2216" s="290"/>
    </row>
    <row r="2217" spans="2:24" ht="58">
      <c r="B2217" s="252" t="s">
        <v>1438</v>
      </c>
      <c r="C2217" s="252" t="s">
        <v>5639</v>
      </c>
      <c r="D2217" s="251" t="s">
        <v>2503</v>
      </c>
      <c r="E2217" s="252" t="s">
        <v>431</v>
      </c>
      <c r="F2217" s="251">
        <v>4938423.82448</v>
      </c>
      <c r="G2217" s="251">
        <v>2471492.4702099999</v>
      </c>
      <c r="H2217" s="252" t="s">
        <v>2541</v>
      </c>
      <c r="I2217" s="251">
        <v>1.0193000000000001E-2</v>
      </c>
      <c r="J2217" s="251" t="s">
        <v>2395</v>
      </c>
      <c r="K2217" s="353">
        <v>0</v>
      </c>
      <c r="L2217" s="252">
        <v>2024</v>
      </c>
      <c r="M2217" s="251">
        <v>2030</v>
      </c>
      <c r="N2217" s="252" t="s">
        <v>393</v>
      </c>
      <c r="O2217" s="252" t="s">
        <v>394</v>
      </c>
      <c r="P2217" s="252" t="s">
        <v>634</v>
      </c>
      <c r="Q2217" s="251" t="s">
        <v>5670</v>
      </c>
      <c r="R2217" s="290"/>
      <c r="S2217" s="290"/>
      <c r="T2217" s="290"/>
      <c r="U2217" s="290"/>
      <c r="V2217" s="290"/>
      <c r="W2217" s="290"/>
      <c r="X2217" s="290"/>
    </row>
    <row r="2218" spans="2:24" ht="58">
      <c r="B2218" s="252" t="s">
        <v>1438</v>
      </c>
      <c r="C2218" s="252" t="s">
        <v>5639</v>
      </c>
      <c r="D2218" s="251" t="s">
        <v>2503</v>
      </c>
      <c r="E2218" s="252" t="s">
        <v>431</v>
      </c>
      <c r="F2218" s="251">
        <v>4938442.9941199999</v>
      </c>
      <c r="G2218" s="251">
        <v>2471506.7359099998</v>
      </c>
      <c r="H2218" s="252" t="s">
        <v>2541</v>
      </c>
      <c r="I2218" s="251">
        <v>1.7108999999999999E-2</v>
      </c>
      <c r="J2218" s="251" t="s">
        <v>2395</v>
      </c>
      <c r="K2218" s="353">
        <v>0</v>
      </c>
      <c r="L2218" s="252">
        <v>2024</v>
      </c>
      <c r="M2218" s="251">
        <v>2030</v>
      </c>
      <c r="N2218" s="252" t="s">
        <v>393</v>
      </c>
      <c r="O2218" s="252" t="s">
        <v>394</v>
      </c>
      <c r="P2218" s="252" t="s">
        <v>634</v>
      </c>
      <c r="Q2218" s="251" t="s">
        <v>5670</v>
      </c>
      <c r="R2218" s="290"/>
      <c r="S2218" s="290"/>
      <c r="T2218" s="290"/>
      <c r="U2218" s="290"/>
      <c r="V2218" s="290"/>
      <c r="W2218" s="290"/>
      <c r="X2218" s="290"/>
    </row>
    <row r="2219" spans="2:24" ht="58">
      <c r="B2219" s="252" t="s">
        <v>1438</v>
      </c>
      <c r="C2219" s="252" t="s">
        <v>5639</v>
      </c>
      <c r="D2219" s="251" t="s">
        <v>2503</v>
      </c>
      <c r="E2219" s="252" t="s">
        <v>431</v>
      </c>
      <c r="F2219" s="251">
        <v>4939249.3311700001</v>
      </c>
      <c r="G2219" s="251">
        <v>2470453.6817100001</v>
      </c>
      <c r="H2219" s="252" t="s">
        <v>2541</v>
      </c>
      <c r="I2219" s="251">
        <v>8.7620000000000007E-3</v>
      </c>
      <c r="J2219" s="251" t="s">
        <v>2395</v>
      </c>
      <c r="K2219" s="353">
        <v>0</v>
      </c>
      <c r="L2219" s="252">
        <v>2024</v>
      </c>
      <c r="M2219" s="251">
        <v>2030</v>
      </c>
      <c r="N2219" s="252" t="s">
        <v>393</v>
      </c>
      <c r="O2219" s="252" t="s">
        <v>394</v>
      </c>
      <c r="P2219" s="252" t="s">
        <v>634</v>
      </c>
      <c r="Q2219" s="251" t="s">
        <v>5670</v>
      </c>
      <c r="R2219" s="290"/>
      <c r="S2219" s="290"/>
      <c r="T2219" s="290"/>
      <c r="U2219" s="290"/>
      <c r="V2219" s="290"/>
      <c r="W2219" s="290"/>
      <c r="X2219" s="290"/>
    </row>
    <row r="2220" spans="2:24" ht="58">
      <c r="B2220" s="252" t="s">
        <v>1438</v>
      </c>
      <c r="C2220" s="252" t="s">
        <v>5639</v>
      </c>
      <c r="D2220" s="251" t="s">
        <v>2503</v>
      </c>
      <c r="E2220" s="252" t="s">
        <v>431</v>
      </c>
      <c r="F2220" s="251">
        <v>4939264.0491500003</v>
      </c>
      <c r="G2220" s="251">
        <v>2470465.0555599998</v>
      </c>
      <c r="H2220" s="252" t="s">
        <v>2541</v>
      </c>
      <c r="I2220" s="251">
        <v>7.8220000000000008E-3</v>
      </c>
      <c r="J2220" s="251" t="s">
        <v>2395</v>
      </c>
      <c r="K2220" s="353">
        <v>0</v>
      </c>
      <c r="L2220" s="252">
        <v>2024</v>
      </c>
      <c r="M2220" s="251">
        <v>2030</v>
      </c>
      <c r="N2220" s="252" t="s">
        <v>393</v>
      </c>
      <c r="O2220" s="252" t="s">
        <v>394</v>
      </c>
      <c r="P2220" s="252" t="s">
        <v>634</v>
      </c>
      <c r="Q2220" s="251" t="s">
        <v>5670</v>
      </c>
      <c r="R2220" s="290"/>
      <c r="S2220" s="290"/>
      <c r="T2220" s="290"/>
      <c r="U2220" s="290"/>
      <c r="V2220" s="290"/>
      <c r="W2220" s="290"/>
      <c r="X2220" s="290"/>
    </row>
    <row r="2221" spans="2:24" ht="58">
      <c r="B2221" s="252" t="s">
        <v>1438</v>
      </c>
      <c r="C2221" s="252" t="s">
        <v>5639</v>
      </c>
      <c r="D2221" s="251" t="s">
        <v>2503</v>
      </c>
      <c r="E2221" s="252" t="s">
        <v>431</v>
      </c>
      <c r="F2221" s="251">
        <v>4938788.1086900001</v>
      </c>
      <c r="G2221" s="251">
        <v>2471032.1749499999</v>
      </c>
      <c r="H2221" s="252" t="s">
        <v>2541</v>
      </c>
      <c r="I2221" s="251">
        <v>1.1150000000000001E-3</v>
      </c>
      <c r="J2221" s="251" t="s">
        <v>2395</v>
      </c>
      <c r="K2221" s="353">
        <v>0</v>
      </c>
      <c r="L2221" s="252">
        <v>2024</v>
      </c>
      <c r="M2221" s="251">
        <v>2030</v>
      </c>
      <c r="N2221" s="252" t="s">
        <v>393</v>
      </c>
      <c r="O2221" s="252" t="s">
        <v>394</v>
      </c>
      <c r="P2221" s="252" t="s">
        <v>634</v>
      </c>
      <c r="Q2221" s="251" t="s">
        <v>5670</v>
      </c>
      <c r="R2221" s="290"/>
      <c r="S2221" s="290"/>
      <c r="T2221" s="290"/>
      <c r="U2221" s="290"/>
      <c r="V2221" s="290"/>
      <c r="W2221" s="290"/>
      <c r="X2221" s="290"/>
    </row>
    <row r="2222" spans="2:24" ht="58">
      <c r="B2222" s="252" t="s">
        <v>1438</v>
      </c>
      <c r="C2222" s="252" t="s">
        <v>5639</v>
      </c>
      <c r="D2222" s="251" t="s">
        <v>2503</v>
      </c>
      <c r="E2222" s="252" t="s">
        <v>431</v>
      </c>
      <c r="F2222" s="251">
        <v>4938803.2372300001</v>
      </c>
      <c r="G2222" s="251">
        <v>2471051.5298000001</v>
      </c>
      <c r="H2222" s="252" t="s">
        <v>2541</v>
      </c>
      <c r="I2222" s="251">
        <v>7.3700000000000002E-4</v>
      </c>
      <c r="J2222" s="251" t="s">
        <v>2395</v>
      </c>
      <c r="K2222" s="353">
        <v>0</v>
      </c>
      <c r="L2222" s="252">
        <v>2024</v>
      </c>
      <c r="M2222" s="251">
        <v>2030</v>
      </c>
      <c r="N2222" s="252" t="s">
        <v>393</v>
      </c>
      <c r="O2222" s="252" t="s">
        <v>394</v>
      </c>
      <c r="P2222" s="252" t="s">
        <v>634</v>
      </c>
      <c r="Q2222" s="251" t="s">
        <v>5670</v>
      </c>
      <c r="R2222" s="290"/>
      <c r="S2222" s="290"/>
      <c r="T2222" s="290"/>
      <c r="U2222" s="290"/>
      <c r="V2222" s="290"/>
      <c r="W2222" s="290"/>
      <c r="X2222" s="290"/>
    </row>
    <row r="2223" spans="2:24" ht="58">
      <c r="B2223" s="252" t="s">
        <v>1438</v>
      </c>
      <c r="C2223" s="252" t="s">
        <v>5639</v>
      </c>
      <c r="D2223" s="251" t="s">
        <v>2503</v>
      </c>
      <c r="E2223" s="252" t="s">
        <v>431</v>
      </c>
      <c r="F2223" s="251">
        <v>4936929.4347799998</v>
      </c>
      <c r="G2223" s="251">
        <v>2476223.41579</v>
      </c>
      <c r="H2223" s="252" t="s">
        <v>2541</v>
      </c>
      <c r="I2223" s="251">
        <v>2.2456E-2</v>
      </c>
      <c r="J2223" s="251" t="s">
        <v>1427</v>
      </c>
      <c r="K2223" s="353">
        <v>0</v>
      </c>
      <c r="L2223" s="252">
        <v>2024</v>
      </c>
      <c r="M2223" s="251">
        <v>2030</v>
      </c>
      <c r="N2223" s="252" t="s">
        <v>393</v>
      </c>
      <c r="O2223" s="252" t="s">
        <v>394</v>
      </c>
      <c r="P2223" s="252" t="s">
        <v>634</v>
      </c>
      <c r="Q2223" s="251" t="s">
        <v>5670</v>
      </c>
      <c r="R2223" s="290"/>
      <c r="S2223" s="290"/>
      <c r="T2223" s="290"/>
      <c r="U2223" s="290"/>
      <c r="V2223" s="290"/>
      <c r="W2223" s="290"/>
      <c r="X2223" s="290"/>
    </row>
    <row r="2224" spans="2:24" ht="58">
      <c r="B2224" s="252" t="s">
        <v>1438</v>
      </c>
      <c r="C2224" s="252" t="s">
        <v>5639</v>
      </c>
      <c r="D2224" s="251" t="s">
        <v>2503</v>
      </c>
      <c r="E2224" s="252" t="s">
        <v>431</v>
      </c>
      <c r="F2224" s="251">
        <v>4936952.94202</v>
      </c>
      <c r="G2224" s="251">
        <v>2476229.8274900001</v>
      </c>
      <c r="H2224" s="252" t="s">
        <v>2541</v>
      </c>
      <c r="I2224" s="251">
        <v>2.8053000000000002E-2</v>
      </c>
      <c r="J2224" s="251" t="s">
        <v>1427</v>
      </c>
      <c r="K2224" s="353">
        <v>0</v>
      </c>
      <c r="L2224" s="252">
        <v>2024</v>
      </c>
      <c r="M2224" s="251">
        <v>2030</v>
      </c>
      <c r="N2224" s="252" t="s">
        <v>393</v>
      </c>
      <c r="O2224" s="252" t="s">
        <v>394</v>
      </c>
      <c r="P2224" s="252" t="s">
        <v>634</v>
      </c>
      <c r="Q2224" s="251" t="s">
        <v>5670</v>
      </c>
      <c r="R2224" s="290"/>
      <c r="S2224" s="290"/>
      <c r="T2224" s="290"/>
      <c r="U2224" s="290"/>
      <c r="V2224" s="290"/>
      <c r="W2224" s="290"/>
      <c r="X2224" s="290"/>
    </row>
    <row r="2225" spans="2:24" ht="58">
      <c r="B2225" s="252" t="s">
        <v>1438</v>
      </c>
      <c r="C2225" s="252" t="s">
        <v>5639</v>
      </c>
      <c r="D2225" s="251" t="s">
        <v>2503</v>
      </c>
      <c r="E2225" s="252" t="s">
        <v>431</v>
      </c>
      <c r="F2225" s="251">
        <v>4937020.0610400001</v>
      </c>
      <c r="G2225" s="251">
        <v>2474852.55522</v>
      </c>
      <c r="H2225" s="252" t="s">
        <v>2541</v>
      </c>
      <c r="I2225" s="251">
        <v>8.1469999999999997E-3</v>
      </c>
      <c r="J2225" s="251" t="s">
        <v>1427</v>
      </c>
      <c r="K2225" s="353">
        <v>0</v>
      </c>
      <c r="L2225" s="252">
        <v>2024</v>
      </c>
      <c r="M2225" s="251">
        <v>2030</v>
      </c>
      <c r="N2225" s="252" t="s">
        <v>393</v>
      </c>
      <c r="O2225" s="252" t="s">
        <v>394</v>
      </c>
      <c r="P2225" s="252" t="s">
        <v>634</v>
      </c>
      <c r="Q2225" s="251" t="s">
        <v>5670</v>
      </c>
      <c r="R2225" s="290"/>
      <c r="S2225" s="290"/>
      <c r="T2225" s="290"/>
      <c r="U2225" s="290"/>
      <c r="V2225" s="290"/>
      <c r="W2225" s="290"/>
      <c r="X2225" s="290"/>
    </row>
    <row r="2226" spans="2:24" ht="58">
      <c r="B2226" s="252" t="s">
        <v>1438</v>
      </c>
      <c r="C2226" s="252" t="s">
        <v>5639</v>
      </c>
      <c r="D2226" s="251" t="s">
        <v>2503</v>
      </c>
      <c r="E2226" s="252" t="s">
        <v>431</v>
      </c>
      <c r="F2226" s="251">
        <v>4937044.1027800003</v>
      </c>
      <c r="G2226" s="251">
        <v>2474850.9380899998</v>
      </c>
      <c r="H2226" s="252" t="s">
        <v>2541</v>
      </c>
      <c r="I2226" s="251">
        <v>9.4210000000000006E-3</v>
      </c>
      <c r="J2226" s="251" t="s">
        <v>1427</v>
      </c>
      <c r="K2226" s="353">
        <v>0</v>
      </c>
      <c r="L2226" s="252">
        <v>2024</v>
      </c>
      <c r="M2226" s="251">
        <v>2030</v>
      </c>
      <c r="N2226" s="252" t="s">
        <v>393</v>
      </c>
      <c r="O2226" s="252" t="s">
        <v>394</v>
      </c>
      <c r="P2226" s="252" t="s">
        <v>634</v>
      </c>
      <c r="Q2226" s="251" t="s">
        <v>5670</v>
      </c>
      <c r="R2226" s="290"/>
      <c r="S2226" s="290"/>
      <c r="T2226" s="290"/>
      <c r="U2226" s="290"/>
      <c r="V2226" s="290"/>
      <c r="W2226" s="290"/>
      <c r="X2226" s="290"/>
    </row>
    <row r="2227" spans="2:24" ht="58">
      <c r="B2227" s="252" t="s">
        <v>1438</v>
      </c>
      <c r="C2227" s="252" t="s">
        <v>5639</v>
      </c>
      <c r="D2227" s="251" t="s">
        <v>2503</v>
      </c>
      <c r="E2227" s="252" t="s">
        <v>431</v>
      </c>
      <c r="F2227" s="251">
        <v>4936997.9208300002</v>
      </c>
      <c r="G2227" s="251">
        <v>2475187.5042699999</v>
      </c>
      <c r="H2227" s="252" t="s">
        <v>2541</v>
      </c>
      <c r="I2227" s="251">
        <v>7.1984999999999993E-2</v>
      </c>
      <c r="J2227" s="251" t="s">
        <v>1427</v>
      </c>
      <c r="K2227" s="353">
        <v>0</v>
      </c>
      <c r="L2227" s="252">
        <v>2024</v>
      </c>
      <c r="M2227" s="251">
        <v>2030</v>
      </c>
      <c r="N2227" s="252" t="s">
        <v>393</v>
      </c>
      <c r="O2227" s="252" t="s">
        <v>394</v>
      </c>
      <c r="P2227" s="252" t="s">
        <v>634</v>
      </c>
      <c r="Q2227" s="251" t="s">
        <v>5670</v>
      </c>
      <c r="R2227" s="290"/>
      <c r="S2227" s="290"/>
      <c r="T2227" s="290"/>
      <c r="U2227" s="290"/>
      <c r="V2227" s="290"/>
      <c r="W2227" s="290"/>
      <c r="X2227" s="290"/>
    </row>
    <row r="2228" spans="2:24" ht="58">
      <c r="B2228" s="252" t="s">
        <v>1438</v>
      </c>
      <c r="C2228" s="252" t="s">
        <v>5639</v>
      </c>
      <c r="D2228" s="251" t="s">
        <v>2503</v>
      </c>
      <c r="E2228" s="252" t="s">
        <v>431</v>
      </c>
      <c r="F2228" s="251">
        <v>4937021.7487500003</v>
      </c>
      <c r="G2228" s="251">
        <v>2475189.0801200001</v>
      </c>
      <c r="H2228" s="252" t="s">
        <v>2541</v>
      </c>
      <c r="I2228" s="251">
        <v>2.6331E-2</v>
      </c>
      <c r="J2228" s="251" t="s">
        <v>1427</v>
      </c>
      <c r="K2228" s="353">
        <v>0</v>
      </c>
      <c r="L2228" s="252">
        <v>2024</v>
      </c>
      <c r="M2228" s="251">
        <v>2030</v>
      </c>
      <c r="N2228" s="252" t="s">
        <v>393</v>
      </c>
      <c r="O2228" s="252" t="s">
        <v>394</v>
      </c>
      <c r="P2228" s="252" t="s">
        <v>634</v>
      </c>
      <c r="Q2228" s="251" t="s">
        <v>5670</v>
      </c>
      <c r="R2228" s="290"/>
      <c r="S2228" s="290"/>
      <c r="T2228" s="290"/>
      <c r="U2228" s="290"/>
      <c r="V2228" s="290"/>
      <c r="W2228" s="290"/>
      <c r="X2228" s="290"/>
    </row>
    <row r="2229" spans="2:24" ht="58">
      <c r="B2229" s="252" t="s">
        <v>1438</v>
      </c>
      <c r="C2229" s="252" t="s">
        <v>5639</v>
      </c>
      <c r="D2229" s="251" t="s">
        <v>2503</v>
      </c>
      <c r="E2229" s="252" t="s">
        <v>431</v>
      </c>
      <c r="F2229" s="251">
        <v>4936883.8329400001</v>
      </c>
      <c r="G2229" s="251">
        <v>2476130.6235000002</v>
      </c>
      <c r="H2229" s="252" t="s">
        <v>2541</v>
      </c>
      <c r="I2229" s="251">
        <v>8.0059999999999992E-3</v>
      </c>
      <c r="J2229" s="251" t="s">
        <v>1427</v>
      </c>
      <c r="K2229" s="353">
        <v>0</v>
      </c>
      <c r="L2229" s="252">
        <v>2024</v>
      </c>
      <c r="M2229" s="251">
        <v>2030</v>
      </c>
      <c r="N2229" s="252" t="s">
        <v>393</v>
      </c>
      <c r="O2229" s="252" t="s">
        <v>394</v>
      </c>
      <c r="P2229" s="252" t="s">
        <v>634</v>
      </c>
      <c r="Q2229" s="251" t="s">
        <v>5670</v>
      </c>
      <c r="R2229" s="290"/>
      <c r="S2229" s="290"/>
      <c r="T2229" s="290"/>
      <c r="U2229" s="290"/>
      <c r="V2229" s="290"/>
      <c r="W2229" s="290"/>
      <c r="X2229" s="290"/>
    </row>
    <row r="2230" spans="2:24" ht="58">
      <c r="B2230" s="252" t="s">
        <v>1438</v>
      </c>
      <c r="C2230" s="252" t="s">
        <v>5639</v>
      </c>
      <c r="D2230" s="251" t="s">
        <v>2503</v>
      </c>
      <c r="E2230" s="252" t="s">
        <v>431</v>
      </c>
      <c r="F2230" s="251">
        <v>4936938.98391</v>
      </c>
      <c r="G2230" s="251">
        <v>2476079.0592399999</v>
      </c>
      <c r="H2230" s="252" t="s">
        <v>2541</v>
      </c>
      <c r="I2230" s="251">
        <v>5.8710000000000004E-3</v>
      </c>
      <c r="J2230" s="251" t="s">
        <v>1427</v>
      </c>
      <c r="K2230" s="353">
        <v>0</v>
      </c>
      <c r="L2230" s="252">
        <v>2024</v>
      </c>
      <c r="M2230" s="251">
        <v>2030</v>
      </c>
      <c r="N2230" s="252" t="s">
        <v>393</v>
      </c>
      <c r="O2230" s="252" t="s">
        <v>394</v>
      </c>
      <c r="P2230" s="252" t="s">
        <v>634</v>
      </c>
      <c r="Q2230" s="251" t="s">
        <v>5670</v>
      </c>
      <c r="R2230" s="290"/>
      <c r="S2230" s="290"/>
      <c r="T2230" s="290"/>
      <c r="U2230" s="290"/>
      <c r="V2230" s="290"/>
      <c r="W2230" s="290"/>
      <c r="X2230" s="290"/>
    </row>
    <row r="2231" spans="2:24" ht="58">
      <c r="B2231" s="252" t="s">
        <v>1438</v>
      </c>
      <c r="C2231" s="252" t="s">
        <v>5639</v>
      </c>
      <c r="D2231" s="251" t="s">
        <v>2503</v>
      </c>
      <c r="E2231" s="252" t="s">
        <v>431</v>
      </c>
      <c r="F2231" s="251">
        <v>4936963.1444600001</v>
      </c>
      <c r="G2231" s="251">
        <v>2476075.5284699998</v>
      </c>
      <c r="H2231" s="252" t="s">
        <v>2541</v>
      </c>
      <c r="I2231" s="251">
        <v>5.4609999999999997E-3</v>
      </c>
      <c r="J2231" s="251" t="s">
        <v>1427</v>
      </c>
      <c r="K2231" s="353">
        <v>0</v>
      </c>
      <c r="L2231" s="252">
        <v>2024</v>
      </c>
      <c r="M2231" s="251">
        <v>2030</v>
      </c>
      <c r="N2231" s="252" t="s">
        <v>393</v>
      </c>
      <c r="O2231" s="252" t="s">
        <v>394</v>
      </c>
      <c r="P2231" s="252" t="s">
        <v>634</v>
      </c>
      <c r="Q2231" s="251" t="s">
        <v>5670</v>
      </c>
      <c r="R2231" s="290"/>
      <c r="S2231" s="290"/>
      <c r="T2231" s="290"/>
      <c r="U2231" s="290"/>
      <c r="V2231" s="290"/>
      <c r="W2231" s="290"/>
      <c r="X2231" s="290"/>
    </row>
    <row r="2232" spans="2:24" ht="58">
      <c r="B2232" s="252" t="s">
        <v>1438</v>
      </c>
      <c r="C2232" s="252" t="s">
        <v>5639</v>
      </c>
      <c r="D2232" s="251" t="s">
        <v>2501</v>
      </c>
      <c r="E2232" s="252" t="s">
        <v>431</v>
      </c>
      <c r="F2232" s="251">
        <v>4948847.4312000005</v>
      </c>
      <c r="G2232" s="251">
        <v>2451271.3642899999</v>
      </c>
      <c r="H2232" s="252" t="s">
        <v>2541</v>
      </c>
      <c r="I2232" s="251">
        <v>0.24099200000000001</v>
      </c>
      <c r="J2232" s="251" t="s">
        <v>2397</v>
      </c>
      <c r="K2232" s="353">
        <v>0</v>
      </c>
      <c r="L2232" s="252">
        <v>2024</v>
      </c>
      <c r="M2232" s="251">
        <v>2030</v>
      </c>
      <c r="N2232" s="252" t="s">
        <v>393</v>
      </c>
      <c r="O2232" s="252" t="s">
        <v>394</v>
      </c>
      <c r="P2232" s="252" t="s">
        <v>634</v>
      </c>
      <c r="Q2232" s="251" t="s">
        <v>5670</v>
      </c>
      <c r="R2232" s="290"/>
      <c r="S2232" s="290"/>
      <c r="T2232" s="290"/>
      <c r="U2232" s="290"/>
      <c r="V2232" s="290"/>
      <c r="W2232" s="290"/>
      <c r="X2232" s="290"/>
    </row>
    <row r="2233" spans="2:24" ht="58">
      <c r="B2233" s="252" t="s">
        <v>1438</v>
      </c>
      <c r="C2233" s="252" t="s">
        <v>5639</v>
      </c>
      <c r="D2233" s="251" t="s">
        <v>2501</v>
      </c>
      <c r="E2233" s="252" t="s">
        <v>431</v>
      </c>
      <c r="F2233" s="251">
        <v>4948847.3457199996</v>
      </c>
      <c r="G2233" s="251">
        <v>2451225.3193299999</v>
      </c>
      <c r="H2233" s="252" t="s">
        <v>2541</v>
      </c>
      <c r="I2233" s="251">
        <v>2.3623000000000002E-2</v>
      </c>
      <c r="J2233" s="251" t="s">
        <v>2397</v>
      </c>
      <c r="K2233" s="353">
        <v>0</v>
      </c>
      <c r="L2233" s="252">
        <v>2024</v>
      </c>
      <c r="M2233" s="251">
        <v>2030</v>
      </c>
      <c r="N2233" s="252" t="s">
        <v>393</v>
      </c>
      <c r="O2233" s="252" t="s">
        <v>394</v>
      </c>
      <c r="P2233" s="252" t="s">
        <v>634</v>
      </c>
      <c r="Q2233" s="251" t="s">
        <v>5670</v>
      </c>
      <c r="R2233" s="290"/>
      <c r="S2233" s="290"/>
      <c r="T2233" s="290"/>
      <c r="U2233" s="290"/>
      <c r="V2233" s="290"/>
      <c r="W2233" s="290"/>
      <c r="X2233" s="290"/>
    </row>
    <row r="2234" spans="2:24" ht="58">
      <c r="B2234" s="252" t="s">
        <v>1438</v>
      </c>
      <c r="C2234" s="252" t="s">
        <v>5639</v>
      </c>
      <c r="D2234" s="251" t="s">
        <v>2501</v>
      </c>
      <c r="E2234" s="252" t="s">
        <v>431</v>
      </c>
      <c r="F2234" s="251">
        <v>4948869.71313</v>
      </c>
      <c r="G2234" s="251">
        <v>2451233.9508000002</v>
      </c>
      <c r="H2234" s="252" t="s">
        <v>2541</v>
      </c>
      <c r="I2234" s="251">
        <v>1.8147E-2</v>
      </c>
      <c r="J2234" s="251" t="s">
        <v>2397</v>
      </c>
      <c r="K2234" s="353">
        <v>0</v>
      </c>
      <c r="L2234" s="252">
        <v>2024</v>
      </c>
      <c r="M2234" s="251">
        <v>2030</v>
      </c>
      <c r="N2234" s="252" t="s">
        <v>393</v>
      </c>
      <c r="O2234" s="252" t="s">
        <v>394</v>
      </c>
      <c r="P2234" s="252" t="s">
        <v>634</v>
      </c>
      <c r="Q2234" s="251" t="s">
        <v>5670</v>
      </c>
      <c r="R2234" s="290"/>
      <c r="S2234" s="290"/>
      <c r="T2234" s="290"/>
      <c r="U2234" s="290"/>
      <c r="V2234" s="290"/>
      <c r="W2234" s="290"/>
      <c r="X2234" s="290"/>
    </row>
    <row r="2235" spans="2:24" ht="58">
      <c r="B2235" s="252" t="s">
        <v>1438</v>
      </c>
      <c r="C2235" s="252" t="s">
        <v>5639</v>
      </c>
      <c r="D2235" s="251" t="s">
        <v>2503</v>
      </c>
      <c r="E2235" s="252" t="s">
        <v>431</v>
      </c>
      <c r="F2235" s="251">
        <v>4937044.9515800001</v>
      </c>
      <c r="G2235" s="251">
        <v>2474455.2039299998</v>
      </c>
      <c r="H2235" s="252" t="s">
        <v>2541</v>
      </c>
      <c r="I2235" s="251">
        <v>1.91E-3</v>
      </c>
      <c r="J2235" s="251" t="s">
        <v>2397</v>
      </c>
      <c r="K2235" s="353">
        <v>0</v>
      </c>
      <c r="L2235" s="252">
        <v>2024</v>
      </c>
      <c r="M2235" s="251">
        <v>2030</v>
      </c>
      <c r="N2235" s="252" t="s">
        <v>393</v>
      </c>
      <c r="O2235" s="252" t="s">
        <v>394</v>
      </c>
      <c r="P2235" s="252" t="s">
        <v>634</v>
      </c>
      <c r="Q2235" s="251" t="s">
        <v>5670</v>
      </c>
      <c r="R2235" s="290"/>
      <c r="S2235" s="290"/>
      <c r="T2235" s="290"/>
      <c r="U2235" s="290"/>
      <c r="V2235" s="290"/>
      <c r="W2235" s="290"/>
      <c r="X2235" s="290"/>
    </row>
    <row r="2236" spans="2:24" ht="58">
      <c r="B2236" s="252" t="s">
        <v>1438</v>
      </c>
      <c r="C2236" s="252" t="s">
        <v>5639</v>
      </c>
      <c r="D2236" s="251" t="s">
        <v>2503</v>
      </c>
      <c r="E2236" s="252" t="s">
        <v>431</v>
      </c>
      <c r="F2236" s="251">
        <v>4939134.5183300003</v>
      </c>
      <c r="G2236" s="251">
        <v>2470594.4889799999</v>
      </c>
      <c r="H2236" s="252" t="s">
        <v>2541</v>
      </c>
      <c r="I2236" s="251">
        <v>4.8980999999999997E-2</v>
      </c>
      <c r="J2236" s="251" t="s">
        <v>622</v>
      </c>
      <c r="K2236" s="353">
        <v>0</v>
      </c>
      <c r="L2236" s="252">
        <v>2024</v>
      </c>
      <c r="M2236" s="251">
        <v>2030</v>
      </c>
      <c r="N2236" s="252" t="s">
        <v>393</v>
      </c>
      <c r="O2236" s="252" t="s">
        <v>394</v>
      </c>
      <c r="P2236" s="252" t="s">
        <v>634</v>
      </c>
      <c r="Q2236" s="251" t="s">
        <v>5670</v>
      </c>
      <c r="R2236" s="290"/>
      <c r="S2236" s="290"/>
      <c r="T2236" s="290"/>
      <c r="U2236" s="290"/>
      <c r="V2236" s="290"/>
      <c r="W2236" s="290"/>
      <c r="X2236" s="290"/>
    </row>
    <row r="2237" spans="2:24" ht="58">
      <c r="B2237" s="252" t="s">
        <v>1438</v>
      </c>
      <c r="C2237" s="252" t="s">
        <v>5639</v>
      </c>
      <c r="D2237" s="251" t="s">
        <v>2503</v>
      </c>
      <c r="E2237" s="252" t="s">
        <v>431</v>
      </c>
      <c r="F2237" s="251">
        <v>4939134.5183300003</v>
      </c>
      <c r="G2237" s="251">
        <v>2470594.4889799999</v>
      </c>
      <c r="H2237" s="252" t="s">
        <v>2541</v>
      </c>
      <c r="I2237" s="251">
        <v>3.6942000000000003E-2</v>
      </c>
      <c r="J2237" s="251" t="s">
        <v>2395</v>
      </c>
      <c r="K2237" s="353">
        <v>0</v>
      </c>
      <c r="L2237" s="252">
        <v>2024</v>
      </c>
      <c r="M2237" s="251">
        <v>2030</v>
      </c>
      <c r="N2237" s="252" t="s">
        <v>393</v>
      </c>
      <c r="O2237" s="252" t="s">
        <v>394</v>
      </c>
      <c r="P2237" s="252" t="s">
        <v>634</v>
      </c>
      <c r="Q2237" s="251" t="s">
        <v>5670</v>
      </c>
      <c r="R2237" s="290"/>
      <c r="S2237" s="290"/>
      <c r="T2237" s="290"/>
      <c r="U2237" s="290"/>
      <c r="V2237" s="290"/>
      <c r="W2237" s="290"/>
      <c r="X2237" s="290"/>
    </row>
    <row r="2238" spans="2:24" ht="58">
      <c r="B2238" s="252" t="s">
        <v>1438</v>
      </c>
      <c r="C2238" s="252" t="s">
        <v>5639</v>
      </c>
      <c r="D2238" s="251" t="s">
        <v>2503</v>
      </c>
      <c r="E2238" s="252" t="s">
        <v>431</v>
      </c>
      <c r="F2238" s="251">
        <v>4939154.7582999999</v>
      </c>
      <c r="G2238" s="251">
        <v>2470607.3962099999</v>
      </c>
      <c r="H2238" s="252" t="s">
        <v>2541</v>
      </c>
      <c r="I2238" s="251">
        <v>2.1925E-2</v>
      </c>
      <c r="J2238" s="251" t="s">
        <v>622</v>
      </c>
      <c r="K2238" s="353">
        <v>0</v>
      </c>
      <c r="L2238" s="252">
        <v>2024</v>
      </c>
      <c r="M2238" s="251">
        <v>2030</v>
      </c>
      <c r="N2238" s="252" t="s">
        <v>393</v>
      </c>
      <c r="O2238" s="252" t="s">
        <v>394</v>
      </c>
      <c r="P2238" s="252" t="s">
        <v>634</v>
      </c>
      <c r="Q2238" s="251" t="s">
        <v>5670</v>
      </c>
      <c r="R2238" s="290"/>
      <c r="S2238" s="290"/>
      <c r="T2238" s="290"/>
      <c r="U2238" s="290"/>
      <c r="V2238" s="290"/>
      <c r="W2238" s="290"/>
      <c r="X2238" s="290"/>
    </row>
    <row r="2239" spans="2:24" ht="58">
      <c r="B2239" s="252" t="s">
        <v>1438</v>
      </c>
      <c r="C2239" s="252" t="s">
        <v>5639</v>
      </c>
      <c r="D2239" s="251" t="s">
        <v>2503</v>
      </c>
      <c r="E2239" s="252" t="s">
        <v>431</v>
      </c>
      <c r="F2239" s="251">
        <v>4939154.7582999999</v>
      </c>
      <c r="G2239" s="251">
        <v>2470607.3962099999</v>
      </c>
      <c r="H2239" s="252" t="s">
        <v>2541</v>
      </c>
      <c r="I2239" s="251">
        <v>6.1560999999999998E-2</v>
      </c>
      <c r="J2239" s="251" t="s">
        <v>2395</v>
      </c>
      <c r="K2239" s="353">
        <v>0</v>
      </c>
      <c r="L2239" s="252">
        <v>2024</v>
      </c>
      <c r="M2239" s="251">
        <v>2030</v>
      </c>
      <c r="N2239" s="252" t="s">
        <v>393</v>
      </c>
      <c r="O2239" s="252" t="s">
        <v>394</v>
      </c>
      <c r="P2239" s="252" t="s">
        <v>634</v>
      </c>
      <c r="Q2239" s="251" t="s">
        <v>5670</v>
      </c>
      <c r="R2239" s="290"/>
      <c r="S2239" s="290"/>
      <c r="T2239" s="290"/>
      <c r="U2239" s="290"/>
      <c r="V2239" s="290"/>
      <c r="W2239" s="290"/>
      <c r="X2239" s="290"/>
    </row>
    <row r="2240" spans="2:24" ht="58">
      <c r="B2240" s="252" t="s">
        <v>1438</v>
      </c>
      <c r="C2240" s="252" t="s">
        <v>5639</v>
      </c>
      <c r="D2240" s="251" t="s">
        <v>2503</v>
      </c>
      <c r="E2240" s="252" t="s">
        <v>431</v>
      </c>
      <c r="F2240" s="251">
        <v>4938727.4986199997</v>
      </c>
      <c r="G2240" s="251">
        <v>2471147.8285599998</v>
      </c>
      <c r="H2240" s="252" t="s">
        <v>2541</v>
      </c>
      <c r="I2240" s="251">
        <v>3.6749999999999999E-3</v>
      </c>
      <c r="J2240" s="251" t="s">
        <v>622</v>
      </c>
      <c r="K2240" s="353">
        <v>0</v>
      </c>
      <c r="L2240" s="252">
        <v>2024</v>
      </c>
      <c r="M2240" s="251">
        <v>2030</v>
      </c>
      <c r="N2240" s="252" t="s">
        <v>393</v>
      </c>
      <c r="O2240" s="252" t="s">
        <v>394</v>
      </c>
      <c r="P2240" s="252" t="s">
        <v>634</v>
      </c>
      <c r="Q2240" s="251" t="s">
        <v>5670</v>
      </c>
      <c r="R2240" s="290"/>
      <c r="S2240" s="290"/>
      <c r="T2240" s="290"/>
      <c r="U2240" s="290"/>
      <c r="V2240" s="290"/>
      <c r="W2240" s="290"/>
      <c r="X2240" s="290"/>
    </row>
    <row r="2241" spans="2:24" ht="58">
      <c r="B2241" s="252" t="s">
        <v>1438</v>
      </c>
      <c r="C2241" s="252" t="s">
        <v>5639</v>
      </c>
      <c r="D2241" s="251" t="s">
        <v>2502</v>
      </c>
      <c r="E2241" s="252" t="s">
        <v>431</v>
      </c>
      <c r="F2241" s="251">
        <v>4947321.41524</v>
      </c>
      <c r="G2241" s="251">
        <v>2456441.09088</v>
      </c>
      <c r="H2241" s="252" t="s">
        <v>2541</v>
      </c>
      <c r="I2241" s="251">
        <v>9.1929999999999998E-3</v>
      </c>
      <c r="J2241" s="251" t="s">
        <v>918</v>
      </c>
      <c r="K2241" s="353">
        <v>0</v>
      </c>
      <c r="L2241" s="252">
        <v>2024</v>
      </c>
      <c r="M2241" s="251">
        <v>2030</v>
      </c>
      <c r="N2241" s="252" t="s">
        <v>393</v>
      </c>
      <c r="O2241" s="252" t="s">
        <v>394</v>
      </c>
      <c r="P2241" s="252" t="s">
        <v>634</v>
      </c>
      <c r="Q2241" s="251" t="s">
        <v>5670</v>
      </c>
      <c r="R2241" s="290"/>
      <c r="S2241" s="290"/>
      <c r="T2241" s="290"/>
      <c r="U2241" s="290"/>
      <c r="V2241" s="290"/>
      <c r="W2241" s="290"/>
      <c r="X2241" s="290"/>
    </row>
    <row r="2242" spans="2:24" ht="58">
      <c r="B2242" s="252" t="s">
        <v>1438</v>
      </c>
      <c r="C2242" s="252" t="s">
        <v>5639</v>
      </c>
      <c r="D2242" s="251" t="s">
        <v>2502</v>
      </c>
      <c r="E2242" s="252" t="s">
        <v>431</v>
      </c>
      <c r="F2242" s="251">
        <v>4947348.7768999999</v>
      </c>
      <c r="G2242" s="251">
        <v>2456432.2891299999</v>
      </c>
      <c r="H2242" s="252" t="s">
        <v>2541</v>
      </c>
      <c r="I2242" s="251">
        <v>2.3052E-2</v>
      </c>
      <c r="J2242" s="251" t="s">
        <v>918</v>
      </c>
      <c r="K2242" s="353">
        <v>0</v>
      </c>
      <c r="L2242" s="252">
        <v>2024</v>
      </c>
      <c r="M2242" s="251">
        <v>2030</v>
      </c>
      <c r="N2242" s="252" t="s">
        <v>393</v>
      </c>
      <c r="O2242" s="252" t="s">
        <v>394</v>
      </c>
      <c r="P2242" s="252" t="s">
        <v>634</v>
      </c>
      <c r="Q2242" s="251" t="s">
        <v>5670</v>
      </c>
      <c r="R2242" s="290"/>
      <c r="S2242" s="290"/>
      <c r="T2242" s="290"/>
      <c r="U2242" s="290"/>
      <c r="V2242" s="290"/>
      <c r="W2242" s="290"/>
      <c r="X2242" s="290"/>
    </row>
    <row r="2243" spans="2:24" ht="58">
      <c r="B2243" s="252" t="s">
        <v>1438</v>
      </c>
      <c r="C2243" s="252" t="s">
        <v>5639</v>
      </c>
      <c r="D2243" s="251" t="s">
        <v>2502</v>
      </c>
      <c r="E2243" s="252" t="s">
        <v>431</v>
      </c>
      <c r="F2243" s="251">
        <v>4947430.0099099996</v>
      </c>
      <c r="G2243" s="251">
        <v>2456069.5886400002</v>
      </c>
      <c r="H2243" s="252" t="s">
        <v>2541</v>
      </c>
      <c r="I2243" s="251">
        <v>2.4843E-2</v>
      </c>
      <c r="J2243" s="251" t="s">
        <v>918</v>
      </c>
      <c r="K2243" s="353">
        <v>0</v>
      </c>
      <c r="L2243" s="252">
        <v>2024</v>
      </c>
      <c r="M2243" s="251">
        <v>2030</v>
      </c>
      <c r="N2243" s="252" t="s">
        <v>393</v>
      </c>
      <c r="O2243" s="252" t="s">
        <v>394</v>
      </c>
      <c r="P2243" s="252" t="s">
        <v>634</v>
      </c>
      <c r="Q2243" s="251" t="s">
        <v>5670</v>
      </c>
      <c r="R2243" s="290"/>
      <c r="S2243" s="290"/>
      <c r="T2243" s="290"/>
      <c r="U2243" s="290"/>
      <c r="V2243" s="290"/>
      <c r="W2243" s="290"/>
      <c r="X2243" s="290"/>
    </row>
    <row r="2244" spans="2:24" ht="58">
      <c r="B2244" s="252" t="s">
        <v>1438</v>
      </c>
      <c r="C2244" s="252" t="s">
        <v>5639</v>
      </c>
      <c r="D2244" s="251" t="s">
        <v>2502</v>
      </c>
      <c r="E2244" s="252" t="s">
        <v>431</v>
      </c>
      <c r="F2244" s="251">
        <v>4947452.9232799998</v>
      </c>
      <c r="G2244" s="251">
        <v>2456076.31807</v>
      </c>
      <c r="H2244" s="252" t="s">
        <v>2541</v>
      </c>
      <c r="I2244" s="251">
        <v>2.4302000000000001E-2</v>
      </c>
      <c r="J2244" s="251" t="s">
        <v>918</v>
      </c>
      <c r="K2244" s="353">
        <v>0</v>
      </c>
      <c r="L2244" s="252">
        <v>2024</v>
      </c>
      <c r="M2244" s="251">
        <v>2030</v>
      </c>
      <c r="N2244" s="252" t="s">
        <v>393</v>
      </c>
      <c r="O2244" s="252" t="s">
        <v>394</v>
      </c>
      <c r="P2244" s="252" t="s">
        <v>634</v>
      </c>
      <c r="Q2244" s="251" t="s">
        <v>5670</v>
      </c>
      <c r="R2244" s="290"/>
      <c r="S2244" s="290"/>
      <c r="T2244" s="290"/>
      <c r="U2244" s="290"/>
      <c r="V2244" s="290"/>
      <c r="W2244" s="290"/>
      <c r="X2244" s="290"/>
    </row>
    <row r="2245" spans="2:24" ht="58">
      <c r="B2245" s="252" t="s">
        <v>1438</v>
      </c>
      <c r="C2245" s="252" t="s">
        <v>5639</v>
      </c>
      <c r="D2245" s="251" t="s">
        <v>2502</v>
      </c>
      <c r="E2245" s="252" t="s">
        <v>431</v>
      </c>
      <c r="F2245" s="251">
        <v>4947394.9767100001</v>
      </c>
      <c r="G2245" s="251">
        <v>2456274.3580800002</v>
      </c>
      <c r="H2245" s="252" t="s">
        <v>2541</v>
      </c>
      <c r="I2245" s="251">
        <v>7.4399999999999994E-2</v>
      </c>
      <c r="J2245" s="251" t="s">
        <v>918</v>
      </c>
      <c r="K2245" s="353">
        <v>0</v>
      </c>
      <c r="L2245" s="252">
        <v>2024</v>
      </c>
      <c r="M2245" s="251">
        <v>2030</v>
      </c>
      <c r="N2245" s="252" t="s">
        <v>393</v>
      </c>
      <c r="O2245" s="252" t="s">
        <v>394</v>
      </c>
      <c r="P2245" s="252" t="s">
        <v>634</v>
      </c>
      <c r="Q2245" s="251" t="s">
        <v>5670</v>
      </c>
      <c r="R2245" s="290"/>
      <c r="S2245" s="290"/>
      <c r="T2245" s="290"/>
      <c r="U2245" s="290"/>
      <c r="V2245" s="290"/>
      <c r="W2245" s="290"/>
      <c r="X2245" s="290"/>
    </row>
    <row r="2246" spans="2:24" ht="58">
      <c r="B2246" s="252" t="s">
        <v>1438</v>
      </c>
      <c r="C2246" s="252" t="s">
        <v>5639</v>
      </c>
      <c r="D2246" s="251" t="s">
        <v>2502</v>
      </c>
      <c r="E2246" s="252" t="s">
        <v>431</v>
      </c>
      <c r="F2246" s="251">
        <v>4947371.0916499998</v>
      </c>
      <c r="G2246" s="251">
        <v>2456270.9585899999</v>
      </c>
      <c r="H2246" s="252" t="s">
        <v>2541</v>
      </c>
      <c r="I2246" s="251">
        <v>7.7844999999999998E-2</v>
      </c>
      <c r="J2246" s="251" t="s">
        <v>918</v>
      </c>
      <c r="K2246" s="353">
        <v>0</v>
      </c>
      <c r="L2246" s="252">
        <v>2024</v>
      </c>
      <c r="M2246" s="251">
        <v>2030</v>
      </c>
      <c r="N2246" s="252" t="s">
        <v>393</v>
      </c>
      <c r="O2246" s="252" t="s">
        <v>394</v>
      </c>
      <c r="P2246" s="252" t="s">
        <v>634</v>
      </c>
      <c r="Q2246" s="251" t="s">
        <v>5670</v>
      </c>
      <c r="R2246" s="290"/>
      <c r="S2246" s="290"/>
      <c r="T2246" s="290"/>
      <c r="U2246" s="290"/>
      <c r="V2246" s="290"/>
      <c r="W2246" s="290"/>
      <c r="X2246" s="290"/>
    </row>
    <row r="2247" spans="2:24" ht="58">
      <c r="B2247" s="252" t="s">
        <v>1438</v>
      </c>
      <c r="C2247" s="252" t="s">
        <v>5639</v>
      </c>
      <c r="D2247" s="251" t="s">
        <v>2502</v>
      </c>
      <c r="E2247" s="252" t="s">
        <v>431</v>
      </c>
      <c r="F2247" s="251">
        <v>4947031.7122400003</v>
      </c>
      <c r="G2247" s="251">
        <v>2457440.3859399999</v>
      </c>
      <c r="H2247" s="252" t="s">
        <v>2541</v>
      </c>
      <c r="I2247" s="251">
        <v>0.109289</v>
      </c>
      <c r="J2247" s="251" t="s">
        <v>2899</v>
      </c>
      <c r="K2247" s="353">
        <v>0</v>
      </c>
      <c r="L2247" s="252">
        <v>2024</v>
      </c>
      <c r="M2247" s="251">
        <v>2030</v>
      </c>
      <c r="N2247" s="252" t="s">
        <v>393</v>
      </c>
      <c r="O2247" s="252" t="s">
        <v>394</v>
      </c>
      <c r="P2247" s="252" t="s">
        <v>634</v>
      </c>
      <c r="Q2247" s="251" t="s">
        <v>5670</v>
      </c>
      <c r="R2247" s="290"/>
      <c r="S2247" s="290"/>
      <c r="T2247" s="290"/>
      <c r="U2247" s="290"/>
      <c r="V2247" s="290"/>
      <c r="W2247" s="290"/>
      <c r="X2247" s="290"/>
    </row>
    <row r="2248" spans="2:24" ht="58">
      <c r="B2248" s="252" t="s">
        <v>1438</v>
      </c>
      <c r="C2248" s="252" t="s">
        <v>5639</v>
      </c>
      <c r="D2248" s="251" t="s">
        <v>2502</v>
      </c>
      <c r="E2248" s="252" t="s">
        <v>431</v>
      </c>
      <c r="F2248" s="251">
        <v>4947049.8704500003</v>
      </c>
      <c r="G2248" s="251">
        <v>2457444.5358899999</v>
      </c>
      <c r="H2248" s="252" t="s">
        <v>2541</v>
      </c>
      <c r="I2248" s="251">
        <v>0.11035</v>
      </c>
      <c r="J2248" s="251" t="s">
        <v>2899</v>
      </c>
      <c r="K2248" s="353">
        <v>0</v>
      </c>
      <c r="L2248" s="252">
        <v>2024</v>
      </c>
      <c r="M2248" s="251">
        <v>2030</v>
      </c>
      <c r="N2248" s="252" t="s">
        <v>393</v>
      </c>
      <c r="O2248" s="252" t="s">
        <v>394</v>
      </c>
      <c r="P2248" s="252" t="s">
        <v>634</v>
      </c>
      <c r="Q2248" s="251" t="s">
        <v>5670</v>
      </c>
      <c r="R2248" s="290"/>
      <c r="S2248" s="290"/>
      <c r="T2248" s="290"/>
      <c r="U2248" s="290"/>
      <c r="V2248" s="290"/>
      <c r="W2248" s="290"/>
      <c r="X2248" s="290"/>
    </row>
    <row r="2249" spans="2:24" ht="58">
      <c r="B2249" s="252" t="s">
        <v>1438</v>
      </c>
      <c r="C2249" s="252" t="s">
        <v>5639</v>
      </c>
      <c r="D2249" s="251" t="s">
        <v>2502</v>
      </c>
      <c r="E2249" s="252" t="s">
        <v>431</v>
      </c>
      <c r="F2249" s="251">
        <v>4946971.4557800004</v>
      </c>
      <c r="G2249" s="251">
        <v>2457704.30522</v>
      </c>
      <c r="H2249" s="252" t="s">
        <v>2541</v>
      </c>
      <c r="I2249" s="251">
        <v>9.5410999999999996E-2</v>
      </c>
      <c r="J2249" s="251" t="s">
        <v>2899</v>
      </c>
      <c r="K2249" s="353">
        <v>0</v>
      </c>
      <c r="L2249" s="252">
        <v>2024</v>
      </c>
      <c r="M2249" s="251">
        <v>2030</v>
      </c>
      <c r="N2249" s="252" t="s">
        <v>393</v>
      </c>
      <c r="O2249" s="252" t="s">
        <v>394</v>
      </c>
      <c r="P2249" s="252" t="s">
        <v>634</v>
      </c>
      <c r="Q2249" s="251" t="s">
        <v>5670</v>
      </c>
      <c r="R2249" s="290"/>
      <c r="S2249" s="290"/>
      <c r="T2249" s="290"/>
      <c r="U2249" s="290"/>
      <c r="V2249" s="290"/>
      <c r="W2249" s="290"/>
      <c r="X2249" s="290"/>
    </row>
    <row r="2250" spans="2:24" ht="58">
      <c r="B2250" s="252" t="s">
        <v>1438</v>
      </c>
      <c r="C2250" s="252" t="s">
        <v>5639</v>
      </c>
      <c r="D2250" s="251" t="s">
        <v>2501</v>
      </c>
      <c r="E2250" s="252" t="s">
        <v>431</v>
      </c>
      <c r="F2250" s="251">
        <v>4948974.6980600003</v>
      </c>
      <c r="G2250" s="251">
        <v>2450875.1376200002</v>
      </c>
      <c r="H2250" s="252" t="s">
        <v>2541</v>
      </c>
      <c r="I2250" s="251">
        <v>7.6319999999999999E-3</v>
      </c>
      <c r="J2250" s="251" t="s">
        <v>392</v>
      </c>
      <c r="K2250" s="353">
        <v>0</v>
      </c>
      <c r="L2250" s="252">
        <v>2024</v>
      </c>
      <c r="M2250" s="251">
        <v>2030</v>
      </c>
      <c r="N2250" s="252" t="s">
        <v>393</v>
      </c>
      <c r="O2250" s="252" t="s">
        <v>394</v>
      </c>
      <c r="P2250" s="252" t="s">
        <v>634</v>
      </c>
      <c r="Q2250" s="251" t="s">
        <v>5670</v>
      </c>
      <c r="R2250" s="290"/>
      <c r="S2250" s="290"/>
      <c r="T2250" s="290"/>
      <c r="U2250" s="290"/>
      <c r="V2250" s="290"/>
      <c r="W2250" s="290"/>
      <c r="X2250" s="290"/>
    </row>
    <row r="2251" spans="2:24" ht="58">
      <c r="B2251" s="252" t="s">
        <v>1438</v>
      </c>
      <c r="C2251" s="252" t="s">
        <v>5639</v>
      </c>
      <c r="D2251" s="251" t="s">
        <v>2501</v>
      </c>
      <c r="E2251" s="252" t="s">
        <v>431</v>
      </c>
      <c r="F2251" s="251">
        <v>4949123.03101</v>
      </c>
      <c r="G2251" s="251">
        <v>2450283.55694</v>
      </c>
      <c r="H2251" s="252" t="s">
        <v>2541</v>
      </c>
      <c r="I2251" s="251">
        <v>2.7659E-2</v>
      </c>
      <c r="J2251" s="251" t="s">
        <v>392</v>
      </c>
      <c r="K2251" s="353">
        <v>0</v>
      </c>
      <c r="L2251" s="252">
        <v>2024</v>
      </c>
      <c r="M2251" s="251">
        <v>2030</v>
      </c>
      <c r="N2251" s="252" t="s">
        <v>393</v>
      </c>
      <c r="O2251" s="252" t="s">
        <v>394</v>
      </c>
      <c r="P2251" s="252" t="s">
        <v>634</v>
      </c>
      <c r="Q2251" s="251" t="s">
        <v>5670</v>
      </c>
      <c r="R2251" s="290"/>
      <c r="S2251" s="290"/>
      <c r="T2251" s="290"/>
      <c r="U2251" s="290"/>
      <c r="V2251" s="290"/>
      <c r="W2251" s="290"/>
      <c r="X2251" s="290"/>
    </row>
    <row r="2252" spans="2:24" ht="58">
      <c r="B2252" s="252" t="s">
        <v>1438</v>
      </c>
      <c r="C2252" s="252" t="s">
        <v>5639</v>
      </c>
      <c r="D2252" s="251" t="s">
        <v>2501</v>
      </c>
      <c r="E2252" s="252" t="s">
        <v>431</v>
      </c>
      <c r="F2252" s="251">
        <v>4949144.9819099996</v>
      </c>
      <c r="G2252" s="251">
        <v>2450293.3083700002</v>
      </c>
      <c r="H2252" s="252" t="s">
        <v>2541</v>
      </c>
      <c r="I2252" s="251">
        <v>2.9503999999999999E-2</v>
      </c>
      <c r="J2252" s="251" t="s">
        <v>392</v>
      </c>
      <c r="K2252" s="353">
        <v>0</v>
      </c>
      <c r="L2252" s="252">
        <v>2024</v>
      </c>
      <c r="M2252" s="251">
        <v>2030</v>
      </c>
      <c r="N2252" s="252" t="s">
        <v>393</v>
      </c>
      <c r="O2252" s="252" t="s">
        <v>394</v>
      </c>
      <c r="P2252" s="252" t="s">
        <v>634</v>
      </c>
      <c r="Q2252" s="251" t="s">
        <v>5670</v>
      </c>
      <c r="R2252" s="290"/>
      <c r="S2252" s="290"/>
      <c r="T2252" s="290"/>
      <c r="U2252" s="290"/>
      <c r="V2252" s="290"/>
      <c r="W2252" s="290"/>
      <c r="X2252" s="290"/>
    </row>
    <row r="2253" spans="2:24" ht="58">
      <c r="B2253" s="252" t="s">
        <v>1438</v>
      </c>
      <c r="C2253" s="252" t="s">
        <v>5639</v>
      </c>
      <c r="D2253" s="251" t="s">
        <v>2502</v>
      </c>
      <c r="E2253" s="252" t="s">
        <v>431</v>
      </c>
      <c r="F2253" s="251">
        <v>4941728.5162300002</v>
      </c>
      <c r="G2253" s="251">
        <v>2467165.6984100002</v>
      </c>
      <c r="H2253" s="252" t="s">
        <v>2541</v>
      </c>
      <c r="I2253" s="251">
        <v>0.13197300000000001</v>
      </c>
      <c r="J2253" s="251" t="s">
        <v>392</v>
      </c>
      <c r="K2253" s="353">
        <v>0</v>
      </c>
      <c r="L2253" s="252">
        <v>2024</v>
      </c>
      <c r="M2253" s="251">
        <v>2030</v>
      </c>
      <c r="N2253" s="252" t="s">
        <v>393</v>
      </c>
      <c r="O2253" s="252" t="s">
        <v>394</v>
      </c>
      <c r="P2253" s="252" t="s">
        <v>634</v>
      </c>
      <c r="Q2253" s="251" t="s">
        <v>5670</v>
      </c>
      <c r="R2253" s="290"/>
      <c r="S2253" s="290"/>
      <c r="T2253" s="290"/>
      <c r="U2253" s="290"/>
      <c r="V2253" s="290"/>
      <c r="W2253" s="290"/>
      <c r="X2253" s="290"/>
    </row>
    <row r="2254" spans="2:24" ht="58">
      <c r="B2254" s="252" t="s">
        <v>1438</v>
      </c>
      <c r="C2254" s="252" t="s">
        <v>5639</v>
      </c>
      <c r="D2254" s="251" t="s">
        <v>2502</v>
      </c>
      <c r="E2254" s="252" t="s">
        <v>431</v>
      </c>
      <c r="F2254" s="251">
        <v>4941738.0492399996</v>
      </c>
      <c r="G2254" s="251">
        <v>2467181.6653300002</v>
      </c>
      <c r="H2254" s="252" t="s">
        <v>2541</v>
      </c>
      <c r="I2254" s="251">
        <v>0.13225100000000001</v>
      </c>
      <c r="J2254" s="251" t="s">
        <v>392</v>
      </c>
      <c r="K2254" s="353">
        <v>0</v>
      </c>
      <c r="L2254" s="252">
        <v>2024</v>
      </c>
      <c r="M2254" s="251">
        <v>2030</v>
      </c>
      <c r="N2254" s="252" t="s">
        <v>393</v>
      </c>
      <c r="O2254" s="252" t="s">
        <v>394</v>
      </c>
      <c r="P2254" s="252" t="s">
        <v>634</v>
      </c>
      <c r="Q2254" s="251" t="s">
        <v>5670</v>
      </c>
      <c r="R2254" s="290"/>
      <c r="S2254" s="290"/>
      <c r="T2254" s="290"/>
      <c r="U2254" s="290"/>
      <c r="V2254" s="290"/>
      <c r="W2254" s="290"/>
      <c r="X2254" s="290"/>
    </row>
    <row r="2255" spans="2:24" ht="58">
      <c r="B2255" s="252" t="s">
        <v>1438</v>
      </c>
      <c r="C2255" s="252" t="s">
        <v>5639</v>
      </c>
      <c r="D2255" s="251" t="s">
        <v>2502</v>
      </c>
      <c r="E2255" s="252" t="s">
        <v>431</v>
      </c>
      <c r="F2255" s="251">
        <v>4941506.0835800003</v>
      </c>
      <c r="G2255" s="251">
        <v>2467366.1088200002</v>
      </c>
      <c r="H2255" s="252" t="s">
        <v>2541</v>
      </c>
      <c r="I2255" s="251">
        <v>2.8826000000000001E-2</v>
      </c>
      <c r="J2255" s="251" t="s">
        <v>392</v>
      </c>
      <c r="K2255" s="353">
        <v>0</v>
      </c>
      <c r="L2255" s="252">
        <v>2024</v>
      </c>
      <c r="M2255" s="251">
        <v>2030</v>
      </c>
      <c r="N2255" s="252" t="s">
        <v>393</v>
      </c>
      <c r="O2255" s="252" t="s">
        <v>394</v>
      </c>
      <c r="P2255" s="252" t="s">
        <v>634</v>
      </c>
      <c r="Q2255" s="251" t="s">
        <v>5670</v>
      </c>
      <c r="R2255" s="290"/>
      <c r="S2255" s="290"/>
      <c r="T2255" s="290"/>
      <c r="U2255" s="290"/>
      <c r="V2255" s="290"/>
      <c r="W2255" s="290"/>
      <c r="X2255" s="290"/>
    </row>
    <row r="2256" spans="2:24" ht="58">
      <c r="B2256" s="252" t="s">
        <v>1438</v>
      </c>
      <c r="C2256" s="252" t="s">
        <v>5639</v>
      </c>
      <c r="D2256" s="251" t="s">
        <v>2502</v>
      </c>
      <c r="E2256" s="252" t="s">
        <v>431</v>
      </c>
      <c r="F2256" s="251">
        <v>4941520.6091999998</v>
      </c>
      <c r="G2256" s="251">
        <v>2467387.2906800001</v>
      </c>
      <c r="H2256" s="252" t="s">
        <v>2541</v>
      </c>
      <c r="I2256" s="251">
        <v>2.0471E-2</v>
      </c>
      <c r="J2256" s="251" t="s">
        <v>392</v>
      </c>
      <c r="K2256" s="353">
        <v>0</v>
      </c>
      <c r="L2256" s="252">
        <v>2024</v>
      </c>
      <c r="M2256" s="251">
        <v>2030</v>
      </c>
      <c r="N2256" s="252" t="s">
        <v>393</v>
      </c>
      <c r="O2256" s="252" t="s">
        <v>394</v>
      </c>
      <c r="P2256" s="252" t="s">
        <v>634</v>
      </c>
      <c r="Q2256" s="251" t="s">
        <v>5670</v>
      </c>
      <c r="R2256" s="290"/>
      <c r="S2256" s="290"/>
      <c r="T2256" s="290"/>
      <c r="U2256" s="290"/>
      <c r="V2256" s="290"/>
      <c r="W2256" s="290"/>
      <c r="X2256" s="290"/>
    </row>
    <row r="2257" spans="2:24" ht="58">
      <c r="B2257" s="252" t="s">
        <v>1438</v>
      </c>
      <c r="C2257" s="252" t="s">
        <v>5639</v>
      </c>
      <c r="D2257" s="251" t="s">
        <v>2501</v>
      </c>
      <c r="E2257" s="252" t="s">
        <v>431</v>
      </c>
      <c r="F2257" s="251">
        <v>4949378.4691399997</v>
      </c>
      <c r="G2257" s="251">
        <v>2451212.6541400002</v>
      </c>
      <c r="H2257" s="252" t="s">
        <v>2541</v>
      </c>
      <c r="I2257" s="251">
        <v>0.100337</v>
      </c>
      <c r="J2257" s="251" t="s">
        <v>2397</v>
      </c>
      <c r="K2257" s="353">
        <v>0</v>
      </c>
      <c r="L2257" s="252">
        <v>2024</v>
      </c>
      <c r="M2257" s="251">
        <v>2030</v>
      </c>
      <c r="N2257" s="252" t="s">
        <v>393</v>
      </c>
      <c r="O2257" s="252" t="s">
        <v>394</v>
      </c>
      <c r="P2257" s="252" t="s">
        <v>634</v>
      </c>
      <c r="Q2257" s="251" t="s">
        <v>5670</v>
      </c>
      <c r="R2257" s="290"/>
      <c r="S2257" s="290"/>
      <c r="T2257" s="290"/>
      <c r="U2257" s="290"/>
      <c r="V2257" s="290"/>
      <c r="W2257" s="290"/>
      <c r="X2257" s="290"/>
    </row>
    <row r="2258" spans="2:24" ht="58">
      <c r="B2258" s="252" t="s">
        <v>1438</v>
      </c>
      <c r="C2258" s="252" t="s">
        <v>5639</v>
      </c>
      <c r="D2258" s="251" t="s">
        <v>2501</v>
      </c>
      <c r="E2258" s="252" t="s">
        <v>431</v>
      </c>
      <c r="F2258" s="251">
        <v>4949093.1536499998</v>
      </c>
      <c r="G2258" s="251">
        <v>2450385.8348500002</v>
      </c>
      <c r="H2258" s="252" t="s">
        <v>2541</v>
      </c>
      <c r="I2258" s="251">
        <v>4.62E-3</v>
      </c>
      <c r="J2258" s="251" t="s">
        <v>392</v>
      </c>
      <c r="K2258" s="353">
        <v>0</v>
      </c>
      <c r="L2258" s="252">
        <v>2024</v>
      </c>
      <c r="M2258" s="251">
        <v>2030</v>
      </c>
      <c r="N2258" s="252" t="s">
        <v>393</v>
      </c>
      <c r="O2258" s="252" t="s">
        <v>394</v>
      </c>
      <c r="P2258" s="252" t="s">
        <v>634</v>
      </c>
      <c r="Q2258" s="251" t="s">
        <v>5670</v>
      </c>
      <c r="R2258" s="290"/>
      <c r="S2258" s="290"/>
      <c r="T2258" s="290"/>
      <c r="U2258" s="290"/>
      <c r="V2258" s="290"/>
      <c r="W2258" s="290"/>
      <c r="X2258" s="290"/>
    </row>
    <row r="2259" spans="2:24" ht="58">
      <c r="B2259" s="252" t="s">
        <v>1438</v>
      </c>
      <c r="C2259" s="252" t="s">
        <v>5639</v>
      </c>
      <c r="D2259" s="251" t="s">
        <v>2501</v>
      </c>
      <c r="E2259" s="252" t="s">
        <v>431</v>
      </c>
      <c r="F2259" s="251">
        <v>4949114.1110399999</v>
      </c>
      <c r="G2259" s="251">
        <v>2450395.93561</v>
      </c>
      <c r="H2259" s="252" t="s">
        <v>2541</v>
      </c>
      <c r="I2259" s="251">
        <v>1.1969999999999999E-3</v>
      </c>
      <c r="J2259" s="251" t="s">
        <v>392</v>
      </c>
      <c r="K2259" s="353">
        <v>0</v>
      </c>
      <c r="L2259" s="252">
        <v>2024</v>
      </c>
      <c r="M2259" s="251">
        <v>2030</v>
      </c>
      <c r="N2259" s="252" t="s">
        <v>393</v>
      </c>
      <c r="O2259" s="252" t="s">
        <v>394</v>
      </c>
      <c r="P2259" s="252" t="s">
        <v>634</v>
      </c>
      <c r="Q2259" s="251" t="s">
        <v>5670</v>
      </c>
      <c r="R2259" s="290"/>
      <c r="S2259" s="290"/>
      <c r="T2259" s="290"/>
      <c r="U2259" s="290"/>
      <c r="V2259" s="290"/>
      <c r="W2259" s="290"/>
      <c r="X2259" s="290"/>
    </row>
    <row r="2260" spans="2:24" ht="58">
      <c r="B2260" s="252" t="s">
        <v>1438</v>
      </c>
      <c r="C2260" s="252" t="s">
        <v>5639</v>
      </c>
      <c r="D2260" s="251" t="s">
        <v>2501</v>
      </c>
      <c r="E2260" s="252" t="s">
        <v>431</v>
      </c>
      <c r="F2260" s="251">
        <v>4949070.4986899998</v>
      </c>
      <c r="G2260" s="251">
        <v>2450462.95181</v>
      </c>
      <c r="H2260" s="252" t="s">
        <v>2541</v>
      </c>
      <c r="I2260" s="251">
        <v>1.5239000000000001E-2</v>
      </c>
      <c r="J2260" s="251" t="s">
        <v>392</v>
      </c>
      <c r="K2260" s="353">
        <v>0</v>
      </c>
      <c r="L2260" s="252">
        <v>2024</v>
      </c>
      <c r="M2260" s="251">
        <v>2030</v>
      </c>
      <c r="N2260" s="252" t="s">
        <v>393</v>
      </c>
      <c r="O2260" s="252" t="s">
        <v>394</v>
      </c>
      <c r="P2260" s="252" t="s">
        <v>634</v>
      </c>
      <c r="Q2260" s="251" t="s">
        <v>5670</v>
      </c>
      <c r="R2260" s="290"/>
      <c r="S2260" s="290"/>
      <c r="T2260" s="290"/>
      <c r="U2260" s="290"/>
      <c r="V2260" s="290"/>
      <c r="W2260" s="290"/>
      <c r="X2260" s="290"/>
    </row>
    <row r="2261" spans="2:24" ht="58">
      <c r="B2261" s="252" t="s">
        <v>1438</v>
      </c>
      <c r="C2261" s="252" t="s">
        <v>5639</v>
      </c>
      <c r="D2261" s="251" t="s">
        <v>2501</v>
      </c>
      <c r="E2261" s="252" t="s">
        <v>431</v>
      </c>
      <c r="F2261" s="251">
        <v>4949092.3397500003</v>
      </c>
      <c r="G2261" s="251">
        <v>2450473.2268599998</v>
      </c>
      <c r="H2261" s="252" t="s">
        <v>2541</v>
      </c>
      <c r="I2261" s="251">
        <v>1.7578E-2</v>
      </c>
      <c r="J2261" s="251" t="s">
        <v>392</v>
      </c>
      <c r="K2261" s="353">
        <v>0</v>
      </c>
      <c r="L2261" s="252">
        <v>2024</v>
      </c>
      <c r="M2261" s="251">
        <v>2030</v>
      </c>
      <c r="N2261" s="252" t="s">
        <v>393</v>
      </c>
      <c r="O2261" s="252" t="s">
        <v>394</v>
      </c>
      <c r="P2261" s="252" t="s">
        <v>634</v>
      </c>
      <c r="Q2261" s="251" t="s">
        <v>5670</v>
      </c>
      <c r="R2261" s="290"/>
      <c r="S2261" s="290"/>
      <c r="T2261" s="290"/>
      <c r="U2261" s="290"/>
      <c r="V2261" s="290"/>
      <c r="W2261" s="290"/>
      <c r="X2261" s="290"/>
    </row>
    <row r="2262" spans="2:24" ht="58">
      <c r="B2262" s="252" t="s">
        <v>1438</v>
      </c>
      <c r="C2262" s="252" t="s">
        <v>5639</v>
      </c>
      <c r="D2262" s="251" t="s">
        <v>2501</v>
      </c>
      <c r="E2262" s="252" t="s">
        <v>431</v>
      </c>
      <c r="F2262" s="251">
        <v>4949046.01566</v>
      </c>
      <c r="G2262" s="251">
        <v>2450546.4950299999</v>
      </c>
      <c r="H2262" s="252" t="s">
        <v>2541</v>
      </c>
      <c r="I2262" s="251">
        <v>1.9741999999999999E-2</v>
      </c>
      <c r="J2262" s="251" t="s">
        <v>392</v>
      </c>
      <c r="K2262" s="353">
        <v>0</v>
      </c>
      <c r="L2262" s="252">
        <v>2024</v>
      </c>
      <c r="M2262" s="251">
        <v>2030</v>
      </c>
      <c r="N2262" s="252" t="s">
        <v>393</v>
      </c>
      <c r="O2262" s="252" t="s">
        <v>394</v>
      </c>
      <c r="P2262" s="252" t="s">
        <v>634</v>
      </c>
      <c r="Q2262" s="251" t="s">
        <v>5670</v>
      </c>
      <c r="R2262" s="290"/>
      <c r="S2262" s="290"/>
      <c r="T2262" s="290"/>
      <c r="U2262" s="290"/>
      <c r="V2262" s="290"/>
      <c r="W2262" s="290"/>
      <c r="X2262" s="290"/>
    </row>
    <row r="2263" spans="2:24" ht="58">
      <c r="B2263" s="252" t="s">
        <v>1438</v>
      </c>
      <c r="C2263" s="252" t="s">
        <v>5639</v>
      </c>
      <c r="D2263" s="251" t="s">
        <v>2501</v>
      </c>
      <c r="E2263" s="252" t="s">
        <v>431</v>
      </c>
      <c r="F2263" s="251">
        <v>4949067.0200500004</v>
      </c>
      <c r="G2263" s="251">
        <v>2450559.58861</v>
      </c>
      <c r="H2263" s="252" t="s">
        <v>2541</v>
      </c>
      <c r="I2263" s="251">
        <v>7.5160000000000001E-3</v>
      </c>
      <c r="J2263" s="251" t="s">
        <v>392</v>
      </c>
      <c r="K2263" s="353">
        <v>0</v>
      </c>
      <c r="L2263" s="252">
        <v>2024</v>
      </c>
      <c r="M2263" s="251">
        <v>2030</v>
      </c>
      <c r="N2263" s="252" t="s">
        <v>393</v>
      </c>
      <c r="O2263" s="252" t="s">
        <v>394</v>
      </c>
      <c r="P2263" s="252" t="s">
        <v>634</v>
      </c>
      <c r="Q2263" s="251" t="s">
        <v>5670</v>
      </c>
      <c r="R2263" s="290"/>
      <c r="S2263" s="290"/>
      <c r="T2263" s="290"/>
      <c r="U2263" s="290"/>
      <c r="V2263" s="290"/>
      <c r="W2263" s="290"/>
      <c r="X2263" s="290"/>
    </row>
    <row r="2264" spans="2:24" ht="58">
      <c r="B2264" s="252" t="s">
        <v>1438</v>
      </c>
      <c r="C2264" s="252" t="s">
        <v>5639</v>
      </c>
      <c r="D2264" s="251" t="s">
        <v>2502</v>
      </c>
      <c r="E2264" s="252" t="s">
        <v>431</v>
      </c>
      <c r="F2264" s="251">
        <v>4946952.3703800002</v>
      </c>
      <c r="G2264" s="251">
        <v>2457703.0298199998</v>
      </c>
      <c r="H2264" s="252" t="s">
        <v>2541</v>
      </c>
      <c r="I2264" s="251">
        <v>9.9950999999999998E-2</v>
      </c>
      <c r="J2264" s="251" t="s">
        <v>2899</v>
      </c>
      <c r="K2264" s="353">
        <v>0</v>
      </c>
      <c r="L2264" s="252">
        <v>2024</v>
      </c>
      <c r="M2264" s="251">
        <v>2030</v>
      </c>
      <c r="N2264" s="252" t="s">
        <v>393</v>
      </c>
      <c r="O2264" s="252" t="s">
        <v>394</v>
      </c>
      <c r="P2264" s="252" t="s">
        <v>634</v>
      </c>
      <c r="Q2264" s="251" t="s">
        <v>5670</v>
      </c>
      <c r="R2264" s="290"/>
      <c r="S2264" s="290"/>
      <c r="T2264" s="290"/>
      <c r="U2264" s="290"/>
      <c r="V2264" s="290"/>
      <c r="W2264" s="290"/>
      <c r="X2264" s="290"/>
    </row>
    <row r="2265" spans="2:24" ht="58">
      <c r="B2265" s="252" t="s">
        <v>1438</v>
      </c>
      <c r="C2265" s="252" t="s">
        <v>5639</v>
      </c>
      <c r="D2265" s="251" t="s">
        <v>2502</v>
      </c>
      <c r="E2265" s="252" t="s">
        <v>431</v>
      </c>
      <c r="F2265" s="251">
        <v>4941876.2371899998</v>
      </c>
      <c r="G2265" s="251">
        <v>2467967.9771799999</v>
      </c>
      <c r="H2265" s="252" t="s">
        <v>2541</v>
      </c>
      <c r="I2265" s="251">
        <v>4.1050000000000003E-2</v>
      </c>
      <c r="J2265" s="251" t="s">
        <v>3943</v>
      </c>
      <c r="K2265" s="353">
        <v>0</v>
      </c>
      <c r="L2265" s="252">
        <v>2024</v>
      </c>
      <c r="M2265" s="251">
        <v>2030</v>
      </c>
      <c r="N2265" s="252" t="s">
        <v>393</v>
      </c>
      <c r="O2265" s="252" t="s">
        <v>394</v>
      </c>
      <c r="P2265" s="252" t="s">
        <v>634</v>
      </c>
      <c r="Q2265" s="251" t="s">
        <v>5670</v>
      </c>
      <c r="R2265" s="290"/>
      <c r="S2265" s="290"/>
      <c r="T2265" s="290"/>
      <c r="U2265" s="290"/>
      <c r="V2265" s="290"/>
      <c r="W2265" s="290"/>
      <c r="X2265" s="290"/>
    </row>
    <row r="2266" spans="2:24" ht="58">
      <c r="B2266" s="252" t="s">
        <v>1438</v>
      </c>
      <c r="C2266" s="252" t="s">
        <v>5639</v>
      </c>
      <c r="D2266" s="251" t="s">
        <v>2501</v>
      </c>
      <c r="E2266" s="252" t="s">
        <v>431</v>
      </c>
      <c r="F2266" s="251">
        <v>4951180.9278999995</v>
      </c>
      <c r="G2266" s="251">
        <v>2443458.1561799999</v>
      </c>
      <c r="H2266" s="252" t="s">
        <v>2541</v>
      </c>
      <c r="I2266" s="251">
        <v>1.34E-2</v>
      </c>
      <c r="J2266" s="251" t="s">
        <v>624</v>
      </c>
      <c r="K2266" s="353">
        <v>0</v>
      </c>
      <c r="L2266" s="252">
        <v>2024</v>
      </c>
      <c r="M2266" s="251">
        <v>2030</v>
      </c>
      <c r="N2266" s="252" t="s">
        <v>393</v>
      </c>
      <c r="O2266" s="252" t="s">
        <v>394</v>
      </c>
      <c r="P2266" s="252" t="s">
        <v>634</v>
      </c>
      <c r="Q2266" s="251" t="s">
        <v>5670</v>
      </c>
      <c r="R2266" s="290"/>
      <c r="S2266" s="290"/>
      <c r="T2266" s="290"/>
      <c r="U2266" s="290"/>
      <c r="V2266" s="290"/>
      <c r="W2266" s="290"/>
      <c r="X2266" s="290"/>
    </row>
    <row r="2267" spans="2:24" ht="58">
      <c r="B2267" s="252" t="s">
        <v>1438</v>
      </c>
      <c r="C2267" s="252" t="s">
        <v>5639</v>
      </c>
      <c r="D2267" s="251" t="s">
        <v>2501</v>
      </c>
      <c r="E2267" s="252" t="s">
        <v>431</v>
      </c>
      <c r="F2267" s="251">
        <v>4951198.8461999996</v>
      </c>
      <c r="G2267" s="251">
        <v>2443462.8568299999</v>
      </c>
      <c r="H2267" s="252" t="s">
        <v>2541</v>
      </c>
      <c r="I2267" s="251">
        <v>1.4099E-2</v>
      </c>
      <c r="J2267" s="251" t="s">
        <v>624</v>
      </c>
      <c r="K2267" s="353">
        <v>0</v>
      </c>
      <c r="L2267" s="252">
        <v>2024</v>
      </c>
      <c r="M2267" s="251">
        <v>2030</v>
      </c>
      <c r="N2267" s="252" t="s">
        <v>393</v>
      </c>
      <c r="O2267" s="252" t="s">
        <v>394</v>
      </c>
      <c r="P2267" s="252" t="s">
        <v>634</v>
      </c>
      <c r="Q2267" s="251" t="s">
        <v>5670</v>
      </c>
      <c r="R2267" s="290"/>
      <c r="S2267" s="290"/>
      <c r="T2267" s="290"/>
      <c r="U2267" s="290"/>
      <c r="V2267" s="290"/>
      <c r="W2267" s="290"/>
      <c r="X2267" s="290"/>
    </row>
    <row r="2268" spans="2:24" ht="58">
      <c r="B2268" s="252" t="s">
        <v>1438</v>
      </c>
      <c r="C2268" s="252" t="s">
        <v>5639</v>
      </c>
      <c r="D2268" s="251" t="s">
        <v>2501</v>
      </c>
      <c r="E2268" s="252" t="s">
        <v>431</v>
      </c>
      <c r="F2268" s="251">
        <v>4951154.9267800003</v>
      </c>
      <c r="G2268" s="251">
        <v>2443534.4872499998</v>
      </c>
      <c r="H2268" s="252" t="s">
        <v>2541</v>
      </c>
      <c r="I2268" s="251">
        <v>2.264E-3</v>
      </c>
      <c r="J2268" s="251" t="s">
        <v>624</v>
      </c>
      <c r="K2268" s="353">
        <v>0</v>
      </c>
      <c r="L2268" s="252">
        <v>2024</v>
      </c>
      <c r="M2268" s="251">
        <v>2030</v>
      </c>
      <c r="N2268" s="252" t="s">
        <v>393</v>
      </c>
      <c r="O2268" s="252" t="s">
        <v>394</v>
      </c>
      <c r="P2268" s="252" t="s">
        <v>634</v>
      </c>
      <c r="Q2268" s="251" t="s">
        <v>5670</v>
      </c>
      <c r="R2268" s="290"/>
      <c r="S2268" s="290"/>
      <c r="T2268" s="290"/>
      <c r="U2268" s="290"/>
      <c r="V2268" s="290"/>
      <c r="W2268" s="290"/>
      <c r="X2268" s="290"/>
    </row>
    <row r="2269" spans="2:24" ht="58">
      <c r="B2269" s="252" t="s">
        <v>1438</v>
      </c>
      <c r="C2269" s="252" t="s">
        <v>5639</v>
      </c>
      <c r="D2269" s="251" t="s">
        <v>2501</v>
      </c>
      <c r="E2269" s="252" t="s">
        <v>431</v>
      </c>
      <c r="F2269" s="251">
        <v>4951177.97817</v>
      </c>
      <c r="G2269" s="251">
        <v>2443541.2621800001</v>
      </c>
      <c r="H2269" s="252" t="s">
        <v>2541</v>
      </c>
      <c r="I2269" s="251">
        <v>2.1080000000000001E-3</v>
      </c>
      <c r="J2269" s="251" t="s">
        <v>624</v>
      </c>
      <c r="K2269" s="353">
        <v>0</v>
      </c>
      <c r="L2269" s="252">
        <v>2024</v>
      </c>
      <c r="M2269" s="251">
        <v>2030</v>
      </c>
      <c r="N2269" s="252" t="s">
        <v>393</v>
      </c>
      <c r="O2269" s="252" t="s">
        <v>394</v>
      </c>
      <c r="P2269" s="252" t="s">
        <v>634</v>
      </c>
      <c r="Q2269" s="251" t="s">
        <v>5670</v>
      </c>
      <c r="R2269" s="290"/>
      <c r="S2269" s="290"/>
      <c r="T2269" s="290"/>
      <c r="U2269" s="290"/>
      <c r="V2269" s="290"/>
      <c r="W2269" s="290"/>
      <c r="X2269" s="290"/>
    </row>
    <row r="2270" spans="2:24" ht="58">
      <c r="B2270" s="252" t="s">
        <v>1438</v>
      </c>
      <c r="C2270" s="252" t="s">
        <v>5639</v>
      </c>
      <c r="D2270" s="251" t="s">
        <v>2501</v>
      </c>
      <c r="E2270" s="252" t="s">
        <v>431</v>
      </c>
      <c r="F2270" s="251">
        <v>4951101.7121099997</v>
      </c>
      <c r="G2270" s="251">
        <v>2443711.26743</v>
      </c>
      <c r="H2270" s="252" t="s">
        <v>2541</v>
      </c>
      <c r="I2270" s="251">
        <v>3.5635E-2</v>
      </c>
      <c r="J2270" s="251" t="s">
        <v>624</v>
      </c>
      <c r="K2270" s="353">
        <v>0</v>
      </c>
      <c r="L2270" s="252">
        <v>2024</v>
      </c>
      <c r="M2270" s="251">
        <v>2030</v>
      </c>
      <c r="N2270" s="252" t="s">
        <v>393</v>
      </c>
      <c r="O2270" s="252" t="s">
        <v>394</v>
      </c>
      <c r="P2270" s="252" t="s">
        <v>634</v>
      </c>
      <c r="Q2270" s="251" t="s">
        <v>5670</v>
      </c>
      <c r="R2270" s="290"/>
      <c r="S2270" s="290"/>
      <c r="T2270" s="290"/>
      <c r="U2270" s="290"/>
      <c r="V2270" s="290"/>
      <c r="W2270" s="290"/>
      <c r="X2270" s="290"/>
    </row>
    <row r="2271" spans="2:24" ht="58">
      <c r="B2271" s="252" t="s">
        <v>1438</v>
      </c>
      <c r="C2271" s="252" t="s">
        <v>5639</v>
      </c>
      <c r="D2271" s="251" t="s">
        <v>2501</v>
      </c>
      <c r="E2271" s="252" t="s">
        <v>431</v>
      </c>
      <c r="F2271" s="251">
        <v>4951128.7653900003</v>
      </c>
      <c r="G2271" s="251">
        <v>2443704.3446599999</v>
      </c>
      <c r="H2271" s="252" t="s">
        <v>2541</v>
      </c>
      <c r="I2271" s="251">
        <v>6.1668000000000001E-2</v>
      </c>
      <c r="J2271" s="251" t="s">
        <v>624</v>
      </c>
      <c r="K2271" s="353">
        <v>0</v>
      </c>
      <c r="L2271" s="252">
        <v>2024</v>
      </c>
      <c r="M2271" s="251">
        <v>2030</v>
      </c>
      <c r="N2271" s="252" t="s">
        <v>393</v>
      </c>
      <c r="O2271" s="252" t="s">
        <v>394</v>
      </c>
      <c r="P2271" s="252" t="s">
        <v>634</v>
      </c>
      <c r="Q2271" s="251" t="s">
        <v>5670</v>
      </c>
      <c r="R2271" s="290"/>
      <c r="S2271" s="290"/>
      <c r="T2271" s="290"/>
      <c r="U2271" s="290"/>
      <c r="V2271" s="290"/>
      <c r="W2271" s="290"/>
      <c r="X2271" s="290"/>
    </row>
    <row r="2272" spans="2:24" ht="58">
      <c r="B2272" s="252" t="s">
        <v>1438</v>
      </c>
      <c r="C2272" s="252" t="s">
        <v>5639</v>
      </c>
      <c r="D2272" s="251" t="s">
        <v>2501</v>
      </c>
      <c r="E2272" s="252" t="s">
        <v>431</v>
      </c>
      <c r="F2272" s="251">
        <v>4950994.7531099999</v>
      </c>
      <c r="G2272" s="251">
        <v>2444065.7635300001</v>
      </c>
      <c r="H2272" s="252" t="s">
        <v>2541</v>
      </c>
      <c r="I2272" s="251">
        <v>1.1174E-2</v>
      </c>
      <c r="J2272" s="251" t="s">
        <v>624</v>
      </c>
      <c r="K2272" s="353">
        <v>0</v>
      </c>
      <c r="L2272" s="252">
        <v>2024</v>
      </c>
      <c r="M2272" s="251">
        <v>2030</v>
      </c>
      <c r="N2272" s="252" t="s">
        <v>393</v>
      </c>
      <c r="O2272" s="252" t="s">
        <v>394</v>
      </c>
      <c r="P2272" s="252" t="s">
        <v>634</v>
      </c>
      <c r="Q2272" s="251" t="s">
        <v>5670</v>
      </c>
      <c r="R2272" s="290"/>
      <c r="S2272" s="290"/>
      <c r="T2272" s="290"/>
      <c r="U2272" s="290"/>
      <c r="V2272" s="290"/>
      <c r="W2272" s="290"/>
      <c r="X2272" s="290"/>
    </row>
    <row r="2273" spans="2:24" ht="58">
      <c r="B2273" s="252" t="s">
        <v>1438</v>
      </c>
      <c r="C2273" s="252" t="s">
        <v>5639</v>
      </c>
      <c r="D2273" s="251" t="s">
        <v>2501</v>
      </c>
      <c r="E2273" s="252" t="s">
        <v>431</v>
      </c>
      <c r="F2273" s="251">
        <v>4951017.6157799996</v>
      </c>
      <c r="G2273" s="251">
        <v>2444072.6595000001</v>
      </c>
      <c r="H2273" s="252" t="s">
        <v>2541</v>
      </c>
      <c r="I2273" s="251">
        <v>1.2692999999999999E-2</v>
      </c>
      <c r="J2273" s="251" t="s">
        <v>624</v>
      </c>
      <c r="K2273" s="353">
        <v>0</v>
      </c>
      <c r="L2273" s="252">
        <v>2024</v>
      </c>
      <c r="M2273" s="251">
        <v>2030</v>
      </c>
      <c r="N2273" s="252" t="s">
        <v>393</v>
      </c>
      <c r="O2273" s="252" t="s">
        <v>394</v>
      </c>
      <c r="P2273" s="252" t="s">
        <v>634</v>
      </c>
      <c r="Q2273" s="251" t="s">
        <v>5670</v>
      </c>
      <c r="R2273" s="290"/>
      <c r="S2273" s="290"/>
      <c r="T2273" s="290"/>
      <c r="U2273" s="290"/>
      <c r="V2273" s="290"/>
      <c r="W2273" s="290"/>
      <c r="X2273" s="290"/>
    </row>
    <row r="2274" spans="2:24" ht="58">
      <c r="B2274" s="252" t="s">
        <v>1438</v>
      </c>
      <c r="C2274" s="252" t="s">
        <v>5639</v>
      </c>
      <c r="D2274" s="251" t="s">
        <v>3944</v>
      </c>
      <c r="E2274" s="252" t="s">
        <v>431</v>
      </c>
      <c r="F2274" s="251">
        <v>4935563.7388899997</v>
      </c>
      <c r="G2274" s="251">
        <v>2502317.5676099998</v>
      </c>
      <c r="H2274" s="252" t="s">
        <v>2541</v>
      </c>
      <c r="I2274" s="251">
        <v>8.3210000000000003E-3</v>
      </c>
      <c r="J2274" s="251" t="s">
        <v>392</v>
      </c>
      <c r="K2274" s="353">
        <v>0</v>
      </c>
      <c r="L2274" s="252">
        <v>2024</v>
      </c>
      <c r="M2274" s="251">
        <v>2030</v>
      </c>
      <c r="N2274" s="252" t="s">
        <v>393</v>
      </c>
      <c r="O2274" s="252" t="s">
        <v>394</v>
      </c>
      <c r="P2274" s="252" t="s">
        <v>634</v>
      </c>
      <c r="Q2274" s="251" t="s">
        <v>5670</v>
      </c>
      <c r="R2274" s="290"/>
      <c r="S2274" s="290"/>
      <c r="T2274" s="290"/>
      <c r="U2274" s="290"/>
      <c r="V2274" s="290"/>
      <c r="W2274" s="290"/>
      <c r="X2274" s="290"/>
    </row>
    <row r="2275" spans="2:24" ht="58">
      <c r="B2275" s="252" t="s">
        <v>1438</v>
      </c>
      <c r="C2275" s="252" t="s">
        <v>5639</v>
      </c>
      <c r="D2275" s="251" t="s">
        <v>3944</v>
      </c>
      <c r="E2275" s="252" t="s">
        <v>431</v>
      </c>
      <c r="F2275" s="251">
        <v>4935499.9637099998</v>
      </c>
      <c r="G2275" s="251">
        <v>2502293.0075500002</v>
      </c>
      <c r="H2275" s="252" t="s">
        <v>2541</v>
      </c>
      <c r="I2275" s="251">
        <v>9.7269999999999995E-3</v>
      </c>
      <c r="J2275" s="251" t="s">
        <v>2395</v>
      </c>
      <c r="K2275" s="353">
        <v>0</v>
      </c>
      <c r="L2275" s="252">
        <v>2024</v>
      </c>
      <c r="M2275" s="251">
        <v>2030</v>
      </c>
      <c r="N2275" s="252" t="s">
        <v>393</v>
      </c>
      <c r="O2275" s="252" t="s">
        <v>394</v>
      </c>
      <c r="P2275" s="252" t="s">
        <v>634</v>
      </c>
      <c r="Q2275" s="251" t="s">
        <v>5670</v>
      </c>
      <c r="R2275" s="290"/>
      <c r="S2275" s="290"/>
      <c r="T2275" s="290"/>
      <c r="U2275" s="290"/>
      <c r="V2275" s="290"/>
      <c r="W2275" s="290"/>
      <c r="X2275" s="290"/>
    </row>
    <row r="2276" spans="2:24" ht="58">
      <c r="B2276" s="252" t="s">
        <v>1438</v>
      </c>
      <c r="C2276" s="252" t="s">
        <v>5639</v>
      </c>
      <c r="D2276" s="251" t="s">
        <v>3944</v>
      </c>
      <c r="E2276" s="252" t="s">
        <v>431</v>
      </c>
      <c r="F2276" s="251">
        <v>4935518.73838</v>
      </c>
      <c r="G2276" s="251">
        <v>2502291.2646599999</v>
      </c>
      <c r="H2276" s="252" t="s">
        <v>2541</v>
      </c>
      <c r="I2276" s="251">
        <v>9.2379999999999997E-3</v>
      </c>
      <c r="J2276" s="251" t="s">
        <v>2395</v>
      </c>
      <c r="K2276" s="353">
        <v>0</v>
      </c>
      <c r="L2276" s="252">
        <v>2024</v>
      </c>
      <c r="M2276" s="251">
        <v>2030</v>
      </c>
      <c r="N2276" s="252" t="s">
        <v>393</v>
      </c>
      <c r="O2276" s="252" t="s">
        <v>394</v>
      </c>
      <c r="P2276" s="252" t="s">
        <v>634</v>
      </c>
      <c r="Q2276" s="251" t="s">
        <v>5670</v>
      </c>
      <c r="R2276" s="290"/>
      <c r="S2276" s="290"/>
      <c r="T2276" s="290"/>
      <c r="U2276" s="290"/>
      <c r="V2276" s="290"/>
      <c r="W2276" s="290"/>
      <c r="X2276" s="290"/>
    </row>
    <row r="2277" spans="2:24" ht="58">
      <c r="B2277" s="252" t="s">
        <v>1438</v>
      </c>
      <c r="C2277" s="252" t="s">
        <v>5639</v>
      </c>
      <c r="D2277" s="251" t="s">
        <v>3944</v>
      </c>
      <c r="E2277" s="252" t="s">
        <v>431</v>
      </c>
      <c r="F2277" s="251">
        <v>4935027.9678100003</v>
      </c>
      <c r="G2277" s="251">
        <v>2502874.7754000002</v>
      </c>
      <c r="H2277" s="252" t="s">
        <v>2541</v>
      </c>
      <c r="I2277" s="251">
        <v>6.1539999999999997E-3</v>
      </c>
      <c r="J2277" s="251" t="s">
        <v>2754</v>
      </c>
      <c r="K2277" s="353">
        <v>0</v>
      </c>
      <c r="L2277" s="252">
        <v>2024</v>
      </c>
      <c r="M2277" s="251">
        <v>2030</v>
      </c>
      <c r="N2277" s="252" t="s">
        <v>393</v>
      </c>
      <c r="O2277" s="252" t="s">
        <v>394</v>
      </c>
      <c r="P2277" s="252" t="s">
        <v>634</v>
      </c>
      <c r="Q2277" s="251" t="s">
        <v>5670</v>
      </c>
      <c r="R2277" s="290"/>
      <c r="S2277" s="290"/>
      <c r="T2277" s="290"/>
      <c r="U2277" s="290"/>
      <c r="V2277" s="290"/>
      <c r="W2277" s="290"/>
      <c r="X2277" s="290"/>
    </row>
    <row r="2278" spans="2:24" ht="58">
      <c r="B2278" s="252" t="s">
        <v>1438</v>
      </c>
      <c r="C2278" s="252" t="s">
        <v>5639</v>
      </c>
      <c r="D2278" s="251" t="s">
        <v>3944</v>
      </c>
      <c r="E2278" s="252" t="s">
        <v>431</v>
      </c>
      <c r="F2278" s="251">
        <v>4935299.3236300005</v>
      </c>
      <c r="G2278" s="251">
        <v>2503089.48575</v>
      </c>
      <c r="H2278" s="252" t="s">
        <v>2541</v>
      </c>
      <c r="I2278" s="251">
        <v>2.6380000000000002E-3</v>
      </c>
      <c r="J2278" s="251" t="s">
        <v>2754</v>
      </c>
      <c r="K2278" s="353">
        <v>0</v>
      </c>
      <c r="L2278" s="252">
        <v>2024</v>
      </c>
      <c r="M2278" s="251">
        <v>2030</v>
      </c>
      <c r="N2278" s="252" t="s">
        <v>393</v>
      </c>
      <c r="O2278" s="252" t="s">
        <v>394</v>
      </c>
      <c r="P2278" s="252" t="s">
        <v>634</v>
      </c>
      <c r="Q2278" s="251" t="s">
        <v>5670</v>
      </c>
      <c r="R2278" s="290"/>
      <c r="S2278" s="290"/>
      <c r="T2278" s="290"/>
      <c r="U2278" s="290"/>
      <c r="V2278" s="290"/>
      <c r="W2278" s="290"/>
      <c r="X2278" s="290"/>
    </row>
    <row r="2279" spans="2:24" ht="58">
      <c r="B2279" s="252" t="s">
        <v>1438</v>
      </c>
      <c r="C2279" s="252" t="s">
        <v>5639</v>
      </c>
      <c r="D2279" s="251" t="s">
        <v>3944</v>
      </c>
      <c r="E2279" s="252" t="s">
        <v>431</v>
      </c>
      <c r="F2279" s="251">
        <v>4935324.3324199999</v>
      </c>
      <c r="G2279" s="251">
        <v>2503088.70242</v>
      </c>
      <c r="H2279" s="252" t="s">
        <v>2541</v>
      </c>
      <c r="I2279" s="251">
        <v>7.443E-3</v>
      </c>
      <c r="J2279" s="251" t="s">
        <v>2754</v>
      </c>
      <c r="K2279" s="353">
        <v>0</v>
      </c>
      <c r="L2279" s="252">
        <v>2024</v>
      </c>
      <c r="M2279" s="251">
        <v>2030</v>
      </c>
      <c r="N2279" s="252" t="s">
        <v>393</v>
      </c>
      <c r="O2279" s="252" t="s">
        <v>394</v>
      </c>
      <c r="P2279" s="252" t="s">
        <v>634</v>
      </c>
      <c r="Q2279" s="251" t="s">
        <v>5670</v>
      </c>
      <c r="R2279" s="290"/>
      <c r="S2279" s="290"/>
      <c r="T2279" s="290"/>
      <c r="U2279" s="290"/>
      <c r="V2279" s="290"/>
      <c r="W2279" s="290"/>
      <c r="X2279" s="290"/>
    </row>
    <row r="2280" spans="2:24" ht="58">
      <c r="B2280" s="252" t="s">
        <v>1438</v>
      </c>
      <c r="C2280" s="252" t="s">
        <v>5639</v>
      </c>
      <c r="D2280" s="251" t="s">
        <v>3944</v>
      </c>
      <c r="E2280" s="252" t="s">
        <v>431</v>
      </c>
      <c r="F2280" s="251">
        <v>4935102.6979</v>
      </c>
      <c r="G2280" s="251">
        <v>2504161.63069</v>
      </c>
      <c r="H2280" s="252" t="s">
        <v>2541</v>
      </c>
      <c r="I2280" s="251">
        <v>8.3148E-2</v>
      </c>
      <c r="J2280" s="251" t="s">
        <v>622</v>
      </c>
      <c r="K2280" s="353">
        <v>0</v>
      </c>
      <c r="L2280" s="252">
        <v>2024</v>
      </c>
      <c r="M2280" s="251">
        <v>2030</v>
      </c>
      <c r="N2280" s="252" t="s">
        <v>393</v>
      </c>
      <c r="O2280" s="252" t="s">
        <v>394</v>
      </c>
      <c r="P2280" s="252" t="s">
        <v>634</v>
      </c>
      <c r="Q2280" s="251" t="s">
        <v>5670</v>
      </c>
      <c r="R2280" s="290"/>
      <c r="S2280" s="290"/>
      <c r="T2280" s="290"/>
      <c r="U2280" s="290"/>
      <c r="V2280" s="290"/>
      <c r="W2280" s="290"/>
      <c r="X2280" s="290"/>
    </row>
    <row r="2281" spans="2:24" ht="58">
      <c r="B2281" s="252" t="s">
        <v>1438</v>
      </c>
      <c r="C2281" s="252" t="s">
        <v>5639</v>
      </c>
      <c r="D2281" s="251" t="s">
        <v>3944</v>
      </c>
      <c r="E2281" s="252" t="s">
        <v>431</v>
      </c>
      <c r="F2281" s="251">
        <v>4935120.1358899996</v>
      </c>
      <c r="G2281" s="251">
        <v>2504170.5146300001</v>
      </c>
      <c r="H2281" s="252" t="s">
        <v>2541</v>
      </c>
      <c r="I2281" s="251">
        <v>8.4453E-2</v>
      </c>
      <c r="J2281" s="251" t="s">
        <v>622</v>
      </c>
      <c r="K2281" s="353">
        <v>0</v>
      </c>
      <c r="L2281" s="252">
        <v>2024</v>
      </c>
      <c r="M2281" s="251">
        <v>2030</v>
      </c>
      <c r="N2281" s="252" t="s">
        <v>393</v>
      </c>
      <c r="O2281" s="252" t="s">
        <v>394</v>
      </c>
      <c r="P2281" s="252" t="s">
        <v>634</v>
      </c>
      <c r="Q2281" s="251" t="s">
        <v>5670</v>
      </c>
      <c r="R2281" s="290"/>
      <c r="S2281" s="290"/>
      <c r="T2281" s="290"/>
      <c r="U2281" s="290"/>
      <c r="V2281" s="290"/>
      <c r="W2281" s="290"/>
      <c r="X2281" s="290"/>
    </row>
    <row r="2282" spans="2:24" ht="58">
      <c r="B2282" s="252" t="s">
        <v>1438</v>
      </c>
      <c r="C2282" s="252" t="s">
        <v>5639</v>
      </c>
      <c r="D2282" s="251" t="s">
        <v>3944</v>
      </c>
      <c r="E2282" s="252" t="s">
        <v>431</v>
      </c>
      <c r="F2282" s="251">
        <v>4935161.5410599997</v>
      </c>
      <c r="G2282" s="251">
        <v>2503776.5334399999</v>
      </c>
      <c r="H2282" s="252" t="s">
        <v>2541</v>
      </c>
      <c r="I2282" s="251">
        <v>4.3943000000000003E-2</v>
      </c>
      <c r="J2282" s="251" t="s">
        <v>1427</v>
      </c>
      <c r="K2282" s="353">
        <v>0</v>
      </c>
      <c r="L2282" s="252">
        <v>2024</v>
      </c>
      <c r="M2282" s="251">
        <v>2030</v>
      </c>
      <c r="N2282" s="252" t="s">
        <v>393</v>
      </c>
      <c r="O2282" s="252" t="s">
        <v>394</v>
      </c>
      <c r="P2282" s="252" t="s">
        <v>634</v>
      </c>
      <c r="Q2282" s="251" t="s">
        <v>5670</v>
      </c>
      <c r="R2282" s="290"/>
      <c r="S2282" s="290"/>
      <c r="T2282" s="290"/>
      <c r="U2282" s="290"/>
      <c r="V2282" s="290"/>
      <c r="W2282" s="290"/>
      <c r="X2282" s="290"/>
    </row>
    <row r="2283" spans="2:24" ht="58">
      <c r="B2283" s="252" t="s">
        <v>1438</v>
      </c>
      <c r="C2283" s="252" t="s">
        <v>5639</v>
      </c>
      <c r="D2283" s="251" t="s">
        <v>3944</v>
      </c>
      <c r="E2283" s="252" t="s">
        <v>431</v>
      </c>
      <c r="F2283" s="251">
        <v>4935136.9464199999</v>
      </c>
      <c r="G2283" s="251">
        <v>2503937.4980700002</v>
      </c>
      <c r="H2283" s="252" t="s">
        <v>2541</v>
      </c>
      <c r="I2283" s="251">
        <v>2.6648000000000002E-2</v>
      </c>
      <c r="J2283" s="251" t="s">
        <v>1427</v>
      </c>
      <c r="K2283" s="353">
        <v>0</v>
      </c>
      <c r="L2283" s="252">
        <v>2024</v>
      </c>
      <c r="M2283" s="251">
        <v>2030</v>
      </c>
      <c r="N2283" s="252" t="s">
        <v>393</v>
      </c>
      <c r="O2283" s="252" t="s">
        <v>394</v>
      </c>
      <c r="P2283" s="252" t="s">
        <v>634</v>
      </c>
      <c r="Q2283" s="251" t="s">
        <v>5670</v>
      </c>
      <c r="R2283" s="290"/>
      <c r="S2283" s="290"/>
      <c r="T2283" s="290"/>
      <c r="U2283" s="290"/>
      <c r="V2283" s="290"/>
      <c r="W2283" s="290"/>
      <c r="X2283" s="290"/>
    </row>
    <row r="2284" spans="2:24" ht="58">
      <c r="B2284" s="252" t="s">
        <v>1438</v>
      </c>
      <c r="C2284" s="252" t="s">
        <v>5639</v>
      </c>
      <c r="D2284" s="251" t="s">
        <v>3944</v>
      </c>
      <c r="E2284" s="252" t="s">
        <v>431</v>
      </c>
      <c r="F2284" s="251">
        <v>4935154.1126399999</v>
      </c>
      <c r="G2284" s="251">
        <v>2503948.3459999999</v>
      </c>
      <c r="H2284" s="252" t="s">
        <v>2541</v>
      </c>
      <c r="I2284" s="251">
        <v>1.3465E-2</v>
      </c>
      <c r="J2284" s="251" t="s">
        <v>1427</v>
      </c>
      <c r="K2284" s="353">
        <v>0</v>
      </c>
      <c r="L2284" s="252">
        <v>2024</v>
      </c>
      <c r="M2284" s="251">
        <v>2030</v>
      </c>
      <c r="N2284" s="252" t="s">
        <v>393</v>
      </c>
      <c r="O2284" s="252" t="s">
        <v>394</v>
      </c>
      <c r="P2284" s="252" t="s">
        <v>634</v>
      </c>
      <c r="Q2284" s="251" t="s">
        <v>5670</v>
      </c>
      <c r="R2284" s="290"/>
      <c r="S2284" s="290"/>
      <c r="T2284" s="290"/>
      <c r="U2284" s="290"/>
      <c r="V2284" s="290"/>
      <c r="W2284" s="290"/>
      <c r="X2284" s="290"/>
    </row>
    <row r="2285" spans="2:24" ht="58">
      <c r="B2285" s="252" t="s">
        <v>1438</v>
      </c>
      <c r="C2285" s="252" t="s">
        <v>5639</v>
      </c>
      <c r="D2285" s="251" t="s">
        <v>3944</v>
      </c>
      <c r="E2285" s="252" t="s">
        <v>431</v>
      </c>
      <c r="F2285" s="251">
        <v>4935180.32577</v>
      </c>
      <c r="G2285" s="251">
        <v>2503776.6754100001</v>
      </c>
      <c r="H2285" s="252" t="s">
        <v>2541</v>
      </c>
      <c r="I2285" s="251">
        <v>4.0873E-2</v>
      </c>
      <c r="J2285" s="251" t="s">
        <v>1427</v>
      </c>
      <c r="K2285" s="353">
        <v>0</v>
      </c>
      <c r="L2285" s="252">
        <v>2024</v>
      </c>
      <c r="M2285" s="251">
        <v>2030</v>
      </c>
      <c r="N2285" s="252" t="s">
        <v>393</v>
      </c>
      <c r="O2285" s="252" t="s">
        <v>394</v>
      </c>
      <c r="P2285" s="252" t="s">
        <v>634</v>
      </c>
      <c r="Q2285" s="251" t="s">
        <v>5670</v>
      </c>
      <c r="R2285" s="290"/>
      <c r="S2285" s="290"/>
      <c r="T2285" s="290"/>
      <c r="U2285" s="290"/>
      <c r="V2285" s="290"/>
      <c r="W2285" s="290"/>
      <c r="X2285" s="290"/>
    </row>
    <row r="2286" spans="2:24" ht="58">
      <c r="B2286" s="252" t="s">
        <v>1438</v>
      </c>
      <c r="C2286" s="252" t="s">
        <v>5639</v>
      </c>
      <c r="D2286" s="251" t="s">
        <v>3944</v>
      </c>
      <c r="E2286" s="252" t="s">
        <v>431</v>
      </c>
      <c r="F2286" s="251">
        <v>4935102.6979</v>
      </c>
      <c r="G2286" s="251">
        <v>2504161.63069</v>
      </c>
      <c r="H2286" s="252" t="s">
        <v>2541</v>
      </c>
      <c r="I2286" s="251">
        <v>1.8291999999999999E-2</v>
      </c>
      <c r="J2286" s="251" t="s">
        <v>622</v>
      </c>
      <c r="K2286" s="353">
        <v>0</v>
      </c>
      <c r="L2286" s="252">
        <v>2024</v>
      </c>
      <c r="M2286" s="251">
        <v>2030</v>
      </c>
      <c r="N2286" s="252" t="s">
        <v>393</v>
      </c>
      <c r="O2286" s="252" t="s">
        <v>394</v>
      </c>
      <c r="P2286" s="252" t="s">
        <v>634</v>
      </c>
      <c r="Q2286" s="251" t="s">
        <v>5670</v>
      </c>
      <c r="R2286" s="290"/>
      <c r="S2286" s="290"/>
      <c r="T2286" s="290"/>
      <c r="U2286" s="290"/>
      <c r="V2286" s="290"/>
      <c r="W2286" s="290"/>
      <c r="X2286" s="290"/>
    </row>
    <row r="2287" spans="2:24" ht="58">
      <c r="B2287" s="252" t="s">
        <v>1438</v>
      </c>
      <c r="C2287" s="252" t="s">
        <v>5639</v>
      </c>
      <c r="D2287" s="251" t="s">
        <v>3944</v>
      </c>
      <c r="E2287" s="252" t="s">
        <v>431</v>
      </c>
      <c r="F2287" s="251">
        <v>4935120.1358899996</v>
      </c>
      <c r="G2287" s="251">
        <v>2504170.5146300001</v>
      </c>
      <c r="H2287" s="252" t="s">
        <v>2541</v>
      </c>
      <c r="I2287" s="251">
        <v>1.0793000000000001E-2</v>
      </c>
      <c r="J2287" s="251" t="s">
        <v>622</v>
      </c>
      <c r="K2287" s="353">
        <v>0</v>
      </c>
      <c r="L2287" s="252">
        <v>2024</v>
      </c>
      <c r="M2287" s="251">
        <v>2030</v>
      </c>
      <c r="N2287" s="252" t="s">
        <v>393</v>
      </c>
      <c r="O2287" s="252" t="s">
        <v>394</v>
      </c>
      <c r="P2287" s="252" t="s">
        <v>634</v>
      </c>
      <c r="Q2287" s="251" t="s">
        <v>5670</v>
      </c>
      <c r="R2287" s="290"/>
      <c r="S2287" s="290"/>
      <c r="T2287" s="290"/>
      <c r="U2287" s="290"/>
      <c r="V2287" s="290"/>
      <c r="W2287" s="290"/>
      <c r="X2287" s="290"/>
    </row>
    <row r="2288" spans="2:24" ht="58">
      <c r="B2288" s="252" t="s">
        <v>1438</v>
      </c>
      <c r="C2288" s="252" t="s">
        <v>5639</v>
      </c>
      <c r="D2288" s="251" t="s">
        <v>3944</v>
      </c>
      <c r="E2288" s="252" t="s">
        <v>431</v>
      </c>
      <c r="F2288" s="251">
        <v>4935013.3959600003</v>
      </c>
      <c r="G2288" s="251">
        <v>2504728.5611399999</v>
      </c>
      <c r="H2288" s="252" t="s">
        <v>2541</v>
      </c>
      <c r="I2288" s="251">
        <v>5.0460000000000001E-3</v>
      </c>
      <c r="J2288" s="251" t="s">
        <v>2397</v>
      </c>
      <c r="K2288" s="353">
        <v>0</v>
      </c>
      <c r="L2288" s="252">
        <v>2024</v>
      </c>
      <c r="M2288" s="251">
        <v>2030</v>
      </c>
      <c r="N2288" s="252" t="s">
        <v>393</v>
      </c>
      <c r="O2288" s="252" t="s">
        <v>394</v>
      </c>
      <c r="P2288" s="252" t="s">
        <v>634</v>
      </c>
      <c r="Q2288" s="251" t="s">
        <v>5670</v>
      </c>
      <c r="R2288" s="290"/>
      <c r="S2288" s="290"/>
      <c r="T2288" s="290"/>
      <c r="U2288" s="290"/>
      <c r="V2288" s="290"/>
      <c r="W2288" s="290"/>
      <c r="X2288" s="290"/>
    </row>
    <row r="2289" spans="2:24" ht="58">
      <c r="B2289" s="252" t="s">
        <v>1438</v>
      </c>
      <c r="C2289" s="252" t="s">
        <v>5639</v>
      </c>
      <c r="D2289" s="251" t="s">
        <v>3944</v>
      </c>
      <c r="E2289" s="252" t="s">
        <v>431</v>
      </c>
      <c r="F2289" s="251">
        <v>4935035.6844199998</v>
      </c>
      <c r="G2289" s="251">
        <v>2504740.42906</v>
      </c>
      <c r="H2289" s="252" t="s">
        <v>2541</v>
      </c>
      <c r="I2289" s="251">
        <v>4.1460000000000004E-3</v>
      </c>
      <c r="J2289" s="251" t="s">
        <v>2397</v>
      </c>
      <c r="K2289" s="353">
        <v>0</v>
      </c>
      <c r="L2289" s="252">
        <v>2024</v>
      </c>
      <c r="M2289" s="251">
        <v>2030</v>
      </c>
      <c r="N2289" s="252" t="s">
        <v>393</v>
      </c>
      <c r="O2289" s="252" t="s">
        <v>394</v>
      </c>
      <c r="P2289" s="252" t="s">
        <v>634</v>
      </c>
      <c r="Q2289" s="251" t="s">
        <v>5670</v>
      </c>
      <c r="R2289" s="290"/>
      <c r="S2289" s="290"/>
      <c r="T2289" s="290"/>
      <c r="U2289" s="290"/>
      <c r="V2289" s="290"/>
      <c r="W2289" s="290"/>
      <c r="X2289" s="290"/>
    </row>
    <row r="2290" spans="2:24" ht="58">
      <c r="B2290" s="252" t="s">
        <v>1438</v>
      </c>
      <c r="C2290" s="252" t="s">
        <v>5639</v>
      </c>
      <c r="D2290" s="251" t="s">
        <v>3944</v>
      </c>
      <c r="E2290" s="252" t="s">
        <v>431</v>
      </c>
      <c r="F2290" s="251">
        <v>4934998.8548699999</v>
      </c>
      <c r="G2290" s="251">
        <v>2504824.1905700001</v>
      </c>
      <c r="H2290" s="252" t="s">
        <v>2541</v>
      </c>
      <c r="I2290" s="251">
        <v>1.6830000000000001E-2</v>
      </c>
      <c r="J2290" s="251" t="s">
        <v>2397</v>
      </c>
      <c r="K2290" s="353">
        <v>0</v>
      </c>
      <c r="L2290" s="252">
        <v>2024</v>
      </c>
      <c r="M2290" s="251">
        <v>2030</v>
      </c>
      <c r="N2290" s="252" t="s">
        <v>393</v>
      </c>
      <c r="O2290" s="252" t="s">
        <v>394</v>
      </c>
      <c r="P2290" s="252" t="s">
        <v>634</v>
      </c>
      <c r="Q2290" s="251" t="s">
        <v>5670</v>
      </c>
      <c r="R2290" s="290"/>
      <c r="S2290" s="290"/>
      <c r="T2290" s="290"/>
      <c r="U2290" s="290"/>
      <c r="V2290" s="290"/>
      <c r="W2290" s="290"/>
      <c r="X2290" s="290"/>
    </row>
    <row r="2291" spans="2:24" ht="58">
      <c r="B2291" s="252" t="s">
        <v>1438</v>
      </c>
      <c r="C2291" s="252" t="s">
        <v>5639</v>
      </c>
      <c r="D2291" s="251" t="s">
        <v>3944</v>
      </c>
      <c r="E2291" s="252" t="s">
        <v>431</v>
      </c>
      <c r="F2291" s="251">
        <v>4935021.5352999996</v>
      </c>
      <c r="G2291" s="251">
        <v>2504833.9085200001</v>
      </c>
      <c r="H2291" s="252" t="s">
        <v>2541</v>
      </c>
      <c r="I2291" s="251">
        <v>2.3011E-2</v>
      </c>
      <c r="J2291" s="251" t="s">
        <v>2397</v>
      </c>
      <c r="K2291" s="353">
        <v>0</v>
      </c>
      <c r="L2291" s="252">
        <v>2024</v>
      </c>
      <c r="M2291" s="251">
        <v>2030</v>
      </c>
      <c r="N2291" s="252" t="s">
        <v>393</v>
      </c>
      <c r="O2291" s="252" t="s">
        <v>394</v>
      </c>
      <c r="P2291" s="252" t="s">
        <v>634</v>
      </c>
      <c r="Q2291" s="251" t="s">
        <v>5670</v>
      </c>
      <c r="R2291" s="290"/>
      <c r="S2291" s="290"/>
      <c r="T2291" s="290"/>
      <c r="U2291" s="290"/>
      <c r="V2291" s="290"/>
      <c r="W2291" s="290"/>
      <c r="X2291" s="290"/>
    </row>
    <row r="2292" spans="2:24" ht="58">
      <c r="B2292" s="252" t="s">
        <v>1438</v>
      </c>
      <c r="C2292" s="252" t="s">
        <v>5639</v>
      </c>
      <c r="D2292" s="251" t="s">
        <v>3944</v>
      </c>
      <c r="E2292" s="252" t="s">
        <v>431</v>
      </c>
      <c r="F2292" s="251">
        <v>4934975.8225199999</v>
      </c>
      <c r="G2292" s="251">
        <v>2504974.7345699999</v>
      </c>
      <c r="H2292" s="252" t="s">
        <v>2541</v>
      </c>
      <c r="I2292" s="251">
        <v>1.8471000000000001E-2</v>
      </c>
      <c r="J2292" s="251" t="s">
        <v>2397</v>
      </c>
      <c r="K2292" s="353">
        <v>0</v>
      </c>
      <c r="L2292" s="252">
        <v>2024</v>
      </c>
      <c r="M2292" s="251">
        <v>2030</v>
      </c>
      <c r="N2292" s="252" t="s">
        <v>393</v>
      </c>
      <c r="O2292" s="252" t="s">
        <v>394</v>
      </c>
      <c r="P2292" s="252" t="s">
        <v>634</v>
      </c>
      <c r="Q2292" s="251" t="s">
        <v>5670</v>
      </c>
      <c r="R2292" s="290"/>
      <c r="S2292" s="290"/>
      <c r="T2292" s="290"/>
      <c r="U2292" s="290"/>
      <c r="V2292" s="290"/>
      <c r="W2292" s="290"/>
      <c r="X2292" s="290"/>
    </row>
    <row r="2293" spans="2:24" ht="58">
      <c r="B2293" s="252" t="s">
        <v>1438</v>
      </c>
      <c r="C2293" s="252" t="s">
        <v>5639</v>
      </c>
      <c r="D2293" s="251" t="s">
        <v>3944</v>
      </c>
      <c r="E2293" s="252" t="s">
        <v>431</v>
      </c>
      <c r="F2293" s="251">
        <v>4934998.6419900004</v>
      </c>
      <c r="G2293" s="251">
        <v>2504983.5494900001</v>
      </c>
      <c r="H2293" s="252" t="s">
        <v>2541</v>
      </c>
      <c r="I2293" s="251">
        <v>1.3207999999999999E-2</v>
      </c>
      <c r="J2293" s="251" t="s">
        <v>2397</v>
      </c>
      <c r="K2293" s="353">
        <v>0</v>
      </c>
      <c r="L2293" s="252">
        <v>2024</v>
      </c>
      <c r="M2293" s="251">
        <v>2030</v>
      </c>
      <c r="N2293" s="252" t="s">
        <v>393</v>
      </c>
      <c r="O2293" s="252" t="s">
        <v>394</v>
      </c>
      <c r="P2293" s="252" t="s">
        <v>634</v>
      </c>
      <c r="Q2293" s="251" t="s">
        <v>5670</v>
      </c>
      <c r="R2293" s="290"/>
      <c r="S2293" s="290"/>
      <c r="T2293" s="290"/>
      <c r="U2293" s="290"/>
      <c r="V2293" s="290"/>
      <c r="W2293" s="290"/>
      <c r="X2293" s="290"/>
    </row>
    <row r="2294" spans="2:24" ht="58">
      <c r="B2294" s="252" t="s">
        <v>1438</v>
      </c>
      <c r="C2294" s="252" t="s">
        <v>5639</v>
      </c>
      <c r="D2294" s="251" t="s">
        <v>3944</v>
      </c>
      <c r="E2294" s="252" t="s">
        <v>431</v>
      </c>
      <c r="F2294" s="251">
        <v>4934871.7013299996</v>
      </c>
      <c r="G2294" s="251">
        <v>2505820.0331999999</v>
      </c>
      <c r="H2294" s="252" t="s">
        <v>2541</v>
      </c>
      <c r="I2294" s="251">
        <v>6.2979999999999998E-3</v>
      </c>
      <c r="J2294" s="251" t="s">
        <v>622</v>
      </c>
      <c r="K2294" s="353">
        <v>0</v>
      </c>
      <c r="L2294" s="252">
        <v>2024</v>
      </c>
      <c r="M2294" s="251">
        <v>2030</v>
      </c>
      <c r="N2294" s="252" t="s">
        <v>393</v>
      </c>
      <c r="O2294" s="252" t="s">
        <v>394</v>
      </c>
      <c r="P2294" s="252" t="s">
        <v>634</v>
      </c>
      <c r="Q2294" s="251" t="s">
        <v>5670</v>
      </c>
      <c r="R2294" s="290"/>
      <c r="S2294" s="290"/>
      <c r="T2294" s="290"/>
      <c r="U2294" s="290"/>
      <c r="V2294" s="290"/>
      <c r="W2294" s="290"/>
      <c r="X2294" s="290"/>
    </row>
    <row r="2295" spans="2:24" ht="58">
      <c r="B2295" s="252" t="s">
        <v>1438</v>
      </c>
      <c r="C2295" s="252" t="s">
        <v>5639</v>
      </c>
      <c r="D2295" s="251" t="s">
        <v>3944</v>
      </c>
      <c r="E2295" s="252" t="s">
        <v>431</v>
      </c>
      <c r="F2295" s="251">
        <v>4935013.3959600003</v>
      </c>
      <c r="G2295" s="251">
        <v>2504728.5611399999</v>
      </c>
      <c r="H2295" s="252" t="s">
        <v>2541</v>
      </c>
      <c r="I2295" s="251">
        <v>9.9319999999999999E-3</v>
      </c>
      <c r="J2295" s="251" t="s">
        <v>2395</v>
      </c>
      <c r="K2295" s="353">
        <v>0</v>
      </c>
      <c r="L2295" s="252">
        <v>2024</v>
      </c>
      <c r="M2295" s="251">
        <v>2030</v>
      </c>
      <c r="N2295" s="252" t="s">
        <v>393</v>
      </c>
      <c r="O2295" s="252" t="s">
        <v>394</v>
      </c>
      <c r="P2295" s="252" t="s">
        <v>634</v>
      </c>
      <c r="Q2295" s="251" t="s">
        <v>5670</v>
      </c>
      <c r="R2295" s="290"/>
      <c r="S2295" s="290"/>
      <c r="T2295" s="290"/>
      <c r="U2295" s="290"/>
      <c r="V2295" s="290"/>
      <c r="W2295" s="290"/>
      <c r="X2295" s="290"/>
    </row>
    <row r="2296" spans="2:24" ht="58">
      <c r="B2296" s="252" t="s">
        <v>1438</v>
      </c>
      <c r="C2296" s="252" t="s">
        <v>5639</v>
      </c>
      <c r="D2296" s="251" t="s">
        <v>3944</v>
      </c>
      <c r="E2296" s="252" t="s">
        <v>431</v>
      </c>
      <c r="F2296" s="251">
        <v>4935035.6844199998</v>
      </c>
      <c r="G2296" s="251">
        <v>2504740.42906</v>
      </c>
      <c r="H2296" s="252" t="s">
        <v>2541</v>
      </c>
      <c r="I2296" s="251">
        <v>2.447E-3</v>
      </c>
      <c r="J2296" s="251" t="s">
        <v>2395</v>
      </c>
      <c r="K2296" s="353">
        <v>0</v>
      </c>
      <c r="L2296" s="252">
        <v>2024</v>
      </c>
      <c r="M2296" s="251">
        <v>2030</v>
      </c>
      <c r="N2296" s="252" t="s">
        <v>393</v>
      </c>
      <c r="O2296" s="252" t="s">
        <v>394</v>
      </c>
      <c r="P2296" s="252" t="s">
        <v>634</v>
      </c>
      <c r="Q2296" s="251" t="s">
        <v>5670</v>
      </c>
      <c r="R2296" s="290"/>
      <c r="S2296" s="290"/>
      <c r="T2296" s="290"/>
      <c r="U2296" s="290"/>
      <c r="V2296" s="290"/>
      <c r="W2296" s="290"/>
      <c r="X2296" s="290"/>
    </row>
    <row r="2297" spans="2:24" ht="58">
      <c r="B2297" s="252" t="s">
        <v>1438</v>
      </c>
      <c r="C2297" s="252" t="s">
        <v>5639</v>
      </c>
      <c r="D2297" s="251" t="s">
        <v>3944</v>
      </c>
      <c r="E2297" s="252" t="s">
        <v>431</v>
      </c>
      <c r="F2297" s="251">
        <v>4934896.3776399996</v>
      </c>
      <c r="G2297" s="251">
        <v>2505437.7096799999</v>
      </c>
      <c r="H2297" s="252" t="s">
        <v>2541</v>
      </c>
      <c r="I2297" s="251">
        <v>3.2870000000000003E-2</v>
      </c>
      <c r="J2297" s="251" t="s">
        <v>1427</v>
      </c>
      <c r="K2297" s="353">
        <v>0</v>
      </c>
      <c r="L2297" s="252">
        <v>2024</v>
      </c>
      <c r="M2297" s="251">
        <v>2030</v>
      </c>
      <c r="N2297" s="252" t="s">
        <v>393</v>
      </c>
      <c r="O2297" s="252" t="s">
        <v>394</v>
      </c>
      <c r="P2297" s="252" t="s">
        <v>634</v>
      </c>
      <c r="Q2297" s="251" t="s">
        <v>5670</v>
      </c>
      <c r="R2297" s="290"/>
      <c r="S2297" s="290"/>
      <c r="T2297" s="290"/>
      <c r="U2297" s="290"/>
      <c r="V2297" s="290"/>
      <c r="W2297" s="290"/>
      <c r="X2297" s="290"/>
    </row>
    <row r="2298" spans="2:24" ht="58">
      <c r="B2298" s="252" t="s">
        <v>1438</v>
      </c>
      <c r="C2298" s="252" t="s">
        <v>5639</v>
      </c>
      <c r="D2298" s="251" t="s">
        <v>3944</v>
      </c>
      <c r="E2298" s="252" t="s">
        <v>431</v>
      </c>
      <c r="F2298" s="251">
        <v>4935069.1649200004</v>
      </c>
      <c r="G2298" s="251">
        <v>2504363.7711299998</v>
      </c>
      <c r="H2298" s="252" t="s">
        <v>2541</v>
      </c>
      <c r="I2298" s="251">
        <v>3.8540999999999999E-2</v>
      </c>
      <c r="J2298" s="251" t="s">
        <v>2395</v>
      </c>
      <c r="K2298" s="353">
        <v>0</v>
      </c>
      <c r="L2298" s="252">
        <v>2024</v>
      </c>
      <c r="M2298" s="251">
        <v>2030</v>
      </c>
      <c r="N2298" s="252" t="s">
        <v>393</v>
      </c>
      <c r="O2298" s="252" t="s">
        <v>394</v>
      </c>
      <c r="P2298" s="252" t="s">
        <v>634</v>
      </c>
      <c r="Q2298" s="251" t="s">
        <v>5670</v>
      </c>
      <c r="R2298" s="290"/>
      <c r="S2298" s="290"/>
      <c r="T2298" s="290"/>
      <c r="U2298" s="290"/>
      <c r="V2298" s="290"/>
      <c r="W2298" s="290"/>
      <c r="X2298" s="290"/>
    </row>
    <row r="2299" spans="2:24" ht="58">
      <c r="B2299" s="252" t="s">
        <v>1438</v>
      </c>
      <c r="C2299" s="252" t="s">
        <v>5639</v>
      </c>
      <c r="D2299" s="251" t="s">
        <v>3944</v>
      </c>
      <c r="E2299" s="252" t="s">
        <v>431</v>
      </c>
      <c r="F2299" s="251">
        <v>4935091.9528799998</v>
      </c>
      <c r="G2299" s="251">
        <v>2504372.7548699998</v>
      </c>
      <c r="H2299" s="252" t="s">
        <v>2541</v>
      </c>
      <c r="I2299" s="251">
        <v>4.3982E-2</v>
      </c>
      <c r="J2299" s="251" t="s">
        <v>2395</v>
      </c>
      <c r="K2299" s="353">
        <v>0</v>
      </c>
      <c r="L2299" s="252">
        <v>2024</v>
      </c>
      <c r="M2299" s="251">
        <v>2030</v>
      </c>
      <c r="N2299" s="252" t="s">
        <v>393</v>
      </c>
      <c r="O2299" s="252" t="s">
        <v>394</v>
      </c>
      <c r="P2299" s="252" t="s">
        <v>634</v>
      </c>
      <c r="Q2299" s="251" t="s">
        <v>5670</v>
      </c>
      <c r="R2299" s="290"/>
      <c r="S2299" s="290"/>
      <c r="T2299" s="290"/>
      <c r="U2299" s="290"/>
      <c r="V2299" s="290"/>
      <c r="W2299" s="290"/>
      <c r="X2299" s="290"/>
    </row>
    <row r="2300" spans="2:24" ht="58">
      <c r="B2300" s="252" t="s">
        <v>1438</v>
      </c>
      <c r="C2300" s="252" t="s">
        <v>5639</v>
      </c>
      <c r="D2300" s="251" t="s">
        <v>3944</v>
      </c>
      <c r="E2300" s="252" t="s">
        <v>431</v>
      </c>
      <c r="F2300" s="251">
        <v>4935039.73049</v>
      </c>
      <c r="G2300" s="251">
        <v>2504556.0295699998</v>
      </c>
      <c r="H2300" s="252" t="s">
        <v>2541</v>
      </c>
      <c r="I2300" s="251">
        <v>2.2734999999999998E-2</v>
      </c>
      <c r="J2300" s="251" t="s">
        <v>2395</v>
      </c>
      <c r="K2300" s="353">
        <v>0</v>
      </c>
      <c r="L2300" s="252">
        <v>2024</v>
      </c>
      <c r="M2300" s="251">
        <v>2030</v>
      </c>
      <c r="N2300" s="252" t="s">
        <v>393</v>
      </c>
      <c r="O2300" s="252" t="s">
        <v>394</v>
      </c>
      <c r="P2300" s="252" t="s">
        <v>634</v>
      </c>
      <c r="Q2300" s="251" t="s">
        <v>5670</v>
      </c>
      <c r="R2300" s="290"/>
      <c r="S2300" s="290"/>
      <c r="T2300" s="290"/>
      <c r="U2300" s="290"/>
      <c r="V2300" s="290"/>
      <c r="W2300" s="290"/>
      <c r="X2300" s="290"/>
    </row>
    <row r="2301" spans="2:24" ht="58">
      <c r="B2301" s="252" t="s">
        <v>1438</v>
      </c>
      <c r="C2301" s="252" t="s">
        <v>5639</v>
      </c>
      <c r="D2301" s="251" t="s">
        <v>3944</v>
      </c>
      <c r="E2301" s="252" t="s">
        <v>431</v>
      </c>
      <c r="F2301" s="251">
        <v>4935066.0039100004</v>
      </c>
      <c r="G2301" s="251">
        <v>2504542.63962</v>
      </c>
      <c r="H2301" s="252" t="s">
        <v>2541</v>
      </c>
      <c r="I2301" s="251">
        <v>3.7733000000000003E-2</v>
      </c>
      <c r="J2301" s="251" t="s">
        <v>2395</v>
      </c>
      <c r="K2301" s="353">
        <v>0</v>
      </c>
      <c r="L2301" s="252">
        <v>2024</v>
      </c>
      <c r="M2301" s="251">
        <v>2030</v>
      </c>
      <c r="N2301" s="252" t="s">
        <v>393</v>
      </c>
      <c r="O2301" s="252" t="s">
        <v>394</v>
      </c>
      <c r="P2301" s="252" t="s">
        <v>634</v>
      </c>
      <c r="Q2301" s="251" t="s">
        <v>5670</v>
      </c>
      <c r="R2301" s="290"/>
      <c r="S2301" s="290"/>
      <c r="T2301" s="290"/>
      <c r="U2301" s="290"/>
      <c r="V2301" s="290"/>
      <c r="W2301" s="290"/>
      <c r="X2301" s="290"/>
    </row>
    <row r="2302" spans="2:24" ht="58">
      <c r="B2302" s="252" t="s">
        <v>1438</v>
      </c>
      <c r="C2302" s="252" t="s">
        <v>5639</v>
      </c>
      <c r="D2302" s="251" t="s">
        <v>3944</v>
      </c>
      <c r="E2302" s="252" t="s">
        <v>431</v>
      </c>
      <c r="F2302" s="251">
        <v>4934982.24462</v>
      </c>
      <c r="G2302" s="251">
        <v>2505091.0914799999</v>
      </c>
      <c r="H2302" s="252" t="s">
        <v>2541</v>
      </c>
      <c r="I2302" s="251">
        <v>3.0674E-2</v>
      </c>
      <c r="J2302" s="251" t="s">
        <v>1427</v>
      </c>
      <c r="K2302" s="353">
        <v>0</v>
      </c>
      <c r="L2302" s="252">
        <v>2024</v>
      </c>
      <c r="M2302" s="251">
        <v>2030</v>
      </c>
      <c r="N2302" s="252" t="s">
        <v>393</v>
      </c>
      <c r="O2302" s="252" t="s">
        <v>394</v>
      </c>
      <c r="P2302" s="252" t="s">
        <v>634</v>
      </c>
      <c r="Q2302" s="251" t="s">
        <v>5670</v>
      </c>
      <c r="R2302" s="290"/>
      <c r="S2302" s="290"/>
      <c r="T2302" s="290"/>
      <c r="U2302" s="290"/>
      <c r="V2302" s="290"/>
      <c r="W2302" s="290"/>
      <c r="X2302" s="290"/>
    </row>
    <row r="2303" spans="2:24" ht="58">
      <c r="B2303" s="252" t="s">
        <v>1438</v>
      </c>
      <c r="C2303" s="252" t="s">
        <v>5639</v>
      </c>
      <c r="D2303" s="251" t="s">
        <v>3944</v>
      </c>
      <c r="E2303" s="252" t="s">
        <v>431</v>
      </c>
      <c r="F2303" s="251">
        <v>4934958.0724200001</v>
      </c>
      <c r="G2303" s="251">
        <v>2505091.1277399999</v>
      </c>
      <c r="H2303" s="252" t="s">
        <v>2541</v>
      </c>
      <c r="I2303" s="251">
        <v>3.4352000000000001E-2</v>
      </c>
      <c r="J2303" s="251" t="s">
        <v>1427</v>
      </c>
      <c r="K2303" s="353">
        <v>0</v>
      </c>
      <c r="L2303" s="252">
        <v>2024</v>
      </c>
      <c r="M2303" s="251">
        <v>2030</v>
      </c>
      <c r="N2303" s="252" t="s">
        <v>393</v>
      </c>
      <c r="O2303" s="252" t="s">
        <v>394</v>
      </c>
      <c r="P2303" s="252" t="s">
        <v>634</v>
      </c>
      <c r="Q2303" s="251" t="s">
        <v>5670</v>
      </c>
      <c r="R2303" s="290"/>
      <c r="S2303" s="290"/>
      <c r="T2303" s="290"/>
      <c r="U2303" s="290"/>
      <c r="V2303" s="290"/>
      <c r="W2303" s="290"/>
      <c r="X2303" s="290"/>
    </row>
    <row r="2304" spans="2:24" ht="58">
      <c r="B2304" s="252" t="s">
        <v>1438</v>
      </c>
      <c r="C2304" s="252" t="s">
        <v>5639</v>
      </c>
      <c r="D2304" s="251" t="s">
        <v>3944</v>
      </c>
      <c r="E2304" s="252" t="s">
        <v>431</v>
      </c>
      <c r="F2304" s="251">
        <v>4934924.62335</v>
      </c>
      <c r="G2304" s="251">
        <v>2505309.67429</v>
      </c>
      <c r="H2304" s="252" t="s">
        <v>2541</v>
      </c>
      <c r="I2304" s="251">
        <v>2.5218999999999998E-2</v>
      </c>
      <c r="J2304" s="251" t="s">
        <v>2395</v>
      </c>
      <c r="K2304" s="353">
        <v>0</v>
      </c>
      <c r="L2304" s="252">
        <v>2024</v>
      </c>
      <c r="M2304" s="251">
        <v>2030</v>
      </c>
      <c r="N2304" s="252" t="s">
        <v>393</v>
      </c>
      <c r="O2304" s="252" t="s">
        <v>394</v>
      </c>
      <c r="P2304" s="252" t="s">
        <v>634</v>
      </c>
      <c r="Q2304" s="251" t="s">
        <v>5670</v>
      </c>
      <c r="R2304" s="290"/>
      <c r="S2304" s="290"/>
      <c r="T2304" s="290"/>
      <c r="U2304" s="290"/>
      <c r="V2304" s="290"/>
      <c r="W2304" s="290"/>
      <c r="X2304" s="290"/>
    </row>
    <row r="2305" spans="2:24" ht="58">
      <c r="B2305" s="252" t="s">
        <v>1438</v>
      </c>
      <c r="C2305" s="252" t="s">
        <v>5639</v>
      </c>
      <c r="D2305" s="251" t="s">
        <v>3944</v>
      </c>
      <c r="E2305" s="252" t="s">
        <v>431</v>
      </c>
      <c r="F2305" s="251">
        <v>4934924.62335</v>
      </c>
      <c r="G2305" s="251">
        <v>2505309.67429</v>
      </c>
      <c r="H2305" s="252" t="s">
        <v>2541</v>
      </c>
      <c r="I2305" s="251">
        <v>6.1864000000000002E-2</v>
      </c>
      <c r="J2305" s="251" t="s">
        <v>1427</v>
      </c>
      <c r="K2305" s="353">
        <v>0</v>
      </c>
      <c r="L2305" s="252">
        <v>2024</v>
      </c>
      <c r="M2305" s="251">
        <v>2030</v>
      </c>
      <c r="N2305" s="252" t="s">
        <v>393</v>
      </c>
      <c r="O2305" s="252" t="s">
        <v>394</v>
      </c>
      <c r="P2305" s="252" t="s">
        <v>634</v>
      </c>
      <c r="Q2305" s="251" t="s">
        <v>5670</v>
      </c>
      <c r="R2305" s="290"/>
      <c r="S2305" s="290"/>
      <c r="T2305" s="290"/>
      <c r="U2305" s="290"/>
      <c r="V2305" s="290"/>
      <c r="W2305" s="290"/>
      <c r="X2305" s="290"/>
    </row>
    <row r="2306" spans="2:24" ht="58">
      <c r="B2306" s="252" t="s">
        <v>1438</v>
      </c>
      <c r="C2306" s="252" t="s">
        <v>5639</v>
      </c>
      <c r="D2306" s="251" t="s">
        <v>3944</v>
      </c>
      <c r="E2306" s="252" t="s">
        <v>431</v>
      </c>
      <c r="F2306" s="251">
        <v>4934901.18994</v>
      </c>
      <c r="G2306" s="251">
        <v>2505465.1511400002</v>
      </c>
      <c r="H2306" s="252" t="s">
        <v>2541</v>
      </c>
      <c r="I2306" s="251">
        <v>3.8337000000000003E-2</v>
      </c>
      <c r="J2306" s="251" t="s">
        <v>1427</v>
      </c>
      <c r="K2306" s="353">
        <v>0</v>
      </c>
      <c r="L2306" s="252">
        <v>2024</v>
      </c>
      <c r="M2306" s="251">
        <v>2030</v>
      </c>
      <c r="N2306" s="252" t="s">
        <v>393</v>
      </c>
      <c r="O2306" s="252" t="s">
        <v>394</v>
      </c>
      <c r="P2306" s="252" t="s">
        <v>634</v>
      </c>
      <c r="Q2306" s="251" t="s">
        <v>5670</v>
      </c>
      <c r="R2306" s="290"/>
      <c r="S2306" s="290"/>
      <c r="T2306" s="290"/>
      <c r="U2306" s="290"/>
      <c r="V2306" s="290"/>
      <c r="W2306" s="290"/>
      <c r="X2306" s="290"/>
    </row>
    <row r="2307" spans="2:24" ht="58">
      <c r="B2307" s="252" t="s">
        <v>1438</v>
      </c>
      <c r="C2307" s="252" t="s">
        <v>5639</v>
      </c>
      <c r="D2307" s="251" t="s">
        <v>3944</v>
      </c>
      <c r="E2307" s="252" t="s">
        <v>431</v>
      </c>
      <c r="F2307" s="251">
        <v>4934939.2229599999</v>
      </c>
      <c r="G2307" s="251">
        <v>2505373.2716700002</v>
      </c>
      <c r="H2307" s="252" t="s">
        <v>2541</v>
      </c>
      <c r="I2307" s="251">
        <v>2.8115999999999999E-2</v>
      </c>
      <c r="J2307" s="251" t="s">
        <v>2395</v>
      </c>
      <c r="K2307" s="353">
        <v>0</v>
      </c>
      <c r="L2307" s="252">
        <v>2024</v>
      </c>
      <c r="M2307" s="251">
        <v>2030</v>
      </c>
      <c r="N2307" s="252" t="s">
        <v>393</v>
      </c>
      <c r="O2307" s="252" t="s">
        <v>394</v>
      </c>
      <c r="P2307" s="252" t="s">
        <v>634</v>
      </c>
      <c r="Q2307" s="251" t="s">
        <v>5670</v>
      </c>
      <c r="R2307" s="290"/>
      <c r="S2307" s="290"/>
      <c r="T2307" s="290"/>
      <c r="U2307" s="290"/>
      <c r="V2307" s="290"/>
      <c r="W2307" s="290"/>
      <c r="X2307" s="290"/>
    </row>
    <row r="2308" spans="2:24" ht="58">
      <c r="B2308" s="252" t="s">
        <v>1438</v>
      </c>
      <c r="C2308" s="252" t="s">
        <v>5639</v>
      </c>
      <c r="D2308" s="251" t="s">
        <v>3944</v>
      </c>
      <c r="E2308" s="252" t="s">
        <v>431</v>
      </c>
      <c r="F2308" s="251">
        <v>4934939.2229599999</v>
      </c>
      <c r="G2308" s="251">
        <v>2505373.2716700002</v>
      </c>
      <c r="H2308" s="252" t="s">
        <v>2541</v>
      </c>
      <c r="I2308" s="251">
        <v>0.109002</v>
      </c>
      <c r="J2308" s="251" t="s">
        <v>1427</v>
      </c>
      <c r="K2308" s="353">
        <v>0</v>
      </c>
      <c r="L2308" s="252">
        <v>2024</v>
      </c>
      <c r="M2308" s="251">
        <v>2030</v>
      </c>
      <c r="N2308" s="252" t="s">
        <v>393</v>
      </c>
      <c r="O2308" s="252" t="s">
        <v>394</v>
      </c>
      <c r="P2308" s="252" t="s">
        <v>634</v>
      </c>
      <c r="Q2308" s="251" t="s">
        <v>5670</v>
      </c>
      <c r="R2308" s="290"/>
      <c r="S2308" s="290"/>
      <c r="T2308" s="290"/>
      <c r="U2308" s="290"/>
      <c r="V2308" s="290"/>
      <c r="W2308" s="290"/>
      <c r="X2308" s="290"/>
    </row>
    <row r="2309" spans="2:24" ht="58">
      <c r="B2309" s="252" t="s">
        <v>1438</v>
      </c>
      <c r="C2309" s="252" t="s">
        <v>5639</v>
      </c>
      <c r="D2309" s="251" t="s">
        <v>3944</v>
      </c>
      <c r="E2309" s="252" t="s">
        <v>431</v>
      </c>
      <c r="F2309" s="251">
        <v>4935046.8154600002</v>
      </c>
      <c r="G2309" s="251">
        <v>2504509.7047299999</v>
      </c>
      <c r="H2309" s="252" t="s">
        <v>2541</v>
      </c>
      <c r="I2309" s="251">
        <v>1.6050000000000001E-3</v>
      </c>
      <c r="J2309" s="251" t="s">
        <v>2395</v>
      </c>
      <c r="K2309" s="353">
        <v>0</v>
      </c>
      <c r="L2309" s="252">
        <v>2024</v>
      </c>
      <c r="M2309" s="251">
        <v>2030</v>
      </c>
      <c r="N2309" s="252" t="s">
        <v>393</v>
      </c>
      <c r="O2309" s="252" t="s">
        <v>394</v>
      </c>
      <c r="P2309" s="252" t="s">
        <v>634</v>
      </c>
      <c r="Q2309" s="251" t="s">
        <v>5670</v>
      </c>
      <c r="R2309" s="290"/>
      <c r="S2309" s="290"/>
      <c r="T2309" s="290"/>
      <c r="U2309" s="290"/>
      <c r="V2309" s="290"/>
      <c r="W2309" s="290"/>
      <c r="X2309" s="290"/>
    </row>
    <row r="2310" spans="2:24" ht="58">
      <c r="B2310" s="252" t="s">
        <v>1438</v>
      </c>
      <c r="C2310" s="252" t="s">
        <v>5639</v>
      </c>
      <c r="D2310" s="251" t="s">
        <v>3944</v>
      </c>
      <c r="E2310" s="252" t="s">
        <v>431</v>
      </c>
      <c r="F2310" s="251">
        <v>4935051.5553000001</v>
      </c>
      <c r="G2310" s="251">
        <v>2504477.5359800002</v>
      </c>
      <c r="H2310" s="252" t="s">
        <v>2541</v>
      </c>
      <c r="I2310" s="251">
        <v>1.0211E-2</v>
      </c>
      <c r="J2310" s="251" t="s">
        <v>2395</v>
      </c>
      <c r="K2310" s="353">
        <v>0</v>
      </c>
      <c r="L2310" s="252">
        <v>2024</v>
      </c>
      <c r="M2310" s="251">
        <v>2030</v>
      </c>
      <c r="N2310" s="252" t="s">
        <v>393</v>
      </c>
      <c r="O2310" s="252" t="s">
        <v>394</v>
      </c>
      <c r="P2310" s="252" t="s">
        <v>634</v>
      </c>
      <c r="Q2310" s="251" t="s">
        <v>5670</v>
      </c>
      <c r="R2310" s="290"/>
      <c r="S2310" s="290"/>
      <c r="T2310" s="290"/>
      <c r="U2310" s="290"/>
      <c r="V2310" s="290"/>
      <c r="W2310" s="290"/>
      <c r="X2310" s="290"/>
    </row>
    <row r="2311" spans="2:24" ht="58">
      <c r="B2311" s="252" t="s">
        <v>1438</v>
      </c>
      <c r="C2311" s="252" t="s">
        <v>5639</v>
      </c>
      <c r="D2311" s="251" t="s">
        <v>3944</v>
      </c>
      <c r="E2311" s="252" t="s">
        <v>431</v>
      </c>
      <c r="F2311" s="251">
        <v>4935074.8240599995</v>
      </c>
      <c r="G2311" s="251">
        <v>2504480.68726</v>
      </c>
      <c r="H2311" s="252" t="s">
        <v>2541</v>
      </c>
      <c r="I2311" s="251">
        <v>8.4999999999999995E-4</v>
      </c>
      <c r="J2311" s="251" t="s">
        <v>2395</v>
      </c>
      <c r="K2311" s="353">
        <v>0</v>
      </c>
      <c r="L2311" s="252">
        <v>2024</v>
      </c>
      <c r="M2311" s="251">
        <v>2030</v>
      </c>
      <c r="N2311" s="252" t="s">
        <v>393</v>
      </c>
      <c r="O2311" s="252" t="s">
        <v>394</v>
      </c>
      <c r="P2311" s="252" t="s">
        <v>634</v>
      </c>
      <c r="Q2311" s="251" t="s">
        <v>5670</v>
      </c>
      <c r="R2311" s="290"/>
      <c r="S2311" s="290"/>
      <c r="T2311" s="290"/>
      <c r="U2311" s="290"/>
      <c r="V2311" s="290"/>
      <c r="W2311" s="290"/>
      <c r="X2311" s="290"/>
    </row>
    <row r="2312" spans="2:24" ht="58">
      <c r="B2312" s="252" t="s">
        <v>1438</v>
      </c>
      <c r="C2312" s="252" t="s">
        <v>5639</v>
      </c>
      <c r="D2312" s="251" t="s">
        <v>3944</v>
      </c>
      <c r="E2312" s="252" t="s">
        <v>431</v>
      </c>
      <c r="F2312" s="251">
        <v>4935574.6083000004</v>
      </c>
      <c r="G2312" s="251">
        <v>2501468.4509399999</v>
      </c>
      <c r="H2312" s="252" t="s">
        <v>2541</v>
      </c>
      <c r="I2312" s="251">
        <v>4.0749999999999996E-3</v>
      </c>
      <c r="J2312" s="251" t="s">
        <v>622</v>
      </c>
      <c r="K2312" s="353">
        <v>0</v>
      </c>
      <c r="L2312" s="252">
        <v>2024</v>
      </c>
      <c r="M2312" s="251">
        <v>2030</v>
      </c>
      <c r="N2312" s="252" t="s">
        <v>393</v>
      </c>
      <c r="O2312" s="252" t="s">
        <v>394</v>
      </c>
      <c r="P2312" s="252" t="s">
        <v>634</v>
      </c>
      <c r="Q2312" s="251" t="s">
        <v>5670</v>
      </c>
      <c r="R2312" s="290"/>
      <c r="S2312" s="290"/>
      <c r="T2312" s="290"/>
      <c r="U2312" s="290"/>
      <c r="V2312" s="290"/>
      <c r="W2312" s="290"/>
      <c r="X2312" s="290"/>
    </row>
    <row r="2313" spans="2:24" ht="58">
      <c r="B2313" s="252" t="s">
        <v>1438</v>
      </c>
      <c r="C2313" s="252" t="s">
        <v>5639</v>
      </c>
      <c r="D2313" s="251" t="s">
        <v>3944</v>
      </c>
      <c r="E2313" s="252" t="s">
        <v>431</v>
      </c>
      <c r="F2313" s="251">
        <v>4935592.3406300005</v>
      </c>
      <c r="G2313" s="251">
        <v>2501475.2486999999</v>
      </c>
      <c r="H2313" s="252" t="s">
        <v>2541</v>
      </c>
      <c r="I2313" s="251">
        <v>3.2209999999999999E-3</v>
      </c>
      <c r="J2313" s="251" t="s">
        <v>622</v>
      </c>
      <c r="K2313" s="353">
        <v>0</v>
      </c>
      <c r="L2313" s="252">
        <v>2024</v>
      </c>
      <c r="M2313" s="251">
        <v>2030</v>
      </c>
      <c r="N2313" s="252" t="s">
        <v>393</v>
      </c>
      <c r="O2313" s="252" t="s">
        <v>394</v>
      </c>
      <c r="P2313" s="252" t="s">
        <v>634</v>
      </c>
      <c r="Q2313" s="251" t="s">
        <v>5670</v>
      </c>
      <c r="R2313" s="290"/>
      <c r="S2313" s="290"/>
      <c r="T2313" s="290"/>
      <c r="U2313" s="290"/>
      <c r="V2313" s="290"/>
      <c r="W2313" s="290"/>
      <c r="X2313" s="290"/>
    </row>
    <row r="2314" spans="2:24" ht="58">
      <c r="B2314" s="252" t="s">
        <v>1438</v>
      </c>
      <c r="C2314" s="252" t="s">
        <v>5639</v>
      </c>
      <c r="D2314" s="251" t="s">
        <v>3944</v>
      </c>
      <c r="E2314" s="252" t="s">
        <v>431</v>
      </c>
      <c r="F2314" s="251">
        <v>4935724.3131499998</v>
      </c>
      <c r="G2314" s="251">
        <v>2501639.41505</v>
      </c>
      <c r="H2314" s="252" t="s">
        <v>2541</v>
      </c>
      <c r="I2314" s="251">
        <v>8.038E-3</v>
      </c>
      <c r="J2314" s="251" t="s">
        <v>622</v>
      </c>
      <c r="K2314" s="353">
        <v>0</v>
      </c>
      <c r="L2314" s="252">
        <v>2024</v>
      </c>
      <c r="M2314" s="251">
        <v>2030</v>
      </c>
      <c r="N2314" s="252" t="s">
        <v>393</v>
      </c>
      <c r="O2314" s="252" t="s">
        <v>394</v>
      </c>
      <c r="P2314" s="252" t="s">
        <v>634</v>
      </c>
      <c r="Q2314" s="251" t="s">
        <v>5670</v>
      </c>
      <c r="R2314" s="290"/>
      <c r="S2314" s="290"/>
      <c r="T2314" s="290"/>
      <c r="U2314" s="290"/>
      <c r="V2314" s="290"/>
      <c r="W2314" s="290"/>
      <c r="X2314" s="290"/>
    </row>
    <row r="2315" spans="2:24" ht="58">
      <c r="B2315" s="252" t="s">
        <v>1438</v>
      </c>
      <c r="C2315" s="252" t="s">
        <v>5639</v>
      </c>
      <c r="D2315" s="251" t="s">
        <v>3944</v>
      </c>
      <c r="E2315" s="252" t="s">
        <v>431</v>
      </c>
      <c r="F2315" s="251">
        <v>4935802.8126800004</v>
      </c>
      <c r="G2315" s="251">
        <v>2501831.7407499999</v>
      </c>
      <c r="H2315" s="252" t="s">
        <v>2541</v>
      </c>
      <c r="I2315" s="251">
        <v>9.9769999999999998E-3</v>
      </c>
      <c r="J2315" s="251" t="s">
        <v>622</v>
      </c>
      <c r="K2315" s="353">
        <v>0</v>
      </c>
      <c r="L2315" s="252">
        <v>2024</v>
      </c>
      <c r="M2315" s="251">
        <v>2030</v>
      </c>
      <c r="N2315" s="252" t="s">
        <v>393</v>
      </c>
      <c r="O2315" s="252" t="s">
        <v>394</v>
      </c>
      <c r="P2315" s="252" t="s">
        <v>634</v>
      </c>
      <c r="Q2315" s="251" t="s">
        <v>5670</v>
      </c>
      <c r="R2315" s="290"/>
      <c r="S2315" s="290"/>
      <c r="T2315" s="290"/>
      <c r="U2315" s="290"/>
      <c r="V2315" s="290"/>
      <c r="W2315" s="290"/>
      <c r="X2315" s="290"/>
    </row>
    <row r="2316" spans="2:24" ht="58">
      <c r="B2316" s="252" t="s">
        <v>1438</v>
      </c>
      <c r="C2316" s="252" t="s">
        <v>5639</v>
      </c>
      <c r="D2316" s="251" t="s">
        <v>3944</v>
      </c>
      <c r="E2316" s="252" t="s">
        <v>431</v>
      </c>
      <c r="F2316" s="251">
        <v>4935574.6083000004</v>
      </c>
      <c r="G2316" s="251">
        <v>2501468.4509399999</v>
      </c>
      <c r="H2316" s="252" t="s">
        <v>2541</v>
      </c>
      <c r="I2316" s="251">
        <v>8.6573999999999998E-2</v>
      </c>
      <c r="J2316" s="251" t="s">
        <v>622</v>
      </c>
      <c r="K2316" s="353">
        <v>0</v>
      </c>
      <c r="L2316" s="252">
        <v>2024</v>
      </c>
      <c r="M2316" s="251">
        <v>2030</v>
      </c>
      <c r="N2316" s="252" t="s">
        <v>393</v>
      </c>
      <c r="O2316" s="252" t="s">
        <v>394</v>
      </c>
      <c r="P2316" s="252" t="s">
        <v>634</v>
      </c>
      <c r="Q2316" s="251" t="s">
        <v>5670</v>
      </c>
      <c r="R2316" s="290"/>
      <c r="S2316" s="290"/>
      <c r="T2316" s="290"/>
      <c r="U2316" s="290"/>
      <c r="V2316" s="290"/>
      <c r="W2316" s="290"/>
      <c r="X2316" s="290"/>
    </row>
    <row r="2317" spans="2:24" ht="58">
      <c r="B2317" s="252" t="s">
        <v>1438</v>
      </c>
      <c r="C2317" s="252" t="s">
        <v>5639</v>
      </c>
      <c r="D2317" s="251" t="s">
        <v>3944</v>
      </c>
      <c r="E2317" s="252" t="s">
        <v>431</v>
      </c>
      <c r="F2317" s="251">
        <v>4935592.3406300005</v>
      </c>
      <c r="G2317" s="251">
        <v>2501475.2486999999</v>
      </c>
      <c r="H2317" s="252" t="s">
        <v>2541</v>
      </c>
      <c r="I2317" s="251">
        <v>8.1692000000000001E-2</v>
      </c>
      <c r="J2317" s="251" t="s">
        <v>622</v>
      </c>
      <c r="K2317" s="353">
        <v>0</v>
      </c>
      <c r="L2317" s="252">
        <v>2024</v>
      </c>
      <c r="M2317" s="251">
        <v>2030</v>
      </c>
      <c r="N2317" s="252" t="s">
        <v>393</v>
      </c>
      <c r="O2317" s="252" t="s">
        <v>394</v>
      </c>
      <c r="P2317" s="252" t="s">
        <v>634</v>
      </c>
      <c r="Q2317" s="251" t="s">
        <v>5670</v>
      </c>
      <c r="R2317" s="290"/>
      <c r="S2317" s="290"/>
      <c r="T2317" s="290"/>
      <c r="U2317" s="290"/>
      <c r="V2317" s="290"/>
      <c r="W2317" s="290"/>
      <c r="X2317" s="290"/>
    </row>
    <row r="2318" spans="2:24" ht="58">
      <c r="B2318" s="252" t="s">
        <v>1438</v>
      </c>
      <c r="C2318" s="252" t="s">
        <v>5639</v>
      </c>
      <c r="D2318" s="251" t="s">
        <v>3944</v>
      </c>
      <c r="E2318" s="252" t="s">
        <v>431</v>
      </c>
      <c r="F2318" s="251">
        <v>4935724.3131499998</v>
      </c>
      <c r="G2318" s="251">
        <v>2501639.41505</v>
      </c>
      <c r="H2318" s="252" t="s">
        <v>2541</v>
      </c>
      <c r="I2318" s="251">
        <v>9.4024999999999997E-2</v>
      </c>
      <c r="J2318" s="251" t="s">
        <v>622</v>
      </c>
      <c r="K2318" s="353">
        <v>0</v>
      </c>
      <c r="L2318" s="252">
        <v>2024</v>
      </c>
      <c r="M2318" s="251">
        <v>2030</v>
      </c>
      <c r="N2318" s="252" t="s">
        <v>393</v>
      </c>
      <c r="O2318" s="252" t="s">
        <v>394</v>
      </c>
      <c r="P2318" s="252" t="s">
        <v>634</v>
      </c>
      <c r="Q2318" s="251" t="s">
        <v>5670</v>
      </c>
      <c r="R2318" s="290"/>
      <c r="S2318" s="290"/>
      <c r="T2318" s="290"/>
      <c r="U2318" s="290"/>
      <c r="V2318" s="290"/>
      <c r="W2318" s="290"/>
      <c r="X2318" s="290"/>
    </row>
    <row r="2319" spans="2:24" ht="58">
      <c r="B2319" s="252" t="s">
        <v>1438</v>
      </c>
      <c r="C2319" s="252" t="s">
        <v>5639</v>
      </c>
      <c r="D2319" s="251" t="s">
        <v>3944</v>
      </c>
      <c r="E2319" s="252" t="s">
        <v>431</v>
      </c>
      <c r="F2319" s="251">
        <v>4935802.8126800004</v>
      </c>
      <c r="G2319" s="251">
        <v>2501831.7407499999</v>
      </c>
      <c r="H2319" s="252" t="s">
        <v>2541</v>
      </c>
      <c r="I2319" s="251">
        <v>0.129466</v>
      </c>
      <c r="J2319" s="251" t="s">
        <v>622</v>
      </c>
      <c r="K2319" s="353">
        <v>0</v>
      </c>
      <c r="L2319" s="252">
        <v>2024</v>
      </c>
      <c r="M2319" s="251">
        <v>2030</v>
      </c>
      <c r="N2319" s="252" t="s">
        <v>393</v>
      </c>
      <c r="O2319" s="252" t="s">
        <v>394</v>
      </c>
      <c r="P2319" s="252" t="s">
        <v>634</v>
      </c>
      <c r="Q2319" s="251" t="s">
        <v>5670</v>
      </c>
      <c r="R2319" s="290"/>
      <c r="S2319" s="290"/>
      <c r="T2319" s="290"/>
      <c r="U2319" s="290"/>
      <c r="V2319" s="290"/>
      <c r="W2319" s="290"/>
      <c r="X2319" s="290"/>
    </row>
    <row r="2320" spans="2:24" ht="58">
      <c r="B2320" s="252" t="s">
        <v>1438</v>
      </c>
      <c r="C2320" s="252" t="s">
        <v>5639</v>
      </c>
      <c r="D2320" s="251" t="s">
        <v>3944</v>
      </c>
      <c r="E2320" s="252" t="s">
        <v>431</v>
      </c>
      <c r="F2320" s="251">
        <v>4935802.8126800004</v>
      </c>
      <c r="G2320" s="251">
        <v>2501831.7407499999</v>
      </c>
      <c r="H2320" s="252" t="s">
        <v>2541</v>
      </c>
      <c r="I2320" s="251">
        <v>2.2148999999999999E-2</v>
      </c>
      <c r="J2320" s="251" t="s">
        <v>2395</v>
      </c>
      <c r="K2320" s="353">
        <v>0</v>
      </c>
      <c r="L2320" s="252">
        <v>2024</v>
      </c>
      <c r="M2320" s="251">
        <v>2030</v>
      </c>
      <c r="N2320" s="252" t="s">
        <v>393</v>
      </c>
      <c r="O2320" s="252" t="s">
        <v>394</v>
      </c>
      <c r="P2320" s="252" t="s">
        <v>634</v>
      </c>
      <c r="Q2320" s="251" t="s">
        <v>5670</v>
      </c>
      <c r="R2320" s="290"/>
      <c r="S2320" s="290"/>
      <c r="T2320" s="290"/>
      <c r="U2320" s="290"/>
      <c r="V2320" s="290"/>
      <c r="W2320" s="290"/>
      <c r="X2320" s="290"/>
    </row>
    <row r="2321" spans="2:24" ht="58">
      <c r="B2321" s="252" t="s">
        <v>1438</v>
      </c>
      <c r="C2321" s="252" t="s">
        <v>5639</v>
      </c>
      <c r="D2321" s="251" t="s">
        <v>3944</v>
      </c>
      <c r="E2321" s="252" t="s">
        <v>431</v>
      </c>
      <c r="F2321" s="251">
        <v>4935532.8277200004</v>
      </c>
      <c r="G2321" s="251">
        <v>2501829.3837899999</v>
      </c>
      <c r="H2321" s="252" t="s">
        <v>2541</v>
      </c>
      <c r="I2321" s="251">
        <v>0.15472</v>
      </c>
      <c r="J2321" s="251" t="s">
        <v>622</v>
      </c>
      <c r="K2321" s="353">
        <v>0</v>
      </c>
      <c r="L2321" s="252">
        <v>2024</v>
      </c>
      <c r="M2321" s="251">
        <v>2030</v>
      </c>
      <c r="N2321" s="252" t="s">
        <v>393</v>
      </c>
      <c r="O2321" s="252" t="s">
        <v>394</v>
      </c>
      <c r="P2321" s="252" t="s">
        <v>634</v>
      </c>
      <c r="Q2321" s="251" t="s">
        <v>5670</v>
      </c>
      <c r="R2321" s="290"/>
      <c r="S2321" s="290"/>
      <c r="T2321" s="290"/>
      <c r="U2321" s="290"/>
      <c r="V2321" s="290"/>
      <c r="W2321" s="290"/>
      <c r="X2321" s="290"/>
    </row>
    <row r="2322" spans="2:24" ht="58">
      <c r="B2322" s="252" t="s">
        <v>1438</v>
      </c>
      <c r="C2322" s="252" t="s">
        <v>5639</v>
      </c>
      <c r="D2322" s="251" t="s">
        <v>3944</v>
      </c>
      <c r="E2322" s="252" t="s">
        <v>431</v>
      </c>
      <c r="F2322" s="251">
        <v>4935550.7435400002</v>
      </c>
      <c r="G2322" s="251">
        <v>2501839.6642499999</v>
      </c>
      <c r="H2322" s="252" t="s">
        <v>2541</v>
      </c>
      <c r="I2322" s="251">
        <v>0.16351299999999999</v>
      </c>
      <c r="J2322" s="251" t="s">
        <v>622</v>
      </c>
      <c r="K2322" s="353">
        <v>0</v>
      </c>
      <c r="L2322" s="252">
        <v>2024</v>
      </c>
      <c r="M2322" s="251">
        <v>2030</v>
      </c>
      <c r="N2322" s="252" t="s">
        <v>393</v>
      </c>
      <c r="O2322" s="252" t="s">
        <v>394</v>
      </c>
      <c r="P2322" s="252" t="s">
        <v>634</v>
      </c>
      <c r="Q2322" s="251" t="s">
        <v>5670</v>
      </c>
      <c r="R2322" s="290"/>
      <c r="S2322" s="290"/>
      <c r="T2322" s="290"/>
      <c r="U2322" s="290"/>
      <c r="V2322" s="290"/>
      <c r="W2322" s="290"/>
      <c r="X2322" s="290"/>
    </row>
    <row r="2323" spans="2:24" ht="58">
      <c r="B2323" s="252" t="s">
        <v>1438</v>
      </c>
      <c r="C2323" s="252" t="s">
        <v>5639</v>
      </c>
      <c r="D2323" s="251" t="s">
        <v>3944</v>
      </c>
      <c r="E2323" s="252" t="s">
        <v>431</v>
      </c>
      <c r="F2323" s="251">
        <v>4935705.5805299999</v>
      </c>
      <c r="G2323" s="251">
        <v>2502028.8750999998</v>
      </c>
      <c r="H2323" s="252" t="s">
        <v>2541</v>
      </c>
      <c r="I2323" s="251">
        <v>8.7869999999999997E-3</v>
      </c>
      <c r="J2323" s="251" t="s">
        <v>622</v>
      </c>
      <c r="K2323" s="353">
        <v>0</v>
      </c>
      <c r="L2323" s="252">
        <v>2024</v>
      </c>
      <c r="M2323" s="251">
        <v>2030</v>
      </c>
      <c r="N2323" s="252" t="s">
        <v>393</v>
      </c>
      <c r="O2323" s="252" t="s">
        <v>394</v>
      </c>
      <c r="P2323" s="252" t="s">
        <v>634</v>
      </c>
      <c r="Q2323" s="251" t="s">
        <v>5670</v>
      </c>
      <c r="R2323" s="290"/>
      <c r="S2323" s="290"/>
      <c r="T2323" s="290"/>
      <c r="U2323" s="290"/>
      <c r="V2323" s="290"/>
      <c r="W2323" s="290"/>
      <c r="X2323" s="290"/>
    </row>
    <row r="2324" spans="2:24" ht="58">
      <c r="B2324" s="252" t="s">
        <v>1438</v>
      </c>
      <c r="C2324" s="252" t="s">
        <v>5639</v>
      </c>
      <c r="D2324" s="251" t="s">
        <v>2501</v>
      </c>
      <c r="E2324" s="252" t="s">
        <v>431</v>
      </c>
      <c r="F2324" s="251">
        <v>4953802.7240300002</v>
      </c>
      <c r="G2324" s="251">
        <v>2436108.1933800001</v>
      </c>
      <c r="H2324" s="252" t="s">
        <v>2541</v>
      </c>
      <c r="I2324" s="251">
        <v>0.104737</v>
      </c>
      <c r="J2324" s="251" t="s">
        <v>2754</v>
      </c>
      <c r="K2324" s="353">
        <v>0</v>
      </c>
      <c r="L2324" s="252">
        <v>2024</v>
      </c>
      <c r="M2324" s="251">
        <v>2030</v>
      </c>
      <c r="N2324" s="252" t="s">
        <v>393</v>
      </c>
      <c r="O2324" s="252" t="s">
        <v>394</v>
      </c>
      <c r="P2324" s="252" t="s">
        <v>634</v>
      </c>
      <c r="Q2324" s="251" t="s">
        <v>5670</v>
      </c>
      <c r="R2324" s="290"/>
      <c r="S2324" s="290"/>
      <c r="T2324" s="290"/>
      <c r="U2324" s="290"/>
      <c r="V2324" s="290"/>
      <c r="W2324" s="290"/>
      <c r="X2324" s="290"/>
    </row>
    <row r="2325" spans="2:24" ht="58">
      <c r="B2325" s="252" t="s">
        <v>1438</v>
      </c>
      <c r="C2325" s="252" t="s">
        <v>5639</v>
      </c>
      <c r="D2325" s="251" t="s">
        <v>2501</v>
      </c>
      <c r="E2325" s="252" t="s">
        <v>431</v>
      </c>
      <c r="F2325" s="251">
        <v>4953802.7240300002</v>
      </c>
      <c r="G2325" s="251">
        <v>2436108.1933800001</v>
      </c>
      <c r="H2325" s="252" t="s">
        <v>2541</v>
      </c>
      <c r="I2325" s="251">
        <v>0.51540699999999995</v>
      </c>
      <c r="J2325" s="251" t="s">
        <v>392</v>
      </c>
      <c r="K2325" s="353">
        <v>0</v>
      </c>
      <c r="L2325" s="252">
        <v>2024</v>
      </c>
      <c r="M2325" s="251">
        <v>2030</v>
      </c>
      <c r="N2325" s="252" t="s">
        <v>393</v>
      </c>
      <c r="O2325" s="252" t="s">
        <v>394</v>
      </c>
      <c r="P2325" s="252" t="s">
        <v>634</v>
      </c>
      <c r="Q2325" s="251" t="s">
        <v>5670</v>
      </c>
      <c r="R2325" s="290"/>
      <c r="S2325" s="290"/>
      <c r="T2325" s="290"/>
      <c r="U2325" s="290"/>
      <c r="V2325" s="290"/>
      <c r="W2325" s="290"/>
      <c r="X2325" s="290"/>
    </row>
    <row r="2326" spans="2:24" ht="58">
      <c r="B2326" s="252" t="s">
        <v>1438</v>
      </c>
      <c r="C2326" s="252" t="s">
        <v>5639</v>
      </c>
      <c r="D2326" s="251" t="s">
        <v>2501</v>
      </c>
      <c r="E2326" s="252" t="s">
        <v>431</v>
      </c>
      <c r="F2326" s="251">
        <v>4950822.0919700004</v>
      </c>
      <c r="G2326" s="251">
        <v>2444238.4766500001</v>
      </c>
      <c r="H2326" s="252" t="s">
        <v>2541</v>
      </c>
      <c r="I2326" s="251">
        <v>1.0005269999999999</v>
      </c>
      <c r="J2326" s="251" t="s">
        <v>622</v>
      </c>
      <c r="K2326" s="353">
        <v>0</v>
      </c>
      <c r="L2326" s="252">
        <v>2024</v>
      </c>
      <c r="M2326" s="251">
        <v>2030</v>
      </c>
      <c r="N2326" s="252" t="s">
        <v>393</v>
      </c>
      <c r="O2326" s="252" t="s">
        <v>394</v>
      </c>
      <c r="P2326" s="252" t="s">
        <v>634</v>
      </c>
      <c r="Q2326" s="251" t="s">
        <v>5670</v>
      </c>
      <c r="R2326" s="290"/>
      <c r="S2326" s="290"/>
      <c r="T2326" s="290"/>
      <c r="U2326" s="290"/>
      <c r="V2326" s="290"/>
      <c r="W2326" s="290"/>
      <c r="X2326" s="290"/>
    </row>
    <row r="2327" spans="2:24" ht="58">
      <c r="B2327" s="252" t="s">
        <v>1438</v>
      </c>
      <c r="C2327" s="252" t="s">
        <v>5639</v>
      </c>
      <c r="D2327" s="251" t="s">
        <v>2501</v>
      </c>
      <c r="E2327" s="252" t="s">
        <v>431</v>
      </c>
      <c r="F2327" s="251">
        <v>4950907.8954600003</v>
      </c>
      <c r="G2327" s="251">
        <v>2444353.6262500002</v>
      </c>
      <c r="H2327" s="252" t="s">
        <v>2541</v>
      </c>
      <c r="I2327" s="251">
        <v>5.6167000000000002E-2</v>
      </c>
      <c r="J2327" s="251" t="s">
        <v>622</v>
      </c>
      <c r="K2327" s="353">
        <v>0</v>
      </c>
      <c r="L2327" s="252">
        <v>2024</v>
      </c>
      <c r="M2327" s="251">
        <v>2030</v>
      </c>
      <c r="N2327" s="252" t="s">
        <v>393</v>
      </c>
      <c r="O2327" s="252" t="s">
        <v>394</v>
      </c>
      <c r="P2327" s="252" t="s">
        <v>634</v>
      </c>
      <c r="Q2327" s="251" t="s">
        <v>5670</v>
      </c>
      <c r="R2327" s="290"/>
      <c r="S2327" s="290"/>
      <c r="T2327" s="290"/>
      <c r="U2327" s="290"/>
      <c r="V2327" s="290"/>
      <c r="W2327" s="290"/>
      <c r="X2327" s="290"/>
    </row>
    <row r="2328" spans="2:24" ht="58">
      <c r="B2328" s="252" t="s">
        <v>1438</v>
      </c>
      <c r="C2328" s="252" t="s">
        <v>5639</v>
      </c>
      <c r="D2328" s="251" t="s">
        <v>2501</v>
      </c>
      <c r="E2328" s="252" t="s">
        <v>431</v>
      </c>
      <c r="F2328" s="251">
        <v>4950994.7531099999</v>
      </c>
      <c r="G2328" s="251">
        <v>2444065.7635300001</v>
      </c>
      <c r="H2328" s="252" t="s">
        <v>2541</v>
      </c>
      <c r="I2328" s="251">
        <v>0.126198</v>
      </c>
      <c r="J2328" s="251" t="s">
        <v>622</v>
      </c>
      <c r="K2328" s="353">
        <v>0</v>
      </c>
      <c r="L2328" s="252">
        <v>2024</v>
      </c>
      <c r="M2328" s="251">
        <v>2030</v>
      </c>
      <c r="N2328" s="252" t="s">
        <v>393</v>
      </c>
      <c r="O2328" s="252" t="s">
        <v>394</v>
      </c>
      <c r="P2328" s="252" t="s">
        <v>634</v>
      </c>
      <c r="Q2328" s="251" t="s">
        <v>5670</v>
      </c>
      <c r="R2328" s="290"/>
      <c r="S2328" s="290"/>
      <c r="T2328" s="290"/>
      <c r="U2328" s="290"/>
      <c r="V2328" s="290"/>
      <c r="W2328" s="290"/>
      <c r="X2328" s="290"/>
    </row>
    <row r="2329" spans="2:24" ht="58">
      <c r="B2329" s="252" t="s">
        <v>1438</v>
      </c>
      <c r="C2329" s="252" t="s">
        <v>5639</v>
      </c>
      <c r="D2329" s="251" t="s">
        <v>2501</v>
      </c>
      <c r="E2329" s="252" t="s">
        <v>431</v>
      </c>
      <c r="F2329" s="251">
        <v>4951017.6157799996</v>
      </c>
      <c r="G2329" s="251">
        <v>2444072.6595000001</v>
      </c>
      <c r="H2329" s="252" t="s">
        <v>2541</v>
      </c>
      <c r="I2329" s="251">
        <v>0.118313</v>
      </c>
      <c r="J2329" s="251" t="s">
        <v>622</v>
      </c>
      <c r="K2329" s="353">
        <v>0</v>
      </c>
      <c r="L2329" s="252">
        <v>2024</v>
      </c>
      <c r="M2329" s="251">
        <v>2030</v>
      </c>
      <c r="N2329" s="252" t="s">
        <v>393</v>
      </c>
      <c r="O2329" s="252" t="s">
        <v>394</v>
      </c>
      <c r="P2329" s="252" t="s">
        <v>634</v>
      </c>
      <c r="Q2329" s="251" t="s">
        <v>5670</v>
      </c>
      <c r="R2329" s="290"/>
      <c r="S2329" s="290"/>
      <c r="T2329" s="290"/>
      <c r="U2329" s="290"/>
      <c r="V2329" s="290"/>
      <c r="W2329" s="290"/>
      <c r="X2329" s="290"/>
    </row>
    <row r="2330" spans="2:24" ht="58">
      <c r="B2330" s="252" t="s">
        <v>1438</v>
      </c>
      <c r="C2330" s="252" t="s">
        <v>5639</v>
      </c>
      <c r="D2330" s="251" t="s">
        <v>2501</v>
      </c>
      <c r="E2330" s="252" t="s">
        <v>431</v>
      </c>
      <c r="F2330" s="251">
        <v>4950938.5484100003</v>
      </c>
      <c r="G2330" s="251">
        <v>2444334.56274</v>
      </c>
      <c r="H2330" s="252" t="s">
        <v>2541</v>
      </c>
      <c r="I2330" s="251">
        <v>3.9324999999999999E-2</v>
      </c>
      <c r="J2330" s="251" t="s">
        <v>622</v>
      </c>
      <c r="K2330" s="353">
        <v>0</v>
      </c>
      <c r="L2330" s="252">
        <v>2024</v>
      </c>
      <c r="M2330" s="251">
        <v>2030</v>
      </c>
      <c r="N2330" s="252" t="s">
        <v>393</v>
      </c>
      <c r="O2330" s="252" t="s">
        <v>394</v>
      </c>
      <c r="P2330" s="252" t="s">
        <v>634</v>
      </c>
      <c r="Q2330" s="251" t="s">
        <v>5670</v>
      </c>
      <c r="R2330" s="290"/>
      <c r="S2330" s="290"/>
      <c r="T2330" s="290"/>
      <c r="U2330" s="290"/>
      <c r="V2330" s="290"/>
      <c r="W2330" s="290"/>
      <c r="X2330" s="290"/>
    </row>
    <row r="2331" spans="2:24" ht="58">
      <c r="B2331" s="252" t="s">
        <v>1438</v>
      </c>
      <c r="C2331" s="252" t="s">
        <v>5639</v>
      </c>
      <c r="D2331" s="251" t="s">
        <v>2501</v>
      </c>
      <c r="E2331" s="252" t="s">
        <v>431</v>
      </c>
      <c r="F2331" s="251">
        <v>4951787.69948</v>
      </c>
      <c r="G2331" s="251">
        <v>2441605.9348300002</v>
      </c>
      <c r="H2331" s="252" t="s">
        <v>2541</v>
      </c>
      <c r="I2331" s="251">
        <v>0.30478699999999997</v>
      </c>
      <c r="J2331" s="251" t="s">
        <v>392</v>
      </c>
      <c r="K2331" s="353">
        <v>0</v>
      </c>
      <c r="L2331" s="252">
        <v>2024</v>
      </c>
      <c r="M2331" s="251">
        <v>2030</v>
      </c>
      <c r="N2331" s="252" t="s">
        <v>393</v>
      </c>
      <c r="O2331" s="252" t="s">
        <v>394</v>
      </c>
      <c r="P2331" s="252" t="s">
        <v>634</v>
      </c>
      <c r="Q2331" s="251" t="s">
        <v>5670</v>
      </c>
      <c r="R2331" s="290"/>
      <c r="S2331" s="290"/>
      <c r="T2331" s="290"/>
      <c r="U2331" s="290"/>
      <c r="V2331" s="290"/>
      <c r="W2331" s="290"/>
      <c r="X2331" s="290"/>
    </row>
    <row r="2332" spans="2:24" ht="58">
      <c r="B2332" s="252" t="s">
        <v>1438</v>
      </c>
      <c r="C2332" s="252" t="s">
        <v>5639</v>
      </c>
      <c r="D2332" s="251" t="s">
        <v>2501</v>
      </c>
      <c r="E2332" s="252" t="s">
        <v>431</v>
      </c>
      <c r="F2332" s="251">
        <v>4951882.1357899997</v>
      </c>
      <c r="G2332" s="251">
        <v>2441163.1526500001</v>
      </c>
      <c r="H2332" s="252" t="s">
        <v>2541</v>
      </c>
      <c r="I2332" s="251">
        <v>3.3284000000000001E-2</v>
      </c>
      <c r="J2332" s="251" t="s">
        <v>392</v>
      </c>
      <c r="K2332" s="353">
        <v>0</v>
      </c>
      <c r="L2332" s="252">
        <v>2024</v>
      </c>
      <c r="M2332" s="251">
        <v>2030</v>
      </c>
      <c r="N2332" s="252" t="s">
        <v>393</v>
      </c>
      <c r="O2332" s="252" t="s">
        <v>394</v>
      </c>
      <c r="P2332" s="252" t="s">
        <v>634</v>
      </c>
      <c r="Q2332" s="251" t="s">
        <v>5670</v>
      </c>
      <c r="R2332" s="290"/>
      <c r="S2332" s="290"/>
      <c r="T2332" s="290"/>
      <c r="U2332" s="290"/>
      <c r="V2332" s="290"/>
      <c r="W2332" s="290"/>
      <c r="X2332" s="290"/>
    </row>
    <row r="2333" spans="2:24" ht="58">
      <c r="B2333" s="252" t="s">
        <v>1438</v>
      </c>
      <c r="C2333" s="252" t="s">
        <v>5639</v>
      </c>
      <c r="D2333" s="251" t="s">
        <v>2501</v>
      </c>
      <c r="E2333" s="252" t="s">
        <v>431</v>
      </c>
      <c r="F2333" s="251">
        <v>4951910.7240500003</v>
      </c>
      <c r="G2333" s="251">
        <v>2441146.7376899999</v>
      </c>
      <c r="H2333" s="252" t="s">
        <v>2541</v>
      </c>
      <c r="I2333" s="251">
        <v>3.5236999999999997E-2</v>
      </c>
      <c r="J2333" s="251" t="s">
        <v>392</v>
      </c>
      <c r="K2333" s="353">
        <v>0</v>
      </c>
      <c r="L2333" s="252">
        <v>2024</v>
      </c>
      <c r="M2333" s="251">
        <v>2030</v>
      </c>
      <c r="N2333" s="252" t="s">
        <v>393</v>
      </c>
      <c r="O2333" s="252" t="s">
        <v>394</v>
      </c>
      <c r="P2333" s="252" t="s">
        <v>634</v>
      </c>
      <c r="Q2333" s="251" t="s">
        <v>5670</v>
      </c>
      <c r="R2333" s="290"/>
      <c r="S2333" s="290"/>
      <c r="T2333" s="290"/>
      <c r="U2333" s="290"/>
      <c r="V2333" s="290"/>
      <c r="W2333" s="290"/>
      <c r="X2333" s="290"/>
    </row>
    <row r="2334" spans="2:24" ht="58">
      <c r="B2334" s="252" t="s">
        <v>1438</v>
      </c>
      <c r="C2334" s="252" t="s">
        <v>5639</v>
      </c>
      <c r="D2334" s="251" t="s">
        <v>2501</v>
      </c>
      <c r="E2334" s="252" t="s">
        <v>431</v>
      </c>
      <c r="F2334" s="251">
        <v>4951866.7155999998</v>
      </c>
      <c r="G2334" s="251">
        <v>2441326.73544</v>
      </c>
      <c r="H2334" s="252" t="s">
        <v>2541</v>
      </c>
      <c r="I2334" s="251">
        <v>5.4559999999999999E-3</v>
      </c>
      <c r="J2334" s="251" t="s">
        <v>392</v>
      </c>
      <c r="K2334" s="353">
        <v>0</v>
      </c>
      <c r="L2334" s="252">
        <v>2024</v>
      </c>
      <c r="M2334" s="251">
        <v>2030</v>
      </c>
      <c r="N2334" s="252" t="s">
        <v>393</v>
      </c>
      <c r="O2334" s="252" t="s">
        <v>394</v>
      </c>
      <c r="P2334" s="252" t="s">
        <v>634</v>
      </c>
      <c r="Q2334" s="251" t="s">
        <v>5670</v>
      </c>
      <c r="R2334" s="290"/>
      <c r="S2334" s="290"/>
      <c r="T2334" s="290"/>
      <c r="U2334" s="290"/>
      <c r="V2334" s="290"/>
      <c r="W2334" s="290"/>
      <c r="X2334" s="290"/>
    </row>
    <row r="2335" spans="2:24" ht="58">
      <c r="B2335" s="252" t="s">
        <v>1438</v>
      </c>
      <c r="C2335" s="252" t="s">
        <v>5639</v>
      </c>
      <c r="D2335" s="251" t="s">
        <v>2501</v>
      </c>
      <c r="E2335" s="252" t="s">
        <v>431</v>
      </c>
      <c r="F2335" s="251">
        <v>4951842.1536600003</v>
      </c>
      <c r="G2335" s="251">
        <v>2441326.6209900002</v>
      </c>
      <c r="H2335" s="252" t="s">
        <v>2541</v>
      </c>
      <c r="I2335" s="251">
        <v>1.1157E-2</v>
      </c>
      <c r="J2335" s="251" t="s">
        <v>392</v>
      </c>
      <c r="K2335" s="353">
        <v>0</v>
      </c>
      <c r="L2335" s="252">
        <v>2024</v>
      </c>
      <c r="M2335" s="251">
        <v>2030</v>
      </c>
      <c r="N2335" s="252" t="s">
        <v>393</v>
      </c>
      <c r="O2335" s="252" t="s">
        <v>394</v>
      </c>
      <c r="P2335" s="252" t="s">
        <v>634</v>
      </c>
      <c r="Q2335" s="251" t="s">
        <v>5670</v>
      </c>
      <c r="R2335" s="290"/>
      <c r="S2335" s="290"/>
      <c r="T2335" s="290"/>
      <c r="U2335" s="290"/>
      <c r="V2335" s="290"/>
      <c r="W2335" s="290"/>
      <c r="X2335" s="290"/>
    </row>
    <row r="2336" spans="2:24" ht="58">
      <c r="B2336" s="252" t="s">
        <v>1438</v>
      </c>
      <c r="C2336" s="252" t="s">
        <v>5639</v>
      </c>
      <c r="D2336" s="251" t="s">
        <v>2501</v>
      </c>
      <c r="E2336" s="252" t="s">
        <v>431</v>
      </c>
      <c r="F2336" s="251">
        <v>4951857.0034699999</v>
      </c>
      <c r="G2336" s="251">
        <v>2441369.7352800001</v>
      </c>
      <c r="H2336" s="252" t="s">
        <v>2541</v>
      </c>
      <c r="I2336" s="251">
        <v>4.2379999999999996E-3</v>
      </c>
      <c r="J2336" s="251" t="s">
        <v>392</v>
      </c>
      <c r="K2336" s="353">
        <v>0</v>
      </c>
      <c r="L2336" s="252">
        <v>2024</v>
      </c>
      <c r="M2336" s="251">
        <v>2030</v>
      </c>
      <c r="N2336" s="252" t="s">
        <v>393</v>
      </c>
      <c r="O2336" s="252" t="s">
        <v>394</v>
      </c>
      <c r="P2336" s="252" t="s">
        <v>634</v>
      </c>
      <c r="Q2336" s="251" t="s">
        <v>5670</v>
      </c>
      <c r="R2336" s="290"/>
      <c r="S2336" s="290"/>
      <c r="T2336" s="290"/>
      <c r="U2336" s="290"/>
      <c r="V2336" s="290"/>
      <c r="W2336" s="290"/>
      <c r="X2336" s="290"/>
    </row>
    <row r="2337" spans="2:24" ht="58">
      <c r="B2337" s="252" t="s">
        <v>1438</v>
      </c>
      <c r="C2337" s="252" t="s">
        <v>5639</v>
      </c>
      <c r="D2337" s="251" t="s">
        <v>2501</v>
      </c>
      <c r="E2337" s="252" t="s">
        <v>431</v>
      </c>
      <c r="F2337" s="251">
        <v>4951796.8070200002</v>
      </c>
      <c r="G2337" s="251">
        <v>2441512.62775</v>
      </c>
      <c r="H2337" s="252" t="s">
        <v>2541</v>
      </c>
      <c r="I2337" s="251">
        <v>3.349E-3</v>
      </c>
      <c r="J2337" s="251" t="s">
        <v>2754</v>
      </c>
      <c r="K2337" s="353">
        <v>0</v>
      </c>
      <c r="L2337" s="252">
        <v>2024</v>
      </c>
      <c r="M2337" s="251">
        <v>2030</v>
      </c>
      <c r="N2337" s="252" t="s">
        <v>393</v>
      </c>
      <c r="O2337" s="252" t="s">
        <v>394</v>
      </c>
      <c r="P2337" s="252" t="s">
        <v>634</v>
      </c>
      <c r="Q2337" s="251" t="s">
        <v>5670</v>
      </c>
      <c r="R2337" s="290"/>
      <c r="S2337" s="290"/>
      <c r="T2337" s="290"/>
      <c r="U2337" s="290"/>
      <c r="V2337" s="290"/>
      <c r="W2337" s="290"/>
      <c r="X2337" s="290"/>
    </row>
    <row r="2338" spans="2:24" ht="58">
      <c r="B2338" s="252" t="s">
        <v>1438</v>
      </c>
      <c r="C2338" s="252" t="s">
        <v>5639</v>
      </c>
      <c r="D2338" s="251" t="s">
        <v>2501</v>
      </c>
      <c r="E2338" s="252" t="s">
        <v>431</v>
      </c>
      <c r="F2338" s="251">
        <v>4951796.8070200002</v>
      </c>
      <c r="G2338" s="251">
        <v>2441512.62775</v>
      </c>
      <c r="H2338" s="252" t="s">
        <v>2541</v>
      </c>
      <c r="I2338" s="251">
        <v>3.9170000000000003E-3</v>
      </c>
      <c r="J2338" s="251" t="s">
        <v>392</v>
      </c>
      <c r="K2338" s="353">
        <v>0</v>
      </c>
      <c r="L2338" s="252">
        <v>2024</v>
      </c>
      <c r="M2338" s="251">
        <v>2030</v>
      </c>
      <c r="N2338" s="252" t="s">
        <v>393</v>
      </c>
      <c r="O2338" s="252" t="s">
        <v>394</v>
      </c>
      <c r="P2338" s="252" t="s">
        <v>634</v>
      </c>
      <c r="Q2338" s="251" t="s">
        <v>5670</v>
      </c>
      <c r="R2338" s="290"/>
      <c r="S2338" s="290"/>
      <c r="T2338" s="290"/>
      <c r="U2338" s="290"/>
      <c r="V2338" s="290"/>
      <c r="W2338" s="290"/>
      <c r="X2338" s="290"/>
    </row>
    <row r="2339" spans="2:24" ht="58">
      <c r="B2339" s="252" t="s">
        <v>1438</v>
      </c>
      <c r="C2339" s="252" t="s">
        <v>5639</v>
      </c>
      <c r="D2339" s="251" t="s">
        <v>2501</v>
      </c>
      <c r="E2339" s="252" t="s">
        <v>431</v>
      </c>
      <c r="F2339" s="251">
        <v>4951820.5131799998</v>
      </c>
      <c r="G2339" s="251">
        <v>2441516.1745699998</v>
      </c>
      <c r="H2339" s="252" t="s">
        <v>2541</v>
      </c>
      <c r="I2339" s="251">
        <v>3.3E-3</v>
      </c>
      <c r="J2339" s="251" t="s">
        <v>2754</v>
      </c>
      <c r="K2339" s="353">
        <v>0</v>
      </c>
      <c r="L2339" s="252">
        <v>2024</v>
      </c>
      <c r="M2339" s="251">
        <v>2030</v>
      </c>
      <c r="N2339" s="252" t="s">
        <v>393</v>
      </c>
      <c r="O2339" s="252" t="s">
        <v>394</v>
      </c>
      <c r="P2339" s="252" t="s">
        <v>634</v>
      </c>
      <c r="Q2339" s="251" t="s">
        <v>5670</v>
      </c>
      <c r="R2339" s="290"/>
      <c r="S2339" s="290"/>
      <c r="T2339" s="290"/>
      <c r="U2339" s="290"/>
      <c r="V2339" s="290"/>
      <c r="W2339" s="290"/>
      <c r="X2339" s="290"/>
    </row>
    <row r="2340" spans="2:24" ht="58">
      <c r="B2340" s="252" t="s">
        <v>1438</v>
      </c>
      <c r="C2340" s="252" t="s">
        <v>5639</v>
      </c>
      <c r="D2340" s="251" t="s">
        <v>2501</v>
      </c>
      <c r="E2340" s="252" t="s">
        <v>431</v>
      </c>
      <c r="F2340" s="251">
        <v>4951820.5131799998</v>
      </c>
      <c r="G2340" s="251">
        <v>2441516.1745699998</v>
      </c>
      <c r="H2340" s="252" t="s">
        <v>2541</v>
      </c>
      <c r="I2340" s="251">
        <v>4.1289999999999999E-3</v>
      </c>
      <c r="J2340" s="251" t="s">
        <v>392</v>
      </c>
      <c r="K2340" s="353">
        <v>0</v>
      </c>
      <c r="L2340" s="252">
        <v>2024</v>
      </c>
      <c r="M2340" s="251">
        <v>2030</v>
      </c>
      <c r="N2340" s="252" t="s">
        <v>393</v>
      </c>
      <c r="O2340" s="252" t="s">
        <v>394</v>
      </c>
      <c r="P2340" s="252" t="s">
        <v>634</v>
      </c>
      <c r="Q2340" s="251" t="s">
        <v>5670</v>
      </c>
      <c r="R2340" s="290"/>
      <c r="S2340" s="290"/>
      <c r="T2340" s="290"/>
      <c r="U2340" s="290"/>
      <c r="V2340" s="290"/>
      <c r="W2340" s="290"/>
      <c r="X2340" s="290"/>
    </row>
    <row r="2341" spans="2:24" ht="58">
      <c r="B2341" s="252" t="s">
        <v>1438</v>
      </c>
      <c r="C2341" s="252" t="s">
        <v>5639</v>
      </c>
      <c r="D2341" s="251" t="s">
        <v>2501</v>
      </c>
      <c r="E2341" s="252" t="s">
        <v>431</v>
      </c>
      <c r="F2341" s="251">
        <v>4951764.0174599998</v>
      </c>
      <c r="G2341" s="251">
        <v>2441646.8619300001</v>
      </c>
      <c r="H2341" s="252" t="s">
        <v>2541</v>
      </c>
      <c r="I2341" s="251">
        <v>1.9732E-2</v>
      </c>
      <c r="J2341" s="251" t="s">
        <v>392</v>
      </c>
      <c r="K2341" s="353">
        <v>0</v>
      </c>
      <c r="L2341" s="252">
        <v>2024</v>
      </c>
      <c r="M2341" s="251">
        <v>2030</v>
      </c>
      <c r="N2341" s="252" t="s">
        <v>393</v>
      </c>
      <c r="O2341" s="252" t="s">
        <v>394</v>
      </c>
      <c r="P2341" s="252" t="s">
        <v>634</v>
      </c>
      <c r="Q2341" s="251" t="s">
        <v>5670</v>
      </c>
      <c r="R2341" s="290"/>
      <c r="S2341" s="290"/>
      <c r="T2341" s="290"/>
      <c r="U2341" s="290"/>
      <c r="V2341" s="290"/>
      <c r="W2341" s="290"/>
      <c r="X2341" s="290"/>
    </row>
    <row r="2342" spans="2:24" ht="58">
      <c r="B2342" s="252" t="s">
        <v>1438</v>
      </c>
      <c r="C2342" s="252" t="s">
        <v>5639</v>
      </c>
      <c r="D2342" s="251" t="s">
        <v>2501</v>
      </c>
      <c r="E2342" s="252" t="s">
        <v>431</v>
      </c>
      <c r="F2342" s="251">
        <v>4951787.0614799997</v>
      </c>
      <c r="G2342" s="251">
        <v>2441653.1713700001</v>
      </c>
      <c r="H2342" s="252" t="s">
        <v>2541</v>
      </c>
      <c r="I2342" s="251">
        <v>1.9099999999999999E-2</v>
      </c>
      <c r="J2342" s="251" t="s">
        <v>392</v>
      </c>
      <c r="K2342" s="353">
        <v>0</v>
      </c>
      <c r="L2342" s="252">
        <v>2024</v>
      </c>
      <c r="M2342" s="251">
        <v>2030</v>
      </c>
      <c r="N2342" s="252" t="s">
        <v>393</v>
      </c>
      <c r="O2342" s="252" t="s">
        <v>394</v>
      </c>
      <c r="P2342" s="252" t="s">
        <v>634</v>
      </c>
      <c r="Q2342" s="251" t="s">
        <v>5670</v>
      </c>
      <c r="R2342" s="290"/>
      <c r="S2342" s="290"/>
      <c r="T2342" s="290"/>
      <c r="U2342" s="290"/>
      <c r="V2342" s="290"/>
      <c r="W2342" s="290"/>
      <c r="X2342" s="290"/>
    </row>
    <row r="2343" spans="2:24" ht="58">
      <c r="B2343" s="252" t="s">
        <v>1438</v>
      </c>
      <c r="C2343" s="252" t="s">
        <v>5639</v>
      </c>
      <c r="D2343" s="251" t="s">
        <v>2501</v>
      </c>
      <c r="E2343" s="252" t="s">
        <v>431</v>
      </c>
      <c r="F2343" s="251">
        <v>4951767.8421900002</v>
      </c>
      <c r="G2343" s="251">
        <v>2441718.2516700001</v>
      </c>
      <c r="H2343" s="252" t="s">
        <v>2541</v>
      </c>
      <c r="I2343" s="251">
        <v>2.8699999999999998E-4</v>
      </c>
      <c r="J2343" s="251" t="s">
        <v>392</v>
      </c>
      <c r="K2343" s="353">
        <v>0</v>
      </c>
      <c r="L2343" s="252">
        <v>2024</v>
      </c>
      <c r="M2343" s="251">
        <v>2030</v>
      </c>
      <c r="N2343" s="252" t="s">
        <v>393</v>
      </c>
      <c r="O2343" s="252" t="s">
        <v>394</v>
      </c>
      <c r="P2343" s="252" t="s">
        <v>634</v>
      </c>
      <c r="Q2343" s="251" t="s">
        <v>5670</v>
      </c>
      <c r="R2343" s="290"/>
      <c r="S2343" s="290"/>
      <c r="T2343" s="290"/>
      <c r="U2343" s="290"/>
      <c r="V2343" s="290"/>
      <c r="W2343" s="290"/>
      <c r="X2343" s="290"/>
    </row>
    <row r="2344" spans="2:24" ht="58">
      <c r="B2344" s="252" t="s">
        <v>1438</v>
      </c>
      <c r="C2344" s="252" t="s">
        <v>5639</v>
      </c>
      <c r="D2344" s="251" t="s">
        <v>2501</v>
      </c>
      <c r="E2344" s="252" t="s">
        <v>431</v>
      </c>
      <c r="F2344" s="251">
        <v>4951744.3829100002</v>
      </c>
      <c r="G2344" s="251">
        <v>2441730.1981100002</v>
      </c>
      <c r="H2344" s="252" t="s">
        <v>2541</v>
      </c>
      <c r="I2344" s="251">
        <v>1.2390000000000001E-3</v>
      </c>
      <c r="J2344" s="251" t="s">
        <v>392</v>
      </c>
      <c r="K2344" s="353">
        <v>0</v>
      </c>
      <c r="L2344" s="252">
        <v>2024</v>
      </c>
      <c r="M2344" s="251">
        <v>2030</v>
      </c>
      <c r="N2344" s="252" t="s">
        <v>393</v>
      </c>
      <c r="O2344" s="252" t="s">
        <v>394</v>
      </c>
      <c r="P2344" s="252" t="s">
        <v>634</v>
      </c>
      <c r="Q2344" s="251" t="s">
        <v>5670</v>
      </c>
      <c r="R2344" s="290"/>
      <c r="S2344" s="290"/>
      <c r="T2344" s="290"/>
      <c r="U2344" s="290"/>
      <c r="V2344" s="290"/>
      <c r="W2344" s="290"/>
      <c r="X2344" s="290"/>
    </row>
    <row r="2345" spans="2:24" ht="58">
      <c r="B2345" s="252" t="s">
        <v>1438</v>
      </c>
      <c r="C2345" s="252" t="s">
        <v>5639</v>
      </c>
      <c r="D2345" s="251" t="s">
        <v>2501</v>
      </c>
      <c r="E2345" s="252" t="s">
        <v>431</v>
      </c>
      <c r="F2345" s="251">
        <v>4949333.2714999998</v>
      </c>
      <c r="G2345" s="251">
        <v>2449609.3361399998</v>
      </c>
      <c r="H2345" s="252" t="s">
        <v>2541</v>
      </c>
      <c r="I2345" s="251">
        <v>2.0220999999999999E-2</v>
      </c>
      <c r="J2345" s="251" t="s">
        <v>2754</v>
      </c>
      <c r="K2345" s="353">
        <v>0</v>
      </c>
      <c r="L2345" s="252">
        <v>2024</v>
      </c>
      <c r="M2345" s="251">
        <v>2030</v>
      </c>
      <c r="N2345" s="252" t="s">
        <v>393</v>
      </c>
      <c r="O2345" s="252" t="s">
        <v>394</v>
      </c>
      <c r="P2345" s="252" t="s">
        <v>634</v>
      </c>
      <c r="Q2345" s="251" t="s">
        <v>5670</v>
      </c>
      <c r="R2345" s="290"/>
      <c r="S2345" s="290"/>
      <c r="T2345" s="290"/>
      <c r="U2345" s="290"/>
      <c r="V2345" s="290"/>
      <c r="W2345" s="290"/>
      <c r="X2345" s="290"/>
    </row>
    <row r="2346" spans="2:24" ht="58">
      <c r="B2346" s="252" t="s">
        <v>1438</v>
      </c>
      <c r="C2346" s="252" t="s">
        <v>5639</v>
      </c>
      <c r="D2346" s="251" t="s">
        <v>2501</v>
      </c>
      <c r="E2346" s="252" t="s">
        <v>431</v>
      </c>
      <c r="F2346" s="251">
        <v>4949333.2714999998</v>
      </c>
      <c r="G2346" s="251">
        <v>2449609.3361399998</v>
      </c>
      <c r="H2346" s="252" t="s">
        <v>2541</v>
      </c>
      <c r="I2346" s="251">
        <v>3.5179999999999999E-3</v>
      </c>
      <c r="J2346" s="251" t="s">
        <v>622</v>
      </c>
      <c r="K2346" s="353">
        <v>0</v>
      </c>
      <c r="L2346" s="252">
        <v>2024</v>
      </c>
      <c r="M2346" s="251">
        <v>2030</v>
      </c>
      <c r="N2346" s="252" t="s">
        <v>393</v>
      </c>
      <c r="O2346" s="252" t="s">
        <v>394</v>
      </c>
      <c r="P2346" s="252" t="s">
        <v>634</v>
      </c>
      <c r="Q2346" s="251" t="s">
        <v>5670</v>
      </c>
      <c r="R2346" s="290"/>
      <c r="S2346" s="290"/>
      <c r="T2346" s="290"/>
      <c r="U2346" s="290"/>
      <c r="V2346" s="290"/>
      <c r="W2346" s="290"/>
      <c r="X2346" s="290"/>
    </row>
    <row r="2347" spans="2:24" ht="58">
      <c r="B2347" s="252" t="s">
        <v>1438</v>
      </c>
      <c r="C2347" s="252" t="s">
        <v>5639</v>
      </c>
      <c r="D2347" s="251" t="s">
        <v>2501</v>
      </c>
      <c r="E2347" s="252" t="s">
        <v>431</v>
      </c>
      <c r="F2347" s="251">
        <v>4949288.5983300004</v>
      </c>
      <c r="G2347" s="251">
        <v>2449721.5531100002</v>
      </c>
      <c r="H2347" s="252" t="s">
        <v>2541</v>
      </c>
      <c r="I2347" s="251">
        <v>3.8890000000000001E-3</v>
      </c>
      <c r="J2347" s="251" t="s">
        <v>2754</v>
      </c>
      <c r="K2347" s="353">
        <v>0</v>
      </c>
      <c r="L2347" s="252">
        <v>2024</v>
      </c>
      <c r="M2347" s="251">
        <v>2030</v>
      </c>
      <c r="N2347" s="252" t="s">
        <v>393</v>
      </c>
      <c r="O2347" s="252" t="s">
        <v>394</v>
      </c>
      <c r="P2347" s="252" t="s">
        <v>634</v>
      </c>
      <c r="Q2347" s="251" t="s">
        <v>5670</v>
      </c>
      <c r="R2347" s="290"/>
      <c r="S2347" s="290"/>
      <c r="T2347" s="290"/>
      <c r="U2347" s="290"/>
      <c r="V2347" s="290"/>
      <c r="W2347" s="290"/>
      <c r="X2347" s="290"/>
    </row>
    <row r="2348" spans="2:24" ht="58">
      <c r="B2348" s="252" t="s">
        <v>1438</v>
      </c>
      <c r="C2348" s="252" t="s">
        <v>5639</v>
      </c>
      <c r="D2348" s="251" t="s">
        <v>2501</v>
      </c>
      <c r="E2348" s="252" t="s">
        <v>431</v>
      </c>
      <c r="F2348" s="251">
        <v>4949309.1285199998</v>
      </c>
      <c r="G2348" s="251">
        <v>2449736.1782200001</v>
      </c>
      <c r="H2348" s="252" t="s">
        <v>2541</v>
      </c>
      <c r="I2348" s="251">
        <v>5.1469999999999997E-3</v>
      </c>
      <c r="J2348" s="251" t="s">
        <v>2754</v>
      </c>
      <c r="K2348" s="353">
        <v>0</v>
      </c>
      <c r="L2348" s="252">
        <v>2024</v>
      </c>
      <c r="M2348" s="251">
        <v>2030</v>
      </c>
      <c r="N2348" s="252" t="s">
        <v>393</v>
      </c>
      <c r="O2348" s="252" t="s">
        <v>394</v>
      </c>
      <c r="P2348" s="252" t="s">
        <v>634</v>
      </c>
      <c r="Q2348" s="251" t="s">
        <v>5670</v>
      </c>
      <c r="R2348" s="290"/>
      <c r="S2348" s="290"/>
      <c r="T2348" s="290"/>
      <c r="U2348" s="290"/>
      <c r="V2348" s="290"/>
      <c r="W2348" s="290"/>
      <c r="X2348" s="290"/>
    </row>
    <row r="2349" spans="2:24" ht="58">
      <c r="B2349" s="252" t="s">
        <v>1438</v>
      </c>
      <c r="C2349" s="252" t="s">
        <v>5639</v>
      </c>
      <c r="D2349" s="251" t="s">
        <v>2501</v>
      </c>
      <c r="E2349" s="252" t="s">
        <v>431</v>
      </c>
      <c r="F2349" s="251">
        <v>4949169.1760200001</v>
      </c>
      <c r="G2349" s="251">
        <v>2450125.5227199998</v>
      </c>
      <c r="H2349" s="252" t="s">
        <v>2541</v>
      </c>
      <c r="I2349" s="251">
        <v>4.6699999999999997E-3</v>
      </c>
      <c r="J2349" s="251" t="s">
        <v>622</v>
      </c>
      <c r="K2349" s="353">
        <v>0</v>
      </c>
      <c r="L2349" s="252">
        <v>2024</v>
      </c>
      <c r="M2349" s="251">
        <v>2030</v>
      </c>
      <c r="N2349" s="252" t="s">
        <v>393</v>
      </c>
      <c r="O2349" s="252" t="s">
        <v>394</v>
      </c>
      <c r="P2349" s="252" t="s">
        <v>634</v>
      </c>
      <c r="Q2349" s="251" t="s">
        <v>5670</v>
      </c>
      <c r="R2349" s="290"/>
      <c r="S2349" s="290"/>
      <c r="T2349" s="290"/>
      <c r="U2349" s="290"/>
      <c r="V2349" s="290"/>
      <c r="W2349" s="290"/>
      <c r="X2349" s="290"/>
    </row>
    <row r="2350" spans="2:24" ht="58">
      <c r="B2350" s="252" t="s">
        <v>1438</v>
      </c>
      <c r="C2350" s="252" t="s">
        <v>5639</v>
      </c>
      <c r="D2350" s="251" t="s">
        <v>2501</v>
      </c>
      <c r="E2350" s="252" t="s">
        <v>431</v>
      </c>
      <c r="F2350" s="251">
        <v>4949347.9594000001</v>
      </c>
      <c r="G2350" s="251">
        <v>2449581.3127600001</v>
      </c>
      <c r="H2350" s="252" t="s">
        <v>2541</v>
      </c>
      <c r="I2350" s="251">
        <v>3.2925000000000003E-2</v>
      </c>
      <c r="J2350" s="251" t="s">
        <v>622</v>
      </c>
      <c r="K2350" s="353">
        <v>0</v>
      </c>
      <c r="L2350" s="252">
        <v>2024</v>
      </c>
      <c r="M2350" s="251">
        <v>2030</v>
      </c>
      <c r="N2350" s="252" t="s">
        <v>393</v>
      </c>
      <c r="O2350" s="252" t="s">
        <v>394</v>
      </c>
      <c r="P2350" s="252" t="s">
        <v>634</v>
      </c>
      <c r="Q2350" s="251" t="s">
        <v>5670</v>
      </c>
      <c r="R2350" s="290"/>
      <c r="S2350" s="290"/>
      <c r="T2350" s="290"/>
      <c r="U2350" s="290"/>
      <c r="V2350" s="290"/>
      <c r="W2350" s="290"/>
      <c r="X2350" s="290"/>
    </row>
    <row r="2351" spans="2:24" ht="58">
      <c r="B2351" s="252" t="s">
        <v>1438</v>
      </c>
      <c r="C2351" s="252" t="s">
        <v>5639</v>
      </c>
      <c r="D2351" s="251" t="s">
        <v>2501</v>
      </c>
      <c r="E2351" s="252" t="s">
        <v>431</v>
      </c>
      <c r="F2351" s="251">
        <v>4949372.3734099995</v>
      </c>
      <c r="G2351" s="251">
        <v>2449526.6053200001</v>
      </c>
      <c r="H2351" s="252" t="s">
        <v>2541</v>
      </c>
      <c r="I2351" s="251">
        <v>3.1060999999999998E-2</v>
      </c>
      <c r="J2351" s="251" t="s">
        <v>622</v>
      </c>
      <c r="K2351" s="353">
        <v>0</v>
      </c>
      <c r="L2351" s="252">
        <v>2024</v>
      </c>
      <c r="M2351" s="251">
        <v>2030</v>
      </c>
      <c r="N2351" s="252" t="s">
        <v>393</v>
      </c>
      <c r="O2351" s="252" t="s">
        <v>394</v>
      </c>
      <c r="P2351" s="252" t="s">
        <v>634</v>
      </c>
      <c r="Q2351" s="251" t="s">
        <v>5670</v>
      </c>
      <c r="R2351" s="290"/>
      <c r="S2351" s="290"/>
      <c r="T2351" s="290"/>
      <c r="U2351" s="290"/>
      <c r="V2351" s="290"/>
      <c r="W2351" s="290"/>
      <c r="X2351" s="290"/>
    </row>
    <row r="2352" spans="2:24" ht="58">
      <c r="B2352" s="252" t="s">
        <v>1438</v>
      </c>
      <c r="C2352" s="252" t="s">
        <v>5639</v>
      </c>
      <c r="D2352" s="251" t="s">
        <v>2501</v>
      </c>
      <c r="E2352" s="252" t="s">
        <v>431</v>
      </c>
      <c r="F2352" s="251">
        <v>4951623.3618999999</v>
      </c>
      <c r="G2352" s="251">
        <v>2442159.0522500002</v>
      </c>
      <c r="H2352" s="252" t="s">
        <v>2541</v>
      </c>
      <c r="I2352" s="251">
        <v>3.1016999999999999E-2</v>
      </c>
      <c r="J2352" s="251" t="s">
        <v>392</v>
      </c>
      <c r="K2352" s="353">
        <v>0</v>
      </c>
      <c r="L2352" s="252">
        <v>2024</v>
      </c>
      <c r="M2352" s="251">
        <v>2030</v>
      </c>
      <c r="N2352" s="252" t="s">
        <v>393</v>
      </c>
      <c r="O2352" s="252" t="s">
        <v>394</v>
      </c>
      <c r="P2352" s="252" t="s">
        <v>634</v>
      </c>
      <c r="Q2352" s="251" t="s">
        <v>5670</v>
      </c>
      <c r="R2352" s="290"/>
      <c r="S2352" s="290"/>
      <c r="T2352" s="290"/>
      <c r="U2352" s="290"/>
      <c r="V2352" s="290"/>
      <c r="W2352" s="290"/>
      <c r="X2352" s="290"/>
    </row>
    <row r="2353" spans="2:24" ht="58">
      <c r="B2353" s="252" t="s">
        <v>1438</v>
      </c>
      <c r="C2353" s="252" t="s">
        <v>5639</v>
      </c>
      <c r="D2353" s="251" t="s">
        <v>2501</v>
      </c>
      <c r="E2353" s="252" t="s">
        <v>431</v>
      </c>
      <c r="F2353" s="251">
        <v>4951638.9329000004</v>
      </c>
      <c r="G2353" s="251">
        <v>2442172.3245600001</v>
      </c>
      <c r="H2353" s="252" t="s">
        <v>2541</v>
      </c>
      <c r="I2353" s="251">
        <v>1.9838000000000001E-2</v>
      </c>
      <c r="J2353" s="251" t="s">
        <v>392</v>
      </c>
      <c r="K2353" s="353">
        <v>0</v>
      </c>
      <c r="L2353" s="252">
        <v>2024</v>
      </c>
      <c r="M2353" s="251">
        <v>2030</v>
      </c>
      <c r="N2353" s="252" t="s">
        <v>393</v>
      </c>
      <c r="O2353" s="252" t="s">
        <v>394</v>
      </c>
      <c r="P2353" s="252" t="s">
        <v>634</v>
      </c>
      <c r="Q2353" s="251" t="s">
        <v>5670</v>
      </c>
      <c r="R2353" s="290"/>
      <c r="S2353" s="290"/>
      <c r="T2353" s="290"/>
      <c r="U2353" s="290"/>
      <c r="V2353" s="290"/>
      <c r="W2353" s="290"/>
      <c r="X2353" s="290"/>
    </row>
    <row r="2354" spans="2:24" ht="58">
      <c r="B2354" s="252" t="s">
        <v>1438</v>
      </c>
      <c r="C2354" s="252" t="s">
        <v>5639</v>
      </c>
      <c r="D2354" s="251" t="s">
        <v>2501</v>
      </c>
      <c r="E2354" s="252" t="s">
        <v>431</v>
      </c>
      <c r="F2354" s="251">
        <v>4951623.3618999999</v>
      </c>
      <c r="G2354" s="251">
        <v>2442159.0522500002</v>
      </c>
      <c r="H2354" s="252" t="s">
        <v>2541</v>
      </c>
      <c r="I2354" s="251">
        <v>1.0909E-2</v>
      </c>
      <c r="J2354" s="251" t="s">
        <v>1427</v>
      </c>
      <c r="K2354" s="353">
        <v>0</v>
      </c>
      <c r="L2354" s="252">
        <v>2024</v>
      </c>
      <c r="M2354" s="251">
        <v>2030</v>
      </c>
      <c r="N2354" s="252" t="s">
        <v>393</v>
      </c>
      <c r="O2354" s="252" t="s">
        <v>394</v>
      </c>
      <c r="P2354" s="252" t="s">
        <v>634</v>
      </c>
      <c r="Q2354" s="251" t="s">
        <v>5670</v>
      </c>
      <c r="R2354" s="290"/>
      <c r="S2354" s="290"/>
      <c r="T2354" s="290"/>
      <c r="U2354" s="290"/>
      <c r="V2354" s="290"/>
      <c r="W2354" s="290"/>
      <c r="X2354" s="290"/>
    </row>
    <row r="2355" spans="2:24" ht="58">
      <c r="B2355" s="252" t="s">
        <v>1438</v>
      </c>
      <c r="C2355" s="252" t="s">
        <v>5639</v>
      </c>
      <c r="D2355" s="251" t="s">
        <v>2501</v>
      </c>
      <c r="E2355" s="252" t="s">
        <v>431</v>
      </c>
      <c r="F2355" s="251">
        <v>4951638.9329000004</v>
      </c>
      <c r="G2355" s="251">
        <v>2442172.3245600001</v>
      </c>
      <c r="H2355" s="252" t="s">
        <v>2541</v>
      </c>
      <c r="I2355" s="251">
        <v>1.3575E-2</v>
      </c>
      <c r="J2355" s="251" t="s">
        <v>1427</v>
      </c>
      <c r="K2355" s="353">
        <v>0</v>
      </c>
      <c r="L2355" s="252">
        <v>2024</v>
      </c>
      <c r="M2355" s="251">
        <v>2030</v>
      </c>
      <c r="N2355" s="252" t="s">
        <v>393</v>
      </c>
      <c r="O2355" s="252" t="s">
        <v>394</v>
      </c>
      <c r="P2355" s="252" t="s">
        <v>634</v>
      </c>
      <c r="Q2355" s="251" t="s">
        <v>5670</v>
      </c>
      <c r="R2355" s="290"/>
      <c r="S2355" s="290"/>
      <c r="T2355" s="290"/>
      <c r="U2355" s="290"/>
      <c r="V2355" s="290"/>
      <c r="W2355" s="290"/>
      <c r="X2355" s="290"/>
    </row>
    <row r="2356" spans="2:24" ht="58">
      <c r="B2356" s="252" t="s">
        <v>1438</v>
      </c>
      <c r="C2356" s="252" t="s">
        <v>5639</v>
      </c>
      <c r="D2356" s="251" t="s">
        <v>2501</v>
      </c>
      <c r="E2356" s="252" t="s">
        <v>431</v>
      </c>
      <c r="F2356" s="251">
        <v>4951600.7391799996</v>
      </c>
      <c r="G2356" s="251">
        <v>2442306.8938600002</v>
      </c>
      <c r="H2356" s="252" t="s">
        <v>2541</v>
      </c>
      <c r="I2356" s="251">
        <v>4.1604000000000002E-2</v>
      </c>
      <c r="J2356" s="251" t="s">
        <v>1427</v>
      </c>
      <c r="K2356" s="353">
        <v>0</v>
      </c>
      <c r="L2356" s="252">
        <v>2024</v>
      </c>
      <c r="M2356" s="251">
        <v>2030</v>
      </c>
      <c r="N2356" s="252" t="s">
        <v>393</v>
      </c>
      <c r="O2356" s="252" t="s">
        <v>394</v>
      </c>
      <c r="P2356" s="252" t="s">
        <v>634</v>
      </c>
      <c r="Q2356" s="251" t="s">
        <v>5670</v>
      </c>
      <c r="R2356" s="290"/>
      <c r="S2356" s="290"/>
      <c r="T2356" s="290"/>
      <c r="U2356" s="290"/>
      <c r="V2356" s="290"/>
      <c r="W2356" s="290"/>
      <c r="X2356" s="290"/>
    </row>
    <row r="2357" spans="2:24" ht="58">
      <c r="B2357" s="252" t="s">
        <v>1438</v>
      </c>
      <c r="C2357" s="252" t="s">
        <v>5639</v>
      </c>
      <c r="D2357" s="251" t="s">
        <v>2501</v>
      </c>
      <c r="E2357" s="252" t="s">
        <v>431</v>
      </c>
      <c r="F2357" s="251">
        <v>4951581.6559199998</v>
      </c>
      <c r="G2357" s="251">
        <v>2442306.0466800001</v>
      </c>
      <c r="H2357" s="252" t="s">
        <v>2541</v>
      </c>
      <c r="I2357" s="251">
        <v>4.6003000000000002E-2</v>
      </c>
      <c r="J2357" s="251" t="s">
        <v>1427</v>
      </c>
      <c r="K2357" s="353">
        <v>0</v>
      </c>
      <c r="L2357" s="252">
        <v>2024</v>
      </c>
      <c r="M2357" s="251">
        <v>2030</v>
      </c>
      <c r="N2357" s="252" t="s">
        <v>393</v>
      </c>
      <c r="O2357" s="252" t="s">
        <v>394</v>
      </c>
      <c r="P2357" s="252" t="s">
        <v>634</v>
      </c>
      <c r="Q2357" s="251" t="s">
        <v>5670</v>
      </c>
      <c r="R2357" s="290"/>
      <c r="S2357" s="290"/>
      <c r="T2357" s="290"/>
      <c r="U2357" s="290"/>
      <c r="V2357" s="290"/>
      <c r="W2357" s="290"/>
      <c r="X2357" s="290"/>
    </row>
    <row r="2358" spans="2:24" ht="58">
      <c r="B2358" s="252" t="s">
        <v>1438</v>
      </c>
      <c r="C2358" s="252" t="s">
        <v>5639</v>
      </c>
      <c r="D2358" s="251" t="s">
        <v>2501</v>
      </c>
      <c r="E2358" s="252" t="s">
        <v>431</v>
      </c>
      <c r="F2358" s="251">
        <v>4950994.7531099999</v>
      </c>
      <c r="G2358" s="251">
        <v>2444065.7635300001</v>
      </c>
      <c r="H2358" s="252" t="s">
        <v>2541</v>
      </c>
      <c r="I2358" s="251">
        <v>3.1926999999999997E-2</v>
      </c>
      <c r="J2358" s="251" t="s">
        <v>622</v>
      </c>
      <c r="K2358" s="353">
        <v>0</v>
      </c>
      <c r="L2358" s="252">
        <v>2024</v>
      </c>
      <c r="M2358" s="251">
        <v>2030</v>
      </c>
      <c r="N2358" s="252" t="s">
        <v>393</v>
      </c>
      <c r="O2358" s="252" t="s">
        <v>394</v>
      </c>
      <c r="P2358" s="252" t="s">
        <v>634</v>
      </c>
      <c r="Q2358" s="251" t="s">
        <v>5670</v>
      </c>
      <c r="R2358" s="290"/>
      <c r="S2358" s="290"/>
      <c r="T2358" s="290"/>
      <c r="U2358" s="290"/>
      <c r="V2358" s="290"/>
      <c r="W2358" s="290"/>
      <c r="X2358" s="290"/>
    </row>
    <row r="2359" spans="2:24" ht="58">
      <c r="B2359" s="252" t="s">
        <v>1438</v>
      </c>
      <c r="C2359" s="252" t="s">
        <v>5639</v>
      </c>
      <c r="D2359" s="251" t="s">
        <v>2501</v>
      </c>
      <c r="E2359" s="252" t="s">
        <v>431</v>
      </c>
      <c r="F2359" s="251">
        <v>4951017.6157799996</v>
      </c>
      <c r="G2359" s="251">
        <v>2444072.6595000001</v>
      </c>
      <c r="H2359" s="252" t="s">
        <v>2541</v>
      </c>
      <c r="I2359" s="251">
        <v>3.8293000000000001E-2</v>
      </c>
      <c r="J2359" s="251" t="s">
        <v>622</v>
      </c>
      <c r="K2359" s="353">
        <v>0</v>
      </c>
      <c r="L2359" s="252">
        <v>2024</v>
      </c>
      <c r="M2359" s="251">
        <v>2030</v>
      </c>
      <c r="N2359" s="252" t="s">
        <v>393</v>
      </c>
      <c r="O2359" s="252" t="s">
        <v>394</v>
      </c>
      <c r="P2359" s="252" t="s">
        <v>634</v>
      </c>
      <c r="Q2359" s="251" t="s">
        <v>5670</v>
      </c>
      <c r="R2359" s="290"/>
      <c r="S2359" s="290"/>
      <c r="T2359" s="290"/>
      <c r="U2359" s="290"/>
      <c r="V2359" s="290"/>
      <c r="W2359" s="290"/>
      <c r="X2359" s="290"/>
    </row>
    <row r="2360" spans="2:24" ht="58">
      <c r="B2360" s="252" t="s">
        <v>1438</v>
      </c>
      <c r="C2360" s="252" t="s">
        <v>5639</v>
      </c>
      <c r="D2360" s="251" t="s">
        <v>2501</v>
      </c>
      <c r="E2360" s="252" t="s">
        <v>431</v>
      </c>
      <c r="F2360" s="251">
        <v>4951239.3437799998</v>
      </c>
      <c r="G2360" s="251">
        <v>2443328.6550799999</v>
      </c>
      <c r="H2360" s="252" t="s">
        <v>2541</v>
      </c>
      <c r="I2360" s="251">
        <v>3.7217E-2</v>
      </c>
      <c r="J2360" s="251" t="s">
        <v>622</v>
      </c>
      <c r="K2360" s="353">
        <v>0</v>
      </c>
      <c r="L2360" s="252">
        <v>2024</v>
      </c>
      <c r="M2360" s="251">
        <v>2030</v>
      </c>
      <c r="N2360" s="252" t="s">
        <v>393</v>
      </c>
      <c r="O2360" s="252" t="s">
        <v>394</v>
      </c>
      <c r="P2360" s="252" t="s">
        <v>634</v>
      </c>
      <c r="Q2360" s="251" t="s">
        <v>5670</v>
      </c>
      <c r="R2360" s="290"/>
      <c r="S2360" s="290"/>
      <c r="T2360" s="290"/>
      <c r="U2360" s="290"/>
      <c r="V2360" s="290"/>
      <c r="W2360" s="290"/>
      <c r="X2360" s="290"/>
    </row>
    <row r="2361" spans="2:24" ht="58">
      <c r="B2361" s="252" t="s">
        <v>1438</v>
      </c>
      <c r="C2361" s="252" t="s">
        <v>5639</v>
      </c>
      <c r="D2361" s="251" t="s">
        <v>2501</v>
      </c>
      <c r="E2361" s="252" t="s">
        <v>431</v>
      </c>
      <c r="F2361" s="251">
        <v>4951101.7121099997</v>
      </c>
      <c r="G2361" s="251">
        <v>2443711.26743</v>
      </c>
      <c r="H2361" s="252" t="s">
        <v>2541</v>
      </c>
      <c r="I2361" s="251">
        <v>4.8537999999999998E-2</v>
      </c>
      <c r="J2361" s="251" t="s">
        <v>2397</v>
      </c>
      <c r="K2361" s="353">
        <v>0</v>
      </c>
      <c r="L2361" s="252">
        <v>2024</v>
      </c>
      <c r="M2361" s="251">
        <v>2030</v>
      </c>
      <c r="N2361" s="252" t="s">
        <v>393</v>
      </c>
      <c r="O2361" s="252" t="s">
        <v>394</v>
      </c>
      <c r="P2361" s="252" t="s">
        <v>634</v>
      </c>
      <c r="Q2361" s="251" t="s">
        <v>5670</v>
      </c>
      <c r="R2361" s="290"/>
      <c r="S2361" s="290"/>
      <c r="T2361" s="290"/>
      <c r="U2361" s="290"/>
      <c r="V2361" s="290"/>
      <c r="W2361" s="290"/>
      <c r="X2361" s="290"/>
    </row>
    <row r="2362" spans="2:24" ht="58">
      <c r="B2362" s="252" t="s">
        <v>1438</v>
      </c>
      <c r="C2362" s="252" t="s">
        <v>5639</v>
      </c>
      <c r="D2362" s="251" t="s">
        <v>2501</v>
      </c>
      <c r="E2362" s="252" t="s">
        <v>431</v>
      </c>
      <c r="F2362" s="251">
        <v>4951128.7653900003</v>
      </c>
      <c r="G2362" s="251">
        <v>2443704.3446599999</v>
      </c>
      <c r="H2362" s="252" t="s">
        <v>2541</v>
      </c>
      <c r="I2362" s="251">
        <v>3.2096E-2</v>
      </c>
      <c r="J2362" s="251" t="s">
        <v>2397</v>
      </c>
      <c r="K2362" s="353">
        <v>0</v>
      </c>
      <c r="L2362" s="252">
        <v>2024</v>
      </c>
      <c r="M2362" s="251">
        <v>2030</v>
      </c>
      <c r="N2362" s="252" t="s">
        <v>393</v>
      </c>
      <c r="O2362" s="252" t="s">
        <v>394</v>
      </c>
      <c r="P2362" s="252" t="s">
        <v>634</v>
      </c>
      <c r="Q2362" s="251" t="s">
        <v>5670</v>
      </c>
      <c r="R2362" s="290"/>
      <c r="S2362" s="290"/>
      <c r="T2362" s="290"/>
      <c r="U2362" s="290"/>
      <c r="V2362" s="290"/>
      <c r="W2362" s="290"/>
      <c r="X2362" s="290"/>
    </row>
    <row r="2363" spans="2:24" ht="58">
      <c r="B2363" s="252" t="s">
        <v>1438</v>
      </c>
      <c r="C2363" s="252" t="s">
        <v>5639</v>
      </c>
      <c r="D2363" s="251" t="s">
        <v>2501</v>
      </c>
      <c r="E2363" s="252" t="s">
        <v>431</v>
      </c>
      <c r="F2363" s="251">
        <v>4951405.1159699997</v>
      </c>
      <c r="G2363" s="251">
        <v>2442928.1264200001</v>
      </c>
      <c r="H2363" s="252" t="s">
        <v>2541</v>
      </c>
      <c r="I2363" s="251">
        <v>9.9869999999999994E-3</v>
      </c>
      <c r="J2363" s="251" t="s">
        <v>622</v>
      </c>
      <c r="K2363" s="353">
        <v>0</v>
      </c>
      <c r="L2363" s="252">
        <v>2024</v>
      </c>
      <c r="M2363" s="251">
        <v>2030</v>
      </c>
      <c r="N2363" s="252" t="s">
        <v>393</v>
      </c>
      <c r="O2363" s="252" t="s">
        <v>394</v>
      </c>
      <c r="P2363" s="252" t="s">
        <v>634</v>
      </c>
      <c r="Q2363" s="251" t="s">
        <v>5670</v>
      </c>
      <c r="R2363" s="290"/>
      <c r="S2363" s="290"/>
      <c r="T2363" s="290"/>
      <c r="U2363" s="290"/>
      <c r="V2363" s="290"/>
      <c r="W2363" s="290"/>
      <c r="X2363" s="290"/>
    </row>
    <row r="2364" spans="2:24" ht="58">
      <c r="B2364" s="252" t="s">
        <v>1438</v>
      </c>
      <c r="C2364" s="252" t="s">
        <v>5639</v>
      </c>
      <c r="D2364" s="251" t="s">
        <v>2501</v>
      </c>
      <c r="E2364" s="252" t="s">
        <v>431</v>
      </c>
      <c r="F2364" s="251">
        <v>4951273.7116299998</v>
      </c>
      <c r="G2364" s="251">
        <v>2443205.4991000001</v>
      </c>
      <c r="H2364" s="252" t="s">
        <v>2541</v>
      </c>
      <c r="I2364" s="251">
        <v>1.6400000000000001E-2</v>
      </c>
      <c r="J2364" s="251" t="s">
        <v>622</v>
      </c>
      <c r="K2364" s="353">
        <v>0</v>
      </c>
      <c r="L2364" s="252">
        <v>2024</v>
      </c>
      <c r="M2364" s="251">
        <v>2030</v>
      </c>
      <c r="N2364" s="252" t="s">
        <v>393</v>
      </c>
      <c r="O2364" s="252" t="s">
        <v>394</v>
      </c>
      <c r="P2364" s="252" t="s">
        <v>634</v>
      </c>
      <c r="Q2364" s="251" t="s">
        <v>5670</v>
      </c>
      <c r="R2364" s="290"/>
      <c r="S2364" s="290"/>
      <c r="T2364" s="290"/>
      <c r="U2364" s="290"/>
      <c r="V2364" s="290"/>
      <c r="W2364" s="290"/>
      <c r="X2364" s="290"/>
    </row>
    <row r="2365" spans="2:24" ht="58">
      <c r="B2365" s="252" t="s">
        <v>1438</v>
      </c>
      <c r="C2365" s="252" t="s">
        <v>5639</v>
      </c>
      <c r="D2365" s="251" t="s">
        <v>2501</v>
      </c>
      <c r="E2365" s="252" t="s">
        <v>431</v>
      </c>
      <c r="F2365" s="251">
        <v>4951291.0533100003</v>
      </c>
      <c r="G2365" s="251">
        <v>2443212.8808200001</v>
      </c>
      <c r="H2365" s="252" t="s">
        <v>2541</v>
      </c>
      <c r="I2365" s="251">
        <v>2.7844000000000001E-2</v>
      </c>
      <c r="J2365" s="251" t="s">
        <v>622</v>
      </c>
      <c r="K2365" s="353">
        <v>0</v>
      </c>
      <c r="L2365" s="252">
        <v>2024</v>
      </c>
      <c r="M2365" s="251">
        <v>2030</v>
      </c>
      <c r="N2365" s="252" t="s">
        <v>393</v>
      </c>
      <c r="O2365" s="252" t="s">
        <v>394</v>
      </c>
      <c r="P2365" s="252" t="s">
        <v>634</v>
      </c>
      <c r="Q2365" s="251" t="s">
        <v>5670</v>
      </c>
      <c r="R2365" s="290"/>
      <c r="S2365" s="290"/>
      <c r="T2365" s="290"/>
      <c r="U2365" s="290"/>
      <c r="V2365" s="290"/>
      <c r="W2365" s="290"/>
      <c r="X2365" s="290"/>
    </row>
    <row r="2366" spans="2:24" ht="58">
      <c r="B2366" s="252" t="s">
        <v>1438</v>
      </c>
      <c r="C2366" s="252" t="s">
        <v>5639</v>
      </c>
      <c r="D2366" s="251" t="s">
        <v>2501</v>
      </c>
      <c r="E2366" s="252" t="s">
        <v>431</v>
      </c>
      <c r="F2366" s="251">
        <v>4951219.0882099997</v>
      </c>
      <c r="G2366" s="251">
        <v>2443331.4623400001</v>
      </c>
      <c r="H2366" s="252" t="s">
        <v>2541</v>
      </c>
      <c r="I2366" s="251">
        <v>4.5767000000000002E-2</v>
      </c>
      <c r="J2366" s="251" t="s">
        <v>622</v>
      </c>
      <c r="K2366" s="353">
        <v>0</v>
      </c>
      <c r="L2366" s="252">
        <v>2024</v>
      </c>
      <c r="M2366" s="251">
        <v>2030</v>
      </c>
      <c r="N2366" s="252" t="s">
        <v>393</v>
      </c>
      <c r="O2366" s="252" t="s">
        <v>394</v>
      </c>
      <c r="P2366" s="252" t="s">
        <v>634</v>
      </c>
      <c r="Q2366" s="251" t="s">
        <v>5670</v>
      </c>
      <c r="R2366" s="290"/>
      <c r="S2366" s="290"/>
      <c r="T2366" s="290"/>
      <c r="U2366" s="290"/>
      <c r="V2366" s="290"/>
      <c r="W2366" s="290"/>
      <c r="X2366" s="290"/>
    </row>
    <row r="2367" spans="2:24" ht="58">
      <c r="B2367" s="252" t="s">
        <v>1438</v>
      </c>
      <c r="C2367" s="252" t="s">
        <v>5639</v>
      </c>
      <c r="D2367" s="251" t="s">
        <v>2500</v>
      </c>
      <c r="E2367" s="252" t="s">
        <v>431</v>
      </c>
      <c r="F2367" s="251">
        <v>4955224.7598299999</v>
      </c>
      <c r="G2367" s="251">
        <v>2431795.02636</v>
      </c>
      <c r="H2367" s="252" t="s">
        <v>2541</v>
      </c>
      <c r="I2367" s="251">
        <v>3.3805000000000002E-2</v>
      </c>
      <c r="J2367" s="251" t="s">
        <v>3943</v>
      </c>
      <c r="K2367" s="353">
        <v>0</v>
      </c>
      <c r="L2367" s="252">
        <v>2024</v>
      </c>
      <c r="M2367" s="251">
        <v>2030</v>
      </c>
      <c r="N2367" s="252" t="s">
        <v>393</v>
      </c>
      <c r="O2367" s="252" t="s">
        <v>394</v>
      </c>
      <c r="P2367" s="252" t="s">
        <v>634</v>
      </c>
      <c r="Q2367" s="251" t="s">
        <v>5670</v>
      </c>
      <c r="R2367" s="290"/>
      <c r="S2367" s="290"/>
      <c r="T2367" s="290"/>
      <c r="U2367" s="290"/>
      <c r="V2367" s="290"/>
      <c r="W2367" s="290"/>
      <c r="X2367" s="290"/>
    </row>
    <row r="2368" spans="2:24" ht="58">
      <c r="B2368" s="252" t="s">
        <v>1438</v>
      </c>
      <c r="C2368" s="252" t="s">
        <v>5639</v>
      </c>
      <c r="D2368" s="251" t="s">
        <v>2501</v>
      </c>
      <c r="E2368" s="252" t="s">
        <v>431</v>
      </c>
      <c r="F2368" s="251">
        <v>4951910.7240500003</v>
      </c>
      <c r="G2368" s="251">
        <v>2441146.7376899999</v>
      </c>
      <c r="H2368" s="252" t="s">
        <v>2541</v>
      </c>
      <c r="I2368" s="251">
        <v>7.9712000000000005E-2</v>
      </c>
      <c r="J2368" s="251" t="s">
        <v>392</v>
      </c>
      <c r="K2368" s="353">
        <v>0</v>
      </c>
      <c r="L2368" s="252">
        <v>2024</v>
      </c>
      <c r="M2368" s="251">
        <v>2030</v>
      </c>
      <c r="N2368" s="252" t="s">
        <v>393</v>
      </c>
      <c r="O2368" s="252" t="s">
        <v>394</v>
      </c>
      <c r="P2368" s="252" t="s">
        <v>634</v>
      </c>
      <c r="Q2368" s="251" t="s">
        <v>5670</v>
      </c>
      <c r="R2368" s="290"/>
      <c r="S2368" s="290"/>
      <c r="T2368" s="290"/>
      <c r="U2368" s="290"/>
      <c r="V2368" s="290"/>
      <c r="W2368" s="290"/>
      <c r="X2368" s="290"/>
    </row>
    <row r="2369" spans="2:24" ht="58">
      <c r="B2369" s="252" t="s">
        <v>1438</v>
      </c>
      <c r="C2369" s="252" t="s">
        <v>5639</v>
      </c>
      <c r="D2369" s="251" t="s">
        <v>2501</v>
      </c>
      <c r="E2369" s="252" t="s">
        <v>431</v>
      </c>
      <c r="F2369" s="251">
        <v>4951882.1357899997</v>
      </c>
      <c r="G2369" s="251">
        <v>2441163.1526500001</v>
      </c>
      <c r="H2369" s="252" t="s">
        <v>2541</v>
      </c>
      <c r="I2369" s="251">
        <v>5.8939999999999999E-2</v>
      </c>
      <c r="J2369" s="251" t="s">
        <v>392</v>
      </c>
      <c r="K2369" s="353">
        <v>0</v>
      </c>
      <c r="L2369" s="252">
        <v>2024</v>
      </c>
      <c r="M2369" s="251">
        <v>2030</v>
      </c>
      <c r="N2369" s="252" t="s">
        <v>393</v>
      </c>
      <c r="O2369" s="252" t="s">
        <v>394</v>
      </c>
      <c r="P2369" s="252" t="s">
        <v>634</v>
      </c>
      <c r="Q2369" s="251" t="s">
        <v>5670</v>
      </c>
      <c r="R2369" s="290"/>
      <c r="S2369" s="290"/>
      <c r="T2369" s="290"/>
      <c r="U2369" s="290"/>
      <c r="V2369" s="290"/>
      <c r="W2369" s="290"/>
      <c r="X2369" s="290"/>
    </row>
    <row r="2370" spans="2:24" ht="58">
      <c r="B2370" s="252" t="s">
        <v>1438</v>
      </c>
      <c r="C2370" s="252" t="s">
        <v>5639</v>
      </c>
      <c r="D2370" s="251" t="s">
        <v>2501</v>
      </c>
      <c r="E2370" s="252" t="s">
        <v>431</v>
      </c>
      <c r="F2370" s="251">
        <v>4952081.01401</v>
      </c>
      <c r="G2370" s="251">
        <v>2440348.89182</v>
      </c>
      <c r="H2370" s="252" t="s">
        <v>2541</v>
      </c>
      <c r="I2370" s="251">
        <v>0.125027</v>
      </c>
      <c r="J2370" s="251" t="s">
        <v>392</v>
      </c>
      <c r="K2370" s="353">
        <v>0</v>
      </c>
      <c r="L2370" s="252">
        <v>2024</v>
      </c>
      <c r="M2370" s="251">
        <v>2030</v>
      </c>
      <c r="N2370" s="252" t="s">
        <v>393</v>
      </c>
      <c r="O2370" s="252" t="s">
        <v>394</v>
      </c>
      <c r="P2370" s="252" t="s">
        <v>634</v>
      </c>
      <c r="Q2370" s="251" t="s">
        <v>5670</v>
      </c>
      <c r="R2370" s="290"/>
      <c r="S2370" s="290"/>
      <c r="T2370" s="290"/>
      <c r="U2370" s="290"/>
      <c r="V2370" s="290"/>
      <c r="W2370" s="290"/>
      <c r="X2370" s="290"/>
    </row>
    <row r="2371" spans="2:24" ht="58">
      <c r="B2371" s="252" t="s">
        <v>1438</v>
      </c>
      <c r="C2371" s="252" t="s">
        <v>5639</v>
      </c>
      <c r="D2371" s="251" t="s">
        <v>2501</v>
      </c>
      <c r="E2371" s="252" t="s">
        <v>431</v>
      </c>
      <c r="F2371" s="251">
        <v>4952103.6800499996</v>
      </c>
      <c r="G2371" s="251">
        <v>2440356.73697</v>
      </c>
      <c r="H2371" s="252" t="s">
        <v>2541</v>
      </c>
      <c r="I2371" s="251">
        <v>0.124103</v>
      </c>
      <c r="J2371" s="251" t="s">
        <v>392</v>
      </c>
      <c r="K2371" s="353">
        <v>0</v>
      </c>
      <c r="L2371" s="252">
        <v>2024</v>
      </c>
      <c r="M2371" s="251">
        <v>2030</v>
      </c>
      <c r="N2371" s="252" t="s">
        <v>393</v>
      </c>
      <c r="O2371" s="252" t="s">
        <v>394</v>
      </c>
      <c r="P2371" s="252" t="s">
        <v>634</v>
      </c>
      <c r="Q2371" s="251" t="s">
        <v>5670</v>
      </c>
      <c r="R2371" s="290"/>
      <c r="S2371" s="290"/>
      <c r="T2371" s="290"/>
      <c r="U2371" s="290"/>
      <c r="V2371" s="290"/>
      <c r="W2371" s="290"/>
      <c r="X2371" s="290"/>
    </row>
    <row r="2372" spans="2:24" ht="58">
      <c r="B2372" s="252" t="s">
        <v>1438</v>
      </c>
      <c r="C2372" s="252" t="s">
        <v>5639</v>
      </c>
      <c r="D2372" s="251" t="s">
        <v>2501</v>
      </c>
      <c r="E2372" s="252" t="s">
        <v>431</v>
      </c>
      <c r="F2372" s="251">
        <v>4951987.9057999998</v>
      </c>
      <c r="G2372" s="251">
        <v>2440730.1422000001</v>
      </c>
      <c r="H2372" s="252" t="s">
        <v>2541</v>
      </c>
      <c r="I2372" s="251">
        <v>0.142599</v>
      </c>
      <c r="J2372" s="251" t="s">
        <v>392</v>
      </c>
      <c r="K2372" s="353">
        <v>0</v>
      </c>
      <c r="L2372" s="252">
        <v>2024</v>
      </c>
      <c r="M2372" s="251">
        <v>2030</v>
      </c>
      <c r="N2372" s="252" t="s">
        <v>393</v>
      </c>
      <c r="O2372" s="252" t="s">
        <v>394</v>
      </c>
      <c r="P2372" s="252" t="s">
        <v>634</v>
      </c>
      <c r="Q2372" s="251" t="s">
        <v>5670</v>
      </c>
      <c r="R2372" s="290"/>
      <c r="S2372" s="290"/>
      <c r="T2372" s="290"/>
      <c r="U2372" s="290"/>
      <c r="V2372" s="290"/>
      <c r="W2372" s="290"/>
      <c r="X2372" s="290"/>
    </row>
    <row r="2373" spans="2:24" ht="58">
      <c r="B2373" s="252" t="s">
        <v>1438</v>
      </c>
      <c r="C2373" s="252" t="s">
        <v>5639</v>
      </c>
      <c r="D2373" s="251" t="s">
        <v>2501</v>
      </c>
      <c r="E2373" s="252" t="s">
        <v>431</v>
      </c>
      <c r="F2373" s="251">
        <v>4952011.1041200003</v>
      </c>
      <c r="G2373" s="251">
        <v>2440735.80724</v>
      </c>
      <c r="H2373" s="252" t="s">
        <v>2541</v>
      </c>
      <c r="I2373" s="251">
        <v>0.142598</v>
      </c>
      <c r="J2373" s="251" t="s">
        <v>392</v>
      </c>
      <c r="K2373" s="353">
        <v>0</v>
      </c>
      <c r="L2373" s="252">
        <v>2024</v>
      </c>
      <c r="M2373" s="251">
        <v>2030</v>
      </c>
      <c r="N2373" s="252" t="s">
        <v>393</v>
      </c>
      <c r="O2373" s="252" t="s">
        <v>394</v>
      </c>
      <c r="P2373" s="252" t="s">
        <v>634</v>
      </c>
      <c r="Q2373" s="251" t="s">
        <v>5670</v>
      </c>
      <c r="R2373" s="290"/>
      <c r="S2373" s="290"/>
      <c r="T2373" s="290"/>
      <c r="U2373" s="290"/>
      <c r="V2373" s="290"/>
      <c r="W2373" s="290"/>
      <c r="X2373" s="290"/>
    </row>
    <row r="2374" spans="2:24" ht="58">
      <c r="B2374" s="252" t="s">
        <v>1438</v>
      </c>
      <c r="C2374" s="252" t="s">
        <v>5639</v>
      </c>
      <c r="D2374" s="251" t="s">
        <v>2501</v>
      </c>
      <c r="E2374" s="252" t="s">
        <v>431</v>
      </c>
      <c r="F2374" s="251">
        <v>4951960.4841</v>
      </c>
      <c r="G2374" s="251">
        <v>2440942.8139800001</v>
      </c>
      <c r="H2374" s="252" t="s">
        <v>2541</v>
      </c>
      <c r="I2374" s="251">
        <v>5.6129999999999999E-3</v>
      </c>
      <c r="J2374" s="251" t="s">
        <v>392</v>
      </c>
      <c r="K2374" s="353">
        <v>0</v>
      </c>
      <c r="L2374" s="252">
        <v>2024</v>
      </c>
      <c r="M2374" s="251">
        <v>2030</v>
      </c>
      <c r="N2374" s="252" t="s">
        <v>393</v>
      </c>
      <c r="O2374" s="252" t="s">
        <v>394</v>
      </c>
      <c r="P2374" s="252" t="s">
        <v>634</v>
      </c>
      <c r="Q2374" s="251" t="s">
        <v>5670</v>
      </c>
      <c r="R2374" s="290"/>
      <c r="S2374" s="290"/>
      <c r="T2374" s="290"/>
      <c r="U2374" s="290"/>
      <c r="V2374" s="290"/>
      <c r="W2374" s="290"/>
      <c r="X2374" s="290"/>
    </row>
    <row r="2375" spans="2:24" ht="58">
      <c r="B2375" s="252" t="s">
        <v>1438</v>
      </c>
      <c r="C2375" s="252" t="s">
        <v>5639</v>
      </c>
      <c r="D2375" s="251" t="s">
        <v>2501</v>
      </c>
      <c r="E2375" s="252" t="s">
        <v>431</v>
      </c>
      <c r="F2375" s="251">
        <v>4951936.2208700003</v>
      </c>
      <c r="G2375" s="251">
        <v>2440941.5876099998</v>
      </c>
      <c r="H2375" s="252" t="s">
        <v>2541</v>
      </c>
      <c r="I2375" s="251">
        <v>1.0181000000000001E-2</v>
      </c>
      <c r="J2375" s="251" t="s">
        <v>392</v>
      </c>
      <c r="K2375" s="353">
        <v>0</v>
      </c>
      <c r="L2375" s="252">
        <v>2024</v>
      </c>
      <c r="M2375" s="251">
        <v>2030</v>
      </c>
      <c r="N2375" s="252" t="s">
        <v>393</v>
      </c>
      <c r="O2375" s="252" t="s">
        <v>394</v>
      </c>
      <c r="P2375" s="252" t="s">
        <v>634</v>
      </c>
      <c r="Q2375" s="251" t="s">
        <v>5670</v>
      </c>
      <c r="R2375" s="290"/>
      <c r="S2375" s="290"/>
      <c r="T2375" s="290"/>
      <c r="U2375" s="290"/>
      <c r="V2375" s="290"/>
      <c r="W2375" s="290"/>
      <c r="X2375" s="290"/>
    </row>
    <row r="2376" spans="2:24" ht="58">
      <c r="B2376" s="252" t="s">
        <v>1438</v>
      </c>
      <c r="C2376" s="252" t="s">
        <v>5639</v>
      </c>
      <c r="D2376" s="251" t="s">
        <v>2501</v>
      </c>
      <c r="E2376" s="252" t="s">
        <v>431</v>
      </c>
      <c r="F2376" s="251">
        <v>4951911.5446600001</v>
      </c>
      <c r="G2376" s="251">
        <v>2441043.4556</v>
      </c>
      <c r="H2376" s="252" t="s">
        <v>2541</v>
      </c>
      <c r="I2376" s="251">
        <v>6.6530000000000001E-3</v>
      </c>
      <c r="J2376" s="251" t="s">
        <v>392</v>
      </c>
      <c r="K2376" s="353">
        <v>0</v>
      </c>
      <c r="L2376" s="252">
        <v>2024</v>
      </c>
      <c r="M2376" s="251">
        <v>2030</v>
      </c>
      <c r="N2376" s="252" t="s">
        <v>393</v>
      </c>
      <c r="O2376" s="252" t="s">
        <v>394</v>
      </c>
      <c r="P2376" s="252" t="s">
        <v>634</v>
      </c>
      <c r="Q2376" s="251" t="s">
        <v>5670</v>
      </c>
      <c r="R2376" s="290"/>
      <c r="S2376" s="290"/>
      <c r="T2376" s="290"/>
      <c r="U2376" s="290"/>
      <c r="V2376" s="290"/>
      <c r="W2376" s="290"/>
      <c r="X2376" s="290"/>
    </row>
    <row r="2377" spans="2:24" ht="58">
      <c r="B2377" s="252" t="s">
        <v>1438</v>
      </c>
      <c r="C2377" s="252" t="s">
        <v>5639</v>
      </c>
      <c r="D2377" s="251" t="s">
        <v>2501</v>
      </c>
      <c r="E2377" s="252" t="s">
        <v>431</v>
      </c>
      <c r="F2377" s="251">
        <v>4951820.5131799998</v>
      </c>
      <c r="G2377" s="251">
        <v>2441516.1745699998</v>
      </c>
      <c r="H2377" s="252" t="s">
        <v>2541</v>
      </c>
      <c r="I2377" s="251">
        <v>6.1469000000000003E-2</v>
      </c>
      <c r="J2377" s="251" t="s">
        <v>2899</v>
      </c>
      <c r="K2377" s="353">
        <v>0</v>
      </c>
      <c r="L2377" s="252">
        <v>2024</v>
      </c>
      <c r="M2377" s="251">
        <v>2030</v>
      </c>
      <c r="N2377" s="252" t="s">
        <v>393</v>
      </c>
      <c r="O2377" s="252" t="s">
        <v>394</v>
      </c>
      <c r="P2377" s="252" t="s">
        <v>634</v>
      </c>
      <c r="Q2377" s="251" t="s">
        <v>5670</v>
      </c>
      <c r="R2377" s="290"/>
      <c r="S2377" s="290"/>
      <c r="T2377" s="290"/>
      <c r="U2377" s="290"/>
      <c r="V2377" s="290"/>
      <c r="W2377" s="290"/>
      <c r="X2377" s="290"/>
    </row>
    <row r="2378" spans="2:24" ht="58">
      <c r="B2378" s="252" t="s">
        <v>1438</v>
      </c>
      <c r="C2378" s="252" t="s">
        <v>5639</v>
      </c>
      <c r="D2378" s="251" t="s">
        <v>2501</v>
      </c>
      <c r="E2378" s="252" t="s">
        <v>431</v>
      </c>
      <c r="F2378" s="251">
        <v>4951796.8070200002</v>
      </c>
      <c r="G2378" s="251">
        <v>2441512.62775</v>
      </c>
      <c r="H2378" s="252" t="s">
        <v>2541</v>
      </c>
      <c r="I2378" s="251">
        <v>5.8346000000000002E-2</v>
      </c>
      <c r="J2378" s="251" t="s">
        <v>2899</v>
      </c>
      <c r="K2378" s="353">
        <v>0</v>
      </c>
      <c r="L2378" s="252">
        <v>2024</v>
      </c>
      <c r="M2378" s="251">
        <v>2030</v>
      </c>
      <c r="N2378" s="252" t="s">
        <v>393</v>
      </c>
      <c r="O2378" s="252" t="s">
        <v>394</v>
      </c>
      <c r="P2378" s="252" t="s">
        <v>634</v>
      </c>
      <c r="Q2378" s="251" t="s">
        <v>5670</v>
      </c>
      <c r="R2378" s="290"/>
      <c r="S2378" s="290"/>
      <c r="T2378" s="290"/>
      <c r="U2378" s="290"/>
      <c r="V2378" s="290"/>
      <c r="W2378" s="290"/>
      <c r="X2378" s="290"/>
    </row>
    <row r="2379" spans="2:24" ht="58">
      <c r="B2379" s="252" t="s">
        <v>1438</v>
      </c>
      <c r="C2379" s="252" t="s">
        <v>5639</v>
      </c>
      <c r="D2379" s="251" t="s">
        <v>2500</v>
      </c>
      <c r="E2379" s="252" t="s">
        <v>431</v>
      </c>
      <c r="F2379" s="251">
        <v>4955955.1731700003</v>
      </c>
      <c r="G2379" s="251">
        <v>2430952.9899499998</v>
      </c>
      <c r="H2379" s="252" t="s">
        <v>2541</v>
      </c>
      <c r="I2379" s="251">
        <v>0.189331</v>
      </c>
      <c r="J2379" s="251" t="s">
        <v>2397</v>
      </c>
      <c r="K2379" s="353">
        <v>0</v>
      </c>
      <c r="L2379" s="252">
        <v>2024</v>
      </c>
      <c r="M2379" s="251">
        <v>2030</v>
      </c>
      <c r="N2379" s="252" t="s">
        <v>393</v>
      </c>
      <c r="O2379" s="252" t="s">
        <v>394</v>
      </c>
      <c r="P2379" s="252" t="s">
        <v>634</v>
      </c>
      <c r="Q2379" s="251" t="s">
        <v>5670</v>
      </c>
      <c r="R2379" s="290"/>
      <c r="S2379" s="290"/>
      <c r="T2379" s="290"/>
      <c r="U2379" s="290"/>
      <c r="V2379" s="290"/>
      <c r="W2379" s="290"/>
      <c r="X2379" s="290"/>
    </row>
    <row r="2380" spans="2:24" ht="58">
      <c r="B2380" s="252" t="s">
        <v>1438</v>
      </c>
      <c r="C2380" s="252" t="s">
        <v>5639</v>
      </c>
      <c r="D2380" s="251" t="s">
        <v>2500</v>
      </c>
      <c r="E2380" s="252" t="s">
        <v>431</v>
      </c>
      <c r="F2380" s="251">
        <v>4955973.7119899997</v>
      </c>
      <c r="G2380" s="251">
        <v>2430957.6863899999</v>
      </c>
      <c r="H2380" s="252" t="s">
        <v>2541</v>
      </c>
      <c r="I2380" s="251">
        <v>0.17951900000000001</v>
      </c>
      <c r="J2380" s="251" t="s">
        <v>2397</v>
      </c>
      <c r="K2380" s="353">
        <v>0</v>
      </c>
      <c r="L2380" s="252">
        <v>2024</v>
      </c>
      <c r="M2380" s="251">
        <v>2030</v>
      </c>
      <c r="N2380" s="252" t="s">
        <v>393</v>
      </c>
      <c r="O2380" s="252" t="s">
        <v>394</v>
      </c>
      <c r="P2380" s="252" t="s">
        <v>634</v>
      </c>
      <c r="Q2380" s="251" t="s">
        <v>5670</v>
      </c>
      <c r="R2380" s="290"/>
      <c r="S2380" s="290"/>
      <c r="T2380" s="290"/>
      <c r="U2380" s="290"/>
      <c r="V2380" s="290"/>
      <c r="W2380" s="290"/>
      <c r="X2380" s="290"/>
    </row>
    <row r="2381" spans="2:24" ht="58">
      <c r="B2381" s="252" t="s">
        <v>1438</v>
      </c>
      <c r="C2381" s="252" t="s">
        <v>5639</v>
      </c>
      <c r="D2381" s="251" t="s">
        <v>2500</v>
      </c>
      <c r="E2381" s="252" t="s">
        <v>431</v>
      </c>
      <c r="F2381" s="251">
        <v>4955224.7598299999</v>
      </c>
      <c r="G2381" s="251">
        <v>2431795.02636</v>
      </c>
      <c r="H2381" s="252" t="s">
        <v>2541</v>
      </c>
      <c r="I2381" s="251">
        <v>2.085E-2</v>
      </c>
      <c r="J2381" s="251" t="s">
        <v>2397</v>
      </c>
      <c r="K2381" s="353">
        <v>0</v>
      </c>
      <c r="L2381" s="252">
        <v>2024</v>
      </c>
      <c r="M2381" s="251">
        <v>2030</v>
      </c>
      <c r="N2381" s="252" t="s">
        <v>393</v>
      </c>
      <c r="O2381" s="252" t="s">
        <v>394</v>
      </c>
      <c r="P2381" s="252" t="s">
        <v>634</v>
      </c>
      <c r="Q2381" s="251" t="s">
        <v>5670</v>
      </c>
      <c r="R2381" s="290"/>
      <c r="S2381" s="290"/>
      <c r="T2381" s="290"/>
      <c r="U2381" s="290"/>
      <c r="V2381" s="290"/>
      <c r="W2381" s="290"/>
      <c r="X2381" s="290"/>
    </row>
    <row r="2382" spans="2:24" ht="58">
      <c r="B2382" s="252" t="s">
        <v>1438</v>
      </c>
      <c r="C2382" s="252" t="s">
        <v>5639</v>
      </c>
      <c r="D2382" s="251" t="s">
        <v>2500</v>
      </c>
      <c r="E2382" s="252" t="s">
        <v>431</v>
      </c>
      <c r="F2382" s="251">
        <v>4955749.8678900003</v>
      </c>
      <c r="G2382" s="251">
        <v>2431338.9471100001</v>
      </c>
      <c r="H2382" s="252" t="s">
        <v>2541</v>
      </c>
      <c r="I2382" s="251">
        <v>7.3072999999999999E-2</v>
      </c>
      <c r="J2382" s="251" t="s">
        <v>2397</v>
      </c>
      <c r="K2382" s="353">
        <v>0</v>
      </c>
      <c r="L2382" s="252">
        <v>2024</v>
      </c>
      <c r="M2382" s="251">
        <v>2030</v>
      </c>
      <c r="N2382" s="252" t="s">
        <v>393</v>
      </c>
      <c r="O2382" s="252" t="s">
        <v>394</v>
      </c>
      <c r="P2382" s="252" t="s">
        <v>634</v>
      </c>
      <c r="Q2382" s="251" t="s">
        <v>5670</v>
      </c>
      <c r="R2382" s="290"/>
      <c r="S2382" s="290"/>
      <c r="T2382" s="290"/>
      <c r="U2382" s="290"/>
      <c r="V2382" s="290"/>
      <c r="W2382" s="290"/>
      <c r="X2382" s="290"/>
    </row>
    <row r="2383" spans="2:24" ht="58">
      <c r="B2383" s="252" t="s">
        <v>1438</v>
      </c>
      <c r="C2383" s="252" t="s">
        <v>5639</v>
      </c>
      <c r="D2383" s="251" t="s">
        <v>2500</v>
      </c>
      <c r="E2383" s="252" t="s">
        <v>431</v>
      </c>
      <c r="F2383" s="251">
        <v>4955772.1264599999</v>
      </c>
      <c r="G2383" s="251">
        <v>2431347.9115599999</v>
      </c>
      <c r="H2383" s="252" t="s">
        <v>2541</v>
      </c>
      <c r="I2383" s="251">
        <v>7.0141999999999996E-2</v>
      </c>
      <c r="J2383" s="251" t="s">
        <v>2397</v>
      </c>
      <c r="K2383" s="353">
        <v>0</v>
      </c>
      <c r="L2383" s="252">
        <v>2024</v>
      </c>
      <c r="M2383" s="251">
        <v>2030</v>
      </c>
      <c r="N2383" s="252" t="s">
        <v>393</v>
      </c>
      <c r="O2383" s="252" t="s">
        <v>394</v>
      </c>
      <c r="P2383" s="252" t="s">
        <v>634</v>
      </c>
      <c r="Q2383" s="251" t="s">
        <v>5670</v>
      </c>
      <c r="R2383" s="290"/>
      <c r="S2383" s="290"/>
      <c r="T2383" s="290"/>
      <c r="U2383" s="290"/>
      <c r="V2383" s="290"/>
      <c r="W2383" s="290"/>
      <c r="X2383" s="290"/>
    </row>
    <row r="2384" spans="2:24" ht="58">
      <c r="B2384" s="252" t="s">
        <v>1438</v>
      </c>
      <c r="C2384" s="252" t="s">
        <v>5639</v>
      </c>
      <c r="D2384" s="251" t="s">
        <v>2501</v>
      </c>
      <c r="E2384" s="252" t="s">
        <v>431</v>
      </c>
      <c r="F2384" s="251">
        <v>4953102.8128199996</v>
      </c>
      <c r="G2384" s="251">
        <v>2437024.9015000002</v>
      </c>
      <c r="H2384" s="252" t="s">
        <v>2541</v>
      </c>
      <c r="I2384" s="251">
        <v>1.7364999999999998E-2</v>
      </c>
      <c r="J2384" s="251" t="s">
        <v>392</v>
      </c>
      <c r="K2384" s="353">
        <v>0</v>
      </c>
      <c r="L2384" s="252">
        <v>2024</v>
      </c>
      <c r="M2384" s="251">
        <v>2030</v>
      </c>
      <c r="N2384" s="252" t="s">
        <v>393</v>
      </c>
      <c r="O2384" s="252" t="s">
        <v>394</v>
      </c>
      <c r="P2384" s="252" t="s">
        <v>634</v>
      </c>
      <c r="Q2384" s="251" t="s">
        <v>5670</v>
      </c>
      <c r="R2384" s="290"/>
      <c r="S2384" s="290"/>
      <c r="T2384" s="290"/>
      <c r="U2384" s="290"/>
      <c r="V2384" s="290"/>
      <c r="W2384" s="290"/>
      <c r="X2384" s="290"/>
    </row>
    <row r="2385" spans="2:24" ht="58">
      <c r="B2385" s="252" t="s">
        <v>1438</v>
      </c>
      <c r="C2385" s="252" t="s">
        <v>5639</v>
      </c>
      <c r="D2385" s="251" t="s">
        <v>2501</v>
      </c>
      <c r="E2385" s="252" t="s">
        <v>431</v>
      </c>
      <c r="F2385" s="251">
        <v>4953127.0768200001</v>
      </c>
      <c r="G2385" s="251">
        <v>2437028.9301100001</v>
      </c>
      <c r="H2385" s="252" t="s">
        <v>2541</v>
      </c>
      <c r="I2385" s="251">
        <v>2.3289000000000001E-2</v>
      </c>
      <c r="J2385" s="251" t="s">
        <v>392</v>
      </c>
      <c r="K2385" s="353">
        <v>0</v>
      </c>
      <c r="L2385" s="252">
        <v>2024</v>
      </c>
      <c r="M2385" s="251">
        <v>2030</v>
      </c>
      <c r="N2385" s="252" t="s">
        <v>393</v>
      </c>
      <c r="O2385" s="252" t="s">
        <v>394</v>
      </c>
      <c r="P2385" s="252" t="s">
        <v>634</v>
      </c>
      <c r="Q2385" s="251" t="s">
        <v>5670</v>
      </c>
      <c r="R2385" s="290"/>
      <c r="S2385" s="290"/>
      <c r="T2385" s="290"/>
      <c r="U2385" s="290"/>
      <c r="V2385" s="290"/>
      <c r="W2385" s="290"/>
      <c r="X2385" s="290"/>
    </row>
    <row r="2386" spans="2:24" ht="58">
      <c r="B2386" s="252" t="s">
        <v>1438</v>
      </c>
      <c r="C2386" s="252" t="s">
        <v>5639</v>
      </c>
      <c r="D2386" s="251" t="s">
        <v>2500</v>
      </c>
      <c r="E2386" s="252" t="s">
        <v>431</v>
      </c>
      <c r="F2386" s="251">
        <v>4955838.7176799998</v>
      </c>
      <c r="G2386" s="251">
        <v>2431175.5874299998</v>
      </c>
      <c r="H2386" s="252" t="s">
        <v>2541</v>
      </c>
      <c r="I2386" s="251">
        <v>2.4810000000000001E-3</v>
      </c>
      <c r="J2386" s="251" t="s">
        <v>2397</v>
      </c>
      <c r="K2386" s="353">
        <v>0</v>
      </c>
      <c r="L2386" s="252">
        <v>2024</v>
      </c>
      <c r="M2386" s="251">
        <v>2030</v>
      </c>
      <c r="N2386" s="252" t="s">
        <v>393</v>
      </c>
      <c r="O2386" s="252" t="s">
        <v>394</v>
      </c>
      <c r="P2386" s="252" t="s">
        <v>634</v>
      </c>
      <c r="Q2386" s="251" t="s">
        <v>5670</v>
      </c>
      <c r="R2386" s="290"/>
      <c r="S2386" s="290"/>
      <c r="T2386" s="290"/>
      <c r="U2386" s="290"/>
      <c r="V2386" s="290"/>
      <c r="W2386" s="290"/>
      <c r="X2386" s="290"/>
    </row>
    <row r="2387" spans="2:24" ht="58">
      <c r="B2387" s="252" t="s">
        <v>1438</v>
      </c>
      <c r="C2387" s="252" t="s">
        <v>5639</v>
      </c>
      <c r="D2387" s="251" t="s">
        <v>2500</v>
      </c>
      <c r="E2387" s="252" t="s">
        <v>431</v>
      </c>
      <c r="F2387" s="251">
        <v>4955857.1760299997</v>
      </c>
      <c r="G2387" s="251">
        <v>2431180.1598299998</v>
      </c>
      <c r="H2387" s="252" t="s">
        <v>2541</v>
      </c>
      <c r="I2387" s="251">
        <v>7.0280000000000004E-3</v>
      </c>
      <c r="J2387" s="251" t="s">
        <v>2397</v>
      </c>
      <c r="K2387" s="353">
        <v>0</v>
      </c>
      <c r="L2387" s="252">
        <v>2024</v>
      </c>
      <c r="M2387" s="251">
        <v>2030</v>
      </c>
      <c r="N2387" s="252" t="s">
        <v>393</v>
      </c>
      <c r="O2387" s="252" t="s">
        <v>394</v>
      </c>
      <c r="P2387" s="252" t="s">
        <v>634</v>
      </c>
      <c r="Q2387" s="251" t="s">
        <v>5670</v>
      </c>
      <c r="R2387" s="290"/>
      <c r="S2387" s="290"/>
      <c r="T2387" s="290"/>
      <c r="U2387" s="290"/>
      <c r="V2387" s="290"/>
      <c r="W2387" s="290"/>
      <c r="X2387" s="290"/>
    </row>
    <row r="2388" spans="2:24" ht="58">
      <c r="B2388" s="252" t="s">
        <v>1438</v>
      </c>
      <c r="C2388" s="252" t="s">
        <v>5639</v>
      </c>
      <c r="D2388" s="251" t="s">
        <v>2500</v>
      </c>
      <c r="E2388" s="252" t="s">
        <v>431</v>
      </c>
      <c r="F2388" s="251">
        <v>4955000.5827799998</v>
      </c>
      <c r="G2388" s="251">
        <v>2432768.14206</v>
      </c>
      <c r="H2388" s="252" t="s">
        <v>2541</v>
      </c>
      <c r="I2388" s="251">
        <v>5.2069999999999998E-3</v>
      </c>
      <c r="J2388" s="251" t="s">
        <v>392</v>
      </c>
      <c r="K2388" s="353">
        <v>0</v>
      </c>
      <c r="L2388" s="252">
        <v>2024</v>
      </c>
      <c r="M2388" s="251">
        <v>2030</v>
      </c>
      <c r="N2388" s="252" t="s">
        <v>393</v>
      </c>
      <c r="O2388" s="252" t="s">
        <v>394</v>
      </c>
      <c r="P2388" s="252" t="s">
        <v>634</v>
      </c>
      <c r="Q2388" s="251" t="s">
        <v>5670</v>
      </c>
      <c r="R2388" s="290"/>
      <c r="S2388" s="290"/>
      <c r="T2388" s="290"/>
      <c r="U2388" s="290"/>
      <c r="V2388" s="290"/>
      <c r="W2388" s="290"/>
      <c r="X2388" s="290"/>
    </row>
    <row r="2389" spans="2:24" ht="58">
      <c r="B2389" s="252" t="s">
        <v>1438</v>
      </c>
      <c r="C2389" s="252" t="s">
        <v>5639</v>
      </c>
      <c r="D2389" s="251" t="s">
        <v>2500</v>
      </c>
      <c r="E2389" s="252" t="s">
        <v>431</v>
      </c>
      <c r="F2389" s="251">
        <v>4955021.87622</v>
      </c>
      <c r="G2389" s="251">
        <v>2432778.9520800002</v>
      </c>
      <c r="H2389" s="252" t="s">
        <v>2541</v>
      </c>
      <c r="I2389" s="251">
        <v>1.8818000000000001E-2</v>
      </c>
      <c r="J2389" s="251" t="s">
        <v>392</v>
      </c>
      <c r="K2389" s="353">
        <v>0</v>
      </c>
      <c r="L2389" s="252">
        <v>2024</v>
      </c>
      <c r="M2389" s="251">
        <v>2030</v>
      </c>
      <c r="N2389" s="252" t="s">
        <v>393</v>
      </c>
      <c r="O2389" s="252" t="s">
        <v>394</v>
      </c>
      <c r="P2389" s="252" t="s">
        <v>634</v>
      </c>
      <c r="Q2389" s="251" t="s">
        <v>5670</v>
      </c>
      <c r="R2389" s="290"/>
      <c r="S2389" s="290"/>
      <c r="T2389" s="290"/>
      <c r="U2389" s="290"/>
      <c r="V2389" s="290"/>
      <c r="W2389" s="290"/>
      <c r="X2389" s="290"/>
    </row>
    <row r="2390" spans="2:24" ht="58">
      <c r="B2390" s="252" t="s">
        <v>1438</v>
      </c>
      <c r="C2390" s="252" t="s">
        <v>5639</v>
      </c>
      <c r="D2390" s="251" t="s">
        <v>2500</v>
      </c>
      <c r="E2390" s="252" t="s">
        <v>431</v>
      </c>
      <c r="F2390" s="251">
        <v>4955009.6546299998</v>
      </c>
      <c r="G2390" s="251">
        <v>2432543.4794200002</v>
      </c>
      <c r="H2390" s="252" t="s">
        <v>2541</v>
      </c>
      <c r="I2390" s="251">
        <v>2.7778000000000001E-2</v>
      </c>
      <c r="J2390" s="251" t="s">
        <v>392</v>
      </c>
      <c r="K2390" s="353">
        <v>0</v>
      </c>
      <c r="L2390" s="252">
        <v>2024</v>
      </c>
      <c r="M2390" s="251">
        <v>2030</v>
      </c>
      <c r="N2390" s="252" t="s">
        <v>393</v>
      </c>
      <c r="O2390" s="252" t="s">
        <v>394</v>
      </c>
      <c r="P2390" s="252" t="s">
        <v>634</v>
      </c>
      <c r="Q2390" s="251" t="s">
        <v>5670</v>
      </c>
      <c r="R2390" s="290"/>
      <c r="S2390" s="290"/>
      <c r="T2390" s="290"/>
      <c r="U2390" s="290"/>
      <c r="V2390" s="290"/>
      <c r="W2390" s="290"/>
      <c r="X2390" s="290"/>
    </row>
    <row r="2391" spans="2:24" ht="58">
      <c r="B2391" s="252" t="s">
        <v>1438</v>
      </c>
      <c r="C2391" s="252" t="s">
        <v>5639</v>
      </c>
      <c r="D2391" s="251" t="s">
        <v>2500</v>
      </c>
      <c r="E2391" s="252" t="s">
        <v>431</v>
      </c>
      <c r="F2391" s="251">
        <v>4955117.9314200003</v>
      </c>
      <c r="G2391" s="251">
        <v>2432573.4758799998</v>
      </c>
      <c r="H2391" s="252" t="s">
        <v>2541</v>
      </c>
      <c r="I2391" s="251">
        <v>0.191714</v>
      </c>
      <c r="J2391" s="251" t="s">
        <v>392</v>
      </c>
      <c r="K2391" s="353">
        <v>0</v>
      </c>
      <c r="L2391" s="252">
        <v>2024</v>
      </c>
      <c r="M2391" s="251">
        <v>2030</v>
      </c>
      <c r="N2391" s="252" t="s">
        <v>393</v>
      </c>
      <c r="O2391" s="252" t="s">
        <v>394</v>
      </c>
      <c r="P2391" s="252" t="s">
        <v>634</v>
      </c>
      <c r="Q2391" s="251" t="s">
        <v>5670</v>
      </c>
      <c r="R2391" s="290"/>
      <c r="S2391" s="290"/>
      <c r="T2391" s="290"/>
      <c r="U2391" s="290"/>
      <c r="V2391" s="290"/>
      <c r="W2391" s="290"/>
      <c r="X2391" s="290"/>
    </row>
    <row r="2392" spans="2:24" ht="58">
      <c r="B2392" s="252" t="s">
        <v>1438</v>
      </c>
      <c r="C2392" s="252" t="s">
        <v>5639</v>
      </c>
      <c r="D2392" s="251" t="s">
        <v>2500</v>
      </c>
      <c r="E2392" s="252" t="s">
        <v>431</v>
      </c>
      <c r="F2392" s="251">
        <v>4955218.8009799998</v>
      </c>
      <c r="G2392" s="251">
        <v>2432351.9280699999</v>
      </c>
      <c r="H2392" s="252" t="s">
        <v>2541</v>
      </c>
      <c r="I2392" s="251">
        <v>4.2965999999999997E-2</v>
      </c>
      <c r="J2392" s="251" t="s">
        <v>2397</v>
      </c>
      <c r="K2392" s="353">
        <v>0</v>
      </c>
      <c r="L2392" s="252">
        <v>2024</v>
      </c>
      <c r="M2392" s="251">
        <v>2030</v>
      </c>
      <c r="N2392" s="252" t="s">
        <v>393</v>
      </c>
      <c r="O2392" s="252" t="s">
        <v>394</v>
      </c>
      <c r="P2392" s="252" t="s">
        <v>634</v>
      </c>
      <c r="Q2392" s="251" t="s">
        <v>5670</v>
      </c>
      <c r="R2392" s="290"/>
      <c r="S2392" s="290"/>
      <c r="T2392" s="290"/>
      <c r="U2392" s="290"/>
      <c r="V2392" s="290"/>
      <c r="W2392" s="290"/>
      <c r="X2392" s="290"/>
    </row>
    <row r="2393" spans="2:24" ht="58">
      <c r="B2393" s="252" t="s">
        <v>1438</v>
      </c>
      <c r="C2393" s="252" t="s">
        <v>5639</v>
      </c>
      <c r="D2393" s="251" t="s">
        <v>2500</v>
      </c>
      <c r="E2393" s="252" t="s">
        <v>431</v>
      </c>
      <c r="F2393" s="251">
        <v>4955239.6830200003</v>
      </c>
      <c r="G2393" s="251">
        <v>2432363.5152500002</v>
      </c>
      <c r="H2393" s="252" t="s">
        <v>2541</v>
      </c>
      <c r="I2393" s="251">
        <v>3.0681E-2</v>
      </c>
      <c r="J2393" s="251" t="s">
        <v>2397</v>
      </c>
      <c r="K2393" s="353">
        <v>0</v>
      </c>
      <c r="L2393" s="252">
        <v>2024</v>
      </c>
      <c r="M2393" s="251">
        <v>2030</v>
      </c>
      <c r="N2393" s="252" t="s">
        <v>393</v>
      </c>
      <c r="O2393" s="252" t="s">
        <v>394</v>
      </c>
      <c r="P2393" s="252" t="s">
        <v>634</v>
      </c>
      <c r="Q2393" s="251" t="s">
        <v>5670</v>
      </c>
      <c r="R2393" s="290"/>
      <c r="S2393" s="290"/>
      <c r="T2393" s="290"/>
      <c r="U2393" s="290"/>
      <c r="V2393" s="290"/>
      <c r="W2393" s="290"/>
      <c r="X2393" s="290"/>
    </row>
    <row r="2394" spans="2:24" ht="58">
      <c r="B2394" s="252" t="s">
        <v>1438</v>
      </c>
      <c r="C2394" s="252" t="s">
        <v>5639</v>
      </c>
      <c r="D2394" s="251" t="s">
        <v>2500</v>
      </c>
      <c r="E2394" s="252" t="s">
        <v>431</v>
      </c>
      <c r="F2394" s="251">
        <v>4955128.2814199999</v>
      </c>
      <c r="G2394" s="251">
        <v>2432524.56923</v>
      </c>
      <c r="H2394" s="252" t="s">
        <v>2541</v>
      </c>
      <c r="I2394" s="251">
        <v>1.4198000000000001E-2</v>
      </c>
      <c r="J2394" s="251" t="s">
        <v>392</v>
      </c>
      <c r="K2394" s="353">
        <v>0</v>
      </c>
      <c r="L2394" s="252">
        <v>2024</v>
      </c>
      <c r="M2394" s="251">
        <v>2030</v>
      </c>
      <c r="N2394" s="252" t="s">
        <v>393</v>
      </c>
      <c r="O2394" s="252" t="s">
        <v>394</v>
      </c>
      <c r="P2394" s="252" t="s">
        <v>634</v>
      </c>
      <c r="Q2394" s="251" t="s">
        <v>5670</v>
      </c>
      <c r="R2394" s="290"/>
      <c r="S2394" s="290"/>
      <c r="T2394" s="290"/>
      <c r="U2394" s="290"/>
      <c r="V2394" s="290"/>
      <c r="W2394" s="290"/>
      <c r="X2394" s="290"/>
    </row>
    <row r="2395" spans="2:24" ht="58">
      <c r="B2395" s="252" t="s">
        <v>1438</v>
      </c>
      <c r="C2395" s="252" t="s">
        <v>5639</v>
      </c>
      <c r="D2395" s="251" t="s">
        <v>2500</v>
      </c>
      <c r="E2395" s="252" t="s">
        <v>431</v>
      </c>
      <c r="F2395" s="251">
        <v>4955149.4338100003</v>
      </c>
      <c r="G2395" s="251">
        <v>2432535.6432699999</v>
      </c>
      <c r="H2395" s="252" t="s">
        <v>2541</v>
      </c>
      <c r="I2395" s="251">
        <v>1.9963000000000002E-2</v>
      </c>
      <c r="J2395" s="251" t="s">
        <v>392</v>
      </c>
      <c r="K2395" s="353">
        <v>0</v>
      </c>
      <c r="L2395" s="252">
        <v>2024</v>
      </c>
      <c r="M2395" s="251">
        <v>2030</v>
      </c>
      <c r="N2395" s="252" t="s">
        <v>393</v>
      </c>
      <c r="O2395" s="252" t="s">
        <v>394</v>
      </c>
      <c r="P2395" s="252" t="s">
        <v>634</v>
      </c>
      <c r="Q2395" s="251" t="s">
        <v>5670</v>
      </c>
      <c r="R2395" s="290"/>
      <c r="S2395" s="290"/>
      <c r="T2395" s="290"/>
      <c r="U2395" s="290"/>
      <c r="V2395" s="290"/>
      <c r="W2395" s="290"/>
      <c r="X2395" s="290"/>
    </row>
    <row r="2396" spans="2:24" ht="58">
      <c r="B2396" s="252" t="s">
        <v>1438</v>
      </c>
      <c r="C2396" s="252" t="s">
        <v>5639</v>
      </c>
      <c r="D2396" s="251" t="s">
        <v>2500</v>
      </c>
      <c r="E2396" s="252" t="s">
        <v>431</v>
      </c>
      <c r="F2396" s="251">
        <v>4955128.2814199999</v>
      </c>
      <c r="G2396" s="251">
        <v>2432524.56923</v>
      </c>
      <c r="H2396" s="252" t="s">
        <v>2541</v>
      </c>
      <c r="I2396" s="251">
        <v>9.7909999999999994E-3</v>
      </c>
      <c r="J2396" s="251" t="s">
        <v>918</v>
      </c>
      <c r="K2396" s="353">
        <v>0</v>
      </c>
      <c r="L2396" s="252">
        <v>2024</v>
      </c>
      <c r="M2396" s="251">
        <v>2030</v>
      </c>
      <c r="N2396" s="252" t="s">
        <v>393</v>
      </c>
      <c r="O2396" s="252" t="s">
        <v>394</v>
      </c>
      <c r="P2396" s="252" t="s">
        <v>634</v>
      </c>
      <c r="Q2396" s="251" t="s">
        <v>5670</v>
      </c>
      <c r="R2396" s="290"/>
      <c r="S2396" s="290"/>
      <c r="T2396" s="290"/>
      <c r="U2396" s="290"/>
      <c r="V2396" s="290"/>
      <c r="W2396" s="290"/>
      <c r="X2396" s="290"/>
    </row>
    <row r="2397" spans="2:24" ht="58">
      <c r="B2397" s="252" t="s">
        <v>1438</v>
      </c>
      <c r="C2397" s="252" t="s">
        <v>5639</v>
      </c>
      <c r="D2397" s="251" t="s">
        <v>2500</v>
      </c>
      <c r="E2397" s="252" t="s">
        <v>431</v>
      </c>
      <c r="F2397" s="251">
        <v>4955239.6830200003</v>
      </c>
      <c r="G2397" s="251">
        <v>2432363.5152500002</v>
      </c>
      <c r="H2397" s="252" t="s">
        <v>2541</v>
      </c>
      <c r="I2397" s="251">
        <v>8.0785999999999997E-2</v>
      </c>
      <c r="J2397" s="251" t="s">
        <v>918</v>
      </c>
      <c r="K2397" s="353">
        <v>0</v>
      </c>
      <c r="L2397" s="252">
        <v>2024</v>
      </c>
      <c r="M2397" s="251">
        <v>2030</v>
      </c>
      <c r="N2397" s="252" t="s">
        <v>393</v>
      </c>
      <c r="O2397" s="252" t="s">
        <v>394</v>
      </c>
      <c r="P2397" s="252" t="s">
        <v>634</v>
      </c>
      <c r="Q2397" s="251" t="s">
        <v>5670</v>
      </c>
      <c r="R2397" s="290"/>
      <c r="S2397" s="290"/>
      <c r="T2397" s="290"/>
      <c r="U2397" s="290"/>
      <c r="V2397" s="290"/>
      <c r="W2397" s="290"/>
      <c r="X2397" s="290"/>
    </row>
    <row r="2398" spans="2:24" ht="58">
      <c r="B2398" s="252" t="s">
        <v>1438</v>
      </c>
      <c r="C2398" s="252" t="s">
        <v>5639</v>
      </c>
      <c r="D2398" s="251" t="s">
        <v>2500</v>
      </c>
      <c r="E2398" s="252" t="s">
        <v>431</v>
      </c>
      <c r="F2398" s="251">
        <v>4955149.4338100003</v>
      </c>
      <c r="G2398" s="251">
        <v>2432535.6432699999</v>
      </c>
      <c r="H2398" s="252" t="s">
        <v>2541</v>
      </c>
      <c r="I2398" s="251">
        <v>2.859E-3</v>
      </c>
      <c r="J2398" s="251" t="s">
        <v>918</v>
      </c>
      <c r="K2398" s="353">
        <v>0</v>
      </c>
      <c r="L2398" s="252">
        <v>2024</v>
      </c>
      <c r="M2398" s="251">
        <v>2030</v>
      </c>
      <c r="N2398" s="252" t="s">
        <v>393</v>
      </c>
      <c r="O2398" s="252" t="s">
        <v>394</v>
      </c>
      <c r="P2398" s="252" t="s">
        <v>634</v>
      </c>
      <c r="Q2398" s="251" t="s">
        <v>5670</v>
      </c>
      <c r="R2398" s="290"/>
      <c r="S2398" s="290"/>
      <c r="T2398" s="290"/>
      <c r="U2398" s="290"/>
      <c r="V2398" s="290"/>
      <c r="W2398" s="290"/>
      <c r="X2398" s="290"/>
    </row>
    <row r="2399" spans="2:24" ht="58">
      <c r="B2399" s="252" t="s">
        <v>1438</v>
      </c>
      <c r="C2399" s="252" t="s">
        <v>5639</v>
      </c>
      <c r="D2399" s="251" t="s">
        <v>2500</v>
      </c>
      <c r="E2399" s="252" t="s">
        <v>431</v>
      </c>
      <c r="F2399" s="251">
        <v>4955955.1731700003</v>
      </c>
      <c r="G2399" s="251">
        <v>2430952.9899499998</v>
      </c>
      <c r="H2399" s="252" t="s">
        <v>2541</v>
      </c>
      <c r="I2399" s="251">
        <v>5.9916999999999998E-2</v>
      </c>
      <c r="J2399" s="251" t="s">
        <v>918</v>
      </c>
      <c r="K2399" s="353">
        <v>0</v>
      </c>
      <c r="L2399" s="252">
        <v>2024</v>
      </c>
      <c r="M2399" s="251">
        <v>2030</v>
      </c>
      <c r="N2399" s="252" t="s">
        <v>393</v>
      </c>
      <c r="O2399" s="252" t="s">
        <v>394</v>
      </c>
      <c r="P2399" s="252" t="s">
        <v>634</v>
      </c>
      <c r="Q2399" s="251" t="s">
        <v>5670</v>
      </c>
      <c r="R2399" s="290"/>
      <c r="S2399" s="290"/>
      <c r="T2399" s="290"/>
      <c r="U2399" s="290"/>
      <c r="V2399" s="290"/>
      <c r="W2399" s="290"/>
      <c r="X2399" s="290"/>
    </row>
    <row r="2400" spans="2:24" ht="58">
      <c r="B2400" s="252" t="s">
        <v>1438</v>
      </c>
      <c r="C2400" s="252" t="s">
        <v>5639</v>
      </c>
      <c r="D2400" s="251" t="s">
        <v>2500</v>
      </c>
      <c r="E2400" s="252" t="s">
        <v>431</v>
      </c>
      <c r="F2400" s="251">
        <v>4955973.7119899997</v>
      </c>
      <c r="G2400" s="251">
        <v>2430957.6863899999</v>
      </c>
      <c r="H2400" s="252" t="s">
        <v>2541</v>
      </c>
      <c r="I2400" s="251">
        <v>6.4619999999999997E-2</v>
      </c>
      <c r="J2400" s="251" t="s">
        <v>918</v>
      </c>
      <c r="K2400" s="353">
        <v>0</v>
      </c>
      <c r="L2400" s="252">
        <v>2024</v>
      </c>
      <c r="M2400" s="251">
        <v>2030</v>
      </c>
      <c r="N2400" s="252" t="s">
        <v>393</v>
      </c>
      <c r="O2400" s="252" t="s">
        <v>394</v>
      </c>
      <c r="P2400" s="252" t="s">
        <v>634</v>
      </c>
      <c r="Q2400" s="251" t="s">
        <v>5670</v>
      </c>
      <c r="R2400" s="290"/>
      <c r="S2400" s="290"/>
      <c r="T2400" s="290"/>
      <c r="U2400" s="290"/>
      <c r="V2400" s="290"/>
      <c r="W2400" s="290"/>
      <c r="X2400" s="290"/>
    </row>
    <row r="2401" spans="2:24" ht="58">
      <c r="B2401" s="252" t="s">
        <v>1438</v>
      </c>
      <c r="C2401" s="252" t="s">
        <v>5639</v>
      </c>
      <c r="D2401" s="251" t="s">
        <v>2500</v>
      </c>
      <c r="E2401" s="252" t="s">
        <v>431</v>
      </c>
      <c r="F2401" s="251">
        <v>4955224.7598299999</v>
      </c>
      <c r="G2401" s="251">
        <v>2431795.02636</v>
      </c>
      <c r="H2401" s="252" t="s">
        <v>2541</v>
      </c>
      <c r="I2401" s="251">
        <v>0.17314599999999999</v>
      </c>
      <c r="J2401" s="251" t="s">
        <v>918</v>
      </c>
      <c r="K2401" s="353">
        <v>0</v>
      </c>
      <c r="L2401" s="252">
        <v>2024</v>
      </c>
      <c r="M2401" s="251">
        <v>2030</v>
      </c>
      <c r="N2401" s="252" t="s">
        <v>393</v>
      </c>
      <c r="O2401" s="252" t="s">
        <v>394</v>
      </c>
      <c r="P2401" s="252" t="s">
        <v>634</v>
      </c>
      <c r="Q2401" s="251" t="s">
        <v>5670</v>
      </c>
      <c r="R2401" s="290"/>
      <c r="S2401" s="290"/>
      <c r="T2401" s="290"/>
      <c r="U2401" s="290"/>
      <c r="V2401" s="290"/>
      <c r="W2401" s="290"/>
      <c r="X2401" s="290"/>
    </row>
    <row r="2402" spans="2:24" ht="58">
      <c r="B2402" s="252" t="s">
        <v>1438</v>
      </c>
      <c r="C2402" s="252" t="s">
        <v>5639</v>
      </c>
      <c r="D2402" s="251" t="s">
        <v>2500</v>
      </c>
      <c r="E2402" s="252" t="s">
        <v>431</v>
      </c>
      <c r="F2402" s="251">
        <v>4955478.5699699996</v>
      </c>
      <c r="G2402" s="251">
        <v>2431862.0835500001</v>
      </c>
      <c r="H2402" s="252" t="s">
        <v>2541</v>
      </c>
      <c r="I2402" s="251">
        <v>9.5964999999999995E-2</v>
      </c>
      <c r="J2402" s="251" t="s">
        <v>918</v>
      </c>
      <c r="K2402" s="353">
        <v>0</v>
      </c>
      <c r="L2402" s="252">
        <v>2024</v>
      </c>
      <c r="M2402" s="251">
        <v>2030</v>
      </c>
      <c r="N2402" s="252" t="s">
        <v>393</v>
      </c>
      <c r="O2402" s="252" t="s">
        <v>394</v>
      </c>
      <c r="P2402" s="252" t="s">
        <v>634</v>
      </c>
      <c r="Q2402" s="251" t="s">
        <v>5670</v>
      </c>
      <c r="R2402" s="290"/>
      <c r="S2402" s="290"/>
      <c r="T2402" s="290"/>
      <c r="U2402" s="290"/>
      <c r="V2402" s="290"/>
      <c r="W2402" s="290"/>
      <c r="X2402" s="290"/>
    </row>
    <row r="2403" spans="2:24" ht="58">
      <c r="B2403" s="252" t="s">
        <v>1438</v>
      </c>
      <c r="C2403" s="252" t="s">
        <v>5639</v>
      </c>
      <c r="D2403" s="251" t="s">
        <v>2500</v>
      </c>
      <c r="E2403" s="252" t="s">
        <v>431</v>
      </c>
      <c r="F2403" s="251">
        <v>4955494.9533099998</v>
      </c>
      <c r="G2403" s="251">
        <v>2431870.9122500001</v>
      </c>
      <c r="H2403" s="252" t="s">
        <v>2541</v>
      </c>
      <c r="I2403" s="251">
        <v>9.6337999999999993E-2</v>
      </c>
      <c r="J2403" s="251" t="s">
        <v>918</v>
      </c>
      <c r="K2403" s="353">
        <v>0</v>
      </c>
      <c r="L2403" s="252">
        <v>2024</v>
      </c>
      <c r="M2403" s="251">
        <v>2030</v>
      </c>
      <c r="N2403" s="252" t="s">
        <v>393</v>
      </c>
      <c r="O2403" s="252" t="s">
        <v>394</v>
      </c>
      <c r="P2403" s="252" t="s">
        <v>634</v>
      </c>
      <c r="Q2403" s="251" t="s">
        <v>5670</v>
      </c>
      <c r="R2403" s="290"/>
      <c r="S2403" s="290"/>
      <c r="T2403" s="290"/>
      <c r="U2403" s="290"/>
      <c r="V2403" s="290"/>
      <c r="W2403" s="290"/>
      <c r="X2403" s="290"/>
    </row>
    <row r="2404" spans="2:24" ht="58">
      <c r="B2404" s="252" t="s">
        <v>1438</v>
      </c>
      <c r="C2404" s="252" t="s">
        <v>5639</v>
      </c>
      <c r="D2404" s="251" t="s">
        <v>2500</v>
      </c>
      <c r="E2404" s="252" t="s">
        <v>431</v>
      </c>
      <c r="F2404" s="251">
        <v>4955749.8678900003</v>
      </c>
      <c r="G2404" s="251">
        <v>2431338.9471100001</v>
      </c>
      <c r="H2404" s="252" t="s">
        <v>2541</v>
      </c>
      <c r="I2404" s="251">
        <v>4.5718000000000002E-2</v>
      </c>
      <c r="J2404" s="251" t="s">
        <v>918</v>
      </c>
      <c r="K2404" s="353">
        <v>0</v>
      </c>
      <c r="L2404" s="252">
        <v>2024</v>
      </c>
      <c r="M2404" s="251">
        <v>2030</v>
      </c>
      <c r="N2404" s="252" t="s">
        <v>393</v>
      </c>
      <c r="O2404" s="252" t="s">
        <v>394</v>
      </c>
      <c r="P2404" s="252" t="s">
        <v>634</v>
      </c>
      <c r="Q2404" s="251" t="s">
        <v>5670</v>
      </c>
      <c r="R2404" s="290"/>
      <c r="S2404" s="290"/>
      <c r="T2404" s="290"/>
      <c r="U2404" s="290"/>
      <c r="V2404" s="290"/>
      <c r="W2404" s="290"/>
      <c r="X2404" s="290"/>
    </row>
    <row r="2405" spans="2:24" ht="58">
      <c r="B2405" s="252" t="s">
        <v>1438</v>
      </c>
      <c r="C2405" s="252" t="s">
        <v>5639</v>
      </c>
      <c r="D2405" s="251" t="s">
        <v>2500</v>
      </c>
      <c r="E2405" s="252" t="s">
        <v>431</v>
      </c>
      <c r="F2405" s="251">
        <v>4955772.1264599999</v>
      </c>
      <c r="G2405" s="251">
        <v>2431347.9115599999</v>
      </c>
      <c r="H2405" s="252" t="s">
        <v>2541</v>
      </c>
      <c r="I2405" s="251">
        <v>4.6060999999999998E-2</v>
      </c>
      <c r="J2405" s="251" t="s">
        <v>918</v>
      </c>
      <c r="K2405" s="353">
        <v>0</v>
      </c>
      <c r="L2405" s="252">
        <v>2024</v>
      </c>
      <c r="M2405" s="251">
        <v>2030</v>
      </c>
      <c r="N2405" s="252" t="s">
        <v>393</v>
      </c>
      <c r="O2405" s="252" t="s">
        <v>394</v>
      </c>
      <c r="P2405" s="252" t="s">
        <v>634</v>
      </c>
      <c r="Q2405" s="251" t="s">
        <v>5670</v>
      </c>
      <c r="R2405" s="290"/>
      <c r="S2405" s="290"/>
      <c r="T2405" s="290"/>
      <c r="U2405" s="290"/>
      <c r="V2405" s="290"/>
      <c r="W2405" s="290"/>
      <c r="X2405" s="290"/>
    </row>
    <row r="2406" spans="2:24" ht="58">
      <c r="B2406" s="252" t="s">
        <v>1438</v>
      </c>
      <c r="C2406" s="252" t="s">
        <v>5639</v>
      </c>
      <c r="D2406" s="251" t="s">
        <v>2500</v>
      </c>
      <c r="E2406" s="252" t="s">
        <v>431</v>
      </c>
      <c r="F2406" s="251">
        <v>4955331.7115500001</v>
      </c>
      <c r="G2406" s="251">
        <v>2432142.2238799999</v>
      </c>
      <c r="H2406" s="252" t="s">
        <v>2541</v>
      </c>
      <c r="I2406" s="251">
        <v>6.2526999999999999E-2</v>
      </c>
      <c r="J2406" s="251" t="s">
        <v>918</v>
      </c>
      <c r="K2406" s="353">
        <v>0</v>
      </c>
      <c r="L2406" s="252">
        <v>2024</v>
      </c>
      <c r="M2406" s="251">
        <v>2030</v>
      </c>
      <c r="N2406" s="252" t="s">
        <v>393</v>
      </c>
      <c r="O2406" s="252" t="s">
        <v>394</v>
      </c>
      <c r="P2406" s="252" t="s">
        <v>634</v>
      </c>
      <c r="Q2406" s="251" t="s">
        <v>5670</v>
      </c>
      <c r="R2406" s="290"/>
      <c r="S2406" s="290"/>
      <c r="T2406" s="290"/>
      <c r="U2406" s="290"/>
      <c r="V2406" s="290"/>
      <c r="W2406" s="290"/>
      <c r="X2406" s="290"/>
    </row>
    <row r="2407" spans="2:24" ht="58">
      <c r="B2407" s="252" t="s">
        <v>1438</v>
      </c>
      <c r="C2407" s="252" t="s">
        <v>5639</v>
      </c>
      <c r="D2407" s="251" t="s">
        <v>2500</v>
      </c>
      <c r="E2407" s="252" t="s">
        <v>431</v>
      </c>
      <c r="F2407" s="251">
        <v>4955348.9755499996</v>
      </c>
      <c r="G2407" s="251">
        <v>2432149.3687100001</v>
      </c>
      <c r="H2407" s="252" t="s">
        <v>2541</v>
      </c>
      <c r="I2407" s="251">
        <v>6.4099000000000003E-2</v>
      </c>
      <c r="J2407" s="251" t="s">
        <v>918</v>
      </c>
      <c r="K2407" s="353">
        <v>0</v>
      </c>
      <c r="L2407" s="252">
        <v>2024</v>
      </c>
      <c r="M2407" s="251">
        <v>2030</v>
      </c>
      <c r="N2407" s="252" t="s">
        <v>393</v>
      </c>
      <c r="O2407" s="252" t="s">
        <v>394</v>
      </c>
      <c r="P2407" s="252" t="s">
        <v>634</v>
      </c>
      <c r="Q2407" s="251" t="s">
        <v>5670</v>
      </c>
      <c r="R2407" s="290"/>
      <c r="S2407" s="290"/>
      <c r="T2407" s="290"/>
      <c r="U2407" s="290"/>
      <c r="V2407" s="290"/>
      <c r="W2407" s="290"/>
      <c r="X2407" s="290"/>
    </row>
    <row r="2408" spans="2:24" ht="58">
      <c r="B2408" s="252" t="s">
        <v>1438</v>
      </c>
      <c r="C2408" s="252" t="s">
        <v>5639</v>
      </c>
      <c r="D2408" s="251" t="s">
        <v>2500</v>
      </c>
      <c r="E2408" s="252" t="s">
        <v>431</v>
      </c>
      <c r="F2408" s="251">
        <v>4955218.8009799998</v>
      </c>
      <c r="G2408" s="251">
        <v>2432351.9280699999</v>
      </c>
      <c r="H2408" s="252" t="s">
        <v>2541</v>
      </c>
      <c r="I2408" s="251">
        <v>6.8178000000000002E-2</v>
      </c>
      <c r="J2408" s="251" t="s">
        <v>918</v>
      </c>
      <c r="K2408" s="353">
        <v>0</v>
      </c>
      <c r="L2408" s="252">
        <v>2024</v>
      </c>
      <c r="M2408" s="251">
        <v>2030</v>
      </c>
      <c r="N2408" s="252" t="s">
        <v>393</v>
      </c>
      <c r="O2408" s="252" t="s">
        <v>394</v>
      </c>
      <c r="P2408" s="252" t="s">
        <v>634</v>
      </c>
      <c r="Q2408" s="251" t="s">
        <v>5670</v>
      </c>
      <c r="R2408" s="290"/>
      <c r="S2408" s="290"/>
      <c r="T2408" s="290"/>
      <c r="U2408" s="290"/>
      <c r="V2408" s="290"/>
      <c r="W2408" s="290"/>
      <c r="X2408" s="290"/>
    </row>
    <row r="2409" spans="2:24" ht="58">
      <c r="B2409" s="252" t="s">
        <v>1438</v>
      </c>
      <c r="C2409" s="252" t="s">
        <v>5639</v>
      </c>
      <c r="D2409" s="251" t="s">
        <v>2500</v>
      </c>
      <c r="E2409" s="252" t="s">
        <v>431</v>
      </c>
      <c r="F2409" s="251">
        <v>4955644.5237699999</v>
      </c>
      <c r="G2409" s="251">
        <v>2431540.2076400002</v>
      </c>
      <c r="H2409" s="252" t="s">
        <v>2541</v>
      </c>
      <c r="I2409" s="251">
        <v>5.4219999999999997E-3</v>
      </c>
      <c r="J2409" s="251" t="s">
        <v>918</v>
      </c>
      <c r="K2409" s="353">
        <v>0</v>
      </c>
      <c r="L2409" s="252">
        <v>2024</v>
      </c>
      <c r="M2409" s="251">
        <v>2030</v>
      </c>
      <c r="N2409" s="252" t="s">
        <v>393</v>
      </c>
      <c r="O2409" s="252" t="s">
        <v>394</v>
      </c>
      <c r="P2409" s="252" t="s">
        <v>634</v>
      </c>
      <c r="Q2409" s="251" t="s">
        <v>5670</v>
      </c>
      <c r="R2409" s="290"/>
      <c r="S2409" s="290"/>
      <c r="T2409" s="290"/>
      <c r="U2409" s="290"/>
      <c r="V2409" s="290"/>
      <c r="W2409" s="290"/>
      <c r="X2409" s="290"/>
    </row>
    <row r="2410" spans="2:24" ht="58">
      <c r="B2410" s="252" t="s">
        <v>1438</v>
      </c>
      <c r="C2410" s="252" t="s">
        <v>5639</v>
      </c>
      <c r="D2410" s="251" t="s">
        <v>2500</v>
      </c>
      <c r="E2410" s="252" t="s">
        <v>431</v>
      </c>
      <c r="F2410" s="251">
        <v>4955658.5898599997</v>
      </c>
      <c r="G2410" s="251">
        <v>2431564.6093600001</v>
      </c>
      <c r="H2410" s="252" t="s">
        <v>2541</v>
      </c>
      <c r="I2410" s="251">
        <v>2.1776E-2</v>
      </c>
      <c r="J2410" s="251" t="s">
        <v>918</v>
      </c>
      <c r="K2410" s="353">
        <v>0</v>
      </c>
      <c r="L2410" s="252">
        <v>2024</v>
      </c>
      <c r="M2410" s="251">
        <v>2030</v>
      </c>
      <c r="N2410" s="252" t="s">
        <v>393</v>
      </c>
      <c r="O2410" s="252" t="s">
        <v>394</v>
      </c>
      <c r="P2410" s="252" t="s">
        <v>634</v>
      </c>
      <c r="Q2410" s="251" t="s">
        <v>5670</v>
      </c>
      <c r="R2410" s="290"/>
      <c r="S2410" s="290"/>
      <c r="T2410" s="290"/>
      <c r="U2410" s="290"/>
      <c r="V2410" s="290"/>
      <c r="W2410" s="290"/>
      <c r="X2410" s="290"/>
    </row>
    <row r="2411" spans="2:24" ht="58">
      <c r="B2411" s="252" t="s">
        <v>1438</v>
      </c>
      <c r="C2411" s="252" t="s">
        <v>5639</v>
      </c>
      <c r="D2411" s="251" t="s">
        <v>2500</v>
      </c>
      <c r="E2411" s="252" t="s">
        <v>431</v>
      </c>
      <c r="F2411" s="251">
        <v>4955596.3987100003</v>
      </c>
      <c r="G2411" s="251">
        <v>2431631.6329600001</v>
      </c>
      <c r="H2411" s="252" t="s">
        <v>2541</v>
      </c>
      <c r="I2411" s="251">
        <v>9.8061999999999996E-2</v>
      </c>
      <c r="J2411" s="251" t="s">
        <v>918</v>
      </c>
      <c r="K2411" s="353">
        <v>0</v>
      </c>
      <c r="L2411" s="252">
        <v>2024</v>
      </c>
      <c r="M2411" s="251">
        <v>2030</v>
      </c>
      <c r="N2411" s="252" t="s">
        <v>393</v>
      </c>
      <c r="O2411" s="252" t="s">
        <v>394</v>
      </c>
      <c r="P2411" s="252" t="s">
        <v>634</v>
      </c>
      <c r="Q2411" s="251" t="s">
        <v>5670</v>
      </c>
      <c r="R2411" s="290"/>
      <c r="S2411" s="290"/>
      <c r="T2411" s="290"/>
      <c r="U2411" s="290"/>
      <c r="V2411" s="290"/>
      <c r="W2411" s="290"/>
      <c r="X2411" s="290"/>
    </row>
    <row r="2412" spans="2:24" ht="58">
      <c r="B2412" s="252" t="s">
        <v>1438</v>
      </c>
      <c r="C2412" s="252" t="s">
        <v>5639</v>
      </c>
      <c r="D2412" s="251" t="s">
        <v>2500</v>
      </c>
      <c r="E2412" s="252" t="s">
        <v>431</v>
      </c>
      <c r="F2412" s="251">
        <v>4955610.22762</v>
      </c>
      <c r="G2412" s="251">
        <v>2431656.6551299999</v>
      </c>
      <c r="H2412" s="252" t="s">
        <v>2541</v>
      </c>
      <c r="I2412" s="251">
        <v>8.2451999999999998E-2</v>
      </c>
      <c r="J2412" s="251" t="s">
        <v>918</v>
      </c>
      <c r="K2412" s="353">
        <v>0</v>
      </c>
      <c r="L2412" s="252">
        <v>2024</v>
      </c>
      <c r="M2412" s="251">
        <v>2030</v>
      </c>
      <c r="N2412" s="252" t="s">
        <v>393</v>
      </c>
      <c r="O2412" s="252" t="s">
        <v>394</v>
      </c>
      <c r="P2412" s="252" t="s">
        <v>634</v>
      </c>
      <c r="Q2412" s="251" t="s">
        <v>5670</v>
      </c>
      <c r="R2412" s="290"/>
      <c r="S2412" s="290"/>
      <c r="T2412" s="290"/>
      <c r="U2412" s="290"/>
      <c r="V2412" s="290"/>
      <c r="W2412" s="290"/>
      <c r="X2412" s="290"/>
    </row>
    <row r="2413" spans="2:24" ht="58">
      <c r="B2413" s="252" t="s">
        <v>1438</v>
      </c>
      <c r="C2413" s="252" t="s">
        <v>5639</v>
      </c>
      <c r="D2413" s="251" t="s">
        <v>2500</v>
      </c>
      <c r="E2413" s="252" t="s">
        <v>431</v>
      </c>
      <c r="F2413" s="251">
        <v>4955092.2746299999</v>
      </c>
      <c r="G2413" s="251">
        <v>2432471.8023399999</v>
      </c>
      <c r="H2413" s="252" t="s">
        <v>2541</v>
      </c>
      <c r="I2413" s="251">
        <v>2.1187000000000001E-2</v>
      </c>
      <c r="J2413" s="251" t="s">
        <v>918</v>
      </c>
      <c r="K2413" s="353">
        <v>0</v>
      </c>
      <c r="L2413" s="252">
        <v>2024</v>
      </c>
      <c r="M2413" s="251">
        <v>2030</v>
      </c>
      <c r="N2413" s="252" t="s">
        <v>393</v>
      </c>
      <c r="O2413" s="252" t="s">
        <v>394</v>
      </c>
      <c r="P2413" s="252" t="s">
        <v>634</v>
      </c>
      <c r="Q2413" s="251" t="s">
        <v>5670</v>
      </c>
      <c r="R2413" s="290"/>
      <c r="S2413" s="290"/>
      <c r="T2413" s="290"/>
      <c r="U2413" s="290"/>
      <c r="V2413" s="290"/>
      <c r="W2413" s="290"/>
      <c r="X2413" s="290"/>
    </row>
    <row r="2414" spans="2:24" ht="58">
      <c r="B2414" s="252" t="s">
        <v>1438</v>
      </c>
      <c r="C2414" s="252" t="s">
        <v>5639</v>
      </c>
      <c r="D2414" s="251" t="s">
        <v>2501</v>
      </c>
      <c r="E2414" s="252" t="s">
        <v>431</v>
      </c>
      <c r="F2414" s="251">
        <v>4951273.7116299998</v>
      </c>
      <c r="G2414" s="251">
        <v>2443205.4991000001</v>
      </c>
      <c r="H2414" s="252" t="s">
        <v>2541</v>
      </c>
      <c r="I2414" s="251">
        <v>8.9219999999999994E-3</v>
      </c>
      <c r="J2414" s="251" t="s">
        <v>2395</v>
      </c>
      <c r="K2414" s="353">
        <v>0</v>
      </c>
      <c r="L2414" s="252">
        <v>2024</v>
      </c>
      <c r="M2414" s="251">
        <v>2030</v>
      </c>
      <c r="N2414" s="252" t="s">
        <v>393</v>
      </c>
      <c r="O2414" s="252" t="s">
        <v>394</v>
      </c>
      <c r="P2414" s="252" t="s">
        <v>634</v>
      </c>
      <c r="Q2414" s="251" t="s">
        <v>5670</v>
      </c>
      <c r="R2414" s="290"/>
      <c r="S2414" s="290"/>
      <c r="T2414" s="290"/>
      <c r="U2414" s="290"/>
      <c r="V2414" s="290"/>
      <c r="W2414" s="290"/>
      <c r="X2414" s="290"/>
    </row>
    <row r="2415" spans="2:24" ht="58">
      <c r="B2415" s="252" t="s">
        <v>1438</v>
      </c>
      <c r="C2415" s="252" t="s">
        <v>5639</v>
      </c>
      <c r="D2415" s="251" t="s">
        <v>2501</v>
      </c>
      <c r="E2415" s="252" t="s">
        <v>431</v>
      </c>
      <c r="F2415" s="251">
        <v>4951405.1159699997</v>
      </c>
      <c r="G2415" s="251">
        <v>2442928.1264200001</v>
      </c>
      <c r="H2415" s="252" t="s">
        <v>2541</v>
      </c>
      <c r="I2415" s="251">
        <v>9.0969999999999995E-2</v>
      </c>
      <c r="J2415" s="251" t="s">
        <v>2395</v>
      </c>
      <c r="K2415" s="353">
        <v>0</v>
      </c>
      <c r="L2415" s="252">
        <v>2024</v>
      </c>
      <c r="M2415" s="251">
        <v>2030</v>
      </c>
      <c r="N2415" s="252" t="s">
        <v>393</v>
      </c>
      <c r="O2415" s="252" t="s">
        <v>394</v>
      </c>
      <c r="P2415" s="252" t="s">
        <v>634</v>
      </c>
      <c r="Q2415" s="251" t="s">
        <v>5670</v>
      </c>
      <c r="R2415" s="290"/>
      <c r="S2415" s="290"/>
      <c r="T2415" s="290"/>
      <c r="U2415" s="290"/>
      <c r="V2415" s="290"/>
      <c r="W2415" s="290"/>
      <c r="X2415" s="290"/>
    </row>
    <row r="2416" spans="2:24" ht="58">
      <c r="B2416" s="252" t="s">
        <v>1438</v>
      </c>
      <c r="C2416" s="252" t="s">
        <v>5639</v>
      </c>
      <c r="D2416" s="251" t="s">
        <v>2501</v>
      </c>
      <c r="E2416" s="252" t="s">
        <v>431</v>
      </c>
      <c r="F2416" s="251">
        <v>4951420.8886200003</v>
      </c>
      <c r="G2416" s="251">
        <v>2442940.7359699998</v>
      </c>
      <c r="H2416" s="252" t="s">
        <v>2541</v>
      </c>
      <c r="I2416" s="251">
        <v>9.3136999999999998E-2</v>
      </c>
      <c r="J2416" s="251" t="s">
        <v>2395</v>
      </c>
      <c r="K2416" s="353">
        <v>0</v>
      </c>
      <c r="L2416" s="252">
        <v>2024</v>
      </c>
      <c r="M2416" s="251">
        <v>2030</v>
      </c>
      <c r="N2416" s="252" t="s">
        <v>393</v>
      </c>
      <c r="O2416" s="252" t="s">
        <v>394</v>
      </c>
      <c r="P2416" s="252" t="s">
        <v>634</v>
      </c>
      <c r="Q2416" s="251" t="s">
        <v>5670</v>
      </c>
      <c r="R2416" s="290"/>
      <c r="S2416" s="290"/>
      <c r="T2416" s="290"/>
      <c r="U2416" s="290"/>
      <c r="V2416" s="290"/>
      <c r="W2416" s="290"/>
      <c r="X2416" s="290"/>
    </row>
    <row r="2417" spans="2:24" ht="58">
      <c r="B2417" s="252" t="s">
        <v>1438</v>
      </c>
      <c r="C2417" s="252" t="s">
        <v>5639</v>
      </c>
      <c r="D2417" s="251" t="s">
        <v>2501</v>
      </c>
      <c r="E2417" s="252" t="s">
        <v>431</v>
      </c>
      <c r="F2417" s="251">
        <v>4951291.0533100003</v>
      </c>
      <c r="G2417" s="251">
        <v>2443212.8808200001</v>
      </c>
      <c r="H2417" s="252" t="s">
        <v>2541</v>
      </c>
      <c r="I2417" s="251">
        <v>5.3700000000000004E-4</v>
      </c>
      <c r="J2417" s="251" t="s">
        <v>1427</v>
      </c>
      <c r="K2417" s="353">
        <v>0</v>
      </c>
      <c r="L2417" s="252">
        <v>2024</v>
      </c>
      <c r="M2417" s="251">
        <v>2030</v>
      </c>
      <c r="N2417" s="252" t="s">
        <v>393</v>
      </c>
      <c r="O2417" s="252" t="s">
        <v>394</v>
      </c>
      <c r="P2417" s="252" t="s">
        <v>634</v>
      </c>
      <c r="Q2417" s="251" t="s">
        <v>5670</v>
      </c>
      <c r="R2417" s="290"/>
      <c r="S2417" s="290"/>
      <c r="T2417" s="290"/>
      <c r="U2417" s="290"/>
      <c r="V2417" s="290"/>
      <c r="W2417" s="290"/>
      <c r="X2417" s="290"/>
    </row>
    <row r="2418" spans="2:24" ht="58">
      <c r="B2418" s="252" t="s">
        <v>1438</v>
      </c>
      <c r="C2418" s="252" t="s">
        <v>5639</v>
      </c>
      <c r="D2418" s="251" t="s">
        <v>2500</v>
      </c>
      <c r="E2418" s="252" t="s">
        <v>431</v>
      </c>
      <c r="F2418" s="251">
        <v>4955009.6546299998</v>
      </c>
      <c r="G2418" s="251">
        <v>2432543.4794200002</v>
      </c>
      <c r="H2418" s="252" t="s">
        <v>2541</v>
      </c>
      <c r="I2418" s="251">
        <v>0.130437</v>
      </c>
      <c r="J2418" s="251" t="s">
        <v>392</v>
      </c>
      <c r="K2418" s="353">
        <v>0</v>
      </c>
      <c r="L2418" s="252">
        <v>2024</v>
      </c>
      <c r="M2418" s="251">
        <v>2030</v>
      </c>
      <c r="N2418" s="252" t="s">
        <v>393</v>
      </c>
      <c r="O2418" s="252" t="s">
        <v>394</v>
      </c>
      <c r="P2418" s="252" t="s">
        <v>634</v>
      </c>
      <c r="Q2418" s="251" t="s">
        <v>5670</v>
      </c>
      <c r="R2418" s="290"/>
      <c r="S2418" s="290"/>
      <c r="T2418" s="290"/>
      <c r="U2418" s="290"/>
      <c r="V2418" s="290"/>
      <c r="W2418" s="290"/>
      <c r="X2418" s="290"/>
    </row>
    <row r="2419" spans="2:24" ht="58">
      <c r="B2419" s="252" t="s">
        <v>1438</v>
      </c>
      <c r="C2419" s="252" t="s">
        <v>5639</v>
      </c>
      <c r="D2419" s="251" t="s">
        <v>2500</v>
      </c>
      <c r="E2419" s="252" t="s">
        <v>431</v>
      </c>
      <c r="F2419" s="251">
        <v>4955000.5827799998</v>
      </c>
      <c r="G2419" s="251">
        <v>2432768.14206</v>
      </c>
      <c r="H2419" s="252" t="s">
        <v>2541</v>
      </c>
      <c r="I2419" s="251">
        <v>0.19617299999999999</v>
      </c>
      <c r="J2419" s="251" t="s">
        <v>392</v>
      </c>
      <c r="K2419" s="353">
        <v>0</v>
      </c>
      <c r="L2419" s="252">
        <v>2024</v>
      </c>
      <c r="M2419" s="251">
        <v>2030</v>
      </c>
      <c r="N2419" s="252" t="s">
        <v>393</v>
      </c>
      <c r="O2419" s="252" t="s">
        <v>394</v>
      </c>
      <c r="P2419" s="252" t="s">
        <v>634</v>
      </c>
      <c r="Q2419" s="251" t="s">
        <v>5670</v>
      </c>
      <c r="R2419" s="290"/>
      <c r="S2419" s="290"/>
      <c r="T2419" s="290"/>
      <c r="U2419" s="290"/>
      <c r="V2419" s="290"/>
      <c r="W2419" s="290"/>
      <c r="X2419" s="290"/>
    </row>
    <row r="2420" spans="2:24" ht="58">
      <c r="B2420" s="252" t="s">
        <v>1438</v>
      </c>
      <c r="C2420" s="252" t="s">
        <v>5639</v>
      </c>
      <c r="D2420" s="251" t="s">
        <v>2500</v>
      </c>
      <c r="E2420" s="252" t="s">
        <v>431</v>
      </c>
      <c r="F2420" s="251">
        <v>4955021.87622</v>
      </c>
      <c r="G2420" s="251">
        <v>2432778.9520800002</v>
      </c>
      <c r="H2420" s="252" t="s">
        <v>2541</v>
      </c>
      <c r="I2420" s="251">
        <v>0.18277599999999999</v>
      </c>
      <c r="J2420" s="251" t="s">
        <v>392</v>
      </c>
      <c r="K2420" s="353">
        <v>0</v>
      </c>
      <c r="L2420" s="252">
        <v>2024</v>
      </c>
      <c r="M2420" s="251">
        <v>2030</v>
      </c>
      <c r="N2420" s="252" t="s">
        <v>393</v>
      </c>
      <c r="O2420" s="252" t="s">
        <v>394</v>
      </c>
      <c r="P2420" s="252" t="s">
        <v>634</v>
      </c>
      <c r="Q2420" s="251" t="s">
        <v>5670</v>
      </c>
      <c r="R2420" s="290"/>
      <c r="S2420" s="290"/>
      <c r="T2420" s="290"/>
      <c r="U2420" s="290"/>
      <c r="V2420" s="290"/>
      <c r="W2420" s="290"/>
      <c r="X2420" s="290"/>
    </row>
    <row r="2421" spans="2:24" ht="58">
      <c r="B2421" s="252" t="s">
        <v>1438</v>
      </c>
      <c r="C2421" s="252" t="s">
        <v>5639</v>
      </c>
      <c r="D2421" s="251" t="s">
        <v>2500</v>
      </c>
      <c r="E2421" s="252" t="s">
        <v>431</v>
      </c>
      <c r="F2421" s="251">
        <v>4955224.7598299999</v>
      </c>
      <c r="G2421" s="251">
        <v>2431795.02636</v>
      </c>
      <c r="H2421" s="252" t="s">
        <v>2541</v>
      </c>
      <c r="I2421" s="251">
        <v>1.6395E-2</v>
      </c>
      <c r="J2421" s="251" t="s">
        <v>3943</v>
      </c>
      <c r="K2421" s="353">
        <v>0</v>
      </c>
      <c r="L2421" s="252">
        <v>2024</v>
      </c>
      <c r="M2421" s="251">
        <v>2030</v>
      </c>
      <c r="N2421" s="252" t="s">
        <v>393</v>
      </c>
      <c r="O2421" s="252" t="s">
        <v>394</v>
      </c>
      <c r="P2421" s="252" t="s">
        <v>634</v>
      </c>
      <c r="Q2421" s="251" t="s">
        <v>5670</v>
      </c>
      <c r="R2421" s="290"/>
      <c r="S2421" s="290"/>
      <c r="T2421" s="290"/>
      <c r="U2421" s="290"/>
      <c r="V2421" s="290"/>
      <c r="W2421" s="290"/>
      <c r="X2421" s="290"/>
    </row>
    <row r="2422" spans="2:24" ht="58">
      <c r="B2422" s="252" t="s">
        <v>1438</v>
      </c>
      <c r="C2422" s="252" t="s">
        <v>5639</v>
      </c>
      <c r="D2422" s="251" t="s">
        <v>2501</v>
      </c>
      <c r="E2422" s="252" t="s">
        <v>431</v>
      </c>
      <c r="F2422" s="251">
        <v>4951336.7672699997</v>
      </c>
      <c r="G2422" s="251">
        <v>2443106.0787599999</v>
      </c>
      <c r="H2422" s="252" t="s">
        <v>2541</v>
      </c>
      <c r="I2422" s="251">
        <v>2.9242000000000001E-2</v>
      </c>
      <c r="J2422" s="251" t="s">
        <v>2395</v>
      </c>
      <c r="K2422" s="353">
        <v>0</v>
      </c>
      <c r="L2422" s="252">
        <v>2024</v>
      </c>
      <c r="M2422" s="251">
        <v>2030</v>
      </c>
      <c r="N2422" s="252" t="s">
        <v>393</v>
      </c>
      <c r="O2422" s="252" t="s">
        <v>394</v>
      </c>
      <c r="P2422" s="252" t="s">
        <v>634</v>
      </c>
      <c r="Q2422" s="251" t="s">
        <v>5670</v>
      </c>
      <c r="R2422" s="290"/>
      <c r="S2422" s="290"/>
      <c r="T2422" s="290"/>
      <c r="U2422" s="290"/>
      <c r="V2422" s="290"/>
      <c r="W2422" s="290"/>
      <c r="X2422" s="290"/>
    </row>
    <row r="2423" spans="2:24" ht="58">
      <c r="B2423" s="252" t="s">
        <v>1438</v>
      </c>
      <c r="C2423" s="252" t="s">
        <v>5639</v>
      </c>
      <c r="D2423" s="251" t="s">
        <v>2501</v>
      </c>
      <c r="E2423" s="252" t="s">
        <v>431</v>
      </c>
      <c r="F2423" s="251">
        <v>4951353.97327</v>
      </c>
      <c r="G2423" s="251">
        <v>2443113.6790999998</v>
      </c>
      <c r="H2423" s="252" t="s">
        <v>2541</v>
      </c>
      <c r="I2423" s="251">
        <v>2.6442E-2</v>
      </c>
      <c r="J2423" s="251" t="s">
        <v>2395</v>
      </c>
      <c r="K2423" s="353">
        <v>0</v>
      </c>
      <c r="L2423" s="252">
        <v>2024</v>
      </c>
      <c r="M2423" s="251">
        <v>2030</v>
      </c>
      <c r="N2423" s="252" t="s">
        <v>393</v>
      </c>
      <c r="O2423" s="252" t="s">
        <v>394</v>
      </c>
      <c r="P2423" s="252" t="s">
        <v>634</v>
      </c>
      <c r="Q2423" s="251" t="s">
        <v>5670</v>
      </c>
      <c r="R2423" s="290"/>
      <c r="S2423" s="290"/>
      <c r="T2423" s="290"/>
      <c r="U2423" s="290"/>
      <c r="V2423" s="290"/>
      <c r="W2423" s="290"/>
      <c r="X2423" s="290"/>
    </row>
    <row r="2424" spans="2:24" ht="58">
      <c r="B2424" s="252" t="s">
        <v>1438</v>
      </c>
      <c r="C2424" s="252" t="s">
        <v>5639</v>
      </c>
      <c r="D2424" s="251" t="s">
        <v>2500</v>
      </c>
      <c r="E2424" s="252" t="s">
        <v>431</v>
      </c>
      <c r="F2424" s="251">
        <v>4954540.7345599998</v>
      </c>
      <c r="G2424" s="251">
        <v>2433365.7337400001</v>
      </c>
      <c r="H2424" s="252" t="s">
        <v>2541</v>
      </c>
      <c r="I2424" s="251">
        <v>9.9989999999999992E-3</v>
      </c>
      <c r="J2424" s="251" t="s">
        <v>392</v>
      </c>
      <c r="K2424" s="353">
        <v>0</v>
      </c>
      <c r="L2424" s="252">
        <v>2024</v>
      </c>
      <c r="M2424" s="251">
        <v>2030</v>
      </c>
      <c r="N2424" s="252" t="s">
        <v>393</v>
      </c>
      <c r="O2424" s="252" t="s">
        <v>394</v>
      </c>
      <c r="P2424" s="252" t="s">
        <v>634</v>
      </c>
      <c r="Q2424" s="251" t="s">
        <v>5670</v>
      </c>
      <c r="R2424" s="290"/>
      <c r="S2424" s="290"/>
      <c r="T2424" s="290"/>
      <c r="U2424" s="290"/>
      <c r="V2424" s="290"/>
      <c r="W2424" s="290"/>
      <c r="X2424" s="290"/>
    </row>
    <row r="2425" spans="2:24" ht="58">
      <c r="B2425" s="252" t="s">
        <v>1438</v>
      </c>
      <c r="C2425" s="252" t="s">
        <v>5639</v>
      </c>
      <c r="D2425" s="251" t="s">
        <v>2500</v>
      </c>
      <c r="E2425" s="252" t="s">
        <v>431</v>
      </c>
      <c r="F2425" s="251">
        <v>4953594.2360899998</v>
      </c>
      <c r="G2425" s="251">
        <v>2435313.63399</v>
      </c>
      <c r="H2425" s="252" t="s">
        <v>2541</v>
      </c>
      <c r="I2425" s="251">
        <v>5.3745000000000001E-2</v>
      </c>
      <c r="J2425" s="251" t="s">
        <v>392</v>
      </c>
      <c r="K2425" s="353">
        <v>0</v>
      </c>
      <c r="L2425" s="252">
        <v>2024</v>
      </c>
      <c r="M2425" s="251">
        <v>2030</v>
      </c>
      <c r="N2425" s="252" t="s">
        <v>393</v>
      </c>
      <c r="O2425" s="252" t="s">
        <v>394</v>
      </c>
      <c r="P2425" s="252" t="s">
        <v>634</v>
      </c>
      <c r="Q2425" s="251" t="s">
        <v>5670</v>
      </c>
      <c r="R2425" s="290"/>
      <c r="S2425" s="290"/>
      <c r="T2425" s="290"/>
      <c r="U2425" s="290"/>
      <c r="V2425" s="290"/>
      <c r="W2425" s="290"/>
      <c r="X2425" s="290"/>
    </row>
    <row r="2426" spans="2:24" ht="58">
      <c r="B2426" s="252" t="s">
        <v>1438</v>
      </c>
      <c r="C2426" s="252" t="s">
        <v>5639</v>
      </c>
      <c r="D2426" s="251" t="s">
        <v>2500</v>
      </c>
      <c r="E2426" s="252" t="s">
        <v>431</v>
      </c>
      <c r="F2426" s="251">
        <v>4953612.3303199997</v>
      </c>
      <c r="G2426" s="251">
        <v>2435320.1160300002</v>
      </c>
      <c r="H2426" s="252" t="s">
        <v>2541</v>
      </c>
      <c r="I2426" s="251">
        <v>5.5655999999999997E-2</v>
      </c>
      <c r="J2426" s="251" t="s">
        <v>392</v>
      </c>
      <c r="K2426" s="353">
        <v>0</v>
      </c>
      <c r="L2426" s="252">
        <v>2024</v>
      </c>
      <c r="M2426" s="251">
        <v>2030</v>
      </c>
      <c r="N2426" s="252" t="s">
        <v>393</v>
      </c>
      <c r="O2426" s="252" t="s">
        <v>394</v>
      </c>
      <c r="P2426" s="252" t="s">
        <v>634</v>
      </c>
      <c r="Q2426" s="251" t="s">
        <v>5670</v>
      </c>
      <c r="R2426" s="290"/>
      <c r="S2426" s="290"/>
      <c r="T2426" s="290"/>
      <c r="U2426" s="290"/>
      <c r="V2426" s="290"/>
      <c r="W2426" s="290"/>
      <c r="X2426" s="290"/>
    </row>
    <row r="2427" spans="2:24" ht="58">
      <c r="B2427" s="252" t="s">
        <v>1438</v>
      </c>
      <c r="C2427" s="252" t="s">
        <v>5639</v>
      </c>
      <c r="D2427" s="251" t="s">
        <v>2501</v>
      </c>
      <c r="E2427" s="252" t="s">
        <v>431</v>
      </c>
      <c r="F2427" s="251">
        <v>4953043.0969900005</v>
      </c>
      <c r="G2427" s="251">
        <v>2437223.30223</v>
      </c>
      <c r="H2427" s="252" t="s">
        <v>2541</v>
      </c>
      <c r="I2427" s="251">
        <v>0.12357899999999999</v>
      </c>
      <c r="J2427" s="251" t="s">
        <v>622</v>
      </c>
      <c r="K2427" s="353">
        <v>0</v>
      </c>
      <c r="L2427" s="252">
        <v>2024</v>
      </c>
      <c r="M2427" s="251">
        <v>2030</v>
      </c>
      <c r="N2427" s="252" t="s">
        <v>393</v>
      </c>
      <c r="O2427" s="252" t="s">
        <v>394</v>
      </c>
      <c r="P2427" s="252" t="s">
        <v>634</v>
      </c>
      <c r="Q2427" s="251" t="s">
        <v>5670</v>
      </c>
      <c r="R2427" s="290"/>
      <c r="S2427" s="290"/>
      <c r="T2427" s="290"/>
      <c r="U2427" s="290"/>
      <c r="V2427" s="290"/>
      <c r="W2427" s="290"/>
      <c r="X2427" s="290"/>
    </row>
    <row r="2428" spans="2:24" ht="58">
      <c r="B2428" s="252" t="s">
        <v>1438</v>
      </c>
      <c r="C2428" s="252" t="s">
        <v>5639</v>
      </c>
      <c r="D2428" s="251" t="s">
        <v>2501</v>
      </c>
      <c r="E2428" s="252" t="s">
        <v>431</v>
      </c>
      <c r="F2428" s="251">
        <v>4953021.8562700003</v>
      </c>
      <c r="G2428" s="251">
        <v>2437212.2575099999</v>
      </c>
      <c r="H2428" s="252" t="s">
        <v>2541</v>
      </c>
      <c r="I2428" s="251">
        <v>0.12184300000000001</v>
      </c>
      <c r="J2428" s="251" t="s">
        <v>622</v>
      </c>
      <c r="K2428" s="353">
        <v>0</v>
      </c>
      <c r="L2428" s="252">
        <v>2024</v>
      </c>
      <c r="M2428" s="251">
        <v>2030</v>
      </c>
      <c r="N2428" s="252" t="s">
        <v>393</v>
      </c>
      <c r="O2428" s="252" t="s">
        <v>394</v>
      </c>
      <c r="P2428" s="252" t="s">
        <v>634</v>
      </c>
      <c r="Q2428" s="251" t="s">
        <v>5670</v>
      </c>
      <c r="R2428" s="290"/>
      <c r="S2428" s="290"/>
      <c r="T2428" s="290"/>
      <c r="U2428" s="290"/>
      <c r="V2428" s="290"/>
      <c r="W2428" s="290"/>
      <c r="X2428" s="290"/>
    </row>
    <row r="2429" spans="2:24" ht="58">
      <c r="B2429" s="252" t="s">
        <v>1438</v>
      </c>
      <c r="C2429" s="252" t="s">
        <v>5639</v>
      </c>
      <c r="D2429" s="251" t="s">
        <v>3944</v>
      </c>
      <c r="E2429" s="252" t="s">
        <v>431</v>
      </c>
      <c r="F2429" s="251">
        <v>4935499.9637099998</v>
      </c>
      <c r="G2429" s="251">
        <v>2502293.0075500002</v>
      </c>
      <c r="H2429" s="252" t="s">
        <v>2541</v>
      </c>
      <c r="I2429" s="251">
        <v>3.6914000000000002E-2</v>
      </c>
      <c r="J2429" s="251" t="s">
        <v>392</v>
      </c>
      <c r="K2429" s="353">
        <v>0</v>
      </c>
      <c r="L2429" s="252">
        <v>2024</v>
      </c>
      <c r="M2429" s="251">
        <v>2030</v>
      </c>
      <c r="N2429" s="252" t="s">
        <v>393</v>
      </c>
      <c r="O2429" s="252" t="s">
        <v>394</v>
      </c>
      <c r="P2429" s="252" t="s">
        <v>634</v>
      </c>
      <c r="Q2429" s="251" t="s">
        <v>5670</v>
      </c>
      <c r="R2429" s="290"/>
      <c r="S2429" s="290"/>
      <c r="T2429" s="290"/>
      <c r="U2429" s="290"/>
      <c r="V2429" s="290"/>
      <c r="W2429" s="290"/>
      <c r="X2429" s="290"/>
    </row>
    <row r="2430" spans="2:24" ht="58">
      <c r="B2430" s="252" t="s">
        <v>1438</v>
      </c>
      <c r="C2430" s="252" t="s">
        <v>5639</v>
      </c>
      <c r="D2430" s="251" t="s">
        <v>3944</v>
      </c>
      <c r="E2430" s="252" t="s">
        <v>431</v>
      </c>
      <c r="F2430" s="251">
        <v>4935518.73838</v>
      </c>
      <c r="G2430" s="251">
        <v>2502291.2646599999</v>
      </c>
      <c r="H2430" s="252" t="s">
        <v>2541</v>
      </c>
      <c r="I2430" s="251">
        <v>2.9828E-2</v>
      </c>
      <c r="J2430" s="251" t="s">
        <v>392</v>
      </c>
      <c r="K2430" s="353">
        <v>0</v>
      </c>
      <c r="L2430" s="252">
        <v>2024</v>
      </c>
      <c r="M2430" s="251">
        <v>2030</v>
      </c>
      <c r="N2430" s="252" t="s">
        <v>393</v>
      </c>
      <c r="O2430" s="252" t="s">
        <v>394</v>
      </c>
      <c r="P2430" s="252" t="s">
        <v>634</v>
      </c>
      <c r="Q2430" s="251" t="s">
        <v>5670</v>
      </c>
      <c r="R2430" s="290"/>
      <c r="S2430" s="290"/>
      <c r="T2430" s="290"/>
      <c r="U2430" s="290"/>
      <c r="V2430" s="290"/>
      <c r="W2430" s="290"/>
      <c r="X2430" s="290"/>
    </row>
    <row r="2431" spans="2:24" ht="58">
      <c r="B2431" s="252" t="s">
        <v>1438</v>
      </c>
      <c r="C2431" s="252" t="s">
        <v>5639</v>
      </c>
      <c r="D2431" s="251" t="s">
        <v>3944</v>
      </c>
      <c r="E2431" s="252" t="s">
        <v>431</v>
      </c>
      <c r="F2431" s="251">
        <v>4935563.7388899997</v>
      </c>
      <c r="G2431" s="251">
        <v>2502317.5676099998</v>
      </c>
      <c r="H2431" s="252" t="s">
        <v>2541</v>
      </c>
      <c r="I2431" s="251">
        <v>1.5365E-2</v>
      </c>
      <c r="J2431" s="251" t="s">
        <v>392</v>
      </c>
      <c r="K2431" s="353">
        <v>0</v>
      </c>
      <c r="L2431" s="252">
        <v>2024</v>
      </c>
      <c r="M2431" s="251">
        <v>2030</v>
      </c>
      <c r="N2431" s="252" t="s">
        <v>393</v>
      </c>
      <c r="O2431" s="252" t="s">
        <v>394</v>
      </c>
      <c r="P2431" s="252" t="s">
        <v>634</v>
      </c>
      <c r="Q2431" s="251" t="s">
        <v>5670</v>
      </c>
      <c r="R2431" s="290"/>
      <c r="S2431" s="290"/>
      <c r="T2431" s="290"/>
      <c r="U2431" s="290"/>
      <c r="V2431" s="290"/>
      <c r="W2431" s="290"/>
      <c r="X2431" s="290"/>
    </row>
    <row r="2432" spans="2:24" ht="58">
      <c r="B2432" s="252" t="s">
        <v>1438</v>
      </c>
      <c r="C2432" s="252" t="s">
        <v>5639</v>
      </c>
      <c r="D2432" s="251" t="s">
        <v>3944</v>
      </c>
      <c r="E2432" s="252" t="s">
        <v>431</v>
      </c>
      <c r="F2432" s="251">
        <v>4935027.9678100003</v>
      </c>
      <c r="G2432" s="251">
        <v>2502874.7754000002</v>
      </c>
      <c r="H2432" s="252" t="s">
        <v>2541</v>
      </c>
      <c r="I2432" s="251">
        <v>6.2500000000000001E-4</v>
      </c>
      <c r="J2432" s="251" t="s">
        <v>622</v>
      </c>
      <c r="K2432" s="353">
        <v>0</v>
      </c>
      <c r="L2432" s="252">
        <v>2024</v>
      </c>
      <c r="M2432" s="251">
        <v>2030</v>
      </c>
      <c r="N2432" s="252" t="s">
        <v>393</v>
      </c>
      <c r="O2432" s="252" t="s">
        <v>394</v>
      </c>
      <c r="P2432" s="252" t="s">
        <v>634</v>
      </c>
      <c r="Q2432" s="251" t="s">
        <v>5670</v>
      </c>
      <c r="R2432" s="290"/>
      <c r="S2432" s="290"/>
      <c r="T2432" s="290"/>
      <c r="U2432" s="290"/>
      <c r="V2432" s="290"/>
      <c r="W2432" s="290"/>
      <c r="X2432" s="290"/>
    </row>
    <row r="2433" spans="2:24" ht="58">
      <c r="B2433" s="252" t="s">
        <v>1438</v>
      </c>
      <c r="C2433" s="252" t="s">
        <v>5639</v>
      </c>
      <c r="D2433" s="251" t="s">
        <v>3944</v>
      </c>
      <c r="E2433" s="252" t="s">
        <v>431</v>
      </c>
      <c r="F2433" s="251">
        <v>4935299.3236300005</v>
      </c>
      <c r="G2433" s="251">
        <v>2503089.48575</v>
      </c>
      <c r="H2433" s="252" t="s">
        <v>2541</v>
      </c>
      <c r="I2433" s="251">
        <v>3.0984000000000001E-2</v>
      </c>
      <c r="J2433" s="251" t="s">
        <v>3943</v>
      </c>
      <c r="K2433" s="353">
        <v>0</v>
      </c>
      <c r="L2433" s="252">
        <v>2024</v>
      </c>
      <c r="M2433" s="251">
        <v>2030</v>
      </c>
      <c r="N2433" s="252" t="s">
        <v>393</v>
      </c>
      <c r="O2433" s="252" t="s">
        <v>394</v>
      </c>
      <c r="P2433" s="252" t="s">
        <v>634</v>
      </c>
      <c r="Q2433" s="251" t="s">
        <v>5670</v>
      </c>
      <c r="R2433" s="290"/>
      <c r="S2433" s="290"/>
      <c r="T2433" s="290"/>
      <c r="U2433" s="290"/>
      <c r="V2433" s="290"/>
      <c r="W2433" s="290"/>
      <c r="X2433" s="290"/>
    </row>
    <row r="2434" spans="2:24" ht="58">
      <c r="B2434" s="252" t="s">
        <v>1438</v>
      </c>
      <c r="C2434" s="252" t="s">
        <v>5639</v>
      </c>
      <c r="D2434" s="251" t="s">
        <v>3944</v>
      </c>
      <c r="E2434" s="252" t="s">
        <v>431</v>
      </c>
      <c r="F2434" s="251">
        <v>4935324.3324199999</v>
      </c>
      <c r="G2434" s="251">
        <v>2503088.70242</v>
      </c>
      <c r="H2434" s="252" t="s">
        <v>2541</v>
      </c>
      <c r="I2434" s="251">
        <v>3.5582000000000003E-2</v>
      </c>
      <c r="J2434" s="251" t="s">
        <v>3943</v>
      </c>
      <c r="K2434" s="353">
        <v>0</v>
      </c>
      <c r="L2434" s="252">
        <v>2024</v>
      </c>
      <c r="M2434" s="251">
        <v>2030</v>
      </c>
      <c r="N2434" s="252" t="s">
        <v>393</v>
      </c>
      <c r="O2434" s="252" t="s">
        <v>394</v>
      </c>
      <c r="P2434" s="252" t="s">
        <v>634</v>
      </c>
      <c r="Q2434" s="251" t="s">
        <v>5670</v>
      </c>
      <c r="R2434" s="290"/>
      <c r="S2434" s="290"/>
      <c r="T2434" s="290"/>
      <c r="U2434" s="290"/>
      <c r="V2434" s="290"/>
      <c r="W2434" s="290"/>
      <c r="X2434" s="290"/>
    </row>
    <row r="2435" spans="2:24" ht="58">
      <c r="B2435" s="252" t="s">
        <v>1438</v>
      </c>
      <c r="C2435" s="252" t="s">
        <v>5639</v>
      </c>
      <c r="D2435" s="251" t="s">
        <v>3944</v>
      </c>
      <c r="E2435" s="252" t="s">
        <v>431</v>
      </c>
      <c r="F2435" s="251">
        <v>4934980.6575499997</v>
      </c>
      <c r="G2435" s="251">
        <v>2503012.1882500001</v>
      </c>
      <c r="H2435" s="252" t="s">
        <v>2541</v>
      </c>
      <c r="I2435" s="251">
        <v>3.8709999999999999E-3</v>
      </c>
      <c r="J2435" s="251" t="s">
        <v>3943</v>
      </c>
      <c r="K2435" s="353">
        <v>0</v>
      </c>
      <c r="L2435" s="252">
        <v>2024</v>
      </c>
      <c r="M2435" s="251">
        <v>2030</v>
      </c>
      <c r="N2435" s="252" t="s">
        <v>393</v>
      </c>
      <c r="O2435" s="252" t="s">
        <v>394</v>
      </c>
      <c r="P2435" s="252" t="s">
        <v>634</v>
      </c>
      <c r="Q2435" s="251" t="s">
        <v>5670</v>
      </c>
      <c r="R2435" s="290"/>
      <c r="S2435" s="290"/>
      <c r="T2435" s="290"/>
      <c r="U2435" s="290"/>
      <c r="V2435" s="290"/>
      <c r="W2435" s="290"/>
      <c r="X2435" s="290"/>
    </row>
    <row r="2436" spans="2:24" ht="58">
      <c r="B2436" s="252" t="s">
        <v>1438</v>
      </c>
      <c r="C2436" s="252" t="s">
        <v>5639</v>
      </c>
      <c r="D2436" s="251" t="s">
        <v>3944</v>
      </c>
      <c r="E2436" s="252" t="s">
        <v>431</v>
      </c>
      <c r="F2436" s="251">
        <v>4935440.1379699996</v>
      </c>
      <c r="G2436" s="251">
        <v>2502610.8201600001</v>
      </c>
      <c r="H2436" s="252" t="s">
        <v>2541</v>
      </c>
      <c r="I2436" s="251">
        <v>3.4084999999999997E-2</v>
      </c>
      <c r="J2436" s="251" t="s">
        <v>3943</v>
      </c>
      <c r="K2436" s="353">
        <v>0</v>
      </c>
      <c r="L2436" s="252">
        <v>2024</v>
      </c>
      <c r="M2436" s="251">
        <v>2030</v>
      </c>
      <c r="N2436" s="252" t="s">
        <v>393</v>
      </c>
      <c r="O2436" s="252" t="s">
        <v>394</v>
      </c>
      <c r="P2436" s="252" t="s">
        <v>634</v>
      </c>
      <c r="Q2436" s="251" t="s">
        <v>5670</v>
      </c>
      <c r="R2436" s="290"/>
      <c r="S2436" s="290"/>
      <c r="T2436" s="290"/>
      <c r="U2436" s="290"/>
      <c r="V2436" s="290"/>
      <c r="W2436" s="290"/>
      <c r="X2436" s="290"/>
    </row>
    <row r="2437" spans="2:24" ht="58">
      <c r="B2437" s="252" t="s">
        <v>1438</v>
      </c>
      <c r="C2437" s="252" t="s">
        <v>5639</v>
      </c>
      <c r="D2437" s="251" t="s">
        <v>3944</v>
      </c>
      <c r="E2437" s="252" t="s">
        <v>431</v>
      </c>
      <c r="F2437" s="251">
        <v>4935440.0142400004</v>
      </c>
      <c r="G2437" s="251">
        <v>2502694.73765</v>
      </c>
      <c r="H2437" s="252" t="s">
        <v>2541</v>
      </c>
      <c r="I2437" s="251">
        <v>2.9378999999999999E-2</v>
      </c>
      <c r="J2437" s="251" t="s">
        <v>3943</v>
      </c>
      <c r="K2437" s="353">
        <v>0</v>
      </c>
      <c r="L2437" s="252">
        <v>2024</v>
      </c>
      <c r="M2437" s="251">
        <v>2030</v>
      </c>
      <c r="N2437" s="252" t="s">
        <v>393</v>
      </c>
      <c r="O2437" s="252" t="s">
        <v>394</v>
      </c>
      <c r="P2437" s="252" t="s">
        <v>634</v>
      </c>
      <c r="Q2437" s="251" t="s">
        <v>5670</v>
      </c>
      <c r="R2437" s="290"/>
      <c r="S2437" s="290"/>
      <c r="T2437" s="290"/>
      <c r="U2437" s="290"/>
      <c r="V2437" s="290"/>
      <c r="W2437" s="290"/>
      <c r="X2437" s="290"/>
    </row>
    <row r="2438" spans="2:24" ht="58">
      <c r="B2438" s="252" t="s">
        <v>1438</v>
      </c>
      <c r="C2438" s="252" t="s">
        <v>5639</v>
      </c>
      <c r="D2438" s="251" t="s">
        <v>3944</v>
      </c>
      <c r="E2438" s="252" t="s">
        <v>431</v>
      </c>
      <c r="F2438" s="251">
        <v>4935362.5467600003</v>
      </c>
      <c r="G2438" s="251">
        <v>2502958.5880399998</v>
      </c>
      <c r="H2438" s="252" t="s">
        <v>2541</v>
      </c>
      <c r="I2438" s="251">
        <v>1.2800000000000001E-3</v>
      </c>
      <c r="J2438" s="251" t="s">
        <v>3943</v>
      </c>
      <c r="K2438" s="353">
        <v>0</v>
      </c>
      <c r="L2438" s="252">
        <v>2024</v>
      </c>
      <c r="M2438" s="251">
        <v>2030</v>
      </c>
      <c r="N2438" s="252" t="s">
        <v>393</v>
      </c>
      <c r="O2438" s="252" t="s">
        <v>394</v>
      </c>
      <c r="P2438" s="252" t="s">
        <v>634</v>
      </c>
      <c r="Q2438" s="251" t="s">
        <v>5670</v>
      </c>
      <c r="R2438" s="290"/>
      <c r="S2438" s="290"/>
      <c r="T2438" s="290"/>
      <c r="U2438" s="290"/>
      <c r="V2438" s="290"/>
      <c r="W2438" s="290"/>
      <c r="X2438" s="290"/>
    </row>
    <row r="2439" spans="2:24" ht="58">
      <c r="B2439" s="252" t="s">
        <v>1438</v>
      </c>
      <c r="C2439" s="252" t="s">
        <v>5639</v>
      </c>
      <c r="D2439" s="251" t="s">
        <v>3944</v>
      </c>
      <c r="E2439" s="252" t="s">
        <v>431</v>
      </c>
      <c r="F2439" s="251">
        <v>4935499.9637099998</v>
      </c>
      <c r="G2439" s="251">
        <v>2502293.0075500002</v>
      </c>
      <c r="H2439" s="252" t="s">
        <v>2541</v>
      </c>
      <c r="I2439" s="251">
        <v>9.4699999999999993E-3</v>
      </c>
      <c r="J2439" s="251" t="s">
        <v>392</v>
      </c>
      <c r="K2439" s="353">
        <v>0</v>
      </c>
      <c r="L2439" s="252">
        <v>2024</v>
      </c>
      <c r="M2439" s="251">
        <v>2030</v>
      </c>
      <c r="N2439" s="252" t="s">
        <v>393</v>
      </c>
      <c r="O2439" s="252" t="s">
        <v>394</v>
      </c>
      <c r="P2439" s="252" t="s">
        <v>634</v>
      </c>
      <c r="Q2439" s="251" t="s">
        <v>5670</v>
      </c>
      <c r="R2439" s="290"/>
      <c r="S2439" s="290"/>
      <c r="T2439" s="290"/>
      <c r="U2439" s="290"/>
      <c r="V2439" s="290"/>
      <c r="W2439" s="290"/>
      <c r="X2439" s="290"/>
    </row>
    <row r="2440" spans="2:24" ht="58">
      <c r="B2440" s="252" t="s">
        <v>1438</v>
      </c>
      <c r="C2440" s="252" t="s">
        <v>5639</v>
      </c>
      <c r="D2440" s="251" t="s">
        <v>3944</v>
      </c>
      <c r="E2440" s="252" t="s">
        <v>431</v>
      </c>
      <c r="F2440" s="251">
        <v>4935518.73838</v>
      </c>
      <c r="G2440" s="251">
        <v>2502291.2646599999</v>
      </c>
      <c r="H2440" s="252" t="s">
        <v>2541</v>
      </c>
      <c r="I2440" s="251">
        <v>4.3284000000000003E-2</v>
      </c>
      <c r="J2440" s="251" t="s">
        <v>392</v>
      </c>
      <c r="K2440" s="353">
        <v>0</v>
      </c>
      <c r="L2440" s="252">
        <v>2024</v>
      </c>
      <c r="M2440" s="251">
        <v>2030</v>
      </c>
      <c r="N2440" s="252" t="s">
        <v>393</v>
      </c>
      <c r="O2440" s="252" t="s">
        <v>394</v>
      </c>
      <c r="P2440" s="252" t="s">
        <v>634</v>
      </c>
      <c r="Q2440" s="251" t="s">
        <v>5670</v>
      </c>
      <c r="R2440" s="290"/>
      <c r="S2440" s="290"/>
      <c r="T2440" s="290"/>
      <c r="U2440" s="290"/>
      <c r="V2440" s="290"/>
      <c r="W2440" s="290"/>
      <c r="X2440" s="290"/>
    </row>
    <row r="2441" spans="2:24" ht="58">
      <c r="B2441" s="252" t="s">
        <v>1438</v>
      </c>
      <c r="C2441" s="252" t="s">
        <v>5639</v>
      </c>
      <c r="D2441" s="251" t="s">
        <v>3944</v>
      </c>
      <c r="E2441" s="252" t="s">
        <v>431</v>
      </c>
      <c r="F2441" s="251">
        <v>4935563.7388899997</v>
      </c>
      <c r="G2441" s="251">
        <v>2502317.5676099998</v>
      </c>
      <c r="H2441" s="252" t="s">
        <v>2541</v>
      </c>
      <c r="I2441" s="251">
        <v>3.8518999999999998E-2</v>
      </c>
      <c r="J2441" s="251" t="s">
        <v>392</v>
      </c>
      <c r="K2441" s="353">
        <v>0</v>
      </c>
      <c r="L2441" s="252">
        <v>2024</v>
      </c>
      <c r="M2441" s="251">
        <v>2030</v>
      </c>
      <c r="N2441" s="252" t="s">
        <v>393</v>
      </c>
      <c r="O2441" s="252" t="s">
        <v>394</v>
      </c>
      <c r="P2441" s="252" t="s">
        <v>634</v>
      </c>
      <c r="Q2441" s="251" t="s">
        <v>5670</v>
      </c>
      <c r="R2441" s="290"/>
      <c r="S2441" s="290"/>
      <c r="T2441" s="290"/>
      <c r="U2441" s="290"/>
      <c r="V2441" s="290"/>
      <c r="W2441" s="290"/>
      <c r="X2441" s="290"/>
    </row>
    <row r="2442" spans="2:24" ht="58">
      <c r="B2442" s="252" t="s">
        <v>1438</v>
      </c>
      <c r="C2442" s="252" t="s">
        <v>5639</v>
      </c>
      <c r="D2442" s="251" t="s">
        <v>3944</v>
      </c>
      <c r="E2442" s="252" t="s">
        <v>431</v>
      </c>
      <c r="F2442" s="251">
        <v>4935499.9637099998</v>
      </c>
      <c r="G2442" s="251">
        <v>2502293.0075500002</v>
      </c>
      <c r="H2442" s="252" t="s">
        <v>2541</v>
      </c>
      <c r="I2442" s="251">
        <v>4.4861999999999999E-2</v>
      </c>
      <c r="J2442" s="251" t="s">
        <v>2395</v>
      </c>
      <c r="K2442" s="353">
        <v>0</v>
      </c>
      <c r="L2442" s="252">
        <v>2024</v>
      </c>
      <c r="M2442" s="251">
        <v>2030</v>
      </c>
      <c r="N2442" s="252" t="s">
        <v>393</v>
      </c>
      <c r="O2442" s="252" t="s">
        <v>394</v>
      </c>
      <c r="P2442" s="252" t="s">
        <v>634</v>
      </c>
      <c r="Q2442" s="251" t="s">
        <v>5670</v>
      </c>
      <c r="R2442" s="290"/>
      <c r="S2442" s="290"/>
      <c r="T2442" s="290"/>
      <c r="U2442" s="290"/>
      <c r="V2442" s="290"/>
      <c r="W2442" s="290"/>
      <c r="X2442" s="290"/>
    </row>
    <row r="2443" spans="2:24" ht="58">
      <c r="B2443" s="252" t="s">
        <v>1438</v>
      </c>
      <c r="C2443" s="252" t="s">
        <v>5639</v>
      </c>
      <c r="D2443" s="251" t="s">
        <v>3944</v>
      </c>
      <c r="E2443" s="252" t="s">
        <v>431</v>
      </c>
      <c r="F2443" s="251">
        <v>4935518.73838</v>
      </c>
      <c r="G2443" s="251">
        <v>2502291.2646599999</v>
      </c>
      <c r="H2443" s="252" t="s">
        <v>2541</v>
      </c>
      <c r="I2443" s="251">
        <v>3.6099999999999999E-3</v>
      </c>
      <c r="J2443" s="251" t="s">
        <v>2395</v>
      </c>
      <c r="K2443" s="353">
        <v>0</v>
      </c>
      <c r="L2443" s="252">
        <v>2024</v>
      </c>
      <c r="M2443" s="251">
        <v>2030</v>
      </c>
      <c r="N2443" s="252" t="s">
        <v>393</v>
      </c>
      <c r="O2443" s="252" t="s">
        <v>394</v>
      </c>
      <c r="P2443" s="252" t="s">
        <v>634</v>
      </c>
      <c r="Q2443" s="251" t="s">
        <v>5670</v>
      </c>
      <c r="R2443" s="290"/>
      <c r="S2443" s="290"/>
      <c r="T2443" s="290"/>
      <c r="U2443" s="290"/>
      <c r="V2443" s="290"/>
      <c r="W2443" s="290"/>
      <c r="X2443" s="290"/>
    </row>
    <row r="2444" spans="2:24" ht="58">
      <c r="B2444" s="252" t="s">
        <v>1438</v>
      </c>
      <c r="C2444" s="252" t="s">
        <v>5639</v>
      </c>
      <c r="D2444" s="251" t="s">
        <v>3944</v>
      </c>
      <c r="E2444" s="252" t="s">
        <v>431</v>
      </c>
      <c r="F2444" s="251">
        <v>4935440.1379699996</v>
      </c>
      <c r="G2444" s="251">
        <v>2502610.8201600001</v>
      </c>
      <c r="H2444" s="252" t="s">
        <v>2541</v>
      </c>
      <c r="I2444" s="251">
        <v>9.3502000000000002E-2</v>
      </c>
      <c r="J2444" s="251" t="s">
        <v>2395</v>
      </c>
      <c r="K2444" s="353">
        <v>0</v>
      </c>
      <c r="L2444" s="252">
        <v>2024</v>
      </c>
      <c r="M2444" s="251">
        <v>2030</v>
      </c>
      <c r="N2444" s="252" t="s">
        <v>393</v>
      </c>
      <c r="O2444" s="252" t="s">
        <v>394</v>
      </c>
      <c r="P2444" s="252" t="s">
        <v>634</v>
      </c>
      <c r="Q2444" s="251" t="s">
        <v>5670</v>
      </c>
      <c r="R2444" s="290"/>
      <c r="S2444" s="290"/>
      <c r="T2444" s="290"/>
      <c r="U2444" s="290"/>
      <c r="V2444" s="290"/>
      <c r="W2444" s="290"/>
      <c r="X2444" s="290"/>
    </row>
    <row r="2445" spans="2:24" ht="58">
      <c r="B2445" s="252" t="s">
        <v>1438</v>
      </c>
      <c r="C2445" s="252" t="s">
        <v>5639</v>
      </c>
      <c r="D2445" s="251" t="s">
        <v>3944</v>
      </c>
      <c r="E2445" s="252" t="s">
        <v>431</v>
      </c>
      <c r="F2445" s="251">
        <v>4935027.9678100003</v>
      </c>
      <c r="G2445" s="251">
        <v>2502874.7754000002</v>
      </c>
      <c r="H2445" s="252" t="s">
        <v>2541</v>
      </c>
      <c r="I2445" s="251">
        <v>8.0099999999999995E-4</v>
      </c>
      <c r="J2445" s="251" t="s">
        <v>2395</v>
      </c>
      <c r="K2445" s="353">
        <v>0</v>
      </c>
      <c r="L2445" s="252">
        <v>2024</v>
      </c>
      <c r="M2445" s="251">
        <v>2030</v>
      </c>
      <c r="N2445" s="252" t="s">
        <v>393</v>
      </c>
      <c r="O2445" s="252" t="s">
        <v>394</v>
      </c>
      <c r="P2445" s="252" t="s">
        <v>634</v>
      </c>
      <c r="Q2445" s="251" t="s">
        <v>5670</v>
      </c>
      <c r="R2445" s="290"/>
      <c r="S2445" s="290"/>
      <c r="T2445" s="290"/>
      <c r="U2445" s="290"/>
      <c r="V2445" s="290"/>
      <c r="W2445" s="290"/>
      <c r="X2445" s="290"/>
    </row>
    <row r="2446" spans="2:24" ht="58">
      <c r="B2446" s="252" t="s">
        <v>1438</v>
      </c>
      <c r="C2446" s="252" t="s">
        <v>5639</v>
      </c>
      <c r="D2446" s="251" t="s">
        <v>3944</v>
      </c>
      <c r="E2446" s="252" t="s">
        <v>431</v>
      </c>
      <c r="F2446" s="251">
        <v>4935440.0142400004</v>
      </c>
      <c r="G2446" s="251">
        <v>2502694.73765</v>
      </c>
      <c r="H2446" s="252" t="s">
        <v>2541</v>
      </c>
      <c r="I2446" s="251">
        <v>3.7699999999999997E-2</v>
      </c>
      <c r="J2446" s="251" t="s">
        <v>2395</v>
      </c>
      <c r="K2446" s="353">
        <v>0</v>
      </c>
      <c r="L2446" s="252">
        <v>2024</v>
      </c>
      <c r="M2446" s="251">
        <v>2030</v>
      </c>
      <c r="N2446" s="252" t="s">
        <v>393</v>
      </c>
      <c r="O2446" s="252" t="s">
        <v>394</v>
      </c>
      <c r="P2446" s="252" t="s">
        <v>634</v>
      </c>
      <c r="Q2446" s="251" t="s">
        <v>5670</v>
      </c>
      <c r="R2446" s="290"/>
      <c r="S2446" s="290"/>
      <c r="T2446" s="290"/>
      <c r="U2446" s="290"/>
      <c r="V2446" s="290"/>
      <c r="W2446" s="290"/>
      <c r="X2446" s="290"/>
    </row>
    <row r="2447" spans="2:24" ht="58">
      <c r="B2447" s="252" t="s">
        <v>1438</v>
      </c>
      <c r="C2447" s="252" t="s">
        <v>5639</v>
      </c>
      <c r="D2447" s="251" t="s">
        <v>3944</v>
      </c>
      <c r="E2447" s="252" t="s">
        <v>431</v>
      </c>
      <c r="F2447" s="251">
        <v>4935161.5410599997</v>
      </c>
      <c r="G2447" s="251">
        <v>2503776.5334399999</v>
      </c>
      <c r="H2447" s="252" t="s">
        <v>2541</v>
      </c>
      <c r="I2447" s="251">
        <v>4.4359999999999997E-2</v>
      </c>
      <c r="J2447" s="251" t="s">
        <v>1427</v>
      </c>
      <c r="K2447" s="353">
        <v>0</v>
      </c>
      <c r="L2447" s="252">
        <v>2024</v>
      </c>
      <c r="M2447" s="251">
        <v>2030</v>
      </c>
      <c r="N2447" s="252" t="s">
        <v>393</v>
      </c>
      <c r="O2447" s="252" t="s">
        <v>394</v>
      </c>
      <c r="P2447" s="252" t="s">
        <v>634</v>
      </c>
      <c r="Q2447" s="251" t="s">
        <v>5670</v>
      </c>
      <c r="R2447" s="290"/>
      <c r="S2447" s="290"/>
      <c r="T2447" s="290"/>
      <c r="U2447" s="290"/>
      <c r="V2447" s="290"/>
      <c r="W2447" s="290"/>
      <c r="X2447" s="290"/>
    </row>
    <row r="2448" spans="2:24" ht="58">
      <c r="B2448" s="252" t="s">
        <v>1438</v>
      </c>
      <c r="C2448" s="252" t="s">
        <v>5639</v>
      </c>
      <c r="D2448" s="251" t="s">
        <v>3944</v>
      </c>
      <c r="E2448" s="252" t="s">
        <v>431</v>
      </c>
      <c r="F2448" s="251">
        <v>4935136.9464199999</v>
      </c>
      <c r="G2448" s="251">
        <v>2503937.4980700002</v>
      </c>
      <c r="H2448" s="252" t="s">
        <v>2541</v>
      </c>
      <c r="I2448" s="251">
        <v>2.7327000000000001E-2</v>
      </c>
      <c r="J2448" s="251" t="s">
        <v>1427</v>
      </c>
      <c r="K2448" s="353">
        <v>0</v>
      </c>
      <c r="L2448" s="252">
        <v>2024</v>
      </c>
      <c r="M2448" s="251">
        <v>2030</v>
      </c>
      <c r="N2448" s="252" t="s">
        <v>393</v>
      </c>
      <c r="O2448" s="252" t="s">
        <v>394</v>
      </c>
      <c r="P2448" s="252" t="s">
        <v>634</v>
      </c>
      <c r="Q2448" s="251" t="s">
        <v>5670</v>
      </c>
      <c r="R2448" s="290"/>
      <c r="S2448" s="290"/>
      <c r="T2448" s="290"/>
      <c r="U2448" s="290"/>
      <c r="V2448" s="290"/>
      <c r="W2448" s="290"/>
      <c r="X2448" s="290"/>
    </row>
    <row r="2449" spans="2:24" ht="58">
      <c r="B2449" s="252" t="s">
        <v>1438</v>
      </c>
      <c r="C2449" s="252" t="s">
        <v>5639</v>
      </c>
      <c r="D2449" s="251" t="s">
        <v>3944</v>
      </c>
      <c r="E2449" s="252" t="s">
        <v>431</v>
      </c>
      <c r="F2449" s="251">
        <v>4935154.1126399999</v>
      </c>
      <c r="G2449" s="251">
        <v>2503948.3459999999</v>
      </c>
      <c r="H2449" s="252" t="s">
        <v>2541</v>
      </c>
      <c r="I2449" s="251">
        <v>4.5838999999999998E-2</v>
      </c>
      <c r="J2449" s="251" t="s">
        <v>1427</v>
      </c>
      <c r="K2449" s="353">
        <v>0</v>
      </c>
      <c r="L2449" s="252">
        <v>2024</v>
      </c>
      <c r="M2449" s="251">
        <v>2030</v>
      </c>
      <c r="N2449" s="252" t="s">
        <v>393</v>
      </c>
      <c r="O2449" s="252" t="s">
        <v>394</v>
      </c>
      <c r="P2449" s="252" t="s">
        <v>634</v>
      </c>
      <c r="Q2449" s="251" t="s">
        <v>5670</v>
      </c>
      <c r="R2449" s="290"/>
      <c r="S2449" s="290"/>
      <c r="T2449" s="290"/>
      <c r="U2449" s="290"/>
      <c r="V2449" s="290"/>
      <c r="W2449" s="290"/>
      <c r="X2449" s="290"/>
    </row>
    <row r="2450" spans="2:24" ht="58">
      <c r="B2450" s="252" t="s">
        <v>1438</v>
      </c>
      <c r="C2450" s="252" t="s">
        <v>5639</v>
      </c>
      <c r="D2450" s="251" t="s">
        <v>3944</v>
      </c>
      <c r="E2450" s="252" t="s">
        <v>431</v>
      </c>
      <c r="F2450" s="251">
        <v>4935381.61864</v>
      </c>
      <c r="G2450" s="251">
        <v>2502891.18139</v>
      </c>
      <c r="H2450" s="252" t="s">
        <v>2541</v>
      </c>
      <c r="I2450" s="251">
        <v>1.145E-2</v>
      </c>
      <c r="J2450" s="251" t="s">
        <v>1427</v>
      </c>
      <c r="K2450" s="353">
        <v>0</v>
      </c>
      <c r="L2450" s="252">
        <v>2024</v>
      </c>
      <c r="M2450" s="251">
        <v>2030</v>
      </c>
      <c r="N2450" s="252" t="s">
        <v>393</v>
      </c>
      <c r="O2450" s="252" t="s">
        <v>394</v>
      </c>
      <c r="P2450" s="252" t="s">
        <v>634</v>
      </c>
      <c r="Q2450" s="251" t="s">
        <v>5670</v>
      </c>
      <c r="R2450" s="290"/>
      <c r="S2450" s="290"/>
      <c r="T2450" s="290"/>
      <c r="U2450" s="290"/>
      <c r="V2450" s="290"/>
      <c r="W2450" s="290"/>
      <c r="X2450" s="290"/>
    </row>
    <row r="2451" spans="2:24" ht="58">
      <c r="B2451" s="252" t="s">
        <v>1438</v>
      </c>
      <c r="C2451" s="252" t="s">
        <v>5639</v>
      </c>
      <c r="D2451" s="251" t="s">
        <v>3944</v>
      </c>
      <c r="E2451" s="252" t="s">
        <v>431</v>
      </c>
      <c r="F2451" s="251">
        <v>4935362.5467600003</v>
      </c>
      <c r="G2451" s="251">
        <v>2502958.5880399998</v>
      </c>
      <c r="H2451" s="252" t="s">
        <v>2541</v>
      </c>
      <c r="I2451" s="251">
        <v>5.6829999999999997E-3</v>
      </c>
      <c r="J2451" s="251" t="s">
        <v>1427</v>
      </c>
      <c r="K2451" s="353">
        <v>0</v>
      </c>
      <c r="L2451" s="252">
        <v>2024</v>
      </c>
      <c r="M2451" s="251">
        <v>2030</v>
      </c>
      <c r="N2451" s="252" t="s">
        <v>393</v>
      </c>
      <c r="O2451" s="252" t="s">
        <v>394</v>
      </c>
      <c r="P2451" s="252" t="s">
        <v>634</v>
      </c>
      <c r="Q2451" s="251" t="s">
        <v>5670</v>
      </c>
      <c r="R2451" s="290"/>
      <c r="S2451" s="290"/>
      <c r="T2451" s="290"/>
      <c r="U2451" s="290"/>
      <c r="V2451" s="290"/>
      <c r="W2451" s="290"/>
      <c r="X2451" s="290"/>
    </row>
    <row r="2452" spans="2:24" ht="58">
      <c r="B2452" s="252" t="s">
        <v>1438</v>
      </c>
      <c r="C2452" s="252" t="s">
        <v>5639</v>
      </c>
      <c r="D2452" s="251" t="s">
        <v>3944</v>
      </c>
      <c r="E2452" s="252" t="s">
        <v>431</v>
      </c>
      <c r="F2452" s="251">
        <v>4935299.3236300005</v>
      </c>
      <c r="G2452" s="251">
        <v>2503089.48575</v>
      </c>
      <c r="H2452" s="252" t="s">
        <v>2541</v>
      </c>
      <c r="I2452" s="251">
        <v>1.7316999999999999E-2</v>
      </c>
      <c r="J2452" s="251" t="s">
        <v>1427</v>
      </c>
      <c r="K2452" s="353">
        <v>0</v>
      </c>
      <c r="L2452" s="252">
        <v>2024</v>
      </c>
      <c r="M2452" s="251">
        <v>2030</v>
      </c>
      <c r="N2452" s="252" t="s">
        <v>393</v>
      </c>
      <c r="O2452" s="252" t="s">
        <v>394</v>
      </c>
      <c r="P2452" s="252" t="s">
        <v>634</v>
      </c>
      <c r="Q2452" s="251" t="s">
        <v>5670</v>
      </c>
      <c r="R2452" s="290"/>
      <c r="S2452" s="290"/>
      <c r="T2452" s="290"/>
      <c r="U2452" s="290"/>
      <c r="V2452" s="290"/>
      <c r="W2452" s="290"/>
      <c r="X2452" s="290"/>
    </row>
    <row r="2453" spans="2:24" ht="58">
      <c r="B2453" s="252" t="s">
        <v>1438</v>
      </c>
      <c r="C2453" s="252" t="s">
        <v>5639</v>
      </c>
      <c r="D2453" s="251" t="s">
        <v>3944</v>
      </c>
      <c r="E2453" s="252" t="s">
        <v>431</v>
      </c>
      <c r="F2453" s="251">
        <v>4935324.3324199999</v>
      </c>
      <c r="G2453" s="251">
        <v>2503088.70242</v>
      </c>
      <c r="H2453" s="252" t="s">
        <v>2541</v>
      </c>
      <c r="I2453" s="251">
        <v>1.5415E-2</v>
      </c>
      <c r="J2453" s="251" t="s">
        <v>1427</v>
      </c>
      <c r="K2453" s="353">
        <v>0</v>
      </c>
      <c r="L2453" s="252">
        <v>2024</v>
      </c>
      <c r="M2453" s="251">
        <v>2030</v>
      </c>
      <c r="N2453" s="252" t="s">
        <v>393</v>
      </c>
      <c r="O2453" s="252" t="s">
        <v>394</v>
      </c>
      <c r="P2453" s="252" t="s">
        <v>634</v>
      </c>
      <c r="Q2453" s="251" t="s">
        <v>5670</v>
      </c>
      <c r="R2453" s="290"/>
      <c r="S2453" s="290"/>
      <c r="T2453" s="290"/>
      <c r="U2453" s="290"/>
      <c r="V2453" s="290"/>
      <c r="W2453" s="290"/>
      <c r="X2453" s="290"/>
    </row>
    <row r="2454" spans="2:24" ht="58">
      <c r="B2454" s="252" t="s">
        <v>1438</v>
      </c>
      <c r="C2454" s="252" t="s">
        <v>5639</v>
      </c>
      <c r="D2454" s="251" t="s">
        <v>3944</v>
      </c>
      <c r="E2454" s="252" t="s">
        <v>431</v>
      </c>
      <c r="F2454" s="251">
        <v>4935180.32577</v>
      </c>
      <c r="G2454" s="251">
        <v>2503776.6754100001</v>
      </c>
      <c r="H2454" s="252" t="s">
        <v>2541</v>
      </c>
      <c r="I2454" s="251">
        <v>5.3559000000000002E-2</v>
      </c>
      <c r="J2454" s="251" t="s">
        <v>1427</v>
      </c>
      <c r="K2454" s="353">
        <v>0</v>
      </c>
      <c r="L2454" s="252">
        <v>2024</v>
      </c>
      <c r="M2454" s="251">
        <v>2030</v>
      </c>
      <c r="N2454" s="252" t="s">
        <v>393</v>
      </c>
      <c r="O2454" s="252" t="s">
        <v>394</v>
      </c>
      <c r="P2454" s="252" t="s">
        <v>634</v>
      </c>
      <c r="Q2454" s="251" t="s">
        <v>5670</v>
      </c>
      <c r="R2454" s="290"/>
      <c r="S2454" s="290"/>
      <c r="T2454" s="290"/>
      <c r="U2454" s="290"/>
      <c r="V2454" s="290"/>
      <c r="W2454" s="290"/>
      <c r="X2454" s="290"/>
    </row>
    <row r="2455" spans="2:24" ht="58">
      <c r="B2455" s="252" t="s">
        <v>1438</v>
      </c>
      <c r="C2455" s="252" t="s">
        <v>5639</v>
      </c>
      <c r="D2455" s="251" t="s">
        <v>3944</v>
      </c>
      <c r="E2455" s="252" t="s">
        <v>431</v>
      </c>
      <c r="F2455" s="251">
        <v>4934856.9310999997</v>
      </c>
      <c r="G2455" s="251">
        <v>2503205.5019299998</v>
      </c>
      <c r="H2455" s="252" t="s">
        <v>2541</v>
      </c>
      <c r="I2455" s="251">
        <v>1.1523E-2</v>
      </c>
      <c r="J2455" s="251" t="s">
        <v>1427</v>
      </c>
      <c r="K2455" s="353">
        <v>0</v>
      </c>
      <c r="L2455" s="252">
        <v>2024</v>
      </c>
      <c r="M2455" s="251">
        <v>2030</v>
      </c>
      <c r="N2455" s="252" t="s">
        <v>393</v>
      </c>
      <c r="O2455" s="252" t="s">
        <v>394</v>
      </c>
      <c r="P2455" s="252" t="s">
        <v>634</v>
      </c>
      <c r="Q2455" s="251" t="s">
        <v>5670</v>
      </c>
      <c r="R2455" s="290"/>
      <c r="S2455" s="290"/>
      <c r="T2455" s="290"/>
      <c r="U2455" s="290"/>
      <c r="V2455" s="290"/>
      <c r="W2455" s="290"/>
      <c r="X2455" s="290"/>
    </row>
    <row r="2456" spans="2:24" ht="58">
      <c r="B2456" s="252" t="s">
        <v>1438</v>
      </c>
      <c r="C2456" s="252" t="s">
        <v>5639</v>
      </c>
      <c r="D2456" s="251" t="s">
        <v>3944</v>
      </c>
      <c r="E2456" s="252" t="s">
        <v>431</v>
      </c>
      <c r="F2456" s="251">
        <v>4935251.7312200004</v>
      </c>
      <c r="G2456" s="251">
        <v>2503268.8460900001</v>
      </c>
      <c r="H2456" s="252" t="s">
        <v>2541</v>
      </c>
      <c r="I2456" s="251">
        <v>6.9722999999999993E-2</v>
      </c>
      <c r="J2456" s="251" t="s">
        <v>1427</v>
      </c>
      <c r="K2456" s="353">
        <v>0</v>
      </c>
      <c r="L2456" s="252">
        <v>2024</v>
      </c>
      <c r="M2456" s="251">
        <v>2030</v>
      </c>
      <c r="N2456" s="252" t="s">
        <v>393</v>
      </c>
      <c r="O2456" s="252" t="s">
        <v>394</v>
      </c>
      <c r="P2456" s="252" t="s">
        <v>634</v>
      </c>
      <c r="Q2456" s="251" t="s">
        <v>5670</v>
      </c>
      <c r="R2456" s="290"/>
      <c r="S2456" s="290"/>
      <c r="T2456" s="290"/>
      <c r="U2456" s="290"/>
      <c r="V2456" s="290"/>
      <c r="W2456" s="290"/>
      <c r="X2456" s="290"/>
    </row>
    <row r="2457" spans="2:24" ht="58">
      <c r="B2457" s="252" t="s">
        <v>1438</v>
      </c>
      <c r="C2457" s="252" t="s">
        <v>5639</v>
      </c>
      <c r="D2457" s="251" t="s">
        <v>3944</v>
      </c>
      <c r="E2457" s="252" t="s">
        <v>431</v>
      </c>
      <c r="F2457" s="251">
        <v>4935269.64463</v>
      </c>
      <c r="G2457" s="251">
        <v>2503273.8483899999</v>
      </c>
      <c r="H2457" s="252" t="s">
        <v>2541</v>
      </c>
      <c r="I2457" s="251">
        <v>6.9625999999999993E-2</v>
      </c>
      <c r="J2457" s="251" t="s">
        <v>1427</v>
      </c>
      <c r="K2457" s="353">
        <v>0</v>
      </c>
      <c r="L2457" s="252">
        <v>2024</v>
      </c>
      <c r="M2457" s="251">
        <v>2030</v>
      </c>
      <c r="N2457" s="252" t="s">
        <v>393</v>
      </c>
      <c r="O2457" s="252" t="s">
        <v>394</v>
      </c>
      <c r="P2457" s="252" t="s">
        <v>634</v>
      </c>
      <c r="Q2457" s="251" t="s">
        <v>5670</v>
      </c>
      <c r="R2457" s="290"/>
      <c r="S2457" s="290"/>
      <c r="T2457" s="290"/>
      <c r="U2457" s="290"/>
      <c r="V2457" s="290"/>
      <c r="W2457" s="290"/>
      <c r="X2457" s="290"/>
    </row>
    <row r="2458" spans="2:24" ht="58">
      <c r="B2458" s="252" t="s">
        <v>1438</v>
      </c>
      <c r="C2458" s="252" t="s">
        <v>5639</v>
      </c>
      <c r="D2458" s="251" t="s">
        <v>3944</v>
      </c>
      <c r="E2458" s="252" t="s">
        <v>431</v>
      </c>
      <c r="F2458" s="251">
        <v>4935225.3037799997</v>
      </c>
      <c r="G2458" s="251">
        <v>2503482.1316800001</v>
      </c>
      <c r="H2458" s="252" t="s">
        <v>2541</v>
      </c>
      <c r="I2458" s="251">
        <v>3.9649999999999998E-3</v>
      </c>
      <c r="J2458" s="251" t="s">
        <v>2395</v>
      </c>
      <c r="K2458" s="353">
        <v>0</v>
      </c>
      <c r="L2458" s="252">
        <v>2024</v>
      </c>
      <c r="M2458" s="251">
        <v>2030</v>
      </c>
      <c r="N2458" s="252" t="s">
        <v>393</v>
      </c>
      <c r="O2458" s="252" t="s">
        <v>394</v>
      </c>
      <c r="P2458" s="252" t="s">
        <v>634</v>
      </c>
      <c r="Q2458" s="251" t="s">
        <v>5670</v>
      </c>
      <c r="R2458" s="290"/>
      <c r="S2458" s="290"/>
      <c r="T2458" s="290"/>
      <c r="U2458" s="290"/>
      <c r="V2458" s="290"/>
      <c r="W2458" s="290"/>
      <c r="X2458" s="290"/>
    </row>
    <row r="2459" spans="2:24" ht="58">
      <c r="B2459" s="252" t="s">
        <v>1438</v>
      </c>
      <c r="C2459" s="252" t="s">
        <v>5639</v>
      </c>
      <c r="D2459" s="251" t="s">
        <v>3944</v>
      </c>
      <c r="E2459" s="252" t="s">
        <v>431</v>
      </c>
      <c r="F2459" s="251">
        <v>4935225.3037799997</v>
      </c>
      <c r="G2459" s="251">
        <v>2503482.1316800001</v>
      </c>
      <c r="H2459" s="252" t="s">
        <v>2541</v>
      </c>
      <c r="I2459" s="251">
        <v>7.5712000000000002E-2</v>
      </c>
      <c r="J2459" s="251" t="s">
        <v>1427</v>
      </c>
      <c r="K2459" s="353">
        <v>0</v>
      </c>
      <c r="L2459" s="252">
        <v>2024</v>
      </c>
      <c r="M2459" s="251">
        <v>2030</v>
      </c>
      <c r="N2459" s="252" t="s">
        <v>393</v>
      </c>
      <c r="O2459" s="252" t="s">
        <v>394</v>
      </c>
      <c r="P2459" s="252" t="s">
        <v>634</v>
      </c>
      <c r="Q2459" s="251" t="s">
        <v>5670</v>
      </c>
      <c r="R2459" s="290"/>
      <c r="S2459" s="290"/>
      <c r="T2459" s="290"/>
      <c r="U2459" s="290"/>
      <c r="V2459" s="290"/>
      <c r="W2459" s="290"/>
      <c r="X2459" s="290"/>
    </row>
    <row r="2460" spans="2:24" ht="58">
      <c r="B2460" s="252" t="s">
        <v>1438</v>
      </c>
      <c r="C2460" s="252" t="s">
        <v>5639</v>
      </c>
      <c r="D2460" s="251" t="s">
        <v>3944</v>
      </c>
      <c r="E2460" s="252" t="s">
        <v>431</v>
      </c>
      <c r="F2460" s="251">
        <v>4935205.2390700001</v>
      </c>
      <c r="G2460" s="251">
        <v>2503490.3296699999</v>
      </c>
      <c r="H2460" s="252" t="s">
        <v>2541</v>
      </c>
      <c r="I2460" s="251">
        <v>2.117E-3</v>
      </c>
      <c r="J2460" s="251" t="s">
        <v>2395</v>
      </c>
      <c r="K2460" s="353">
        <v>0</v>
      </c>
      <c r="L2460" s="252">
        <v>2024</v>
      </c>
      <c r="M2460" s="251">
        <v>2030</v>
      </c>
      <c r="N2460" s="252" t="s">
        <v>393</v>
      </c>
      <c r="O2460" s="252" t="s">
        <v>394</v>
      </c>
      <c r="P2460" s="252" t="s">
        <v>634</v>
      </c>
      <c r="Q2460" s="251" t="s">
        <v>5670</v>
      </c>
      <c r="R2460" s="290"/>
      <c r="S2460" s="290"/>
      <c r="T2460" s="290"/>
      <c r="U2460" s="290"/>
      <c r="V2460" s="290"/>
      <c r="W2460" s="290"/>
      <c r="X2460" s="290"/>
    </row>
    <row r="2461" spans="2:24" ht="58">
      <c r="B2461" s="252" t="s">
        <v>1438</v>
      </c>
      <c r="C2461" s="252" t="s">
        <v>5639</v>
      </c>
      <c r="D2461" s="251" t="s">
        <v>3944</v>
      </c>
      <c r="E2461" s="252" t="s">
        <v>431</v>
      </c>
      <c r="F2461" s="251">
        <v>4935205.2390700001</v>
      </c>
      <c r="G2461" s="251">
        <v>2503490.3296699999</v>
      </c>
      <c r="H2461" s="252" t="s">
        <v>2541</v>
      </c>
      <c r="I2461" s="251">
        <v>8.8842000000000004E-2</v>
      </c>
      <c r="J2461" s="251" t="s">
        <v>1427</v>
      </c>
      <c r="K2461" s="353">
        <v>0</v>
      </c>
      <c r="L2461" s="252">
        <v>2024</v>
      </c>
      <c r="M2461" s="251">
        <v>2030</v>
      </c>
      <c r="N2461" s="252" t="s">
        <v>393</v>
      </c>
      <c r="O2461" s="252" t="s">
        <v>394</v>
      </c>
      <c r="P2461" s="252" t="s">
        <v>634</v>
      </c>
      <c r="Q2461" s="251" t="s">
        <v>5670</v>
      </c>
      <c r="R2461" s="290"/>
      <c r="S2461" s="290"/>
      <c r="T2461" s="290"/>
      <c r="U2461" s="290"/>
      <c r="V2461" s="290"/>
      <c r="W2461" s="290"/>
      <c r="X2461" s="290"/>
    </row>
    <row r="2462" spans="2:24" ht="58">
      <c r="B2462" s="252" t="s">
        <v>1438</v>
      </c>
      <c r="C2462" s="252" t="s">
        <v>5639</v>
      </c>
      <c r="D2462" s="251" t="s">
        <v>3944</v>
      </c>
      <c r="E2462" s="252" t="s">
        <v>431</v>
      </c>
      <c r="F2462" s="251">
        <v>4935479.3853799999</v>
      </c>
      <c r="G2462" s="251">
        <v>2502562.8508299999</v>
      </c>
      <c r="H2462" s="252" t="s">
        <v>2541</v>
      </c>
      <c r="I2462" s="251">
        <v>7.0446999999999996E-2</v>
      </c>
      <c r="J2462" s="251" t="s">
        <v>2395</v>
      </c>
      <c r="K2462" s="353">
        <v>0</v>
      </c>
      <c r="L2462" s="252">
        <v>2024</v>
      </c>
      <c r="M2462" s="251">
        <v>2030</v>
      </c>
      <c r="N2462" s="252" t="s">
        <v>393</v>
      </c>
      <c r="O2462" s="252" t="s">
        <v>394</v>
      </c>
      <c r="P2462" s="252" t="s">
        <v>634</v>
      </c>
      <c r="Q2462" s="251" t="s">
        <v>5670</v>
      </c>
      <c r="R2462" s="290"/>
      <c r="S2462" s="290"/>
      <c r="T2462" s="290"/>
      <c r="U2462" s="290"/>
      <c r="V2462" s="290"/>
      <c r="W2462" s="290"/>
      <c r="X2462" s="290"/>
    </row>
    <row r="2463" spans="2:24" ht="58">
      <c r="B2463" s="252" t="s">
        <v>1438</v>
      </c>
      <c r="C2463" s="252" t="s">
        <v>5639</v>
      </c>
      <c r="D2463" s="251" t="s">
        <v>2501</v>
      </c>
      <c r="E2463" s="252" t="s">
        <v>431</v>
      </c>
      <c r="F2463" s="251">
        <v>4949653.24749</v>
      </c>
      <c r="G2463" s="251">
        <v>2448512.7428000001</v>
      </c>
      <c r="H2463" s="252" t="s">
        <v>2541</v>
      </c>
      <c r="I2463" s="251">
        <v>2.9799999999999998E-4</v>
      </c>
      <c r="J2463" s="251" t="s">
        <v>392</v>
      </c>
      <c r="K2463" s="353">
        <v>0</v>
      </c>
      <c r="L2463" s="252">
        <v>2024</v>
      </c>
      <c r="M2463" s="251">
        <v>2030</v>
      </c>
      <c r="N2463" s="252" t="s">
        <v>393</v>
      </c>
      <c r="O2463" s="252" t="s">
        <v>394</v>
      </c>
      <c r="P2463" s="252" t="s">
        <v>634</v>
      </c>
      <c r="Q2463" s="251" t="s">
        <v>5670</v>
      </c>
      <c r="R2463" s="290"/>
      <c r="S2463" s="290"/>
      <c r="T2463" s="290"/>
      <c r="U2463" s="290"/>
      <c r="V2463" s="290"/>
      <c r="W2463" s="290"/>
      <c r="X2463" s="290"/>
    </row>
    <row r="2464" spans="2:24" ht="58">
      <c r="B2464" s="252" t="s">
        <v>1438</v>
      </c>
      <c r="C2464" s="252" t="s">
        <v>5639</v>
      </c>
      <c r="D2464" s="251" t="s">
        <v>2501</v>
      </c>
      <c r="E2464" s="252" t="s">
        <v>431</v>
      </c>
      <c r="F2464" s="251">
        <v>4949653.24749</v>
      </c>
      <c r="G2464" s="251">
        <v>2448512.7428000001</v>
      </c>
      <c r="H2464" s="252" t="s">
        <v>2541</v>
      </c>
      <c r="I2464" s="251">
        <v>8.0759999999999998E-2</v>
      </c>
      <c r="J2464" s="251" t="s">
        <v>2395</v>
      </c>
      <c r="K2464" s="353">
        <v>0</v>
      </c>
      <c r="L2464" s="252">
        <v>2024</v>
      </c>
      <c r="M2464" s="251">
        <v>2030</v>
      </c>
      <c r="N2464" s="252" t="s">
        <v>393</v>
      </c>
      <c r="O2464" s="252" t="s">
        <v>394</v>
      </c>
      <c r="P2464" s="252" t="s">
        <v>634</v>
      </c>
      <c r="Q2464" s="251" t="s">
        <v>5670</v>
      </c>
      <c r="R2464" s="290"/>
      <c r="S2464" s="290"/>
      <c r="T2464" s="290"/>
      <c r="U2464" s="290"/>
      <c r="V2464" s="290"/>
      <c r="W2464" s="290"/>
      <c r="X2464" s="290"/>
    </row>
    <row r="2465" spans="2:24" ht="58">
      <c r="B2465" s="252" t="s">
        <v>1438</v>
      </c>
      <c r="C2465" s="252" t="s">
        <v>5639</v>
      </c>
      <c r="D2465" s="251" t="s">
        <v>2501</v>
      </c>
      <c r="E2465" s="252" t="s">
        <v>431</v>
      </c>
      <c r="F2465" s="251">
        <v>4949674.8489499995</v>
      </c>
      <c r="G2465" s="251">
        <v>2448523.81678</v>
      </c>
      <c r="H2465" s="252" t="s">
        <v>2541</v>
      </c>
      <c r="I2465" s="251">
        <v>2.2988000000000001E-2</v>
      </c>
      <c r="J2465" s="251" t="s">
        <v>392</v>
      </c>
      <c r="K2465" s="353">
        <v>0</v>
      </c>
      <c r="L2465" s="252">
        <v>2024</v>
      </c>
      <c r="M2465" s="251">
        <v>2030</v>
      </c>
      <c r="N2465" s="252" t="s">
        <v>393</v>
      </c>
      <c r="O2465" s="252" t="s">
        <v>394</v>
      </c>
      <c r="P2465" s="252" t="s">
        <v>634</v>
      </c>
      <c r="Q2465" s="251" t="s">
        <v>5670</v>
      </c>
      <c r="R2465" s="290"/>
      <c r="S2465" s="290"/>
      <c r="T2465" s="290"/>
      <c r="U2465" s="290"/>
      <c r="V2465" s="290"/>
      <c r="W2465" s="290"/>
      <c r="X2465" s="290"/>
    </row>
    <row r="2466" spans="2:24" ht="58">
      <c r="B2466" s="252" t="s">
        <v>1438</v>
      </c>
      <c r="C2466" s="252" t="s">
        <v>5639</v>
      </c>
      <c r="D2466" s="251" t="s">
        <v>2501</v>
      </c>
      <c r="E2466" s="252" t="s">
        <v>431</v>
      </c>
      <c r="F2466" s="251">
        <v>4949674.8489499995</v>
      </c>
      <c r="G2466" s="251">
        <v>2448523.81678</v>
      </c>
      <c r="H2466" s="252" t="s">
        <v>2541</v>
      </c>
      <c r="I2466" s="251">
        <v>5.3705999999999997E-2</v>
      </c>
      <c r="J2466" s="251" t="s">
        <v>2395</v>
      </c>
      <c r="K2466" s="353">
        <v>0</v>
      </c>
      <c r="L2466" s="252">
        <v>2024</v>
      </c>
      <c r="M2466" s="251">
        <v>2030</v>
      </c>
      <c r="N2466" s="252" t="s">
        <v>393</v>
      </c>
      <c r="O2466" s="252" t="s">
        <v>394</v>
      </c>
      <c r="P2466" s="252" t="s">
        <v>634</v>
      </c>
      <c r="Q2466" s="251" t="s">
        <v>5670</v>
      </c>
      <c r="R2466" s="290"/>
      <c r="S2466" s="290"/>
      <c r="T2466" s="290"/>
      <c r="U2466" s="290"/>
      <c r="V2466" s="290"/>
      <c r="W2466" s="290"/>
      <c r="X2466" s="290"/>
    </row>
    <row r="2467" spans="2:24" ht="58">
      <c r="B2467" s="252" t="s">
        <v>1438</v>
      </c>
      <c r="C2467" s="252" t="s">
        <v>5639</v>
      </c>
      <c r="D2467" s="251" t="s">
        <v>2501</v>
      </c>
      <c r="E2467" s="252" t="s">
        <v>431</v>
      </c>
      <c r="F2467" s="251">
        <v>4949568.0093900003</v>
      </c>
      <c r="G2467" s="251">
        <v>2448795.38265</v>
      </c>
      <c r="H2467" s="252" t="s">
        <v>2541</v>
      </c>
      <c r="I2467" s="251">
        <v>0.14927399999999999</v>
      </c>
      <c r="J2467" s="251" t="s">
        <v>392</v>
      </c>
      <c r="K2467" s="353">
        <v>0</v>
      </c>
      <c r="L2467" s="252">
        <v>2024</v>
      </c>
      <c r="M2467" s="251">
        <v>2030</v>
      </c>
      <c r="N2467" s="252" t="s">
        <v>393</v>
      </c>
      <c r="O2467" s="252" t="s">
        <v>394</v>
      </c>
      <c r="P2467" s="252" t="s">
        <v>634</v>
      </c>
      <c r="Q2467" s="251" t="s">
        <v>5670</v>
      </c>
      <c r="R2467" s="290"/>
      <c r="S2467" s="290"/>
      <c r="T2467" s="290"/>
      <c r="U2467" s="290"/>
      <c r="V2467" s="290"/>
      <c r="W2467" s="290"/>
      <c r="X2467" s="290"/>
    </row>
    <row r="2468" spans="2:24" ht="58">
      <c r="B2468" s="252" t="s">
        <v>1438</v>
      </c>
      <c r="C2468" s="252" t="s">
        <v>5639</v>
      </c>
      <c r="D2468" s="251" t="s">
        <v>2501</v>
      </c>
      <c r="E2468" s="252" t="s">
        <v>431</v>
      </c>
      <c r="F2468" s="251">
        <v>4949590.8728799997</v>
      </c>
      <c r="G2468" s="251">
        <v>2448802.2759600002</v>
      </c>
      <c r="H2468" s="252" t="s">
        <v>2541</v>
      </c>
      <c r="I2468" s="251">
        <v>0.14927399999999999</v>
      </c>
      <c r="J2468" s="251" t="s">
        <v>392</v>
      </c>
      <c r="K2468" s="353">
        <v>0</v>
      </c>
      <c r="L2468" s="252">
        <v>2024</v>
      </c>
      <c r="M2468" s="251">
        <v>2030</v>
      </c>
      <c r="N2468" s="252" t="s">
        <v>393</v>
      </c>
      <c r="O2468" s="252" t="s">
        <v>394</v>
      </c>
      <c r="P2468" s="252" t="s">
        <v>634</v>
      </c>
      <c r="Q2468" s="251" t="s">
        <v>5670</v>
      </c>
      <c r="R2468" s="290"/>
      <c r="S2468" s="290"/>
      <c r="T2468" s="290"/>
      <c r="U2468" s="290"/>
      <c r="V2468" s="290"/>
      <c r="W2468" s="290"/>
      <c r="X2468" s="290"/>
    </row>
    <row r="2469" spans="2:24" ht="58">
      <c r="B2469" s="252" t="s">
        <v>1438</v>
      </c>
      <c r="C2469" s="252" t="s">
        <v>5639</v>
      </c>
      <c r="D2469" s="251" t="s">
        <v>2501</v>
      </c>
      <c r="E2469" s="252" t="s">
        <v>431</v>
      </c>
      <c r="F2469" s="251">
        <v>4949502.7126900004</v>
      </c>
      <c r="G2469" s="251">
        <v>2449012.7069199998</v>
      </c>
      <c r="H2469" s="252" t="s">
        <v>2541</v>
      </c>
      <c r="I2469" s="251">
        <v>1.2437E-2</v>
      </c>
      <c r="J2469" s="251" t="s">
        <v>392</v>
      </c>
      <c r="K2469" s="353">
        <v>0</v>
      </c>
      <c r="L2469" s="252">
        <v>2024</v>
      </c>
      <c r="M2469" s="251">
        <v>2030</v>
      </c>
      <c r="N2469" s="252" t="s">
        <v>393</v>
      </c>
      <c r="O2469" s="252" t="s">
        <v>394</v>
      </c>
      <c r="P2469" s="252" t="s">
        <v>634</v>
      </c>
      <c r="Q2469" s="251" t="s">
        <v>5670</v>
      </c>
      <c r="R2469" s="290"/>
      <c r="S2469" s="290"/>
      <c r="T2469" s="290"/>
      <c r="U2469" s="290"/>
      <c r="V2469" s="290"/>
      <c r="W2469" s="290"/>
      <c r="X2469" s="290"/>
    </row>
    <row r="2470" spans="2:24" ht="58">
      <c r="B2470" s="252" t="s">
        <v>1438</v>
      </c>
      <c r="C2470" s="252" t="s">
        <v>5639</v>
      </c>
      <c r="D2470" s="251" t="s">
        <v>2501</v>
      </c>
      <c r="E2470" s="252" t="s">
        <v>431</v>
      </c>
      <c r="F2470" s="251">
        <v>4949497.1166000003</v>
      </c>
      <c r="G2470" s="251">
        <v>2449037.4029299999</v>
      </c>
      <c r="H2470" s="252" t="s">
        <v>2541</v>
      </c>
      <c r="I2470" s="251">
        <v>2.5599999999999999E-4</v>
      </c>
      <c r="J2470" s="251" t="s">
        <v>392</v>
      </c>
      <c r="K2470" s="353">
        <v>0</v>
      </c>
      <c r="L2470" s="252">
        <v>2024</v>
      </c>
      <c r="M2470" s="251">
        <v>2030</v>
      </c>
      <c r="N2470" s="252" t="s">
        <v>393</v>
      </c>
      <c r="O2470" s="252" t="s">
        <v>394</v>
      </c>
      <c r="P2470" s="252" t="s">
        <v>634</v>
      </c>
      <c r="Q2470" s="251" t="s">
        <v>5670</v>
      </c>
      <c r="R2470" s="290"/>
      <c r="S2470" s="290"/>
      <c r="T2470" s="290"/>
      <c r="U2470" s="290"/>
      <c r="V2470" s="290"/>
      <c r="W2470" s="290"/>
      <c r="X2470" s="290"/>
    </row>
    <row r="2471" spans="2:24" ht="58">
      <c r="B2471" s="252" t="s">
        <v>1438</v>
      </c>
      <c r="C2471" s="252" t="s">
        <v>5639</v>
      </c>
      <c r="D2471" s="251" t="s">
        <v>2501</v>
      </c>
      <c r="E2471" s="252" t="s">
        <v>431</v>
      </c>
      <c r="F2471" s="251">
        <v>4949490.2216699999</v>
      </c>
      <c r="G2471" s="251">
        <v>2449059.2864000001</v>
      </c>
      <c r="H2471" s="252" t="s">
        <v>2541</v>
      </c>
      <c r="I2471" s="251">
        <v>6.4700000000000001E-4</v>
      </c>
      <c r="J2471" s="251" t="s">
        <v>392</v>
      </c>
      <c r="K2471" s="353">
        <v>0</v>
      </c>
      <c r="L2471" s="252">
        <v>2024</v>
      </c>
      <c r="M2471" s="251">
        <v>2030</v>
      </c>
      <c r="N2471" s="252" t="s">
        <v>393</v>
      </c>
      <c r="O2471" s="252" t="s">
        <v>394</v>
      </c>
      <c r="P2471" s="252" t="s">
        <v>634</v>
      </c>
      <c r="Q2471" s="251" t="s">
        <v>5670</v>
      </c>
      <c r="R2471" s="290"/>
      <c r="S2471" s="290"/>
      <c r="T2471" s="290"/>
      <c r="U2471" s="290"/>
      <c r="V2471" s="290"/>
      <c r="W2471" s="290"/>
      <c r="X2471" s="290"/>
    </row>
    <row r="2472" spans="2:24" ht="58">
      <c r="B2472" s="252" t="s">
        <v>1438</v>
      </c>
      <c r="C2472" s="252" t="s">
        <v>5639</v>
      </c>
      <c r="D2472" s="251" t="s">
        <v>2501</v>
      </c>
      <c r="E2472" s="252" t="s">
        <v>431</v>
      </c>
      <c r="F2472" s="251">
        <v>4949519.1246499997</v>
      </c>
      <c r="G2472" s="251">
        <v>2449040.1848800001</v>
      </c>
      <c r="H2472" s="252" t="s">
        <v>2541</v>
      </c>
      <c r="I2472" s="251">
        <v>3.4336999999999999E-2</v>
      </c>
      <c r="J2472" s="251" t="s">
        <v>392</v>
      </c>
      <c r="K2472" s="353">
        <v>0</v>
      </c>
      <c r="L2472" s="252">
        <v>2024</v>
      </c>
      <c r="M2472" s="251">
        <v>2030</v>
      </c>
      <c r="N2472" s="252" t="s">
        <v>393</v>
      </c>
      <c r="O2472" s="252" t="s">
        <v>394</v>
      </c>
      <c r="P2472" s="252" t="s">
        <v>634</v>
      </c>
      <c r="Q2472" s="251" t="s">
        <v>5670</v>
      </c>
      <c r="R2472" s="290"/>
      <c r="S2472" s="290"/>
      <c r="T2472" s="290"/>
      <c r="U2472" s="290"/>
      <c r="V2472" s="290"/>
      <c r="W2472" s="290"/>
      <c r="X2472" s="290"/>
    </row>
    <row r="2473" spans="2:24" ht="58">
      <c r="B2473" s="252" t="s">
        <v>1438</v>
      </c>
      <c r="C2473" s="252" t="s">
        <v>5639</v>
      </c>
      <c r="D2473" s="251" t="s">
        <v>2501</v>
      </c>
      <c r="E2473" s="252" t="s">
        <v>431</v>
      </c>
      <c r="F2473" s="251">
        <v>4949463.2067400003</v>
      </c>
      <c r="G2473" s="251">
        <v>2449143.0214399998</v>
      </c>
      <c r="H2473" s="252" t="s">
        <v>2541</v>
      </c>
      <c r="I2473" s="251">
        <v>1.8713E-2</v>
      </c>
      <c r="J2473" s="251" t="s">
        <v>392</v>
      </c>
      <c r="K2473" s="353">
        <v>0</v>
      </c>
      <c r="L2473" s="252">
        <v>2024</v>
      </c>
      <c r="M2473" s="251">
        <v>2030</v>
      </c>
      <c r="N2473" s="252" t="s">
        <v>393</v>
      </c>
      <c r="O2473" s="252" t="s">
        <v>394</v>
      </c>
      <c r="P2473" s="252" t="s">
        <v>634</v>
      </c>
      <c r="Q2473" s="251" t="s">
        <v>5670</v>
      </c>
      <c r="R2473" s="290"/>
      <c r="S2473" s="290"/>
      <c r="T2473" s="290"/>
      <c r="U2473" s="290"/>
      <c r="V2473" s="290"/>
      <c r="W2473" s="290"/>
      <c r="X2473" s="290"/>
    </row>
    <row r="2474" spans="2:24" ht="58">
      <c r="B2474" s="252" t="s">
        <v>1438</v>
      </c>
      <c r="C2474" s="252" t="s">
        <v>5639</v>
      </c>
      <c r="D2474" s="251" t="s">
        <v>2501</v>
      </c>
      <c r="E2474" s="252" t="s">
        <v>431</v>
      </c>
      <c r="F2474" s="251">
        <v>4949486.3437900003</v>
      </c>
      <c r="G2474" s="251">
        <v>2449148.8380499999</v>
      </c>
      <c r="H2474" s="252" t="s">
        <v>2541</v>
      </c>
      <c r="I2474" s="251">
        <v>3.2236000000000001E-2</v>
      </c>
      <c r="J2474" s="251" t="s">
        <v>392</v>
      </c>
      <c r="K2474" s="353">
        <v>0</v>
      </c>
      <c r="L2474" s="252">
        <v>2024</v>
      </c>
      <c r="M2474" s="251">
        <v>2030</v>
      </c>
      <c r="N2474" s="252" t="s">
        <v>393</v>
      </c>
      <c r="O2474" s="252" t="s">
        <v>394</v>
      </c>
      <c r="P2474" s="252" t="s">
        <v>634</v>
      </c>
      <c r="Q2474" s="251" t="s">
        <v>5670</v>
      </c>
      <c r="R2474" s="290"/>
      <c r="S2474" s="290"/>
      <c r="T2474" s="290"/>
      <c r="U2474" s="290"/>
      <c r="V2474" s="290"/>
      <c r="W2474" s="290"/>
      <c r="X2474" s="290"/>
    </row>
    <row r="2475" spans="2:24" ht="58">
      <c r="B2475" s="252" t="s">
        <v>1438</v>
      </c>
      <c r="C2475" s="252" t="s">
        <v>5639</v>
      </c>
      <c r="D2475" s="251" t="s">
        <v>2501</v>
      </c>
      <c r="E2475" s="252" t="s">
        <v>431</v>
      </c>
      <c r="F2475" s="251">
        <v>4949403.6899800003</v>
      </c>
      <c r="G2475" s="251">
        <v>2449421.8012899999</v>
      </c>
      <c r="H2475" s="252" t="s">
        <v>2541</v>
      </c>
      <c r="I2475" s="251">
        <v>1.4E-5</v>
      </c>
      <c r="J2475" s="251" t="s">
        <v>392</v>
      </c>
      <c r="K2475" s="353">
        <v>0</v>
      </c>
      <c r="L2475" s="252">
        <v>2024</v>
      </c>
      <c r="M2475" s="251">
        <v>2030</v>
      </c>
      <c r="N2475" s="252" t="s">
        <v>393</v>
      </c>
      <c r="O2475" s="252" t="s">
        <v>394</v>
      </c>
      <c r="P2475" s="252" t="s">
        <v>634</v>
      </c>
      <c r="Q2475" s="251" t="s">
        <v>5670</v>
      </c>
      <c r="R2475" s="290"/>
      <c r="S2475" s="290"/>
      <c r="T2475" s="290"/>
      <c r="U2475" s="290"/>
      <c r="V2475" s="290"/>
      <c r="W2475" s="290"/>
      <c r="X2475" s="290"/>
    </row>
    <row r="2476" spans="2:24" ht="58">
      <c r="B2476" s="252" t="s">
        <v>1438</v>
      </c>
      <c r="C2476" s="252" t="s">
        <v>5639</v>
      </c>
      <c r="D2476" s="251" t="s">
        <v>2501</v>
      </c>
      <c r="E2476" s="252" t="s">
        <v>431</v>
      </c>
      <c r="F2476" s="251">
        <v>4949680.03883</v>
      </c>
      <c r="G2476" s="251">
        <v>2448424.1135900002</v>
      </c>
      <c r="H2476" s="252" t="s">
        <v>2541</v>
      </c>
      <c r="I2476" s="251">
        <v>7.9950000000000004E-3</v>
      </c>
      <c r="J2476" s="251" t="s">
        <v>392</v>
      </c>
      <c r="K2476" s="353">
        <v>0</v>
      </c>
      <c r="L2476" s="252">
        <v>2024</v>
      </c>
      <c r="M2476" s="251">
        <v>2030</v>
      </c>
      <c r="N2476" s="252" t="s">
        <v>393</v>
      </c>
      <c r="O2476" s="252" t="s">
        <v>394</v>
      </c>
      <c r="P2476" s="252" t="s">
        <v>634</v>
      </c>
      <c r="Q2476" s="251" t="s">
        <v>5670</v>
      </c>
      <c r="R2476" s="290"/>
      <c r="S2476" s="290"/>
      <c r="T2476" s="290"/>
      <c r="U2476" s="290"/>
      <c r="V2476" s="290"/>
      <c r="W2476" s="290"/>
      <c r="X2476" s="290"/>
    </row>
    <row r="2477" spans="2:24" ht="58">
      <c r="B2477" s="252" t="s">
        <v>1438</v>
      </c>
      <c r="C2477" s="252" t="s">
        <v>5639</v>
      </c>
      <c r="D2477" s="251" t="s">
        <v>2501</v>
      </c>
      <c r="E2477" s="252" t="s">
        <v>431</v>
      </c>
      <c r="F2477" s="251">
        <v>4949680.03883</v>
      </c>
      <c r="G2477" s="251">
        <v>2448424.1135900002</v>
      </c>
      <c r="H2477" s="252" t="s">
        <v>2541</v>
      </c>
      <c r="I2477" s="251">
        <v>3.5349999999999999E-3</v>
      </c>
      <c r="J2477" s="251" t="s">
        <v>2395</v>
      </c>
      <c r="K2477" s="353">
        <v>0</v>
      </c>
      <c r="L2477" s="252">
        <v>2024</v>
      </c>
      <c r="M2477" s="251">
        <v>2030</v>
      </c>
      <c r="N2477" s="252" t="s">
        <v>393</v>
      </c>
      <c r="O2477" s="252" t="s">
        <v>394</v>
      </c>
      <c r="P2477" s="252" t="s">
        <v>634</v>
      </c>
      <c r="Q2477" s="251" t="s">
        <v>5670</v>
      </c>
      <c r="R2477" s="290"/>
      <c r="S2477" s="290"/>
      <c r="T2477" s="290"/>
      <c r="U2477" s="290"/>
      <c r="V2477" s="290"/>
      <c r="W2477" s="290"/>
      <c r="X2477" s="290"/>
    </row>
    <row r="2478" spans="2:24" ht="58">
      <c r="B2478" s="252" t="s">
        <v>1438</v>
      </c>
      <c r="C2478" s="252" t="s">
        <v>5639</v>
      </c>
      <c r="D2478" s="251" t="s">
        <v>2501</v>
      </c>
      <c r="E2478" s="252" t="s">
        <v>431</v>
      </c>
      <c r="F2478" s="251">
        <v>4949698.5571400002</v>
      </c>
      <c r="G2478" s="251">
        <v>2448445.1511499998</v>
      </c>
      <c r="H2478" s="252" t="s">
        <v>2541</v>
      </c>
      <c r="I2478" s="251">
        <v>5.4539999999999996E-3</v>
      </c>
      <c r="J2478" s="251" t="s">
        <v>2395</v>
      </c>
      <c r="K2478" s="353">
        <v>0</v>
      </c>
      <c r="L2478" s="252">
        <v>2024</v>
      </c>
      <c r="M2478" s="251">
        <v>2030</v>
      </c>
      <c r="N2478" s="252" t="s">
        <v>393</v>
      </c>
      <c r="O2478" s="252" t="s">
        <v>394</v>
      </c>
      <c r="P2478" s="252" t="s">
        <v>634</v>
      </c>
      <c r="Q2478" s="251" t="s">
        <v>5670</v>
      </c>
      <c r="R2478" s="290"/>
      <c r="S2478" s="290"/>
      <c r="T2478" s="290"/>
      <c r="U2478" s="290"/>
      <c r="V2478" s="290"/>
      <c r="W2478" s="290"/>
      <c r="X2478" s="290"/>
    </row>
    <row r="2479" spans="2:24" ht="58">
      <c r="B2479" s="252" t="s">
        <v>1438</v>
      </c>
      <c r="C2479" s="252" t="s">
        <v>5639</v>
      </c>
      <c r="D2479" s="251" t="s">
        <v>2501</v>
      </c>
      <c r="E2479" s="252" t="s">
        <v>431</v>
      </c>
      <c r="F2479" s="251">
        <v>4949794.52673</v>
      </c>
      <c r="G2479" s="251">
        <v>2448053.5575199998</v>
      </c>
      <c r="H2479" s="252" t="s">
        <v>2541</v>
      </c>
      <c r="I2479" s="251">
        <v>3.2417000000000001E-2</v>
      </c>
      <c r="J2479" s="251" t="s">
        <v>2395</v>
      </c>
      <c r="K2479" s="353">
        <v>0</v>
      </c>
      <c r="L2479" s="252">
        <v>2024</v>
      </c>
      <c r="M2479" s="251">
        <v>2030</v>
      </c>
      <c r="N2479" s="252" t="s">
        <v>393</v>
      </c>
      <c r="O2479" s="252" t="s">
        <v>394</v>
      </c>
      <c r="P2479" s="252" t="s">
        <v>634</v>
      </c>
      <c r="Q2479" s="251" t="s">
        <v>5670</v>
      </c>
      <c r="R2479" s="290"/>
      <c r="S2479" s="290"/>
      <c r="T2479" s="290"/>
      <c r="U2479" s="290"/>
      <c r="V2479" s="290"/>
      <c r="W2479" s="290"/>
      <c r="X2479" s="290"/>
    </row>
    <row r="2480" spans="2:24" ht="58">
      <c r="B2480" s="252" t="s">
        <v>1438</v>
      </c>
      <c r="C2480" s="252" t="s">
        <v>5639</v>
      </c>
      <c r="D2480" s="251" t="s">
        <v>2501</v>
      </c>
      <c r="E2480" s="252" t="s">
        <v>431</v>
      </c>
      <c r="F2480" s="251">
        <v>4949810.33715</v>
      </c>
      <c r="G2480" s="251">
        <v>2448065.3519100002</v>
      </c>
      <c r="H2480" s="252" t="s">
        <v>2541</v>
      </c>
      <c r="I2480" s="251">
        <v>2.5642000000000002E-2</v>
      </c>
      <c r="J2480" s="251" t="s">
        <v>2395</v>
      </c>
      <c r="K2480" s="353">
        <v>0</v>
      </c>
      <c r="L2480" s="252">
        <v>2024</v>
      </c>
      <c r="M2480" s="251">
        <v>2030</v>
      </c>
      <c r="N2480" s="252" t="s">
        <v>393</v>
      </c>
      <c r="O2480" s="252" t="s">
        <v>394</v>
      </c>
      <c r="P2480" s="252" t="s">
        <v>634</v>
      </c>
      <c r="Q2480" s="251" t="s">
        <v>5670</v>
      </c>
      <c r="R2480" s="290"/>
      <c r="S2480" s="290"/>
      <c r="T2480" s="290"/>
      <c r="U2480" s="290"/>
      <c r="V2480" s="290"/>
      <c r="W2480" s="290"/>
      <c r="X2480" s="290"/>
    </row>
    <row r="2481" spans="2:24" ht="58">
      <c r="B2481" s="252" t="s">
        <v>1438</v>
      </c>
      <c r="C2481" s="252" t="s">
        <v>5639</v>
      </c>
      <c r="D2481" s="251" t="s">
        <v>2501</v>
      </c>
      <c r="E2481" s="252" t="s">
        <v>431</v>
      </c>
      <c r="F2481" s="251">
        <v>4949785.49175</v>
      </c>
      <c r="G2481" s="251">
        <v>2448155.4618299999</v>
      </c>
      <c r="H2481" s="252" t="s">
        <v>2541</v>
      </c>
      <c r="I2481" s="251">
        <v>2.6020000000000001E-3</v>
      </c>
      <c r="J2481" s="251" t="s">
        <v>392</v>
      </c>
      <c r="K2481" s="353">
        <v>0</v>
      </c>
      <c r="L2481" s="252">
        <v>2024</v>
      </c>
      <c r="M2481" s="251">
        <v>2030</v>
      </c>
      <c r="N2481" s="252" t="s">
        <v>393</v>
      </c>
      <c r="O2481" s="252" t="s">
        <v>394</v>
      </c>
      <c r="P2481" s="252" t="s">
        <v>634</v>
      </c>
      <c r="Q2481" s="251" t="s">
        <v>5670</v>
      </c>
      <c r="R2481" s="290"/>
      <c r="S2481" s="290"/>
      <c r="T2481" s="290"/>
      <c r="U2481" s="290"/>
      <c r="V2481" s="290"/>
      <c r="W2481" s="290"/>
      <c r="X2481" s="290"/>
    </row>
    <row r="2482" spans="2:24" ht="58">
      <c r="B2482" s="252" t="s">
        <v>1438</v>
      </c>
      <c r="C2482" s="252" t="s">
        <v>5639</v>
      </c>
      <c r="D2482" s="251" t="s">
        <v>2501</v>
      </c>
      <c r="E2482" s="252" t="s">
        <v>431</v>
      </c>
      <c r="F2482" s="251">
        <v>4949755.6464200001</v>
      </c>
      <c r="G2482" s="251">
        <v>2448172.9068800001</v>
      </c>
      <c r="H2482" s="252" t="s">
        <v>2541</v>
      </c>
      <c r="I2482" s="251">
        <v>2.7994000000000002E-2</v>
      </c>
      <c r="J2482" s="251" t="s">
        <v>392</v>
      </c>
      <c r="K2482" s="353">
        <v>0</v>
      </c>
      <c r="L2482" s="252">
        <v>2024</v>
      </c>
      <c r="M2482" s="251">
        <v>2030</v>
      </c>
      <c r="N2482" s="252" t="s">
        <v>393</v>
      </c>
      <c r="O2482" s="252" t="s">
        <v>394</v>
      </c>
      <c r="P2482" s="252" t="s">
        <v>634</v>
      </c>
      <c r="Q2482" s="251" t="s">
        <v>5670</v>
      </c>
      <c r="R2482" s="290"/>
      <c r="S2482" s="290"/>
      <c r="T2482" s="290"/>
      <c r="U2482" s="290"/>
      <c r="V2482" s="290"/>
      <c r="W2482" s="290"/>
      <c r="X2482" s="290"/>
    </row>
    <row r="2483" spans="2:24" ht="58">
      <c r="B2483" s="252" t="s">
        <v>1438</v>
      </c>
      <c r="C2483" s="252" t="s">
        <v>5639</v>
      </c>
      <c r="D2483" s="251" t="s">
        <v>2501</v>
      </c>
      <c r="E2483" s="252" t="s">
        <v>431</v>
      </c>
      <c r="F2483" s="251">
        <v>4949372.3734099995</v>
      </c>
      <c r="G2483" s="251">
        <v>2449526.6053200001</v>
      </c>
      <c r="H2483" s="252" t="s">
        <v>2541</v>
      </c>
      <c r="I2483" s="251">
        <v>1.0789E-2</v>
      </c>
      <c r="J2483" s="251" t="s">
        <v>392</v>
      </c>
      <c r="K2483" s="353">
        <v>0</v>
      </c>
      <c r="L2483" s="252">
        <v>2024</v>
      </c>
      <c r="M2483" s="251">
        <v>2030</v>
      </c>
      <c r="N2483" s="252" t="s">
        <v>393</v>
      </c>
      <c r="O2483" s="252" t="s">
        <v>394</v>
      </c>
      <c r="P2483" s="252" t="s">
        <v>634</v>
      </c>
      <c r="Q2483" s="251" t="s">
        <v>5670</v>
      </c>
      <c r="R2483" s="290"/>
      <c r="S2483" s="290"/>
      <c r="T2483" s="290"/>
      <c r="U2483" s="290"/>
      <c r="V2483" s="290"/>
      <c r="W2483" s="290"/>
      <c r="X2483" s="290"/>
    </row>
    <row r="2484" spans="2:24" ht="58">
      <c r="B2484" s="252" t="s">
        <v>1438</v>
      </c>
      <c r="C2484" s="252" t="s">
        <v>5639</v>
      </c>
      <c r="D2484" s="251" t="s">
        <v>2501</v>
      </c>
      <c r="E2484" s="252" t="s">
        <v>431</v>
      </c>
      <c r="F2484" s="251">
        <v>4949347.9594000001</v>
      </c>
      <c r="G2484" s="251">
        <v>2449581.3127600001</v>
      </c>
      <c r="H2484" s="252" t="s">
        <v>2541</v>
      </c>
      <c r="I2484" s="251">
        <v>0.13223399999999999</v>
      </c>
      <c r="J2484" s="251" t="s">
        <v>392</v>
      </c>
      <c r="K2484" s="353">
        <v>0</v>
      </c>
      <c r="L2484" s="252">
        <v>2024</v>
      </c>
      <c r="M2484" s="251">
        <v>2030</v>
      </c>
      <c r="N2484" s="252" t="s">
        <v>393</v>
      </c>
      <c r="O2484" s="252" t="s">
        <v>394</v>
      </c>
      <c r="P2484" s="252" t="s">
        <v>634</v>
      </c>
      <c r="Q2484" s="251" t="s">
        <v>5670</v>
      </c>
      <c r="R2484" s="290"/>
      <c r="S2484" s="290"/>
      <c r="T2484" s="290"/>
      <c r="U2484" s="290"/>
      <c r="V2484" s="290"/>
      <c r="W2484" s="290"/>
      <c r="X2484" s="290"/>
    </row>
    <row r="2485" spans="2:24" ht="58">
      <c r="B2485" s="252" t="s">
        <v>1438</v>
      </c>
      <c r="C2485" s="252" t="s">
        <v>5639</v>
      </c>
      <c r="D2485" s="251" t="s">
        <v>2501</v>
      </c>
      <c r="E2485" s="252" t="s">
        <v>431</v>
      </c>
      <c r="F2485" s="251">
        <v>4949333.2714999998</v>
      </c>
      <c r="G2485" s="251">
        <v>2449609.3361399998</v>
      </c>
      <c r="H2485" s="252" t="s">
        <v>2541</v>
      </c>
      <c r="I2485" s="251">
        <v>0.11031199999999999</v>
      </c>
      <c r="J2485" s="251" t="s">
        <v>392</v>
      </c>
      <c r="K2485" s="353">
        <v>0</v>
      </c>
      <c r="L2485" s="252">
        <v>2024</v>
      </c>
      <c r="M2485" s="251">
        <v>2030</v>
      </c>
      <c r="N2485" s="252" t="s">
        <v>393</v>
      </c>
      <c r="O2485" s="252" t="s">
        <v>394</v>
      </c>
      <c r="P2485" s="252" t="s">
        <v>634</v>
      </c>
      <c r="Q2485" s="251" t="s">
        <v>5670</v>
      </c>
      <c r="R2485" s="290"/>
      <c r="S2485" s="290"/>
      <c r="T2485" s="290"/>
      <c r="U2485" s="290"/>
      <c r="V2485" s="290"/>
      <c r="W2485" s="290"/>
      <c r="X2485" s="290"/>
    </row>
    <row r="2486" spans="2:24" ht="58">
      <c r="B2486" s="252" t="s">
        <v>1438</v>
      </c>
      <c r="C2486" s="252" t="s">
        <v>5639</v>
      </c>
      <c r="D2486" s="251" t="s">
        <v>2501</v>
      </c>
      <c r="E2486" s="252" t="s">
        <v>431</v>
      </c>
      <c r="F2486" s="251">
        <v>4949288.5983300004</v>
      </c>
      <c r="G2486" s="251">
        <v>2449721.5531100002</v>
      </c>
      <c r="H2486" s="252" t="s">
        <v>2541</v>
      </c>
      <c r="I2486" s="251">
        <v>0.106209</v>
      </c>
      <c r="J2486" s="251" t="s">
        <v>392</v>
      </c>
      <c r="K2486" s="353">
        <v>0</v>
      </c>
      <c r="L2486" s="252">
        <v>2024</v>
      </c>
      <c r="M2486" s="251">
        <v>2030</v>
      </c>
      <c r="N2486" s="252" t="s">
        <v>393</v>
      </c>
      <c r="O2486" s="252" t="s">
        <v>394</v>
      </c>
      <c r="P2486" s="252" t="s">
        <v>634</v>
      </c>
      <c r="Q2486" s="251" t="s">
        <v>5670</v>
      </c>
      <c r="R2486" s="290"/>
      <c r="S2486" s="290"/>
      <c r="T2486" s="290"/>
      <c r="U2486" s="290"/>
      <c r="V2486" s="290"/>
      <c r="W2486" s="290"/>
      <c r="X2486" s="290"/>
    </row>
    <row r="2487" spans="2:24" ht="58">
      <c r="B2487" s="252" t="s">
        <v>1438</v>
      </c>
      <c r="C2487" s="252" t="s">
        <v>5639</v>
      </c>
      <c r="D2487" s="251" t="s">
        <v>2501</v>
      </c>
      <c r="E2487" s="252" t="s">
        <v>431</v>
      </c>
      <c r="F2487" s="251">
        <v>4949309.1285199998</v>
      </c>
      <c r="G2487" s="251">
        <v>2449736.1782200001</v>
      </c>
      <c r="H2487" s="252" t="s">
        <v>2541</v>
      </c>
      <c r="I2487" s="251">
        <v>9.6894999999999995E-2</v>
      </c>
      <c r="J2487" s="251" t="s">
        <v>392</v>
      </c>
      <c r="K2487" s="353">
        <v>0</v>
      </c>
      <c r="L2487" s="252">
        <v>2024</v>
      </c>
      <c r="M2487" s="251">
        <v>2030</v>
      </c>
      <c r="N2487" s="252" t="s">
        <v>393</v>
      </c>
      <c r="O2487" s="252" t="s">
        <v>394</v>
      </c>
      <c r="P2487" s="252" t="s">
        <v>634</v>
      </c>
      <c r="Q2487" s="251" t="s">
        <v>5670</v>
      </c>
      <c r="R2487" s="290"/>
      <c r="S2487" s="290"/>
      <c r="T2487" s="290"/>
      <c r="U2487" s="290"/>
      <c r="V2487" s="290"/>
      <c r="W2487" s="290"/>
      <c r="X2487" s="290"/>
    </row>
    <row r="2488" spans="2:24" ht="58">
      <c r="B2488" s="252" t="s">
        <v>1438</v>
      </c>
      <c r="C2488" s="252" t="s">
        <v>5639</v>
      </c>
      <c r="D2488" s="251" t="s">
        <v>2501</v>
      </c>
      <c r="E2488" s="252" t="s">
        <v>431</v>
      </c>
      <c r="F2488" s="251">
        <v>4949403.6899800003</v>
      </c>
      <c r="G2488" s="251">
        <v>2449421.8012899999</v>
      </c>
      <c r="H2488" s="252" t="s">
        <v>2541</v>
      </c>
      <c r="I2488" s="251">
        <v>2.5279999999999999E-3</v>
      </c>
      <c r="J2488" s="251" t="s">
        <v>392</v>
      </c>
      <c r="K2488" s="353">
        <v>0</v>
      </c>
      <c r="L2488" s="252">
        <v>2024</v>
      </c>
      <c r="M2488" s="251">
        <v>2030</v>
      </c>
      <c r="N2488" s="252" t="s">
        <v>393</v>
      </c>
      <c r="O2488" s="252" t="s">
        <v>394</v>
      </c>
      <c r="P2488" s="252" t="s">
        <v>634</v>
      </c>
      <c r="Q2488" s="251" t="s">
        <v>5670</v>
      </c>
      <c r="R2488" s="290"/>
      <c r="S2488" s="290"/>
      <c r="T2488" s="290"/>
      <c r="U2488" s="290"/>
      <c r="V2488" s="290"/>
      <c r="W2488" s="290"/>
      <c r="X2488" s="290"/>
    </row>
    <row r="2489" spans="2:24" ht="58">
      <c r="B2489" s="252" t="s">
        <v>1438</v>
      </c>
      <c r="C2489" s="252" t="s">
        <v>5639</v>
      </c>
      <c r="D2489" s="251" t="s">
        <v>2501</v>
      </c>
      <c r="E2489" s="252" t="s">
        <v>431</v>
      </c>
      <c r="F2489" s="251">
        <v>4949257.0748300003</v>
      </c>
      <c r="G2489" s="251">
        <v>2449914.84277</v>
      </c>
      <c r="H2489" s="252" t="s">
        <v>2541</v>
      </c>
      <c r="I2489" s="251">
        <v>1.9530000000000001E-3</v>
      </c>
      <c r="J2489" s="251" t="s">
        <v>392</v>
      </c>
      <c r="K2489" s="353">
        <v>0</v>
      </c>
      <c r="L2489" s="252">
        <v>2024</v>
      </c>
      <c r="M2489" s="251">
        <v>2030</v>
      </c>
      <c r="N2489" s="252" t="s">
        <v>393</v>
      </c>
      <c r="O2489" s="252" t="s">
        <v>394</v>
      </c>
      <c r="P2489" s="252" t="s">
        <v>634</v>
      </c>
      <c r="Q2489" s="251" t="s">
        <v>5670</v>
      </c>
      <c r="R2489" s="290"/>
      <c r="S2489" s="290"/>
      <c r="T2489" s="290"/>
      <c r="U2489" s="290"/>
      <c r="V2489" s="290"/>
      <c r="W2489" s="290"/>
      <c r="X2489" s="290"/>
    </row>
    <row r="2490" spans="2:24" ht="58">
      <c r="B2490" s="252" t="s">
        <v>1438</v>
      </c>
      <c r="C2490" s="252" t="s">
        <v>5639</v>
      </c>
      <c r="D2490" s="251" t="s">
        <v>2501</v>
      </c>
      <c r="E2490" s="252" t="s">
        <v>431</v>
      </c>
      <c r="F2490" s="251">
        <v>4949208.3199899998</v>
      </c>
      <c r="G2490" s="251">
        <v>2449991.6246400001</v>
      </c>
      <c r="H2490" s="252" t="s">
        <v>2541</v>
      </c>
      <c r="I2490" s="251">
        <v>3.3024999999999999E-2</v>
      </c>
      <c r="J2490" s="251" t="s">
        <v>392</v>
      </c>
      <c r="K2490" s="353">
        <v>0</v>
      </c>
      <c r="L2490" s="252">
        <v>2024</v>
      </c>
      <c r="M2490" s="251">
        <v>2030</v>
      </c>
      <c r="N2490" s="252" t="s">
        <v>393</v>
      </c>
      <c r="O2490" s="252" t="s">
        <v>394</v>
      </c>
      <c r="P2490" s="252" t="s">
        <v>634</v>
      </c>
      <c r="Q2490" s="251" t="s">
        <v>5670</v>
      </c>
      <c r="R2490" s="290"/>
      <c r="S2490" s="290"/>
      <c r="T2490" s="290"/>
      <c r="U2490" s="290"/>
      <c r="V2490" s="290"/>
      <c r="W2490" s="290"/>
      <c r="X2490" s="290"/>
    </row>
    <row r="2491" spans="2:24" ht="58">
      <c r="B2491" s="252" t="s">
        <v>1438</v>
      </c>
      <c r="C2491" s="252" t="s">
        <v>5639</v>
      </c>
      <c r="D2491" s="251" t="s">
        <v>2501</v>
      </c>
      <c r="E2491" s="252" t="s">
        <v>431</v>
      </c>
      <c r="F2491" s="251">
        <v>4949232.8041899996</v>
      </c>
      <c r="G2491" s="251">
        <v>2449993.12684</v>
      </c>
      <c r="H2491" s="252" t="s">
        <v>2541</v>
      </c>
      <c r="I2491" s="251">
        <v>3.2424000000000001E-2</v>
      </c>
      <c r="J2491" s="251" t="s">
        <v>392</v>
      </c>
      <c r="K2491" s="353">
        <v>0</v>
      </c>
      <c r="L2491" s="252">
        <v>2024</v>
      </c>
      <c r="M2491" s="251">
        <v>2030</v>
      </c>
      <c r="N2491" s="252" t="s">
        <v>393</v>
      </c>
      <c r="O2491" s="252" t="s">
        <v>394</v>
      </c>
      <c r="P2491" s="252" t="s">
        <v>634</v>
      </c>
      <c r="Q2491" s="251" t="s">
        <v>5670</v>
      </c>
      <c r="R2491" s="290"/>
      <c r="S2491" s="290"/>
      <c r="T2491" s="290"/>
      <c r="U2491" s="290"/>
      <c r="V2491" s="290"/>
      <c r="W2491" s="290"/>
      <c r="X2491" s="290"/>
    </row>
    <row r="2492" spans="2:24" ht="58">
      <c r="B2492" s="252" t="s">
        <v>1438</v>
      </c>
      <c r="C2492" s="252" t="s">
        <v>5639</v>
      </c>
      <c r="D2492" s="251" t="s">
        <v>2501</v>
      </c>
      <c r="E2492" s="252" t="s">
        <v>431</v>
      </c>
      <c r="F2492" s="251">
        <v>4949382.7886300003</v>
      </c>
      <c r="G2492" s="251">
        <v>2449409.2014199998</v>
      </c>
      <c r="H2492" s="252" t="s">
        <v>2541</v>
      </c>
      <c r="I2492" s="251">
        <v>8.6540000000000002E-3</v>
      </c>
      <c r="J2492" s="251" t="s">
        <v>392</v>
      </c>
      <c r="K2492" s="353">
        <v>0</v>
      </c>
      <c r="L2492" s="252">
        <v>2024</v>
      </c>
      <c r="M2492" s="251">
        <v>2030</v>
      </c>
      <c r="N2492" s="252" t="s">
        <v>393</v>
      </c>
      <c r="O2492" s="252" t="s">
        <v>394</v>
      </c>
      <c r="P2492" s="252" t="s">
        <v>634</v>
      </c>
      <c r="Q2492" s="251" t="s">
        <v>5670</v>
      </c>
      <c r="R2492" s="290"/>
      <c r="S2492" s="290"/>
      <c r="T2492" s="290"/>
      <c r="U2492" s="290"/>
      <c r="V2492" s="290"/>
      <c r="W2492" s="290"/>
      <c r="X2492" s="290"/>
    </row>
    <row r="2493" spans="2:24" ht="58">
      <c r="B2493" s="252" t="s">
        <v>1438</v>
      </c>
      <c r="C2493" s="252" t="s">
        <v>5639</v>
      </c>
      <c r="D2493" s="251" t="s">
        <v>2501</v>
      </c>
      <c r="E2493" s="252" t="s">
        <v>431</v>
      </c>
      <c r="F2493" s="251">
        <v>4949350.8738399995</v>
      </c>
      <c r="G2493" s="251">
        <v>2449515.1961400001</v>
      </c>
      <c r="H2493" s="252" t="s">
        <v>2541</v>
      </c>
      <c r="I2493" s="251">
        <v>3.7139999999999999E-2</v>
      </c>
      <c r="J2493" s="251" t="s">
        <v>392</v>
      </c>
      <c r="K2493" s="353">
        <v>0</v>
      </c>
      <c r="L2493" s="252">
        <v>2024</v>
      </c>
      <c r="M2493" s="251">
        <v>2030</v>
      </c>
      <c r="N2493" s="252" t="s">
        <v>393</v>
      </c>
      <c r="O2493" s="252" t="s">
        <v>394</v>
      </c>
      <c r="P2493" s="252" t="s">
        <v>634</v>
      </c>
      <c r="Q2493" s="251" t="s">
        <v>5670</v>
      </c>
      <c r="R2493" s="290"/>
      <c r="S2493" s="290"/>
      <c r="T2493" s="290"/>
      <c r="U2493" s="290"/>
      <c r="V2493" s="290"/>
      <c r="W2493" s="290"/>
      <c r="X2493" s="290"/>
    </row>
    <row r="2494" spans="2:24" ht="58">
      <c r="B2494" s="252" t="s">
        <v>1438</v>
      </c>
      <c r="C2494" s="252" t="s">
        <v>5639</v>
      </c>
      <c r="D2494" s="251" t="s">
        <v>2500</v>
      </c>
      <c r="E2494" s="252" t="s">
        <v>431</v>
      </c>
      <c r="F2494" s="251">
        <v>4954540.7345599998</v>
      </c>
      <c r="G2494" s="251">
        <v>2433365.7337400001</v>
      </c>
      <c r="H2494" s="252" t="s">
        <v>2541</v>
      </c>
      <c r="I2494" s="251">
        <v>0.52570600000000001</v>
      </c>
      <c r="J2494" s="251" t="s">
        <v>918</v>
      </c>
      <c r="K2494" s="353">
        <v>0</v>
      </c>
      <c r="L2494" s="252">
        <v>2024</v>
      </c>
      <c r="M2494" s="251">
        <v>2030</v>
      </c>
      <c r="N2494" s="252" t="s">
        <v>393</v>
      </c>
      <c r="O2494" s="252" t="s">
        <v>394</v>
      </c>
      <c r="P2494" s="252" t="s">
        <v>634</v>
      </c>
      <c r="Q2494" s="251" t="s">
        <v>5670</v>
      </c>
      <c r="R2494" s="290"/>
      <c r="S2494" s="290"/>
      <c r="T2494" s="290"/>
      <c r="U2494" s="290"/>
      <c r="V2494" s="290"/>
      <c r="W2494" s="290"/>
      <c r="X2494" s="290"/>
    </row>
    <row r="2495" spans="2:24" ht="58">
      <c r="B2495" s="252" t="s">
        <v>1438</v>
      </c>
      <c r="C2495" s="252" t="s">
        <v>5639</v>
      </c>
      <c r="D2495" s="251" t="s">
        <v>2500</v>
      </c>
      <c r="E2495" s="252" t="s">
        <v>431</v>
      </c>
      <c r="F2495" s="251">
        <v>4954233.4956</v>
      </c>
      <c r="G2495" s="251">
        <v>2434231.3766999999</v>
      </c>
      <c r="H2495" s="252" t="s">
        <v>2541</v>
      </c>
      <c r="I2495" s="251">
        <v>0.24685399999999999</v>
      </c>
      <c r="J2495" s="251" t="s">
        <v>918</v>
      </c>
      <c r="K2495" s="353">
        <v>0</v>
      </c>
      <c r="L2495" s="252">
        <v>2024</v>
      </c>
      <c r="M2495" s="251">
        <v>2030</v>
      </c>
      <c r="N2495" s="252" t="s">
        <v>393</v>
      </c>
      <c r="O2495" s="252" t="s">
        <v>394</v>
      </c>
      <c r="P2495" s="252" t="s">
        <v>634</v>
      </c>
      <c r="Q2495" s="251" t="s">
        <v>5670</v>
      </c>
      <c r="R2495" s="290"/>
      <c r="S2495" s="290"/>
      <c r="T2495" s="290"/>
      <c r="U2495" s="290"/>
      <c r="V2495" s="290"/>
      <c r="W2495" s="290"/>
      <c r="X2495" s="290"/>
    </row>
    <row r="2496" spans="2:24" ht="58">
      <c r="B2496" s="252" t="s">
        <v>1438</v>
      </c>
      <c r="C2496" s="252" t="s">
        <v>5639</v>
      </c>
      <c r="D2496" s="251" t="s">
        <v>2500</v>
      </c>
      <c r="E2496" s="252" t="s">
        <v>431</v>
      </c>
      <c r="F2496" s="251">
        <v>4954254.5999400001</v>
      </c>
      <c r="G2496" s="251">
        <v>2434242.5444999998</v>
      </c>
      <c r="H2496" s="252" t="s">
        <v>2541</v>
      </c>
      <c r="I2496" s="251">
        <v>0.247169</v>
      </c>
      <c r="J2496" s="251" t="s">
        <v>918</v>
      </c>
      <c r="K2496" s="353">
        <v>0</v>
      </c>
      <c r="L2496" s="252">
        <v>2024</v>
      </c>
      <c r="M2496" s="251">
        <v>2030</v>
      </c>
      <c r="N2496" s="252" t="s">
        <v>393</v>
      </c>
      <c r="O2496" s="252" t="s">
        <v>394</v>
      </c>
      <c r="P2496" s="252" t="s">
        <v>634</v>
      </c>
      <c r="Q2496" s="251" t="s">
        <v>5670</v>
      </c>
      <c r="R2496" s="290"/>
      <c r="S2496" s="290"/>
      <c r="T2496" s="290"/>
      <c r="U2496" s="290"/>
      <c r="V2496" s="290"/>
      <c r="W2496" s="290"/>
      <c r="X2496" s="290"/>
    </row>
    <row r="2497" spans="2:24" ht="58">
      <c r="B2497" s="252" t="s">
        <v>1438</v>
      </c>
      <c r="C2497" s="252" t="s">
        <v>5639</v>
      </c>
      <c r="D2497" s="251" t="s">
        <v>2500</v>
      </c>
      <c r="E2497" s="252" t="s">
        <v>431</v>
      </c>
      <c r="F2497" s="251">
        <v>4953816.2531700004</v>
      </c>
      <c r="G2497" s="251">
        <v>2435023.1601999998</v>
      </c>
      <c r="H2497" s="252" t="s">
        <v>2541</v>
      </c>
      <c r="I2497" s="251">
        <v>8.2917000000000005E-2</v>
      </c>
      <c r="J2497" s="251" t="s">
        <v>918</v>
      </c>
      <c r="K2497" s="353">
        <v>0</v>
      </c>
      <c r="L2497" s="252">
        <v>2024</v>
      </c>
      <c r="M2497" s="251">
        <v>2030</v>
      </c>
      <c r="N2497" s="252" t="s">
        <v>393</v>
      </c>
      <c r="O2497" s="252" t="s">
        <v>394</v>
      </c>
      <c r="P2497" s="252" t="s">
        <v>634</v>
      </c>
      <c r="Q2497" s="251" t="s">
        <v>5670</v>
      </c>
      <c r="R2497" s="290"/>
      <c r="S2497" s="290"/>
      <c r="T2497" s="290"/>
      <c r="U2497" s="290"/>
      <c r="V2497" s="290"/>
      <c r="W2497" s="290"/>
      <c r="X2497" s="290"/>
    </row>
    <row r="2498" spans="2:24" ht="58">
      <c r="B2498" s="252" t="s">
        <v>1438</v>
      </c>
      <c r="C2498" s="252" t="s">
        <v>5639</v>
      </c>
      <c r="D2498" s="251" t="s">
        <v>2500</v>
      </c>
      <c r="E2498" s="252" t="s">
        <v>431</v>
      </c>
      <c r="F2498" s="251">
        <v>4953594.2360899998</v>
      </c>
      <c r="G2498" s="251">
        <v>2435313.63399</v>
      </c>
      <c r="H2498" s="252" t="s">
        <v>2541</v>
      </c>
      <c r="I2498" s="251">
        <v>6.4590000000000003E-3</v>
      </c>
      <c r="J2498" s="251" t="s">
        <v>918</v>
      </c>
      <c r="K2498" s="353">
        <v>0</v>
      </c>
      <c r="L2498" s="252">
        <v>2024</v>
      </c>
      <c r="M2498" s="251">
        <v>2030</v>
      </c>
      <c r="N2498" s="252" t="s">
        <v>393</v>
      </c>
      <c r="O2498" s="252" t="s">
        <v>394</v>
      </c>
      <c r="P2498" s="252" t="s">
        <v>634</v>
      </c>
      <c r="Q2498" s="251" t="s">
        <v>5670</v>
      </c>
      <c r="R2498" s="290"/>
      <c r="S2498" s="290"/>
      <c r="T2498" s="290"/>
      <c r="U2498" s="290"/>
      <c r="V2498" s="290"/>
      <c r="W2498" s="290"/>
      <c r="X2498" s="290"/>
    </row>
    <row r="2499" spans="2:24" ht="58">
      <c r="B2499" s="252" t="s">
        <v>1438</v>
      </c>
      <c r="C2499" s="252" t="s">
        <v>5639</v>
      </c>
      <c r="D2499" s="251" t="s">
        <v>2500</v>
      </c>
      <c r="E2499" s="252" t="s">
        <v>431</v>
      </c>
      <c r="F2499" s="251">
        <v>4953526.2136500003</v>
      </c>
      <c r="G2499" s="251">
        <v>2435478.7880699998</v>
      </c>
      <c r="H2499" s="252" t="s">
        <v>2541</v>
      </c>
      <c r="I2499" s="251">
        <v>4.2306999999999997E-2</v>
      </c>
      <c r="J2499" s="251" t="s">
        <v>918</v>
      </c>
      <c r="K2499" s="353">
        <v>0</v>
      </c>
      <c r="L2499" s="252">
        <v>2024</v>
      </c>
      <c r="M2499" s="251">
        <v>2030</v>
      </c>
      <c r="N2499" s="252" t="s">
        <v>393</v>
      </c>
      <c r="O2499" s="252" t="s">
        <v>394</v>
      </c>
      <c r="P2499" s="252" t="s">
        <v>634</v>
      </c>
      <c r="Q2499" s="251" t="s">
        <v>5670</v>
      </c>
      <c r="R2499" s="290"/>
      <c r="S2499" s="290"/>
      <c r="T2499" s="290"/>
      <c r="U2499" s="290"/>
      <c r="V2499" s="290"/>
      <c r="W2499" s="290"/>
      <c r="X2499" s="290"/>
    </row>
    <row r="2500" spans="2:24" ht="58">
      <c r="B2500" s="252" t="s">
        <v>1438</v>
      </c>
      <c r="C2500" s="252" t="s">
        <v>5639</v>
      </c>
      <c r="D2500" s="251" t="s">
        <v>2500</v>
      </c>
      <c r="E2500" s="252" t="s">
        <v>431</v>
      </c>
      <c r="F2500" s="251">
        <v>4953546.5493000001</v>
      </c>
      <c r="G2500" s="251">
        <v>2435469.8425500002</v>
      </c>
      <c r="H2500" s="252" t="s">
        <v>2541</v>
      </c>
      <c r="I2500" s="251">
        <v>3.5826999999999998E-2</v>
      </c>
      <c r="J2500" s="251" t="s">
        <v>918</v>
      </c>
      <c r="K2500" s="353">
        <v>0</v>
      </c>
      <c r="L2500" s="252">
        <v>2024</v>
      </c>
      <c r="M2500" s="251">
        <v>2030</v>
      </c>
      <c r="N2500" s="252" t="s">
        <v>393</v>
      </c>
      <c r="O2500" s="252" t="s">
        <v>394</v>
      </c>
      <c r="P2500" s="252" t="s">
        <v>634</v>
      </c>
      <c r="Q2500" s="251" t="s">
        <v>5670</v>
      </c>
      <c r="R2500" s="290"/>
      <c r="S2500" s="290"/>
      <c r="T2500" s="290"/>
      <c r="U2500" s="290"/>
      <c r="V2500" s="290"/>
      <c r="W2500" s="290"/>
      <c r="X2500" s="290"/>
    </row>
    <row r="2501" spans="2:24" ht="58">
      <c r="B2501" s="252" t="s">
        <v>1438</v>
      </c>
      <c r="C2501" s="252" t="s">
        <v>5639</v>
      </c>
      <c r="D2501" s="251" t="s">
        <v>2500</v>
      </c>
      <c r="E2501" s="252" t="s">
        <v>431</v>
      </c>
      <c r="F2501" s="251">
        <v>4953612.3303199997</v>
      </c>
      <c r="G2501" s="251">
        <v>2435320.1160300002</v>
      </c>
      <c r="H2501" s="252" t="s">
        <v>2541</v>
      </c>
      <c r="I2501" s="251">
        <v>9.476E-3</v>
      </c>
      <c r="J2501" s="251" t="s">
        <v>918</v>
      </c>
      <c r="K2501" s="353">
        <v>0</v>
      </c>
      <c r="L2501" s="252">
        <v>2024</v>
      </c>
      <c r="M2501" s="251">
        <v>2030</v>
      </c>
      <c r="N2501" s="252" t="s">
        <v>393</v>
      </c>
      <c r="O2501" s="252" t="s">
        <v>394</v>
      </c>
      <c r="P2501" s="252" t="s">
        <v>634</v>
      </c>
      <c r="Q2501" s="251" t="s">
        <v>5670</v>
      </c>
      <c r="R2501" s="290"/>
      <c r="S2501" s="290"/>
      <c r="T2501" s="290"/>
      <c r="U2501" s="290"/>
      <c r="V2501" s="290"/>
      <c r="W2501" s="290"/>
      <c r="X2501" s="290"/>
    </row>
    <row r="2502" spans="2:24" ht="58">
      <c r="B2502" s="252" t="s">
        <v>1438</v>
      </c>
      <c r="C2502" s="252" t="s">
        <v>5639</v>
      </c>
      <c r="D2502" s="251" t="s">
        <v>2500</v>
      </c>
      <c r="E2502" s="252" t="s">
        <v>431</v>
      </c>
      <c r="F2502" s="251">
        <v>4955224.7598299999</v>
      </c>
      <c r="G2502" s="251">
        <v>2431795.02636</v>
      </c>
      <c r="H2502" s="252" t="s">
        <v>2541</v>
      </c>
      <c r="I2502" s="251">
        <v>3.5436000000000002E-2</v>
      </c>
      <c r="J2502" s="251" t="s">
        <v>918</v>
      </c>
      <c r="K2502" s="353">
        <v>0</v>
      </c>
      <c r="L2502" s="252">
        <v>2024</v>
      </c>
      <c r="M2502" s="251">
        <v>2030</v>
      </c>
      <c r="N2502" s="252" t="s">
        <v>393</v>
      </c>
      <c r="O2502" s="252" t="s">
        <v>394</v>
      </c>
      <c r="P2502" s="252" t="s">
        <v>634</v>
      </c>
      <c r="Q2502" s="251" t="s">
        <v>5670</v>
      </c>
      <c r="R2502" s="290"/>
      <c r="S2502" s="290"/>
      <c r="T2502" s="290"/>
      <c r="U2502" s="290"/>
      <c r="V2502" s="290"/>
      <c r="W2502" s="290"/>
      <c r="X2502" s="290"/>
    </row>
    <row r="2503" spans="2:24" ht="58">
      <c r="B2503" s="252" t="s">
        <v>1438</v>
      </c>
      <c r="C2503" s="252" t="s">
        <v>5639</v>
      </c>
      <c r="D2503" s="251" t="s">
        <v>2501</v>
      </c>
      <c r="E2503" s="252" t="s">
        <v>431</v>
      </c>
      <c r="F2503" s="251">
        <v>4952081.01401</v>
      </c>
      <c r="G2503" s="251">
        <v>2440348.89182</v>
      </c>
      <c r="H2503" s="252" t="s">
        <v>2541</v>
      </c>
      <c r="I2503" s="251">
        <v>3.5040000000000002E-3</v>
      </c>
      <c r="J2503" s="251" t="s">
        <v>392</v>
      </c>
      <c r="K2503" s="353">
        <v>0</v>
      </c>
      <c r="L2503" s="252">
        <v>2024</v>
      </c>
      <c r="M2503" s="251">
        <v>2030</v>
      </c>
      <c r="N2503" s="252" t="s">
        <v>393</v>
      </c>
      <c r="O2503" s="252" t="s">
        <v>394</v>
      </c>
      <c r="P2503" s="252" t="s">
        <v>634</v>
      </c>
      <c r="Q2503" s="251" t="s">
        <v>5670</v>
      </c>
      <c r="R2503" s="290"/>
      <c r="S2503" s="290"/>
      <c r="T2503" s="290"/>
      <c r="U2503" s="290"/>
      <c r="V2503" s="290"/>
      <c r="W2503" s="290"/>
      <c r="X2503" s="290"/>
    </row>
    <row r="2504" spans="2:24" ht="58">
      <c r="B2504" s="252" t="s">
        <v>1438</v>
      </c>
      <c r="C2504" s="252" t="s">
        <v>5639</v>
      </c>
      <c r="D2504" s="251" t="s">
        <v>2501</v>
      </c>
      <c r="E2504" s="252" t="s">
        <v>431</v>
      </c>
      <c r="F2504" s="251">
        <v>4952103.6800499996</v>
      </c>
      <c r="G2504" s="251">
        <v>2440356.73697</v>
      </c>
      <c r="H2504" s="252" t="s">
        <v>2541</v>
      </c>
      <c r="I2504" s="251">
        <v>5.2360000000000002E-3</v>
      </c>
      <c r="J2504" s="251" t="s">
        <v>392</v>
      </c>
      <c r="K2504" s="353">
        <v>0</v>
      </c>
      <c r="L2504" s="252">
        <v>2024</v>
      </c>
      <c r="M2504" s="251">
        <v>2030</v>
      </c>
      <c r="N2504" s="252" t="s">
        <v>393</v>
      </c>
      <c r="O2504" s="252" t="s">
        <v>394</v>
      </c>
      <c r="P2504" s="252" t="s">
        <v>634</v>
      </c>
      <c r="Q2504" s="251" t="s">
        <v>5670</v>
      </c>
      <c r="R2504" s="290"/>
      <c r="S2504" s="290"/>
      <c r="T2504" s="290"/>
      <c r="U2504" s="290"/>
      <c r="V2504" s="290"/>
      <c r="W2504" s="290"/>
      <c r="X2504" s="290"/>
    </row>
    <row r="2505" spans="2:24" ht="58">
      <c r="B2505" s="252" t="s">
        <v>1438</v>
      </c>
      <c r="C2505" s="252" t="s">
        <v>5639</v>
      </c>
      <c r="D2505" s="251" t="s">
        <v>2500</v>
      </c>
      <c r="E2505" s="252" t="s">
        <v>431</v>
      </c>
      <c r="F2505" s="251">
        <v>4953797.3611899996</v>
      </c>
      <c r="G2505" s="251">
        <v>2434882.80688</v>
      </c>
      <c r="H2505" s="252" t="s">
        <v>2541</v>
      </c>
      <c r="I2505" s="251">
        <v>0.115703</v>
      </c>
      <c r="J2505" s="251" t="s">
        <v>918</v>
      </c>
      <c r="K2505" s="353">
        <v>0</v>
      </c>
      <c r="L2505" s="252">
        <v>2024</v>
      </c>
      <c r="M2505" s="251">
        <v>2030</v>
      </c>
      <c r="N2505" s="252" t="s">
        <v>393</v>
      </c>
      <c r="O2505" s="252" t="s">
        <v>394</v>
      </c>
      <c r="P2505" s="252" t="s">
        <v>634</v>
      </c>
      <c r="Q2505" s="251" t="s">
        <v>5670</v>
      </c>
      <c r="R2505" s="290"/>
      <c r="S2505" s="290"/>
      <c r="T2505" s="290"/>
      <c r="U2505" s="290"/>
      <c r="V2505" s="290"/>
      <c r="W2505" s="290"/>
      <c r="X2505" s="290"/>
    </row>
    <row r="2506" spans="2:24" ht="58">
      <c r="B2506" s="252" t="s">
        <v>1438</v>
      </c>
      <c r="C2506" s="252" t="s">
        <v>5639</v>
      </c>
      <c r="D2506" s="251" t="s">
        <v>2500</v>
      </c>
      <c r="E2506" s="252" t="s">
        <v>431</v>
      </c>
      <c r="F2506" s="251">
        <v>4954865.3150199996</v>
      </c>
      <c r="G2506" s="251">
        <v>2433026.1917699999</v>
      </c>
      <c r="H2506" s="252" t="s">
        <v>2541</v>
      </c>
      <c r="I2506" s="251">
        <v>2.5203E-2</v>
      </c>
      <c r="J2506" s="251" t="s">
        <v>918</v>
      </c>
      <c r="K2506" s="353">
        <v>0</v>
      </c>
      <c r="L2506" s="252">
        <v>2024</v>
      </c>
      <c r="M2506" s="251">
        <v>2030</v>
      </c>
      <c r="N2506" s="252" t="s">
        <v>393</v>
      </c>
      <c r="O2506" s="252" t="s">
        <v>394</v>
      </c>
      <c r="P2506" s="252" t="s">
        <v>634</v>
      </c>
      <c r="Q2506" s="251" t="s">
        <v>5670</v>
      </c>
      <c r="R2506" s="290"/>
      <c r="S2506" s="290"/>
      <c r="T2506" s="290"/>
      <c r="U2506" s="290"/>
      <c r="V2506" s="290"/>
      <c r="W2506" s="290"/>
      <c r="X2506" s="290"/>
    </row>
    <row r="2507" spans="2:24" ht="58">
      <c r="B2507" s="252" t="s">
        <v>1438</v>
      </c>
      <c r="C2507" s="252" t="s">
        <v>5639</v>
      </c>
      <c r="D2507" s="251" t="s">
        <v>2500</v>
      </c>
      <c r="E2507" s="252" t="s">
        <v>431</v>
      </c>
      <c r="F2507" s="251">
        <v>4954882.0690000001</v>
      </c>
      <c r="G2507" s="251">
        <v>2433045.7195000001</v>
      </c>
      <c r="H2507" s="252" t="s">
        <v>2541</v>
      </c>
      <c r="I2507" s="251">
        <v>3.4694999999999997E-2</v>
      </c>
      <c r="J2507" s="251" t="s">
        <v>918</v>
      </c>
      <c r="K2507" s="353">
        <v>0</v>
      </c>
      <c r="L2507" s="252">
        <v>2024</v>
      </c>
      <c r="M2507" s="251">
        <v>2030</v>
      </c>
      <c r="N2507" s="252" t="s">
        <v>393</v>
      </c>
      <c r="O2507" s="252" t="s">
        <v>394</v>
      </c>
      <c r="P2507" s="252" t="s">
        <v>634</v>
      </c>
      <c r="Q2507" s="251" t="s">
        <v>5670</v>
      </c>
      <c r="R2507" s="290"/>
      <c r="S2507" s="290"/>
      <c r="T2507" s="290"/>
      <c r="U2507" s="290"/>
      <c r="V2507" s="290"/>
      <c r="W2507" s="290"/>
      <c r="X2507" s="290"/>
    </row>
    <row r="2508" spans="2:24" ht="58">
      <c r="B2508" s="252" t="s">
        <v>1438</v>
      </c>
      <c r="C2508" s="252" t="s">
        <v>5639</v>
      </c>
      <c r="D2508" s="251" t="s">
        <v>2500</v>
      </c>
      <c r="E2508" s="252" t="s">
        <v>431</v>
      </c>
      <c r="F2508" s="251">
        <v>4954799.71215</v>
      </c>
      <c r="G2508" s="251">
        <v>2433151.0889400002</v>
      </c>
      <c r="H2508" s="252" t="s">
        <v>2541</v>
      </c>
      <c r="I2508" s="251">
        <v>2.2032E-2</v>
      </c>
      <c r="J2508" s="251" t="s">
        <v>918</v>
      </c>
      <c r="K2508" s="353">
        <v>0</v>
      </c>
      <c r="L2508" s="252">
        <v>2024</v>
      </c>
      <c r="M2508" s="251">
        <v>2030</v>
      </c>
      <c r="N2508" s="252" t="s">
        <v>393</v>
      </c>
      <c r="O2508" s="252" t="s">
        <v>394</v>
      </c>
      <c r="P2508" s="252" t="s">
        <v>634</v>
      </c>
      <c r="Q2508" s="251" t="s">
        <v>5670</v>
      </c>
      <c r="R2508" s="290"/>
      <c r="S2508" s="290"/>
      <c r="T2508" s="290"/>
      <c r="U2508" s="290"/>
      <c r="V2508" s="290"/>
      <c r="W2508" s="290"/>
      <c r="X2508" s="290"/>
    </row>
    <row r="2509" spans="2:24" ht="58">
      <c r="B2509" s="252" t="s">
        <v>1438</v>
      </c>
      <c r="C2509" s="252" t="s">
        <v>5639</v>
      </c>
      <c r="D2509" s="251" t="s">
        <v>2500</v>
      </c>
      <c r="E2509" s="252" t="s">
        <v>431</v>
      </c>
      <c r="F2509" s="251">
        <v>4954744.2380100004</v>
      </c>
      <c r="G2509" s="251">
        <v>2433257.1616000002</v>
      </c>
      <c r="H2509" s="252" t="s">
        <v>2541</v>
      </c>
      <c r="I2509" s="251">
        <v>3.5546000000000001E-2</v>
      </c>
      <c r="J2509" s="251" t="s">
        <v>918</v>
      </c>
      <c r="K2509" s="353">
        <v>0</v>
      </c>
      <c r="L2509" s="252">
        <v>2024</v>
      </c>
      <c r="M2509" s="251">
        <v>2030</v>
      </c>
      <c r="N2509" s="252" t="s">
        <v>393</v>
      </c>
      <c r="O2509" s="252" t="s">
        <v>394</v>
      </c>
      <c r="P2509" s="252" t="s">
        <v>634</v>
      </c>
      <c r="Q2509" s="251" t="s">
        <v>5670</v>
      </c>
      <c r="R2509" s="290"/>
      <c r="S2509" s="290"/>
      <c r="T2509" s="290"/>
      <c r="U2509" s="290"/>
      <c r="V2509" s="290"/>
      <c r="W2509" s="290"/>
      <c r="X2509" s="290"/>
    </row>
    <row r="2510" spans="2:24" ht="58">
      <c r="B2510" s="252" t="s">
        <v>1438</v>
      </c>
      <c r="C2510" s="252" t="s">
        <v>5639</v>
      </c>
      <c r="D2510" s="251" t="s">
        <v>2500</v>
      </c>
      <c r="E2510" s="252" t="s">
        <v>431</v>
      </c>
      <c r="F2510" s="251">
        <v>4954767.1467500003</v>
      </c>
      <c r="G2510" s="251">
        <v>2433264.8905000002</v>
      </c>
      <c r="H2510" s="252" t="s">
        <v>2541</v>
      </c>
      <c r="I2510" s="251">
        <v>3.8523000000000002E-2</v>
      </c>
      <c r="J2510" s="251" t="s">
        <v>918</v>
      </c>
      <c r="K2510" s="353">
        <v>0</v>
      </c>
      <c r="L2510" s="252">
        <v>2024</v>
      </c>
      <c r="M2510" s="251">
        <v>2030</v>
      </c>
      <c r="N2510" s="252" t="s">
        <v>393</v>
      </c>
      <c r="O2510" s="252" t="s">
        <v>394</v>
      </c>
      <c r="P2510" s="252" t="s">
        <v>634</v>
      </c>
      <c r="Q2510" s="251" t="s">
        <v>5670</v>
      </c>
      <c r="R2510" s="290"/>
      <c r="S2510" s="290"/>
      <c r="T2510" s="290"/>
      <c r="U2510" s="290"/>
      <c r="V2510" s="290"/>
      <c r="W2510" s="290"/>
      <c r="X2510" s="290"/>
    </row>
    <row r="2511" spans="2:24" ht="58">
      <c r="B2511" s="252" t="s">
        <v>1438</v>
      </c>
      <c r="C2511" s="252" t="s">
        <v>5639</v>
      </c>
      <c r="D2511" s="251" t="s">
        <v>2500</v>
      </c>
      <c r="E2511" s="252" t="s">
        <v>431</v>
      </c>
      <c r="F2511" s="251">
        <v>4954695.83</v>
      </c>
      <c r="G2511" s="251">
        <v>2433346.16389</v>
      </c>
      <c r="H2511" s="252" t="s">
        <v>2541</v>
      </c>
      <c r="I2511" s="251">
        <v>2.2390000000000001E-3</v>
      </c>
      <c r="J2511" s="251" t="s">
        <v>918</v>
      </c>
      <c r="K2511" s="353">
        <v>0</v>
      </c>
      <c r="L2511" s="252">
        <v>2024</v>
      </c>
      <c r="M2511" s="251">
        <v>2030</v>
      </c>
      <c r="N2511" s="252" t="s">
        <v>393</v>
      </c>
      <c r="O2511" s="252" t="s">
        <v>394</v>
      </c>
      <c r="P2511" s="252" t="s">
        <v>634</v>
      </c>
      <c r="Q2511" s="251" t="s">
        <v>5670</v>
      </c>
      <c r="R2511" s="290"/>
      <c r="S2511" s="290"/>
      <c r="T2511" s="290"/>
      <c r="U2511" s="290"/>
      <c r="V2511" s="290"/>
      <c r="W2511" s="290"/>
      <c r="X2511" s="290"/>
    </row>
    <row r="2512" spans="2:24" ht="58">
      <c r="B2512" s="252" t="s">
        <v>1438</v>
      </c>
      <c r="C2512" s="252" t="s">
        <v>5639</v>
      </c>
      <c r="D2512" s="251" t="s">
        <v>2500</v>
      </c>
      <c r="E2512" s="252" t="s">
        <v>431</v>
      </c>
      <c r="F2512" s="251">
        <v>4954655.3627500003</v>
      </c>
      <c r="G2512" s="251">
        <v>2433426.6905200002</v>
      </c>
      <c r="H2512" s="252" t="s">
        <v>2541</v>
      </c>
      <c r="I2512" s="251">
        <v>7.9809000000000005E-2</v>
      </c>
      <c r="J2512" s="251" t="s">
        <v>918</v>
      </c>
      <c r="K2512" s="353">
        <v>0</v>
      </c>
      <c r="L2512" s="252">
        <v>2024</v>
      </c>
      <c r="M2512" s="251">
        <v>2030</v>
      </c>
      <c r="N2512" s="252" t="s">
        <v>393</v>
      </c>
      <c r="O2512" s="252" t="s">
        <v>394</v>
      </c>
      <c r="P2512" s="252" t="s">
        <v>634</v>
      </c>
      <c r="Q2512" s="251" t="s">
        <v>5670</v>
      </c>
      <c r="R2512" s="290"/>
      <c r="S2512" s="290"/>
      <c r="T2512" s="290"/>
      <c r="U2512" s="290"/>
      <c r="V2512" s="290"/>
      <c r="W2512" s="290"/>
      <c r="X2512" s="290"/>
    </row>
    <row r="2513" spans="2:24" ht="58">
      <c r="B2513" s="252" t="s">
        <v>1438</v>
      </c>
      <c r="C2513" s="252" t="s">
        <v>5639</v>
      </c>
      <c r="D2513" s="251" t="s">
        <v>2500</v>
      </c>
      <c r="E2513" s="252" t="s">
        <v>431</v>
      </c>
      <c r="F2513" s="251">
        <v>4954676.8120299997</v>
      </c>
      <c r="G2513" s="251">
        <v>2433437.33158</v>
      </c>
      <c r="H2513" s="252" t="s">
        <v>2541</v>
      </c>
      <c r="I2513" s="251">
        <v>8.5914000000000004E-2</v>
      </c>
      <c r="J2513" s="251" t="s">
        <v>918</v>
      </c>
      <c r="K2513" s="353">
        <v>0</v>
      </c>
      <c r="L2513" s="252">
        <v>2024</v>
      </c>
      <c r="M2513" s="251">
        <v>2030</v>
      </c>
      <c r="N2513" s="252" t="s">
        <v>393</v>
      </c>
      <c r="O2513" s="252" t="s">
        <v>394</v>
      </c>
      <c r="P2513" s="252" t="s">
        <v>634</v>
      </c>
      <c r="Q2513" s="251" t="s">
        <v>5670</v>
      </c>
      <c r="R2513" s="290"/>
      <c r="S2513" s="290"/>
      <c r="T2513" s="290"/>
      <c r="U2513" s="290"/>
      <c r="V2513" s="290"/>
      <c r="W2513" s="290"/>
      <c r="X2513" s="290"/>
    </row>
    <row r="2514" spans="2:24" ht="58">
      <c r="B2514" s="252" t="s">
        <v>1438</v>
      </c>
      <c r="C2514" s="252" t="s">
        <v>5639</v>
      </c>
      <c r="D2514" s="251" t="s">
        <v>2500</v>
      </c>
      <c r="E2514" s="252" t="s">
        <v>431</v>
      </c>
      <c r="F2514" s="251">
        <v>4954568.1316799996</v>
      </c>
      <c r="G2514" s="251">
        <v>2433593.0542000001</v>
      </c>
      <c r="H2514" s="252" t="s">
        <v>2541</v>
      </c>
      <c r="I2514" s="251">
        <v>4.6406000000000003E-2</v>
      </c>
      <c r="J2514" s="251" t="s">
        <v>918</v>
      </c>
      <c r="K2514" s="353">
        <v>0</v>
      </c>
      <c r="L2514" s="252">
        <v>2024</v>
      </c>
      <c r="M2514" s="251">
        <v>2030</v>
      </c>
      <c r="N2514" s="252" t="s">
        <v>393</v>
      </c>
      <c r="O2514" s="252" t="s">
        <v>394</v>
      </c>
      <c r="P2514" s="252" t="s">
        <v>634</v>
      </c>
      <c r="Q2514" s="251" t="s">
        <v>5670</v>
      </c>
      <c r="R2514" s="290"/>
      <c r="S2514" s="290"/>
      <c r="T2514" s="290"/>
      <c r="U2514" s="290"/>
      <c r="V2514" s="290"/>
      <c r="W2514" s="290"/>
      <c r="X2514" s="290"/>
    </row>
    <row r="2515" spans="2:24" ht="58">
      <c r="B2515" s="252" t="s">
        <v>1438</v>
      </c>
      <c r="C2515" s="252" t="s">
        <v>5639</v>
      </c>
      <c r="D2515" s="251" t="s">
        <v>2500</v>
      </c>
      <c r="E2515" s="252" t="s">
        <v>431</v>
      </c>
      <c r="F2515" s="251">
        <v>4954587.5870500002</v>
      </c>
      <c r="G2515" s="251">
        <v>2433607.3617500002</v>
      </c>
      <c r="H2515" s="252" t="s">
        <v>2541</v>
      </c>
      <c r="I2515" s="251">
        <v>4.2764000000000003E-2</v>
      </c>
      <c r="J2515" s="251" t="s">
        <v>918</v>
      </c>
      <c r="K2515" s="353">
        <v>0</v>
      </c>
      <c r="L2515" s="252">
        <v>2024</v>
      </c>
      <c r="M2515" s="251">
        <v>2030</v>
      </c>
      <c r="N2515" s="252" t="s">
        <v>393</v>
      </c>
      <c r="O2515" s="252" t="s">
        <v>394</v>
      </c>
      <c r="P2515" s="252" t="s">
        <v>634</v>
      </c>
      <c r="Q2515" s="251" t="s">
        <v>5670</v>
      </c>
      <c r="R2515" s="290"/>
      <c r="S2515" s="290"/>
      <c r="T2515" s="290"/>
      <c r="U2515" s="290"/>
      <c r="V2515" s="290"/>
      <c r="W2515" s="290"/>
      <c r="X2515" s="290"/>
    </row>
    <row r="2516" spans="2:24" ht="58">
      <c r="B2516" s="252" t="s">
        <v>1438</v>
      </c>
      <c r="C2516" s="252" t="s">
        <v>5639</v>
      </c>
      <c r="D2516" s="251" t="s">
        <v>2500</v>
      </c>
      <c r="E2516" s="252" t="s">
        <v>431</v>
      </c>
      <c r="F2516" s="251">
        <v>4954487.7075500004</v>
      </c>
      <c r="G2516" s="251">
        <v>2433746.4769000001</v>
      </c>
      <c r="H2516" s="252" t="s">
        <v>2541</v>
      </c>
      <c r="I2516" s="251">
        <v>6.1954000000000002E-2</v>
      </c>
      <c r="J2516" s="251" t="s">
        <v>918</v>
      </c>
      <c r="K2516" s="353">
        <v>0</v>
      </c>
      <c r="L2516" s="252">
        <v>2024</v>
      </c>
      <c r="M2516" s="251">
        <v>2030</v>
      </c>
      <c r="N2516" s="252" t="s">
        <v>393</v>
      </c>
      <c r="O2516" s="252" t="s">
        <v>394</v>
      </c>
      <c r="P2516" s="252" t="s">
        <v>634</v>
      </c>
      <c r="Q2516" s="251" t="s">
        <v>5670</v>
      </c>
      <c r="R2516" s="290"/>
      <c r="S2516" s="290"/>
      <c r="T2516" s="290"/>
      <c r="U2516" s="290"/>
      <c r="V2516" s="290"/>
      <c r="W2516" s="290"/>
      <c r="X2516" s="290"/>
    </row>
    <row r="2517" spans="2:24" ht="58">
      <c r="B2517" s="252" t="s">
        <v>1438</v>
      </c>
      <c r="C2517" s="252" t="s">
        <v>5639</v>
      </c>
      <c r="D2517" s="251" t="s">
        <v>2500</v>
      </c>
      <c r="E2517" s="252" t="s">
        <v>431</v>
      </c>
      <c r="F2517" s="251">
        <v>4954506.3389100004</v>
      </c>
      <c r="G2517" s="251">
        <v>2433762.3750800001</v>
      </c>
      <c r="H2517" s="252" t="s">
        <v>2541</v>
      </c>
      <c r="I2517" s="251">
        <v>6.7379999999999995E-2</v>
      </c>
      <c r="J2517" s="251" t="s">
        <v>918</v>
      </c>
      <c r="K2517" s="353">
        <v>0</v>
      </c>
      <c r="L2517" s="252">
        <v>2024</v>
      </c>
      <c r="M2517" s="251">
        <v>2030</v>
      </c>
      <c r="N2517" s="252" t="s">
        <v>393</v>
      </c>
      <c r="O2517" s="252" t="s">
        <v>394</v>
      </c>
      <c r="P2517" s="252" t="s">
        <v>634</v>
      </c>
      <c r="Q2517" s="251" t="s">
        <v>5670</v>
      </c>
      <c r="R2517" s="290"/>
      <c r="S2517" s="290"/>
      <c r="T2517" s="290"/>
      <c r="U2517" s="290"/>
      <c r="V2517" s="290"/>
      <c r="W2517" s="290"/>
      <c r="X2517" s="290"/>
    </row>
    <row r="2518" spans="2:24" ht="58">
      <c r="B2518" s="252" t="s">
        <v>1438</v>
      </c>
      <c r="C2518" s="252" t="s">
        <v>5639</v>
      </c>
      <c r="D2518" s="251" t="s">
        <v>2500</v>
      </c>
      <c r="E2518" s="252" t="s">
        <v>431</v>
      </c>
      <c r="F2518" s="251">
        <v>4954403.2331400001</v>
      </c>
      <c r="G2518" s="251">
        <v>2433907.5706199999</v>
      </c>
      <c r="H2518" s="252" t="s">
        <v>2541</v>
      </c>
      <c r="I2518" s="251">
        <v>5.3876E-2</v>
      </c>
      <c r="J2518" s="251" t="s">
        <v>918</v>
      </c>
      <c r="K2518" s="353">
        <v>0</v>
      </c>
      <c r="L2518" s="252">
        <v>2024</v>
      </c>
      <c r="M2518" s="251">
        <v>2030</v>
      </c>
      <c r="N2518" s="252" t="s">
        <v>393</v>
      </c>
      <c r="O2518" s="252" t="s">
        <v>394</v>
      </c>
      <c r="P2518" s="252" t="s">
        <v>634</v>
      </c>
      <c r="Q2518" s="251" t="s">
        <v>5670</v>
      </c>
      <c r="R2518" s="290"/>
      <c r="S2518" s="290"/>
      <c r="T2518" s="290"/>
      <c r="U2518" s="290"/>
      <c r="V2518" s="290"/>
      <c r="W2518" s="290"/>
      <c r="X2518" s="290"/>
    </row>
    <row r="2519" spans="2:24" ht="58">
      <c r="B2519" s="252" t="s">
        <v>1438</v>
      </c>
      <c r="C2519" s="252" t="s">
        <v>5639</v>
      </c>
      <c r="D2519" s="251" t="s">
        <v>2500</v>
      </c>
      <c r="E2519" s="252" t="s">
        <v>431</v>
      </c>
      <c r="F2519" s="251">
        <v>4954420.0453000003</v>
      </c>
      <c r="G2519" s="251">
        <v>2433926.8862399999</v>
      </c>
      <c r="H2519" s="252" t="s">
        <v>2541</v>
      </c>
      <c r="I2519" s="251">
        <v>4.4558E-2</v>
      </c>
      <c r="J2519" s="251" t="s">
        <v>918</v>
      </c>
      <c r="K2519" s="353">
        <v>0</v>
      </c>
      <c r="L2519" s="252">
        <v>2024</v>
      </c>
      <c r="M2519" s="251">
        <v>2030</v>
      </c>
      <c r="N2519" s="252" t="s">
        <v>393</v>
      </c>
      <c r="O2519" s="252" t="s">
        <v>394</v>
      </c>
      <c r="P2519" s="252" t="s">
        <v>634</v>
      </c>
      <c r="Q2519" s="251" t="s">
        <v>5670</v>
      </c>
      <c r="R2519" s="290"/>
      <c r="S2519" s="290"/>
      <c r="T2519" s="290"/>
      <c r="U2519" s="290"/>
      <c r="V2519" s="290"/>
      <c r="W2519" s="290"/>
      <c r="X2519" s="290"/>
    </row>
    <row r="2520" spans="2:24" ht="58">
      <c r="B2520" s="252" t="s">
        <v>1438</v>
      </c>
      <c r="C2520" s="252" t="s">
        <v>5639</v>
      </c>
      <c r="D2520" s="251" t="s">
        <v>2500</v>
      </c>
      <c r="E2520" s="252" t="s">
        <v>431</v>
      </c>
      <c r="F2520" s="251">
        <v>4954076.9718300002</v>
      </c>
      <c r="G2520" s="251">
        <v>2434535.58972</v>
      </c>
      <c r="H2520" s="252" t="s">
        <v>2541</v>
      </c>
      <c r="I2520" s="251">
        <v>3.0376E-2</v>
      </c>
      <c r="J2520" s="251" t="s">
        <v>918</v>
      </c>
      <c r="K2520" s="353">
        <v>0</v>
      </c>
      <c r="L2520" s="252">
        <v>2024</v>
      </c>
      <c r="M2520" s="251">
        <v>2030</v>
      </c>
      <c r="N2520" s="252" t="s">
        <v>393</v>
      </c>
      <c r="O2520" s="252" t="s">
        <v>394</v>
      </c>
      <c r="P2520" s="252" t="s">
        <v>634</v>
      </c>
      <c r="Q2520" s="251" t="s">
        <v>5670</v>
      </c>
      <c r="R2520" s="290"/>
      <c r="S2520" s="290"/>
      <c r="T2520" s="290"/>
      <c r="U2520" s="290"/>
      <c r="V2520" s="290"/>
      <c r="W2520" s="290"/>
      <c r="X2520" s="290"/>
    </row>
    <row r="2521" spans="2:24" ht="58">
      <c r="B2521" s="252" t="s">
        <v>1438</v>
      </c>
      <c r="C2521" s="252" t="s">
        <v>5639</v>
      </c>
      <c r="D2521" s="251" t="s">
        <v>2500</v>
      </c>
      <c r="E2521" s="252" t="s">
        <v>431</v>
      </c>
      <c r="F2521" s="251">
        <v>4954095.3193899998</v>
      </c>
      <c r="G2521" s="251">
        <v>2434540.69282</v>
      </c>
      <c r="H2521" s="252" t="s">
        <v>2541</v>
      </c>
      <c r="I2521" s="251">
        <v>2.6450000000000001E-2</v>
      </c>
      <c r="J2521" s="251" t="s">
        <v>918</v>
      </c>
      <c r="K2521" s="353">
        <v>0</v>
      </c>
      <c r="L2521" s="252">
        <v>2024</v>
      </c>
      <c r="M2521" s="251">
        <v>2030</v>
      </c>
      <c r="N2521" s="252" t="s">
        <v>393</v>
      </c>
      <c r="O2521" s="252" t="s">
        <v>394</v>
      </c>
      <c r="P2521" s="252" t="s">
        <v>634</v>
      </c>
      <c r="Q2521" s="251" t="s">
        <v>5670</v>
      </c>
      <c r="R2521" s="290"/>
      <c r="S2521" s="290"/>
      <c r="T2521" s="290"/>
      <c r="U2521" s="290"/>
      <c r="V2521" s="290"/>
      <c r="W2521" s="290"/>
      <c r="X2521" s="290"/>
    </row>
    <row r="2522" spans="2:24" ht="58">
      <c r="B2522" s="252" t="s">
        <v>1438</v>
      </c>
      <c r="C2522" s="252" t="s">
        <v>5639</v>
      </c>
      <c r="D2522" s="251" t="s">
        <v>2500</v>
      </c>
      <c r="E2522" s="252" t="s">
        <v>431</v>
      </c>
      <c r="F2522" s="251">
        <v>4954013.4926699996</v>
      </c>
      <c r="G2522" s="251">
        <v>2434656.2376100002</v>
      </c>
      <c r="H2522" s="252" t="s">
        <v>2541</v>
      </c>
      <c r="I2522" s="251">
        <v>1.9893000000000001E-2</v>
      </c>
      <c r="J2522" s="251" t="s">
        <v>918</v>
      </c>
      <c r="K2522" s="353">
        <v>0</v>
      </c>
      <c r="L2522" s="252">
        <v>2024</v>
      </c>
      <c r="M2522" s="251">
        <v>2030</v>
      </c>
      <c r="N2522" s="252" t="s">
        <v>393</v>
      </c>
      <c r="O2522" s="252" t="s">
        <v>394</v>
      </c>
      <c r="P2522" s="252" t="s">
        <v>634</v>
      </c>
      <c r="Q2522" s="251" t="s">
        <v>5670</v>
      </c>
      <c r="R2522" s="290"/>
      <c r="S2522" s="290"/>
      <c r="T2522" s="290"/>
      <c r="U2522" s="290"/>
      <c r="V2522" s="290"/>
      <c r="W2522" s="290"/>
      <c r="X2522" s="290"/>
    </row>
    <row r="2523" spans="2:24" ht="58">
      <c r="B2523" s="252" t="s">
        <v>1438</v>
      </c>
      <c r="C2523" s="252" t="s">
        <v>5639</v>
      </c>
      <c r="D2523" s="251" t="s">
        <v>2500</v>
      </c>
      <c r="E2523" s="252" t="s">
        <v>431</v>
      </c>
      <c r="F2523" s="251">
        <v>4953928.6350699998</v>
      </c>
      <c r="G2523" s="251">
        <v>2434818.7524799998</v>
      </c>
      <c r="H2523" s="252" t="s">
        <v>2541</v>
      </c>
      <c r="I2523" s="251">
        <v>6.0080000000000003E-3</v>
      </c>
      <c r="J2523" s="251" t="s">
        <v>918</v>
      </c>
      <c r="K2523" s="353">
        <v>0</v>
      </c>
      <c r="L2523" s="252">
        <v>2024</v>
      </c>
      <c r="M2523" s="251">
        <v>2030</v>
      </c>
      <c r="N2523" s="252" t="s">
        <v>393</v>
      </c>
      <c r="O2523" s="252" t="s">
        <v>394</v>
      </c>
      <c r="P2523" s="252" t="s">
        <v>634</v>
      </c>
      <c r="Q2523" s="251" t="s">
        <v>5670</v>
      </c>
      <c r="R2523" s="290"/>
      <c r="S2523" s="290"/>
      <c r="T2523" s="290"/>
      <c r="U2523" s="290"/>
      <c r="V2523" s="290"/>
      <c r="W2523" s="290"/>
      <c r="X2523" s="290"/>
    </row>
    <row r="2524" spans="2:24" ht="58">
      <c r="B2524" s="252" t="s">
        <v>1438</v>
      </c>
      <c r="C2524" s="252" t="s">
        <v>5639</v>
      </c>
      <c r="D2524" s="251" t="s">
        <v>2500</v>
      </c>
      <c r="E2524" s="252" t="s">
        <v>431</v>
      </c>
      <c r="F2524" s="251">
        <v>4953946.6463900004</v>
      </c>
      <c r="G2524" s="251">
        <v>2434824.3942</v>
      </c>
      <c r="H2524" s="252" t="s">
        <v>2541</v>
      </c>
      <c r="I2524" s="251">
        <v>9.4210000000000006E-3</v>
      </c>
      <c r="J2524" s="251" t="s">
        <v>918</v>
      </c>
      <c r="K2524" s="353">
        <v>0</v>
      </c>
      <c r="L2524" s="252">
        <v>2024</v>
      </c>
      <c r="M2524" s="251">
        <v>2030</v>
      </c>
      <c r="N2524" s="252" t="s">
        <v>393</v>
      </c>
      <c r="O2524" s="252" t="s">
        <v>394</v>
      </c>
      <c r="P2524" s="252" t="s">
        <v>634</v>
      </c>
      <c r="Q2524" s="251" t="s">
        <v>5670</v>
      </c>
      <c r="R2524" s="290"/>
      <c r="S2524" s="290"/>
      <c r="T2524" s="290"/>
      <c r="U2524" s="290"/>
      <c r="V2524" s="290"/>
      <c r="W2524" s="290"/>
      <c r="X2524" s="290"/>
    </row>
    <row r="2525" spans="2:24" ht="58">
      <c r="B2525" s="252" t="s">
        <v>1438</v>
      </c>
      <c r="C2525" s="252" t="s">
        <v>5639</v>
      </c>
      <c r="D2525" s="251" t="s">
        <v>2500</v>
      </c>
      <c r="E2525" s="252" t="s">
        <v>431</v>
      </c>
      <c r="F2525" s="251">
        <v>4953886.5177499996</v>
      </c>
      <c r="G2525" s="251">
        <v>2434887.8349000001</v>
      </c>
      <c r="H2525" s="252" t="s">
        <v>2541</v>
      </c>
      <c r="I2525" s="251">
        <v>1.1093E-2</v>
      </c>
      <c r="J2525" s="251" t="s">
        <v>918</v>
      </c>
      <c r="K2525" s="353">
        <v>0</v>
      </c>
      <c r="L2525" s="252">
        <v>2024</v>
      </c>
      <c r="M2525" s="251">
        <v>2030</v>
      </c>
      <c r="N2525" s="252" t="s">
        <v>393</v>
      </c>
      <c r="O2525" s="252" t="s">
        <v>394</v>
      </c>
      <c r="P2525" s="252" t="s">
        <v>634</v>
      </c>
      <c r="Q2525" s="251" t="s">
        <v>5670</v>
      </c>
      <c r="R2525" s="290"/>
      <c r="S2525" s="290"/>
      <c r="T2525" s="290"/>
      <c r="U2525" s="290"/>
      <c r="V2525" s="290"/>
      <c r="W2525" s="290"/>
      <c r="X2525" s="290"/>
    </row>
    <row r="2526" spans="2:24" ht="58">
      <c r="B2526" s="252" t="s">
        <v>1438</v>
      </c>
      <c r="C2526" s="252" t="s">
        <v>5639</v>
      </c>
      <c r="D2526" s="251" t="s">
        <v>2500</v>
      </c>
      <c r="E2526" s="252" t="s">
        <v>431</v>
      </c>
      <c r="F2526" s="251">
        <v>4953904.3119200002</v>
      </c>
      <c r="G2526" s="251">
        <v>2434894.7191599999</v>
      </c>
      <c r="H2526" s="252" t="s">
        <v>2541</v>
      </c>
      <c r="I2526" s="251">
        <v>6.7320000000000001E-3</v>
      </c>
      <c r="J2526" s="251" t="s">
        <v>918</v>
      </c>
      <c r="K2526" s="353">
        <v>0</v>
      </c>
      <c r="L2526" s="252">
        <v>2024</v>
      </c>
      <c r="M2526" s="251">
        <v>2030</v>
      </c>
      <c r="N2526" s="252" t="s">
        <v>393</v>
      </c>
      <c r="O2526" s="252" t="s">
        <v>394</v>
      </c>
      <c r="P2526" s="252" t="s">
        <v>634</v>
      </c>
      <c r="Q2526" s="251" t="s">
        <v>5670</v>
      </c>
      <c r="R2526" s="290"/>
      <c r="S2526" s="290"/>
      <c r="T2526" s="290"/>
      <c r="U2526" s="290"/>
      <c r="V2526" s="290"/>
      <c r="W2526" s="290"/>
      <c r="X2526" s="290"/>
    </row>
    <row r="2527" spans="2:24" ht="58">
      <c r="B2527" s="252" t="s">
        <v>1438</v>
      </c>
      <c r="C2527" s="252" t="s">
        <v>5639</v>
      </c>
      <c r="D2527" s="251" t="s">
        <v>2500</v>
      </c>
      <c r="E2527" s="252" t="s">
        <v>431</v>
      </c>
      <c r="F2527" s="251">
        <v>4953807.3178399997</v>
      </c>
      <c r="G2527" s="251">
        <v>2435003.31177</v>
      </c>
      <c r="H2527" s="252" t="s">
        <v>2541</v>
      </c>
      <c r="I2527" s="251">
        <v>6.4494999999999997E-2</v>
      </c>
      <c r="J2527" s="251" t="s">
        <v>918</v>
      </c>
      <c r="K2527" s="353">
        <v>0</v>
      </c>
      <c r="L2527" s="252">
        <v>2024</v>
      </c>
      <c r="M2527" s="251">
        <v>2030</v>
      </c>
      <c r="N2527" s="252" t="s">
        <v>393</v>
      </c>
      <c r="O2527" s="252" t="s">
        <v>394</v>
      </c>
      <c r="P2527" s="252" t="s">
        <v>634</v>
      </c>
      <c r="Q2527" s="251" t="s">
        <v>5670</v>
      </c>
      <c r="R2527" s="290"/>
      <c r="S2527" s="290"/>
      <c r="T2527" s="290"/>
      <c r="U2527" s="290"/>
      <c r="V2527" s="290"/>
      <c r="W2527" s="290"/>
      <c r="X2527" s="290"/>
    </row>
    <row r="2528" spans="2:24" ht="58">
      <c r="B2528" s="252" t="s">
        <v>1438</v>
      </c>
      <c r="C2528" s="252" t="s">
        <v>5639</v>
      </c>
      <c r="D2528" s="251" t="s">
        <v>2500</v>
      </c>
      <c r="E2528" s="252" t="s">
        <v>431</v>
      </c>
      <c r="F2528" s="251">
        <v>4953713.5910799997</v>
      </c>
      <c r="G2528" s="251">
        <v>2435172.8115599998</v>
      </c>
      <c r="H2528" s="252" t="s">
        <v>2541</v>
      </c>
      <c r="I2528" s="251">
        <v>2.0736000000000001E-2</v>
      </c>
      <c r="J2528" s="251" t="s">
        <v>918</v>
      </c>
      <c r="K2528" s="353">
        <v>0</v>
      </c>
      <c r="L2528" s="252">
        <v>2024</v>
      </c>
      <c r="M2528" s="251">
        <v>2030</v>
      </c>
      <c r="N2528" s="252" t="s">
        <v>393</v>
      </c>
      <c r="O2528" s="252" t="s">
        <v>394</v>
      </c>
      <c r="P2528" s="252" t="s">
        <v>634</v>
      </c>
      <c r="Q2528" s="251" t="s">
        <v>5670</v>
      </c>
      <c r="R2528" s="290"/>
      <c r="S2528" s="290"/>
      <c r="T2528" s="290"/>
      <c r="U2528" s="290"/>
      <c r="V2528" s="290"/>
      <c r="W2528" s="290"/>
      <c r="X2528" s="290"/>
    </row>
    <row r="2529" spans="2:24" ht="58">
      <c r="B2529" s="252" t="s">
        <v>1438</v>
      </c>
      <c r="C2529" s="252" t="s">
        <v>5639</v>
      </c>
      <c r="D2529" s="251" t="s">
        <v>2500</v>
      </c>
      <c r="E2529" s="252" t="s">
        <v>431</v>
      </c>
      <c r="F2529" s="251">
        <v>4953972.4421499996</v>
      </c>
      <c r="G2529" s="251">
        <v>2434735.0238399999</v>
      </c>
      <c r="H2529" s="252" t="s">
        <v>2541</v>
      </c>
      <c r="I2529" s="251">
        <v>2.3880999999999999E-2</v>
      </c>
      <c r="J2529" s="251" t="s">
        <v>918</v>
      </c>
      <c r="K2529" s="353">
        <v>0</v>
      </c>
      <c r="L2529" s="252">
        <v>2024</v>
      </c>
      <c r="M2529" s="251">
        <v>2030</v>
      </c>
      <c r="N2529" s="252" t="s">
        <v>393</v>
      </c>
      <c r="O2529" s="252" t="s">
        <v>394</v>
      </c>
      <c r="P2529" s="252" t="s">
        <v>634</v>
      </c>
      <c r="Q2529" s="251" t="s">
        <v>5670</v>
      </c>
      <c r="R2529" s="290"/>
      <c r="S2529" s="290"/>
      <c r="T2529" s="290"/>
      <c r="U2529" s="290"/>
      <c r="V2529" s="290"/>
      <c r="W2529" s="290"/>
      <c r="X2529" s="290"/>
    </row>
    <row r="2530" spans="2:24" ht="58">
      <c r="B2530" s="252" t="s">
        <v>1438</v>
      </c>
      <c r="C2530" s="252" t="s">
        <v>5639</v>
      </c>
      <c r="D2530" s="251" t="s">
        <v>2500</v>
      </c>
      <c r="E2530" s="252" t="s">
        <v>431</v>
      </c>
      <c r="F2530" s="251">
        <v>4954020.1843999997</v>
      </c>
      <c r="G2530" s="251">
        <v>2434647.6192299998</v>
      </c>
      <c r="H2530" s="252" t="s">
        <v>2541</v>
      </c>
      <c r="I2530" s="251">
        <v>1.8569999999999999E-3</v>
      </c>
      <c r="J2530" s="251" t="s">
        <v>918</v>
      </c>
      <c r="K2530" s="353">
        <v>0</v>
      </c>
      <c r="L2530" s="252">
        <v>2024</v>
      </c>
      <c r="M2530" s="251">
        <v>2030</v>
      </c>
      <c r="N2530" s="252" t="s">
        <v>393</v>
      </c>
      <c r="O2530" s="252" t="s">
        <v>394</v>
      </c>
      <c r="P2530" s="252" t="s">
        <v>634</v>
      </c>
      <c r="Q2530" s="251" t="s">
        <v>5670</v>
      </c>
      <c r="R2530" s="290"/>
      <c r="S2530" s="290"/>
      <c r="T2530" s="290"/>
      <c r="U2530" s="290"/>
      <c r="V2530" s="290"/>
      <c r="W2530" s="290"/>
      <c r="X2530" s="290"/>
    </row>
    <row r="2531" spans="2:24" ht="58">
      <c r="B2531" s="252" t="s">
        <v>1438</v>
      </c>
      <c r="C2531" s="252" t="s">
        <v>5639</v>
      </c>
      <c r="D2531" s="251" t="s">
        <v>2500</v>
      </c>
      <c r="E2531" s="252" t="s">
        <v>431</v>
      </c>
      <c r="F2531" s="251">
        <v>4954045.1951099997</v>
      </c>
      <c r="G2531" s="251">
        <v>2434636.71954</v>
      </c>
      <c r="H2531" s="252" t="s">
        <v>2541</v>
      </c>
      <c r="I2531" s="251">
        <v>9.3939999999999996E-3</v>
      </c>
      <c r="J2531" s="251" t="s">
        <v>918</v>
      </c>
      <c r="K2531" s="353">
        <v>0</v>
      </c>
      <c r="L2531" s="252">
        <v>2024</v>
      </c>
      <c r="M2531" s="251">
        <v>2030</v>
      </c>
      <c r="N2531" s="252" t="s">
        <v>393</v>
      </c>
      <c r="O2531" s="252" t="s">
        <v>394</v>
      </c>
      <c r="P2531" s="252" t="s">
        <v>634</v>
      </c>
      <c r="Q2531" s="251" t="s">
        <v>5670</v>
      </c>
      <c r="R2531" s="290"/>
      <c r="S2531" s="290"/>
      <c r="T2531" s="290"/>
      <c r="U2531" s="290"/>
      <c r="V2531" s="290"/>
      <c r="W2531" s="290"/>
      <c r="X2531" s="290"/>
    </row>
    <row r="2532" spans="2:24" ht="58">
      <c r="B2532" s="252" t="s">
        <v>1438</v>
      </c>
      <c r="C2532" s="252" t="s">
        <v>5639</v>
      </c>
      <c r="D2532" s="251" t="s">
        <v>2500</v>
      </c>
      <c r="E2532" s="252" t="s">
        <v>431</v>
      </c>
      <c r="F2532" s="251">
        <v>4953997.4813099997</v>
      </c>
      <c r="G2532" s="251">
        <v>2434727.2458899999</v>
      </c>
      <c r="H2532" s="252" t="s">
        <v>2541</v>
      </c>
      <c r="I2532" s="251">
        <v>8.5330000000000007E-3</v>
      </c>
      <c r="J2532" s="251" t="s">
        <v>918</v>
      </c>
      <c r="K2532" s="353">
        <v>0</v>
      </c>
      <c r="L2532" s="252">
        <v>2024</v>
      </c>
      <c r="M2532" s="251">
        <v>2030</v>
      </c>
      <c r="N2532" s="252" t="s">
        <v>393</v>
      </c>
      <c r="O2532" s="252" t="s">
        <v>394</v>
      </c>
      <c r="P2532" s="252" t="s">
        <v>634</v>
      </c>
      <c r="Q2532" s="251" t="s">
        <v>5670</v>
      </c>
      <c r="R2532" s="290"/>
      <c r="S2532" s="290"/>
      <c r="T2532" s="290"/>
      <c r="U2532" s="290"/>
      <c r="V2532" s="290"/>
      <c r="W2532" s="290"/>
      <c r="X2532" s="290"/>
    </row>
    <row r="2533" spans="2:24" ht="58">
      <c r="B2533" s="252" t="s">
        <v>1438</v>
      </c>
      <c r="C2533" s="252" t="s">
        <v>5639</v>
      </c>
      <c r="D2533" s="251" t="s">
        <v>2500</v>
      </c>
      <c r="E2533" s="252" t="s">
        <v>431</v>
      </c>
      <c r="F2533" s="251">
        <v>4954034.5077600004</v>
      </c>
      <c r="G2533" s="251">
        <v>2434656.3576099998</v>
      </c>
      <c r="H2533" s="252" t="s">
        <v>2541</v>
      </c>
      <c r="I2533" s="251">
        <v>1.2743000000000001E-2</v>
      </c>
      <c r="J2533" s="251" t="s">
        <v>918</v>
      </c>
      <c r="K2533" s="353">
        <v>0</v>
      </c>
      <c r="L2533" s="252">
        <v>2024</v>
      </c>
      <c r="M2533" s="251">
        <v>2030</v>
      </c>
      <c r="N2533" s="252" t="s">
        <v>393</v>
      </c>
      <c r="O2533" s="252" t="s">
        <v>394</v>
      </c>
      <c r="P2533" s="252" t="s">
        <v>634</v>
      </c>
      <c r="Q2533" s="251" t="s">
        <v>5670</v>
      </c>
      <c r="R2533" s="290"/>
      <c r="S2533" s="290"/>
      <c r="T2533" s="290"/>
      <c r="U2533" s="290"/>
      <c r="V2533" s="290"/>
      <c r="W2533" s="290"/>
      <c r="X2533" s="290"/>
    </row>
    <row r="2534" spans="2:24" ht="58">
      <c r="B2534" s="252" t="s">
        <v>1438</v>
      </c>
      <c r="C2534" s="252" t="s">
        <v>5639</v>
      </c>
      <c r="D2534" s="251" t="s">
        <v>2500</v>
      </c>
      <c r="E2534" s="252" t="s">
        <v>431</v>
      </c>
      <c r="F2534" s="251">
        <v>4954415.8859000001</v>
      </c>
      <c r="G2534" s="251">
        <v>2433518.76834</v>
      </c>
      <c r="H2534" s="252" t="s">
        <v>2541</v>
      </c>
      <c r="I2534" s="251">
        <v>0.176319</v>
      </c>
      <c r="J2534" s="251" t="s">
        <v>918</v>
      </c>
      <c r="K2534" s="353">
        <v>0</v>
      </c>
      <c r="L2534" s="252">
        <v>2024</v>
      </c>
      <c r="M2534" s="251">
        <v>2030</v>
      </c>
      <c r="N2534" s="252" t="s">
        <v>393</v>
      </c>
      <c r="O2534" s="252" t="s">
        <v>394</v>
      </c>
      <c r="P2534" s="252" t="s">
        <v>634</v>
      </c>
      <c r="Q2534" s="251" t="s">
        <v>5670</v>
      </c>
      <c r="R2534" s="290"/>
      <c r="S2534" s="290"/>
      <c r="T2534" s="290"/>
      <c r="U2534" s="290"/>
      <c r="V2534" s="290"/>
      <c r="W2534" s="290"/>
      <c r="X2534" s="290"/>
    </row>
    <row r="2535" spans="2:24" ht="43.5">
      <c r="B2535" s="252" t="s">
        <v>1438</v>
      </c>
      <c r="C2535" s="251" t="s">
        <v>3946</v>
      </c>
      <c r="D2535" s="251" t="s">
        <v>3947</v>
      </c>
      <c r="E2535" s="251" t="s">
        <v>410</v>
      </c>
      <c r="F2535" s="251">
        <v>4825147.5064500002</v>
      </c>
      <c r="G2535" s="251">
        <v>2646008.4361399999</v>
      </c>
      <c r="H2535" s="251" t="s">
        <v>2542</v>
      </c>
      <c r="I2535" s="251" t="s">
        <v>435</v>
      </c>
      <c r="J2535" s="251" t="s">
        <v>1641</v>
      </c>
      <c r="K2535" s="251" t="s">
        <v>435</v>
      </c>
      <c r="L2535" s="251">
        <v>2021</v>
      </c>
      <c r="M2535" s="251">
        <v>2025</v>
      </c>
      <c r="N2535" s="251" t="s">
        <v>3948</v>
      </c>
      <c r="O2535" s="251" t="s">
        <v>394</v>
      </c>
      <c r="P2535" s="251" t="s">
        <v>418</v>
      </c>
      <c r="Q2535" s="251" t="s">
        <v>419</v>
      </c>
      <c r="R2535" s="290"/>
      <c r="S2535" s="290"/>
      <c r="T2535" s="290"/>
      <c r="U2535" s="290"/>
      <c r="V2535" s="290"/>
      <c r="W2535" s="290"/>
      <c r="X2535" s="290"/>
    </row>
    <row r="2536" spans="2:24" ht="58">
      <c r="B2536" s="252" t="s">
        <v>1438</v>
      </c>
      <c r="C2536" s="251" t="s">
        <v>3946</v>
      </c>
      <c r="D2536" s="251" t="s">
        <v>3947</v>
      </c>
      <c r="E2536" s="251" t="s">
        <v>410</v>
      </c>
      <c r="F2536" s="251">
        <v>4898848.8559999997</v>
      </c>
      <c r="G2536" s="251">
        <v>2680568.8119999999</v>
      </c>
      <c r="H2536" s="251" t="s">
        <v>2542</v>
      </c>
      <c r="I2536" s="251" t="s">
        <v>435</v>
      </c>
      <c r="J2536" s="251" t="s">
        <v>3949</v>
      </c>
      <c r="K2536" s="251" t="s">
        <v>435</v>
      </c>
      <c r="L2536" s="251">
        <v>2022</v>
      </c>
      <c r="M2536" s="251">
        <v>2025</v>
      </c>
      <c r="N2536" s="251" t="s">
        <v>3948</v>
      </c>
      <c r="O2536" s="251" t="s">
        <v>394</v>
      </c>
      <c r="P2536" s="251" t="s">
        <v>418</v>
      </c>
      <c r="Q2536" s="251" t="s">
        <v>3950</v>
      </c>
      <c r="R2536" s="290"/>
      <c r="S2536" s="290"/>
      <c r="T2536" s="290"/>
      <c r="U2536" s="290"/>
      <c r="V2536" s="290"/>
      <c r="W2536" s="290"/>
      <c r="X2536" s="290"/>
    </row>
    <row r="2537" spans="2:24" ht="58">
      <c r="B2537" s="252" t="s">
        <v>1438</v>
      </c>
      <c r="C2537" s="251" t="s">
        <v>3946</v>
      </c>
      <c r="D2537" s="251" t="s">
        <v>3947</v>
      </c>
      <c r="E2537" s="251" t="s">
        <v>410</v>
      </c>
      <c r="F2537" s="251">
        <v>4719079</v>
      </c>
      <c r="G2537" s="251">
        <v>2463346</v>
      </c>
      <c r="H2537" s="251" t="s">
        <v>2542</v>
      </c>
      <c r="I2537" s="251" t="s">
        <v>435</v>
      </c>
      <c r="J2537" s="251" t="s">
        <v>3951</v>
      </c>
      <c r="K2537" s="251" t="s">
        <v>435</v>
      </c>
      <c r="L2537" s="251">
        <v>2022</v>
      </c>
      <c r="M2537" s="251">
        <v>2025</v>
      </c>
      <c r="N2537" s="251" t="s">
        <v>3948</v>
      </c>
      <c r="O2537" s="251" t="s">
        <v>394</v>
      </c>
      <c r="P2537" s="251" t="s">
        <v>418</v>
      </c>
      <c r="Q2537" s="251" t="s">
        <v>3952</v>
      </c>
      <c r="R2537" s="290"/>
      <c r="S2537" s="290"/>
      <c r="T2537" s="290"/>
      <c r="U2537" s="290"/>
      <c r="V2537" s="290"/>
      <c r="W2537" s="290"/>
      <c r="X2537" s="290"/>
    </row>
    <row r="2538" spans="2:24" ht="58">
      <c r="B2538" s="252" t="s">
        <v>1438</v>
      </c>
      <c r="C2538" s="251" t="s">
        <v>3946</v>
      </c>
      <c r="D2538" s="251" t="s">
        <v>3947</v>
      </c>
      <c r="E2538" s="251" t="s">
        <v>410</v>
      </c>
      <c r="F2538" s="251">
        <v>4898776.9007700002</v>
      </c>
      <c r="G2538" s="251">
        <v>2680307.0994199999</v>
      </c>
      <c r="H2538" s="251" t="s">
        <v>2542</v>
      </c>
      <c r="I2538" s="251" t="s">
        <v>435</v>
      </c>
      <c r="J2538" s="251" t="s">
        <v>3949</v>
      </c>
      <c r="K2538" s="251" t="s">
        <v>435</v>
      </c>
      <c r="L2538" s="251">
        <v>2021</v>
      </c>
      <c r="M2538" s="251">
        <v>2025</v>
      </c>
      <c r="N2538" s="251" t="s">
        <v>3948</v>
      </c>
      <c r="O2538" s="251" t="s">
        <v>394</v>
      </c>
      <c r="P2538" s="251" t="s">
        <v>418</v>
      </c>
      <c r="Q2538" s="251" t="s">
        <v>3953</v>
      </c>
      <c r="R2538" s="290"/>
      <c r="S2538" s="290"/>
      <c r="T2538" s="290"/>
      <c r="U2538" s="290"/>
      <c r="V2538" s="290"/>
      <c r="W2538" s="290"/>
      <c r="X2538" s="290"/>
    </row>
    <row r="2539" spans="2:24" ht="43.5">
      <c r="B2539" s="252" t="s">
        <v>1438</v>
      </c>
      <c r="C2539" s="251" t="s">
        <v>5640</v>
      </c>
      <c r="D2539" s="251" t="s">
        <v>3954</v>
      </c>
      <c r="E2539" s="251" t="s">
        <v>410</v>
      </c>
      <c r="F2539" s="352">
        <v>4727842</v>
      </c>
      <c r="G2539" s="352">
        <v>2514465</v>
      </c>
      <c r="H2539" s="251" t="s">
        <v>2542</v>
      </c>
      <c r="I2539" s="251" t="s">
        <v>435</v>
      </c>
      <c r="J2539" s="251" t="s">
        <v>3955</v>
      </c>
      <c r="K2539" s="251" t="s">
        <v>435</v>
      </c>
      <c r="L2539" s="251">
        <v>2023</v>
      </c>
      <c r="M2539" s="251">
        <v>2026</v>
      </c>
      <c r="N2539" s="251" t="s">
        <v>3948</v>
      </c>
      <c r="O2539" s="251" t="s">
        <v>394</v>
      </c>
      <c r="P2539" s="251" t="s">
        <v>3956</v>
      </c>
      <c r="Q2539" s="251" t="s">
        <v>3957</v>
      </c>
      <c r="R2539" s="290"/>
      <c r="S2539" s="290"/>
      <c r="T2539" s="290"/>
      <c r="U2539" s="290"/>
      <c r="V2539" s="290"/>
      <c r="W2539" s="290"/>
      <c r="X2539" s="290"/>
    </row>
    <row r="2540" spans="2:24" ht="43.5">
      <c r="B2540" s="252" t="s">
        <v>1438</v>
      </c>
      <c r="C2540" s="251" t="s">
        <v>5640</v>
      </c>
      <c r="D2540" s="251" t="s">
        <v>3954</v>
      </c>
      <c r="E2540" s="251" t="s">
        <v>410</v>
      </c>
      <c r="F2540" s="251">
        <v>4728202</v>
      </c>
      <c r="G2540" s="251">
        <v>2547934</v>
      </c>
      <c r="H2540" s="251" t="s">
        <v>2542</v>
      </c>
      <c r="I2540" s="251" t="s">
        <v>435</v>
      </c>
      <c r="J2540" s="251" t="s">
        <v>3955</v>
      </c>
      <c r="K2540" s="251" t="s">
        <v>435</v>
      </c>
      <c r="L2540" s="251">
        <v>2023</v>
      </c>
      <c r="M2540" s="251">
        <v>2026</v>
      </c>
      <c r="N2540" s="251" t="s">
        <v>3948</v>
      </c>
      <c r="O2540" s="251" t="s">
        <v>394</v>
      </c>
      <c r="P2540" s="251" t="s">
        <v>3956</v>
      </c>
      <c r="Q2540" s="251" t="s">
        <v>3958</v>
      </c>
      <c r="R2540" s="290"/>
      <c r="S2540" s="290"/>
      <c r="T2540" s="290"/>
      <c r="U2540" s="290"/>
      <c r="V2540" s="290"/>
      <c r="W2540" s="290"/>
      <c r="X2540" s="290"/>
    </row>
    <row r="2541" spans="2:24" ht="58">
      <c r="B2541" s="252" t="s">
        <v>1438</v>
      </c>
      <c r="C2541" s="251" t="s">
        <v>5641</v>
      </c>
      <c r="D2541" s="251" t="s">
        <v>3959</v>
      </c>
      <c r="E2541" s="251" t="s">
        <v>410</v>
      </c>
      <c r="F2541" s="679">
        <v>4919968.2122363001</v>
      </c>
      <c r="G2541" s="679">
        <v>2091908.95772193</v>
      </c>
      <c r="H2541" s="251" t="s">
        <v>2542</v>
      </c>
      <c r="I2541" s="251" t="s">
        <v>435</v>
      </c>
      <c r="J2541" s="251" t="s">
        <v>3960</v>
      </c>
      <c r="K2541" s="251" t="s">
        <v>435</v>
      </c>
      <c r="L2541" s="251">
        <v>2023</v>
      </c>
      <c r="M2541" s="251">
        <v>2026</v>
      </c>
      <c r="N2541" s="251" t="s">
        <v>3948</v>
      </c>
      <c r="O2541" s="251" t="s">
        <v>394</v>
      </c>
      <c r="P2541" s="251" t="s">
        <v>3961</v>
      </c>
      <c r="Q2541" s="251" t="s">
        <v>3962</v>
      </c>
      <c r="R2541" s="290"/>
      <c r="S2541" s="290"/>
      <c r="T2541" s="290"/>
      <c r="U2541" s="290"/>
      <c r="V2541" s="290"/>
      <c r="W2541" s="290"/>
      <c r="X2541" s="290"/>
    </row>
    <row r="2542" spans="2:24" ht="29">
      <c r="B2542" s="252" t="s">
        <v>1438</v>
      </c>
      <c r="C2542" s="251" t="s">
        <v>3963</v>
      </c>
      <c r="D2542" s="251" t="s">
        <v>3959</v>
      </c>
      <c r="E2542" s="251" t="s">
        <v>410</v>
      </c>
      <c r="F2542" s="320">
        <v>4919966</v>
      </c>
      <c r="G2542" s="320">
        <v>2091910</v>
      </c>
      <c r="H2542" s="251" t="s">
        <v>2542</v>
      </c>
      <c r="I2542" s="251" t="s">
        <v>435</v>
      </c>
      <c r="J2542" s="251" t="s">
        <v>3960</v>
      </c>
      <c r="K2542" s="251" t="s">
        <v>435</v>
      </c>
      <c r="L2542" s="251">
        <v>2023</v>
      </c>
      <c r="M2542" s="251">
        <v>2026</v>
      </c>
      <c r="N2542" s="251" t="s">
        <v>3948</v>
      </c>
      <c r="O2542" s="251" t="s">
        <v>394</v>
      </c>
      <c r="P2542" s="251" t="s">
        <v>3964</v>
      </c>
      <c r="Q2542" s="251" t="s">
        <v>3965</v>
      </c>
      <c r="R2542" s="290"/>
      <c r="S2542" s="290"/>
      <c r="T2542" s="290"/>
      <c r="U2542" s="290"/>
      <c r="V2542" s="290"/>
      <c r="W2542" s="290"/>
      <c r="X2542" s="290"/>
    </row>
    <row r="2543" spans="2:24" ht="72.5">
      <c r="B2543" s="252" t="s">
        <v>1438</v>
      </c>
      <c r="C2543" s="251" t="s">
        <v>3966</v>
      </c>
      <c r="D2543" s="251" t="s">
        <v>3967</v>
      </c>
      <c r="E2543" s="251" t="s">
        <v>410</v>
      </c>
      <c r="F2543" s="252">
        <v>5003177</v>
      </c>
      <c r="G2543" s="252">
        <v>2379223</v>
      </c>
      <c r="H2543" s="251" t="s">
        <v>2542</v>
      </c>
      <c r="I2543" s="251" t="s">
        <v>435</v>
      </c>
      <c r="J2543" s="251" t="s">
        <v>2510</v>
      </c>
      <c r="K2543" s="251" t="s">
        <v>435</v>
      </c>
      <c r="L2543" s="251">
        <v>2023</v>
      </c>
      <c r="M2543" s="251">
        <v>2025</v>
      </c>
      <c r="N2543" s="251" t="s">
        <v>3948</v>
      </c>
      <c r="O2543" s="251" t="s">
        <v>394</v>
      </c>
      <c r="P2543" s="251" t="s">
        <v>3968</v>
      </c>
      <c r="Q2543" s="251" t="s">
        <v>3969</v>
      </c>
      <c r="R2543" s="290"/>
      <c r="S2543" s="290"/>
      <c r="T2543" s="290"/>
      <c r="U2543" s="290"/>
      <c r="V2543" s="290"/>
      <c r="W2543" s="290"/>
      <c r="X2543" s="290"/>
    </row>
    <row r="2544" spans="2:24" ht="29">
      <c r="B2544" s="252" t="s">
        <v>1438</v>
      </c>
      <c r="C2544" s="251" t="s">
        <v>3970</v>
      </c>
      <c r="D2544" s="251" t="s">
        <v>3971</v>
      </c>
      <c r="E2544" s="251" t="s">
        <v>410</v>
      </c>
      <c r="F2544" s="251" t="s">
        <v>426</v>
      </c>
      <c r="G2544" s="251">
        <v>2292999</v>
      </c>
      <c r="H2544" s="251" t="s">
        <v>2542</v>
      </c>
      <c r="I2544" s="251" t="s">
        <v>435</v>
      </c>
      <c r="J2544" s="251" t="s">
        <v>3972</v>
      </c>
      <c r="K2544" s="251" t="s">
        <v>435</v>
      </c>
      <c r="L2544" s="251"/>
      <c r="M2544" s="251"/>
      <c r="N2544" s="251" t="s">
        <v>3973</v>
      </c>
      <c r="O2544" s="251" t="s">
        <v>427</v>
      </c>
      <c r="P2544" s="251" t="s">
        <v>428</v>
      </c>
      <c r="Q2544" s="251" t="s">
        <v>3974</v>
      </c>
      <c r="R2544" s="290"/>
      <c r="S2544" s="290"/>
      <c r="T2544" s="290"/>
      <c r="U2544" s="290"/>
      <c r="V2544" s="290"/>
      <c r="W2544" s="290"/>
      <c r="X2544" s="290"/>
    </row>
    <row r="2545" spans="2:24" ht="29">
      <c r="B2545" s="252" t="s">
        <v>1438</v>
      </c>
      <c r="C2545" s="251" t="s">
        <v>3963</v>
      </c>
      <c r="D2545" s="251" t="s">
        <v>3975</v>
      </c>
      <c r="E2545" s="251" t="s">
        <v>410</v>
      </c>
      <c r="F2545" s="251">
        <v>4919901</v>
      </c>
      <c r="G2545" s="251">
        <v>2533861</v>
      </c>
      <c r="H2545" s="251" t="s">
        <v>2542</v>
      </c>
      <c r="I2545" s="251" t="s">
        <v>435</v>
      </c>
      <c r="J2545" s="251" t="s">
        <v>3960</v>
      </c>
      <c r="K2545" s="251" t="s">
        <v>435</v>
      </c>
      <c r="L2545" s="251">
        <v>2024</v>
      </c>
      <c r="M2545" s="251">
        <v>2027</v>
      </c>
      <c r="N2545" s="251" t="s">
        <v>3973</v>
      </c>
      <c r="O2545" s="251" t="s">
        <v>394</v>
      </c>
      <c r="P2545" s="251" t="s">
        <v>424</v>
      </c>
      <c r="Q2545" s="251" t="s">
        <v>3976</v>
      </c>
      <c r="R2545" s="290"/>
      <c r="S2545" s="290"/>
      <c r="T2545" s="290"/>
      <c r="U2545" s="290"/>
      <c r="V2545" s="290"/>
      <c r="W2545" s="290"/>
      <c r="X2545" s="290"/>
    </row>
    <row r="2546" spans="2:24" ht="43.5">
      <c r="B2546" s="252" t="s">
        <v>1438</v>
      </c>
      <c r="C2546" s="251" t="s">
        <v>5642</v>
      </c>
      <c r="D2546" s="251" t="s">
        <v>3977</v>
      </c>
      <c r="E2546" s="251" t="s">
        <v>410</v>
      </c>
      <c r="F2546" s="252">
        <v>4741311</v>
      </c>
      <c r="G2546" s="252">
        <v>2580962</v>
      </c>
      <c r="H2546" s="251" t="s">
        <v>2542</v>
      </c>
      <c r="I2546" s="251" t="s">
        <v>435</v>
      </c>
      <c r="J2546" s="251" t="s">
        <v>2899</v>
      </c>
      <c r="K2546" s="251" t="s">
        <v>435</v>
      </c>
      <c r="L2546" s="251">
        <v>2025</v>
      </c>
      <c r="M2546" s="251">
        <v>2028</v>
      </c>
      <c r="N2546" s="251" t="s">
        <v>3973</v>
      </c>
      <c r="O2546" s="251" t="s">
        <v>394</v>
      </c>
      <c r="P2546" s="251" t="s">
        <v>3978</v>
      </c>
      <c r="Q2546" s="251" t="s">
        <v>3979</v>
      </c>
      <c r="R2546" s="290"/>
      <c r="S2546" s="290"/>
      <c r="T2546" s="290"/>
      <c r="U2546" s="290"/>
      <c r="V2546" s="290"/>
      <c r="W2546" s="290"/>
      <c r="X2546" s="290"/>
    </row>
    <row r="2547" spans="2:24" ht="29">
      <c r="B2547" s="252" t="s">
        <v>1438</v>
      </c>
      <c r="C2547" s="251" t="s">
        <v>5641</v>
      </c>
      <c r="D2547" s="251" t="s">
        <v>3980</v>
      </c>
      <c r="E2547" s="251" t="s">
        <v>410</v>
      </c>
      <c r="F2547" s="252">
        <v>4954502</v>
      </c>
      <c r="G2547" s="252">
        <v>2093398</v>
      </c>
      <c r="H2547" s="251" t="s">
        <v>2542</v>
      </c>
      <c r="I2547" s="251" t="s">
        <v>435</v>
      </c>
      <c r="J2547" s="251" t="s">
        <v>3960</v>
      </c>
      <c r="K2547" s="251" t="s">
        <v>435</v>
      </c>
      <c r="L2547" s="251">
        <v>2025</v>
      </c>
      <c r="M2547" s="251">
        <v>2028</v>
      </c>
      <c r="N2547" s="251" t="s">
        <v>3973</v>
      </c>
      <c r="O2547" s="251" t="s">
        <v>394</v>
      </c>
      <c r="P2547" s="251" t="s">
        <v>3964</v>
      </c>
      <c r="Q2547" s="251" t="s">
        <v>3981</v>
      </c>
      <c r="R2547" s="290"/>
      <c r="S2547" s="290"/>
      <c r="T2547" s="290"/>
      <c r="U2547" s="290"/>
      <c r="V2547" s="290"/>
      <c r="W2547" s="290"/>
      <c r="X2547" s="290"/>
    </row>
    <row r="2548" spans="2:24">
      <c r="B2548" s="253"/>
      <c r="C2548" s="290"/>
      <c r="D2548" s="290"/>
      <c r="E2548" s="290"/>
      <c r="F2548" s="290"/>
      <c r="G2548" s="290"/>
      <c r="H2548" s="290"/>
      <c r="I2548" s="290"/>
      <c r="J2548" s="290"/>
      <c r="K2548" s="290"/>
      <c r="L2548" s="290"/>
      <c r="M2548" s="290"/>
      <c r="N2548" s="290"/>
      <c r="O2548" s="290"/>
      <c r="P2548" s="290"/>
      <c r="Q2548" s="290"/>
      <c r="R2548" s="290"/>
      <c r="S2548" s="290"/>
      <c r="T2548" s="290"/>
      <c r="U2548" s="290"/>
      <c r="V2548" s="290"/>
      <c r="W2548" s="290"/>
      <c r="X2548" s="290"/>
    </row>
    <row r="2549" spans="2:24">
      <c r="B2549" s="253"/>
      <c r="C2549" s="290"/>
      <c r="D2549" s="290"/>
      <c r="E2549" s="290"/>
      <c r="F2549" s="290"/>
      <c r="G2549" s="290"/>
      <c r="H2549" s="290"/>
      <c r="I2549" s="290"/>
      <c r="J2549" s="290"/>
      <c r="K2549" s="290"/>
      <c r="L2549" s="290"/>
      <c r="M2549" s="290"/>
      <c r="N2549" s="290"/>
      <c r="O2549" s="290"/>
      <c r="P2549" s="290"/>
      <c r="Q2549" s="290"/>
      <c r="R2549" s="290"/>
      <c r="S2549" s="290"/>
      <c r="T2549" s="290"/>
      <c r="U2549" s="290"/>
      <c r="V2549" s="290"/>
      <c r="W2549" s="290"/>
      <c r="X2549" s="290"/>
    </row>
    <row r="2550" spans="2:24">
      <c r="B2550" s="253"/>
      <c r="C2550" s="290"/>
      <c r="D2550" s="290"/>
      <c r="E2550" s="290"/>
      <c r="F2550" s="290"/>
      <c r="G2550" s="290"/>
      <c r="H2550" s="290"/>
      <c r="I2550" s="290"/>
      <c r="J2550" s="290"/>
      <c r="K2550" s="290"/>
      <c r="L2550" s="290"/>
      <c r="M2550" s="290"/>
      <c r="N2550" s="290"/>
      <c r="O2550" s="290"/>
      <c r="P2550" s="290"/>
      <c r="Q2550" s="290"/>
      <c r="R2550" s="290"/>
      <c r="S2550" s="290"/>
      <c r="T2550" s="290"/>
      <c r="U2550" s="290"/>
      <c r="V2550" s="290"/>
      <c r="W2550" s="290"/>
      <c r="X2550" s="290"/>
    </row>
    <row r="2551" spans="2:24">
      <c r="B2551" s="253"/>
      <c r="C2551" s="290"/>
      <c r="D2551" s="290"/>
      <c r="E2551" s="290"/>
      <c r="F2551" s="290"/>
      <c r="G2551" s="290"/>
      <c r="H2551" s="290"/>
      <c r="I2551" s="290"/>
      <c r="J2551" s="290"/>
      <c r="K2551" s="290"/>
      <c r="L2551" s="290"/>
      <c r="M2551" s="290"/>
      <c r="N2551" s="290"/>
      <c r="O2551" s="290"/>
      <c r="P2551" s="290"/>
      <c r="Q2551" s="290"/>
      <c r="R2551" s="290"/>
      <c r="S2551" s="290"/>
      <c r="T2551" s="290"/>
      <c r="U2551" s="290"/>
      <c r="V2551" s="290"/>
      <c r="W2551" s="290"/>
      <c r="X2551" s="290"/>
    </row>
    <row r="2552" spans="2:24">
      <c r="B2552" s="253"/>
      <c r="C2552" s="290"/>
      <c r="D2552" s="290"/>
      <c r="E2552" s="290"/>
      <c r="F2552" s="290"/>
      <c r="G2552" s="290"/>
      <c r="H2552" s="290"/>
      <c r="I2552" s="290"/>
      <c r="J2552" s="290"/>
      <c r="K2552" s="290"/>
      <c r="L2552" s="290"/>
      <c r="M2552" s="290"/>
      <c r="N2552" s="290"/>
      <c r="O2552" s="290"/>
      <c r="P2552" s="290"/>
      <c r="Q2552" s="290"/>
      <c r="R2552" s="290"/>
      <c r="S2552" s="290"/>
      <c r="T2552" s="290"/>
      <c r="U2552" s="290"/>
      <c r="V2552" s="290"/>
      <c r="W2552" s="290"/>
      <c r="X2552" s="290"/>
    </row>
    <row r="2553" spans="2:24">
      <c r="B2553" s="253"/>
      <c r="C2553" s="290"/>
      <c r="D2553" s="290"/>
      <c r="E2553" s="290"/>
      <c r="F2553" s="290"/>
      <c r="G2553" s="290"/>
      <c r="H2553" s="290"/>
      <c r="I2553" s="290"/>
      <c r="J2553" s="290"/>
      <c r="K2553" s="290"/>
      <c r="L2553" s="290"/>
      <c r="M2553" s="290"/>
      <c r="N2553" s="290"/>
      <c r="O2553" s="290"/>
      <c r="P2553" s="290"/>
      <c r="Q2553" s="290"/>
      <c r="R2553" s="290"/>
      <c r="S2553" s="290"/>
      <c r="T2553" s="290"/>
      <c r="U2553" s="290"/>
      <c r="V2553" s="290"/>
      <c r="W2553" s="290"/>
      <c r="X2553" s="290"/>
    </row>
    <row r="2554" spans="2:24">
      <c r="B2554" s="253"/>
      <c r="C2554" s="290"/>
      <c r="D2554" s="290"/>
      <c r="E2554" s="290"/>
      <c r="F2554" s="290"/>
      <c r="G2554" s="290"/>
      <c r="H2554" s="290"/>
      <c r="I2554" s="290"/>
      <c r="J2554" s="290"/>
      <c r="K2554" s="290"/>
      <c r="L2554" s="290"/>
      <c r="M2554" s="290"/>
      <c r="N2554" s="290"/>
      <c r="O2554" s="290"/>
      <c r="P2554" s="290"/>
      <c r="Q2554" s="290"/>
      <c r="R2554" s="290"/>
      <c r="S2554" s="290"/>
      <c r="T2554" s="290"/>
      <c r="U2554" s="290"/>
      <c r="V2554" s="290"/>
      <c r="W2554" s="290"/>
      <c r="X2554" s="290"/>
    </row>
    <row r="2555" spans="2:24">
      <c r="B2555" s="253"/>
      <c r="C2555" s="290"/>
      <c r="D2555" s="290"/>
      <c r="E2555" s="290"/>
      <c r="F2555" s="290"/>
      <c r="G2555" s="290"/>
      <c r="H2555" s="290"/>
      <c r="I2555" s="290"/>
      <c r="J2555" s="290"/>
      <c r="K2555" s="290"/>
      <c r="L2555" s="290"/>
      <c r="M2555" s="290"/>
      <c r="N2555" s="290"/>
      <c r="O2555" s="290"/>
      <c r="P2555" s="290"/>
      <c r="Q2555" s="290"/>
      <c r="R2555" s="290"/>
      <c r="S2555" s="290"/>
      <c r="T2555" s="290"/>
      <c r="U2555" s="290"/>
      <c r="V2555" s="290"/>
      <c r="W2555" s="290"/>
      <c r="X2555" s="290"/>
    </row>
    <row r="2556" spans="2:24">
      <c r="B2556" s="253"/>
      <c r="C2556" s="290"/>
      <c r="D2556" s="290"/>
      <c r="E2556" s="290"/>
      <c r="F2556" s="290"/>
      <c r="G2556" s="290"/>
      <c r="H2556" s="290"/>
      <c r="I2556" s="290"/>
      <c r="J2556" s="290"/>
      <c r="K2556" s="290"/>
      <c r="L2556" s="290"/>
      <c r="M2556" s="290"/>
      <c r="N2556" s="290"/>
      <c r="O2556" s="290"/>
      <c r="P2556" s="290"/>
      <c r="Q2556" s="290"/>
      <c r="R2556" s="290"/>
      <c r="S2556" s="290"/>
      <c r="T2556" s="290"/>
      <c r="U2556" s="290"/>
      <c r="V2556" s="290"/>
      <c r="W2556" s="290"/>
      <c r="X2556" s="290"/>
    </row>
    <row r="2557" spans="2:24">
      <c r="B2557" s="253"/>
      <c r="C2557" s="290"/>
      <c r="D2557" s="290"/>
      <c r="E2557" s="290"/>
      <c r="F2557" s="290"/>
      <c r="G2557" s="290"/>
      <c r="H2557" s="290"/>
      <c r="I2557" s="290"/>
      <c r="J2557" s="290"/>
      <c r="K2557" s="290"/>
      <c r="L2557" s="290"/>
      <c r="M2557" s="290"/>
      <c r="N2557" s="290"/>
      <c r="O2557" s="290"/>
      <c r="P2557" s="290"/>
      <c r="Q2557" s="290"/>
      <c r="R2557" s="290"/>
      <c r="S2557" s="290"/>
      <c r="T2557" s="290"/>
      <c r="U2557" s="290"/>
      <c r="V2557" s="290"/>
      <c r="W2557" s="290"/>
      <c r="X2557" s="290"/>
    </row>
    <row r="2558" spans="2:24">
      <c r="B2558" s="253"/>
      <c r="C2558" s="290"/>
      <c r="D2558" s="290"/>
      <c r="E2558" s="290"/>
      <c r="F2558" s="290"/>
      <c r="G2558" s="290"/>
      <c r="H2558" s="290"/>
      <c r="I2558" s="290"/>
      <c r="J2558" s="290"/>
      <c r="K2558" s="290"/>
      <c r="L2558" s="290"/>
      <c r="M2558" s="290"/>
      <c r="N2558" s="290"/>
      <c r="O2558" s="290"/>
      <c r="P2558" s="290"/>
      <c r="Q2558" s="290"/>
      <c r="R2558" s="290"/>
      <c r="S2558" s="290"/>
      <c r="T2558" s="290"/>
      <c r="U2558" s="290"/>
      <c r="V2558" s="290"/>
      <c r="W2558" s="290"/>
      <c r="X2558" s="290"/>
    </row>
    <row r="2559" spans="2:24">
      <c r="B2559" s="253"/>
      <c r="C2559" s="290"/>
      <c r="D2559" s="290"/>
      <c r="E2559" s="290"/>
      <c r="F2559" s="290"/>
      <c r="G2559" s="290"/>
      <c r="H2559" s="290"/>
      <c r="I2559" s="290"/>
      <c r="J2559" s="290"/>
      <c r="K2559" s="290"/>
      <c r="L2559" s="290"/>
      <c r="M2559" s="290"/>
      <c r="N2559" s="290"/>
      <c r="O2559" s="290"/>
      <c r="P2559" s="290"/>
      <c r="Q2559" s="290"/>
      <c r="R2559" s="290"/>
      <c r="S2559" s="290"/>
      <c r="T2559" s="290"/>
      <c r="U2559" s="290"/>
      <c r="V2559" s="290"/>
      <c r="W2559" s="290"/>
      <c r="X2559" s="290"/>
    </row>
    <row r="2560" spans="2:24">
      <c r="B2560" s="253"/>
      <c r="C2560" s="290"/>
      <c r="D2560" s="290"/>
      <c r="E2560" s="290"/>
      <c r="F2560" s="290"/>
      <c r="G2560" s="290"/>
      <c r="H2560" s="290"/>
      <c r="I2560" s="290"/>
      <c r="J2560" s="290"/>
      <c r="K2560" s="290"/>
      <c r="L2560" s="290"/>
      <c r="M2560" s="290"/>
      <c r="N2560" s="290"/>
      <c r="O2560" s="290"/>
      <c r="P2560" s="290"/>
      <c r="Q2560" s="290"/>
      <c r="R2560" s="290"/>
      <c r="S2560" s="290"/>
      <c r="T2560" s="290"/>
      <c r="U2560" s="290"/>
      <c r="V2560" s="290"/>
      <c r="W2560" s="290"/>
      <c r="X2560" s="290"/>
    </row>
    <row r="2561" spans="2:24">
      <c r="B2561" s="253"/>
      <c r="C2561" s="290"/>
      <c r="D2561" s="290"/>
      <c r="E2561" s="290"/>
      <c r="F2561" s="290"/>
      <c r="G2561" s="290"/>
      <c r="H2561" s="290"/>
      <c r="I2561" s="290"/>
      <c r="J2561" s="290"/>
      <c r="K2561" s="290"/>
      <c r="L2561" s="290"/>
      <c r="M2561" s="290"/>
      <c r="N2561" s="290"/>
      <c r="O2561" s="290"/>
      <c r="P2561" s="290"/>
      <c r="Q2561" s="290"/>
      <c r="R2561" s="290"/>
      <c r="S2561" s="290"/>
      <c r="T2561" s="290"/>
      <c r="U2561" s="290"/>
      <c r="V2561" s="290"/>
      <c r="W2561" s="290"/>
      <c r="X2561" s="290"/>
    </row>
    <row r="2562" spans="2:24">
      <c r="B2562" s="253"/>
      <c r="C2562" s="290"/>
      <c r="D2562" s="290"/>
      <c r="E2562" s="290"/>
      <c r="F2562" s="290"/>
      <c r="G2562" s="290"/>
      <c r="H2562" s="290"/>
      <c r="I2562" s="290"/>
      <c r="J2562" s="290"/>
      <c r="K2562" s="290"/>
      <c r="L2562" s="290"/>
      <c r="M2562" s="290"/>
      <c r="N2562" s="290"/>
      <c r="O2562" s="290"/>
      <c r="P2562" s="290"/>
      <c r="Q2562" s="290"/>
      <c r="R2562" s="290"/>
      <c r="S2562" s="290"/>
      <c r="T2562" s="290"/>
      <c r="U2562" s="290"/>
      <c r="V2562" s="290"/>
      <c r="W2562" s="290"/>
      <c r="X2562" s="290"/>
    </row>
    <row r="2563" spans="2:24">
      <c r="B2563" s="253"/>
      <c r="C2563" s="290"/>
      <c r="D2563" s="290"/>
      <c r="E2563" s="290"/>
      <c r="F2563" s="290"/>
      <c r="G2563" s="290"/>
      <c r="H2563" s="290"/>
      <c r="I2563" s="290"/>
      <c r="J2563" s="290"/>
      <c r="K2563" s="290"/>
      <c r="L2563" s="290"/>
      <c r="M2563" s="290"/>
      <c r="N2563" s="290"/>
      <c r="O2563" s="290"/>
      <c r="P2563" s="290"/>
      <c r="Q2563" s="290"/>
      <c r="R2563" s="290"/>
      <c r="S2563" s="290"/>
      <c r="T2563" s="290"/>
      <c r="U2563" s="290"/>
      <c r="V2563" s="290"/>
      <c r="W2563" s="290"/>
      <c r="X2563" s="290"/>
    </row>
    <row r="2564" spans="2:24">
      <c r="B2564" s="253"/>
      <c r="C2564" s="290"/>
      <c r="D2564" s="290"/>
      <c r="E2564" s="290"/>
      <c r="F2564" s="290"/>
      <c r="G2564" s="290"/>
      <c r="H2564" s="290"/>
      <c r="I2564" s="290"/>
      <c r="J2564" s="290"/>
      <c r="K2564" s="290"/>
      <c r="L2564" s="290"/>
      <c r="M2564" s="290"/>
      <c r="N2564" s="290"/>
      <c r="O2564" s="290"/>
      <c r="P2564" s="290"/>
      <c r="Q2564" s="290"/>
      <c r="R2564" s="290"/>
      <c r="S2564" s="290"/>
      <c r="T2564" s="290"/>
      <c r="U2564" s="290"/>
      <c r="V2564" s="290"/>
      <c r="W2564" s="290"/>
      <c r="X2564" s="290"/>
    </row>
    <row r="2565" spans="2:24">
      <c r="B2565" s="253"/>
      <c r="C2565" s="290"/>
      <c r="D2565" s="290"/>
      <c r="E2565" s="290"/>
      <c r="F2565" s="290"/>
      <c r="G2565" s="290"/>
      <c r="H2565" s="290"/>
      <c r="I2565" s="290"/>
      <c r="J2565" s="290"/>
      <c r="K2565" s="290"/>
      <c r="L2565" s="290"/>
      <c r="M2565" s="290"/>
      <c r="N2565" s="290"/>
      <c r="O2565" s="290"/>
      <c r="P2565" s="290"/>
      <c r="Q2565" s="290"/>
      <c r="R2565" s="290"/>
      <c r="S2565" s="290"/>
      <c r="T2565" s="290"/>
      <c r="U2565" s="290"/>
      <c r="V2565" s="290"/>
      <c r="W2565" s="290"/>
      <c r="X2565" s="290"/>
    </row>
    <row r="2566" spans="2:24">
      <c r="B2566" s="253"/>
      <c r="C2566" s="290"/>
      <c r="D2566" s="290"/>
      <c r="E2566" s="290"/>
      <c r="F2566" s="290"/>
      <c r="G2566" s="290"/>
      <c r="H2566" s="290"/>
      <c r="I2566" s="290"/>
      <c r="J2566" s="290"/>
      <c r="K2566" s="290"/>
      <c r="L2566" s="290"/>
      <c r="M2566" s="290"/>
      <c r="N2566" s="290"/>
      <c r="O2566" s="290"/>
      <c r="P2566" s="290"/>
      <c r="Q2566" s="290"/>
      <c r="R2566" s="290"/>
      <c r="S2566" s="290"/>
      <c r="T2566" s="290"/>
      <c r="U2566" s="290"/>
      <c r="V2566" s="290"/>
      <c r="W2566" s="290"/>
      <c r="X2566" s="290"/>
    </row>
    <row r="2567" spans="2:24">
      <c r="B2567" s="253"/>
      <c r="C2567" s="290"/>
      <c r="D2567" s="290"/>
      <c r="E2567" s="290"/>
      <c r="F2567" s="290"/>
      <c r="G2567" s="290"/>
      <c r="H2567" s="290"/>
      <c r="I2567" s="290"/>
      <c r="J2567" s="290"/>
      <c r="K2567" s="290"/>
      <c r="L2567" s="290"/>
      <c r="M2567" s="290"/>
      <c r="N2567" s="290"/>
      <c r="O2567" s="290"/>
      <c r="P2567" s="290"/>
      <c r="Q2567" s="290"/>
      <c r="R2567" s="290"/>
      <c r="S2567" s="290"/>
      <c r="T2567" s="290"/>
      <c r="U2567" s="290"/>
      <c r="V2567" s="290"/>
      <c r="W2567" s="290"/>
      <c r="X2567" s="290"/>
    </row>
    <row r="2568" spans="2:24">
      <c r="B2568" s="253"/>
      <c r="C2568" s="290"/>
      <c r="D2568" s="290"/>
      <c r="E2568" s="290"/>
      <c r="F2568" s="290"/>
      <c r="G2568" s="290"/>
      <c r="H2568" s="290"/>
      <c r="I2568" s="290"/>
      <c r="J2568" s="290"/>
      <c r="K2568" s="290"/>
      <c r="L2568" s="290"/>
      <c r="M2568" s="290"/>
      <c r="N2568" s="290"/>
      <c r="O2568" s="290"/>
      <c r="P2568" s="290"/>
      <c r="Q2568" s="290"/>
      <c r="R2568" s="290"/>
      <c r="S2568" s="290"/>
      <c r="T2568" s="290"/>
      <c r="U2568" s="290"/>
      <c r="V2568" s="290"/>
      <c r="W2568" s="290"/>
      <c r="X2568" s="290"/>
    </row>
    <row r="2569" spans="2:24">
      <c r="B2569" s="253"/>
      <c r="C2569" s="290"/>
      <c r="D2569" s="290"/>
      <c r="E2569" s="290"/>
      <c r="F2569" s="290"/>
      <c r="G2569" s="290"/>
      <c r="H2569" s="290"/>
      <c r="I2569" s="290"/>
      <c r="J2569" s="290"/>
      <c r="K2569" s="290"/>
      <c r="L2569" s="290"/>
      <c r="M2569" s="290"/>
      <c r="N2569" s="290"/>
      <c r="O2569" s="290"/>
      <c r="P2569" s="290"/>
      <c r="Q2569" s="290"/>
      <c r="R2569" s="290"/>
      <c r="S2569" s="290"/>
      <c r="T2569" s="290"/>
      <c r="U2569" s="290"/>
      <c r="V2569" s="290"/>
      <c r="W2569" s="290"/>
      <c r="X2569" s="290"/>
    </row>
    <row r="2570" spans="2:24">
      <c r="B2570" s="253"/>
      <c r="C2570" s="290"/>
      <c r="D2570" s="290"/>
      <c r="E2570" s="290"/>
      <c r="F2570" s="290"/>
      <c r="G2570" s="290"/>
      <c r="H2570" s="290"/>
      <c r="I2570" s="290"/>
      <c r="J2570" s="290"/>
      <c r="K2570" s="290"/>
      <c r="L2570" s="290"/>
      <c r="M2570" s="290"/>
      <c r="N2570" s="290"/>
      <c r="O2570" s="290"/>
      <c r="P2570" s="290"/>
      <c r="Q2570" s="290"/>
      <c r="R2570" s="290"/>
      <c r="S2570" s="290"/>
      <c r="T2570" s="290"/>
      <c r="U2570" s="290"/>
      <c r="V2570" s="290"/>
      <c r="W2570" s="290"/>
      <c r="X2570" s="290"/>
    </row>
    <row r="2571" spans="2:24">
      <c r="B2571" s="253"/>
      <c r="C2571" s="290"/>
      <c r="D2571" s="290"/>
      <c r="E2571" s="290"/>
      <c r="F2571" s="290"/>
      <c r="G2571" s="290"/>
      <c r="H2571" s="290"/>
      <c r="I2571" s="290"/>
      <c r="J2571" s="290"/>
      <c r="K2571" s="290"/>
      <c r="L2571" s="290"/>
      <c r="M2571" s="290"/>
      <c r="N2571" s="290"/>
      <c r="O2571" s="290"/>
      <c r="P2571" s="290"/>
      <c r="Q2571" s="290"/>
      <c r="R2571" s="290"/>
      <c r="S2571" s="290"/>
      <c r="T2571" s="290"/>
      <c r="U2571" s="290"/>
      <c r="V2571" s="290"/>
      <c r="W2571" s="290"/>
      <c r="X2571" s="290"/>
    </row>
    <row r="2572" spans="2:24">
      <c r="B2572" s="253"/>
      <c r="C2572" s="290"/>
      <c r="D2572" s="290"/>
      <c r="E2572" s="290"/>
      <c r="F2572" s="290"/>
      <c r="G2572" s="290"/>
      <c r="H2572" s="290"/>
      <c r="I2572" s="290"/>
      <c r="J2572" s="290"/>
      <c r="K2572" s="290"/>
      <c r="L2572" s="290"/>
      <c r="M2572" s="290"/>
      <c r="N2572" s="290"/>
      <c r="O2572" s="290"/>
      <c r="P2572" s="290"/>
      <c r="Q2572" s="290"/>
      <c r="R2572" s="290"/>
      <c r="S2572" s="290"/>
      <c r="T2572" s="290"/>
      <c r="U2572" s="290"/>
      <c r="V2572" s="290"/>
      <c r="W2572" s="290"/>
      <c r="X2572" s="290"/>
    </row>
    <row r="2573" spans="2:24">
      <c r="B2573" s="253"/>
      <c r="C2573" s="290"/>
      <c r="D2573" s="290"/>
      <c r="E2573" s="290"/>
      <c r="F2573" s="290"/>
      <c r="G2573" s="290"/>
      <c r="H2573" s="290"/>
      <c r="I2573" s="290"/>
      <c r="J2573" s="290"/>
      <c r="K2573" s="290"/>
      <c r="L2573" s="290"/>
      <c r="M2573" s="290"/>
      <c r="N2573" s="290"/>
      <c r="O2573" s="290"/>
      <c r="P2573" s="290"/>
      <c r="Q2573" s="290"/>
      <c r="R2573" s="290"/>
      <c r="S2573" s="290"/>
      <c r="T2573" s="290"/>
      <c r="U2573" s="290"/>
      <c r="V2573" s="290"/>
      <c r="W2573" s="290"/>
      <c r="X2573" s="290"/>
    </row>
    <row r="2574" spans="2:24">
      <c r="B2574" s="253"/>
      <c r="C2574" s="290"/>
      <c r="D2574" s="290"/>
      <c r="E2574" s="290"/>
      <c r="F2574" s="290"/>
      <c r="G2574" s="290"/>
      <c r="H2574" s="290"/>
      <c r="I2574" s="290"/>
      <c r="J2574" s="290"/>
      <c r="K2574" s="290"/>
      <c r="L2574" s="290"/>
      <c r="M2574" s="290"/>
      <c r="N2574" s="290"/>
      <c r="O2574" s="290"/>
      <c r="P2574" s="290"/>
      <c r="Q2574" s="290"/>
      <c r="R2574" s="290"/>
      <c r="S2574" s="290"/>
      <c r="T2574" s="290"/>
      <c r="U2574" s="290"/>
      <c r="V2574" s="290"/>
      <c r="W2574" s="290"/>
      <c r="X2574" s="290"/>
    </row>
    <row r="2575" spans="2:24">
      <c r="B2575" s="253"/>
      <c r="C2575" s="290"/>
      <c r="D2575" s="290"/>
      <c r="E2575" s="290"/>
      <c r="F2575" s="290"/>
      <c r="G2575" s="290"/>
      <c r="H2575" s="290"/>
      <c r="I2575" s="290"/>
      <c r="J2575" s="290"/>
      <c r="K2575" s="290"/>
      <c r="L2575" s="290"/>
      <c r="M2575" s="290"/>
      <c r="N2575" s="290"/>
      <c r="O2575" s="290"/>
      <c r="P2575" s="290"/>
      <c r="Q2575" s="290"/>
      <c r="R2575" s="290"/>
      <c r="S2575" s="290"/>
      <c r="T2575" s="290"/>
      <c r="U2575" s="290"/>
      <c r="V2575" s="290"/>
      <c r="W2575" s="290"/>
      <c r="X2575" s="290"/>
    </row>
    <row r="2576" spans="2:24">
      <c r="B2576" s="253"/>
      <c r="C2576" s="290"/>
      <c r="D2576" s="290"/>
      <c r="E2576" s="290"/>
      <c r="F2576" s="290"/>
      <c r="G2576" s="290"/>
      <c r="H2576" s="290"/>
      <c r="I2576" s="290"/>
      <c r="J2576" s="290"/>
      <c r="K2576" s="290"/>
      <c r="L2576" s="290"/>
      <c r="M2576" s="290"/>
      <c r="N2576" s="290"/>
      <c r="O2576" s="290"/>
      <c r="P2576" s="290"/>
      <c r="Q2576" s="290"/>
      <c r="R2576" s="290"/>
      <c r="S2576" s="290"/>
      <c r="T2576" s="290"/>
      <c r="U2576" s="290"/>
      <c r="V2576" s="290"/>
      <c r="W2576" s="290"/>
      <c r="X2576" s="290"/>
    </row>
    <row r="2577" spans="2:24">
      <c r="B2577" s="253"/>
      <c r="C2577" s="290"/>
      <c r="D2577" s="290"/>
      <c r="E2577" s="290"/>
      <c r="F2577" s="290"/>
      <c r="G2577" s="290"/>
      <c r="H2577" s="290"/>
      <c r="I2577" s="290"/>
      <c r="J2577" s="290"/>
      <c r="K2577" s="290"/>
      <c r="L2577" s="290"/>
      <c r="M2577" s="290"/>
      <c r="N2577" s="290"/>
      <c r="O2577" s="290"/>
      <c r="P2577" s="290"/>
      <c r="Q2577" s="290"/>
      <c r="R2577" s="290"/>
      <c r="S2577" s="290"/>
      <c r="T2577" s="290"/>
      <c r="U2577" s="290"/>
      <c r="V2577" s="290"/>
      <c r="W2577" s="290"/>
      <c r="X2577" s="290"/>
    </row>
    <row r="2578" spans="2:24">
      <c r="B2578" s="253"/>
      <c r="C2578" s="290"/>
      <c r="D2578" s="290"/>
      <c r="E2578" s="290"/>
      <c r="F2578" s="290"/>
      <c r="G2578" s="290"/>
      <c r="H2578" s="290"/>
      <c r="I2578" s="290"/>
      <c r="J2578" s="290"/>
      <c r="K2578" s="290"/>
      <c r="L2578" s="290"/>
      <c r="M2578" s="290"/>
      <c r="N2578" s="290"/>
      <c r="O2578" s="290"/>
      <c r="P2578" s="290"/>
      <c r="Q2578" s="290"/>
      <c r="R2578" s="290"/>
      <c r="S2578" s="290"/>
      <c r="T2578" s="290"/>
      <c r="U2578" s="290"/>
      <c r="V2578" s="290"/>
      <c r="W2578" s="290"/>
      <c r="X2578" s="290"/>
    </row>
    <row r="2579" spans="2:24">
      <c r="B2579" s="253"/>
      <c r="C2579" s="290"/>
      <c r="D2579" s="290"/>
      <c r="E2579" s="290"/>
      <c r="F2579" s="290"/>
      <c r="G2579" s="290"/>
      <c r="H2579" s="290"/>
      <c r="I2579" s="290"/>
      <c r="J2579" s="290"/>
      <c r="K2579" s="290"/>
      <c r="L2579" s="290"/>
      <c r="M2579" s="290"/>
      <c r="N2579" s="290"/>
      <c r="O2579" s="290"/>
      <c r="P2579" s="290"/>
      <c r="Q2579" s="290"/>
      <c r="R2579" s="290"/>
      <c r="S2579" s="290"/>
      <c r="T2579" s="290"/>
      <c r="U2579" s="290"/>
      <c r="V2579" s="290"/>
      <c r="W2579" s="290"/>
      <c r="X2579" s="290"/>
    </row>
    <row r="2580" spans="2:24">
      <c r="B2580" s="253"/>
      <c r="C2580" s="290"/>
      <c r="D2580" s="290"/>
      <c r="E2580" s="290"/>
      <c r="F2580" s="290"/>
      <c r="G2580" s="290"/>
      <c r="H2580" s="290"/>
      <c r="I2580" s="290"/>
      <c r="J2580" s="290"/>
      <c r="K2580" s="290"/>
      <c r="L2580" s="290"/>
      <c r="M2580" s="290"/>
      <c r="N2580" s="290"/>
      <c r="O2580" s="290"/>
      <c r="P2580" s="290"/>
      <c r="Q2580" s="290"/>
      <c r="R2580" s="290"/>
      <c r="S2580" s="290"/>
      <c r="T2580" s="290"/>
      <c r="U2580" s="290"/>
      <c r="V2580" s="290"/>
      <c r="W2580" s="290"/>
      <c r="X2580" s="290"/>
    </row>
    <row r="2581" spans="2:24">
      <c r="B2581" s="253"/>
      <c r="C2581" s="290"/>
      <c r="D2581" s="290"/>
      <c r="E2581" s="290"/>
      <c r="F2581" s="290"/>
      <c r="G2581" s="290"/>
      <c r="H2581" s="290"/>
      <c r="I2581" s="290"/>
      <c r="J2581" s="290"/>
      <c r="K2581" s="290"/>
      <c r="L2581" s="290"/>
      <c r="M2581" s="290"/>
      <c r="N2581" s="290"/>
      <c r="O2581" s="290"/>
      <c r="P2581" s="290"/>
      <c r="Q2581" s="290"/>
      <c r="R2581" s="290"/>
      <c r="S2581" s="290"/>
      <c r="T2581" s="290"/>
      <c r="U2581" s="290"/>
      <c r="V2581" s="290"/>
      <c r="W2581" s="290"/>
      <c r="X2581" s="290"/>
    </row>
    <row r="2582" spans="2:24">
      <c r="B2582" s="253"/>
      <c r="C2582" s="290"/>
      <c r="D2582" s="290"/>
      <c r="E2582" s="290"/>
      <c r="F2582" s="290"/>
      <c r="G2582" s="290"/>
      <c r="H2582" s="290"/>
      <c r="I2582" s="290"/>
      <c r="J2582" s="290"/>
      <c r="K2582" s="290"/>
      <c r="L2582" s="290"/>
      <c r="M2582" s="290"/>
      <c r="N2582" s="290"/>
      <c r="O2582" s="290"/>
      <c r="P2582" s="290"/>
      <c r="Q2582" s="290"/>
      <c r="R2582" s="290"/>
      <c r="S2582" s="290"/>
      <c r="T2582" s="290"/>
      <c r="U2582" s="290"/>
      <c r="V2582" s="290"/>
      <c r="W2582" s="290"/>
      <c r="X2582" s="290"/>
    </row>
    <row r="2583" spans="2:24">
      <c r="B2583" s="253"/>
      <c r="C2583" s="290"/>
      <c r="D2583" s="290"/>
      <c r="E2583" s="290"/>
      <c r="F2583" s="290"/>
      <c r="G2583" s="290"/>
      <c r="H2583" s="290"/>
      <c r="I2583" s="290"/>
      <c r="J2583" s="290"/>
      <c r="K2583" s="290"/>
      <c r="L2583" s="290"/>
      <c r="M2583" s="290"/>
      <c r="N2583" s="290"/>
      <c r="O2583" s="290"/>
      <c r="P2583" s="290"/>
      <c r="Q2583" s="290"/>
      <c r="R2583" s="290"/>
      <c r="S2583" s="290"/>
      <c r="T2583" s="290"/>
      <c r="U2583" s="290"/>
      <c r="V2583" s="290"/>
      <c r="W2583" s="290"/>
      <c r="X2583" s="290"/>
    </row>
    <row r="2584" spans="2:24">
      <c r="B2584" s="253"/>
      <c r="C2584" s="290"/>
      <c r="D2584" s="290"/>
      <c r="E2584" s="290"/>
      <c r="F2584" s="290"/>
      <c r="G2584" s="290"/>
      <c r="H2584" s="290"/>
      <c r="I2584" s="290"/>
      <c r="J2584" s="290"/>
      <c r="K2584" s="290"/>
      <c r="L2584" s="290"/>
      <c r="M2584" s="290"/>
      <c r="N2584" s="290"/>
      <c r="O2584" s="290"/>
      <c r="P2584" s="290"/>
      <c r="Q2584" s="290"/>
      <c r="R2584" s="290"/>
      <c r="S2584" s="290"/>
      <c r="T2584" s="290"/>
      <c r="U2584" s="290"/>
      <c r="V2584" s="290"/>
      <c r="W2584" s="290"/>
      <c r="X2584" s="290"/>
    </row>
    <row r="2585" spans="2:24">
      <c r="B2585" s="253"/>
      <c r="C2585" s="290"/>
      <c r="D2585" s="290"/>
      <c r="E2585" s="290"/>
      <c r="F2585" s="290"/>
      <c r="G2585" s="290"/>
      <c r="H2585" s="290"/>
      <c r="I2585" s="290"/>
      <c r="J2585" s="290"/>
      <c r="K2585" s="290"/>
      <c r="L2585" s="290"/>
      <c r="M2585" s="290"/>
      <c r="N2585" s="290"/>
      <c r="O2585" s="290"/>
      <c r="P2585" s="290"/>
      <c r="Q2585" s="290"/>
      <c r="R2585" s="290"/>
      <c r="S2585" s="290"/>
      <c r="T2585" s="290"/>
      <c r="U2585" s="290"/>
      <c r="V2585" s="290"/>
      <c r="W2585" s="290"/>
      <c r="X2585" s="290"/>
    </row>
    <row r="2586" spans="2:24">
      <c r="B2586" s="253"/>
      <c r="C2586" s="290"/>
      <c r="D2586" s="290"/>
      <c r="E2586" s="290"/>
      <c r="F2586" s="290"/>
      <c r="G2586" s="290"/>
      <c r="H2586" s="290"/>
      <c r="I2586" s="290"/>
      <c r="J2586" s="290"/>
      <c r="K2586" s="290"/>
      <c r="L2586" s="290"/>
      <c r="M2586" s="290"/>
      <c r="N2586" s="290"/>
      <c r="O2586" s="290"/>
      <c r="P2586" s="290"/>
      <c r="Q2586" s="290"/>
      <c r="R2586" s="290"/>
      <c r="S2586" s="290"/>
      <c r="T2586" s="290"/>
      <c r="U2586" s="290"/>
      <c r="V2586" s="290"/>
      <c r="W2586" s="290"/>
      <c r="X2586" s="290"/>
    </row>
    <row r="2587" spans="2:24">
      <c r="B2587" s="253"/>
      <c r="C2587" s="290"/>
      <c r="D2587" s="290"/>
      <c r="E2587" s="290"/>
      <c r="F2587" s="290"/>
      <c r="G2587" s="290"/>
      <c r="H2587" s="290"/>
      <c r="I2587" s="290"/>
      <c r="J2587" s="290"/>
      <c r="K2587" s="290"/>
      <c r="L2587" s="290"/>
      <c r="M2587" s="290"/>
      <c r="N2587" s="290"/>
      <c r="O2587" s="290"/>
      <c r="P2587" s="290"/>
      <c r="Q2587" s="290"/>
      <c r="R2587" s="290"/>
      <c r="S2587" s="290"/>
      <c r="T2587" s="290"/>
      <c r="U2587" s="290"/>
      <c r="V2587" s="290"/>
      <c r="W2587" s="290"/>
      <c r="X2587" s="290"/>
    </row>
    <row r="2588" spans="2:24">
      <c r="B2588" s="253"/>
      <c r="C2588" s="290"/>
      <c r="D2588" s="290"/>
      <c r="E2588" s="290"/>
      <c r="F2588" s="290"/>
      <c r="G2588" s="290"/>
      <c r="H2588" s="290"/>
      <c r="I2588" s="290"/>
      <c r="J2588" s="290"/>
      <c r="K2588" s="290"/>
      <c r="L2588" s="290"/>
      <c r="M2588" s="290"/>
      <c r="N2588" s="290"/>
      <c r="O2588" s="290"/>
      <c r="P2588" s="290"/>
      <c r="Q2588" s="290"/>
      <c r="R2588" s="290"/>
      <c r="S2588" s="290"/>
      <c r="T2588" s="290"/>
      <c r="U2588" s="290"/>
      <c r="V2588" s="290"/>
      <c r="W2588" s="290"/>
      <c r="X2588" s="290"/>
    </row>
    <row r="2589" spans="2:24">
      <c r="B2589" s="253"/>
      <c r="C2589" s="290"/>
      <c r="D2589" s="290"/>
      <c r="E2589" s="290"/>
      <c r="F2589" s="290"/>
      <c r="G2589" s="290"/>
      <c r="H2589" s="290"/>
      <c r="I2589" s="290"/>
      <c r="J2589" s="290"/>
      <c r="K2589" s="290"/>
      <c r="L2589" s="290"/>
      <c r="M2589" s="290"/>
      <c r="N2589" s="290"/>
      <c r="O2589" s="290"/>
      <c r="P2589" s="290"/>
      <c r="Q2589" s="290"/>
      <c r="R2589" s="290"/>
      <c r="S2589" s="290"/>
      <c r="T2589" s="290"/>
      <c r="U2589" s="290"/>
      <c r="V2589" s="290"/>
      <c r="W2589" s="290"/>
      <c r="X2589" s="290"/>
    </row>
    <row r="2590" spans="2:24">
      <c r="B2590" s="253"/>
      <c r="C2590" s="290"/>
      <c r="D2590" s="290"/>
      <c r="E2590" s="290"/>
      <c r="F2590" s="290"/>
      <c r="G2590" s="290"/>
      <c r="H2590" s="290"/>
      <c r="I2590" s="290"/>
      <c r="J2590" s="290"/>
      <c r="K2590" s="290"/>
      <c r="L2590" s="290"/>
      <c r="M2590" s="290"/>
      <c r="N2590" s="290"/>
      <c r="O2590" s="290"/>
      <c r="P2590" s="290"/>
      <c r="Q2590" s="290"/>
      <c r="R2590" s="290"/>
      <c r="S2590" s="290"/>
      <c r="T2590" s="290"/>
      <c r="U2590" s="290"/>
      <c r="V2590" s="290"/>
      <c r="W2590" s="290"/>
      <c r="X2590" s="290"/>
    </row>
    <row r="2591" spans="2:24">
      <c r="B2591" s="253"/>
      <c r="C2591" s="290"/>
      <c r="D2591" s="290"/>
      <c r="E2591" s="290"/>
      <c r="F2591" s="290"/>
      <c r="G2591" s="290"/>
      <c r="H2591" s="290"/>
      <c r="I2591" s="290"/>
      <c r="J2591" s="290"/>
      <c r="K2591" s="290"/>
      <c r="L2591" s="290"/>
      <c r="M2591" s="290"/>
      <c r="N2591" s="290"/>
      <c r="O2591" s="290"/>
      <c r="P2591" s="290"/>
      <c r="Q2591" s="290"/>
      <c r="R2591" s="290"/>
      <c r="S2591" s="290"/>
      <c r="T2591" s="290"/>
      <c r="U2591" s="290"/>
      <c r="V2591" s="290"/>
      <c r="W2591" s="290"/>
      <c r="X2591" s="290"/>
    </row>
    <row r="2592" spans="2:24">
      <c r="B2592" s="253"/>
      <c r="C2592" s="290"/>
      <c r="D2592" s="290"/>
      <c r="E2592" s="290"/>
      <c r="F2592" s="290"/>
      <c r="G2592" s="290"/>
      <c r="H2592" s="290"/>
      <c r="I2592" s="290"/>
      <c r="J2592" s="290"/>
      <c r="K2592" s="290"/>
      <c r="L2592" s="290"/>
      <c r="M2592" s="290"/>
      <c r="N2592" s="290"/>
      <c r="O2592" s="290"/>
      <c r="P2592" s="290"/>
      <c r="Q2592" s="290"/>
      <c r="R2592" s="290"/>
      <c r="S2592" s="290"/>
      <c r="T2592" s="290"/>
      <c r="U2592" s="290"/>
      <c r="V2592" s="290"/>
      <c r="W2592" s="290"/>
      <c r="X2592" s="290"/>
    </row>
    <row r="2593" spans="2:24">
      <c r="B2593" s="253"/>
      <c r="C2593" s="290"/>
      <c r="D2593" s="290"/>
      <c r="E2593" s="290"/>
      <c r="F2593" s="290"/>
      <c r="G2593" s="290"/>
      <c r="H2593" s="290"/>
      <c r="I2593" s="290"/>
      <c r="J2593" s="290"/>
      <c r="K2593" s="290"/>
      <c r="L2593" s="290"/>
      <c r="M2593" s="290"/>
      <c r="N2593" s="290"/>
      <c r="O2593" s="290"/>
      <c r="P2593" s="290"/>
      <c r="Q2593" s="290"/>
      <c r="R2593" s="290"/>
      <c r="S2593" s="290"/>
      <c r="T2593" s="290"/>
      <c r="U2593" s="290"/>
      <c r="V2593" s="290"/>
      <c r="W2593" s="290"/>
      <c r="X2593" s="290"/>
    </row>
    <row r="2594" spans="2:24">
      <c r="B2594" s="253"/>
      <c r="C2594" s="290"/>
      <c r="D2594" s="290"/>
      <c r="E2594" s="290"/>
      <c r="F2594" s="290"/>
      <c r="G2594" s="290"/>
      <c r="H2594" s="290"/>
      <c r="I2594" s="290"/>
      <c r="J2594" s="290"/>
      <c r="K2594" s="290"/>
      <c r="L2594" s="290"/>
      <c r="M2594" s="290"/>
      <c r="N2594" s="290"/>
      <c r="O2594" s="290"/>
      <c r="P2594" s="290"/>
      <c r="Q2594" s="290"/>
      <c r="R2594" s="290"/>
      <c r="S2594" s="290"/>
      <c r="T2594" s="290"/>
      <c r="U2594" s="290"/>
      <c r="V2594" s="290"/>
      <c r="W2594" s="290"/>
      <c r="X2594" s="290"/>
    </row>
    <row r="2595" spans="2:24">
      <c r="B2595" s="253"/>
      <c r="C2595" s="290"/>
      <c r="D2595" s="290"/>
      <c r="E2595" s="290"/>
      <c r="F2595" s="290"/>
      <c r="G2595" s="290"/>
      <c r="H2595" s="290"/>
      <c r="I2595" s="290"/>
      <c r="J2595" s="290"/>
      <c r="K2595" s="290"/>
      <c r="L2595" s="290"/>
      <c r="M2595" s="290"/>
      <c r="N2595" s="290"/>
      <c r="O2595" s="290"/>
      <c r="P2595" s="290"/>
      <c r="Q2595" s="290"/>
      <c r="R2595" s="290"/>
      <c r="S2595" s="290"/>
      <c r="T2595" s="290"/>
      <c r="U2595" s="290"/>
      <c r="V2595" s="290"/>
      <c r="W2595" s="290"/>
      <c r="X2595" s="290"/>
    </row>
    <row r="2596" spans="2:24">
      <c r="B2596" s="253"/>
      <c r="C2596" s="290"/>
      <c r="D2596" s="290"/>
      <c r="E2596" s="290"/>
      <c r="F2596" s="290"/>
      <c r="G2596" s="290"/>
      <c r="H2596" s="290"/>
      <c r="I2596" s="290"/>
      <c r="J2596" s="290"/>
      <c r="K2596" s="290"/>
      <c r="L2596" s="290"/>
      <c r="M2596" s="290"/>
      <c r="N2596" s="290"/>
      <c r="O2596" s="290"/>
      <c r="P2596" s="290"/>
      <c r="Q2596" s="290"/>
      <c r="R2596" s="290"/>
      <c r="S2596" s="290"/>
      <c r="T2596" s="290"/>
      <c r="U2596" s="290"/>
      <c r="V2596" s="290"/>
      <c r="W2596" s="290"/>
      <c r="X2596" s="290"/>
    </row>
    <row r="2597" spans="2:24">
      <c r="B2597" s="253"/>
      <c r="C2597" s="290"/>
      <c r="D2597" s="290"/>
      <c r="E2597" s="290"/>
      <c r="F2597" s="290"/>
      <c r="G2597" s="290"/>
      <c r="H2597" s="290"/>
      <c r="I2597" s="290"/>
      <c r="J2597" s="290"/>
      <c r="K2597" s="290"/>
      <c r="L2597" s="290"/>
      <c r="M2597" s="290"/>
      <c r="N2597" s="290"/>
      <c r="O2597" s="290"/>
      <c r="P2597" s="290"/>
      <c r="Q2597" s="290"/>
      <c r="R2597" s="290"/>
      <c r="S2597" s="290"/>
      <c r="T2597" s="290"/>
      <c r="U2597" s="290"/>
      <c r="V2597" s="290"/>
      <c r="W2597" s="290"/>
      <c r="X2597" s="290"/>
    </row>
    <row r="2598" spans="2:24">
      <c r="B2598" s="253"/>
      <c r="C2598" s="290"/>
      <c r="D2598" s="290"/>
      <c r="E2598" s="290"/>
      <c r="F2598" s="290"/>
      <c r="G2598" s="290"/>
      <c r="H2598" s="290"/>
      <c r="I2598" s="290"/>
      <c r="J2598" s="290"/>
      <c r="K2598" s="290"/>
      <c r="L2598" s="290"/>
      <c r="M2598" s="290"/>
      <c r="N2598" s="290"/>
      <c r="O2598" s="290"/>
      <c r="P2598" s="290"/>
      <c r="Q2598" s="290"/>
      <c r="R2598" s="290"/>
      <c r="S2598" s="290"/>
      <c r="T2598" s="290"/>
      <c r="U2598" s="290"/>
      <c r="V2598" s="290"/>
      <c r="W2598" s="290"/>
      <c r="X2598" s="290"/>
    </row>
    <row r="2599" spans="2:24">
      <c r="B2599" s="253"/>
      <c r="C2599" s="290"/>
      <c r="D2599" s="290"/>
      <c r="E2599" s="290"/>
      <c r="F2599" s="290"/>
      <c r="G2599" s="290"/>
      <c r="H2599" s="290"/>
      <c r="I2599" s="290"/>
      <c r="J2599" s="290"/>
      <c r="K2599" s="290"/>
      <c r="L2599" s="290"/>
      <c r="M2599" s="290"/>
      <c r="N2599" s="290"/>
      <c r="O2599" s="290"/>
      <c r="P2599" s="290"/>
      <c r="Q2599" s="290"/>
      <c r="R2599" s="290"/>
      <c r="S2599" s="290"/>
      <c r="T2599" s="290"/>
      <c r="U2599" s="290"/>
      <c r="V2599" s="290"/>
      <c r="W2599" s="290"/>
      <c r="X2599" s="290"/>
    </row>
    <row r="2600" spans="2:24">
      <c r="B2600" s="253"/>
      <c r="C2600" s="290"/>
      <c r="D2600" s="290"/>
      <c r="E2600" s="290"/>
      <c r="F2600" s="290"/>
      <c r="G2600" s="290"/>
      <c r="H2600" s="290"/>
      <c r="I2600" s="290"/>
      <c r="J2600" s="290"/>
      <c r="K2600" s="290"/>
      <c r="L2600" s="290"/>
      <c r="M2600" s="290"/>
      <c r="N2600" s="290"/>
      <c r="O2600" s="290"/>
      <c r="P2600" s="290"/>
      <c r="Q2600" s="290"/>
      <c r="R2600" s="290"/>
      <c r="S2600" s="290"/>
      <c r="T2600" s="290"/>
      <c r="U2600" s="290"/>
      <c r="V2600" s="290"/>
      <c r="W2600" s="290"/>
      <c r="X2600" s="290"/>
    </row>
    <row r="2601" spans="2:24">
      <c r="B2601" s="253"/>
      <c r="C2601" s="290"/>
      <c r="D2601" s="290"/>
      <c r="E2601" s="290"/>
      <c r="F2601" s="290"/>
      <c r="G2601" s="290"/>
      <c r="H2601" s="290"/>
      <c r="I2601" s="290"/>
      <c r="J2601" s="290"/>
      <c r="K2601" s="290"/>
      <c r="L2601" s="290"/>
      <c r="M2601" s="290"/>
      <c r="N2601" s="290"/>
      <c r="O2601" s="290"/>
      <c r="P2601" s="290"/>
      <c r="Q2601" s="290"/>
      <c r="R2601" s="290"/>
      <c r="S2601" s="290"/>
      <c r="T2601" s="290"/>
      <c r="U2601" s="290"/>
      <c r="V2601" s="290"/>
      <c r="W2601" s="290"/>
      <c r="X2601" s="290"/>
    </row>
    <row r="2602" spans="2:24">
      <c r="B2602" s="253"/>
      <c r="C2602" s="290"/>
      <c r="D2602" s="290"/>
      <c r="E2602" s="290"/>
      <c r="F2602" s="290"/>
      <c r="G2602" s="290"/>
      <c r="H2602" s="290"/>
      <c r="I2602" s="290"/>
      <c r="J2602" s="290"/>
      <c r="K2602" s="290"/>
      <c r="L2602" s="290"/>
      <c r="M2602" s="290"/>
      <c r="N2602" s="290"/>
      <c r="O2602" s="290"/>
      <c r="P2602" s="290"/>
      <c r="Q2602" s="290"/>
      <c r="R2602" s="290"/>
      <c r="S2602" s="290"/>
      <c r="T2602" s="290"/>
      <c r="U2602" s="290"/>
      <c r="V2602" s="290"/>
      <c r="W2602" s="290"/>
      <c r="X2602" s="290"/>
    </row>
    <row r="2603" spans="2:24">
      <c r="B2603" s="253"/>
      <c r="C2603" s="290"/>
      <c r="D2603" s="290"/>
      <c r="E2603" s="290"/>
      <c r="F2603" s="290"/>
      <c r="G2603" s="290"/>
      <c r="H2603" s="290"/>
      <c r="I2603" s="290"/>
      <c r="J2603" s="290"/>
      <c r="K2603" s="290"/>
      <c r="L2603" s="290"/>
      <c r="M2603" s="290"/>
      <c r="N2603" s="290"/>
      <c r="O2603" s="290"/>
      <c r="P2603" s="290"/>
      <c r="Q2603" s="290"/>
      <c r="R2603" s="290"/>
      <c r="S2603" s="290"/>
      <c r="T2603" s="290"/>
      <c r="U2603" s="290"/>
      <c r="V2603" s="290"/>
      <c r="W2603" s="290"/>
      <c r="X2603" s="290"/>
    </row>
    <row r="2604" spans="2:24">
      <c r="B2604" s="253"/>
      <c r="C2604" s="290"/>
      <c r="D2604" s="290"/>
      <c r="E2604" s="290"/>
      <c r="F2604" s="290"/>
      <c r="G2604" s="290"/>
      <c r="H2604" s="290"/>
      <c r="I2604" s="290"/>
      <c r="J2604" s="290"/>
      <c r="K2604" s="290"/>
      <c r="L2604" s="290"/>
      <c r="M2604" s="290"/>
      <c r="N2604" s="290"/>
      <c r="O2604" s="290"/>
      <c r="P2604" s="290"/>
      <c r="Q2604" s="290"/>
      <c r="R2604" s="290"/>
      <c r="S2604" s="290"/>
      <c r="T2604" s="290"/>
      <c r="U2604" s="290"/>
      <c r="V2604" s="290"/>
      <c r="W2604" s="290"/>
      <c r="X2604" s="290"/>
    </row>
    <row r="2605" spans="2:24">
      <c r="B2605" s="253"/>
      <c r="C2605" s="290"/>
      <c r="D2605" s="290"/>
      <c r="E2605" s="290"/>
      <c r="F2605" s="290"/>
      <c r="G2605" s="290"/>
      <c r="H2605" s="290"/>
      <c r="I2605" s="290"/>
      <c r="J2605" s="290"/>
      <c r="K2605" s="290"/>
      <c r="L2605" s="290"/>
      <c r="M2605" s="290"/>
      <c r="N2605" s="290"/>
      <c r="O2605" s="290"/>
      <c r="P2605" s="290"/>
      <c r="Q2605" s="290"/>
      <c r="R2605" s="290"/>
      <c r="S2605" s="290"/>
      <c r="T2605" s="290"/>
      <c r="U2605" s="290"/>
      <c r="V2605" s="290"/>
      <c r="W2605" s="290"/>
      <c r="X2605" s="290"/>
    </row>
    <row r="2606" spans="2:24">
      <c r="B2606" s="253"/>
      <c r="C2606" s="290"/>
      <c r="D2606" s="290"/>
      <c r="E2606" s="290"/>
      <c r="F2606" s="290"/>
      <c r="G2606" s="290"/>
      <c r="H2606" s="290"/>
      <c r="I2606" s="290"/>
      <c r="J2606" s="290"/>
      <c r="K2606" s="290"/>
      <c r="L2606" s="290"/>
      <c r="M2606" s="290"/>
      <c r="N2606" s="290"/>
      <c r="O2606" s="290"/>
      <c r="P2606" s="290"/>
      <c r="Q2606" s="290"/>
      <c r="R2606" s="290"/>
      <c r="S2606" s="290"/>
      <c r="T2606" s="290"/>
      <c r="U2606" s="290"/>
      <c r="V2606" s="290"/>
      <c r="W2606" s="290"/>
      <c r="X2606" s="290"/>
    </row>
    <row r="2607" spans="2:24">
      <c r="B2607" s="253"/>
      <c r="C2607" s="290"/>
      <c r="D2607" s="290"/>
      <c r="E2607" s="290"/>
      <c r="F2607" s="290"/>
      <c r="G2607" s="290"/>
      <c r="H2607" s="290"/>
      <c r="I2607" s="290"/>
      <c r="J2607" s="290"/>
      <c r="K2607" s="290"/>
      <c r="L2607" s="290"/>
      <c r="M2607" s="290"/>
      <c r="N2607" s="290"/>
      <c r="O2607" s="290"/>
      <c r="P2607" s="290"/>
      <c r="Q2607" s="290"/>
      <c r="R2607" s="290"/>
      <c r="S2607" s="290"/>
      <c r="T2607" s="290"/>
      <c r="U2607" s="290"/>
      <c r="V2607" s="290"/>
      <c r="W2607" s="290"/>
      <c r="X2607" s="290"/>
    </row>
    <row r="2608" spans="2:24">
      <c r="B2608" s="253"/>
      <c r="C2608" s="290"/>
      <c r="D2608" s="290"/>
      <c r="E2608" s="290"/>
      <c r="F2608" s="290"/>
      <c r="G2608" s="290"/>
      <c r="H2608" s="290"/>
      <c r="I2608" s="290"/>
      <c r="J2608" s="290"/>
      <c r="K2608" s="290"/>
      <c r="L2608" s="290"/>
      <c r="M2608" s="290"/>
      <c r="N2608" s="290"/>
      <c r="O2608" s="290"/>
      <c r="P2608" s="290"/>
      <c r="Q2608" s="290"/>
      <c r="R2608" s="290"/>
      <c r="S2608" s="290"/>
      <c r="T2608" s="290"/>
      <c r="U2608" s="290"/>
      <c r="V2608" s="290"/>
      <c r="W2608" s="290"/>
      <c r="X2608" s="290"/>
    </row>
    <row r="2609" spans="2:24">
      <c r="B2609" s="253"/>
      <c r="C2609" s="290"/>
      <c r="D2609" s="290"/>
      <c r="E2609" s="290"/>
      <c r="F2609" s="290"/>
      <c r="G2609" s="290"/>
      <c r="H2609" s="290"/>
      <c r="I2609" s="290"/>
      <c r="J2609" s="290"/>
      <c r="K2609" s="290"/>
      <c r="L2609" s="290"/>
      <c r="M2609" s="290"/>
      <c r="N2609" s="290"/>
      <c r="O2609" s="290"/>
      <c r="P2609" s="290"/>
      <c r="Q2609" s="290"/>
      <c r="R2609" s="290"/>
      <c r="S2609" s="290"/>
      <c r="T2609" s="290"/>
      <c r="U2609" s="290"/>
      <c r="V2609" s="290"/>
      <c r="W2609" s="290"/>
      <c r="X2609" s="290"/>
    </row>
    <row r="2610" spans="2:24">
      <c r="B2610" s="253"/>
      <c r="C2610" s="290"/>
      <c r="D2610" s="290"/>
      <c r="E2610" s="290"/>
      <c r="F2610" s="290"/>
      <c r="G2610" s="290"/>
      <c r="H2610" s="290"/>
      <c r="I2610" s="290"/>
      <c r="J2610" s="290"/>
      <c r="K2610" s="290"/>
      <c r="L2610" s="290"/>
      <c r="M2610" s="290"/>
      <c r="N2610" s="290"/>
      <c r="O2610" s="290"/>
      <c r="P2610" s="290"/>
      <c r="Q2610" s="290"/>
      <c r="R2610" s="290"/>
      <c r="S2610" s="290"/>
      <c r="T2610" s="290"/>
      <c r="U2610" s="290"/>
      <c r="V2610" s="290"/>
      <c r="W2610" s="290"/>
      <c r="X2610" s="290"/>
    </row>
    <row r="2611" spans="2:24">
      <c r="B2611" s="253"/>
      <c r="C2611" s="290"/>
      <c r="D2611" s="290"/>
      <c r="E2611" s="290"/>
      <c r="F2611" s="290"/>
      <c r="G2611" s="290"/>
      <c r="H2611" s="290"/>
      <c r="I2611" s="290"/>
      <c r="J2611" s="290"/>
      <c r="K2611" s="290"/>
      <c r="L2611" s="290"/>
      <c r="M2611" s="290"/>
      <c r="N2611" s="290"/>
      <c r="O2611" s="290"/>
      <c r="P2611" s="290"/>
      <c r="Q2611" s="290"/>
      <c r="R2611" s="290"/>
      <c r="S2611" s="290"/>
      <c r="T2611" s="290"/>
      <c r="U2611" s="290"/>
      <c r="V2611" s="290"/>
      <c r="W2611" s="290"/>
      <c r="X2611" s="290"/>
    </row>
    <row r="2612" spans="2:24">
      <c r="B2612" s="253"/>
      <c r="C2612" s="290"/>
      <c r="D2612" s="290"/>
      <c r="E2612" s="290"/>
      <c r="F2612" s="290"/>
      <c r="G2612" s="290"/>
      <c r="H2612" s="290"/>
      <c r="I2612" s="290"/>
      <c r="J2612" s="290"/>
      <c r="K2612" s="290"/>
      <c r="L2612" s="290"/>
      <c r="M2612" s="290"/>
      <c r="N2612" s="290"/>
      <c r="O2612" s="290"/>
      <c r="P2612" s="290"/>
      <c r="Q2612" s="290"/>
      <c r="R2612" s="290"/>
      <c r="S2612" s="290"/>
      <c r="T2612" s="290"/>
      <c r="U2612" s="290"/>
      <c r="V2612" s="290"/>
      <c r="W2612" s="290"/>
      <c r="X2612" s="290"/>
    </row>
    <row r="2613" spans="2:24">
      <c r="B2613" s="253"/>
      <c r="C2613" s="290"/>
      <c r="D2613" s="290"/>
      <c r="E2613" s="290"/>
      <c r="F2613" s="290"/>
      <c r="G2613" s="290"/>
      <c r="H2613" s="290"/>
      <c r="I2613" s="290"/>
      <c r="J2613" s="290"/>
      <c r="K2613" s="290"/>
      <c r="L2613" s="290"/>
      <c r="M2613" s="290"/>
      <c r="N2613" s="290"/>
      <c r="O2613" s="290"/>
      <c r="P2613" s="290"/>
      <c r="Q2613" s="290"/>
      <c r="R2613" s="290"/>
      <c r="S2613" s="290"/>
      <c r="T2613" s="290"/>
      <c r="U2613" s="290"/>
      <c r="V2613" s="290"/>
      <c r="W2613" s="290"/>
      <c r="X2613" s="290"/>
    </row>
    <row r="2614" spans="2:24">
      <c r="B2614" s="253"/>
      <c r="C2614" s="290"/>
      <c r="D2614" s="290"/>
      <c r="E2614" s="290"/>
      <c r="F2614" s="290"/>
      <c r="G2614" s="290"/>
      <c r="H2614" s="290"/>
      <c r="I2614" s="290"/>
      <c r="J2614" s="290"/>
      <c r="K2614" s="290"/>
      <c r="L2614" s="290"/>
      <c r="M2614" s="290"/>
      <c r="N2614" s="290"/>
      <c r="O2614" s="290"/>
      <c r="P2614" s="290"/>
      <c r="Q2614" s="290"/>
      <c r="R2614" s="290"/>
      <c r="S2614" s="290"/>
      <c r="T2614" s="290"/>
      <c r="U2614" s="290"/>
      <c r="V2614" s="290"/>
      <c r="W2614" s="290"/>
      <c r="X2614" s="290"/>
    </row>
    <row r="2615" spans="2:24">
      <c r="B2615" s="253"/>
      <c r="C2615" s="290"/>
      <c r="D2615" s="290"/>
      <c r="E2615" s="290"/>
      <c r="F2615" s="290"/>
      <c r="G2615" s="290"/>
      <c r="H2615" s="290"/>
      <c r="I2615" s="290"/>
      <c r="J2615" s="290"/>
      <c r="K2615" s="290"/>
      <c r="L2615" s="290"/>
      <c r="M2615" s="290"/>
      <c r="N2615" s="290"/>
      <c r="O2615" s="290"/>
      <c r="P2615" s="290"/>
      <c r="Q2615" s="290"/>
      <c r="R2615" s="290"/>
      <c r="S2615" s="290"/>
      <c r="T2615" s="290"/>
      <c r="U2615" s="290"/>
      <c r="V2615" s="290"/>
      <c r="W2615" s="290"/>
      <c r="X2615" s="290"/>
    </row>
    <row r="2616" spans="2:24">
      <c r="B2616" s="253"/>
      <c r="C2616" s="290"/>
      <c r="D2616" s="290"/>
      <c r="E2616" s="290"/>
      <c r="F2616" s="290"/>
      <c r="G2616" s="290"/>
      <c r="H2616" s="290"/>
      <c r="I2616" s="290"/>
      <c r="J2616" s="290"/>
      <c r="K2616" s="290"/>
      <c r="L2616" s="290"/>
      <c r="M2616" s="290"/>
      <c r="N2616" s="290"/>
      <c r="O2616" s="290"/>
      <c r="P2616" s="290"/>
      <c r="Q2616" s="290"/>
      <c r="R2616" s="290"/>
      <c r="S2616" s="290"/>
      <c r="T2616" s="290"/>
      <c r="U2616" s="290"/>
      <c r="V2616" s="290"/>
      <c r="W2616" s="290"/>
      <c r="X2616" s="290"/>
    </row>
    <row r="2617" spans="2:24">
      <c r="B2617" s="253"/>
      <c r="C2617" s="290"/>
      <c r="D2617" s="290"/>
      <c r="E2617" s="290"/>
      <c r="F2617" s="290"/>
      <c r="G2617" s="290"/>
      <c r="H2617" s="290"/>
      <c r="I2617" s="290"/>
      <c r="J2617" s="290"/>
      <c r="K2617" s="290"/>
      <c r="L2617" s="290"/>
      <c r="M2617" s="290"/>
      <c r="N2617" s="290"/>
      <c r="O2617" s="290"/>
      <c r="P2617" s="290"/>
      <c r="Q2617" s="290"/>
      <c r="R2617" s="290"/>
      <c r="S2617" s="290"/>
      <c r="T2617" s="290"/>
      <c r="U2617" s="290"/>
      <c r="V2617" s="290"/>
      <c r="W2617" s="290"/>
      <c r="X2617" s="290"/>
    </row>
    <row r="2618" spans="2:24">
      <c r="B2618" s="253"/>
      <c r="C2618" s="290"/>
      <c r="D2618" s="290"/>
      <c r="E2618" s="290"/>
      <c r="F2618" s="290"/>
      <c r="G2618" s="290"/>
      <c r="H2618" s="290"/>
      <c r="I2618" s="290"/>
      <c r="J2618" s="290"/>
      <c r="K2618" s="290"/>
      <c r="L2618" s="290"/>
      <c r="M2618" s="290"/>
      <c r="N2618" s="290"/>
      <c r="O2618" s="290"/>
      <c r="P2618" s="290"/>
      <c r="Q2618" s="290"/>
      <c r="R2618" s="290"/>
      <c r="S2618" s="290"/>
      <c r="T2618" s="290"/>
      <c r="U2618" s="290"/>
      <c r="V2618" s="290"/>
      <c r="W2618" s="290"/>
      <c r="X2618" s="290"/>
    </row>
    <row r="2619" spans="2:24">
      <c r="B2619" s="253"/>
      <c r="C2619" s="290"/>
      <c r="D2619" s="290"/>
      <c r="E2619" s="290"/>
      <c r="F2619" s="290"/>
      <c r="G2619" s="290"/>
      <c r="H2619" s="290"/>
      <c r="I2619" s="290"/>
      <c r="J2619" s="290"/>
      <c r="K2619" s="290"/>
      <c r="L2619" s="290"/>
      <c r="M2619" s="290"/>
      <c r="N2619" s="290"/>
      <c r="O2619" s="290"/>
      <c r="P2619" s="290"/>
      <c r="Q2619" s="290"/>
      <c r="R2619" s="290"/>
      <c r="S2619" s="290"/>
      <c r="T2619" s="290"/>
      <c r="U2619" s="290"/>
      <c r="V2619" s="290"/>
      <c r="W2619" s="290"/>
      <c r="X2619" s="290"/>
    </row>
    <row r="2620" spans="2:24">
      <c r="B2620" s="253"/>
      <c r="C2620" s="290"/>
      <c r="D2620" s="290"/>
      <c r="E2620" s="290"/>
      <c r="F2620" s="290"/>
      <c r="G2620" s="290"/>
      <c r="H2620" s="290"/>
      <c r="I2620" s="290"/>
      <c r="J2620" s="290"/>
      <c r="K2620" s="290"/>
      <c r="L2620" s="290"/>
      <c r="M2620" s="290"/>
      <c r="N2620" s="290"/>
      <c r="O2620" s="290"/>
      <c r="P2620" s="290"/>
      <c r="Q2620" s="290"/>
      <c r="R2620" s="290"/>
      <c r="S2620" s="290"/>
      <c r="T2620" s="290"/>
      <c r="U2620" s="290"/>
      <c r="V2620" s="290"/>
      <c r="W2620" s="290"/>
      <c r="X2620" s="290"/>
    </row>
    <row r="2621" spans="2:24">
      <c r="B2621" s="253"/>
      <c r="C2621" s="290"/>
      <c r="D2621" s="290"/>
      <c r="E2621" s="290"/>
      <c r="F2621" s="290"/>
      <c r="G2621" s="290"/>
      <c r="H2621" s="290"/>
      <c r="I2621" s="290"/>
      <c r="J2621" s="290"/>
      <c r="K2621" s="290"/>
      <c r="L2621" s="290"/>
      <c r="M2621" s="290"/>
      <c r="N2621" s="290"/>
      <c r="O2621" s="290"/>
      <c r="P2621" s="290"/>
      <c r="Q2621" s="290"/>
      <c r="R2621" s="290"/>
      <c r="S2621" s="290"/>
      <c r="T2621" s="290"/>
      <c r="U2621" s="290"/>
      <c r="V2621" s="290"/>
      <c r="W2621" s="290"/>
      <c r="X2621" s="290"/>
    </row>
    <row r="2622" spans="2:24">
      <c r="B2622" s="253"/>
      <c r="C2622" s="290"/>
      <c r="D2622" s="290"/>
      <c r="E2622" s="290"/>
      <c r="F2622" s="290"/>
      <c r="G2622" s="290"/>
      <c r="H2622" s="290"/>
      <c r="I2622" s="290"/>
      <c r="J2622" s="290"/>
      <c r="K2622" s="290"/>
      <c r="L2622" s="290"/>
      <c r="M2622" s="290"/>
      <c r="N2622" s="290"/>
      <c r="O2622" s="290"/>
      <c r="P2622" s="290"/>
      <c r="Q2622" s="290"/>
      <c r="R2622" s="290"/>
      <c r="S2622" s="290"/>
      <c r="T2622" s="290"/>
      <c r="U2622" s="290"/>
      <c r="V2622" s="290"/>
      <c r="W2622" s="290"/>
      <c r="X2622" s="290"/>
    </row>
    <row r="2623" spans="2:24">
      <c r="B2623" s="253"/>
      <c r="C2623" s="290"/>
      <c r="D2623" s="290"/>
      <c r="E2623" s="290"/>
      <c r="F2623" s="290"/>
      <c r="G2623" s="290"/>
      <c r="H2623" s="290"/>
      <c r="I2623" s="290"/>
      <c r="J2623" s="290"/>
      <c r="K2623" s="290"/>
      <c r="L2623" s="290"/>
      <c r="M2623" s="290"/>
      <c r="N2623" s="290"/>
      <c r="O2623" s="290"/>
      <c r="P2623" s="290"/>
      <c r="Q2623" s="290"/>
      <c r="R2623" s="290"/>
      <c r="S2623" s="290"/>
      <c r="T2623" s="290"/>
      <c r="U2623" s="290"/>
      <c r="V2623" s="290"/>
      <c r="W2623" s="290"/>
      <c r="X2623" s="290"/>
    </row>
    <row r="2624" spans="2:24">
      <c r="B2624" s="253"/>
      <c r="C2624" s="290"/>
      <c r="D2624" s="290"/>
      <c r="E2624" s="290"/>
      <c r="F2624" s="290"/>
      <c r="G2624" s="290"/>
      <c r="H2624" s="290"/>
      <c r="I2624" s="290"/>
      <c r="J2624" s="290"/>
      <c r="K2624" s="290"/>
      <c r="L2624" s="290"/>
      <c r="M2624" s="290"/>
      <c r="N2624" s="290"/>
      <c r="O2624" s="290"/>
      <c r="P2624" s="290"/>
      <c r="Q2624" s="290"/>
      <c r="R2624" s="290"/>
      <c r="S2624" s="290"/>
      <c r="T2624" s="290"/>
      <c r="U2624" s="290"/>
      <c r="V2624" s="290"/>
      <c r="W2624" s="290"/>
      <c r="X2624" s="290"/>
    </row>
    <row r="2625" spans="2:24">
      <c r="B2625" s="253"/>
      <c r="C2625" s="290"/>
      <c r="D2625" s="290"/>
      <c r="E2625" s="290"/>
      <c r="F2625" s="290"/>
      <c r="G2625" s="290"/>
      <c r="H2625" s="290"/>
      <c r="I2625" s="290"/>
      <c r="J2625" s="290"/>
      <c r="K2625" s="290"/>
      <c r="L2625" s="290"/>
      <c r="M2625" s="290"/>
      <c r="N2625" s="290"/>
      <c r="O2625" s="290"/>
      <c r="P2625" s="290"/>
      <c r="Q2625" s="290"/>
      <c r="R2625" s="290"/>
      <c r="S2625" s="290"/>
      <c r="T2625" s="290"/>
      <c r="U2625" s="290"/>
      <c r="V2625" s="290"/>
      <c r="W2625" s="290"/>
      <c r="X2625" s="290"/>
    </row>
    <row r="2626" spans="2:24">
      <c r="B2626" s="253"/>
      <c r="C2626" s="290"/>
      <c r="D2626" s="290"/>
      <c r="E2626" s="290"/>
      <c r="F2626" s="290"/>
      <c r="G2626" s="290"/>
      <c r="H2626" s="290"/>
      <c r="I2626" s="290"/>
      <c r="J2626" s="290"/>
      <c r="K2626" s="290"/>
      <c r="L2626" s="290"/>
      <c r="M2626" s="290"/>
      <c r="N2626" s="290"/>
      <c r="O2626" s="290"/>
      <c r="P2626" s="290"/>
      <c r="Q2626" s="290"/>
      <c r="R2626" s="290"/>
      <c r="S2626" s="290"/>
      <c r="T2626" s="290"/>
      <c r="U2626" s="290"/>
      <c r="V2626" s="290"/>
      <c r="W2626" s="290"/>
      <c r="X2626" s="290"/>
    </row>
    <row r="2627" spans="2:24">
      <c r="B2627" s="253"/>
      <c r="C2627" s="290"/>
      <c r="D2627" s="290"/>
      <c r="E2627" s="290"/>
      <c r="F2627" s="290"/>
      <c r="G2627" s="290"/>
      <c r="H2627" s="290"/>
      <c r="I2627" s="290"/>
      <c r="J2627" s="290"/>
      <c r="K2627" s="290"/>
      <c r="L2627" s="290"/>
      <c r="M2627" s="290"/>
      <c r="N2627" s="290"/>
      <c r="O2627" s="290"/>
      <c r="P2627" s="290"/>
      <c r="Q2627" s="290"/>
      <c r="R2627" s="290"/>
      <c r="S2627" s="290"/>
      <c r="T2627" s="290"/>
      <c r="U2627" s="290"/>
      <c r="V2627" s="290"/>
      <c r="W2627" s="290"/>
      <c r="X2627" s="290"/>
    </row>
    <row r="2628" spans="2:24">
      <c r="B2628" s="253"/>
      <c r="C2628" s="290"/>
      <c r="D2628" s="290"/>
      <c r="E2628" s="290"/>
      <c r="F2628" s="290"/>
      <c r="G2628" s="290"/>
      <c r="H2628" s="290"/>
      <c r="I2628" s="290"/>
      <c r="J2628" s="290"/>
      <c r="K2628" s="290"/>
      <c r="L2628" s="290"/>
      <c r="M2628" s="290"/>
      <c r="N2628" s="290"/>
      <c r="O2628" s="290"/>
      <c r="P2628" s="290"/>
      <c r="Q2628" s="290"/>
      <c r="R2628" s="290"/>
      <c r="S2628" s="290"/>
      <c r="T2628" s="290"/>
      <c r="U2628" s="290"/>
      <c r="V2628" s="290"/>
      <c r="W2628" s="290"/>
      <c r="X2628" s="290"/>
    </row>
    <row r="2629" spans="2:24">
      <c r="B2629" s="253"/>
      <c r="C2629" s="290"/>
      <c r="D2629" s="290"/>
      <c r="E2629" s="290"/>
      <c r="F2629" s="290"/>
      <c r="G2629" s="290"/>
      <c r="H2629" s="290"/>
      <c r="I2629" s="290"/>
      <c r="J2629" s="290"/>
      <c r="K2629" s="290"/>
      <c r="L2629" s="290"/>
      <c r="M2629" s="290"/>
      <c r="N2629" s="290"/>
      <c r="O2629" s="290"/>
      <c r="P2629" s="290"/>
      <c r="Q2629" s="290"/>
      <c r="R2629" s="290"/>
      <c r="S2629" s="290"/>
      <c r="T2629" s="290"/>
      <c r="U2629" s="290"/>
      <c r="V2629" s="290"/>
      <c r="W2629" s="290"/>
      <c r="X2629" s="290"/>
    </row>
    <row r="2630" spans="2:24">
      <c r="B2630" s="253"/>
      <c r="C2630" s="290"/>
      <c r="D2630" s="290"/>
      <c r="E2630" s="290"/>
      <c r="F2630" s="290"/>
      <c r="G2630" s="290"/>
      <c r="H2630" s="290"/>
      <c r="I2630" s="290"/>
      <c r="J2630" s="290"/>
      <c r="K2630" s="290"/>
      <c r="L2630" s="290"/>
      <c r="M2630" s="290"/>
      <c r="N2630" s="290"/>
      <c r="O2630" s="290"/>
      <c r="P2630" s="290"/>
      <c r="Q2630" s="290"/>
      <c r="R2630" s="290"/>
      <c r="S2630" s="290"/>
      <c r="T2630" s="290"/>
      <c r="U2630" s="290"/>
      <c r="V2630" s="290"/>
      <c r="W2630" s="290"/>
      <c r="X2630" s="290"/>
    </row>
    <row r="2631" spans="2:24">
      <c r="B2631" s="253"/>
      <c r="C2631" s="290"/>
      <c r="D2631" s="290"/>
      <c r="E2631" s="290"/>
      <c r="F2631" s="290"/>
      <c r="G2631" s="290"/>
      <c r="H2631" s="290"/>
      <c r="I2631" s="290"/>
      <c r="J2631" s="290"/>
      <c r="K2631" s="290"/>
      <c r="L2631" s="290"/>
      <c r="M2631" s="290"/>
      <c r="N2631" s="290"/>
      <c r="O2631" s="290"/>
      <c r="P2631" s="290"/>
      <c r="Q2631" s="290"/>
      <c r="R2631" s="290"/>
      <c r="S2631" s="290"/>
      <c r="T2631" s="290"/>
      <c r="U2631" s="290"/>
      <c r="V2631" s="290"/>
      <c r="W2631" s="290"/>
      <c r="X2631" s="290"/>
    </row>
    <row r="2632" spans="2:24">
      <c r="B2632" s="253"/>
      <c r="C2632" s="290"/>
      <c r="D2632" s="290"/>
      <c r="E2632" s="290"/>
      <c r="F2632" s="290"/>
      <c r="G2632" s="290"/>
      <c r="H2632" s="290"/>
      <c r="I2632" s="290"/>
      <c r="J2632" s="290"/>
      <c r="K2632" s="290"/>
      <c r="L2632" s="290"/>
      <c r="M2632" s="290"/>
      <c r="N2632" s="290"/>
      <c r="O2632" s="290"/>
      <c r="P2632" s="290"/>
      <c r="Q2632" s="290"/>
      <c r="R2632" s="290"/>
      <c r="S2632" s="290"/>
      <c r="T2632" s="290"/>
      <c r="U2632" s="290"/>
      <c r="V2632" s="290"/>
      <c r="W2632" s="290"/>
      <c r="X2632" s="290"/>
    </row>
    <row r="2633" spans="2:24">
      <c r="B2633" s="253"/>
      <c r="C2633" s="290"/>
      <c r="D2633" s="290"/>
      <c r="E2633" s="290"/>
      <c r="F2633" s="290"/>
      <c r="G2633" s="290"/>
      <c r="H2633" s="290"/>
      <c r="I2633" s="290"/>
      <c r="J2633" s="290"/>
      <c r="K2633" s="290"/>
      <c r="L2633" s="290"/>
      <c r="M2633" s="290"/>
      <c r="N2633" s="290"/>
      <c r="O2633" s="290"/>
      <c r="P2633" s="290"/>
      <c r="Q2633" s="290"/>
      <c r="R2633" s="290"/>
      <c r="S2633" s="290"/>
      <c r="T2633" s="290"/>
      <c r="U2633" s="290"/>
      <c r="V2633" s="290"/>
      <c r="W2633" s="290"/>
      <c r="X2633" s="290"/>
    </row>
    <row r="2634" spans="2:24">
      <c r="B2634" s="253"/>
      <c r="C2634" s="290"/>
      <c r="D2634" s="290"/>
      <c r="E2634" s="290"/>
      <c r="F2634" s="290"/>
      <c r="G2634" s="290"/>
      <c r="H2634" s="290"/>
      <c r="I2634" s="290"/>
      <c r="J2634" s="290"/>
      <c r="K2634" s="290"/>
      <c r="L2634" s="290"/>
      <c r="M2634" s="290"/>
      <c r="N2634" s="290"/>
      <c r="O2634" s="290"/>
      <c r="P2634" s="290"/>
      <c r="Q2634" s="290"/>
      <c r="R2634" s="290"/>
      <c r="S2634" s="290"/>
      <c r="T2634" s="290"/>
      <c r="U2634" s="290"/>
      <c r="V2634" s="290"/>
      <c r="W2634" s="290"/>
      <c r="X2634" s="290"/>
    </row>
    <row r="2635" spans="2:24">
      <c r="B2635" s="253"/>
      <c r="C2635" s="290"/>
      <c r="D2635" s="290"/>
      <c r="E2635" s="290"/>
      <c r="F2635" s="290"/>
      <c r="G2635" s="290"/>
      <c r="H2635" s="290"/>
      <c r="I2635" s="290"/>
      <c r="J2635" s="290"/>
      <c r="K2635" s="290"/>
      <c r="L2635" s="290"/>
      <c r="M2635" s="290"/>
      <c r="N2635" s="290"/>
      <c r="O2635" s="290"/>
      <c r="P2635" s="290"/>
      <c r="Q2635" s="290"/>
      <c r="R2635" s="290"/>
      <c r="S2635" s="290"/>
      <c r="T2635" s="290"/>
      <c r="U2635" s="290"/>
      <c r="V2635" s="290"/>
      <c r="W2635" s="290"/>
      <c r="X2635" s="290"/>
    </row>
    <row r="2636" spans="2:24">
      <c r="B2636" s="253"/>
      <c r="C2636" s="290"/>
      <c r="D2636" s="290"/>
      <c r="E2636" s="290"/>
      <c r="F2636" s="290"/>
      <c r="G2636" s="290"/>
      <c r="H2636" s="290"/>
      <c r="I2636" s="290"/>
      <c r="J2636" s="290"/>
      <c r="K2636" s="290"/>
      <c r="L2636" s="290"/>
      <c r="M2636" s="290"/>
      <c r="N2636" s="290"/>
      <c r="O2636" s="290"/>
      <c r="P2636" s="290"/>
      <c r="Q2636" s="290"/>
      <c r="R2636" s="290"/>
      <c r="S2636" s="290"/>
      <c r="T2636" s="290"/>
      <c r="U2636" s="290"/>
      <c r="V2636" s="290"/>
      <c r="W2636" s="290"/>
      <c r="X2636" s="290"/>
    </row>
    <row r="2637" spans="2:24">
      <c r="B2637" s="253"/>
      <c r="C2637" s="290"/>
      <c r="D2637" s="290"/>
      <c r="E2637" s="290"/>
      <c r="F2637" s="290"/>
      <c r="G2637" s="290"/>
      <c r="H2637" s="290"/>
      <c r="I2637" s="290"/>
      <c r="J2637" s="290"/>
      <c r="K2637" s="290"/>
      <c r="L2637" s="290"/>
      <c r="M2637" s="290"/>
      <c r="N2637" s="290"/>
      <c r="O2637" s="290"/>
      <c r="P2637" s="290"/>
      <c r="Q2637" s="290"/>
      <c r="R2637" s="290"/>
      <c r="S2637" s="290"/>
      <c r="T2637" s="290"/>
      <c r="U2637" s="290"/>
      <c r="V2637" s="290"/>
      <c r="W2637" s="290"/>
      <c r="X2637" s="290"/>
    </row>
    <row r="2638" spans="2:24">
      <c r="B2638" s="253"/>
      <c r="C2638" s="290"/>
      <c r="D2638" s="290"/>
      <c r="E2638" s="290"/>
      <c r="F2638" s="290"/>
      <c r="G2638" s="290"/>
      <c r="H2638" s="290"/>
      <c r="I2638" s="290"/>
      <c r="J2638" s="290"/>
      <c r="K2638" s="290"/>
      <c r="L2638" s="290"/>
      <c r="M2638" s="290"/>
      <c r="N2638" s="290"/>
      <c r="O2638" s="290"/>
      <c r="P2638" s="290"/>
      <c r="Q2638" s="290"/>
      <c r="R2638" s="290"/>
      <c r="S2638" s="290"/>
      <c r="T2638" s="290"/>
      <c r="U2638" s="290"/>
      <c r="V2638" s="290"/>
      <c r="W2638" s="290"/>
      <c r="X2638" s="290"/>
    </row>
    <row r="2639" spans="2:24">
      <c r="B2639" s="253"/>
      <c r="C2639" s="290"/>
      <c r="D2639" s="290"/>
      <c r="E2639" s="290"/>
      <c r="F2639" s="290"/>
      <c r="G2639" s="290"/>
      <c r="H2639" s="290"/>
      <c r="I2639" s="290"/>
      <c r="J2639" s="290"/>
      <c r="K2639" s="290"/>
      <c r="L2639" s="290"/>
      <c r="M2639" s="290"/>
      <c r="N2639" s="290"/>
      <c r="O2639" s="290"/>
      <c r="P2639" s="290"/>
      <c r="Q2639" s="290"/>
      <c r="R2639" s="290"/>
      <c r="S2639" s="290"/>
      <c r="T2639" s="290"/>
      <c r="U2639" s="290"/>
      <c r="V2639" s="290"/>
      <c r="W2639" s="290"/>
      <c r="X2639" s="290"/>
    </row>
    <row r="2640" spans="2:24">
      <c r="B2640" s="253"/>
      <c r="C2640" s="290"/>
      <c r="D2640" s="290"/>
      <c r="E2640" s="290"/>
      <c r="F2640" s="290"/>
      <c r="G2640" s="290"/>
      <c r="H2640" s="290"/>
      <c r="I2640" s="290"/>
      <c r="J2640" s="290"/>
      <c r="K2640" s="290"/>
      <c r="L2640" s="290"/>
      <c r="M2640" s="290"/>
      <c r="N2640" s="290"/>
      <c r="O2640" s="290"/>
      <c r="P2640" s="290"/>
      <c r="Q2640" s="290"/>
      <c r="R2640" s="290"/>
      <c r="S2640" s="290"/>
      <c r="T2640" s="290"/>
      <c r="U2640" s="290"/>
      <c r="V2640" s="290"/>
      <c r="W2640" s="290"/>
      <c r="X2640" s="290"/>
    </row>
    <row r="2641" spans="2:24">
      <c r="B2641" s="253"/>
      <c r="C2641" s="290"/>
      <c r="D2641" s="290"/>
      <c r="E2641" s="290"/>
      <c r="F2641" s="290"/>
      <c r="G2641" s="290"/>
      <c r="H2641" s="290"/>
      <c r="I2641" s="290"/>
      <c r="J2641" s="290"/>
      <c r="K2641" s="290"/>
      <c r="L2641" s="290"/>
      <c r="M2641" s="290"/>
      <c r="N2641" s="290"/>
      <c r="O2641" s="290"/>
      <c r="P2641" s="290"/>
      <c r="Q2641" s="290"/>
      <c r="R2641" s="290"/>
      <c r="S2641" s="290"/>
      <c r="T2641" s="290"/>
      <c r="U2641" s="290"/>
      <c r="V2641" s="290"/>
      <c r="W2641" s="290"/>
      <c r="X2641" s="290"/>
    </row>
    <row r="2642" spans="2:24">
      <c r="B2642" s="253"/>
      <c r="C2642" s="290"/>
      <c r="D2642" s="290"/>
      <c r="E2642" s="290"/>
      <c r="F2642" s="290"/>
      <c r="G2642" s="290"/>
      <c r="H2642" s="290"/>
      <c r="I2642" s="290"/>
      <c r="J2642" s="290"/>
      <c r="K2642" s="290"/>
      <c r="L2642" s="290"/>
      <c r="M2642" s="290"/>
      <c r="N2642" s="290"/>
      <c r="O2642" s="290"/>
      <c r="P2642" s="290"/>
      <c r="Q2642" s="290"/>
      <c r="R2642" s="290"/>
      <c r="S2642" s="290"/>
      <c r="T2642" s="290"/>
      <c r="U2642" s="290"/>
      <c r="V2642" s="290"/>
      <c r="W2642" s="290"/>
      <c r="X2642" s="290"/>
    </row>
    <row r="2643" spans="2:24">
      <c r="B2643" s="253"/>
      <c r="C2643" s="290"/>
      <c r="D2643" s="290"/>
      <c r="E2643" s="290"/>
      <c r="F2643" s="290"/>
      <c r="G2643" s="290"/>
      <c r="H2643" s="290"/>
      <c r="I2643" s="290"/>
      <c r="J2643" s="290"/>
      <c r="K2643" s="290"/>
      <c r="L2643" s="290"/>
      <c r="M2643" s="290"/>
      <c r="N2643" s="290"/>
      <c r="O2643" s="290"/>
      <c r="P2643" s="290"/>
      <c r="Q2643" s="290"/>
      <c r="R2643" s="290"/>
      <c r="S2643" s="290"/>
      <c r="T2643" s="290"/>
      <c r="U2643" s="290"/>
      <c r="V2643" s="290"/>
      <c r="W2643" s="290"/>
      <c r="X2643" s="290"/>
    </row>
    <row r="2644" spans="2:24">
      <c r="B2644" s="253"/>
      <c r="C2644" s="290"/>
      <c r="D2644" s="290"/>
      <c r="E2644" s="290"/>
      <c r="F2644" s="290"/>
      <c r="G2644" s="290"/>
      <c r="H2644" s="290"/>
      <c r="I2644" s="290"/>
      <c r="J2644" s="290"/>
      <c r="K2644" s="290"/>
      <c r="L2644" s="290"/>
      <c r="M2644" s="290"/>
      <c r="N2644" s="290"/>
      <c r="O2644" s="290"/>
      <c r="P2644" s="290"/>
      <c r="Q2644" s="290"/>
      <c r="R2644" s="290"/>
      <c r="S2644" s="290"/>
      <c r="T2644" s="290"/>
      <c r="U2644" s="290"/>
      <c r="V2644" s="290"/>
      <c r="W2644" s="290"/>
      <c r="X2644" s="290"/>
    </row>
    <row r="2645" spans="2:24">
      <c r="B2645" s="253"/>
      <c r="C2645" s="290"/>
      <c r="D2645" s="290"/>
      <c r="E2645" s="290"/>
      <c r="F2645" s="290"/>
      <c r="G2645" s="290"/>
      <c r="H2645" s="290"/>
      <c r="I2645" s="290"/>
      <c r="J2645" s="290"/>
      <c r="K2645" s="290"/>
      <c r="L2645" s="290"/>
      <c r="M2645" s="290"/>
      <c r="N2645" s="290"/>
      <c r="O2645" s="290"/>
      <c r="P2645" s="290"/>
      <c r="Q2645" s="290"/>
      <c r="R2645" s="290"/>
      <c r="S2645" s="290"/>
      <c r="T2645" s="290"/>
      <c r="U2645" s="290"/>
      <c r="V2645" s="290"/>
      <c r="W2645" s="290"/>
      <c r="X2645" s="290"/>
    </row>
    <row r="2646" spans="2:24">
      <c r="B2646" s="253"/>
      <c r="C2646" s="290"/>
      <c r="D2646" s="290"/>
      <c r="E2646" s="290"/>
      <c r="F2646" s="290"/>
      <c r="G2646" s="290"/>
      <c r="H2646" s="290"/>
      <c r="I2646" s="290"/>
      <c r="J2646" s="290"/>
      <c r="K2646" s="290"/>
      <c r="L2646" s="290"/>
      <c r="M2646" s="290"/>
      <c r="N2646" s="290"/>
      <c r="O2646" s="290"/>
      <c r="P2646" s="290"/>
      <c r="Q2646" s="290"/>
      <c r="R2646" s="290"/>
      <c r="S2646" s="290"/>
      <c r="T2646" s="290"/>
      <c r="U2646" s="290"/>
      <c r="V2646" s="290"/>
      <c r="W2646" s="290"/>
      <c r="X2646" s="290"/>
    </row>
    <row r="2647" spans="2:24">
      <c r="B2647" s="253"/>
      <c r="C2647" s="290"/>
      <c r="D2647" s="290"/>
      <c r="E2647" s="290"/>
      <c r="F2647" s="290"/>
      <c r="G2647" s="290"/>
      <c r="H2647" s="290"/>
      <c r="I2647" s="290"/>
      <c r="J2647" s="290"/>
      <c r="K2647" s="290"/>
      <c r="L2647" s="290"/>
      <c r="M2647" s="290"/>
      <c r="N2647" s="290"/>
      <c r="O2647" s="290"/>
      <c r="P2647" s="290"/>
      <c r="Q2647" s="290"/>
      <c r="R2647" s="290"/>
      <c r="S2647" s="290"/>
      <c r="T2647" s="290"/>
      <c r="U2647" s="290"/>
      <c r="V2647" s="290"/>
      <c r="W2647" s="290"/>
      <c r="X2647" s="290"/>
    </row>
    <row r="2648" spans="2:24">
      <c r="B2648" s="253"/>
      <c r="C2648" s="290"/>
      <c r="D2648" s="290"/>
      <c r="E2648" s="290"/>
      <c r="F2648" s="290"/>
      <c r="G2648" s="290"/>
      <c r="H2648" s="290"/>
      <c r="I2648" s="290"/>
      <c r="J2648" s="290"/>
      <c r="K2648" s="290"/>
      <c r="L2648" s="290"/>
      <c r="M2648" s="290"/>
      <c r="N2648" s="290"/>
      <c r="O2648" s="290"/>
      <c r="P2648" s="290"/>
      <c r="Q2648" s="290"/>
      <c r="R2648" s="290"/>
      <c r="S2648" s="290"/>
      <c r="T2648" s="290"/>
      <c r="U2648" s="290"/>
      <c r="V2648" s="290"/>
      <c r="W2648" s="290"/>
      <c r="X2648" s="290"/>
    </row>
    <row r="2649" spans="2:24">
      <c r="B2649" s="253"/>
      <c r="C2649" s="290"/>
      <c r="D2649" s="290"/>
      <c r="E2649" s="290"/>
      <c r="F2649" s="290"/>
      <c r="G2649" s="290"/>
      <c r="H2649" s="290"/>
      <c r="I2649" s="290"/>
      <c r="J2649" s="290"/>
      <c r="K2649" s="290"/>
      <c r="L2649" s="290"/>
      <c r="M2649" s="290"/>
      <c r="N2649" s="290"/>
      <c r="O2649" s="290"/>
      <c r="P2649" s="290"/>
      <c r="Q2649" s="290"/>
      <c r="R2649" s="290"/>
      <c r="S2649" s="290"/>
      <c r="T2649" s="290"/>
      <c r="U2649" s="290"/>
      <c r="V2649" s="290"/>
      <c r="W2649" s="290"/>
      <c r="X2649" s="290"/>
    </row>
    <row r="2650" spans="2:24">
      <c r="B2650" s="253"/>
      <c r="C2650" s="290"/>
      <c r="D2650" s="290"/>
      <c r="E2650" s="290"/>
      <c r="F2650" s="290"/>
      <c r="G2650" s="290"/>
      <c r="H2650" s="290"/>
      <c r="I2650" s="290"/>
      <c r="J2650" s="290"/>
      <c r="K2650" s="290"/>
      <c r="L2650" s="290"/>
      <c r="M2650" s="290"/>
      <c r="N2650" s="290"/>
      <c r="O2650" s="290"/>
      <c r="P2650" s="290"/>
      <c r="Q2650" s="290"/>
      <c r="R2650" s="290"/>
      <c r="S2650" s="290"/>
      <c r="T2650" s="290"/>
      <c r="U2650" s="290"/>
      <c r="V2650" s="290"/>
      <c r="W2650" s="290"/>
      <c r="X2650" s="290"/>
    </row>
    <row r="2651" spans="2:24">
      <c r="B2651" s="253"/>
      <c r="C2651" s="290"/>
      <c r="D2651" s="290"/>
      <c r="E2651" s="290"/>
      <c r="F2651" s="290"/>
      <c r="G2651" s="290"/>
      <c r="H2651" s="290"/>
      <c r="I2651" s="290"/>
      <c r="J2651" s="290"/>
      <c r="K2651" s="290"/>
      <c r="L2651" s="290"/>
      <c r="M2651" s="290"/>
      <c r="N2651" s="290"/>
      <c r="O2651" s="290"/>
      <c r="P2651" s="290"/>
      <c r="Q2651" s="290"/>
      <c r="R2651" s="290"/>
      <c r="S2651" s="290"/>
      <c r="T2651" s="290"/>
      <c r="U2651" s="290"/>
      <c r="V2651" s="290"/>
      <c r="W2651" s="290"/>
      <c r="X2651" s="290"/>
    </row>
    <row r="2652" spans="2:24">
      <c r="B2652" s="253"/>
      <c r="C2652" s="290"/>
      <c r="D2652" s="290"/>
      <c r="E2652" s="290"/>
      <c r="F2652" s="290"/>
      <c r="G2652" s="290"/>
      <c r="H2652" s="290"/>
      <c r="I2652" s="290"/>
      <c r="J2652" s="290"/>
      <c r="K2652" s="290"/>
      <c r="L2652" s="290"/>
      <c r="M2652" s="290"/>
      <c r="N2652" s="290"/>
      <c r="O2652" s="290"/>
      <c r="P2652" s="290"/>
      <c r="Q2652" s="290"/>
      <c r="R2652" s="290"/>
      <c r="S2652" s="290"/>
      <c r="T2652" s="290"/>
      <c r="U2652" s="290"/>
      <c r="V2652" s="290"/>
      <c r="W2652" s="290"/>
      <c r="X2652" s="290"/>
    </row>
    <row r="2653" spans="2:24">
      <c r="B2653" s="253"/>
      <c r="C2653" s="290"/>
      <c r="D2653" s="290"/>
      <c r="E2653" s="290"/>
      <c r="F2653" s="290"/>
      <c r="G2653" s="290"/>
      <c r="H2653" s="290"/>
      <c r="I2653" s="290"/>
      <c r="J2653" s="290"/>
      <c r="K2653" s="290"/>
      <c r="L2653" s="290"/>
      <c r="M2653" s="290"/>
      <c r="N2653" s="290"/>
      <c r="O2653" s="290"/>
      <c r="P2653" s="290"/>
      <c r="Q2653" s="290"/>
      <c r="R2653" s="290"/>
      <c r="S2653" s="290"/>
      <c r="T2653" s="290"/>
      <c r="U2653" s="290"/>
      <c r="V2653" s="290"/>
      <c r="W2653" s="290"/>
      <c r="X2653" s="290"/>
    </row>
    <row r="2654" spans="2:24">
      <c r="B2654" s="253"/>
      <c r="C2654" s="290"/>
      <c r="D2654" s="290"/>
      <c r="E2654" s="290"/>
      <c r="F2654" s="290"/>
      <c r="G2654" s="290"/>
      <c r="H2654" s="290"/>
      <c r="I2654" s="290"/>
      <c r="J2654" s="290"/>
      <c r="K2654" s="290"/>
      <c r="L2654" s="290"/>
      <c r="M2654" s="290"/>
      <c r="N2654" s="290"/>
      <c r="O2654" s="290"/>
      <c r="P2654" s="290"/>
      <c r="Q2654" s="290"/>
      <c r="R2654" s="290"/>
      <c r="S2654" s="290"/>
      <c r="T2654" s="290"/>
      <c r="U2654" s="290"/>
      <c r="V2654" s="290"/>
      <c r="W2654" s="290"/>
      <c r="X2654" s="290"/>
    </row>
    <row r="2655" spans="2:24">
      <c r="B2655" s="253"/>
      <c r="C2655" s="290"/>
      <c r="D2655" s="290"/>
      <c r="E2655" s="290"/>
      <c r="F2655" s="290"/>
      <c r="G2655" s="290"/>
      <c r="H2655" s="290"/>
      <c r="I2655" s="290"/>
      <c r="J2655" s="290"/>
      <c r="K2655" s="290"/>
      <c r="L2655" s="290"/>
      <c r="M2655" s="290"/>
      <c r="N2655" s="290"/>
      <c r="O2655" s="290"/>
      <c r="P2655" s="290"/>
      <c r="Q2655" s="290"/>
      <c r="R2655" s="290"/>
      <c r="S2655" s="290"/>
      <c r="T2655" s="290"/>
      <c r="U2655" s="290"/>
      <c r="V2655" s="290"/>
      <c r="W2655" s="290"/>
      <c r="X2655" s="290"/>
    </row>
    <row r="2656" spans="2:24">
      <c r="B2656" s="253"/>
      <c r="C2656" s="290"/>
      <c r="D2656" s="290"/>
      <c r="E2656" s="290"/>
      <c r="F2656" s="290"/>
      <c r="G2656" s="290"/>
      <c r="H2656" s="290"/>
      <c r="I2656" s="290"/>
      <c r="J2656" s="290"/>
      <c r="K2656" s="290"/>
      <c r="L2656" s="290"/>
      <c r="M2656" s="290"/>
      <c r="N2656" s="290"/>
      <c r="O2656" s="290"/>
      <c r="P2656" s="290"/>
      <c r="Q2656" s="290"/>
      <c r="R2656" s="290"/>
      <c r="S2656" s="290"/>
      <c r="T2656" s="290"/>
      <c r="U2656" s="290"/>
      <c r="V2656" s="290"/>
      <c r="W2656" s="290"/>
      <c r="X2656" s="290"/>
    </row>
    <row r="2657" spans="2:24">
      <c r="B2657" s="253"/>
      <c r="C2657" s="290"/>
      <c r="D2657" s="290"/>
      <c r="E2657" s="290"/>
      <c r="F2657" s="290"/>
      <c r="G2657" s="290"/>
      <c r="H2657" s="290"/>
      <c r="I2657" s="290"/>
      <c r="J2657" s="290"/>
      <c r="K2657" s="290"/>
      <c r="L2657" s="290"/>
      <c r="M2657" s="290"/>
      <c r="N2657" s="290"/>
      <c r="O2657" s="290"/>
      <c r="P2657" s="290"/>
      <c r="Q2657" s="290"/>
      <c r="R2657" s="290"/>
      <c r="S2657" s="290"/>
      <c r="T2657" s="290"/>
      <c r="U2657" s="290"/>
      <c r="V2657" s="290"/>
      <c r="W2657" s="290"/>
      <c r="X2657" s="290"/>
    </row>
    <row r="2658" spans="2:24">
      <c r="B2658" s="253"/>
      <c r="C2658" s="290"/>
      <c r="D2658" s="290"/>
      <c r="E2658" s="290"/>
      <c r="F2658" s="290"/>
      <c r="G2658" s="290"/>
      <c r="H2658" s="290"/>
      <c r="I2658" s="290"/>
      <c r="J2658" s="290"/>
      <c r="K2658" s="290"/>
      <c r="L2658" s="290"/>
      <c r="M2658" s="290"/>
      <c r="N2658" s="290"/>
      <c r="O2658" s="290"/>
      <c r="P2658" s="290"/>
      <c r="Q2658" s="290"/>
      <c r="R2658" s="290"/>
      <c r="S2658" s="290"/>
      <c r="T2658" s="290"/>
      <c r="U2658" s="290"/>
      <c r="V2658" s="290"/>
      <c r="W2658" s="290"/>
      <c r="X2658" s="290"/>
    </row>
    <row r="2659" spans="2:24">
      <c r="B2659" s="253"/>
      <c r="C2659" s="290"/>
      <c r="D2659" s="290"/>
      <c r="E2659" s="290"/>
      <c r="F2659" s="290"/>
      <c r="G2659" s="290"/>
      <c r="H2659" s="290"/>
      <c r="I2659" s="290"/>
      <c r="J2659" s="290"/>
      <c r="K2659" s="290"/>
      <c r="L2659" s="290"/>
      <c r="M2659" s="290"/>
      <c r="N2659" s="290"/>
      <c r="O2659" s="290"/>
      <c r="P2659" s="290"/>
      <c r="Q2659" s="290"/>
      <c r="R2659" s="290"/>
      <c r="S2659" s="290"/>
      <c r="T2659" s="290"/>
      <c r="U2659" s="290"/>
      <c r="V2659" s="290"/>
      <c r="W2659" s="290"/>
      <c r="X2659" s="290"/>
    </row>
    <row r="2660" spans="2:24">
      <c r="B2660" s="253"/>
      <c r="C2660" s="290"/>
      <c r="D2660" s="290"/>
      <c r="E2660" s="290"/>
      <c r="F2660" s="290"/>
      <c r="G2660" s="290"/>
      <c r="H2660" s="290"/>
      <c r="I2660" s="290"/>
      <c r="J2660" s="290"/>
      <c r="K2660" s="290"/>
      <c r="L2660" s="290"/>
      <c r="M2660" s="290"/>
      <c r="N2660" s="290"/>
      <c r="O2660" s="290"/>
      <c r="P2660" s="290"/>
      <c r="Q2660" s="290"/>
      <c r="R2660" s="290"/>
      <c r="S2660" s="290"/>
      <c r="T2660" s="290"/>
      <c r="U2660" s="290"/>
      <c r="V2660" s="290"/>
      <c r="W2660" s="290"/>
      <c r="X2660" s="290"/>
    </row>
    <row r="2661" spans="2:24">
      <c r="B2661" s="253"/>
      <c r="C2661" s="290"/>
      <c r="D2661" s="290"/>
      <c r="E2661" s="290"/>
      <c r="F2661" s="290"/>
      <c r="G2661" s="290"/>
      <c r="H2661" s="290"/>
      <c r="I2661" s="290"/>
      <c r="J2661" s="290"/>
      <c r="K2661" s="290"/>
      <c r="L2661" s="290"/>
      <c r="M2661" s="290"/>
      <c r="N2661" s="290"/>
      <c r="O2661" s="290"/>
      <c r="P2661" s="290"/>
      <c r="Q2661" s="290"/>
      <c r="R2661" s="290"/>
      <c r="S2661" s="290"/>
      <c r="T2661" s="290"/>
      <c r="U2661" s="290"/>
      <c r="V2661" s="290"/>
      <c r="W2661" s="290"/>
      <c r="X2661" s="290"/>
    </row>
    <row r="2662" spans="2:24">
      <c r="B2662" s="253"/>
      <c r="C2662" s="290"/>
      <c r="D2662" s="290"/>
      <c r="E2662" s="290"/>
      <c r="F2662" s="290"/>
      <c r="G2662" s="290"/>
      <c r="H2662" s="290"/>
      <c r="I2662" s="290"/>
      <c r="J2662" s="290"/>
      <c r="K2662" s="290"/>
      <c r="L2662" s="290"/>
      <c r="M2662" s="290"/>
      <c r="N2662" s="290"/>
      <c r="O2662" s="290"/>
      <c r="P2662" s="290"/>
      <c r="Q2662" s="290"/>
      <c r="R2662" s="290"/>
      <c r="S2662" s="290"/>
      <c r="T2662" s="290"/>
      <c r="U2662" s="290"/>
      <c r="V2662" s="290"/>
      <c r="W2662" s="290"/>
      <c r="X2662" s="290"/>
    </row>
    <row r="2663" spans="2:24">
      <c r="B2663" s="253"/>
      <c r="C2663" s="290"/>
      <c r="D2663" s="290"/>
      <c r="E2663" s="290"/>
      <c r="F2663" s="290"/>
      <c r="G2663" s="290"/>
      <c r="H2663" s="290"/>
      <c r="I2663" s="290"/>
      <c r="J2663" s="290"/>
      <c r="K2663" s="290"/>
      <c r="L2663" s="290"/>
      <c r="M2663" s="290"/>
      <c r="N2663" s="290"/>
      <c r="O2663" s="290"/>
      <c r="P2663" s="290"/>
      <c r="Q2663" s="290"/>
      <c r="R2663" s="290"/>
      <c r="S2663" s="290"/>
      <c r="T2663" s="290"/>
      <c r="U2663" s="290"/>
      <c r="V2663" s="290"/>
      <c r="W2663" s="290"/>
      <c r="X2663" s="290"/>
    </row>
    <row r="2664" spans="2:24">
      <c r="B2664" s="253"/>
      <c r="C2664" s="290"/>
      <c r="D2664" s="290"/>
      <c r="E2664" s="290"/>
      <c r="F2664" s="290"/>
      <c r="G2664" s="290"/>
      <c r="H2664" s="290"/>
      <c r="I2664" s="290"/>
      <c r="J2664" s="290"/>
      <c r="K2664" s="290"/>
      <c r="L2664" s="290"/>
      <c r="M2664" s="290"/>
      <c r="N2664" s="290"/>
      <c r="O2664" s="290"/>
      <c r="P2664" s="290"/>
      <c r="Q2664" s="290"/>
      <c r="R2664" s="290"/>
      <c r="S2664" s="290"/>
      <c r="T2664" s="290"/>
      <c r="U2664" s="290"/>
      <c r="V2664" s="290"/>
      <c r="W2664" s="290"/>
      <c r="X2664" s="290"/>
    </row>
    <row r="2665" spans="2:24">
      <c r="B2665" s="253"/>
      <c r="C2665" s="290"/>
      <c r="D2665" s="290"/>
      <c r="E2665" s="290"/>
      <c r="F2665" s="290"/>
      <c r="G2665" s="290"/>
      <c r="H2665" s="290"/>
      <c r="I2665" s="290"/>
      <c r="J2665" s="290"/>
      <c r="K2665" s="290"/>
      <c r="L2665" s="290"/>
      <c r="M2665" s="290"/>
      <c r="N2665" s="290"/>
      <c r="O2665" s="290"/>
      <c r="P2665" s="290"/>
      <c r="Q2665" s="290"/>
      <c r="R2665" s="290"/>
      <c r="S2665" s="290"/>
      <c r="T2665" s="290"/>
      <c r="U2665" s="290"/>
      <c r="V2665" s="290"/>
      <c r="W2665" s="290"/>
      <c r="X2665" s="290"/>
    </row>
    <row r="2666" spans="2:24">
      <c r="B2666" s="253"/>
      <c r="C2666" s="290"/>
      <c r="D2666" s="290"/>
      <c r="E2666" s="290"/>
      <c r="F2666" s="290"/>
      <c r="G2666" s="290"/>
      <c r="H2666" s="290"/>
      <c r="I2666" s="290"/>
      <c r="J2666" s="290"/>
      <c r="K2666" s="290"/>
      <c r="L2666" s="290"/>
      <c r="M2666" s="290"/>
      <c r="N2666" s="290"/>
      <c r="O2666" s="290"/>
      <c r="P2666" s="290"/>
      <c r="Q2666" s="290"/>
      <c r="R2666" s="290"/>
      <c r="S2666" s="290"/>
      <c r="T2666" s="290"/>
      <c r="U2666" s="290"/>
      <c r="V2666" s="290"/>
      <c r="W2666" s="290"/>
      <c r="X2666" s="290"/>
    </row>
    <row r="2667" spans="2:24">
      <c r="B2667" s="253"/>
      <c r="C2667" s="290"/>
      <c r="D2667" s="290"/>
      <c r="E2667" s="290"/>
      <c r="F2667" s="290"/>
      <c r="G2667" s="290"/>
      <c r="H2667" s="290"/>
      <c r="I2667" s="290"/>
      <c r="J2667" s="290"/>
      <c r="K2667" s="290"/>
      <c r="L2667" s="290"/>
      <c r="M2667" s="290"/>
      <c r="N2667" s="290"/>
      <c r="O2667" s="290"/>
      <c r="P2667" s="290"/>
      <c r="Q2667" s="290"/>
      <c r="R2667" s="290"/>
      <c r="S2667" s="290"/>
      <c r="T2667" s="290"/>
      <c r="U2667" s="290"/>
      <c r="V2667" s="290"/>
      <c r="W2667" s="290"/>
      <c r="X2667" s="290"/>
    </row>
    <row r="2668" spans="2:24">
      <c r="B2668" s="253"/>
      <c r="C2668" s="290"/>
      <c r="D2668" s="290"/>
      <c r="E2668" s="290"/>
      <c r="F2668" s="290"/>
      <c r="G2668" s="290"/>
      <c r="H2668" s="290"/>
      <c r="I2668" s="290"/>
      <c r="J2668" s="290"/>
      <c r="K2668" s="290"/>
      <c r="L2668" s="290"/>
      <c r="M2668" s="290"/>
      <c r="N2668" s="290"/>
      <c r="O2668" s="290"/>
      <c r="P2668" s="290"/>
      <c r="Q2668" s="290"/>
      <c r="R2668" s="290"/>
      <c r="S2668" s="290"/>
      <c r="T2668" s="290"/>
      <c r="U2668" s="290"/>
      <c r="V2668" s="290"/>
      <c r="W2668" s="290"/>
      <c r="X2668" s="290"/>
    </row>
    <row r="2669" spans="2:24">
      <c r="B2669" s="253"/>
      <c r="C2669" s="290"/>
      <c r="D2669" s="290"/>
      <c r="E2669" s="290"/>
      <c r="F2669" s="290"/>
      <c r="G2669" s="290"/>
      <c r="H2669" s="290"/>
      <c r="I2669" s="290"/>
      <c r="J2669" s="290"/>
      <c r="K2669" s="290"/>
      <c r="L2669" s="290"/>
      <c r="M2669" s="290"/>
      <c r="N2669" s="290"/>
      <c r="O2669" s="290"/>
      <c r="P2669" s="290"/>
      <c r="Q2669" s="290"/>
      <c r="R2669" s="290"/>
      <c r="S2669" s="290"/>
      <c r="T2669" s="290"/>
      <c r="U2669" s="290"/>
      <c r="V2669" s="290"/>
      <c r="W2669" s="290"/>
      <c r="X2669" s="290"/>
    </row>
    <row r="2670" spans="2:24">
      <c r="B2670" s="253"/>
      <c r="C2670" s="290"/>
      <c r="D2670" s="290"/>
      <c r="E2670" s="290"/>
      <c r="F2670" s="290"/>
      <c r="G2670" s="290"/>
      <c r="H2670" s="290"/>
      <c r="I2670" s="290"/>
      <c r="J2670" s="290"/>
      <c r="K2670" s="290"/>
      <c r="L2670" s="290"/>
      <c r="M2670" s="290"/>
      <c r="N2670" s="290"/>
      <c r="O2670" s="290"/>
      <c r="P2670" s="290"/>
      <c r="Q2670" s="290"/>
      <c r="R2670" s="290"/>
      <c r="S2670" s="290"/>
      <c r="T2670" s="290"/>
      <c r="U2670" s="290"/>
      <c r="V2670" s="290"/>
      <c r="W2670" s="290"/>
      <c r="X2670" s="290"/>
    </row>
    <row r="2671" spans="2:24">
      <c r="B2671" s="253"/>
      <c r="C2671" s="290"/>
      <c r="D2671" s="290"/>
      <c r="E2671" s="290"/>
      <c r="F2671" s="290"/>
      <c r="G2671" s="290"/>
      <c r="H2671" s="290"/>
      <c r="I2671" s="290"/>
      <c r="J2671" s="290"/>
      <c r="K2671" s="290"/>
      <c r="L2671" s="290"/>
      <c r="M2671" s="290"/>
      <c r="N2671" s="290"/>
      <c r="O2671" s="290"/>
      <c r="P2671" s="290"/>
      <c r="Q2671" s="290"/>
      <c r="R2671" s="290"/>
      <c r="S2671" s="290"/>
      <c r="T2671" s="290"/>
      <c r="U2671" s="290"/>
      <c r="V2671" s="290"/>
      <c r="W2671" s="290"/>
      <c r="X2671" s="290"/>
    </row>
    <row r="2672" spans="2:24">
      <c r="B2672" s="253"/>
      <c r="C2672" s="290"/>
      <c r="D2672" s="290"/>
      <c r="E2672" s="290"/>
      <c r="F2672" s="290"/>
      <c r="G2672" s="290"/>
      <c r="H2672" s="290"/>
      <c r="I2672" s="290"/>
      <c r="J2672" s="290"/>
      <c r="K2672" s="290"/>
      <c r="L2672" s="290"/>
      <c r="M2672" s="290"/>
      <c r="N2672" s="290"/>
      <c r="O2672" s="290"/>
      <c r="P2672" s="290"/>
      <c r="Q2672" s="290"/>
      <c r="R2672" s="290"/>
      <c r="S2672" s="290"/>
      <c r="T2672" s="290"/>
      <c r="U2672" s="290"/>
      <c r="V2672" s="290"/>
      <c r="W2672" s="290"/>
      <c r="X2672" s="290"/>
    </row>
    <row r="2673" spans="2:24">
      <c r="B2673" s="253"/>
      <c r="C2673" s="290"/>
      <c r="D2673" s="290"/>
      <c r="E2673" s="290"/>
      <c r="F2673" s="290"/>
      <c r="G2673" s="290"/>
      <c r="H2673" s="290"/>
      <c r="I2673" s="290"/>
      <c r="J2673" s="290"/>
      <c r="K2673" s="290"/>
      <c r="L2673" s="290"/>
      <c r="M2673" s="290"/>
      <c r="N2673" s="290"/>
      <c r="O2673" s="290"/>
      <c r="P2673" s="290"/>
      <c r="Q2673" s="290"/>
      <c r="R2673" s="290"/>
      <c r="S2673" s="290"/>
      <c r="T2673" s="290"/>
      <c r="U2673" s="290"/>
      <c r="V2673" s="290"/>
      <c r="W2673" s="290"/>
      <c r="X2673" s="290"/>
    </row>
    <row r="2674" spans="2:24">
      <c r="B2674" s="253"/>
      <c r="C2674" s="290"/>
      <c r="D2674" s="290"/>
      <c r="E2674" s="290"/>
      <c r="F2674" s="290"/>
      <c r="G2674" s="290"/>
      <c r="H2674" s="290"/>
      <c r="I2674" s="290"/>
      <c r="J2674" s="290"/>
      <c r="K2674" s="290"/>
      <c r="L2674" s="290"/>
      <c r="M2674" s="290"/>
      <c r="N2674" s="290"/>
      <c r="O2674" s="290"/>
      <c r="P2674" s="290"/>
      <c r="Q2674" s="290"/>
      <c r="R2674" s="290"/>
      <c r="S2674" s="290"/>
      <c r="T2674" s="290"/>
      <c r="U2674" s="290"/>
      <c r="V2674" s="290"/>
      <c r="W2674" s="290"/>
      <c r="X2674" s="290"/>
    </row>
    <row r="2675" spans="2:24">
      <c r="B2675" s="253"/>
      <c r="C2675" s="290"/>
      <c r="D2675" s="290"/>
      <c r="E2675" s="290"/>
      <c r="F2675" s="290"/>
      <c r="G2675" s="290"/>
      <c r="H2675" s="290"/>
      <c r="I2675" s="290"/>
      <c r="J2675" s="290"/>
      <c r="K2675" s="290"/>
      <c r="L2675" s="290"/>
      <c r="M2675" s="290"/>
      <c r="N2675" s="290"/>
      <c r="O2675" s="290"/>
      <c r="P2675" s="290"/>
      <c r="Q2675" s="290"/>
      <c r="R2675" s="290"/>
      <c r="S2675" s="290"/>
      <c r="T2675" s="290"/>
      <c r="U2675" s="290"/>
      <c r="V2675" s="290"/>
      <c r="W2675" s="290"/>
      <c r="X2675" s="290"/>
    </row>
    <row r="2676" spans="2:24">
      <c r="B2676" s="253"/>
      <c r="C2676" s="290"/>
      <c r="D2676" s="290"/>
      <c r="E2676" s="290"/>
      <c r="F2676" s="290"/>
      <c r="G2676" s="290"/>
      <c r="H2676" s="290"/>
      <c r="I2676" s="290"/>
      <c r="J2676" s="290"/>
      <c r="K2676" s="290"/>
      <c r="L2676" s="290"/>
      <c r="M2676" s="290"/>
      <c r="N2676" s="290"/>
      <c r="O2676" s="290"/>
      <c r="P2676" s="290"/>
      <c r="Q2676" s="290"/>
      <c r="R2676" s="290"/>
      <c r="S2676" s="290"/>
      <c r="T2676" s="290"/>
      <c r="U2676" s="290"/>
      <c r="V2676" s="290"/>
      <c r="W2676" s="290"/>
      <c r="X2676" s="290"/>
    </row>
    <row r="2677" spans="2:24">
      <c r="B2677" s="253"/>
      <c r="C2677" s="290"/>
      <c r="D2677" s="290"/>
      <c r="E2677" s="290"/>
      <c r="F2677" s="290"/>
      <c r="G2677" s="290"/>
      <c r="H2677" s="290"/>
      <c r="I2677" s="290"/>
      <c r="J2677" s="290"/>
      <c r="K2677" s="290"/>
      <c r="L2677" s="290"/>
      <c r="M2677" s="290"/>
      <c r="N2677" s="290"/>
      <c r="O2677" s="290"/>
      <c r="P2677" s="290"/>
      <c r="Q2677" s="290"/>
      <c r="R2677" s="290"/>
      <c r="S2677" s="290"/>
      <c r="T2677" s="290"/>
      <c r="U2677" s="290"/>
      <c r="V2677" s="290"/>
      <c r="W2677" s="290"/>
      <c r="X2677" s="290"/>
    </row>
    <row r="2678" spans="2:24">
      <c r="B2678" s="253"/>
      <c r="C2678" s="290"/>
      <c r="D2678" s="290"/>
      <c r="E2678" s="290"/>
      <c r="F2678" s="290"/>
      <c r="G2678" s="290"/>
      <c r="H2678" s="290"/>
      <c r="I2678" s="290"/>
      <c r="J2678" s="290"/>
      <c r="K2678" s="290"/>
      <c r="L2678" s="290"/>
      <c r="M2678" s="290"/>
      <c r="N2678" s="290"/>
      <c r="O2678" s="290"/>
      <c r="P2678" s="290"/>
      <c r="Q2678" s="290"/>
      <c r="R2678" s="290"/>
      <c r="S2678" s="290"/>
      <c r="T2678" s="290"/>
      <c r="U2678" s="290"/>
      <c r="V2678" s="290"/>
      <c r="W2678" s="290"/>
      <c r="X2678" s="290"/>
    </row>
    <row r="2679" spans="2:24">
      <c r="B2679" s="253"/>
      <c r="C2679" s="290"/>
      <c r="D2679" s="290"/>
      <c r="E2679" s="290"/>
      <c r="F2679" s="290"/>
      <c r="G2679" s="290"/>
      <c r="H2679" s="290"/>
      <c r="I2679" s="290"/>
      <c r="J2679" s="290"/>
      <c r="K2679" s="290"/>
      <c r="L2679" s="290"/>
      <c r="M2679" s="290"/>
      <c r="N2679" s="290"/>
      <c r="O2679" s="290"/>
      <c r="P2679" s="290"/>
      <c r="Q2679" s="290"/>
      <c r="R2679" s="290"/>
      <c r="S2679" s="290"/>
      <c r="T2679" s="290"/>
      <c r="U2679" s="290"/>
      <c r="V2679" s="290"/>
      <c r="W2679" s="290"/>
      <c r="X2679" s="290"/>
    </row>
    <row r="2680" spans="2:24">
      <c r="B2680" s="253"/>
      <c r="C2680" s="290"/>
      <c r="D2680" s="290"/>
      <c r="E2680" s="290"/>
      <c r="F2680" s="290"/>
      <c r="G2680" s="290"/>
      <c r="H2680" s="290"/>
      <c r="I2680" s="290"/>
      <c r="J2680" s="290"/>
      <c r="K2680" s="290"/>
      <c r="L2680" s="290"/>
      <c r="M2680" s="290"/>
      <c r="N2680" s="290"/>
      <c r="O2680" s="290"/>
      <c r="P2680" s="290"/>
      <c r="Q2680" s="290"/>
      <c r="R2680" s="290"/>
      <c r="S2680" s="290"/>
      <c r="T2680" s="290"/>
      <c r="U2680" s="290"/>
      <c r="V2680" s="290"/>
      <c r="W2680" s="290"/>
      <c r="X2680" s="290"/>
    </row>
    <row r="2681" spans="2:24">
      <c r="B2681" s="253"/>
      <c r="C2681" s="290"/>
      <c r="D2681" s="290"/>
      <c r="E2681" s="290"/>
      <c r="F2681" s="290"/>
      <c r="G2681" s="290"/>
      <c r="H2681" s="290"/>
      <c r="I2681" s="290"/>
      <c r="J2681" s="290"/>
      <c r="K2681" s="290"/>
      <c r="L2681" s="290"/>
      <c r="M2681" s="290"/>
      <c r="N2681" s="290"/>
      <c r="O2681" s="290"/>
      <c r="P2681" s="290"/>
      <c r="Q2681" s="290"/>
      <c r="R2681" s="290"/>
      <c r="S2681" s="290"/>
      <c r="T2681" s="290"/>
      <c r="U2681" s="290"/>
      <c r="V2681" s="290"/>
      <c r="W2681" s="290"/>
      <c r="X2681" s="290"/>
    </row>
    <row r="2682" spans="2:24">
      <c r="B2682" s="253"/>
      <c r="C2682" s="290"/>
      <c r="D2682" s="290"/>
      <c r="E2682" s="290"/>
      <c r="F2682" s="290"/>
      <c r="G2682" s="290"/>
      <c r="H2682" s="290"/>
      <c r="I2682" s="290"/>
      <c r="J2682" s="290"/>
      <c r="K2682" s="290"/>
      <c r="L2682" s="290"/>
      <c r="M2682" s="290"/>
      <c r="N2682" s="290"/>
      <c r="O2682" s="290"/>
      <c r="P2682" s="290"/>
      <c r="Q2682" s="290"/>
      <c r="R2682" s="290"/>
      <c r="S2682" s="290"/>
      <c r="T2682" s="290"/>
      <c r="U2682" s="290"/>
      <c r="V2682" s="290"/>
      <c r="W2682" s="290"/>
      <c r="X2682" s="290"/>
    </row>
    <row r="2683" spans="2:24">
      <c r="B2683" s="253"/>
      <c r="C2683" s="290"/>
      <c r="D2683" s="290"/>
      <c r="E2683" s="290"/>
      <c r="F2683" s="290"/>
      <c r="G2683" s="290"/>
      <c r="H2683" s="290"/>
      <c r="I2683" s="290"/>
      <c r="J2683" s="290"/>
      <c r="K2683" s="290"/>
      <c r="L2683" s="290"/>
      <c r="M2683" s="290"/>
      <c r="N2683" s="290"/>
      <c r="O2683" s="290"/>
      <c r="P2683" s="290"/>
      <c r="Q2683" s="290"/>
      <c r="R2683" s="290"/>
      <c r="S2683" s="290"/>
      <c r="T2683" s="290"/>
      <c r="U2683" s="290"/>
      <c r="V2683" s="290"/>
      <c r="W2683" s="290"/>
      <c r="X2683" s="290"/>
    </row>
    <row r="2684" spans="2:24">
      <c r="B2684" s="253"/>
      <c r="C2684" s="290"/>
      <c r="D2684" s="290"/>
      <c r="E2684" s="290"/>
      <c r="F2684" s="290"/>
      <c r="G2684" s="290"/>
      <c r="H2684" s="290"/>
      <c r="I2684" s="290"/>
      <c r="J2684" s="290"/>
      <c r="K2684" s="290"/>
      <c r="L2684" s="290"/>
      <c r="M2684" s="290"/>
      <c r="N2684" s="290"/>
      <c r="O2684" s="290"/>
      <c r="P2684" s="290"/>
      <c r="Q2684" s="290"/>
      <c r="R2684" s="290"/>
      <c r="S2684" s="290"/>
      <c r="T2684" s="290"/>
      <c r="U2684" s="290"/>
      <c r="V2684" s="290"/>
      <c r="W2684" s="290"/>
      <c r="X2684" s="290"/>
    </row>
    <row r="2685" spans="2:24">
      <c r="B2685" s="253"/>
      <c r="C2685" s="290"/>
      <c r="D2685" s="290"/>
      <c r="E2685" s="290"/>
      <c r="F2685" s="290"/>
      <c r="G2685" s="290"/>
      <c r="H2685" s="290"/>
      <c r="I2685" s="290"/>
      <c r="J2685" s="290"/>
      <c r="K2685" s="290"/>
      <c r="L2685" s="290"/>
      <c r="M2685" s="290"/>
      <c r="N2685" s="290"/>
      <c r="O2685" s="290"/>
      <c r="P2685" s="290"/>
      <c r="Q2685" s="290"/>
      <c r="R2685" s="290"/>
      <c r="S2685" s="290"/>
      <c r="T2685" s="290"/>
      <c r="U2685" s="290"/>
      <c r="V2685" s="290"/>
      <c r="W2685" s="290"/>
      <c r="X2685" s="290"/>
    </row>
    <row r="2686" spans="2:24">
      <c r="B2686" s="253"/>
      <c r="C2686" s="290"/>
      <c r="D2686" s="290"/>
      <c r="E2686" s="290"/>
      <c r="F2686" s="290"/>
      <c r="G2686" s="290"/>
      <c r="H2686" s="290"/>
      <c r="I2686" s="290"/>
      <c r="J2686" s="290"/>
      <c r="K2686" s="290"/>
      <c r="L2686" s="290"/>
      <c r="M2686" s="290"/>
      <c r="N2686" s="290"/>
      <c r="O2686" s="290"/>
      <c r="P2686" s="290"/>
      <c r="Q2686" s="290"/>
      <c r="R2686" s="290"/>
      <c r="S2686" s="290"/>
      <c r="T2686" s="290"/>
      <c r="U2686" s="290"/>
      <c r="V2686" s="290"/>
      <c r="W2686" s="290"/>
      <c r="X2686" s="290"/>
    </row>
    <row r="2687" spans="2:24">
      <c r="B2687" s="253"/>
      <c r="C2687" s="290"/>
      <c r="D2687" s="290"/>
      <c r="E2687" s="290"/>
      <c r="F2687" s="290"/>
      <c r="G2687" s="290"/>
      <c r="H2687" s="290"/>
      <c r="I2687" s="290"/>
      <c r="J2687" s="290"/>
      <c r="K2687" s="290"/>
      <c r="L2687" s="290"/>
      <c r="M2687" s="290"/>
      <c r="N2687" s="290"/>
      <c r="O2687" s="290"/>
      <c r="P2687" s="290"/>
      <c r="Q2687" s="290"/>
      <c r="R2687" s="290"/>
      <c r="S2687" s="290"/>
      <c r="T2687" s="290"/>
      <c r="U2687" s="290"/>
      <c r="V2687" s="290"/>
      <c r="W2687" s="290"/>
      <c r="X2687" s="290"/>
    </row>
    <row r="2688" spans="2:24">
      <c r="B2688" s="253"/>
      <c r="C2688" s="290"/>
      <c r="D2688" s="290"/>
      <c r="E2688" s="290"/>
      <c r="F2688" s="290"/>
      <c r="G2688" s="290"/>
      <c r="H2688" s="290"/>
      <c r="I2688" s="290"/>
      <c r="J2688" s="290"/>
      <c r="K2688" s="290"/>
      <c r="L2688" s="290"/>
      <c r="M2688" s="290"/>
      <c r="N2688" s="290"/>
      <c r="O2688" s="290"/>
      <c r="P2688" s="290"/>
      <c r="Q2688" s="290"/>
      <c r="R2688" s="290"/>
      <c r="S2688" s="290"/>
      <c r="T2688" s="290"/>
      <c r="U2688" s="290"/>
      <c r="V2688" s="290"/>
      <c r="W2688" s="290"/>
      <c r="X2688" s="290"/>
    </row>
    <row r="2689" spans="2:24">
      <c r="B2689" s="253"/>
      <c r="C2689" s="290"/>
      <c r="D2689" s="290"/>
      <c r="E2689" s="290"/>
      <c r="F2689" s="290"/>
      <c r="G2689" s="290"/>
      <c r="H2689" s="290"/>
      <c r="I2689" s="290"/>
      <c r="J2689" s="290"/>
      <c r="K2689" s="290"/>
      <c r="L2689" s="290"/>
      <c r="M2689" s="290"/>
      <c r="N2689" s="290"/>
      <c r="O2689" s="290"/>
      <c r="P2689" s="290"/>
      <c r="Q2689" s="290"/>
      <c r="R2689" s="290"/>
      <c r="S2689" s="290"/>
      <c r="T2689" s="290"/>
      <c r="U2689" s="290"/>
      <c r="V2689" s="290"/>
      <c r="W2689" s="290"/>
      <c r="X2689" s="290"/>
    </row>
    <row r="2690" spans="2:24">
      <c r="B2690" s="253"/>
      <c r="C2690" s="290"/>
      <c r="D2690" s="290"/>
      <c r="E2690" s="290"/>
      <c r="F2690" s="290"/>
      <c r="G2690" s="290"/>
      <c r="H2690" s="290"/>
      <c r="I2690" s="290"/>
      <c r="J2690" s="290"/>
      <c r="K2690" s="290"/>
      <c r="L2690" s="290"/>
      <c r="M2690" s="290"/>
      <c r="N2690" s="290"/>
      <c r="O2690" s="290"/>
      <c r="P2690" s="290"/>
      <c r="Q2690" s="290"/>
      <c r="R2690" s="290"/>
      <c r="S2690" s="290"/>
      <c r="T2690" s="290"/>
      <c r="U2690" s="290"/>
      <c r="V2690" s="290"/>
      <c r="W2690" s="290"/>
      <c r="X2690" s="290"/>
    </row>
    <row r="2691" spans="2:24">
      <c r="B2691" s="253"/>
      <c r="C2691" s="290"/>
      <c r="D2691" s="290"/>
      <c r="E2691" s="290"/>
      <c r="F2691" s="290"/>
      <c r="G2691" s="290"/>
      <c r="H2691" s="290"/>
      <c r="I2691" s="290"/>
      <c r="J2691" s="290"/>
      <c r="K2691" s="290"/>
      <c r="L2691" s="290"/>
      <c r="M2691" s="290"/>
      <c r="N2691" s="290"/>
      <c r="O2691" s="290"/>
      <c r="P2691" s="290"/>
      <c r="Q2691" s="290"/>
      <c r="R2691" s="290"/>
      <c r="S2691" s="290"/>
      <c r="T2691" s="290"/>
      <c r="U2691" s="290"/>
      <c r="V2691" s="290"/>
      <c r="W2691" s="290"/>
      <c r="X2691" s="290"/>
    </row>
    <row r="2692" spans="2:24">
      <c r="B2692" s="253"/>
      <c r="C2692" s="290"/>
      <c r="D2692" s="290"/>
      <c r="E2692" s="290"/>
      <c r="F2692" s="290"/>
      <c r="G2692" s="290"/>
      <c r="H2692" s="290"/>
      <c r="I2692" s="290"/>
      <c r="J2692" s="290"/>
      <c r="K2692" s="290"/>
      <c r="L2692" s="290"/>
      <c r="M2692" s="290"/>
      <c r="N2692" s="290"/>
      <c r="O2692" s="290"/>
      <c r="P2692" s="290"/>
      <c r="Q2692" s="290"/>
      <c r="R2692" s="290"/>
      <c r="S2692" s="290"/>
      <c r="T2692" s="290"/>
      <c r="U2692" s="290"/>
      <c r="V2692" s="290"/>
      <c r="W2692" s="290"/>
      <c r="X2692" s="290"/>
    </row>
    <row r="2693" spans="2:24">
      <c r="B2693" s="253"/>
      <c r="C2693" s="290"/>
      <c r="D2693" s="290"/>
      <c r="E2693" s="290"/>
      <c r="F2693" s="290"/>
      <c r="G2693" s="290"/>
      <c r="H2693" s="290"/>
      <c r="I2693" s="290"/>
      <c r="J2693" s="290"/>
      <c r="K2693" s="290"/>
      <c r="L2693" s="290"/>
      <c r="M2693" s="290"/>
      <c r="N2693" s="290"/>
      <c r="O2693" s="290"/>
      <c r="P2693" s="290"/>
      <c r="Q2693" s="290"/>
      <c r="R2693" s="290"/>
      <c r="S2693" s="290"/>
      <c r="T2693" s="290"/>
      <c r="U2693" s="290"/>
      <c r="V2693" s="290"/>
      <c r="W2693" s="290"/>
      <c r="X2693" s="290"/>
    </row>
    <row r="2694" spans="2:24">
      <c r="B2694" s="253"/>
      <c r="C2694" s="290"/>
      <c r="D2694" s="290"/>
      <c r="E2694" s="290"/>
      <c r="F2694" s="290"/>
      <c r="G2694" s="290"/>
      <c r="H2694" s="290"/>
      <c r="I2694" s="290"/>
      <c r="J2694" s="290"/>
      <c r="K2694" s="290"/>
      <c r="L2694" s="290"/>
      <c r="M2694" s="290"/>
      <c r="N2694" s="290"/>
      <c r="O2694" s="290"/>
      <c r="P2694" s="290"/>
      <c r="Q2694" s="290"/>
      <c r="R2694" s="290"/>
      <c r="S2694" s="290"/>
      <c r="T2694" s="290"/>
      <c r="U2694" s="290"/>
      <c r="V2694" s="290"/>
      <c r="W2694" s="290"/>
      <c r="X2694" s="290"/>
    </row>
    <row r="2695" spans="2:24">
      <c r="B2695" s="253"/>
      <c r="C2695" s="290"/>
      <c r="D2695" s="290"/>
      <c r="E2695" s="290"/>
      <c r="F2695" s="290"/>
      <c r="G2695" s="290"/>
      <c r="H2695" s="290"/>
      <c r="I2695" s="290"/>
      <c r="J2695" s="290"/>
      <c r="K2695" s="290"/>
      <c r="L2695" s="290"/>
      <c r="M2695" s="290"/>
      <c r="N2695" s="290"/>
      <c r="O2695" s="290"/>
      <c r="P2695" s="290"/>
      <c r="Q2695" s="290"/>
      <c r="R2695" s="290"/>
      <c r="S2695" s="290"/>
      <c r="T2695" s="290"/>
      <c r="U2695" s="290"/>
      <c r="V2695" s="290"/>
      <c r="W2695" s="290"/>
      <c r="X2695" s="290"/>
    </row>
    <row r="2696" spans="2:24">
      <c r="B2696" s="253"/>
      <c r="C2696" s="290"/>
      <c r="D2696" s="290"/>
      <c r="E2696" s="290"/>
      <c r="F2696" s="290"/>
      <c r="G2696" s="290"/>
      <c r="H2696" s="290"/>
      <c r="I2696" s="290"/>
      <c r="J2696" s="290"/>
      <c r="K2696" s="290"/>
      <c r="L2696" s="290"/>
      <c r="M2696" s="290"/>
      <c r="N2696" s="290"/>
      <c r="O2696" s="290"/>
      <c r="P2696" s="290"/>
      <c r="Q2696" s="290"/>
      <c r="R2696" s="290"/>
      <c r="S2696" s="290"/>
      <c r="T2696" s="290"/>
      <c r="U2696" s="290"/>
      <c r="V2696" s="290"/>
      <c r="W2696" s="290"/>
      <c r="X2696" s="290"/>
    </row>
    <row r="2697" spans="2:24">
      <c r="B2697" s="253"/>
      <c r="C2697" s="290"/>
      <c r="D2697" s="290"/>
      <c r="E2697" s="290"/>
      <c r="F2697" s="290"/>
      <c r="G2697" s="290"/>
      <c r="H2697" s="290"/>
      <c r="I2697" s="290"/>
      <c r="J2697" s="290"/>
      <c r="K2697" s="290"/>
      <c r="L2697" s="290"/>
      <c r="M2697" s="290"/>
      <c r="N2697" s="290"/>
      <c r="O2697" s="290"/>
      <c r="P2697" s="290"/>
      <c r="Q2697" s="290"/>
      <c r="R2697" s="290"/>
      <c r="S2697" s="290"/>
      <c r="T2697" s="290"/>
      <c r="U2697" s="290"/>
      <c r="V2697" s="290"/>
      <c r="W2697" s="290"/>
      <c r="X2697" s="290"/>
    </row>
    <row r="2698" spans="2:24">
      <c r="B2698" s="253"/>
      <c r="C2698" s="290"/>
      <c r="D2698" s="290"/>
      <c r="E2698" s="290"/>
      <c r="F2698" s="290"/>
      <c r="G2698" s="290"/>
      <c r="H2698" s="290"/>
      <c r="I2698" s="290"/>
      <c r="J2698" s="290"/>
      <c r="K2698" s="290"/>
      <c r="L2698" s="290"/>
      <c r="M2698" s="290"/>
      <c r="N2698" s="290"/>
      <c r="O2698" s="290"/>
      <c r="P2698" s="290"/>
      <c r="Q2698" s="290"/>
      <c r="R2698" s="290"/>
      <c r="S2698" s="290"/>
      <c r="T2698" s="290"/>
      <c r="U2698" s="290"/>
      <c r="V2698" s="290"/>
      <c r="W2698" s="290"/>
      <c r="X2698" s="290"/>
    </row>
    <row r="2699" spans="2:24">
      <c r="B2699" s="253"/>
      <c r="C2699" s="290"/>
      <c r="D2699" s="290"/>
      <c r="E2699" s="290"/>
      <c r="F2699" s="290"/>
      <c r="G2699" s="290"/>
      <c r="H2699" s="290"/>
      <c r="I2699" s="290"/>
      <c r="J2699" s="290"/>
      <c r="K2699" s="290"/>
      <c r="L2699" s="290"/>
      <c r="M2699" s="290"/>
      <c r="N2699" s="290"/>
      <c r="O2699" s="290"/>
      <c r="P2699" s="290"/>
      <c r="Q2699" s="290"/>
      <c r="R2699" s="290"/>
      <c r="S2699" s="290"/>
      <c r="T2699" s="290"/>
      <c r="U2699" s="290"/>
      <c r="V2699" s="290"/>
      <c r="W2699" s="290"/>
      <c r="X2699" s="290"/>
    </row>
    <row r="2700" spans="2:24">
      <c r="B2700" s="253"/>
      <c r="C2700" s="290"/>
      <c r="D2700" s="290"/>
      <c r="E2700" s="290"/>
      <c r="F2700" s="290"/>
      <c r="G2700" s="290"/>
      <c r="H2700" s="290"/>
      <c r="I2700" s="290"/>
      <c r="J2700" s="290"/>
      <c r="K2700" s="290"/>
      <c r="L2700" s="290"/>
      <c r="M2700" s="290"/>
      <c r="N2700" s="290"/>
      <c r="O2700" s="290"/>
      <c r="P2700" s="290"/>
      <c r="Q2700" s="290"/>
      <c r="R2700" s="290"/>
      <c r="S2700" s="290"/>
      <c r="T2700" s="290"/>
      <c r="U2700" s="290"/>
      <c r="V2700" s="290"/>
      <c r="W2700" s="290"/>
      <c r="X2700" s="290"/>
    </row>
    <row r="2701" spans="2:24">
      <c r="B2701" s="253"/>
      <c r="C2701" s="290"/>
      <c r="D2701" s="290"/>
      <c r="E2701" s="290"/>
      <c r="F2701" s="290"/>
      <c r="G2701" s="290"/>
      <c r="H2701" s="290"/>
      <c r="I2701" s="290"/>
      <c r="J2701" s="290"/>
      <c r="K2701" s="290"/>
      <c r="L2701" s="290"/>
      <c r="M2701" s="290"/>
      <c r="N2701" s="290"/>
      <c r="O2701" s="290"/>
      <c r="P2701" s="290"/>
      <c r="Q2701" s="290"/>
      <c r="R2701" s="290"/>
      <c r="S2701" s="290"/>
      <c r="T2701" s="290"/>
      <c r="U2701" s="290"/>
      <c r="V2701" s="290"/>
      <c r="W2701" s="290"/>
      <c r="X2701" s="290"/>
    </row>
    <row r="2702" spans="2:24">
      <c r="B2702" s="253"/>
      <c r="C2702" s="290"/>
      <c r="D2702" s="290"/>
      <c r="E2702" s="290"/>
      <c r="F2702" s="290"/>
      <c r="G2702" s="290"/>
      <c r="H2702" s="290"/>
      <c r="I2702" s="290"/>
      <c r="J2702" s="290"/>
      <c r="K2702" s="290"/>
      <c r="L2702" s="290"/>
      <c r="M2702" s="290"/>
      <c r="N2702" s="290"/>
      <c r="O2702" s="290"/>
      <c r="P2702" s="290"/>
      <c r="Q2702" s="290"/>
      <c r="R2702" s="290"/>
      <c r="S2702" s="290"/>
      <c r="T2702" s="290"/>
      <c r="U2702" s="290"/>
      <c r="V2702" s="290"/>
      <c r="W2702" s="290"/>
      <c r="X2702" s="290"/>
    </row>
    <row r="2703" spans="2:24">
      <c r="B2703" s="253"/>
      <c r="C2703" s="290"/>
      <c r="D2703" s="290"/>
      <c r="E2703" s="290"/>
      <c r="F2703" s="290"/>
      <c r="G2703" s="290"/>
      <c r="H2703" s="290"/>
      <c r="I2703" s="290"/>
      <c r="J2703" s="290"/>
      <c r="K2703" s="290"/>
      <c r="L2703" s="290"/>
      <c r="M2703" s="290"/>
      <c r="N2703" s="290"/>
      <c r="O2703" s="290"/>
      <c r="P2703" s="290"/>
      <c r="Q2703" s="290"/>
      <c r="R2703" s="290"/>
      <c r="S2703" s="290"/>
      <c r="T2703" s="290"/>
      <c r="U2703" s="290"/>
      <c r="V2703" s="290"/>
      <c r="W2703" s="290"/>
      <c r="X2703" s="290"/>
    </row>
    <row r="2704" spans="2:24">
      <c r="B2704" s="253"/>
      <c r="C2704" s="290"/>
      <c r="D2704" s="290"/>
      <c r="E2704" s="290"/>
      <c r="F2704" s="290"/>
      <c r="G2704" s="290"/>
      <c r="H2704" s="290"/>
      <c r="I2704" s="290"/>
      <c r="J2704" s="290"/>
      <c r="K2704" s="290"/>
      <c r="L2704" s="290"/>
      <c r="M2704" s="290"/>
      <c r="N2704" s="290"/>
      <c r="O2704" s="290"/>
      <c r="P2704" s="290"/>
      <c r="Q2704" s="290"/>
      <c r="R2704" s="290"/>
      <c r="S2704" s="290"/>
      <c r="T2704" s="290"/>
      <c r="U2704" s="290"/>
      <c r="V2704" s="290"/>
      <c r="W2704" s="290"/>
      <c r="X2704" s="290"/>
    </row>
    <row r="2705" spans="2:24">
      <c r="B2705" s="253"/>
      <c r="C2705" s="290"/>
      <c r="D2705" s="290"/>
      <c r="E2705" s="290"/>
      <c r="F2705" s="290"/>
      <c r="G2705" s="290"/>
      <c r="H2705" s="290"/>
      <c r="I2705" s="290"/>
      <c r="J2705" s="290"/>
      <c r="K2705" s="290"/>
      <c r="L2705" s="290"/>
      <c r="M2705" s="290"/>
      <c r="N2705" s="290"/>
      <c r="O2705" s="290"/>
      <c r="P2705" s="290"/>
      <c r="Q2705" s="290"/>
      <c r="R2705" s="290"/>
      <c r="S2705" s="290"/>
      <c r="T2705" s="290"/>
      <c r="U2705" s="290"/>
      <c r="V2705" s="290"/>
      <c r="W2705" s="290"/>
      <c r="X2705" s="290"/>
    </row>
    <row r="2706" spans="2:24">
      <c r="B2706" s="253"/>
      <c r="C2706" s="290"/>
      <c r="D2706" s="290"/>
      <c r="E2706" s="290"/>
      <c r="F2706" s="290"/>
      <c r="G2706" s="290"/>
      <c r="H2706" s="290"/>
      <c r="I2706" s="290"/>
      <c r="J2706" s="290"/>
      <c r="K2706" s="290"/>
      <c r="L2706" s="290"/>
      <c r="M2706" s="290"/>
      <c r="N2706" s="290"/>
      <c r="O2706" s="290"/>
      <c r="P2706" s="290"/>
      <c r="Q2706" s="290"/>
      <c r="R2706" s="290"/>
      <c r="S2706" s="290"/>
      <c r="T2706" s="290"/>
      <c r="U2706" s="290"/>
      <c r="V2706" s="290"/>
      <c r="W2706" s="290"/>
      <c r="X2706" s="290"/>
    </row>
    <row r="2707" spans="2:24">
      <c r="B2707" s="253"/>
      <c r="C2707" s="290"/>
      <c r="D2707" s="290"/>
      <c r="E2707" s="290"/>
      <c r="F2707" s="290"/>
      <c r="G2707" s="290"/>
      <c r="H2707" s="290"/>
      <c r="I2707" s="290"/>
      <c r="J2707" s="290"/>
      <c r="K2707" s="290"/>
      <c r="L2707" s="290"/>
      <c r="M2707" s="290"/>
      <c r="N2707" s="290"/>
      <c r="O2707" s="290"/>
      <c r="P2707" s="290"/>
      <c r="Q2707" s="290"/>
      <c r="R2707" s="290"/>
      <c r="S2707" s="290"/>
      <c r="T2707" s="290"/>
      <c r="U2707" s="290"/>
      <c r="V2707" s="290"/>
      <c r="W2707" s="290"/>
      <c r="X2707" s="290"/>
    </row>
    <row r="2708" spans="2:24">
      <c r="B2708" s="253"/>
      <c r="C2708" s="290"/>
      <c r="D2708" s="290"/>
      <c r="E2708" s="290"/>
      <c r="F2708" s="290"/>
      <c r="G2708" s="290"/>
      <c r="H2708" s="290"/>
      <c r="I2708" s="290"/>
      <c r="J2708" s="290"/>
      <c r="K2708" s="290"/>
      <c r="L2708" s="290"/>
      <c r="M2708" s="290"/>
      <c r="N2708" s="290"/>
      <c r="O2708" s="290"/>
      <c r="P2708" s="290"/>
      <c r="Q2708" s="290"/>
      <c r="R2708" s="290"/>
      <c r="S2708" s="290"/>
      <c r="T2708" s="290"/>
      <c r="U2708" s="290"/>
      <c r="V2708" s="290"/>
      <c r="W2708" s="290"/>
      <c r="X2708" s="290"/>
    </row>
    <row r="2709" spans="2:24">
      <c r="B2709" s="253"/>
      <c r="C2709" s="290"/>
      <c r="D2709" s="290"/>
      <c r="E2709" s="290"/>
      <c r="F2709" s="290"/>
      <c r="G2709" s="290"/>
      <c r="H2709" s="290"/>
      <c r="I2709" s="290"/>
      <c r="J2709" s="290"/>
      <c r="K2709" s="290"/>
      <c r="L2709" s="290"/>
      <c r="M2709" s="290"/>
      <c r="N2709" s="290"/>
      <c r="O2709" s="290"/>
      <c r="P2709" s="290"/>
      <c r="Q2709" s="290"/>
      <c r="R2709" s="290"/>
      <c r="S2709" s="290"/>
      <c r="T2709" s="290"/>
      <c r="U2709" s="290"/>
      <c r="V2709" s="290"/>
      <c r="W2709" s="290"/>
      <c r="X2709" s="290"/>
    </row>
    <row r="2710" spans="2:24">
      <c r="B2710" s="253"/>
      <c r="C2710" s="290"/>
      <c r="D2710" s="290"/>
      <c r="E2710" s="290"/>
      <c r="F2710" s="290"/>
      <c r="G2710" s="290"/>
      <c r="H2710" s="290"/>
      <c r="I2710" s="290"/>
      <c r="J2710" s="290"/>
      <c r="K2710" s="290"/>
      <c r="L2710" s="290"/>
      <c r="M2710" s="290"/>
      <c r="N2710" s="290"/>
      <c r="O2710" s="290"/>
      <c r="P2710" s="290"/>
      <c r="Q2710" s="290"/>
      <c r="R2710" s="290"/>
      <c r="S2710" s="290"/>
      <c r="T2710" s="290"/>
      <c r="U2710" s="290"/>
      <c r="V2710" s="290"/>
      <c r="W2710" s="290"/>
      <c r="X2710" s="290"/>
    </row>
    <row r="2711" spans="2:24">
      <c r="B2711" s="253"/>
      <c r="C2711" s="290"/>
      <c r="D2711" s="290"/>
      <c r="E2711" s="290"/>
      <c r="F2711" s="290"/>
      <c r="G2711" s="290"/>
      <c r="H2711" s="290"/>
      <c r="I2711" s="290"/>
      <c r="J2711" s="290"/>
      <c r="K2711" s="290"/>
      <c r="L2711" s="290"/>
      <c r="M2711" s="290"/>
      <c r="N2711" s="290"/>
      <c r="O2711" s="290"/>
      <c r="P2711" s="290"/>
      <c r="Q2711" s="290"/>
      <c r="R2711" s="290"/>
      <c r="S2711" s="290"/>
      <c r="T2711" s="290"/>
      <c r="U2711" s="290"/>
      <c r="V2711" s="290"/>
      <c r="W2711" s="290"/>
      <c r="X2711" s="290"/>
    </row>
    <row r="2712" spans="2:24">
      <c r="B2712" s="253"/>
      <c r="C2712" s="290"/>
      <c r="D2712" s="290"/>
      <c r="E2712" s="290"/>
      <c r="F2712" s="290"/>
      <c r="G2712" s="290"/>
      <c r="H2712" s="290"/>
      <c r="I2712" s="290"/>
      <c r="J2712" s="290"/>
      <c r="K2712" s="290"/>
      <c r="L2712" s="290"/>
      <c r="M2712" s="290"/>
      <c r="N2712" s="290"/>
      <c r="O2712" s="290"/>
      <c r="P2712" s="290"/>
      <c r="Q2712" s="290"/>
      <c r="R2712" s="290"/>
      <c r="S2712" s="290"/>
      <c r="T2712" s="290"/>
      <c r="U2712" s="290"/>
      <c r="V2712" s="290"/>
      <c r="W2712" s="290"/>
      <c r="X2712" s="290"/>
    </row>
    <row r="2713" spans="2:24">
      <c r="B2713" s="253"/>
      <c r="C2713" s="290"/>
      <c r="D2713" s="290"/>
      <c r="E2713" s="290"/>
      <c r="F2713" s="290"/>
      <c r="G2713" s="290"/>
      <c r="H2713" s="290"/>
      <c r="I2713" s="290"/>
      <c r="J2713" s="290"/>
      <c r="K2713" s="290"/>
      <c r="L2713" s="290"/>
      <c r="M2713" s="290"/>
      <c r="N2713" s="290"/>
      <c r="O2713" s="290"/>
      <c r="P2713" s="290"/>
      <c r="Q2713" s="290"/>
      <c r="R2713" s="290"/>
      <c r="S2713" s="290"/>
      <c r="T2713" s="290"/>
      <c r="U2713" s="290"/>
      <c r="V2713" s="290"/>
      <c r="W2713" s="290"/>
      <c r="X2713" s="290"/>
    </row>
    <row r="2714" spans="2:24">
      <c r="B2714" s="253"/>
      <c r="C2714" s="290"/>
      <c r="D2714" s="290"/>
      <c r="E2714" s="290"/>
      <c r="F2714" s="290"/>
      <c r="G2714" s="290"/>
      <c r="H2714" s="290"/>
      <c r="I2714" s="290"/>
      <c r="J2714" s="290"/>
      <c r="K2714" s="290"/>
      <c r="L2714" s="290"/>
      <c r="M2714" s="290"/>
      <c r="N2714" s="290"/>
      <c r="O2714" s="290"/>
      <c r="P2714" s="290"/>
      <c r="Q2714" s="290"/>
      <c r="R2714" s="290"/>
      <c r="S2714" s="290"/>
      <c r="T2714" s="290"/>
      <c r="U2714" s="290"/>
      <c r="V2714" s="290"/>
      <c r="W2714" s="290"/>
      <c r="X2714" s="290"/>
    </row>
    <row r="2715" spans="2:24">
      <c r="B2715" s="253"/>
      <c r="C2715" s="290"/>
      <c r="D2715" s="290"/>
      <c r="E2715" s="290"/>
      <c r="F2715" s="290"/>
      <c r="G2715" s="290"/>
      <c r="H2715" s="290"/>
      <c r="I2715" s="290"/>
      <c r="J2715" s="290"/>
      <c r="K2715" s="290"/>
      <c r="L2715" s="290"/>
      <c r="M2715" s="290"/>
      <c r="N2715" s="290"/>
      <c r="O2715" s="290"/>
      <c r="P2715" s="290"/>
      <c r="Q2715" s="290"/>
      <c r="R2715" s="290"/>
      <c r="S2715" s="290"/>
      <c r="T2715" s="290"/>
      <c r="U2715" s="290"/>
      <c r="V2715" s="290"/>
      <c r="W2715" s="290"/>
      <c r="X2715" s="290"/>
    </row>
    <row r="2716" spans="2:24">
      <c r="B2716" s="253"/>
      <c r="C2716" s="290"/>
      <c r="D2716" s="290"/>
      <c r="E2716" s="290"/>
      <c r="F2716" s="290"/>
      <c r="G2716" s="290"/>
      <c r="H2716" s="290"/>
      <c r="I2716" s="290"/>
      <c r="J2716" s="290"/>
      <c r="K2716" s="290"/>
      <c r="L2716" s="290"/>
      <c r="M2716" s="290"/>
      <c r="N2716" s="290"/>
      <c r="O2716" s="290"/>
      <c r="P2716" s="290"/>
      <c r="Q2716" s="290"/>
      <c r="R2716" s="290"/>
      <c r="S2716" s="290"/>
      <c r="T2716" s="290"/>
      <c r="U2716" s="290"/>
      <c r="V2716" s="290"/>
      <c r="W2716" s="290"/>
      <c r="X2716" s="290"/>
    </row>
    <row r="2717" spans="2:24">
      <c r="B2717" s="253"/>
      <c r="C2717" s="290"/>
      <c r="D2717" s="290"/>
      <c r="E2717" s="290"/>
      <c r="F2717" s="290"/>
      <c r="G2717" s="290"/>
      <c r="H2717" s="290"/>
      <c r="I2717" s="290"/>
      <c r="J2717" s="290"/>
      <c r="K2717" s="290"/>
      <c r="L2717" s="290"/>
      <c r="M2717" s="290"/>
      <c r="N2717" s="290"/>
      <c r="O2717" s="290"/>
      <c r="P2717" s="290"/>
      <c r="Q2717" s="290"/>
      <c r="R2717" s="290"/>
      <c r="S2717" s="290"/>
      <c r="T2717" s="290"/>
      <c r="U2717" s="290"/>
      <c r="V2717" s="290"/>
      <c r="W2717" s="290"/>
      <c r="X2717" s="290"/>
    </row>
    <row r="2718" spans="2:24">
      <c r="B2718" s="253"/>
      <c r="C2718" s="290"/>
      <c r="D2718" s="290"/>
      <c r="E2718" s="290"/>
      <c r="F2718" s="290"/>
      <c r="G2718" s="290"/>
      <c r="H2718" s="290"/>
      <c r="I2718" s="290"/>
      <c r="J2718" s="290"/>
      <c r="K2718" s="290"/>
      <c r="L2718" s="290"/>
      <c r="M2718" s="290"/>
      <c r="N2718" s="290"/>
      <c r="O2718" s="290"/>
      <c r="P2718" s="290"/>
      <c r="Q2718" s="290"/>
      <c r="R2718" s="290"/>
      <c r="S2718" s="290"/>
      <c r="T2718" s="290"/>
      <c r="U2718" s="290"/>
      <c r="V2718" s="290"/>
      <c r="W2718" s="290"/>
      <c r="X2718" s="290"/>
    </row>
    <row r="2719" spans="2:24">
      <c r="B2719" s="253"/>
      <c r="C2719" s="290"/>
      <c r="D2719" s="290"/>
      <c r="E2719" s="290"/>
      <c r="F2719" s="290"/>
      <c r="G2719" s="290"/>
      <c r="H2719" s="290"/>
      <c r="I2719" s="290"/>
      <c r="J2719" s="290"/>
      <c r="K2719" s="290"/>
      <c r="L2719" s="290"/>
      <c r="M2719" s="290"/>
      <c r="N2719" s="290"/>
      <c r="O2719" s="290"/>
      <c r="P2719" s="290"/>
      <c r="Q2719" s="290"/>
      <c r="R2719" s="290"/>
      <c r="S2719" s="290"/>
      <c r="T2719" s="290"/>
      <c r="U2719" s="290"/>
      <c r="V2719" s="290"/>
      <c r="W2719" s="290"/>
      <c r="X2719" s="290"/>
    </row>
    <row r="2720" spans="2:24">
      <c r="B2720" s="253"/>
      <c r="C2720" s="290"/>
      <c r="D2720" s="290"/>
      <c r="E2720" s="290"/>
      <c r="F2720" s="290"/>
      <c r="G2720" s="290"/>
      <c r="H2720" s="290"/>
      <c r="I2720" s="290"/>
      <c r="J2720" s="290"/>
      <c r="K2720" s="290"/>
      <c r="L2720" s="290"/>
      <c r="M2720" s="290"/>
      <c r="N2720" s="290"/>
      <c r="O2720" s="290"/>
      <c r="P2720" s="290"/>
      <c r="Q2720" s="290"/>
      <c r="R2720" s="290"/>
      <c r="S2720" s="290"/>
      <c r="T2720" s="290"/>
      <c r="U2720" s="290"/>
      <c r="V2720" s="290"/>
      <c r="W2720" s="290"/>
      <c r="X2720" s="290"/>
    </row>
    <row r="2721" spans="2:24">
      <c r="B2721" s="253"/>
      <c r="C2721" s="290"/>
      <c r="D2721" s="290"/>
      <c r="E2721" s="290"/>
      <c r="F2721" s="290"/>
      <c r="G2721" s="290"/>
      <c r="H2721" s="290"/>
      <c r="I2721" s="290"/>
      <c r="J2721" s="290"/>
      <c r="K2721" s="290"/>
      <c r="L2721" s="290"/>
      <c r="M2721" s="290"/>
      <c r="N2721" s="290"/>
      <c r="O2721" s="290"/>
      <c r="P2721" s="290"/>
      <c r="Q2721" s="290"/>
      <c r="R2721" s="290"/>
      <c r="S2721" s="290"/>
      <c r="T2721" s="290"/>
      <c r="U2721" s="290"/>
      <c r="V2721" s="290"/>
      <c r="W2721" s="290"/>
      <c r="X2721" s="290"/>
    </row>
    <row r="2722" spans="2:24">
      <c r="B2722" s="253"/>
      <c r="C2722" s="290"/>
      <c r="D2722" s="290"/>
      <c r="E2722" s="290"/>
      <c r="F2722" s="290"/>
      <c r="G2722" s="290"/>
      <c r="H2722" s="290"/>
      <c r="I2722" s="290"/>
      <c r="J2722" s="290"/>
      <c r="K2722" s="290"/>
      <c r="L2722" s="290"/>
      <c r="M2722" s="290"/>
      <c r="N2722" s="290"/>
      <c r="O2722" s="290"/>
      <c r="P2722" s="290"/>
      <c r="Q2722" s="290"/>
      <c r="R2722" s="290"/>
      <c r="S2722" s="290"/>
      <c r="T2722" s="290"/>
      <c r="U2722" s="290"/>
      <c r="V2722" s="290"/>
      <c r="W2722" s="290"/>
      <c r="X2722" s="290"/>
    </row>
    <row r="2723" spans="2:24">
      <c r="B2723" s="253"/>
      <c r="C2723" s="290"/>
      <c r="D2723" s="290"/>
      <c r="E2723" s="290"/>
      <c r="F2723" s="290"/>
      <c r="G2723" s="290"/>
      <c r="H2723" s="290"/>
      <c r="I2723" s="290"/>
      <c r="J2723" s="290"/>
      <c r="K2723" s="290"/>
      <c r="L2723" s="290"/>
      <c r="M2723" s="290"/>
      <c r="N2723" s="290"/>
      <c r="O2723" s="290"/>
      <c r="P2723" s="290"/>
      <c r="Q2723" s="290"/>
      <c r="R2723" s="290"/>
      <c r="S2723" s="290"/>
      <c r="T2723" s="290"/>
      <c r="U2723" s="290"/>
      <c r="V2723" s="290"/>
      <c r="W2723" s="290"/>
      <c r="X2723" s="290"/>
    </row>
    <row r="2724" spans="2:24">
      <c r="B2724" s="253"/>
      <c r="C2724" s="290"/>
      <c r="D2724" s="290"/>
      <c r="E2724" s="290"/>
      <c r="F2724" s="290"/>
      <c r="G2724" s="290"/>
      <c r="H2724" s="290"/>
      <c r="I2724" s="290"/>
      <c r="J2724" s="290"/>
      <c r="K2724" s="290"/>
      <c r="L2724" s="290"/>
      <c r="M2724" s="290"/>
      <c r="N2724" s="290"/>
      <c r="O2724" s="290"/>
      <c r="P2724" s="290"/>
      <c r="Q2724" s="290"/>
      <c r="R2724" s="290"/>
      <c r="S2724" s="290"/>
      <c r="T2724" s="290"/>
      <c r="U2724" s="290"/>
      <c r="V2724" s="290"/>
      <c r="W2724" s="290"/>
      <c r="X2724" s="290"/>
    </row>
    <row r="2725" spans="2:24">
      <c r="B2725" s="253"/>
      <c r="C2725" s="290"/>
      <c r="D2725" s="290"/>
      <c r="E2725" s="290"/>
      <c r="F2725" s="290"/>
      <c r="G2725" s="290"/>
      <c r="H2725" s="290"/>
      <c r="I2725" s="290"/>
      <c r="J2725" s="290"/>
      <c r="K2725" s="290"/>
      <c r="L2725" s="290"/>
      <c r="M2725" s="290"/>
      <c r="N2725" s="290"/>
      <c r="O2725" s="290"/>
      <c r="P2725" s="290"/>
      <c r="Q2725" s="290"/>
      <c r="R2725" s="290"/>
      <c r="S2725" s="290"/>
      <c r="T2725" s="290"/>
      <c r="U2725" s="290"/>
      <c r="V2725" s="290"/>
      <c r="W2725" s="290"/>
      <c r="X2725" s="290"/>
    </row>
    <row r="2726" spans="2:24">
      <c r="B2726" s="253"/>
      <c r="C2726" s="290"/>
      <c r="D2726" s="290"/>
      <c r="E2726" s="290"/>
      <c r="F2726" s="290"/>
      <c r="G2726" s="290"/>
      <c r="H2726" s="290"/>
      <c r="I2726" s="290"/>
      <c r="J2726" s="290"/>
      <c r="K2726" s="290"/>
      <c r="L2726" s="290"/>
      <c r="M2726" s="290"/>
      <c r="N2726" s="290"/>
      <c r="O2726" s="290"/>
      <c r="P2726" s="290"/>
      <c r="Q2726" s="290"/>
      <c r="R2726" s="290"/>
      <c r="S2726" s="290"/>
      <c r="T2726" s="290"/>
      <c r="U2726" s="290"/>
      <c r="V2726" s="290"/>
      <c r="W2726" s="290"/>
      <c r="X2726" s="290"/>
    </row>
    <row r="2727" spans="2:24">
      <c r="B2727" s="253"/>
      <c r="C2727" s="290"/>
      <c r="D2727" s="290"/>
      <c r="E2727" s="290"/>
      <c r="F2727" s="290"/>
      <c r="G2727" s="290"/>
      <c r="H2727" s="290"/>
      <c r="I2727" s="290"/>
      <c r="J2727" s="290"/>
      <c r="K2727" s="290"/>
      <c r="L2727" s="290"/>
      <c r="M2727" s="290"/>
      <c r="N2727" s="290"/>
      <c r="O2727" s="290"/>
      <c r="P2727" s="290"/>
      <c r="Q2727" s="290"/>
      <c r="R2727" s="290"/>
      <c r="S2727" s="290"/>
      <c r="T2727" s="290"/>
      <c r="U2727" s="290"/>
      <c r="V2727" s="290"/>
      <c r="W2727" s="290"/>
      <c r="X2727" s="290"/>
    </row>
    <row r="2728" spans="2:24">
      <c r="B2728" s="253"/>
      <c r="C2728" s="290"/>
      <c r="D2728" s="290"/>
      <c r="E2728" s="290"/>
      <c r="F2728" s="290"/>
      <c r="G2728" s="290"/>
      <c r="H2728" s="290"/>
      <c r="I2728" s="290"/>
      <c r="J2728" s="290"/>
      <c r="K2728" s="290"/>
      <c r="L2728" s="290"/>
      <c r="M2728" s="290"/>
      <c r="N2728" s="290"/>
      <c r="O2728" s="290"/>
      <c r="P2728" s="290"/>
      <c r="Q2728" s="290"/>
      <c r="R2728" s="290"/>
      <c r="S2728" s="290"/>
      <c r="T2728" s="290"/>
      <c r="U2728" s="290"/>
      <c r="V2728" s="290"/>
      <c r="W2728" s="290"/>
      <c r="X2728" s="290"/>
    </row>
    <row r="2729" spans="2:24">
      <c r="B2729" s="253"/>
      <c r="C2729" s="290"/>
      <c r="D2729" s="290"/>
      <c r="E2729" s="290"/>
      <c r="F2729" s="290"/>
      <c r="G2729" s="290"/>
      <c r="H2729" s="290"/>
      <c r="I2729" s="290"/>
      <c r="J2729" s="290"/>
      <c r="K2729" s="290"/>
      <c r="L2729" s="290"/>
      <c r="M2729" s="290"/>
      <c r="N2729" s="290"/>
      <c r="O2729" s="290"/>
      <c r="P2729" s="290"/>
      <c r="Q2729" s="290"/>
      <c r="R2729" s="290"/>
      <c r="S2729" s="290"/>
      <c r="T2729" s="290"/>
      <c r="U2729" s="290"/>
      <c r="V2729" s="290"/>
      <c r="W2729" s="290"/>
      <c r="X2729" s="290"/>
    </row>
    <row r="2730" spans="2:24">
      <c r="B2730" s="253"/>
      <c r="C2730" s="290"/>
      <c r="D2730" s="290"/>
      <c r="E2730" s="290"/>
      <c r="F2730" s="290"/>
      <c r="G2730" s="290"/>
      <c r="H2730" s="290"/>
      <c r="I2730" s="290"/>
      <c r="J2730" s="290"/>
      <c r="K2730" s="290"/>
      <c r="L2730" s="290"/>
      <c r="M2730" s="290"/>
      <c r="N2730" s="290"/>
      <c r="O2730" s="290"/>
      <c r="P2730" s="290"/>
      <c r="Q2730" s="290"/>
      <c r="R2730" s="290"/>
      <c r="S2730" s="290"/>
      <c r="T2730" s="290"/>
      <c r="U2730" s="290"/>
      <c r="V2730" s="290"/>
      <c r="W2730" s="290"/>
      <c r="X2730" s="290"/>
    </row>
    <row r="2731" spans="2:24">
      <c r="B2731" s="253"/>
      <c r="C2731" s="290"/>
      <c r="D2731" s="290"/>
      <c r="E2731" s="290"/>
      <c r="F2731" s="290"/>
      <c r="G2731" s="290"/>
      <c r="H2731" s="290"/>
      <c r="I2731" s="290"/>
      <c r="J2731" s="290"/>
      <c r="K2731" s="290"/>
      <c r="L2731" s="290"/>
      <c r="M2731" s="290"/>
      <c r="N2731" s="290"/>
      <c r="O2731" s="290"/>
      <c r="P2731" s="290"/>
      <c r="Q2731" s="290"/>
      <c r="R2731" s="290"/>
      <c r="S2731" s="290"/>
      <c r="T2731" s="290"/>
      <c r="U2731" s="290"/>
      <c r="V2731" s="290"/>
      <c r="W2731" s="290"/>
      <c r="X2731" s="290"/>
    </row>
    <row r="2732" spans="2:24">
      <c r="B2732" s="253"/>
      <c r="C2732" s="290"/>
      <c r="D2732" s="290"/>
      <c r="E2732" s="290"/>
      <c r="F2732" s="290"/>
      <c r="G2732" s="290"/>
      <c r="H2732" s="290"/>
      <c r="I2732" s="290"/>
      <c r="J2732" s="290"/>
      <c r="K2732" s="290"/>
      <c r="L2732" s="290"/>
      <c r="M2732" s="290"/>
      <c r="N2732" s="290"/>
      <c r="O2732" s="290"/>
      <c r="P2732" s="290"/>
      <c r="Q2732" s="290"/>
      <c r="R2732" s="290"/>
      <c r="S2732" s="290"/>
      <c r="T2732" s="290"/>
      <c r="U2732" s="290"/>
      <c r="V2732" s="290"/>
      <c r="W2732" s="290"/>
      <c r="X2732" s="290"/>
    </row>
    <row r="2733" spans="2:24">
      <c r="B2733" s="253"/>
      <c r="C2733" s="290"/>
      <c r="D2733" s="290"/>
      <c r="E2733" s="290"/>
      <c r="F2733" s="290"/>
      <c r="G2733" s="290"/>
      <c r="H2733" s="290"/>
      <c r="I2733" s="290"/>
      <c r="J2733" s="290"/>
      <c r="K2733" s="290"/>
      <c r="L2733" s="290"/>
      <c r="M2733" s="290"/>
      <c r="N2733" s="290"/>
      <c r="O2733" s="290"/>
      <c r="P2733" s="290"/>
      <c r="Q2733" s="290"/>
      <c r="R2733" s="290"/>
      <c r="S2733" s="290"/>
      <c r="T2733" s="290"/>
      <c r="U2733" s="290"/>
      <c r="V2733" s="290"/>
      <c r="W2733" s="290"/>
      <c r="X2733" s="290"/>
    </row>
    <row r="2734" spans="2:24">
      <c r="B2734" s="253"/>
      <c r="C2734" s="290"/>
      <c r="D2734" s="290"/>
      <c r="E2734" s="290"/>
      <c r="F2734" s="290"/>
      <c r="G2734" s="290"/>
      <c r="H2734" s="290"/>
      <c r="I2734" s="290"/>
      <c r="J2734" s="290"/>
      <c r="K2734" s="290"/>
      <c r="L2734" s="290"/>
      <c r="M2734" s="290"/>
      <c r="N2734" s="290"/>
      <c r="O2734" s="290"/>
      <c r="P2734" s="290"/>
      <c r="Q2734" s="290"/>
      <c r="R2734" s="290"/>
      <c r="S2734" s="290"/>
      <c r="T2734" s="290"/>
      <c r="U2734" s="290"/>
      <c r="V2734" s="290"/>
      <c r="W2734" s="290"/>
      <c r="X2734" s="290"/>
    </row>
    <row r="2735" spans="2:24">
      <c r="B2735" s="253"/>
      <c r="C2735" s="290"/>
      <c r="D2735" s="290"/>
      <c r="E2735" s="290"/>
      <c r="F2735" s="290"/>
      <c r="G2735" s="290"/>
      <c r="H2735" s="290"/>
      <c r="I2735" s="290"/>
      <c r="J2735" s="290"/>
      <c r="K2735" s="290"/>
      <c r="L2735" s="290"/>
      <c r="M2735" s="290"/>
      <c r="N2735" s="290"/>
      <c r="O2735" s="290"/>
      <c r="P2735" s="290"/>
      <c r="Q2735" s="290"/>
      <c r="R2735" s="290"/>
      <c r="S2735" s="290"/>
      <c r="T2735" s="290"/>
      <c r="U2735" s="290"/>
      <c r="V2735" s="290"/>
      <c r="W2735" s="290"/>
      <c r="X2735" s="290"/>
    </row>
    <row r="2736" spans="2:24">
      <c r="B2736" s="253"/>
      <c r="C2736" s="290"/>
      <c r="D2736" s="290"/>
      <c r="E2736" s="290"/>
      <c r="F2736" s="290"/>
      <c r="G2736" s="290"/>
      <c r="H2736" s="290"/>
      <c r="I2736" s="290"/>
      <c r="J2736" s="290"/>
      <c r="K2736" s="290"/>
      <c r="L2736" s="290"/>
      <c r="M2736" s="290"/>
      <c r="N2736" s="290"/>
      <c r="O2736" s="290"/>
      <c r="P2736" s="290"/>
      <c r="Q2736" s="290"/>
      <c r="R2736" s="290"/>
      <c r="S2736" s="290"/>
      <c r="T2736" s="290"/>
      <c r="U2736" s="290"/>
      <c r="V2736" s="290"/>
      <c r="W2736" s="290"/>
      <c r="X2736" s="290"/>
    </row>
    <row r="2737" spans="2:24">
      <c r="B2737" s="253"/>
      <c r="C2737" s="290"/>
      <c r="D2737" s="290"/>
      <c r="E2737" s="290"/>
      <c r="F2737" s="290"/>
      <c r="G2737" s="290"/>
      <c r="H2737" s="290"/>
      <c r="I2737" s="290"/>
      <c r="J2737" s="290"/>
      <c r="K2737" s="290"/>
      <c r="L2737" s="290"/>
      <c r="M2737" s="290"/>
      <c r="N2737" s="290"/>
      <c r="O2737" s="290"/>
      <c r="P2737" s="290"/>
      <c r="Q2737" s="290"/>
      <c r="R2737" s="290"/>
      <c r="S2737" s="290"/>
      <c r="T2737" s="290"/>
      <c r="U2737" s="290"/>
      <c r="V2737" s="290"/>
      <c r="W2737" s="290"/>
      <c r="X2737" s="290"/>
    </row>
    <row r="2738" spans="2:24">
      <c r="B2738" s="253"/>
      <c r="C2738" s="290"/>
      <c r="D2738" s="290"/>
      <c r="E2738" s="290"/>
      <c r="F2738" s="290"/>
      <c r="G2738" s="290"/>
      <c r="H2738" s="290"/>
      <c r="I2738" s="290"/>
      <c r="J2738" s="290"/>
      <c r="K2738" s="290"/>
      <c r="L2738" s="290"/>
      <c r="M2738" s="290"/>
      <c r="N2738" s="290"/>
      <c r="O2738" s="290"/>
      <c r="P2738" s="290"/>
      <c r="Q2738" s="290"/>
      <c r="R2738" s="290"/>
      <c r="S2738" s="290"/>
      <c r="T2738" s="290"/>
      <c r="U2738" s="290"/>
      <c r="V2738" s="290"/>
      <c r="W2738" s="290"/>
      <c r="X2738" s="290"/>
    </row>
    <row r="2739" spans="2:24">
      <c r="B2739" s="253"/>
      <c r="C2739" s="290"/>
      <c r="D2739" s="290"/>
      <c r="E2739" s="290"/>
      <c r="F2739" s="290"/>
      <c r="G2739" s="290"/>
      <c r="H2739" s="290"/>
      <c r="I2739" s="290"/>
      <c r="J2739" s="290"/>
      <c r="K2739" s="290"/>
      <c r="L2739" s="290"/>
      <c r="M2739" s="290"/>
      <c r="N2739" s="290"/>
      <c r="O2739" s="290"/>
      <c r="P2739" s="290"/>
      <c r="Q2739" s="290"/>
      <c r="R2739" s="290"/>
      <c r="S2739" s="290"/>
      <c r="T2739" s="290"/>
      <c r="U2739" s="290"/>
      <c r="V2739" s="290"/>
      <c r="W2739" s="290"/>
      <c r="X2739" s="290"/>
    </row>
    <row r="2740" spans="2:24">
      <c r="B2740" s="253"/>
      <c r="C2740" s="290"/>
      <c r="D2740" s="290"/>
      <c r="E2740" s="290"/>
      <c r="F2740" s="290"/>
      <c r="G2740" s="290"/>
      <c r="H2740" s="290"/>
      <c r="I2740" s="290"/>
      <c r="J2740" s="290"/>
      <c r="K2740" s="290"/>
      <c r="L2740" s="290"/>
      <c r="M2740" s="290"/>
      <c r="N2740" s="290"/>
      <c r="O2740" s="290"/>
      <c r="P2740" s="290"/>
      <c r="Q2740" s="290"/>
      <c r="R2740" s="290"/>
      <c r="S2740" s="290"/>
      <c r="T2740" s="290"/>
      <c r="U2740" s="290"/>
      <c r="V2740" s="290"/>
      <c r="W2740" s="290"/>
      <c r="X2740" s="290"/>
    </row>
    <row r="2741" spans="2:24">
      <c r="B2741" s="253"/>
      <c r="C2741" s="290"/>
      <c r="D2741" s="290"/>
      <c r="E2741" s="290"/>
      <c r="F2741" s="290"/>
      <c r="G2741" s="290"/>
      <c r="H2741" s="290"/>
      <c r="I2741" s="290"/>
      <c r="J2741" s="290"/>
      <c r="K2741" s="290"/>
      <c r="L2741" s="290"/>
      <c r="M2741" s="290"/>
      <c r="N2741" s="290"/>
      <c r="O2741" s="290"/>
      <c r="P2741" s="290"/>
      <c r="Q2741" s="290"/>
      <c r="R2741" s="290"/>
      <c r="S2741" s="290"/>
      <c r="T2741" s="290"/>
      <c r="U2741" s="290"/>
      <c r="V2741" s="290"/>
      <c r="W2741" s="290"/>
      <c r="X2741" s="290"/>
    </row>
    <row r="2742" spans="2:24">
      <c r="B2742" s="253"/>
      <c r="C2742" s="290"/>
      <c r="D2742" s="290"/>
      <c r="E2742" s="290"/>
      <c r="F2742" s="290"/>
      <c r="G2742" s="290"/>
      <c r="H2742" s="290"/>
      <c r="I2742" s="290"/>
      <c r="J2742" s="290"/>
      <c r="K2742" s="290"/>
      <c r="L2742" s="290"/>
      <c r="M2742" s="290"/>
      <c r="N2742" s="290"/>
      <c r="O2742" s="290"/>
      <c r="P2742" s="290"/>
      <c r="Q2742" s="290"/>
      <c r="R2742" s="290"/>
      <c r="S2742" s="290"/>
      <c r="T2742" s="290"/>
      <c r="U2742" s="290"/>
      <c r="V2742" s="290"/>
      <c r="W2742" s="290"/>
      <c r="X2742" s="290"/>
    </row>
    <row r="2743" spans="2:24">
      <c r="B2743" s="253"/>
      <c r="C2743" s="290"/>
      <c r="D2743" s="290"/>
      <c r="E2743" s="290"/>
      <c r="F2743" s="290"/>
      <c r="G2743" s="290"/>
      <c r="H2743" s="290"/>
      <c r="I2743" s="290"/>
      <c r="J2743" s="290"/>
      <c r="K2743" s="290"/>
      <c r="L2743" s="290"/>
      <c r="M2743" s="290"/>
      <c r="N2743" s="290"/>
      <c r="O2743" s="290"/>
      <c r="P2743" s="290"/>
      <c r="Q2743" s="290"/>
      <c r="R2743" s="290"/>
      <c r="S2743" s="290"/>
      <c r="T2743" s="290"/>
      <c r="U2743" s="290"/>
      <c r="V2743" s="290"/>
      <c r="W2743" s="290"/>
      <c r="X2743" s="290"/>
    </row>
    <row r="2744" spans="2:24">
      <c r="B2744" s="253"/>
      <c r="C2744" s="290"/>
      <c r="D2744" s="290"/>
      <c r="E2744" s="290"/>
      <c r="F2744" s="290"/>
      <c r="G2744" s="290"/>
      <c r="H2744" s="290"/>
      <c r="I2744" s="290"/>
      <c r="J2744" s="290"/>
      <c r="K2744" s="290"/>
      <c r="L2744" s="290"/>
      <c r="M2744" s="290"/>
      <c r="N2744" s="290"/>
      <c r="O2744" s="290"/>
      <c r="P2744" s="290"/>
      <c r="Q2744" s="290"/>
      <c r="R2744" s="290"/>
      <c r="S2744" s="290"/>
      <c r="T2744" s="290"/>
      <c r="U2744" s="290"/>
      <c r="V2744" s="290"/>
      <c r="W2744" s="290"/>
      <c r="X2744" s="290"/>
    </row>
    <row r="2745" spans="2:24">
      <c r="B2745" s="253"/>
      <c r="C2745" s="290"/>
      <c r="D2745" s="290"/>
      <c r="E2745" s="290"/>
      <c r="F2745" s="290"/>
      <c r="G2745" s="290"/>
      <c r="H2745" s="290"/>
      <c r="I2745" s="290"/>
      <c r="J2745" s="290"/>
      <c r="K2745" s="290"/>
      <c r="L2745" s="290"/>
      <c r="M2745" s="290"/>
      <c r="N2745" s="290"/>
      <c r="O2745" s="290"/>
      <c r="P2745" s="290"/>
      <c r="Q2745" s="290"/>
      <c r="R2745" s="290"/>
      <c r="S2745" s="290"/>
      <c r="T2745" s="290"/>
      <c r="U2745" s="290"/>
      <c r="V2745" s="290"/>
      <c r="W2745" s="290"/>
      <c r="X2745" s="290"/>
    </row>
    <row r="2746" spans="2:24">
      <c r="B2746" s="253"/>
      <c r="C2746" s="290"/>
      <c r="D2746" s="290"/>
      <c r="E2746" s="290"/>
      <c r="F2746" s="290"/>
      <c r="G2746" s="290"/>
      <c r="H2746" s="290"/>
      <c r="I2746" s="290"/>
      <c r="J2746" s="290"/>
      <c r="K2746" s="290"/>
      <c r="L2746" s="290"/>
      <c r="M2746" s="290"/>
      <c r="N2746" s="290"/>
      <c r="O2746" s="290"/>
      <c r="P2746" s="290"/>
      <c r="Q2746" s="290"/>
      <c r="R2746" s="290"/>
      <c r="S2746" s="290"/>
      <c r="T2746" s="290"/>
      <c r="U2746" s="290"/>
      <c r="V2746" s="290"/>
      <c r="W2746" s="290"/>
      <c r="X2746" s="290"/>
    </row>
    <row r="2747" spans="2:24">
      <c r="B2747" s="253"/>
      <c r="C2747" s="290"/>
      <c r="D2747" s="290"/>
      <c r="E2747" s="290"/>
      <c r="F2747" s="290"/>
      <c r="G2747" s="290"/>
      <c r="H2747" s="290"/>
      <c r="I2747" s="290"/>
      <c r="J2747" s="290"/>
      <c r="K2747" s="290"/>
      <c r="L2747" s="290"/>
      <c r="M2747" s="290"/>
      <c r="N2747" s="290"/>
      <c r="O2747" s="290"/>
      <c r="P2747" s="290"/>
      <c r="Q2747" s="290"/>
      <c r="R2747" s="290"/>
      <c r="S2747" s="290"/>
      <c r="T2747" s="290"/>
      <c r="U2747" s="290"/>
      <c r="V2747" s="290"/>
      <c r="W2747" s="290"/>
      <c r="X2747" s="290"/>
    </row>
    <row r="2748" spans="2:24">
      <c r="B2748" s="253"/>
      <c r="C2748" s="290"/>
      <c r="D2748" s="290"/>
      <c r="E2748" s="290"/>
      <c r="F2748" s="290"/>
      <c r="G2748" s="290"/>
      <c r="H2748" s="290"/>
      <c r="I2748" s="290"/>
      <c r="J2748" s="290"/>
      <c r="K2748" s="290"/>
      <c r="L2748" s="290"/>
      <c r="M2748" s="290"/>
      <c r="N2748" s="290"/>
      <c r="O2748" s="290"/>
      <c r="P2748" s="290"/>
      <c r="Q2748" s="290"/>
      <c r="R2748" s="290"/>
      <c r="S2748" s="290"/>
      <c r="T2748" s="290"/>
      <c r="U2748" s="290"/>
      <c r="V2748" s="290"/>
      <c r="W2748" s="290"/>
      <c r="X2748" s="290"/>
    </row>
    <row r="2749" spans="2:24">
      <c r="B2749" s="253"/>
      <c r="C2749" s="290"/>
      <c r="D2749" s="290"/>
      <c r="E2749" s="290"/>
      <c r="F2749" s="290"/>
      <c r="G2749" s="290"/>
      <c r="H2749" s="290"/>
      <c r="I2749" s="290"/>
      <c r="J2749" s="290"/>
      <c r="K2749" s="290"/>
      <c r="L2749" s="290"/>
      <c r="M2749" s="290"/>
      <c r="N2749" s="290"/>
      <c r="O2749" s="290"/>
      <c r="P2749" s="290"/>
      <c r="Q2749" s="290"/>
      <c r="R2749" s="290"/>
      <c r="S2749" s="290"/>
      <c r="T2749" s="290"/>
      <c r="U2749" s="290"/>
      <c r="V2749" s="290"/>
      <c r="W2749" s="290"/>
      <c r="X2749" s="290"/>
    </row>
    <row r="2750" spans="2:24">
      <c r="B2750" s="253"/>
      <c r="C2750" s="290"/>
      <c r="D2750" s="290"/>
      <c r="E2750" s="290"/>
      <c r="F2750" s="290"/>
      <c r="G2750" s="290"/>
      <c r="H2750" s="290"/>
      <c r="I2750" s="290"/>
      <c r="J2750" s="290"/>
      <c r="K2750" s="290"/>
      <c r="L2750" s="290"/>
      <c r="M2750" s="290"/>
      <c r="N2750" s="290"/>
      <c r="O2750" s="290"/>
      <c r="P2750" s="290"/>
      <c r="Q2750" s="290"/>
      <c r="R2750" s="290"/>
      <c r="S2750" s="290"/>
      <c r="T2750" s="290"/>
      <c r="U2750" s="290"/>
      <c r="V2750" s="290"/>
      <c r="W2750" s="290"/>
      <c r="X2750" s="290"/>
    </row>
    <row r="2751" spans="2:24">
      <c r="B2751" s="253"/>
      <c r="C2751" s="290"/>
      <c r="D2751" s="290"/>
      <c r="E2751" s="290"/>
      <c r="F2751" s="290"/>
      <c r="G2751" s="290"/>
      <c r="H2751" s="290"/>
      <c r="I2751" s="290"/>
      <c r="J2751" s="290"/>
      <c r="K2751" s="290"/>
      <c r="L2751" s="290"/>
      <c r="M2751" s="290"/>
      <c r="N2751" s="290"/>
      <c r="O2751" s="290"/>
      <c r="P2751" s="290"/>
      <c r="Q2751" s="290"/>
      <c r="R2751" s="290"/>
      <c r="S2751" s="290"/>
      <c r="T2751" s="290"/>
      <c r="U2751" s="290"/>
      <c r="V2751" s="290"/>
      <c r="W2751" s="290"/>
      <c r="X2751" s="290"/>
    </row>
    <row r="2752" spans="2:24">
      <c r="B2752" s="253"/>
      <c r="C2752" s="290"/>
      <c r="D2752" s="290"/>
      <c r="E2752" s="290"/>
      <c r="F2752" s="290"/>
      <c r="G2752" s="290"/>
      <c r="H2752" s="290"/>
      <c r="I2752" s="290"/>
      <c r="J2752" s="290"/>
      <c r="K2752" s="290"/>
      <c r="L2752" s="290"/>
      <c r="M2752" s="290"/>
      <c r="N2752" s="290"/>
      <c r="O2752" s="290"/>
      <c r="P2752" s="290"/>
      <c r="Q2752" s="290"/>
      <c r="R2752" s="290"/>
      <c r="S2752" s="290"/>
      <c r="T2752" s="290"/>
      <c r="U2752" s="290"/>
      <c r="V2752" s="290"/>
      <c r="W2752" s="290"/>
      <c r="X2752" s="290"/>
    </row>
    <row r="2753" spans="2:24">
      <c r="B2753" s="253"/>
      <c r="C2753" s="290"/>
      <c r="D2753" s="290"/>
      <c r="E2753" s="290"/>
      <c r="F2753" s="290"/>
      <c r="G2753" s="290"/>
      <c r="H2753" s="290"/>
      <c r="I2753" s="290"/>
      <c r="J2753" s="290"/>
      <c r="K2753" s="290"/>
      <c r="L2753" s="290"/>
      <c r="M2753" s="290"/>
      <c r="N2753" s="290"/>
      <c r="O2753" s="290"/>
      <c r="P2753" s="290"/>
      <c r="Q2753" s="290"/>
      <c r="R2753" s="290"/>
      <c r="S2753" s="290"/>
      <c r="T2753" s="290"/>
      <c r="U2753" s="290"/>
      <c r="V2753" s="290"/>
      <c r="W2753" s="290"/>
      <c r="X2753" s="290"/>
    </row>
    <row r="2754" spans="2:24">
      <c r="B2754" s="253"/>
      <c r="C2754" s="290"/>
      <c r="D2754" s="290"/>
      <c r="E2754" s="290"/>
      <c r="F2754" s="290"/>
      <c r="G2754" s="290"/>
      <c r="H2754" s="290"/>
      <c r="I2754" s="290"/>
      <c r="J2754" s="290"/>
      <c r="K2754" s="290"/>
      <c r="L2754" s="290"/>
      <c r="M2754" s="290"/>
      <c r="N2754" s="290"/>
      <c r="O2754" s="290"/>
      <c r="P2754" s="290"/>
      <c r="Q2754" s="290"/>
      <c r="R2754" s="290"/>
      <c r="S2754" s="290"/>
      <c r="T2754" s="290"/>
      <c r="U2754" s="290"/>
      <c r="V2754" s="290"/>
      <c r="W2754" s="290"/>
      <c r="X2754" s="290"/>
    </row>
    <row r="2755" spans="2:24">
      <c r="B2755" s="253"/>
      <c r="C2755" s="290"/>
      <c r="D2755" s="290"/>
      <c r="E2755" s="290"/>
      <c r="F2755" s="290"/>
      <c r="G2755" s="290"/>
      <c r="H2755" s="290"/>
      <c r="I2755" s="290"/>
      <c r="J2755" s="290"/>
      <c r="K2755" s="290"/>
      <c r="L2755" s="290"/>
      <c r="M2755" s="290"/>
      <c r="N2755" s="290"/>
      <c r="O2755" s="290"/>
      <c r="P2755" s="290"/>
      <c r="Q2755" s="290"/>
      <c r="R2755" s="290"/>
      <c r="S2755" s="290"/>
      <c r="T2755" s="290"/>
      <c r="U2755" s="290"/>
      <c r="V2755" s="290"/>
      <c r="W2755" s="290"/>
      <c r="X2755" s="290"/>
    </row>
    <row r="2756" spans="2:24">
      <c r="B2756" s="253"/>
      <c r="C2756" s="290"/>
      <c r="D2756" s="290"/>
      <c r="E2756" s="290"/>
      <c r="F2756" s="290"/>
      <c r="G2756" s="290"/>
      <c r="H2756" s="290"/>
      <c r="I2756" s="290"/>
      <c r="J2756" s="290"/>
      <c r="K2756" s="290"/>
      <c r="L2756" s="290"/>
      <c r="M2756" s="290"/>
      <c r="N2756" s="290"/>
      <c r="O2756" s="290"/>
      <c r="P2756" s="290"/>
      <c r="Q2756" s="290"/>
      <c r="R2756" s="290"/>
      <c r="S2756" s="290"/>
      <c r="T2756" s="290"/>
      <c r="U2756" s="290"/>
      <c r="V2756" s="290"/>
      <c r="W2756" s="290"/>
      <c r="X2756" s="290"/>
    </row>
    <row r="2757" spans="2:24">
      <c r="B2757" s="253"/>
      <c r="C2757" s="290"/>
      <c r="D2757" s="290"/>
      <c r="E2757" s="290"/>
      <c r="F2757" s="290"/>
      <c r="G2757" s="290"/>
      <c r="H2757" s="290"/>
      <c r="I2757" s="290"/>
      <c r="J2757" s="290"/>
      <c r="K2757" s="290"/>
      <c r="L2757" s="290"/>
      <c r="M2757" s="290"/>
      <c r="N2757" s="290"/>
      <c r="O2757" s="290"/>
      <c r="P2757" s="290"/>
      <c r="Q2757" s="290"/>
      <c r="R2757" s="290"/>
      <c r="S2757" s="290"/>
      <c r="T2757" s="290"/>
      <c r="U2757" s="290"/>
      <c r="V2757" s="290"/>
      <c r="W2757" s="290"/>
      <c r="X2757" s="290"/>
    </row>
    <row r="2758" spans="2:24">
      <c r="B2758" s="253"/>
      <c r="C2758" s="290"/>
      <c r="D2758" s="290"/>
      <c r="E2758" s="290"/>
      <c r="F2758" s="290"/>
      <c r="G2758" s="290"/>
      <c r="H2758" s="290"/>
      <c r="I2758" s="290"/>
      <c r="J2758" s="290"/>
      <c r="K2758" s="290"/>
      <c r="L2758" s="290"/>
      <c r="M2758" s="290"/>
      <c r="N2758" s="290"/>
      <c r="O2758" s="290"/>
      <c r="P2758" s="290"/>
      <c r="Q2758" s="290"/>
      <c r="R2758" s="290"/>
      <c r="S2758" s="290"/>
      <c r="T2758" s="290"/>
      <c r="U2758" s="290"/>
      <c r="V2758" s="290"/>
      <c r="W2758" s="290"/>
      <c r="X2758" s="290"/>
    </row>
    <row r="2759" spans="2:24">
      <c r="B2759" s="253"/>
      <c r="C2759" s="290"/>
      <c r="D2759" s="290"/>
      <c r="E2759" s="290"/>
      <c r="F2759" s="290"/>
      <c r="G2759" s="290"/>
      <c r="H2759" s="290"/>
      <c r="I2759" s="290"/>
      <c r="J2759" s="290"/>
      <c r="K2759" s="290"/>
      <c r="L2759" s="290"/>
      <c r="M2759" s="290"/>
      <c r="N2759" s="290"/>
      <c r="O2759" s="290"/>
      <c r="P2759" s="290"/>
      <c r="Q2759" s="290"/>
      <c r="R2759" s="290"/>
      <c r="S2759" s="290"/>
      <c r="T2759" s="290"/>
      <c r="U2759" s="290"/>
      <c r="V2759" s="290"/>
      <c r="W2759" s="290"/>
      <c r="X2759" s="290"/>
    </row>
    <row r="2760" spans="2:24">
      <c r="B2760" s="253"/>
      <c r="C2760" s="290"/>
      <c r="D2760" s="290"/>
      <c r="E2760" s="290"/>
      <c r="F2760" s="290"/>
      <c r="G2760" s="290"/>
      <c r="H2760" s="290"/>
      <c r="I2760" s="290"/>
      <c r="J2760" s="290"/>
      <c r="K2760" s="290"/>
      <c r="L2760" s="290"/>
      <c r="M2760" s="290"/>
      <c r="N2760" s="290"/>
      <c r="O2760" s="290"/>
      <c r="P2760" s="290"/>
      <c r="Q2760" s="290"/>
      <c r="R2760" s="290"/>
      <c r="S2760" s="290"/>
      <c r="T2760" s="290"/>
      <c r="U2760" s="290"/>
      <c r="V2760" s="290"/>
      <c r="W2760" s="290"/>
      <c r="X2760" s="290"/>
    </row>
    <row r="2761" spans="2:24">
      <c r="B2761" s="253"/>
      <c r="C2761" s="290"/>
      <c r="D2761" s="290"/>
      <c r="E2761" s="290"/>
      <c r="F2761" s="290"/>
      <c r="G2761" s="290"/>
      <c r="H2761" s="290"/>
      <c r="I2761" s="290"/>
      <c r="J2761" s="290"/>
      <c r="K2761" s="290"/>
      <c r="L2761" s="290"/>
      <c r="M2761" s="290"/>
      <c r="N2761" s="290"/>
      <c r="O2761" s="290"/>
      <c r="P2761" s="290"/>
      <c r="Q2761" s="290"/>
      <c r="R2761" s="290"/>
      <c r="S2761" s="290"/>
      <c r="T2761" s="290"/>
      <c r="U2761" s="290"/>
      <c r="V2761" s="290"/>
      <c r="W2761" s="290"/>
      <c r="X2761" s="290"/>
    </row>
    <row r="2762" spans="2:24">
      <c r="B2762" s="253"/>
      <c r="C2762" s="290"/>
      <c r="D2762" s="290"/>
      <c r="E2762" s="290"/>
      <c r="F2762" s="290"/>
      <c r="G2762" s="290"/>
      <c r="H2762" s="290"/>
      <c r="I2762" s="290"/>
      <c r="J2762" s="290"/>
      <c r="K2762" s="290"/>
      <c r="L2762" s="290"/>
      <c r="M2762" s="290"/>
      <c r="N2762" s="290"/>
      <c r="O2762" s="290"/>
      <c r="P2762" s="290"/>
      <c r="Q2762" s="290"/>
      <c r="R2762" s="290"/>
      <c r="S2762" s="290"/>
      <c r="T2762" s="290"/>
      <c r="U2762" s="290"/>
      <c r="V2762" s="290"/>
      <c r="W2762" s="290"/>
      <c r="X2762" s="290"/>
    </row>
    <row r="2763" spans="2:24">
      <c r="B2763" s="253"/>
      <c r="C2763" s="290"/>
      <c r="D2763" s="290"/>
      <c r="E2763" s="290"/>
      <c r="F2763" s="290"/>
      <c r="G2763" s="290"/>
      <c r="H2763" s="290"/>
      <c r="I2763" s="290"/>
      <c r="J2763" s="290"/>
      <c r="K2763" s="290"/>
      <c r="L2763" s="290"/>
      <c r="M2763" s="290"/>
      <c r="N2763" s="290"/>
      <c r="O2763" s="290"/>
      <c r="P2763" s="290"/>
      <c r="Q2763" s="290"/>
      <c r="R2763" s="290"/>
      <c r="S2763" s="290"/>
      <c r="T2763" s="290"/>
      <c r="U2763" s="290"/>
      <c r="V2763" s="290"/>
      <c r="W2763" s="290"/>
      <c r="X2763" s="290"/>
    </row>
    <row r="2764" spans="2:24">
      <c r="B2764" s="253"/>
      <c r="C2764" s="290"/>
      <c r="D2764" s="290"/>
      <c r="E2764" s="290"/>
      <c r="F2764" s="290"/>
      <c r="G2764" s="290"/>
      <c r="H2764" s="290"/>
      <c r="I2764" s="290"/>
      <c r="J2764" s="290"/>
      <c r="K2764" s="290"/>
      <c r="L2764" s="290"/>
      <c r="M2764" s="290"/>
      <c r="N2764" s="290"/>
      <c r="O2764" s="290"/>
      <c r="P2764" s="290"/>
      <c r="Q2764" s="290"/>
      <c r="R2764" s="290"/>
      <c r="S2764" s="290"/>
      <c r="T2764" s="290"/>
      <c r="U2764" s="290"/>
      <c r="V2764" s="290"/>
      <c r="W2764" s="290"/>
      <c r="X2764" s="290"/>
    </row>
    <row r="2765" spans="2:24">
      <c r="B2765" s="253"/>
      <c r="C2765" s="290"/>
      <c r="D2765" s="290"/>
      <c r="E2765" s="290"/>
      <c r="F2765" s="290"/>
      <c r="G2765" s="290"/>
      <c r="H2765" s="290"/>
      <c r="I2765" s="290"/>
      <c r="J2765" s="290"/>
      <c r="K2765" s="290"/>
      <c r="L2765" s="290"/>
      <c r="M2765" s="290"/>
      <c r="N2765" s="290"/>
      <c r="O2765" s="290"/>
      <c r="P2765" s="290"/>
      <c r="Q2765" s="290"/>
      <c r="R2765" s="290"/>
      <c r="S2765" s="290"/>
      <c r="T2765" s="290"/>
      <c r="U2765" s="290"/>
      <c r="V2765" s="290"/>
      <c r="W2765" s="290"/>
      <c r="X2765" s="290"/>
    </row>
    <row r="2766" spans="2:24">
      <c r="B2766" s="253"/>
      <c r="C2766" s="290"/>
      <c r="D2766" s="290"/>
      <c r="E2766" s="290"/>
      <c r="F2766" s="290"/>
      <c r="G2766" s="290"/>
      <c r="H2766" s="290"/>
      <c r="I2766" s="290"/>
      <c r="J2766" s="290"/>
      <c r="K2766" s="290"/>
      <c r="L2766" s="290"/>
      <c r="M2766" s="290"/>
      <c r="N2766" s="290"/>
      <c r="O2766" s="290"/>
      <c r="P2766" s="290"/>
      <c r="Q2766" s="290"/>
      <c r="R2766" s="290"/>
      <c r="S2766" s="290"/>
      <c r="T2766" s="290"/>
      <c r="U2766" s="290"/>
      <c r="V2766" s="290"/>
      <c r="W2766" s="290"/>
      <c r="X2766" s="290"/>
    </row>
    <row r="2767" spans="2:24">
      <c r="B2767" s="253"/>
      <c r="C2767" s="290"/>
      <c r="D2767" s="290"/>
      <c r="E2767" s="290"/>
      <c r="F2767" s="290"/>
      <c r="G2767" s="290"/>
      <c r="H2767" s="290"/>
      <c r="I2767" s="290"/>
      <c r="J2767" s="290"/>
      <c r="K2767" s="290"/>
      <c r="L2767" s="290"/>
      <c r="M2767" s="290"/>
      <c r="N2767" s="290"/>
      <c r="O2767" s="290"/>
      <c r="P2767" s="290"/>
      <c r="Q2767" s="290"/>
      <c r="R2767" s="290"/>
      <c r="S2767" s="290"/>
      <c r="T2767" s="290"/>
      <c r="U2767" s="290"/>
      <c r="V2767" s="290"/>
      <c r="W2767" s="290"/>
      <c r="X2767" s="290"/>
    </row>
    <row r="2768" spans="2:24">
      <c r="B2768" s="253"/>
      <c r="C2768" s="290"/>
      <c r="D2768" s="290"/>
      <c r="E2768" s="290"/>
      <c r="F2768" s="290"/>
      <c r="G2768" s="290"/>
      <c r="H2768" s="290"/>
      <c r="I2768" s="290"/>
      <c r="J2768" s="290"/>
      <c r="K2768" s="290"/>
      <c r="L2768" s="290"/>
      <c r="M2768" s="290"/>
      <c r="N2768" s="290"/>
      <c r="O2768" s="290"/>
      <c r="P2768" s="290"/>
      <c r="Q2768" s="290"/>
      <c r="R2768" s="290"/>
      <c r="S2768" s="290"/>
      <c r="T2768" s="290"/>
      <c r="U2768" s="290"/>
      <c r="V2768" s="290"/>
      <c r="W2768" s="290"/>
      <c r="X2768" s="290"/>
    </row>
    <row r="2769" spans="2:24">
      <c r="B2769" s="253"/>
      <c r="C2769" s="290"/>
      <c r="D2769" s="290"/>
      <c r="E2769" s="290"/>
      <c r="F2769" s="290"/>
      <c r="G2769" s="290"/>
      <c r="H2769" s="290"/>
      <c r="I2769" s="290"/>
      <c r="J2769" s="290"/>
      <c r="K2769" s="290"/>
      <c r="L2769" s="290"/>
      <c r="M2769" s="290"/>
      <c r="N2769" s="290"/>
      <c r="O2769" s="290"/>
      <c r="P2769" s="290"/>
      <c r="Q2769" s="290"/>
      <c r="R2769" s="290"/>
      <c r="S2769" s="290"/>
      <c r="T2769" s="290"/>
      <c r="U2769" s="290"/>
      <c r="V2769" s="290"/>
      <c r="W2769" s="290"/>
      <c r="X2769" s="290"/>
    </row>
    <row r="2770" spans="2:24">
      <c r="B2770" s="253"/>
      <c r="C2770" s="290"/>
      <c r="D2770" s="290"/>
      <c r="E2770" s="290"/>
      <c r="F2770" s="290"/>
      <c r="G2770" s="290"/>
      <c r="H2770" s="290"/>
      <c r="I2770" s="290"/>
      <c r="J2770" s="290"/>
      <c r="K2770" s="290"/>
      <c r="L2770" s="290"/>
      <c r="M2770" s="290"/>
      <c r="N2770" s="290"/>
      <c r="O2770" s="290"/>
      <c r="P2770" s="290"/>
      <c r="Q2770" s="290"/>
      <c r="R2770" s="290"/>
      <c r="S2770" s="290"/>
      <c r="T2770" s="290"/>
      <c r="U2770" s="290"/>
      <c r="V2770" s="290"/>
      <c r="W2770" s="290"/>
      <c r="X2770" s="290"/>
    </row>
    <row r="2771" spans="2:24">
      <c r="B2771" s="253"/>
      <c r="C2771" s="290"/>
      <c r="D2771" s="290"/>
      <c r="E2771" s="290"/>
      <c r="F2771" s="290"/>
      <c r="G2771" s="290"/>
      <c r="H2771" s="290"/>
      <c r="I2771" s="290"/>
      <c r="J2771" s="290"/>
      <c r="K2771" s="290"/>
      <c r="L2771" s="290"/>
      <c r="M2771" s="290"/>
      <c r="N2771" s="290"/>
      <c r="O2771" s="290"/>
      <c r="P2771" s="290"/>
      <c r="Q2771" s="290"/>
      <c r="R2771" s="290"/>
      <c r="S2771" s="290"/>
      <c r="T2771" s="290"/>
      <c r="U2771" s="290"/>
      <c r="V2771" s="290"/>
      <c r="W2771" s="290"/>
      <c r="X2771" s="290"/>
    </row>
    <row r="2772" spans="2:24">
      <c r="B2772" s="253"/>
      <c r="C2772" s="290"/>
      <c r="D2772" s="290"/>
      <c r="E2772" s="290"/>
      <c r="F2772" s="290"/>
      <c r="G2772" s="290"/>
      <c r="H2772" s="290"/>
      <c r="I2772" s="290"/>
      <c r="J2772" s="290"/>
      <c r="K2772" s="290"/>
      <c r="L2772" s="290"/>
      <c r="M2772" s="290"/>
      <c r="N2772" s="290"/>
      <c r="O2772" s="290"/>
      <c r="P2772" s="290"/>
      <c r="Q2772" s="290"/>
      <c r="R2772" s="290"/>
      <c r="S2772" s="290"/>
      <c r="T2772" s="290"/>
      <c r="U2772" s="290"/>
      <c r="V2772" s="290"/>
      <c r="W2772" s="290"/>
      <c r="X2772" s="290"/>
    </row>
    <row r="2773" spans="2:24">
      <c r="B2773" s="253"/>
      <c r="C2773" s="290"/>
      <c r="D2773" s="290"/>
      <c r="E2773" s="290"/>
      <c r="F2773" s="290"/>
      <c r="G2773" s="290"/>
      <c r="H2773" s="290"/>
      <c r="I2773" s="290"/>
      <c r="J2773" s="290"/>
      <c r="K2773" s="290"/>
      <c r="L2773" s="290"/>
      <c r="M2773" s="290"/>
      <c r="N2773" s="290"/>
      <c r="O2773" s="290"/>
      <c r="P2773" s="290"/>
      <c r="Q2773" s="290"/>
      <c r="R2773" s="290"/>
      <c r="S2773" s="290"/>
      <c r="T2773" s="290"/>
      <c r="U2773" s="290"/>
      <c r="V2773" s="290"/>
      <c r="W2773" s="290"/>
      <c r="X2773" s="290"/>
    </row>
    <row r="2774" spans="2:24">
      <c r="B2774" s="253"/>
      <c r="C2774" s="290"/>
      <c r="D2774" s="290"/>
      <c r="E2774" s="290"/>
      <c r="F2774" s="290"/>
      <c r="G2774" s="290"/>
      <c r="H2774" s="290"/>
      <c r="I2774" s="290"/>
      <c r="J2774" s="290"/>
      <c r="K2774" s="290"/>
      <c r="L2774" s="290"/>
      <c r="M2774" s="290"/>
      <c r="N2774" s="290"/>
      <c r="O2774" s="290"/>
      <c r="P2774" s="290"/>
      <c r="Q2774" s="290"/>
      <c r="R2774" s="290"/>
      <c r="S2774" s="290"/>
      <c r="T2774" s="290"/>
      <c r="U2774" s="290"/>
      <c r="V2774" s="290"/>
      <c r="W2774" s="290"/>
      <c r="X2774" s="290"/>
    </row>
    <row r="2775" spans="2:24">
      <c r="B2775" s="253"/>
      <c r="C2775" s="290"/>
      <c r="D2775" s="290"/>
      <c r="E2775" s="290"/>
      <c r="F2775" s="290"/>
      <c r="G2775" s="290"/>
      <c r="H2775" s="290"/>
      <c r="I2775" s="290"/>
      <c r="J2775" s="290"/>
      <c r="K2775" s="290"/>
      <c r="L2775" s="290"/>
      <c r="M2775" s="290"/>
      <c r="N2775" s="290"/>
      <c r="O2775" s="290"/>
      <c r="P2775" s="290"/>
      <c r="Q2775" s="290"/>
      <c r="R2775" s="290"/>
      <c r="S2775" s="290"/>
      <c r="T2775" s="290"/>
      <c r="U2775" s="290"/>
      <c r="V2775" s="290"/>
      <c r="W2775" s="290"/>
      <c r="X2775" s="290"/>
    </row>
    <row r="2776" spans="2:24">
      <c r="B2776" s="253"/>
      <c r="C2776" s="290"/>
      <c r="D2776" s="290"/>
      <c r="E2776" s="290"/>
      <c r="F2776" s="290"/>
      <c r="G2776" s="290"/>
      <c r="H2776" s="290"/>
      <c r="I2776" s="290"/>
      <c r="J2776" s="290"/>
      <c r="K2776" s="290"/>
      <c r="L2776" s="290"/>
      <c r="M2776" s="290"/>
      <c r="N2776" s="290"/>
      <c r="O2776" s="290"/>
      <c r="P2776" s="290"/>
      <c r="Q2776" s="290"/>
      <c r="R2776" s="290"/>
      <c r="S2776" s="290"/>
      <c r="T2776" s="290"/>
      <c r="U2776" s="290"/>
      <c r="V2776" s="290"/>
      <c r="W2776" s="290"/>
      <c r="X2776" s="290"/>
    </row>
    <row r="2777" spans="2:24">
      <c r="B2777" s="253"/>
      <c r="C2777" s="290"/>
      <c r="D2777" s="290"/>
      <c r="E2777" s="290"/>
      <c r="F2777" s="290"/>
      <c r="G2777" s="290"/>
      <c r="H2777" s="290"/>
      <c r="I2777" s="290"/>
      <c r="J2777" s="290"/>
      <c r="K2777" s="290"/>
      <c r="L2777" s="290"/>
      <c r="M2777" s="290"/>
      <c r="N2777" s="290"/>
      <c r="O2777" s="290"/>
      <c r="P2777" s="290"/>
      <c r="Q2777" s="290"/>
      <c r="R2777" s="290"/>
      <c r="S2777" s="290"/>
      <c r="T2777" s="290"/>
      <c r="U2777" s="290"/>
      <c r="V2777" s="290"/>
      <c r="W2777" s="290"/>
      <c r="X2777" s="290"/>
    </row>
    <row r="2778" spans="2:24">
      <c r="B2778" s="253"/>
      <c r="C2778" s="290"/>
      <c r="D2778" s="290"/>
      <c r="E2778" s="290"/>
      <c r="F2778" s="290"/>
      <c r="G2778" s="290"/>
      <c r="H2778" s="290"/>
      <c r="I2778" s="290"/>
      <c r="J2778" s="290"/>
      <c r="K2778" s="290"/>
      <c r="L2778" s="290"/>
      <c r="M2778" s="290"/>
      <c r="N2778" s="290"/>
      <c r="O2778" s="290"/>
      <c r="P2778" s="290"/>
      <c r="Q2778" s="290"/>
      <c r="R2778" s="290"/>
      <c r="S2778" s="290"/>
      <c r="T2778" s="290"/>
      <c r="U2778" s="290"/>
      <c r="V2778" s="290"/>
      <c r="W2778" s="290"/>
      <c r="X2778" s="290"/>
    </row>
    <row r="2779" spans="2:24">
      <c r="B2779" s="253"/>
      <c r="C2779" s="290"/>
      <c r="D2779" s="290"/>
      <c r="E2779" s="290"/>
      <c r="F2779" s="290"/>
      <c r="G2779" s="290"/>
      <c r="H2779" s="290"/>
      <c r="I2779" s="290"/>
      <c r="J2779" s="290"/>
      <c r="K2779" s="290"/>
      <c r="L2779" s="290"/>
      <c r="M2779" s="290"/>
      <c r="N2779" s="290"/>
      <c r="O2779" s="290"/>
      <c r="P2779" s="290"/>
      <c r="Q2779" s="290"/>
      <c r="R2779" s="290"/>
      <c r="S2779" s="290"/>
      <c r="T2779" s="290"/>
      <c r="U2779" s="290"/>
      <c r="V2779" s="290"/>
      <c r="W2779" s="290"/>
      <c r="X2779" s="290"/>
    </row>
    <row r="2780" spans="2:24">
      <c r="B2780" s="253"/>
      <c r="C2780" s="290"/>
      <c r="D2780" s="290"/>
      <c r="E2780" s="290"/>
      <c r="F2780" s="290"/>
      <c r="G2780" s="290"/>
      <c r="H2780" s="290"/>
      <c r="I2780" s="290"/>
      <c r="J2780" s="290"/>
      <c r="K2780" s="290"/>
      <c r="L2780" s="290"/>
      <c r="M2780" s="290"/>
      <c r="N2780" s="290"/>
      <c r="O2780" s="290"/>
      <c r="P2780" s="290"/>
      <c r="Q2780" s="290"/>
      <c r="R2780" s="290"/>
      <c r="S2780" s="290"/>
      <c r="T2780" s="290"/>
      <c r="U2780" s="290"/>
      <c r="V2780" s="290"/>
      <c r="W2780" s="290"/>
      <c r="X2780" s="290"/>
    </row>
    <row r="2781" spans="2:24">
      <c r="B2781" s="253"/>
      <c r="C2781" s="290"/>
      <c r="D2781" s="290"/>
      <c r="E2781" s="290"/>
      <c r="F2781" s="290"/>
      <c r="G2781" s="290"/>
      <c r="H2781" s="290"/>
      <c r="I2781" s="290"/>
      <c r="J2781" s="290"/>
      <c r="K2781" s="290"/>
      <c r="L2781" s="290"/>
      <c r="M2781" s="290"/>
      <c r="N2781" s="290"/>
      <c r="O2781" s="290"/>
      <c r="P2781" s="290"/>
      <c r="Q2781" s="290"/>
      <c r="R2781" s="290"/>
      <c r="S2781" s="290"/>
      <c r="T2781" s="290"/>
      <c r="U2781" s="290"/>
      <c r="V2781" s="290"/>
      <c r="W2781" s="290"/>
      <c r="X2781" s="290"/>
    </row>
    <row r="2782" spans="2:24">
      <c r="B2782" s="253"/>
      <c r="C2782" s="290"/>
      <c r="D2782" s="290"/>
      <c r="E2782" s="290"/>
      <c r="F2782" s="290"/>
      <c r="G2782" s="290"/>
      <c r="H2782" s="290"/>
      <c r="I2782" s="290"/>
      <c r="J2782" s="290"/>
      <c r="K2782" s="290"/>
      <c r="L2782" s="290"/>
      <c r="M2782" s="290"/>
      <c r="N2782" s="290"/>
      <c r="O2782" s="290"/>
      <c r="P2782" s="290"/>
      <c r="Q2782" s="290"/>
      <c r="R2782" s="290"/>
      <c r="S2782" s="290"/>
      <c r="T2782" s="290"/>
      <c r="U2782" s="290"/>
      <c r="V2782" s="290"/>
      <c r="W2782" s="290"/>
      <c r="X2782" s="290"/>
    </row>
    <row r="2783" spans="2:24">
      <c r="B2783" s="253"/>
      <c r="C2783" s="290"/>
      <c r="D2783" s="290"/>
      <c r="E2783" s="290"/>
      <c r="F2783" s="290"/>
      <c r="G2783" s="290"/>
      <c r="H2783" s="290"/>
      <c r="I2783" s="290"/>
      <c r="J2783" s="290"/>
      <c r="K2783" s="290"/>
      <c r="L2783" s="290"/>
      <c r="M2783" s="290"/>
      <c r="N2783" s="290"/>
      <c r="O2783" s="290"/>
      <c r="P2783" s="290"/>
      <c r="Q2783" s="290"/>
      <c r="R2783" s="290"/>
      <c r="S2783" s="290"/>
      <c r="T2783" s="290"/>
      <c r="U2783" s="290"/>
      <c r="V2783" s="290"/>
      <c r="W2783" s="290"/>
      <c r="X2783" s="290"/>
    </row>
    <row r="2784" spans="2:24">
      <c r="B2784" s="253"/>
      <c r="C2784" s="290"/>
      <c r="D2784" s="290"/>
      <c r="E2784" s="290"/>
      <c r="F2784" s="290"/>
      <c r="G2784" s="290"/>
      <c r="H2784" s="290"/>
      <c r="I2784" s="290"/>
      <c r="J2784" s="290"/>
      <c r="K2784" s="290"/>
      <c r="L2784" s="290"/>
      <c r="M2784" s="290"/>
      <c r="N2784" s="290"/>
      <c r="O2784" s="290"/>
      <c r="P2784" s="290"/>
      <c r="Q2784" s="290"/>
      <c r="R2784" s="290"/>
      <c r="S2784" s="290"/>
      <c r="T2784" s="290"/>
      <c r="U2784" s="290"/>
      <c r="V2784" s="290"/>
      <c r="W2784" s="290"/>
      <c r="X2784" s="290"/>
    </row>
    <row r="2785" spans="2:24">
      <c r="B2785" s="253"/>
      <c r="C2785" s="290"/>
      <c r="D2785" s="290"/>
      <c r="E2785" s="290"/>
      <c r="F2785" s="290"/>
      <c r="G2785" s="290"/>
      <c r="H2785" s="290"/>
      <c r="I2785" s="290"/>
      <c r="J2785" s="290"/>
      <c r="K2785" s="290"/>
      <c r="L2785" s="290"/>
      <c r="M2785" s="290"/>
      <c r="N2785" s="290"/>
      <c r="O2785" s="290"/>
      <c r="P2785" s="290"/>
      <c r="Q2785" s="290"/>
      <c r="R2785" s="290"/>
      <c r="S2785" s="290"/>
      <c r="T2785" s="290"/>
      <c r="U2785" s="290"/>
      <c r="V2785" s="290"/>
      <c r="W2785" s="290"/>
      <c r="X2785" s="290"/>
    </row>
    <row r="2786" spans="2:24">
      <c r="B2786" s="253"/>
      <c r="C2786" s="290"/>
      <c r="D2786" s="290"/>
      <c r="E2786" s="290"/>
      <c r="F2786" s="290"/>
      <c r="G2786" s="290"/>
      <c r="H2786" s="290"/>
      <c r="I2786" s="290"/>
      <c r="J2786" s="290"/>
      <c r="K2786" s="290"/>
      <c r="L2786" s="290"/>
      <c r="M2786" s="290"/>
      <c r="N2786" s="290"/>
      <c r="O2786" s="290"/>
      <c r="P2786" s="290"/>
      <c r="Q2786" s="290"/>
      <c r="R2786" s="290"/>
      <c r="S2786" s="290"/>
      <c r="T2786" s="290"/>
      <c r="U2786" s="290"/>
      <c r="V2786" s="290"/>
      <c r="W2786" s="290"/>
      <c r="X2786" s="290"/>
    </row>
    <row r="2787" spans="2:24">
      <c r="B2787" s="253"/>
      <c r="C2787" s="290"/>
      <c r="D2787" s="290"/>
      <c r="E2787" s="290"/>
      <c r="F2787" s="290"/>
      <c r="G2787" s="290"/>
      <c r="H2787" s="290"/>
      <c r="I2787" s="290"/>
      <c r="J2787" s="290"/>
      <c r="K2787" s="290"/>
      <c r="L2787" s="290"/>
      <c r="M2787" s="290"/>
      <c r="N2787" s="290"/>
      <c r="O2787" s="290"/>
      <c r="P2787" s="290"/>
      <c r="Q2787" s="290"/>
      <c r="R2787" s="290"/>
      <c r="S2787" s="290"/>
      <c r="T2787" s="290"/>
      <c r="U2787" s="290"/>
      <c r="V2787" s="290"/>
      <c r="W2787" s="290"/>
      <c r="X2787" s="290"/>
    </row>
    <row r="2788" spans="2:24">
      <c r="B2788" s="253"/>
      <c r="C2788" s="290"/>
      <c r="D2788" s="290"/>
      <c r="E2788" s="290"/>
      <c r="F2788" s="290"/>
      <c r="G2788" s="290"/>
      <c r="H2788" s="290"/>
      <c r="I2788" s="290"/>
      <c r="J2788" s="290"/>
      <c r="K2788" s="290"/>
      <c r="L2788" s="290"/>
      <c r="M2788" s="290"/>
      <c r="N2788" s="290"/>
      <c r="O2788" s="290"/>
      <c r="P2788" s="290"/>
      <c r="Q2788" s="290"/>
      <c r="R2788" s="290"/>
      <c r="S2788" s="290"/>
      <c r="T2788" s="290"/>
      <c r="U2788" s="290"/>
      <c r="V2788" s="290"/>
      <c r="W2788" s="290"/>
      <c r="X2788" s="290"/>
    </row>
    <row r="2789" spans="2:24">
      <c r="B2789" s="253"/>
      <c r="C2789" s="290"/>
      <c r="D2789" s="290"/>
      <c r="E2789" s="290"/>
      <c r="F2789" s="290"/>
      <c r="G2789" s="290"/>
      <c r="H2789" s="290"/>
      <c r="I2789" s="290"/>
      <c r="J2789" s="290"/>
      <c r="K2789" s="290"/>
      <c r="L2789" s="290"/>
      <c r="M2789" s="290"/>
      <c r="N2789" s="290"/>
      <c r="O2789" s="290"/>
      <c r="P2789" s="290"/>
      <c r="Q2789" s="290"/>
      <c r="R2789" s="290"/>
      <c r="S2789" s="290"/>
      <c r="T2789" s="290"/>
      <c r="U2789" s="290"/>
      <c r="V2789" s="290"/>
      <c r="W2789" s="290"/>
      <c r="X2789" s="290"/>
    </row>
    <row r="2790" spans="2:24">
      <c r="B2790" s="253"/>
      <c r="C2790" s="290"/>
      <c r="D2790" s="290"/>
      <c r="E2790" s="290"/>
      <c r="F2790" s="290"/>
      <c r="G2790" s="290"/>
      <c r="H2790" s="290"/>
      <c r="I2790" s="290"/>
      <c r="J2790" s="290"/>
      <c r="K2790" s="290"/>
      <c r="L2790" s="290"/>
      <c r="M2790" s="290"/>
      <c r="N2790" s="290"/>
      <c r="O2790" s="290"/>
      <c r="P2790" s="290"/>
      <c r="Q2790" s="290"/>
      <c r="R2790" s="290"/>
      <c r="S2790" s="290"/>
      <c r="T2790" s="290"/>
      <c r="U2790" s="290"/>
      <c r="V2790" s="290"/>
      <c r="W2790" s="290"/>
      <c r="X2790" s="290"/>
    </row>
    <row r="2791" spans="2:24">
      <c r="B2791" s="253"/>
      <c r="C2791" s="290"/>
      <c r="D2791" s="290"/>
      <c r="E2791" s="290"/>
      <c r="F2791" s="290"/>
      <c r="G2791" s="290"/>
      <c r="H2791" s="290"/>
      <c r="I2791" s="290"/>
      <c r="J2791" s="290"/>
      <c r="K2791" s="290"/>
      <c r="L2791" s="290"/>
      <c r="M2791" s="290"/>
      <c r="N2791" s="290"/>
      <c r="O2791" s="290"/>
      <c r="P2791" s="290"/>
      <c r="Q2791" s="290"/>
      <c r="R2791" s="290"/>
      <c r="S2791" s="290"/>
      <c r="T2791" s="290"/>
      <c r="U2791" s="290"/>
      <c r="V2791" s="290"/>
      <c r="W2791" s="290"/>
      <c r="X2791" s="290"/>
    </row>
    <row r="2792" spans="2:24">
      <c r="B2792" s="253"/>
      <c r="C2792" s="290"/>
      <c r="D2792" s="290"/>
      <c r="E2792" s="290"/>
      <c r="F2792" s="290"/>
      <c r="G2792" s="290"/>
      <c r="H2792" s="290"/>
      <c r="I2792" s="290"/>
      <c r="J2792" s="290"/>
      <c r="K2792" s="290"/>
      <c r="L2792" s="290"/>
      <c r="M2792" s="290"/>
      <c r="N2792" s="290"/>
      <c r="O2792" s="290"/>
      <c r="P2792" s="290"/>
      <c r="Q2792" s="290"/>
      <c r="R2792" s="290"/>
      <c r="S2792" s="290"/>
      <c r="T2792" s="290"/>
      <c r="U2792" s="290"/>
      <c r="V2792" s="290"/>
      <c r="W2792" s="290"/>
      <c r="X2792" s="290"/>
    </row>
    <row r="2793" spans="2:24">
      <c r="B2793" s="253"/>
      <c r="C2793" s="290"/>
      <c r="D2793" s="290"/>
      <c r="E2793" s="290"/>
      <c r="F2793" s="290"/>
      <c r="G2793" s="290"/>
      <c r="H2793" s="290"/>
      <c r="I2793" s="290"/>
      <c r="J2793" s="290"/>
      <c r="K2793" s="290"/>
      <c r="L2793" s="290"/>
      <c r="M2793" s="290"/>
      <c r="N2793" s="290"/>
      <c r="O2793" s="290"/>
      <c r="P2793" s="290"/>
      <c r="Q2793" s="290"/>
      <c r="R2793" s="290"/>
      <c r="S2793" s="290"/>
      <c r="T2793" s="290"/>
      <c r="U2793" s="290"/>
      <c r="V2793" s="290"/>
      <c r="W2793" s="290"/>
      <c r="X2793" s="290"/>
    </row>
    <row r="2794" spans="2:24">
      <c r="B2794" s="253"/>
      <c r="C2794" s="290"/>
      <c r="D2794" s="290"/>
      <c r="E2794" s="290"/>
      <c r="F2794" s="290"/>
      <c r="G2794" s="290"/>
      <c r="H2794" s="290"/>
      <c r="I2794" s="290"/>
      <c r="J2794" s="290"/>
      <c r="K2794" s="290"/>
      <c r="L2794" s="290"/>
      <c r="M2794" s="290"/>
      <c r="N2794" s="290"/>
      <c r="O2794" s="290"/>
      <c r="P2794" s="290"/>
      <c r="Q2794" s="290"/>
      <c r="R2794" s="290"/>
      <c r="S2794" s="290"/>
      <c r="T2794" s="290"/>
      <c r="U2794" s="290"/>
      <c r="V2794" s="290"/>
      <c r="W2794" s="290"/>
      <c r="X2794" s="290"/>
    </row>
    <row r="2795" spans="2:24">
      <c r="B2795" s="253"/>
      <c r="C2795" s="290"/>
      <c r="D2795" s="290"/>
      <c r="E2795" s="290"/>
      <c r="F2795" s="290"/>
      <c r="G2795" s="290"/>
      <c r="H2795" s="290"/>
      <c r="I2795" s="290"/>
      <c r="J2795" s="290"/>
      <c r="K2795" s="290"/>
      <c r="L2795" s="290"/>
      <c r="M2795" s="290"/>
      <c r="N2795" s="290"/>
      <c r="O2795" s="290"/>
      <c r="P2795" s="290"/>
      <c r="Q2795" s="290"/>
      <c r="R2795" s="290"/>
      <c r="S2795" s="290"/>
      <c r="T2795" s="290"/>
      <c r="U2795" s="290"/>
      <c r="V2795" s="290"/>
      <c r="W2795" s="290"/>
      <c r="X2795" s="290"/>
    </row>
    <row r="2796" spans="2:24">
      <c r="B2796" s="253"/>
      <c r="C2796" s="290"/>
      <c r="D2796" s="290"/>
      <c r="E2796" s="290"/>
      <c r="F2796" s="290"/>
      <c r="G2796" s="290"/>
      <c r="H2796" s="290"/>
      <c r="I2796" s="290"/>
      <c r="J2796" s="290"/>
      <c r="K2796" s="290"/>
      <c r="L2796" s="290"/>
      <c r="M2796" s="290"/>
      <c r="N2796" s="290"/>
      <c r="O2796" s="290"/>
      <c r="P2796" s="290"/>
      <c r="Q2796" s="290"/>
      <c r="R2796" s="290"/>
      <c r="S2796" s="290"/>
      <c r="T2796" s="290"/>
      <c r="U2796" s="290"/>
      <c r="V2796" s="290"/>
      <c r="W2796" s="290"/>
      <c r="X2796" s="290"/>
    </row>
    <row r="2797" spans="2:24">
      <c r="B2797" s="253"/>
      <c r="C2797" s="290"/>
      <c r="D2797" s="290"/>
      <c r="E2797" s="290"/>
      <c r="F2797" s="290"/>
      <c r="G2797" s="290"/>
      <c r="H2797" s="290"/>
      <c r="I2797" s="290"/>
      <c r="J2797" s="290"/>
      <c r="K2797" s="290"/>
      <c r="L2797" s="290"/>
      <c r="M2797" s="290"/>
      <c r="N2797" s="290"/>
      <c r="O2797" s="290"/>
      <c r="P2797" s="290"/>
      <c r="Q2797" s="290"/>
      <c r="R2797" s="290"/>
      <c r="S2797" s="290"/>
      <c r="T2797" s="290"/>
      <c r="U2797" s="290"/>
      <c r="V2797" s="290"/>
      <c r="W2797" s="290"/>
      <c r="X2797" s="290"/>
    </row>
    <row r="2798" spans="2:24">
      <c r="B2798" s="253"/>
      <c r="C2798" s="290"/>
      <c r="D2798" s="290"/>
      <c r="E2798" s="290"/>
      <c r="F2798" s="290"/>
      <c r="G2798" s="290"/>
      <c r="H2798" s="290"/>
      <c r="I2798" s="290"/>
      <c r="J2798" s="290"/>
      <c r="K2798" s="290"/>
      <c r="L2798" s="290"/>
      <c r="M2798" s="290"/>
      <c r="N2798" s="290"/>
      <c r="O2798" s="290"/>
      <c r="P2798" s="290"/>
      <c r="Q2798" s="290"/>
      <c r="R2798" s="290"/>
      <c r="S2798" s="290"/>
      <c r="T2798" s="290"/>
      <c r="U2798" s="290"/>
      <c r="V2798" s="290"/>
      <c r="W2798" s="290"/>
      <c r="X2798" s="290"/>
    </row>
    <row r="2799" spans="2:24">
      <c r="B2799" s="253"/>
      <c r="C2799" s="290"/>
      <c r="D2799" s="290"/>
      <c r="E2799" s="290"/>
      <c r="F2799" s="290"/>
      <c r="G2799" s="290"/>
      <c r="H2799" s="290"/>
      <c r="I2799" s="290"/>
      <c r="J2799" s="290"/>
      <c r="K2799" s="290"/>
      <c r="L2799" s="290"/>
      <c r="M2799" s="290"/>
      <c r="N2799" s="290"/>
      <c r="O2799" s="290"/>
      <c r="P2799" s="290"/>
      <c r="Q2799" s="290"/>
      <c r="R2799" s="290"/>
      <c r="S2799" s="290"/>
      <c r="T2799" s="290"/>
      <c r="U2799" s="290"/>
      <c r="V2799" s="290"/>
      <c r="W2799" s="290"/>
      <c r="X2799" s="290"/>
    </row>
    <row r="2800" spans="2:24">
      <c r="B2800" s="253"/>
      <c r="C2800" s="290"/>
      <c r="D2800" s="290"/>
      <c r="E2800" s="290"/>
      <c r="F2800" s="290"/>
      <c r="G2800" s="290"/>
      <c r="H2800" s="290"/>
      <c r="I2800" s="290"/>
      <c r="J2800" s="290"/>
      <c r="K2800" s="290"/>
      <c r="L2800" s="290"/>
      <c r="M2800" s="290"/>
      <c r="N2800" s="290"/>
      <c r="O2800" s="290"/>
      <c r="P2800" s="290"/>
      <c r="Q2800" s="290"/>
      <c r="R2800" s="290"/>
      <c r="S2800" s="290"/>
      <c r="T2800" s="290"/>
      <c r="U2800" s="290"/>
      <c r="V2800" s="290"/>
      <c r="W2800" s="290"/>
      <c r="X2800" s="290"/>
    </row>
    <row r="2801" spans="2:24">
      <c r="B2801" s="253"/>
      <c r="C2801" s="290"/>
      <c r="D2801" s="290"/>
      <c r="E2801" s="290"/>
      <c r="F2801" s="290"/>
      <c r="G2801" s="290"/>
      <c r="H2801" s="290"/>
      <c r="I2801" s="290"/>
      <c r="J2801" s="290"/>
      <c r="K2801" s="290"/>
      <c r="L2801" s="290"/>
      <c r="M2801" s="290"/>
      <c r="N2801" s="290"/>
      <c r="O2801" s="290"/>
      <c r="P2801" s="290"/>
      <c r="Q2801" s="290"/>
      <c r="R2801" s="290"/>
      <c r="S2801" s="290"/>
      <c r="T2801" s="290"/>
      <c r="U2801" s="290"/>
      <c r="V2801" s="290"/>
      <c r="W2801" s="290"/>
      <c r="X2801" s="290"/>
    </row>
    <row r="2802" spans="2:24">
      <c r="B2802" s="253"/>
      <c r="C2802" s="290"/>
      <c r="D2802" s="290"/>
      <c r="E2802" s="290"/>
      <c r="F2802" s="290"/>
      <c r="G2802" s="290"/>
      <c r="H2802" s="290"/>
      <c r="I2802" s="290"/>
      <c r="J2802" s="290"/>
      <c r="K2802" s="290"/>
      <c r="L2802" s="290"/>
      <c r="M2802" s="290"/>
      <c r="N2802" s="290"/>
      <c r="O2802" s="290"/>
      <c r="P2802" s="290"/>
      <c r="Q2802" s="290"/>
      <c r="R2802" s="290"/>
      <c r="S2802" s="290"/>
      <c r="T2802" s="290"/>
      <c r="U2802" s="290"/>
      <c r="V2802" s="290"/>
      <c r="W2802" s="290"/>
      <c r="X2802" s="290"/>
    </row>
    <row r="2803" spans="2:24">
      <c r="B2803" s="253"/>
      <c r="C2803" s="290"/>
      <c r="D2803" s="290"/>
      <c r="E2803" s="290"/>
      <c r="F2803" s="290"/>
      <c r="G2803" s="290"/>
      <c r="H2803" s="290"/>
      <c r="I2803" s="290"/>
      <c r="J2803" s="290"/>
      <c r="K2803" s="290"/>
      <c r="L2803" s="290"/>
      <c r="M2803" s="290"/>
      <c r="N2803" s="290"/>
      <c r="O2803" s="290"/>
      <c r="P2803" s="290"/>
      <c r="Q2803" s="290"/>
      <c r="R2803" s="290"/>
      <c r="S2803" s="290"/>
      <c r="T2803" s="290"/>
      <c r="U2803" s="290"/>
      <c r="V2803" s="290"/>
      <c r="W2803" s="290"/>
      <c r="X2803" s="290"/>
    </row>
    <row r="2804" spans="2:24">
      <c r="B2804" s="253"/>
      <c r="C2804" s="290"/>
      <c r="D2804" s="290"/>
      <c r="E2804" s="290"/>
      <c r="F2804" s="290"/>
      <c r="G2804" s="290"/>
      <c r="H2804" s="290"/>
      <c r="I2804" s="290"/>
      <c r="J2804" s="290"/>
      <c r="K2804" s="290"/>
      <c r="L2804" s="290"/>
      <c r="M2804" s="290"/>
      <c r="N2804" s="290"/>
      <c r="O2804" s="290"/>
      <c r="P2804" s="290"/>
      <c r="Q2804" s="290"/>
      <c r="R2804" s="290"/>
      <c r="S2804" s="290"/>
      <c r="T2804" s="290"/>
      <c r="U2804" s="290"/>
      <c r="V2804" s="290"/>
      <c r="W2804" s="290"/>
      <c r="X2804" s="290"/>
    </row>
    <row r="2805" spans="2:24">
      <c r="B2805" s="253"/>
      <c r="C2805" s="290"/>
      <c r="D2805" s="290"/>
      <c r="E2805" s="290"/>
      <c r="F2805" s="290"/>
      <c r="G2805" s="290"/>
      <c r="H2805" s="290"/>
      <c r="I2805" s="290"/>
      <c r="J2805" s="290"/>
      <c r="K2805" s="290"/>
      <c r="L2805" s="290"/>
      <c r="M2805" s="290"/>
      <c r="N2805" s="290"/>
      <c r="O2805" s="290"/>
      <c r="P2805" s="290"/>
      <c r="Q2805" s="290"/>
      <c r="R2805" s="290"/>
      <c r="S2805" s="290"/>
      <c r="T2805" s="290"/>
      <c r="U2805" s="290"/>
      <c r="V2805" s="290"/>
      <c r="W2805" s="290"/>
      <c r="X2805" s="290"/>
    </row>
    <row r="2806" spans="2:24">
      <c r="B2806" s="253"/>
      <c r="C2806" s="290"/>
      <c r="D2806" s="290"/>
      <c r="E2806" s="290"/>
      <c r="F2806" s="290"/>
      <c r="G2806" s="290"/>
      <c r="H2806" s="290"/>
      <c r="I2806" s="290"/>
      <c r="J2806" s="290"/>
      <c r="K2806" s="290"/>
      <c r="L2806" s="290"/>
      <c r="M2806" s="290"/>
      <c r="N2806" s="290"/>
      <c r="O2806" s="290"/>
      <c r="P2806" s="290"/>
      <c r="Q2806" s="290"/>
      <c r="R2806" s="290"/>
      <c r="S2806" s="290"/>
      <c r="T2806" s="290"/>
      <c r="U2806" s="290"/>
      <c r="V2806" s="290"/>
      <c r="W2806" s="290"/>
      <c r="X2806" s="290"/>
    </row>
    <row r="2807" spans="2:24">
      <c r="B2807" s="253"/>
      <c r="C2807" s="290"/>
      <c r="D2807" s="290"/>
      <c r="E2807" s="290"/>
      <c r="F2807" s="290"/>
      <c r="G2807" s="290"/>
      <c r="H2807" s="290"/>
      <c r="I2807" s="290"/>
      <c r="J2807" s="290"/>
      <c r="K2807" s="290"/>
      <c r="L2807" s="290"/>
      <c r="M2807" s="290"/>
      <c r="N2807" s="290"/>
      <c r="O2807" s="290"/>
      <c r="P2807" s="290"/>
      <c r="Q2807" s="290"/>
      <c r="R2807" s="290"/>
      <c r="S2807" s="290"/>
      <c r="T2807" s="290"/>
      <c r="U2807" s="290"/>
      <c r="V2807" s="290"/>
      <c r="W2807" s="290"/>
      <c r="X2807" s="290"/>
    </row>
    <row r="2808" spans="2:24">
      <c r="B2808" s="253"/>
      <c r="C2808" s="290"/>
      <c r="D2808" s="290"/>
      <c r="E2808" s="290"/>
      <c r="F2808" s="290"/>
      <c r="G2808" s="290"/>
      <c r="H2808" s="290"/>
      <c r="I2808" s="290"/>
      <c r="J2808" s="290"/>
      <c r="K2808" s="290"/>
      <c r="L2808" s="290"/>
      <c r="M2808" s="290"/>
      <c r="N2808" s="290"/>
      <c r="O2808" s="290"/>
      <c r="P2808" s="290"/>
      <c r="Q2808" s="290"/>
      <c r="R2808" s="290"/>
      <c r="S2808" s="290"/>
      <c r="T2808" s="290"/>
      <c r="U2808" s="290"/>
      <c r="V2808" s="290"/>
      <c r="W2808" s="290"/>
      <c r="X2808" s="290"/>
    </row>
    <row r="2809" spans="2:24">
      <c r="B2809" s="253"/>
      <c r="C2809" s="290"/>
      <c r="D2809" s="290"/>
      <c r="E2809" s="290"/>
      <c r="F2809" s="290"/>
      <c r="G2809" s="290"/>
      <c r="H2809" s="290"/>
      <c r="I2809" s="290"/>
      <c r="J2809" s="290"/>
      <c r="K2809" s="290"/>
      <c r="L2809" s="290"/>
      <c r="M2809" s="290"/>
      <c r="N2809" s="290"/>
      <c r="O2809" s="290"/>
      <c r="P2809" s="290"/>
      <c r="Q2809" s="290"/>
      <c r="R2809" s="290"/>
      <c r="S2809" s="290"/>
      <c r="T2809" s="290"/>
      <c r="U2809" s="290"/>
      <c r="V2809" s="290"/>
      <c r="W2809" s="290"/>
      <c r="X2809" s="290"/>
    </row>
    <row r="2810" spans="2:24">
      <c r="B2810" s="253"/>
      <c r="C2810" s="290"/>
      <c r="D2810" s="290"/>
      <c r="E2810" s="290"/>
      <c r="F2810" s="290"/>
      <c r="G2810" s="290"/>
      <c r="H2810" s="290"/>
      <c r="I2810" s="290"/>
      <c r="J2810" s="290"/>
      <c r="K2810" s="290"/>
      <c r="L2810" s="290"/>
      <c r="M2810" s="290"/>
      <c r="N2810" s="290"/>
      <c r="O2810" s="290"/>
      <c r="P2810" s="290"/>
      <c r="Q2810" s="290"/>
      <c r="R2810" s="290"/>
      <c r="S2810" s="290"/>
      <c r="T2810" s="290"/>
      <c r="U2810" s="290"/>
      <c r="V2810" s="290"/>
      <c r="W2810" s="290"/>
      <c r="X2810" s="290"/>
    </row>
    <row r="2811" spans="2:24">
      <c r="B2811" s="253"/>
      <c r="C2811" s="290"/>
      <c r="D2811" s="290"/>
      <c r="E2811" s="290"/>
      <c r="F2811" s="290"/>
      <c r="G2811" s="290"/>
      <c r="H2811" s="290"/>
      <c r="I2811" s="290"/>
      <c r="J2811" s="290"/>
      <c r="K2811" s="290"/>
      <c r="L2811" s="290"/>
      <c r="M2811" s="290"/>
      <c r="N2811" s="290"/>
      <c r="O2811" s="290"/>
      <c r="P2811" s="290"/>
      <c r="Q2811" s="290"/>
      <c r="R2811" s="290"/>
      <c r="S2811" s="290"/>
      <c r="T2811" s="290"/>
      <c r="U2811" s="290"/>
      <c r="V2811" s="290"/>
      <c r="W2811" s="290"/>
      <c r="X2811" s="290"/>
    </row>
    <row r="2812" spans="2:24">
      <c r="B2812" s="253"/>
      <c r="C2812" s="290"/>
      <c r="D2812" s="290"/>
      <c r="E2812" s="290"/>
      <c r="F2812" s="290"/>
      <c r="G2812" s="290"/>
      <c r="H2812" s="290"/>
      <c r="I2812" s="290"/>
      <c r="J2812" s="290"/>
      <c r="K2812" s="290"/>
      <c r="L2812" s="290"/>
      <c r="M2812" s="290"/>
      <c r="N2812" s="290"/>
      <c r="O2812" s="290"/>
      <c r="P2812" s="290"/>
      <c r="Q2812" s="290"/>
      <c r="R2812" s="290"/>
      <c r="S2812" s="290"/>
      <c r="T2812" s="290"/>
      <c r="U2812" s="290"/>
      <c r="V2812" s="290"/>
      <c r="W2812" s="290"/>
      <c r="X2812" s="290"/>
    </row>
    <row r="2813" spans="2:24">
      <c r="B2813" s="253"/>
      <c r="C2813" s="290"/>
      <c r="D2813" s="290"/>
      <c r="E2813" s="290"/>
      <c r="F2813" s="290"/>
      <c r="G2813" s="290"/>
      <c r="H2813" s="290"/>
      <c r="I2813" s="290"/>
      <c r="J2813" s="290"/>
      <c r="K2813" s="290"/>
      <c r="L2813" s="290"/>
      <c r="M2813" s="290"/>
      <c r="N2813" s="290"/>
      <c r="O2813" s="290"/>
      <c r="P2813" s="290"/>
      <c r="Q2813" s="290"/>
      <c r="R2813" s="290"/>
      <c r="S2813" s="290"/>
      <c r="T2813" s="290"/>
      <c r="U2813" s="290"/>
      <c r="V2813" s="290"/>
      <c r="W2813" s="290"/>
      <c r="X2813" s="290"/>
    </row>
    <row r="2814" spans="2:24">
      <c r="B2814" s="253"/>
      <c r="C2814" s="290"/>
      <c r="D2814" s="290"/>
      <c r="E2814" s="290"/>
      <c r="F2814" s="290"/>
      <c r="G2814" s="290"/>
      <c r="H2814" s="290"/>
      <c r="I2814" s="290"/>
      <c r="J2814" s="290"/>
      <c r="K2814" s="290"/>
      <c r="L2814" s="290"/>
      <c r="M2814" s="290"/>
      <c r="N2814" s="290"/>
      <c r="O2814" s="290"/>
      <c r="P2814" s="290"/>
      <c r="Q2814" s="290"/>
      <c r="R2814" s="290"/>
      <c r="S2814" s="290"/>
      <c r="T2814" s="290"/>
      <c r="U2814" s="290"/>
      <c r="V2814" s="290"/>
      <c r="W2814" s="290"/>
      <c r="X2814" s="290"/>
    </row>
    <row r="2815" spans="2:24">
      <c r="B2815" s="253"/>
      <c r="C2815" s="290"/>
      <c r="D2815" s="290"/>
      <c r="E2815" s="290"/>
      <c r="F2815" s="290"/>
      <c r="G2815" s="290"/>
      <c r="H2815" s="290"/>
      <c r="I2815" s="290"/>
      <c r="J2815" s="290"/>
      <c r="K2815" s="290"/>
      <c r="L2815" s="290"/>
      <c r="M2815" s="290"/>
      <c r="N2815" s="290"/>
      <c r="O2815" s="290"/>
      <c r="P2815" s="290"/>
      <c r="Q2815" s="290"/>
      <c r="R2815" s="290"/>
      <c r="S2815" s="290"/>
      <c r="T2815" s="290"/>
      <c r="U2815" s="290"/>
      <c r="V2815" s="290"/>
      <c r="W2815" s="290"/>
      <c r="X2815" s="290"/>
    </row>
    <row r="2816" spans="2:24">
      <c r="B2816" s="253"/>
      <c r="C2816" s="290"/>
      <c r="D2816" s="290"/>
      <c r="E2816" s="290"/>
      <c r="F2816" s="290"/>
      <c r="G2816" s="290"/>
      <c r="H2816" s="290"/>
      <c r="I2816" s="290"/>
      <c r="J2816" s="290"/>
      <c r="K2816" s="290"/>
      <c r="L2816" s="290"/>
      <c r="M2816" s="290"/>
      <c r="N2816" s="290"/>
      <c r="O2816" s="290"/>
      <c r="P2816" s="290"/>
      <c r="Q2816" s="290"/>
      <c r="R2816" s="290"/>
      <c r="S2816" s="290"/>
      <c r="T2816" s="290"/>
      <c r="U2816" s="290"/>
      <c r="V2816" s="290"/>
      <c r="W2816" s="290"/>
      <c r="X2816" s="290"/>
    </row>
    <row r="2817" spans="2:24">
      <c r="B2817" s="253"/>
      <c r="C2817" s="290"/>
      <c r="D2817" s="290"/>
      <c r="E2817" s="290"/>
      <c r="F2817" s="290"/>
      <c r="G2817" s="290"/>
      <c r="H2817" s="290"/>
      <c r="I2817" s="290"/>
      <c r="J2817" s="290"/>
      <c r="K2817" s="290"/>
      <c r="L2817" s="290"/>
      <c r="M2817" s="290"/>
      <c r="N2817" s="290"/>
      <c r="O2817" s="290"/>
      <c r="P2817" s="290"/>
      <c r="Q2817" s="290"/>
      <c r="R2817" s="290"/>
      <c r="S2817" s="290"/>
      <c r="T2817" s="290"/>
      <c r="U2817" s="290"/>
      <c r="V2817" s="290"/>
      <c r="W2817" s="290"/>
      <c r="X2817" s="290"/>
    </row>
    <row r="2818" spans="2:24">
      <c r="B2818" s="253"/>
      <c r="C2818" s="290"/>
      <c r="D2818" s="290"/>
      <c r="E2818" s="290"/>
      <c r="F2818" s="290"/>
      <c r="G2818" s="290"/>
      <c r="H2818" s="290"/>
      <c r="I2818" s="290"/>
      <c r="J2818" s="290"/>
      <c r="K2818" s="290"/>
      <c r="L2818" s="290"/>
      <c r="M2818" s="290"/>
      <c r="N2818" s="290"/>
      <c r="O2818" s="290"/>
      <c r="P2818" s="290"/>
      <c r="Q2818" s="290"/>
      <c r="R2818" s="290"/>
      <c r="S2818" s="290"/>
      <c r="T2818" s="290"/>
      <c r="U2818" s="290"/>
      <c r="V2818" s="290"/>
      <c r="W2818" s="290"/>
      <c r="X2818" s="290"/>
    </row>
    <row r="2819" spans="2:24">
      <c r="B2819" s="253"/>
      <c r="C2819" s="290"/>
      <c r="D2819" s="290"/>
      <c r="E2819" s="290"/>
      <c r="F2819" s="290"/>
      <c r="G2819" s="290"/>
      <c r="H2819" s="290"/>
      <c r="I2819" s="290"/>
      <c r="J2819" s="290"/>
      <c r="K2819" s="290"/>
      <c r="L2819" s="290"/>
      <c r="M2819" s="290"/>
      <c r="N2819" s="290"/>
      <c r="O2819" s="290"/>
      <c r="P2819" s="290"/>
      <c r="Q2819" s="290"/>
      <c r="R2819" s="290"/>
      <c r="S2819" s="290"/>
      <c r="T2819" s="290"/>
      <c r="U2819" s="290"/>
      <c r="V2819" s="290"/>
      <c r="W2819" s="290"/>
      <c r="X2819" s="290"/>
    </row>
    <row r="2820" spans="2:24">
      <c r="B2820" s="253"/>
      <c r="C2820" s="290"/>
      <c r="D2820" s="290"/>
      <c r="E2820" s="290"/>
      <c r="F2820" s="290"/>
      <c r="G2820" s="290"/>
      <c r="H2820" s="290"/>
      <c r="I2820" s="290"/>
      <c r="J2820" s="290"/>
      <c r="K2820" s="290"/>
      <c r="L2820" s="290"/>
      <c r="M2820" s="290"/>
      <c r="N2820" s="290"/>
      <c r="O2820" s="290"/>
      <c r="P2820" s="290"/>
      <c r="Q2820" s="290"/>
      <c r="R2820" s="290"/>
      <c r="S2820" s="290"/>
      <c r="T2820" s="290"/>
      <c r="U2820" s="290"/>
      <c r="V2820" s="290"/>
      <c r="W2820" s="290"/>
      <c r="X2820" s="290"/>
    </row>
    <row r="2821" spans="2:24">
      <c r="B2821" s="253"/>
      <c r="C2821" s="290"/>
      <c r="D2821" s="290"/>
      <c r="E2821" s="290"/>
      <c r="F2821" s="290"/>
      <c r="G2821" s="290"/>
      <c r="H2821" s="290"/>
      <c r="I2821" s="290"/>
      <c r="J2821" s="290"/>
      <c r="K2821" s="290"/>
      <c r="L2821" s="290"/>
      <c r="M2821" s="290"/>
      <c r="N2821" s="290"/>
      <c r="O2821" s="290"/>
      <c r="P2821" s="290"/>
      <c r="Q2821" s="290"/>
      <c r="R2821" s="290"/>
      <c r="S2821" s="290"/>
      <c r="T2821" s="290"/>
      <c r="U2821" s="290"/>
      <c r="V2821" s="290"/>
      <c r="W2821" s="290"/>
      <c r="X2821" s="290"/>
    </row>
    <row r="2822" spans="2:24">
      <c r="B2822" s="253"/>
      <c r="C2822" s="290"/>
      <c r="D2822" s="290"/>
      <c r="E2822" s="290"/>
      <c r="F2822" s="290"/>
      <c r="G2822" s="290"/>
      <c r="H2822" s="290"/>
      <c r="I2822" s="290"/>
      <c r="J2822" s="290"/>
      <c r="K2822" s="290"/>
      <c r="L2822" s="290"/>
      <c r="M2822" s="290"/>
      <c r="N2822" s="290"/>
      <c r="O2822" s="290"/>
      <c r="P2822" s="290"/>
      <c r="Q2822" s="290"/>
      <c r="R2822" s="290"/>
      <c r="S2822" s="290"/>
      <c r="T2822" s="290"/>
      <c r="U2822" s="290"/>
      <c r="V2822" s="290"/>
      <c r="W2822" s="290"/>
      <c r="X2822" s="290"/>
    </row>
    <row r="2823" spans="2:24">
      <c r="B2823" s="253"/>
      <c r="C2823" s="290"/>
      <c r="D2823" s="290"/>
      <c r="E2823" s="290"/>
      <c r="F2823" s="290"/>
      <c r="G2823" s="290"/>
      <c r="H2823" s="290"/>
      <c r="I2823" s="290"/>
      <c r="J2823" s="290"/>
      <c r="K2823" s="290"/>
      <c r="L2823" s="290"/>
      <c r="M2823" s="290"/>
      <c r="N2823" s="290"/>
      <c r="O2823" s="290"/>
      <c r="P2823" s="290"/>
      <c r="Q2823" s="290"/>
      <c r="R2823" s="290"/>
      <c r="S2823" s="290"/>
      <c r="T2823" s="290"/>
      <c r="U2823" s="290"/>
      <c r="V2823" s="290"/>
      <c r="W2823" s="290"/>
      <c r="X2823" s="290"/>
    </row>
    <row r="2824" spans="2:24">
      <c r="B2824" s="253"/>
      <c r="C2824" s="290"/>
      <c r="D2824" s="290"/>
      <c r="E2824" s="290"/>
      <c r="F2824" s="290"/>
      <c r="G2824" s="290"/>
      <c r="H2824" s="290"/>
      <c r="I2824" s="290"/>
      <c r="J2824" s="290"/>
      <c r="K2824" s="290"/>
      <c r="L2824" s="290"/>
      <c r="M2824" s="290"/>
      <c r="N2824" s="290"/>
      <c r="O2824" s="290"/>
      <c r="P2824" s="290"/>
      <c r="Q2824" s="290"/>
      <c r="R2824" s="290"/>
      <c r="S2824" s="290"/>
      <c r="T2824" s="290"/>
      <c r="U2824" s="290"/>
      <c r="V2824" s="290"/>
      <c r="W2824" s="290"/>
      <c r="X2824" s="290"/>
    </row>
    <row r="2825" spans="2:24">
      <c r="B2825" s="253"/>
      <c r="C2825" s="290"/>
      <c r="D2825" s="290"/>
      <c r="E2825" s="290"/>
      <c r="F2825" s="290"/>
      <c r="G2825" s="290"/>
      <c r="H2825" s="290"/>
      <c r="I2825" s="290"/>
      <c r="J2825" s="290"/>
      <c r="K2825" s="290"/>
      <c r="L2825" s="290"/>
      <c r="M2825" s="290"/>
      <c r="N2825" s="290"/>
      <c r="O2825" s="290"/>
      <c r="P2825" s="290"/>
      <c r="Q2825" s="290"/>
      <c r="R2825" s="290"/>
      <c r="S2825" s="290"/>
      <c r="T2825" s="290"/>
      <c r="U2825" s="290"/>
      <c r="V2825" s="290"/>
      <c r="W2825" s="290"/>
      <c r="X2825" s="290"/>
    </row>
    <row r="2826" spans="2:24">
      <c r="B2826" s="253"/>
      <c r="C2826" s="290"/>
      <c r="D2826" s="290"/>
      <c r="E2826" s="290"/>
      <c r="F2826" s="290"/>
      <c r="G2826" s="290"/>
      <c r="H2826" s="290"/>
      <c r="I2826" s="290"/>
      <c r="J2826" s="290"/>
      <c r="K2826" s="290"/>
      <c r="L2826" s="290"/>
      <c r="M2826" s="290"/>
      <c r="N2826" s="290"/>
      <c r="O2826" s="290"/>
      <c r="P2826" s="290"/>
      <c r="Q2826" s="290"/>
      <c r="R2826" s="290"/>
      <c r="S2826" s="290"/>
      <c r="T2826" s="290"/>
      <c r="U2826" s="290"/>
      <c r="V2826" s="290"/>
      <c r="W2826" s="290"/>
      <c r="X2826" s="290"/>
    </row>
    <row r="2827" spans="2:24">
      <c r="B2827" s="253"/>
      <c r="C2827" s="290"/>
      <c r="D2827" s="290"/>
      <c r="E2827" s="290"/>
      <c r="F2827" s="290"/>
      <c r="G2827" s="290"/>
      <c r="H2827" s="290"/>
      <c r="I2827" s="290"/>
      <c r="J2827" s="290"/>
      <c r="K2827" s="290"/>
      <c r="L2827" s="290"/>
      <c r="M2827" s="290"/>
      <c r="N2827" s="290"/>
      <c r="O2827" s="290"/>
      <c r="P2827" s="290"/>
      <c r="Q2827" s="290"/>
      <c r="R2827" s="290"/>
      <c r="S2827" s="290"/>
      <c r="T2827" s="290"/>
      <c r="U2827" s="290"/>
      <c r="V2827" s="290"/>
      <c r="W2827" s="290"/>
      <c r="X2827" s="290"/>
    </row>
    <row r="2828" spans="2:24">
      <c r="B2828" s="253"/>
      <c r="C2828" s="290"/>
      <c r="D2828" s="290"/>
      <c r="E2828" s="290"/>
      <c r="F2828" s="290"/>
      <c r="G2828" s="290"/>
      <c r="H2828" s="290"/>
      <c r="I2828" s="290"/>
      <c r="J2828" s="290"/>
      <c r="K2828" s="290"/>
      <c r="L2828" s="290"/>
      <c r="M2828" s="290"/>
      <c r="N2828" s="290"/>
      <c r="O2828" s="290"/>
      <c r="P2828" s="290"/>
      <c r="Q2828" s="290"/>
      <c r="R2828" s="290"/>
      <c r="S2828" s="290"/>
      <c r="T2828" s="290"/>
      <c r="U2828" s="290"/>
      <c r="V2828" s="290"/>
      <c r="W2828" s="290"/>
      <c r="X2828" s="290"/>
    </row>
    <row r="2829" spans="2:24">
      <c r="B2829" s="253"/>
      <c r="C2829" s="290"/>
      <c r="D2829" s="290"/>
      <c r="E2829" s="290"/>
      <c r="F2829" s="290"/>
      <c r="G2829" s="290"/>
      <c r="H2829" s="290"/>
      <c r="I2829" s="290"/>
      <c r="J2829" s="290"/>
      <c r="K2829" s="290"/>
      <c r="L2829" s="290"/>
      <c r="M2829" s="290"/>
      <c r="N2829" s="290"/>
      <c r="O2829" s="290"/>
      <c r="P2829" s="290"/>
      <c r="Q2829" s="290"/>
      <c r="R2829" s="290"/>
      <c r="S2829" s="290"/>
      <c r="T2829" s="290"/>
      <c r="U2829" s="290"/>
      <c r="V2829" s="290"/>
      <c r="W2829" s="290"/>
      <c r="X2829" s="290"/>
    </row>
    <row r="2830" spans="2:24">
      <c r="B2830" s="253"/>
      <c r="C2830" s="290"/>
      <c r="D2830" s="290"/>
      <c r="E2830" s="290"/>
      <c r="F2830" s="290"/>
      <c r="G2830" s="290"/>
      <c r="H2830" s="290"/>
      <c r="I2830" s="290"/>
      <c r="J2830" s="290"/>
      <c r="K2830" s="290"/>
      <c r="L2830" s="290"/>
      <c r="M2830" s="290"/>
      <c r="N2830" s="290"/>
      <c r="O2830" s="290"/>
      <c r="P2830" s="290"/>
      <c r="Q2830" s="290"/>
      <c r="R2830" s="290"/>
      <c r="S2830" s="290"/>
      <c r="T2830" s="290"/>
      <c r="U2830" s="290"/>
      <c r="V2830" s="290"/>
      <c r="W2830" s="290"/>
      <c r="X2830" s="290"/>
    </row>
    <row r="2831" spans="2:24">
      <c r="B2831" s="253"/>
      <c r="C2831" s="290"/>
      <c r="D2831" s="290"/>
      <c r="E2831" s="290"/>
      <c r="F2831" s="290"/>
      <c r="G2831" s="290"/>
      <c r="H2831" s="290"/>
      <c r="I2831" s="290"/>
      <c r="J2831" s="290"/>
      <c r="K2831" s="290"/>
      <c r="L2831" s="290"/>
      <c r="M2831" s="290"/>
      <c r="N2831" s="290"/>
      <c r="O2831" s="290"/>
      <c r="P2831" s="290"/>
      <c r="Q2831" s="290"/>
      <c r="R2831" s="290"/>
      <c r="S2831" s="290"/>
      <c r="T2831" s="290"/>
      <c r="U2831" s="290"/>
      <c r="V2831" s="290"/>
      <c r="W2831" s="290"/>
      <c r="X2831" s="290"/>
    </row>
    <row r="2832" spans="2:24">
      <c r="B2832" s="253"/>
      <c r="C2832" s="290"/>
      <c r="D2832" s="290"/>
      <c r="E2832" s="290"/>
      <c r="F2832" s="290"/>
      <c r="G2832" s="290"/>
      <c r="H2832" s="290"/>
      <c r="I2832" s="290"/>
      <c r="J2832" s="290"/>
      <c r="K2832" s="290"/>
      <c r="L2832" s="290"/>
      <c r="M2832" s="290"/>
      <c r="N2832" s="290"/>
      <c r="O2832" s="290"/>
      <c r="P2832" s="290"/>
      <c r="Q2832" s="290"/>
      <c r="R2832" s="290"/>
      <c r="S2832" s="290"/>
      <c r="T2832" s="290"/>
      <c r="U2832" s="290"/>
      <c r="V2832" s="290"/>
      <c r="W2832" s="290"/>
      <c r="X2832" s="290"/>
    </row>
    <row r="2833" spans="2:24">
      <c r="B2833" s="253"/>
      <c r="C2833" s="290"/>
      <c r="D2833" s="290"/>
      <c r="E2833" s="290"/>
      <c r="F2833" s="290"/>
      <c r="G2833" s="290"/>
      <c r="H2833" s="290"/>
      <c r="I2833" s="290"/>
      <c r="J2833" s="290"/>
      <c r="K2833" s="290"/>
      <c r="L2833" s="290"/>
      <c r="M2833" s="290"/>
      <c r="N2833" s="290"/>
      <c r="O2833" s="290"/>
      <c r="P2833" s="290"/>
      <c r="Q2833" s="290"/>
      <c r="R2833" s="290"/>
      <c r="S2833" s="290"/>
      <c r="T2833" s="290"/>
      <c r="U2833" s="290"/>
      <c r="V2833" s="290"/>
      <c r="W2833" s="290"/>
      <c r="X2833" s="290"/>
    </row>
    <row r="2834" spans="2:24">
      <c r="B2834" s="253"/>
      <c r="C2834" s="290"/>
      <c r="D2834" s="290"/>
      <c r="E2834" s="290"/>
      <c r="F2834" s="290"/>
      <c r="G2834" s="290"/>
      <c r="H2834" s="290"/>
      <c r="I2834" s="290"/>
      <c r="J2834" s="290"/>
      <c r="K2834" s="290"/>
      <c r="L2834" s="290"/>
      <c r="M2834" s="290"/>
      <c r="N2834" s="290"/>
      <c r="O2834" s="290"/>
      <c r="P2834" s="290"/>
      <c r="Q2834" s="290"/>
      <c r="R2834" s="290"/>
      <c r="S2834" s="290"/>
      <c r="T2834" s="290"/>
      <c r="U2834" s="290"/>
      <c r="V2834" s="290"/>
      <c r="W2834" s="290"/>
      <c r="X2834" s="290"/>
    </row>
    <row r="2835" spans="2:24">
      <c r="B2835" s="253"/>
      <c r="C2835" s="290"/>
      <c r="D2835" s="290"/>
      <c r="E2835" s="290"/>
      <c r="F2835" s="290"/>
      <c r="G2835" s="290"/>
      <c r="H2835" s="290"/>
      <c r="I2835" s="290"/>
      <c r="J2835" s="290"/>
      <c r="K2835" s="290"/>
      <c r="L2835" s="290"/>
      <c r="M2835" s="290"/>
      <c r="N2835" s="290"/>
      <c r="O2835" s="290"/>
      <c r="P2835" s="290"/>
      <c r="Q2835" s="290"/>
      <c r="R2835" s="290"/>
      <c r="S2835" s="290"/>
      <c r="T2835" s="290"/>
      <c r="U2835" s="290"/>
      <c r="V2835" s="290"/>
      <c r="W2835" s="290"/>
      <c r="X2835" s="290"/>
    </row>
    <row r="2836" spans="2:24">
      <c r="B2836" s="253"/>
      <c r="C2836" s="290"/>
      <c r="D2836" s="290"/>
      <c r="E2836" s="290"/>
      <c r="F2836" s="290"/>
      <c r="G2836" s="290"/>
      <c r="H2836" s="290"/>
      <c r="I2836" s="290"/>
      <c r="J2836" s="290"/>
      <c r="K2836" s="290"/>
      <c r="L2836" s="290"/>
      <c r="M2836" s="290"/>
      <c r="N2836" s="290"/>
      <c r="O2836" s="290"/>
      <c r="P2836" s="290"/>
      <c r="Q2836" s="290"/>
      <c r="R2836" s="290"/>
      <c r="S2836" s="290"/>
      <c r="T2836" s="290"/>
      <c r="U2836" s="290"/>
      <c r="V2836" s="290"/>
      <c r="W2836" s="290"/>
      <c r="X2836" s="290"/>
    </row>
    <row r="2837" spans="2:24">
      <c r="B2837" s="253"/>
      <c r="C2837" s="290"/>
      <c r="D2837" s="290"/>
      <c r="E2837" s="290"/>
      <c r="F2837" s="290"/>
      <c r="G2837" s="290"/>
      <c r="H2837" s="290"/>
      <c r="I2837" s="290"/>
      <c r="J2837" s="290"/>
      <c r="K2837" s="290"/>
      <c r="L2837" s="290"/>
      <c r="M2837" s="290"/>
      <c r="N2837" s="290"/>
      <c r="O2837" s="290"/>
      <c r="P2837" s="290"/>
      <c r="Q2837" s="290"/>
      <c r="R2837" s="290"/>
      <c r="S2837" s="290"/>
      <c r="T2837" s="290"/>
      <c r="U2837" s="290"/>
      <c r="V2837" s="290"/>
      <c r="W2837" s="290"/>
      <c r="X2837" s="290"/>
    </row>
    <row r="2838" spans="2:24">
      <c r="B2838" s="253"/>
      <c r="C2838" s="290"/>
      <c r="D2838" s="290"/>
      <c r="E2838" s="290"/>
      <c r="F2838" s="290"/>
      <c r="G2838" s="290"/>
      <c r="H2838" s="290"/>
      <c r="I2838" s="290"/>
      <c r="J2838" s="290"/>
      <c r="K2838" s="290"/>
      <c r="L2838" s="290"/>
      <c r="M2838" s="290"/>
      <c r="N2838" s="290"/>
      <c r="O2838" s="290"/>
      <c r="P2838" s="290"/>
      <c r="Q2838" s="290"/>
      <c r="R2838" s="290"/>
      <c r="S2838" s="290"/>
      <c r="T2838" s="290"/>
      <c r="U2838" s="290"/>
      <c r="V2838" s="290"/>
      <c r="W2838" s="290"/>
      <c r="X2838" s="290"/>
    </row>
    <row r="2839" spans="2:24">
      <c r="B2839" s="253"/>
      <c r="C2839" s="290"/>
      <c r="D2839" s="290"/>
      <c r="E2839" s="290"/>
      <c r="F2839" s="290"/>
      <c r="G2839" s="290"/>
      <c r="H2839" s="290"/>
      <c r="I2839" s="290"/>
      <c r="J2839" s="290"/>
      <c r="K2839" s="290"/>
      <c r="L2839" s="290"/>
      <c r="M2839" s="290"/>
      <c r="N2839" s="290"/>
      <c r="O2839" s="290"/>
      <c r="P2839" s="290"/>
      <c r="Q2839" s="290"/>
      <c r="R2839" s="290"/>
      <c r="S2839" s="290"/>
      <c r="T2839" s="290"/>
      <c r="U2839" s="290"/>
      <c r="V2839" s="290"/>
      <c r="W2839" s="290"/>
      <c r="X2839" s="290"/>
    </row>
    <row r="2840" spans="2:24">
      <c r="B2840" s="253"/>
      <c r="C2840" s="290"/>
      <c r="D2840" s="290"/>
      <c r="E2840" s="290"/>
      <c r="F2840" s="290"/>
      <c r="G2840" s="290"/>
      <c r="H2840" s="290"/>
      <c r="I2840" s="290"/>
      <c r="J2840" s="290"/>
      <c r="K2840" s="290"/>
      <c r="L2840" s="290"/>
      <c r="M2840" s="290"/>
      <c r="N2840" s="290"/>
      <c r="O2840" s="290"/>
      <c r="P2840" s="290"/>
      <c r="Q2840" s="290"/>
      <c r="R2840" s="290"/>
      <c r="S2840" s="290"/>
      <c r="T2840" s="290"/>
      <c r="U2840" s="290"/>
      <c r="V2840" s="290"/>
      <c r="W2840" s="290"/>
      <c r="X2840" s="290"/>
    </row>
    <row r="2841" spans="2:24">
      <c r="B2841" s="253"/>
      <c r="C2841" s="290"/>
      <c r="D2841" s="290"/>
      <c r="E2841" s="290"/>
      <c r="F2841" s="290"/>
      <c r="G2841" s="290"/>
      <c r="H2841" s="290"/>
      <c r="I2841" s="290"/>
      <c r="J2841" s="290"/>
      <c r="K2841" s="290"/>
      <c r="L2841" s="290"/>
      <c r="M2841" s="290"/>
      <c r="N2841" s="290"/>
      <c r="O2841" s="290"/>
      <c r="P2841" s="290"/>
      <c r="Q2841" s="290"/>
      <c r="R2841" s="290"/>
      <c r="S2841" s="290"/>
      <c r="T2841" s="290"/>
      <c r="U2841" s="290"/>
      <c r="V2841" s="290"/>
      <c r="W2841" s="290"/>
      <c r="X2841" s="290"/>
    </row>
    <row r="2842" spans="2:24">
      <c r="B2842" s="253"/>
      <c r="C2842" s="290"/>
      <c r="D2842" s="290"/>
      <c r="E2842" s="290"/>
      <c r="F2842" s="290"/>
      <c r="G2842" s="290"/>
      <c r="H2842" s="290"/>
      <c r="I2842" s="290"/>
      <c r="J2842" s="290"/>
      <c r="K2842" s="290"/>
      <c r="L2842" s="290"/>
      <c r="M2842" s="290"/>
      <c r="N2842" s="290"/>
      <c r="O2842" s="290"/>
      <c r="P2842" s="290"/>
      <c r="Q2842" s="290"/>
      <c r="R2842" s="290"/>
      <c r="S2842" s="290"/>
      <c r="T2842" s="290"/>
      <c r="U2842" s="290"/>
      <c r="V2842" s="290"/>
      <c r="W2842" s="290"/>
      <c r="X2842" s="290"/>
    </row>
    <row r="2843" spans="2:24">
      <c r="B2843" s="253"/>
      <c r="C2843" s="290"/>
      <c r="D2843" s="290"/>
      <c r="E2843" s="290"/>
      <c r="F2843" s="290"/>
      <c r="G2843" s="290"/>
      <c r="H2843" s="290"/>
      <c r="I2843" s="290"/>
      <c r="J2843" s="290"/>
      <c r="K2843" s="290"/>
      <c r="L2843" s="290"/>
      <c r="M2843" s="290"/>
      <c r="N2843" s="290"/>
      <c r="O2843" s="290"/>
      <c r="P2843" s="290"/>
      <c r="Q2843" s="290"/>
      <c r="R2843" s="290"/>
      <c r="S2843" s="290"/>
      <c r="T2843" s="290"/>
      <c r="U2843" s="290"/>
      <c r="V2843" s="290"/>
      <c r="W2843" s="290"/>
      <c r="X2843" s="290"/>
    </row>
    <row r="2844" spans="2:24">
      <c r="B2844" s="253"/>
      <c r="C2844" s="290"/>
      <c r="D2844" s="290"/>
      <c r="E2844" s="290"/>
      <c r="F2844" s="290"/>
      <c r="G2844" s="290"/>
      <c r="H2844" s="290"/>
      <c r="I2844" s="290"/>
      <c r="J2844" s="290"/>
      <c r="K2844" s="290"/>
      <c r="L2844" s="290"/>
      <c r="M2844" s="290"/>
      <c r="N2844" s="290"/>
      <c r="O2844" s="290"/>
      <c r="P2844" s="290"/>
      <c r="Q2844" s="290"/>
      <c r="R2844" s="290"/>
      <c r="S2844" s="290"/>
      <c r="T2844" s="290"/>
      <c r="U2844" s="290"/>
      <c r="V2844" s="290"/>
      <c r="W2844" s="290"/>
      <c r="X2844" s="290"/>
    </row>
    <row r="2845" spans="2:24">
      <c r="B2845" s="253"/>
      <c r="C2845" s="290"/>
      <c r="D2845" s="290"/>
      <c r="E2845" s="290"/>
      <c r="F2845" s="290"/>
      <c r="G2845" s="290"/>
      <c r="H2845" s="290"/>
      <c r="I2845" s="290"/>
      <c r="J2845" s="290"/>
      <c r="K2845" s="290"/>
      <c r="L2845" s="290"/>
      <c r="M2845" s="290"/>
      <c r="N2845" s="290"/>
      <c r="O2845" s="290"/>
      <c r="P2845" s="290"/>
      <c r="Q2845" s="290"/>
      <c r="R2845" s="290"/>
      <c r="S2845" s="290"/>
      <c r="T2845" s="290"/>
      <c r="U2845" s="290"/>
      <c r="V2845" s="290"/>
      <c r="W2845" s="290"/>
      <c r="X2845" s="290"/>
    </row>
    <row r="2846" spans="2:24">
      <c r="B2846" s="253"/>
      <c r="C2846" s="290"/>
      <c r="D2846" s="290"/>
      <c r="E2846" s="290"/>
      <c r="F2846" s="290"/>
      <c r="G2846" s="290"/>
      <c r="H2846" s="290"/>
      <c r="I2846" s="290"/>
      <c r="J2846" s="290"/>
      <c r="K2846" s="290"/>
      <c r="L2846" s="290"/>
      <c r="M2846" s="290"/>
      <c r="N2846" s="290"/>
      <c r="O2846" s="290"/>
      <c r="P2846" s="290"/>
      <c r="Q2846" s="290"/>
      <c r="R2846" s="290"/>
      <c r="S2846" s="290"/>
      <c r="T2846" s="290"/>
      <c r="U2846" s="290"/>
      <c r="V2846" s="290"/>
      <c r="W2846" s="290"/>
      <c r="X2846" s="290"/>
    </row>
    <row r="2847" spans="2:24">
      <c r="B2847" s="253"/>
      <c r="C2847" s="290"/>
      <c r="D2847" s="290"/>
      <c r="E2847" s="290"/>
      <c r="F2847" s="290"/>
      <c r="G2847" s="290"/>
      <c r="H2847" s="290"/>
      <c r="I2847" s="290"/>
      <c r="J2847" s="290"/>
      <c r="K2847" s="290"/>
      <c r="L2847" s="290"/>
      <c r="M2847" s="290"/>
      <c r="N2847" s="290"/>
      <c r="O2847" s="290"/>
      <c r="P2847" s="290"/>
      <c r="Q2847" s="290"/>
      <c r="R2847" s="290"/>
      <c r="S2847" s="290"/>
      <c r="T2847" s="290"/>
      <c r="U2847" s="290"/>
      <c r="V2847" s="290"/>
      <c r="W2847" s="290"/>
      <c r="X2847" s="290"/>
    </row>
    <row r="2848" spans="2:24">
      <c r="B2848" s="253"/>
      <c r="C2848" s="290"/>
      <c r="D2848" s="290"/>
      <c r="E2848" s="290"/>
      <c r="F2848" s="290"/>
      <c r="G2848" s="290"/>
      <c r="H2848" s="290"/>
      <c r="I2848" s="290"/>
      <c r="J2848" s="290"/>
      <c r="K2848" s="290"/>
      <c r="L2848" s="290"/>
      <c r="M2848" s="290"/>
      <c r="N2848" s="290"/>
      <c r="O2848" s="290"/>
      <c r="P2848" s="290"/>
      <c r="Q2848" s="290"/>
      <c r="R2848" s="290"/>
      <c r="S2848" s="290"/>
      <c r="T2848" s="290"/>
      <c r="U2848" s="290"/>
      <c r="V2848" s="290"/>
      <c r="W2848" s="290"/>
      <c r="X2848" s="290"/>
    </row>
    <row r="2849" spans="2:24">
      <c r="B2849" s="253"/>
      <c r="C2849" s="290"/>
      <c r="D2849" s="290"/>
      <c r="E2849" s="290"/>
      <c r="F2849" s="290"/>
      <c r="G2849" s="290"/>
      <c r="H2849" s="290"/>
      <c r="I2849" s="290"/>
      <c r="J2849" s="290"/>
      <c r="K2849" s="290"/>
      <c r="L2849" s="290"/>
      <c r="M2849" s="290"/>
      <c r="N2849" s="290"/>
      <c r="O2849" s="290"/>
      <c r="P2849" s="290"/>
      <c r="Q2849" s="290"/>
      <c r="R2849" s="290"/>
      <c r="S2849" s="290"/>
      <c r="T2849" s="290"/>
      <c r="U2849" s="290"/>
      <c r="V2849" s="290"/>
      <c r="W2849" s="290"/>
      <c r="X2849" s="290"/>
    </row>
    <row r="2850" spans="2:24">
      <c r="B2850" s="253"/>
      <c r="C2850" s="290"/>
      <c r="D2850" s="290"/>
      <c r="E2850" s="290"/>
      <c r="F2850" s="290"/>
      <c r="G2850" s="290"/>
      <c r="H2850" s="290"/>
      <c r="I2850" s="290"/>
      <c r="J2850" s="290"/>
      <c r="K2850" s="290"/>
      <c r="L2850" s="290"/>
      <c r="M2850" s="290"/>
      <c r="N2850" s="290"/>
      <c r="O2850" s="290"/>
      <c r="P2850" s="290"/>
      <c r="Q2850" s="290"/>
      <c r="R2850" s="290"/>
      <c r="S2850" s="290"/>
      <c r="T2850" s="290"/>
      <c r="U2850" s="290"/>
      <c r="V2850" s="290"/>
      <c r="W2850" s="290"/>
      <c r="X2850" s="290"/>
    </row>
    <row r="2851" spans="2:24">
      <c r="B2851" s="253"/>
      <c r="C2851" s="290"/>
      <c r="D2851" s="290"/>
      <c r="E2851" s="290"/>
      <c r="F2851" s="290"/>
      <c r="G2851" s="290"/>
      <c r="H2851" s="290"/>
      <c r="I2851" s="290"/>
      <c r="J2851" s="290"/>
      <c r="K2851" s="290"/>
      <c r="L2851" s="290"/>
      <c r="M2851" s="290"/>
      <c r="N2851" s="290"/>
      <c r="O2851" s="290"/>
      <c r="P2851" s="290"/>
      <c r="Q2851" s="290"/>
      <c r="R2851" s="290"/>
      <c r="S2851" s="290"/>
      <c r="T2851" s="290"/>
      <c r="U2851" s="290"/>
      <c r="V2851" s="290"/>
      <c r="W2851" s="290"/>
      <c r="X2851" s="290"/>
    </row>
    <row r="2852" spans="2:24">
      <c r="B2852" s="253"/>
      <c r="C2852" s="290"/>
      <c r="D2852" s="290"/>
      <c r="E2852" s="290"/>
      <c r="F2852" s="290"/>
      <c r="G2852" s="290"/>
      <c r="H2852" s="290"/>
      <c r="I2852" s="290"/>
      <c r="J2852" s="290"/>
      <c r="K2852" s="290"/>
      <c r="L2852" s="290"/>
      <c r="M2852" s="290"/>
      <c r="N2852" s="290"/>
      <c r="O2852" s="290"/>
      <c r="P2852" s="290"/>
      <c r="Q2852" s="290"/>
      <c r="R2852" s="290"/>
      <c r="S2852" s="290"/>
      <c r="T2852" s="290"/>
      <c r="U2852" s="290"/>
      <c r="V2852" s="290"/>
      <c r="W2852" s="290"/>
      <c r="X2852" s="290"/>
    </row>
    <row r="2853" spans="2:24">
      <c r="B2853" s="253"/>
      <c r="C2853" s="290"/>
      <c r="D2853" s="290"/>
      <c r="E2853" s="290"/>
      <c r="F2853" s="290"/>
      <c r="G2853" s="290"/>
      <c r="H2853" s="290"/>
      <c r="I2853" s="290"/>
      <c r="J2853" s="290"/>
      <c r="K2853" s="290"/>
      <c r="L2853" s="290"/>
      <c r="M2853" s="290"/>
      <c r="N2853" s="290"/>
      <c r="O2853" s="290"/>
      <c r="P2853" s="290"/>
      <c r="Q2853" s="290"/>
      <c r="R2853" s="290"/>
      <c r="S2853" s="290"/>
      <c r="T2853" s="290"/>
      <c r="U2853" s="290"/>
      <c r="V2853" s="290"/>
      <c r="W2853" s="290"/>
      <c r="X2853" s="290"/>
    </row>
    <row r="2854" spans="2:24">
      <c r="B2854" s="253"/>
      <c r="C2854" s="290"/>
      <c r="D2854" s="290"/>
      <c r="E2854" s="290"/>
      <c r="F2854" s="290"/>
      <c r="G2854" s="290"/>
      <c r="H2854" s="290"/>
      <c r="I2854" s="290"/>
      <c r="J2854" s="290"/>
      <c r="K2854" s="290"/>
      <c r="L2854" s="290"/>
      <c r="M2854" s="290"/>
      <c r="N2854" s="290"/>
      <c r="O2854" s="290"/>
      <c r="P2854" s="290"/>
      <c r="Q2854" s="290"/>
      <c r="R2854" s="290"/>
      <c r="S2854" s="290"/>
      <c r="T2854" s="290"/>
      <c r="U2854" s="290"/>
      <c r="V2854" s="290"/>
      <c r="W2854" s="290"/>
      <c r="X2854" s="290"/>
    </row>
    <row r="2855" spans="2:24">
      <c r="B2855" s="253"/>
      <c r="C2855" s="290"/>
      <c r="D2855" s="290"/>
      <c r="E2855" s="290"/>
      <c r="F2855" s="290"/>
      <c r="G2855" s="290"/>
      <c r="H2855" s="290"/>
      <c r="I2855" s="290"/>
      <c r="J2855" s="290"/>
      <c r="K2855" s="290"/>
      <c r="L2855" s="290"/>
      <c r="M2855" s="290"/>
      <c r="N2855" s="290"/>
      <c r="O2855" s="290"/>
      <c r="P2855" s="290"/>
      <c r="Q2855" s="290"/>
      <c r="R2855" s="290"/>
      <c r="S2855" s="290"/>
      <c r="T2855" s="290"/>
      <c r="U2855" s="290"/>
      <c r="V2855" s="290"/>
      <c r="W2855" s="290"/>
      <c r="X2855" s="290"/>
    </row>
    <row r="2856" spans="2:24">
      <c r="B2856" s="253"/>
      <c r="C2856" s="290"/>
      <c r="D2856" s="290"/>
      <c r="E2856" s="290"/>
      <c r="F2856" s="290"/>
      <c r="G2856" s="290"/>
      <c r="H2856" s="290"/>
      <c r="I2856" s="290"/>
      <c r="J2856" s="290"/>
      <c r="K2856" s="290"/>
      <c r="L2856" s="290"/>
      <c r="M2856" s="290"/>
      <c r="N2856" s="290"/>
      <c r="O2856" s="290"/>
      <c r="P2856" s="290"/>
      <c r="Q2856" s="290"/>
      <c r="R2856" s="290"/>
      <c r="S2856" s="290"/>
      <c r="T2856" s="290"/>
      <c r="U2856" s="290"/>
      <c r="V2856" s="290"/>
      <c r="W2856" s="290"/>
      <c r="X2856" s="290"/>
    </row>
    <row r="2857" spans="2:24">
      <c r="B2857" s="253"/>
      <c r="C2857" s="290"/>
      <c r="D2857" s="290"/>
      <c r="E2857" s="290"/>
      <c r="F2857" s="290"/>
      <c r="G2857" s="290"/>
      <c r="H2857" s="290"/>
      <c r="I2857" s="290"/>
      <c r="J2857" s="290"/>
      <c r="K2857" s="290"/>
      <c r="L2857" s="290"/>
      <c r="M2857" s="290"/>
      <c r="N2857" s="290"/>
      <c r="O2857" s="290"/>
      <c r="P2857" s="290"/>
      <c r="Q2857" s="290"/>
      <c r="R2857" s="290"/>
      <c r="S2857" s="290"/>
      <c r="T2857" s="290"/>
      <c r="U2857" s="290"/>
      <c r="V2857" s="290"/>
      <c r="W2857" s="290"/>
      <c r="X2857" s="290"/>
    </row>
    <row r="2858" spans="2:24">
      <c r="B2858" s="253"/>
      <c r="C2858" s="290"/>
      <c r="D2858" s="290"/>
      <c r="E2858" s="290"/>
      <c r="F2858" s="290"/>
      <c r="G2858" s="290"/>
      <c r="H2858" s="290"/>
      <c r="I2858" s="290"/>
      <c r="J2858" s="290"/>
      <c r="K2858" s="290"/>
      <c r="L2858" s="290"/>
      <c r="M2858" s="290"/>
      <c r="N2858" s="290"/>
      <c r="O2858" s="290"/>
      <c r="P2858" s="290"/>
      <c r="Q2858" s="290"/>
      <c r="R2858" s="290"/>
      <c r="S2858" s="290"/>
      <c r="T2858" s="290"/>
      <c r="U2858" s="290"/>
      <c r="V2858" s="290"/>
      <c r="W2858" s="290"/>
      <c r="X2858" s="290"/>
    </row>
    <row r="2859" spans="2:24">
      <c r="B2859" s="253"/>
      <c r="C2859" s="290"/>
      <c r="D2859" s="290"/>
      <c r="E2859" s="290"/>
      <c r="F2859" s="290"/>
      <c r="G2859" s="290"/>
      <c r="H2859" s="290"/>
      <c r="I2859" s="290"/>
      <c r="J2859" s="290"/>
      <c r="K2859" s="290"/>
      <c r="L2859" s="290"/>
      <c r="M2859" s="290"/>
      <c r="N2859" s="290"/>
      <c r="O2859" s="290"/>
      <c r="P2859" s="290"/>
      <c r="Q2859" s="290"/>
      <c r="R2859" s="290"/>
      <c r="S2859" s="290"/>
      <c r="T2859" s="290"/>
      <c r="U2859" s="290"/>
      <c r="V2859" s="290"/>
      <c r="W2859" s="290"/>
      <c r="X2859" s="290"/>
    </row>
    <row r="2860" spans="2:24">
      <c r="B2860" s="253"/>
      <c r="C2860" s="290"/>
      <c r="D2860" s="290"/>
      <c r="E2860" s="290"/>
      <c r="F2860" s="290"/>
      <c r="G2860" s="290"/>
      <c r="H2860" s="290"/>
      <c r="I2860" s="290"/>
      <c r="J2860" s="290"/>
      <c r="K2860" s="290"/>
      <c r="L2860" s="290"/>
      <c r="M2860" s="290"/>
      <c r="N2860" s="290"/>
      <c r="O2860" s="290"/>
      <c r="P2860" s="290"/>
      <c r="Q2860" s="290"/>
      <c r="R2860" s="290"/>
      <c r="S2860" s="290"/>
      <c r="T2860" s="290"/>
      <c r="U2860" s="290"/>
      <c r="V2860" s="290"/>
      <c r="W2860" s="290"/>
      <c r="X2860" s="290"/>
    </row>
    <row r="2861" spans="2:24">
      <c r="B2861" s="253"/>
      <c r="C2861" s="290"/>
      <c r="D2861" s="290"/>
      <c r="E2861" s="290"/>
      <c r="F2861" s="290"/>
      <c r="G2861" s="290"/>
      <c r="H2861" s="290"/>
      <c r="I2861" s="290"/>
      <c r="J2861" s="290"/>
      <c r="K2861" s="290"/>
      <c r="L2861" s="290"/>
      <c r="M2861" s="290"/>
      <c r="N2861" s="290"/>
      <c r="O2861" s="290"/>
      <c r="P2861" s="290"/>
      <c r="Q2861" s="290"/>
      <c r="R2861" s="290"/>
      <c r="S2861" s="290"/>
      <c r="T2861" s="290"/>
      <c r="U2861" s="290"/>
      <c r="V2861" s="290"/>
      <c r="W2861" s="290"/>
      <c r="X2861" s="290"/>
    </row>
    <row r="2862" spans="2:24">
      <c r="B2862" s="253"/>
      <c r="C2862" s="290"/>
      <c r="D2862" s="290"/>
      <c r="E2862" s="290"/>
      <c r="F2862" s="290"/>
      <c r="G2862" s="290"/>
      <c r="H2862" s="290"/>
      <c r="I2862" s="290"/>
      <c r="J2862" s="290"/>
      <c r="K2862" s="290"/>
      <c r="L2862" s="290"/>
      <c r="M2862" s="290"/>
      <c r="N2862" s="290"/>
      <c r="O2862" s="290"/>
      <c r="P2862" s="290"/>
      <c r="Q2862" s="290"/>
      <c r="R2862" s="290"/>
      <c r="S2862" s="290"/>
      <c r="T2862" s="290"/>
      <c r="U2862" s="290"/>
      <c r="V2862" s="290"/>
      <c r="W2862" s="290"/>
      <c r="X2862" s="290"/>
    </row>
    <row r="2863" spans="2:24">
      <c r="B2863" s="253"/>
      <c r="C2863" s="290"/>
      <c r="D2863" s="290"/>
      <c r="E2863" s="290"/>
      <c r="F2863" s="290"/>
      <c r="G2863" s="290"/>
      <c r="H2863" s="290"/>
      <c r="I2863" s="290"/>
      <c r="J2863" s="290"/>
      <c r="K2863" s="290"/>
      <c r="L2863" s="290"/>
      <c r="M2863" s="290"/>
      <c r="N2863" s="290"/>
      <c r="O2863" s="290"/>
      <c r="P2863" s="290"/>
      <c r="Q2863" s="290"/>
      <c r="R2863" s="290"/>
      <c r="S2863" s="290"/>
      <c r="T2863" s="290"/>
      <c r="U2863" s="290"/>
      <c r="V2863" s="290"/>
      <c r="W2863" s="290"/>
      <c r="X2863" s="290"/>
    </row>
    <row r="2864" spans="2:24">
      <c r="B2864" s="253"/>
      <c r="C2864" s="290"/>
      <c r="D2864" s="290"/>
      <c r="E2864" s="290"/>
      <c r="F2864" s="290"/>
      <c r="G2864" s="290"/>
      <c r="H2864" s="290"/>
      <c r="I2864" s="290"/>
      <c r="J2864" s="290"/>
      <c r="K2864" s="290"/>
      <c r="L2864" s="290"/>
      <c r="M2864" s="290"/>
      <c r="N2864" s="290"/>
      <c r="O2864" s="290"/>
      <c r="P2864" s="290"/>
      <c r="Q2864" s="290"/>
      <c r="R2864" s="290"/>
      <c r="S2864" s="290"/>
      <c r="T2864" s="290"/>
      <c r="U2864" s="290"/>
      <c r="V2864" s="290"/>
      <c r="W2864" s="290"/>
      <c r="X2864" s="290"/>
    </row>
    <row r="2865" spans="2:24">
      <c r="B2865" s="253"/>
      <c r="C2865" s="290"/>
      <c r="D2865" s="290"/>
      <c r="E2865" s="290"/>
      <c r="F2865" s="290"/>
      <c r="G2865" s="290"/>
      <c r="H2865" s="290"/>
      <c r="I2865" s="290"/>
      <c r="J2865" s="290"/>
      <c r="K2865" s="290"/>
      <c r="L2865" s="290"/>
      <c r="M2865" s="290"/>
      <c r="N2865" s="290"/>
      <c r="O2865" s="290"/>
      <c r="P2865" s="290"/>
      <c r="Q2865" s="290"/>
      <c r="R2865" s="290"/>
      <c r="S2865" s="290"/>
      <c r="T2865" s="290"/>
      <c r="U2865" s="290"/>
      <c r="V2865" s="290"/>
      <c r="W2865" s="290"/>
      <c r="X2865" s="290"/>
    </row>
    <row r="2866" spans="2:24">
      <c r="B2866" s="253"/>
      <c r="C2866" s="290"/>
      <c r="D2866" s="290"/>
      <c r="E2866" s="290"/>
      <c r="F2866" s="290"/>
      <c r="G2866" s="290"/>
      <c r="H2866" s="290"/>
      <c r="I2866" s="290"/>
      <c r="J2866" s="290"/>
      <c r="K2866" s="290"/>
      <c r="L2866" s="290"/>
      <c r="M2866" s="290"/>
      <c r="N2866" s="290"/>
      <c r="O2866" s="290"/>
      <c r="P2866" s="290"/>
      <c r="Q2866" s="290"/>
      <c r="R2866" s="290"/>
      <c r="S2866" s="290"/>
      <c r="T2866" s="290"/>
      <c r="U2866" s="290"/>
      <c r="V2866" s="290"/>
      <c r="W2866" s="290"/>
      <c r="X2866" s="290"/>
    </row>
    <row r="2867" spans="2:24">
      <c r="B2867" s="253"/>
      <c r="C2867" s="290"/>
      <c r="D2867" s="290"/>
      <c r="E2867" s="290"/>
      <c r="F2867" s="290"/>
      <c r="G2867" s="290"/>
      <c r="H2867" s="290"/>
      <c r="I2867" s="290"/>
      <c r="J2867" s="290"/>
      <c r="K2867" s="290"/>
      <c r="L2867" s="290"/>
      <c r="M2867" s="290"/>
      <c r="N2867" s="290"/>
      <c r="O2867" s="290"/>
      <c r="P2867" s="290"/>
      <c r="Q2867" s="290"/>
      <c r="R2867" s="290"/>
      <c r="S2867" s="290"/>
      <c r="T2867" s="290"/>
      <c r="U2867" s="290"/>
      <c r="V2867" s="290"/>
      <c r="W2867" s="290"/>
      <c r="X2867" s="290"/>
    </row>
    <row r="2868" spans="2:24">
      <c r="B2868" s="253"/>
      <c r="C2868" s="290"/>
      <c r="D2868" s="290"/>
      <c r="E2868" s="290"/>
      <c r="F2868" s="290"/>
      <c r="G2868" s="290"/>
      <c r="H2868" s="290"/>
      <c r="I2868" s="290"/>
      <c r="J2868" s="290"/>
      <c r="K2868" s="290"/>
      <c r="L2868" s="290"/>
      <c r="M2868" s="290"/>
      <c r="N2868" s="290"/>
      <c r="O2868" s="290"/>
      <c r="P2868" s="290"/>
      <c r="Q2868" s="290"/>
      <c r="R2868" s="290"/>
      <c r="S2868" s="290"/>
      <c r="T2868" s="290"/>
      <c r="U2868" s="290"/>
      <c r="V2868" s="290"/>
      <c r="W2868" s="290"/>
      <c r="X2868" s="290"/>
    </row>
    <row r="2869" spans="2:24">
      <c r="B2869" s="253"/>
      <c r="C2869" s="290"/>
      <c r="D2869" s="290"/>
      <c r="E2869" s="290"/>
      <c r="F2869" s="290"/>
      <c r="G2869" s="290"/>
      <c r="H2869" s="290"/>
      <c r="I2869" s="290"/>
      <c r="J2869" s="290"/>
      <c r="K2869" s="290"/>
      <c r="L2869" s="290"/>
      <c r="M2869" s="290"/>
      <c r="N2869" s="290"/>
      <c r="O2869" s="290"/>
      <c r="P2869" s="290"/>
      <c r="Q2869" s="290"/>
      <c r="R2869" s="290"/>
      <c r="S2869" s="290"/>
      <c r="T2869" s="290"/>
      <c r="U2869" s="290"/>
      <c r="V2869" s="290"/>
      <c r="W2869" s="290"/>
      <c r="X2869" s="290"/>
    </row>
    <row r="2870" spans="2:24">
      <c r="B2870" s="253"/>
      <c r="C2870" s="290"/>
      <c r="D2870" s="290"/>
      <c r="E2870" s="290"/>
      <c r="F2870" s="290"/>
      <c r="G2870" s="290"/>
      <c r="H2870" s="290"/>
      <c r="I2870" s="290"/>
      <c r="J2870" s="290"/>
      <c r="K2870" s="290"/>
      <c r="L2870" s="290"/>
      <c r="M2870" s="290"/>
      <c r="N2870" s="290"/>
      <c r="O2870" s="290"/>
      <c r="P2870" s="290"/>
      <c r="Q2870" s="290"/>
      <c r="R2870" s="290"/>
      <c r="S2870" s="290"/>
      <c r="T2870" s="290"/>
      <c r="U2870" s="290"/>
      <c r="V2870" s="290"/>
      <c r="W2870" s="290"/>
      <c r="X2870" s="290"/>
    </row>
    <row r="2871" spans="2:24">
      <c r="B2871" s="253"/>
      <c r="C2871" s="290"/>
      <c r="D2871" s="290"/>
      <c r="E2871" s="290"/>
      <c r="F2871" s="290"/>
      <c r="G2871" s="290"/>
      <c r="H2871" s="290"/>
      <c r="I2871" s="290"/>
      <c r="J2871" s="290"/>
      <c r="K2871" s="290"/>
      <c r="L2871" s="290"/>
      <c r="M2871" s="290"/>
      <c r="N2871" s="290"/>
      <c r="O2871" s="290"/>
      <c r="P2871" s="290"/>
      <c r="Q2871" s="290"/>
      <c r="R2871" s="290"/>
      <c r="S2871" s="290"/>
      <c r="T2871" s="290"/>
      <c r="U2871" s="290"/>
      <c r="V2871" s="290"/>
      <c r="W2871" s="290"/>
      <c r="X2871" s="290"/>
    </row>
    <row r="2872" spans="2:24">
      <c r="B2872" s="253"/>
      <c r="C2872" s="290"/>
      <c r="D2872" s="290"/>
      <c r="E2872" s="290"/>
      <c r="F2872" s="290"/>
      <c r="G2872" s="290"/>
      <c r="H2872" s="290"/>
      <c r="I2872" s="290"/>
      <c r="J2872" s="290"/>
      <c r="K2872" s="290"/>
      <c r="L2872" s="290"/>
      <c r="M2872" s="290"/>
      <c r="N2872" s="290"/>
      <c r="O2872" s="290"/>
      <c r="P2872" s="290"/>
      <c r="Q2872" s="290"/>
      <c r="R2872" s="290"/>
      <c r="S2872" s="290"/>
      <c r="T2872" s="290"/>
      <c r="U2872" s="290"/>
      <c r="V2872" s="290"/>
      <c r="W2872" s="290"/>
      <c r="X2872" s="290"/>
    </row>
    <row r="2873" spans="2:24">
      <c r="B2873" s="253"/>
      <c r="C2873" s="290"/>
      <c r="D2873" s="290"/>
      <c r="E2873" s="290"/>
      <c r="F2873" s="290"/>
      <c r="G2873" s="290"/>
      <c r="H2873" s="290"/>
      <c r="I2873" s="290"/>
      <c r="J2873" s="290"/>
      <c r="K2873" s="290"/>
      <c r="L2873" s="290"/>
      <c r="M2873" s="290"/>
      <c r="N2873" s="290"/>
      <c r="O2873" s="290"/>
      <c r="P2873" s="290"/>
      <c r="Q2873" s="290"/>
      <c r="R2873" s="290"/>
      <c r="S2873" s="290"/>
      <c r="T2873" s="290"/>
      <c r="U2873" s="290"/>
      <c r="V2873" s="290"/>
      <c r="W2873" s="290"/>
      <c r="X2873" s="290"/>
    </row>
    <row r="2874" spans="2:24">
      <c r="B2874" s="253"/>
      <c r="C2874" s="290"/>
      <c r="D2874" s="290"/>
      <c r="E2874" s="290"/>
      <c r="F2874" s="290"/>
      <c r="G2874" s="290"/>
      <c r="H2874" s="290"/>
      <c r="I2874" s="290"/>
      <c r="J2874" s="290"/>
      <c r="K2874" s="290"/>
      <c r="L2874" s="290"/>
      <c r="M2874" s="290"/>
      <c r="N2874" s="290"/>
      <c r="O2874" s="290"/>
      <c r="P2874" s="290"/>
      <c r="Q2874" s="290"/>
      <c r="R2874" s="290"/>
      <c r="S2874" s="290"/>
      <c r="T2874" s="290"/>
      <c r="U2874" s="290"/>
      <c r="V2874" s="290"/>
      <c r="W2874" s="290"/>
      <c r="X2874" s="290"/>
    </row>
    <row r="2875" spans="2:24">
      <c r="B2875" s="253"/>
      <c r="C2875" s="290"/>
      <c r="D2875" s="290"/>
      <c r="E2875" s="290"/>
      <c r="F2875" s="290"/>
      <c r="G2875" s="290"/>
      <c r="H2875" s="290"/>
      <c r="I2875" s="290"/>
      <c r="J2875" s="290"/>
      <c r="K2875" s="290"/>
      <c r="L2875" s="290"/>
      <c r="M2875" s="290"/>
      <c r="N2875" s="290"/>
      <c r="O2875" s="290"/>
      <c r="P2875" s="290"/>
      <c r="Q2875" s="290"/>
      <c r="R2875" s="290"/>
      <c r="S2875" s="290"/>
      <c r="T2875" s="290"/>
      <c r="U2875" s="290"/>
      <c r="V2875" s="290"/>
      <c r="W2875" s="290"/>
      <c r="X2875" s="290"/>
    </row>
    <row r="2876" spans="2:24">
      <c r="B2876" s="253"/>
      <c r="C2876" s="290"/>
      <c r="D2876" s="290"/>
      <c r="E2876" s="290"/>
      <c r="F2876" s="290"/>
      <c r="G2876" s="290"/>
      <c r="H2876" s="290"/>
      <c r="I2876" s="290"/>
      <c r="J2876" s="290"/>
      <c r="K2876" s="290"/>
      <c r="L2876" s="290"/>
      <c r="M2876" s="290"/>
      <c r="N2876" s="290"/>
      <c r="O2876" s="290"/>
      <c r="P2876" s="290"/>
      <c r="Q2876" s="290"/>
      <c r="R2876" s="290"/>
      <c r="S2876" s="290"/>
      <c r="T2876" s="290"/>
      <c r="U2876" s="290"/>
      <c r="V2876" s="290"/>
      <c r="W2876" s="290"/>
      <c r="X2876" s="290"/>
    </row>
    <row r="2877" spans="2:24">
      <c r="B2877" s="253"/>
      <c r="C2877" s="290"/>
      <c r="D2877" s="290"/>
      <c r="E2877" s="290"/>
      <c r="F2877" s="290"/>
      <c r="G2877" s="290"/>
      <c r="H2877" s="290"/>
      <c r="I2877" s="290"/>
      <c r="J2877" s="290"/>
      <c r="K2877" s="290"/>
      <c r="L2877" s="290"/>
      <c r="M2877" s="290"/>
      <c r="N2877" s="290"/>
      <c r="O2877" s="290"/>
      <c r="P2877" s="290"/>
      <c r="Q2877" s="290"/>
      <c r="R2877" s="290"/>
      <c r="S2877" s="290"/>
      <c r="T2877" s="290"/>
      <c r="U2877" s="290"/>
      <c r="V2877" s="290"/>
      <c r="W2877" s="290"/>
      <c r="X2877" s="290"/>
    </row>
    <row r="2878" spans="2:24">
      <c r="B2878" s="253"/>
      <c r="C2878" s="290"/>
      <c r="D2878" s="290"/>
      <c r="E2878" s="290"/>
      <c r="F2878" s="290"/>
      <c r="G2878" s="290"/>
      <c r="H2878" s="290"/>
      <c r="I2878" s="290"/>
      <c r="J2878" s="290"/>
      <c r="K2878" s="290"/>
      <c r="L2878" s="290"/>
      <c r="M2878" s="290"/>
      <c r="N2878" s="290"/>
      <c r="O2878" s="290"/>
      <c r="P2878" s="290"/>
      <c r="Q2878" s="290"/>
      <c r="R2878" s="290"/>
      <c r="S2878" s="290"/>
      <c r="T2878" s="290"/>
      <c r="U2878" s="290"/>
      <c r="V2878" s="290"/>
      <c r="W2878" s="290"/>
      <c r="X2878" s="290"/>
    </row>
    <row r="2879" spans="2:24">
      <c r="B2879" s="253"/>
      <c r="C2879" s="290"/>
      <c r="D2879" s="290"/>
      <c r="E2879" s="290"/>
      <c r="F2879" s="290"/>
      <c r="G2879" s="290"/>
      <c r="H2879" s="290"/>
      <c r="I2879" s="290"/>
      <c r="J2879" s="290"/>
      <c r="K2879" s="290"/>
      <c r="L2879" s="290"/>
      <c r="M2879" s="290"/>
      <c r="N2879" s="290"/>
      <c r="O2879" s="290"/>
      <c r="P2879" s="290"/>
      <c r="Q2879" s="290"/>
      <c r="R2879" s="290"/>
      <c r="S2879" s="290"/>
      <c r="T2879" s="290"/>
      <c r="U2879" s="290"/>
      <c r="V2879" s="290"/>
      <c r="W2879" s="290"/>
      <c r="X2879" s="290"/>
    </row>
    <row r="2880" spans="2:24">
      <c r="B2880" s="253"/>
      <c r="C2880" s="290"/>
      <c r="D2880" s="290"/>
      <c r="E2880" s="290"/>
      <c r="F2880" s="290"/>
      <c r="G2880" s="290"/>
      <c r="H2880" s="290"/>
      <c r="I2880" s="290"/>
      <c r="J2880" s="290"/>
      <c r="K2880" s="290"/>
      <c r="L2880" s="290"/>
      <c r="M2880" s="290"/>
      <c r="N2880" s="290"/>
      <c r="O2880" s="290"/>
      <c r="P2880" s="290"/>
      <c r="Q2880" s="290"/>
      <c r="R2880" s="290"/>
      <c r="S2880" s="290"/>
      <c r="T2880" s="290"/>
      <c r="U2880" s="290"/>
      <c r="V2880" s="290"/>
      <c r="W2880" s="290"/>
      <c r="X2880" s="290"/>
    </row>
    <row r="2881" spans="2:24">
      <c r="B2881" s="253"/>
      <c r="C2881" s="290"/>
      <c r="D2881" s="290"/>
      <c r="E2881" s="290"/>
      <c r="F2881" s="290"/>
      <c r="G2881" s="290"/>
      <c r="H2881" s="290"/>
      <c r="I2881" s="290"/>
      <c r="J2881" s="290"/>
      <c r="K2881" s="290"/>
      <c r="L2881" s="290"/>
      <c r="M2881" s="290"/>
      <c r="N2881" s="290"/>
      <c r="O2881" s="290"/>
      <c r="P2881" s="290"/>
      <c r="Q2881" s="290"/>
      <c r="R2881" s="290"/>
      <c r="S2881" s="290"/>
      <c r="T2881" s="290"/>
      <c r="U2881" s="290"/>
      <c r="V2881" s="290"/>
      <c r="W2881" s="290"/>
      <c r="X2881" s="290"/>
    </row>
    <row r="2882" spans="2:24">
      <c r="B2882" s="253"/>
      <c r="C2882" s="290"/>
      <c r="D2882" s="290"/>
      <c r="E2882" s="290"/>
      <c r="F2882" s="290"/>
      <c r="G2882" s="290"/>
      <c r="H2882" s="290"/>
      <c r="I2882" s="290"/>
      <c r="J2882" s="290"/>
      <c r="K2882" s="290"/>
      <c r="L2882" s="290"/>
      <c r="M2882" s="290"/>
      <c r="N2882" s="290"/>
      <c r="O2882" s="290"/>
      <c r="P2882" s="290"/>
      <c r="Q2882" s="290"/>
      <c r="R2882" s="290"/>
      <c r="S2882" s="290"/>
      <c r="T2882" s="290"/>
      <c r="U2882" s="290"/>
      <c r="V2882" s="290"/>
      <c r="W2882" s="290"/>
      <c r="X2882" s="290"/>
    </row>
    <row r="2883" spans="2:24">
      <c r="B2883" s="253"/>
      <c r="C2883" s="290"/>
      <c r="D2883" s="290"/>
      <c r="E2883" s="290"/>
      <c r="F2883" s="290"/>
      <c r="G2883" s="290"/>
      <c r="H2883" s="290"/>
      <c r="I2883" s="290"/>
      <c r="J2883" s="290"/>
      <c r="K2883" s="290"/>
      <c r="L2883" s="290"/>
      <c r="M2883" s="290"/>
      <c r="N2883" s="290"/>
      <c r="O2883" s="290"/>
      <c r="P2883" s="290"/>
      <c r="Q2883" s="290"/>
      <c r="R2883" s="290"/>
      <c r="S2883" s="290"/>
      <c r="T2883" s="290"/>
      <c r="U2883" s="290"/>
      <c r="V2883" s="290"/>
      <c r="W2883" s="290"/>
      <c r="X2883" s="290"/>
    </row>
    <row r="2884" spans="2:24">
      <c r="B2884" s="253"/>
      <c r="C2884" s="290"/>
      <c r="D2884" s="290"/>
      <c r="E2884" s="290"/>
      <c r="F2884" s="290"/>
      <c r="G2884" s="290"/>
      <c r="H2884" s="290"/>
      <c r="I2884" s="290"/>
      <c r="J2884" s="290"/>
      <c r="K2884" s="290"/>
      <c r="L2884" s="290"/>
      <c r="M2884" s="290"/>
      <c r="N2884" s="290"/>
      <c r="O2884" s="290"/>
      <c r="P2884" s="290"/>
      <c r="Q2884" s="290"/>
      <c r="R2884" s="290"/>
      <c r="S2884" s="290"/>
      <c r="T2884" s="290"/>
      <c r="U2884" s="290"/>
      <c r="V2884" s="290"/>
      <c r="W2884" s="290"/>
      <c r="X2884" s="290"/>
    </row>
    <row r="2885" spans="2:24">
      <c r="B2885" s="253"/>
      <c r="C2885" s="290"/>
      <c r="D2885" s="290"/>
      <c r="E2885" s="290"/>
      <c r="F2885" s="290"/>
      <c r="G2885" s="290"/>
      <c r="H2885" s="290"/>
      <c r="I2885" s="290"/>
      <c r="J2885" s="290"/>
      <c r="K2885" s="290"/>
      <c r="L2885" s="290"/>
      <c r="M2885" s="290"/>
      <c r="N2885" s="290"/>
      <c r="O2885" s="290"/>
      <c r="P2885" s="290"/>
      <c r="Q2885" s="290"/>
      <c r="R2885" s="290"/>
      <c r="S2885" s="290"/>
      <c r="T2885" s="290"/>
      <c r="U2885" s="290"/>
      <c r="V2885" s="290"/>
      <c r="W2885" s="290"/>
      <c r="X2885" s="290"/>
    </row>
    <row r="2886" spans="2:24">
      <c r="B2886" s="253"/>
      <c r="C2886" s="290"/>
      <c r="D2886" s="290"/>
      <c r="E2886" s="290"/>
      <c r="F2886" s="290"/>
      <c r="G2886" s="290"/>
      <c r="H2886" s="290"/>
      <c r="I2886" s="290"/>
      <c r="J2886" s="290"/>
      <c r="K2886" s="290"/>
      <c r="L2886" s="290"/>
      <c r="M2886" s="290"/>
      <c r="N2886" s="290"/>
      <c r="O2886" s="290"/>
      <c r="P2886" s="290"/>
      <c r="Q2886" s="290"/>
      <c r="R2886" s="290"/>
      <c r="S2886" s="290"/>
      <c r="T2886" s="290"/>
      <c r="U2886" s="290"/>
      <c r="V2886" s="290"/>
      <c r="W2886" s="290"/>
      <c r="X2886" s="290"/>
    </row>
    <row r="2887" spans="2:24">
      <c r="B2887" s="253"/>
      <c r="C2887" s="290"/>
      <c r="D2887" s="290"/>
      <c r="E2887" s="290"/>
      <c r="F2887" s="290"/>
      <c r="G2887" s="290"/>
      <c r="H2887" s="290"/>
      <c r="I2887" s="290"/>
      <c r="J2887" s="290"/>
      <c r="K2887" s="290"/>
      <c r="L2887" s="290"/>
      <c r="M2887" s="290"/>
      <c r="N2887" s="290"/>
      <c r="O2887" s="290"/>
      <c r="P2887" s="290"/>
      <c r="Q2887" s="290"/>
      <c r="R2887" s="290"/>
      <c r="S2887" s="290"/>
      <c r="T2887" s="290"/>
      <c r="U2887" s="290"/>
      <c r="V2887" s="290"/>
      <c r="W2887" s="290"/>
      <c r="X2887" s="290"/>
    </row>
    <row r="2888" spans="2:24">
      <c r="B2888" s="253"/>
      <c r="C2888" s="290"/>
      <c r="D2888" s="290"/>
      <c r="E2888" s="290"/>
      <c r="F2888" s="290"/>
      <c r="G2888" s="290"/>
      <c r="H2888" s="290"/>
      <c r="I2888" s="290"/>
      <c r="J2888" s="290"/>
      <c r="K2888" s="290"/>
      <c r="L2888" s="290"/>
      <c r="M2888" s="290"/>
      <c r="N2888" s="290"/>
      <c r="O2888" s="290"/>
      <c r="P2888" s="290"/>
      <c r="Q2888" s="290"/>
      <c r="R2888" s="290"/>
      <c r="S2888" s="290"/>
      <c r="T2888" s="290"/>
      <c r="U2888" s="290"/>
      <c r="V2888" s="290"/>
      <c r="W2888" s="290"/>
      <c r="X2888" s="290"/>
    </row>
    <row r="2889" spans="2:24">
      <c r="B2889" s="253"/>
      <c r="C2889" s="290"/>
      <c r="D2889" s="290"/>
      <c r="E2889" s="290"/>
      <c r="F2889" s="290"/>
      <c r="G2889" s="290"/>
      <c r="H2889" s="290"/>
      <c r="I2889" s="290"/>
      <c r="J2889" s="290"/>
      <c r="K2889" s="290"/>
      <c r="L2889" s="290"/>
      <c r="M2889" s="290"/>
      <c r="N2889" s="290"/>
      <c r="O2889" s="290"/>
      <c r="P2889" s="290"/>
      <c r="Q2889" s="290"/>
      <c r="R2889" s="290"/>
      <c r="S2889" s="290"/>
      <c r="T2889" s="290"/>
      <c r="U2889" s="290"/>
      <c r="V2889" s="290"/>
      <c r="W2889" s="290"/>
      <c r="X2889" s="290"/>
    </row>
    <row r="2890" spans="2:24">
      <c r="B2890" s="253"/>
      <c r="C2890" s="290"/>
      <c r="D2890" s="290"/>
      <c r="E2890" s="290"/>
      <c r="F2890" s="290"/>
      <c r="G2890" s="290"/>
      <c r="H2890" s="290"/>
      <c r="I2890" s="290"/>
      <c r="J2890" s="290"/>
      <c r="K2890" s="290"/>
      <c r="L2890" s="290"/>
      <c r="M2890" s="290"/>
      <c r="N2890" s="290"/>
      <c r="O2890" s="290"/>
      <c r="P2890" s="290"/>
      <c r="Q2890" s="290"/>
      <c r="R2890" s="290"/>
      <c r="S2890" s="290"/>
      <c r="T2890" s="290"/>
      <c r="U2890" s="290"/>
      <c r="V2890" s="290"/>
      <c r="W2890" s="290"/>
      <c r="X2890" s="290"/>
    </row>
    <row r="2891" spans="2:24">
      <c r="B2891" s="253"/>
      <c r="C2891" s="290"/>
      <c r="D2891" s="290"/>
      <c r="E2891" s="290"/>
      <c r="F2891" s="290"/>
      <c r="G2891" s="290"/>
      <c r="H2891" s="290"/>
      <c r="I2891" s="290"/>
      <c r="J2891" s="290"/>
      <c r="K2891" s="290"/>
      <c r="L2891" s="290"/>
      <c r="M2891" s="290"/>
      <c r="N2891" s="290"/>
      <c r="O2891" s="290"/>
      <c r="P2891" s="290"/>
      <c r="Q2891" s="290"/>
      <c r="R2891" s="290"/>
      <c r="S2891" s="290"/>
      <c r="T2891" s="290"/>
      <c r="U2891" s="290"/>
      <c r="V2891" s="290"/>
      <c r="W2891" s="290"/>
      <c r="X2891" s="290"/>
    </row>
    <row r="2892" spans="2:24">
      <c r="B2892" s="253"/>
      <c r="C2892" s="290"/>
      <c r="D2892" s="290"/>
      <c r="E2892" s="290"/>
      <c r="F2892" s="290"/>
      <c r="G2892" s="290"/>
      <c r="H2892" s="290"/>
      <c r="I2892" s="290"/>
      <c r="J2892" s="290"/>
      <c r="K2892" s="290"/>
      <c r="L2892" s="290"/>
      <c r="M2892" s="290"/>
      <c r="N2892" s="290"/>
      <c r="O2892" s="290"/>
      <c r="P2892" s="290"/>
      <c r="Q2892" s="290"/>
      <c r="R2892" s="290"/>
      <c r="S2892" s="290"/>
      <c r="T2892" s="290"/>
      <c r="U2892" s="290"/>
      <c r="V2892" s="290"/>
      <c r="W2892" s="290"/>
      <c r="X2892" s="290"/>
    </row>
    <row r="2893" spans="2:24">
      <c r="B2893" s="253"/>
      <c r="C2893" s="290"/>
      <c r="D2893" s="290"/>
      <c r="E2893" s="290"/>
      <c r="F2893" s="290"/>
      <c r="G2893" s="290"/>
      <c r="H2893" s="290"/>
      <c r="I2893" s="290"/>
      <c r="J2893" s="290"/>
      <c r="K2893" s="290"/>
      <c r="L2893" s="290"/>
      <c r="M2893" s="290"/>
      <c r="N2893" s="290"/>
      <c r="O2893" s="290"/>
      <c r="P2893" s="290"/>
      <c r="Q2893" s="290"/>
      <c r="R2893" s="290"/>
      <c r="S2893" s="290"/>
      <c r="T2893" s="290"/>
      <c r="U2893" s="290"/>
      <c r="V2893" s="290"/>
      <c r="W2893" s="290"/>
      <c r="X2893" s="290"/>
    </row>
    <row r="2894" spans="2:24">
      <c r="B2894" s="253"/>
      <c r="C2894" s="290"/>
      <c r="D2894" s="290"/>
      <c r="E2894" s="290"/>
      <c r="F2894" s="290"/>
      <c r="G2894" s="290"/>
      <c r="H2894" s="290"/>
      <c r="I2894" s="290"/>
      <c r="J2894" s="290"/>
      <c r="K2894" s="290"/>
      <c r="L2894" s="290"/>
      <c r="M2894" s="290"/>
      <c r="N2894" s="290"/>
      <c r="O2894" s="290"/>
      <c r="P2894" s="290"/>
      <c r="Q2894" s="290"/>
      <c r="R2894" s="290"/>
      <c r="S2894" s="290"/>
      <c r="T2894" s="290"/>
      <c r="U2894" s="290"/>
      <c r="V2894" s="290"/>
      <c r="W2894" s="290"/>
      <c r="X2894" s="290"/>
    </row>
    <row r="2895" spans="2:24">
      <c r="B2895" s="253"/>
      <c r="C2895" s="290"/>
      <c r="D2895" s="290"/>
      <c r="E2895" s="290"/>
      <c r="F2895" s="290"/>
      <c r="G2895" s="290"/>
      <c r="H2895" s="290"/>
      <c r="I2895" s="290"/>
      <c r="J2895" s="290"/>
      <c r="K2895" s="290"/>
      <c r="L2895" s="290"/>
      <c r="M2895" s="290"/>
      <c r="N2895" s="290"/>
      <c r="O2895" s="290"/>
      <c r="P2895" s="290"/>
      <c r="Q2895" s="290"/>
      <c r="R2895" s="290"/>
      <c r="S2895" s="290"/>
      <c r="T2895" s="290"/>
      <c r="U2895" s="290"/>
      <c r="V2895" s="290"/>
      <c r="W2895" s="290"/>
      <c r="X2895" s="290"/>
    </row>
    <row r="2896" spans="2:24">
      <c r="B2896" s="253"/>
      <c r="C2896" s="290"/>
      <c r="D2896" s="290"/>
      <c r="E2896" s="290"/>
      <c r="F2896" s="290"/>
      <c r="G2896" s="290"/>
      <c r="H2896" s="290"/>
      <c r="I2896" s="290"/>
      <c r="J2896" s="290"/>
      <c r="K2896" s="290"/>
      <c r="L2896" s="290"/>
      <c r="M2896" s="290"/>
      <c r="N2896" s="290"/>
      <c r="O2896" s="290"/>
      <c r="P2896" s="290"/>
      <c r="Q2896" s="290"/>
      <c r="R2896" s="290"/>
      <c r="S2896" s="290"/>
      <c r="T2896" s="290"/>
      <c r="U2896" s="290"/>
      <c r="V2896" s="290"/>
      <c r="W2896" s="290"/>
      <c r="X2896" s="290"/>
    </row>
    <row r="2897" spans="2:24">
      <c r="B2897" s="253"/>
      <c r="C2897" s="290"/>
      <c r="D2897" s="290"/>
      <c r="E2897" s="290"/>
      <c r="F2897" s="290"/>
      <c r="G2897" s="290"/>
      <c r="H2897" s="290"/>
      <c r="I2897" s="290"/>
      <c r="J2897" s="290"/>
      <c r="K2897" s="290"/>
      <c r="L2897" s="290"/>
      <c r="M2897" s="290"/>
      <c r="N2897" s="290"/>
      <c r="O2897" s="290"/>
      <c r="P2897" s="290"/>
      <c r="Q2897" s="290"/>
      <c r="R2897" s="290"/>
      <c r="S2897" s="290"/>
      <c r="T2897" s="290"/>
      <c r="U2897" s="290"/>
      <c r="V2897" s="290"/>
      <c r="W2897" s="290"/>
      <c r="X2897" s="290"/>
    </row>
    <row r="2898" spans="2:24">
      <c r="B2898" s="253"/>
      <c r="C2898" s="290"/>
      <c r="D2898" s="290"/>
      <c r="E2898" s="290"/>
      <c r="F2898" s="290"/>
      <c r="G2898" s="290"/>
      <c r="H2898" s="290"/>
      <c r="I2898" s="290"/>
      <c r="J2898" s="290"/>
      <c r="K2898" s="290"/>
      <c r="L2898" s="290"/>
      <c r="M2898" s="290"/>
      <c r="N2898" s="290"/>
      <c r="O2898" s="290"/>
      <c r="P2898" s="290"/>
      <c r="Q2898" s="290"/>
      <c r="R2898" s="290"/>
      <c r="S2898" s="290"/>
      <c r="T2898" s="290"/>
      <c r="U2898" s="290"/>
      <c r="V2898" s="290"/>
      <c r="W2898" s="290"/>
      <c r="X2898" s="290"/>
    </row>
    <row r="2899" spans="2:24">
      <c r="B2899" s="253"/>
      <c r="C2899" s="290"/>
      <c r="D2899" s="290"/>
      <c r="E2899" s="290"/>
      <c r="F2899" s="290"/>
      <c r="G2899" s="290"/>
      <c r="H2899" s="290"/>
      <c r="I2899" s="290"/>
      <c r="J2899" s="290"/>
      <c r="K2899" s="290"/>
      <c r="L2899" s="290"/>
      <c r="M2899" s="290"/>
      <c r="N2899" s="290"/>
      <c r="O2899" s="290"/>
      <c r="P2899" s="290"/>
      <c r="Q2899" s="290"/>
      <c r="R2899" s="290"/>
      <c r="S2899" s="290"/>
      <c r="T2899" s="290"/>
      <c r="U2899" s="290"/>
      <c r="V2899" s="290"/>
      <c r="W2899" s="290"/>
      <c r="X2899" s="290"/>
    </row>
    <row r="2900" spans="2:24">
      <c r="B2900" s="253"/>
      <c r="C2900" s="290"/>
      <c r="D2900" s="290"/>
      <c r="E2900" s="290"/>
      <c r="F2900" s="290"/>
      <c r="G2900" s="290"/>
      <c r="H2900" s="290"/>
      <c r="I2900" s="290"/>
      <c r="J2900" s="290"/>
      <c r="K2900" s="290"/>
      <c r="L2900" s="290"/>
      <c r="M2900" s="290"/>
      <c r="N2900" s="290"/>
      <c r="O2900" s="290"/>
      <c r="P2900" s="290"/>
      <c r="Q2900" s="290"/>
      <c r="R2900" s="290"/>
      <c r="S2900" s="290"/>
      <c r="T2900" s="290"/>
      <c r="U2900" s="290"/>
      <c r="V2900" s="290"/>
      <c r="W2900" s="290"/>
      <c r="X2900" s="290"/>
    </row>
    <row r="2901" spans="2:24">
      <c r="B2901" s="253"/>
      <c r="C2901" s="290"/>
      <c r="D2901" s="290"/>
      <c r="E2901" s="290"/>
      <c r="F2901" s="290"/>
      <c r="G2901" s="290"/>
      <c r="H2901" s="290"/>
      <c r="I2901" s="290"/>
      <c r="J2901" s="290"/>
      <c r="K2901" s="290"/>
      <c r="L2901" s="290"/>
      <c r="M2901" s="290"/>
      <c r="N2901" s="290"/>
      <c r="O2901" s="290"/>
      <c r="P2901" s="290"/>
      <c r="Q2901" s="290"/>
      <c r="R2901" s="290"/>
      <c r="S2901" s="290"/>
      <c r="T2901" s="290"/>
      <c r="U2901" s="290"/>
      <c r="V2901" s="290"/>
      <c r="W2901" s="290"/>
      <c r="X2901" s="290"/>
    </row>
    <row r="2902" spans="2:24">
      <c r="B2902" s="253"/>
      <c r="C2902" s="290"/>
      <c r="D2902" s="290"/>
      <c r="E2902" s="290"/>
      <c r="F2902" s="290"/>
      <c r="G2902" s="290"/>
      <c r="H2902" s="290"/>
      <c r="I2902" s="290"/>
      <c r="J2902" s="290"/>
      <c r="K2902" s="290"/>
      <c r="L2902" s="290"/>
      <c r="M2902" s="290"/>
      <c r="N2902" s="290"/>
      <c r="O2902" s="290"/>
      <c r="P2902" s="290"/>
      <c r="Q2902" s="290"/>
      <c r="R2902" s="290"/>
      <c r="S2902" s="290"/>
      <c r="T2902" s="290"/>
      <c r="U2902" s="290"/>
      <c r="V2902" s="290"/>
      <c r="W2902" s="290"/>
      <c r="X2902" s="290"/>
    </row>
    <row r="2903" spans="2:24">
      <c r="B2903" s="253"/>
      <c r="C2903" s="290"/>
      <c r="D2903" s="290"/>
      <c r="E2903" s="290"/>
      <c r="F2903" s="290"/>
      <c r="G2903" s="290"/>
      <c r="H2903" s="290"/>
      <c r="I2903" s="290"/>
      <c r="J2903" s="290"/>
      <c r="K2903" s="290"/>
      <c r="L2903" s="290"/>
      <c r="M2903" s="290"/>
      <c r="N2903" s="290"/>
      <c r="O2903" s="290"/>
      <c r="P2903" s="290"/>
      <c r="Q2903" s="290"/>
      <c r="R2903" s="290"/>
      <c r="S2903" s="290"/>
      <c r="T2903" s="290"/>
      <c r="U2903" s="290"/>
      <c r="V2903" s="290"/>
      <c r="W2903" s="290"/>
      <c r="X2903" s="290"/>
    </row>
    <row r="2904" spans="2:24">
      <c r="B2904" s="253"/>
      <c r="C2904" s="290"/>
      <c r="D2904" s="290"/>
      <c r="E2904" s="290"/>
      <c r="F2904" s="290"/>
      <c r="G2904" s="290"/>
      <c r="H2904" s="290"/>
      <c r="I2904" s="290"/>
      <c r="J2904" s="290"/>
      <c r="K2904" s="290"/>
      <c r="L2904" s="290"/>
      <c r="M2904" s="290"/>
      <c r="N2904" s="290"/>
      <c r="O2904" s="290"/>
      <c r="P2904" s="290"/>
      <c r="Q2904" s="290"/>
      <c r="R2904" s="290"/>
      <c r="S2904" s="290"/>
      <c r="T2904" s="290"/>
      <c r="U2904" s="290"/>
      <c r="V2904" s="290"/>
      <c r="W2904" s="290"/>
      <c r="X2904" s="290"/>
    </row>
    <row r="2905" spans="2:24">
      <c r="B2905" s="253"/>
      <c r="C2905" s="290"/>
      <c r="D2905" s="290"/>
      <c r="E2905" s="290"/>
      <c r="F2905" s="290"/>
      <c r="G2905" s="290"/>
      <c r="H2905" s="290"/>
      <c r="I2905" s="290"/>
      <c r="J2905" s="290"/>
      <c r="K2905" s="290"/>
      <c r="L2905" s="290"/>
      <c r="M2905" s="290"/>
      <c r="N2905" s="290"/>
      <c r="O2905" s="290"/>
      <c r="P2905" s="290"/>
      <c r="Q2905" s="290"/>
      <c r="R2905" s="290"/>
      <c r="S2905" s="290"/>
      <c r="T2905" s="290"/>
      <c r="U2905" s="290"/>
      <c r="V2905" s="290"/>
      <c r="W2905" s="290"/>
      <c r="X2905" s="290"/>
    </row>
    <row r="2906" spans="2:24">
      <c r="B2906" s="253"/>
      <c r="C2906" s="290"/>
      <c r="D2906" s="290"/>
      <c r="E2906" s="290"/>
      <c r="F2906" s="290"/>
      <c r="G2906" s="290"/>
      <c r="H2906" s="290"/>
      <c r="I2906" s="290"/>
      <c r="J2906" s="290"/>
      <c r="K2906" s="290"/>
      <c r="L2906" s="290"/>
      <c r="M2906" s="290"/>
      <c r="N2906" s="290"/>
      <c r="O2906" s="290"/>
      <c r="P2906" s="290"/>
      <c r="Q2906" s="290"/>
      <c r="R2906" s="290"/>
      <c r="S2906" s="290"/>
      <c r="T2906" s="290"/>
      <c r="U2906" s="290"/>
      <c r="V2906" s="290"/>
      <c r="W2906" s="290"/>
      <c r="X2906" s="290"/>
    </row>
    <row r="2907" spans="2:24">
      <c r="B2907" s="253"/>
      <c r="C2907" s="290"/>
      <c r="D2907" s="290"/>
      <c r="E2907" s="290"/>
      <c r="F2907" s="290"/>
      <c r="G2907" s="290"/>
      <c r="H2907" s="290"/>
      <c r="I2907" s="290"/>
      <c r="J2907" s="290"/>
      <c r="K2907" s="290"/>
      <c r="L2907" s="290"/>
      <c r="M2907" s="290"/>
      <c r="N2907" s="290"/>
      <c r="O2907" s="290"/>
      <c r="P2907" s="290"/>
      <c r="Q2907" s="290"/>
      <c r="R2907" s="290"/>
      <c r="S2907" s="290"/>
      <c r="T2907" s="290"/>
      <c r="U2907" s="290"/>
      <c r="V2907" s="290"/>
      <c r="W2907" s="290"/>
      <c r="X2907" s="290"/>
    </row>
    <row r="2908" spans="2:24">
      <c r="B2908" s="253"/>
      <c r="C2908" s="290"/>
      <c r="D2908" s="290"/>
      <c r="E2908" s="290"/>
      <c r="F2908" s="290"/>
      <c r="G2908" s="290"/>
      <c r="H2908" s="290"/>
      <c r="I2908" s="290"/>
      <c r="J2908" s="290"/>
      <c r="K2908" s="290"/>
      <c r="L2908" s="290"/>
      <c r="M2908" s="290"/>
      <c r="N2908" s="290"/>
      <c r="O2908" s="290"/>
      <c r="P2908" s="290"/>
      <c r="Q2908" s="290"/>
      <c r="R2908" s="290"/>
      <c r="S2908" s="290"/>
      <c r="T2908" s="290"/>
      <c r="U2908" s="290"/>
      <c r="V2908" s="290"/>
      <c r="W2908" s="290"/>
      <c r="X2908" s="290"/>
    </row>
    <row r="2909" spans="2:24">
      <c r="B2909" s="253"/>
      <c r="C2909" s="290"/>
      <c r="D2909" s="290"/>
      <c r="E2909" s="290"/>
      <c r="F2909" s="290"/>
      <c r="G2909" s="290"/>
      <c r="H2909" s="290"/>
      <c r="I2909" s="290"/>
      <c r="J2909" s="290"/>
      <c r="K2909" s="290"/>
      <c r="L2909" s="290"/>
      <c r="M2909" s="290"/>
      <c r="N2909" s="290"/>
      <c r="O2909" s="290"/>
      <c r="P2909" s="290"/>
      <c r="Q2909" s="290"/>
      <c r="R2909" s="290"/>
      <c r="S2909" s="290"/>
      <c r="T2909" s="290"/>
      <c r="U2909" s="290"/>
      <c r="V2909" s="290"/>
      <c r="W2909" s="290"/>
      <c r="X2909" s="290"/>
    </row>
    <row r="2910" spans="2:24">
      <c r="B2910" s="253"/>
      <c r="C2910" s="290"/>
      <c r="D2910" s="290"/>
      <c r="E2910" s="290"/>
      <c r="F2910" s="290"/>
      <c r="G2910" s="290"/>
      <c r="H2910" s="290"/>
      <c r="I2910" s="290"/>
      <c r="J2910" s="290"/>
      <c r="K2910" s="290"/>
      <c r="L2910" s="290"/>
      <c r="M2910" s="290"/>
      <c r="N2910" s="290"/>
      <c r="O2910" s="290"/>
      <c r="P2910" s="290"/>
      <c r="Q2910" s="290"/>
      <c r="R2910" s="290"/>
      <c r="S2910" s="290"/>
      <c r="T2910" s="290"/>
      <c r="U2910" s="290"/>
      <c r="V2910" s="290"/>
      <c r="W2910" s="290"/>
      <c r="X2910" s="290"/>
    </row>
    <row r="2911" spans="2:24">
      <c r="B2911" s="253"/>
      <c r="C2911" s="290"/>
      <c r="D2911" s="290"/>
      <c r="E2911" s="290"/>
      <c r="F2911" s="290"/>
      <c r="G2911" s="290"/>
      <c r="H2911" s="290"/>
      <c r="I2911" s="290"/>
      <c r="J2911" s="290"/>
      <c r="K2911" s="290"/>
      <c r="L2911" s="290"/>
      <c r="M2911" s="290"/>
      <c r="N2911" s="290"/>
      <c r="O2911" s="290"/>
      <c r="P2911" s="290"/>
      <c r="Q2911" s="290"/>
      <c r="R2911" s="290"/>
      <c r="S2911" s="290"/>
      <c r="T2911" s="290"/>
      <c r="U2911" s="290"/>
      <c r="V2911" s="290"/>
      <c r="W2911" s="290"/>
      <c r="X2911" s="290"/>
    </row>
    <row r="2912" spans="2:24">
      <c r="B2912" s="253"/>
      <c r="C2912" s="290"/>
      <c r="D2912" s="290"/>
      <c r="E2912" s="290"/>
      <c r="F2912" s="290"/>
      <c r="G2912" s="290"/>
      <c r="H2912" s="290"/>
      <c r="I2912" s="290"/>
      <c r="J2912" s="290"/>
      <c r="K2912" s="290"/>
      <c r="L2912" s="290"/>
      <c r="M2912" s="290"/>
      <c r="N2912" s="290"/>
      <c r="O2912" s="290"/>
      <c r="P2912" s="290"/>
      <c r="Q2912" s="290"/>
      <c r="R2912" s="290"/>
      <c r="S2912" s="290"/>
      <c r="T2912" s="290"/>
      <c r="U2912" s="290"/>
      <c r="V2912" s="290"/>
      <c r="W2912" s="290"/>
      <c r="X2912" s="290"/>
    </row>
    <row r="2913" spans="2:24">
      <c r="B2913" s="253"/>
      <c r="C2913" s="290"/>
      <c r="D2913" s="290"/>
      <c r="E2913" s="290"/>
      <c r="F2913" s="290"/>
      <c r="G2913" s="290"/>
      <c r="H2913" s="290"/>
      <c r="I2913" s="290"/>
      <c r="J2913" s="290"/>
      <c r="K2913" s="290"/>
      <c r="L2913" s="290"/>
      <c r="M2913" s="290"/>
      <c r="N2913" s="290"/>
      <c r="O2913" s="290"/>
      <c r="P2913" s="290"/>
      <c r="Q2913" s="290"/>
      <c r="R2913" s="290"/>
      <c r="S2913" s="290"/>
      <c r="T2913" s="290"/>
      <c r="U2913" s="290"/>
      <c r="V2913" s="290"/>
      <c r="W2913" s="290"/>
      <c r="X2913" s="290"/>
    </row>
    <row r="2914" spans="2:24">
      <c r="B2914" s="253"/>
      <c r="C2914" s="290"/>
      <c r="D2914" s="290"/>
      <c r="E2914" s="290"/>
      <c r="F2914" s="290"/>
      <c r="G2914" s="290"/>
      <c r="H2914" s="290"/>
      <c r="I2914" s="290"/>
      <c r="J2914" s="290"/>
      <c r="K2914" s="290"/>
      <c r="L2914" s="290"/>
      <c r="M2914" s="290"/>
      <c r="N2914" s="290"/>
      <c r="O2914" s="290"/>
      <c r="P2914" s="290"/>
      <c r="Q2914" s="290"/>
      <c r="R2914" s="290"/>
      <c r="S2914" s="290"/>
      <c r="T2914" s="290"/>
      <c r="U2914" s="290"/>
      <c r="V2914" s="290"/>
      <c r="W2914" s="290"/>
      <c r="X2914" s="290"/>
    </row>
    <row r="2915" spans="2:24">
      <c r="B2915" s="253"/>
      <c r="C2915" s="290"/>
      <c r="D2915" s="290"/>
      <c r="E2915" s="290"/>
      <c r="F2915" s="290"/>
      <c r="G2915" s="290"/>
      <c r="H2915" s="290"/>
      <c r="I2915" s="290"/>
      <c r="J2915" s="290"/>
      <c r="K2915" s="290"/>
      <c r="L2915" s="290"/>
      <c r="M2915" s="290"/>
      <c r="N2915" s="290"/>
      <c r="O2915" s="290"/>
      <c r="P2915" s="290"/>
      <c r="Q2915" s="290"/>
      <c r="R2915" s="290"/>
      <c r="S2915" s="290"/>
      <c r="T2915" s="290"/>
      <c r="U2915" s="290"/>
      <c r="V2915" s="290"/>
      <c r="W2915" s="290"/>
      <c r="X2915" s="290"/>
    </row>
    <row r="2916" spans="2:24">
      <c r="B2916" s="253"/>
      <c r="C2916" s="290"/>
      <c r="D2916" s="290"/>
      <c r="E2916" s="290"/>
      <c r="F2916" s="290"/>
      <c r="G2916" s="290"/>
      <c r="H2916" s="290"/>
      <c r="I2916" s="290"/>
      <c r="J2916" s="290"/>
      <c r="K2916" s="290"/>
      <c r="L2916" s="290"/>
      <c r="M2916" s="290"/>
      <c r="N2916" s="290"/>
      <c r="O2916" s="290"/>
      <c r="P2916" s="290"/>
      <c r="Q2916" s="290"/>
      <c r="R2916" s="290"/>
      <c r="S2916" s="290"/>
      <c r="T2916" s="290"/>
      <c r="U2916" s="290"/>
      <c r="V2916" s="290"/>
      <c r="W2916" s="290"/>
      <c r="X2916" s="290"/>
    </row>
    <row r="2917" spans="2:24">
      <c r="B2917" s="253"/>
      <c r="C2917" s="290"/>
      <c r="D2917" s="290"/>
      <c r="E2917" s="290"/>
      <c r="F2917" s="290"/>
      <c r="G2917" s="290"/>
      <c r="H2917" s="290"/>
      <c r="I2917" s="290"/>
      <c r="J2917" s="290"/>
      <c r="K2917" s="290"/>
      <c r="L2917" s="290"/>
      <c r="M2917" s="290"/>
      <c r="N2917" s="290"/>
      <c r="O2917" s="290"/>
      <c r="P2917" s="290"/>
      <c r="Q2917" s="290"/>
      <c r="R2917" s="290"/>
      <c r="S2917" s="290"/>
      <c r="T2917" s="290"/>
      <c r="U2917" s="290"/>
      <c r="V2917" s="290"/>
      <c r="W2917" s="290"/>
      <c r="X2917" s="290"/>
    </row>
    <row r="2918" spans="2:24">
      <c r="B2918" s="253"/>
      <c r="C2918" s="290"/>
      <c r="D2918" s="290"/>
      <c r="E2918" s="290"/>
      <c r="F2918" s="290"/>
      <c r="G2918" s="290"/>
      <c r="H2918" s="290"/>
      <c r="I2918" s="290"/>
      <c r="J2918" s="290"/>
      <c r="K2918" s="290"/>
      <c r="L2918" s="290"/>
      <c r="M2918" s="290"/>
      <c r="N2918" s="290"/>
      <c r="O2918" s="290"/>
      <c r="P2918" s="290"/>
      <c r="Q2918" s="290"/>
      <c r="R2918" s="290"/>
      <c r="S2918" s="290"/>
      <c r="T2918" s="290"/>
      <c r="U2918" s="290"/>
      <c r="V2918" s="290"/>
      <c r="W2918" s="290"/>
      <c r="X2918" s="290"/>
    </row>
    <row r="2919" spans="2:24">
      <c r="B2919" s="253"/>
      <c r="C2919" s="290"/>
      <c r="D2919" s="290"/>
      <c r="E2919" s="290"/>
      <c r="F2919" s="290"/>
      <c r="G2919" s="290"/>
      <c r="H2919" s="290"/>
      <c r="I2919" s="290"/>
      <c r="J2919" s="290"/>
      <c r="K2919" s="290"/>
      <c r="L2919" s="290"/>
      <c r="M2919" s="290"/>
      <c r="N2919" s="290"/>
      <c r="O2919" s="290"/>
      <c r="P2919" s="290"/>
      <c r="Q2919" s="290"/>
      <c r="R2919" s="290"/>
      <c r="S2919" s="290"/>
      <c r="T2919" s="290"/>
      <c r="U2919" s="290"/>
      <c r="V2919" s="290"/>
      <c r="W2919" s="290"/>
      <c r="X2919" s="290"/>
    </row>
    <row r="2920" spans="2:24">
      <c r="B2920" s="253"/>
      <c r="C2920" s="290"/>
      <c r="D2920" s="290"/>
      <c r="E2920" s="290"/>
      <c r="F2920" s="290"/>
      <c r="G2920" s="290"/>
      <c r="H2920" s="290"/>
      <c r="I2920" s="290"/>
      <c r="J2920" s="290"/>
      <c r="K2920" s="290"/>
      <c r="L2920" s="290"/>
      <c r="M2920" s="290"/>
      <c r="N2920" s="290"/>
      <c r="O2920" s="290"/>
      <c r="P2920" s="290"/>
      <c r="Q2920" s="290"/>
      <c r="R2920" s="290"/>
      <c r="S2920" s="290"/>
      <c r="T2920" s="290"/>
      <c r="U2920" s="290"/>
      <c r="V2920" s="290"/>
      <c r="W2920" s="290"/>
      <c r="X2920" s="290"/>
    </row>
    <row r="2921" spans="2:24">
      <c r="B2921" s="253"/>
      <c r="C2921" s="290"/>
      <c r="D2921" s="290"/>
      <c r="E2921" s="290"/>
      <c r="F2921" s="290"/>
      <c r="G2921" s="290"/>
      <c r="H2921" s="290"/>
      <c r="I2921" s="290"/>
      <c r="J2921" s="290"/>
      <c r="K2921" s="290"/>
      <c r="L2921" s="290"/>
      <c r="M2921" s="290"/>
      <c r="N2921" s="290"/>
      <c r="O2921" s="290"/>
      <c r="P2921" s="290"/>
      <c r="Q2921" s="290"/>
      <c r="R2921" s="290"/>
      <c r="S2921" s="290"/>
      <c r="T2921" s="290"/>
      <c r="U2921" s="290"/>
      <c r="V2921" s="290"/>
      <c r="W2921" s="290"/>
      <c r="X2921" s="290"/>
    </row>
    <row r="2922" spans="2:24">
      <c r="B2922" s="253"/>
      <c r="C2922" s="290"/>
      <c r="D2922" s="290"/>
      <c r="E2922" s="290"/>
      <c r="F2922" s="290"/>
      <c r="G2922" s="290"/>
      <c r="H2922" s="290"/>
      <c r="I2922" s="290"/>
      <c r="J2922" s="290"/>
      <c r="K2922" s="290"/>
      <c r="L2922" s="290"/>
      <c r="M2922" s="290"/>
      <c r="N2922" s="290"/>
      <c r="O2922" s="290"/>
      <c r="P2922" s="290"/>
      <c r="Q2922" s="290"/>
      <c r="R2922" s="290"/>
      <c r="S2922" s="290"/>
      <c r="T2922" s="290"/>
      <c r="U2922" s="290"/>
      <c r="V2922" s="290"/>
      <c r="W2922" s="290"/>
      <c r="X2922" s="290"/>
    </row>
    <row r="2923" spans="2:24">
      <c r="B2923" s="253"/>
      <c r="C2923" s="290"/>
      <c r="D2923" s="290"/>
      <c r="E2923" s="290"/>
      <c r="F2923" s="290"/>
      <c r="G2923" s="290"/>
      <c r="H2923" s="290"/>
      <c r="I2923" s="290"/>
      <c r="J2923" s="290"/>
      <c r="K2923" s="290"/>
      <c r="L2923" s="290"/>
      <c r="M2923" s="290"/>
      <c r="N2923" s="290"/>
      <c r="O2923" s="290"/>
      <c r="P2923" s="290"/>
      <c r="Q2923" s="290"/>
      <c r="R2923" s="290"/>
      <c r="S2923" s="290"/>
      <c r="T2923" s="290"/>
      <c r="U2923" s="290"/>
      <c r="V2923" s="290"/>
      <c r="W2923" s="290"/>
      <c r="X2923" s="290"/>
    </row>
    <row r="2924" spans="2:24">
      <c r="B2924" s="253"/>
      <c r="C2924" s="290"/>
      <c r="D2924" s="290"/>
      <c r="E2924" s="290"/>
      <c r="F2924" s="290"/>
      <c r="G2924" s="290"/>
      <c r="H2924" s="290"/>
      <c r="I2924" s="290"/>
      <c r="J2924" s="290"/>
      <c r="K2924" s="290"/>
      <c r="L2924" s="290"/>
      <c r="M2924" s="290"/>
      <c r="N2924" s="290"/>
      <c r="O2924" s="290"/>
      <c r="P2924" s="290"/>
      <c r="Q2924" s="290"/>
      <c r="R2924" s="290"/>
      <c r="S2924" s="290"/>
      <c r="T2924" s="290"/>
      <c r="U2924" s="290"/>
      <c r="V2924" s="290"/>
      <c r="W2924" s="290"/>
      <c r="X2924" s="290"/>
    </row>
    <row r="2925" spans="2:24">
      <c r="B2925" s="253"/>
      <c r="C2925" s="290"/>
      <c r="D2925" s="290"/>
      <c r="E2925" s="290"/>
      <c r="F2925" s="290"/>
      <c r="G2925" s="290"/>
      <c r="H2925" s="290"/>
      <c r="I2925" s="290"/>
      <c r="J2925" s="290"/>
      <c r="K2925" s="290"/>
      <c r="L2925" s="290"/>
      <c r="M2925" s="290"/>
      <c r="N2925" s="290"/>
      <c r="O2925" s="290"/>
      <c r="P2925" s="290"/>
      <c r="Q2925" s="290"/>
      <c r="R2925" s="290"/>
      <c r="S2925" s="290"/>
      <c r="T2925" s="290"/>
      <c r="U2925" s="290"/>
      <c r="V2925" s="290"/>
      <c r="W2925" s="290"/>
      <c r="X2925" s="290"/>
    </row>
    <row r="2926" spans="2:24">
      <c r="B2926" s="253"/>
      <c r="C2926" s="290"/>
      <c r="D2926" s="290"/>
      <c r="E2926" s="290"/>
      <c r="F2926" s="290"/>
      <c r="G2926" s="290"/>
      <c r="H2926" s="290"/>
      <c r="I2926" s="290"/>
      <c r="J2926" s="290"/>
      <c r="K2926" s="290"/>
      <c r="L2926" s="290"/>
      <c r="M2926" s="290"/>
      <c r="N2926" s="290"/>
      <c r="O2926" s="290"/>
      <c r="P2926" s="290"/>
      <c r="Q2926" s="290"/>
      <c r="R2926" s="290"/>
      <c r="S2926" s="290"/>
      <c r="T2926" s="290"/>
      <c r="U2926" s="290"/>
      <c r="V2926" s="290"/>
      <c r="W2926" s="290"/>
      <c r="X2926" s="290"/>
    </row>
    <row r="2927" spans="2:24">
      <c r="B2927" s="253"/>
      <c r="C2927" s="290"/>
      <c r="D2927" s="290"/>
      <c r="E2927" s="290"/>
      <c r="F2927" s="290"/>
      <c r="G2927" s="290"/>
      <c r="H2927" s="290"/>
      <c r="I2927" s="290"/>
      <c r="J2927" s="290"/>
      <c r="K2927" s="290"/>
      <c r="L2927" s="290"/>
      <c r="M2927" s="290"/>
      <c r="N2927" s="290"/>
      <c r="O2927" s="290"/>
      <c r="P2927" s="290"/>
      <c r="Q2927" s="290"/>
      <c r="R2927" s="290"/>
      <c r="S2927" s="290"/>
      <c r="T2927" s="290"/>
      <c r="U2927" s="290"/>
      <c r="V2927" s="290"/>
      <c r="W2927" s="290"/>
      <c r="X2927" s="290"/>
    </row>
    <row r="2928" spans="2:24">
      <c r="B2928" s="253"/>
      <c r="C2928" s="290"/>
      <c r="D2928" s="290"/>
      <c r="E2928" s="290"/>
      <c r="F2928" s="290"/>
      <c r="G2928" s="290"/>
      <c r="H2928" s="290"/>
      <c r="I2928" s="290"/>
      <c r="J2928" s="290"/>
      <c r="K2928" s="290"/>
      <c r="L2928" s="290"/>
      <c r="M2928" s="290"/>
      <c r="N2928" s="290"/>
      <c r="O2928" s="290"/>
      <c r="P2928" s="290"/>
      <c r="Q2928" s="290"/>
      <c r="R2928" s="290"/>
      <c r="S2928" s="290"/>
      <c r="T2928" s="290"/>
      <c r="U2928" s="290"/>
      <c r="V2928" s="290"/>
      <c r="W2928" s="290"/>
      <c r="X2928" s="290"/>
    </row>
    <row r="2929" spans="2:24">
      <c r="B2929" s="253"/>
      <c r="C2929" s="290"/>
      <c r="D2929" s="290"/>
      <c r="E2929" s="290"/>
      <c r="F2929" s="290"/>
      <c r="G2929" s="290"/>
      <c r="H2929" s="290"/>
      <c r="I2929" s="290"/>
      <c r="J2929" s="290"/>
      <c r="K2929" s="290"/>
      <c r="L2929" s="290"/>
      <c r="M2929" s="290"/>
      <c r="N2929" s="290"/>
      <c r="O2929" s="290"/>
      <c r="P2929" s="290"/>
      <c r="Q2929" s="290"/>
      <c r="R2929" s="290"/>
      <c r="S2929" s="290"/>
      <c r="T2929" s="290"/>
      <c r="U2929" s="290"/>
      <c r="V2929" s="290"/>
      <c r="W2929" s="290"/>
      <c r="X2929" s="290"/>
    </row>
    <row r="2930" spans="2:24">
      <c r="B2930" s="253"/>
      <c r="C2930" s="290"/>
      <c r="D2930" s="290"/>
      <c r="E2930" s="290"/>
      <c r="F2930" s="290"/>
      <c r="G2930" s="290"/>
      <c r="H2930" s="290"/>
      <c r="I2930" s="290"/>
      <c r="J2930" s="290"/>
      <c r="K2930" s="290"/>
      <c r="L2930" s="290"/>
      <c r="M2930" s="290"/>
      <c r="N2930" s="290"/>
      <c r="O2930" s="290"/>
      <c r="P2930" s="290"/>
      <c r="Q2930" s="290"/>
      <c r="R2930" s="290"/>
      <c r="S2930" s="290"/>
      <c r="T2930" s="290"/>
      <c r="U2930" s="290"/>
      <c r="V2930" s="290"/>
      <c r="W2930" s="290"/>
      <c r="X2930" s="290"/>
    </row>
    <row r="2931" spans="2:24">
      <c r="B2931" s="253"/>
      <c r="C2931" s="290"/>
      <c r="D2931" s="290"/>
      <c r="E2931" s="290"/>
      <c r="F2931" s="290"/>
      <c r="G2931" s="290"/>
      <c r="H2931" s="290"/>
      <c r="I2931" s="290"/>
      <c r="J2931" s="290"/>
      <c r="K2931" s="290"/>
      <c r="L2931" s="290"/>
      <c r="M2931" s="290"/>
      <c r="N2931" s="290"/>
      <c r="O2931" s="290"/>
      <c r="P2931" s="290"/>
      <c r="Q2931" s="290"/>
      <c r="R2931" s="290"/>
      <c r="S2931" s="290"/>
      <c r="T2931" s="290"/>
      <c r="U2931" s="290"/>
      <c r="V2931" s="290"/>
      <c r="W2931" s="290"/>
      <c r="X2931" s="290"/>
    </row>
    <row r="2932" spans="2:24">
      <c r="B2932" s="253"/>
      <c r="C2932" s="290"/>
      <c r="D2932" s="290"/>
      <c r="E2932" s="290"/>
      <c r="F2932" s="290"/>
      <c r="G2932" s="290"/>
      <c r="H2932" s="290"/>
      <c r="I2932" s="290"/>
      <c r="J2932" s="290"/>
      <c r="K2932" s="290"/>
      <c r="L2932" s="290"/>
      <c r="M2932" s="290"/>
      <c r="N2932" s="290"/>
      <c r="O2932" s="290"/>
      <c r="P2932" s="290"/>
      <c r="Q2932" s="290"/>
      <c r="R2932" s="290"/>
      <c r="S2932" s="290"/>
      <c r="T2932" s="290"/>
      <c r="U2932" s="290"/>
      <c r="V2932" s="290"/>
      <c r="W2932" s="290"/>
      <c r="X2932" s="290"/>
    </row>
    <row r="2933" spans="2:24">
      <c r="B2933" s="253"/>
      <c r="C2933" s="290"/>
      <c r="D2933" s="290"/>
      <c r="E2933" s="290"/>
      <c r="F2933" s="290"/>
      <c r="G2933" s="290"/>
      <c r="H2933" s="290"/>
      <c r="I2933" s="290"/>
      <c r="J2933" s="290"/>
      <c r="K2933" s="290"/>
      <c r="L2933" s="290"/>
      <c r="M2933" s="290"/>
      <c r="N2933" s="290"/>
      <c r="O2933" s="290"/>
      <c r="P2933" s="290"/>
      <c r="Q2933" s="290"/>
      <c r="R2933" s="290"/>
      <c r="S2933" s="290"/>
      <c r="T2933" s="290"/>
      <c r="U2933" s="290"/>
      <c r="V2933" s="290"/>
      <c r="W2933" s="290"/>
      <c r="X2933" s="290"/>
    </row>
    <row r="2934" spans="2:24">
      <c r="B2934" s="253"/>
      <c r="C2934" s="290"/>
      <c r="D2934" s="290"/>
      <c r="E2934" s="290"/>
      <c r="F2934" s="290"/>
      <c r="G2934" s="290"/>
      <c r="H2934" s="290"/>
      <c r="I2934" s="290"/>
      <c r="J2934" s="290"/>
      <c r="K2934" s="290"/>
      <c r="L2934" s="290"/>
      <c r="M2934" s="290"/>
      <c r="N2934" s="290"/>
      <c r="O2934" s="290"/>
      <c r="P2934" s="290"/>
      <c r="Q2934" s="290"/>
      <c r="R2934" s="290"/>
      <c r="S2934" s="290"/>
      <c r="T2934" s="290"/>
      <c r="U2934" s="290"/>
      <c r="V2934" s="290"/>
      <c r="W2934" s="290"/>
      <c r="X2934" s="290"/>
    </row>
    <row r="2935" spans="2:24">
      <c r="B2935" s="253"/>
      <c r="C2935" s="290"/>
      <c r="D2935" s="290"/>
      <c r="E2935" s="290"/>
      <c r="F2935" s="290"/>
      <c r="G2935" s="290"/>
      <c r="H2935" s="290"/>
      <c r="I2935" s="290"/>
      <c r="J2935" s="290"/>
      <c r="K2935" s="290"/>
      <c r="L2935" s="290"/>
      <c r="M2935" s="290"/>
      <c r="N2935" s="290"/>
      <c r="O2935" s="290"/>
      <c r="P2935" s="290"/>
      <c r="Q2935" s="290"/>
      <c r="R2935" s="290"/>
      <c r="S2935" s="290"/>
      <c r="T2935" s="290"/>
      <c r="U2935" s="290"/>
      <c r="V2935" s="290"/>
      <c r="W2935" s="290"/>
      <c r="X2935" s="290"/>
    </row>
    <row r="2936" spans="2:24">
      <c r="B2936" s="253"/>
      <c r="C2936" s="290"/>
      <c r="D2936" s="290"/>
      <c r="E2936" s="290"/>
      <c r="F2936" s="290"/>
      <c r="G2936" s="290"/>
      <c r="H2936" s="290"/>
      <c r="I2936" s="290"/>
      <c r="J2936" s="290"/>
      <c r="K2936" s="290"/>
      <c r="L2936" s="290"/>
      <c r="M2936" s="290"/>
      <c r="N2936" s="290"/>
      <c r="O2936" s="290"/>
      <c r="P2936" s="290"/>
      <c r="Q2936" s="290"/>
      <c r="R2936" s="290"/>
      <c r="S2936" s="290"/>
      <c r="T2936" s="290"/>
      <c r="U2936" s="290"/>
      <c r="V2936" s="290"/>
      <c r="W2936" s="290"/>
      <c r="X2936" s="290"/>
    </row>
    <row r="2937" spans="2:24">
      <c r="B2937" s="253"/>
      <c r="C2937" s="290"/>
      <c r="D2937" s="290"/>
      <c r="E2937" s="290"/>
      <c r="F2937" s="290"/>
      <c r="G2937" s="290"/>
      <c r="H2937" s="290"/>
      <c r="I2937" s="290"/>
      <c r="J2937" s="290"/>
      <c r="K2937" s="290"/>
      <c r="L2937" s="290"/>
      <c r="M2937" s="290"/>
      <c r="N2937" s="290"/>
      <c r="O2937" s="290"/>
      <c r="P2937" s="290"/>
      <c r="Q2937" s="290"/>
      <c r="R2937" s="290"/>
      <c r="S2937" s="290"/>
      <c r="T2937" s="290"/>
      <c r="U2937" s="290"/>
      <c r="V2937" s="290"/>
      <c r="W2937" s="290"/>
      <c r="X2937" s="290"/>
    </row>
    <row r="2938" spans="2:24">
      <c r="B2938" s="253"/>
      <c r="C2938" s="290"/>
      <c r="D2938" s="290"/>
      <c r="E2938" s="290"/>
      <c r="F2938" s="290"/>
      <c r="G2938" s="290"/>
      <c r="H2938" s="290"/>
      <c r="I2938" s="290"/>
      <c r="J2938" s="290"/>
      <c r="K2938" s="290"/>
      <c r="L2938" s="290"/>
      <c r="M2938" s="290"/>
      <c r="N2938" s="290"/>
      <c r="O2938" s="290"/>
      <c r="P2938" s="290"/>
      <c r="Q2938" s="290"/>
      <c r="R2938" s="290"/>
      <c r="S2938" s="290"/>
      <c r="T2938" s="290"/>
      <c r="U2938" s="290"/>
      <c r="V2938" s="290"/>
      <c r="W2938" s="290"/>
      <c r="X2938" s="290"/>
    </row>
    <row r="2939" spans="2:24">
      <c r="B2939" s="253"/>
      <c r="C2939" s="290"/>
      <c r="D2939" s="290"/>
      <c r="E2939" s="290"/>
      <c r="F2939" s="290"/>
      <c r="G2939" s="290"/>
      <c r="H2939" s="290"/>
      <c r="I2939" s="290"/>
      <c r="J2939" s="290"/>
      <c r="K2939" s="290"/>
      <c r="L2939" s="290"/>
      <c r="M2939" s="290"/>
      <c r="N2939" s="290"/>
      <c r="O2939" s="290"/>
      <c r="P2939" s="290"/>
      <c r="Q2939" s="290"/>
      <c r="R2939" s="290"/>
      <c r="S2939" s="290"/>
      <c r="T2939" s="290"/>
      <c r="U2939" s="290"/>
      <c r="V2939" s="290"/>
      <c r="W2939" s="290"/>
      <c r="X2939" s="290"/>
    </row>
    <row r="2940" spans="2:24">
      <c r="B2940" s="253"/>
      <c r="C2940" s="290"/>
      <c r="D2940" s="290"/>
      <c r="E2940" s="290"/>
      <c r="F2940" s="290"/>
      <c r="G2940" s="290"/>
      <c r="H2940" s="290"/>
      <c r="I2940" s="290"/>
      <c r="J2940" s="290"/>
      <c r="K2940" s="290"/>
      <c r="L2940" s="290"/>
      <c r="M2940" s="290"/>
      <c r="N2940" s="290"/>
      <c r="O2940" s="290"/>
      <c r="P2940" s="290"/>
      <c r="Q2940" s="290"/>
      <c r="R2940" s="290"/>
      <c r="S2940" s="290"/>
      <c r="T2940" s="290"/>
      <c r="U2940" s="290"/>
      <c r="V2940" s="290"/>
      <c r="W2940" s="290"/>
      <c r="X2940" s="290"/>
    </row>
    <row r="2941" spans="2:24">
      <c r="B2941" s="253"/>
      <c r="C2941" s="290"/>
      <c r="D2941" s="290"/>
      <c r="E2941" s="290"/>
      <c r="F2941" s="290"/>
      <c r="G2941" s="290"/>
      <c r="H2941" s="290"/>
      <c r="I2941" s="290"/>
      <c r="J2941" s="290"/>
      <c r="K2941" s="290"/>
      <c r="L2941" s="290"/>
      <c r="M2941" s="290"/>
      <c r="N2941" s="290"/>
      <c r="O2941" s="290"/>
      <c r="P2941" s="290"/>
      <c r="Q2941" s="290"/>
      <c r="R2941" s="290"/>
      <c r="S2941" s="290"/>
      <c r="T2941" s="290"/>
      <c r="U2941" s="290"/>
      <c r="V2941" s="290"/>
      <c r="W2941" s="290"/>
      <c r="X2941" s="290"/>
    </row>
    <row r="2942" spans="2:24">
      <c r="B2942" s="253"/>
      <c r="C2942" s="290"/>
      <c r="D2942" s="290"/>
      <c r="E2942" s="290"/>
      <c r="F2942" s="290"/>
      <c r="G2942" s="290"/>
      <c r="H2942" s="290"/>
      <c r="I2942" s="290"/>
      <c r="J2942" s="290"/>
      <c r="K2942" s="290"/>
      <c r="L2942" s="290"/>
      <c r="M2942" s="290"/>
      <c r="N2942" s="290"/>
      <c r="O2942" s="290"/>
      <c r="P2942" s="290"/>
      <c r="Q2942" s="290"/>
      <c r="R2942" s="290"/>
      <c r="S2942" s="290"/>
      <c r="T2942" s="290"/>
      <c r="U2942" s="290"/>
      <c r="V2942" s="290"/>
      <c r="W2942" s="290"/>
      <c r="X2942" s="290"/>
    </row>
    <row r="2943" spans="2:24">
      <c r="B2943" s="253"/>
      <c r="C2943" s="290"/>
      <c r="D2943" s="290"/>
      <c r="E2943" s="290"/>
      <c r="F2943" s="290"/>
      <c r="G2943" s="290"/>
      <c r="H2943" s="290"/>
      <c r="I2943" s="290"/>
      <c r="J2943" s="290"/>
      <c r="K2943" s="290"/>
      <c r="L2943" s="290"/>
      <c r="M2943" s="290"/>
      <c r="N2943" s="290"/>
      <c r="O2943" s="290"/>
      <c r="P2943" s="290"/>
      <c r="Q2943" s="290"/>
      <c r="R2943" s="290"/>
      <c r="S2943" s="290"/>
      <c r="T2943" s="290"/>
      <c r="U2943" s="290"/>
      <c r="V2943" s="290"/>
      <c r="W2943" s="290"/>
      <c r="X2943" s="290"/>
    </row>
    <row r="2944" spans="2:24">
      <c r="B2944" s="253"/>
      <c r="C2944" s="290"/>
      <c r="D2944" s="290"/>
      <c r="E2944" s="290"/>
      <c r="F2944" s="290"/>
      <c r="G2944" s="290"/>
      <c r="H2944" s="290"/>
      <c r="I2944" s="290"/>
      <c r="J2944" s="290"/>
      <c r="K2944" s="290"/>
      <c r="L2944" s="290"/>
      <c r="M2944" s="290"/>
      <c r="N2944" s="290"/>
      <c r="O2944" s="290"/>
      <c r="P2944" s="290"/>
      <c r="Q2944" s="290"/>
      <c r="R2944" s="290"/>
      <c r="S2944" s="290"/>
      <c r="T2944" s="290"/>
      <c r="U2944" s="290"/>
      <c r="V2944" s="290"/>
      <c r="W2944" s="290"/>
      <c r="X2944" s="290"/>
    </row>
    <row r="2945" spans="2:24">
      <c r="B2945" s="253"/>
      <c r="C2945" s="290"/>
      <c r="D2945" s="290"/>
      <c r="E2945" s="290"/>
      <c r="F2945" s="290"/>
      <c r="G2945" s="290"/>
      <c r="H2945" s="290"/>
      <c r="I2945" s="290"/>
      <c r="J2945" s="290"/>
      <c r="K2945" s="290"/>
      <c r="L2945" s="290"/>
      <c r="M2945" s="290"/>
      <c r="N2945" s="290"/>
      <c r="O2945" s="290"/>
      <c r="P2945" s="290"/>
      <c r="Q2945" s="290"/>
      <c r="R2945" s="290"/>
      <c r="S2945" s="290"/>
      <c r="T2945" s="290"/>
      <c r="U2945" s="290"/>
      <c r="V2945" s="290"/>
      <c r="W2945" s="290"/>
      <c r="X2945" s="290"/>
    </row>
    <row r="2946" spans="2:24">
      <c r="B2946" s="253"/>
      <c r="C2946" s="290"/>
      <c r="D2946" s="290"/>
      <c r="E2946" s="290"/>
      <c r="F2946" s="290"/>
      <c r="G2946" s="290"/>
      <c r="H2946" s="290"/>
      <c r="I2946" s="290"/>
      <c r="J2946" s="290"/>
      <c r="K2946" s="290"/>
      <c r="L2946" s="290"/>
      <c r="M2946" s="290"/>
      <c r="N2946" s="290"/>
      <c r="O2946" s="290"/>
      <c r="P2946" s="290"/>
      <c r="Q2946" s="290"/>
      <c r="R2946" s="290"/>
      <c r="S2946" s="290"/>
      <c r="T2946" s="290"/>
      <c r="U2946" s="290"/>
      <c r="V2946" s="290"/>
      <c r="W2946" s="290"/>
      <c r="X2946" s="290"/>
    </row>
    <row r="2947" spans="2:24">
      <c r="B2947" s="253"/>
      <c r="C2947" s="290"/>
      <c r="D2947" s="290"/>
      <c r="E2947" s="290"/>
      <c r="F2947" s="290"/>
      <c r="G2947" s="290"/>
      <c r="H2947" s="290"/>
      <c r="I2947" s="290"/>
      <c r="J2947" s="290"/>
      <c r="K2947" s="290"/>
      <c r="L2947" s="290"/>
      <c r="M2947" s="290"/>
      <c r="N2947" s="290"/>
      <c r="O2947" s="290"/>
      <c r="P2947" s="290"/>
      <c r="Q2947" s="290"/>
      <c r="R2947" s="290"/>
      <c r="S2947" s="290"/>
      <c r="T2947" s="290"/>
      <c r="U2947" s="290"/>
      <c r="V2947" s="290"/>
      <c r="W2947" s="290"/>
      <c r="X2947" s="290"/>
    </row>
    <row r="2948" spans="2:24">
      <c r="B2948" s="253"/>
      <c r="C2948" s="290"/>
      <c r="D2948" s="290"/>
      <c r="E2948" s="290"/>
      <c r="F2948" s="290"/>
      <c r="G2948" s="290"/>
      <c r="H2948" s="290"/>
      <c r="I2948" s="290"/>
      <c r="J2948" s="290"/>
      <c r="K2948" s="290"/>
      <c r="L2948" s="290"/>
      <c r="M2948" s="290"/>
      <c r="N2948" s="290"/>
      <c r="O2948" s="290"/>
      <c r="P2948" s="290"/>
      <c r="Q2948" s="290"/>
      <c r="R2948" s="290"/>
      <c r="S2948" s="290"/>
      <c r="T2948" s="290"/>
      <c r="U2948" s="290"/>
      <c r="V2948" s="290"/>
      <c r="W2948" s="290"/>
      <c r="X2948" s="290"/>
    </row>
    <row r="2949" spans="2:24">
      <c r="B2949" s="253"/>
      <c r="C2949" s="290"/>
      <c r="D2949" s="290"/>
      <c r="E2949" s="290"/>
      <c r="F2949" s="290"/>
      <c r="G2949" s="290"/>
      <c r="H2949" s="290"/>
      <c r="I2949" s="290"/>
      <c r="J2949" s="290"/>
      <c r="K2949" s="290"/>
      <c r="L2949" s="290"/>
      <c r="M2949" s="290"/>
      <c r="N2949" s="290"/>
      <c r="O2949" s="290"/>
      <c r="P2949" s="290"/>
      <c r="Q2949" s="290"/>
      <c r="R2949" s="290"/>
      <c r="S2949" s="290"/>
      <c r="T2949" s="290"/>
      <c r="U2949" s="290"/>
      <c r="V2949" s="290"/>
      <c r="W2949" s="290"/>
      <c r="X2949" s="290"/>
    </row>
    <row r="2950" spans="2:24">
      <c r="B2950" s="253"/>
      <c r="C2950" s="290"/>
      <c r="D2950" s="290"/>
      <c r="E2950" s="290"/>
      <c r="F2950" s="290"/>
      <c r="G2950" s="290"/>
      <c r="H2950" s="290"/>
      <c r="I2950" s="290"/>
      <c r="J2950" s="290"/>
      <c r="K2950" s="290"/>
      <c r="L2950" s="290"/>
      <c r="M2950" s="290"/>
      <c r="N2950" s="290"/>
      <c r="O2950" s="290"/>
      <c r="P2950" s="290"/>
      <c r="Q2950" s="290"/>
      <c r="R2950" s="290"/>
      <c r="S2950" s="290"/>
      <c r="T2950" s="290"/>
      <c r="U2950" s="290"/>
      <c r="V2950" s="290"/>
      <c r="W2950" s="290"/>
      <c r="X2950" s="290"/>
    </row>
    <row r="2951" spans="2:24">
      <c r="B2951" s="253"/>
      <c r="C2951" s="290"/>
      <c r="D2951" s="290"/>
      <c r="E2951" s="290"/>
      <c r="F2951" s="290"/>
      <c r="G2951" s="290"/>
      <c r="H2951" s="290"/>
      <c r="I2951" s="290"/>
      <c r="J2951" s="290"/>
      <c r="K2951" s="290"/>
      <c r="L2951" s="290"/>
      <c r="M2951" s="290"/>
      <c r="N2951" s="290"/>
      <c r="O2951" s="290"/>
      <c r="P2951" s="290"/>
      <c r="Q2951" s="290"/>
      <c r="R2951" s="290"/>
      <c r="S2951" s="290"/>
      <c r="T2951" s="290"/>
      <c r="U2951" s="290"/>
      <c r="V2951" s="290"/>
      <c r="W2951" s="290"/>
      <c r="X2951" s="290"/>
    </row>
    <row r="2952" spans="2:24">
      <c r="B2952" s="253"/>
      <c r="C2952" s="290"/>
      <c r="D2952" s="290"/>
      <c r="E2952" s="290"/>
      <c r="F2952" s="290"/>
      <c r="G2952" s="290"/>
      <c r="H2952" s="290"/>
      <c r="I2952" s="290"/>
      <c r="J2952" s="290"/>
      <c r="K2952" s="290"/>
      <c r="L2952" s="290"/>
      <c r="M2952" s="290"/>
      <c r="N2952" s="290"/>
      <c r="O2952" s="290"/>
      <c r="P2952" s="290"/>
      <c r="Q2952" s="290"/>
      <c r="R2952" s="290"/>
      <c r="S2952" s="290"/>
      <c r="T2952" s="290"/>
      <c r="U2952" s="290"/>
      <c r="V2952" s="290"/>
      <c r="W2952" s="290"/>
      <c r="X2952" s="290"/>
    </row>
    <row r="2953" spans="2:24">
      <c r="B2953" s="253"/>
      <c r="C2953" s="290"/>
      <c r="D2953" s="290"/>
      <c r="E2953" s="290"/>
      <c r="F2953" s="290"/>
      <c r="G2953" s="290"/>
      <c r="H2953" s="290"/>
      <c r="I2953" s="290"/>
      <c r="J2953" s="290"/>
      <c r="K2953" s="290"/>
      <c r="L2953" s="290"/>
      <c r="M2953" s="290"/>
      <c r="N2953" s="290"/>
      <c r="O2953" s="290"/>
      <c r="P2953" s="290"/>
      <c r="Q2953" s="290"/>
      <c r="R2953" s="290"/>
      <c r="S2953" s="290"/>
      <c r="T2953" s="290"/>
      <c r="U2953" s="290"/>
      <c r="V2953" s="290"/>
      <c r="W2953" s="290"/>
      <c r="X2953" s="290"/>
    </row>
    <row r="2954" spans="2:24">
      <c r="B2954" s="253"/>
      <c r="C2954" s="290"/>
      <c r="D2954" s="290"/>
      <c r="E2954" s="290"/>
      <c r="F2954" s="290"/>
      <c r="G2954" s="290"/>
      <c r="H2954" s="290"/>
      <c r="I2954" s="290"/>
      <c r="J2954" s="290"/>
      <c r="K2954" s="290"/>
      <c r="L2954" s="290"/>
      <c r="M2954" s="290"/>
      <c r="N2954" s="290"/>
      <c r="O2954" s="290"/>
      <c r="P2954" s="290"/>
      <c r="Q2954" s="290"/>
      <c r="R2954" s="290"/>
      <c r="S2954" s="290"/>
      <c r="T2954" s="290"/>
      <c r="U2954" s="290"/>
      <c r="V2954" s="290"/>
      <c r="W2954" s="290"/>
      <c r="X2954" s="290"/>
    </row>
    <row r="2955" spans="2:24">
      <c r="B2955" s="253"/>
      <c r="C2955" s="290"/>
      <c r="D2955" s="290"/>
      <c r="E2955" s="290"/>
      <c r="F2955" s="290"/>
      <c r="G2955" s="290"/>
      <c r="H2955" s="290"/>
      <c r="I2955" s="290"/>
      <c r="J2955" s="290"/>
      <c r="K2955" s="290"/>
      <c r="L2955" s="290"/>
      <c r="M2955" s="290"/>
      <c r="N2955" s="290"/>
      <c r="O2955" s="290"/>
      <c r="P2955" s="290"/>
      <c r="Q2955" s="290"/>
      <c r="R2955" s="290"/>
      <c r="S2955" s="290"/>
      <c r="T2955" s="290"/>
      <c r="U2955" s="290"/>
      <c r="V2955" s="290"/>
      <c r="W2955" s="290"/>
      <c r="X2955" s="290"/>
    </row>
    <row r="2956" spans="2:24">
      <c r="B2956" s="253"/>
      <c r="C2956" s="290"/>
      <c r="D2956" s="290"/>
      <c r="E2956" s="290"/>
      <c r="F2956" s="290"/>
      <c r="G2956" s="290"/>
      <c r="H2956" s="290"/>
      <c r="I2956" s="290"/>
      <c r="J2956" s="290"/>
      <c r="K2956" s="290"/>
      <c r="L2956" s="290"/>
      <c r="M2956" s="290"/>
      <c r="N2956" s="290"/>
      <c r="O2956" s="290"/>
      <c r="P2956" s="290"/>
      <c r="Q2956" s="290"/>
      <c r="R2956" s="290"/>
      <c r="S2956" s="290"/>
      <c r="T2956" s="290"/>
      <c r="U2956" s="290"/>
      <c r="V2956" s="290"/>
      <c r="W2956" s="290"/>
      <c r="X2956" s="290"/>
    </row>
    <row r="2957" spans="2:24">
      <c r="B2957" s="253"/>
      <c r="C2957" s="290"/>
      <c r="D2957" s="290"/>
      <c r="E2957" s="290"/>
      <c r="F2957" s="290"/>
      <c r="G2957" s="290"/>
      <c r="H2957" s="290"/>
      <c r="I2957" s="290"/>
      <c r="J2957" s="290"/>
      <c r="K2957" s="290"/>
      <c r="L2957" s="290"/>
      <c r="M2957" s="290"/>
      <c r="N2957" s="290"/>
      <c r="O2957" s="290"/>
      <c r="P2957" s="290"/>
      <c r="Q2957" s="290"/>
      <c r="R2957" s="290"/>
      <c r="S2957" s="290"/>
      <c r="T2957" s="290"/>
      <c r="U2957" s="290"/>
      <c r="V2957" s="290"/>
      <c r="W2957" s="290"/>
      <c r="X2957" s="290"/>
    </row>
    <row r="2958" spans="2:24">
      <c r="B2958" s="253"/>
      <c r="C2958" s="290"/>
      <c r="D2958" s="290"/>
      <c r="E2958" s="290"/>
      <c r="F2958" s="290"/>
      <c r="G2958" s="290"/>
      <c r="H2958" s="290"/>
      <c r="I2958" s="290"/>
      <c r="J2958" s="290"/>
      <c r="K2958" s="290"/>
      <c r="L2958" s="290"/>
      <c r="M2958" s="290"/>
      <c r="N2958" s="290"/>
      <c r="O2958" s="290"/>
      <c r="P2958" s="290"/>
      <c r="Q2958" s="290"/>
      <c r="R2958" s="290"/>
      <c r="S2958" s="290"/>
      <c r="T2958" s="290"/>
      <c r="U2958" s="290"/>
      <c r="V2958" s="290"/>
      <c r="W2958" s="290"/>
      <c r="X2958" s="290"/>
    </row>
    <row r="2959" spans="2:24">
      <c r="B2959" s="253"/>
      <c r="C2959" s="290"/>
      <c r="D2959" s="290"/>
      <c r="E2959" s="290"/>
      <c r="F2959" s="290"/>
      <c r="G2959" s="290"/>
      <c r="H2959" s="290"/>
      <c r="I2959" s="290"/>
      <c r="J2959" s="290"/>
      <c r="K2959" s="290"/>
      <c r="L2959" s="290"/>
      <c r="M2959" s="290"/>
      <c r="N2959" s="290"/>
      <c r="O2959" s="290"/>
      <c r="P2959" s="290"/>
      <c r="Q2959" s="290"/>
      <c r="R2959" s="290"/>
      <c r="S2959" s="290"/>
      <c r="T2959" s="290"/>
      <c r="U2959" s="290"/>
      <c r="V2959" s="290"/>
      <c r="W2959" s="290"/>
      <c r="X2959" s="290"/>
    </row>
    <row r="2960" spans="2:24">
      <c r="B2960" s="253"/>
      <c r="C2960" s="290"/>
      <c r="D2960" s="290"/>
      <c r="E2960" s="290"/>
      <c r="F2960" s="290"/>
      <c r="G2960" s="290"/>
      <c r="H2960" s="290"/>
      <c r="I2960" s="290"/>
      <c r="J2960" s="290"/>
      <c r="K2960" s="290"/>
      <c r="L2960" s="290"/>
      <c r="M2960" s="290"/>
      <c r="N2960" s="290"/>
      <c r="O2960" s="290"/>
      <c r="P2960" s="290"/>
      <c r="Q2960" s="290"/>
      <c r="R2960" s="290"/>
      <c r="S2960" s="290"/>
      <c r="T2960" s="290"/>
      <c r="U2960" s="290"/>
      <c r="V2960" s="290"/>
      <c r="W2960" s="290"/>
      <c r="X2960" s="290"/>
    </row>
    <row r="2961" spans="2:24">
      <c r="B2961" s="253"/>
      <c r="C2961" s="290"/>
      <c r="D2961" s="290"/>
      <c r="E2961" s="290"/>
      <c r="F2961" s="290"/>
      <c r="G2961" s="290"/>
      <c r="H2961" s="290"/>
      <c r="I2961" s="290"/>
      <c r="J2961" s="290"/>
      <c r="K2961" s="290"/>
      <c r="L2961" s="290"/>
      <c r="M2961" s="290"/>
      <c r="N2961" s="290"/>
      <c r="O2961" s="290"/>
      <c r="P2961" s="290"/>
      <c r="Q2961" s="290"/>
      <c r="R2961" s="290"/>
      <c r="S2961" s="290"/>
      <c r="T2961" s="290"/>
      <c r="U2961" s="290"/>
      <c r="V2961" s="290"/>
      <c r="W2961" s="290"/>
      <c r="X2961" s="290"/>
    </row>
    <row r="2962" spans="2:24">
      <c r="B2962" s="253"/>
      <c r="C2962" s="290"/>
      <c r="D2962" s="290"/>
      <c r="E2962" s="290"/>
      <c r="F2962" s="290"/>
      <c r="G2962" s="290"/>
      <c r="H2962" s="290"/>
      <c r="I2962" s="290"/>
      <c r="J2962" s="290"/>
      <c r="K2962" s="290"/>
      <c r="L2962" s="290"/>
      <c r="M2962" s="290"/>
      <c r="N2962" s="290"/>
      <c r="O2962" s="290"/>
      <c r="P2962" s="290"/>
      <c r="Q2962" s="290"/>
      <c r="R2962" s="290"/>
      <c r="S2962" s="290"/>
      <c r="T2962" s="290"/>
      <c r="U2962" s="290"/>
      <c r="V2962" s="290"/>
      <c r="W2962" s="290"/>
      <c r="X2962" s="290"/>
    </row>
    <row r="2963" spans="2:24">
      <c r="B2963" s="253"/>
      <c r="C2963" s="290"/>
      <c r="D2963" s="290"/>
      <c r="E2963" s="290"/>
      <c r="F2963" s="290"/>
      <c r="G2963" s="290"/>
      <c r="H2963" s="290"/>
      <c r="I2963" s="290"/>
      <c r="J2963" s="290"/>
      <c r="K2963" s="290"/>
      <c r="L2963" s="290"/>
      <c r="M2963" s="290"/>
      <c r="N2963" s="290"/>
      <c r="O2963" s="290"/>
      <c r="P2963" s="290"/>
      <c r="Q2963" s="290"/>
      <c r="R2963" s="290"/>
      <c r="S2963" s="290"/>
      <c r="T2963" s="290"/>
      <c r="U2963" s="290"/>
      <c r="V2963" s="290"/>
      <c r="W2963" s="290"/>
      <c r="X2963" s="290"/>
    </row>
    <row r="2964" spans="2:24">
      <c r="B2964" s="253"/>
      <c r="C2964" s="290"/>
      <c r="D2964" s="290"/>
      <c r="E2964" s="290"/>
      <c r="F2964" s="290"/>
      <c r="G2964" s="290"/>
      <c r="H2964" s="290"/>
      <c r="I2964" s="290"/>
      <c r="J2964" s="290"/>
      <c r="K2964" s="290"/>
      <c r="L2964" s="290"/>
      <c r="M2964" s="290"/>
      <c r="N2964" s="290"/>
      <c r="O2964" s="290"/>
      <c r="P2964" s="290"/>
      <c r="Q2964" s="290"/>
      <c r="R2964" s="290"/>
      <c r="S2964" s="290"/>
      <c r="T2964" s="290"/>
      <c r="U2964" s="290"/>
      <c r="V2964" s="290"/>
      <c r="W2964" s="290"/>
      <c r="X2964" s="290"/>
    </row>
    <row r="2965" spans="2:24">
      <c r="B2965" s="253"/>
      <c r="C2965" s="290"/>
      <c r="D2965" s="290"/>
      <c r="E2965" s="290"/>
      <c r="F2965" s="290"/>
      <c r="G2965" s="290"/>
      <c r="H2965" s="290"/>
      <c r="I2965" s="290"/>
      <c r="J2965" s="290"/>
      <c r="K2965" s="290"/>
      <c r="L2965" s="290"/>
      <c r="M2965" s="290"/>
      <c r="N2965" s="290"/>
      <c r="O2965" s="290"/>
      <c r="P2965" s="290"/>
      <c r="Q2965" s="290"/>
      <c r="R2965" s="290"/>
      <c r="S2965" s="290"/>
      <c r="T2965" s="290"/>
      <c r="U2965" s="290"/>
      <c r="V2965" s="290"/>
      <c r="W2965" s="290"/>
      <c r="X2965" s="290"/>
    </row>
    <row r="2966" spans="2:24">
      <c r="B2966" s="253"/>
      <c r="C2966" s="290"/>
      <c r="D2966" s="290"/>
      <c r="E2966" s="290"/>
      <c r="F2966" s="290"/>
      <c r="G2966" s="290"/>
      <c r="H2966" s="290"/>
      <c r="I2966" s="290"/>
      <c r="J2966" s="290"/>
      <c r="K2966" s="290"/>
      <c r="L2966" s="290"/>
      <c r="M2966" s="290"/>
      <c r="N2966" s="290"/>
      <c r="O2966" s="290"/>
      <c r="P2966" s="290"/>
      <c r="Q2966" s="290"/>
      <c r="R2966" s="290"/>
      <c r="S2966" s="290"/>
      <c r="T2966" s="290"/>
      <c r="U2966" s="290"/>
      <c r="V2966" s="290"/>
      <c r="W2966" s="290"/>
      <c r="X2966" s="290"/>
    </row>
    <row r="2967" spans="2:24">
      <c r="B2967" s="253"/>
      <c r="C2967" s="290"/>
      <c r="D2967" s="290"/>
      <c r="E2967" s="290"/>
      <c r="F2967" s="290"/>
      <c r="G2967" s="290"/>
      <c r="H2967" s="290"/>
      <c r="I2967" s="290"/>
      <c r="J2967" s="290"/>
      <c r="K2967" s="290"/>
      <c r="L2967" s="290"/>
      <c r="M2967" s="290"/>
      <c r="N2967" s="290"/>
      <c r="O2967" s="290"/>
      <c r="P2967" s="290"/>
      <c r="Q2967" s="290"/>
      <c r="R2967" s="290"/>
      <c r="S2967" s="290"/>
      <c r="T2967" s="290"/>
      <c r="U2967" s="290"/>
      <c r="V2967" s="290"/>
      <c r="W2967" s="290"/>
      <c r="X2967" s="290"/>
    </row>
    <row r="2968" spans="2:24">
      <c r="B2968" s="253"/>
      <c r="C2968" s="290"/>
      <c r="D2968" s="290"/>
      <c r="E2968" s="290"/>
      <c r="F2968" s="290"/>
      <c r="G2968" s="290"/>
      <c r="H2968" s="290"/>
      <c r="I2968" s="290"/>
      <c r="J2968" s="290"/>
      <c r="K2968" s="290"/>
      <c r="L2968" s="290"/>
      <c r="M2968" s="290"/>
      <c r="N2968" s="290"/>
      <c r="O2968" s="290"/>
      <c r="P2968" s="290"/>
      <c r="Q2968" s="290"/>
      <c r="R2968" s="290"/>
      <c r="S2968" s="290"/>
      <c r="T2968" s="290"/>
      <c r="U2968" s="290"/>
      <c r="V2968" s="290"/>
      <c r="W2968" s="290"/>
      <c r="X2968" s="290"/>
    </row>
    <row r="2969" spans="2:24">
      <c r="B2969" s="253"/>
      <c r="C2969" s="290"/>
      <c r="D2969" s="290"/>
      <c r="E2969" s="290"/>
      <c r="F2969" s="290"/>
      <c r="G2969" s="290"/>
      <c r="H2969" s="290"/>
      <c r="I2969" s="290"/>
      <c r="J2969" s="290"/>
      <c r="K2969" s="290"/>
      <c r="L2969" s="290"/>
      <c r="M2969" s="290"/>
      <c r="N2969" s="290"/>
      <c r="O2969" s="290"/>
      <c r="P2969" s="290"/>
      <c r="Q2969" s="290"/>
      <c r="R2969" s="290"/>
      <c r="S2969" s="290"/>
      <c r="T2969" s="290"/>
      <c r="U2969" s="290"/>
      <c r="V2969" s="290"/>
      <c r="W2969" s="290"/>
      <c r="X2969" s="290"/>
    </row>
    <row r="2970" spans="2:24">
      <c r="B2970" s="253"/>
      <c r="C2970" s="290"/>
      <c r="D2970" s="290"/>
      <c r="E2970" s="290"/>
      <c r="F2970" s="290"/>
      <c r="G2970" s="290"/>
      <c r="H2970" s="290"/>
      <c r="I2970" s="290"/>
      <c r="J2970" s="290"/>
      <c r="K2970" s="290"/>
      <c r="L2970" s="290"/>
      <c r="M2970" s="290"/>
      <c r="N2970" s="290"/>
      <c r="O2970" s="290"/>
      <c r="P2970" s="290"/>
      <c r="Q2970" s="290"/>
      <c r="R2970" s="290"/>
      <c r="S2970" s="290"/>
      <c r="T2970" s="290"/>
      <c r="U2970" s="290"/>
      <c r="V2970" s="290"/>
      <c r="W2970" s="290"/>
      <c r="X2970" s="290"/>
    </row>
    <row r="2971" spans="2:24">
      <c r="B2971" s="253"/>
      <c r="C2971" s="290"/>
      <c r="D2971" s="290"/>
      <c r="E2971" s="290"/>
      <c r="F2971" s="290"/>
      <c r="G2971" s="290"/>
      <c r="H2971" s="290"/>
      <c r="I2971" s="290"/>
      <c r="J2971" s="290"/>
      <c r="K2971" s="290"/>
      <c r="L2971" s="290"/>
      <c r="M2971" s="290"/>
      <c r="N2971" s="290"/>
      <c r="O2971" s="290"/>
      <c r="P2971" s="290"/>
      <c r="Q2971" s="290"/>
      <c r="R2971" s="290"/>
      <c r="S2971" s="290"/>
      <c r="T2971" s="290"/>
      <c r="U2971" s="290"/>
      <c r="V2971" s="290"/>
      <c r="W2971" s="290"/>
      <c r="X2971" s="290"/>
    </row>
    <row r="2972" spans="2:24">
      <c r="B2972" s="253"/>
      <c r="C2972" s="290"/>
      <c r="D2972" s="290"/>
      <c r="E2972" s="290"/>
      <c r="F2972" s="290"/>
      <c r="G2972" s="290"/>
      <c r="H2972" s="290"/>
      <c r="I2972" s="290"/>
      <c r="J2972" s="290"/>
      <c r="K2972" s="290"/>
      <c r="L2972" s="290"/>
      <c r="M2972" s="290"/>
      <c r="N2972" s="290"/>
      <c r="O2972" s="290"/>
      <c r="P2972" s="290"/>
      <c r="Q2972" s="290"/>
      <c r="R2972" s="290"/>
      <c r="S2972" s="290"/>
      <c r="T2972" s="290"/>
      <c r="U2972" s="290"/>
      <c r="V2972" s="290"/>
      <c r="W2972" s="290"/>
      <c r="X2972" s="290"/>
    </row>
    <row r="2973" spans="2:24">
      <c r="B2973" s="253"/>
      <c r="C2973" s="290"/>
      <c r="D2973" s="290"/>
      <c r="E2973" s="290"/>
      <c r="F2973" s="290"/>
      <c r="G2973" s="290"/>
      <c r="H2973" s="290"/>
      <c r="I2973" s="290"/>
      <c r="J2973" s="290"/>
      <c r="K2973" s="290"/>
      <c r="L2973" s="290"/>
      <c r="M2973" s="290"/>
      <c r="N2973" s="290"/>
      <c r="O2973" s="290"/>
      <c r="P2973" s="290"/>
      <c r="Q2973" s="290"/>
      <c r="R2973" s="290"/>
      <c r="S2973" s="290"/>
      <c r="T2973" s="290"/>
      <c r="U2973" s="290"/>
      <c r="V2973" s="290"/>
      <c r="W2973" s="290"/>
      <c r="X2973" s="290"/>
    </row>
    <row r="2974" spans="2:24">
      <c r="B2974" s="253"/>
      <c r="C2974" s="290"/>
      <c r="D2974" s="290"/>
      <c r="E2974" s="290"/>
      <c r="F2974" s="290"/>
      <c r="G2974" s="290"/>
      <c r="H2974" s="290"/>
      <c r="I2974" s="290"/>
      <c r="J2974" s="290"/>
      <c r="K2974" s="290"/>
      <c r="L2974" s="290"/>
      <c r="M2974" s="290"/>
      <c r="N2974" s="290"/>
      <c r="O2974" s="290"/>
      <c r="P2974" s="290"/>
      <c r="Q2974" s="290"/>
      <c r="R2974" s="290"/>
      <c r="S2974" s="290"/>
      <c r="T2974" s="290"/>
      <c r="U2974" s="290"/>
      <c r="V2974" s="290"/>
      <c r="W2974" s="290"/>
      <c r="X2974" s="290"/>
    </row>
    <row r="2975" spans="2:24">
      <c r="B2975" s="253"/>
      <c r="C2975" s="290"/>
      <c r="D2975" s="290"/>
      <c r="E2975" s="290"/>
      <c r="F2975" s="290"/>
      <c r="G2975" s="290"/>
      <c r="H2975" s="290"/>
      <c r="I2975" s="290"/>
      <c r="J2975" s="290"/>
      <c r="K2975" s="290"/>
      <c r="L2975" s="290"/>
      <c r="M2975" s="290"/>
      <c r="N2975" s="290"/>
      <c r="O2975" s="290"/>
      <c r="P2975" s="290"/>
      <c r="Q2975" s="290"/>
      <c r="R2975" s="290"/>
      <c r="S2975" s="290"/>
      <c r="T2975" s="290"/>
      <c r="U2975" s="290"/>
      <c r="V2975" s="290"/>
      <c r="W2975" s="290"/>
      <c r="X2975" s="290"/>
    </row>
    <row r="2976" spans="2:24">
      <c r="B2976" s="253"/>
      <c r="C2976" s="290"/>
      <c r="D2976" s="290"/>
      <c r="E2976" s="290"/>
      <c r="F2976" s="290"/>
      <c r="G2976" s="290"/>
      <c r="H2976" s="290"/>
      <c r="I2976" s="290"/>
      <c r="J2976" s="290"/>
      <c r="K2976" s="290"/>
      <c r="L2976" s="290"/>
      <c r="M2976" s="290"/>
      <c r="N2976" s="290"/>
      <c r="O2976" s="290"/>
      <c r="P2976" s="290"/>
      <c r="Q2976" s="290"/>
      <c r="R2976" s="290"/>
      <c r="S2976" s="290"/>
      <c r="T2976" s="290"/>
      <c r="U2976" s="290"/>
      <c r="V2976" s="290"/>
      <c r="W2976" s="290"/>
      <c r="X2976" s="290"/>
    </row>
    <row r="2977" spans="2:24">
      <c r="B2977" s="253"/>
      <c r="C2977" s="290"/>
      <c r="D2977" s="290"/>
      <c r="E2977" s="290"/>
      <c r="F2977" s="290"/>
      <c r="G2977" s="290"/>
      <c r="H2977" s="290"/>
      <c r="I2977" s="290"/>
      <c r="J2977" s="290"/>
      <c r="K2977" s="290"/>
      <c r="L2977" s="290"/>
      <c r="M2977" s="290"/>
      <c r="N2977" s="290"/>
      <c r="O2977" s="290"/>
      <c r="P2977" s="290"/>
      <c r="Q2977" s="290"/>
      <c r="R2977" s="290"/>
      <c r="S2977" s="290"/>
      <c r="T2977" s="290"/>
      <c r="U2977" s="290"/>
      <c r="V2977" s="290"/>
      <c r="W2977" s="290"/>
      <c r="X2977" s="290"/>
    </row>
    <row r="2978" spans="2:24">
      <c r="B2978" s="253"/>
      <c r="C2978" s="290"/>
      <c r="D2978" s="290"/>
      <c r="E2978" s="290"/>
      <c r="F2978" s="290"/>
      <c r="G2978" s="290"/>
      <c r="H2978" s="290"/>
      <c r="I2978" s="290"/>
      <c r="J2978" s="290"/>
      <c r="K2978" s="290"/>
      <c r="L2978" s="290"/>
      <c r="M2978" s="290"/>
      <c r="N2978" s="290"/>
      <c r="O2978" s="290"/>
      <c r="P2978" s="290"/>
      <c r="Q2978" s="290"/>
      <c r="R2978" s="290"/>
      <c r="S2978" s="290"/>
      <c r="T2978" s="290"/>
      <c r="U2978" s="290"/>
      <c r="V2978" s="290"/>
      <c r="W2978" s="290"/>
      <c r="X2978" s="290"/>
    </row>
    <row r="2979" spans="2:24">
      <c r="B2979" s="253"/>
      <c r="C2979" s="290"/>
      <c r="D2979" s="290"/>
      <c r="E2979" s="290"/>
      <c r="F2979" s="290"/>
      <c r="G2979" s="290"/>
      <c r="H2979" s="290"/>
      <c r="I2979" s="290"/>
      <c r="J2979" s="290"/>
      <c r="K2979" s="290"/>
      <c r="L2979" s="290"/>
      <c r="M2979" s="290"/>
      <c r="N2979" s="290"/>
      <c r="O2979" s="290"/>
      <c r="P2979" s="290"/>
      <c r="Q2979" s="290"/>
      <c r="R2979" s="290"/>
      <c r="S2979" s="290"/>
      <c r="T2979" s="290"/>
      <c r="U2979" s="290"/>
      <c r="V2979" s="290"/>
      <c r="W2979" s="290"/>
      <c r="X2979" s="290"/>
    </row>
    <row r="2980" spans="2:24">
      <c r="B2980" s="253"/>
      <c r="C2980" s="290"/>
      <c r="D2980" s="290"/>
      <c r="E2980" s="290"/>
      <c r="F2980" s="290"/>
      <c r="G2980" s="290"/>
      <c r="H2980" s="290"/>
      <c r="I2980" s="290"/>
      <c r="J2980" s="290"/>
      <c r="K2980" s="290"/>
      <c r="L2980" s="290"/>
      <c r="M2980" s="290"/>
      <c r="N2980" s="290"/>
      <c r="O2980" s="290"/>
      <c r="P2980" s="290"/>
      <c r="Q2980" s="290"/>
      <c r="R2980" s="290"/>
      <c r="S2980" s="290"/>
      <c r="T2980" s="290"/>
      <c r="U2980" s="290"/>
      <c r="V2980" s="290"/>
      <c r="W2980" s="290"/>
      <c r="X2980" s="290"/>
    </row>
    <row r="2981" spans="2:24">
      <c r="B2981" s="253"/>
      <c r="C2981" s="290"/>
      <c r="D2981" s="290"/>
      <c r="E2981" s="290"/>
      <c r="F2981" s="290"/>
      <c r="G2981" s="290"/>
      <c r="H2981" s="290"/>
      <c r="I2981" s="290"/>
      <c r="J2981" s="290"/>
      <c r="K2981" s="290"/>
      <c r="L2981" s="290"/>
      <c r="M2981" s="290"/>
      <c r="N2981" s="290"/>
      <c r="O2981" s="290"/>
      <c r="P2981" s="290"/>
      <c r="Q2981" s="290"/>
      <c r="R2981" s="290"/>
      <c r="S2981" s="290"/>
      <c r="T2981" s="290"/>
      <c r="U2981" s="290"/>
      <c r="V2981" s="290"/>
      <c r="W2981" s="290"/>
      <c r="X2981" s="290"/>
    </row>
    <row r="2982" spans="2:24">
      <c r="B2982" s="253"/>
      <c r="C2982" s="290"/>
      <c r="D2982" s="290"/>
      <c r="E2982" s="290"/>
      <c r="F2982" s="290"/>
      <c r="G2982" s="290"/>
      <c r="H2982" s="290"/>
      <c r="I2982" s="290"/>
      <c r="J2982" s="290"/>
      <c r="K2982" s="290"/>
      <c r="L2982" s="290"/>
      <c r="M2982" s="290"/>
      <c r="N2982" s="290"/>
      <c r="O2982" s="290"/>
      <c r="P2982" s="290"/>
      <c r="Q2982" s="290"/>
      <c r="R2982" s="290"/>
      <c r="S2982" s="290"/>
      <c r="T2982" s="290"/>
      <c r="U2982" s="290"/>
      <c r="V2982" s="290"/>
      <c r="W2982" s="290"/>
      <c r="X2982" s="290"/>
    </row>
    <row r="2983" spans="2:24">
      <c r="B2983" s="253"/>
      <c r="C2983" s="290"/>
      <c r="D2983" s="290"/>
      <c r="E2983" s="290"/>
      <c r="F2983" s="290"/>
      <c r="G2983" s="290"/>
      <c r="H2983" s="290"/>
      <c r="I2983" s="290"/>
      <c r="J2983" s="290"/>
      <c r="K2983" s="290"/>
      <c r="L2983" s="290"/>
      <c r="M2983" s="290"/>
      <c r="N2983" s="290"/>
      <c r="O2983" s="290"/>
      <c r="P2983" s="290"/>
      <c r="Q2983" s="290"/>
      <c r="R2983" s="290"/>
      <c r="S2983" s="290"/>
      <c r="T2983" s="290"/>
      <c r="U2983" s="290"/>
      <c r="V2983" s="290"/>
      <c r="W2983" s="290"/>
      <c r="X2983" s="290"/>
    </row>
    <row r="2984" spans="2:24">
      <c r="B2984" s="253"/>
      <c r="C2984" s="290"/>
      <c r="D2984" s="290"/>
      <c r="E2984" s="290"/>
      <c r="F2984" s="290"/>
      <c r="G2984" s="290"/>
      <c r="H2984" s="290"/>
      <c r="I2984" s="290"/>
      <c r="J2984" s="290"/>
      <c r="K2984" s="290"/>
      <c r="L2984" s="290"/>
      <c r="M2984" s="290"/>
      <c r="N2984" s="290"/>
      <c r="O2984" s="290"/>
      <c r="P2984" s="290"/>
      <c r="Q2984" s="290"/>
      <c r="R2984" s="290"/>
      <c r="S2984" s="290"/>
      <c r="T2984" s="290"/>
      <c r="U2984" s="290"/>
      <c r="V2984" s="290"/>
      <c r="W2984" s="290"/>
      <c r="X2984" s="290"/>
    </row>
    <row r="2985" spans="2:24">
      <c r="B2985" s="253"/>
      <c r="C2985" s="290"/>
      <c r="D2985" s="290"/>
      <c r="E2985" s="290"/>
      <c r="F2985" s="290"/>
      <c r="G2985" s="290"/>
      <c r="H2985" s="290"/>
      <c r="I2985" s="290"/>
      <c r="J2985" s="290"/>
      <c r="K2985" s="290"/>
      <c r="L2985" s="290"/>
      <c r="M2985" s="290"/>
      <c r="N2985" s="290"/>
      <c r="O2985" s="290"/>
      <c r="P2985" s="290"/>
      <c r="Q2985" s="290"/>
      <c r="R2985" s="290"/>
      <c r="S2985" s="290"/>
      <c r="T2985" s="290"/>
      <c r="U2985" s="290"/>
      <c r="V2985" s="290"/>
      <c r="W2985" s="290"/>
      <c r="X2985" s="290"/>
    </row>
    <row r="2986" spans="2:24">
      <c r="B2986" s="253"/>
      <c r="C2986" s="290"/>
      <c r="D2986" s="290"/>
      <c r="E2986" s="290"/>
      <c r="F2986" s="290"/>
      <c r="G2986" s="290"/>
      <c r="H2986" s="290"/>
      <c r="I2986" s="290"/>
      <c r="J2986" s="290"/>
      <c r="K2986" s="290"/>
      <c r="L2986" s="290"/>
      <c r="M2986" s="290"/>
      <c r="N2986" s="290"/>
      <c r="O2986" s="290"/>
      <c r="P2986" s="290"/>
      <c r="Q2986" s="290"/>
      <c r="R2986" s="290"/>
      <c r="S2986" s="290"/>
      <c r="T2986" s="290"/>
      <c r="U2986" s="290"/>
      <c r="V2986" s="290"/>
      <c r="W2986" s="290"/>
      <c r="X2986" s="290"/>
    </row>
    <row r="2987" spans="2:24">
      <c r="B2987" s="253"/>
      <c r="C2987" s="290"/>
      <c r="D2987" s="290"/>
      <c r="E2987" s="290"/>
      <c r="F2987" s="290"/>
      <c r="G2987" s="290"/>
      <c r="H2987" s="290"/>
      <c r="I2987" s="290"/>
      <c r="J2987" s="290"/>
      <c r="K2987" s="290"/>
      <c r="L2987" s="290"/>
      <c r="M2987" s="290"/>
      <c r="N2987" s="290"/>
      <c r="O2987" s="290"/>
      <c r="P2987" s="290"/>
      <c r="Q2987" s="290"/>
      <c r="R2987" s="290"/>
      <c r="S2987" s="290"/>
      <c r="T2987" s="290"/>
      <c r="U2987" s="290"/>
      <c r="V2987" s="290"/>
      <c r="W2987" s="290"/>
      <c r="X2987" s="290"/>
    </row>
    <row r="2988" spans="2:24">
      <c r="B2988" s="253"/>
      <c r="C2988" s="290"/>
      <c r="D2988" s="290"/>
      <c r="E2988" s="290"/>
      <c r="F2988" s="290"/>
      <c r="G2988" s="290"/>
      <c r="H2988" s="290"/>
      <c r="I2988" s="290"/>
      <c r="J2988" s="290"/>
      <c r="K2988" s="290"/>
      <c r="L2988" s="290"/>
      <c r="M2988" s="290"/>
      <c r="N2988" s="290"/>
      <c r="O2988" s="290"/>
      <c r="P2988" s="290"/>
      <c r="Q2988" s="290"/>
      <c r="R2988" s="290"/>
      <c r="S2988" s="290"/>
      <c r="T2988" s="290"/>
      <c r="U2988" s="290"/>
      <c r="V2988" s="290"/>
      <c r="W2988" s="290"/>
      <c r="X2988" s="290"/>
    </row>
    <row r="2989" spans="2:24">
      <c r="B2989" s="253"/>
      <c r="C2989" s="290"/>
      <c r="D2989" s="290"/>
      <c r="E2989" s="290"/>
      <c r="F2989" s="290"/>
      <c r="G2989" s="290"/>
      <c r="H2989" s="290"/>
      <c r="I2989" s="290"/>
      <c r="J2989" s="290"/>
      <c r="K2989" s="290"/>
      <c r="L2989" s="290"/>
      <c r="M2989" s="290"/>
      <c r="N2989" s="290"/>
      <c r="O2989" s="290"/>
      <c r="P2989" s="290"/>
      <c r="Q2989" s="290"/>
      <c r="R2989" s="290"/>
      <c r="S2989" s="290"/>
      <c r="T2989" s="290"/>
      <c r="U2989" s="290"/>
      <c r="V2989" s="290"/>
      <c r="W2989" s="290"/>
      <c r="X2989" s="290"/>
    </row>
    <row r="2990" spans="2:24">
      <c r="B2990" s="253"/>
      <c r="C2990" s="290"/>
      <c r="D2990" s="290"/>
      <c r="E2990" s="290"/>
      <c r="F2990" s="290"/>
      <c r="G2990" s="290"/>
      <c r="H2990" s="290"/>
      <c r="I2990" s="290"/>
      <c r="J2990" s="290"/>
      <c r="K2990" s="290"/>
      <c r="L2990" s="290"/>
      <c r="M2990" s="290"/>
      <c r="N2990" s="290"/>
      <c r="O2990" s="290"/>
      <c r="P2990" s="290"/>
      <c r="Q2990" s="290"/>
      <c r="R2990" s="290"/>
      <c r="S2990" s="290"/>
      <c r="T2990" s="290"/>
      <c r="U2990" s="290"/>
      <c r="V2990" s="290"/>
      <c r="W2990" s="290"/>
      <c r="X2990" s="290"/>
    </row>
    <row r="2991" spans="2:24">
      <c r="B2991" s="253"/>
      <c r="C2991" s="290"/>
      <c r="D2991" s="290"/>
      <c r="E2991" s="290"/>
      <c r="F2991" s="290"/>
      <c r="G2991" s="290"/>
      <c r="H2991" s="290"/>
      <c r="I2991" s="290"/>
      <c r="J2991" s="290"/>
      <c r="K2991" s="290"/>
      <c r="L2991" s="290"/>
      <c r="M2991" s="290"/>
      <c r="N2991" s="290"/>
      <c r="O2991" s="290"/>
      <c r="P2991" s="290"/>
      <c r="Q2991" s="290"/>
      <c r="R2991" s="290"/>
      <c r="S2991" s="290"/>
      <c r="T2991" s="290"/>
      <c r="U2991" s="290"/>
      <c r="V2991" s="290"/>
      <c r="W2991" s="290"/>
      <c r="X2991" s="290"/>
    </row>
    <row r="2992" spans="2:24">
      <c r="B2992" s="253"/>
      <c r="C2992" s="290"/>
      <c r="D2992" s="290"/>
      <c r="E2992" s="290"/>
      <c r="F2992" s="290"/>
      <c r="G2992" s="290"/>
      <c r="H2992" s="290"/>
      <c r="I2992" s="290"/>
      <c r="J2992" s="290"/>
      <c r="K2992" s="290"/>
      <c r="L2992" s="290"/>
      <c r="M2992" s="290"/>
      <c r="N2992" s="290"/>
      <c r="O2992" s="290"/>
      <c r="P2992" s="290"/>
      <c r="Q2992" s="290"/>
      <c r="R2992" s="290"/>
      <c r="S2992" s="290"/>
      <c r="T2992" s="290"/>
      <c r="U2992" s="290"/>
      <c r="V2992" s="290"/>
      <c r="W2992" s="290"/>
      <c r="X2992" s="290"/>
    </row>
    <row r="2993" spans="2:24">
      <c r="B2993" s="253"/>
      <c r="C2993" s="290"/>
      <c r="D2993" s="290"/>
      <c r="E2993" s="290"/>
      <c r="F2993" s="290"/>
      <c r="G2993" s="290"/>
      <c r="H2993" s="290"/>
      <c r="I2993" s="290"/>
      <c r="J2993" s="290"/>
      <c r="K2993" s="290"/>
      <c r="L2993" s="290"/>
      <c r="M2993" s="290"/>
      <c r="N2993" s="290"/>
      <c r="O2993" s="290"/>
      <c r="P2993" s="290"/>
      <c r="Q2993" s="290"/>
      <c r="R2993" s="290"/>
      <c r="S2993" s="290"/>
      <c r="T2993" s="290"/>
      <c r="U2993" s="290"/>
      <c r="V2993" s="290"/>
      <c r="W2993" s="290"/>
      <c r="X2993" s="290"/>
    </row>
    <row r="2994" spans="2:24">
      <c r="B2994" s="253"/>
      <c r="C2994" s="290"/>
      <c r="D2994" s="290"/>
      <c r="E2994" s="290"/>
      <c r="F2994" s="290"/>
      <c r="G2994" s="290"/>
      <c r="H2994" s="290"/>
      <c r="I2994" s="290"/>
      <c r="J2994" s="290"/>
      <c r="K2994" s="290"/>
      <c r="L2994" s="290"/>
      <c r="M2994" s="290"/>
      <c r="N2994" s="290"/>
      <c r="O2994" s="290"/>
      <c r="P2994" s="290"/>
      <c r="Q2994" s="290"/>
      <c r="R2994" s="290"/>
      <c r="S2994" s="290"/>
      <c r="T2994" s="290"/>
      <c r="U2994" s="290"/>
      <c r="V2994" s="290"/>
      <c r="W2994" s="290"/>
      <c r="X2994" s="290"/>
    </row>
    <row r="2995" spans="2:24">
      <c r="B2995" s="253"/>
      <c r="C2995" s="290"/>
      <c r="D2995" s="290"/>
      <c r="E2995" s="290"/>
      <c r="F2995" s="290"/>
      <c r="G2995" s="290"/>
      <c r="H2995" s="290"/>
      <c r="I2995" s="290"/>
      <c r="J2995" s="290"/>
      <c r="K2995" s="290"/>
      <c r="L2995" s="290"/>
      <c r="M2995" s="290"/>
      <c r="N2995" s="290"/>
      <c r="O2995" s="290"/>
      <c r="P2995" s="290"/>
      <c r="Q2995" s="290"/>
      <c r="R2995" s="290"/>
      <c r="S2995" s="290"/>
      <c r="T2995" s="290"/>
      <c r="U2995" s="290"/>
      <c r="V2995" s="290"/>
      <c r="W2995" s="290"/>
      <c r="X2995" s="290"/>
    </row>
    <row r="2996" spans="2:24">
      <c r="B2996" s="253"/>
      <c r="C2996" s="290"/>
      <c r="D2996" s="290"/>
      <c r="E2996" s="290"/>
      <c r="F2996" s="290"/>
      <c r="G2996" s="290"/>
      <c r="H2996" s="290"/>
      <c r="I2996" s="290"/>
      <c r="J2996" s="290"/>
      <c r="K2996" s="290"/>
      <c r="L2996" s="290"/>
      <c r="M2996" s="290"/>
      <c r="N2996" s="290"/>
      <c r="O2996" s="290"/>
      <c r="P2996" s="290"/>
      <c r="Q2996" s="290"/>
      <c r="R2996" s="290"/>
      <c r="S2996" s="290"/>
      <c r="T2996" s="290"/>
      <c r="U2996" s="290"/>
      <c r="V2996" s="290"/>
      <c r="W2996" s="290"/>
      <c r="X2996" s="290"/>
    </row>
    <row r="2997" spans="2:24">
      <c r="B2997" s="253"/>
      <c r="C2997" s="290"/>
      <c r="D2997" s="290"/>
      <c r="E2997" s="290"/>
      <c r="F2997" s="290"/>
      <c r="G2997" s="290"/>
      <c r="H2997" s="290"/>
      <c r="I2997" s="290"/>
      <c r="J2997" s="290"/>
      <c r="K2997" s="290"/>
      <c r="L2997" s="290"/>
      <c r="M2997" s="290"/>
      <c r="N2997" s="290"/>
      <c r="O2997" s="290"/>
      <c r="P2997" s="290"/>
      <c r="Q2997" s="290"/>
      <c r="R2997" s="290"/>
      <c r="S2997" s="290"/>
      <c r="T2997" s="290"/>
      <c r="U2997" s="290"/>
      <c r="V2997" s="290"/>
      <c r="W2997" s="290"/>
      <c r="X2997" s="290"/>
    </row>
    <row r="2998" spans="2:24">
      <c r="B2998" s="253"/>
      <c r="C2998" s="290"/>
      <c r="D2998" s="290"/>
      <c r="E2998" s="290"/>
      <c r="F2998" s="290"/>
      <c r="G2998" s="290"/>
      <c r="H2998" s="290"/>
      <c r="I2998" s="290"/>
      <c r="J2998" s="290"/>
      <c r="K2998" s="290"/>
      <c r="L2998" s="290"/>
      <c r="M2998" s="290"/>
      <c r="N2998" s="290"/>
      <c r="O2998" s="290"/>
      <c r="P2998" s="290"/>
      <c r="Q2998" s="290"/>
      <c r="R2998" s="290"/>
      <c r="S2998" s="290"/>
      <c r="T2998" s="290"/>
      <c r="U2998" s="290"/>
      <c r="V2998" s="290"/>
      <c r="W2998" s="290"/>
      <c r="X2998" s="290"/>
    </row>
    <row r="2999" spans="2:24">
      <c r="B2999" s="253"/>
      <c r="C2999" s="290"/>
      <c r="D2999" s="290"/>
      <c r="E2999" s="290"/>
      <c r="F2999" s="290"/>
      <c r="G2999" s="290"/>
      <c r="H2999" s="290"/>
      <c r="I2999" s="290"/>
      <c r="J2999" s="290"/>
      <c r="K2999" s="290"/>
      <c r="L2999" s="290"/>
      <c r="M2999" s="290"/>
      <c r="N2999" s="290"/>
      <c r="O2999" s="290"/>
      <c r="P2999" s="290"/>
      <c r="Q2999" s="290"/>
      <c r="R2999" s="290"/>
      <c r="S2999" s="290"/>
      <c r="T2999" s="290"/>
      <c r="U2999" s="290"/>
      <c r="V2999" s="290"/>
      <c r="W2999" s="290"/>
      <c r="X2999" s="290"/>
    </row>
    <row r="3000" spans="2:24">
      <c r="B3000" s="253"/>
      <c r="C3000" s="290"/>
      <c r="D3000" s="290"/>
      <c r="E3000" s="290"/>
      <c r="F3000" s="290"/>
      <c r="G3000" s="290"/>
      <c r="H3000" s="290"/>
      <c r="I3000" s="290"/>
      <c r="J3000" s="290"/>
      <c r="K3000" s="290"/>
      <c r="L3000" s="290"/>
      <c r="M3000" s="290"/>
      <c r="N3000" s="290"/>
      <c r="O3000" s="290"/>
      <c r="P3000" s="290"/>
      <c r="Q3000" s="290"/>
      <c r="R3000" s="290"/>
      <c r="S3000" s="290"/>
      <c r="T3000" s="290"/>
      <c r="U3000" s="290"/>
      <c r="V3000" s="290"/>
      <c r="W3000" s="290"/>
      <c r="X3000" s="290"/>
    </row>
    <row r="3001" spans="2:24">
      <c r="B3001" s="253"/>
      <c r="C3001" s="290"/>
      <c r="D3001" s="290"/>
      <c r="E3001" s="290"/>
      <c r="F3001" s="290"/>
      <c r="G3001" s="290"/>
      <c r="H3001" s="290"/>
      <c r="I3001" s="290"/>
      <c r="J3001" s="290"/>
      <c r="K3001" s="290"/>
      <c r="L3001" s="290"/>
      <c r="M3001" s="290"/>
      <c r="N3001" s="290"/>
      <c r="O3001" s="290"/>
      <c r="P3001" s="290"/>
      <c r="Q3001" s="290"/>
      <c r="R3001" s="290"/>
      <c r="S3001" s="290"/>
      <c r="T3001" s="290"/>
      <c r="U3001" s="290"/>
      <c r="V3001" s="290"/>
      <c r="W3001" s="290"/>
      <c r="X3001" s="290"/>
    </row>
    <row r="3002" spans="2:24">
      <c r="B3002" s="253"/>
      <c r="C3002" s="290"/>
      <c r="D3002" s="290"/>
      <c r="E3002" s="290"/>
      <c r="F3002" s="290"/>
      <c r="G3002" s="290"/>
      <c r="H3002" s="290"/>
      <c r="I3002" s="290"/>
      <c r="J3002" s="290"/>
      <c r="K3002" s="290"/>
      <c r="L3002" s="290"/>
      <c r="M3002" s="290"/>
      <c r="N3002" s="290"/>
      <c r="O3002" s="290"/>
      <c r="P3002" s="290"/>
      <c r="Q3002" s="290"/>
      <c r="R3002" s="290"/>
      <c r="S3002" s="290"/>
      <c r="T3002" s="290"/>
      <c r="U3002" s="290"/>
      <c r="V3002" s="290"/>
      <c r="W3002" s="290"/>
      <c r="X3002" s="290"/>
    </row>
    <row r="3003" spans="2:24">
      <c r="B3003" s="253"/>
      <c r="C3003" s="290"/>
      <c r="D3003" s="290"/>
      <c r="E3003" s="290"/>
      <c r="F3003" s="290"/>
      <c r="G3003" s="290"/>
      <c r="H3003" s="290"/>
      <c r="I3003" s="290"/>
      <c r="J3003" s="290"/>
      <c r="K3003" s="290"/>
      <c r="L3003" s="290"/>
      <c r="M3003" s="290"/>
      <c r="N3003" s="290"/>
      <c r="O3003" s="290"/>
      <c r="P3003" s="290"/>
      <c r="Q3003" s="290"/>
      <c r="R3003" s="290"/>
      <c r="S3003" s="290"/>
      <c r="T3003" s="290"/>
      <c r="U3003" s="290"/>
      <c r="V3003" s="290"/>
      <c r="W3003" s="290"/>
      <c r="X3003" s="290"/>
    </row>
    <row r="3004" spans="2:24">
      <c r="B3004" s="253"/>
      <c r="C3004" s="290"/>
      <c r="D3004" s="290"/>
      <c r="E3004" s="290"/>
      <c r="F3004" s="290"/>
      <c r="G3004" s="290"/>
      <c r="H3004" s="290"/>
      <c r="I3004" s="290"/>
      <c r="J3004" s="290"/>
      <c r="K3004" s="290"/>
      <c r="L3004" s="290"/>
      <c r="M3004" s="290"/>
      <c r="N3004" s="290"/>
      <c r="O3004" s="290"/>
      <c r="P3004" s="290"/>
      <c r="Q3004" s="290"/>
      <c r="R3004" s="290"/>
      <c r="S3004" s="290"/>
      <c r="T3004" s="290"/>
      <c r="U3004" s="290"/>
      <c r="V3004" s="290"/>
      <c r="W3004" s="290"/>
      <c r="X3004" s="290"/>
    </row>
    <row r="3005" spans="2:24">
      <c r="B3005" s="253"/>
      <c r="C3005" s="290"/>
      <c r="D3005" s="290"/>
      <c r="E3005" s="290"/>
      <c r="F3005" s="290"/>
      <c r="G3005" s="290"/>
      <c r="H3005" s="290"/>
      <c r="I3005" s="290"/>
      <c r="J3005" s="290"/>
      <c r="K3005" s="290"/>
      <c r="L3005" s="290"/>
      <c r="M3005" s="290"/>
      <c r="N3005" s="290"/>
      <c r="O3005" s="290"/>
      <c r="P3005" s="290"/>
      <c r="Q3005" s="290"/>
      <c r="R3005" s="290"/>
      <c r="S3005" s="290"/>
      <c r="T3005" s="290"/>
      <c r="U3005" s="290"/>
      <c r="V3005" s="290"/>
      <c r="W3005" s="290"/>
      <c r="X3005" s="290"/>
    </row>
    <row r="3006" spans="2:24">
      <c r="B3006" s="253"/>
      <c r="C3006" s="290"/>
      <c r="D3006" s="290"/>
      <c r="E3006" s="290"/>
      <c r="F3006" s="290"/>
      <c r="G3006" s="290"/>
      <c r="H3006" s="290"/>
      <c r="I3006" s="290"/>
      <c r="J3006" s="290"/>
      <c r="K3006" s="290"/>
      <c r="L3006" s="290"/>
      <c r="M3006" s="290"/>
      <c r="N3006" s="290"/>
      <c r="O3006" s="290"/>
      <c r="P3006" s="290"/>
      <c r="Q3006" s="290"/>
      <c r="R3006" s="290"/>
      <c r="S3006" s="290"/>
      <c r="T3006" s="290"/>
      <c r="U3006" s="290"/>
      <c r="V3006" s="290"/>
      <c r="W3006" s="290"/>
      <c r="X3006" s="290"/>
    </row>
    <row r="3007" spans="2:24">
      <c r="B3007" s="253"/>
      <c r="C3007" s="290"/>
      <c r="D3007" s="290"/>
      <c r="E3007" s="290"/>
      <c r="F3007" s="290"/>
      <c r="G3007" s="290"/>
      <c r="H3007" s="290"/>
      <c r="I3007" s="290"/>
      <c r="J3007" s="290"/>
      <c r="K3007" s="290"/>
      <c r="L3007" s="290"/>
      <c r="M3007" s="290"/>
      <c r="N3007" s="290"/>
      <c r="O3007" s="290"/>
      <c r="P3007" s="290"/>
      <c r="Q3007" s="290"/>
      <c r="R3007" s="290"/>
      <c r="S3007" s="290"/>
      <c r="T3007" s="290"/>
      <c r="U3007" s="290"/>
      <c r="V3007" s="290"/>
      <c r="W3007" s="290"/>
      <c r="X3007" s="290"/>
    </row>
    <row r="3008" spans="2:24">
      <c r="B3008" s="253"/>
      <c r="C3008" s="290"/>
      <c r="D3008" s="290"/>
      <c r="E3008" s="290"/>
      <c r="F3008" s="290"/>
      <c r="G3008" s="290"/>
      <c r="H3008" s="290"/>
      <c r="I3008" s="290"/>
      <c r="J3008" s="290"/>
      <c r="K3008" s="290"/>
      <c r="L3008" s="290"/>
      <c r="M3008" s="290"/>
      <c r="N3008" s="290"/>
      <c r="O3008" s="290"/>
      <c r="P3008" s="290"/>
      <c r="Q3008" s="290"/>
      <c r="R3008" s="290"/>
      <c r="S3008" s="290"/>
      <c r="T3008" s="290"/>
      <c r="U3008" s="290"/>
      <c r="V3008" s="290"/>
      <c r="W3008" s="290"/>
      <c r="X3008" s="290"/>
    </row>
    <row r="3009" spans="2:24">
      <c r="B3009" s="253"/>
      <c r="C3009" s="290"/>
      <c r="D3009" s="290"/>
      <c r="E3009" s="290"/>
      <c r="F3009" s="290"/>
      <c r="G3009" s="290"/>
      <c r="H3009" s="290"/>
      <c r="I3009" s="290"/>
      <c r="J3009" s="290"/>
      <c r="K3009" s="290"/>
      <c r="L3009" s="290"/>
      <c r="M3009" s="290"/>
      <c r="N3009" s="290"/>
      <c r="O3009" s="290"/>
      <c r="P3009" s="290"/>
      <c r="Q3009" s="290"/>
      <c r="R3009" s="290"/>
      <c r="S3009" s="290"/>
      <c r="T3009" s="290"/>
      <c r="U3009" s="290"/>
      <c r="V3009" s="290"/>
      <c r="W3009" s="290"/>
      <c r="X3009" s="290"/>
    </row>
    <row r="3010" spans="2:24">
      <c r="B3010" s="253"/>
      <c r="C3010" s="290"/>
      <c r="D3010" s="290"/>
      <c r="E3010" s="290"/>
      <c r="F3010" s="290"/>
      <c r="G3010" s="290"/>
      <c r="H3010" s="290"/>
      <c r="I3010" s="290"/>
      <c r="J3010" s="290"/>
      <c r="K3010" s="290"/>
      <c r="L3010" s="290"/>
      <c r="M3010" s="290"/>
      <c r="N3010" s="290"/>
      <c r="O3010" s="290"/>
      <c r="P3010" s="290"/>
      <c r="Q3010" s="290"/>
      <c r="R3010" s="290"/>
      <c r="S3010" s="290"/>
      <c r="T3010" s="290"/>
      <c r="U3010" s="290"/>
      <c r="V3010" s="290"/>
      <c r="W3010" s="290"/>
      <c r="X3010" s="290"/>
    </row>
    <row r="3011" spans="2:24">
      <c r="B3011" s="253"/>
      <c r="C3011" s="290"/>
      <c r="D3011" s="290"/>
      <c r="E3011" s="290"/>
      <c r="F3011" s="290"/>
      <c r="G3011" s="290"/>
      <c r="H3011" s="290"/>
      <c r="I3011" s="290"/>
      <c r="J3011" s="290"/>
      <c r="K3011" s="290"/>
      <c r="L3011" s="290"/>
      <c r="M3011" s="290"/>
      <c r="N3011" s="290"/>
      <c r="O3011" s="290"/>
      <c r="P3011" s="290"/>
      <c r="Q3011" s="290"/>
      <c r="R3011" s="290"/>
      <c r="S3011" s="290"/>
      <c r="T3011" s="290"/>
      <c r="U3011" s="290"/>
      <c r="V3011" s="290"/>
      <c r="W3011" s="290"/>
      <c r="X3011" s="290"/>
    </row>
    <row r="3012" spans="2:24">
      <c r="B3012" s="253"/>
      <c r="C3012" s="290"/>
      <c r="D3012" s="290"/>
      <c r="E3012" s="290"/>
      <c r="F3012" s="290"/>
      <c r="G3012" s="290"/>
      <c r="H3012" s="290"/>
      <c r="I3012" s="290"/>
      <c r="J3012" s="290"/>
      <c r="K3012" s="290"/>
      <c r="L3012" s="290"/>
      <c r="M3012" s="290"/>
      <c r="N3012" s="290"/>
      <c r="O3012" s="290"/>
      <c r="P3012" s="290"/>
      <c r="Q3012" s="290"/>
      <c r="R3012" s="290"/>
      <c r="S3012" s="290"/>
      <c r="T3012" s="290"/>
      <c r="U3012" s="290"/>
      <c r="V3012" s="290"/>
      <c r="W3012" s="290"/>
      <c r="X3012" s="290"/>
    </row>
    <row r="3013" spans="2:24">
      <c r="B3013" s="253"/>
      <c r="C3013" s="290"/>
      <c r="D3013" s="290"/>
      <c r="E3013" s="290"/>
      <c r="F3013" s="290"/>
      <c r="G3013" s="290"/>
      <c r="H3013" s="290"/>
      <c r="I3013" s="290"/>
      <c r="J3013" s="290"/>
      <c r="K3013" s="290"/>
      <c r="L3013" s="290"/>
      <c r="M3013" s="290"/>
      <c r="N3013" s="290"/>
      <c r="O3013" s="290"/>
      <c r="P3013" s="290"/>
      <c r="Q3013" s="290"/>
      <c r="R3013" s="290"/>
      <c r="S3013" s="290"/>
      <c r="T3013" s="290"/>
      <c r="U3013" s="290"/>
      <c r="V3013" s="290"/>
      <c r="W3013" s="290"/>
      <c r="X3013" s="290"/>
    </row>
    <row r="3014" spans="2:24">
      <c r="B3014" s="253"/>
      <c r="C3014" s="290"/>
      <c r="D3014" s="290"/>
      <c r="E3014" s="290"/>
      <c r="F3014" s="290"/>
      <c r="G3014" s="290"/>
      <c r="H3014" s="290"/>
      <c r="I3014" s="290"/>
      <c r="J3014" s="290"/>
      <c r="K3014" s="290"/>
      <c r="L3014" s="290"/>
      <c r="M3014" s="290"/>
      <c r="N3014" s="290"/>
      <c r="O3014" s="290"/>
      <c r="P3014" s="290"/>
      <c r="Q3014" s="290"/>
      <c r="R3014" s="290"/>
      <c r="S3014" s="290"/>
      <c r="T3014" s="290"/>
      <c r="U3014" s="290"/>
      <c r="V3014" s="290"/>
      <c r="W3014" s="290"/>
      <c r="X3014" s="290"/>
    </row>
    <row r="3015" spans="2:24">
      <c r="B3015" s="253"/>
      <c r="C3015" s="290"/>
      <c r="D3015" s="290"/>
      <c r="E3015" s="290"/>
      <c r="F3015" s="290"/>
      <c r="G3015" s="290"/>
      <c r="H3015" s="290"/>
      <c r="I3015" s="290"/>
      <c r="J3015" s="290"/>
      <c r="K3015" s="290"/>
      <c r="L3015" s="290"/>
      <c r="M3015" s="290"/>
      <c r="N3015" s="290"/>
      <c r="O3015" s="290"/>
      <c r="P3015" s="290"/>
      <c r="Q3015" s="290"/>
      <c r="R3015" s="290"/>
      <c r="S3015" s="290"/>
      <c r="T3015" s="290"/>
      <c r="U3015" s="290"/>
      <c r="V3015" s="290"/>
      <c r="W3015" s="290"/>
      <c r="X3015" s="290"/>
    </row>
    <row r="3016" spans="2:24">
      <c r="B3016" s="253"/>
      <c r="C3016" s="290"/>
      <c r="D3016" s="290"/>
      <c r="E3016" s="290"/>
      <c r="F3016" s="290"/>
      <c r="G3016" s="290"/>
      <c r="H3016" s="290"/>
      <c r="I3016" s="290"/>
      <c r="J3016" s="290"/>
      <c r="K3016" s="290"/>
      <c r="L3016" s="290"/>
      <c r="M3016" s="290"/>
      <c r="N3016" s="290"/>
      <c r="O3016" s="290"/>
      <c r="P3016" s="290"/>
      <c r="Q3016" s="290"/>
      <c r="R3016" s="290"/>
      <c r="S3016" s="290"/>
      <c r="T3016" s="290"/>
      <c r="U3016" s="290"/>
      <c r="V3016" s="290"/>
      <c r="W3016" s="290"/>
      <c r="X3016" s="290"/>
    </row>
    <row r="3017" spans="2:24">
      <c r="B3017" s="253"/>
      <c r="C3017" s="290"/>
      <c r="D3017" s="290"/>
      <c r="E3017" s="290"/>
      <c r="F3017" s="290"/>
      <c r="G3017" s="290"/>
      <c r="H3017" s="290"/>
      <c r="I3017" s="290"/>
      <c r="J3017" s="290"/>
      <c r="K3017" s="290"/>
      <c r="L3017" s="290"/>
      <c r="M3017" s="290"/>
      <c r="N3017" s="290"/>
      <c r="O3017" s="290"/>
      <c r="P3017" s="290"/>
      <c r="Q3017" s="290"/>
      <c r="R3017" s="290"/>
      <c r="S3017" s="290"/>
      <c r="T3017" s="290"/>
      <c r="U3017" s="290"/>
      <c r="V3017" s="290"/>
      <c r="W3017" s="290"/>
      <c r="X3017" s="290"/>
    </row>
    <row r="3018" spans="2:24">
      <c r="B3018" s="253"/>
      <c r="C3018" s="290"/>
      <c r="D3018" s="290"/>
      <c r="E3018" s="290"/>
      <c r="F3018" s="290"/>
      <c r="G3018" s="290"/>
      <c r="H3018" s="290"/>
      <c r="I3018" s="290"/>
      <c r="J3018" s="290"/>
      <c r="K3018" s="290"/>
      <c r="L3018" s="290"/>
      <c r="M3018" s="290"/>
      <c r="N3018" s="290"/>
      <c r="O3018" s="290"/>
      <c r="P3018" s="290"/>
      <c r="Q3018" s="290"/>
      <c r="R3018" s="290"/>
      <c r="S3018" s="290"/>
      <c r="T3018" s="290"/>
      <c r="U3018" s="290"/>
      <c r="V3018" s="290"/>
      <c r="W3018" s="290"/>
      <c r="X3018" s="290"/>
    </row>
    <row r="3019" spans="2:24">
      <c r="B3019" s="253"/>
      <c r="C3019" s="290"/>
      <c r="D3019" s="290"/>
      <c r="E3019" s="290"/>
      <c r="F3019" s="290"/>
      <c r="G3019" s="290"/>
      <c r="H3019" s="290"/>
      <c r="I3019" s="290"/>
      <c r="J3019" s="290"/>
      <c r="K3019" s="290"/>
      <c r="L3019" s="290"/>
      <c r="M3019" s="290"/>
      <c r="N3019" s="290"/>
      <c r="O3019" s="290"/>
      <c r="P3019" s="290"/>
      <c r="Q3019" s="290"/>
      <c r="R3019" s="290"/>
      <c r="S3019" s="290"/>
      <c r="T3019" s="290"/>
      <c r="U3019" s="290"/>
      <c r="V3019" s="290"/>
      <c r="W3019" s="290"/>
      <c r="X3019" s="290"/>
    </row>
    <row r="3020" spans="2:24">
      <c r="B3020" s="253"/>
      <c r="C3020" s="290"/>
      <c r="D3020" s="290"/>
      <c r="E3020" s="290"/>
      <c r="F3020" s="290"/>
      <c r="G3020" s="290"/>
      <c r="H3020" s="290"/>
      <c r="I3020" s="290"/>
      <c r="J3020" s="290"/>
      <c r="K3020" s="290"/>
      <c r="L3020" s="290"/>
      <c r="M3020" s="290"/>
      <c r="N3020" s="290"/>
      <c r="O3020" s="290"/>
      <c r="P3020" s="290"/>
      <c r="Q3020" s="290"/>
      <c r="R3020" s="290"/>
      <c r="S3020" s="290"/>
      <c r="T3020" s="290"/>
      <c r="U3020" s="290"/>
      <c r="V3020" s="290"/>
      <c r="W3020" s="290"/>
      <c r="X3020" s="290"/>
    </row>
    <row r="3021" spans="2:24">
      <c r="B3021" s="253"/>
      <c r="C3021" s="290"/>
      <c r="D3021" s="290"/>
      <c r="E3021" s="290"/>
      <c r="F3021" s="290"/>
      <c r="G3021" s="290"/>
      <c r="H3021" s="290"/>
      <c r="I3021" s="290"/>
      <c r="J3021" s="290"/>
      <c r="K3021" s="290"/>
      <c r="L3021" s="290"/>
      <c r="M3021" s="290"/>
      <c r="N3021" s="290"/>
      <c r="O3021" s="290"/>
      <c r="P3021" s="290"/>
      <c r="Q3021" s="290"/>
      <c r="R3021" s="290"/>
      <c r="S3021" s="290"/>
      <c r="T3021" s="290"/>
      <c r="U3021" s="290"/>
      <c r="V3021" s="290"/>
      <c r="W3021" s="290"/>
      <c r="X3021" s="290"/>
    </row>
    <row r="3022" spans="2:24">
      <c r="B3022" s="253"/>
      <c r="C3022" s="290"/>
      <c r="D3022" s="290"/>
      <c r="E3022" s="290"/>
      <c r="F3022" s="290"/>
      <c r="G3022" s="290"/>
      <c r="H3022" s="290"/>
      <c r="I3022" s="290"/>
      <c r="J3022" s="290"/>
      <c r="K3022" s="290"/>
      <c r="L3022" s="290"/>
      <c r="M3022" s="290"/>
      <c r="N3022" s="290"/>
      <c r="O3022" s="290"/>
      <c r="P3022" s="290"/>
      <c r="Q3022" s="290"/>
      <c r="R3022" s="290"/>
      <c r="S3022" s="290"/>
      <c r="T3022" s="290"/>
      <c r="U3022" s="290"/>
      <c r="V3022" s="290"/>
      <c r="W3022" s="290"/>
      <c r="X3022" s="290"/>
    </row>
    <row r="3023" spans="2:24">
      <c r="B3023" s="253"/>
      <c r="C3023" s="290"/>
      <c r="D3023" s="290"/>
      <c r="E3023" s="290"/>
      <c r="F3023" s="290"/>
      <c r="G3023" s="290"/>
      <c r="H3023" s="290"/>
      <c r="I3023" s="290"/>
      <c r="J3023" s="290"/>
      <c r="K3023" s="290"/>
      <c r="L3023" s="290"/>
      <c r="M3023" s="290"/>
      <c r="N3023" s="290"/>
      <c r="O3023" s="290"/>
      <c r="P3023" s="290"/>
      <c r="Q3023" s="290"/>
      <c r="R3023" s="290"/>
      <c r="S3023" s="290"/>
      <c r="T3023" s="290"/>
      <c r="U3023" s="290"/>
      <c r="V3023" s="290"/>
      <c r="W3023" s="290"/>
      <c r="X3023" s="290"/>
    </row>
    <row r="3024" spans="2:24">
      <c r="B3024" s="253"/>
      <c r="C3024" s="290"/>
      <c r="D3024" s="290"/>
      <c r="E3024" s="290"/>
      <c r="F3024" s="290"/>
      <c r="G3024" s="290"/>
      <c r="H3024" s="290"/>
      <c r="I3024" s="290"/>
      <c r="J3024" s="290"/>
      <c r="K3024" s="290"/>
      <c r="L3024" s="290"/>
      <c r="M3024" s="290"/>
      <c r="N3024" s="290"/>
      <c r="O3024" s="290"/>
      <c r="P3024" s="290"/>
      <c r="Q3024" s="290"/>
      <c r="R3024" s="290"/>
      <c r="S3024" s="290"/>
      <c r="T3024" s="290"/>
      <c r="U3024" s="290"/>
      <c r="V3024" s="290"/>
      <c r="W3024" s="290"/>
      <c r="X3024" s="290"/>
    </row>
    <row r="3025" spans="2:24">
      <c r="B3025" s="253"/>
      <c r="C3025" s="290"/>
      <c r="D3025" s="290"/>
      <c r="E3025" s="290"/>
      <c r="F3025" s="290"/>
      <c r="G3025" s="290"/>
      <c r="H3025" s="290"/>
      <c r="I3025" s="290"/>
      <c r="J3025" s="290"/>
      <c r="K3025" s="290"/>
      <c r="L3025" s="290"/>
      <c r="M3025" s="290"/>
      <c r="N3025" s="290"/>
      <c r="O3025" s="290"/>
      <c r="P3025" s="290"/>
      <c r="Q3025" s="290"/>
      <c r="R3025" s="290"/>
      <c r="S3025" s="290"/>
      <c r="T3025" s="290"/>
      <c r="U3025" s="290"/>
      <c r="V3025" s="290"/>
      <c r="W3025" s="290"/>
      <c r="X3025" s="290"/>
    </row>
    <row r="3026" spans="2:24">
      <c r="B3026" s="253"/>
      <c r="C3026" s="290"/>
      <c r="D3026" s="290"/>
      <c r="E3026" s="290"/>
      <c r="F3026" s="290"/>
      <c r="G3026" s="290"/>
      <c r="H3026" s="290"/>
      <c r="I3026" s="290"/>
      <c r="J3026" s="290"/>
      <c r="K3026" s="290"/>
      <c r="L3026" s="290"/>
      <c r="M3026" s="290"/>
      <c r="N3026" s="290"/>
      <c r="O3026" s="290"/>
      <c r="P3026" s="290"/>
      <c r="Q3026" s="290"/>
      <c r="R3026" s="290"/>
      <c r="S3026" s="290"/>
      <c r="T3026" s="290"/>
      <c r="U3026" s="290"/>
      <c r="V3026" s="290"/>
      <c r="W3026" s="290"/>
      <c r="X3026" s="290"/>
    </row>
    <row r="3027" spans="2:24">
      <c r="B3027" s="253"/>
      <c r="C3027" s="290"/>
      <c r="D3027" s="290"/>
      <c r="E3027" s="290"/>
      <c r="F3027" s="290"/>
      <c r="G3027" s="290"/>
      <c r="H3027" s="290"/>
      <c r="I3027" s="290"/>
      <c r="J3027" s="290"/>
      <c r="K3027" s="290"/>
      <c r="L3027" s="290"/>
      <c r="M3027" s="290"/>
      <c r="N3027" s="290"/>
      <c r="O3027" s="290"/>
      <c r="P3027" s="290"/>
      <c r="Q3027" s="290"/>
      <c r="R3027" s="290"/>
      <c r="S3027" s="290"/>
      <c r="T3027" s="290"/>
      <c r="U3027" s="290"/>
      <c r="V3027" s="290"/>
      <c r="W3027" s="290"/>
      <c r="X3027" s="290"/>
    </row>
    <row r="3028" spans="2:24">
      <c r="B3028" s="253"/>
      <c r="C3028" s="290"/>
      <c r="D3028" s="290"/>
      <c r="E3028" s="290"/>
      <c r="F3028" s="290"/>
      <c r="G3028" s="290"/>
      <c r="H3028" s="290"/>
      <c r="I3028" s="290"/>
      <c r="J3028" s="290"/>
      <c r="K3028" s="290"/>
      <c r="L3028" s="290"/>
      <c r="M3028" s="290"/>
      <c r="N3028" s="290"/>
      <c r="O3028" s="290"/>
      <c r="P3028" s="290"/>
      <c r="Q3028" s="290"/>
      <c r="R3028" s="290"/>
      <c r="S3028" s="290"/>
      <c r="T3028" s="290"/>
      <c r="U3028" s="290"/>
      <c r="V3028" s="290"/>
      <c r="W3028" s="290"/>
      <c r="X3028" s="290"/>
    </row>
    <row r="3029" spans="2:24">
      <c r="B3029" s="253"/>
      <c r="C3029" s="290"/>
      <c r="D3029" s="290"/>
      <c r="E3029" s="290"/>
      <c r="F3029" s="290"/>
      <c r="G3029" s="290"/>
      <c r="H3029" s="290"/>
      <c r="I3029" s="290"/>
      <c r="J3029" s="290"/>
      <c r="K3029" s="290"/>
      <c r="L3029" s="290"/>
      <c r="M3029" s="290"/>
      <c r="N3029" s="290"/>
      <c r="O3029" s="290"/>
      <c r="P3029" s="290"/>
      <c r="Q3029" s="290"/>
      <c r="R3029" s="290"/>
      <c r="S3029" s="290"/>
      <c r="T3029" s="290"/>
      <c r="U3029" s="290"/>
      <c r="V3029" s="290"/>
      <c r="W3029" s="290"/>
      <c r="X3029" s="290"/>
    </row>
    <row r="3030" spans="2:24">
      <c r="B3030" s="253"/>
      <c r="C3030" s="290"/>
      <c r="D3030" s="290"/>
      <c r="E3030" s="290"/>
      <c r="F3030" s="290"/>
      <c r="G3030" s="290"/>
      <c r="H3030" s="290"/>
      <c r="I3030" s="290"/>
      <c r="J3030" s="290"/>
      <c r="K3030" s="290"/>
      <c r="L3030" s="290"/>
      <c r="M3030" s="290"/>
      <c r="N3030" s="290"/>
      <c r="O3030" s="290"/>
      <c r="P3030" s="290"/>
      <c r="Q3030" s="290"/>
      <c r="R3030" s="290"/>
      <c r="S3030" s="290"/>
      <c r="T3030" s="290"/>
      <c r="U3030" s="290"/>
      <c r="V3030" s="290"/>
      <c r="W3030" s="290"/>
      <c r="X3030" s="290"/>
    </row>
    <row r="3031" spans="2:24">
      <c r="B3031" s="253"/>
      <c r="C3031" s="290"/>
      <c r="D3031" s="290"/>
      <c r="E3031" s="290"/>
      <c r="F3031" s="290"/>
      <c r="G3031" s="290"/>
      <c r="H3031" s="290"/>
      <c r="I3031" s="290"/>
      <c r="J3031" s="290"/>
      <c r="K3031" s="290"/>
      <c r="L3031" s="290"/>
      <c r="M3031" s="290"/>
      <c r="N3031" s="290"/>
      <c r="O3031" s="290"/>
      <c r="P3031" s="290"/>
      <c r="Q3031" s="290"/>
      <c r="R3031" s="290"/>
      <c r="S3031" s="290"/>
      <c r="T3031" s="290"/>
      <c r="U3031" s="290"/>
      <c r="V3031" s="290"/>
      <c r="W3031" s="290"/>
      <c r="X3031" s="290"/>
    </row>
    <row r="3032" spans="2:24">
      <c r="B3032" s="253"/>
      <c r="C3032" s="290"/>
      <c r="D3032" s="290"/>
      <c r="E3032" s="290"/>
      <c r="F3032" s="290"/>
      <c r="G3032" s="290"/>
      <c r="H3032" s="290"/>
      <c r="I3032" s="290"/>
      <c r="J3032" s="290"/>
      <c r="K3032" s="290"/>
      <c r="L3032" s="290"/>
      <c r="M3032" s="290"/>
      <c r="N3032" s="290"/>
      <c r="O3032" s="290"/>
      <c r="P3032" s="290"/>
      <c r="Q3032" s="290"/>
      <c r="R3032" s="290"/>
      <c r="S3032" s="290"/>
      <c r="T3032" s="290"/>
      <c r="U3032" s="290"/>
      <c r="V3032" s="290"/>
      <c r="W3032" s="290"/>
      <c r="X3032" s="290"/>
    </row>
    <row r="3033" spans="2:24">
      <c r="B3033" s="253"/>
      <c r="C3033" s="290"/>
      <c r="D3033" s="290"/>
      <c r="E3033" s="290"/>
      <c r="F3033" s="290"/>
      <c r="G3033" s="290"/>
      <c r="H3033" s="290"/>
      <c r="I3033" s="290"/>
      <c r="J3033" s="290"/>
      <c r="K3033" s="290"/>
      <c r="L3033" s="290"/>
      <c r="M3033" s="290"/>
      <c r="N3033" s="290"/>
      <c r="O3033" s="290"/>
      <c r="P3033" s="290"/>
      <c r="Q3033" s="290"/>
      <c r="R3033" s="290"/>
      <c r="S3033" s="290"/>
      <c r="T3033" s="290"/>
      <c r="U3033" s="290"/>
      <c r="V3033" s="290"/>
      <c r="W3033" s="290"/>
      <c r="X3033" s="290"/>
    </row>
    <row r="3034" spans="2:24">
      <c r="B3034" s="253"/>
      <c r="C3034" s="290"/>
      <c r="D3034" s="290"/>
      <c r="E3034" s="290"/>
      <c r="F3034" s="290"/>
      <c r="G3034" s="290"/>
      <c r="H3034" s="290"/>
      <c r="I3034" s="290"/>
      <c r="J3034" s="290"/>
      <c r="K3034" s="290"/>
      <c r="L3034" s="290"/>
      <c r="M3034" s="290"/>
      <c r="N3034" s="290"/>
      <c r="O3034" s="290"/>
      <c r="P3034" s="290"/>
      <c r="Q3034" s="290"/>
      <c r="R3034" s="290"/>
      <c r="S3034" s="290"/>
      <c r="T3034" s="290"/>
      <c r="U3034" s="290"/>
      <c r="V3034" s="290"/>
      <c r="W3034" s="290"/>
      <c r="X3034" s="290"/>
    </row>
    <row r="3035" spans="2:24">
      <c r="B3035" s="253"/>
      <c r="C3035" s="290"/>
      <c r="D3035" s="290"/>
      <c r="E3035" s="290"/>
      <c r="F3035" s="290"/>
      <c r="G3035" s="290"/>
      <c r="H3035" s="290"/>
      <c r="I3035" s="290"/>
      <c r="J3035" s="290"/>
      <c r="K3035" s="290"/>
      <c r="L3035" s="290"/>
      <c r="M3035" s="290"/>
      <c r="N3035" s="290"/>
      <c r="O3035" s="290"/>
      <c r="P3035" s="290"/>
      <c r="Q3035" s="290"/>
      <c r="R3035" s="290"/>
      <c r="S3035" s="290"/>
      <c r="T3035" s="290"/>
      <c r="U3035" s="290"/>
      <c r="V3035" s="290"/>
      <c r="W3035" s="290"/>
      <c r="X3035" s="290"/>
    </row>
    <row r="3036" spans="2:24">
      <c r="B3036" s="253"/>
      <c r="C3036" s="290"/>
      <c r="D3036" s="290"/>
      <c r="E3036" s="290"/>
      <c r="F3036" s="290"/>
      <c r="G3036" s="290"/>
      <c r="H3036" s="290"/>
      <c r="I3036" s="290"/>
      <c r="J3036" s="290"/>
      <c r="K3036" s="290"/>
      <c r="L3036" s="290"/>
      <c r="M3036" s="290"/>
      <c r="N3036" s="290"/>
      <c r="O3036" s="290"/>
      <c r="P3036" s="290"/>
      <c r="Q3036" s="290"/>
      <c r="R3036" s="290"/>
      <c r="S3036" s="290"/>
      <c r="T3036" s="290"/>
      <c r="U3036" s="290"/>
      <c r="V3036" s="290"/>
      <c r="W3036" s="290"/>
      <c r="X3036" s="290"/>
    </row>
    <row r="3037" spans="2:24">
      <c r="B3037" s="253"/>
      <c r="C3037" s="290"/>
      <c r="D3037" s="290"/>
      <c r="E3037" s="290"/>
      <c r="F3037" s="290"/>
      <c r="G3037" s="290"/>
      <c r="H3037" s="290"/>
      <c r="I3037" s="290"/>
      <c r="J3037" s="290"/>
      <c r="K3037" s="290"/>
      <c r="L3037" s="290"/>
      <c r="M3037" s="290"/>
      <c r="N3037" s="290"/>
      <c r="O3037" s="290"/>
      <c r="P3037" s="290"/>
      <c r="Q3037" s="290"/>
      <c r="R3037" s="290"/>
      <c r="S3037" s="290"/>
      <c r="T3037" s="290"/>
      <c r="U3037" s="290"/>
      <c r="V3037" s="290"/>
      <c r="W3037" s="290"/>
      <c r="X3037" s="290"/>
    </row>
    <row r="3038" spans="2:24">
      <c r="B3038" s="253"/>
      <c r="C3038" s="290"/>
      <c r="D3038" s="290"/>
      <c r="E3038" s="290"/>
      <c r="F3038" s="290"/>
      <c r="G3038" s="290"/>
      <c r="H3038" s="290"/>
      <c r="I3038" s="290"/>
      <c r="J3038" s="290"/>
      <c r="K3038" s="290"/>
      <c r="L3038" s="290"/>
      <c r="M3038" s="290"/>
      <c r="N3038" s="290"/>
      <c r="O3038" s="290"/>
      <c r="P3038" s="290"/>
      <c r="Q3038" s="290"/>
      <c r="R3038" s="290"/>
      <c r="S3038" s="290"/>
      <c r="T3038" s="290"/>
      <c r="U3038" s="290"/>
      <c r="V3038" s="290"/>
      <c r="W3038" s="290"/>
      <c r="X3038" s="290"/>
    </row>
    <row r="3039" spans="2:24">
      <c r="B3039" s="253"/>
      <c r="C3039" s="290"/>
      <c r="D3039" s="290"/>
      <c r="E3039" s="290"/>
      <c r="F3039" s="290"/>
      <c r="G3039" s="290"/>
      <c r="H3039" s="290"/>
      <c r="I3039" s="290"/>
      <c r="J3039" s="290"/>
      <c r="K3039" s="290"/>
      <c r="L3039" s="290"/>
      <c r="M3039" s="290"/>
      <c r="N3039" s="290"/>
      <c r="O3039" s="290"/>
      <c r="P3039" s="290"/>
      <c r="Q3039" s="290"/>
      <c r="R3039" s="290"/>
      <c r="S3039" s="290"/>
      <c r="T3039" s="290"/>
      <c r="U3039" s="290"/>
      <c r="V3039" s="290"/>
      <c r="W3039" s="290"/>
      <c r="X3039" s="290"/>
    </row>
    <row r="3040" spans="2:24">
      <c r="B3040" s="253"/>
      <c r="C3040" s="290"/>
      <c r="D3040" s="290"/>
      <c r="E3040" s="290"/>
      <c r="F3040" s="290"/>
      <c r="G3040" s="290"/>
      <c r="H3040" s="290"/>
      <c r="I3040" s="290"/>
      <c r="J3040" s="290"/>
      <c r="K3040" s="290"/>
      <c r="L3040" s="290"/>
      <c r="M3040" s="290"/>
      <c r="N3040" s="290"/>
      <c r="O3040" s="290"/>
      <c r="P3040" s="290"/>
      <c r="Q3040" s="290"/>
      <c r="R3040" s="290"/>
      <c r="S3040" s="290"/>
      <c r="T3040" s="290"/>
      <c r="U3040" s="290"/>
      <c r="V3040" s="290"/>
      <c r="W3040" s="290"/>
      <c r="X3040" s="290"/>
    </row>
    <row r="3041" spans="2:24">
      <c r="B3041" s="253"/>
      <c r="C3041" s="290"/>
      <c r="D3041" s="290"/>
      <c r="E3041" s="290"/>
      <c r="F3041" s="290"/>
      <c r="G3041" s="290"/>
      <c r="H3041" s="290"/>
      <c r="I3041" s="290"/>
      <c r="J3041" s="290"/>
      <c r="K3041" s="290"/>
      <c r="L3041" s="290"/>
      <c r="M3041" s="290"/>
      <c r="N3041" s="290"/>
      <c r="O3041" s="290"/>
      <c r="P3041" s="290"/>
      <c r="Q3041" s="290"/>
      <c r="R3041" s="290"/>
      <c r="S3041" s="290"/>
      <c r="T3041" s="290"/>
      <c r="U3041" s="290"/>
      <c r="V3041" s="290"/>
      <c r="W3041" s="290"/>
      <c r="X3041" s="290"/>
    </row>
    <row r="3042" spans="2:24">
      <c r="B3042" s="253"/>
      <c r="C3042" s="290"/>
      <c r="D3042" s="290"/>
      <c r="E3042" s="290"/>
      <c r="F3042" s="290"/>
      <c r="G3042" s="290"/>
      <c r="H3042" s="290"/>
      <c r="I3042" s="290"/>
      <c r="J3042" s="290"/>
      <c r="K3042" s="290"/>
      <c r="L3042" s="290"/>
      <c r="M3042" s="290"/>
      <c r="N3042" s="290"/>
      <c r="O3042" s="290"/>
      <c r="P3042" s="290"/>
      <c r="Q3042" s="290"/>
      <c r="R3042" s="290"/>
      <c r="S3042" s="290"/>
      <c r="T3042" s="290"/>
      <c r="U3042" s="290"/>
      <c r="V3042" s="290"/>
      <c r="W3042" s="290"/>
      <c r="X3042" s="290"/>
    </row>
    <row r="3043" spans="2:24">
      <c r="B3043" s="253"/>
      <c r="C3043" s="290"/>
      <c r="D3043" s="290"/>
      <c r="E3043" s="290"/>
      <c r="F3043" s="290"/>
      <c r="G3043" s="290"/>
      <c r="H3043" s="290"/>
      <c r="I3043" s="290"/>
      <c r="J3043" s="290"/>
      <c r="K3043" s="290"/>
      <c r="L3043" s="290"/>
      <c r="M3043" s="290"/>
      <c r="N3043" s="290"/>
      <c r="O3043" s="290"/>
      <c r="P3043" s="290"/>
      <c r="Q3043" s="290"/>
      <c r="R3043" s="290"/>
      <c r="S3043" s="290"/>
      <c r="T3043" s="290"/>
      <c r="U3043" s="290"/>
      <c r="V3043" s="290"/>
      <c r="W3043" s="290"/>
      <c r="X3043" s="290"/>
    </row>
    <row r="3044" spans="2:24">
      <c r="B3044" s="253"/>
      <c r="C3044" s="290"/>
      <c r="D3044" s="290"/>
      <c r="E3044" s="290"/>
      <c r="F3044" s="290"/>
      <c r="G3044" s="290"/>
      <c r="H3044" s="290"/>
      <c r="I3044" s="290"/>
      <c r="J3044" s="290"/>
      <c r="K3044" s="290"/>
      <c r="L3044" s="290"/>
      <c r="M3044" s="290"/>
      <c r="N3044" s="290"/>
      <c r="O3044" s="290"/>
      <c r="P3044" s="290"/>
      <c r="Q3044" s="290"/>
      <c r="R3044" s="290"/>
      <c r="S3044" s="290"/>
      <c r="T3044" s="290"/>
      <c r="U3044" s="290"/>
      <c r="V3044" s="290"/>
      <c r="W3044" s="290"/>
      <c r="X3044" s="290"/>
    </row>
    <row r="3045" spans="2:24">
      <c r="B3045" s="253"/>
      <c r="C3045" s="290"/>
      <c r="D3045" s="290"/>
      <c r="E3045" s="290"/>
      <c r="F3045" s="290"/>
      <c r="G3045" s="290"/>
      <c r="H3045" s="290"/>
      <c r="I3045" s="290"/>
      <c r="J3045" s="290"/>
      <c r="K3045" s="290"/>
      <c r="L3045" s="290"/>
      <c r="M3045" s="290"/>
      <c r="N3045" s="290"/>
      <c r="O3045" s="290"/>
      <c r="P3045" s="290"/>
      <c r="Q3045" s="290"/>
      <c r="R3045" s="290"/>
      <c r="S3045" s="290"/>
      <c r="T3045" s="290"/>
      <c r="U3045" s="290"/>
      <c r="V3045" s="290"/>
      <c r="W3045" s="290"/>
      <c r="X3045" s="290"/>
    </row>
    <row r="3046" spans="2:24">
      <c r="B3046" s="253"/>
      <c r="C3046" s="290"/>
      <c r="D3046" s="290"/>
      <c r="E3046" s="290"/>
      <c r="F3046" s="290"/>
      <c r="G3046" s="290"/>
      <c r="H3046" s="290"/>
      <c r="I3046" s="290"/>
      <c r="J3046" s="290"/>
      <c r="K3046" s="290"/>
      <c r="L3046" s="290"/>
      <c r="M3046" s="290"/>
      <c r="N3046" s="290"/>
      <c r="O3046" s="290"/>
      <c r="P3046" s="290"/>
      <c r="Q3046" s="290"/>
      <c r="R3046" s="290"/>
      <c r="S3046" s="290"/>
      <c r="T3046" s="290"/>
      <c r="U3046" s="290"/>
      <c r="V3046" s="290"/>
      <c r="W3046" s="290"/>
      <c r="X3046" s="290"/>
    </row>
    <row r="3047" spans="2:24">
      <c r="B3047" s="253"/>
      <c r="C3047" s="290"/>
      <c r="D3047" s="290"/>
      <c r="E3047" s="290"/>
      <c r="F3047" s="290"/>
      <c r="G3047" s="290"/>
      <c r="H3047" s="290"/>
      <c r="I3047" s="290"/>
      <c r="J3047" s="290"/>
      <c r="K3047" s="290"/>
      <c r="L3047" s="290"/>
      <c r="M3047" s="290"/>
      <c r="N3047" s="290"/>
      <c r="O3047" s="290"/>
      <c r="P3047" s="290"/>
      <c r="Q3047" s="290"/>
      <c r="R3047" s="290"/>
      <c r="S3047" s="290"/>
      <c r="T3047" s="290"/>
      <c r="U3047" s="290"/>
      <c r="V3047" s="290"/>
      <c r="W3047" s="290"/>
      <c r="X3047" s="290"/>
    </row>
    <row r="3048" spans="2:24">
      <c r="B3048" s="253"/>
      <c r="C3048" s="290"/>
      <c r="D3048" s="290"/>
      <c r="E3048" s="290"/>
      <c r="F3048" s="290"/>
      <c r="G3048" s="290"/>
      <c r="H3048" s="290"/>
      <c r="I3048" s="290"/>
      <c r="J3048" s="290"/>
      <c r="K3048" s="290"/>
      <c r="L3048" s="290"/>
      <c r="M3048" s="290"/>
      <c r="N3048" s="290"/>
      <c r="O3048" s="290"/>
      <c r="P3048" s="290"/>
      <c r="Q3048" s="290"/>
      <c r="R3048" s="290"/>
      <c r="S3048" s="290"/>
      <c r="T3048" s="290"/>
      <c r="U3048" s="290"/>
      <c r="V3048" s="290"/>
      <c r="W3048" s="290"/>
      <c r="X3048" s="290"/>
    </row>
    <row r="3049" spans="2:24">
      <c r="B3049" s="253"/>
      <c r="C3049" s="290"/>
      <c r="D3049" s="290"/>
      <c r="E3049" s="290"/>
      <c r="F3049" s="290"/>
      <c r="G3049" s="290"/>
      <c r="H3049" s="290"/>
      <c r="I3049" s="290"/>
      <c r="J3049" s="290"/>
      <c r="K3049" s="290"/>
      <c r="L3049" s="290"/>
      <c r="M3049" s="290"/>
      <c r="N3049" s="290"/>
      <c r="O3049" s="290"/>
      <c r="P3049" s="290"/>
      <c r="Q3049" s="290"/>
      <c r="R3049" s="290"/>
      <c r="S3049" s="290"/>
      <c r="T3049" s="290"/>
      <c r="U3049" s="290"/>
      <c r="V3049" s="290"/>
      <c r="W3049" s="290"/>
      <c r="X3049" s="290"/>
    </row>
    <row r="3050" spans="2:24">
      <c r="B3050" s="253"/>
      <c r="C3050" s="290"/>
      <c r="D3050" s="290"/>
      <c r="E3050" s="290"/>
      <c r="F3050" s="290"/>
      <c r="G3050" s="290"/>
      <c r="H3050" s="290"/>
      <c r="I3050" s="290"/>
      <c r="J3050" s="290"/>
      <c r="K3050" s="290"/>
      <c r="L3050" s="290"/>
      <c r="M3050" s="290"/>
      <c r="N3050" s="290"/>
      <c r="O3050" s="290"/>
      <c r="P3050" s="290"/>
      <c r="Q3050" s="290"/>
      <c r="R3050" s="290"/>
      <c r="S3050" s="290"/>
      <c r="T3050" s="290"/>
      <c r="U3050" s="290"/>
      <c r="V3050" s="290"/>
      <c r="W3050" s="290"/>
      <c r="X3050" s="290"/>
    </row>
    <row r="3051" spans="2:24">
      <c r="B3051" s="253"/>
      <c r="C3051" s="290"/>
      <c r="D3051" s="290"/>
      <c r="E3051" s="290"/>
      <c r="F3051" s="290"/>
      <c r="G3051" s="290"/>
      <c r="H3051" s="290"/>
      <c r="I3051" s="290"/>
      <c r="J3051" s="290"/>
      <c r="K3051" s="290"/>
      <c r="L3051" s="290"/>
      <c r="M3051" s="290"/>
      <c r="N3051" s="290"/>
      <c r="O3051" s="290"/>
      <c r="P3051" s="290"/>
      <c r="Q3051" s="290"/>
      <c r="R3051" s="290"/>
      <c r="S3051" s="290"/>
      <c r="T3051" s="290"/>
      <c r="U3051" s="290"/>
      <c r="V3051" s="290"/>
      <c r="W3051" s="290"/>
      <c r="X3051" s="290"/>
    </row>
    <row r="3052" spans="2:24">
      <c r="B3052" s="253"/>
      <c r="C3052" s="290"/>
      <c r="D3052" s="290"/>
      <c r="E3052" s="290"/>
      <c r="F3052" s="290"/>
      <c r="G3052" s="290"/>
      <c r="H3052" s="290"/>
      <c r="I3052" s="290"/>
      <c r="J3052" s="290"/>
      <c r="K3052" s="290"/>
      <c r="L3052" s="290"/>
      <c r="M3052" s="290"/>
      <c r="N3052" s="290"/>
      <c r="O3052" s="290"/>
      <c r="P3052" s="290"/>
      <c r="Q3052" s="290"/>
      <c r="R3052" s="290"/>
      <c r="S3052" s="290"/>
      <c r="T3052" s="290"/>
      <c r="U3052" s="290"/>
      <c r="V3052" s="290"/>
      <c r="W3052" s="290"/>
      <c r="X3052" s="290"/>
    </row>
    <row r="3053" spans="2:24">
      <c r="B3053" s="253"/>
      <c r="C3053" s="290"/>
      <c r="D3053" s="290"/>
      <c r="E3053" s="290"/>
      <c r="F3053" s="290"/>
      <c r="G3053" s="290"/>
      <c r="H3053" s="290"/>
      <c r="I3053" s="290"/>
      <c r="J3053" s="290"/>
      <c r="K3053" s="290"/>
      <c r="L3053" s="290"/>
      <c r="M3053" s="290"/>
      <c r="N3053" s="290"/>
      <c r="O3053" s="290"/>
      <c r="P3053" s="290"/>
      <c r="Q3053" s="290"/>
      <c r="R3053" s="290"/>
      <c r="S3053" s="290"/>
      <c r="T3053" s="290"/>
      <c r="U3053" s="290"/>
      <c r="V3053" s="290"/>
      <c r="W3053" s="290"/>
      <c r="X3053" s="290"/>
    </row>
    <row r="3054" spans="2:24">
      <c r="B3054" s="253"/>
      <c r="C3054" s="290"/>
      <c r="D3054" s="290"/>
      <c r="E3054" s="290"/>
      <c r="F3054" s="290"/>
      <c r="G3054" s="290"/>
      <c r="H3054" s="290"/>
      <c r="I3054" s="290"/>
      <c r="J3054" s="290"/>
      <c r="K3054" s="290"/>
      <c r="L3054" s="290"/>
      <c r="M3054" s="290"/>
      <c r="N3054" s="290"/>
      <c r="O3054" s="290"/>
      <c r="P3054" s="290"/>
      <c r="Q3054" s="290"/>
      <c r="R3054" s="290"/>
      <c r="S3054" s="290"/>
      <c r="T3054" s="290"/>
      <c r="U3054" s="290"/>
      <c r="V3054" s="290"/>
      <c r="W3054" s="290"/>
      <c r="X3054" s="290"/>
    </row>
    <row r="3055" spans="2:24">
      <c r="B3055" s="253"/>
      <c r="C3055" s="290"/>
      <c r="D3055" s="290"/>
      <c r="E3055" s="290"/>
      <c r="F3055" s="290"/>
      <c r="G3055" s="290"/>
      <c r="H3055" s="290"/>
      <c r="I3055" s="290"/>
      <c r="J3055" s="290"/>
      <c r="K3055" s="290"/>
      <c r="L3055" s="290"/>
      <c r="M3055" s="290"/>
      <c r="N3055" s="290"/>
      <c r="O3055" s="290"/>
      <c r="P3055" s="290"/>
      <c r="Q3055" s="290"/>
      <c r="R3055" s="290"/>
      <c r="S3055" s="290"/>
      <c r="T3055" s="290"/>
      <c r="U3055" s="290"/>
      <c r="V3055" s="290"/>
      <c r="W3055" s="290"/>
      <c r="X3055" s="290"/>
    </row>
    <row r="3056" spans="2:24">
      <c r="B3056" s="253"/>
      <c r="C3056" s="290"/>
      <c r="D3056" s="290"/>
      <c r="E3056" s="290"/>
      <c r="F3056" s="290"/>
      <c r="G3056" s="290"/>
      <c r="H3056" s="290"/>
      <c r="I3056" s="290"/>
      <c r="J3056" s="290"/>
      <c r="K3056" s="290"/>
      <c r="L3056" s="290"/>
      <c r="M3056" s="290"/>
      <c r="N3056" s="290"/>
      <c r="O3056" s="290"/>
      <c r="P3056" s="290"/>
      <c r="Q3056" s="290"/>
      <c r="R3056" s="290"/>
      <c r="S3056" s="290"/>
      <c r="T3056" s="290"/>
      <c r="U3056" s="290"/>
      <c r="V3056" s="290"/>
      <c r="W3056" s="290"/>
      <c r="X3056" s="290"/>
    </row>
    <row r="3057" spans="2:24">
      <c r="B3057" s="253"/>
      <c r="C3057" s="290"/>
      <c r="D3057" s="290"/>
      <c r="E3057" s="290"/>
      <c r="F3057" s="290"/>
      <c r="G3057" s="290"/>
      <c r="H3057" s="290"/>
      <c r="I3057" s="290"/>
      <c r="J3057" s="290"/>
      <c r="K3057" s="290"/>
      <c r="L3057" s="290"/>
      <c r="M3057" s="290"/>
      <c r="N3057" s="290"/>
      <c r="O3057" s="290"/>
      <c r="P3057" s="290"/>
      <c r="Q3057" s="290"/>
      <c r="R3057" s="290"/>
      <c r="S3057" s="290"/>
      <c r="T3057" s="290"/>
      <c r="U3057" s="290"/>
      <c r="V3057" s="290"/>
      <c r="W3057" s="290"/>
      <c r="X3057" s="290"/>
    </row>
    <row r="3058" spans="2:24">
      <c r="B3058" s="253"/>
      <c r="C3058" s="290"/>
      <c r="D3058" s="290"/>
      <c r="E3058" s="290"/>
      <c r="F3058" s="290"/>
      <c r="G3058" s="290"/>
      <c r="H3058" s="290"/>
      <c r="I3058" s="290"/>
      <c r="J3058" s="290"/>
      <c r="K3058" s="290"/>
      <c r="L3058" s="290"/>
      <c r="M3058" s="290"/>
      <c r="N3058" s="290"/>
      <c r="O3058" s="290"/>
      <c r="P3058" s="290"/>
      <c r="Q3058" s="290"/>
      <c r="R3058" s="290"/>
      <c r="S3058" s="290"/>
      <c r="T3058" s="290"/>
      <c r="U3058" s="290"/>
      <c r="V3058" s="290"/>
      <c r="W3058" s="290"/>
      <c r="X3058" s="290"/>
    </row>
    <row r="3059" spans="2:24">
      <c r="B3059" s="253"/>
      <c r="C3059" s="290"/>
      <c r="D3059" s="290"/>
      <c r="E3059" s="290"/>
      <c r="F3059" s="290"/>
      <c r="G3059" s="290"/>
      <c r="H3059" s="290"/>
      <c r="I3059" s="290"/>
      <c r="J3059" s="290"/>
      <c r="K3059" s="290"/>
      <c r="L3059" s="290"/>
      <c r="M3059" s="290"/>
      <c r="N3059" s="290"/>
      <c r="O3059" s="290"/>
      <c r="P3059" s="290"/>
      <c r="Q3059" s="290"/>
      <c r="R3059" s="290"/>
      <c r="S3059" s="290"/>
      <c r="T3059" s="290"/>
      <c r="U3059" s="290"/>
      <c r="V3059" s="290"/>
      <c r="W3059" s="290"/>
      <c r="X3059" s="290"/>
    </row>
    <row r="3060" spans="2:24">
      <c r="B3060" s="253"/>
      <c r="C3060" s="290"/>
      <c r="D3060" s="290"/>
      <c r="E3060" s="290"/>
      <c r="F3060" s="290"/>
      <c r="G3060" s="290"/>
      <c r="H3060" s="290"/>
      <c r="I3060" s="290"/>
      <c r="J3060" s="290"/>
      <c r="K3060" s="290"/>
      <c r="L3060" s="290"/>
      <c r="M3060" s="290"/>
      <c r="N3060" s="290"/>
      <c r="O3060" s="290"/>
      <c r="P3060" s="290"/>
      <c r="Q3060" s="290"/>
      <c r="R3060" s="290"/>
      <c r="S3060" s="290"/>
      <c r="T3060" s="290"/>
      <c r="U3060" s="290"/>
      <c r="V3060" s="290"/>
      <c r="W3060" s="290"/>
      <c r="X3060" s="290"/>
    </row>
    <row r="3061" spans="2:24">
      <c r="B3061" s="253"/>
      <c r="C3061" s="290"/>
      <c r="D3061" s="290"/>
      <c r="E3061" s="290"/>
      <c r="F3061" s="290"/>
      <c r="G3061" s="290"/>
      <c r="H3061" s="290"/>
      <c r="I3061" s="290"/>
      <c r="J3061" s="290"/>
      <c r="K3061" s="290"/>
      <c r="L3061" s="290"/>
      <c r="M3061" s="290"/>
      <c r="N3061" s="290"/>
      <c r="O3061" s="290"/>
      <c r="P3061" s="290"/>
      <c r="Q3061" s="290"/>
      <c r="R3061" s="290"/>
      <c r="S3061" s="290"/>
      <c r="T3061" s="290"/>
      <c r="U3061" s="290"/>
      <c r="V3061" s="290"/>
      <c r="W3061" s="290"/>
      <c r="X3061" s="290"/>
    </row>
    <row r="3062" spans="2:24">
      <c r="B3062" s="253"/>
      <c r="C3062" s="290"/>
      <c r="D3062" s="290"/>
      <c r="E3062" s="290"/>
      <c r="F3062" s="290"/>
      <c r="G3062" s="290"/>
      <c r="H3062" s="290"/>
      <c r="I3062" s="290"/>
      <c r="J3062" s="290"/>
      <c r="K3062" s="290"/>
      <c r="L3062" s="290"/>
      <c r="M3062" s="290"/>
      <c r="N3062" s="290"/>
      <c r="O3062" s="290"/>
      <c r="P3062" s="290"/>
      <c r="Q3062" s="290"/>
      <c r="R3062" s="290"/>
      <c r="S3062" s="290"/>
      <c r="T3062" s="290"/>
      <c r="U3062" s="290"/>
      <c r="V3062" s="290"/>
      <c r="W3062" s="290"/>
      <c r="X3062" s="290"/>
    </row>
    <row r="3063" spans="2:24">
      <c r="B3063" s="253"/>
      <c r="C3063" s="290"/>
      <c r="D3063" s="290"/>
      <c r="E3063" s="290"/>
      <c r="F3063" s="290"/>
      <c r="G3063" s="290"/>
      <c r="H3063" s="290"/>
      <c r="I3063" s="290"/>
      <c r="J3063" s="290"/>
      <c r="K3063" s="290"/>
      <c r="L3063" s="290"/>
      <c r="M3063" s="290"/>
      <c r="N3063" s="290"/>
      <c r="O3063" s="290"/>
      <c r="P3063" s="290"/>
      <c r="Q3063" s="290"/>
      <c r="R3063" s="290"/>
      <c r="S3063" s="290"/>
      <c r="T3063" s="290"/>
      <c r="U3063" s="290"/>
      <c r="V3063" s="290"/>
      <c r="W3063" s="290"/>
      <c r="X3063" s="290"/>
    </row>
    <row r="3064" spans="2:24">
      <c r="B3064" s="253"/>
      <c r="C3064" s="290"/>
      <c r="D3064" s="290"/>
      <c r="E3064" s="290"/>
      <c r="F3064" s="290"/>
      <c r="G3064" s="290"/>
      <c r="H3064" s="290"/>
      <c r="I3064" s="290"/>
      <c r="J3064" s="290"/>
      <c r="K3064" s="290"/>
      <c r="L3064" s="290"/>
      <c r="M3064" s="290"/>
      <c r="N3064" s="290"/>
      <c r="O3064" s="290"/>
      <c r="P3064" s="290"/>
      <c r="Q3064" s="290"/>
      <c r="R3064" s="290"/>
      <c r="S3064" s="290"/>
      <c r="T3064" s="290"/>
      <c r="U3064" s="290"/>
      <c r="V3064" s="290"/>
      <c r="W3064" s="290"/>
      <c r="X3064" s="290"/>
    </row>
    <row r="3065" spans="2:24">
      <c r="B3065" s="253"/>
      <c r="C3065" s="290"/>
      <c r="D3065" s="290"/>
      <c r="E3065" s="290"/>
      <c r="F3065" s="290"/>
      <c r="G3065" s="290"/>
      <c r="H3065" s="290"/>
      <c r="I3065" s="290"/>
      <c r="J3065" s="290"/>
      <c r="K3065" s="290"/>
      <c r="L3065" s="290"/>
      <c r="M3065" s="290"/>
      <c r="N3065" s="290"/>
      <c r="O3065" s="290"/>
      <c r="P3065" s="290"/>
      <c r="Q3065" s="290"/>
      <c r="R3065" s="290"/>
      <c r="S3065" s="290"/>
      <c r="T3065" s="290"/>
      <c r="U3065" s="290"/>
      <c r="V3065" s="290"/>
      <c r="W3065" s="290"/>
      <c r="X3065" s="290"/>
    </row>
    <row r="3066" spans="2:24">
      <c r="B3066" s="253"/>
      <c r="C3066" s="290"/>
      <c r="D3066" s="290"/>
      <c r="E3066" s="290"/>
      <c r="F3066" s="290"/>
      <c r="G3066" s="290"/>
      <c r="H3066" s="290"/>
      <c r="I3066" s="290"/>
      <c r="J3066" s="290"/>
      <c r="K3066" s="290"/>
      <c r="L3066" s="290"/>
      <c r="M3066" s="290"/>
      <c r="N3066" s="290"/>
      <c r="O3066" s="290"/>
      <c r="P3066" s="290"/>
      <c r="Q3066" s="290"/>
      <c r="R3066" s="290"/>
      <c r="S3066" s="290"/>
      <c r="T3066" s="290"/>
      <c r="U3066" s="290"/>
      <c r="V3066" s="290"/>
      <c r="W3066" s="290"/>
      <c r="X3066" s="290"/>
    </row>
    <row r="3067" spans="2:24">
      <c r="B3067" s="253"/>
      <c r="C3067" s="290"/>
      <c r="D3067" s="290"/>
      <c r="E3067" s="290"/>
      <c r="F3067" s="290"/>
      <c r="G3067" s="290"/>
      <c r="H3067" s="290"/>
      <c r="I3067" s="290"/>
      <c r="J3067" s="290"/>
      <c r="K3067" s="290"/>
      <c r="L3067" s="290"/>
      <c r="M3067" s="290"/>
      <c r="N3067" s="290"/>
      <c r="O3067" s="290"/>
      <c r="P3067" s="290"/>
      <c r="Q3067" s="290"/>
      <c r="R3067" s="290"/>
      <c r="S3067" s="290"/>
      <c r="T3067" s="290"/>
      <c r="U3067" s="290"/>
      <c r="V3067" s="290"/>
      <c r="W3067" s="290"/>
      <c r="X3067" s="290"/>
    </row>
    <row r="3068" spans="2:24">
      <c r="B3068" s="253"/>
      <c r="C3068" s="290"/>
      <c r="D3068" s="290"/>
      <c r="E3068" s="290"/>
      <c r="F3068" s="290"/>
      <c r="G3068" s="290"/>
      <c r="H3068" s="290"/>
      <c r="I3068" s="290"/>
      <c r="J3068" s="290"/>
      <c r="K3068" s="290"/>
      <c r="L3068" s="290"/>
      <c r="M3068" s="290"/>
      <c r="N3068" s="290"/>
      <c r="O3068" s="290"/>
      <c r="P3068" s="290"/>
      <c r="Q3068" s="290"/>
      <c r="R3068" s="290"/>
      <c r="S3068" s="290"/>
      <c r="T3068" s="290"/>
      <c r="U3068" s="290"/>
      <c r="V3068" s="290"/>
      <c r="W3068" s="290"/>
      <c r="X3068" s="290"/>
    </row>
    <row r="3069" spans="2:24">
      <c r="B3069" s="253"/>
      <c r="C3069" s="290"/>
      <c r="D3069" s="290"/>
      <c r="E3069" s="290"/>
      <c r="F3069" s="290"/>
      <c r="G3069" s="290"/>
      <c r="H3069" s="290"/>
      <c r="I3069" s="290"/>
      <c r="J3069" s="290"/>
      <c r="K3069" s="290"/>
      <c r="L3069" s="290"/>
      <c r="M3069" s="290"/>
      <c r="N3069" s="290"/>
      <c r="O3069" s="290"/>
      <c r="P3069" s="290"/>
      <c r="Q3069" s="290"/>
      <c r="R3069" s="290"/>
      <c r="S3069" s="290"/>
      <c r="T3069" s="290"/>
      <c r="U3069" s="290"/>
      <c r="V3069" s="290"/>
      <c r="W3069" s="290"/>
      <c r="X3069" s="290"/>
    </row>
    <row r="3070" spans="2:24">
      <c r="B3070" s="253"/>
      <c r="C3070" s="290"/>
      <c r="D3070" s="290"/>
      <c r="E3070" s="290"/>
      <c r="F3070" s="290"/>
      <c r="G3070" s="290"/>
      <c r="H3070" s="290"/>
      <c r="I3070" s="290"/>
      <c r="J3070" s="290"/>
      <c r="K3070" s="290"/>
      <c r="L3070" s="290"/>
      <c r="M3070" s="290"/>
      <c r="N3070" s="290"/>
      <c r="O3070" s="290"/>
      <c r="P3070" s="290"/>
      <c r="Q3070" s="290"/>
      <c r="R3070" s="290"/>
      <c r="S3070" s="290"/>
      <c r="T3070" s="290"/>
      <c r="U3070" s="290"/>
      <c r="V3070" s="290"/>
      <c r="W3070" s="290"/>
      <c r="X3070" s="290"/>
    </row>
    <row r="3071" spans="2:24">
      <c r="B3071" s="253"/>
      <c r="C3071" s="290"/>
      <c r="D3071" s="290"/>
      <c r="E3071" s="290"/>
      <c r="F3071" s="290"/>
      <c r="G3071" s="290"/>
      <c r="H3071" s="290"/>
      <c r="I3071" s="290"/>
      <c r="J3071" s="290"/>
      <c r="K3071" s="290"/>
      <c r="L3071" s="290"/>
      <c r="M3071" s="290"/>
      <c r="N3071" s="290"/>
      <c r="O3071" s="290"/>
      <c r="P3071" s="290"/>
      <c r="Q3071" s="290"/>
      <c r="R3071" s="290"/>
      <c r="S3071" s="290"/>
      <c r="T3071" s="290"/>
      <c r="U3071" s="290"/>
      <c r="V3071" s="290"/>
      <c r="W3071" s="290"/>
      <c r="X3071" s="290"/>
    </row>
    <row r="3072" spans="2:24">
      <c r="B3072" s="253"/>
      <c r="C3072" s="290"/>
      <c r="D3072" s="290"/>
      <c r="E3072" s="290"/>
      <c r="F3072" s="290"/>
      <c r="G3072" s="290"/>
      <c r="H3072" s="290"/>
      <c r="I3072" s="290"/>
      <c r="J3072" s="290"/>
      <c r="K3072" s="290"/>
      <c r="L3072" s="290"/>
      <c r="M3072" s="290"/>
      <c r="N3072" s="290"/>
      <c r="O3072" s="290"/>
      <c r="P3072" s="290"/>
      <c r="Q3072" s="290"/>
      <c r="R3072" s="290"/>
      <c r="S3072" s="290"/>
      <c r="T3072" s="290"/>
      <c r="U3072" s="290"/>
      <c r="V3072" s="290"/>
      <c r="W3072" s="290"/>
      <c r="X3072" s="290"/>
    </row>
    <row r="3073" spans="2:24">
      <c r="B3073" s="253"/>
      <c r="C3073" s="290"/>
      <c r="D3073" s="290"/>
      <c r="E3073" s="290"/>
      <c r="F3073" s="290"/>
      <c r="G3073" s="290"/>
      <c r="H3073" s="290"/>
      <c r="I3073" s="290"/>
      <c r="J3073" s="290"/>
      <c r="K3073" s="290"/>
      <c r="L3073" s="290"/>
      <c r="M3073" s="290"/>
      <c r="N3073" s="290"/>
      <c r="O3073" s="290"/>
      <c r="P3073" s="290"/>
      <c r="Q3073" s="290"/>
      <c r="R3073" s="290"/>
      <c r="S3073" s="290"/>
      <c r="T3073" s="290"/>
      <c r="U3073" s="290"/>
      <c r="V3073" s="290"/>
      <c r="W3073" s="290"/>
      <c r="X3073" s="290"/>
    </row>
    <row r="3074" spans="2:24">
      <c r="B3074" s="253"/>
      <c r="C3074" s="290"/>
      <c r="D3074" s="290"/>
      <c r="E3074" s="290"/>
      <c r="F3074" s="290"/>
      <c r="G3074" s="290"/>
      <c r="H3074" s="290"/>
      <c r="I3074" s="290"/>
      <c r="J3074" s="290"/>
      <c r="K3074" s="290"/>
      <c r="L3074" s="290"/>
      <c r="M3074" s="290"/>
      <c r="N3074" s="290"/>
      <c r="O3074" s="290"/>
      <c r="P3074" s="290"/>
      <c r="Q3074" s="290"/>
      <c r="R3074" s="290"/>
      <c r="S3074" s="290"/>
      <c r="T3074" s="290"/>
      <c r="U3074" s="290"/>
      <c r="V3074" s="290"/>
      <c r="W3074" s="290"/>
      <c r="X3074" s="290"/>
    </row>
    <row r="3075" spans="2:24">
      <c r="B3075" s="253"/>
      <c r="C3075" s="290"/>
      <c r="D3075" s="290"/>
      <c r="E3075" s="290"/>
      <c r="F3075" s="290"/>
      <c r="G3075" s="290"/>
      <c r="H3075" s="290"/>
      <c r="I3075" s="290"/>
      <c r="J3075" s="290"/>
      <c r="K3075" s="290"/>
      <c r="L3075" s="290"/>
      <c r="M3075" s="290"/>
      <c r="N3075" s="290"/>
      <c r="O3075" s="290"/>
      <c r="P3075" s="290"/>
      <c r="Q3075" s="290"/>
      <c r="R3075" s="290"/>
      <c r="S3075" s="290"/>
      <c r="T3075" s="290"/>
      <c r="U3075" s="290"/>
      <c r="V3075" s="290"/>
      <c r="W3075" s="290"/>
      <c r="X3075" s="290"/>
    </row>
    <row r="3076" spans="2:24">
      <c r="B3076" s="253"/>
      <c r="C3076" s="290"/>
      <c r="D3076" s="290"/>
      <c r="E3076" s="290"/>
      <c r="F3076" s="290"/>
      <c r="G3076" s="290"/>
      <c r="H3076" s="290"/>
      <c r="I3076" s="290"/>
      <c r="J3076" s="290"/>
      <c r="K3076" s="290"/>
      <c r="L3076" s="290"/>
      <c r="M3076" s="290"/>
      <c r="N3076" s="290"/>
      <c r="O3076" s="290"/>
      <c r="P3076" s="290"/>
      <c r="Q3076" s="290"/>
      <c r="R3076" s="290"/>
      <c r="S3076" s="290"/>
      <c r="T3076" s="290"/>
      <c r="U3076" s="290"/>
      <c r="V3076" s="290"/>
      <c r="W3076" s="290"/>
      <c r="X3076" s="290"/>
    </row>
    <row r="3077" spans="2:24">
      <c r="B3077" s="253"/>
      <c r="C3077" s="290"/>
      <c r="D3077" s="290"/>
      <c r="E3077" s="290"/>
      <c r="F3077" s="290"/>
      <c r="G3077" s="290"/>
      <c r="H3077" s="290"/>
      <c r="I3077" s="290"/>
      <c r="J3077" s="290"/>
      <c r="K3077" s="290"/>
      <c r="L3077" s="290"/>
      <c r="M3077" s="290"/>
      <c r="N3077" s="290"/>
      <c r="O3077" s="290"/>
      <c r="P3077" s="290"/>
      <c r="Q3077" s="290"/>
      <c r="R3077" s="290"/>
      <c r="S3077" s="290"/>
      <c r="T3077" s="290"/>
      <c r="U3077" s="290"/>
      <c r="V3077" s="290"/>
      <c r="W3077" s="290"/>
      <c r="X3077" s="290"/>
    </row>
    <row r="3078" spans="2:24">
      <c r="B3078" s="253"/>
      <c r="C3078" s="290"/>
      <c r="D3078" s="290"/>
      <c r="E3078" s="290"/>
      <c r="F3078" s="290"/>
      <c r="G3078" s="290"/>
      <c r="H3078" s="290"/>
      <c r="I3078" s="290"/>
      <c r="J3078" s="290"/>
      <c r="K3078" s="290"/>
      <c r="L3078" s="290"/>
      <c r="M3078" s="290"/>
      <c r="N3078" s="290"/>
      <c r="O3078" s="290"/>
      <c r="P3078" s="290"/>
      <c r="Q3078" s="290"/>
      <c r="R3078" s="290"/>
      <c r="S3078" s="290"/>
      <c r="T3078" s="290"/>
      <c r="U3078" s="290"/>
      <c r="V3078" s="290"/>
      <c r="W3078" s="290"/>
      <c r="X3078" s="290"/>
    </row>
    <row r="3079" spans="2:24">
      <c r="B3079" s="253"/>
      <c r="C3079" s="290"/>
      <c r="D3079" s="290"/>
      <c r="E3079" s="290"/>
      <c r="F3079" s="290"/>
      <c r="G3079" s="290"/>
      <c r="H3079" s="290"/>
      <c r="I3079" s="290"/>
      <c r="J3079" s="290"/>
      <c r="K3079" s="290"/>
      <c r="L3079" s="290"/>
      <c r="M3079" s="290"/>
      <c r="N3079" s="290"/>
      <c r="O3079" s="290"/>
      <c r="P3079" s="290"/>
      <c r="Q3079" s="290"/>
      <c r="R3079" s="290"/>
      <c r="S3079" s="290"/>
      <c r="T3079" s="290"/>
      <c r="U3079" s="290"/>
      <c r="V3079" s="290"/>
      <c r="W3079" s="290"/>
      <c r="X3079" s="290"/>
    </row>
    <row r="3080" spans="2:24">
      <c r="B3080" s="253"/>
      <c r="C3080" s="290"/>
      <c r="D3080" s="290"/>
      <c r="E3080" s="290"/>
      <c r="F3080" s="290"/>
      <c r="G3080" s="290"/>
      <c r="H3080" s="290"/>
      <c r="I3080" s="290"/>
      <c r="J3080" s="290"/>
      <c r="K3080" s="290"/>
      <c r="L3080" s="290"/>
      <c r="M3080" s="290"/>
      <c r="N3080" s="290"/>
      <c r="O3080" s="290"/>
      <c r="P3080" s="290"/>
      <c r="Q3080" s="290"/>
      <c r="R3080" s="290"/>
      <c r="S3080" s="290"/>
      <c r="T3080" s="290"/>
      <c r="U3080" s="290"/>
      <c r="V3080" s="290"/>
      <c r="W3080" s="290"/>
      <c r="X3080" s="290"/>
    </row>
    <row r="3081" spans="2:24">
      <c r="B3081" s="253"/>
      <c r="C3081" s="290"/>
      <c r="D3081" s="290"/>
      <c r="E3081" s="290"/>
      <c r="F3081" s="290"/>
      <c r="G3081" s="290"/>
      <c r="H3081" s="290"/>
      <c r="I3081" s="290"/>
      <c r="J3081" s="290"/>
      <c r="K3081" s="290"/>
      <c r="L3081" s="290"/>
      <c r="M3081" s="290"/>
      <c r="N3081" s="290"/>
      <c r="O3081" s="290"/>
      <c r="P3081" s="290"/>
      <c r="Q3081" s="290"/>
      <c r="R3081" s="290"/>
      <c r="S3081" s="290"/>
      <c r="T3081" s="290"/>
      <c r="U3081" s="290"/>
      <c r="V3081" s="290"/>
      <c r="W3081" s="290"/>
      <c r="X3081" s="290"/>
    </row>
    <row r="3082" spans="2:24">
      <c r="B3082" s="253"/>
      <c r="C3082" s="290"/>
      <c r="D3082" s="290"/>
      <c r="E3082" s="290"/>
      <c r="F3082" s="290"/>
      <c r="G3082" s="290"/>
      <c r="H3082" s="290"/>
      <c r="I3082" s="290"/>
      <c r="J3082" s="290"/>
      <c r="K3082" s="290"/>
      <c r="L3082" s="290"/>
      <c r="M3082" s="290"/>
      <c r="N3082" s="290"/>
      <c r="O3082" s="290"/>
      <c r="P3082" s="290"/>
      <c r="Q3082" s="290"/>
      <c r="R3082" s="290"/>
      <c r="S3082" s="290"/>
      <c r="T3082" s="290"/>
      <c r="U3082" s="290"/>
      <c r="V3082" s="290"/>
      <c r="W3082" s="290"/>
      <c r="X3082" s="290"/>
    </row>
    <row r="3083" spans="2:24">
      <c r="B3083" s="253"/>
      <c r="C3083" s="290"/>
      <c r="D3083" s="290"/>
      <c r="E3083" s="290"/>
      <c r="F3083" s="290"/>
      <c r="G3083" s="290"/>
      <c r="H3083" s="290"/>
      <c r="I3083" s="290"/>
      <c r="J3083" s="290"/>
      <c r="K3083" s="290"/>
      <c r="L3083" s="290"/>
      <c r="M3083" s="290"/>
      <c r="N3083" s="290"/>
      <c r="O3083" s="290"/>
      <c r="P3083" s="290"/>
      <c r="Q3083" s="290"/>
      <c r="R3083" s="290"/>
      <c r="S3083" s="290"/>
      <c r="T3083" s="290"/>
      <c r="U3083" s="290"/>
      <c r="V3083" s="290"/>
      <c r="W3083" s="290"/>
      <c r="X3083" s="290"/>
    </row>
    <row r="3084" spans="2:24">
      <c r="B3084" s="253"/>
      <c r="C3084" s="290"/>
      <c r="D3084" s="290"/>
      <c r="E3084" s="290"/>
      <c r="F3084" s="290"/>
      <c r="G3084" s="290"/>
      <c r="H3084" s="290"/>
      <c r="I3084" s="290"/>
      <c r="J3084" s="290"/>
      <c r="K3084" s="290"/>
      <c r="L3084" s="290"/>
      <c r="M3084" s="290"/>
      <c r="N3084" s="290"/>
      <c r="O3084" s="290"/>
      <c r="P3084" s="290"/>
      <c r="Q3084" s="290"/>
      <c r="R3084" s="290"/>
      <c r="S3084" s="290"/>
      <c r="T3084" s="290"/>
      <c r="U3084" s="290"/>
      <c r="V3084" s="290"/>
      <c r="W3084" s="290"/>
      <c r="X3084" s="290"/>
    </row>
    <row r="3085" spans="2:24">
      <c r="B3085" s="253"/>
      <c r="C3085" s="290"/>
      <c r="D3085" s="290"/>
      <c r="E3085" s="290"/>
      <c r="F3085" s="290"/>
      <c r="G3085" s="290"/>
      <c r="H3085" s="290"/>
      <c r="I3085" s="290"/>
      <c r="J3085" s="290"/>
      <c r="K3085" s="290"/>
      <c r="L3085" s="290"/>
      <c r="M3085" s="290"/>
      <c r="N3085" s="290"/>
      <c r="O3085" s="290"/>
      <c r="P3085" s="290"/>
      <c r="Q3085" s="290"/>
      <c r="R3085" s="290"/>
      <c r="S3085" s="290"/>
      <c r="T3085" s="290"/>
      <c r="U3085" s="290"/>
      <c r="V3085" s="290"/>
      <c r="W3085" s="290"/>
      <c r="X3085" s="290"/>
    </row>
    <row r="3086" spans="2:24">
      <c r="B3086" s="253"/>
      <c r="C3086" s="290"/>
      <c r="D3086" s="290"/>
      <c r="E3086" s="290"/>
      <c r="F3086" s="290"/>
      <c r="G3086" s="290"/>
      <c r="H3086" s="290"/>
      <c r="I3086" s="290"/>
      <c r="J3086" s="290"/>
      <c r="K3086" s="290"/>
      <c r="L3086" s="290"/>
      <c r="M3086" s="290"/>
      <c r="N3086" s="290"/>
      <c r="O3086" s="290"/>
      <c r="P3086" s="290"/>
      <c r="Q3086" s="290"/>
      <c r="R3086" s="290"/>
      <c r="S3086" s="290"/>
      <c r="T3086" s="290"/>
      <c r="U3086" s="290"/>
      <c r="V3086" s="290"/>
      <c r="W3086" s="290"/>
      <c r="X3086" s="290"/>
    </row>
    <row r="3087" spans="2:24">
      <c r="B3087" s="253"/>
      <c r="C3087" s="290"/>
      <c r="D3087" s="290"/>
      <c r="E3087" s="290"/>
      <c r="F3087" s="290"/>
      <c r="G3087" s="290"/>
      <c r="H3087" s="290"/>
      <c r="I3087" s="290"/>
      <c r="J3087" s="290"/>
      <c r="K3087" s="290"/>
      <c r="L3087" s="290"/>
      <c r="M3087" s="290"/>
      <c r="N3087" s="290"/>
      <c r="O3087" s="290"/>
      <c r="P3087" s="290"/>
      <c r="Q3087" s="290"/>
      <c r="R3087" s="290"/>
      <c r="S3087" s="290"/>
      <c r="T3087" s="290"/>
      <c r="U3087" s="290"/>
      <c r="V3087" s="290"/>
      <c r="W3087" s="290"/>
      <c r="X3087" s="290"/>
    </row>
    <row r="3088" spans="2:24">
      <c r="B3088" s="253"/>
      <c r="C3088" s="290"/>
      <c r="D3088" s="290"/>
      <c r="E3088" s="290"/>
      <c r="F3088" s="290"/>
      <c r="G3088" s="290"/>
      <c r="H3088" s="290"/>
      <c r="I3088" s="290"/>
      <c r="J3088" s="290"/>
      <c r="K3088" s="290"/>
      <c r="L3088" s="290"/>
      <c r="M3088" s="290"/>
      <c r="N3088" s="290"/>
      <c r="O3088" s="290"/>
      <c r="P3088" s="290"/>
      <c r="Q3088" s="290"/>
      <c r="R3088" s="290"/>
      <c r="S3088" s="290"/>
      <c r="T3088" s="290"/>
      <c r="U3088" s="290"/>
      <c r="V3088" s="290"/>
      <c r="W3088" s="290"/>
      <c r="X3088" s="290"/>
    </row>
    <row r="3089" spans="2:24">
      <c r="B3089" s="253"/>
      <c r="C3089" s="290"/>
      <c r="D3089" s="290"/>
      <c r="E3089" s="290"/>
      <c r="F3089" s="290"/>
      <c r="G3089" s="290"/>
      <c r="H3089" s="290"/>
      <c r="I3089" s="290"/>
      <c r="J3089" s="290"/>
      <c r="K3089" s="290"/>
      <c r="L3089" s="290"/>
      <c r="M3089" s="290"/>
      <c r="N3089" s="290"/>
      <c r="O3089" s="290"/>
      <c r="P3089" s="290"/>
      <c r="Q3089" s="290"/>
      <c r="R3089" s="290"/>
      <c r="S3089" s="290"/>
      <c r="T3089" s="290"/>
      <c r="U3089" s="290"/>
      <c r="V3089" s="290"/>
      <c r="W3089" s="290"/>
      <c r="X3089" s="290"/>
    </row>
    <row r="3090" spans="2:24">
      <c r="B3090" s="253"/>
      <c r="C3090" s="290"/>
      <c r="D3090" s="290"/>
      <c r="E3090" s="290"/>
      <c r="F3090" s="290"/>
      <c r="G3090" s="290"/>
      <c r="H3090" s="290"/>
      <c r="I3090" s="290"/>
      <c r="J3090" s="290"/>
      <c r="K3090" s="290"/>
      <c r="L3090" s="290"/>
      <c r="M3090" s="290"/>
      <c r="N3090" s="290"/>
      <c r="O3090" s="290"/>
      <c r="P3090" s="290"/>
      <c r="Q3090" s="290"/>
      <c r="R3090" s="290"/>
      <c r="S3090" s="290"/>
      <c r="T3090" s="290"/>
      <c r="U3090" s="290"/>
      <c r="V3090" s="290"/>
      <c r="W3090" s="290"/>
      <c r="X3090" s="290"/>
    </row>
    <row r="3091" spans="2:24">
      <c r="B3091" s="253"/>
      <c r="C3091" s="290"/>
      <c r="D3091" s="290"/>
      <c r="E3091" s="290"/>
      <c r="F3091" s="290"/>
      <c r="G3091" s="290"/>
      <c r="H3091" s="290"/>
      <c r="I3091" s="290"/>
      <c r="J3091" s="290"/>
      <c r="K3091" s="290"/>
      <c r="L3091" s="290"/>
      <c r="M3091" s="290"/>
      <c r="N3091" s="290"/>
      <c r="O3091" s="290"/>
      <c r="P3091" s="290"/>
      <c r="Q3091" s="290"/>
      <c r="R3091" s="290"/>
      <c r="S3091" s="290"/>
      <c r="T3091" s="290"/>
      <c r="U3091" s="290"/>
      <c r="V3091" s="290"/>
      <c r="W3091" s="290"/>
      <c r="X3091" s="290"/>
    </row>
    <row r="3092" spans="2:24">
      <c r="B3092" s="253"/>
      <c r="C3092" s="290"/>
      <c r="D3092" s="290"/>
      <c r="E3092" s="290"/>
      <c r="F3092" s="290"/>
      <c r="G3092" s="290"/>
      <c r="H3092" s="290"/>
      <c r="I3092" s="290"/>
      <c r="J3092" s="290"/>
      <c r="K3092" s="290"/>
      <c r="L3092" s="290"/>
      <c r="M3092" s="290"/>
      <c r="N3092" s="290"/>
      <c r="O3092" s="290"/>
      <c r="P3092" s="290"/>
      <c r="Q3092" s="290"/>
      <c r="R3092" s="290"/>
      <c r="S3092" s="290"/>
      <c r="T3092" s="290"/>
      <c r="U3092" s="290"/>
      <c r="V3092" s="290"/>
      <c r="W3092" s="290"/>
      <c r="X3092" s="290"/>
    </row>
    <row r="3093" spans="2:24">
      <c r="B3093" s="253"/>
      <c r="C3093" s="290"/>
      <c r="D3093" s="290"/>
      <c r="E3093" s="290"/>
      <c r="F3093" s="290"/>
      <c r="G3093" s="290"/>
      <c r="H3093" s="290"/>
      <c r="I3093" s="290"/>
      <c r="J3093" s="290"/>
      <c r="K3093" s="290"/>
      <c r="L3093" s="290"/>
      <c r="M3093" s="290"/>
      <c r="N3093" s="290"/>
      <c r="O3093" s="290"/>
      <c r="P3093" s="290"/>
      <c r="Q3093" s="290"/>
      <c r="R3093" s="290"/>
      <c r="S3093" s="290"/>
      <c r="T3093" s="290"/>
      <c r="U3093" s="290"/>
      <c r="V3093" s="290"/>
      <c r="W3093" s="290"/>
      <c r="X3093" s="290"/>
    </row>
    <row r="3094" spans="2:24">
      <c r="B3094" s="253"/>
      <c r="C3094" s="290"/>
      <c r="D3094" s="290"/>
      <c r="E3094" s="290"/>
      <c r="F3094" s="290"/>
      <c r="G3094" s="290"/>
      <c r="H3094" s="290"/>
      <c r="I3094" s="290"/>
      <c r="J3094" s="290"/>
      <c r="K3094" s="290"/>
      <c r="L3094" s="290"/>
      <c r="M3094" s="290"/>
      <c r="N3094" s="290"/>
      <c r="O3094" s="290"/>
      <c r="P3094" s="290"/>
      <c r="Q3094" s="290"/>
      <c r="R3094" s="290"/>
      <c r="S3094" s="290"/>
      <c r="T3094" s="290"/>
      <c r="U3094" s="290"/>
      <c r="V3094" s="290"/>
      <c r="W3094" s="290"/>
      <c r="X3094" s="290"/>
    </row>
    <row r="3095" spans="2:24">
      <c r="B3095" s="253"/>
      <c r="C3095" s="290"/>
      <c r="D3095" s="290"/>
      <c r="E3095" s="290"/>
      <c r="F3095" s="290"/>
      <c r="G3095" s="290"/>
      <c r="H3095" s="290"/>
      <c r="I3095" s="290"/>
      <c r="J3095" s="290"/>
      <c r="K3095" s="290"/>
      <c r="L3095" s="290"/>
      <c r="M3095" s="290"/>
      <c r="N3095" s="290"/>
      <c r="O3095" s="290"/>
      <c r="P3095" s="290"/>
      <c r="Q3095" s="290"/>
      <c r="R3095" s="290"/>
      <c r="S3095" s="290"/>
      <c r="T3095" s="290"/>
      <c r="U3095" s="290"/>
      <c r="V3095" s="290"/>
      <c r="W3095" s="290"/>
      <c r="X3095" s="290"/>
    </row>
    <row r="3096" spans="2:24">
      <c r="B3096" s="253"/>
      <c r="C3096" s="290"/>
      <c r="D3096" s="290"/>
      <c r="E3096" s="290"/>
      <c r="F3096" s="290"/>
      <c r="G3096" s="290"/>
      <c r="H3096" s="290"/>
      <c r="I3096" s="290"/>
      <c r="J3096" s="290"/>
      <c r="K3096" s="290"/>
      <c r="L3096" s="290"/>
      <c r="M3096" s="290"/>
      <c r="N3096" s="290"/>
      <c r="O3096" s="290"/>
      <c r="P3096" s="290"/>
      <c r="Q3096" s="290"/>
      <c r="R3096" s="290"/>
      <c r="S3096" s="290"/>
      <c r="T3096" s="290"/>
      <c r="U3096" s="290"/>
      <c r="V3096" s="290"/>
      <c r="W3096" s="290"/>
      <c r="X3096" s="290"/>
    </row>
    <row r="3097" spans="2:24">
      <c r="B3097" s="253"/>
      <c r="C3097" s="290"/>
      <c r="D3097" s="290"/>
      <c r="E3097" s="290"/>
      <c r="F3097" s="290"/>
      <c r="G3097" s="290"/>
      <c r="H3097" s="290"/>
      <c r="I3097" s="290"/>
      <c r="J3097" s="290"/>
      <c r="K3097" s="290"/>
      <c r="L3097" s="290"/>
      <c r="M3097" s="290"/>
      <c r="N3097" s="290"/>
      <c r="O3097" s="290"/>
      <c r="P3097" s="290"/>
      <c r="Q3097" s="290"/>
      <c r="R3097" s="290"/>
      <c r="S3097" s="290"/>
      <c r="T3097" s="290"/>
      <c r="U3097" s="290"/>
      <c r="V3097" s="290"/>
      <c r="W3097" s="290"/>
      <c r="X3097" s="290"/>
    </row>
    <row r="3098" spans="2:24">
      <c r="B3098" s="253"/>
      <c r="C3098" s="290"/>
      <c r="D3098" s="290"/>
      <c r="E3098" s="290"/>
      <c r="F3098" s="290"/>
      <c r="G3098" s="290"/>
      <c r="H3098" s="290"/>
      <c r="I3098" s="290"/>
      <c r="J3098" s="290"/>
      <c r="K3098" s="290"/>
      <c r="L3098" s="290"/>
      <c r="M3098" s="290"/>
      <c r="N3098" s="290"/>
      <c r="O3098" s="290"/>
      <c r="P3098" s="290"/>
      <c r="Q3098" s="290"/>
      <c r="R3098" s="290"/>
      <c r="S3098" s="290"/>
      <c r="T3098" s="290"/>
      <c r="U3098" s="290"/>
      <c r="V3098" s="290"/>
      <c r="W3098" s="290"/>
      <c r="X3098" s="290"/>
    </row>
    <row r="3099" spans="2:24">
      <c r="B3099" s="253"/>
      <c r="C3099" s="290"/>
      <c r="D3099" s="290"/>
      <c r="E3099" s="290"/>
      <c r="F3099" s="290"/>
      <c r="G3099" s="290"/>
      <c r="H3099" s="290"/>
      <c r="I3099" s="290"/>
      <c r="J3099" s="290"/>
      <c r="K3099" s="290"/>
      <c r="L3099" s="290"/>
      <c r="M3099" s="290"/>
      <c r="N3099" s="290"/>
      <c r="O3099" s="290"/>
      <c r="P3099" s="290"/>
      <c r="Q3099" s="290"/>
      <c r="R3099" s="290"/>
      <c r="S3099" s="290"/>
      <c r="T3099" s="290"/>
      <c r="U3099" s="290"/>
      <c r="V3099" s="290"/>
      <c r="W3099" s="290"/>
      <c r="X3099" s="290"/>
    </row>
    <row r="3100" spans="2:24">
      <c r="B3100" s="253"/>
      <c r="C3100" s="290"/>
      <c r="D3100" s="290"/>
      <c r="E3100" s="290"/>
      <c r="F3100" s="290"/>
      <c r="G3100" s="290"/>
      <c r="H3100" s="290"/>
      <c r="I3100" s="290"/>
      <c r="J3100" s="290"/>
      <c r="K3100" s="290"/>
      <c r="L3100" s="290"/>
      <c r="M3100" s="290"/>
      <c r="N3100" s="290"/>
      <c r="O3100" s="290"/>
      <c r="P3100" s="290"/>
      <c r="Q3100" s="290"/>
      <c r="R3100" s="290"/>
      <c r="S3100" s="290"/>
      <c r="T3100" s="290"/>
      <c r="U3100" s="290"/>
      <c r="V3100" s="290"/>
      <c r="W3100" s="290"/>
      <c r="X3100" s="290"/>
    </row>
    <row r="3101" spans="2:24">
      <c r="B3101" s="253"/>
      <c r="C3101" s="290"/>
      <c r="D3101" s="290"/>
      <c r="E3101" s="290"/>
      <c r="F3101" s="290"/>
      <c r="G3101" s="290"/>
      <c r="H3101" s="290"/>
      <c r="I3101" s="290"/>
      <c r="J3101" s="290"/>
      <c r="K3101" s="290"/>
      <c r="L3101" s="290"/>
      <c r="M3101" s="290"/>
      <c r="N3101" s="290"/>
      <c r="O3101" s="290"/>
      <c r="P3101" s="290"/>
      <c r="Q3101" s="290"/>
      <c r="R3101" s="290"/>
      <c r="S3101" s="290"/>
      <c r="T3101" s="290"/>
      <c r="U3101" s="290"/>
      <c r="V3101" s="290"/>
      <c r="W3101" s="290"/>
      <c r="X3101" s="290"/>
    </row>
    <row r="3102" spans="2:24">
      <c r="B3102" s="253"/>
      <c r="C3102" s="290"/>
      <c r="D3102" s="290"/>
      <c r="E3102" s="290"/>
      <c r="F3102" s="290"/>
      <c r="G3102" s="290"/>
      <c r="H3102" s="290"/>
      <c r="I3102" s="290"/>
      <c r="J3102" s="290"/>
      <c r="K3102" s="290"/>
      <c r="L3102" s="290"/>
      <c r="M3102" s="290"/>
      <c r="N3102" s="290"/>
      <c r="O3102" s="290"/>
      <c r="P3102" s="290"/>
      <c r="Q3102" s="290"/>
      <c r="R3102" s="290"/>
      <c r="S3102" s="290"/>
      <c r="T3102" s="290"/>
      <c r="U3102" s="290"/>
      <c r="V3102" s="290"/>
      <c r="W3102" s="290"/>
      <c r="X3102" s="290"/>
    </row>
    <row r="3103" spans="2:24">
      <c r="B3103" s="253"/>
      <c r="C3103" s="290"/>
      <c r="D3103" s="290"/>
      <c r="E3103" s="290"/>
      <c r="F3103" s="290"/>
      <c r="G3103" s="290"/>
      <c r="H3103" s="290"/>
      <c r="I3103" s="290"/>
      <c r="J3103" s="290"/>
      <c r="K3103" s="290"/>
      <c r="L3103" s="290"/>
      <c r="M3103" s="290"/>
      <c r="N3103" s="290"/>
      <c r="O3103" s="290"/>
      <c r="P3103" s="290"/>
      <c r="Q3103" s="290"/>
      <c r="R3103" s="290"/>
      <c r="S3103" s="290"/>
      <c r="T3103" s="290"/>
      <c r="U3103" s="290"/>
      <c r="V3103" s="290"/>
      <c r="W3103" s="290"/>
      <c r="X3103" s="290"/>
    </row>
    <row r="3104" spans="2:24">
      <c r="B3104" s="253"/>
      <c r="C3104" s="290"/>
      <c r="D3104" s="290"/>
      <c r="E3104" s="290"/>
      <c r="F3104" s="290"/>
      <c r="G3104" s="290"/>
      <c r="H3104" s="290"/>
      <c r="I3104" s="290"/>
      <c r="J3104" s="290"/>
      <c r="K3104" s="290"/>
      <c r="L3104" s="290"/>
      <c r="M3104" s="290"/>
      <c r="N3104" s="290"/>
      <c r="O3104" s="290"/>
      <c r="P3104" s="290"/>
      <c r="Q3104" s="290"/>
      <c r="R3104" s="290"/>
      <c r="S3104" s="290"/>
      <c r="T3104" s="290"/>
      <c r="U3104" s="290"/>
      <c r="V3104" s="290"/>
      <c r="W3104" s="290"/>
      <c r="X3104" s="290"/>
    </row>
    <row r="3105" spans="2:24">
      <c r="B3105" s="253"/>
      <c r="C3105" s="290"/>
      <c r="D3105" s="290"/>
      <c r="E3105" s="290"/>
      <c r="F3105" s="290"/>
      <c r="G3105" s="290"/>
      <c r="H3105" s="290"/>
      <c r="I3105" s="290"/>
      <c r="J3105" s="290"/>
      <c r="K3105" s="290"/>
      <c r="L3105" s="290"/>
      <c r="M3105" s="290"/>
      <c r="N3105" s="290"/>
      <c r="O3105" s="290"/>
      <c r="P3105" s="290"/>
      <c r="Q3105" s="290"/>
      <c r="R3105" s="290"/>
      <c r="S3105" s="290"/>
      <c r="T3105" s="290"/>
      <c r="U3105" s="290"/>
      <c r="V3105" s="290"/>
      <c r="W3105" s="290"/>
      <c r="X3105" s="290"/>
    </row>
    <row r="3106" spans="2:24">
      <c r="B3106" s="253"/>
      <c r="C3106" s="290"/>
      <c r="D3106" s="290"/>
      <c r="E3106" s="290"/>
      <c r="F3106" s="290"/>
      <c r="G3106" s="290"/>
      <c r="H3106" s="290"/>
      <c r="I3106" s="290"/>
      <c r="J3106" s="290"/>
      <c r="K3106" s="290"/>
      <c r="L3106" s="290"/>
      <c r="M3106" s="290"/>
      <c r="N3106" s="290"/>
      <c r="O3106" s="290"/>
      <c r="P3106" s="290"/>
      <c r="Q3106" s="290"/>
      <c r="R3106" s="290"/>
      <c r="S3106" s="290"/>
      <c r="T3106" s="290"/>
      <c r="U3106" s="290"/>
      <c r="V3106" s="290"/>
      <c r="W3106" s="290"/>
      <c r="X3106" s="290"/>
    </row>
    <row r="3107" spans="2:24">
      <c r="B3107" s="253"/>
      <c r="C3107" s="290"/>
      <c r="D3107" s="290"/>
      <c r="E3107" s="290"/>
      <c r="F3107" s="290"/>
      <c r="G3107" s="290"/>
      <c r="H3107" s="290"/>
      <c r="I3107" s="290"/>
      <c r="J3107" s="290"/>
      <c r="K3107" s="290"/>
      <c r="L3107" s="290"/>
      <c r="M3107" s="290"/>
      <c r="N3107" s="290"/>
      <c r="O3107" s="290"/>
      <c r="P3107" s="290"/>
      <c r="Q3107" s="290"/>
      <c r="R3107" s="290"/>
      <c r="S3107" s="290"/>
      <c r="T3107" s="290"/>
      <c r="U3107" s="290"/>
      <c r="V3107" s="290"/>
      <c r="W3107" s="290"/>
      <c r="X3107" s="290"/>
    </row>
    <row r="3108" spans="2:24">
      <c r="B3108" s="253"/>
      <c r="C3108" s="290"/>
      <c r="D3108" s="290"/>
      <c r="E3108" s="290"/>
      <c r="F3108" s="290"/>
      <c r="G3108" s="290"/>
      <c r="H3108" s="290"/>
      <c r="I3108" s="290"/>
      <c r="J3108" s="290"/>
      <c r="K3108" s="290"/>
      <c r="L3108" s="290"/>
      <c r="M3108" s="290"/>
      <c r="N3108" s="290"/>
      <c r="O3108" s="290"/>
      <c r="P3108" s="290"/>
      <c r="Q3108" s="290"/>
      <c r="R3108" s="290"/>
      <c r="S3108" s="290"/>
      <c r="T3108" s="290"/>
      <c r="U3108" s="290"/>
      <c r="V3108" s="290"/>
      <c r="W3108" s="290"/>
      <c r="X3108" s="290"/>
    </row>
    <row r="3109" spans="2:24">
      <c r="B3109" s="253"/>
      <c r="C3109" s="290"/>
      <c r="D3109" s="290"/>
      <c r="E3109" s="290"/>
      <c r="F3109" s="290"/>
      <c r="G3109" s="290"/>
      <c r="H3109" s="290"/>
      <c r="I3109" s="290"/>
      <c r="J3109" s="290"/>
      <c r="K3109" s="290"/>
      <c r="L3109" s="290"/>
      <c r="M3109" s="290"/>
      <c r="N3109" s="290"/>
      <c r="O3109" s="290"/>
      <c r="P3109" s="290"/>
      <c r="Q3109" s="290"/>
      <c r="R3109" s="290"/>
      <c r="S3109" s="290"/>
      <c r="T3109" s="290"/>
      <c r="U3109" s="290"/>
      <c r="V3109" s="290"/>
      <c r="W3109" s="290"/>
      <c r="X3109" s="290"/>
    </row>
    <row r="3110" spans="2:24">
      <c r="B3110" s="253"/>
      <c r="C3110" s="290"/>
      <c r="D3110" s="290"/>
      <c r="E3110" s="290"/>
      <c r="F3110" s="290"/>
      <c r="G3110" s="290"/>
      <c r="H3110" s="290"/>
      <c r="I3110" s="290"/>
      <c r="J3110" s="290"/>
      <c r="K3110" s="290"/>
      <c r="L3110" s="290"/>
      <c r="M3110" s="290"/>
      <c r="N3110" s="290"/>
      <c r="O3110" s="290"/>
      <c r="P3110" s="290"/>
      <c r="Q3110" s="290"/>
      <c r="R3110" s="290"/>
      <c r="S3110" s="290"/>
      <c r="T3110" s="290"/>
      <c r="U3110" s="290"/>
      <c r="V3110" s="290"/>
      <c r="W3110" s="290"/>
      <c r="X3110" s="290"/>
    </row>
    <row r="3111" spans="2:24">
      <c r="B3111" s="253"/>
      <c r="C3111" s="290"/>
      <c r="D3111" s="290"/>
      <c r="E3111" s="290"/>
      <c r="F3111" s="290"/>
      <c r="G3111" s="290"/>
      <c r="H3111" s="290"/>
      <c r="I3111" s="290"/>
      <c r="J3111" s="290"/>
      <c r="K3111" s="290"/>
      <c r="L3111" s="290"/>
      <c r="M3111" s="290"/>
      <c r="N3111" s="290"/>
      <c r="O3111" s="290"/>
      <c r="P3111" s="290"/>
      <c r="Q3111" s="290"/>
      <c r="R3111" s="290"/>
      <c r="S3111" s="290"/>
      <c r="T3111" s="290"/>
      <c r="U3111" s="290"/>
      <c r="V3111" s="290"/>
      <c r="W3111" s="290"/>
      <c r="X3111" s="290"/>
    </row>
    <row r="3112" spans="2:24">
      <c r="B3112" s="253"/>
      <c r="C3112" s="290"/>
      <c r="D3112" s="290"/>
      <c r="E3112" s="290"/>
      <c r="F3112" s="290"/>
      <c r="G3112" s="290"/>
      <c r="H3112" s="290"/>
      <c r="I3112" s="290"/>
      <c r="J3112" s="290"/>
      <c r="K3112" s="290"/>
      <c r="L3112" s="290"/>
      <c r="M3112" s="290"/>
      <c r="N3112" s="290"/>
      <c r="O3112" s="290"/>
      <c r="P3112" s="290"/>
      <c r="Q3112" s="290"/>
      <c r="R3112" s="290"/>
      <c r="S3112" s="290"/>
      <c r="T3112" s="290"/>
      <c r="U3112" s="290"/>
      <c r="V3112" s="290"/>
      <c r="W3112" s="290"/>
      <c r="X3112" s="290"/>
    </row>
    <row r="3113" spans="2:24">
      <c r="B3113" s="253"/>
      <c r="C3113" s="290"/>
      <c r="D3113" s="290"/>
      <c r="E3113" s="290"/>
      <c r="F3113" s="290"/>
      <c r="G3113" s="290"/>
      <c r="H3113" s="290"/>
      <c r="I3113" s="290"/>
      <c r="J3113" s="290"/>
      <c r="K3113" s="290"/>
      <c r="L3113" s="290"/>
      <c r="M3113" s="290"/>
      <c r="N3113" s="290"/>
      <c r="O3113" s="290"/>
      <c r="P3113" s="290"/>
      <c r="Q3113" s="290"/>
      <c r="R3113" s="290"/>
      <c r="S3113" s="290"/>
      <c r="T3113" s="290"/>
      <c r="U3113" s="290"/>
      <c r="V3113" s="290"/>
      <c r="W3113" s="290"/>
      <c r="X3113" s="290"/>
    </row>
    <row r="3114" spans="2:24">
      <c r="B3114" s="253"/>
      <c r="C3114" s="290"/>
      <c r="D3114" s="290"/>
      <c r="E3114" s="290"/>
      <c r="F3114" s="290"/>
      <c r="G3114" s="290"/>
      <c r="H3114" s="290"/>
      <c r="I3114" s="290"/>
      <c r="J3114" s="290"/>
      <c r="K3114" s="290"/>
      <c r="L3114" s="290"/>
      <c r="M3114" s="290"/>
      <c r="N3114" s="290"/>
      <c r="O3114" s="290"/>
      <c r="P3114" s="290"/>
      <c r="Q3114" s="290"/>
      <c r="R3114" s="290"/>
      <c r="S3114" s="290"/>
      <c r="T3114" s="290"/>
      <c r="U3114" s="290"/>
      <c r="V3114" s="290"/>
      <c r="W3114" s="290"/>
      <c r="X3114" s="290"/>
    </row>
    <row r="3115" spans="2:24">
      <c r="B3115" s="253"/>
      <c r="C3115" s="290"/>
      <c r="D3115" s="290"/>
      <c r="E3115" s="290"/>
      <c r="F3115" s="290"/>
      <c r="G3115" s="290"/>
      <c r="H3115" s="290"/>
      <c r="I3115" s="290"/>
      <c r="J3115" s="290"/>
      <c r="K3115" s="290"/>
      <c r="L3115" s="290"/>
      <c r="M3115" s="290"/>
      <c r="N3115" s="290"/>
      <c r="O3115" s="290"/>
      <c r="P3115" s="290"/>
      <c r="Q3115" s="290"/>
      <c r="R3115" s="290"/>
      <c r="S3115" s="290"/>
      <c r="T3115" s="290"/>
      <c r="U3115" s="290"/>
      <c r="V3115" s="290"/>
      <c r="W3115" s="290"/>
      <c r="X3115" s="290"/>
    </row>
    <row r="3116" spans="2:24">
      <c r="B3116" s="253"/>
      <c r="C3116" s="290"/>
      <c r="D3116" s="290"/>
      <c r="E3116" s="290"/>
      <c r="F3116" s="290"/>
      <c r="G3116" s="290"/>
      <c r="H3116" s="290"/>
      <c r="I3116" s="290"/>
      <c r="J3116" s="290"/>
      <c r="K3116" s="290"/>
      <c r="L3116" s="290"/>
      <c r="M3116" s="290"/>
      <c r="N3116" s="290"/>
      <c r="O3116" s="290"/>
      <c r="P3116" s="290"/>
      <c r="Q3116" s="290"/>
      <c r="R3116" s="290"/>
      <c r="S3116" s="290"/>
      <c r="T3116" s="290"/>
      <c r="U3116" s="290"/>
      <c r="V3116" s="290"/>
      <c r="W3116" s="290"/>
      <c r="X3116" s="290"/>
    </row>
    <row r="3117" spans="2:24">
      <c r="B3117" s="253"/>
      <c r="C3117" s="290"/>
      <c r="D3117" s="290"/>
      <c r="E3117" s="290"/>
      <c r="F3117" s="290"/>
      <c r="G3117" s="290"/>
      <c r="H3117" s="290"/>
      <c r="I3117" s="290"/>
      <c r="J3117" s="290"/>
      <c r="K3117" s="290"/>
      <c r="L3117" s="290"/>
      <c r="M3117" s="290"/>
      <c r="N3117" s="290"/>
      <c r="O3117" s="290"/>
      <c r="P3117" s="290"/>
      <c r="Q3117" s="290"/>
      <c r="R3117" s="290"/>
      <c r="S3117" s="290"/>
      <c r="T3117" s="290"/>
      <c r="U3117" s="290"/>
      <c r="V3117" s="290"/>
      <c r="W3117" s="290"/>
      <c r="X3117" s="290"/>
    </row>
    <row r="3118" spans="2:24">
      <c r="B3118" s="253"/>
      <c r="C3118" s="290"/>
      <c r="D3118" s="290"/>
      <c r="E3118" s="290"/>
      <c r="F3118" s="290"/>
      <c r="G3118" s="290"/>
      <c r="H3118" s="290"/>
      <c r="I3118" s="290"/>
      <c r="J3118" s="290"/>
      <c r="K3118" s="290"/>
      <c r="L3118" s="290"/>
      <c r="M3118" s="290"/>
      <c r="N3118" s="290"/>
      <c r="O3118" s="290"/>
      <c r="P3118" s="290"/>
      <c r="Q3118" s="290"/>
      <c r="R3118" s="290"/>
      <c r="S3118" s="290"/>
      <c r="T3118" s="290"/>
      <c r="U3118" s="290"/>
      <c r="V3118" s="290"/>
      <c r="W3118" s="290"/>
      <c r="X3118" s="290"/>
    </row>
    <row r="3119" spans="2:24">
      <c r="B3119" s="253"/>
      <c r="C3119" s="290"/>
      <c r="D3119" s="290"/>
      <c r="E3119" s="290"/>
      <c r="F3119" s="290"/>
      <c r="G3119" s="290"/>
      <c r="H3119" s="290"/>
      <c r="I3119" s="290"/>
      <c r="J3119" s="290"/>
      <c r="K3119" s="290"/>
      <c r="L3119" s="290"/>
      <c r="M3119" s="290"/>
      <c r="N3119" s="290"/>
      <c r="O3119" s="290"/>
      <c r="P3119" s="290"/>
      <c r="Q3119" s="290"/>
      <c r="R3119" s="290"/>
      <c r="S3119" s="290"/>
      <c r="T3119" s="290"/>
      <c r="U3119" s="290"/>
      <c r="V3119" s="290"/>
      <c r="W3119" s="290"/>
      <c r="X3119" s="290"/>
    </row>
    <row r="3120" spans="2:24">
      <c r="B3120" s="253"/>
      <c r="C3120" s="290"/>
      <c r="D3120" s="290"/>
      <c r="E3120" s="290"/>
      <c r="F3120" s="290"/>
      <c r="G3120" s="290"/>
      <c r="H3120" s="290"/>
      <c r="I3120" s="290"/>
      <c r="J3120" s="290"/>
      <c r="K3120" s="290"/>
      <c r="L3120" s="290"/>
      <c r="M3120" s="290"/>
      <c r="N3120" s="290"/>
      <c r="O3120" s="290"/>
      <c r="P3120" s="290"/>
      <c r="Q3120" s="290"/>
      <c r="R3120" s="290"/>
      <c r="S3120" s="290"/>
      <c r="T3120" s="290"/>
      <c r="U3120" s="290"/>
      <c r="V3120" s="290"/>
      <c r="W3120" s="290"/>
      <c r="X3120" s="290"/>
    </row>
    <row r="3121" spans="2:24">
      <c r="B3121" s="253"/>
      <c r="C3121" s="290"/>
      <c r="D3121" s="290"/>
      <c r="E3121" s="290"/>
      <c r="F3121" s="290"/>
      <c r="G3121" s="290"/>
      <c r="H3121" s="290"/>
      <c r="I3121" s="290"/>
      <c r="J3121" s="290"/>
      <c r="K3121" s="290"/>
      <c r="L3121" s="290"/>
      <c r="M3121" s="290"/>
      <c r="N3121" s="290"/>
      <c r="O3121" s="290"/>
      <c r="P3121" s="290"/>
      <c r="Q3121" s="290"/>
      <c r="R3121" s="290"/>
      <c r="S3121" s="290"/>
      <c r="T3121" s="290"/>
      <c r="U3121" s="290"/>
      <c r="V3121" s="290"/>
      <c r="W3121" s="290"/>
      <c r="X3121" s="290"/>
    </row>
    <row r="3122" spans="2:24">
      <c r="B3122" s="253"/>
      <c r="C3122" s="290"/>
      <c r="D3122" s="290"/>
      <c r="E3122" s="290"/>
      <c r="F3122" s="290"/>
      <c r="G3122" s="290"/>
      <c r="H3122" s="290"/>
      <c r="I3122" s="290"/>
      <c r="J3122" s="290"/>
      <c r="K3122" s="290"/>
      <c r="L3122" s="290"/>
      <c r="M3122" s="290"/>
      <c r="N3122" s="290"/>
      <c r="O3122" s="290"/>
      <c r="P3122" s="290"/>
      <c r="Q3122" s="290"/>
      <c r="R3122" s="290"/>
      <c r="S3122" s="290"/>
      <c r="T3122" s="290"/>
      <c r="U3122" s="290"/>
      <c r="V3122" s="290"/>
      <c r="W3122" s="290"/>
      <c r="X3122" s="290"/>
    </row>
    <row r="3123" spans="2:24">
      <c r="B3123" s="253"/>
      <c r="C3123" s="290"/>
      <c r="D3123" s="290"/>
      <c r="E3123" s="290"/>
      <c r="F3123" s="290"/>
      <c r="G3123" s="290"/>
      <c r="H3123" s="290"/>
      <c r="I3123" s="290"/>
      <c r="J3123" s="290"/>
      <c r="K3123" s="290"/>
      <c r="L3123" s="290"/>
      <c r="M3123" s="290"/>
      <c r="N3123" s="290"/>
      <c r="O3123" s="290"/>
      <c r="P3123" s="290"/>
      <c r="Q3123" s="290"/>
      <c r="R3123" s="290"/>
      <c r="S3123" s="290"/>
      <c r="T3123" s="290"/>
      <c r="U3123" s="290"/>
      <c r="V3123" s="290"/>
      <c r="W3123" s="290"/>
      <c r="X3123" s="290"/>
    </row>
    <row r="3124" spans="2:24">
      <c r="B3124" s="253"/>
      <c r="C3124" s="290"/>
      <c r="D3124" s="290"/>
      <c r="E3124" s="290"/>
      <c r="F3124" s="290"/>
      <c r="G3124" s="290"/>
      <c r="H3124" s="290"/>
      <c r="I3124" s="290"/>
      <c r="J3124" s="290"/>
      <c r="K3124" s="290"/>
      <c r="L3124" s="290"/>
      <c r="M3124" s="290"/>
      <c r="N3124" s="290"/>
      <c r="O3124" s="290"/>
      <c r="P3124" s="290"/>
      <c r="Q3124" s="290"/>
      <c r="R3124" s="290"/>
      <c r="S3124" s="290"/>
      <c r="T3124" s="290"/>
      <c r="U3124" s="290"/>
      <c r="V3124" s="290"/>
      <c r="W3124" s="290"/>
      <c r="X3124" s="290"/>
    </row>
    <row r="3125" spans="2:24">
      <c r="B3125" s="253"/>
      <c r="C3125" s="290"/>
      <c r="D3125" s="290"/>
      <c r="E3125" s="290"/>
      <c r="F3125" s="290"/>
      <c r="G3125" s="290"/>
      <c r="H3125" s="290"/>
      <c r="I3125" s="290"/>
      <c r="J3125" s="290"/>
      <c r="K3125" s="290"/>
      <c r="L3125" s="290"/>
      <c r="M3125" s="290"/>
      <c r="N3125" s="290"/>
      <c r="O3125" s="290"/>
      <c r="P3125" s="290"/>
      <c r="Q3125" s="290"/>
      <c r="R3125" s="290"/>
      <c r="S3125" s="290"/>
      <c r="T3125" s="290"/>
      <c r="U3125" s="290"/>
      <c r="V3125" s="290"/>
      <c r="W3125" s="290"/>
      <c r="X3125" s="290"/>
    </row>
    <row r="3126" spans="2:24">
      <c r="B3126" s="253"/>
      <c r="C3126" s="290"/>
      <c r="D3126" s="290"/>
      <c r="E3126" s="290"/>
      <c r="F3126" s="290"/>
      <c r="G3126" s="290"/>
      <c r="H3126" s="290"/>
      <c r="I3126" s="290"/>
      <c r="J3126" s="290"/>
      <c r="K3126" s="290"/>
      <c r="L3126" s="290"/>
      <c r="M3126" s="290"/>
      <c r="N3126" s="290"/>
      <c r="O3126" s="290"/>
      <c r="P3126" s="290"/>
      <c r="Q3126" s="290"/>
      <c r="R3126" s="290"/>
      <c r="S3126" s="290"/>
      <c r="T3126" s="290"/>
      <c r="U3126" s="290"/>
      <c r="V3126" s="290"/>
      <c r="W3126" s="290"/>
      <c r="X3126" s="290"/>
    </row>
    <row r="3127" spans="2:24">
      <c r="B3127" s="253"/>
      <c r="C3127" s="290"/>
      <c r="D3127" s="290"/>
      <c r="E3127" s="290"/>
      <c r="F3127" s="290"/>
      <c r="G3127" s="290"/>
      <c r="H3127" s="290"/>
      <c r="I3127" s="290"/>
      <c r="J3127" s="290"/>
      <c r="K3127" s="290"/>
      <c r="L3127" s="290"/>
      <c r="M3127" s="290"/>
      <c r="N3127" s="290"/>
      <c r="O3127" s="290"/>
      <c r="P3127" s="290"/>
      <c r="Q3127" s="290"/>
      <c r="R3127" s="290"/>
      <c r="S3127" s="290"/>
      <c r="T3127" s="290"/>
      <c r="U3127" s="290"/>
      <c r="V3127" s="290"/>
      <c r="W3127" s="290"/>
      <c r="X3127" s="290"/>
    </row>
    <row r="3128" spans="2:24">
      <c r="B3128" s="253"/>
      <c r="C3128" s="290"/>
      <c r="D3128" s="290"/>
      <c r="E3128" s="290"/>
      <c r="F3128" s="290"/>
      <c r="G3128" s="290"/>
      <c r="H3128" s="290"/>
      <c r="I3128" s="290"/>
      <c r="J3128" s="290"/>
      <c r="K3128" s="290"/>
      <c r="L3128" s="290"/>
      <c r="M3128" s="290"/>
      <c r="N3128" s="290"/>
      <c r="O3128" s="290"/>
      <c r="P3128" s="290"/>
      <c r="Q3128" s="290"/>
      <c r="R3128" s="290"/>
      <c r="S3128" s="290"/>
      <c r="T3128" s="290"/>
      <c r="U3128" s="290"/>
      <c r="V3128" s="290"/>
      <c r="W3128" s="290"/>
      <c r="X3128" s="290"/>
    </row>
    <row r="3129" spans="2:24">
      <c r="B3129" s="253"/>
      <c r="C3129" s="290"/>
      <c r="D3129" s="290"/>
      <c r="E3129" s="290"/>
      <c r="F3129" s="290"/>
      <c r="G3129" s="290"/>
      <c r="H3129" s="290"/>
      <c r="I3129" s="290"/>
      <c r="J3129" s="290"/>
      <c r="K3129" s="290"/>
      <c r="L3129" s="290"/>
      <c r="M3129" s="290"/>
      <c r="N3129" s="290"/>
      <c r="O3129" s="290"/>
      <c r="P3129" s="290"/>
      <c r="Q3129" s="290"/>
      <c r="R3129" s="290"/>
      <c r="S3129" s="290"/>
      <c r="T3129" s="290"/>
      <c r="U3129" s="290"/>
      <c r="V3129" s="290"/>
      <c r="W3129" s="290"/>
      <c r="X3129" s="290"/>
    </row>
    <row r="3130" spans="2:24">
      <c r="B3130" s="253"/>
      <c r="C3130" s="290"/>
      <c r="D3130" s="290"/>
      <c r="E3130" s="290"/>
      <c r="F3130" s="290"/>
      <c r="G3130" s="290"/>
      <c r="H3130" s="290"/>
      <c r="I3130" s="290"/>
      <c r="J3130" s="290"/>
      <c r="K3130" s="290"/>
      <c r="L3130" s="290"/>
      <c r="M3130" s="290"/>
      <c r="N3130" s="290"/>
      <c r="O3130" s="290"/>
      <c r="P3130" s="290"/>
      <c r="Q3130" s="290"/>
      <c r="R3130" s="290"/>
      <c r="S3130" s="290"/>
      <c r="T3130" s="290"/>
      <c r="U3130" s="290"/>
      <c r="V3130" s="290"/>
      <c r="W3130" s="290"/>
      <c r="X3130" s="290"/>
    </row>
    <row r="3131" spans="2:24">
      <c r="B3131" s="253"/>
      <c r="C3131" s="290"/>
      <c r="D3131" s="290"/>
      <c r="E3131" s="290"/>
      <c r="F3131" s="290"/>
      <c r="G3131" s="290"/>
      <c r="H3131" s="290"/>
      <c r="I3131" s="290"/>
      <c r="J3131" s="290"/>
      <c r="K3131" s="290"/>
      <c r="L3131" s="290"/>
      <c r="M3131" s="290"/>
      <c r="N3131" s="290"/>
      <c r="O3131" s="290"/>
      <c r="P3131" s="290"/>
      <c r="Q3131" s="290"/>
      <c r="R3131" s="290"/>
      <c r="S3131" s="290"/>
      <c r="T3131" s="290"/>
      <c r="U3131" s="290"/>
      <c r="V3131" s="290"/>
      <c r="W3131" s="290"/>
      <c r="X3131" s="290"/>
    </row>
    <row r="3132" spans="2:24">
      <c r="B3132" s="253"/>
      <c r="C3132" s="290"/>
      <c r="D3132" s="290"/>
      <c r="E3132" s="290"/>
      <c r="F3132" s="290"/>
      <c r="G3132" s="290"/>
      <c r="H3132" s="290"/>
      <c r="I3132" s="290"/>
      <c r="J3132" s="290"/>
      <c r="K3132" s="290"/>
      <c r="L3132" s="290"/>
      <c r="M3132" s="290"/>
      <c r="N3132" s="290"/>
      <c r="O3132" s="290"/>
      <c r="P3132" s="290"/>
      <c r="Q3132" s="290"/>
      <c r="R3132" s="290"/>
      <c r="S3132" s="290"/>
      <c r="T3132" s="290"/>
      <c r="U3132" s="290"/>
      <c r="V3132" s="290"/>
      <c r="W3132" s="290"/>
      <c r="X3132" s="290"/>
    </row>
    <row r="3133" spans="2:24">
      <c r="B3133" s="253"/>
      <c r="C3133" s="290"/>
      <c r="D3133" s="290"/>
      <c r="E3133" s="290"/>
      <c r="F3133" s="290"/>
      <c r="G3133" s="290"/>
      <c r="H3133" s="290"/>
      <c r="I3133" s="290"/>
      <c r="J3133" s="290"/>
      <c r="K3133" s="290"/>
      <c r="L3133" s="290"/>
      <c r="M3133" s="290"/>
      <c r="N3133" s="290"/>
      <c r="O3133" s="290"/>
      <c r="P3133" s="290"/>
      <c r="Q3133" s="290"/>
      <c r="R3133" s="290"/>
      <c r="S3133" s="290"/>
      <c r="T3133" s="290"/>
      <c r="U3133" s="290"/>
      <c r="V3133" s="290"/>
      <c r="W3133" s="290"/>
      <c r="X3133" s="290"/>
    </row>
    <row r="3134" spans="2:24">
      <c r="B3134" s="253"/>
      <c r="C3134" s="290"/>
      <c r="D3134" s="290"/>
      <c r="E3134" s="290"/>
      <c r="F3134" s="290"/>
      <c r="G3134" s="290"/>
      <c r="H3134" s="290"/>
      <c r="I3134" s="290"/>
      <c r="J3134" s="290"/>
      <c r="K3134" s="290"/>
      <c r="L3134" s="290"/>
      <c r="M3134" s="290"/>
      <c r="N3134" s="290"/>
      <c r="O3134" s="290"/>
      <c r="P3134" s="290"/>
      <c r="Q3134" s="290"/>
      <c r="R3134" s="290"/>
      <c r="S3134" s="290"/>
      <c r="T3134" s="290"/>
      <c r="U3134" s="290"/>
      <c r="V3134" s="290"/>
      <c r="W3134" s="290"/>
      <c r="X3134" s="290"/>
    </row>
    <row r="3135" spans="2:24">
      <c r="B3135" s="253"/>
      <c r="C3135" s="290"/>
      <c r="D3135" s="290"/>
      <c r="E3135" s="290"/>
      <c r="F3135" s="290"/>
      <c r="G3135" s="290"/>
      <c r="H3135" s="290"/>
      <c r="I3135" s="290"/>
      <c r="J3135" s="290"/>
      <c r="K3135" s="290"/>
      <c r="L3135" s="290"/>
      <c r="M3135" s="290"/>
      <c r="N3135" s="290"/>
      <c r="O3135" s="290"/>
      <c r="P3135" s="290"/>
      <c r="Q3135" s="290"/>
      <c r="R3135" s="290"/>
      <c r="S3135" s="290"/>
      <c r="T3135" s="290"/>
      <c r="U3135" s="290"/>
      <c r="V3135" s="290"/>
      <c r="W3135" s="290"/>
      <c r="X3135" s="290"/>
    </row>
    <row r="3136" spans="2:24">
      <c r="B3136" s="253"/>
      <c r="C3136" s="290"/>
      <c r="D3136" s="290"/>
      <c r="E3136" s="290"/>
      <c r="F3136" s="290"/>
      <c r="G3136" s="290"/>
      <c r="H3136" s="290"/>
      <c r="I3136" s="290"/>
      <c r="J3136" s="290"/>
      <c r="K3136" s="290"/>
      <c r="L3136" s="290"/>
      <c r="M3136" s="290"/>
      <c r="N3136" s="290"/>
      <c r="O3136" s="290"/>
      <c r="P3136" s="290"/>
      <c r="Q3136" s="290"/>
      <c r="R3136" s="290"/>
      <c r="S3136" s="290"/>
      <c r="T3136" s="290"/>
      <c r="U3136" s="290"/>
      <c r="V3136" s="290"/>
      <c r="W3136" s="290"/>
      <c r="X3136" s="290"/>
    </row>
    <row r="3137" spans="2:24">
      <c r="B3137" s="253"/>
      <c r="C3137" s="290"/>
      <c r="D3137" s="290"/>
      <c r="E3137" s="290"/>
      <c r="F3137" s="290"/>
      <c r="G3137" s="290"/>
      <c r="H3137" s="290"/>
      <c r="I3137" s="290"/>
      <c r="J3137" s="290"/>
      <c r="K3137" s="290"/>
      <c r="L3137" s="290"/>
      <c r="M3137" s="290"/>
      <c r="N3137" s="290"/>
      <c r="O3137" s="290"/>
      <c r="P3137" s="290"/>
      <c r="Q3137" s="290"/>
      <c r="R3137" s="290"/>
      <c r="S3137" s="290"/>
      <c r="T3137" s="290"/>
      <c r="U3137" s="290"/>
      <c r="V3137" s="290"/>
      <c r="W3137" s="290"/>
      <c r="X3137" s="290"/>
    </row>
    <row r="3138" spans="2:24">
      <c r="B3138" s="253"/>
      <c r="C3138" s="290"/>
      <c r="D3138" s="290"/>
      <c r="E3138" s="290"/>
      <c r="F3138" s="290"/>
      <c r="G3138" s="290"/>
      <c r="H3138" s="290"/>
      <c r="I3138" s="290"/>
      <c r="J3138" s="290"/>
      <c r="K3138" s="290"/>
      <c r="L3138" s="290"/>
      <c r="M3138" s="290"/>
      <c r="N3138" s="290"/>
      <c r="O3138" s="290"/>
      <c r="P3138" s="290"/>
      <c r="Q3138" s="290"/>
      <c r="R3138" s="290"/>
      <c r="S3138" s="290"/>
      <c r="T3138" s="290"/>
      <c r="U3138" s="290"/>
      <c r="V3138" s="290"/>
      <c r="W3138" s="290"/>
      <c r="X3138" s="290"/>
    </row>
    <row r="3139" spans="2:24">
      <c r="B3139" s="253"/>
      <c r="C3139" s="290"/>
      <c r="D3139" s="290"/>
      <c r="E3139" s="290"/>
      <c r="F3139" s="290"/>
      <c r="G3139" s="290"/>
      <c r="H3139" s="290"/>
      <c r="I3139" s="290"/>
      <c r="J3139" s="290"/>
      <c r="K3139" s="290"/>
      <c r="L3139" s="290"/>
      <c r="M3139" s="290"/>
      <c r="N3139" s="290"/>
      <c r="O3139" s="290"/>
      <c r="P3139" s="290"/>
      <c r="Q3139" s="290"/>
      <c r="R3139" s="290"/>
      <c r="S3139" s="290"/>
      <c r="T3139" s="290"/>
      <c r="U3139" s="290"/>
      <c r="V3139" s="290"/>
      <c r="W3139" s="290"/>
      <c r="X3139" s="290"/>
    </row>
    <row r="3140" spans="2:24">
      <c r="B3140" s="253"/>
      <c r="C3140" s="290"/>
      <c r="D3140" s="290"/>
      <c r="E3140" s="290"/>
      <c r="F3140" s="290"/>
      <c r="G3140" s="290"/>
      <c r="H3140" s="290"/>
      <c r="I3140" s="290"/>
      <c r="J3140" s="290"/>
      <c r="K3140" s="290"/>
      <c r="L3140" s="290"/>
      <c r="M3140" s="290"/>
      <c r="N3140" s="290"/>
      <c r="O3140" s="290"/>
      <c r="P3140" s="290"/>
      <c r="Q3140" s="290"/>
      <c r="R3140" s="290"/>
      <c r="S3140" s="290"/>
      <c r="T3140" s="290"/>
      <c r="U3140" s="290"/>
      <c r="V3140" s="290"/>
      <c r="W3140" s="290"/>
      <c r="X3140" s="290"/>
    </row>
    <row r="3141" spans="2:24">
      <c r="B3141" s="253"/>
      <c r="C3141" s="290"/>
      <c r="D3141" s="290"/>
      <c r="E3141" s="290"/>
      <c r="F3141" s="290"/>
      <c r="G3141" s="290"/>
      <c r="H3141" s="290"/>
      <c r="I3141" s="290"/>
      <c r="J3141" s="290"/>
      <c r="K3141" s="290"/>
      <c r="L3141" s="290"/>
      <c r="M3141" s="290"/>
      <c r="N3141" s="290"/>
      <c r="O3141" s="290"/>
      <c r="P3141" s="290"/>
      <c r="Q3141" s="290"/>
      <c r="R3141" s="290"/>
      <c r="S3141" s="290"/>
      <c r="T3141" s="290"/>
      <c r="U3141" s="290"/>
      <c r="V3141" s="290"/>
      <c r="W3141" s="290"/>
      <c r="X3141" s="290"/>
    </row>
    <row r="3142" spans="2:24">
      <c r="B3142" s="253"/>
      <c r="C3142" s="290"/>
      <c r="D3142" s="290"/>
      <c r="E3142" s="290"/>
      <c r="F3142" s="290"/>
      <c r="G3142" s="290"/>
      <c r="H3142" s="290"/>
      <c r="I3142" s="290"/>
      <c r="J3142" s="290"/>
      <c r="K3142" s="290"/>
      <c r="L3142" s="290"/>
      <c r="M3142" s="290"/>
      <c r="N3142" s="290"/>
      <c r="O3142" s="290"/>
      <c r="P3142" s="290"/>
      <c r="Q3142" s="290"/>
      <c r="R3142" s="290"/>
      <c r="S3142" s="290"/>
      <c r="T3142" s="290"/>
      <c r="U3142" s="290"/>
      <c r="V3142" s="290"/>
      <c r="W3142" s="290"/>
      <c r="X3142" s="290"/>
    </row>
    <row r="3143" spans="2:24">
      <c r="B3143" s="253"/>
      <c r="C3143" s="290"/>
      <c r="D3143" s="290"/>
      <c r="E3143" s="290"/>
      <c r="F3143" s="290"/>
      <c r="G3143" s="290"/>
      <c r="H3143" s="290"/>
      <c r="I3143" s="290"/>
      <c r="J3143" s="290"/>
      <c r="K3143" s="290"/>
      <c r="L3143" s="290"/>
      <c r="M3143" s="290"/>
      <c r="N3143" s="290"/>
      <c r="O3143" s="290"/>
      <c r="P3143" s="290"/>
      <c r="Q3143" s="290"/>
      <c r="R3143" s="290"/>
      <c r="S3143" s="290"/>
      <c r="T3143" s="290"/>
      <c r="U3143" s="290"/>
      <c r="V3143" s="290"/>
      <c r="W3143" s="290"/>
      <c r="X3143" s="290"/>
    </row>
    <row r="3144" spans="2:24">
      <c r="B3144" s="253"/>
      <c r="C3144" s="290"/>
      <c r="D3144" s="290"/>
      <c r="E3144" s="290"/>
      <c r="F3144" s="290"/>
      <c r="G3144" s="290"/>
      <c r="H3144" s="290"/>
      <c r="I3144" s="290"/>
      <c r="J3144" s="290"/>
      <c r="K3144" s="290"/>
      <c r="L3144" s="290"/>
      <c r="M3144" s="290"/>
      <c r="N3144" s="290"/>
      <c r="O3144" s="290"/>
      <c r="P3144" s="290"/>
      <c r="Q3144" s="290"/>
      <c r="R3144" s="290"/>
      <c r="S3144" s="290"/>
      <c r="T3144" s="290"/>
      <c r="U3144" s="290"/>
      <c r="V3144" s="290"/>
      <c r="W3144" s="290"/>
      <c r="X3144" s="290"/>
    </row>
    <row r="3145" spans="2:24">
      <c r="B3145" s="253"/>
      <c r="C3145" s="290"/>
      <c r="D3145" s="290"/>
      <c r="E3145" s="290"/>
      <c r="F3145" s="290"/>
      <c r="G3145" s="290"/>
      <c r="H3145" s="290"/>
      <c r="I3145" s="290"/>
      <c r="J3145" s="290"/>
      <c r="K3145" s="290"/>
      <c r="L3145" s="290"/>
      <c r="M3145" s="290"/>
      <c r="N3145" s="290"/>
      <c r="O3145" s="290"/>
      <c r="P3145" s="290"/>
      <c r="Q3145" s="290"/>
      <c r="R3145" s="290"/>
      <c r="S3145" s="290"/>
      <c r="T3145" s="290"/>
      <c r="U3145" s="290"/>
      <c r="V3145" s="290"/>
      <c r="W3145" s="290"/>
      <c r="X3145" s="290"/>
    </row>
    <row r="3146" spans="2:24">
      <c r="B3146" s="253"/>
      <c r="C3146" s="290"/>
      <c r="D3146" s="290"/>
      <c r="E3146" s="290"/>
      <c r="F3146" s="290"/>
      <c r="G3146" s="290"/>
      <c r="H3146" s="290"/>
      <c r="I3146" s="290"/>
      <c r="J3146" s="290"/>
      <c r="K3146" s="290"/>
      <c r="L3146" s="290"/>
      <c r="M3146" s="290"/>
      <c r="N3146" s="290"/>
      <c r="O3146" s="290"/>
      <c r="P3146" s="290"/>
      <c r="Q3146" s="290"/>
      <c r="R3146" s="290"/>
      <c r="S3146" s="290"/>
      <c r="T3146" s="290"/>
      <c r="U3146" s="290"/>
      <c r="V3146" s="290"/>
      <c r="W3146" s="290"/>
      <c r="X3146" s="290"/>
    </row>
    <row r="3147" spans="2:24">
      <c r="B3147" s="253"/>
      <c r="C3147" s="290"/>
      <c r="D3147" s="290"/>
      <c r="E3147" s="290"/>
      <c r="F3147" s="290"/>
      <c r="G3147" s="290"/>
      <c r="H3147" s="290"/>
      <c r="I3147" s="290"/>
      <c r="J3147" s="290"/>
      <c r="K3147" s="290"/>
      <c r="L3147" s="290"/>
      <c r="M3147" s="290"/>
      <c r="N3147" s="290"/>
      <c r="O3147" s="290"/>
      <c r="P3147" s="290"/>
      <c r="Q3147" s="290"/>
      <c r="R3147" s="290"/>
      <c r="S3147" s="290"/>
      <c r="T3147" s="290"/>
      <c r="U3147" s="290"/>
      <c r="V3147" s="290"/>
      <c r="W3147" s="290"/>
      <c r="X3147" s="290"/>
    </row>
    <row r="3148" spans="2:24">
      <c r="B3148" s="253"/>
      <c r="C3148" s="290"/>
      <c r="D3148" s="290"/>
      <c r="E3148" s="290"/>
      <c r="F3148" s="290"/>
      <c r="G3148" s="290"/>
      <c r="H3148" s="290"/>
      <c r="I3148" s="290"/>
      <c r="J3148" s="290"/>
      <c r="K3148" s="290"/>
      <c r="L3148" s="290"/>
      <c r="M3148" s="290"/>
      <c r="N3148" s="290"/>
      <c r="O3148" s="290"/>
      <c r="P3148" s="290"/>
      <c r="Q3148" s="290"/>
      <c r="R3148" s="290"/>
      <c r="S3148" s="290"/>
      <c r="T3148" s="290"/>
      <c r="U3148" s="290"/>
      <c r="V3148" s="290"/>
      <c r="W3148" s="290"/>
      <c r="X3148" s="290"/>
    </row>
    <row r="3149" spans="2:24">
      <c r="B3149" s="253"/>
      <c r="C3149" s="290"/>
      <c r="D3149" s="290"/>
      <c r="E3149" s="290"/>
      <c r="F3149" s="290"/>
      <c r="G3149" s="290"/>
      <c r="H3149" s="290"/>
      <c r="I3149" s="290"/>
      <c r="J3149" s="290"/>
      <c r="K3149" s="290"/>
      <c r="L3149" s="290"/>
      <c r="M3149" s="290"/>
      <c r="N3149" s="290"/>
      <c r="O3149" s="290"/>
      <c r="P3149" s="290"/>
      <c r="Q3149" s="290"/>
      <c r="R3149" s="290"/>
      <c r="S3149" s="290"/>
      <c r="T3149" s="290"/>
      <c r="U3149" s="290"/>
      <c r="V3149" s="290"/>
      <c r="W3149" s="290"/>
      <c r="X3149" s="290"/>
    </row>
    <row r="3150" spans="2:24">
      <c r="B3150" s="253"/>
      <c r="C3150" s="290"/>
      <c r="D3150" s="290"/>
      <c r="E3150" s="290"/>
      <c r="F3150" s="290"/>
      <c r="G3150" s="290"/>
      <c r="H3150" s="290"/>
      <c r="I3150" s="290"/>
      <c r="J3150" s="290"/>
      <c r="K3150" s="290"/>
      <c r="L3150" s="290"/>
      <c r="M3150" s="290"/>
      <c r="N3150" s="290"/>
      <c r="O3150" s="290"/>
      <c r="P3150" s="290"/>
      <c r="Q3150" s="290"/>
      <c r="R3150" s="290"/>
      <c r="S3150" s="290"/>
      <c r="T3150" s="290"/>
      <c r="U3150" s="290"/>
      <c r="V3150" s="290"/>
      <c r="W3150" s="290"/>
      <c r="X3150" s="290"/>
    </row>
    <row r="3151" spans="2:24">
      <c r="B3151" s="253"/>
      <c r="C3151" s="290"/>
      <c r="D3151" s="290"/>
      <c r="E3151" s="290"/>
      <c r="F3151" s="290"/>
      <c r="G3151" s="290"/>
      <c r="H3151" s="290"/>
      <c r="I3151" s="290"/>
      <c r="J3151" s="290"/>
      <c r="K3151" s="290"/>
      <c r="L3151" s="290"/>
      <c r="M3151" s="290"/>
      <c r="N3151" s="290"/>
      <c r="O3151" s="290"/>
      <c r="P3151" s="290"/>
      <c r="Q3151" s="290"/>
      <c r="R3151" s="290"/>
      <c r="S3151" s="290"/>
      <c r="T3151" s="290"/>
      <c r="U3151" s="290"/>
      <c r="V3151" s="290"/>
      <c r="W3151" s="290"/>
      <c r="X3151" s="290"/>
    </row>
    <row r="3152" spans="2:24">
      <c r="B3152" s="253"/>
      <c r="C3152" s="290"/>
      <c r="D3152" s="290"/>
      <c r="E3152" s="290"/>
      <c r="F3152" s="290"/>
      <c r="G3152" s="290"/>
      <c r="H3152" s="290"/>
      <c r="I3152" s="290"/>
      <c r="J3152" s="290"/>
      <c r="K3152" s="290"/>
      <c r="L3152" s="290"/>
      <c r="M3152" s="290"/>
      <c r="N3152" s="290"/>
      <c r="O3152" s="290"/>
      <c r="P3152" s="290"/>
      <c r="Q3152" s="290"/>
      <c r="R3152" s="290"/>
      <c r="S3152" s="290"/>
      <c r="T3152" s="290"/>
      <c r="U3152" s="290"/>
      <c r="V3152" s="290"/>
      <c r="W3152" s="290"/>
      <c r="X3152" s="290"/>
    </row>
    <row r="3153" spans="2:24">
      <c r="B3153" s="253"/>
      <c r="C3153" s="290"/>
      <c r="D3153" s="290"/>
      <c r="E3153" s="290"/>
      <c r="F3153" s="290"/>
      <c r="G3153" s="290"/>
      <c r="H3153" s="290"/>
      <c r="I3153" s="290"/>
      <c r="J3153" s="290"/>
      <c r="K3153" s="290"/>
      <c r="L3153" s="290"/>
      <c r="M3153" s="290"/>
      <c r="N3153" s="290"/>
      <c r="O3153" s="290"/>
      <c r="P3153" s="290"/>
      <c r="Q3153" s="290"/>
      <c r="R3153" s="290"/>
      <c r="S3153" s="290"/>
      <c r="T3153" s="290"/>
      <c r="U3153" s="290"/>
      <c r="V3153" s="290"/>
      <c r="W3153" s="290"/>
      <c r="X3153" s="290"/>
    </row>
    <row r="3154" spans="2:24">
      <c r="B3154" s="253"/>
      <c r="C3154" s="290"/>
      <c r="D3154" s="290"/>
      <c r="E3154" s="290"/>
      <c r="F3154" s="290"/>
      <c r="G3154" s="290"/>
      <c r="H3154" s="290"/>
      <c r="I3154" s="290"/>
      <c r="J3154" s="290"/>
      <c r="K3154" s="290"/>
      <c r="L3154" s="290"/>
      <c r="M3154" s="290"/>
      <c r="N3154" s="290"/>
      <c r="O3154" s="290"/>
      <c r="P3154" s="290"/>
      <c r="Q3154" s="290"/>
      <c r="R3154" s="290"/>
      <c r="S3154" s="290"/>
      <c r="T3154" s="290"/>
      <c r="U3154" s="290"/>
      <c r="V3154" s="290"/>
      <c r="W3154" s="290"/>
      <c r="X3154" s="290"/>
    </row>
    <row r="3155" spans="2:24">
      <c r="B3155" s="253"/>
      <c r="C3155" s="290"/>
      <c r="D3155" s="290"/>
      <c r="E3155" s="290"/>
      <c r="F3155" s="290"/>
      <c r="G3155" s="290"/>
      <c r="H3155" s="290"/>
      <c r="I3155" s="290"/>
      <c r="J3155" s="290"/>
      <c r="K3155" s="290"/>
      <c r="L3155" s="290"/>
      <c r="M3155" s="290"/>
      <c r="N3155" s="290"/>
      <c r="O3155" s="290"/>
      <c r="P3155" s="290"/>
      <c r="Q3155" s="290"/>
      <c r="R3155" s="290"/>
      <c r="S3155" s="290"/>
      <c r="T3155" s="290"/>
      <c r="U3155" s="290"/>
      <c r="V3155" s="290"/>
      <c r="W3155" s="290"/>
      <c r="X3155" s="290"/>
    </row>
    <row r="3156" spans="2:24">
      <c r="B3156" s="253"/>
      <c r="C3156" s="290"/>
      <c r="D3156" s="290"/>
      <c r="E3156" s="290"/>
      <c r="F3156" s="290"/>
      <c r="G3156" s="290"/>
      <c r="H3156" s="290"/>
      <c r="I3156" s="290"/>
      <c r="J3156" s="290"/>
      <c r="K3156" s="290"/>
      <c r="L3156" s="290"/>
      <c r="M3156" s="290"/>
      <c r="N3156" s="290"/>
      <c r="O3156" s="290"/>
      <c r="P3156" s="290"/>
      <c r="Q3156" s="290"/>
      <c r="R3156" s="290"/>
      <c r="S3156" s="290"/>
      <c r="T3156" s="290"/>
      <c r="U3156" s="290"/>
      <c r="V3156" s="290"/>
      <c r="W3156" s="290"/>
      <c r="X3156" s="290"/>
    </row>
    <row r="3157" spans="2:24">
      <c r="B3157" s="253"/>
      <c r="C3157" s="290"/>
      <c r="D3157" s="290"/>
      <c r="E3157" s="290"/>
      <c r="F3157" s="290"/>
      <c r="G3157" s="290"/>
      <c r="H3157" s="290"/>
      <c r="I3157" s="290"/>
      <c r="J3157" s="290"/>
      <c r="K3157" s="290"/>
      <c r="L3157" s="290"/>
      <c r="M3157" s="290"/>
      <c r="N3157" s="290"/>
      <c r="O3157" s="290"/>
      <c r="P3157" s="290"/>
      <c r="Q3157" s="290"/>
      <c r="R3157" s="290"/>
      <c r="S3157" s="290"/>
      <c r="T3157" s="290"/>
      <c r="U3157" s="290"/>
      <c r="V3157" s="290"/>
      <c r="W3157" s="290"/>
      <c r="X3157" s="290"/>
    </row>
    <row r="3158" spans="2:24">
      <c r="B3158" s="253"/>
      <c r="C3158" s="290"/>
      <c r="D3158" s="290"/>
      <c r="E3158" s="290"/>
      <c r="F3158" s="290"/>
      <c r="G3158" s="290"/>
      <c r="H3158" s="290"/>
      <c r="I3158" s="290"/>
      <c r="J3158" s="290"/>
      <c r="K3158" s="290"/>
      <c r="L3158" s="290"/>
      <c r="M3158" s="290"/>
      <c r="N3158" s="290"/>
      <c r="O3158" s="290"/>
      <c r="P3158" s="290"/>
      <c r="Q3158" s="290"/>
      <c r="R3158" s="290"/>
      <c r="S3158" s="290"/>
      <c r="T3158" s="290"/>
      <c r="U3158" s="290"/>
      <c r="V3158" s="290"/>
      <c r="W3158" s="290"/>
      <c r="X3158" s="290"/>
    </row>
    <row r="3159" spans="2:24">
      <c r="B3159" s="253"/>
      <c r="C3159" s="290"/>
      <c r="D3159" s="290"/>
      <c r="E3159" s="290"/>
      <c r="F3159" s="290"/>
      <c r="G3159" s="290"/>
      <c r="H3159" s="290"/>
      <c r="I3159" s="290"/>
      <c r="J3159" s="290"/>
      <c r="K3159" s="290"/>
      <c r="L3159" s="290"/>
      <c r="M3159" s="290"/>
      <c r="N3159" s="290"/>
      <c r="O3159" s="290"/>
      <c r="P3159" s="290"/>
      <c r="Q3159" s="290"/>
      <c r="R3159" s="290"/>
      <c r="S3159" s="290"/>
      <c r="T3159" s="290"/>
      <c r="U3159" s="290"/>
      <c r="V3159" s="290"/>
      <c r="W3159" s="290"/>
      <c r="X3159" s="290"/>
    </row>
    <row r="3160" spans="2:24">
      <c r="B3160" s="253"/>
      <c r="C3160" s="290"/>
      <c r="D3160" s="290"/>
      <c r="E3160" s="290"/>
      <c r="F3160" s="290"/>
      <c r="G3160" s="290"/>
      <c r="H3160" s="290"/>
      <c r="I3160" s="290"/>
      <c r="J3160" s="290"/>
      <c r="K3160" s="290"/>
      <c r="L3160" s="290"/>
      <c r="M3160" s="290"/>
      <c r="N3160" s="290"/>
      <c r="O3160" s="290"/>
      <c r="P3160" s="290"/>
      <c r="Q3160" s="290"/>
      <c r="R3160" s="290"/>
      <c r="S3160" s="290"/>
      <c r="T3160" s="290"/>
      <c r="U3160" s="290"/>
      <c r="V3160" s="290"/>
      <c r="W3160" s="290"/>
      <c r="X3160" s="290"/>
    </row>
    <row r="3161" spans="2:24">
      <c r="B3161" s="253"/>
      <c r="C3161" s="290"/>
      <c r="D3161" s="290"/>
      <c r="E3161" s="290"/>
      <c r="F3161" s="290"/>
      <c r="G3161" s="290"/>
      <c r="H3161" s="290"/>
      <c r="I3161" s="290"/>
      <c r="J3161" s="290"/>
      <c r="K3161" s="290"/>
      <c r="L3161" s="290"/>
      <c r="M3161" s="290"/>
      <c r="N3161" s="290"/>
      <c r="O3161" s="290"/>
      <c r="P3161" s="290"/>
      <c r="Q3161" s="290"/>
      <c r="R3161" s="290"/>
      <c r="S3161" s="290"/>
      <c r="T3161" s="290"/>
      <c r="U3161" s="290"/>
      <c r="V3161" s="290"/>
      <c r="W3161" s="290"/>
      <c r="X3161" s="290"/>
    </row>
    <row r="3162" spans="2:24">
      <c r="B3162" s="253"/>
      <c r="C3162" s="290"/>
      <c r="D3162" s="290"/>
      <c r="E3162" s="290"/>
      <c r="F3162" s="290"/>
      <c r="G3162" s="290"/>
      <c r="H3162" s="290"/>
      <c r="I3162" s="290"/>
      <c r="J3162" s="290"/>
      <c r="K3162" s="290"/>
      <c r="L3162" s="290"/>
      <c r="M3162" s="290"/>
      <c r="N3162" s="290"/>
      <c r="O3162" s="290"/>
      <c r="P3162" s="290"/>
      <c r="Q3162" s="290"/>
      <c r="R3162" s="290"/>
      <c r="S3162" s="290"/>
      <c r="T3162" s="290"/>
      <c r="U3162" s="290"/>
      <c r="V3162" s="290"/>
      <c r="W3162" s="290"/>
      <c r="X3162" s="290"/>
    </row>
    <row r="3163" spans="2:24">
      <c r="B3163" s="253"/>
      <c r="C3163" s="290"/>
      <c r="D3163" s="290"/>
      <c r="E3163" s="290"/>
      <c r="F3163" s="290"/>
      <c r="G3163" s="290"/>
      <c r="H3163" s="290"/>
      <c r="I3163" s="290"/>
      <c r="J3163" s="290"/>
      <c r="K3163" s="290"/>
      <c r="L3163" s="290"/>
      <c r="M3163" s="290"/>
      <c r="N3163" s="290"/>
      <c r="O3163" s="290"/>
      <c r="P3163" s="290"/>
      <c r="Q3163" s="290"/>
      <c r="R3163" s="290"/>
      <c r="S3163" s="290"/>
      <c r="T3163" s="290"/>
      <c r="U3163" s="290"/>
      <c r="V3163" s="290"/>
      <c r="W3163" s="290"/>
      <c r="X3163" s="290"/>
    </row>
    <row r="3164" spans="2:24">
      <c r="B3164" s="253"/>
      <c r="C3164" s="290"/>
      <c r="D3164" s="290"/>
      <c r="E3164" s="290"/>
      <c r="F3164" s="290"/>
      <c r="G3164" s="290"/>
      <c r="H3164" s="290"/>
      <c r="I3164" s="290"/>
      <c r="J3164" s="290"/>
      <c r="K3164" s="290"/>
      <c r="L3164" s="290"/>
      <c r="M3164" s="290"/>
      <c r="N3164" s="290"/>
      <c r="O3164" s="290"/>
      <c r="P3164" s="290"/>
      <c r="Q3164" s="290"/>
      <c r="R3164" s="290"/>
      <c r="S3164" s="290"/>
      <c r="T3164" s="290"/>
      <c r="U3164" s="290"/>
      <c r="V3164" s="290"/>
      <c r="W3164" s="290"/>
      <c r="X3164" s="290"/>
    </row>
    <row r="3165" spans="2:24">
      <c r="B3165" s="253"/>
      <c r="C3165" s="290"/>
      <c r="D3165" s="290"/>
      <c r="E3165" s="290"/>
      <c r="F3165" s="290"/>
      <c r="G3165" s="290"/>
      <c r="H3165" s="290"/>
      <c r="I3165" s="290"/>
      <c r="J3165" s="290"/>
      <c r="K3165" s="290"/>
      <c r="L3165" s="290"/>
      <c r="M3165" s="290"/>
      <c r="N3165" s="290"/>
      <c r="O3165" s="290"/>
      <c r="P3165" s="290"/>
      <c r="Q3165" s="290"/>
      <c r="R3165" s="290"/>
      <c r="S3165" s="290"/>
      <c r="T3165" s="290"/>
      <c r="U3165" s="290"/>
      <c r="V3165" s="290"/>
      <c r="W3165" s="290"/>
      <c r="X3165" s="290"/>
    </row>
    <row r="3166" spans="2:24">
      <c r="B3166" s="253"/>
      <c r="C3166" s="290"/>
      <c r="D3166" s="290"/>
      <c r="E3166" s="290"/>
      <c r="F3166" s="290"/>
      <c r="G3166" s="290"/>
      <c r="H3166" s="290"/>
      <c r="I3166" s="290"/>
      <c r="J3166" s="290"/>
      <c r="K3166" s="290"/>
      <c r="L3166" s="290"/>
      <c r="M3166" s="290"/>
      <c r="N3166" s="290"/>
      <c r="O3166" s="290"/>
      <c r="P3166" s="290"/>
      <c r="Q3166" s="290"/>
      <c r="R3166" s="290"/>
      <c r="S3166" s="290"/>
      <c r="T3166" s="290"/>
      <c r="U3166" s="290"/>
      <c r="V3166" s="290"/>
      <c r="W3166" s="290"/>
      <c r="X3166" s="290"/>
    </row>
    <row r="3167" spans="2:24">
      <c r="B3167" s="253"/>
      <c r="C3167" s="290"/>
      <c r="D3167" s="290"/>
      <c r="E3167" s="290"/>
      <c r="F3167" s="290"/>
      <c r="G3167" s="290"/>
      <c r="H3167" s="290"/>
      <c r="I3167" s="290"/>
      <c r="J3167" s="290"/>
      <c r="K3167" s="290"/>
      <c r="L3167" s="290"/>
      <c r="M3167" s="290"/>
      <c r="N3167" s="290"/>
      <c r="O3167" s="290"/>
      <c r="P3167" s="290"/>
      <c r="Q3167" s="290"/>
      <c r="R3167" s="290"/>
      <c r="S3167" s="290"/>
      <c r="T3167" s="290"/>
      <c r="U3167" s="290"/>
      <c r="V3167" s="290"/>
      <c r="W3167" s="290"/>
      <c r="X3167" s="290"/>
    </row>
    <row r="3168" spans="2:24">
      <c r="B3168" s="253"/>
      <c r="C3168" s="290"/>
      <c r="D3168" s="290"/>
      <c r="E3168" s="290"/>
      <c r="F3168" s="290"/>
      <c r="G3168" s="290"/>
      <c r="H3168" s="290"/>
      <c r="I3168" s="290"/>
      <c r="J3168" s="290"/>
      <c r="K3168" s="290"/>
      <c r="L3168" s="290"/>
      <c r="M3168" s="290"/>
      <c r="N3168" s="290"/>
      <c r="O3168" s="290"/>
      <c r="P3168" s="290"/>
      <c r="Q3168" s="290"/>
      <c r="R3168" s="290"/>
      <c r="S3168" s="290"/>
      <c r="T3168" s="290"/>
      <c r="U3168" s="290"/>
      <c r="V3168" s="290"/>
      <c r="W3168" s="290"/>
      <c r="X3168" s="290"/>
    </row>
    <row r="3169" spans="2:24">
      <c r="B3169" s="253"/>
      <c r="C3169" s="290"/>
      <c r="D3169" s="290"/>
      <c r="E3169" s="290"/>
      <c r="F3169" s="290"/>
      <c r="G3169" s="290"/>
      <c r="H3169" s="290"/>
      <c r="I3169" s="290"/>
      <c r="J3169" s="290"/>
      <c r="K3169" s="290"/>
      <c r="L3169" s="290"/>
      <c r="M3169" s="290"/>
      <c r="N3169" s="290"/>
      <c r="O3169" s="290"/>
      <c r="P3169" s="290"/>
      <c r="Q3169" s="290"/>
      <c r="R3169" s="290"/>
      <c r="S3169" s="290"/>
      <c r="T3169" s="290"/>
      <c r="U3169" s="290"/>
      <c r="V3169" s="290"/>
      <c r="W3169" s="290"/>
      <c r="X3169" s="290"/>
    </row>
    <row r="3170" spans="2:24">
      <c r="B3170" s="253"/>
      <c r="C3170" s="290"/>
      <c r="D3170" s="290"/>
      <c r="E3170" s="290"/>
      <c r="F3170" s="290"/>
      <c r="G3170" s="290"/>
      <c r="H3170" s="290"/>
      <c r="I3170" s="290"/>
      <c r="J3170" s="290"/>
      <c r="K3170" s="290"/>
      <c r="L3170" s="290"/>
      <c r="M3170" s="290"/>
      <c r="N3170" s="290"/>
      <c r="O3170" s="290"/>
      <c r="P3170" s="290"/>
      <c r="Q3170" s="290"/>
      <c r="R3170" s="290"/>
      <c r="S3170" s="290"/>
      <c r="T3170" s="290"/>
      <c r="U3170" s="290"/>
      <c r="V3170" s="290"/>
      <c r="W3170" s="290"/>
      <c r="X3170" s="290"/>
    </row>
    <row r="3171" spans="2:24">
      <c r="B3171" s="253"/>
      <c r="C3171" s="290"/>
      <c r="D3171" s="290"/>
      <c r="E3171" s="290"/>
      <c r="F3171" s="290"/>
      <c r="G3171" s="290"/>
      <c r="H3171" s="290"/>
      <c r="I3171" s="290"/>
      <c r="J3171" s="290"/>
      <c r="K3171" s="290"/>
      <c r="L3171" s="290"/>
      <c r="M3171" s="290"/>
      <c r="N3171" s="290"/>
      <c r="O3171" s="290"/>
      <c r="P3171" s="290"/>
      <c r="Q3171" s="290"/>
      <c r="R3171" s="290"/>
      <c r="S3171" s="290"/>
      <c r="T3171" s="290"/>
      <c r="U3171" s="290"/>
      <c r="V3171" s="290"/>
      <c r="W3171" s="290"/>
      <c r="X3171" s="290"/>
    </row>
    <row r="3172" spans="2:24">
      <c r="B3172" s="253"/>
      <c r="C3172" s="290"/>
      <c r="D3172" s="290"/>
      <c r="E3172" s="290"/>
      <c r="F3172" s="290"/>
      <c r="G3172" s="290"/>
      <c r="H3172" s="290"/>
      <c r="I3172" s="290"/>
      <c r="J3172" s="290"/>
      <c r="K3172" s="290"/>
      <c r="L3172" s="290"/>
      <c r="M3172" s="290"/>
      <c r="N3172" s="290"/>
      <c r="O3172" s="290"/>
      <c r="P3172" s="290"/>
      <c r="Q3172" s="290"/>
      <c r="R3172" s="290"/>
      <c r="S3172" s="290"/>
      <c r="T3172" s="290"/>
      <c r="U3172" s="290"/>
      <c r="V3172" s="290"/>
      <c r="W3172" s="290"/>
      <c r="X3172" s="290"/>
    </row>
    <row r="3173" spans="2:24">
      <c r="B3173" s="253"/>
      <c r="C3173" s="290"/>
      <c r="D3173" s="290"/>
      <c r="E3173" s="290"/>
      <c r="F3173" s="290"/>
      <c r="G3173" s="290"/>
      <c r="H3173" s="290"/>
      <c r="I3173" s="290"/>
      <c r="J3173" s="290"/>
      <c r="K3173" s="290"/>
      <c r="L3173" s="290"/>
      <c r="M3173" s="290"/>
      <c r="N3173" s="290"/>
      <c r="O3173" s="290"/>
      <c r="P3173" s="290"/>
      <c r="Q3173" s="290"/>
      <c r="R3173" s="290"/>
      <c r="S3173" s="290"/>
      <c r="T3173" s="290"/>
      <c r="U3173" s="290"/>
      <c r="V3173" s="290"/>
      <c r="W3173" s="290"/>
      <c r="X3173" s="290"/>
    </row>
    <row r="3174" spans="2:24">
      <c r="B3174" s="253"/>
      <c r="C3174" s="290"/>
      <c r="D3174" s="290"/>
      <c r="E3174" s="290"/>
      <c r="F3174" s="290"/>
      <c r="G3174" s="290"/>
      <c r="H3174" s="290"/>
      <c r="I3174" s="290"/>
      <c r="J3174" s="290"/>
      <c r="K3174" s="290"/>
      <c r="L3174" s="290"/>
      <c r="M3174" s="290"/>
      <c r="N3174" s="290"/>
      <c r="O3174" s="290"/>
      <c r="P3174" s="290"/>
      <c r="Q3174" s="290"/>
      <c r="R3174" s="290"/>
      <c r="S3174" s="290"/>
      <c r="T3174" s="290"/>
      <c r="U3174" s="290"/>
      <c r="V3174" s="290"/>
      <c r="W3174" s="290"/>
      <c r="X3174" s="290"/>
    </row>
    <row r="3175" spans="2:24">
      <c r="B3175" s="253"/>
      <c r="C3175" s="290"/>
      <c r="D3175" s="290"/>
      <c r="E3175" s="290"/>
      <c r="F3175" s="290"/>
      <c r="G3175" s="290"/>
      <c r="H3175" s="290"/>
      <c r="I3175" s="290"/>
      <c r="J3175" s="290"/>
      <c r="K3175" s="290"/>
      <c r="L3175" s="290"/>
      <c r="M3175" s="290"/>
      <c r="N3175" s="290"/>
      <c r="O3175" s="290"/>
      <c r="P3175" s="290"/>
      <c r="Q3175" s="290"/>
      <c r="R3175" s="290"/>
      <c r="S3175" s="290"/>
      <c r="T3175" s="290"/>
      <c r="U3175" s="290"/>
      <c r="V3175" s="290"/>
      <c r="W3175" s="290"/>
      <c r="X3175" s="290"/>
    </row>
    <row r="3176" spans="2:24">
      <c r="B3176" s="253"/>
      <c r="C3176" s="290"/>
      <c r="D3176" s="290"/>
      <c r="E3176" s="290"/>
      <c r="F3176" s="290"/>
      <c r="G3176" s="290"/>
      <c r="H3176" s="290"/>
      <c r="I3176" s="290"/>
      <c r="J3176" s="290"/>
      <c r="K3176" s="290"/>
      <c r="L3176" s="290"/>
      <c r="M3176" s="290"/>
      <c r="N3176" s="290"/>
      <c r="O3176" s="290"/>
      <c r="P3176" s="290"/>
      <c r="Q3176" s="290"/>
      <c r="R3176" s="290"/>
      <c r="S3176" s="290"/>
      <c r="T3176" s="290"/>
      <c r="U3176" s="290"/>
      <c r="V3176" s="290"/>
      <c r="W3176" s="290"/>
      <c r="X3176" s="290"/>
    </row>
    <row r="3177" spans="2:24">
      <c r="B3177" s="253"/>
      <c r="C3177" s="290"/>
      <c r="D3177" s="290"/>
      <c r="E3177" s="290"/>
      <c r="F3177" s="290"/>
      <c r="G3177" s="290"/>
      <c r="H3177" s="290"/>
      <c r="I3177" s="290"/>
      <c r="J3177" s="290"/>
      <c r="K3177" s="290"/>
      <c r="L3177" s="290"/>
      <c r="M3177" s="290"/>
      <c r="N3177" s="290"/>
      <c r="O3177" s="290"/>
      <c r="P3177" s="290"/>
      <c r="Q3177" s="290"/>
      <c r="R3177" s="290"/>
      <c r="S3177" s="290"/>
      <c r="T3177" s="290"/>
      <c r="U3177" s="290"/>
      <c r="V3177" s="290"/>
      <c r="W3177" s="290"/>
      <c r="X3177" s="290"/>
    </row>
    <row r="3178" spans="2:24">
      <c r="B3178" s="253"/>
      <c r="C3178" s="290"/>
      <c r="D3178" s="290"/>
      <c r="E3178" s="290"/>
      <c r="F3178" s="290"/>
      <c r="G3178" s="290"/>
      <c r="H3178" s="290"/>
      <c r="I3178" s="290"/>
      <c r="J3178" s="290"/>
      <c r="K3178" s="290"/>
      <c r="L3178" s="290"/>
      <c r="M3178" s="290"/>
      <c r="N3178" s="290"/>
      <c r="O3178" s="290"/>
      <c r="P3178" s="290"/>
      <c r="Q3178" s="290"/>
      <c r="R3178" s="290"/>
      <c r="S3178" s="290"/>
      <c r="T3178" s="290"/>
      <c r="U3178" s="290"/>
      <c r="V3178" s="290"/>
      <c r="W3178" s="290"/>
      <c r="X3178" s="290"/>
    </row>
    <row r="3179" spans="2:24">
      <c r="B3179" s="253"/>
      <c r="C3179" s="290"/>
      <c r="D3179" s="290"/>
      <c r="E3179" s="290"/>
      <c r="F3179" s="290"/>
      <c r="G3179" s="290"/>
      <c r="H3179" s="290"/>
      <c r="I3179" s="290"/>
      <c r="J3179" s="290"/>
      <c r="K3179" s="290"/>
      <c r="L3179" s="290"/>
      <c r="M3179" s="290"/>
      <c r="N3179" s="290"/>
      <c r="O3179" s="290"/>
      <c r="P3179" s="290"/>
      <c r="Q3179" s="290"/>
      <c r="R3179" s="290"/>
      <c r="S3179" s="290"/>
      <c r="T3179" s="290"/>
      <c r="U3179" s="290"/>
      <c r="V3179" s="290"/>
      <c r="W3179" s="290"/>
      <c r="X3179" s="290"/>
    </row>
    <row r="3180" spans="2:24">
      <c r="B3180" s="253"/>
      <c r="C3180" s="290"/>
      <c r="D3180" s="290"/>
      <c r="E3180" s="290"/>
      <c r="F3180" s="290"/>
      <c r="G3180" s="290"/>
      <c r="H3180" s="290"/>
      <c r="I3180" s="290"/>
      <c r="J3180" s="290"/>
      <c r="K3180" s="290"/>
      <c r="L3180" s="290"/>
      <c r="M3180" s="290"/>
      <c r="N3180" s="290"/>
      <c r="O3180" s="290"/>
      <c r="P3180" s="290"/>
      <c r="Q3180" s="290"/>
      <c r="R3180" s="290"/>
      <c r="S3180" s="290"/>
      <c r="T3180" s="290"/>
      <c r="U3180" s="290"/>
      <c r="V3180" s="290"/>
      <c r="W3180" s="290"/>
      <c r="X3180" s="290"/>
    </row>
    <row r="3181" spans="2:24">
      <c r="B3181" s="253"/>
      <c r="C3181" s="290"/>
      <c r="D3181" s="290"/>
      <c r="E3181" s="290"/>
      <c r="F3181" s="290"/>
      <c r="G3181" s="290"/>
      <c r="H3181" s="290"/>
      <c r="I3181" s="290"/>
      <c r="J3181" s="290"/>
      <c r="K3181" s="290"/>
      <c r="L3181" s="290"/>
      <c r="M3181" s="290"/>
      <c r="N3181" s="290"/>
      <c r="O3181" s="290"/>
      <c r="P3181" s="290"/>
      <c r="Q3181" s="290"/>
      <c r="R3181" s="290"/>
      <c r="S3181" s="290"/>
      <c r="T3181" s="290"/>
      <c r="U3181" s="290"/>
      <c r="V3181" s="290"/>
      <c r="W3181" s="290"/>
      <c r="X3181" s="290"/>
    </row>
    <row r="3182" spans="2:24">
      <c r="B3182" s="253"/>
      <c r="C3182" s="290"/>
      <c r="D3182" s="290"/>
      <c r="E3182" s="290"/>
      <c r="F3182" s="290"/>
      <c r="G3182" s="290"/>
      <c r="H3182" s="290"/>
      <c r="I3182" s="290"/>
      <c r="J3182" s="290"/>
      <c r="K3182" s="290"/>
      <c r="L3182" s="290"/>
      <c r="M3182" s="290"/>
      <c r="N3182" s="290"/>
      <c r="O3182" s="290"/>
      <c r="P3182" s="290"/>
      <c r="Q3182" s="290"/>
      <c r="R3182" s="290"/>
      <c r="S3182" s="290"/>
      <c r="T3182" s="290"/>
      <c r="U3182" s="290"/>
      <c r="V3182" s="290"/>
      <c r="W3182" s="290"/>
      <c r="X3182" s="290"/>
    </row>
    <row r="3183" spans="2:24">
      <c r="B3183" s="253"/>
      <c r="C3183" s="290"/>
      <c r="D3183" s="290"/>
      <c r="E3183" s="290"/>
      <c r="F3183" s="290"/>
      <c r="G3183" s="290"/>
      <c r="H3183" s="290"/>
      <c r="I3183" s="290"/>
      <c r="J3183" s="290"/>
      <c r="K3183" s="290"/>
      <c r="L3183" s="290"/>
      <c r="M3183" s="290"/>
      <c r="N3183" s="290"/>
      <c r="O3183" s="290"/>
      <c r="P3183" s="290"/>
      <c r="Q3183" s="290"/>
      <c r="R3183" s="290"/>
      <c r="S3183" s="290"/>
      <c r="T3183" s="290"/>
      <c r="U3183" s="290"/>
      <c r="V3183" s="290"/>
      <c r="W3183" s="290"/>
      <c r="X3183" s="290"/>
    </row>
    <row r="3184" spans="2:24">
      <c r="B3184" s="253"/>
      <c r="C3184" s="290"/>
      <c r="D3184" s="290"/>
      <c r="E3184" s="290"/>
      <c r="F3184" s="290"/>
      <c r="G3184" s="290"/>
      <c r="H3184" s="290"/>
      <c r="I3184" s="290"/>
      <c r="J3184" s="290"/>
      <c r="K3184" s="290"/>
      <c r="L3184" s="290"/>
      <c r="M3184" s="290"/>
      <c r="N3184" s="290"/>
      <c r="O3184" s="290"/>
      <c r="P3184" s="290"/>
      <c r="Q3184" s="290"/>
      <c r="R3184" s="290"/>
      <c r="S3184" s="290"/>
      <c r="T3184" s="290"/>
      <c r="U3184" s="290"/>
      <c r="V3184" s="290"/>
      <c r="W3184" s="290"/>
      <c r="X3184" s="290"/>
    </row>
    <row r="3185" spans="2:24">
      <c r="B3185" s="253"/>
      <c r="C3185" s="290"/>
      <c r="D3185" s="290"/>
      <c r="E3185" s="290"/>
      <c r="F3185" s="290"/>
      <c r="G3185" s="290"/>
      <c r="H3185" s="290"/>
      <c r="I3185" s="290"/>
      <c r="J3185" s="290"/>
      <c r="K3185" s="290"/>
      <c r="L3185" s="290"/>
      <c r="M3185" s="290"/>
      <c r="N3185" s="290"/>
      <c r="O3185" s="290"/>
      <c r="P3185" s="290"/>
      <c r="Q3185" s="290"/>
      <c r="R3185" s="290"/>
      <c r="S3185" s="290"/>
      <c r="T3185" s="290"/>
      <c r="U3185" s="290"/>
      <c r="V3185" s="290"/>
      <c r="W3185" s="290"/>
      <c r="X3185" s="290"/>
    </row>
    <row r="3186" spans="2:24">
      <c r="B3186" s="253"/>
      <c r="C3186" s="290"/>
      <c r="D3186" s="290"/>
      <c r="E3186" s="290"/>
      <c r="F3186" s="290"/>
      <c r="G3186" s="290"/>
      <c r="H3186" s="290"/>
      <c r="I3186" s="290"/>
      <c r="J3186" s="290"/>
      <c r="K3186" s="290"/>
      <c r="L3186" s="290"/>
      <c r="M3186" s="290"/>
      <c r="N3186" s="290"/>
      <c r="O3186" s="290"/>
      <c r="P3186" s="290"/>
      <c r="Q3186" s="290"/>
      <c r="R3186" s="290"/>
      <c r="S3186" s="290"/>
      <c r="T3186" s="290"/>
      <c r="U3186" s="290"/>
      <c r="V3186" s="290"/>
      <c r="W3186" s="290"/>
      <c r="X3186" s="290"/>
    </row>
    <row r="3187" spans="2:24">
      <c r="B3187" s="253"/>
      <c r="C3187" s="290"/>
      <c r="D3187" s="290"/>
      <c r="E3187" s="290"/>
      <c r="F3187" s="290"/>
      <c r="G3187" s="290"/>
      <c r="H3187" s="290"/>
      <c r="I3187" s="290"/>
      <c r="J3187" s="290"/>
      <c r="K3187" s="290"/>
      <c r="L3187" s="290"/>
      <c r="M3187" s="290"/>
      <c r="N3187" s="290"/>
      <c r="O3187" s="290"/>
      <c r="P3187" s="290"/>
      <c r="Q3187" s="290"/>
      <c r="R3187" s="290"/>
      <c r="S3187" s="290"/>
      <c r="T3187" s="290"/>
      <c r="U3187" s="290"/>
      <c r="V3187" s="290"/>
      <c r="W3187" s="290"/>
      <c r="X3187" s="290"/>
    </row>
    <row r="3188" spans="2:24">
      <c r="B3188" s="253"/>
      <c r="C3188" s="290"/>
      <c r="D3188" s="290"/>
      <c r="E3188" s="290"/>
      <c r="F3188" s="290"/>
      <c r="G3188" s="290"/>
      <c r="H3188" s="290"/>
      <c r="I3188" s="290"/>
      <c r="J3188" s="290"/>
      <c r="K3188" s="290"/>
      <c r="L3188" s="290"/>
      <c r="M3188" s="290"/>
      <c r="N3188" s="290"/>
      <c r="O3188" s="290"/>
      <c r="P3188" s="290"/>
      <c r="Q3188" s="290"/>
      <c r="R3188" s="290"/>
      <c r="S3188" s="290"/>
      <c r="T3188" s="290"/>
      <c r="U3188" s="290"/>
      <c r="V3188" s="290"/>
      <c r="W3188" s="290"/>
      <c r="X3188" s="290"/>
    </row>
    <row r="3189" spans="2:24">
      <c r="B3189" s="253"/>
      <c r="C3189" s="290"/>
      <c r="D3189" s="290"/>
      <c r="E3189" s="290"/>
      <c r="F3189" s="290"/>
      <c r="G3189" s="290"/>
      <c r="H3189" s="290"/>
      <c r="I3189" s="290"/>
      <c r="J3189" s="290"/>
      <c r="K3189" s="290"/>
      <c r="L3189" s="290"/>
      <c r="M3189" s="290"/>
      <c r="N3189" s="290"/>
      <c r="O3189" s="290"/>
      <c r="P3189" s="290"/>
      <c r="Q3189" s="290"/>
      <c r="R3189" s="290"/>
      <c r="S3189" s="290"/>
      <c r="T3189" s="290"/>
      <c r="U3189" s="290"/>
      <c r="V3189" s="290"/>
      <c r="W3189" s="290"/>
      <c r="X3189" s="290"/>
    </row>
    <row r="3190" spans="2:24">
      <c r="B3190" s="253"/>
      <c r="C3190" s="290"/>
      <c r="D3190" s="290"/>
      <c r="E3190" s="290"/>
      <c r="F3190" s="290"/>
      <c r="G3190" s="290"/>
      <c r="H3190" s="290"/>
      <c r="I3190" s="290"/>
      <c r="J3190" s="290"/>
      <c r="K3190" s="290"/>
      <c r="L3190" s="290"/>
      <c r="M3190" s="290"/>
      <c r="N3190" s="290"/>
      <c r="O3190" s="290"/>
      <c r="P3190" s="290"/>
      <c r="Q3190" s="290"/>
      <c r="R3190" s="290"/>
      <c r="S3190" s="290"/>
      <c r="T3190" s="290"/>
      <c r="U3190" s="290"/>
      <c r="V3190" s="290"/>
      <c r="W3190" s="290"/>
      <c r="X3190" s="290"/>
    </row>
    <row r="3191" spans="2:24">
      <c r="B3191" s="253"/>
      <c r="C3191" s="290"/>
      <c r="D3191" s="290"/>
      <c r="E3191" s="290"/>
      <c r="F3191" s="290"/>
      <c r="G3191" s="290"/>
      <c r="H3191" s="290"/>
      <c r="I3191" s="290"/>
      <c r="J3191" s="290"/>
      <c r="K3191" s="290"/>
      <c r="L3191" s="290"/>
      <c r="M3191" s="290"/>
      <c r="N3191" s="290"/>
      <c r="O3191" s="290"/>
      <c r="P3191" s="290"/>
      <c r="Q3191" s="290"/>
      <c r="R3191" s="290"/>
      <c r="S3191" s="290"/>
      <c r="T3191" s="290"/>
      <c r="U3191" s="290"/>
      <c r="V3191" s="290"/>
      <c r="W3191" s="290"/>
      <c r="X3191" s="290"/>
    </row>
    <row r="3192" spans="2:24">
      <c r="B3192" s="253"/>
      <c r="C3192" s="290"/>
      <c r="D3192" s="290"/>
      <c r="E3192" s="290"/>
      <c r="F3192" s="290"/>
      <c r="G3192" s="290"/>
      <c r="H3192" s="290"/>
      <c r="I3192" s="290"/>
      <c r="J3192" s="290"/>
      <c r="K3192" s="290"/>
      <c r="L3192" s="290"/>
      <c r="M3192" s="290"/>
      <c r="N3192" s="290"/>
      <c r="O3192" s="290"/>
      <c r="P3192" s="290"/>
      <c r="Q3192" s="290"/>
      <c r="R3192" s="290"/>
      <c r="S3192" s="290"/>
      <c r="T3192" s="290"/>
      <c r="U3192" s="290"/>
      <c r="V3192" s="290"/>
      <c r="W3192" s="290"/>
      <c r="X3192" s="290"/>
    </row>
    <row r="3193" spans="2:24">
      <c r="B3193" s="253"/>
      <c r="C3193" s="290"/>
      <c r="D3193" s="290"/>
      <c r="E3193" s="290"/>
      <c r="F3193" s="290"/>
      <c r="G3193" s="290"/>
      <c r="H3193" s="290"/>
      <c r="I3193" s="290"/>
      <c r="J3193" s="290"/>
      <c r="K3193" s="290"/>
      <c r="L3193" s="290"/>
      <c r="M3193" s="290"/>
      <c r="N3193" s="290"/>
      <c r="O3193" s="290"/>
      <c r="P3193" s="290"/>
      <c r="Q3193" s="290"/>
      <c r="R3193" s="290"/>
      <c r="S3193" s="290"/>
      <c r="T3193" s="290"/>
      <c r="U3193" s="290"/>
      <c r="V3193" s="290"/>
      <c r="W3193" s="290"/>
      <c r="X3193" s="290"/>
    </row>
    <row r="3194" spans="2:24">
      <c r="B3194" s="253"/>
      <c r="C3194" s="290"/>
      <c r="D3194" s="290"/>
      <c r="E3194" s="290"/>
      <c r="F3194" s="290"/>
      <c r="G3194" s="290"/>
      <c r="H3194" s="290"/>
      <c r="I3194" s="290"/>
      <c r="J3194" s="290"/>
      <c r="K3194" s="290"/>
      <c r="L3194" s="290"/>
      <c r="M3194" s="290"/>
      <c r="N3194" s="290"/>
      <c r="O3194" s="290"/>
      <c r="P3194" s="290"/>
      <c r="Q3194" s="290"/>
      <c r="R3194" s="290"/>
      <c r="S3194" s="290"/>
      <c r="T3194" s="290"/>
      <c r="U3194" s="290"/>
      <c r="V3194" s="290"/>
      <c r="W3194" s="290"/>
      <c r="X3194" s="290"/>
    </row>
    <row r="3195" spans="2:24">
      <c r="B3195" s="253"/>
      <c r="C3195" s="290"/>
      <c r="D3195" s="290"/>
      <c r="E3195" s="290"/>
      <c r="F3195" s="290"/>
      <c r="G3195" s="290"/>
      <c r="H3195" s="290"/>
      <c r="I3195" s="290"/>
      <c r="J3195" s="290"/>
      <c r="K3195" s="290"/>
      <c r="L3195" s="290"/>
      <c r="M3195" s="290"/>
      <c r="N3195" s="290"/>
      <c r="O3195" s="290"/>
      <c r="P3195" s="290"/>
      <c r="Q3195" s="290"/>
      <c r="R3195" s="290"/>
      <c r="S3195" s="290"/>
      <c r="T3195" s="290"/>
      <c r="U3195" s="290"/>
      <c r="V3195" s="290"/>
      <c r="W3195" s="290"/>
      <c r="X3195" s="290"/>
    </row>
    <row r="3196" spans="2:24">
      <c r="B3196" s="253"/>
      <c r="C3196" s="290"/>
      <c r="D3196" s="290"/>
      <c r="E3196" s="290"/>
      <c r="F3196" s="290"/>
      <c r="G3196" s="290"/>
      <c r="H3196" s="290"/>
      <c r="I3196" s="290"/>
      <c r="J3196" s="290"/>
      <c r="K3196" s="290"/>
      <c r="L3196" s="290"/>
      <c r="M3196" s="290"/>
      <c r="N3196" s="290"/>
      <c r="O3196" s="290"/>
      <c r="P3196" s="290"/>
      <c r="Q3196" s="290"/>
      <c r="R3196" s="290"/>
      <c r="S3196" s="290"/>
      <c r="T3196" s="290"/>
      <c r="U3196" s="290"/>
      <c r="V3196" s="290"/>
      <c r="W3196" s="290"/>
      <c r="X3196" s="290"/>
    </row>
    <row r="3197" spans="2:24">
      <c r="B3197" s="253"/>
      <c r="C3197" s="290"/>
      <c r="D3197" s="290"/>
      <c r="E3197" s="290"/>
      <c r="F3197" s="290"/>
      <c r="G3197" s="290"/>
      <c r="H3197" s="290"/>
      <c r="I3197" s="290"/>
      <c r="J3197" s="290"/>
      <c r="K3197" s="290"/>
      <c r="L3197" s="290"/>
      <c r="M3197" s="290"/>
      <c r="N3197" s="290"/>
      <c r="O3197" s="290"/>
      <c r="P3197" s="290"/>
      <c r="Q3197" s="290"/>
      <c r="R3197" s="290"/>
      <c r="S3197" s="290"/>
      <c r="T3197" s="290"/>
      <c r="U3197" s="290"/>
      <c r="V3197" s="290"/>
      <c r="W3197" s="290"/>
      <c r="X3197" s="290"/>
    </row>
    <row r="3198" spans="2:24">
      <c r="B3198" s="253"/>
      <c r="C3198" s="290"/>
      <c r="D3198" s="290"/>
      <c r="E3198" s="290"/>
      <c r="F3198" s="290"/>
      <c r="G3198" s="290"/>
      <c r="H3198" s="290"/>
      <c r="I3198" s="290"/>
      <c r="J3198" s="290"/>
      <c r="K3198" s="290"/>
      <c r="L3198" s="290"/>
      <c r="M3198" s="290"/>
      <c r="N3198" s="290"/>
      <c r="O3198" s="290"/>
      <c r="P3198" s="290"/>
      <c r="Q3198" s="290"/>
      <c r="R3198" s="290"/>
      <c r="S3198" s="290"/>
      <c r="T3198" s="290"/>
      <c r="U3198" s="290"/>
      <c r="V3198" s="290"/>
      <c r="W3198" s="290"/>
      <c r="X3198" s="290"/>
    </row>
    <row r="3199" spans="2:24">
      <c r="B3199" s="253"/>
      <c r="C3199" s="290"/>
      <c r="D3199" s="290"/>
      <c r="E3199" s="290"/>
      <c r="F3199" s="290"/>
      <c r="G3199" s="290"/>
      <c r="H3199" s="290"/>
      <c r="I3199" s="290"/>
      <c r="J3199" s="290"/>
      <c r="K3199" s="290"/>
      <c r="L3199" s="290"/>
      <c r="M3199" s="290"/>
      <c r="N3199" s="290"/>
      <c r="O3199" s="290"/>
      <c r="P3199" s="290"/>
      <c r="Q3199" s="290"/>
      <c r="R3199" s="290"/>
      <c r="S3199" s="290"/>
      <c r="T3199" s="290"/>
      <c r="U3199" s="290"/>
      <c r="V3199" s="290"/>
      <c r="W3199" s="290"/>
      <c r="X3199" s="290"/>
    </row>
    <row r="3200" spans="2:24">
      <c r="B3200" s="253"/>
      <c r="C3200" s="290"/>
      <c r="D3200" s="290"/>
      <c r="E3200" s="290"/>
      <c r="F3200" s="290"/>
      <c r="G3200" s="290"/>
      <c r="H3200" s="290"/>
      <c r="I3200" s="290"/>
      <c r="J3200" s="290"/>
      <c r="K3200" s="290"/>
      <c r="L3200" s="290"/>
      <c r="M3200" s="290"/>
      <c r="N3200" s="290"/>
      <c r="O3200" s="290"/>
      <c r="P3200" s="290"/>
      <c r="Q3200" s="290"/>
      <c r="R3200" s="290"/>
      <c r="S3200" s="290"/>
      <c r="T3200" s="290"/>
      <c r="U3200" s="290"/>
      <c r="V3200" s="290"/>
      <c r="W3200" s="290"/>
      <c r="X3200" s="290"/>
    </row>
    <row r="3201" spans="2:24">
      <c r="B3201" s="253"/>
      <c r="C3201" s="290"/>
      <c r="D3201" s="290"/>
      <c r="E3201" s="290"/>
      <c r="F3201" s="290"/>
      <c r="G3201" s="290"/>
      <c r="H3201" s="290"/>
      <c r="I3201" s="290"/>
      <c r="J3201" s="290"/>
      <c r="K3201" s="290"/>
      <c r="L3201" s="290"/>
      <c r="M3201" s="290"/>
      <c r="N3201" s="290"/>
      <c r="O3201" s="290"/>
      <c r="P3201" s="290"/>
      <c r="Q3201" s="290"/>
      <c r="R3201" s="290"/>
      <c r="S3201" s="290"/>
      <c r="T3201" s="290"/>
      <c r="U3201" s="290"/>
      <c r="V3201" s="290"/>
      <c r="W3201" s="290"/>
      <c r="X3201" s="290"/>
    </row>
    <row r="3202" spans="2:24">
      <c r="B3202" s="253"/>
      <c r="C3202" s="290"/>
      <c r="D3202" s="290"/>
      <c r="E3202" s="290"/>
      <c r="F3202" s="290"/>
      <c r="G3202" s="290"/>
      <c r="H3202" s="290"/>
      <c r="I3202" s="290"/>
      <c r="J3202" s="290"/>
      <c r="K3202" s="290"/>
      <c r="L3202" s="290"/>
      <c r="M3202" s="290"/>
      <c r="N3202" s="290"/>
      <c r="O3202" s="290"/>
      <c r="P3202" s="290"/>
      <c r="Q3202" s="290"/>
      <c r="R3202" s="290"/>
      <c r="S3202" s="290"/>
      <c r="T3202" s="290"/>
      <c r="U3202" s="290"/>
      <c r="V3202" s="290"/>
      <c r="W3202" s="290"/>
      <c r="X3202" s="290"/>
    </row>
    <row r="3203" spans="2:24">
      <c r="B3203" s="253"/>
      <c r="C3203" s="290"/>
      <c r="D3203" s="290"/>
      <c r="E3203" s="290"/>
      <c r="F3203" s="290"/>
      <c r="G3203" s="290"/>
      <c r="H3203" s="290"/>
      <c r="I3203" s="290"/>
      <c r="J3203" s="290"/>
      <c r="K3203" s="290"/>
      <c r="L3203" s="290"/>
      <c r="M3203" s="290"/>
      <c r="N3203" s="290"/>
      <c r="O3203" s="290"/>
      <c r="P3203" s="290"/>
      <c r="Q3203" s="290"/>
      <c r="R3203" s="290"/>
      <c r="S3203" s="290"/>
      <c r="T3203" s="290"/>
      <c r="U3203" s="290"/>
      <c r="V3203" s="290"/>
      <c r="W3203" s="290"/>
      <c r="X3203" s="290"/>
    </row>
    <row r="3204" spans="2:24">
      <c r="B3204" s="253"/>
      <c r="C3204" s="290"/>
      <c r="D3204" s="290"/>
      <c r="E3204" s="290"/>
      <c r="F3204" s="290"/>
      <c r="G3204" s="290"/>
      <c r="H3204" s="290"/>
      <c r="I3204" s="290"/>
      <c r="J3204" s="290"/>
      <c r="K3204" s="290"/>
      <c r="L3204" s="290"/>
      <c r="M3204" s="290"/>
      <c r="N3204" s="290"/>
      <c r="O3204" s="290"/>
      <c r="P3204" s="290"/>
      <c r="Q3204" s="290"/>
      <c r="R3204" s="290"/>
      <c r="S3204" s="290"/>
      <c r="T3204" s="290"/>
      <c r="U3204" s="290"/>
      <c r="V3204" s="290"/>
      <c r="W3204" s="290"/>
      <c r="X3204" s="290"/>
    </row>
    <row r="3205" spans="2:24">
      <c r="B3205" s="253"/>
      <c r="C3205" s="290"/>
      <c r="D3205" s="290"/>
      <c r="E3205" s="290"/>
      <c r="F3205" s="290"/>
      <c r="G3205" s="290"/>
      <c r="H3205" s="290"/>
      <c r="I3205" s="290"/>
      <c r="J3205" s="290"/>
      <c r="K3205" s="290"/>
      <c r="L3205" s="290"/>
      <c r="M3205" s="290"/>
      <c r="N3205" s="290"/>
      <c r="O3205" s="290"/>
      <c r="P3205" s="290"/>
      <c r="Q3205" s="290"/>
      <c r="R3205" s="290"/>
      <c r="S3205" s="290"/>
      <c r="T3205" s="290"/>
      <c r="U3205" s="290"/>
      <c r="V3205" s="290"/>
      <c r="W3205" s="290"/>
      <c r="X3205" s="290"/>
    </row>
    <row r="3206" spans="2:24">
      <c r="B3206" s="253"/>
      <c r="C3206" s="290"/>
      <c r="D3206" s="290"/>
      <c r="E3206" s="290"/>
      <c r="F3206" s="290"/>
      <c r="G3206" s="290"/>
      <c r="H3206" s="290"/>
      <c r="I3206" s="290"/>
      <c r="J3206" s="290"/>
      <c r="K3206" s="290"/>
      <c r="L3206" s="290"/>
      <c r="M3206" s="290"/>
      <c r="N3206" s="290"/>
      <c r="O3206" s="290"/>
      <c r="P3206" s="290"/>
      <c r="Q3206" s="290"/>
      <c r="R3206" s="290"/>
      <c r="S3206" s="290"/>
      <c r="T3206" s="290"/>
      <c r="U3206" s="290"/>
      <c r="V3206" s="290"/>
      <c r="W3206" s="290"/>
      <c r="X3206" s="290"/>
    </row>
    <row r="3207" spans="2:24">
      <c r="B3207" s="253"/>
      <c r="C3207" s="290"/>
      <c r="D3207" s="290"/>
      <c r="E3207" s="290"/>
      <c r="F3207" s="290"/>
      <c r="G3207" s="290"/>
      <c r="H3207" s="290"/>
      <c r="I3207" s="290"/>
      <c r="J3207" s="290"/>
      <c r="K3207" s="290"/>
      <c r="L3207" s="290"/>
      <c r="M3207" s="290"/>
      <c r="N3207" s="290"/>
      <c r="O3207" s="290"/>
      <c r="P3207" s="290"/>
      <c r="Q3207" s="290"/>
      <c r="R3207" s="290"/>
      <c r="S3207" s="290"/>
      <c r="T3207" s="290"/>
      <c r="U3207" s="290"/>
      <c r="V3207" s="290"/>
      <c r="W3207" s="290"/>
      <c r="X3207" s="290"/>
    </row>
    <row r="3208" spans="2:24">
      <c r="B3208" s="253"/>
      <c r="C3208" s="290"/>
      <c r="D3208" s="290"/>
      <c r="E3208" s="290"/>
      <c r="F3208" s="290"/>
      <c r="G3208" s="290"/>
      <c r="H3208" s="290"/>
      <c r="I3208" s="290"/>
      <c r="J3208" s="290"/>
      <c r="K3208" s="290"/>
      <c r="L3208" s="290"/>
      <c r="M3208" s="290"/>
      <c r="N3208" s="290"/>
      <c r="O3208" s="290"/>
      <c r="P3208" s="290"/>
      <c r="Q3208" s="290"/>
      <c r="R3208" s="290"/>
      <c r="S3208" s="290"/>
      <c r="T3208" s="290"/>
      <c r="U3208" s="290"/>
      <c r="V3208" s="290"/>
      <c r="W3208" s="290"/>
      <c r="X3208" s="290"/>
    </row>
    <row r="3209" spans="2:24">
      <c r="B3209" s="253"/>
      <c r="C3209" s="290"/>
      <c r="D3209" s="290"/>
      <c r="E3209" s="290"/>
      <c r="F3209" s="290"/>
      <c r="G3209" s="290"/>
      <c r="H3209" s="290"/>
      <c r="I3209" s="290"/>
      <c r="J3209" s="290"/>
      <c r="K3209" s="290"/>
      <c r="L3209" s="290"/>
      <c r="M3209" s="290"/>
      <c r="N3209" s="290"/>
      <c r="O3209" s="290"/>
      <c r="P3209" s="290"/>
      <c r="Q3209" s="290"/>
      <c r="R3209" s="290"/>
      <c r="S3209" s="290"/>
      <c r="T3209" s="290"/>
      <c r="U3209" s="290"/>
      <c r="V3209" s="290"/>
      <c r="W3209" s="290"/>
      <c r="X3209" s="290"/>
    </row>
    <row r="3210" spans="2:24">
      <c r="B3210" s="253"/>
      <c r="C3210" s="290"/>
      <c r="D3210" s="290"/>
      <c r="E3210" s="290"/>
      <c r="F3210" s="290"/>
      <c r="G3210" s="290"/>
      <c r="H3210" s="290"/>
      <c r="I3210" s="290"/>
      <c r="J3210" s="290"/>
      <c r="K3210" s="290"/>
      <c r="L3210" s="290"/>
      <c r="M3210" s="290"/>
      <c r="N3210" s="290"/>
      <c r="O3210" s="290"/>
      <c r="P3210" s="290"/>
      <c r="Q3210" s="290"/>
      <c r="R3210" s="290"/>
      <c r="S3210" s="290"/>
      <c r="T3210" s="290"/>
      <c r="U3210" s="290"/>
      <c r="V3210" s="290"/>
      <c r="W3210" s="290"/>
      <c r="X3210" s="290"/>
    </row>
    <row r="3211" spans="2:24">
      <c r="B3211" s="253"/>
      <c r="C3211" s="290"/>
      <c r="D3211" s="290"/>
      <c r="E3211" s="290"/>
      <c r="F3211" s="290"/>
      <c r="G3211" s="290"/>
      <c r="H3211" s="290"/>
      <c r="I3211" s="290"/>
      <c r="J3211" s="290"/>
      <c r="K3211" s="290"/>
      <c r="L3211" s="290"/>
      <c r="M3211" s="290"/>
      <c r="N3211" s="290"/>
      <c r="O3211" s="290"/>
      <c r="P3211" s="290"/>
      <c r="Q3211" s="290"/>
      <c r="R3211" s="290"/>
      <c r="S3211" s="290"/>
      <c r="T3211" s="290"/>
      <c r="U3211" s="290"/>
      <c r="V3211" s="290"/>
      <c r="W3211" s="290"/>
      <c r="X3211" s="290"/>
    </row>
    <row r="3212" spans="2:24">
      <c r="B3212" s="253"/>
      <c r="C3212" s="290"/>
      <c r="D3212" s="290"/>
      <c r="E3212" s="290"/>
      <c r="F3212" s="290"/>
      <c r="G3212" s="290"/>
      <c r="H3212" s="290"/>
      <c r="I3212" s="290"/>
      <c r="J3212" s="290"/>
      <c r="K3212" s="290"/>
      <c r="L3212" s="290"/>
      <c r="M3212" s="290"/>
      <c r="N3212" s="290"/>
      <c r="O3212" s="290"/>
      <c r="P3212" s="290"/>
      <c r="Q3212" s="290"/>
      <c r="R3212" s="290"/>
      <c r="S3212" s="290"/>
      <c r="T3212" s="290"/>
      <c r="U3212" s="290"/>
      <c r="V3212" s="290"/>
      <c r="W3212" s="290"/>
      <c r="X3212" s="290"/>
    </row>
    <row r="3213" spans="2:24">
      <c r="B3213" s="253"/>
      <c r="C3213" s="290"/>
      <c r="D3213" s="290"/>
      <c r="E3213" s="290"/>
      <c r="F3213" s="290"/>
      <c r="G3213" s="290"/>
      <c r="H3213" s="290"/>
      <c r="I3213" s="290"/>
      <c r="J3213" s="290"/>
      <c r="K3213" s="290"/>
      <c r="L3213" s="290"/>
      <c r="M3213" s="290"/>
      <c r="N3213" s="290"/>
      <c r="O3213" s="290"/>
      <c r="P3213" s="290"/>
      <c r="Q3213" s="290"/>
      <c r="R3213" s="290"/>
      <c r="S3213" s="290"/>
      <c r="T3213" s="290"/>
      <c r="U3213" s="290"/>
      <c r="V3213" s="290"/>
      <c r="W3213" s="290"/>
      <c r="X3213" s="290"/>
    </row>
    <row r="3214" spans="2:24">
      <c r="B3214" s="253"/>
      <c r="C3214" s="290"/>
      <c r="D3214" s="290"/>
      <c r="E3214" s="290"/>
      <c r="F3214" s="290"/>
      <c r="G3214" s="290"/>
      <c r="H3214" s="290"/>
      <c r="I3214" s="290"/>
      <c r="J3214" s="290"/>
      <c r="K3214" s="290"/>
      <c r="L3214" s="290"/>
      <c r="M3214" s="290"/>
      <c r="N3214" s="290"/>
      <c r="O3214" s="290"/>
      <c r="P3214" s="290"/>
      <c r="Q3214" s="290"/>
      <c r="R3214" s="290"/>
      <c r="S3214" s="290"/>
      <c r="T3214" s="290"/>
      <c r="U3214" s="290"/>
      <c r="V3214" s="290"/>
      <c r="W3214" s="290"/>
      <c r="X3214" s="290"/>
    </row>
    <row r="3215" spans="2:24">
      <c r="B3215" s="253"/>
      <c r="C3215" s="290"/>
      <c r="D3215" s="290"/>
      <c r="E3215" s="290"/>
      <c r="F3215" s="290"/>
      <c r="G3215" s="290"/>
      <c r="H3215" s="290"/>
      <c r="I3215" s="290"/>
      <c r="J3215" s="290"/>
      <c r="K3215" s="290"/>
      <c r="L3215" s="290"/>
      <c r="M3215" s="290"/>
      <c r="N3215" s="290"/>
      <c r="O3215" s="290"/>
      <c r="P3215" s="290"/>
      <c r="Q3215" s="290"/>
      <c r="R3215" s="290"/>
      <c r="S3215" s="290"/>
      <c r="T3215" s="290"/>
      <c r="U3215" s="290"/>
      <c r="V3215" s="290"/>
      <c r="W3215" s="290"/>
      <c r="X3215" s="290"/>
    </row>
    <row r="3216" spans="2:24">
      <c r="B3216" s="253"/>
      <c r="C3216" s="290"/>
      <c r="D3216" s="290"/>
      <c r="E3216" s="290"/>
      <c r="F3216" s="290"/>
      <c r="G3216" s="290"/>
      <c r="H3216" s="290"/>
      <c r="I3216" s="290"/>
      <c r="J3216" s="290"/>
      <c r="K3216" s="290"/>
      <c r="L3216" s="290"/>
      <c r="M3216" s="290"/>
      <c r="N3216" s="290"/>
      <c r="O3216" s="290"/>
      <c r="P3216" s="290"/>
      <c r="Q3216" s="290"/>
      <c r="R3216" s="290"/>
      <c r="S3216" s="290"/>
      <c r="T3216" s="290"/>
      <c r="U3216" s="290"/>
      <c r="V3216" s="290"/>
      <c r="W3216" s="290"/>
      <c r="X3216" s="290"/>
    </row>
    <row r="3217" spans="2:24">
      <c r="B3217" s="253"/>
      <c r="C3217" s="290"/>
      <c r="D3217" s="290"/>
      <c r="E3217" s="290"/>
      <c r="F3217" s="290"/>
      <c r="G3217" s="290"/>
      <c r="H3217" s="290"/>
      <c r="I3217" s="290"/>
      <c r="J3217" s="290"/>
      <c r="K3217" s="290"/>
      <c r="L3217" s="290"/>
      <c r="M3217" s="290"/>
      <c r="N3217" s="290"/>
      <c r="O3217" s="290"/>
      <c r="P3217" s="290"/>
      <c r="Q3217" s="290"/>
      <c r="R3217" s="290"/>
      <c r="S3217" s="290"/>
      <c r="T3217" s="290"/>
      <c r="U3217" s="290"/>
      <c r="V3217" s="290"/>
      <c r="W3217" s="290"/>
      <c r="X3217" s="290"/>
    </row>
    <row r="3218" spans="2:24">
      <c r="B3218" s="253"/>
      <c r="C3218" s="290"/>
      <c r="D3218" s="290"/>
      <c r="E3218" s="290"/>
      <c r="F3218" s="290"/>
      <c r="G3218" s="290"/>
      <c r="H3218" s="290"/>
      <c r="I3218" s="290"/>
      <c r="J3218" s="290"/>
      <c r="K3218" s="290"/>
      <c r="L3218" s="290"/>
      <c r="M3218" s="290"/>
      <c r="N3218" s="290"/>
      <c r="O3218" s="290"/>
      <c r="P3218" s="290"/>
      <c r="Q3218" s="290"/>
      <c r="R3218" s="290"/>
      <c r="S3218" s="290"/>
      <c r="T3218" s="290"/>
      <c r="U3218" s="290"/>
      <c r="V3218" s="290"/>
      <c r="W3218" s="290"/>
      <c r="X3218" s="290"/>
    </row>
    <row r="3219" spans="2:24">
      <c r="B3219" s="253"/>
      <c r="C3219" s="290"/>
      <c r="D3219" s="290"/>
      <c r="E3219" s="290"/>
      <c r="F3219" s="290"/>
      <c r="G3219" s="290"/>
      <c r="H3219" s="290"/>
      <c r="I3219" s="290"/>
      <c r="J3219" s="290"/>
      <c r="K3219" s="290"/>
      <c r="L3219" s="290"/>
      <c r="M3219" s="290"/>
      <c r="N3219" s="290"/>
      <c r="O3219" s="290"/>
      <c r="P3219" s="290"/>
      <c r="Q3219" s="290"/>
      <c r="R3219" s="290"/>
      <c r="S3219" s="290"/>
      <c r="T3219" s="290"/>
      <c r="U3219" s="290"/>
      <c r="V3219" s="290"/>
      <c r="W3219" s="290"/>
      <c r="X3219" s="290"/>
    </row>
    <row r="3220" spans="2:24">
      <c r="B3220" s="253"/>
      <c r="C3220" s="290"/>
      <c r="D3220" s="290"/>
      <c r="E3220" s="290"/>
      <c r="F3220" s="290"/>
      <c r="G3220" s="290"/>
      <c r="H3220" s="290"/>
      <c r="I3220" s="290"/>
      <c r="J3220" s="290"/>
      <c r="K3220" s="290"/>
      <c r="L3220" s="290"/>
      <c r="M3220" s="290"/>
      <c r="N3220" s="290"/>
      <c r="O3220" s="290"/>
      <c r="P3220" s="290"/>
      <c r="Q3220" s="290"/>
      <c r="R3220" s="290"/>
      <c r="S3220" s="290"/>
      <c r="T3220" s="290"/>
      <c r="U3220" s="290"/>
      <c r="V3220" s="290"/>
      <c r="W3220" s="290"/>
      <c r="X3220" s="290"/>
    </row>
    <row r="3221" spans="2:24">
      <c r="B3221" s="253"/>
      <c r="C3221" s="290"/>
      <c r="D3221" s="290"/>
      <c r="E3221" s="290"/>
      <c r="F3221" s="290"/>
      <c r="G3221" s="290"/>
      <c r="H3221" s="290"/>
      <c r="I3221" s="290"/>
      <c r="J3221" s="290"/>
      <c r="K3221" s="290"/>
      <c r="L3221" s="290"/>
      <c r="M3221" s="290"/>
      <c r="N3221" s="290"/>
      <c r="O3221" s="290"/>
      <c r="P3221" s="290"/>
      <c r="Q3221" s="290"/>
      <c r="R3221" s="290"/>
      <c r="S3221" s="290"/>
      <c r="T3221" s="290"/>
      <c r="U3221" s="290"/>
      <c r="V3221" s="290"/>
      <c r="W3221" s="290"/>
      <c r="X3221" s="290"/>
    </row>
    <row r="3222" spans="2:24">
      <c r="B3222" s="253"/>
      <c r="C3222" s="290"/>
      <c r="D3222" s="290"/>
      <c r="E3222" s="290"/>
      <c r="F3222" s="290"/>
      <c r="G3222" s="290"/>
      <c r="H3222" s="290"/>
      <c r="I3222" s="290"/>
      <c r="J3222" s="290"/>
      <c r="K3222" s="290"/>
      <c r="L3222" s="290"/>
      <c r="M3222" s="290"/>
      <c r="N3222" s="290"/>
      <c r="O3222" s="290"/>
      <c r="P3222" s="290"/>
      <c r="Q3222" s="290"/>
      <c r="R3222" s="290"/>
      <c r="S3222" s="290"/>
      <c r="T3222" s="290"/>
      <c r="U3222" s="290"/>
      <c r="V3222" s="290"/>
      <c r="W3222" s="290"/>
      <c r="X3222" s="290"/>
    </row>
    <row r="3223" spans="2:24">
      <c r="B3223" s="253"/>
      <c r="C3223" s="290"/>
      <c r="D3223" s="290"/>
      <c r="E3223" s="290"/>
      <c r="F3223" s="290"/>
      <c r="G3223" s="290"/>
      <c r="H3223" s="290"/>
      <c r="I3223" s="290"/>
      <c r="J3223" s="290"/>
      <c r="K3223" s="290"/>
      <c r="L3223" s="290"/>
      <c r="M3223" s="290"/>
      <c r="N3223" s="290"/>
      <c r="O3223" s="290"/>
      <c r="P3223" s="290"/>
      <c r="Q3223" s="290"/>
      <c r="R3223" s="290"/>
      <c r="S3223" s="290"/>
      <c r="T3223" s="290"/>
      <c r="U3223" s="290"/>
      <c r="V3223" s="290"/>
      <c r="W3223" s="290"/>
      <c r="X3223" s="290"/>
    </row>
    <row r="3224" spans="2:24">
      <c r="B3224" s="253"/>
      <c r="C3224" s="290"/>
      <c r="D3224" s="290"/>
      <c r="E3224" s="290"/>
      <c r="F3224" s="290"/>
      <c r="G3224" s="290"/>
      <c r="H3224" s="290"/>
      <c r="I3224" s="290"/>
      <c r="J3224" s="290"/>
      <c r="K3224" s="290"/>
      <c r="L3224" s="290"/>
      <c r="M3224" s="290"/>
      <c r="N3224" s="290"/>
      <c r="O3224" s="290"/>
      <c r="P3224" s="290"/>
      <c r="Q3224" s="290"/>
      <c r="R3224" s="290"/>
      <c r="S3224" s="290"/>
      <c r="T3224" s="290"/>
      <c r="U3224" s="290"/>
      <c r="V3224" s="290"/>
      <c r="W3224" s="290"/>
      <c r="X3224" s="290"/>
    </row>
    <row r="3225" spans="2:24">
      <c r="B3225" s="253"/>
      <c r="C3225" s="290"/>
      <c r="D3225" s="290"/>
      <c r="E3225" s="290"/>
      <c r="F3225" s="290"/>
      <c r="G3225" s="290"/>
      <c r="H3225" s="290"/>
      <c r="I3225" s="290"/>
      <c r="J3225" s="290"/>
      <c r="K3225" s="290"/>
      <c r="L3225" s="290"/>
      <c r="M3225" s="290"/>
      <c r="N3225" s="290"/>
      <c r="O3225" s="290"/>
      <c r="P3225" s="290"/>
      <c r="Q3225" s="290"/>
      <c r="R3225" s="290"/>
      <c r="S3225" s="290"/>
      <c r="T3225" s="290"/>
      <c r="U3225" s="290"/>
      <c r="V3225" s="290"/>
      <c r="W3225" s="290"/>
      <c r="X3225" s="290"/>
    </row>
    <row r="3226" spans="2:24">
      <c r="B3226" s="253"/>
      <c r="C3226" s="290"/>
      <c r="D3226" s="290"/>
      <c r="E3226" s="290"/>
      <c r="F3226" s="290"/>
      <c r="G3226" s="290"/>
      <c r="H3226" s="290"/>
      <c r="I3226" s="290"/>
      <c r="J3226" s="290"/>
      <c r="K3226" s="290"/>
      <c r="L3226" s="290"/>
      <c r="M3226" s="290"/>
      <c r="N3226" s="290"/>
      <c r="O3226" s="290"/>
      <c r="P3226" s="290"/>
      <c r="Q3226" s="290"/>
      <c r="R3226" s="290"/>
      <c r="S3226" s="290"/>
      <c r="T3226" s="290"/>
      <c r="U3226" s="290"/>
      <c r="V3226" s="290"/>
      <c r="W3226" s="290"/>
      <c r="X3226" s="290"/>
    </row>
    <row r="3227" spans="2:24">
      <c r="B3227" s="253"/>
      <c r="C3227" s="290"/>
      <c r="D3227" s="290"/>
      <c r="E3227" s="290"/>
      <c r="F3227" s="290"/>
      <c r="G3227" s="290"/>
      <c r="H3227" s="290"/>
      <c r="I3227" s="290"/>
      <c r="J3227" s="290"/>
      <c r="K3227" s="290"/>
      <c r="L3227" s="290"/>
      <c r="M3227" s="290"/>
      <c r="N3227" s="290"/>
      <c r="O3227" s="290"/>
      <c r="P3227" s="290"/>
      <c r="Q3227" s="290"/>
      <c r="R3227" s="290"/>
      <c r="S3227" s="290"/>
      <c r="T3227" s="290"/>
      <c r="U3227" s="290"/>
      <c r="V3227" s="290"/>
      <c r="W3227" s="290"/>
      <c r="X3227" s="290"/>
    </row>
    <row r="3228" spans="2:24">
      <c r="B3228" s="253"/>
      <c r="C3228" s="290"/>
      <c r="D3228" s="290"/>
      <c r="E3228" s="290"/>
      <c r="F3228" s="290"/>
      <c r="G3228" s="290"/>
      <c r="H3228" s="290"/>
      <c r="I3228" s="290"/>
      <c r="J3228" s="290"/>
      <c r="K3228" s="290"/>
      <c r="L3228" s="290"/>
      <c r="M3228" s="290"/>
      <c r="N3228" s="290"/>
      <c r="O3228" s="290"/>
      <c r="P3228" s="290"/>
      <c r="Q3228" s="290"/>
      <c r="R3228" s="290"/>
      <c r="S3228" s="290"/>
      <c r="T3228" s="290"/>
      <c r="U3228" s="290"/>
      <c r="V3228" s="290"/>
      <c r="W3228" s="290"/>
      <c r="X3228" s="290"/>
    </row>
    <row r="3229" spans="2:24">
      <c r="B3229" s="253"/>
      <c r="C3229" s="290"/>
      <c r="D3229" s="290"/>
      <c r="E3229" s="290"/>
      <c r="F3229" s="290"/>
      <c r="G3229" s="290"/>
      <c r="H3229" s="290"/>
      <c r="I3229" s="290"/>
      <c r="J3229" s="290"/>
      <c r="K3229" s="290"/>
      <c r="L3229" s="290"/>
      <c r="M3229" s="290"/>
      <c r="N3229" s="290"/>
      <c r="O3229" s="290"/>
      <c r="P3229" s="290"/>
      <c r="Q3229" s="290"/>
      <c r="R3229" s="290"/>
      <c r="S3229" s="290"/>
      <c r="T3229" s="290"/>
      <c r="U3229" s="290"/>
      <c r="V3229" s="290"/>
      <c r="W3229" s="290"/>
      <c r="X3229" s="290"/>
    </row>
    <row r="3230" spans="2:24">
      <c r="B3230" s="253"/>
      <c r="C3230" s="290"/>
      <c r="D3230" s="290"/>
      <c r="E3230" s="290"/>
      <c r="F3230" s="290"/>
      <c r="G3230" s="290"/>
      <c r="H3230" s="290"/>
      <c r="I3230" s="290"/>
      <c r="J3230" s="290"/>
      <c r="K3230" s="290"/>
      <c r="L3230" s="290"/>
      <c r="M3230" s="290"/>
      <c r="N3230" s="290"/>
      <c r="O3230" s="290"/>
      <c r="P3230" s="290"/>
      <c r="Q3230" s="290"/>
      <c r="R3230" s="290"/>
      <c r="S3230" s="290"/>
      <c r="T3230" s="290"/>
      <c r="U3230" s="290"/>
      <c r="V3230" s="290"/>
      <c r="W3230" s="290"/>
      <c r="X3230" s="290"/>
    </row>
    <row r="3231" spans="2:24">
      <c r="B3231" s="253"/>
      <c r="C3231" s="290"/>
      <c r="D3231" s="290"/>
      <c r="E3231" s="290"/>
      <c r="F3231" s="290"/>
      <c r="G3231" s="290"/>
      <c r="H3231" s="290"/>
      <c r="I3231" s="290"/>
      <c r="J3231" s="290"/>
      <c r="K3231" s="290"/>
      <c r="L3231" s="290"/>
      <c r="M3231" s="290"/>
      <c r="N3231" s="290"/>
      <c r="O3231" s="290"/>
      <c r="P3231" s="290"/>
      <c r="Q3231" s="290"/>
      <c r="R3231" s="290"/>
      <c r="S3231" s="290"/>
      <c r="T3231" s="290"/>
      <c r="U3231" s="290"/>
      <c r="V3231" s="290"/>
      <c r="W3231" s="290"/>
      <c r="X3231" s="290"/>
    </row>
    <row r="3232" spans="2:24">
      <c r="B3232" s="253"/>
      <c r="C3232" s="290"/>
      <c r="D3232" s="290"/>
      <c r="E3232" s="290"/>
      <c r="F3232" s="290"/>
      <c r="G3232" s="290"/>
      <c r="H3232" s="290"/>
      <c r="I3232" s="290"/>
      <c r="J3232" s="290"/>
      <c r="K3232" s="290"/>
      <c r="L3232" s="290"/>
      <c r="M3232" s="290"/>
      <c r="N3232" s="290"/>
      <c r="O3232" s="290"/>
      <c r="P3232" s="290"/>
      <c r="Q3232" s="290"/>
      <c r="R3232" s="290"/>
      <c r="S3232" s="290"/>
      <c r="T3232" s="290"/>
      <c r="U3232" s="290"/>
      <c r="V3232" s="290"/>
      <c r="W3232" s="290"/>
      <c r="X3232" s="290"/>
    </row>
    <row r="3233" spans="2:24">
      <c r="B3233" s="253"/>
      <c r="C3233" s="290"/>
      <c r="D3233" s="290"/>
      <c r="E3233" s="290"/>
      <c r="F3233" s="290"/>
      <c r="G3233" s="290"/>
      <c r="H3233" s="290"/>
      <c r="I3233" s="290"/>
      <c r="J3233" s="290"/>
      <c r="K3233" s="290"/>
      <c r="L3233" s="290"/>
      <c r="M3233" s="290"/>
      <c r="N3233" s="290"/>
      <c r="O3233" s="290"/>
      <c r="P3233" s="290"/>
      <c r="Q3233" s="290"/>
      <c r="R3233" s="290"/>
      <c r="S3233" s="290"/>
      <c r="T3233" s="290"/>
      <c r="U3233" s="290"/>
      <c r="V3233" s="290"/>
      <c r="W3233" s="290"/>
      <c r="X3233" s="290"/>
    </row>
    <row r="3234" spans="2:24">
      <c r="B3234" s="253"/>
      <c r="C3234" s="290"/>
      <c r="D3234" s="290"/>
      <c r="E3234" s="290"/>
      <c r="F3234" s="290"/>
      <c r="G3234" s="290"/>
      <c r="H3234" s="290"/>
      <c r="I3234" s="290"/>
      <c r="J3234" s="290"/>
      <c r="K3234" s="290"/>
      <c r="L3234" s="290"/>
      <c r="M3234" s="290"/>
      <c r="N3234" s="290"/>
      <c r="O3234" s="290"/>
      <c r="P3234" s="290"/>
      <c r="Q3234" s="290"/>
      <c r="R3234" s="290"/>
      <c r="S3234" s="290"/>
      <c r="T3234" s="290"/>
      <c r="U3234" s="290"/>
      <c r="V3234" s="290"/>
      <c r="W3234" s="290"/>
      <c r="X3234" s="290"/>
    </row>
    <row r="3235" spans="2:24">
      <c r="B3235" s="253"/>
      <c r="C3235" s="290"/>
      <c r="D3235" s="290"/>
      <c r="E3235" s="290"/>
      <c r="F3235" s="290"/>
      <c r="G3235" s="290"/>
      <c r="H3235" s="290"/>
      <c r="I3235" s="290"/>
      <c r="J3235" s="290"/>
      <c r="K3235" s="290"/>
      <c r="L3235" s="290"/>
      <c r="M3235" s="290"/>
      <c r="N3235" s="290"/>
      <c r="O3235" s="290"/>
      <c r="P3235" s="290"/>
      <c r="Q3235" s="290"/>
      <c r="R3235" s="290"/>
      <c r="S3235" s="290"/>
      <c r="T3235" s="290"/>
      <c r="U3235" s="290"/>
      <c r="V3235" s="290"/>
      <c r="W3235" s="290"/>
      <c r="X3235" s="290"/>
    </row>
    <row r="3236" spans="2:24">
      <c r="B3236" s="253"/>
      <c r="C3236" s="290"/>
      <c r="D3236" s="290"/>
      <c r="E3236" s="290"/>
      <c r="F3236" s="290"/>
      <c r="G3236" s="290"/>
      <c r="H3236" s="290"/>
      <c r="I3236" s="290"/>
      <c r="J3236" s="290"/>
      <c r="K3236" s="290"/>
      <c r="L3236" s="290"/>
      <c r="M3236" s="290"/>
      <c r="N3236" s="290"/>
      <c r="O3236" s="290"/>
      <c r="P3236" s="290"/>
      <c r="Q3236" s="290"/>
      <c r="R3236" s="290"/>
      <c r="S3236" s="290"/>
      <c r="T3236" s="290"/>
      <c r="U3236" s="290"/>
      <c r="V3236" s="290"/>
      <c r="W3236" s="290"/>
      <c r="X3236" s="290"/>
    </row>
    <row r="3237" spans="2:24">
      <c r="B3237" s="253"/>
      <c r="C3237" s="290"/>
      <c r="D3237" s="290"/>
      <c r="E3237" s="290"/>
      <c r="F3237" s="290"/>
      <c r="G3237" s="290"/>
      <c r="H3237" s="290"/>
      <c r="I3237" s="290"/>
      <c r="J3237" s="290"/>
      <c r="K3237" s="290"/>
      <c r="L3237" s="290"/>
      <c r="M3237" s="290"/>
      <c r="N3237" s="290"/>
      <c r="O3237" s="290"/>
      <c r="P3237" s="290"/>
      <c r="Q3237" s="290"/>
      <c r="R3237" s="290"/>
      <c r="S3237" s="290"/>
      <c r="T3237" s="290"/>
      <c r="U3237" s="290"/>
      <c r="V3237" s="290"/>
      <c r="W3237" s="290"/>
      <c r="X3237" s="290"/>
    </row>
    <row r="3238" spans="2:24">
      <c r="B3238" s="253"/>
      <c r="C3238" s="290"/>
      <c r="D3238" s="290"/>
      <c r="E3238" s="290"/>
      <c r="F3238" s="290"/>
      <c r="G3238" s="290"/>
      <c r="H3238" s="290"/>
      <c r="I3238" s="290"/>
      <c r="J3238" s="290"/>
      <c r="K3238" s="290"/>
      <c r="L3238" s="290"/>
      <c r="M3238" s="290"/>
      <c r="N3238" s="290"/>
      <c r="O3238" s="290"/>
      <c r="P3238" s="290"/>
      <c r="Q3238" s="290"/>
      <c r="R3238" s="290"/>
      <c r="S3238" s="290"/>
      <c r="T3238" s="290"/>
      <c r="U3238" s="290"/>
      <c r="V3238" s="290"/>
      <c r="W3238" s="290"/>
      <c r="X3238" s="290"/>
    </row>
    <row r="3239" spans="2:24">
      <c r="B3239" s="253"/>
      <c r="C3239" s="290"/>
      <c r="D3239" s="290"/>
      <c r="E3239" s="290"/>
      <c r="F3239" s="290"/>
      <c r="G3239" s="290"/>
      <c r="H3239" s="290"/>
      <c r="I3239" s="290"/>
      <c r="J3239" s="290"/>
      <c r="K3239" s="290"/>
      <c r="L3239" s="290"/>
      <c r="M3239" s="290"/>
      <c r="N3239" s="290"/>
      <c r="O3239" s="290"/>
      <c r="P3239" s="290"/>
      <c r="Q3239" s="290"/>
      <c r="R3239" s="290"/>
      <c r="S3239" s="290"/>
      <c r="T3239" s="290"/>
      <c r="U3239" s="290"/>
      <c r="V3239" s="290"/>
      <c r="W3239" s="290"/>
      <c r="X3239" s="290"/>
    </row>
    <row r="3240" spans="2:24">
      <c r="B3240" s="253"/>
      <c r="C3240" s="290"/>
      <c r="D3240" s="290"/>
      <c r="E3240" s="290"/>
      <c r="F3240" s="290"/>
      <c r="G3240" s="290"/>
      <c r="H3240" s="290"/>
      <c r="I3240" s="290"/>
      <c r="J3240" s="290"/>
      <c r="K3240" s="290"/>
      <c r="L3240" s="290"/>
      <c r="M3240" s="290"/>
      <c r="N3240" s="290"/>
      <c r="O3240" s="290"/>
      <c r="P3240" s="290"/>
      <c r="Q3240" s="290"/>
      <c r="R3240" s="290"/>
      <c r="S3240" s="290"/>
      <c r="T3240" s="290"/>
      <c r="U3240" s="290"/>
      <c r="V3240" s="290"/>
      <c r="W3240" s="290"/>
      <c r="X3240" s="290"/>
    </row>
    <row r="3241" spans="2:24">
      <c r="B3241" s="253"/>
      <c r="C3241" s="290"/>
      <c r="D3241" s="290"/>
      <c r="E3241" s="290"/>
      <c r="F3241" s="290"/>
      <c r="G3241" s="290"/>
      <c r="H3241" s="290"/>
      <c r="I3241" s="290"/>
      <c r="J3241" s="290"/>
      <c r="K3241" s="290"/>
      <c r="L3241" s="290"/>
      <c r="M3241" s="290"/>
      <c r="N3241" s="290"/>
      <c r="O3241" s="290"/>
      <c r="P3241" s="290"/>
      <c r="Q3241" s="290"/>
      <c r="R3241" s="290"/>
      <c r="S3241" s="290"/>
      <c r="T3241" s="290"/>
      <c r="U3241" s="290"/>
      <c r="V3241" s="290"/>
      <c r="W3241" s="290"/>
      <c r="X3241" s="290"/>
    </row>
    <row r="3242" spans="2:24">
      <c r="B3242" s="253"/>
      <c r="C3242" s="290"/>
      <c r="D3242" s="290"/>
      <c r="E3242" s="290"/>
      <c r="F3242" s="290"/>
      <c r="G3242" s="290"/>
      <c r="H3242" s="290"/>
      <c r="I3242" s="290"/>
      <c r="J3242" s="290"/>
      <c r="K3242" s="290"/>
      <c r="L3242" s="290"/>
      <c r="M3242" s="290"/>
      <c r="N3242" s="290"/>
      <c r="O3242" s="290"/>
      <c r="P3242" s="290"/>
      <c r="Q3242" s="290"/>
      <c r="R3242" s="290"/>
      <c r="S3242" s="290"/>
      <c r="T3242" s="290"/>
      <c r="U3242" s="290"/>
      <c r="V3242" s="290"/>
      <c r="W3242" s="290"/>
      <c r="X3242" s="290"/>
    </row>
    <row r="3243" spans="2:24">
      <c r="B3243" s="253"/>
      <c r="C3243" s="290"/>
      <c r="D3243" s="290"/>
      <c r="E3243" s="290"/>
      <c r="F3243" s="290"/>
      <c r="G3243" s="290"/>
      <c r="H3243" s="290"/>
      <c r="I3243" s="290"/>
      <c r="J3243" s="290"/>
      <c r="K3243" s="290"/>
      <c r="L3243" s="290"/>
      <c r="M3243" s="290"/>
      <c r="N3243" s="290"/>
      <c r="O3243" s="290"/>
      <c r="P3243" s="290"/>
      <c r="Q3243" s="290"/>
      <c r="R3243" s="290"/>
      <c r="S3243" s="290"/>
      <c r="T3243" s="290"/>
      <c r="U3243" s="290"/>
      <c r="V3243" s="290"/>
      <c r="W3243" s="290"/>
      <c r="X3243" s="290"/>
    </row>
    <row r="3244" spans="2:24">
      <c r="B3244" s="253"/>
      <c r="C3244" s="290"/>
      <c r="D3244" s="290"/>
      <c r="E3244" s="290"/>
      <c r="F3244" s="290"/>
      <c r="G3244" s="290"/>
      <c r="H3244" s="290"/>
      <c r="I3244" s="290"/>
      <c r="J3244" s="290"/>
      <c r="K3244" s="290"/>
      <c r="L3244" s="290"/>
      <c r="M3244" s="290"/>
      <c r="N3244" s="290"/>
      <c r="O3244" s="290"/>
      <c r="P3244" s="290"/>
      <c r="Q3244" s="290"/>
      <c r="R3244" s="290"/>
      <c r="S3244" s="290"/>
      <c r="T3244" s="290"/>
      <c r="U3244" s="290"/>
      <c r="V3244" s="290"/>
      <c r="W3244" s="290"/>
      <c r="X3244" s="290"/>
    </row>
    <row r="3245" spans="2:24">
      <c r="B3245" s="253"/>
      <c r="C3245" s="290"/>
      <c r="D3245" s="290"/>
      <c r="E3245" s="290"/>
      <c r="F3245" s="290"/>
      <c r="G3245" s="290"/>
      <c r="H3245" s="290"/>
      <c r="I3245" s="290"/>
      <c r="J3245" s="290"/>
      <c r="K3245" s="290"/>
      <c r="L3245" s="290"/>
      <c r="M3245" s="290"/>
      <c r="N3245" s="290"/>
      <c r="O3245" s="290"/>
      <c r="P3245" s="290"/>
      <c r="Q3245" s="290"/>
      <c r="R3245" s="290"/>
      <c r="S3245" s="290"/>
      <c r="T3245" s="290"/>
      <c r="U3245" s="290"/>
      <c r="V3245" s="290"/>
      <c r="W3245" s="290"/>
      <c r="X3245" s="290"/>
    </row>
    <row r="3246" spans="2:24">
      <c r="B3246" s="253"/>
      <c r="C3246" s="290"/>
      <c r="D3246" s="290"/>
      <c r="E3246" s="290"/>
      <c r="F3246" s="290"/>
      <c r="G3246" s="290"/>
      <c r="H3246" s="290"/>
      <c r="I3246" s="290"/>
      <c r="J3246" s="290"/>
      <c r="K3246" s="290"/>
      <c r="L3246" s="290"/>
      <c r="M3246" s="290"/>
      <c r="N3246" s="290"/>
      <c r="O3246" s="290"/>
      <c r="P3246" s="290"/>
      <c r="Q3246" s="290"/>
      <c r="R3246" s="290"/>
      <c r="S3246" s="290"/>
      <c r="T3246" s="290"/>
      <c r="U3246" s="290"/>
      <c r="V3246" s="290"/>
      <c r="W3246" s="290"/>
      <c r="X3246" s="290"/>
    </row>
    <row r="3247" spans="2:24">
      <c r="B3247" s="253"/>
      <c r="C3247" s="290"/>
      <c r="D3247" s="290"/>
      <c r="E3247" s="290"/>
      <c r="F3247" s="290"/>
      <c r="G3247" s="290"/>
      <c r="H3247" s="290"/>
      <c r="I3247" s="290"/>
      <c r="J3247" s="290"/>
      <c r="K3247" s="290"/>
      <c r="L3247" s="290"/>
      <c r="M3247" s="290"/>
      <c r="N3247" s="290"/>
      <c r="O3247" s="290"/>
      <c r="P3247" s="290"/>
      <c r="Q3247" s="290"/>
      <c r="R3247" s="290"/>
      <c r="S3247" s="290"/>
      <c r="T3247" s="290"/>
      <c r="U3247" s="290"/>
      <c r="V3247" s="290"/>
      <c r="W3247" s="290"/>
      <c r="X3247" s="290"/>
    </row>
    <row r="3248" spans="2:24">
      <c r="B3248" s="253"/>
      <c r="C3248" s="290"/>
      <c r="D3248" s="290"/>
      <c r="E3248" s="290"/>
      <c r="F3248" s="290"/>
      <c r="G3248" s="290"/>
      <c r="H3248" s="290"/>
      <c r="I3248" s="290"/>
      <c r="J3248" s="290"/>
      <c r="K3248" s="290"/>
      <c r="L3248" s="290"/>
      <c r="M3248" s="290"/>
      <c r="N3248" s="290"/>
      <c r="O3248" s="290"/>
      <c r="P3248" s="290"/>
      <c r="Q3248" s="290"/>
      <c r="R3248" s="290"/>
      <c r="S3248" s="290"/>
      <c r="T3248" s="290"/>
      <c r="U3248" s="290"/>
      <c r="V3248" s="290"/>
      <c r="W3248" s="290"/>
      <c r="X3248" s="290"/>
    </row>
    <row r="3249" spans="2:24">
      <c r="B3249" s="253"/>
      <c r="C3249" s="290"/>
      <c r="D3249" s="290"/>
      <c r="E3249" s="290"/>
      <c r="F3249" s="290"/>
      <c r="G3249" s="290"/>
      <c r="H3249" s="290"/>
      <c r="I3249" s="290"/>
      <c r="J3249" s="290"/>
      <c r="K3249" s="290"/>
      <c r="L3249" s="290"/>
      <c r="M3249" s="290"/>
      <c r="N3249" s="290"/>
      <c r="O3249" s="290"/>
      <c r="P3249" s="290"/>
      <c r="Q3249" s="290"/>
      <c r="R3249" s="290"/>
      <c r="S3249" s="290"/>
      <c r="T3249" s="290"/>
      <c r="U3249" s="290"/>
      <c r="V3249" s="290"/>
      <c r="W3249" s="290"/>
      <c r="X3249" s="290"/>
    </row>
    <row r="3250" spans="2:24">
      <c r="B3250" s="253"/>
      <c r="C3250" s="290"/>
      <c r="D3250" s="290"/>
      <c r="E3250" s="290"/>
      <c r="F3250" s="290"/>
      <c r="G3250" s="290"/>
      <c r="H3250" s="290"/>
      <c r="I3250" s="290"/>
      <c r="J3250" s="290"/>
      <c r="K3250" s="290"/>
      <c r="L3250" s="290"/>
      <c r="M3250" s="290"/>
      <c r="N3250" s="290"/>
      <c r="O3250" s="290"/>
      <c r="P3250" s="290"/>
      <c r="Q3250" s="290"/>
      <c r="R3250" s="290"/>
      <c r="S3250" s="290"/>
      <c r="T3250" s="290"/>
      <c r="U3250" s="290"/>
      <c r="V3250" s="290"/>
      <c r="W3250" s="290"/>
      <c r="X3250" s="290"/>
    </row>
    <row r="3251" spans="2:24">
      <c r="B3251" s="253"/>
      <c r="C3251" s="290"/>
      <c r="D3251" s="290"/>
      <c r="E3251" s="290"/>
      <c r="F3251" s="290"/>
      <c r="G3251" s="290"/>
      <c r="H3251" s="290"/>
      <c r="I3251" s="290"/>
      <c r="J3251" s="290"/>
      <c r="K3251" s="290"/>
      <c r="L3251" s="290"/>
      <c r="M3251" s="290"/>
      <c r="N3251" s="290"/>
      <c r="O3251" s="290"/>
      <c r="P3251" s="290"/>
      <c r="Q3251" s="290"/>
      <c r="R3251" s="290"/>
      <c r="S3251" s="290"/>
      <c r="T3251" s="290"/>
      <c r="U3251" s="290"/>
      <c r="V3251" s="290"/>
      <c r="W3251" s="290"/>
      <c r="X3251" s="290"/>
    </row>
    <row r="3252" spans="2:24">
      <c r="B3252" s="253"/>
      <c r="C3252" s="290"/>
      <c r="D3252" s="290"/>
      <c r="E3252" s="290"/>
      <c r="F3252" s="290"/>
      <c r="G3252" s="290"/>
      <c r="H3252" s="290"/>
      <c r="I3252" s="290"/>
      <c r="J3252" s="290"/>
      <c r="K3252" s="290"/>
      <c r="L3252" s="290"/>
      <c r="M3252" s="290"/>
      <c r="N3252" s="290"/>
      <c r="O3252" s="290"/>
      <c r="P3252" s="290"/>
      <c r="Q3252" s="290"/>
      <c r="R3252" s="290"/>
      <c r="S3252" s="290"/>
      <c r="T3252" s="290"/>
      <c r="U3252" s="290"/>
      <c r="V3252" s="290"/>
      <c r="W3252" s="290"/>
      <c r="X3252" s="290"/>
    </row>
    <row r="3253" spans="2:24">
      <c r="B3253" s="253"/>
      <c r="C3253" s="290"/>
      <c r="D3253" s="290"/>
      <c r="E3253" s="290"/>
      <c r="F3253" s="290"/>
      <c r="G3253" s="290"/>
      <c r="H3253" s="290"/>
      <c r="I3253" s="290"/>
      <c r="J3253" s="290"/>
      <c r="K3253" s="290"/>
      <c r="L3253" s="290"/>
      <c r="M3253" s="290"/>
      <c r="N3253" s="290"/>
      <c r="O3253" s="290"/>
      <c r="P3253" s="290"/>
      <c r="Q3253" s="290"/>
      <c r="R3253" s="290"/>
      <c r="S3253" s="290"/>
      <c r="T3253" s="290"/>
      <c r="U3253" s="290"/>
      <c r="V3253" s="290"/>
      <c r="W3253" s="290"/>
      <c r="X3253" s="290"/>
    </row>
    <row r="3254" spans="2:24">
      <c r="B3254" s="253"/>
      <c r="C3254" s="290"/>
      <c r="D3254" s="290"/>
      <c r="E3254" s="290"/>
      <c r="F3254" s="290"/>
      <c r="G3254" s="290"/>
      <c r="H3254" s="290"/>
      <c r="I3254" s="290"/>
      <c r="J3254" s="290"/>
      <c r="K3254" s="290"/>
      <c r="L3254" s="290"/>
      <c r="M3254" s="290"/>
      <c r="N3254" s="290"/>
      <c r="O3254" s="290"/>
      <c r="P3254" s="290"/>
      <c r="Q3254" s="290"/>
      <c r="R3254" s="290"/>
      <c r="S3254" s="290"/>
      <c r="T3254" s="290"/>
      <c r="U3254" s="290"/>
      <c r="V3254" s="290"/>
      <c r="W3254" s="290"/>
      <c r="X3254" s="290"/>
    </row>
    <row r="3255" spans="2:24">
      <c r="B3255" s="253"/>
      <c r="C3255" s="290"/>
      <c r="D3255" s="290"/>
      <c r="E3255" s="290"/>
      <c r="F3255" s="290"/>
      <c r="G3255" s="290"/>
      <c r="H3255" s="290"/>
      <c r="I3255" s="290"/>
      <c r="J3255" s="290"/>
      <c r="K3255" s="290"/>
      <c r="L3255" s="290"/>
      <c r="M3255" s="290"/>
      <c r="N3255" s="290"/>
      <c r="O3255" s="290"/>
      <c r="P3255" s="290"/>
      <c r="Q3255" s="290"/>
      <c r="R3255" s="290"/>
      <c r="S3255" s="290"/>
      <c r="T3255" s="290"/>
      <c r="U3255" s="290"/>
      <c r="V3255" s="290"/>
      <c r="W3255" s="290"/>
      <c r="X3255" s="290"/>
    </row>
    <row r="3256" spans="2:24">
      <c r="B3256" s="253"/>
      <c r="C3256" s="290"/>
      <c r="D3256" s="290"/>
      <c r="E3256" s="290"/>
      <c r="F3256" s="290"/>
      <c r="G3256" s="290"/>
      <c r="H3256" s="290"/>
      <c r="I3256" s="290"/>
      <c r="J3256" s="290"/>
      <c r="K3256" s="290"/>
      <c r="L3256" s="290"/>
      <c r="M3256" s="290"/>
      <c r="N3256" s="290"/>
      <c r="O3256" s="290"/>
      <c r="P3256" s="290"/>
      <c r="Q3256" s="290"/>
      <c r="R3256" s="290"/>
      <c r="S3256" s="290"/>
      <c r="T3256" s="290"/>
      <c r="U3256" s="290"/>
      <c r="V3256" s="290"/>
      <c r="W3256" s="290"/>
      <c r="X3256" s="290"/>
    </row>
    <row r="3257" spans="2:24">
      <c r="B3257" s="253"/>
      <c r="C3257" s="290"/>
      <c r="D3257" s="290"/>
      <c r="E3257" s="290"/>
      <c r="F3257" s="290"/>
      <c r="G3257" s="290"/>
      <c r="H3257" s="290"/>
      <c r="I3257" s="290"/>
      <c r="J3257" s="290"/>
      <c r="K3257" s="290"/>
      <c r="L3257" s="290"/>
      <c r="M3257" s="290"/>
      <c r="N3257" s="290"/>
      <c r="O3257" s="290"/>
      <c r="P3257" s="290"/>
      <c r="Q3257" s="290"/>
      <c r="R3257" s="290"/>
      <c r="S3257" s="290"/>
      <c r="T3257" s="290"/>
      <c r="U3257" s="290"/>
      <c r="V3257" s="290"/>
      <c r="W3257" s="290"/>
      <c r="X3257" s="290"/>
    </row>
    <row r="3258" spans="2:24">
      <c r="B3258" s="253"/>
      <c r="C3258" s="290"/>
      <c r="D3258" s="290"/>
      <c r="E3258" s="290"/>
      <c r="F3258" s="290"/>
      <c r="G3258" s="290"/>
      <c r="H3258" s="290"/>
      <c r="I3258" s="290"/>
      <c r="J3258" s="290"/>
      <c r="K3258" s="290"/>
      <c r="L3258" s="290"/>
      <c r="M3258" s="290"/>
      <c r="N3258" s="290"/>
      <c r="O3258" s="290"/>
      <c r="P3258" s="290"/>
      <c r="Q3258" s="290"/>
      <c r="R3258" s="290"/>
      <c r="S3258" s="290"/>
      <c r="T3258" s="290"/>
      <c r="U3258" s="290"/>
      <c r="V3258" s="290"/>
      <c r="W3258" s="290"/>
      <c r="X3258" s="290"/>
    </row>
    <row r="3259" spans="2:24">
      <c r="B3259" s="253"/>
      <c r="C3259" s="290"/>
      <c r="D3259" s="290"/>
      <c r="E3259" s="290"/>
      <c r="F3259" s="290"/>
      <c r="G3259" s="290"/>
      <c r="H3259" s="290"/>
      <c r="I3259" s="290"/>
      <c r="J3259" s="290"/>
      <c r="K3259" s="290"/>
      <c r="L3259" s="290"/>
      <c r="M3259" s="290"/>
      <c r="N3259" s="290"/>
      <c r="O3259" s="290"/>
      <c r="P3259" s="290"/>
      <c r="Q3259" s="290"/>
      <c r="R3259" s="290"/>
      <c r="S3259" s="290"/>
      <c r="T3259" s="290"/>
      <c r="U3259" s="290"/>
      <c r="V3259" s="290"/>
      <c r="W3259" s="290"/>
      <c r="X3259" s="290"/>
    </row>
    <row r="3260" spans="2:24">
      <c r="B3260" s="253"/>
      <c r="C3260" s="290"/>
      <c r="D3260" s="290"/>
      <c r="E3260" s="290"/>
      <c r="F3260" s="290"/>
      <c r="G3260" s="290"/>
      <c r="H3260" s="290"/>
      <c r="I3260" s="290"/>
      <c r="J3260" s="290"/>
      <c r="K3260" s="290"/>
      <c r="L3260" s="290"/>
      <c r="M3260" s="290"/>
      <c r="N3260" s="290"/>
      <c r="O3260" s="290"/>
      <c r="P3260" s="290"/>
      <c r="Q3260" s="290"/>
      <c r="R3260" s="290"/>
      <c r="S3260" s="290"/>
      <c r="T3260" s="290"/>
      <c r="U3260" s="290"/>
      <c r="V3260" s="290"/>
      <c r="W3260" s="290"/>
      <c r="X3260" s="290"/>
    </row>
    <row r="3261" spans="2:24">
      <c r="B3261" s="253"/>
      <c r="C3261" s="290"/>
      <c r="D3261" s="290"/>
      <c r="E3261" s="290"/>
      <c r="F3261" s="290"/>
      <c r="G3261" s="290"/>
      <c r="H3261" s="290"/>
      <c r="I3261" s="290"/>
      <c r="J3261" s="290"/>
      <c r="K3261" s="290"/>
      <c r="L3261" s="290"/>
      <c r="M3261" s="290"/>
      <c r="N3261" s="290"/>
      <c r="O3261" s="290"/>
      <c r="P3261" s="290"/>
      <c r="Q3261" s="290"/>
      <c r="R3261" s="290"/>
      <c r="S3261" s="290"/>
      <c r="T3261" s="290"/>
      <c r="U3261" s="290"/>
      <c r="V3261" s="290"/>
      <c r="W3261" s="290"/>
      <c r="X3261" s="290"/>
    </row>
    <row r="3262" spans="2:24">
      <c r="B3262" s="253"/>
      <c r="C3262" s="290"/>
      <c r="D3262" s="290"/>
      <c r="E3262" s="290"/>
      <c r="F3262" s="290"/>
      <c r="G3262" s="290"/>
      <c r="H3262" s="290"/>
      <c r="I3262" s="290"/>
      <c r="J3262" s="290"/>
      <c r="K3262" s="290"/>
      <c r="L3262" s="290"/>
      <c r="M3262" s="290"/>
      <c r="N3262" s="290"/>
      <c r="O3262" s="290"/>
      <c r="P3262" s="290"/>
      <c r="Q3262" s="290"/>
      <c r="R3262" s="290"/>
      <c r="S3262" s="290"/>
      <c r="T3262" s="290"/>
      <c r="U3262" s="290"/>
      <c r="V3262" s="290"/>
      <c r="W3262" s="290"/>
      <c r="X3262" s="290"/>
    </row>
    <row r="3263" spans="2:24">
      <c r="B3263" s="253"/>
      <c r="C3263" s="290"/>
      <c r="D3263" s="290"/>
      <c r="E3263" s="290"/>
      <c r="F3263" s="290"/>
      <c r="G3263" s="290"/>
      <c r="H3263" s="290"/>
      <c r="I3263" s="290"/>
      <c r="J3263" s="290"/>
      <c r="K3263" s="290"/>
      <c r="L3263" s="290"/>
      <c r="M3263" s="290"/>
      <c r="N3263" s="290"/>
      <c r="O3263" s="290"/>
      <c r="P3263" s="290"/>
      <c r="Q3263" s="290"/>
      <c r="R3263" s="290"/>
      <c r="S3263" s="290"/>
      <c r="T3263" s="290"/>
      <c r="U3263" s="290"/>
      <c r="V3263" s="290"/>
      <c r="W3263" s="290"/>
      <c r="X3263" s="290"/>
    </row>
    <row r="3264" spans="2:24">
      <c r="B3264" s="253"/>
      <c r="C3264" s="290"/>
      <c r="D3264" s="290"/>
      <c r="E3264" s="290"/>
      <c r="F3264" s="290"/>
      <c r="G3264" s="290"/>
      <c r="H3264" s="290"/>
      <c r="I3264" s="290"/>
      <c r="J3264" s="290"/>
      <c r="K3264" s="290"/>
      <c r="L3264" s="290"/>
      <c r="M3264" s="290"/>
      <c r="N3264" s="290"/>
      <c r="O3264" s="290"/>
      <c r="P3264" s="290"/>
      <c r="Q3264" s="290"/>
      <c r="R3264" s="290"/>
      <c r="S3264" s="290"/>
      <c r="T3264" s="290"/>
      <c r="U3264" s="290"/>
      <c r="V3264" s="290"/>
      <c r="W3264" s="290"/>
      <c r="X3264" s="290"/>
    </row>
    <row r="3265" spans="2:24">
      <c r="B3265" s="253"/>
      <c r="C3265" s="290"/>
      <c r="D3265" s="290"/>
      <c r="E3265" s="290"/>
      <c r="F3265" s="290"/>
      <c r="G3265" s="290"/>
      <c r="H3265" s="290"/>
      <c r="I3265" s="290"/>
      <c r="J3265" s="290"/>
      <c r="K3265" s="290"/>
      <c r="L3265" s="290"/>
      <c r="M3265" s="290"/>
      <c r="N3265" s="290"/>
      <c r="O3265" s="290"/>
      <c r="P3265" s="290"/>
      <c r="Q3265" s="290"/>
      <c r="R3265" s="290"/>
      <c r="S3265" s="290"/>
      <c r="T3265" s="290"/>
      <c r="U3265" s="290"/>
      <c r="V3265" s="290"/>
      <c r="W3265" s="290"/>
      <c r="X3265" s="290"/>
    </row>
    <row r="3266" spans="2:24">
      <c r="B3266" s="253"/>
      <c r="C3266" s="290"/>
      <c r="D3266" s="290"/>
      <c r="E3266" s="290"/>
      <c r="F3266" s="290"/>
      <c r="G3266" s="290"/>
      <c r="H3266" s="290"/>
      <c r="I3266" s="290"/>
      <c r="J3266" s="290"/>
      <c r="K3266" s="290"/>
      <c r="L3266" s="290"/>
      <c r="M3266" s="290"/>
      <c r="N3266" s="290"/>
      <c r="O3266" s="290"/>
      <c r="P3266" s="290"/>
      <c r="Q3266" s="290"/>
      <c r="R3266" s="290"/>
      <c r="S3266" s="290"/>
      <c r="T3266" s="290"/>
      <c r="U3266" s="290"/>
      <c r="V3266" s="290"/>
      <c r="W3266" s="290"/>
      <c r="X3266" s="290"/>
    </row>
    <row r="3267" spans="2:24">
      <c r="B3267" s="253"/>
      <c r="C3267" s="290"/>
      <c r="D3267" s="290"/>
      <c r="E3267" s="290"/>
      <c r="F3267" s="290"/>
      <c r="G3267" s="290"/>
      <c r="H3267" s="290"/>
      <c r="I3267" s="290"/>
      <c r="J3267" s="290"/>
      <c r="K3267" s="290"/>
      <c r="L3267" s="290"/>
      <c r="M3267" s="290"/>
      <c r="N3267" s="290"/>
      <c r="O3267" s="290"/>
      <c r="P3267" s="290"/>
      <c r="Q3267" s="290"/>
      <c r="R3267" s="290"/>
      <c r="S3267" s="290"/>
      <c r="T3267" s="290"/>
      <c r="U3267" s="290"/>
      <c r="V3267" s="290"/>
      <c r="W3267" s="290"/>
      <c r="X3267" s="290"/>
    </row>
    <row r="3268" spans="2:24">
      <c r="B3268" s="253"/>
      <c r="C3268" s="290"/>
      <c r="D3268" s="290"/>
      <c r="E3268" s="290"/>
      <c r="F3268" s="290"/>
      <c r="G3268" s="290"/>
      <c r="H3268" s="290"/>
      <c r="I3268" s="290"/>
      <c r="J3268" s="290"/>
      <c r="K3268" s="290"/>
      <c r="L3268" s="290"/>
      <c r="M3268" s="290"/>
      <c r="N3268" s="290"/>
      <c r="O3268" s="290"/>
      <c r="P3268" s="290"/>
      <c r="Q3268" s="290"/>
      <c r="R3268" s="290"/>
      <c r="S3268" s="290"/>
      <c r="T3268" s="290"/>
      <c r="U3268" s="290"/>
      <c r="V3268" s="290"/>
      <c r="W3268" s="290"/>
      <c r="X3268" s="290"/>
    </row>
    <row r="3269" spans="2:24">
      <c r="B3269" s="253"/>
      <c r="C3269" s="290"/>
      <c r="D3269" s="290"/>
      <c r="E3269" s="290"/>
      <c r="F3269" s="290"/>
      <c r="G3269" s="290"/>
      <c r="H3269" s="290"/>
      <c r="I3269" s="290"/>
      <c r="J3269" s="290"/>
      <c r="K3269" s="290"/>
      <c r="L3269" s="290"/>
      <c r="M3269" s="290"/>
      <c r="N3269" s="290"/>
      <c r="O3269" s="290"/>
      <c r="P3269" s="290"/>
      <c r="Q3269" s="290"/>
      <c r="R3269" s="290"/>
      <c r="S3269" s="290"/>
      <c r="T3269" s="290"/>
      <c r="U3269" s="290"/>
      <c r="V3269" s="290"/>
      <c r="W3269" s="290"/>
      <c r="X3269" s="290"/>
    </row>
    <row r="3270" spans="2:24">
      <c r="B3270" s="253"/>
      <c r="C3270" s="290"/>
      <c r="D3270" s="290"/>
      <c r="E3270" s="290"/>
      <c r="F3270" s="290"/>
      <c r="G3270" s="290"/>
      <c r="H3270" s="290"/>
      <c r="I3270" s="290"/>
      <c r="J3270" s="290"/>
      <c r="K3270" s="290"/>
      <c r="L3270" s="290"/>
      <c r="M3270" s="290"/>
      <c r="N3270" s="290"/>
      <c r="O3270" s="290"/>
      <c r="P3270" s="290"/>
      <c r="Q3270" s="290"/>
      <c r="R3270" s="290"/>
      <c r="S3270" s="290"/>
      <c r="T3270" s="290"/>
      <c r="U3270" s="290"/>
      <c r="V3270" s="290"/>
      <c r="W3270" s="290"/>
      <c r="X3270" s="290"/>
    </row>
    <row r="3271" spans="2:24">
      <c r="B3271" s="253"/>
      <c r="C3271" s="290"/>
      <c r="D3271" s="290"/>
      <c r="E3271" s="290"/>
      <c r="F3271" s="290"/>
      <c r="G3271" s="290"/>
      <c r="H3271" s="290"/>
      <c r="I3271" s="290"/>
      <c r="J3271" s="290"/>
      <c r="K3271" s="290"/>
      <c r="L3271" s="290"/>
      <c r="M3271" s="290"/>
      <c r="N3271" s="290"/>
      <c r="O3271" s="290"/>
      <c r="P3271" s="290"/>
      <c r="Q3271" s="290"/>
      <c r="R3271" s="290"/>
      <c r="S3271" s="290"/>
      <c r="T3271" s="290"/>
      <c r="U3271" s="290"/>
      <c r="V3271" s="290"/>
      <c r="W3271" s="290"/>
      <c r="X3271" s="290"/>
    </row>
    <row r="3272" spans="2:24">
      <c r="B3272" s="253"/>
      <c r="C3272" s="290"/>
      <c r="D3272" s="290"/>
      <c r="E3272" s="290"/>
      <c r="F3272" s="290"/>
      <c r="G3272" s="290"/>
      <c r="H3272" s="290"/>
      <c r="I3272" s="290"/>
      <c r="J3272" s="290"/>
      <c r="K3272" s="290"/>
      <c r="L3272" s="290"/>
      <c r="M3272" s="290"/>
      <c r="N3272" s="290"/>
      <c r="O3272" s="290"/>
      <c r="P3272" s="290"/>
      <c r="Q3272" s="290"/>
      <c r="R3272" s="290"/>
      <c r="S3272" s="290"/>
      <c r="T3272" s="290"/>
      <c r="U3272" s="290"/>
      <c r="V3272" s="290"/>
      <c r="W3272" s="290"/>
      <c r="X3272" s="290"/>
    </row>
    <row r="3273" spans="2:24">
      <c r="B3273" s="253"/>
      <c r="C3273" s="290"/>
      <c r="D3273" s="290"/>
      <c r="E3273" s="290"/>
      <c r="F3273" s="290"/>
      <c r="G3273" s="290"/>
      <c r="H3273" s="290"/>
      <c r="I3273" s="290"/>
      <c r="J3273" s="290"/>
      <c r="K3273" s="290"/>
      <c r="L3273" s="290"/>
      <c r="M3273" s="290"/>
      <c r="N3273" s="290"/>
      <c r="O3273" s="290"/>
      <c r="P3273" s="290"/>
      <c r="Q3273" s="290"/>
      <c r="R3273" s="290"/>
      <c r="S3273" s="290"/>
      <c r="T3273" s="290"/>
      <c r="U3273" s="290"/>
      <c r="V3273" s="290"/>
      <c r="W3273" s="290"/>
      <c r="X3273" s="290"/>
    </row>
    <row r="3274" spans="2:24">
      <c r="B3274" s="253"/>
      <c r="C3274" s="290"/>
      <c r="D3274" s="290"/>
      <c r="E3274" s="290"/>
      <c r="F3274" s="290"/>
      <c r="G3274" s="290"/>
      <c r="H3274" s="290"/>
      <c r="I3274" s="290"/>
      <c r="J3274" s="290"/>
      <c r="K3274" s="290"/>
      <c r="L3274" s="290"/>
      <c r="M3274" s="290"/>
      <c r="N3274" s="290"/>
      <c r="O3274" s="290"/>
      <c r="P3274" s="290"/>
      <c r="Q3274" s="290"/>
      <c r="R3274" s="290"/>
      <c r="S3274" s="290"/>
      <c r="T3274" s="290"/>
      <c r="U3274" s="290"/>
      <c r="V3274" s="290"/>
      <c r="W3274" s="290"/>
      <c r="X3274" s="290"/>
    </row>
    <row r="3275" spans="2:24">
      <c r="B3275" s="253"/>
      <c r="C3275" s="290"/>
      <c r="D3275" s="290"/>
      <c r="E3275" s="290"/>
      <c r="F3275" s="290"/>
      <c r="G3275" s="290"/>
      <c r="H3275" s="290"/>
      <c r="I3275" s="290"/>
      <c r="J3275" s="290"/>
      <c r="K3275" s="290"/>
      <c r="L3275" s="290"/>
      <c r="M3275" s="290"/>
      <c r="N3275" s="290"/>
      <c r="O3275" s="290"/>
      <c r="P3275" s="290"/>
      <c r="Q3275" s="290"/>
      <c r="R3275" s="290"/>
      <c r="S3275" s="290"/>
      <c r="T3275" s="290"/>
      <c r="U3275" s="290"/>
      <c r="V3275" s="290"/>
      <c r="W3275" s="290"/>
      <c r="X3275" s="290"/>
    </row>
    <row r="3276" spans="2:24">
      <c r="B3276" s="253"/>
      <c r="C3276" s="290"/>
      <c r="D3276" s="290"/>
      <c r="E3276" s="290"/>
      <c r="F3276" s="290"/>
      <c r="G3276" s="290"/>
      <c r="H3276" s="290"/>
      <c r="I3276" s="290"/>
      <c r="J3276" s="290"/>
      <c r="K3276" s="290"/>
      <c r="L3276" s="290"/>
      <c r="M3276" s="290"/>
      <c r="N3276" s="290"/>
      <c r="O3276" s="290"/>
      <c r="P3276" s="290"/>
      <c r="Q3276" s="290"/>
      <c r="R3276" s="290"/>
      <c r="S3276" s="290"/>
      <c r="T3276" s="290"/>
      <c r="U3276" s="290"/>
      <c r="V3276" s="290"/>
      <c r="W3276" s="290"/>
      <c r="X3276" s="290"/>
    </row>
    <row r="3277" spans="2:24">
      <c r="B3277" s="253"/>
      <c r="C3277" s="290"/>
      <c r="D3277" s="290"/>
      <c r="E3277" s="290"/>
      <c r="F3277" s="290"/>
      <c r="G3277" s="290"/>
      <c r="H3277" s="290"/>
      <c r="I3277" s="290"/>
      <c r="J3277" s="290"/>
      <c r="K3277" s="290"/>
      <c r="L3277" s="290"/>
      <c r="M3277" s="290"/>
      <c r="N3277" s="290"/>
      <c r="O3277" s="290"/>
      <c r="P3277" s="290"/>
      <c r="Q3277" s="290"/>
      <c r="R3277" s="290"/>
      <c r="S3277" s="290"/>
      <c r="T3277" s="290"/>
      <c r="U3277" s="290"/>
      <c r="V3277" s="290"/>
      <c r="W3277" s="290"/>
      <c r="X3277" s="290"/>
    </row>
    <row r="3278" spans="2:24">
      <c r="B3278" s="253"/>
      <c r="C3278" s="290"/>
      <c r="D3278" s="290"/>
      <c r="E3278" s="290"/>
      <c r="F3278" s="290"/>
      <c r="G3278" s="290"/>
      <c r="H3278" s="290"/>
      <c r="I3278" s="290"/>
      <c r="J3278" s="290"/>
      <c r="K3278" s="290"/>
      <c r="L3278" s="290"/>
      <c r="M3278" s="290"/>
      <c r="N3278" s="290"/>
      <c r="O3278" s="290"/>
      <c r="P3278" s="290"/>
      <c r="Q3278" s="290"/>
      <c r="R3278" s="290"/>
      <c r="S3278" s="290"/>
      <c r="T3278" s="290"/>
      <c r="U3278" s="290"/>
      <c r="V3278" s="290"/>
      <c r="W3278" s="290"/>
      <c r="X3278" s="290"/>
    </row>
    <row r="3279" spans="2:24">
      <c r="B3279" s="253"/>
      <c r="C3279" s="290"/>
      <c r="D3279" s="290"/>
      <c r="E3279" s="290"/>
      <c r="F3279" s="290"/>
      <c r="G3279" s="290"/>
      <c r="H3279" s="290"/>
      <c r="I3279" s="290"/>
      <c r="J3279" s="290"/>
      <c r="K3279" s="290"/>
      <c r="L3279" s="290"/>
      <c r="M3279" s="290"/>
      <c r="N3279" s="290"/>
      <c r="O3279" s="290"/>
      <c r="P3279" s="290"/>
      <c r="Q3279" s="290"/>
      <c r="R3279" s="290"/>
      <c r="S3279" s="290"/>
      <c r="T3279" s="290"/>
      <c r="U3279" s="290"/>
      <c r="V3279" s="290"/>
      <c r="W3279" s="290"/>
      <c r="X3279" s="290"/>
    </row>
    <row r="3280" spans="2:24">
      <c r="B3280" s="253"/>
      <c r="C3280" s="290"/>
      <c r="D3280" s="290"/>
      <c r="E3280" s="290"/>
      <c r="F3280" s="290"/>
      <c r="G3280" s="290"/>
      <c r="H3280" s="290"/>
      <c r="I3280" s="290"/>
      <c r="J3280" s="290"/>
      <c r="K3280" s="290"/>
      <c r="L3280" s="290"/>
      <c r="M3280" s="290"/>
      <c r="N3280" s="290"/>
      <c r="O3280" s="290"/>
      <c r="P3280" s="290"/>
      <c r="Q3280" s="290"/>
      <c r="R3280" s="290"/>
      <c r="S3280" s="290"/>
      <c r="T3280" s="290"/>
      <c r="U3280" s="290"/>
      <c r="V3280" s="290"/>
      <c r="W3280" s="290"/>
      <c r="X3280" s="290"/>
    </row>
    <row r="3281" spans="2:24">
      <c r="B3281" s="253"/>
      <c r="C3281" s="290"/>
      <c r="D3281" s="290"/>
      <c r="E3281" s="290"/>
      <c r="F3281" s="290"/>
      <c r="G3281" s="290"/>
      <c r="H3281" s="290"/>
      <c r="I3281" s="290"/>
      <c r="J3281" s="290"/>
      <c r="K3281" s="290"/>
      <c r="L3281" s="290"/>
      <c r="M3281" s="290"/>
      <c r="N3281" s="290"/>
      <c r="O3281" s="290"/>
      <c r="P3281" s="290"/>
      <c r="Q3281" s="290"/>
      <c r="R3281" s="290"/>
      <c r="S3281" s="290"/>
      <c r="T3281" s="290"/>
      <c r="U3281" s="290"/>
      <c r="V3281" s="290"/>
      <c r="W3281" s="290"/>
      <c r="X3281" s="290"/>
    </row>
    <row r="3282" spans="2:24">
      <c r="B3282" s="253"/>
      <c r="C3282" s="290"/>
      <c r="D3282" s="290"/>
      <c r="E3282" s="290"/>
      <c r="F3282" s="290"/>
      <c r="G3282" s="290"/>
      <c r="H3282" s="290"/>
      <c r="I3282" s="290"/>
      <c r="J3282" s="290"/>
      <c r="K3282" s="290"/>
      <c r="L3282" s="290"/>
      <c r="M3282" s="290"/>
      <c r="N3282" s="290"/>
      <c r="O3282" s="290"/>
      <c r="P3282" s="290"/>
      <c r="Q3282" s="290"/>
      <c r="R3282" s="290"/>
      <c r="S3282" s="290"/>
      <c r="T3282" s="290"/>
      <c r="U3282" s="290"/>
      <c r="V3282" s="290"/>
      <c r="W3282" s="290"/>
      <c r="X3282" s="290"/>
    </row>
    <row r="3283" spans="2:24">
      <c r="B3283" s="253"/>
      <c r="C3283" s="290"/>
      <c r="D3283" s="290"/>
      <c r="E3283" s="290"/>
      <c r="F3283" s="290"/>
      <c r="G3283" s="290"/>
      <c r="H3283" s="290"/>
      <c r="I3283" s="290"/>
      <c r="J3283" s="290"/>
      <c r="K3283" s="290"/>
      <c r="L3283" s="290"/>
      <c r="M3283" s="290"/>
      <c r="N3283" s="290"/>
      <c r="O3283" s="290"/>
      <c r="P3283" s="290"/>
      <c r="Q3283" s="290"/>
      <c r="R3283" s="290"/>
      <c r="S3283" s="290"/>
      <c r="T3283" s="290"/>
      <c r="U3283" s="290"/>
      <c r="V3283" s="290"/>
      <c r="W3283" s="290"/>
      <c r="X3283" s="290"/>
    </row>
    <row r="3284" spans="2:24">
      <c r="B3284" s="253"/>
      <c r="C3284" s="290"/>
      <c r="D3284" s="290"/>
      <c r="E3284" s="290"/>
      <c r="F3284" s="290"/>
      <c r="G3284" s="290"/>
      <c r="H3284" s="290"/>
      <c r="I3284" s="290"/>
      <c r="J3284" s="290"/>
      <c r="K3284" s="290"/>
      <c r="L3284" s="290"/>
      <c r="M3284" s="290"/>
      <c r="N3284" s="290"/>
      <c r="O3284" s="290"/>
      <c r="P3284" s="290"/>
      <c r="Q3284" s="290"/>
      <c r="R3284" s="290"/>
      <c r="S3284" s="290"/>
      <c r="T3284" s="290"/>
      <c r="U3284" s="290"/>
      <c r="V3284" s="290"/>
      <c r="W3284" s="290"/>
      <c r="X3284" s="290"/>
    </row>
    <row r="3285" spans="2:24">
      <c r="B3285" s="253"/>
      <c r="C3285" s="290"/>
      <c r="D3285" s="290"/>
      <c r="E3285" s="290"/>
      <c r="F3285" s="290"/>
      <c r="G3285" s="290"/>
      <c r="H3285" s="290"/>
      <c r="I3285" s="290"/>
      <c r="J3285" s="290"/>
      <c r="K3285" s="290"/>
      <c r="L3285" s="290"/>
      <c r="M3285" s="290"/>
      <c r="N3285" s="290"/>
      <c r="O3285" s="290"/>
      <c r="P3285" s="290"/>
      <c r="Q3285" s="290"/>
      <c r="R3285" s="290"/>
      <c r="S3285" s="290"/>
      <c r="T3285" s="290"/>
      <c r="U3285" s="290"/>
      <c r="V3285" s="290"/>
      <c r="W3285" s="290"/>
      <c r="X3285" s="290"/>
    </row>
    <row r="3286" spans="2:24">
      <c r="B3286" s="253"/>
      <c r="C3286" s="290"/>
      <c r="D3286" s="290"/>
      <c r="E3286" s="290"/>
      <c r="F3286" s="290"/>
      <c r="G3286" s="290"/>
      <c r="H3286" s="290"/>
      <c r="I3286" s="290"/>
      <c r="J3286" s="290"/>
      <c r="K3286" s="290"/>
      <c r="L3286" s="290"/>
      <c r="M3286" s="290"/>
      <c r="N3286" s="290"/>
      <c r="O3286" s="290"/>
      <c r="P3286" s="290"/>
      <c r="Q3286" s="290"/>
      <c r="R3286" s="290"/>
      <c r="S3286" s="290"/>
      <c r="T3286" s="290"/>
      <c r="U3286" s="290"/>
      <c r="V3286" s="290"/>
      <c r="W3286" s="290"/>
      <c r="X3286" s="290"/>
    </row>
    <row r="3287" spans="2:24">
      <c r="B3287" s="253"/>
      <c r="C3287" s="290"/>
      <c r="D3287" s="290"/>
      <c r="E3287" s="290"/>
      <c r="F3287" s="290"/>
      <c r="G3287" s="290"/>
      <c r="H3287" s="290"/>
      <c r="I3287" s="290"/>
      <c r="J3287" s="290"/>
      <c r="K3287" s="290"/>
      <c r="L3287" s="290"/>
      <c r="M3287" s="290"/>
      <c r="N3287" s="290"/>
      <c r="O3287" s="290"/>
      <c r="P3287" s="290"/>
      <c r="Q3287" s="290"/>
      <c r="R3287" s="290"/>
      <c r="S3287" s="290"/>
      <c r="T3287" s="290"/>
      <c r="U3287" s="290"/>
      <c r="V3287" s="290"/>
      <c r="W3287" s="290"/>
      <c r="X3287" s="290"/>
    </row>
    <row r="3288" spans="2:24">
      <c r="B3288" s="253"/>
      <c r="C3288" s="290"/>
      <c r="D3288" s="290"/>
      <c r="E3288" s="290"/>
      <c r="F3288" s="290"/>
      <c r="G3288" s="290"/>
      <c r="H3288" s="290"/>
      <c r="I3288" s="290"/>
      <c r="J3288" s="290"/>
      <c r="K3288" s="290"/>
      <c r="L3288" s="290"/>
      <c r="M3288" s="290"/>
      <c r="N3288" s="290"/>
      <c r="O3288" s="290"/>
      <c r="P3288" s="290"/>
      <c r="Q3288" s="290"/>
      <c r="R3288" s="290"/>
      <c r="S3288" s="290"/>
      <c r="T3288" s="290"/>
      <c r="U3288" s="290"/>
      <c r="V3288" s="290"/>
      <c r="W3288" s="290"/>
      <c r="X3288" s="290"/>
    </row>
    <row r="3289" spans="2:24">
      <c r="B3289" s="253"/>
      <c r="C3289" s="290"/>
      <c r="D3289" s="290"/>
      <c r="E3289" s="290"/>
      <c r="F3289" s="290"/>
      <c r="G3289" s="290"/>
      <c r="H3289" s="290"/>
      <c r="I3289" s="290"/>
      <c r="J3289" s="290"/>
      <c r="K3289" s="290"/>
      <c r="L3289" s="290"/>
      <c r="M3289" s="290"/>
      <c r="N3289" s="290"/>
      <c r="O3289" s="290"/>
      <c r="P3289" s="290"/>
      <c r="Q3289" s="290"/>
      <c r="R3289" s="290"/>
      <c r="S3289" s="290"/>
      <c r="T3289" s="290"/>
      <c r="U3289" s="290"/>
      <c r="V3289" s="290"/>
      <c r="W3289" s="290"/>
      <c r="X3289" s="290"/>
    </row>
    <row r="3290" spans="2:24">
      <c r="B3290" s="253"/>
      <c r="C3290" s="290"/>
      <c r="D3290" s="290"/>
      <c r="E3290" s="290"/>
      <c r="F3290" s="290"/>
      <c r="G3290" s="290"/>
      <c r="H3290" s="290"/>
      <c r="I3290" s="290"/>
      <c r="J3290" s="290"/>
      <c r="K3290" s="290"/>
      <c r="L3290" s="290"/>
      <c r="M3290" s="290"/>
      <c r="N3290" s="290"/>
      <c r="O3290" s="290"/>
      <c r="P3290" s="290"/>
      <c r="Q3290" s="290"/>
      <c r="R3290" s="290"/>
      <c r="S3290" s="290"/>
      <c r="T3290" s="290"/>
      <c r="U3290" s="290"/>
      <c r="V3290" s="290"/>
      <c r="W3290" s="290"/>
      <c r="X3290" s="290"/>
    </row>
    <row r="3291" spans="2:24">
      <c r="B3291" s="253"/>
      <c r="C3291" s="290"/>
      <c r="D3291" s="290"/>
      <c r="E3291" s="290"/>
      <c r="F3291" s="290"/>
      <c r="G3291" s="290"/>
      <c r="H3291" s="290"/>
      <c r="I3291" s="290"/>
      <c r="J3291" s="290"/>
      <c r="K3291" s="290"/>
      <c r="L3291" s="290"/>
      <c r="M3291" s="290"/>
      <c r="N3291" s="290"/>
      <c r="O3291" s="290"/>
      <c r="P3291" s="290"/>
      <c r="Q3291" s="290"/>
      <c r="R3291" s="290"/>
      <c r="S3291" s="290"/>
      <c r="T3291" s="290"/>
      <c r="U3291" s="290"/>
      <c r="V3291" s="290"/>
      <c r="W3291" s="290"/>
      <c r="X3291" s="290"/>
    </row>
    <row r="3292" spans="2:24">
      <c r="B3292" s="253"/>
      <c r="C3292" s="290"/>
      <c r="D3292" s="290"/>
      <c r="E3292" s="290"/>
      <c r="F3292" s="290"/>
      <c r="G3292" s="290"/>
      <c r="H3292" s="290"/>
      <c r="I3292" s="290"/>
      <c r="J3292" s="290"/>
      <c r="K3292" s="290"/>
      <c r="L3292" s="290"/>
      <c r="M3292" s="290"/>
      <c r="N3292" s="290"/>
      <c r="O3292" s="290"/>
      <c r="P3292" s="290"/>
      <c r="Q3292" s="290"/>
      <c r="R3292" s="290"/>
      <c r="S3292" s="290"/>
      <c r="T3292" s="290"/>
      <c r="U3292" s="290"/>
      <c r="V3292" s="290"/>
      <c r="W3292" s="290"/>
      <c r="X3292" s="290"/>
    </row>
    <row r="3293" spans="2:24">
      <c r="B3293" s="253"/>
      <c r="C3293" s="290"/>
      <c r="D3293" s="290"/>
      <c r="E3293" s="290"/>
      <c r="F3293" s="290"/>
      <c r="G3293" s="290"/>
      <c r="H3293" s="290"/>
      <c r="I3293" s="290"/>
      <c r="J3293" s="290"/>
      <c r="K3293" s="290"/>
      <c r="L3293" s="290"/>
      <c r="M3293" s="290"/>
      <c r="N3293" s="290"/>
      <c r="O3293" s="290"/>
      <c r="P3293" s="290"/>
      <c r="Q3293" s="290"/>
      <c r="R3293" s="290"/>
      <c r="S3293" s="290"/>
      <c r="T3293" s="290"/>
      <c r="U3293" s="290"/>
      <c r="V3293" s="290"/>
      <c r="W3293" s="290"/>
      <c r="X3293" s="290"/>
    </row>
    <row r="3294" spans="2:24">
      <c r="B3294" s="253"/>
      <c r="C3294" s="290"/>
      <c r="D3294" s="290"/>
      <c r="E3294" s="290"/>
      <c r="F3294" s="290"/>
      <c r="G3294" s="290"/>
      <c r="H3294" s="290"/>
      <c r="I3294" s="290"/>
      <c r="J3294" s="290"/>
      <c r="K3294" s="290"/>
      <c r="L3294" s="290"/>
      <c r="M3294" s="290"/>
      <c r="N3294" s="290"/>
      <c r="O3294" s="290"/>
      <c r="P3294" s="290"/>
      <c r="Q3294" s="290"/>
      <c r="R3294" s="290"/>
      <c r="S3294" s="290"/>
      <c r="T3294" s="290"/>
      <c r="U3294" s="290"/>
      <c r="V3294" s="290"/>
      <c r="W3294" s="290"/>
      <c r="X3294" s="290"/>
    </row>
    <row r="3295" spans="2:24">
      <c r="B3295" s="253"/>
      <c r="C3295" s="290"/>
      <c r="D3295" s="290"/>
      <c r="E3295" s="290"/>
      <c r="F3295" s="290"/>
      <c r="G3295" s="290"/>
      <c r="H3295" s="290"/>
      <c r="I3295" s="290"/>
      <c r="J3295" s="290"/>
      <c r="K3295" s="290"/>
      <c r="L3295" s="290"/>
      <c r="M3295" s="290"/>
      <c r="N3295" s="290"/>
      <c r="O3295" s="290"/>
      <c r="P3295" s="290"/>
      <c r="Q3295" s="290"/>
      <c r="R3295" s="290"/>
      <c r="S3295" s="290"/>
      <c r="T3295" s="290"/>
      <c r="U3295" s="290"/>
      <c r="V3295" s="290"/>
      <c r="W3295" s="290"/>
      <c r="X3295" s="290"/>
    </row>
    <row r="3296" spans="2:24">
      <c r="B3296" s="253"/>
      <c r="C3296" s="290"/>
      <c r="D3296" s="290"/>
      <c r="E3296" s="290"/>
      <c r="F3296" s="290"/>
      <c r="G3296" s="290"/>
      <c r="H3296" s="290"/>
      <c r="I3296" s="290"/>
      <c r="J3296" s="290"/>
      <c r="K3296" s="290"/>
      <c r="L3296" s="290"/>
      <c r="M3296" s="290"/>
      <c r="N3296" s="290"/>
      <c r="O3296" s="290"/>
      <c r="P3296" s="290"/>
      <c r="Q3296" s="290"/>
      <c r="R3296" s="290"/>
      <c r="S3296" s="290"/>
      <c r="T3296" s="290"/>
      <c r="U3296" s="290"/>
      <c r="V3296" s="290"/>
      <c r="W3296" s="290"/>
      <c r="X3296" s="290"/>
    </row>
    <row r="3297" spans="2:24">
      <c r="B3297" s="253"/>
      <c r="C3297" s="290"/>
      <c r="D3297" s="290"/>
      <c r="E3297" s="290"/>
      <c r="F3297" s="290"/>
      <c r="G3297" s="290"/>
      <c r="H3297" s="290"/>
      <c r="I3297" s="290"/>
      <c r="J3297" s="290"/>
      <c r="K3297" s="290"/>
      <c r="L3297" s="290"/>
      <c r="M3297" s="290"/>
      <c r="N3297" s="290"/>
      <c r="O3297" s="290"/>
      <c r="P3297" s="290"/>
      <c r="Q3297" s="290"/>
      <c r="R3297" s="290"/>
      <c r="S3297" s="290"/>
      <c r="T3297" s="290"/>
      <c r="U3297" s="290"/>
      <c r="V3297" s="290"/>
      <c r="W3297" s="290"/>
      <c r="X3297" s="290"/>
    </row>
    <row r="3298" spans="2:24">
      <c r="B3298" s="253"/>
      <c r="C3298" s="290"/>
      <c r="D3298" s="290"/>
      <c r="E3298" s="290"/>
      <c r="F3298" s="290"/>
      <c r="G3298" s="290"/>
      <c r="H3298" s="290"/>
      <c r="I3298" s="290"/>
      <c r="J3298" s="290"/>
      <c r="K3298" s="290"/>
      <c r="L3298" s="290"/>
      <c r="M3298" s="290"/>
      <c r="N3298" s="290"/>
      <c r="O3298" s="290"/>
      <c r="P3298" s="290"/>
      <c r="Q3298" s="290"/>
      <c r="R3298" s="290"/>
      <c r="S3298" s="290"/>
      <c r="T3298" s="290"/>
      <c r="U3298" s="290"/>
      <c r="V3298" s="290"/>
      <c r="W3298" s="290"/>
      <c r="X3298" s="290"/>
    </row>
    <row r="3299" spans="2:24">
      <c r="B3299" s="253"/>
      <c r="C3299" s="290"/>
      <c r="D3299" s="290"/>
      <c r="E3299" s="290"/>
      <c r="F3299" s="290"/>
      <c r="G3299" s="290"/>
      <c r="H3299" s="290"/>
      <c r="I3299" s="290"/>
      <c r="J3299" s="290"/>
      <c r="K3299" s="290"/>
      <c r="L3299" s="290"/>
      <c r="M3299" s="290"/>
      <c r="N3299" s="290"/>
      <c r="O3299" s="290"/>
      <c r="P3299" s="290"/>
      <c r="Q3299" s="290"/>
      <c r="R3299" s="290"/>
      <c r="S3299" s="290"/>
      <c r="T3299" s="290"/>
      <c r="U3299" s="290"/>
      <c r="V3299" s="290"/>
      <c r="W3299" s="290"/>
      <c r="X3299" s="290"/>
    </row>
    <row r="3300" spans="2:24">
      <c r="B3300" s="253"/>
      <c r="C3300" s="290"/>
      <c r="D3300" s="290"/>
      <c r="E3300" s="290"/>
      <c r="F3300" s="290"/>
      <c r="G3300" s="290"/>
      <c r="H3300" s="290"/>
      <c r="I3300" s="290"/>
      <c r="J3300" s="290"/>
      <c r="K3300" s="290"/>
      <c r="L3300" s="290"/>
      <c r="M3300" s="290"/>
      <c r="N3300" s="290"/>
      <c r="O3300" s="290"/>
      <c r="P3300" s="290"/>
      <c r="Q3300" s="290"/>
      <c r="R3300" s="290"/>
      <c r="S3300" s="290"/>
      <c r="T3300" s="290"/>
      <c r="U3300" s="290"/>
      <c r="V3300" s="290"/>
      <c r="W3300" s="290"/>
      <c r="X3300" s="290"/>
    </row>
    <row r="3301" spans="2:24">
      <c r="B3301" s="253"/>
      <c r="C3301" s="290"/>
      <c r="D3301" s="290"/>
      <c r="E3301" s="290"/>
      <c r="F3301" s="290"/>
      <c r="G3301" s="290"/>
      <c r="H3301" s="290"/>
      <c r="I3301" s="290"/>
      <c r="J3301" s="290"/>
      <c r="K3301" s="290"/>
      <c r="L3301" s="290"/>
      <c r="M3301" s="290"/>
      <c r="N3301" s="290"/>
      <c r="O3301" s="290"/>
      <c r="P3301" s="290"/>
      <c r="Q3301" s="290"/>
      <c r="R3301" s="290"/>
      <c r="S3301" s="290"/>
      <c r="T3301" s="290"/>
      <c r="U3301" s="290"/>
      <c r="V3301" s="290"/>
      <c r="W3301" s="290"/>
      <c r="X3301" s="290"/>
    </row>
    <row r="3302" spans="2:24">
      <c r="B3302" s="253"/>
      <c r="C3302" s="290"/>
      <c r="D3302" s="290"/>
      <c r="E3302" s="290"/>
      <c r="F3302" s="290"/>
      <c r="G3302" s="290"/>
      <c r="H3302" s="290"/>
      <c r="I3302" s="290"/>
      <c r="J3302" s="290"/>
      <c r="K3302" s="290"/>
      <c r="L3302" s="290"/>
      <c r="M3302" s="290"/>
      <c r="N3302" s="290"/>
      <c r="O3302" s="290"/>
      <c r="P3302" s="290"/>
      <c r="Q3302" s="290"/>
      <c r="R3302" s="290"/>
      <c r="S3302" s="290"/>
      <c r="T3302" s="290"/>
      <c r="U3302" s="290"/>
      <c r="V3302" s="290"/>
      <c r="W3302" s="290"/>
      <c r="X3302" s="290"/>
    </row>
    <row r="3303" spans="2:24">
      <c r="B3303" s="253"/>
      <c r="C3303" s="290"/>
      <c r="D3303" s="290"/>
      <c r="E3303" s="290"/>
      <c r="F3303" s="290"/>
      <c r="G3303" s="290"/>
      <c r="H3303" s="290"/>
      <c r="I3303" s="290"/>
      <c r="J3303" s="290"/>
      <c r="K3303" s="290"/>
      <c r="L3303" s="290"/>
      <c r="M3303" s="290"/>
      <c r="N3303" s="290"/>
      <c r="O3303" s="290"/>
      <c r="P3303" s="290"/>
      <c r="Q3303" s="290"/>
      <c r="R3303" s="290"/>
      <c r="S3303" s="290"/>
      <c r="T3303" s="290"/>
      <c r="U3303" s="290"/>
      <c r="V3303" s="290"/>
      <c r="W3303" s="290"/>
      <c r="X3303" s="290"/>
    </row>
    <row r="3304" spans="2:24">
      <c r="B3304" s="253"/>
      <c r="C3304" s="290"/>
      <c r="D3304" s="290"/>
      <c r="E3304" s="290"/>
      <c r="F3304" s="290"/>
      <c r="G3304" s="290"/>
      <c r="H3304" s="290"/>
      <c r="I3304" s="290"/>
      <c r="J3304" s="290"/>
      <c r="K3304" s="290"/>
      <c r="L3304" s="290"/>
      <c r="M3304" s="290"/>
      <c r="N3304" s="290"/>
      <c r="O3304" s="290"/>
      <c r="P3304" s="290"/>
      <c r="Q3304" s="290"/>
      <c r="R3304" s="290"/>
      <c r="S3304" s="290"/>
      <c r="T3304" s="290"/>
      <c r="U3304" s="290"/>
      <c r="V3304" s="290"/>
      <c r="W3304" s="290"/>
      <c r="X3304" s="290"/>
    </row>
    <row r="3305" spans="2:24">
      <c r="B3305" s="253"/>
      <c r="C3305" s="290"/>
      <c r="D3305" s="290"/>
      <c r="E3305" s="290"/>
      <c r="F3305" s="290"/>
      <c r="G3305" s="290"/>
      <c r="H3305" s="290"/>
      <c r="I3305" s="290"/>
      <c r="J3305" s="290"/>
      <c r="K3305" s="290"/>
      <c r="L3305" s="290"/>
      <c r="M3305" s="290"/>
      <c r="N3305" s="290"/>
      <c r="O3305" s="290"/>
      <c r="P3305" s="290"/>
      <c r="Q3305" s="290"/>
      <c r="R3305" s="290"/>
      <c r="S3305" s="290"/>
      <c r="T3305" s="290"/>
      <c r="U3305" s="290"/>
      <c r="V3305" s="290"/>
      <c r="W3305" s="290"/>
      <c r="X3305" s="290"/>
    </row>
    <row r="3306" spans="2:24">
      <c r="B3306" s="253"/>
      <c r="C3306" s="290"/>
      <c r="D3306" s="290"/>
      <c r="E3306" s="290"/>
      <c r="F3306" s="290"/>
      <c r="G3306" s="290"/>
      <c r="H3306" s="290"/>
      <c r="I3306" s="290"/>
      <c r="J3306" s="290"/>
      <c r="K3306" s="290"/>
      <c r="L3306" s="290"/>
      <c r="M3306" s="290"/>
      <c r="N3306" s="290"/>
      <c r="O3306" s="290"/>
      <c r="P3306" s="290"/>
      <c r="Q3306" s="290"/>
      <c r="R3306" s="290"/>
      <c r="S3306" s="290"/>
      <c r="T3306" s="290"/>
      <c r="U3306" s="290"/>
      <c r="V3306" s="290"/>
      <c r="W3306" s="290"/>
      <c r="X3306" s="290"/>
    </row>
    <row r="3307" spans="2:24">
      <c r="B3307" s="253"/>
      <c r="C3307" s="290"/>
      <c r="D3307" s="290"/>
      <c r="E3307" s="290"/>
      <c r="F3307" s="290"/>
      <c r="G3307" s="290"/>
      <c r="H3307" s="290"/>
      <c r="I3307" s="290"/>
      <c r="J3307" s="290"/>
      <c r="K3307" s="290"/>
      <c r="L3307" s="290"/>
      <c r="M3307" s="290"/>
      <c r="N3307" s="290"/>
      <c r="O3307" s="290"/>
      <c r="P3307" s="290"/>
      <c r="Q3307" s="290"/>
      <c r="R3307" s="290"/>
      <c r="S3307" s="290"/>
      <c r="T3307" s="290"/>
      <c r="U3307" s="290"/>
      <c r="V3307" s="290"/>
      <c r="W3307" s="290"/>
      <c r="X3307" s="290"/>
    </row>
    <row r="3308" spans="2:24">
      <c r="B3308" s="253"/>
      <c r="C3308" s="290"/>
      <c r="D3308" s="290"/>
      <c r="E3308" s="290"/>
      <c r="F3308" s="290"/>
      <c r="G3308" s="290"/>
      <c r="H3308" s="290"/>
      <c r="I3308" s="290"/>
      <c r="J3308" s="290"/>
      <c r="K3308" s="290"/>
      <c r="L3308" s="290"/>
      <c r="M3308" s="290"/>
      <c r="N3308" s="290"/>
      <c r="O3308" s="290"/>
      <c r="P3308" s="290"/>
      <c r="Q3308" s="290"/>
      <c r="R3308" s="290"/>
      <c r="S3308" s="290"/>
      <c r="T3308" s="290"/>
      <c r="U3308" s="290"/>
      <c r="V3308" s="290"/>
      <c r="W3308" s="290"/>
      <c r="X3308" s="290"/>
    </row>
    <row r="3309" spans="2:24">
      <c r="B3309" s="253"/>
      <c r="C3309" s="290"/>
      <c r="D3309" s="290"/>
      <c r="E3309" s="290"/>
      <c r="F3309" s="290"/>
      <c r="G3309" s="290"/>
      <c r="H3309" s="290"/>
      <c r="I3309" s="290"/>
      <c r="J3309" s="290"/>
      <c r="K3309" s="290"/>
      <c r="L3309" s="290"/>
      <c r="M3309" s="290"/>
      <c r="N3309" s="290"/>
      <c r="O3309" s="290"/>
      <c r="P3309" s="290"/>
      <c r="Q3309" s="290"/>
      <c r="R3309" s="290"/>
      <c r="S3309" s="290"/>
      <c r="T3309" s="290"/>
      <c r="U3309" s="290"/>
      <c r="V3309" s="290"/>
      <c r="W3309" s="290"/>
      <c r="X3309" s="290"/>
    </row>
    <row r="3310" spans="2:24">
      <c r="B3310" s="253"/>
      <c r="C3310" s="290"/>
      <c r="D3310" s="290"/>
      <c r="E3310" s="290"/>
      <c r="F3310" s="290"/>
      <c r="G3310" s="290"/>
      <c r="H3310" s="290"/>
      <c r="I3310" s="290"/>
      <c r="J3310" s="290"/>
      <c r="K3310" s="290"/>
      <c r="L3310" s="290"/>
      <c r="M3310" s="290"/>
      <c r="N3310" s="290"/>
      <c r="O3310" s="290"/>
      <c r="P3310" s="290"/>
      <c r="Q3310" s="290"/>
      <c r="R3310" s="290"/>
      <c r="S3310" s="290"/>
      <c r="T3310" s="290"/>
      <c r="U3310" s="290"/>
      <c r="V3310" s="290"/>
      <c r="W3310" s="290"/>
      <c r="X3310" s="290"/>
    </row>
    <row r="3311" spans="2:24">
      <c r="B3311" s="253"/>
      <c r="C3311" s="290"/>
      <c r="D3311" s="290"/>
      <c r="E3311" s="290"/>
      <c r="F3311" s="290"/>
      <c r="G3311" s="290"/>
      <c r="H3311" s="290"/>
      <c r="I3311" s="290"/>
      <c r="J3311" s="290"/>
      <c r="K3311" s="290"/>
      <c r="L3311" s="290"/>
      <c r="M3311" s="290"/>
      <c r="N3311" s="290"/>
      <c r="O3311" s="290"/>
      <c r="P3311" s="290"/>
      <c r="Q3311" s="290"/>
      <c r="R3311" s="290"/>
      <c r="S3311" s="290"/>
      <c r="T3311" s="290"/>
      <c r="U3311" s="290"/>
      <c r="V3311" s="290"/>
      <c r="W3311" s="290"/>
      <c r="X3311" s="290"/>
    </row>
    <row r="3312" spans="2:24">
      <c r="B3312" s="253"/>
      <c r="C3312" s="290"/>
      <c r="D3312" s="290"/>
      <c r="E3312" s="290"/>
      <c r="F3312" s="290"/>
      <c r="G3312" s="290"/>
      <c r="H3312" s="290"/>
      <c r="I3312" s="290"/>
      <c r="J3312" s="290"/>
      <c r="K3312" s="290"/>
      <c r="L3312" s="290"/>
      <c r="M3312" s="290"/>
      <c r="N3312" s="290"/>
      <c r="O3312" s="290"/>
      <c r="P3312" s="290"/>
      <c r="Q3312" s="290"/>
      <c r="R3312" s="290"/>
      <c r="S3312" s="290"/>
      <c r="T3312" s="290"/>
      <c r="U3312" s="290"/>
      <c r="V3312" s="290"/>
      <c r="W3312" s="290"/>
      <c r="X3312" s="290"/>
    </row>
    <row r="3313" spans="2:24">
      <c r="B3313" s="253"/>
      <c r="C3313" s="290"/>
      <c r="D3313" s="290"/>
      <c r="E3313" s="290"/>
      <c r="F3313" s="290"/>
      <c r="G3313" s="290"/>
      <c r="H3313" s="290"/>
      <c r="I3313" s="290"/>
      <c r="J3313" s="290"/>
      <c r="K3313" s="290"/>
      <c r="L3313" s="290"/>
      <c r="M3313" s="290"/>
      <c r="N3313" s="290"/>
      <c r="O3313" s="290"/>
      <c r="P3313" s="290"/>
      <c r="Q3313" s="290"/>
      <c r="R3313" s="290"/>
      <c r="S3313" s="290"/>
      <c r="T3313" s="290"/>
      <c r="U3313" s="290"/>
      <c r="V3313" s="290"/>
      <c r="W3313" s="290"/>
      <c r="X3313" s="290"/>
    </row>
    <row r="3314" spans="2:24">
      <c r="B3314" s="253"/>
      <c r="C3314" s="290"/>
      <c r="D3314" s="290"/>
      <c r="E3314" s="290"/>
      <c r="F3314" s="290"/>
      <c r="G3314" s="290"/>
      <c r="H3314" s="290"/>
      <c r="I3314" s="290"/>
      <c r="J3314" s="290"/>
      <c r="K3314" s="290"/>
      <c r="L3314" s="290"/>
      <c r="M3314" s="290"/>
      <c r="N3314" s="290"/>
      <c r="O3314" s="290"/>
      <c r="P3314" s="290"/>
      <c r="Q3314" s="290"/>
      <c r="R3314" s="290"/>
      <c r="S3314" s="290"/>
      <c r="T3314" s="290"/>
      <c r="U3314" s="290"/>
      <c r="V3314" s="290"/>
      <c r="W3314" s="290"/>
      <c r="X3314" s="290"/>
    </row>
    <row r="3315" spans="2:24">
      <c r="B3315" s="253"/>
      <c r="C3315" s="290"/>
      <c r="D3315" s="290"/>
      <c r="E3315" s="290"/>
      <c r="F3315" s="290"/>
      <c r="G3315" s="290"/>
      <c r="H3315" s="290"/>
      <c r="I3315" s="290"/>
      <c r="J3315" s="290"/>
      <c r="K3315" s="290"/>
      <c r="L3315" s="290"/>
      <c r="M3315" s="290"/>
      <c r="N3315" s="290"/>
      <c r="O3315" s="290"/>
      <c r="P3315" s="290"/>
      <c r="Q3315" s="290"/>
      <c r="R3315" s="290"/>
      <c r="S3315" s="290"/>
      <c r="T3315" s="290"/>
      <c r="U3315" s="290"/>
      <c r="V3315" s="290"/>
      <c r="W3315" s="290"/>
      <c r="X3315" s="290"/>
    </row>
    <row r="3316" spans="2:24">
      <c r="B3316" s="253"/>
      <c r="C3316" s="290"/>
      <c r="D3316" s="290"/>
      <c r="E3316" s="290"/>
      <c r="F3316" s="290"/>
      <c r="G3316" s="290"/>
      <c r="H3316" s="290"/>
      <c r="I3316" s="290"/>
      <c r="J3316" s="290"/>
      <c r="K3316" s="290"/>
      <c r="L3316" s="290"/>
      <c r="M3316" s="290"/>
      <c r="N3316" s="290"/>
      <c r="O3316" s="290"/>
      <c r="P3316" s="290"/>
      <c r="Q3316" s="290"/>
      <c r="R3316" s="290"/>
      <c r="S3316" s="290"/>
      <c r="T3316" s="290"/>
      <c r="U3316" s="290"/>
      <c r="V3316" s="290"/>
      <c r="W3316" s="290"/>
      <c r="X3316" s="290"/>
    </row>
    <row r="3317" spans="2:24">
      <c r="B3317" s="253"/>
      <c r="C3317" s="290"/>
      <c r="D3317" s="290"/>
      <c r="E3317" s="290"/>
      <c r="F3317" s="290"/>
      <c r="G3317" s="290"/>
      <c r="H3317" s="290"/>
      <c r="I3317" s="290"/>
      <c r="J3317" s="290"/>
      <c r="K3317" s="290"/>
      <c r="L3317" s="290"/>
      <c r="M3317" s="290"/>
      <c r="N3317" s="290"/>
      <c r="O3317" s="290"/>
      <c r="P3317" s="290"/>
      <c r="Q3317" s="290"/>
      <c r="R3317" s="290"/>
      <c r="S3317" s="290"/>
      <c r="T3317" s="290"/>
      <c r="U3317" s="290"/>
      <c r="V3317" s="290"/>
      <c r="W3317" s="290"/>
      <c r="X3317" s="290"/>
    </row>
    <row r="3318" spans="2:24">
      <c r="B3318" s="253"/>
      <c r="C3318" s="290"/>
      <c r="D3318" s="290"/>
      <c r="E3318" s="290"/>
      <c r="F3318" s="290"/>
      <c r="G3318" s="290"/>
      <c r="H3318" s="290"/>
      <c r="I3318" s="290"/>
      <c r="J3318" s="290"/>
      <c r="K3318" s="290"/>
      <c r="L3318" s="290"/>
      <c r="M3318" s="290"/>
      <c r="N3318" s="290"/>
      <c r="O3318" s="290"/>
      <c r="P3318" s="290"/>
      <c r="Q3318" s="290"/>
      <c r="R3318" s="290"/>
      <c r="S3318" s="290"/>
      <c r="T3318" s="290"/>
      <c r="U3318" s="290"/>
      <c r="V3318" s="290"/>
      <c r="W3318" s="290"/>
      <c r="X3318" s="290"/>
    </row>
    <row r="3319" spans="2:24">
      <c r="B3319" s="253"/>
      <c r="C3319" s="290"/>
      <c r="D3319" s="290"/>
      <c r="E3319" s="290"/>
      <c r="F3319" s="290"/>
      <c r="G3319" s="290"/>
      <c r="H3319" s="290"/>
      <c r="I3319" s="290"/>
      <c r="J3319" s="290"/>
      <c r="K3319" s="290"/>
      <c r="L3319" s="290"/>
      <c r="M3319" s="290"/>
      <c r="N3319" s="290"/>
      <c r="O3319" s="290"/>
      <c r="P3319" s="290"/>
      <c r="Q3319" s="290"/>
      <c r="R3319" s="290"/>
      <c r="S3319" s="290"/>
      <c r="T3319" s="290"/>
      <c r="U3319" s="290"/>
      <c r="V3319" s="290"/>
      <c r="W3319" s="290"/>
      <c r="X3319" s="290"/>
    </row>
    <row r="3320" spans="2:24">
      <c r="B3320" s="253"/>
      <c r="C3320" s="290"/>
      <c r="D3320" s="290"/>
      <c r="E3320" s="290"/>
      <c r="F3320" s="290"/>
      <c r="G3320" s="290"/>
      <c r="H3320" s="290"/>
      <c r="I3320" s="290"/>
      <c r="J3320" s="290"/>
      <c r="K3320" s="290"/>
      <c r="L3320" s="290"/>
      <c r="M3320" s="290"/>
      <c r="N3320" s="290"/>
      <c r="O3320" s="290"/>
      <c r="P3320" s="290"/>
      <c r="Q3320" s="290"/>
      <c r="R3320" s="290"/>
      <c r="S3320" s="290"/>
      <c r="T3320" s="290"/>
      <c r="U3320" s="290"/>
      <c r="V3320" s="290"/>
      <c r="W3320" s="290"/>
      <c r="X3320" s="290"/>
    </row>
    <row r="3321" spans="2:24">
      <c r="B3321" s="253"/>
      <c r="C3321" s="290"/>
      <c r="D3321" s="290"/>
      <c r="E3321" s="290"/>
      <c r="F3321" s="290"/>
      <c r="G3321" s="290"/>
      <c r="H3321" s="290"/>
      <c r="I3321" s="290"/>
      <c r="J3321" s="290"/>
      <c r="K3321" s="290"/>
      <c r="L3321" s="290"/>
      <c r="M3321" s="290"/>
      <c r="N3321" s="290"/>
      <c r="O3321" s="290"/>
      <c r="P3321" s="290"/>
      <c r="Q3321" s="290"/>
      <c r="R3321" s="290"/>
      <c r="S3321" s="290"/>
      <c r="T3321" s="290"/>
      <c r="U3321" s="290"/>
      <c r="V3321" s="290"/>
      <c r="W3321" s="290"/>
      <c r="X3321" s="290"/>
    </row>
    <row r="3322" spans="2:24">
      <c r="B3322" s="253"/>
      <c r="C3322" s="290"/>
      <c r="D3322" s="290"/>
      <c r="E3322" s="290"/>
      <c r="F3322" s="290"/>
      <c r="G3322" s="290"/>
      <c r="H3322" s="290"/>
      <c r="I3322" s="290"/>
      <c r="J3322" s="290"/>
      <c r="K3322" s="290"/>
      <c r="L3322" s="290"/>
      <c r="M3322" s="290"/>
      <c r="N3322" s="290"/>
      <c r="O3322" s="290"/>
      <c r="P3322" s="290"/>
      <c r="Q3322" s="290"/>
      <c r="R3322" s="290"/>
      <c r="S3322" s="290"/>
      <c r="T3322" s="290"/>
      <c r="U3322" s="290"/>
      <c r="V3322" s="290"/>
      <c r="W3322" s="290"/>
      <c r="X3322" s="290"/>
    </row>
    <row r="3323" spans="2:24">
      <c r="B3323" s="253"/>
      <c r="C3323" s="290"/>
      <c r="D3323" s="290"/>
      <c r="E3323" s="290"/>
      <c r="F3323" s="290"/>
      <c r="G3323" s="290"/>
      <c r="H3323" s="290"/>
      <c r="I3323" s="290"/>
      <c r="J3323" s="290"/>
      <c r="K3323" s="290"/>
      <c r="L3323" s="290"/>
      <c r="M3323" s="290"/>
      <c r="N3323" s="290"/>
      <c r="O3323" s="290"/>
      <c r="P3323" s="290"/>
      <c r="Q3323" s="290"/>
      <c r="R3323" s="290"/>
      <c r="S3323" s="290"/>
      <c r="T3323" s="290"/>
      <c r="U3323" s="290"/>
      <c r="V3323" s="290"/>
      <c r="W3323" s="290"/>
      <c r="X3323" s="290"/>
    </row>
    <row r="3324" spans="2:24">
      <c r="B3324" s="253"/>
      <c r="C3324" s="290"/>
      <c r="D3324" s="290"/>
      <c r="E3324" s="290"/>
      <c r="F3324" s="290"/>
      <c r="G3324" s="290"/>
      <c r="H3324" s="290"/>
      <c r="I3324" s="290"/>
      <c r="J3324" s="290"/>
      <c r="K3324" s="290"/>
      <c r="L3324" s="290"/>
      <c r="M3324" s="290"/>
      <c r="N3324" s="290"/>
      <c r="O3324" s="290"/>
      <c r="P3324" s="290"/>
      <c r="Q3324" s="290"/>
      <c r="R3324" s="290"/>
      <c r="S3324" s="290"/>
      <c r="T3324" s="290"/>
      <c r="U3324" s="290"/>
      <c r="V3324" s="290"/>
      <c r="W3324" s="290"/>
      <c r="X3324" s="290"/>
    </row>
    <row r="3325" spans="2:24">
      <c r="B3325" s="253"/>
      <c r="C3325" s="290"/>
      <c r="D3325" s="290"/>
      <c r="E3325" s="290"/>
      <c r="F3325" s="290"/>
      <c r="G3325" s="290"/>
      <c r="H3325" s="290"/>
      <c r="I3325" s="290"/>
      <c r="J3325" s="290"/>
      <c r="K3325" s="290"/>
      <c r="L3325" s="290"/>
      <c r="M3325" s="290"/>
      <c r="N3325" s="290"/>
      <c r="O3325" s="290"/>
      <c r="P3325" s="290"/>
      <c r="Q3325" s="290"/>
      <c r="R3325" s="290"/>
      <c r="S3325" s="290"/>
      <c r="T3325" s="290"/>
      <c r="U3325" s="290"/>
      <c r="V3325" s="290"/>
      <c r="W3325" s="290"/>
      <c r="X3325" s="290"/>
    </row>
    <row r="3326" spans="2:24">
      <c r="B3326" s="253"/>
      <c r="C3326" s="290"/>
      <c r="D3326" s="290"/>
      <c r="E3326" s="290"/>
      <c r="F3326" s="290"/>
      <c r="G3326" s="290"/>
      <c r="H3326" s="290"/>
      <c r="I3326" s="290"/>
      <c r="J3326" s="290"/>
      <c r="K3326" s="290"/>
      <c r="L3326" s="290"/>
      <c r="M3326" s="290"/>
      <c r="N3326" s="290"/>
      <c r="O3326" s="290"/>
      <c r="P3326" s="290"/>
      <c r="Q3326" s="290"/>
      <c r="R3326" s="290"/>
      <c r="S3326" s="290"/>
      <c r="T3326" s="290"/>
      <c r="U3326" s="290"/>
      <c r="V3326" s="290"/>
      <c r="W3326" s="290"/>
      <c r="X3326" s="290"/>
    </row>
    <row r="3327" spans="2:24">
      <c r="B3327" s="253"/>
      <c r="C3327" s="290"/>
      <c r="D3327" s="290"/>
      <c r="E3327" s="290"/>
      <c r="F3327" s="290"/>
      <c r="G3327" s="290"/>
      <c r="H3327" s="290"/>
      <c r="I3327" s="290"/>
      <c r="J3327" s="290"/>
      <c r="K3327" s="290"/>
      <c r="L3327" s="290"/>
      <c r="M3327" s="290"/>
      <c r="N3327" s="290"/>
      <c r="O3327" s="290"/>
      <c r="P3327" s="290"/>
      <c r="Q3327" s="290"/>
      <c r="R3327" s="290"/>
      <c r="S3327" s="290"/>
      <c r="T3327" s="290"/>
      <c r="U3327" s="290"/>
      <c r="V3327" s="290"/>
      <c r="W3327" s="290"/>
      <c r="X3327" s="290"/>
    </row>
    <row r="3328" spans="2:24">
      <c r="B3328" s="253"/>
      <c r="C3328" s="290"/>
      <c r="D3328" s="290"/>
      <c r="E3328" s="290"/>
      <c r="F3328" s="290"/>
      <c r="G3328" s="290"/>
      <c r="H3328" s="290"/>
      <c r="I3328" s="290"/>
      <c r="J3328" s="290"/>
      <c r="K3328" s="290"/>
      <c r="L3328" s="290"/>
      <c r="M3328" s="290"/>
      <c r="N3328" s="290"/>
      <c r="O3328" s="290"/>
      <c r="P3328" s="290"/>
      <c r="Q3328" s="290"/>
      <c r="R3328" s="290"/>
      <c r="S3328" s="290"/>
      <c r="T3328" s="290"/>
      <c r="U3328" s="290"/>
      <c r="V3328" s="290"/>
      <c r="W3328" s="290"/>
      <c r="X3328" s="290"/>
    </row>
    <row r="3329" spans="2:24">
      <c r="B3329" s="253"/>
      <c r="C3329" s="290"/>
      <c r="D3329" s="290"/>
      <c r="E3329" s="290"/>
      <c r="F3329" s="290"/>
      <c r="G3329" s="290"/>
      <c r="H3329" s="290"/>
      <c r="I3329" s="290"/>
      <c r="J3329" s="290"/>
      <c r="K3329" s="290"/>
      <c r="L3329" s="290"/>
      <c r="M3329" s="290"/>
      <c r="N3329" s="290"/>
      <c r="O3329" s="290"/>
      <c r="P3329" s="290"/>
      <c r="Q3329" s="290"/>
      <c r="R3329" s="290"/>
      <c r="S3329" s="290"/>
      <c r="T3329" s="290"/>
      <c r="U3329" s="290"/>
      <c r="V3329" s="290"/>
      <c r="W3329" s="290"/>
      <c r="X3329" s="290"/>
    </row>
    <row r="3330" spans="2:24">
      <c r="B3330" s="253"/>
      <c r="C3330" s="290"/>
      <c r="D3330" s="290"/>
      <c r="E3330" s="290"/>
      <c r="F3330" s="290"/>
      <c r="G3330" s="290"/>
      <c r="H3330" s="290"/>
      <c r="I3330" s="290"/>
      <c r="J3330" s="290"/>
      <c r="K3330" s="290"/>
      <c r="L3330" s="290"/>
      <c r="M3330" s="290"/>
      <c r="N3330" s="290"/>
      <c r="O3330" s="290"/>
      <c r="P3330" s="290"/>
      <c r="Q3330" s="290"/>
      <c r="R3330" s="290"/>
      <c r="S3330" s="290"/>
      <c r="T3330" s="290"/>
      <c r="U3330" s="290"/>
      <c r="V3330" s="290"/>
      <c r="W3330" s="290"/>
      <c r="X3330" s="290"/>
    </row>
    <row r="3331" spans="2:24">
      <c r="B3331" s="253"/>
      <c r="C3331" s="290"/>
      <c r="D3331" s="290"/>
      <c r="E3331" s="290"/>
      <c r="F3331" s="290"/>
      <c r="G3331" s="290"/>
      <c r="H3331" s="290"/>
      <c r="I3331" s="290"/>
      <c r="J3331" s="290"/>
      <c r="K3331" s="290"/>
      <c r="L3331" s="290"/>
      <c r="M3331" s="290"/>
      <c r="N3331" s="290"/>
      <c r="O3331" s="290"/>
      <c r="P3331" s="290"/>
      <c r="Q3331" s="290"/>
      <c r="R3331" s="290"/>
      <c r="S3331" s="290"/>
      <c r="T3331" s="290"/>
      <c r="U3331" s="290"/>
      <c r="V3331" s="290"/>
      <c r="W3331" s="290"/>
      <c r="X3331" s="290"/>
    </row>
    <row r="3332" spans="2:24">
      <c r="B3332" s="253"/>
      <c r="C3332" s="290"/>
      <c r="D3332" s="290"/>
      <c r="E3332" s="290"/>
      <c r="F3332" s="290"/>
      <c r="G3332" s="290"/>
      <c r="H3332" s="290"/>
      <c r="I3332" s="290"/>
      <c r="J3332" s="290"/>
      <c r="K3332" s="290"/>
      <c r="L3332" s="290"/>
      <c r="M3332" s="290"/>
      <c r="N3332" s="290"/>
      <c r="O3332" s="290"/>
      <c r="P3332" s="290"/>
      <c r="Q3332" s="290"/>
      <c r="R3332" s="290"/>
      <c r="S3332" s="290"/>
      <c r="T3332" s="290"/>
      <c r="U3332" s="290"/>
      <c r="V3332" s="290"/>
      <c r="W3332" s="290"/>
      <c r="X3332" s="290"/>
    </row>
    <row r="3333" spans="2:24">
      <c r="B3333" s="253"/>
      <c r="C3333" s="290"/>
      <c r="D3333" s="290"/>
      <c r="E3333" s="290"/>
      <c r="F3333" s="290"/>
      <c r="G3333" s="290"/>
      <c r="H3333" s="290"/>
      <c r="I3333" s="290"/>
      <c r="J3333" s="290"/>
      <c r="K3333" s="290"/>
      <c r="L3333" s="290"/>
      <c r="M3333" s="290"/>
      <c r="N3333" s="290"/>
      <c r="O3333" s="290"/>
      <c r="P3333" s="290"/>
      <c r="Q3333" s="290"/>
      <c r="R3333" s="290"/>
      <c r="S3333" s="290"/>
      <c r="T3333" s="290"/>
      <c r="U3333" s="290"/>
      <c r="V3333" s="290"/>
      <c r="W3333" s="290"/>
      <c r="X3333" s="290"/>
    </row>
    <row r="3334" spans="2:24">
      <c r="B3334" s="253"/>
      <c r="C3334" s="290"/>
      <c r="D3334" s="290"/>
      <c r="E3334" s="290"/>
      <c r="F3334" s="290"/>
      <c r="G3334" s="290"/>
      <c r="H3334" s="290"/>
      <c r="I3334" s="290"/>
      <c r="J3334" s="290"/>
      <c r="K3334" s="290"/>
      <c r="L3334" s="290"/>
      <c r="M3334" s="290"/>
      <c r="N3334" s="290"/>
      <c r="O3334" s="290"/>
      <c r="P3334" s="290"/>
      <c r="Q3334" s="290"/>
      <c r="R3334" s="290"/>
      <c r="S3334" s="290"/>
      <c r="T3334" s="290"/>
      <c r="U3334" s="290"/>
      <c r="V3334" s="290"/>
      <c r="W3334" s="290"/>
      <c r="X3334" s="290"/>
    </row>
    <row r="3335" spans="2:24">
      <c r="B3335" s="253"/>
      <c r="C3335" s="290"/>
      <c r="D3335" s="290"/>
      <c r="E3335" s="290"/>
      <c r="F3335" s="290"/>
      <c r="G3335" s="290"/>
      <c r="H3335" s="290"/>
      <c r="I3335" s="290"/>
      <c r="J3335" s="290"/>
      <c r="K3335" s="290"/>
      <c r="L3335" s="290"/>
      <c r="M3335" s="290"/>
      <c r="N3335" s="290"/>
      <c r="O3335" s="290"/>
      <c r="P3335" s="290"/>
      <c r="Q3335" s="290"/>
      <c r="R3335" s="290"/>
      <c r="S3335" s="290"/>
      <c r="T3335" s="290"/>
      <c r="U3335" s="290"/>
      <c r="V3335" s="290"/>
      <c r="W3335" s="290"/>
      <c r="X3335" s="290"/>
    </row>
    <row r="3336" spans="2:24">
      <c r="B3336" s="253"/>
      <c r="C3336" s="290"/>
      <c r="D3336" s="290"/>
      <c r="E3336" s="290"/>
      <c r="F3336" s="290"/>
      <c r="G3336" s="290"/>
      <c r="H3336" s="290"/>
      <c r="I3336" s="290"/>
      <c r="J3336" s="290"/>
      <c r="K3336" s="290"/>
      <c r="L3336" s="290"/>
      <c r="M3336" s="290"/>
      <c r="N3336" s="290"/>
      <c r="O3336" s="290"/>
      <c r="P3336" s="290"/>
      <c r="Q3336" s="290"/>
      <c r="R3336" s="290"/>
      <c r="S3336" s="290"/>
      <c r="T3336" s="290"/>
      <c r="U3336" s="290"/>
      <c r="V3336" s="290"/>
      <c r="W3336" s="290"/>
      <c r="X3336" s="290"/>
    </row>
    <row r="3337" spans="2:24">
      <c r="B3337" s="253"/>
      <c r="C3337" s="290"/>
      <c r="D3337" s="290"/>
      <c r="E3337" s="290"/>
      <c r="F3337" s="290"/>
      <c r="G3337" s="290"/>
      <c r="H3337" s="290"/>
      <c r="I3337" s="290"/>
      <c r="J3337" s="290"/>
      <c r="K3337" s="290"/>
      <c r="L3337" s="290"/>
      <c r="M3337" s="290"/>
      <c r="N3337" s="290"/>
      <c r="O3337" s="290"/>
      <c r="P3337" s="290"/>
      <c r="Q3337" s="290"/>
      <c r="R3337" s="290"/>
      <c r="S3337" s="290"/>
      <c r="T3337" s="290"/>
      <c r="U3337" s="290"/>
      <c r="V3337" s="290"/>
      <c r="W3337" s="290"/>
      <c r="X3337" s="290"/>
    </row>
    <row r="3338" spans="2:24">
      <c r="B3338" s="253"/>
      <c r="C3338" s="290"/>
      <c r="D3338" s="290"/>
      <c r="E3338" s="290"/>
      <c r="F3338" s="290"/>
      <c r="G3338" s="290"/>
      <c r="H3338" s="290"/>
      <c r="I3338" s="290"/>
      <c r="J3338" s="290"/>
      <c r="K3338" s="290"/>
      <c r="L3338" s="290"/>
      <c r="M3338" s="290"/>
      <c r="N3338" s="290"/>
      <c r="O3338" s="290"/>
      <c r="P3338" s="290"/>
      <c r="Q3338" s="290"/>
      <c r="R3338" s="290"/>
      <c r="S3338" s="290"/>
      <c r="T3338" s="290"/>
      <c r="U3338" s="290"/>
      <c r="V3338" s="290"/>
      <c r="W3338" s="290"/>
      <c r="X3338" s="290"/>
    </row>
    <row r="3339" spans="2:24">
      <c r="B3339" s="253"/>
      <c r="C3339" s="290"/>
      <c r="D3339" s="290"/>
      <c r="E3339" s="290"/>
      <c r="F3339" s="290"/>
      <c r="G3339" s="290"/>
      <c r="H3339" s="290"/>
      <c r="I3339" s="290"/>
      <c r="J3339" s="290"/>
      <c r="K3339" s="290"/>
      <c r="L3339" s="290"/>
      <c r="M3339" s="290"/>
      <c r="N3339" s="290"/>
      <c r="O3339" s="290"/>
      <c r="P3339" s="290"/>
      <c r="Q3339" s="290"/>
      <c r="R3339" s="290"/>
      <c r="S3339" s="290"/>
      <c r="T3339" s="290"/>
      <c r="U3339" s="290"/>
      <c r="V3339" s="290"/>
      <c r="W3339" s="290"/>
      <c r="X3339" s="290"/>
    </row>
    <row r="3340" spans="2:24">
      <c r="B3340" s="253"/>
      <c r="C3340" s="290"/>
      <c r="D3340" s="290"/>
      <c r="E3340" s="290"/>
      <c r="F3340" s="290"/>
      <c r="G3340" s="290"/>
      <c r="H3340" s="290"/>
      <c r="I3340" s="290"/>
      <c r="J3340" s="290"/>
      <c r="K3340" s="290"/>
      <c r="L3340" s="290"/>
      <c r="M3340" s="290"/>
      <c r="N3340" s="290"/>
      <c r="O3340" s="290"/>
      <c r="P3340" s="290"/>
      <c r="Q3340" s="290"/>
      <c r="R3340" s="290"/>
      <c r="S3340" s="290"/>
      <c r="T3340" s="290"/>
      <c r="U3340" s="290"/>
      <c r="V3340" s="290"/>
      <c r="W3340" s="290"/>
      <c r="X3340" s="290"/>
    </row>
    <row r="3341" spans="2:24">
      <c r="B3341" s="253"/>
      <c r="C3341" s="290"/>
      <c r="D3341" s="290"/>
      <c r="E3341" s="290"/>
      <c r="F3341" s="290"/>
      <c r="G3341" s="290"/>
      <c r="H3341" s="290"/>
      <c r="I3341" s="290"/>
      <c r="J3341" s="290"/>
      <c r="K3341" s="290"/>
      <c r="L3341" s="290"/>
      <c r="M3341" s="290"/>
      <c r="N3341" s="290"/>
      <c r="O3341" s="290"/>
      <c r="P3341" s="290"/>
      <c r="Q3341" s="290"/>
      <c r="R3341" s="290"/>
      <c r="S3341" s="290"/>
      <c r="T3341" s="290"/>
      <c r="U3341" s="290"/>
      <c r="V3341" s="290"/>
      <c r="W3341" s="290"/>
      <c r="X3341" s="290"/>
    </row>
    <row r="3342" spans="2:24">
      <c r="B3342" s="253"/>
      <c r="C3342" s="290"/>
      <c r="D3342" s="290"/>
      <c r="E3342" s="290"/>
      <c r="F3342" s="290"/>
      <c r="G3342" s="290"/>
      <c r="H3342" s="290"/>
      <c r="I3342" s="290"/>
      <c r="J3342" s="290"/>
      <c r="K3342" s="290"/>
      <c r="L3342" s="290"/>
      <c r="M3342" s="290"/>
      <c r="N3342" s="290"/>
      <c r="O3342" s="290"/>
      <c r="P3342" s="290"/>
      <c r="Q3342" s="290"/>
      <c r="R3342" s="290"/>
      <c r="S3342" s="290"/>
      <c r="T3342" s="290"/>
      <c r="U3342" s="290"/>
      <c r="V3342" s="290"/>
      <c r="W3342" s="290"/>
      <c r="X3342" s="290"/>
    </row>
    <row r="3343" spans="2:24">
      <c r="B3343" s="253"/>
      <c r="C3343" s="290"/>
      <c r="D3343" s="290"/>
      <c r="E3343" s="290"/>
      <c r="F3343" s="290"/>
      <c r="G3343" s="290"/>
      <c r="H3343" s="290"/>
      <c r="I3343" s="290"/>
      <c r="J3343" s="290"/>
      <c r="K3343" s="290"/>
      <c r="L3343" s="290"/>
      <c r="M3343" s="290"/>
      <c r="N3343" s="290"/>
      <c r="O3343" s="290"/>
      <c r="P3343" s="290"/>
      <c r="Q3343" s="290"/>
      <c r="R3343" s="290"/>
      <c r="S3343" s="290"/>
      <c r="T3343" s="290"/>
      <c r="U3343" s="290"/>
      <c r="V3343" s="290"/>
      <c r="W3343" s="290"/>
      <c r="X3343" s="290"/>
    </row>
    <row r="3344" spans="2:24">
      <c r="B3344" s="253"/>
      <c r="C3344" s="290"/>
      <c r="D3344" s="290"/>
      <c r="E3344" s="290"/>
      <c r="F3344" s="290"/>
      <c r="G3344" s="290"/>
      <c r="H3344" s="290"/>
      <c r="I3344" s="290"/>
      <c r="J3344" s="290"/>
      <c r="K3344" s="290"/>
      <c r="L3344" s="290"/>
      <c r="M3344" s="290"/>
      <c r="N3344" s="290"/>
      <c r="O3344" s="290"/>
      <c r="P3344" s="290"/>
      <c r="Q3344" s="290"/>
      <c r="R3344" s="290"/>
      <c r="S3344" s="290"/>
      <c r="T3344" s="290"/>
      <c r="U3344" s="290"/>
      <c r="V3344" s="290"/>
      <c r="W3344" s="290"/>
      <c r="X3344" s="290"/>
    </row>
    <row r="3345" spans="2:24">
      <c r="B3345" s="253"/>
      <c r="C3345" s="290"/>
      <c r="D3345" s="290"/>
      <c r="E3345" s="290"/>
      <c r="F3345" s="290"/>
      <c r="G3345" s="290"/>
      <c r="H3345" s="290"/>
      <c r="I3345" s="290"/>
      <c r="J3345" s="290"/>
      <c r="K3345" s="290"/>
      <c r="L3345" s="290"/>
      <c r="M3345" s="290"/>
      <c r="N3345" s="290"/>
      <c r="O3345" s="290"/>
      <c r="P3345" s="290"/>
      <c r="Q3345" s="290"/>
      <c r="R3345" s="290"/>
      <c r="S3345" s="290"/>
      <c r="T3345" s="290"/>
      <c r="U3345" s="290"/>
      <c r="V3345" s="290"/>
      <c r="W3345" s="290"/>
      <c r="X3345" s="290"/>
    </row>
    <row r="3346" spans="2:24">
      <c r="B3346" s="253"/>
      <c r="C3346" s="290"/>
      <c r="D3346" s="290"/>
      <c r="E3346" s="290"/>
      <c r="F3346" s="290"/>
      <c r="G3346" s="290"/>
      <c r="H3346" s="290"/>
      <c r="I3346" s="290"/>
      <c r="J3346" s="290"/>
      <c r="K3346" s="290"/>
      <c r="L3346" s="290"/>
      <c r="M3346" s="290"/>
      <c r="N3346" s="290"/>
      <c r="O3346" s="290"/>
      <c r="P3346" s="290"/>
      <c r="Q3346" s="290"/>
      <c r="R3346" s="290"/>
      <c r="S3346" s="290"/>
      <c r="T3346" s="290"/>
      <c r="U3346" s="290"/>
      <c r="V3346" s="290"/>
      <c r="W3346" s="290"/>
      <c r="X3346" s="290"/>
    </row>
    <row r="3347" spans="2:24">
      <c r="B3347" s="253"/>
      <c r="C3347" s="290"/>
      <c r="D3347" s="290"/>
      <c r="E3347" s="290"/>
      <c r="F3347" s="290"/>
      <c r="G3347" s="290"/>
      <c r="H3347" s="290"/>
      <c r="I3347" s="290"/>
      <c r="J3347" s="290"/>
      <c r="K3347" s="290"/>
      <c r="L3347" s="290"/>
      <c r="M3347" s="290"/>
      <c r="N3347" s="290"/>
      <c r="O3347" s="290"/>
      <c r="P3347" s="290"/>
      <c r="Q3347" s="290"/>
      <c r="R3347" s="290"/>
      <c r="S3347" s="290"/>
      <c r="T3347" s="290"/>
      <c r="U3347" s="290"/>
      <c r="V3347" s="290"/>
      <c r="W3347" s="290"/>
      <c r="X3347" s="290"/>
    </row>
    <row r="3348" spans="2:24">
      <c r="B3348" s="253"/>
      <c r="C3348" s="290"/>
      <c r="D3348" s="290"/>
      <c r="E3348" s="290"/>
      <c r="F3348" s="290"/>
      <c r="G3348" s="290"/>
      <c r="H3348" s="290"/>
      <c r="I3348" s="290"/>
      <c r="J3348" s="290"/>
      <c r="K3348" s="290"/>
      <c r="L3348" s="290"/>
      <c r="M3348" s="290"/>
      <c r="N3348" s="290"/>
      <c r="O3348" s="290"/>
      <c r="P3348" s="290"/>
      <c r="Q3348" s="290"/>
      <c r="R3348" s="290"/>
      <c r="S3348" s="290"/>
      <c r="T3348" s="290"/>
      <c r="U3348" s="290"/>
      <c r="V3348" s="290"/>
      <c r="W3348" s="290"/>
      <c r="X3348" s="290"/>
    </row>
    <row r="3349" spans="2:24">
      <c r="B3349" s="253"/>
      <c r="C3349" s="290"/>
      <c r="D3349" s="290"/>
      <c r="E3349" s="290"/>
      <c r="F3349" s="290"/>
      <c r="G3349" s="290"/>
      <c r="H3349" s="290"/>
      <c r="I3349" s="290"/>
      <c r="J3349" s="290"/>
      <c r="K3349" s="290"/>
      <c r="L3349" s="290"/>
      <c r="M3349" s="290"/>
      <c r="N3349" s="290"/>
      <c r="O3349" s="290"/>
      <c r="P3349" s="290"/>
      <c r="Q3349" s="290"/>
      <c r="R3349" s="290"/>
      <c r="S3349" s="290"/>
      <c r="T3349" s="290"/>
      <c r="U3349" s="290"/>
      <c r="V3349" s="290"/>
      <c r="W3349" s="290"/>
      <c r="X3349" s="290"/>
    </row>
    <row r="3350" spans="2:24">
      <c r="B3350" s="253"/>
      <c r="C3350" s="290"/>
      <c r="D3350" s="290"/>
      <c r="E3350" s="290"/>
      <c r="F3350" s="290"/>
      <c r="G3350" s="290"/>
      <c r="H3350" s="290"/>
      <c r="I3350" s="290"/>
      <c r="J3350" s="290"/>
      <c r="K3350" s="290"/>
      <c r="L3350" s="290"/>
      <c r="M3350" s="290"/>
      <c r="N3350" s="290"/>
      <c r="O3350" s="290"/>
      <c r="P3350" s="290"/>
      <c r="Q3350" s="290"/>
      <c r="R3350" s="290"/>
      <c r="S3350" s="290"/>
      <c r="T3350" s="290"/>
      <c r="U3350" s="290"/>
      <c r="V3350" s="290"/>
      <c r="W3350" s="290"/>
      <c r="X3350" s="290"/>
    </row>
    <row r="3351" spans="2:24">
      <c r="B3351" s="253"/>
      <c r="C3351" s="290"/>
      <c r="D3351" s="290"/>
      <c r="E3351" s="290"/>
      <c r="F3351" s="290"/>
      <c r="G3351" s="290"/>
      <c r="H3351" s="290"/>
      <c r="I3351" s="290"/>
      <c r="J3351" s="290"/>
      <c r="K3351" s="290"/>
      <c r="L3351" s="290"/>
      <c r="M3351" s="290"/>
      <c r="N3351" s="290"/>
      <c r="O3351" s="290"/>
      <c r="P3351" s="290"/>
      <c r="Q3351" s="290"/>
      <c r="R3351" s="290"/>
      <c r="S3351" s="290"/>
      <c r="T3351" s="290"/>
      <c r="U3351" s="290"/>
      <c r="V3351" s="290"/>
      <c r="W3351" s="290"/>
      <c r="X3351" s="290"/>
    </row>
    <row r="3352" spans="2:24">
      <c r="B3352" s="253"/>
      <c r="C3352" s="290"/>
      <c r="D3352" s="290"/>
      <c r="E3352" s="290"/>
      <c r="F3352" s="290"/>
      <c r="G3352" s="290"/>
      <c r="H3352" s="290"/>
      <c r="I3352" s="290"/>
      <c r="J3352" s="290"/>
      <c r="K3352" s="290"/>
      <c r="L3352" s="290"/>
      <c r="M3352" s="290"/>
      <c r="N3352" s="290"/>
      <c r="O3352" s="290"/>
      <c r="P3352" s="290"/>
      <c r="Q3352" s="290"/>
      <c r="R3352" s="290"/>
      <c r="S3352" s="290"/>
      <c r="T3352" s="290"/>
      <c r="U3352" s="290"/>
      <c r="V3352" s="290"/>
      <c r="W3352" s="290"/>
      <c r="X3352" s="290"/>
    </row>
    <row r="3353" spans="2:24">
      <c r="B3353" s="253"/>
      <c r="C3353" s="290"/>
      <c r="D3353" s="290"/>
      <c r="E3353" s="290"/>
      <c r="F3353" s="290"/>
      <c r="G3353" s="290"/>
      <c r="H3353" s="290"/>
      <c r="I3353" s="290"/>
      <c r="J3353" s="290"/>
      <c r="K3353" s="290"/>
      <c r="L3353" s="290"/>
      <c r="M3353" s="290"/>
      <c r="N3353" s="290"/>
      <c r="O3353" s="290"/>
      <c r="P3353" s="290"/>
      <c r="Q3353" s="290"/>
      <c r="R3353" s="290"/>
      <c r="S3353" s="290"/>
      <c r="T3353" s="290"/>
      <c r="U3353" s="290"/>
      <c r="V3353" s="290"/>
      <c r="W3353" s="290"/>
      <c r="X3353" s="290"/>
    </row>
    <row r="3354" spans="2:24">
      <c r="B3354" s="253"/>
      <c r="C3354" s="290"/>
      <c r="D3354" s="290"/>
      <c r="E3354" s="290"/>
      <c r="F3354" s="290"/>
      <c r="G3354" s="290"/>
      <c r="H3354" s="290"/>
      <c r="I3354" s="290"/>
      <c r="J3354" s="290"/>
      <c r="K3354" s="290"/>
      <c r="L3354" s="290"/>
      <c r="M3354" s="290"/>
      <c r="N3354" s="290"/>
      <c r="O3354" s="290"/>
      <c r="P3354" s="290"/>
      <c r="Q3354" s="290"/>
      <c r="R3354" s="290"/>
      <c r="S3354" s="290"/>
      <c r="T3354" s="290"/>
      <c r="U3354" s="290"/>
      <c r="V3354" s="290"/>
      <c r="W3354" s="290"/>
      <c r="X3354" s="290"/>
    </row>
    <row r="3355" spans="2:24">
      <c r="B3355" s="253"/>
      <c r="C3355" s="290"/>
      <c r="D3355" s="290"/>
      <c r="E3355" s="290"/>
      <c r="F3355" s="290"/>
      <c r="G3355" s="290"/>
      <c r="H3355" s="290"/>
      <c r="I3355" s="290"/>
      <c r="J3355" s="290"/>
      <c r="K3355" s="290"/>
      <c r="L3355" s="290"/>
      <c r="M3355" s="290"/>
      <c r="N3355" s="290"/>
      <c r="O3355" s="290"/>
      <c r="P3355" s="290"/>
      <c r="Q3355" s="290"/>
      <c r="R3355" s="290"/>
      <c r="S3355" s="290"/>
      <c r="T3355" s="290"/>
      <c r="U3355" s="290"/>
      <c r="V3355" s="290"/>
      <c r="W3355" s="290"/>
      <c r="X3355" s="290"/>
    </row>
    <row r="3356" spans="2:24">
      <c r="B3356" s="253"/>
      <c r="C3356" s="290"/>
      <c r="D3356" s="290"/>
      <c r="E3356" s="290"/>
      <c r="F3356" s="290"/>
      <c r="G3356" s="290"/>
      <c r="H3356" s="290"/>
      <c r="I3356" s="290"/>
      <c r="J3356" s="290"/>
      <c r="K3356" s="290"/>
      <c r="L3356" s="290"/>
      <c r="M3356" s="290"/>
      <c r="N3356" s="290"/>
      <c r="O3356" s="290"/>
      <c r="P3356" s="290"/>
      <c r="Q3356" s="290"/>
      <c r="R3356" s="290"/>
      <c r="S3356" s="290"/>
      <c r="T3356" s="290"/>
      <c r="U3356" s="290"/>
      <c r="V3356" s="290"/>
      <c r="W3356" s="290"/>
      <c r="X3356" s="290"/>
    </row>
    <row r="3357" spans="2:24">
      <c r="B3357" s="253"/>
      <c r="C3357" s="290"/>
      <c r="D3357" s="290"/>
      <c r="E3357" s="290"/>
      <c r="F3357" s="290"/>
      <c r="G3357" s="290"/>
      <c r="H3357" s="290"/>
      <c r="I3357" s="290"/>
      <c r="J3357" s="290"/>
      <c r="K3357" s="290"/>
      <c r="L3357" s="290"/>
      <c r="M3357" s="290"/>
      <c r="N3357" s="290"/>
      <c r="O3357" s="290"/>
      <c r="P3357" s="290"/>
      <c r="Q3357" s="290"/>
      <c r="R3357" s="290"/>
      <c r="S3357" s="290"/>
      <c r="T3357" s="290"/>
      <c r="U3357" s="290"/>
      <c r="V3357" s="290"/>
      <c r="W3357" s="290"/>
      <c r="X3357" s="290"/>
    </row>
    <row r="3358" spans="2:24">
      <c r="B3358" s="253"/>
      <c r="C3358" s="290"/>
      <c r="D3358" s="290"/>
      <c r="E3358" s="290"/>
      <c r="F3358" s="290"/>
      <c r="G3358" s="290"/>
      <c r="H3358" s="290"/>
      <c r="I3358" s="290"/>
      <c r="J3358" s="290"/>
      <c r="K3358" s="290"/>
      <c r="L3358" s="290"/>
      <c r="M3358" s="290"/>
      <c r="N3358" s="290"/>
      <c r="O3358" s="290"/>
      <c r="P3358" s="290"/>
      <c r="Q3358" s="290"/>
      <c r="R3358" s="290"/>
      <c r="S3358" s="290"/>
      <c r="T3358" s="290"/>
      <c r="U3358" s="290"/>
      <c r="V3358" s="290"/>
      <c r="W3358" s="290"/>
      <c r="X3358" s="290"/>
    </row>
    <row r="3359" spans="2:24">
      <c r="B3359" s="253"/>
      <c r="C3359" s="290"/>
      <c r="D3359" s="290"/>
      <c r="E3359" s="290"/>
      <c r="F3359" s="290"/>
      <c r="G3359" s="290"/>
      <c r="H3359" s="290"/>
      <c r="I3359" s="290"/>
      <c r="J3359" s="290"/>
      <c r="K3359" s="290"/>
      <c r="L3359" s="290"/>
      <c r="M3359" s="290"/>
      <c r="N3359" s="290"/>
      <c r="O3359" s="290"/>
      <c r="P3359" s="290"/>
      <c r="Q3359" s="290"/>
      <c r="R3359" s="290"/>
      <c r="S3359" s="290"/>
      <c r="T3359" s="290"/>
      <c r="U3359" s="290"/>
      <c r="V3359" s="290"/>
      <c r="W3359" s="290"/>
      <c r="X3359" s="290"/>
    </row>
  </sheetData>
  <autoFilter ref="B4:Q2547" xr:uid="{251DA6AE-AE88-4CB3-93C7-EBB53F699CDD}"/>
  <mergeCells count="5">
    <mergeCell ref="B2:D2"/>
    <mergeCell ref="Q5:Q6"/>
    <mergeCell ref="H7:Q10"/>
    <mergeCell ref="S14:X15"/>
    <mergeCell ref="S24:X2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AE0ED-4CD8-413D-B726-51C0AB268E37}">
  <dimension ref="A1:AK795"/>
  <sheetViews>
    <sheetView showGridLines="0" topLeftCell="A2" zoomScale="60" zoomScaleNormal="60" workbookViewId="0">
      <pane xSplit="1" ySplit="4" topLeftCell="B36" activePane="bottomRight" state="frozen"/>
      <selection pane="topRight" activeCell="B2" sqref="B2"/>
      <selection pane="bottomLeft" activeCell="A5" sqref="A5"/>
      <selection pane="bottomRight" activeCell="B3" sqref="B3:F3"/>
    </sheetView>
  </sheetViews>
  <sheetFormatPr baseColWidth="10" defaultColWidth="11.453125" defaultRowHeight="14.5"/>
  <cols>
    <col min="1" max="1" width="11.453125" style="3"/>
    <col min="2" max="2" width="25.81640625" style="3" customWidth="1"/>
    <col min="3" max="3" width="36.453125" style="3" customWidth="1"/>
    <col min="4" max="4" width="23.453125" style="3" customWidth="1"/>
    <col min="5" max="5" width="28.453125" style="3" customWidth="1"/>
    <col min="6" max="6" width="19.7265625" style="3" customWidth="1"/>
    <col min="7" max="7" width="17.54296875" style="3" customWidth="1"/>
    <col min="8" max="8" width="15.453125" style="3" customWidth="1"/>
    <col min="9" max="9" width="60.54296875" style="3" customWidth="1"/>
    <col min="10" max="10" width="23.453125" style="3" customWidth="1"/>
    <col min="11" max="12" width="21.26953125" style="3" customWidth="1"/>
    <col min="13" max="13" width="28.453125" style="3" customWidth="1"/>
    <col min="14" max="14" width="24.54296875" style="3" customWidth="1"/>
    <col min="15" max="15" width="19.7265625" style="3" customWidth="1"/>
    <col min="16" max="16" width="17.7265625" style="3" customWidth="1"/>
    <col min="17" max="17" width="35" style="3" customWidth="1"/>
    <col min="18" max="18" width="27.26953125" style="3" customWidth="1"/>
    <col min="19" max="19" width="41.26953125" style="3" customWidth="1"/>
    <col min="20" max="20" width="34.1796875" style="3" customWidth="1"/>
    <col min="21" max="22" width="33.54296875" style="3" customWidth="1"/>
    <col min="23" max="23" width="54" style="3" customWidth="1"/>
    <col min="24" max="24" width="24.1796875" style="3" customWidth="1"/>
    <col min="25" max="25" width="16.1796875" style="3" customWidth="1"/>
    <col min="26" max="26" width="17.7265625" style="3" customWidth="1"/>
    <col min="27" max="27" width="19.54296875" style="3" customWidth="1"/>
    <col min="28" max="28" width="11.453125" style="3"/>
    <col min="29" max="29" width="18.453125" style="3" customWidth="1"/>
    <col min="30" max="30" width="19.26953125" style="3" customWidth="1"/>
    <col min="31" max="31" width="16.26953125" style="3" customWidth="1"/>
    <col min="32" max="32" width="17.7265625" style="3" customWidth="1"/>
    <col min="33" max="16384" width="11.453125" style="3"/>
  </cols>
  <sheetData>
    <row r="1" spans="2:37">
      <c r="M1" s="257"/>
      <c r="N1" s="257"/>
      <c r="O1" s="257"/>
      <c r="P1" s="257"/>
      <c r="Q1" s="257"/>
      <c r="R1" s="257"/>
      <c r="S1" s="257"/>
      <c r="T1" s="257"/>
      <c r="U1" s="257"/>
      <c r="V1" s="257"/>
      <c r="W1" s="257"/>
      <c r="X1" s="257"/>
      <c r="Y1" s="257"/>
      <c r="Z1" s="257"/>
      <c r="AA1" s="257"/>
      <c r="AB1" s="257"/>
      <c r="AC1" s="257"/>
      <c r="AD1" s="257"/>
      <c r="AE1" s="257"/>
      <c r="AF1" s="257"/>
      <c r="AG1" s="257"/>
      <c r="AH1" s="257"/>
      <c r="AI1" s="257"/>
      <c r="AJ1" s="257"/>
      <c r="AK1" s="257"/>
    </row>
    <row r="2" spans="2:37">
      <c r="M2" s="257"/>
      <c r="N2" s="257"/>
      <c r="O2" s="257"/>
      <c r="P2" s="257"/>
      <c r="Q2" s="257"/>
      <c r="R2" s="257"/>
      <c r="S2" s="257"/>
      <c r="T2" s="257"/>
      <c r="U2" s="257"/>
      <c r="V2" s="257"/>
      <c r="W2" s="257"/>
      <c r="X2" s="257"/>
      <c r="Y2" s="257"/>
      <c r="Z2" s="257"/>
      <c r="AA2" s="257"/>
      <c r="AB2" s="257"/>
      <c r="AC2" s="257"/>
      <c r="AD2" s="257"/>
      <c r="AE2" s="257"/>
      <c r="AF2" s="257"/>
      <c r="AG2" s="257"/>
      <c r="AH2" s="257"/>
      <c r="AI2" s="257"/>
      <c r="AJ2" s="257"/>
      <c r="AK2" s="257"/>
    </row>
    <row r="3" spans="2:37" ht="56.25" customHeight="1">
      <c r="B3" s="1043" t="s">
        <v>5671</v>
      </c>
      <c r="C3" s="1043"/>
      <c r="D3" s="1043"/>
      <c r="E3" s="1043"/>
      <c r="F3" s="1043"/>
      <c r="M3" s="257"/>
      <c r="N3" s="257"/>
      <c r="O3" s="257"/>
      <c r="P3" s="257"/>
      <c r="Q3" s="257"/>
      <c r="R3" s="257"/>
      <c r="S3" s="257"/>
      <c r="T3" s="257"/>
      <c r="U3" s="257"/>
      <c r="V3" s="257"/>
      <c r="W3" s="257"/>
      <c r="X3" s="257"/>
      <c r="Y3" s="257"/>
      <c r="Z3" s="257"/>
      <c r="AA3" s="257"/>
      <c r="AB3" s="257"/>
      <c r="AC3" s="257"/>
      <c r="AD3" s="257"/>
      <c r="AE3" s="257"/>
      <c r="AF3" s="257"/>
      <c r="AG3" s="257"/>
      <c r="AH3" s="257"/>
      <c r="AI3" s="257"/>
      <c r="AJ3" s="257"/>
      <c r="AK3" s="257"/>
    </row>
    <row r="4" spans="2:37">
      <c r="K4" s="113"/>
      <c r="M4" s="257"/>
      <c r="N4" s="682"/>
      <c r="O4" s="257"/>
      <c r="P4" s="257"/>
      <c r="Q4" s="257"/>
      <c r="R4" s="257"/>
      <c r="S4" s="257"/>
      <c r="T4" s="257"/>
      <c r="U4" s="257"/>
      <c r="V4" s="257"/>
      <c r="W4" s="1044" t="s">
        <v>374</v>
      </c>
      <c r="X4" s="1044"/>
      <c r="Y4" s="1044"/>
      <c r="Z4" s="1044"/>
      <c r="AA4" s="1044"/>
      <c r="AB4" s="257"/>
      <c r="AC4" s="1044" t="s">
        <v>875</v>
      </c>
      <c r="AD4" s="1044"/>
      <c r="AE4" s="1044"/>
      <c r="AF4" s="1044"/>
      <c r="AG4" s="257"/>
      <c r="AH4" s="257"/>
      <c r="AI4" s="257"/>
      <c r="AJ4" s="257"/>
      <c r="AK4" s="257"/>
    </row>
    <row r="5" spans="2:37" ht="43.5">
      <c r="B5" s="675" t="s">
        <v>375</v>
      </c>
      <c r="C5" s="675" t="s">
        <v>376</v>
      </c>
      <c r="D5" s="675" t="s">
        <v>1230</v>
      </c>
      <c r="E5" s="675" t="s">
        <v>1231</v>
      </c>
      <c r="F5" s="675" t="s">
        <v>377</v>
      </c>
      <c r="G5" s="675" t="s">
        <v>378</v>
      </c>
      <c r="H5" s="675" t="s">
        <v>379</v>
      </c>
      <c r="I5" s="675" t="s">
        <v>493</v>
      </c>
      <c r="J5" s="675" t="s">
        <v>494</v>
      </c>
      <c r="K5" s="675" t="s">
        <v>380</v>
      </c>
      <c r="L5" s="675" t="s">
        <v>495</v>
      </c>
      <c r="M5" s="483" t="s">
        <v>381</v>
      </c>
      <c r="N5" s="483" t="s">
        <v>382</v>
      </c>
      <c r="O5" s="483" t="s">
        <v>383</v>
      </c>
      <c r="P5" s="483" t="s">
        <v>384</v>
      </c>
      <c r="Q5" s="483" t="s">
        <v>1232</v>
      </c>
      <c r="R5" s="483" t="s">
        <v>1233</v>
      </c>
      <c r="S5" s="483" t="s">
        <v>1234</v>
      </c>
      <c r="T5" s="483" t="s">
        <v>496</v>
      </c>
      <c r="U5" s="483" t="s">
        <v>113</v>
      </c>
      <c r="V5" s="257"/>
      <c r="W5" s="707" t="s">
        <v>375</v>
      </c>
      <c r="X5" s="707" t="s">
        <v>385</v>
      </c>
      <c r="Y5" s="707" t="s">
        <v>5626</v>
      </c>
      <c r="Z5" s="707" t="s">
        <v>5625</v>
      </c>
      <c r="AA5" s="708" t="s">
        <v>384</v>
      </c>
      <c r="AB5" s="709"/>
      <c r="AC5" s="678" t="s">
        <v>375</v>
      </c>
      <c r="AD5" s="678" t="s">
        <v>385</v>
      </c>
      <c r="AE5" s="678" t="s">
        <v>5626</v>
      </c>
      <c r="AF5" s="678" t="s">
        <v>5625</v>
      </c>
      <c r="AG5" s="257"/>
      <c r="AH5" s="257"/>
      <c r="AI5" s="257"/>
      <c r="AJ5" s="257"/>
      <c r="AK5" s="257"/>
    </row>
    <row r="6" spans="2:37" ht="58">
      <c r="B6" s="109" t="s">
        <v>1235</v>
      </c>
      <c r="C6" s="109" t="s">
        <v>480</v>
      </c>
      <c r="D6" s="109" t="s">
        <v>1236</v>
      </c>
      <c r="E6" s="109" t="s">
        <v>1237</v>
      </c>
      <c r="F6" s="582" t="s">
        <v>399</v>
      </c>
      <c r="G6" s="582" t="s">
        <v>1238</v>
      </c>
      <c r="H6" s="582" t="s">
        <v>1239</v>
      </c>
      <c r="I6" s="109" t="s">
        <v>503</v>
      </c>
      <c r="J6" s="109" t="s">
        <v>497</v>
      </c>
      <c r="K6" s="114">
        <v>3.7818000000000001</v>
      </c>
      <c r="L6" s="109" t="s">
        <v>312</v>
      </c>
      <c r="M6" s="252" t="s">
        <v>498</v>
      </c>
      <c r="N6" s="353">
        <v>3.78</v>
      </c>
      <c r="O6" s="252">
        <v>2024</v>
      </c>
      <c r="P6" s="252">
        <v>2044</v>
      </c>
      <c r="Q6" s="252" t="s">
        <v>422</v>
      </c>
      <c r="R6" s="252" t="s">
        <v>394</v>
      </c>
      <c r="S6" s="252" t="s">
        <v>484</v>
      </c>
      <c r="T6" s="252" t="s">
        <v>1240</v>
      </c>
      <c r="U6" s="251"/>
      <c r="V6" s="257"/>
      <c r="W6" s="251" t="s">
        <v>1241</v>
      </c>
      <c r="X6" s="251" t="s">
        <v>497</v>
      </c>
      <c r="Y6" s="710">
        <v>6.77</v>
      </c>
      <c r="Z6" s="710">
        <v>0.02</v>
      </c>
      <c r="AA6" s="251">
        <v>2029</v>
      </c>
      <c r="AB6" s="257"/>
      <c r="AC6" s="251" t="s">
        <v>1242</v>
      </c>
      <c r="AD6" s="251" t="s">
        <v>1243</v>
      </c>
      <c r="AE6" s="710">
        <v>0.43</v>
      </c>
      <c r="AF6" s="710">
        <v>0.43</v>
      </c>
      <c r="AG6" s="257"/>
      <c r="AH6" s="257"/>
      <c r="AI6" s="257"/>
      <c r="AJ6" s="257"/>
      <c r="AK6" s="257"/>
    </row>
    <row r="7" spans="2:37" ht="58">
      <c r="B7" s="109" t="s">
        <v>1235</v>
      </c>
      <c r="C7" s="109" t="s">
        <v>480</v>
      </c>
      <c r="D7" s="109" t="s">
        <v>1236</v>
      </c>
      <c r="E7" s="109" t="s">
        <v>1244</v>
      </c>
      <c r="F7" s="582" t="s">
        <v>399</v>
      </c>
      <c r="G7" s="582" t="s">
        <v>1245</v>
      </c>
      <c r="H7" s="582" t="s">
        <v>1246</v>
      </c>
      <c r="I7" s="109" t="s">
        <v>503</v>
      </c>
      <c r="J7" s="109" t="s">
        <v>497</v>
      </c>
      <c r="K7" s="114">
        <v>6.4325999999999999</v>
      </c>
      <c r="L7" s="109" t="s">
        <v>312</v>
      </c>
      <c r="M7" s="252" t="s">
        <v>498</v>
      </c>
      <c r="N7" s="353">
        <v>6.43</v>
      </c>
      <c r="O7" s="252">
        <v>2023</v>
      </c>
      <c r="P7" s="252">
        <v>2043</v>
      </c>
      <c r="Q7" s="252" t="s">
        <v>422</v>
      </c>
      <c r="R7" s="252" t="s">
        <v>394</v>
      </c>
      <c r="S7" s="252" t="s">
        <v>484</v>
      </c>
      <c r="T7" s="252" t="s">
        <v>1240</v>
      </c>
      <c r="U7" s="251"/>
      <c r="V7" s="257"/>
      <c r="W7" s="251" t="s">
        <v>1241</v>
      </c>
      <c r="X7" s="251" t="s">
        <v>1243</v>
      </c>
      <c r="Y7" s="710">
        <v>0.02</v>
      </c>
      <c r="Z7" s="710">
        <v>0.02</v>
      </c>
      <c r="AA7" s="251">
        <v>2025</v>
      </c>
      <c r="AB7" s="257"/>
      <c r="AC7" s="251" t="s">
        <v>1247</v>
      </c>
      <c r="AD7" s="251" t="s">
        <v>499</v>
      </c>
      <c r="AE7" s="711">
        <f>5.254431+0.5</f>
        <v>5.7544310000000003</v>
      </c>
      <c r="AF7" s="711">
        <f>5.254431+0.5</f>
        <v>5.7544310000000003</v>
      </c>
      <c r="AG7" s="257"/>
      <c r="AH7" s="257"/>
      <c r="AI7" s="257"/>
      <c r="AJ7" s="257"/>
      <c r="AK7" s="257"/>
    </row>
    <row r="8" spans="2:37" ht="58">
      <c r="B8" s="109" t="s">
        <v>1235</v>
      </c>
      <c r="C8" s="6" t="s">
        <v>480</v>
      </c>
      <c r="D8" s="115" t="s">
        <v>1236</v>
      </c>
      <c r="E8" s="6" t="s">
        <v>1244</v>
      </c>
      <c r="F8" s="582" t="s">
        <v>399</v>
      </c>
      <c r="G8" s="582" t="s">
        <v>1248</v>
      </c>
      <c r="H8" s="582" t="s">
        <v>1249</v>
      </c>
      <c r="I8" s="6" t="s">
        <v>503</v>
      </c>
      <c r="J8" s="6" t="s">
        <v>497</v>
      </c>
      <c r="K8" s="51">
        <v>0.33339999999999997</v>
      </c>
      <c r="L8" s="6" t="s">
        <v>312</v>
      </c>
      <c r="M8" s="251" t="s">
        <v>498</v>
      </c>
      <c r="N8" s="251">
        <v>0.33</v>
      </c>
      <c r="O8" s="251">
        <v>2024</v>
      </c>
      <c r="P8" s="251">
        <v>2044</v>
      </c>
      <c r="Q8" s="251" t="s">
        <v>422</v>
      </c>
      <c r="R8" s="251" t="s">
        <v>394</v>
      </c>
      <c r="S8" s="251" t="s">
        <v>484</v>
      </c>
      <c r="T8" s="251" t="s">
        <v>1240</v>
      </c>
      <c r="U8" s="251"/>
      <c r="V8" s="257"/>
      <c r="W8" s="252" t="s">
        <v>1247</v>
      </c>
      <c r="X8" s="251" t="s">
        <v>506</v>
      </c>
      <c r="Y8" s="679">
        <v>590.69276300000001</v>
      </c>
      <c r="Z8" s="679">
        <v>588.07274900000004</v>
      </c>
      <c r="AA8" s="251">
        <v>2030</v>
      </c>
      <c r="AB8" s="257"/>
      <c r="AC8" s="712" t="s">
        <v>163</v>
      </c>
      <c r="AD8" s="712"/>
      <c r="AE8" s="713">
        <f>SUM(AE6:AE7)</f>
        <v>6.184431</v>
      </c>
      <c r="AF8" s="713">
        <f>SUM(AF6:AF7)</f>
        <v>6.184431</v>
      </c>
      <c r="AG8" s="257"/>
      <c r="AH8" s="257"/>
      <c r="AI8" s="257"/>
      <c r="AJ8" s="257"/>
      <c r="AK8" s="257"/>
    </row>
    <row r="9" spans="2:37" ht="58">
      <c r="B9" s="109" t="s">
        <v>1235</v>
      </c>
      <c r="C9" s="6" t="s">
        <v>1250</v>
      </c>
      <c r="D9" s="115" t="s">
        <v>1236</v>
      </c>
      <c r="E9" s="109" t="s">
        <v>1251</v>
      </c>
      <c r="F9" s="109" t="s">
        <v>399</v>
      </c>
      <c r="G9" s="109" t="s">
        <v>1252</v>
      </c>
      <c r="H9" s="109" t="s">
        <v>1253</v>
      </c>
      <c r="I9" s="6" t="s">
        <v>503</v>
      </c>
      <c r="J9" s="6" t="s">
        <v>497</v>
      </c>
      <c r="K9" s="51">
        <v>3.2399999999999998E-2</v>
      </c>
      <c r="L9" s="6" t="s">
        <v>312</v>
      </c>
      <c r="M9" s="251" t="s">
        <v>498</v>
      </c>
      <c r="N9" s="251">
        <v>3.2399999999999998E-2</v>
      </c>
      <c r="O9" s="251">
        <v>2023</v>
      </c>
      <c r="P9" s="251">
        <v>2043</v>
      </c>
      <c r="Q9" s="251" t="s">
        <v>422</v>
      </c>
      <c r="R9" s="251" t="s">
        <v>394</v>
      </c>
      <c r="S9" s="251" t="s">
        <v>484</v>
      </c>
      <c r="T9" s="251" t="s">
        <v>1240</v>
      </c>
      <c r="U9" s="251"/>
      <c r="V9" s="257"/>
      <c r="W9" s="252" t="s">
        <v>1247</v>
      </c>
      <c r="X9" s="251" t="s">
        <v>509</v>
      </c>
      <c r="Y9" s="679">
        <v>3.2098789999999999</v>
      </c>
      <c r="Z9" s="679">
        <v>1.269879</v>
      </c>
      <c r="AA9" s="251">
        <v>2030</v>
      </c>
      <c r="AB9" s="257"/>
      <c r="AC9" s="257"/>
      <c r="AD9" s="257"/>
      <c r="AE9" s="257"/>
      <c r="AF9" s="257"/>
      <c r="AG9" s="257"/>
      <c r="AH9" s="257"/>
      <c r="AI9" s="257"/>
      <c r="AJ9" s="257"/>
      <c r="AK9" s="257"/>
    </row>
    <row r="10" spans="2:37" ht="58">
      <c r="B10" s="109" t="s">
        <v>1235</v>
      </c>
      <c r="C10" s="6" t="s">
        <v>1250</v>
      </c>
      <c r="D10" s="115" t="s">
        <v>1236</v>
      </c>
      <c r="E10" s="109" t="s">
        <v>1251</v>
      </c>
      <c r="F10" s="109" t="s">
        <v>399</v>
      </c>
      <c r="G10" s="109" t="s">
        <v>1254</v>
      </c>
      <c r="H10" s="109" t="s">
        <v>1255</v>
      </c>
      <c r="I10" s="6" t="s">
        <v>503</v>
      </c>
      <c r="J10" s="6" t="s">
        <v>497</v>
      </c>
      <c r="K10" s="51">
        <v>2.27</v>
      </c>
      <c r="L10" s="6" t="s">
        <v>312</v>
      </c>
      <c r="M10" s="251" t="s">
        <v>498</v>
      </c>
      <c r="N10" s="251">
        <v>2.27</v>
      </c>
      <c r="O10" s="251">
        <v>2023</v>
      </c>
      <c r="P10" s="251">
        <v>2043</v>
      </c>
      <c r="Q10" s="251" t="s">
        <v>422</v>
      </c>
      <c r="R10" s="251" t="s">
        <v>394</v>
      </c>
      <c r="S10" s="251" t="s">
        <v>484</v>
      </c>
      <c r="T10" s="251" t="s">
        <v>1240</v>
      </c>
      <c r="U10" s="251"/>
      <c r="V10" s="257"/>
      <c r="W10" s="252" t="s">
        <v>1247</v>
      </c>
      <c r="X10" s="251" t="s">
        <v>1084</v>
      </c>
      <c r="Y10" s="679">
        <v>8.8869310000000006</v>
      </c>
      <c r="Z10" s="679">
        <v>7.5387309999999994</v>
      </c>
      <c r="AA10" s="251">
        <v>2027</v>
      </c>
      <c r="AB10" s="253"/>
      <c r="AC10" s="257"/>
      <c r="AD10" s="257"/>
      <c r="AE10" s="257"/>
      <c r="AF10" s="257"/>
      <c r="AG10" s="257"/>
      <c r="AH10" s="257"/>
      <c r="AI10" s="257"/>
      <c r="AJ10" s="257"/>
      <c r="AK10" s="257"/>
    </row>
    <row r="11" spans="2:37" s="111" customFormat="1" ht="58">
      <c r="B11" s="109" t="s">
        <v>1235</v>
      </c>
      <c r="C11" s="6" t="s">
        <v>1250</v>
      </c>
      <c r="D11" s="6" t="s">
        <v>1236</v>
      </c>
      <c r="E11" s="6" t="s">
        <v>1251</v>
      </c>
      <c r="F11" s="109" t="s">
        <v>399</v>
      </c>
      <c r="G11" s="109" t="s">
        <v>1256</v>
      </c>
      <c r="H11" s="109" t="s">
        <v>1257</v>
      </c>
      <c r="I11" s="6" t="s">
        <v>503</v>
      </c>
      <c r="J11" s="6" t="s">
        <v>497</v>
      </c>
      <c r="K11" s="51">
        <v>1.56</v>
      </c>
      <c r="L11" s="6" t="s">
        <v>312</v>
      </c>
      <c r="M11" s="251" t="s">
        <v>498</v>
      </c>
      <c r="N11" s="679">
        <v>1.56</v>
      </c>
      <c r="O11" s="251">
        <v>2023</v>
      </c>
      <c r="P11" s="251">
        <v>2043</v>
      </c>
      <c r="Q11" s="251" t="s">
        <v>422</v>
      </c>
      <c r="R11" s="251" t="s">
        <v>394</v>
      </c>
      <c r="S11" s="251" t="s">
        <v>484</v>
      </c>
      <c r="T11" s="251" t="s">
        <v>1240</v>
      </c>
      <c r="U11" s="251"/>
      <c r="V11" s="257"/>
      <c r="W11" s="252" t="s">
        <v>1247</v>
      </c>
      <c r="X11" s="251" t="s">
        <v>521</v>
      </c>
      <c r="Y11" s="679">
        <v>11058.673237749103</v>
      </c>
      <c r="Z11" s="679">
        <v>3236.6528007792003</v>
      </c>
      <c r="AA11" s="251">
        <v>2043</v>
      </c>
      <c r="AB11" s="253"/>
      <c r="AC11" s="714"/>
      <c r="AD11" s="714"/>
      <c r="AE11" s="714"/>
      <c r="AF11" s="714"/>
      <c r="AG11" s="714"/>
      <c r="AH11" s="714"/>
      <c r="AI11" s="714"/>
      <c r="AJ11" s="714"/>
      <c r="AK11" s="714"/>
    </row>
    <row r="12" spans="2:37" s="111" customFormat="1" ht="58">
      <c r="B12" s="109" t="s">
        <v>1235</v>
      </c>
      <c r="C12" s="6" t="s">
        <v>1250</v>
      </c>
      <c r="D12" s="6" t="s">
        <v>1236</v>
      </c>
      <c r="E12" s="6" t="s">
        <v>1258</v>
      </c>
      <c r="F12" s="109" t="s">
        <v>399</v>
      </c>
      <c r="G12" s="109" t="s">
        <v>1259</v>
      </c>
      <c r="H12" s="109" t="s">
        <v>1260</v>
      </c>
      <c r="I12" s="6" t="s">
        <v>503</v>
      </c>
      <c r="J12" s="109" t="s">
        <v>497</v>
      </c>
      <c r="K12" s="51">
        <v>3.88</v>
      </c>
      <c r="L12" s="6" t="s">
        <v>312</v>
      </c>
      <c r="M12" s="251" t="s">
        <v>498</v>
      </c>
      <c r="N12" s="679">
        <v>3.88</v>
      </c>
      <c r="O12" s="251">
        <v>2023</v>
      </c>
      <c r="P12" s="251">
        <v>2043</v>
      </c>
      <c r="Q12" s="251" t="s">
        <v>422</v>
      </c>
      <c r="R12" s="252" t="s">
        <v>394</v>
      </c>
      <c r="S12" s="251" t="s">
        <v>484</v>
      </c>
      <c r="T12" s="251" t="s">
        <v>1240</v>
      </c>
      <c r="U12" s="251"/>
      <c r="V12" s="257"/>
      <c r="W12" s="252" t="s">
        <v>1247</v>
      </c>
      <c r="X12" s="251" t="s">
        <v>1261</v>
      </c>
      <c r="Y12" s="679">
        <v>291.16064182482506</v>
      </c>
      <c r="Z12" s="679">
        <v>193.10872182482507</v>
      </c>
      <c r="AA12" s="251">
        <v>2039</v>
      </c>
      <c r="AB12" s="253"/>
      <c r="AC12" s="714"/>
      <c r="AD12" s="714"/>
      <c r="AE12" s="714"/>
      <c r="AF12" s="714"/>
      <c r="AG12" s="714"/>
      <c r="AH12" s="714"/>
      <c r="AI12" s="714"/>
      <c r="AJ12" s="714"/>
      <c r="AK12" s="714"/>
    </row>
    <row r="13" spans="2:37" s="111" customFormat="1" ht="58">
      <c r="B13" s="109" t="s">
        <v>1235</v>
      </c>
      <c r="C13" s="6" t="s">
        <v>1250</v>
      </c>
      <c r="D13" s="6" t="s">
        <v>1236</v>
      </c>
      <c r="E13" s="586" t="s">
        <v>1258</v>
      </c>
      <c r="F13" s="109" t="s">
        <v>399</v>
      </c>
      <c r="G13" s="109">
        <v>345471</v>
      </c>
      <c r="H13" s="109">
        <v>7375064</v>
      </c>
      <c r="I13" s="6" t="s">
        <v>503</v>
      </c>
      <c r="J13" s="6" t="s">
        <v>497</v>
      </c>
      <c r="K13" s="51">
        <v>2.7028240000000001</v>
      </c>
      <c r="L13" s="6" t="s">
        <v>312</v>
      </c>
      <c r="M13" s="251" t="s">
        <v>116</v>
      </c>
      <c r="N13" s="679">
        <v>2.7028240000000001</v>
      </c>
      <c r="O13" s="251">
        <v>2024</v>
      </c>
      <c r="P13" s="251">
        <v>2044</v>
      </c>
      <c r="Q13" s="251" t="s">
        <v>422</v>
      </c>
      <c r="R13" s="251" t="s">
        <v>394</v>
      </c>
      <c r="S13" s="715" t="s">
        <v>484</v>
      </c>
      <c r="T13" s="251" t="s">
        <v>1240</v>
      </c>
      <c r="U13" s="251"/>
      <c r="V13" s="257"/>
      <c r="W13" s="252" t="s">
        <v>1247</v>
      </c>
      <c r="X13" s="251" t="s">
        <v>1262</v>
      </c>
      <c r="Y13" s="679">
        <f>429.95089615+49.937</f>
        <v>479.88789615000002</v>
      </c>
      <c r="Z13" s="679">
        <f>121.525275+33.77</f>
        <v>155.295275</v>
      </c>
      <c r="AA13" s="251">
        <v>2030</v>
      </c>
      <c r="AB13" s="253"/>
      <c r="AC13" s="714"/>
      <c r="AD13" s="714"/>
      <c r="AE13" s="714"/>
      <c r="AF13" s="714"/>
      <c r="AG13" s="714"/>
      <c r="AH13" s="714"/>
      <c r="AI13" s="714"/>
      <c r="AJ13" s="714"/>
      <c r="AK13" s="714"/>
    </row>
    <row r="14" spans="2:37" s="111" customFormat="1" ht="72.5">
      <c r="B14" s="109" t="s">
        <v>1235</v>
      </c>
      <c r="C14" s="6" t="s">
        <v>486</v>
      </c>
      <c r="D14" s="6" t="s">
        <v>1236</v>
      </c>
      <c r="E14" s="6" t="s">
        <v>487</v>
      </c>
      <c r="F14" s="104" t="s">
        <v>399</v>
      </c>
      <c r="G14" s="104">
        <v>357194</v>
      </c>
      <c r="H14" s="104">
        <v>7414414</v>
      </c>
      <c r="I14" s="6" t="s">
        <v>1263</v>
      </c>
      <c r="J14" s="6" t="s">
        <v>397</v>
      </c>
      <c r="K14" s="51">
        <v>6.234</v>
      </c>
      <c r="L14" s="6" t="s">
        <v>312</v>
      </c>
      <c r="M14" s="251" t="s">
        <v>116</v>
      </c>
      <c r="N14" s="679" t="s">
        <v>500</v>
      </c>
      <c r="O14" s="251">
        <v>2025</v>
      </c>
      <c r="P14" s="251">
        <v>2044</v>
      </c>
      <c r="Q14" s="251" t="s">
        <v>1264</v>
      </c>
      <c r="R14" s="251" t="s">
        <v>394</v>
      </c>
      <c r="S14" s="251" t="s">
        <v>484</v>
      </c>
      <c r="T14" s="251" t="s">
        <v>1265</v>
      </c>
      <c r="U14" s="251"/>
      <c r="V14" s="257"/>
      <c r="W14" s="252" t="s">
        <v>1247</v>
      </c>
      <c r="X14" s="251" t="s">
        <v>527</v>
      </c>
      <c r="Y14" s="679">
        <v>17.001454545454546</v>
      </c>
      <c r="Z14" s="679">
        <v>5.9460000000000006</v>
      </c>
      <c r="AA14" s="251">
        <v>2029</v>
      </c>
      <c r="AB14" s="253"/>
      <c r="AC14" s="714"/>
      <c r="AD14" s="714"/>
      <c r="AE14" s="714"/>
      <c r="AF14" s="714"/>
      <c r="AG14" s="714"/>
      <c r="AH14" s="714"/>
      <c r="AI14" s="714"/>
      <c r="AJ14" s="714"/>
      <c r="AK14" s="714"/>
    </row>
    <row r="15" spans="2:37" s="111" customFormat="1" ht="58">
      <c r="B15" s="109" t="s">
        <v>1235</v>
      </c>
      <c r="C15" s="6" t="s">
        <v>489</v>
      </c>
      <c r="D15" s="6" t="s">
        <v>1266</v>
      </c>
      <c r="E15" s="6" t="s">
        <v>502</v>
      </c>
      <c r="F15" s="104" t="s">
        <v>399</v>
      </c>
      <c r="G15" s="104">
        <v>7893997</v>
      </c>
      <c r="H15" s="104">
        <v>662772</v>
      </c>
      <c r="I15" s="6" t="s">
        <v>503</v>
      </c>
      <c r="J15" s="6" t="s">
        <v>397</v>
      </c>
      <c r="K15" s="51">
        <v>30.7</v>
      </c>
      <c r="L15" s="6" t="s">
        <v>312</v>
      </c>
      <c r="M15" s="251" t="s">
        <v>116</v>
      </c>
      <c r="N15" s="679" t="s">
        <v>500</v>
      </c>
      <c r="O15" s="251">
        <v>2025</v>
      </c>
      <c r="P15" s="251">
        <v>2030</v>
      </c>
      <c r="Q15" s="251" t="s">
        <v>1267</v>
      </c>
      <c r="R15" s="252" t="s">
        <v>394</v>
      </c>
      <c r="S15" s="251" t="s">
        <v>504</v>
      </c>
      <c r="T15" s="251" t="s">
        <v>1265</v>
      </c>
      <c r="U15" s="251"/>
      <c r="V15" s="257"/>
      <c r="W15" s="252" t="s">
        <v>1247</v>
      </c>
      <c r="X15" s="251" t="s">
        <v>1268</v>
      </c>
      <c r="Y15" s="724">
        <v>1540.0655610000003</v>
      </c>
      <c r="Z15" s="724">
        <v>448.98236099999991</v>
      </c>
      <c r="AA15" s="251">
        <v>2031</v>
      </c>
      <c r="AB15" s="253"/>
      <c r="AC15" s="714"/>
      <c r="AD15" s="714"/>
      <c r="AE15" s="714"/>
      <c r="AF15" s="714"/>
      <c r="AG15" s="714"/>
      <c r="AH15" s="714"/>
      <c r="AI15" s="714"/>
      <c r="AJ15" s="714"/>
      <c r="AK15" s="714"/>
    </row>
    <row r="16" spans="2:37" s="111" customFormat="1" ht="72.5">
      <c r="B16" s="109" t="s">
        <v>1235</v>
      </c>
      <c r="C16" s="6" t="s">
        <v>489</v>
      </c>
      <c r="D16" s="6" t="s">
        <v>1236</v>
      </c>
      <c r="E16" s="6" t="s">
        <v>1269</v>
      </c>
      <c r="F16" s="104" t="s">
        <v>399</v>
      </c>
      <c r="G16" s="104">
        <v>628400</v>
      </c>
      <c r="H16" s="104">
        <v>8024000</v>
      </c>
      <c r="I16" s="6" t="s">
        <v>503</v>
      </c>
      <c r="J16" s="6" t="s">
        <v>505</v>
      </c>
      <c r="K16" s="51">
        <v>155.43</v>
      </c>
      <c r="L16" s="6" t="s">
        <v>312</v>
      </c>
      <c r="M16" s="251" t="s">
        <v>116</v>
      </c>
      <c r="N16" s="679" t="s">
        <v>500</v>
      </c>
      <c r="O16" s="251">
        <v>2025</v>
      </c>
      <c r="P16" s="251">
        <v>2026</v>
      </c>
      <c r="Q16" s="251" t="s">
        <v>1267</v>
      </c>
      <c r="R16" s="251" t="s">
        <v>394</v>
      </c>
      <c r="S16" s="251" t="s">
        <v>504</v>
      </c>
      <c r="T16" s="251" t="s">
        <v>1270</v>
      </c>
      <c r="U16" s="251"/>
      <c r="V16" s="257"/>
      <c r="W16" s="252" t="s">
        <v>1271</v>
      </c>
      <c r="X16" s="251" t="s">
        <v>119</v>
      </c>
      <c r="Y16" s="251">
        <v>0.16</v>
      </c>
      <c r="Z16" s="251">
        <v>0.16</v>
      </c>
      <c r="AA16" s="251">
        <v>2029</v>
      </c>
      <c r="AB16" s="253"/>
      <c r="AC16" s="714"/>
      <c r="AD16" s="714"/>
      <c r="AE16" s="714"/>
      <c r="AF16" s="714"/>
      <c r="AG16" s="714"/>
      <c r="AH16" s="714"/>
      <c r="AI16" s="714"/>
      <c r="AJ16" s="714"/>
      <c r="AK16" s="714"/>
    </row>
    <row r="17" spans="2:37" s="111" customFormat="1" ht="58">
      <c r="B17" s="109" t="s">
        <v>1235</v>
      </c>
      <c r="C17" s="6" t="s">
        <v>1272</v>
      </c>
      <c r="D17" s="6" t="s">
        <v>1273</v>
      </c>
      <c r="E17" s="6" t="s">
        <v>1274</v>
      </c>
      <c r="F17" s="104" t="s">
        <v>1275</v>
      </c>
      <c r="G17" s="104">
        <v>354030</v>
      </c>
      <c r="H17" s="104">
        <v>7812605</v>
      </c>
      <c r="I17" s="6" t="s">
        <v>503</v>
      </c>
      <c r="J17" s="6" t="s">
        <v>397</v>
      </c>
      <c r="K17" s="51">
        <v>20.170000000000002</v>
      </c>
      <c r="L17" s="6" t="s">
        <v>312</v>
      </c>
      <c r="M17" s="251" t="s">
        <v>116</v>
      </c>
      <c r="N17" s="679" t="s">
        <v>500</v>
      </c>
      <c r="O17" s="251">
        <v>2025</v>
      </c>
      <c r="P17" s="251">
        <v>2027</v>
      </c>
      <c r="Q17" s="251" t="s">
        <v>393</v>
      </c>
      <c r="R17" s="251" t="s">
        <v>394</v>
      </c>
      <c r="S17" s="251" t="s">
        <v>1276</v>
      </c>
      <c r="T17" s="251" t="s">
        <v>1265</v>
      </c>
      <c r="U17" s="251"/>
      <c r="V17" s="257"/>
      <c r="W17" s="252" t="s">
        <v>1235</v>
      </c>
      <c r="X17" s="251" t="s">
        <v>497</v>
      </c>
      <c r="Y17" s="251">
        <v>281.70999999999998</v>
      </c>
      <c r="Z17" s="251">
        <v>120.72</v>
      </c>
      <c r="AA17" s="251">
        <v>2044</v>
      </c>
      <c r="AB17" s="253"/>
      <c r="AC17" s="714"/>
      <c r="AD17" s="714"/>
      <c r="AE17" s="714"/>
      <c r="AF17" s="714"/>
      <c r="AG17" s="714"/>
      <c r="AH17" s="714"/>
      <c r="AI17" s="714"/>
      <c r="AJ17" s="714"/>
      <c r="AK17" s="714"/>
    </row>
    <row r="18" spans="2:37" s="111" customFormat="1" ht="43.5">
      <c r="B18" s="109" t="s">
        <v>1235</v>
      </c>
      <c r="C18" s="6" t="s">
        <v>1272</v>
      </c>
      <c r="D18" s="6" t="s">
        <v>1277</v>
      </c>
      <c r="E18" s="6" t="s">
        <v>1278</v>
      </c>
      <c r="F18" s="104" t="s">
        <v>399</v>
      </c>
      <c r="G18" s="104">
        <v>345703</v>
      </c>
      <c r="H18" s="104">
        <v>7757603</v>
      </c>
      <c r="I18" s="6" t="s">
        <v>503</v>
      </c>
      <c r="J18" s="587" t="s">
        <v>1279</v>
      </c>
      <c r="K18" s="51">
        <v>11.4</v>
      </c>
      <c r="L18" s="6" t="s">
        <v>312</v>
      </c>
      <c r="M18" s="251" t="s">
        <v>116</v>
      </c>
      <c r="N18" s="679" t="s">
        <v>500</v>
      </c>
      <c r="O18" s="251">
        <v>2025</v>
      </c>
      <c r="P18" s="251">
        <v>2029</v>
      </c>
      <c r="Q18" s="251" t="s">
        <v>393</v>
      </c>
      <c r="R18" s="251" t="s">
        <v>394</v>
      </c>
      <c r="S18" s="251" t="s">
        <v>1280</v>
      </c>
      <c r="T18" s="251" t="s">
        <v>1265</v>
      </c>
      <c r="U18" s="251"/>
      <c r="V18" s="257"/>
      <c r="W18" s="252" t="s">
        <v>1235</v>
      </c>
      <c r="X18" s="251" t="s">
        <v>501</v>
      </c>
      <c r="Y18" s="251">
        <v>124.78</v>
      </c>
      <c r="Z18" s="251">
        <v>85.88</v>
      </c>
      <c r="AA18" s="251">
        <v>2032</v>
      </c>
      <c r="AB18" s="253"/>
      <c r="AC18" s="714"/>
      <c r="AD18" s="714"/>
      <c r="AE18" s="714"/>
      <c r="AF18" s="714"/>
      <c r="AG18" s="714"/>
      <c r="AH18" s="714"/>
      <c r="AI18" s="714"/>
      <c r="AJ18" s="714"/>
      <c r="AK18" s="714"/>
    </row>
    <row r="19" spans="2:37" s="111" customFormat="1" ht="72.5">
      <c r="B19" s="109" t="s">
        <v>1235</v>
      </c>
      <c r="C19" s="6" t="s">
        <v>1281</v>
      </c>
      <c r="D19" s="6" t="s">
        <v>1282</v>
      </c>
      <c r="E19" s="6" t="s">
        <v>1283</v>
      </c>
      <c r="F19" s="104" t="s">
        <v>1284</v>
      </c>
      <c r="G19" s="104" t="s">
        <v>1285</v>
      </c>
      <c r="H19" s="104" t="s">
        <v>1286</v>
      </c>
      <c r="I19" s="6" t="s">
        <v>1287</v>
      </c>
      <c r="J19" s="6" t="s">
        <v>1288</v>
      </c>
      <c r="K19" s="51">
        <v>9.94</v>
      </c>
      <c r="L19" s="6" t="s">
        <v>1289</v>
      </c>
      <c r="M19" s="251" t="s">
        <v>116</v>
      </c>
      <c r="N19" s="679">
        <v>0</v>
      </c>
      <c r="O19" s="251">
        <v>2025</v>
      </c>
      <c r="P19" s="251">
        <v>2032</v>
      </c>
      <c r="Q19" s="251" t="s">
        <v>393</v>
      </c>
      <c r="R19" s="251" t="s">
        <v>394</v>
      </c>
      <c r="S19" s="251" t="s">
        <v>1290</v>
      </c>
      <c r="T19" s="251" t="s">
        <v>1291</v>
      </c>
      <c r="U19" s="251"/>
      <c r="V19" s="257"/>
      <c r="W19" s="252" t="s">
        <v>1235</v>
      </c>
      <c r="X19" s="251" t="s">
        <v>1292</v>
      </c>
      <c r="Y19" s="251">
        <v>11.4</v>
      </c>
      <c r="Z19" s="251">
        <v>0</v>
      </c>
      <c r="AA19" s="251">
        <v>2029</v>
      </c>
      <c r="AB19" s="253"/>
      <c r="AC19" s="714"/>
      <c r="AD19" s="714"/>
      <c r="AE19" s="714"/>
      <c r="AF19" s="714"/>
      <c r="AG19" s="714"/>
      <c r="AH19" s="714"/>
      <c r="AI19" s="714"/>
      <c r="AJ19" s="714"/>
      <c r="AK19" s="714"/>
    </row>
    <row r="20" spans="2:37" s="111" customFormat="1" ht="101.5">
      <c r="B20" s="109" t="s">
        <v>1235</v>
      </c>
      <c r="C20" s="6" t="s">
        <v>1281</v>
      </c>
      <c r="D20" s="6" t="s">
        <v>1293</v>
      </c>
      <c r="E20" s="6" t="s">
        <v>1294</v>
      </c>
      <c r="F20" s="104" t="s">
        <v>1284</v>
      </c>
      <c r="G20" s="104" t="s">
        <v>1295</v>
      </c>
      <c r="H20" s="104" t="s">
        <v>1296</v>
      </c>
      <c r="I20" s="6" t="s">
        <v>1287</v>
      </c>
      <c r="J20" s="6" t="s">
        <v>1297</v>
      </c>
      <c r="K20" s="51">
        <v>38.909999999999997</v>
      </c>
      <c r="L20" s="6" t="s">
        <v>1289</v>
      </c>
      <c r="M20" s="251" t="s">
        <v>116</v>
      </c>
      <c r="N20" s="679">
        <v>0</v>
      </c>
      <c r="O20" s="251">
        <v>2025</v>
      </c>
      <c r="P20" s="251">
        <v>2032</v>
      </c>
      <c r="Q20" s="251" t="s">
        <v>393</v>
      </c>
      <c r="R20" s="251" t="s">
        <v>394</v>
      </c>
      <c r="S20" s="251" t="s">
        <v>1290</v>
      </c>
      <c r="T20" s="251" t="s">
        <v>1298</v>
      </c>
      <c r="U20" s="251"/>
      <c r="V20" s="257"/>
      <c r="W20" s="252" t="s">
        <v>1235</v>
      </c>
      <c r="X20" s="251" t="s">
        <v>505</v>
      </c>
      <c r="Y20" s="251">
        <v>186.65</v>
      </c>
      <c r="Z20" s="251">
        <v>0</v>
      </c>
      <c r="AA20" s="251">
        <v>2032</v>
      </c>
      <c r="AB20" s="253"/>
      <c r="AC20" s="714"/>
      <c r="AD20" s="714"/>
      <c r="AE20" s="714"/>
      <c r="AF20" s="714"/>
      <c r="AG20" s="714"/>
      <c r="AH20" s="714"/>
      <c r="AI20" s="714"/>
      <c r="AJ20" s="714"/>
      <c r="AK20" s="714"/>
    </row>
    <row r="21" spans="2:37" s="111" customFormat="1" ht="116">
      <c r="B21" s="109" t="s">
        <v>1235</v>
      </c>
      <c r="C21" s="6" t="s">
        <v>1281</v>
      </c>
      <c r="D21" s="6" t="s">
        <v>1299</v>
      </c>
      <c r="E21" s="6" t="s">
        <v>1300</v>
      </c>
      <c r="F21" s="104" t="s">
        <v>1284</v>
      </c>
      <c r="G21" s="104" t="s">
        <v>1285</v>
      </c>
      <c r="H21" s="104" t="s">
        <v>1286</v>
      </c>
      <c r="I21" s="109" t="s">
        <v>1287</v>
      </c>
      <c r="J21" s="6" t="s">
        <v>1288</v>
      </c>
      <c r="K21" s="51">
        <v>59.545999999999992</v>
      </c>
      <c r="L21" s="6" t="s">
        <v>1289</v>
      </c>
      <c r="M21" s="251" t="s">
        <v>116</v>
      </c>
      <c r="N21" s="679">
        <v>0</v>
      </c>
      <c r="O21" s="251">
        <v>2025</v>
      </c>
      <c r="P21" s="251">
        <v>2032</v>
      </c>
      <c r="Q21" s="251" t="s">
        <v>393</v>
      </c>
      <c r="R21" s="251" t="s">
        <v>394</v>
      </c>
      <c r="S21" s="251" t="s">
        <v>1290</v>
      </c>
      <c r="T21" s="251" t="s">
        <v>1301</v>
      </c>
      <c r="U21" s="251"/>
      <c r="V21" s="257"/>
      <c r="W21" s="252" t="s">
        <v>1235</v>
      </c>
      <c r="X21" s="251" t="s">
        <v>397</v>
      </c>
      <c r="Y21" s="251">
        <v>57.103999999999999</v>
      </c>
      <c r="Z21" s="251">
        <v>0</v>
      </c>
      <c r="AA21" s="251">
        <v>2044</v>
      </c>
      <c r="AB21" s="253"/>
      <c r="AC21" s="714"/>
      <c r="AD21" s="714"/>
      <c r="AE21" s="714"/>
      <c r="AF21" s="714"/>
      <c r="AG21" s="714"/>
      <c r="AH21" s="714"/>
      <c r="AI21" s="714"/>
      <c r="AJ21" s="714"/>
      <c r="AK21" s="714"/>
    </row>
    <row r="22" spans="2:37" s="111" customFormat="1" ht="116">
      <c r="B22" s="109" t="s">
        <v>1235</v>
      </c>
      <c r="C22" s="6" t="s">
        <v>1281</v>
      </c>
      <c r="D22" s="6" t="s">
        <v>1302</v>
      </c>
      <c r="E22" s="6" t="s">
        <v>1303</v>
      </c>
      <c r="F22" s="104" t="s">
        <v>1275</v>
      </c>
      <c r="G22" s="104" t="s">
        <v>1304</v>
      </c>
      <c r="H22" s="104" t="s">
        <v>1305</v>
      </c>
      <c r="I22" s="6" t="s">
        <v>1287</v>
      </c>
      <c r="J22" s="6" t="s">
        <v>1306</v>
      </c>
      <c r="K22" s="51">
        <v>6.5540000000000012</v>
      </c>
      <c r="L22" s="6" t="s">
        <v>1307</v>
      </c>
      <c r="M22" s="251" t="s">
        <v>1307</v>
      </c>
      <c r="N22" s="679">
        <v>0</v>
      </c>
      <c r="O22" s="251">
        <v>2025</v>
      </c>
      <c r="P22" s="251">
        <v>2032</v>
      </c>
      <c r="Q22" s="251" t="s">
        <v>393</v>
      </c>
      <c r="R22" s="251" t="s">
        <v>394</v>
      </c>
      <c r="S22" s="251" t="s">
        <v>1290</v>
      </c>
      <c r="T22" s="251" t="s">
        <v>1301</v>
      </c>
      <c r="U22" s="251"/>
      <c r="V22" s="257"/>
      <c r="W22" s="679" t="s">
        <v>1308</v>
      </c>
      <c r="X22" s="251" t="s">
        <v>119</v>
      </c>
      <c r="Y22" s="251">
        <v>354.44</v>
      </c>
      <c r="Z22" s="251">
        <v>351.49</v>
      </c>
      <c r="AA22" s="251">
        <v>233</v>
      </c>
      <c r="AB22" s="253"/>
      <c r="AC22" s="714"/>
      <c r="AD22" s="714"/>
      <c r="AE22" s="714"/>
      <c r="AF22" s="714"/>
      <c r="AG22" s="714"/>
      <c r="AH22" s="714"/>
      <c r="AI22" s="714"/>
      <c r="AJ22" s="714"/>
      <c r="AK22" s="714"/>
    </row>
    <row r="23" spans="2:37" s="111" customFormat="1" ht="188.5">
      <c r="B23" s="109" t="s">
        <v>1235</v>
      </c>
      <c r="C23" s="6" t="s">
        <v>1309</v>
      </c>
      <c r="D23" s="6" t="s">
        <v>1310</v>
      </c>
      <c r="E23" s="6" t="s">
        <v>1311</v>
      </c>
      <c r="F23" s="588" t="s">
        <v>435</v>
      </c>
      <c r="G23" s="588" t="s">
        <v>435</v>
      </c>
      <c r="H23" s="588" t="s">
        <v>435</v>
      </c>
      <c r="I23" s="6" t="s">
        <v>1312</v>
      </c>
      <c r="J23" s="6" t="s">
        <v>1313</v>
      </c>
      <c r="K23" s="51">
        <v>37.33</v>
      </c>
      <c r="L23" s="6" t="s">
        <v>1307</v>
      </c>
      <c r="M23" s="251" t="s">
        <v>1307</v>
      </c>
      <c r="N23" s="679">
        <v>0</v>
      </c>
      <c r="O23" s="251">
        <v>2025</v>
      </c>
      <c r="P23" s="251">
        <v>2032</v>
      </c>
      <c r="Q23" s="251" t="s">
        <v>393</v>
      </c>
      <c r="R23" s="251" t="s">
        <v>394</v>
      </c>
      <c r="S23" s="251" t="s">
        <v>1314</v>
      </c>
      <c r="T23" s="251" t="s">
        <v>1315</v>
      </c>
      <c r="U23" s="251"/>
      <c r="V23" s="257"/>
      <c r="W23" s="252" t="s">
        <v>1316</v>
      </c>
      <c r="X23" s="251" t="s">
        <v>119</v>
      </c>
      <c r="Y23" s="251">
        <v>2.6</v>
      </c>
      <c r="Z23" s="251">
        <v>2.6</v>
      </c>
      <c r="AA23" s="251" t="s">
        <v>567</v>
      </c>
      <c r="AB23" s="253"/>
      <c r="AC23" s="714"/>
      <c r="AD23" s="714"/>
      <c r="AE23" s="714"/>
      <c r="AF23" s="714"/>
      <c r="AG23" s="714"/>
      <c r="AH23" s="714"/>
      <c r="AI23" s="714"/>
      <c r="AJ23" s="714"/>
      <c r="AK23" s="714"/>
    </row>
    <row r="24" spans="2:37" s="111" customFormat="1" ht="43.5">
      <c r="B24" s="109" t="s">
        <v>1235</v>
      </c>
      <c r="C24" s="6" t="s">
        <v>1317</v>
      </c>
      <c r="D24" s="6" t="s">
        <v>507</v>
      </c>
      <c r="E24" s="6" t="s">
        <v>1318</v>
      </c>
      <c r="F24" s="110" t="s">
        <v>399</v>
      </c>
      <c r="G24" s="110" t="s">
        <v>1319</v>
      </c>
      <c r="H24" s="110" t="s">
        <v>1320</v>
      </c>
      <c r="I24" s="6" t="s">
        <v>503</v>
      </c>
      <c r="J24" s="6" t="s">
        <v>501</v>
      </c>
      <c r="K24" s="51">
        <v>14.267899999999999</v>
      </c>
      <c r="L24" s="6" t="s">
        <v>312</v>
      </c>
      <c r="M24" s="251" t="s">
        <v>116</v>
      </c>
      <c r="N24" s="679">
        <v>14.27</v>
      </c>
      <c r="O24" s="251">
        <v>2018</v>
      </c>
      <c r="P24" s="251" t="s">
        <v>402</v>
      </c>
      <c r="Q24" s="251" t="s">
        <v>422</v>
      </c>
      <c r="R24" s="251" t="s">
        <v>394</v>
      </c>
      <c r="S24" s="251" t="s">
        <v>508</v>
      </c>
      <c r="T24" s="251" t="s">
        <v>1105</v>
      </c>
      <c r="U24" s="251"/>
      <c r="V24" s="257"/>
      <c r="W24" s="712" t="s">
        <v>163</v>
      </c>
      <c r="X24" s="712"/>
      <c r="Y24" s="716">
        <f>+SUM(Y6:Y23)</f>
        <v>15015.212364269379</v>
      </c>
      <c r="Z24" s="716">
        <f>+SUM(Z6:Z23)</f>
        <v>5197.7565176040262</v>
      </c>
      <c r="AA24" s="716">
        <v>2043</v>
      </c>
      <c r="AB24" s="253"/>
      <c r="AC24" s="714"/>
      <c r="AD24" s="714"/>
      <c r="AE24" s="714"/>
      <c r="AF24" s="714"/>
      <c r="AG24" s="714"/>
      <c r="AH24" s="714"/>
      <c r="AI24" s="714"/>
      <c r="AJ24" s="714"/>
      <c r="AK24" s="714"/>
    </row>
    <row r="25" spans="2:37" s="111" customFormat="1" ht="43.5">
      <c r="B25" s="109" t="s">
        <v>1235</v>
      </c>
      <c r="C25" s="6" t="s">
        <v>1317</v>
      </c>
      <c r="D25" s="6" t="s">
        <v>507</v>
      </c>
      <c r="E25" s="6" t="s">
        <v>1321</v>
      </c>
      <c r="F25" s="110" t="s">
        <v>399</v>
      </c>
      <c r="G25" s="110" t="s">
        <v>1322</v>
      </c>
      <c r="H25" s="110" t="s">
        <v>1323</v>
      </c>
      <c r="I25" s="6" t="s">
        <v>503</v>
      </c>
      <c r="J25" s="6" t="s">
        <v>501</v>
      </c>
      <c r="K25" s="51">
        <v>32.159599999999998</v>
      </c>
      <c r="L25" s="6" t="s">
        <v>312</v>
      </c>
      <c r="M25" s="251" t="s">
        <v>116</v>
      </c>
      <c r="N25" s="679">
        <v>32.159599999999998</v>
      </c>
      <c r="O25" s="251">
        <v>2018</v>
      </c>
      <c r="P25" s="251" t="s">
        <v>402</v>
      </c>
      <c r="Q25" s="251" t="s">
        <v>422</v>
      </c>
      <c r="R25" s="251" t="s">
        <v>394</v>
      </c>
      <c r="S25" s="251" t="s">
        <v>508</v>
      </c>
      <c r="T25" s="251" t="s">
        <v>1105</v>
      </c>
      <c r="U25" s="251"/>
      <c r="V25" s="257"/>
      <c r="W25" s="258"/>
      <c r="X25" s="258"/>
      <c r="Y25" s="257"/>
      <c r="Z25" s="257"/>
      <c r="AA25" s="257"/>
      <c r="AB25" s="253"/>
      <c r="AC25" s="714"/>
      <c r="AD25" s="714"/>
      <c r="AE25" s="714"/>
      <c r="AF25" s="714"/>
      <c r="AG25" s="714"/>
      <c r="AH25" s="714"/>
      <c r="AI25" s="714"/>
      <c r="AJ25" s="714"/>
      <c r="AK25" s="714"/>
    </row>
    <row r="26" spans="2:37" ht="145">
      <c r="B26" s="109" t="s">
        <v>1235</v>
      </c>
      <c r="C26" s="6" t="s">
        <v>510</v>
      </c>
      <c r="D26" s="6" t="s">
        <v>1236</v>
      </c>
      <c r="E26" s="6" t="s">
        <v>1324</v>
      </c>
      <c r="F26" s="110" t="s">
        <v>399</v>
      </c>
      <c r="G26" s="110" t="s">
        <v>511</v>
      </c>
      <c r="H26" s="110" t="s">
        <v>512</v>
      </c>
      <c r="I26" s="6" t="s">
        <v>513</v>
      </c>
      <c r="J26" s="6" t="s">
        <v>501</v>
      </c>
      <c r="K26" s="6">
        <v>39.450000000000003</v>
      </c>
      <c r="L26" s="6" t="s">
        <v>312</v>
      </c>
      <c r="M26" s="251" t="s">
        <v>116</v>
      </c>
      <c r="N26" s="251">
        <v>39.450000000000003</v>
      </c>
      <c r="O26" s="251">
        <v>2021</v>
      </c>
      <c r="P26" s="251" t="s">
        <v>402</v>
      </c>
      <c r="Q26" s="251" t="s">
        <v>514</v>
      </c>
      <c r="R26" s="251" t="s">
        <v>394</v>
      </c>
      <c r="S26" s="251" t="s">
        <v>515</v>
      </c>
      <c r="T26" s="251" t="s">
        <v>1105</v>
      </c>
      <c r="U26" s="251"/>
      <c r="V26" s="257"/>
      <c r="W26" s="1036" t="s">
        <v>1325</v>
      </c>
      <c r="X26" s="1036"/>
      <c r="Y26" s="1036"/>
      <c r="Z26" s="1036"/>
      <c r="AA26" s="1036"/>
      <c r="AB26" s="239"/>
      <c r="AC26" s="257"/>
      <c r="AD26" s="257"/>
      <c r="AE26" s="257"/>
      <c r="AF26" s="257"/>
      <c r="AG26" s="257"/>
      <c r="AH26" s="257"/>
      <c r="AI26" s="257"/>
      <c r="AJ26" s="257"/>
      <c r="AK26" s="257"/>
    </row>
    <row r="27" spans="2:37" ht="145">
      <c r="B27" s="109" t="s">
        <v>1235</v>
      </c>
      <c r="C27" s="6" t="s">
        <v>510</v>
      </c>
      <c r="D27" s="6" t="s">
        <v>1236</v>
      </c>
      <c r="E27" s="6" t="s">
        <v>1324</v>
      </c>
      <c r="F27" s="110" t="s">
        <v>399</v>
      </c>
      <c r="G27" s="110" t="s">
        <v>511</v>
      </c>
      <c r="H27" s="110" t="s">
        <v>512</v>
      </c>
      <c r="I27" s="6" t="s">
        <v>503</v>
      </c>
      <c r="J27" s="6" t="s">
        <v>497</v>
      </c>
      <c r="K27" s="51">
        <v>16.850000000000001</v>
      </c>
      <c r="L27" s="6" t="s">
        <v>312</v>
      </c>
      <c r="M27" s="251" t="s">
        <v>116</v>
      </c>
      <c r="N27" s="251">
        <v>16.850000000000001</v>
      </c>
      <c r="O27" s="251">
        <v>2021</v>
      </c>
      <c r="P27" s="251">
        <v>2026</v>
      </c>
      <c r="Q27" s="251" t="s">
        <v>412</v>
      </c>
      <c r="R27" s="251" t="s">
        <v>394</v>
      </c>
      <c r="S27" s="251" t="s">
        <v>515</v>
      </c>
      <c r="T27" s="251" t="s">
        <v>1105</v>
      </c>
      <c r="U27" s="251"/>
      <c r="V27" s="257"/>
      <c r="W27" s="258"/>
      <c r="X27" s="239"/>
      <c r="Y27" s="239"/>
      <c r="Z27" s="239"/>
      <c r="AA27" s="239"/>
      <c r="AB27" s="239"/>
      <c r="AC27" s="257"/>
      <c r="AD27" s="257"/>
      <c r="AE27" s="257"/>
      <c r="AF27" s="257"/>
      <c r="AG27" s="257"/>
      <c r="AH27" s="257"/>
      <c r="AI27" s="257"/>
      <c r="AJ27" s="257"/>
      <c r="AK27" s="257"/>
    </row>
    <row r="28" spans="2:37" ht="60" customHeight="1">
      <c r="B28" s="109" t="s">
        <v>1235</v>
      </c>
      <c r="C28" s="6" t="s">
        <v>1326</v>
      </c>
      <c r="D28" s="6" t="s">
        <v>1327</v>
      </c>
      <c r="E28" s="6" t="s">
        <v>491</v>
      </c>
      <c r="F28" s="110" t="s">
        <v>399</v>
      </c>
      <c r="G28" s="110" t="s">
        <v>517</v>
      </c>
      <c r="H28" s="110" t="s">
        <v>518</v>
      </c>
      <c r="I28" s="6" t="s">
        <v>503</v>
      </c>
      <c r="J28" s="6" t="s">
        <v>505</v>
      </c>
      <c r="K28" s="6">
        <v>28.43</v>
      </c>
      <c r="L28" s="6" t="s">
        <v>312</v>
      </c>
      <c r="M28" s="251" t="s">
        <v>116</v>
      </c>
      <c r="N28" s="251">
        <v>0</v>
      </c>
      <c r="O28" s="251">
        <v>2024</v>
      </c>
      <c r="P28" s="251">
        <v>2029</v>
      </c>
      <c r="Q28" s="251" t="s">
        <v>519</v>
      </c>
      <c r="R28" s="251" t="s">
        <v>394</v>
      </c>
      <c r="S28" s="251" t="s">
        <v>520</v>
      </c>
      <c r="T28" s="251" t="s">
        <v>1105</v>
      </c>
      <c r="U28" s="251"/>
      <c r="V28" s="257"/>
      <c r="W28" s="258"/>
      <c r="X28" s="239"/>
      <c r="Y28" s="239"/>
      <c r="Z28" s="239"/>
      <c r="AA28" s="239"/>
      <c r="AB28" s="239"/>
      <c r="AC28" s="257"/>
      <c r="AD28" s="257"/>
      <c r="AE28" s="257"/>
      <c r="AF28" s="257"/>
      <c r="AG28" s="257"/>
      <c r="AH28" s="257"/>
      <c r="AI28" s="257"/>
      <c r="AJ28" s="257"/>
      <c r="AK28" s="257"/>
    </row>
    <row r="29" spans="2:37" ht="145">
      <c r="B29" s="109" t="s">
        <v>1235</v>
      </c>
      <c r="C29" s="6" t="s">
        <v>510</v>
      </c>
      <c r="D29" s="6" t="s">
        <v>1328</v>
      </c>
      <c r="E29" s="6" t="s">
        <v>1329</v>
      </c>
      <c r="F29" s="110" t="s">
        <v>399</v>
      </c>
      <c r="G29" s="110" t="s">
        <v>522</v>
      </c>
      <c r="H29" s="110" t="s">
        <v>523</v>
      </c>
      <c r="I29" s="6" t="s">
        <v>503</v>
      </c>
      <c r="J29" s="6" t="s">
        <v>497</v>
      </c>
      <c r="K29" s="6">
        <v>6.08</v>
      </c>
      <c r="L29" s="6" t="s">
        <v>312</v>
      </c>
      <c r="M29" s="251" t="s">
        <v>116</v>
      </c>
      <c r="N29" s="251">
        <v>6.08</v>
      </c>
      <c r="O29" s="251">
        <v>2022</v>
      </c>
      <c r="P29" s="251">
        <v>2026</v>
      </c>
      <c r="Q29" s="251" t="s">
        <v>412</v>
      </c>
      <c r="R29" s="251" t="s">
        <v>394</v>
      </c>
      <c r="S29" s="251" t="s">
        <v>515</v>
      </c>
      <c r="T29" s="251" t="s">
        <v>1105</v>
      </c>
      <c r="U29" s="251"/>
      <c r="V29" s="257"/>
      <c r="W29" s="258"/>
      <c r="X29" s="239"/>
      <c r="Y29" s="239"/>
      <c r="Z29" s="239"/>
      <c r="AA29" s="239"/>
      <c r="AB29" s="239"/>
      <c r="AC29" s="257"/>
      <c r="AD29" s="257"/>
      <c r="AE29" s="257"/>
      <c r="AF29" s="257"/>
      <c r="AG29" s="257"/>
      <c r="AH29" s="257"/>
      <c r="AI29" s="257"/>
      <c r="AJ29" s="257"/>
      <c r="AK29" s="257"/>
    </row>
    <row r="30" spans="2:37" ht="145">
      <c r="B30" s="109" t="s">
        <v>1235</v>
      </c>
      <c r="C30" s="6" t="s">
        <v>510</v>
      </c>
      <c r="D30" s="6" t="s">
        <v>1330</v>
      </c>
      <c r="E30" s="6" t="s">
        <v>1331</v>
      </c>
      <c r="F30" s="110" t="s">
        <v>399</v>
      </c>
      <c r="G30" s="110" t="s">
        <v>525</v>
      </c>
      <c r="H30" s="110" t="s">
        <v>526</v>
      </c>
      <c r="I30" s="6" t="s">
        <v>503</v>
      </c>
      <c r="J30" s="6" t="s">
        <v>497</v>
      </c>
      <c r="K30" s="6">
        <v>17.55</v>
      </c>
      <c r="L30" s="6" t="s">
        <v>312</v>
      </c>
      <c r="M30" s="251" t="s">
        <v>116</v>
      </c>
      <c r="N30" s="251">
        <v>17.55</v>
      </c>
      <c r="O30" s="251">
        <v>2021</v>
      </c>
      <c r="P30" s="251">
        <v>2026</v>
      </c>
      <c r="Q30" s="251" t="s">
        <v>412</v>
      </c>
      <c r="R30" s="251" t="s">
        <v>394</v>
      </c>
      <c r="S30" s="251" t="s">
        <v>515</v>
      </c>
      <c r="T30" s="251" t="s">
        <v>1105</v>
      </c>
      <c r="U30" s="251"/>
      <c r="V30" s="257"/>
      <c r="W30" s="258"/>
      <c r="X30" s="239"/>
      <c r="Y30" s="239"/>
      <c r="Z30" s="239"/>
      <c r="AA30" s="239"/>
      <c r="AB30" s="239"/>
      <c r="AC30" s="257"/>
      <c r="AD30" s="257"/>
      <c r="AE30" s="257"/>
      <c r="AF30" s="257"/>
      <c r="AG30" s="257"/>
      <c r="AH30" s="257"/>
      <c r="AI30" s="257"/>
      <c r="AJ30" s="257"/>
      <c r="AK30" s="257"/>
    </row>
    <row r="31" spans="2:37" ht="145">
      <c r="B31" s="109" t="s">
        <v>1235</v>
      </c>
      <c r="C31" s="6" t="s">
        <v>1332</v>
      </c>
      <c r="D31" s="6" t="s">
        <v>1333</v>
      </c>
      <c r="E31" s="6" t="s">
        <v>528</v>
      </c>
      <c r="F31" s="110" t="s">
        <v>399</v>
      </c>
      <c r="G31" s="110" t="s">
        <v>529</v>
      </c>
      <c r="H31" s="110" t="s">
        <v>530</v>
      </c>
      <c r="I31" s="6" t="s">
        <v>503</v>
      </c>
      <c r="J31" s="6" t="s">
        <v>497</v>
      </c>
      <c r="K31" s="6">
        <v>4.95</v>
      </c>
      <c r="L31" s="6" t="s">
        <v>312</v>
      </c>
      <c r="M31" s="251" t="s">
        <v>116</v>
      </c>
      <c r="N31" s="251">
        <v>4.95</v>
      </c>
      <c r="O31" s="251">
        <v>2019</v>
      </c>
      <c r="P31" s="251">
        <v>2040</v>
      </c>
      <c r="Q31" s="251" t="s">
        <v>412</v>
      </c>
      <c r="R31" s="251" t="s">
        <v>394</v>
      </c>
      <c r="S31" s="251" t="s">
        <v>531</v>
      </c>
      <c r="T31" s="251" t="s">
        <v>1105</v>
      </c>
      <c r="U31" s="251"/>
      <c r="V31" s="257"/>
      <c r="W31" s="258"/>
      <c r="X31" s="239"/>
      <c r="Y31" s="239"/>
      <c r="Z31" s="239"/>
      <c r="AA31" s="239"/>
      <c r="AB31" s="239"/>
      <c r="AC31" s="257"/>
      <c r="AD31" s="257"/>
      <c r="AE31" s="257"/>
      <c r="AF31" s="257"/>
      <c r="AG31" s="257"/>
      <c r="AH31" s="257"/>
      <c r="AI31" s="257"/>
      <c r="AJ31" s="257"/>
      <c r="AK31" s="257"/>
    </row>
    <row r="32" spans="2:37" ht="58">
      <c r="B32" s="109" t="s">
        <v>1235</v>
      </c>
      <c r="C32" s="6" t="s">
        <v>1334</v>
      </c>
      <c r="D32" s="6" t="s">
        <v>1335</v>
      </c>
      <c r="E32" s="6" t="s">
        <v>532</v>
      </c>
      <c r="F32" s="110" t="s">
        <v>399</v>
      </c>
      <c r="G32" s="110" t="s">
        <v>533</v>
      </c>
      <c r="H32" s="110" t="s">
        <v>534</v>
      </c>
      <c r="I32" s="6" t="s">
        <v>503</v>
      </c>
      <c r="J32" s="6" t="s">
        <v>497</v>
      </c>
      <c r="K32" s="51">
        <v>4</v>
      </c>
      <c r="L32" s="6" t="s">
        <v>312</v>
      </c>
      <c r="M32" s="251" t="s">
        <v>116</v>
      </c>
      <c r="N32" s="679">
        <v>4</v>
      </c>
      <c r="O32" s="251">
        <v>2021</v>
      </c>
      <c r="P32" s="251">
        <v>2027</v>
      </c>
      <c r="Q32" s="251" t="s">
        <v>412</v>
      </c>
      <c r="R32" s="251" t="s">
        <v>394</v>
      </c>
      <c r="S32" s="251" t="s">
        <v>535</v>
      </c>
      <c r="T32" s="251" t="s">
        <v>1105</v>
      </c>
      <c r="U32" s="251"/>
      <c r="V32" s="257"/>
      <c r="W32" s="258"/>
      <c r="X32" s="239"/>
      <c r="Y32" s="239"/>
      <c r="Z32" s="239"/>
      <c r="AA32" s="239"/>
      <c r="AB32" s="253"/>
      <c r="AC32" s="257"/>
      <c r="AD32" s="257"/>
      <c r="AE32" s="257"/>
      <c r="AF32" s="257"/>
      <c r="AG32" s="257"/>
      <c r="AH32" s="257"/>
      <c r="AI32" s="257"/>
      <c r="AJ32" s="257"/>
      <c r="AK32" s="257"/>
    </row>
    <row r="33" spans="1:37" ht="72.5">
      <c r="B33" s="109" t="s">
        <v>1235</v>
      </c>
      <c r="C33" s="6" t="s">
        <v>1336</v>
      </c>
      <c r="D33" s="6" t="s">
        <v>1337</v>
      </c>
      <c r="E33" s="6" t="s">
        <v>537</v>
      </c>
      <c r="F33" s="110" t="s">
        <v>399</v>
      </c>
      <c r="G33" s="110" t="s">
        <v>538</v>
      </c>
      <c r="H33" s="110" t="s">
        <v>539</v>
      </c>
      <c r="I33" s="6" t="s">
        <v>503</v>
      </c>
      <c r="J33" s="6" t="s">
        <v>497</v>
      </c>
      <c r="K33" s="51">
        <v>1.3</v>
      </c>
      <c r="L33" s="6" t="s">
        <v>312</v>
      </c>
      <c r="M33" s="251" t="s">
        <v>116</v>
      </c>
      <c r="N33" s="679">
        <v>1.3</v>
      </c>
      <c r="O33" s="251">
        <v>2021</v>
      </c>
      <c r="P33" s="251">
        <v>2027</v>
      </c>
      <c r="Q33" s="251" t="s">
        <v>412</v>
      </c>
      <c r="R33" s="251" t="s">
        <v>394</v>
      </c>
      <c r="S33" s="251" t="s">
        <v>540</v>
      </c>
      <c r="T33" s="251" t="s">
        <v>1105</v>
      </c>
      <c r="U33" s="251"/>
      <c r="V33" s="257"/>
      <c r="W33" s="258"/>
      <c r="X33" s="433"/>
      <c r="Y33" s="717"/>
      <c r="Z33" s="717"/>
      <c r="AA33" s="253"/>
      <c r="AB33" s="257"/>
      <c r="AC33" s="257"/>
      <c r="AD33" s="257"/>
      <c r="AE33" s="257"/>
      <c r="AF33" s="257"/>
      <c r="AG33" s="257"/>
      <c r="AH33" s="257"/>
      <c r="AI33" s="257"/>
      <c r="AJ33" s="257"/>
      <c r="AK33" s="257"/>
    </row>
    <row r="34" spans="1:37" ht="58">
      <c r="B34" s="109" t="s">
        <v>1235</v>
      </c>
      <c r="C34" s="6" t="s">
        <v>1338</v>
      </c>
      <c r="D34" s="6" t="s">
        <v>1339</v>
      </c>
      <c r="E34" s="6" t="s">
        <v>1340</v>
      </c>
      <c r="F34" s="110" t="s">
        <v>399</v>
      </c>
      <c r="G34" s="110" t="s">
        <v>1341</v>
      </c>
      <c r="H34" s="110" t="s">
        <v>1342</v>
      </c>
      <c r="I34" s="6" t="s">
        <v>503</v>
      </c>
      <c r="J34" s="6" t="s">
        <v>497</v>
      </c>
      <c r="K34" s="51">
        <v>4.29</v>
      </c>
      <c r="L34" s="6" t="s">
        <v>312</v>
      </c>
      <c r="M34" s="251" t="s">
        <v>116</v>
      </c>
      <c r="N34" s="679">
        <v>17.600000000000001</v>
      </c>
      <c r="O34" s="251">
        <v>2016</v>
      </c>
      <c r="P34" s="251">
        <v>2027</v>
      </c>
      <c r="Q34" s="251" t="s">
        <v>412</v>
      </c>
      <c r="R34" s="251" t="s">
        <v>394</v>
      </c>
      <c r="S34" s="251" t="s">
        <v>540</v>
      </c>
      <c r="T34" s="251" t="s">
        <v>1105</v>
      </c>
      <c r="U34" s="251"/>
      <c r="V34" s="257"/>
      <c r="W34" s="257"/>
      <c r="X34" s="257"/>
      <c r="Y34" s="257"/>
      <c r="Z34" s="257"/>
      <c r="AA34" s="257"/>
      <c r="AB34" s="257"/>
      <c r="AC34" s="257"/>
      <c r="AD34" s="257"/>
      <c r="AE34" s="257"/>
      <c r="AF34" s="257"/>
      <c r="AG34" s="257"/>
      <c r="AH34" s="257"/>
      <c r="AI34" s="257"/>
      <c r="AJ34" s="257"/>
      <c r="AK34" s="257"/>
    </row>
    <row r="35" spans="1:37" ht="58">
      <c r="B35" s="109" t="s">
        <v>1235</v>
      </c>
      <c r="C35" s="6" t="s">
        <v>1338</v>
      </c>
      <c r="D35" s="6" t="s">
        <v>1339</v>
      </c>
      <c r="E35" s="6" t="s">
        <v>1343</v>
      </c>
      <c r="F35" s="110" t="s">
        <v>399</v>
      </c>
      <c r="G35" s="110" t="s">
        <v>1344</v>
      </c>
      <c r="H35" s="110" t="s">
        <v>1345</v>
      </c>
      <c r="I35" s="6" t="s">
        <v>503</v>
      </c>
      <c r="J35" s="6" t="s">
        <v>497</v>
      </c>
      <c r="K35" s="51">
        <v>11.03</v>
      </c>
      <c r="L35" s="6" t="s">
        <v>312</v>
      </c>
      <c r="M35" s="251" t="s">
        <v>116</v>
      </c>
      <c r="N35" s="679">
        <v>17.600000000000001</v>
      </c>
      <c r="O35" s="251">
        <v>2016</v>
      </c>
      <c r="P35" s="251">
        <v>2027</v>
      </c>
      <c r="Q35" s="251" t="s">
        <v>412</v>
      </c>
      <c r="R35" s="251" t="s">
        <v>394</v>
      </c>
      <c r="S35" s="251" t="s">
        <v>540</v>
      </c>
      <c r="T35" s="251" t="s">
        <v>1105</v>
      </c>
      <c r="U35" s="251"/>
      <c r="V35" s="257"/>
      <c r="W35" s="257"/>
      <c r="X35" s="257"/>
      <c r="Y35" s="257"/>
      <c r="Z35" s="257"/>
      <c r="AA35" s="257"/>
      <c r="AB35" s="257"/>
      <c r="AC35" s="257"/>
      <c r="AD35" s="257"/>
      <c r="AE35" s="257"/>
      <c r="AF35" s="257"/>
      <c r="AG35" s="257"/>
      <c r="AH35" s="257"/>
      <c r="AI35" s="257"/>
      <c r="AJ35" s="257"/>
      <c r="AK35" s="257"/>
    </row>
    <row r="36" spans="1:37" ht="58">
      <c r="B36" s="109" t="s">
        <v>1235</v>
      </c>
      <c r="C36" s="6" t="s">
        <v>1346</v>
      </c>
      <c r="D36" s="6" t="s">
        <v>1347</v>
      </c>
      <c r="E36" s="6" t="s">
        <v>1348</v>
      </c>
      <c r="F36" s="110" t="s">
        <v>399</v>
      </c>
      <c r="G36" s="110">
        <v>780074</v>
      </c>
      <c r="H36" s="110">
        <v>7243565</v>
      </c>
      <c r="I36" s="6" t="s">
        <v>503</v>
      </c>
      <c r="J36" s="6" t="s">
        <v>497</v>
      </c>
      <c r="K36" s="51">
        <v>0.17019999999999999</v>
      </c>
      <c r="L36" s="6" t="s">
        <v>312</v>
      </c>
      <c r="M36" s="251" t="s">
        <v>116</v>
      </c>
      <c r="N36" s="679">
        <v>0.17019999999999999</v>
      </c>
      <c r="O36" s="251">
        <v>2022</v>
      </c>
      <c r="P36" s="251">
        <v>2042</v>
      </c>
      <c r="Q36" s="251" t="s">
        <v>422</v>
      </c>
      <c r="R36" s="251" t="s">
        <v>394</v>
      </c>
      <c r="S36" s="251" t="s">
        <v>531</v>
      </c>
      <c r="T36" s="251" t="s">
        <v>1105</v>
      </c>
      <c r="U36" s="251"/>
      <c r="V36" s="257"/>
      <c r="W36" s="257"/>
      <c r="X36" s="257"/>
      <c r="Y36" s="257"/>
      <c r="Z36" s="257"/>
      <c r="AA36" s="257"/>
      <c r="AB36" s="257"/>
      <c r="AC36" s="257"/>
      <c r="AD36" s="257"/>
      <c r="AE36" s="257"/>
      <c r="AF36" s="257"/>
      <c r="AG36" s="257"/>
      <c r="AH36" s="257"/>
      <c r="AI36" s="257"/>
      <c r="AJ36" s="257"/>
      <c r="AK36" s="257"/>
    </row>
    <row r="37" spans="1:37" s="111" customFormat="1" ht="43.5">
      <c r="A37" s="3"/>
      <c r="B37" s="109" t="s">
        <v>1235</v>
      </c>
      <c r="C37" s="6" t="s">
        <v>544</v>
      </c>
      <c r="D37" s="6" t="s">
        <v>1349</v>
      </c>
      <c r="E37" s="6" t="s">
        <v>545</v>
      </c>
      <c r="F37" s="110" t="s">
        <v>399</v>
      </c>
      <c r="G37" s="110" t="s">
        <v>546</v>
      </c>
      <c r="H37" s="110" t="s">
        <v>547</v>
      </c>
      <c r="I37" s="6" t="s">
        <v>503</v>
      </c>
      <c r="J37" s="6" t="s">
        <v>497</v>
      </c>
      <c r="K37" s="51">
        <v>0.16500000000000001</v>
      </c>
      <c r="L37" s="6" t="s">
        <v>312</v>
      </c>
      <c r="M37" s="251" t="s">
        <v>116</v>
      </c>
      <c r="N37" s="679">
        <v>0.16500000000000001</v>
      </c>
      <c r="O37" s="251">
        <v>2010</v>
      </c>
      <c r="P37" s="251">
        <v>2025</v>
      </c>
      <c r="Q37" s="251" t="s">
        <v>422</v>
      </c>
      <c r="R37" s="251" t="s">
        <v>394</v>
      </c>
      <c r="S37" s="251" t="s">
        <v>531</v>
      </c>
      <c r="T37" s="251" t="s">
        <v>1105</v>
      </c>
      <c r="U37" s="375"/>
      <c r="V37" s="257"/>
      <c r="W37" s="257"/>
      <c r="X37" s="257"/>
      <c r="Y37" s="257"/>
      <c r="Z37" s="257"/>
      <c r="AA37" s="257"/>
      <c r="AB37" s="257"/>
      <c r="AC37" s="714"/>
      <c r="AD37" s="714"/>
      <c r="AE37" s="714"/>
      <c r="AF37" s="714"/>
      <c r="AG37" s="714"/>
      <c r="AH37" s="714"/>
      <c r="AI37" s="714"/>
      <c r="AJ37" s="714"/>
      <c r="AK37" s="714"/>
    </row>
    <row r="38" spans="1:37" s="111" customFormat="1" ht="116">
      <c r="A38" s="3"/>
      <c r="B38" s="109" t="s">
        <v>1235</v>
      </c>
      <c r="C38" s="6" t="s">
        <v>1350</v>
      </c>
      <c r="D38" s="6" t="s">
        <v>1351</v>
      </c>
      <c r="E38" s="6" t="s">
        <v>550</v>
      </c>
      <c r="F38" s="110" t="s">
        <v>399</v>
      </c>
      <c r="G38" s="110" t="s">
        <v>551</v>
      </c>
      <c r="H38" s="110" t="s">
        <v>552</v>
      </c>
      <c r="I38" s="6" t="s">
        <v>503</v>
      </c>
      <c r="J38" s="6" t="s">
        <v>497</v>
      </c>
      <c r="K38" s="51">
        <v>0.72</v>
      </c>
      <c r="L38" s="6" t="s">
        <v>312</v>
      </c>
      <c r="M38" s="251" t="s">
        <v>116</v>
      </c>
      <c r="N38" s="679">
        <v>0.72</v>
      </c>
      <c r="O38" s="251">
        <v>2017</v>
      </c>
      <c r="P38" s="251">
        <v>2027</v>
      </c>
      <c r="Q38" s="251" t="s">
        <v>412</v>
      </c>
      <c r="R38" s="251" t="s">
        <v>394</v>
      </c>
      <c r="S38" s="251" t="s">
        <v>553</v>
      </c>
      <c r="T38" s="251" t="s">
        <v>1105</v>
      </c>
      <c r="U38" s="375"/>
      <c r="V38" s="257"/>
      <c r="W38" s="257"/>
      <c r="X38" s="257"/>
      <c r="Y38" s="257"/>
      <c r="Z38" s="257"/>
      <c r="AA38" s="257"/>
      <c r="AB38" s="257"/>
      <c r="AC38" s="714"/>
      <c r="AD38" s="714"/>
      <c r="AE38" s="714"/>
      <c r="AF38" s="714"/>
      <c r="AG38" s="714"/>
      <c r="AH38" s="714"/>
      <c r="AI38" s="714"/>
      <c r="AJ38" s="714"/>
      <c r="AK38" s="714"/>
    </row>
    <row r="39" spans="1:37" ht="270.75" customHeight="1">
      <c r="B39" s="109" t="s">
        <v>1235</v>
      </c>
      <c r="C39" s="6" t="s">
        <v>1352</v>
      </c>
      <c r="D39" s="6" t="s">
        <v>1353</v>
      </c>
      <c r="E39" s="6" t="s">
        <v>556</v>
      </c>
      <c r="F39" s="110" t="s">
        <v>399</v>
      </c>
      <c r="G39" s="110" t="s">
        <v>557</v>
      </c>
      <c r="H39" s="110" t="s">
        <v>558</v>
      </c>
      <c r="I39" s="6" t="s">
        <v>503</v>
      </c>
      <c r="J39" s="6" t="s">
        <v>497</v>
      </c>
      <c r="K39" s="51">
        <v>0.31</v>
      </c>
      <c r="L39" s="6" t="s">
        <v>312</v>
      </c>
      <c r="M39" s="251" t="s">
        <v>116</v>
      </c>
      <c r="N39" s="679">
        <v>0.31</v>
      </c>
      <c r="O39" s="251">
        <v>2024</v>
      </c>
      <c r="P39" s="251">
        <v>2027</v>
      </c>
      <c r="Q39" s="251" t="s">
        <v>412</v>
      </c>
      <c r="R39" s="251" t="s">
        <v>394</v>
      </c>
      <c r="S39" s="251" t="s">
        <v>1354</v>
      </c>
      <c r="T39" s="251" t="s">
        <v>1105</v>
      </c>
      <c r="U39" s="252"/>
      <c r="V39" s="258"/>
      <c r="W39" s="257"/>
      <c r="X39" s="257"/>
      <c r="Y39" s="257"/>
      <c r="Z39" s="257"/>
      <c r="AA39" s="257"/>
      <c r="AB39" s="257"/>
      <c r="AC39" s="257"/>
      <c r="AD39" s="257"/>
      <c r="AE39" s="257"/>
      <c r="AF39" s="257"/>
      <c r="AG39" s="257"/>
      <c r="AH39" s="257"/>
      <c r="AI39" s="257"/>
      <c r="AJ39" s="257"/>
      <c r="AK39" s="257"/>
    </row>
    <row r="40" spans="1:37" ht="43.5">
      <c r="B40" s="109" t="s">
        <v>1235</v>
      </c>
      <c r="C40" s="6" t="s">
        <v>1355</v>
      </c>
      <c r="D40" s="590">
        <v>4.3749999999999997E-2</v>
      </c>
      <c r="E40" s="6" t="s">
        <v>1356</v>
      </c>
      <c r="F40" s="6" t="s">
        <v>399</v>
      </c>
      <c r="G40" s="110">
        <v>344127</v>
      </c>
      <c r="H40" s="110">
        <v>7419411</v>
      </c>
      <c r="I40" s="6" t="s">
        <v>542</v>
      </c>
      <c r="J40" s="6" t="s">
        <v>497</v>
      </c>
      <c r="K40" s="51">
        <v>43.59</v>
      </c>
      <c r="L40" s="6" t="s">
        <v>312</v>
      </c>
      <c r="M40" s="251" t="s">
        <v>116</v>
      </c>
      <c r="N40" s="679">
        <v>0</v>
      </c>
      <c r="O40" s="251">
        <v>2025</v>
      </c>
      <c r="P40" s="251">
        <v>2026</v>
      </c>
      <c r="Q40" s="251" t="s">
        <v>519</v>
      </c>
      <c r="R40" s="251" t="s">
        <v>394</v>
      </c>
      <c r="S40" s="251" t="s">
        <v>484</v>
      </c>
      <c r="T40" s="251" t="s">
        <v>1105</v>
      </c>
      <c r="U40" s="252"/>
      <c r="V40" s="258"/>
      <c r="W40" s="257"/>
      <c r="X40" s="257"/>
      <c r="Y40" s="257"/>
      <c r="Z40" s="257"/>
      <c r="AA40" s="257"/>
      <c r="AB40" s="257"/>
      <c r="AC40" s="257"/>
      <c r="AD40" s="257"/>
      <c r="AE40" s="257"/>
      <c r="AF40" s="257"/>
      <c r="AG40" s="257"/>
      <c r="AH40" s="257"/>
      <c r="AI40" s="257"/>
      <c r="AJ40" s="257"/>
      <c r="AK40" s="257"/>
    </row>
    <row r="41" spans="1:37" ht="58">
      <c r="B41" s="109" t="s">
        <v>1235</v>
      </c>
      <c r="C41" s="6" t="s">
        <v>1357</v>
      </c>
      <c r="D41" s="6" t="s">
        <v>555</v>
      </c>
      <c r="E41" s="6" t="s">
        <v>1244</v>
      </c>
      <c r="F41" s="110" t="s">
        <v>399</v>
      </c>
      <c r="G41" s="110">
        <v>293527</v>
      </c>
      <c r="H41" s="110">
        <v>7565822</v>
      </c>
      <c r="I41" s="6" t="s">
        <v>503</v>
      </c>
      <c r="J41" s="6" t="s">
        <v>497</v>
      </c>
      <c r="K41" s="51">
        <v>3.7120000000000002</v>
      </c>
      <c r="L41" s="6" t="s">
        <v>312</v>
      </c>
      <c r="M41" s="251" t="s">
        <v>116</v>
      </c>
      <c r="N41" s="679">
        <v>3.7120000000000002</v>
      </c>
      <c r="O41" s="251">
        <v>2023</v>
      </c>
      <c r="P41" s="251">
        <v>2043</v>
      </c>
      <c r="Q41" s="251" t="s">
        <v>422</v>
      </c>
      <c r="R41" s="251" t="s">
        <v>394</v>
      </c>
      <c r="S41" s="251" t="s">
        <v>531</v>
      </c>
      <c r="T41" s="251" t="s">
        <v>1105</v>
      </c>
      <c r="U41" s="252"/>
      <c r="V41" s="258"/>
      <c r="W41" s="257"/>
      <c r="X41" s="257"/>
      <c r="Y41" s="257"/>
      <c r="Z41" s="257"/>
      <c r="AA41" s="257"/>
      <c r="AB41" s="257"/>
      <c r="AC41" s="257"/>
      <c r="AD41" s="257"/>
      <c r="AE41" s="257"/>
      <c r="AF41" s="257"/>
      <c r="AG41" s="257"/>
      <c r="AH41" s="257"/>
      <c r="AI41" s="257"/>
      <c r="AJ41" s="257"/>
      <c r="AK41" s="257"/>
    </row>
    <row r="42" spans="1:37" ht="116">
      <c r="B42" s="109" t="s">
        <v>1235</v>
      </c>
      <c r="C42" s="6" t="s">
        <v>1358</v>
      </c>
      <c r="D42" s="6" t="s">
        <v>1359</v>
      </c>
      <c r="E42" s="6" t="s">
        <v>1360</v>
      </c>
      <c r="F42" s="6" t="s">
        <v>399</v>
      </c>
      <c r="G42" s="110">
        <v>333900</v>
      </c>
      <c r="H42" s="110">
        <v>7368395</v>
      </c>
      <c r="I42" s="6" t="s">
        <v>503</v>
      </c>
      <c r="J42" s="6" t="s">
        <v>497</v>
      </c>
      <c r="K42" s="51">
        <v>23.9</v>
      </c>
      <c r="L42" s="6" t="s">
        <v>312</v>
      </c>
      <c r="M42" s="251" t="s">
        <v>116</v>
      </c>
      <c r="N42" s="679">
        <v>0</v>
      </c>
      <c r="O42" s="251">
        <v>2025</v>
      </c>
      <c r="P42" s="251">
        <v>2028</v>
      </c>
      <c r="Q42" s="251" t="s">
        <v>422</v>
      </c>
      <c r="R42" s="251" t="s">
        <v>394</v>
      </c>
      <c r="S42" s="251" t="s">
        <v>1361</v>
      </c>
      <c r="T42" s="251" t="s">
        <v>1105</v>
      </c>
      <c r="U42" s="252"/>
      <c r="V42" s="258"/>
      <c r="W42" s="257"/>
      <c r="X42" s="257"/>
      <c r="Y42" s="257"/>
      <c r="Z42" s="257"/>
      <c r="AA42" s="257"/>
      <c r="AB42" s="257"/>
      <c r="AC42" s="257"/>
      <c r="AD42" s="257"/>
      <c r="AE42" s="257"/>
      <c r="AF42" s="257"/>
      <c r="AG42" s="257"/>
      <c r="AH42" s="257"/>
      <c r="AI42" s="257"/>
      <c r="AJ42" s="257"/>
      <c r="AK42" s="257"/>
    </row>
    <row r="43" spans="1:37" ht="43.5">
      <c r="B43" s="109" t="s">
        <v>1235</v>
      </c>
      <c r="C43" s="6" t="s">
        <v>1362</v>
      </c>
      <c r="D43" s="6" t="s">
        <v>1363</v>
      </c>
      <c r="E43" s="6" t="s">
        <v>1364</v>
      </c>
      <c r="F43" s="6" t="s">
        <v>399</v>
      </c>
      <c r="G43" s="110">
        <v>401936</v>
      </c>
      <c r="H43" s="110">
        <v>7595162</v>
      </c>
      <c r="I43" s="6" t="s">
        <v>503</v>
      </c>
      <c r="J43" s="6" t="s">
        <v>497</v>
      </c>
      <c r="K43" s="51">
        <v>2.73</v>
      </c>
      <c r="L43" s="6" t="s">
        <v>312</v>
      </c>
      <c r="M43" s="251" t="s">
        <v>116</v>
      </c>
      <c r="N43" s="679">
        <v>2.73</v>
      </c>
      <c r="O43" s="251">
        <v>2022</v>
      </c>
      <c r="P43" s="251">
        <v>2032</v>
      </c>
      <c r="Q43" s="251" t="s">
        <v>422</v>
      </c>
      <c r="R43" s="251" t="s">
        <v>394</v>
      </c>
      <c r="S43" s="251" t="s">
        <v>553</v>
      </c>
      <c r="T43" s="251" t="s">
        <v>1105</v>
      </c>
      <c r="U43" s="252"/>
      <c r="V43" s="258"/>
      <c r="W43" s="257"/>
      <c r="X43" s="257"/>
      <c r="Y43" s="257"/>
      <c r="Z43" s="257"/>
      <c r="AA43" s="257"/>
      <c r="AB43" s="257"/>
      <c r="AC43" s="257"/>
      <c r="AD43" s="257"/>
      <c r="AE43" s="257"/>
      <c r="AF43" s="257"/>
      <c r="AG43" s="257"/>
      <c r="AH43" s="257"/>
      <c r="AI43" s="257"/>
      <c r="AJ43" s="257"/>
      <c r="AK43" s="257"/>
    </row>
    <row r="44" spans="1:37" ht="15" customHeight="1">
      <c r="B44" s="109" t="s">
        <v>1235</v>
      </c>
      <c r="C44" s="6" t="s">
        <v>1362</v>
      </c>
      <c r="D44" s="6" t="s">
        <v>1365</v>
      </c>
      <c r="E44" s="6" t="s">
        <v>1366</v>
      </c>
      <c r="F44" s="6" t="s">
        <v>399</v>
      </c>
      <c r="G44" s="110">
        <v>345410</v>
      </c>
      <c r="H44" s="110">
        <v>7439511</v>
      </c>
      <c r="I44" s="6" t="s">
        <v>503</v>
      </c>
      <c r="J44" s="6" t="s">
        <v>505</v>
      </c>
      <c r="K44" s="51">
        <v>2.79</v>
      </c>
      <c r="L44" s="6" t="s">
        <v>312</v>
      </c>
      <c r="M44" s="251" t="s">
        <v>116</v>
      </c>
      <c r="N44" s="679">
        <v>0</v>
      </c>
      <c r="O44" s="251">
        <v>2022</v>
      </c>
      <c r="P44" s="251">
        <v>2032</v>
      </c>
      <c r="Q44" s="251" t="s">
        <v>422</v>
      </c>
      <c r="R44" s="251" t="s">
        <v>394</v>
      </c>
      <c r="S44" s="251" t="s">
        <v>553</v>
      </c>
      <c r="T44" s="251" t="s">
        <v>1105</v>
      </c>
      <c r="U44" s="252"/>
      <c r="V44" s="258"/>
      <c r="W44" s="257"/>
      <c r="X44" s="257"/>
      <c r="Y44" s="257"/>
      <c r="Z44" s="257"/>
      <c r="AA44" s="257"/>
      <c r="AB44" s="257"/>
      <c r="AC44" s="257"/>
      <c r="AD44" s="257"/>
      <c r="AE44" s="257"/>
      <c r="AF44" s="257"/>
      <c r="AG44" s="257"/>
      <c r="AH44" s="257"/>
      <c r="AI44" s="257"/>
      <c r="AJ44" s="257"/>
      <c r="AK44" s="257"/>
    </row>
    <row r="45" spans="1:37" ht="15" customHeight="1">
      <c r="B45" s="109" t="s">
        <v>1235</v>
      </c>
      <c r="C45" s="6" t="s">
        <v>1367</v>
      </c>
      <c r="D45" s="6" t="s">
        <v>1363</v>
      </c>
      <c r="E45" s="6" t="s">
        <v>1368</v>
      </c>
      <c r="F45" s="6" t="s">
        <v>399</v>
      </c>
      <c r="G45" s="110">
        <v>500000</v>
      </c>
      <c r="H45" s="110">
        <v>7456480</v>
      </c>
      <c r="I45" s="6" t="s">
        <v>503</v>
      </c>
      <c r="J45" s="6" t="s">
        <v>497</v>
      </c>
      <c r="K45" s="51">
        <v>6</v>
      </c>
      <c r="L45" s="6" t="s">
        <v>312</v>
      </c>
      <c r="M45" s="251" t="s">
        <v>116</v>
      </c>
      <c r="N45" s="679">
        <v>6</v>
      </c>
      <c r="O45" s="251">
        <v>2024</v>
      </c>
      <c r="P45" s="251">
        <v>2044</v>
      </c>
      <c r="Q45" s="251" t="s">
        <v>412</v>
      </c>
      <c r="R45" s="251" t="s">
        <v>394</v>
      </c>
      <c r="S45" s="251" t="s">
        <v>531</v>
      </c>
      <c r="T45" s="251" t="s">
        <v>1105</v>
      </c>
      <c r="U45" s="252"/>
      <c r="V45" s="258"/>
      <c r="W45" s="257"/>
      <c r="X45" s="257"/>
      <c r="Y45" s="257"/>
      <c r="Z45" s="257"/>
      <c r="AA45" s="257"/>
      <c r="AB45" s="257"/>
      <c r="AC45" s="257"/>
      <c r="AD45" s="257"/>
      <c r="AE45" s="257"/>
      <c r="AF45" s="257"/>
      <c r="AG45" s="257"/>
      <c r="AH45" s="257"/>
      <c r="AI45" s="257"/>
      <c r="AJ45" s="257"/>
      <c r="AK45" s="257"/>
    </row>
    <row r="46" spans="1:37" ht="58">
      <c r="B46" s="591" t="s">
        <v>1369</v>
      </c>
      <c r="C46" s="591" t="s">
        <v>569</v>
      </c>
      <c r="D46" s="591" t="s">
        <v>562</v>
      </c>
      <c r="E46" s="591" t="s">
        <v>1370</v>
      </c>
      <c r="F46" s="591"/>
      <c r="G46" s="591"/>
      <c r="H46" s="591"/>
      <c r="I46" s="591" t="s">
        <v>1371</v>
      </c>
      <c r="J46" s="591" t="s">
        <v>1372</v>
      </c>
      <c r="K46" s="592">
        <f>100*4/10000</f>
        <v>0.04</v>
      </c>
      <c r="L46" s="591" t="s">
        <v>1373</v>
      </c>
      <c r="M46" s="718" t="s">
        <v>1374</v>
      </c>
      <c r="N46" s="719">
        <f>100*4/10000</f>
        <v>0.04</v>
      </c>
      <c r="O46" s="718">
        <v>2025</v>
      </c>
      <c r="P46" s="718" t="s">
        <v>567</v>
      </c>
      <c r="Q46" s="718" t="s">
        <v>1375</v>
      </c>
      <c r="R46" s="718" t="s">
        <v>374</v>
      </c>
      <c r="S46" s="718" t="s">
        <v>1376</v>
      </c>
      <c r="T46" s="718" t="s">
        <v>100</v>
      </c>
      <c r="U46" s="718"/>
      <c r="V46" s="257"/>
      <c r="W46" s="257"/>
      <c r="X46" s="257"/>
      <c r="Y46" s="257"/>
      <c r="Z46" s="257"/>
      <c r="AA46" s="257"/>
      <c r="AB46" s="257"/>
      <c r="AC46" s="257"/>
      <c r="AD46" s="257"/>
      <c r="AE46" s="257"/>
      <c r="AF46" s="257"/>
      <c r="AG46" s="257"/>
      <c r="AH46" s="257"/>
      <c r="AI46" s="257"/>
      <c r="AJ46" s="257"/>
      <c r="AK46" s="257"/>
    </row>
    <row r="47" spans="1:37" ht="101.5">
      <c r="B47" s="591" t="s">
        <v>1369</v>
      </c>
      <c r="C47" s="591" t="s">
        <v>568</v>
      </c>
      <c r="D47" s="591" t="s">
        <v>562</v>
      </c>
      <c r="E47" s="591" t="s">
        <v>1377</v>
      </c>
      <c r="F47" s="591"/>
      <c r="G47" s="591"/>
      <c r="H47" s="591"/>
      <c r="I47" s="591" t="s">
        <v>5672</v>
      </c>
      <c r="J47" s="591" t="s">
        <v>1378</v>
      </c>
      <c r="K47" s="592">
        <f>(660+700+1200)*4/10000</f>
        <v>1.024</v>
      </c>
      <c r="L47" s="591" t="s">
        <v>1379</v>
      </c>
      <c r="M47" s="718" t="s">
        <v>1374</v>
      </c>
      <c r="N47" s="719">
        <f>(660+700+1200)*4/10000</f>
        <v>1.024</v>
      </c>
      <c r="O47" s="718">
        <v>2025</v>
      </c>
      <c r="P47" s="718" t="s">
        <v>567</v>
      </c>
      <c r="Q47" s="718" t="s">
        <v>1375</v>
      </c>
      <c r="R47" s="718" t="s">
        <v>374</v>
      </c>
      <c r="S47" s="718" t="s">
        <v>1376</v>
      </c>
      <c r="T47" s="718" t="s">
        <v>100</v>
      </c>
      <c r="U47" s="718"/>
      <c r="V47" s="258"/>
      <c r="W47" s="257"/>
      <c r="X47" s="257"/>
      <c r="Y47" s="257"/>
      <c r="Z47" s="257"/>
      <c r="AA47" s="257"/>
      <c r="AB47" s="257"/>
      <c r="AC47" s="257"/>
      <c r="AD47" s="257"/>
      <c r="AE47" s="257"/>
      <c r="AF47" s="257"/>
      <c r="AG47" s="257"/>
      <c r="AH47" s="257"/>
      <c r="AI47" s="257"/>
      <c r="AJ47" s="257"/>
      <c r="AK47" s="257"/>
    </row>
    <row r="48" spans="1:37" ht="43.5">
      <c r="B48" s="591" t="s">
        <v>1369</v>
      </c>
      <c r="C48" s="593" t="s">
        <v>564</v>
      </c>
      <c r="D48" s="591" t="s">
        <v>562</v>
      </c>
      <c r="E48" s="593" t="s">
        <v>1380</v>
      </c>
      <c r="F48" s="593"/>
      <c r="G48" s="593"/>
      <c r="H48" s="593"/>
      <c r="I48" s="591" t="s">
        <v>5672</v>
      </c>
      <c r="J48" s="593" t="s">
        <v>1381</v>
      </c>
      <c r="K48" s="594">
        <f>(2900+131)*4/10000</f>
        <v>1.2123999999999999</v>
      </c>
      <c r="L48" s="591" t="s">
        <v>1382</v>
      </c>
      <c r="M48" s="718" t="s">
        <v>1374</v>
      </c>
      <c r="N48" s="720">
        <f>(2900+131)*4/10000</f>
        <v>1.2123999999999999</v>
      </c>
      <c r="O48" s="718">
        <v>2025</v>
      </c>
      <c r="P48" s="718" t="s">
        <v>567</v>
      </c>
      <c r="Q48" s="718" t="s">
        <v>1375</v>
      </c>
      <c r="R48" s="718" t="s">
        <v>374</v>
      </c>
      <c r="S48" s="718" t="s">
        <v>1376</v>
      </c>
      <c r="T48" s="718" t="s">
        <v>100</v>
      </c>
      <c r="U48" s="718"/>
      <c r="V48" s="258"/>
      <c r="W48" s="257"/>
      <c r="X48" s="257"/>
      <c r="Y48" s="257"/>
      <c r="Z48" s="257"/>
      <c r="AA48" s="257"/>
      <c r="AB48" s="257"/>
      <c r="AC48" s="257"/>
      <c r="AD48" s="257"/>
      <c r="AE48" s="257"/>
      <c r="AF48" s="257"/>
      <c r="AG48" s="257"/>
      <c r="AH48" s="257"/>
      <c r="AI48" s="257"/>
      <c r="AJ48" s="257"/>
      <c r="AK48" s="257"/>
    </row>
    <row r="49" spans="2:37" ht="43.5">
      <c r="B49" s="591" t="s">
        <v>1369</v>
      </c>
      <c r="C49" s="593" t="s">
        <v>566</v>
      </c>
      <c r="D49" s="591" t="s">
        <v>562</v>
      </c>
      <c r="E49" s="591" t="s">
        <v>1383</v>
      </c>
      <c r="F49" s="595"/>
      <c r="G49" s="595"/>
      <c r="H49" s="595"/>
      <c r="I49" s="591" t="s">
        <v>5672</v>
      </c>
      <c r="J49" s="593" t="s">
        <v>1384</v>
      </c>
      <c r="K49" s="594">
        <f>(600+215)*4/10000</f>
        <v>0.32600000000000001</v>
      </c>
      <c r="L49" s="591" t="s">
        <v>1382</v>
      </c>
      <c r="M49" s="718" t="s">
        <v>1374</v>
      </c>
      <c r="N49" s="720">
        <f>(600+215)*4/10000</f>
        <v>0.32600000000000001</v>
      </c>
      <c r="O49" s="718">
        <v>2025</v>
      </c>
      <c r="P49" s="718" t="s">
        <v>567</v>
      </c>
      <c r="Q49" s="718" t="s">
        <v>1375</v>
      </c>
      <c r="R49" s="718" t="s">
        <v>374</v>
      </c>
      <c r="S49" s="718" t="s">
        <v>1376</v>
      </c>
      <c r="T49" s="718" t="s">
        <v>100</v>
      </c>
      <c r="U49" s="718"/>
      <c r="V49" s="258"/>
      <c r="W49" s="257"/>
      <c r="X49" s="257"/>
      <c r="Y49" s="257"/>
      <c r="Z49" s="257"/>
      <c r="AA49" s="257"/>
      <c r="AB49" s="257"/>
      <c r="AC49" s="257"/>
      <c r="AD49" s="257"/>
      <c r="AE49" s="257"/>
      <c r="AF49" s="257"/>
      <c r="AG49" s="257"/>
      <c r="AH49" s="257"/>
      <c r="AI49" s="257"/>
      <c r="AJ49" s="257"/>
      <c r="AK49" s="257"/>
    </row>
    <row r="50" spans="2:37" ht="174">
      <c r="B50" s="109" t="s">
        <v>1271</v>
      </c>
      <c r="C50" s="109" t="s">
        <v>1385</v>
      </c>
      <c r="D50" s="590" t="s">
        <v>562</v>
      </c>
      <c r="E50" s="6" t="s">
        <v>1386</v>
      </c>
      <c r="F50" s="110" t="s">
        <v>1387</v>
      </c>
      <c r="G50" s="104" t="s">
        <v>1388</v>
      </c>
      <c r="H50" s="6" t="s">
        <v>1389</v>
      </c>
      <c r="I50" s="6" t="s">
        <v>1390</v>
      </c>
      <c r="J50" s="6" t="s">
        <v>1391</v>
      </c>
      <c r="K50" s="51" t="s">
        <v>1392</v>
      </c>
      <c r="L50" s="6" t="s">
        <v>1393</v>
      </c>
      <c r="M50" s="251" t="s">
        <v>1394</v>
      </c>
      <c r="N50" s="251">
        <v>0.16</v>
      </c>
      <c r="O50" s="721">
        <v>45528</v>
      </c>
      <c r="P50" s="251">
        <v>2029</v>
      </c>
      <c r="Q50" s="251" t="s">
        <v>888</v>
      </c>
      <c r="R50" s="251" t="s">
        <v>1395</v>
      </c>
      <c r="S50" s="251" t="s">
        <v>1396</v>
      </c>
      <c r="T50" s="251" t="s">
        <v>1397</v>
      </c>
      <c r="U50" s="251"/>
      <c r="V50" s="257"/>
      <c r="W50" s="257"/>
      <c r="X50" s="257"/>
      <c r="Y50" s="257"/>
      <c r="Z50" s="257"/>
      <c r="AA50" s="257"/>
      <c r="AB50" s="257"/>
      <c r="AC50" s="257"/>
      <c r="AD50" s="257"/>
      <c r="AE50" s="257"/>
      <c r="AF50" s="257"/>
      <c r="AG50" s="257"/>
      <c r="AH50" s="257"/>
      <c r="AI50" s="257"/>
      <c r="AJ50" s="257"/>
      <c r="AK50" s="257"/>
    </row>
    <row r="51" spans="2:37" ht="203">
      <c r="B51" s="591" t="s">
        <v>3</v>
      </c>
      <c r="C51" s="593" t="s">
        <v>398</v>
      </c>
      <c r="D51" s="593" t="s">
        <v>402</v>
      </c>
      <c r="E51" s="702" t="s">
        <v>1398</v>
      </c>
      <c r="F51" s="593" t="s">
        <v>399</v>
      </c>
      <c r="G51" s="703" t="s">
        <v>400</v>
      </c>
      <c r="H51" s="703" t="s">
        <v>401</v>
      </c>
      <c r="I51" s="593" t="s">
        <v>402</v>
      </c>
      <c r="J51" s="593" t="s">
        <v>402</v>
      </c>
      <c r="K51" s="593" t="s">
        <v>402</v>
      </c>
      <c r="L51" s="593" t="s">
        <v>402</v>
      </c>
      <c r="M51" s="520" t="s">
        <v>402</v>
      </c>
      <c r="N51" s="520" t="s">
        <v>402</v>
      </c>
      <c r="O51" s="520" t="s">
        <v>402</v>
      </c>
      <c r="P51" s="520" t="s">
        <v>402</v>
      </c>
      <c r="Q51" s="520" t="s">
        <v>402</v>
      </c>
      <c r="R51" s="520" t="s">
        <v>402</v>
      </c>
      <c r="S51" s="520" t="s">
        <v>402</v>
      </c>
      <c r="T51" s="520" t="s">
        <v>402</v>
      </c>
      <c r="U51" s="520" t="s">
        <v>1399</v>
      </c>
      <c r="V51" s="257"/>
      <c r="W51" s="257"/>
      <c r="X51" s="257"/>
      <c r="Y51" s="257"/>
      <c r="Z51" s="257"/>
      <c r="AA51" s="257"/>
      <c r="AB51" s="257"/>
      <c r="AC51" s="257"/>
      <c r="AD51" s="257"/>
      <c r="AE51" s="257"/>
      <c r="AF51" s="257"/>
      <c r="AG51" s="257"/>
      <c r="AH51" s="257"/>
      <c r="AI51" s="257"/>
      <c r="AJ51" s="257"/>
      <c r="AK51" s="257"/>
    </row>
    <row r="52" spans="2:37" ht="130.5">
      <c r="B52" s="591" t="s">
        <v>3</v>
      </c>
      <c r="C52" s="593" t="s">
        <v>403</v>
      </c>
      <c r="D52" s="593" t="s">
        <v>402</v>
      </c>
      <c r="E52" s="593" t="s">
        <v>1400</v>
      </c>
      <c r="F52" s="593" t="s">
        <v>399</v>
      </c>
      <c r="G52" s="593" t="s">
        <v>404</v>
      </c>
      <c r="H52" s="593" t="s">
        <v>405</v>
      </c>
      <c r="I52" s="593" t="s">
        <v>402</v>
      </c>
      <c r="J52" s="593" t="s">
        <v>402</v>
      </c>
      <c r="K52" s="593" t="s">
        <v>402</v>
      </c>
      <c r="L52" s="593" t="s">
        <v>402</v>
      </c>
      <c r="M52" s="520" t="s">
        <v>402</v>
      </c>
      <c r="N52" s="520" t="s">
        <v>402</v>
      </c>
      <c r="O52" s="520" t="s">
        <v>402</v>
      </c>
      <c r="P52" s="520" t="s">
        <v>402</v>
      </c>
      <c r="Q52" s="520" t="s">
        <v>402</v>
      </c>
      <c r="R52" s="520" t="s">
        <v>402</v>
      </c>
      <c r="S52" s="520" t="s">
        <v>402</v>
      </c>
      <c r="T52" s="520" t="s">
        <v>402</v>
      </c>
      <c r="U52" s="520" t="s">
        <v>1399</v>
      </c>
      <c r="V52" s="257"/>
      <c r="W52" s="257"/>
      <c r="X52" s="257"/>
      <c r="Y52" s="257"/>
      <c r="Z52" s="257"/>
      <c r="AA52" s="257"/>
      <c r="AB52" s="257"/>
      <c r="AC52" s="257"/>
      <c r="AD52" s="257"/>
      <c r="AE52" s="257"/>
      <c r="AF52" s="257"/>
      <c r="AG52" s="257"/>
      <c r="AH52" s="257"/>
      <c r="AI52" s="257"/>
      <c r="AJ52" s="257"/>
      <c r="AK52" s="257"/>
    </row>
    <row r="53" spans="2:37" ht="101.5">
      <c r="B53" s="591" t="s">
        <v>3</v>
      </c>
      <c r="C53" s="593" t="s">
        <v>406</v>
      </c>
      <c r="D53" s="593" t="s">
        <v>402</v>
      </c>
      <c r="E53" s="593" t="s">
        <v>1401</v>
      </c>
      <c r="F53" s="593" t="s">
        <v>399</v>
      </c>
      <c r="G53" s="593">
        <v>433153</v>
      </c>
      <c r="H53" s="593">
        <v>8073123</v>
      </c>
      <c r="I53" s="593" t="s">
        <v>402</v>
      </c>
      <c r="J53" s="593" t="s">
        <v>402</v>
      </c>
      <c r="K53" s="593" t="s">
        <v>402</v>
      </c>
      <c r="L53" s="593" t="s">
        <v>402</v>
      </c>
      <c r="M53" s="520" t="s">
        <v>402</v>
      </c>
      <c r="N53" s="520" t="s">
        <v>402</v>
      </c>
      <c r="O53" s="520" t="s">
        <v>402</v>
      </c>
      <c r="P53" s="520" t="s">
        <v>402</v>
      </c>
      <c r="Q53" s="520" t="s">
        <v>402</v>
      </c>
      <c r="R53" s="520" t="s">
        <v>402</v>
      </c>
      <c r="S53" s="520" t="s">
        <v>402</v>
      </c>
      <c r="T53" s="520" t="s">
        <v>402</v>
      </c>
      <c r="U53" s="520" t="s">
        <v>1399</v>
      </c>
      <c r="V53" s="257"/>
      <c r="W53" s="257"/>
      <c r="X53" s="257"/>
      <c r="Y53" s="257"/>
      <c r="Z53" s="257"/>
      <c r="AA53" s="257"/>
      <c r="AB53" s="257"/>
      <c r="AC53" s="257"/>
      <c r="AD53" s="257"/>
      <c r="AE53" s="257"/>
      <c r="AF53" s="257"/>
      <c r="AG53" s="257"/>
      <c r="AH53" s="257"/>
      <c r="AI53" s="257"/>
      <c r="AJ53" s="257"/>
      <c r="AK53" s="257"/>
    </row>
    <row r="54" spans="2:37" ht="188.5">
      <c r="B54" s="591" t="s">
        <v>3</v>
      </c>
      <c r="C54" s="593" t="s">
        <v>407</v>
      </c>
      <c r="D54" s="593" t="s">
        <v>402</v>
      </c>
      <c r="E54" s="593" t="s">
        <v>1402</v>
      </c>
      <c r="F54" s="593" t="s">
        <v>399</v>
      </c>
      <c r="G54" s="593" t="s">
        <v>1403</v>
      </c>
      <c r="H54" s="593" t="s">
        <v>1404</v>
      </c>
      <c r="I54" s="593" t="s">
        <v>402</v>
      </c>
      <c r="J54" s="593" t="s">
        <v>402</v>
      </c>
      <c r="K54" s="593" t="s">
        <v>402</v>
      </c>
      <c r="L54" s="593" t="s">
        <v>402</v>
      </c>
      <c r="M54" s="520" t="s">
        <v>402</v>
      </c>
      <c r="N54" s="520" t="s">
        <v>402</v>
      </c>
      <c r="O54" s="520" t="s">
        <v>402</v>
      </c>
      <c r="P54" s="520" t="s">
        <v>402</v>
      </c>
      <c r="Q54" s="520" t="s">
        <v>402</v>
      </c>
      <c r="R54" s="520" t="s">
        <v>402</v>
      </c>
      <c r="S54" s="520" t="s">
        <v>402</v>
      </c>
      <c r="T54" s="520" t="s">
        <v>402</v>
      </c>
      <c r="U54" s="520" t="s">
        <v>1399</v>
      </c>
      <c r="V54" s="257"/>
      <c r="W54" s="257"/>
      <c r="X54" s="257"/>
      <c r="Y54" s="257"/>
      <c r="Z54" s="257"/>
      <c r="AA54" s="257"/>
      <c r="AB54" s="257"/>
      <c r="AC54" s="257"/>
      <c r="AD54" s="257"/>
      <c r="AE54" s="257"/>
      <c r="AF54" s="257"/>
      <c r="AG54" s="257"/>
      <c r="AH54" s="257"/>
      <c r="AI54" s="257"/>
      <c r="AJ54" s="257"/>
      <c r="AK54" s="257"/>
    </row>
    <row r="55" spans="2:37" ht="29">
      <c r="B55" s="110" t="s">
        <v>386</v>
      </c>
      <c r="C55" s="110" t="s">
        <v>387</v>
      </c>
      <c r="D55" s="110" t="s">
        <v>560</v>
      </c>
      <c r="E55" s="110" t="s">
        <v>388</v>
      </c>
      <c r="F55" s="110" t="s">
        <v>100</v>
      </c>
      <c r="G55" s="110" t="s">
        <v>100</v>
      </c>
      <c r="H55" s="110" t="s">
        <v>100</v>
      </c>
      <c r="I55" s="6" t="s">
        <v>402</v>
      </c>
      <c r="J55" s="6" t="s">
        <v>402</v>
      </c>
      <c r="K55" s="6" t="s">
        <v>402</v>
      </c>
      <c r="L55" s="6" t="s">
        <v>402</v>
      </c>
      <c r="M55" s="251" t="s">
        <v>402</v>
      </c>
      <c r="N55" s="251" t="s">
        <v>402</v>
      </c>
      <c r="O55" s="251" t="s">
        <v>402</v>
      </c>
      <c r="P55" s="251" t="s">
        <v>402</v>
      </c>
      <c r="Q55" s="251" t="s">
        <v>402</v>
      </c>
      <c r="R55" s="251" t="s">
        <v>402</v>
      </c>
      <c r="S55" s="251" t="s">
        <v>402</v>
      </c>
      <c r="T55" s="251" t="s">
        <v>402</v>
      </c>
      <c r="U55" s="251"/>
      <c r="V55" s="257"/>
      <c r="W55" s="257"/>
      <c r="X55" s="257"/>
      <c r="Y55" s="257"/>
      <c r="Z55" s="257"/>
      <c r="AA55" s="257"/>
      <c r="AB55" s="257"/>
      <c r="AC55" s="257"/>
      <c r="AD55" s="257"/>
      <c r="AE55" s="257"/>
      <c r="AF55" s="257"/>
      <c r="AG55" s="257"/>
      <c r="AH55" s="257"/>
      <c r="AI55" s="257"/>
      <c r="AJ55" s="257"/>
      <c r="AK55" s="257"/>
    </row>
    <row r="56" spans="2:37" ht="232">
      <c r="B56" s="591" t="s">
        <v>1242</v>
      </c>
      <c r="C56" s="591" t="s">
        <v>1405</v>
      </c>
      <c r="D56" s="591" t="s">
        <v>1406</v>
      </c>
      <c r="E56" s="591" t="s">
        <v>1407</v>
      </c>
      <c r="F56" s="593" t="s">
        <v>479</v>
      </c>
      <c r="G56" s="704" t="s">
        <v>1408</v>
      </c>
      <c r="H56" s="704" t="s">
        <v>1409</v>
      </c>
      <c r="I56" s="591" t="s">
        <v>1410</v>
      </c>
      <c r="J56" s="591" t="s">
        <v>497</v>
      </c>
      <c r="K56" s="591">
        <v>6.27</v>
      </c>
      <c r="L56" s="591" t="s">
        <v>899</v>
      </c>
      <c r="M56" s="718" t="s">
        <v>899</v>
      </c>
      <c r="N56" s="719">
        <v>0</v>
      </c>
      <c r="O56" s="722">
        <v>2025</v>
      </c>
      <c r="P56" s="718">
        <v>2029</v>
      </c>
      <c r="Q56" s="722" t="s">
        <v>1411</v>
      </c>
      <c r="R56" s="718" t="s">
        <v>394</v>
      </c>
      <c r="S56" s="718" t="s">
        <v>1412</v>
      </c>
      <c r="T56" s="520" t="s">
        <v>1413</v>
      </c>
      <c r="U56" s="520" t="s">
        <v>1414</v>
      </c>
      <c r="V56" s="257"/>
      <c r="W56" s="258"/>
      <c r="X56" s="257"/>
      <c r="Y56" s="257"/>
      <c r="Z56" s="682"/>
      <c r="AA56" s="257"/>
      <c r="AB56" s="257"/>
      <c r="AC56" s="258"/>
      <c r="AD56" s="433"/>
      <c r="AE56" s="723"/>
      <c r="AF56" s="723"/>
      <c r="AG56" s="257"/>
      <c r="AH56" s="257"/>
      <c r="AI56" s="257"/>
      <c r="AJ56" s="257"/>
      <c r="AK56" s="257"/>
    </row>
    <row r="57" spans="2:37" ht="188.5">
      <c r="B57" s="591" t="s">
        <v>1242</v>
      </c>
      <c r="C57" s="591" t="s">
        <v>1415</v>
      </c>
      <c r="D57" s="591" t="s">
        <v>1416</v>
      </c>
      <c r="E57" s="591" t="s">
        <v>1417</v>
      </c>
      <c r="F57" s="593" t="s">
        <v>479</v>
      </c>
      <c r="G57" s="704" t="s">
        <v>1418</v>
      </c>
      <c r="H57" s="704" t="s">
        <v>1419</v>
      </c>
      <c r="I57" s="591" t="s">
        <v>1410</v>
      </c>
      <c r="J57" s="591" t="s">
        <v>497</v>
      </c>
      <c r="K57" s="591">
        <v>0.5</v>
      </c>
      <c r="L57" s="591" t="s">
        <v>899</v>
      </c>
      <c r="M57" s="718" t="s">
        <v>899</v>
      </c>
      <c r="N57" s="719">
        <v>0</v>
      </c>
      <c r="O57" s="722">
        <v>2025</v>
      </c>
      <c r="P57" s="718">
        <v>2029</v>
      </c>
      <c r="Q57" s="722" t="s">
        <v>1420</v>
      </c>
      <c r="R57" s="718" t="s">
        <v>394</v>
      </c>
      <c r="S57" s="718" t="s">
        <v>1421</v>
      </c>
      <c r="T57" s="520" t="s">
        <v>1413</v>
      </c>
      <c r="U57" s="520"/>
      <c r="V57" s="257"/>
      <c r="W57" s="258"/>
      <c r="X57" s="257"/>
      <c r="Y57" s="682"/>
      <c r="Z57" s="257"/>
      <c r="AA57" s="257"/>
      <c r="AB57" s="257"/>
      <c r="AC57" s="257"/>
      <c r="AD57" s="257"/>
      <c r="AE57" s="257"/>
      <c r="AF57" s="257"/>
      <c r="AG57" s="257"/>
      <c r="AH57" s="257"/>
      <c r="AI57" s="257"/>
      <c r="AJ57" s="257"/>
      <c r="AK57" s="257"/>
    </row>
    <row r="58" spans="2:37" ht="130.5">
      <c r="B58" s="591" t="s">
        <v>1242</v>
      </c>
      <c r="C58" s="591" t="s">
        <v>1422</v>
      </c>
      <c r="D58" s="705" t="s">
        <v>570</v>
      </c>
      <c r="E58" s="591" t="s">
        <v>1423</v>
      </c>
      <c r="F58" s="593" t="s">
        <v>479</v>
      </c>
      <c r="G58" s="593" t="s">
        <v>1424</v>
      </c>
      <c r="H58" s="593" t="s">
        <v>1425</v>
      </c>
      <c r="I58" s="591" t="s">
        <v>1426</v>
      </c>
      <c r="J58" s="593" t="s">
        <v>1243</v>
      </c>
      <c r="K58" s="594">
        <v>0.02</v>
      </c>
      <c r="L58" s="593" t="s">
        <v>1427</v>
      </c>
      <c r="M58" s="520" t="s">
        <v>1427</v>
      </c>
      <c r="N58" s="520">
        <v>0.02</v>
      </c>
      <c r="O58" s="520">
        <v>2022</v>
      </c>
      <c r="P58" s="520">
        <v>2025</v>
      </c>
      <c r="Q58" s="520" t="s">
        <v>1428</v>
      </c>
      <c r="R58" s="520" t="s">
        <v>394</v>
      </c>
      <c r="S58" s="520" t="s">
        <v>1429</v>
      </c>
      <c r="T58" s="520" t="s">
        <v>1430</v>
      </c>
      <c r="U58" s="520"/>
      <c r="V58" s="257"/>
      <c r="W58" s="258"/>
      <c r="X58" s="258"/>
      <c r="Y58" s="257"/>
      <c r="Z58" s="257"/>
      <c r="AA58" s="257"/>
      <c r="AB58" s="257"/>
      <c r="AC58" s="257"/>
      <c r="AD58" s="257"/>
      <c r="AE58" s="257"/>
      <c r="AF58" s="257"/>
      <c r="AG58" s="257"/>
      <c r="AH58" s="257"/>
      <c r="AI58" s="257"/>
      <c r="AJ58" s="257"/>
      <c r="AK58" s="257"/>
    </row>
    <row r="59" spans="2:37" ht="174">
      <c r="B59" s="591" t="s">
        <v>1242</v>
      </c>
      <c r="C59" s="591" t="s">
        <v>1405</v>
      </c>
      <c r="D59" s="593" t="s">
        <v>900</v>
      </c>
      <c r="E59" s="591" t="s">
        <v>1407</v>
      </c>
      <c r="F59" s="593" t="s">
        <v>479</v>
      </c>
      <c r="G59" s="593" t="s">
        <v>1431</v>
      </c>
      <c r="H59" s="593" t="s">
        <v>1432</v>
      </c>
      <c r="I59" s="593" t="s">
        <v>1433</v>
      </c>
      <c r="J59" s="593" t="s">
        <v>1243</v>
      </c>
      <c r="K59" s="594">
        <v>0.18</v>
      </c>
      <c r="L59" s="591" t="s">
        <v>899</v>
      </c>
      <c r="M59" s="718" t="s">
        <v>899</v>
      </c>
      <c r="N59" s="720">
        <v>0.18</v>
      </c>
      <c r="O59" s="520">
        <v>2025</v>
      </c>
      <c r="P59" s="520">
        <v>2025</v>
      </c>
      <c r="Q59" s="520" t="s">
        <v>1434</v>
      </c>
      <c r="R59" s="520" t="s">
        <v>427</v>
      </c>
      <c r="S59" s="520" t="s">
        <v>120</v>
      </c>
      <c r="T59" s="520" t="s">
        <v>1413</v>
      </c>
      <c r="U59" s="520"/>
      <c r="V59" s="257"/>
      <c r="W59" s="258"/>
      <c r="X59" s="257"/>
      <c r="Y59" s="257"/>
      <c r="Z59" s="257"/>
      <c r="AA59" s="257"/>
      <c r="AB59" s="257"/>
      <c r="AC59" s="257"/>
      <c r="AD59" s="257"/>
      <c r="AE59" s="257"/>
      <c r="AF59" s="257"/>
      <c r="AG59" s="257"/>
      <c r="AH59" s="257"/>
      <c r="AI59" s="257"/>
      <c r="AJ59" s="257"/>
      <c r="AK59" s="257"/>
    </row>
    <row r="60" spans="2:37" ht="174">
      <c r="B60" s="591" t="s">
        <v>1242</v>
      </c>
      <c r="C60" s="591" t="s">
        <v>1415</v>
      </c>
      <c r="D60" s="593" t="s">
        <v>900</v>
      </c>
      <c r="E60" s="591" t="s">
        <v>1435</v>
      </c>
      <c r="F60" s="593" t="s">
        <v>479</v>
      </c>
      <c r="G60" s="593" t="s">
        <v>1436</v>
      </c>
      <c r="H60" s="593" t="s">
        <v>1437</v>
      </c>
      <c r="I60" s="593" t="s">
        <v>1433</v>
      </c>
      <c r="J60" s="593" t="s">
        <v>1243</v>
      </c>
      <c r="K60" s="594">
        <v>0.25</v>
      </c>
      <c r="L60" s="591" t="s">
        <v>899</v>
      </c>
      <c r="M60" s="718" t="s">
        <v>899</v>
      </c>
      <c r="N60" s="720">
        <v>0.25</v>
      </c>
      <c r="O60" s="520">
        <v>2025</v>
      </c>
      <c r="P60" s="520">
        <v>2025</v>
      </c>
      <c r="Q60" s="520" t="s">
        <v>5673</v>
      </c>
      <c r="R60" s="520" t="s">
        <v>427</v>
      </c>
      <c r="S60" s="520" t="s">
        <v>120</v>
      </c>
      <c r="T60" s="520" t="s">
        <v>5674</v>
      </c>
      <c r="U60" s="520"/>
      <c r="V60" s="257"/>
      <c r="W60" s="258"/>
      <c r="X60" s="433"/>
      <c r="Y60" s="717"/>
      <c r="Z60" s="717"/>
      <c r="AA60" s="253"/>
      <c r="AB60" s="253"/>
      <c r="AC60" s="257"/>
      <c r="AD60" s="257"/>
      <c r="AE60" s="257"/>
      <c r="AF60" s="257"/>
      <c r="AG60" s="257"/>
      <c r="AH60" s="257"/>
      <c r="AI60" s="257"/>
      <c r="AJ60" s="257"/>
      <c r="AK60" s="257"/>
    </row>
    <row r="61" spans="2:37" s="598" customFormat="1" ht="50.25" customHeight="1">
      <c r="B61" s="583" t="s">
        <v>1438</v>
      </c>
      <c r="C61" s="583" t="s">
        <v>1439</v>
      </c>
      <c r="D61" s="583" t="s">
        <v>521</v>
      </c>
      <c r="E61" s="583" t="s">
        <v>1440</v>
      </c>
      <c r="F61" s="583" t="s">
        <v>431</v>
      </c>
      <c r="G61" s="597">
        <v>4699783.4621700002</v>
      </c>
      <c r="H61" s="597">
        <v>2400711.0280200001</v>
      </c>
      <c r="I61" s="583" t="s">
        <v>1441</v>
      </c>
      <c r="J61" s="583" t="s">
        <v>1089</v>
      </c>
      <c r="K61" s="597">
        <v>38.763689999999997</v>
      </c>
      <c r="L61" s="583" t="s">
        <v>1442</v>
      </c>
      <c r="M61" s="251" t="s">
        <v>416</v>
      </c>
      <c r="N61" s="353">
        <v>0</v>
      </c>
      <c r="O61" s="252">
        <v>2021</v>
      </c>
      <c r="P61" s="252">
        <v>2033</v>
      </c>
      <c r="Q61" s="252" t="s">
        <v>1443</v>
      </c>
      <c r="R61" s="252" t="s">
        <v>394</v>
      </c>
      <c r="S61" s="252" t="s">
        <v>583</v>
      </c>
      <c r="T61" s="252" t="s">
        <v>1444</v>
      </c>
      <c r="U61" s="251" t="s">
        <v>1445</v>
      </c>
      <c r="V61" s="257"/>
      <c r="W61" s="258"/>
      <c r="X61" s="257"/>
      <c r="Y61" s="682"/>
      <c r="Z61" s="682"/>
      <c r="AA61" s="257"/>
      <c r="AB61" s="257"/>
      <c r="AC61" s="257"/>
      <c r="AD61" s="682"/>
      <c r="AE61" s="682"/>
      <c r="AF61" s="257"/>
      <c r="AG61" s="257"/>
      <c r="AH61" s="257"/>
      <c r="AI61" s="257"/>
      <c r="AJ61" s="257"/>
      <c r="AK61" s="257"/>
    </row>
    <row r="62" spans="2:37" s="598" customFormat="1" ht="22.5" customHeight="1">
      <c r="B62" s="583" t="s">
        <v>1438</v>
      </c>
      <c r="C62" s="583" t="s">
        <v>1439</v>
      </c>
      <c r="D62" s="583" t="s">
        <v>521</v>
      </c>
      <c r="E62" s="583" t="s">
        <v>1095</v>
      </c>
      <c r="F62" s="583" t="s">
        <v>431</v>
      </c>
      <c r="G62" s="597">
        <v>4709257.0488099996</v>
      </c>
      <c r="H62" s="597">
        <v>2405896.6565200002</v>
      </c>
      <c r="I62" s="583" t="s">
        <v>1441</v>
      </c>
      <c r="J62" s="583" t="s">
        <v>1089</v>
      </c>
      <c r="K62" s="597">
        <v>0.44110700000000003</v>
      </c>
      <c r="L62" s="583" t="s">
        <v>1442</v>
      </c>
      <c r="M62" s="251" t="s">
        <v>416</v>
      </c>
      <c r="N62" s="353">
        <v>0</v>
      </c>
      <c r="O62" s="252">
        <v>2021</v>
      </c>
      <c r="P62" s="252">
        <v>2033</v>
      </c>
      <c r="Q62" s="252" t="s">
        <v>1443</v>
      </c>
      <c r="R62" s="252" t="s">
        <v>394</v>
      </c>
      <c r="S62" s="252" t="s">
        <v>583</v>
      </c>
      <c r="T62" s="252" t="s">
        <v>1444</v>
      </c>
      <c r="U62" s="251" t="s">
        <v>1445</v>
      </c>
      <c r="V62" s="257"/>
      <c r="W62" s="258"/>
      <c r="X62" s="257"/>
      <c r="Y62" s="682"/>
      <c r="Z62" s="682"/>
      <c r="AA62" s="257"/>
      <c r="AB62" s="257"/>
      <c r="AC62" s="709"/>
      <c r="AD62" s="725"/>
      <c r="AE62" s="725"/>
      <c r="AF62" s="709"/>
      <c r="AG62" s="257"/>
      <c r="AH62" s="257"/>
      <c r="AI62" s="257"/>
      <c r="AJ62" s="257"/>
      <c r="AK62" s="257"/>
    </row>
    <row r="63" spans="2:37" s="598" customFormat="1" ht="22.5" customHeight="1">
      <c r="B63" s="583" t="s">
        <v>1438</v>
      </c>
      <c r="C63" s="583" t="s">
        <v>1439</v>
      </c>
      <c r="D63" s="583" t="s">
        <v>521</v>
      </c>
      <c r="E63" s="584" t="s">
        <v>1440</v>
      </c>
      <c r="F63" s="583" t="s">
        <v>431</v>
      </c>
      <c r="G63" s="585">
        <v>4700734.7756399997</v>
      </c>
      <c r="H63" s="585">
        <v>2403925.4860800002</v>
      </c>
      <c r="I63" s="583" t="s">
        <v>1441</v>
      </c>
      <c r="J63" s="584" t="s">
        <v>1089</v>
      </c>
      <c r="K63" s="585">
        <v>257.59206549999999</v>
      </c>
      <c r="L63" s="584" t="s">
        <v>1446</v>
      </c>
      <c r="M63" s="251" t="s">
        <v>411</v>
      </c>
      <c r="N63" s="353">
        <v>0</v>
      </c>
      <c r="O63" s="252">
        <v>2021</v>
      </c>
      <c r="P63" s="252">
        <v>2033</v>
      </c>
      <c r="Q63" s="252" t="s">
        <v>1443</v>
      </c>
      <c r="R63" s="252" t="s">
        <v>394</v>
      </c>
      <c r="S63" s="252" t="s">
        <v>583</v>
      </c>
      <c r="T63" s="252" t="s">
        <v>1444</v>
      </c>
      <c r="U63" s="251" t="s">
        <v>1445</v>
      </c>
      <c r="V63" s="257"/>
      <c r="W63" s="258"/>
      <c r="X63" s="257"/>
      <c r="Y63" s="682"/>
      <c r="Z63" s="682"/>
      <c r="AA63" s="257"/>
      <c r="AB63" s="257"/>
      <c r="AC63" s="257"/>
      <c r="AD63" s="257"/>
      <c r="AE63" s="257"/>
      <c r="AF63" s="257"/>
      <c r="AG63" s="257"/>
      <c r="AH63" s="257"/>
      <c r="AI63" s="257"/>
      <c r="AJ63" s="257"/>
      <c r="AK63" s="257"/>
    </row>
    <row r="64" spans="2:37" s="598" customFormat="1" ht="22.5" customHeight="1">
      <c r="B64" s="583" t="s">
        <v>1438</v>
      </c>
      <c r="C64" s="583" t="s">
        <v>1439</v>
      </c>
      <c r="D64" s="583" t="s">
        <v>521</v>
      </c>
      <c r="E64" s="583" t="s">
        <v>1095</v>
      </c>
      <c r="F64" s="583" t="s">
        <v>431</v>
      </c>
      <c r="G64" s="597">
        <v>4710070.2566099996</v>
      </c>
      <c r="H64" s="597">
        <v>2405853.42032</v>
      </c>
      <c r="I64" s="583" t="s">
        <v>1441</v>
      </c>
      <c r="J64" s="584" t="s">
        <v>1089</v>
      </c>
      <c r="K64" s="585">
        <v>314.71747650000003</v>
      </c>
      <c r="L64" s="584" t="s">
        <v>1446</v>
      </c>
      <c r="M64" s="251" t="s">
        <v>411</v>
      </c>
      <c r="N64" s="353">
        <v>0</v>
      </c>
      <c r="O64" s="252">
        <v>2021</v>
      </c>
      <c r="P64" s="252">
        <v>2033</v>
      </c>
      <c r="Q64" s="252" t="s">
        <v>1443</v>
      </c>
      <c r="R64" s="252" t="s">
        <v>394</v>
      </c>
      <c r="S64" s="252" t="s">
        <v>583</v>
      </c>
      <c r="T64" s="252" t="s">
        <v>1444</v>
      </c>
      <c r="U64" s="251" t="s">
        <v>1445</v>
      </c>
      <c r="V64" s="257"/>
      <c r="W64" s="258"/>
      <c r="X64" s="257"/>
      <c r="Y64" s="682"/>
      <c r="Z64" s="682"/>
      <c r="AA64" s="257"/>
      <c r="AB64" s="257"/>
      <c r="AC64" s="257"/>
      <c r="AD64" s="257"/>
      <c r="AE64" s="257"/>
      <c r="AF64" s="257"/>
      <c r="AG64" s="257"/>
      <c r="AH64" s="257"/>
      <c r="AI64" s="257"/>
      <c r="AJ64" s="257"/>
      <c r="AK64" s="257"/>
    </row>
    <row r="65" spans="2:37" s="598" customFormat="1" ht="22.5" customHeight="1">
      <c r="B65" s="583" t="s">
        <v>1438</v>
      </c>
      <c r="C65" s="583" t="s">
        <v>1439</v>
      </c>
      <c r="D65" s="583" t="s">
        <v>521</v>
      </c>
      <c r="E65" s="583" t="s">
        <v>1440</v>
      </c>
      <c r="F65" s="583" t="s">
        <v>431</v>
      </c>
      <c r="G65" s="597">
        <v>4699484.5137</v>
      </c>
      <c r="H65" s="597">
        <v>2400916.1747699999</v>
      </c>
      <c r="I65" s="583" t="s">
        <v>1441</v>
      </c>
      <c r="J65" s="584" t="s">
        <v>1089</v>
      </c>
      <c r="K65" s="585">
        <v>6.6991129999999997</v>
      </c>
      <c r="L65" s="584" t="s">
        <v>1447</v>
      </c>
      <c r="M65" s="251" t="s">
        <v>415</v>
      </c>
      <c r="N65" s="353">
        <v>0</v>
      </c>
      <c r="O65" s="252">
        <v>2021</v>
      </c>
      <c r="P65" s="252">
        <v>2033</v>
      </c>
      <c r="Q65" s="252" t="s">
        <v>1443</v>
      </c>
      <c r="R65" s="252" t="s">
        <v>394</v>
      </c>
      <c r="S65" s="252" t="s">
        <v>583</v>
      </c>
      <c r="T65" s="252" t="s">
        <v>1444</v>
      </c>
      <c r="U65" s="251" t="s">
        <v>1445</v>
      </c>
      <c r="V65" s="257"/>
      <c r="W65" s="258"/>
      <c r="X65" s="257"/>
      <c r="Y65" s="682"/>
      <c r="Z65" s="682"/>
      <c r="AA65" s="257"/>
      <c r="AB65" s="257"/>
      <c r="AC65" s="257"/>
      <c r="AD65" s="257"/>
      <c r="AE65" s="257"/>
      <c r="AF65" s="257"/>
      <c r="AG65" s="257"/>
      <c r="AH65" s="257"/>
      <c r="AI65" s="257"/>
      <c r="AJ65" s="257"/>
      <c r="AK65" s="257"/>
    </row>
    <row r="66" spans="2:37" s="598" customFormat="1" ht="22.5" customHeight="1">
      <c r="B66" s="583" t="s">
        <v>1438</v>
      </c>
      <c r="C66" s="583" t="s">
        <v>1439</v>
      </c>
      <c r="D66" s="583" t="s">
        <v>521</v>
      </c>
      <c r="E66" s="584" t="s">
        <v>1095</v>
      </c>
      <c r="F66" s="583" t="s">
        <v>431</v>
      </c>
      <c r="G66" s="585">
        <v>4710002.8554800004</v>
      </c>
      <c r="H66" s="585">
        <v>2404535.8964</v>
      </c>
      <c r="I66" s="583" t="s">
        <v>1441</v>
      </c>
      <c r="J66" s="584" t="s">
        <v>1089</v>
      </c>
      <c r="K66" s="585">
        <v>40.121673000000001</v>
      </c>
      <c r="L66" s="584" t="s">
        <v>1447</v>
      </c>
      <c r="M66" s="251" t="s">
        <v>415</v>
      </c>
      <c r="N66" s="353">
        <v>0</v>
      </c>
      <c r="O66" s="252">
        <v>2021</v>
      </c>
      <c r="P66" s="252">
        <v>2033</v>
      </c>
      <c r="Q66" s="252" t="s">
        <v>1443</v>
      </c>
      <c r="R66" s="252" t="s">
        <v>394</v>
      </c>
      <c r="S66" s="252" t="s">
        <v>583</v>
      </c>
      <c r="T66" s="252" t="s">
        <v>1444</v>
      </c>
      <c r="U66" s="251" t="s">
        <v>1445</v>
      </c>
      <c r="V66" s="257"/>
      <c r="W66" s="258"/>
      <c r="X66" s="257"/>
      <c r="Y66" s="682"/>
      <c r="Z66" s="682"/>
      <c r="AA66" s="257"/>
      <c r="AB66" s="257"/>
      <c r="AC66" s="257"/>
      <c r="AD66" s="257"/>
      <c r="AE66" s="257"/>
      <c r="AF66" s="257"/>
      <c r="AG66" s="257"/>
      <c r="AH66" s="257"/>
      <c r="AI66" s="257"/>
      <c r="AJ66" s="257"/>
      <c r="AK66" s="257"/>
    </row>
    <row r="67" spans="2:37" s="598" customFormat="1" ht="22.5" customHeight="1">
      <c r="B67" s="583" t="s">
        <v>1438</v>
      </c>
      <c r="C67" s="583" t="s">
        <v>1439</v>
      </c>
      <c r="D67" s="583" t="s">
        <v>521</v>
      </c>
      <c r="E67" s="584" t="s">
        <v>1095</v>
      </c>
      <c r="F67" s="583" t="s">
        <v>431</v>
      </c>
      <c r="G67" s="585">
        <v>4710114.5752800005</v>
      </c>
      <c r="H67" s="585">
        <v>2406690.07815</v>
      </c>
      <c r="I67" s="583" t="s">
        <v>1441</v>
      </c>
      <c r="J67" s="583" t="s">
        <v>1089</v>
      </c>
      <c r="K67" s="585">
        <v>0.58529100000000001</v>
      </c>
      <c r="L67" s="584" t="s">
        <v>1448</v>
      </c>
      <c r="M67" s="251" t="s">
        <v>839</v>
      </c>
      <c r="N67" s="353">
        <v>0</v>
      </c>
      <c r="O67" s="252">
        <v>2021</v>
      </c>
      <c r="P67" s="252">
        <v>2033</v>
      </c>
      <c r="Q67" s="252" t="s">
        <v>1443</v>
      </c>
      <c r="R67" s="252" t="s">
        <v>394</v>
      </c>
      <c r="S67" s="252" t="s">
        <v>583</v>
      </c>
      <c r="T67" s="252" t="s">
        <v>1444</v>
      </c>
      <c r="U67" s="251" t="s">
        <v>1445</v>
      </c>
      <c r="V67" s="257"/>
      <c r="W67" s="258"/>
      <c r="X67" s="257"/>
      <c r="Y67" s="682"/>
      <c r="Z67" s="682"/>
      <c r="AA67" s="257"/>
      <c r="AB67" s="257"/>
      <c r="AC67" s="257"/>
      <c r="AD67" s="257"/>
      <c r="AE67" s="257"/>
      <c r="AF67" s="257"/>
      <c r="AG67" s="257"/>
      <c r="AH67" s="257"/>
      <c r="AI67" s="257"/>
      <c r="AJ67" s="257"/>
      <c r="AK67" s="257"/>
    </row>
    <row r="68" spans="2:37" s="598" customFormat="1" ht="22.5" customHeight="1">
      <c r="B68" s="583" t="s">
        <v>1438</v>
      </c>
      <c r="C68" s="583" t="s">
        <v>1439</v>
      </c>
      <c r="D68" s="583" t="s">
        <v>521</v>
      </c>
      <c r="E68" s="599" t="s">
        <v>1440</v>
      </c>
      <c r="F68" s="583" t="s">
        <v>431</v>
      </c>
      <c r="G68" s="585">
        <v>4698552.22059</v>
      </c>
      <c r="H68" s="585">
        <v>2402042.8218100001</v>
      </c>
      <c r="I68" s="583" t="s">
        <v>1441</v>
      </c>
      <c r="J68" s="584" t="s">
        <v>1089</v>
      </c>
      <c r="K68" s="585">
        <v>40.938645999999999</v>
      </c>
      <c r="L68" s="584" t="s">
        <v>1449</v>
      </c>
      <c r="M68" s="251" t="s">
        <v>413</v>
      </c>
      <c r="N68" s="353">
        <v>0</v>
      </c>
      <c r="O68" s="252">
        <v>2021</v>
      </c>
      <c r="P68" s="252">
        <v>2033</v>
      </c>
      <c r="Q68" s="252" t="s">
        <v>1443</v>
      </c>
      <c r="R68" s="252" t="s">
        <v>394</v>
      </c>
      <c r="S68" s="252" t="s">
        <v>583</v>
      </c>
      <c r="T68" s="252" t="s">
        <v>1444</v>
      </c>
      <c r="U68" s="251" t="s">
        <v>1445</v>
      </c>
      <c r="V68" s="257"/>
      <c r="W68" s="258"/>
      <c r="X68" s="257"/>
      <c r="Y68" s="682"/>
      <c r="Z68" s="682"/>
      <c r="AA68" s="257"/>
      <c r="AB68" s="257"/>
      <c r="AC68" s="257"/>
      <c r="AD68" s="257"/>
      <c r="AE68" s="257"/>
      <c r="AF68" s="257"/>
      <c r="AG68" s="257"/>
      <c r="AH68" s="257"/>
      <c r="AI68" s="257"/>
      <c r="AJ68" s="257"/>
      <c r="AK68" s="257"/>
    </row>
    <row r="69" spans="2:37" s="598" customFormat="1" ht="22.5" customHeight="1">
      <c r="B69" s="583" t="s">
        <v>1438</v>
      </c>
      <c r="C69" s="583" t="s">
        <v>1439</v>
      </c>
      <c r="D69" s="583" t="s">
        <v>521</v>
      </c>
      <c r="E69" s="584" t="s">
        <v>1095</v>
      </c>
      <c r="F69" s="583" t="s">
        <v>431</v>
      </c>
      <c r="G69" s="585">
        <v>4710364.7810300002</v>
      </c>
      <c r="H69" s="585">
        <v>2406523.9807099998</v>
      </c>
      <c r="I69" s="583" t="s">
        <v>1441</v>
      </c>
      <c r="J69" s="584" t="s">
        <v>1089</v>
      </c>
      <c r="K69" s="585">
        <v>80.496880000000004</v>
      </c>
      <c r="L69" s="584" t="s">
        <v>1449</v>
      </c>
      <c r="M69" s="251" t="s">
        <v>413</v>
      </c>
      <c r="N69" s="353">
        <v>0</v>
      </c>
      <c r="O69" s="252">
        <v>2021</v>
      </c>
      <c r="P69" s="252">
        <v>2033</v>
      </c>
      <c r="Q69" s="252" t="s">
        <v>1443</v>
      </c>
      <c r="R69" s="252" t="s">
        <v>394</v>
      </c>
      <c r="S69" s="252" t="s">
        <v>583</v>
      </c>
      <c r="T69" s="252" t="s">
        <v>1444</v>
      </c>
      <c r="U69" s="251" t="s">
        <v>1445</v>
      </c>
      <c r="V69" s="257"/>
      <c r="W69" s="1045"/>
      <c r="X69" s="1045"/>
      <c r="Y69" s="725"/>
      <c r="Z69" s="725"/>
      <c r="AA69" s="709"/>
      <c r="AB69" s="257"/>
      <c r="AC69" s="257"/>
      <c r="AD69" s="257"/>
      <c r="AE69" s="257"/>
      <c r="AF69" s="257"/>
      <c r="AG69" s="257"/>
      <c r="AH69" s="257"/>
      <c r="AI69" s="257"/>
      <c r="AJ69" s="257"/>
      <c r="AK69" s="257"/>
    </row>
    <row r="70" spans="2:37" s="598" customFormat="1" ht="22.5" customHeight="1">
      <c r="B70" s="583" t="s">
        <v>1438</v>
      </c>
      <c r="C70" s="583" t="s">
        <v>1439</v>
      </c>
      <c r="D70" s="583" t="s">
        <v>521</v>
      </c>
      <c r="E70" s="584" t="s">
        <v>1440</v>
      </c>
      <c r="F70" s="583" t="s">
        <v>431</v>
      </c>
      <c r="G70" s="585">
        <v>4697186.09356</v>
      </c>
      <c r="H70" s="585">
        <v>2400912.9211900001</v>
      </c>
      <c r="I70" s="583" t="s">
        <v>1441</v>
      </c>
      <c r="J70" s="584" t="s">
        <v>585</v>
      </c>
      <c r="K70" s="585">
        <v>485.75893100000002</v>
      </c>
      <c r="L70" s="584" t="s">
        <v>1450</v>
      </c>
      <c r="M70" s="251" t="s">
        <v>116</v>
      </c>
      <c r="N70" s="353">
        <v>0</v>
      </c>
      <c r="O70" s="252">
        <v>2021</v>
      </c>
      <c r="P70" s="252">
        <v>2033</v>
      </c>
      <c r="Q70" s="252" t="s">
        <v>1443</v>
      </c>
      <c r="R70" s="252" t="s">
        <v>394</v>
      </c>
      <c r="S70" s="252" t="s">
        <v>583</v>
      </c>
      <c r="T70" s="252" t="s">
        <v>1444</v>
      </c>
      <c r="U70" s="251" t="s">
        <v>1445</v>
      </c>
      <c r="V70" s="257"/>
      <c r="W70" s="257"/>
      <c r="X70" s="257"/>
      <c r="Y70" s="257"/>
      <c r="Z70" s="257"/>
      <c r="AA70" s="257"/>
      <c r="AB70" s="257"/>
      <c r="AC70" s="257"/>
      <c r="AD70" s="257"/>
      <c r="AE70" s="257"/>
      <c r="AF70" s="257"/>
      <c r="AG70" s="257"/>
      <c r="AH70" s="257"/>
      <c r="AI70" s="257"/>
      <c r="AJ70" s="257"/>
      <c r="AK70" s="257"/>
    </row>
    <row r="71" spans="2:37" s="598" customFormat="1" ht="22.5" customHeight="1">
      <c r="B71" s="583" t="s">
        <v>1438</v>
      </c>
      <c r="C71" s="583" t="s">
        <v>1439</v>
      </c>
      <c r="D71" s="583" t="s">
        <v>521</v>
      </c>
      <c r="E71" s="584" t="s">
        <v>1440</v>
      </c>
      <c r="F71" s="583" t="s">
        <v>431</v>
      </c>
      <c r="G71" s="585">
        <v>4698927.6257199999</v>
      </c>
      <c r="H71" s="585">
        <v>2402064.0961199999</v>
      </c>
      <c r="I71" s="583" t="s">
        <v>1441</v>
      </c>
      <c r="J71" s="584" t="s">
        <v>585</v>
      </c>
      <c r="K71" s="585">
        <v>562.860771</v>
      </c>
      <c r="L71" s="584" t="s">
        <v>1451</v>
      </c>
      <c r="M71" s="251" t="s">
        <v>839</v>
      </c>
      <c r="N71" s="353">
        <v>0</v>
      </c>
      <c r="O71" s="252">
        <v>2021</v>
      </c>
      <c r="P71" s="252">
        <v>2033</v>
      </c>
      <c r="Q71" s="252" t="s">
        <v>1443</v>
      </c>
      <c r="R71" s="252" t="s">
        <v>394</v>
      </c>
      <c r="S71" s="252" t="s">
        <v>583</v>
      </c>
      <c r="T71" s="252" t="s">
        <v>1444</v>
      </c>
      <c r="U71" s="251" t="s">
        <v>1445</v>
      </c>
      <c r="V71" s="257"/>
      <c r="W71" s="314"/>
      <c r="X71" s="314"/>
      <c r="Y71" s="1046"/>
      <c r="Z71" s="1046"/>
      <c r="AA71" s="1046"/>
      <c r="AB71" s="1046"/>
      <c r="AC71" s="257"/>
      <c r="AD71" s="257"/>
      <c r="AE71" s="257"/>
      <c r="AF71" s="257"/>
      <c r="AG71" s="257"/>
      <c r="AH71" s="257"/>
      <c r="AI71" s="257"/>
      <c r="AJ71" s="257"/>
      <c r="AK71" s="257"/>
    </row>
    <row r="72" spans="2:37" s="598" customFormat="1" ht="22.5" customHeight="1">
      <c r="B72" s="583" t="s">
        <v>1438</v>
      </c>
      <c r="C72" s="583" t="s">
        <v>1439</v>
      </c>
      <c r="D72" s="583" t="s">
        <v>521</v>
      </c>
      <c r="E72" s="584" t="s">
        <v>1095</v>
      </c>
      <c r="F72" s="583" t="s">
        <v>431</v>
      </c>
      <c r="G72" s="585">
        <v>4710094.9386</v>
      </c>
      <c r="H72" s="585">
        <v>2407364.9435700001</v>
      </c>
      <c r="I72" s="583" t="s">
        <v>1441</v>
      </c>
      <c r="J72" s="584" t="s">
        <v>585</v>
      </c>
      <c r="K72" s="585">
        <v>276.21059250000002</v>
      </c>
      <c r="L72" s="584" t="s">
        <v>1451</v>
      </c>
      <c r="M72" s="251" t="s">
        <v>839</v>
      </c>
      <c r="N72" s="353">
        <v>0</v>
      </c>
      <c r="O72" s="252">
        <v>2021</v>
      </c>
      <c r="P72" s="252">
        <v>2033</v>
      </c>
      <c r="Q72" s="252" t="s">
        <v>1443</v>
      </c>
      <c r="R72" s="252" t="s">
        <v>394</v>
      </c>
      <c r="S72" s="252" t="s">
        <v>583</v>
      </c>
      <c r="T72" s="252" t="s">
        <v>1444</v>
      </c>
      <c r="U72" s="251" t="s">
        <v>1445</v>
      </c>
      <c r="V72" s="257"/>
      <c r="W72" s="314"/>
      <c r="X72" s="314"/>
      <c r="Y72" s="396"/>
      <c r="Z72" s="396"/>
      <c r="AA72" s="396"/>
      <c r="AB72" s="396"/>
      <c r="AC72" s="257"/>
      <c r="AD72" s="257"/>
      <c r="AE72" s="257"/>
      <c r="AF72" s="257"/>
      <c r="AG72" s="257"/>
      <c r="AH72" s="257"/>
      <c r="AI72" s="257"/>
      <c r="AJ72" s="257"/>
      <c r="AK72" s="257"/>
    </row>
    <row r="73" spans="2:37" s="598" customFormat="1" ht="22.5" customHeight="1">
      <c r="B73" s="583" t="s">
        <v>1438</v>
      </c>
      <c r="C73" s="583" t="s">
        <v>1439</v>
      </c>
      <c r="D73" s="583" t="s">
        <v>521</v>
      </c>
      <c r="E73" s="584" t="s">
        <v>1440</v>
      </c>
      <c r="F73" s="583" t="s">
        <v>431</v>
      </c>
      <c r="G73" s="585">
        <v>4698239.9186899997</v>
      </c>
      <c r="H73" s="585">
        <v>2400547.66872</v>
      </c>
      <c r="I73" s="583" t="s">
        <v>1441</v>
      </c>
      <c r="J73" s="584" t="s">
        <v>585</v>
      </c>
      <c r="K73" s="585">
        <v>356.08241250000003</v>
      </c>
      <c r="L73" s="584" t="s">
        <v>1452</v>
      </c>
      <c r="M73" s="251" t="s">
        <v>413</v>
      </c>
      <c r="N73" s="353">
        <v>0</v>
      </c>
      <c r="O73" s="252">
        <v>2021</v>
      </c>
      <c r="P73" s="252">
        <v>2033</v>
      </c>
      <c r="Q73" s="252" t="s">
        <v>1443</v>
      </c>
      <c r="R73" s="252" t="s">
        <v>394</v>
      </c>
      <c r="S73" s="252" t="s">
        <v>583</v>
      </c>
      <c r="T73" s="252" t="s">
        <v>1444</v>
      </c>
      <c r="U73" s="251" t="s">
        <v>1445</v>
      </c>
      <c r="V73" s="257"/>
      <c r="W73" s="257"/>
      <c r="X73" s="257"/>
      <c r="Y73" s="257"/>
      <c r="Z73" s="257"/>
      <c r="AA73" s="257"/>
      <c r="AB73" s="257"/>
      <c r="AC73" s="257"/>
      <c r="AD73" s="257"/>
      <c r="AE73" s="257"/>
      <c r="AF73" s="257"/>
      <c r="AG73" s="257"/>
      <c r="AH73" s="257"/>
      <c r="AI73" s="257"/>
      <c r="AJ73" s="257"/>
      <c r="AK73" s="257"/>
    </row>
    <row r="74" spans="2:37" s="598" customFormat="1" ht="22.5" customHeight="1">
      <c r="B74" s="583" t="s">
        <v>1438</v>
      </c>
      <c r="C74" s="583" t="s">
        <v>1439</v>
      </c>
      <c r="D74" s="583" t="s">
        <v>521</v>
      </c>
      <c r="E74" s="584" t="s">
        <v>1440</v>
      </c>
      <c r="F74" s="583" t="s">
        <v>431</v>
      </c>
      <c r="G74" s="585">
        <v>4700645.9509100001</v>
      </c>
      <c r="H74" s="585">
        <v>2401247.0333199999</v>
      </c>
      <c r="I74" s="583" t="s">
        <v>1441</v>
      </c>
      <c r="J74" s="584" t="s">
        <v>585</v>
      </c>
      <c r="K74" s="585">
        <v>103.30568599999999</v>
      </c>
      <c r="L74" s="584" t="s">
        <v>1453</v>
      </c>
      <c r="M74" s="251" t="s">
        <v>413</v>
      </c>
      <c r="N74" s="353">
        <v>0</v>
      </c>
      <c r="O74" s="252">
        <v>2021</v>
      </c>
      <c r="P74" s="252">
        <v>2033</v>
      </c>
      <c r="Q74" s="252" t="s">
        <v>1443</v>
      </c>
      <c r="R74" s="252" t="s">
        <v>394</v>
      </c>
      <c r="S74" s="252" t="s">
        <v>583</v>
      </c>
      <c r="T74" s="252" t="s">
        <v>1444</v>
      </c>
      <c r="U74" s="251" t="s">
        <v>1445</v>
      </c>
      <c r="V74" s="257"/>
      <c r="W74" s="257"/>
      <c r="X74" s="257"/>
      <c r="Y74" s="257"/>
      <c r="Z74" s="257"/>
      <c r="AA74" s="257"/>
      <c r="AB74" s="257"/>
      <c r="AC74" s="257"/>
      <c r="AD74" s="257"/>
      <c r="AE74" s="257"/>
      <c r="AF74" s="257"/>
      <c r="AG74" s="257"/>
      <c r="AH74" s="257"/>
      <c r="AI74" s="257"/>
      <c r="AJ74" s="257"/>
      <c r="AK74" s="257"/>
    </row>
    <row r="75" spans="2:37" s="598" customFormat="1" ht="22.5" customHeight="1">
      <c r="B75" s="583" t="s">
        <v>1438</v>
      </c>
      <c r="C75" s="583" t="s">
        <v>1439</v>
      </c>
      <c r="D75" s="583" t="s">
        <v>521</v>
      </c>
      <c r="E75" s="584" t="s">
        <v>1095</v>
      </c>
      <c r="F75" s="583" t="s">
        <v>431</v>
      </c>
      <c r="G75" s="585">
        <v>4710294.7469600001</v>
      </c>
      <c r="H75" s="585">
        <v>2407069.6230600001</v>
      </c>
      <c r="I75" s="583" t="s">
        <v>1441</v>
      </c>
      <c r="J75" s="584" t="s">
        <v>585</v>
      </c>
      <c r="K75" s="585">
        <v>138.38566499999999</v>
      </c>
      <c r="L75" s="584" t="s">
        <v>1453</v>
      </c>
      <c r="M75" s="251" t="s">
        <v>413</v>
      </c>
      <c r="N75" s="353">
        <v>0</v>
      </c>
      <c r="O75" s="252">
        <v>2021</v>
      </c>
      <c r="P75" s="252">
        <v>2033</v>
      </c>
      <c r="Q75" s="252" t="s">
        <v>1443</v>
      </c>
      <c r="R75" s="252" t="s">
        <v>394</v>
      </c>
      <c r="S75" s="252" t="s">
        <v>583</v>
      </c>
      <c r="T75" s="252" t="s">
        <v>1444</v>
      </c>
      <c r="U75" s="251" t="s">
        <v>1445</v>
      </c>
      <c r="V75" s="257"/>
      <c r="W75" s="1036"/>
      <c r="X75" s="1036"/>
      <c r="Y75" s="1036"/>
      <c r="Z75" s="1036"/>
      <c r="AA75" s="1036"/>
      <c r="AB75" s="1036"/>
      <c r="AC75" s="257"/>
      <c r="AD75" s="257"/>
      <c r="AE75" s="257"/>
      <c r="AF75" s="257"/>
      <c r="AG75" s="257"/>
      <c r="AH75" s="257"/>
      <c r="AI75" s="257"/>
      <c r="AJ75" s="257"/>
      <c r="AK75" s="257"/>
    </row>
    <row r="76" spans="2:37" s="598" customFormat="1" ht="22.5" customHeight="1">
      <c r="B76" s="583" t="s">
        <v>1438</v>
      </c>
      <c r="C76" s="584" t="s">
        <v>1454</v>
      </c>
      <c r="D76" s="583" t="s">
        <v>521</v>
      </c>
      <c r="E76" s="584" t="s">
        <v>1455</v>
      </c>
      <c r="F76" s="584" t="s">
        <v>431</v>
      </c>
      <c r="G76" s="585">
        <v>4766937.6337299999</v>
      </c>
      <c r="H76" s="585">
        <v>2611861.97615</v>
      </c>
      <c r="I76" s="583" t="s">
        <v>1441</v>
      </c>
      <c r="J76" s="584" t="s">
        <v>585</v>
      </c>
      <c r="K76" s="585">
        <v>39.740752000000001</v>
      </c>
      <c r="L76" s="584" t="s">
        <v>1456</v>
      </c>
      <c r="M76" s="251" t="s">
        <v>116</v>
      </c>
      <c r="N76" s="679">
        <v>39.740752000000001</v>
      </c>
      <c r="O76" s="251">
        <v>2021</v>
      </c>
      <c r="P76" s="251">
        <v>2039</v>
      </c>
      <c r="Q76" s="251" t="s">
        <v>519</v>
      </c>
      <c r="R76" s="251" t="s">
        <v>394</v>
      </c>
      <c r="S76" s="251" t="s">
        <v>583</v>
      </c>
      <c r="T76" s="251" t="s">
        <v>1457</v>
      </c>
      <c r="U76" s="251" t="s">
        <v>1458</v>
      </c>
      <c r="V76" s="257"/>
      <c r="W76" s="1036"/>
      <c r="X76" s="1036"/>
      <c r="Y76" s="1036"/>
      <c r="Z76" s="1036"/>
      <c r="AA76" s="1036"/>
      <c r="AB76" s="1036"/>
      <c r="AC76" s="257"/>
      <c r="AD76" s="257"/>
      <c r="AE76" s="257"/>
      <c r="AF76" s="257"/>
      <c r="AG76" s="257"/>
      <c r="AH76" s="257"/>
      <c r="AI76" s="257"/>
      <c r="AJ76" s="257"/>
      <c r="AK76" s="257"/>
    </row>
    <row r="77" spans="2:37" s="598" customFormat="1" ht="22.5" customHeight="1">
      <c r="B77" s="583" t="s">
        <v>1438</v>
      </c>
      <c r="C77" s="584" t="s">
        <v>1454</v>
      </c>
      <c r="D77" s="583" t="s">
        <v>521</v>
      </c>
      <c r="E77" s="584" t="s">
        <v>1455</v>
      </c>
      <c r="F77" s="584" t="s">
        <v>431</v>
      </c>
      <c r="G77" s="585">
        <v>4766097.8369399998</v>
      </c>
      <c r="H77" s="585">
        <v>2612523.5730499998</v>
      </c>
      <c r="I77" s="583" t="s">
        <v>1441</v>
      </c>
      <c r="J77" s="584" t="s">
        <v>585</v>
      </c>
      <c r="K77" s="585">
        <v>18.870345</v>
      </c>
      <c r="L77" s="584" t="s">
        <v>1459</v>
      </c>
      <c r="M77" s="251" t="s">
        <v>1460</v>
      </c>
      <c r="N77" s="679">
        <v>18.870345</v>
      </c>
      <c r="O77" s="251">
        <v>2021</v>
      </c>
      <c r="P77" s="251">
        <v>2039</v>
      </c>
      <c r="Q77" s="251" t="s">
        <v>519</v>
      </c>
      <c r="R77" s="251" t="s">
        <v>394</v>
      </c>
      <c r="S77" s="251" t="s">
        <v>583</v>
      </c>
      <c r="T77" s="251" t="s">
        <v>1457</v>
      </c>
      <c r="U77" s="251" t="s">
        <v>1458</v>
      </c>
      <c r="V77" s="257"/>
      <c r="W77" s="1036"/>
      <c r="X77" s="1036"/>
      <c r="Y77" s="1036"/>
      <c r="Z77" s="1036"/>
      <c r="AA77" s="1036"/>
      <c r="AB77" s="1036"/>
      <c r="AC77" s="257"/>
      <c r="AD77" s="257"/>
      <c r="AE77" s="257"/>
      <c r="AF77" s="257"/>
      <c r="AG77" s="257"/>
      <c r="AH77" s="257"/>
      <c r="AI77" s="257"/>
      <c r="AJ77" s="257"/>
      <c r="AK77" s="257"/>
    </row>
    <row r="78" spans="2:37" s="598" customFormat="1" ht="22.5" customHeight="1">
      <c r="B78" s="583" t="s">
        <v>1438</v>
      </c>
      <c r="C78" s="584" t="s">
        <v>1454</v>
      </c>
      <c r="D78" s="583" t="s">
        <v>521</v>
      </c>
      <c r="E78" s="584" t="s">
        <v>1455</v>
      </c>
      <c r="F78" s="584" t="s">
        <v>431</v>
      </c>
      <c r="G78" s="585">
        <v>4767021.0636700001</v>
      </c>
      <c r="H78" s="585">
        <v>2612373.1743999999</v>
      </c>
      <c r="I78" s="583" t="s">
        <v>1441</v>
      </c>
      <c r="J78" s="584" t="s">
        <v>585</v>
      </c>
      <c r="K78" s="585">
        <v>5.5889810000000004</v>
      </c>
      <c r="L78" s="584" t="s">
        <v>1461</v>
      </c>
      <c r="M78" s="251" t="s">
        <v>116</v>
      </c>
      <c r="N78" s="679">
        <v>5.5889810000000004</v>
      </c>
      <c r="O78" s="251">
        <v>2021</v>
      </c>
      <c r="P78" s="251">
        <v>2039</v>
      </c>
      <c r="Q78" s="251" t="s">
        <v>519</v>
      </c>
      <c r="R78" s="251" t="s">
        <v>394</v>
      </c>
      <c r="S78" s="251" t="s">
        <v>583</v>
      </c>
      <c r="T78" s="251" t="s">
        <v>1457</v>
      </c>
      <c r="U78" s="251" t="s">
        <v>1458</v>
      </c>
      <c r="V78" s="257"/>
      <c r="W78" s="1036"/>
      <c r="X78" s="1036"/>
      <c r="Y78" s="1036"/>
      <c r="Z78" s="1036"/>
      <c r="AA78" s="1036"/>
      <c r="AB78" s="1036"/>
      <c r="AC78" s="257"/>
      <c r="AD78" s="257"/>
      <c r="AE78" s="257"/>
      <c r="AF78" s="257"/>
      <c r="AG78" s="257"/>
      <c r="AH78" s="257"/>
      <c r="AI78" s="257"/>
      <c r="AJ78" s="257"/>
      <c r="AK78" s="257"/>
    </row>
    <row r="79" spans="2:37" s="598" customFormat="1" ht="22.5" customHeight="1">
      <c r="B79" s="583" t="s">
        <v>1438</v>
      </c>
      <c r="C79" s="584" t="s">
        <v>1454</v>
      </c>
      <c r="D79" s="583" t="s">
        <v>521</v>
      </c>
      <c r="E79" s="584" t="s">
        <v>417</v>
      </c>
      <c r="F79" s="584" t="s">
        <v>431</v>
      </c>
      <c r="G79" s="585">
        <v>4818583.5615999997</v>
      </c>
      <c r="H79" s="585">
        <v>2626634.36485</v>
      </c>
      <c r="I79" s="583" t="s">
        <v>1441</v>
      </c>
      <c r="J79" s="584" t="s">
        <v>585</v>
      </c>
      <c r="K79" s="585">
        <v>24.808852999999999</v>
      </c>
      <c r="L79" s="584" t="s">
        <v>1459</v>
      </c>
      <c r="M79" s="251" t="s">
        <v>1460</v>
      </c>
      <c r="N79" s="679">
        <v>0</v>
      </c>
      <c r="O79" s="251">
        <v>2021</v>
      </c>
      <c r="P79" s="251">
        <v>2039</v>
      </c>
      <c r="Q79" s="251" t="s">
        <v>1443</v>
      </c>
      <c r="R79" s="251" t="s">
        <v>394</v>
      </c>
      <c r="S79" s="251" t="s">
        <v>583</v>
      </c>
      <c r="T79" s="251" t="s">
        <v>1457</v>
      </c>
      <c r="U79" s="251" t="s">
        <v>1458</v>
      </c>
      <c r="V79" s="257"/>
      <c r="W79" s="257"/>
      <c r="X79" s="257"/>
      <c r="Y79" s="257"/>
      <c r="Z79" s="257"/>
      <c r="AA79" s="257"/>
      <c r="AB79" s="257"/>
      <c r="AC79" s="257"/>
      <c r="AD79" s="257"/>
      <c r="AE79" s="257"/>
      <c r="AF79" s="257"/>
      <c r="AG79" s="257"/>
      <c r="AH79" s="257"/>
      <c r="AI79" s="257"/>
      <c r="AJ79" s="257"/>
      <c r="AK79" s="257"/>
    </row>
    <row r="80" spans="2:37" s="598" customFormat="1" ht="22.5" customHeight="1">
      <c r="B80" s="583" t="s">
        <v>1438</v>
      </c>
      <c r="C80" s="584" t="s">
        <v>1454</v>
      </c>
      <c r="D80" s="583" t="s">
        <v>521</v>
      </c>
      <c r="E80" s="584" t="s">
        <v>417</v>
      </c>
      <c r="F80" s="584" t="s">
        <v>431</v>
      </c>
      <c r="G80" s="585">
        <v>4820261.9500099998</v>
      </c>
      <c r="H80" s="585">
        <v>2628395.9771500002</v>
      </c>
      <c r="I80" s="583" t="s">
        <v>1441</v>
      </c>
      <c r="J80" s="584" t="s">
        <v>585</v>
      </c>
      <c r="K80" s="585">
        <v>154.60845800000001</v>
      </c>
      <c r="L80" s="584" t="s">
        <v>1459</v>
      </c>
      <c r="M80" s="251" t="s">
        <v>1460</v>
      </c>
      <c r="N80" s="679">
        <v>0</v>
      </c>
      <c r="O80" s="251">
        <v>2021</v>
      </c>
      <c r="P80" s="251">
        <v>2039</v>
      </c>
      <c r="Q80" s="251" t="s">
        <v>519</v>
      </c>
      <c r="R80" s="251" t="s">
        <v>394</v>
      </c>
      <c r="S80" s="251" t="s">
        <v>583</v>
      </c>
      <c r="T80" s="251" t="s">
        <v>1457</v>
      </c>
      <c r="U80" s="251" t="s">
        <v>1458</v>
      </c>
      <c r="V80" s="257"/>
      <c r="W80" s="257"/>
      <c r="X80" s="257"/>
      <c r="Y80" s="257"/>
      <c r="Z80" s="257"/>
      <c r="AA80" s="257"/>
      <c r="AB80" s="257"/>
      <c r="AC80" s="257"/>
      <c r="AD80" s="257"/>
      <c r="AE80" s="257"/>
      <c r="AF80" s="257"/>
      <c r="AG80" s="257"/>
      <c r="AH80" s="257"/>
      <c r="AI80" s="257"/>
      <c r="AJ80" s="257"/>
      <c r="AK80" s="257"/>
    </row>
    <row r="81" spans="2:37" s="598" customFormat="1" ht="22.5" customHeight="1">
      <c r="B81" s="583" t="s">
        <v>1438</v>
      </c>
      <c r="C81" s="584" t="s">
        <v>1454</v>
      </c>
      <c r="D81" s="583" t="s">
        <v>521</v>
      </c>
      <c r="E81" s="584" t="s">
        <v>1462</v>
      </c>
      <c r="F81" s="584" t="s">
        <v>431</v>
      </c>
      <c r="G81" s="585">
        <v>4752602.4197199997</v>
      </c>
      <c r="H81" s="585">
        <v>2493894.1539500002</v>
      </c>
      <c r="I81" s="583" t="s">
        <v>1441</v>
      </c>
      <c r="J81" s="584" t="s">
        <v>585</v>
      </c>
      <c r="K81" s="585">
        <v>38.809716999999999</v>
      </c>
      <c r="L81" s="584" t="s">
        <v>1463</v>
      </c>
      <c r="M81" s="251" t="s">
        <v>116</v>
      </c>
      <c r="N81" s="679">
        <v>0</v>
      </c>
      <c r="O81" s="251">
        <v>2021</v>
      </c>
      <c r="P81" s="251">
        <v>2039</v>
      </c>
      <c r="Q81" s="251" t="s">
        <v>1443</v>
      </c>
      <c r="R81" s="251" t="s">
        <v>394</v>
      </c>
      <c r="S81" s="251" t="s">
        <v>583</v>
      </c>
      <c r="T81" s="251" t="s">
        <v>1457</v>
      </c>
      <c r="U81" s="251" t="s">
        <v>1458</v>
      </c>
      <c r="V81" s="257"/>
      <c r="W81" s="257"/>
      <c r="X81" s="257"/>
      <c r="Y81" s="257"/>
      <c r="Z81" s="257"/>
      <c r="AA81" s="257"/>
      <c r="AB81" s="257"/>
      <c r="AC81" s="257"/>
      <c r="AD81" s="257"/>
      <c r="AE81" s="257"/>
      <c r="AF81" s="257"/>
      <c r="AG81" s="257"/>
      <c r="AH81" s="257"/>
      <c r="AI81" s="257"/>
      <c r="AJ81" s="257"/>
      <c r="AK81" s="257"/>
    </row>
    <row r="82" spans="2:37" s="598" customFormat="1" ht="22.5" customHeight="1">
      <c r="B82" s="583" t="s">
        <v>1438</v>
      </c>
      <c r="C82" s="584" t="s">
        <v>1454</v>
      </c>
      <c r="D82" s="583" t="s">
        <v>521</v>
      </c>
      <c r="E82" s="584" t="s">
        <v>1462</v>
      </c>
      <c r="F82" s="584" t="s">
        <v>431</v>
      </c>
      <c r="G82" s="585">
        <v>4748450.8875599997</v>
      </c>
      <c r="H82" s="585">
        <v>2495813.7718000002</v>
      </c>
      <c r="I82" s="583" t="s">
        <v>1441</v>
      </c>
      <c r="J82" s="584" t="s">
        <v>585</v>
      </c>
      <c r="K82" s="585">
        <v>4.4656000000000001E-2</v>
      </c>
      <c r="L82" s="584" t="s">
        <v>1463</v>
      </c>
      <c r="M82" s="251" t="s">
        <v>116</v>
      </c>
      <c r="N82" s="679">
        <v>0</v>
      </c>
      <c r="O82" s="251">
        <v>2021</v>
      </c>
      <c r="P82" s="251">
        <v>2039</v>
      </c>
      <c r="Q82" s="251" t="s">
        <v>519</v>
      </c>
      <c r="R82" s="251" t="s">
        <v>394</v>
      </c>
      <c r="S82" s="251" t="s">
        <v>583</v>
      </c>
      <c r="T82" s="251" t="s">
        <v>1457</v>
      </c>
      <c r="U82" s="251" t="s">
        <v>1458</v>
      </c>
      <c r="V82" s="257"/>
      <c r="W82" s="257"/>
      <c r="X82" s="257"/>
      <c r="Y82" s="257"/>
      <c r="Z82" s="257"/>
      <c r="AA82" s="257"/>
      <c r="AB82" s="257"/>
      <c r="AC82" s="257"/>
      <c r="AD82" s="257"/>
      <c r="AE82" s="257"/>
      <c r="AF82" s="257"/>
      <c r="AG82" s="257"/>
      <c r="AH82" s="257"/>
      <c r="AI82" s="257"/>
      <c r="AJ82" s="257"/>
      <c r="AK82" s="257"/>
    </row>
    <row r="83" spans="2:37" s="598" customFormat="1" ht="22.5" customHeight="1">
      <c r="B83" s="583" t="s">
        <v>1438</v>
      </c>
      <c r="C83" s="584" t="s">
        <v>1454</v>
      </c>
      <c r="D83" s="583" t="s">
        <v>521</v>
      </c>
      <c r="E83" s="584" t="s">
        <v>1462</v>
      </c>
      <c r="F83" s="584" t="s">
        <v>431</v>
      </c>
      <c r="G83" s="585">
        <v>4751001.1312699998</v>
      </c>
      <c r="H83" s="585">
        <v>2494625.2056999998</v>
      </c>
      <c r="I83" s="583" t="s">
        <v>1441</v>
      </c>
      <c r="J83" s="584" t="s">
        <v>585</v>
      </c>
      <c r="K83" s="585">
        <v>295.60465000000033</v>
      </c>
      <c r="L83" s="584" t="s">
        <v>1464</v>
      </c>
      <c r="M83" s="251" t="s">
        <v>839</v>
      </c>
      <c r="N83" s="679">
        <v>0</v>
      </c>
      <c r="O83" s="251">
        <v>2021</v>
      </c>
      <c r="P83" s="251">
        <v>2039</v>
      </c>
      <c r="Q83" s="251" t="s">
        <v>1443</v>
      </c>
      <c r="R83" s="251" t="s">
        <v>394</v>
      </c>
      <c r="S83" s="251" t="s">
        <v>583</v>
      </c>
      <c r="T83" s="251" t="s">
        <v>1457</v>
      </c>
      <c r="U83" s="251" t="s">
        <v>1458</v>
      </c>
      <c r="V83" s="257"/>
      <c r="W83" s="257"/>
      <c r="X83" s="257"/>
      <c r="Y83" s="257"/>
      <c r="Z83" s="257"/>
      <c r="AA83" s="257"/>
      <c r="AB83" s="257"/>
      <c r="AC83" s="257"/>
      <c r="AD83" s="257"/>
      <c r="AE83" s="257"/>
      <c r="AF83" s="257"/>
      <c r="AG83" s="257"/>
      <c r="AH83" s="257"/>
      <c r="AI83" s="257"/>
      <c r="AJ83" s="257"/>
      <c r="AK83" s="257"/>
    </row>
    <row r="84" spans="2:37" s="598" customFormat="1" ht="22.5" customHeight="1">
      <c r="B84" s="583" t="s">
        <v>1438</v>
      </c>
      <c r="C84" s="584" t="s">
        <v>1454</v>
      </c>
      <c r="D84" s="583" t="s">
        <v>521</v>
      </c>
      <c r="E84" s="584" t="s">
        <v>1462</v>
      </c>
      <c r="F84" s="584" t="s">
        <v>431</v>
      </c>
      <c r="G84" s="585">
        <v>4747392.2744199997</v>
      </c>
      <c r="H84" s="585">
        <v>2494928.6148999999</v>
      </c>
      <c r="I84" s="583" t="s">
        <v>1441</v>
      </c>
      <c r="J84" s="584" t="s">
        <v>585</v>
      </c>
      <c r="K84" s="585">
        <v>3.0296319999999999</v>
      </c>
      <c r="L84" s="584" t="s">
        <v>1464</v>
      </c>
      <c r="M84" s="251" t="s">
        <v>839</v>
      </c>
      <c r="N84" s="679">
        <v>0</v>
      </c>
      <c r="O84" s="251">
        <v>2021</v>
      </c>
      <c r="P84" s="251">
        <v>2039</v>
      </c>
      <c r="Q84" s="251" t="s">
        <v>519</v>
      </c>
      <c r="R84" s="251" t="s">
        <v>394</v>
      </c>
      <c r="S84" s="251" t="s">
        <v>583</v>
      </c>
      <c r="T84" s="251" t="s">
        <v>1457</v>
      </c>
      <c r="U84" s="251" t="s">
        <v>1458</v>
      </c>
      <c r="V84" s="257"/>
      <c r="W84" s="257"/>
      <c r="X84" s="257"/>
      <c r="Y84" s="257"/>
      <c r="Z84" s="257"/>
      <c r="AA84" s="257"/>
      <c r="AB84" s="257"/>
      <c r="AC84" s="257"/>
      <c r="AD84" s="257"/>
      <c r="AE84" s="257"/>
      <c r="AF84" s="257"/>
      <c r="AG84" s="257"/>
      <c r="AH84" s="257"/>
      <c r="AI84" s="257"/>
      <c r="AJ84" s="257"/>
      <c r="AK84" s="257"/>
    </row>
    <row r="85" spans="2:37" s="598" customFormat="1" ht="22.5" customHeight="1">
      <c r="B85" s="583" t="s">
        <v>1438</v>
      </c>
      <c r="C85" s="584" t="s">
        <v>1454</v>
      </c>
      <c r="D85" s="583" t="s">
        <v>521</v>
      </c>
      <c r="E85" s="584" t="s">
        <v>1462</v>
      </c>
      <c r="F85" s="584" t="s">
        <v>431</v>
      </c>
      <c r="G85" s="585">
        <v>4750025.8877999997</v>
      </c>
      <c r="H85" s="585">
        <v>2496204.7163</v>
      </c>
      <c r="I85" s="583" t="s">
        <v>1441</v>
      </c>
      <c r="J85" s="584" t="s">
        <v>585</v>
      </c>
      <c r="K85" s="585">
        <v>5.3877949999999997</v>
      </c>
      <c r="L85" s="584" t="s">
        <v>1465</v>
      </c>
      <c r="M85" s="251" t="s">
        <v>116</v>
      </c>
      <c r="N85" s="679">
        <v>0</v>
      </c>
      <c r="O85" s="251">
        <v>2021</v>
      </c>
      <c r="P85" s="251">
        <v>2039</v>
      </c>
      <c r="Q85" s="251" t="s">
        <v>1443</v>
      </c>
      <c r="R85" s="251" t="s">
        <v>394</v>
      </c>
      <c r="S85" s="251" t="s">
        <v>583</v>
      </c>
      <c r="T85" s="251" t="s">
        <v>1457</v>
      </c>
      <c r="U85" s="251" t="s">
        <v>1458</v>
      </c>
      <c r="V85" s="257"/>
      <c r="W85" s="257"/>
      <c r="X85" s="257"/>
      <c r="Y85" s="257"/>
      <c r="Z85" s="257"/>
      <c r="AA85" s="257"/>
      <c r="AB85" s="257"/>
      <c r="AC85" s="257"/>
      <c r="AD85" s="257"/>
      <c r="AE85" s="257"/>
      <c r="AF85" s="257"/>
      <c r="AG85" s="257"/>
      <c r="AH85" s="257"/>
      <c r="AI85" s="257"/>
      <c r="AJ85" s="257"/>
      <c r="AK85" s="257"/>
    </row>
    <row r="86" spans="2:37" s="598" customFormat="1" ht="22.5" customHeight="1">
      <c r="B86" s="583" t="s">
        <v>1438</v>
      </c>
      <c r="C86" s="584" t="s">
        <v>1454</v>
      </c>
      <c r="D86" s="583" t="s">
        <v>521</v>
      </c>
      <c r="E86" s="584" t="s">
        <v>1462</v>
      </c>
      <c r="F86" s="584" t="s">
        <v>431</v>
      </c>
      <c r="G86" s="585">
        <v>4746107.2230200004</v>
      </c>
      <c r="H86" s="585">
        <v>2494868.36845</v>
      </c>
      <c r="I86" s="583" t="s">
        <v>1441</v>
      </c>
      <c r="J86" s="584" t="s">
        <v>585</v>
      </c>
      <c r="K86" s="585">
        <v>0.130215</v>
      </c>
      <c r="L86" s="584" t="s">
        <v>1465</v>
      </c>
      <c r="M86" s="251" t="s">
        <v>116</v>
      </c>
      <c r="N86" s="679">
        <v>0</v>
      </c>
      <c r="O86" s="251">
        <v>2021</v>
      </c>
      <c r="P86" s="251">
        <v>2039</v>
      </c>
      <c r="Q86" s="251" t="s">
        <v>519</v>
      </c>
      <c r="R86" s="251" t="s">
        <v>394</v>
      </c>
      <c r="S86" s="251" t="s">
        <v>583</v>
      </c>
      <c r="T86" s="251" t="s">
        <v>1457</v>
      </c>
      <c r="U86" s="251" t="s">
        <v>1458</v>
      </c>
      <c r="V86" s="257"/>
      <c r="W86" s="257"/>
      <c r="X86" s="257"/>
      <c r="Y86" s="257"/>
      <c r="Z86" s="257"/>
      <c r="AA86" s="257"/>
      <c r="AB86" s="257"/>
      <c r="AC86" s="257"/>
      <c r="AD86" s="257"/>
      <c r="AE86" s="257"/>
      <c r="AF86" s="257"/>
      <c r="AG86" s="257"/>
      <c r="AH86" s="257"/>
      <c r="AI86" s="257"/>
      <c r="AJ86" s="257"/>
      <c r="AK86" s="257"/>
    </row>
    <row r="87" spans="2:37" s="598" customFormat="1" ht="22.5" customHeight="1">
      <c r="B87" s="583" t="s">
        <v>1438</v>
      </c>
      <c r="C87" s="584" t="s">
        <v>1454</v>
      </c>
      <c r="D87" s="583" t="s">
        <v>521</v>
      </c>
      <c r="E87" s="584" t="s">
        <v>1462</v>
      </c>
      <c r="F87" s="584" t="s">
        <v>431</v>
      </c>
      <c r="G87" s="585">
        <v>4750272.6417800002</v>
      </c>
      <c r="H87" s="585">
        <v>2496041.2309500002</v>
      </c>
      <c r="I87" s="583" t="s">
        <v>1441</v>
      </c>
      <c r="J87" s="584" t="s">
        <v>585</v>
      </c>
      <c r="K87" s="585">
        <v>2.568432</v>
      </c>
      <c r="L87" s="584" t="s">
        <v>630</v>
      </c>
      <c r="M87" s="251" t="s">
        <v>839</v>
      </c>
      <c r="N87" s="679">
        <v>0</v>
      </c>
      <c r="O87" s="251">
        <v>2021</v>
      </c>
      <c r="P87" s="251">
        <v>2039</v>
      </c>
      <c r="Q87" s="251" t="s">
        <v>1443</v>
      </c>
      <c r="R87" s="251" t="s">
        <v>394</v>
      </c>
      <c r="S87" s="251" t="s">
        <v>583</v>
      </c>
      <c r="T87" s="251" t="s">
        <v>1457</v>
      </c>
      <c r="U87" s="251" t="s">
        <v>1458</v>
      </c>
      <c r="V87" s="257"/>
      <c r="W87" s="257"/>
      <c r="X87" s="257"/>
      <c r="Y87" s="257"/>
      <c r="Z87" s="257"/>
      <c r="AA87" s="257"/>
      <c r="AB87" s="257"/>
      <c r="AC87" s="257"/>
      <c r="AD87" s="257"/>
      <c r="AE87" s="257"/>
      <c r="AF87" s="257"/>
      <c r="AG87" s="257"/>
      <c r="AH87" s="257"/>
      <c r="AI87" s="257"/>
      <c r="AJ87" s="257"/>
      <c r="AK87" s="257"/>
    </row>
    <row r="88" spans="2:37" s="598" customFormat="1" ht="22.5" customHeight="1">
      <c r="B88" s="583" t="s">
        <v>1438</v>
      </c>
      <c r="C88" s="584" t="s">
        <v>1454</v>
      </c>
      <c r="D88" s="583" t="s">
        <v>521</v>
      </c>
      <c r="E88" s="584" t="s">
        <v>1462</v>
      </c>
      <c r="F88" s="584" t="s">
        <v>431</v>
      </c>
      <c r="G88" s="585">
        <v>4751291.7802299997</v>
      </c>
      <c r="H88" s="585">
        <v>2494396.5417499999</v>
      </c>
      <c r="I88" s="583" t="s">
        <v>1441</v>
      </c>
      <c r="J88" s="584" t="s">
        <v>585</v>
      </c>
      <c r="K88" s="585">
        <v>0.13911399999999999</v>
      </c>
      <c r="L88" s="584" t="s">
        <v>1466</v>
      </c>
      <c r="M88" s="251" t="s">
        <v>1467</v>
      </c>
      <c r="N88" s="679">
        <v>0</v>
      </c>
      <c r="O88" s="251">
        <v>2021</v>
      </c>
      <c r="P88" s="251">
        <v>2039</v>
      </c>
      <c r="Q88" s="251" t="s">
        <v>1443</v>
      </c>
      <c r="R88" s="251" t="s">
        <v>394</v>
      </c>
      <c r="S88" s="251" t="s">
        <v>583</v>
      </c>
      <c r="T88" s="251" t="s">
        <v>1457</v>
      </c>
      <c r="U88" s="251" t="s">
        <v>1458</v>
      </c>
      <c r="V88" s="257"/>
      <c r="W88" s="257"/>
      <c r="X88" s="257"/>
      <c r="Y88" s="257"/>
      <c r="Z88" s="257"/>
      <c r="AA88" s="257"/>
      <c r="AB88" s="257"/>
      <c r="AC88" s="257"/>
      <c r="AD88" s="257"/>
      <c r="AE88" s="257"/>
      <c r="AF88" s="257"/>
      <c r="AG88" s="257"/>
      <c r="AH88" s="257"/>
      <c r="AI88" s="257"/>
      <c r="AJ88" s="257"/>
      <c r="AK88" s="257"/>
    </row>
    <row r="89" spans="2:37" s="598" customFormat="1" ht="22.5" customHeight="1">
      <c r="B89" s="583" t="s">
        <v>1438</v>
      </c>
      <c r="C89" s="584" t="s">
        <v>1454</v>
      </c>
      <c r="D89" s="583" t="s">
        <v>521</v>
      </c>
      <c r="E89" s="584" t="s">
        <v>1462</v>
      </c>
      <c r="F89" s="584" t="s">
        <v>431</v>
      </c>
      <c r="G89" s="585">
        <v>4746833.4970000004</v>
      </c>
      <c r="H89" s="585">
        <v>2495159.9170499998</v>
      </c>
      <c r="I89" s="583" t="s">
        <v>1441</v>
      </c>
      <c r="J89" s="584" t="s">
        <v>585</v>
      </c>
      <c r="K89" s="585">
        <v>9.7858000000000001E-2</v>
      </c>
      <c r="L89" s="584" t="s">
        <v>1466</v>
      </c>
      <c r="M89" s="251" t="s">
        <v>1467</v>
      </c>
      <c r="N89" s="679">
        <v>0</v>
      </c>
      <c r="O89" s="251">
        <v>2021</v>
      </c>
      <c r="P89" s="251">
        <v>2039</v>
      </c>
      <c r="Q89" s="251" t="s">
        <v>519</v>
      </c>
      <c r="R89" s="251" t="s">
        <v>394</v>
      </c>
      <c r="S89" s="251" t="s">
        <v>583</v>
      </c>
      <c r="T89" s="251" t="s">
        <v>1457</v>
      </c>
      <c r="U89" s="251" t="s">
        <v>1458</v>
      </c>
      <c r="V89" s="257"/>
      <c r="W89" s="257"/>
      <c r="X89" s="257"/>
      <c r="Y89" s="257"/>
      <c r="Z89" s="257"/>
      <c r="AA89" s="257"/>
      <c r="AB89" s="257"/>
      <c r="AC89" s="257"/>
      <c r="AD89" s="257"/>
      <c r="AE89" s="257"/>
      <c r="AF89" s="257"/>
      <c r="AG89" s="257"/>
      <c r="AH89" s="257"/>
      <c r="AI89" s="257"/>
      <c r="AJ89" s="257"/>
      <c r="AK89" s="257"/>
    </row>
    <row r="90" spans="2:37" s="598" customFormat="1" ht="22.5" customHeight="1">
      <c r="B90" s="583" t="s">
        <v>1438</v>
      </c>
      <c r="C90" s="584" t="s">
        <v>1454</v>
      </c>
      <c r="D90" s="583" t="s">
        <v>521</v>
      </c>
      <c r="E90" s="584" t="s">
        <v>1462</v>
      </c>
      <c r="F90" s="584" t="s">
        <v>431</v>
      </c>
      <c r="G90" s="585">
        <v>4747869.6061800001</v>
      </c>
      <c r="H90" s="585">
        <v>2495427.5235000001</v>
      </c>
      <c r="I90" s="583" t="s">
        <v>1441</v>
      </c>
      <c r="J90" s="584" t="s">
        <v>585</v>
      </c>
      <c r="K90" s="585">
        <v>9.4235629999999997</v>
      </c>
      <c r="L90" s="584" t="s">
        <v>1463</v>
      </c>
      <c r="M90" s="251" t="s">
        <v>116</v>
      </c>
      <c r="N90" s="679">
        <v>9.4235629999999997</v>
      </c>
      <c r="O90" s="251">
        <v>2021</v>
      </c>
      <c r="P90" s="251">
        <v>2039</v>
      </c>
      <c r="Q90" s="251" t="s">
        <v>519</v>
      </c>
      <c r="R90" s="251" t="s">
        <v>394</v>
      </c>
      <c r="S90" s="251" t="s">
        <v>583</v>
      </c>
      <c r="T90" s="251" t="s">
        <v>1457</v>
      </c>
      <c r="U90" s="251" t="s">
        <v>1458</v>
      </c>
      <c r="V90" s="257"/>
      <c r="W90" s="257"/>
      <c r="X90" s="257"/>
      <c r="Y90" s="257"/>
      <c r="Z90" s="257"/>
      <c r="AA90" s="257"/>
      <c r="AB90" s="257"/>
      <c r="AC90" s="257"/>
      <c r="AD90" s="257"/>
      <c r="AE90" s="257"/>
      <c r="AF90" s="257"/>
      <c r="AG90" s="257"/>
      <c r="AH90" s="257"/>
      <c r="AI90" s="257"/>
      <c r="AJ90" s="257"/>
      <c r="AK90" s="257"/>
    </row>
    <row r="91" spans="2:37" s="598" customFormat="1" ht="22.5" customHeight="1">
      <c r="B91" s="583" t="s">
        <v>1438</v>
      </c>
      <c r="C91" s="584" t="s">
        <v>1454</v>
      </c>
      <c r="D91" s="583" t="s">
        <v>521</v>
      </c>
      <c r="E91" s="584" t="s">
        <v>1462</v>
      </c>
      <c r="F91" s="584" t="s">
        <v>431</v>
      </c>
      <c r="G91" s="585">
        <v>4749233.65381</v>
      </c>
      <c r="H91" s="585">
        <v>2494800.4550000001</v>
      </c>
      <c r="I91" s="583" t="s">
        <v>1441</v>
      </c>
      <c r="J91" s="584" t="s">
        <v>585</v>
      </c>
      <c r="K91" s="585">
        <v>108.34216600000001</v>
      </c>
      <c r="L91" s="584" t="s">
        <v>1464</v>
      </c>
      <c r="M91" s="251" t="s">
        <v>839</v>
      </c>
      <c r="N91" s="679">
        <v>108.34216600000001</v>
      </c>
      <c r="O91" s="251">
        <v>2021</v>
      </c>
      <c r="P91" s="251">
        <v>2039</v>
      </c>
      <c r="Q91" s="251" t="s">
        <v>519</v>
      </c>
      <c r="R91" s="251" t="s">
        <v>394</v>
      </c>
      <c r="S91" s="251" t="s">
        <v>583</v>
      </c>
      <c r="T91" s="251" t="s">
        <v>1457</v>
      </c>
      <c r="U91" s="251" t="s">
        <v>1458</v>
      </c>
      <c r="V91" s="257"/>
      <c r="W91" s="257"/>
      <c r="X91" s="257"/>
      <c r="Y91" s="257"/>
      <c r="Z91" s="257"/>
      <c r="AA91" s="257"/>
      <c r="AB91" s="257"/>
      <c r="AC91" s="257"/>
      <c r="AD91" s="257"/>
      <c r="AE91" s="257"/>
      <c r="AF91" s="257"/>
      <c r="AG91" s="257"/>
      <c r="AH91" s="257"/>
      <c r="AI91" s="257"/>
      <c r="AJ91" s="257"/>
      <c r="AK91" s="257"/>
    </row>
    <row r="92" spans="2:37" s="598" customFormat="1" ht="22.5" customHeight="1">
      <c r="B92" s="583" t="s">
        <v>1438</v>
      </c>
      <c r="C92" s="584" t="s">
        <v>1454</v>
      </c>
      <c r="D92" s="583" t="s">
        <v>521</v>
      </c>
      <c r="E92" s="584" t="s">
        <v>1462</v>
      </c>
      <c r="F92" s="584" t="s">
        <v>431</v>
      </c>
      <c r="G92" s="585">
        <v>4746498.8953</v>
      </c>
      <c r="H92" s="585">
        <v>2495264.7066000002</v>
      </c>
      <c r="I92" s="583" t="s">
        <v>1441</v>
      </c>
      <c r="J92" s="584" t="s">
        <v>585</v>
      </c>
      <c r="K92" s="585">
        <v>3.9444499999999998</v>
      </c>
      <c r="L92" s="584" t="s">
        <v>1465</v>
      </c>
      <c r="M92" s="251" t="s">
        <v>116</v>
      </c>
      <c r="N92" s="679">
        <v>3.9444499999999998</v>
      </c>
      <c r="O92" s="251">
        <v>2021</v>
      </c>
      <c r="P92" s="251">
        <v>2039</v>
      </c>
      <c r="Q92" s="251" t="s">
        <v>519</v>
      </c>
      <c r="R92" s="251" t="s">
        <v>394</v>
      </c>
      <c r="S92" s="251" t="s">
        <v>583</v>
      </c>
      <c r="T92" s="251" t="s">
        <v>1457</v>
      </c>
      <c r="U92" s="251" t="s">
        <v>1458</v>
      </c>
      <c r="V92" s="257"/>
      <c r="W92" s="257"/>
      <c r="X92" s="257"/>
      <c r="Y92" s="257"/>
      <c r="Z92" s="257"/>
      <c r="AA92" s="257"/>
      <c r="AB92" s="257"/>
      <c r="AC92" s="257"/>
      <c r="AD92" s="257"/>
      <c r="AE92" s="257"/>
      <c r="AF92" s="257"/>
      <c r="AG92" s="257"/>
      <c r="AH92" s="257"/>
      <c r="AI92" s="257"/>
      <c r="AJ92" s="257"/>
      <c r="AK92" s="257"/>
    </row>
    <row r="93" spans="2:37" s="598" customFormat="1" ht="22.5" customHeight="1">
      <c r="B93" s="583" t="s">
        <v>1438</v>
      </c>
      <c r="C93" s="584" t="s">
        <v>1454</v>
      </c>
      <c r="D93" s="583" t="s">
        <v>521</v>
      </c>
      <c r="E93" s="584" t="s">
        <v>1462</v>
      </c>
      <c r="F93" s="584" t="s">
        <v>431</v>
      </c>
      <c r="G93" s="585">
        <v>4746163.7916799998</v>
      </c>
      <c r="H93" s="585">
        <v>2494731.2564500002</v>
      </c>
      <c r="I93" s="583" t="s">
        <v>1441</v>
      </c>
      <c r="J93" s="584" t="s">
        <v>585</v>
      </c>
      <c r="K93" s="585">
        <v>0.83627600000000002</v>
      </c>
      <c r="L93" s="584" t="s">
        <v>630</v>
      </c>
      <c r="M93" s="251" t="s">
        <v>839</v>
      </c>
      <c r="N93" s="679">
        <v>0.83627600000000002</v>
      </c>
      <c r="O93" s="251">
        <v>2021</v>
      </c>
      <c r="P93" s="251">
        <v>2039</v>
      </c>
      <c r="Q93" s="251" t="s">
        <v>519</v>
      </c>
      <c r="R93" s="251" t="s">
        <v>394</v>
      </c>
      <c r="S93" s="251" t="s">
        <v>583</v>
      </c>
      <c r="T93" s="251" t="s">
        <v>1457</v>
      </c>
      <c r="U93" s="251" t="s">
        <v>1458</v>
      </c>
      <c r="V93" s="257"/>
      <c r="W93" s="257"/>
      <c r="X93" s="257"/>
      <c r="Y93" s="257"/>
      <c r="Z93" s="257"/>
      <c r="AA93" s="257"/>
      <c r="AB93" s="257"/>
      <c r="AC93" s="257"/>
      <c r="AD93" s="257"/>
      <c r="AE93" s="257"/>
      <c r="AF93" s="257"/>
      <c r="AG93" s="257"/>
      <c r="AH93" s="257"/>
      <c r="AI93" s="257"/>
      <c r="AJ93" s="257"/>
      <c r="AK93" s="257"/>
    </row>
    <row r="94" spans="2:37" s="598" customFormat="1" ht="22.5" customHeight="1">
      <c r="B94" s="583" t="s">
        <v>1438</v>
      </c>
      <c r="C94" s="584" t="s">
        <v>1454</v>
      </c>
      <c r="D94" s="583" t="s">
        <v>521</v>
      </c>
      <c r="E94" s="584" t="s">
        <v>1462</v>
      </c>
      <c r="F94" s="584" t="s">
        <v>431</v>
      </c>
      <c r="G94" s="585">
        <v>4746341.2796999998</v>
      </c>
      <c r="H94" s="585">
        <v>2495024.5790499998</v>
      </c>
      <c r="I94" s="583" t="s">
        <v>1441</v>
      </c>
      <c r="J94" s="584" t="s">
        <v>585</v>
      </c>
      <c r="K94" s="585">
        <v>13.637543000000001</v>
      </c>
      <c r="L94" s="584" t="s">
        <v>1468</v>
      </c>
      <c r="M94" s="251" t="s">
        <v>1467</v>
      </c>
      <c r="N94" s="679">
        <v>13.637543000000001</v>
      </c>
      <c r="O94" s="251">
        <v>2021</v>
      </c>
      <c r="P94" s="251">
        <v>2039</v>
      </c>
      <c r="Q94" s="251" t="s">
        <v>519</v>
      </c>
      <c r="R94" s="251" t="s">
        <v>394</v>
      </c>
      <c r="S94" s="251" t="s">
        <v>583</v>
      </c>
      <c r="T94" s="251" t="s">
        <v>1457</v>
      </c>
      <c r="U94" s="251" t="s">
        <v>1458</v>
      </c>
      <c r="V94" s="257"/>
      <c r="W94" s="257"/>
      <c r="X94" s="257"/>
      <c r="Y94" s="257"/>
      <c r="Z94" s="257"/>
      <c r="AA94" s="257"/>
      <c r="AB94" s="257"/>
      <c r="AC94" s="257"/>
      <c r="AD94" s="257"/>
      <c r="AE94" s="257"/>
      <c r="AF94" s="257"/>
      <c r="AG94" s="257"/>
      <c r="AH94" s="257"/>
      <c r="AI94" s="257"/>
      <c r="AJ94" s="257"/>
      <c r="AK94" s="257"/>
    </row>
    <row r="95" spans="2:37" s="598" customFormat="1" ht="22.5" customHeight="1">
      <c r="B95" s="583" t="s">
        <v>1438</v>
      </c>
      <c r="C95" s="584" t="s">
        <v>1454</v>
      </c>
      <c r="D95" s="583" t="s">
        <v>521</v>
      </c>
      <c r="E95" s="584" t="s">
        <v>1462</v>
      </c>
      <c r="F95" s="584" t="s">
        <v>431</v>
      </c>
      <c r="G95" s="585">
        <v>4746617.2021000003</v>
      </c>
      <c r="H95" s="585">
        <v>2494906.9833999998</v>
      </c>
      <c r="I95" s="583" t="s">
        <v>1441</v>
      </c>
      <c r="J95" s="584" t="s">
        <v>585</v>
      </c>
      <c r="K95" s="585">
        <v>1.0462199999999999</v>
      </c>
      <c r="L95" s="584" t="s">
        <v>1466</v>
      </c>
      <c r="M95" s="251" t="s">
        <v>1467</v>
      </c>
      <c r="N95" s="679">
        <v>1.0462199999999999</v>
      </c>
      <c r="O95" s="251">
        <v>2021</v>
      </c>
      <c r="P95" s="251">
        <v>2039</v>
      </c>
      <c r="Q95" s="251" t="s">
        <v>519</v>
      </c>
      <c r="R95" s="251" t="s">
        <v>394</v>
      </c>
      <c r="S95" s="251" t="s">
        <v>583</v>
      </c>
      <c r="T95" s="251" t="s">
        <v>1457</v>
      </c>
      <c r="U95" s="251" t="s">
        <v>1458</v>
      </c>
      <c r="V95" s="257"/>
      <c r="W95" s="257"/>
      <c r="X95" s="257"/>
      <c r="Y95" s="257"/>
      <c r="Z95" s="257"/>
      <c r="AA95" s="257"/>
      <c r="AB95" s="257"/>
      <c r="AC95" s="257"/>
      <c r="AD95" s="257"/>
      <c r="AE95" s="257"/>
      <c r="AF95" s="257"/>
      <c r="AG95" s="257"/>
      <c r="AH95" s="257"/>
      <c r="AI95" s="257"/>
      <c r="AJ95" s="257"/>
      <c r="AK95" s="257"/>
    </row>
    <row r="96" spans="2:37" s="598" customFormat="1" ht="22.5" customHeight="1">
      <c r="B96" s="583" t="s">
        <v>1438</v>
      </c>
      <c r="C96" s="584" t="s">
        <v>1454</v>
      </c>
      <c r="D96" s="583" t="s">
        <v>521</v>
      </c>
      <c r="E96" s="584" t="s">
        <v>1469</v>
      </c>
      <c r="F96" s="584" t="s">
        <v>431</v>
      </c>
      <c r="G96" s="585">
        <v>4822316.7192099998</v>
      </c>
      <c r="H96" s="585">
        <v>2621258.3366</v>
      </c>
      <c r="I96" s="583" t="s">
        <v>1441</v>
      </c>
      <c r="J96" s="584" t="s">
        <v>585</v>
      </c>
      <c r="K96" s="585">
        <v>97.547887000000003</v>
      </c>
      <c r="L96" s="584" t="s">
        <v>1459</v>
      </c>
      <c r="M96" s="251" t="s">
        <v>1460</v>
      </c>
      <c r="N96" s="679">
        <v>0</v>
      </c>
      <c r="O96" s="251">
        <v>2021</v>
      </c>
      <c r="P96" s="251">
        <v>2039</v>
      </c>
      <c r="Q96" s="251" t="s">
        <v>519</v>
      </c>
      <c r="R96" s="251" t="s">
        <v>394</v>
      </c>
      <c r="S96" s="251" t="s">
        <v>583</v>
      </c>
      <c r="T96" s="251" t="s">
        <v>1457</v>
      </c>
      <c r="U96" s="251" t="s">
        <v>1458</v>
      </c>
      <c r="V96" s="257"/>
      <c r="W96" s="257"/>
      <c r="X96" s="257"/>
      <c r="Y96" s="257"/>
      <c r="Z96" s="257"/>
      <c r="AA96" s="257"/>
      <c r="AB96" s="257"/>
      <c r="AC96" s="257"/>
      <c r="AD96" s="257"/>
      <c r="AE96" s="257"/>
      <c r="AF96" s="257"/>
      <c r="AG96" s="257"/>
      <c r="AH96" s="257"/>
      <c r="AI96" s="257"/>
      <c r="AJ96" s="257"/>
      <c r="AK96" s="257"/>
    </row>
    <row r="97" spans="2:37" s="598" customFormat="1" ht="22.5" customHeight="1">
      <c r="B97" s="583" t="s">
        <v>1438</v>
      </c>
      <c r="C97" s="584" t="s">
        <v>1454</v>
      </c>
      <c r="D97" s="583" t="s">
        <v>521</v>
      </c>
      <c r="E97" s="584" t="s">
        <v>1469</v>
      </c>
      <c r="F97" s="584" t="s">
        <v>431</v>
      </c>
      <c r="G97" s="585">
        <v>4820000.3198100002</v>
      </c>
      <c r="H97" s="585">
        <v>2620860.4833</v>
      </c>
      <c r="I97" s="583" t="s">
        <v>1441</v>
      </c>
      <c r="J97" s="584" t="s">
        <v>585</v>
      </c>
      <c r="K97" s="585">
        <v>2.0672959999999998</v>
      </c>
      <c r="L97" s="584" t="s">
        <v>1470</v>
      </c>
      <c r="M97" s="251" t="s">
        <v>1467</v>
      </c>
      <c r="N97" s="679">
        <v>0</v>
      </c>
      <c r="O97" s="251">
        <v>2021</v>
      </c>
      <c r="P97" s="251">
        <v>2039</v>
      </c>
      <c r="Q97" s="251" t="s">
        <v>519</v>
      </c>
      <c r="R97" s="251" t="s">
        <v>394</v>
      </c>
      <c r="S97" s="251" t="s">
        <v>583</v>
      </c>
      <c r="T97" s="251" t="s">
        <v>1457</v>
      </c>
      <c r="U97" s="251" t="s">
        <v>1458</v>
      </c>
      <c r="V97" s="257"/>
      <c r="W97" s="257"/>
      <c r="X97" s="257"/>
      <c r="Y97" s="257"/>
      <c r="Z97" s="257"/>
      <c r="AA97" s="257"/>
      <c r="AB97" s="257"/>
      <c r="AC97" s="257"/>
      <c r="AD97" s="257"/>
      <c r="AE97" s="257"/>
      <c r="AF97" s="257"/>
      <c r="AG97" s="257"/>
      <c r="AH97" s="257"/>
      <c r="AI97" s="257"/>
      <c r="AJ97" s="257"/>
      <c r="AK97" s="257"/>
    </row>
    <row r="98" spans="2:37" s="598" customFormat="1" ht="22.5" customHeight="1">
      <c r="B98" s="583" t="s">
        <v>1438</v>
      </c>
      <c r="C98" s="584" t="s">
        <v>1454</v>
      </c>
      <c r="D98" s="583" t="s">
        <v>521</v>
      </c>
      <c r="E98" s="584" t="s">
        <v>1469</v>
      </c>
      <c r="F98" s="584" t="s">
        <v>431</v>
      </c>
      <c r="G98" s="585">
        <v>4821579.2816199996</v>
      </c>
      <c r="H98" s="585">
        <v>2619469.6807499998</v>
      </c>
      <c r="I98" s="583" t="s">
        <v>1441</v>
      </c>
      <c r="J98" s="584" t="s">
        <v>585</v>
      </c>
      <c r="K98" s="585">
        <v>151.00289799999999</v>
      </c>
      <c r="L98" s="584" t="s">
        <v>1459</v>
      </c>
      <c r="M98" s="251" t="s">
        <v>1460</v>
      </c>
      <c r="N98" s="679">
        <v>151.00289799999999</v>
      </c>
      <c r="O98" s="251">
        <v>2021</v>
      </c>
      <c r="P98" s="251">
        <v>2039</v>
      </c>
      <c r="Q98" s="251" t="s">
        <v>519</v>
      </c>
      <c r="R98" s="251" t="s">
        <v>394</v>
      </c>
      <c r="S98" s="251" t="s">
        <v>583</v>
      </c>
      <c r="T98" s="251" t="s">
        <v>1457</v>
      </c>
      <c r="U98" s="251" t="s">
        <v>1458</v>
      </c>
      <c r="V98" s="257"/>
      <c r="W98" s="257"/>
      <c r="X98" s="257"/>
      <c r="Y98" s="257"/>
      <c r="Z98" s="257"/>
      <c r="AA98" s="257"/>
      <c r="AB98" s="257"/>
      <c r="AC98" s="257"/>
      <c r="AD98" s="257"/>
      <c r="AE98" s="257"/>
      <c r="AF98" s="257"/>
      <c r="AG98" s="257"/>
      <c r="AH98" s="257"/>
      <c r="AI98" s="257"/>
      <c r="AJ98" s="257"/>
      <c r="AK98" s="257"/>
    </row>
    <row r="99" spans="2:37" s="598" customFormat="1" ht="22.5" customHeight="1">
      <c r="B99" s="583" t="s">
        <v>1438</v>
      </c>
      <c r="C99" s="584" t="s">
        <v>1454</v>
      </c>
      <c r="D99" s="583" t="s">
        <v>521</v>
      </c>
      <c r="E99" s="584" t="s">
        <v>1455</v>
      </c>
      <c r="F99" s="584" t="s">
        <v>431</v>
      </c>
      <c r="G99" s="585">
        <v>4766827.1321799997</v>
      </c>
      <c r="H99" s="585">
        <v>2612250.3528999998</v>
      </c>
      <c r="I99" s="583" t="s">
        <v>1441</v>
      </c>
      <c r="J99" s="584" t="s">
        <v>1089</v>
      </c>
      <c r="K99" s="585">
        <v>6.4304569999999996</v>
      </c>
      <c r="L99" s="584" t="s">
        <v>1471</v>
      </c>
      <c r="M99" s="251" t="s">
        <v>594</v>
      </c>
      <c r="N99" s="679">
        <v>0</v>
      </c>
      <c r="O99" s="251">
        <v>2021</v>
      </c>
      <c r="P99" s="251">
        <v>2039</v>
      </c>
      <c r="Q99" s="251" t="s">
        <v>519</v>
      </c>
      <c r="R99" s="251" t="s">
        <v>394</v>
      </c>
      <c r="S99" s="251" t="s">
        <v>583</v>
      </c>
      <c r="T99" s="251" t="s">
        <v>1457</v>
      </c>
      <c r="U99" s="251" t="s">
        <v>1458</v>
      </c>
      <c r="V99" s="257"/>
      <c r="W99" s="257"/>
      <c r="X99" s="257"/>
      <c r="Y99" s="257"/>
      <c r="Z99" s="257"/>
      <c r="AA99" s="257"/>
      <c r="AB99" s="257"/>
      <c r="AC99" s="257"/>
      <c r="AD99" s="257"/>
      <c r="AE99" s="257"/>
      <c r="AF99" s="257"/>
      <c r="AG99" s="257"/>
      <c r="AH99" s="257"/>
      <c r="AI99" s="257"/>
      <c r="AJ99" s="257"/>
      <c r="AK99" s="257"/>
    </row>
    <row r="100" spans="2:37" s="598" customFormat="1" ht="22.5" customHeight="1">
      <c r="B100" s="583" t="s">
        <v>1438</v>
      </c>
      <c r="C100" s="584" t="s">
        <v>1454</v>
      </c>
      <c r="D100" s="583" t="s">
        <v>521</v>
      </c>
      <c r="E100" s="584" t="s">
        <v>1455</v>
      </c>
      <c r="F100" s="584" t="s">
        <v>431</v>
      </c>
      <c r="G100" s="585">
        <v>4766684.0423100004</v>
      </c>
      <c r="H100" s="585">
        <v>2612174.0699999998</v>
      </c>
      <c r="I100" s="583" t="s">
        <v>1441</v>
      </c>
      <c r="J100" s="584" t="s">
        <v>1089</v>
      </c>
      <c r="K100" s="585">
        <v>0.90679299999999996</v>
      </c>
      <c r="L100" s="584" t="s">
        <v>1472</v>
      </c>
      <c r="M100" s="251" t="s">
        <v>594</v>
      </c>
      <c r="N100" s="679">
        <v>0</v>
      </c>
      <c r="O100" s="251">
        <v>2021</v>
      </c>
      <c r="P100" s="251">
        <v>2039</v>
      </c>
      <c r="Q100" s="251" t="s">
        <v>519</v>
      </c>
      <c r="R100" s="251" t="s">
        <v>394</v>
      </c>
      <c r="S100" s="251" t="s">
        <v>583</v>
      </c>
      <c r="T100" s="251" t="s">
        <v>1457</v>
      </c>
      <c r="U100" s="251" t="s">
        <v>1458</v>
      </c>
      <c r="V100" s="257"/>
      <c r="W100" s="257"/>
      <c r="X100" s="257"/>
      <c r="Y100" s="257"/>
      <c r="Z100" s="257"/>
      <c r="AA100" s="257"/>
      <c r="AB100" s="257"/>
      <c r="AC100" s="257"/>
      <c r="AD100" s="257"/>
      <c r="AE100" s="257"/>
      <c r="AF100" s="257"/>
      <c r="AG100" s="257"/>
      <c r="AH100" s="257"/>
      <c r="AI100" s="257"/>
      <c r="AJ100" s="257"/>
      <c r="AK100" s="257"/>
    </row>
    <row r="101" spans="2:37" s="598" customFormat="1" ht="22.5" customHeight="1">
      <c r="B101" s="583" t="s">
        <v>1438</v>
      </c>
      <c r="C101" s="584" t="s">
        <v>1454</v>
      </c>
      <c r="D101" s="583" t="s">
        <v>521</v>
      </c>
      <c r="E101" s="584" t="s">
        <v>1455</v>
      </c>
      <c r="F101" s="584" t="s">
        <v>431</v>
      </c>
      <c r="G101" s="585">
        <v>4767506.7087599998</v>
      </c>
      <c r="H101" s="585">
        <v>2612098.3853000002</v>
      </c>
      <c r="I101" s="583" t="s">
        <v>1441</v>
      </c>
      <c r="J101" s="584" t="s">
        <v>1089</v>
      </c>
      <c r="K101" s="585">
        <v>1.2967519999999999</v>
      </c>
      <c r="L101" s="584" t="s">
        <v>1473</v>
      </c>
      <c r="M101" s="251" t="s">
        <v>594</v>
      </c>
      <c r="N101" s="679">
        <v>0</v>
      </c>
      <c r="O101" s="251">
        <v>2021</v>
      </c>
      <c r="P101" s="251">
        <v>2039</v>
      </c>
      <c r="Q101" s="251" t="s">
        <v>519</v>
      </c>
      <c r="R101" s="251" t="s">
        <v>394</v>
      </c>
      <c r="S101" s="251" t="s">
        <v>583</v>
      </c>
      <c r="T101" s="251" t="s">
        <v>1457</v>
      </c>
      <c r="U101" s="251" t="s">
        <v>1458</v>
      </c>
      <c r="V101" s="257"/>
      <c r="W101" s="257"/>
      <c r="X101" s="257"/>
      <c r="Y101" s="257"/>
      <c r="Z101" s="257"/>
      <c r="AA101" s="257"/>
      <c r="AB101" s="257"/>
      <c r="AC101" s="257"/>
      <c r="AD101" s="257"/>
      <c r="AE101" s="257"/>
      <c r="AF101" s="257"/>
      <c r="AG101" s="257"/>
      <c r="AH101" s="257"/>
      <c r="AI101" s="257"/>
      <c r="AJ101" s="257"/>
      <c r="AK101" s="257"/>
    </row>
    <row r="102" spans="2:37" s="598" customFormat="1" ht="22.5" customHeight="1">
      <c r="B102" s="583" t="s">
        <v>1438</v>
      </c>
      <c r="C102" s="584" t="s">
        <v>1454</v>
      </c>
      <c r="D102" s="583" t="s">
        <v>521</v>
      </c>
      <c r="E102" s="584" t="s">
        <v>1455</v>
      </c>
      <c r="F102" s="584" t="s">
        <v>431</v>
      </c>
      <c r="G102" s="585">
        <v>4766594.3077299995</v>
      </c>
      <c r="H102" s="585">
        <v>2612399.85965</v>
      </c>
      <c r="I102" s="583" t="s">
        <v>1441</v>
      </c>
      <c r="J102" s="584" t="s">
        <v>1089</v>
      </c>
      <c r="K102" s="585">
        <v>8.7187169999999998</v>
      </c>
      <c r="L102" s="584" t="s">
        <v>1474</v>
      </c>
      <c r="M102" s="251" t="s">
        <v>411</v>
      </c>
      <c r="N102" s="679">
        <v>0</v>
      </c>
      <c r="O102" s="251">
        <v>2021</v>
      </c>
      <c r="P102" s="251">
        <v>2039</v>
      </c>
      <c r="Q102" s="251" t="s">
        <v>519</v>
      </c>
      <c r="R102" s="251" t="s">
        <v>394</v>
      </c>
      <c r="S102" s="251" t="s">
        <v>583</v>
      </c>
      <c r="T102" s="251" t="s">
        <v>1457</v>
      </c>
      <c r="U102" s="251" t="s">
        <v>1458</v>
      </c>
      <c r="V102" s="257"/>
      <c r="W102" s="257"/>
      <c r="X102" s="257"/>
      <c r="Y102" s="257"/>
      <c r="Z102" s="257"/>
      <c r="AA102" s="257"/>
      <c r="AB102" s="257"/>
      <c r="AC102" s="257"/>
      <c r="AD102" s="257"/>
      <c r="AE102" s="257"/>
      <c r="AF102" s="257"/>
      <c r="AG102" s="257"/>
      <c r="AH102" s="257"/>
      <c r="AI102" s="257"/>
      <c r="AJ102" s="257"/>
      <c r="AK102" s="257"/>
    </row>
    <row r="103" spans="2:37" s="598" customFormat="1" ht="22.5" customHeight="1">
      <c r="B103" s="583" t="s">
        <v>1438</v>
      </c>
      <c r="C103" s="584" t="s">
        <v>1454</v>
      </c>
      <c r="D103" s="583" t="s">
        <v>521</v>
      </c>
      <c r="E103" s="584" t="s">
        <v>1455</v>
      </c>
      <c r="F103" s="584" t="s">
        <v>431</v>
      </c>
      <c r="G103" s="585">
        <v>4766582.0239000004</v>
      </c>
      <c r="H103" s="585">
        <v>2612219.6121999999</v>
      </c>
      <c r="I103" s="583" t="s">
        <v>1441</v>
      </c>
      <c r="J103" s="584" t="s">
        <v>1089</v>
      </c>
      <c r="K103" s="585">
        <v>8.4002400000000002</v>
      </c>
      <c r="L103" s="584" t="s">
        <v>1475</v>
      </c>
      <c r="M103" s="251" t="s">
        <v>411</v>
      </c>
      <c r="N103" s="679">
        <v>0</v>
      </c>
      <c r="O103" s="251">
        <v>2021</v>
      </c>
      <c r="P103" s="251">
        <v>2039</v>
      </c>
      <c r="Q103" s="251" t="s">
        <v>519</v>
      </c>
      <c r="R103" s="251" t="s">
        <v>394</v>
      </c>
      <c r="S103" s="251" t="s">
        <v>583</v>
      </c>
      <c r="T103" s="251" t="s">
        <v>1457</v>
      </c>
      <c r="U103" s="251" t="s">
        <v>1458</v>
      </c>
      <c r="V103" s="257"/>
      <c r="W103" s="257"/>
      <c r="X103" s="257"/>
      <c r="Y103" s="257"/>
      <c r="Z103" s="257"/>
      <c r="AA103" s="257"/>
      <c r="AB103" s="257"/>
      <c r="AC103" s="257"/>
      <c r="AD103" s="257"/>
      <c r="AE103" s="257"/>
      <c r="AF103" s="257"/>
      <c r="AG103" s="257"/>
      <c r="AH103" s="257"/>
      <c r="AI103" s="257"/>
      <c r="AJ103" s="257"/>
      <c r="AK103" s="257"/>
    </row>
    <row r="104" spans="2:37" s="598" customFormat="1" ht="22.5" customHeight="1">
      <c r="B104" s="583" t="s">
        <v>1438</v>
      </c>
      <c r="C104" s="584" t="s">
        <v>1454</v>
      </c>
      <c r="D104" s="583" t="s">
        <v>521</v>
      </c>
      <c r="E104" s="584" t="s">
        <v>1455</v>
      </c>
      <c r="F104" s="584" t="s">
        <v>431</v>
      </c>
      <c r="G104" s="585">
        <v>4767032.8861300005</v>
      </c>
      <c r="H104" s="585">
        <v>2612513.9347000001</v>
      </c>
      <c r="I104" s="583" t="s">
        <v>1441</v>
      </c>
      <c r="J104" s="584" t="s">
        <v>1089</v>
      </c>
      <c r="K104" s="585">
        <v>14.028715</v>
      </c>
      <c r="L104" s="584" t="s">
        <v>1476</v>
      </c>
      <c r="M104" s="251" t="s">
        <v>415</v>
      </c>
      <c r="N104" s="679">
        <v>0</v>
      </c>
      <c r="O104" s="251">
        <v>2021</v>
      </c>
      <c r="P104" s="251">
        <v>2039</v>
      </c>
      <c r="Q104" s="251" t="s">
        <v>519</v>
      </c>
      <c r="R104" s="251" t="s">
        <v>394</v>
      </c>
      <c r="S104" s="251" t="s">
        <v>583</v>
      </c>
      <c r="T104" s="251" t="s">
        <v>1457</v>
      </c>
      <c r="U104" s="251" t="s">
        <v>1458</v>
      </c>
      <c r="V104" s="257"/>
      <c r="W104" s="257"/>
      <c r="X104" s="257"/>
      <c r="Y104" s="257"/>
      <c r="Z104" s="257"/>
      <c r="AA104" s="257"/>
      <c r="AB104" s="257"/>
      <c r="AC104" s="257"/>
      <c r="AD104" s="257"/>
      <c r="AE104" s="257"/>
      <c r="AF104" s="257"/>
      <c r="AG104" s="257"/>
      <c r="AH104" s="257"/>
      <c r="AI104" s="257"/>
      <c r="AJ104" s="257"/>
      <c r="AK104" s="257"/>
    </row>
    <row r="105" spans="2:37" s="598" customFormat="1" ht="22.5" customHeight="1">
      <c r="B105" s="583" t="s">
        <v>1438</v>
      </c>
      <c r="C105" s="584" t="s">
        <v>1454</v>
      </c>
      <c r="D105" s="583" t="s">
        <v>521</v>
      </c>
      <c r="E105" s="584" t="s">
        <v>1455</v>
      </c>
      <c r="F105" s="584" t="s">
        <v>431</v>
      </c>
      <c r="G105" s="585">
        <v>4767978.3952099998</v>
      </c>
      <c r="H105" s="585">
        <v>2612929.3229499999</v>
      </c>
      <c r="I105" s="583" t="s">
        <v>1441</v>
      </c>
      <c r="J105" s="584" t="s">
        <v>1089</v>
      </c>
      <c r="K105" s="585">
        <v>1.41353</v>
      </c>
      <c r="L105" s="584" t="s">
        <v>1477</v>
      </c>
      <c r="M105" s="251" t="s">
        <v>415</v>
      </c>
      <c r="N105" s="679">
        <v>0</v>
      </c>
      <c r="O105" s="251">
        <v>2021</v>
      </c>
      <c r="P105" s="251">
        <v>2039</v>
      </c>
      <c r="Q105" s="251" t="s">
        <v>519</v>
      </c>
      <c r="R105" s="251" t="s">
        <v>394</v>
      </c>
      <c r="S105" s="251" t="s">
        <v>583</v>
      </c>
      <c r="T105" s="251" t="s">
        <v>1457</v>
      </c>
      <c r="U105" s="251" t="s">
        <v>1458</v>
      </c>
      <c r="V105" s="257"/>
      <c r="W105" s="257"/>
      <c r="X105" s="257"/>
      <c r="Y105" s="257"/>
      <c r="Z105" s="257"/>
      <c r="AA105" s="257"/>
      <c r="AB105" s="257"/>
      <c r="AC105" s="257"/>
      <c r="AD105" s="257"/>
      <c r="AE105" s="257"/>
      <c r="AF105" s="257"/>
      <c r="AG105" s="257"/>
      <c r="AH105" s="257"/>
      <c r="AI105" s="257"/>
      <c r="AJ105" s="257"/>
      <c r="AK105" s="257"/>
    </row>
    <row r="106" spans="2:37" s="598" customFormat="1" ht="22.5" customHeight="1">
      <c r="B106" s="583" t="s">
        <v>1438</v>
      </c>
      <c r="C106" s="584" t="s">
        <v>1454</v>
      </c>
      <c r="D106" s="583" t="s">
        <v>521</v>
      </c>
      <c r="E106" s="584" t="s">
        <v>1455</v>
      </c>
      <c r="F106" s="584" t="s">
        <v>431</v>
      </c>
      <c r="G106" s="585">
        <v>4766420.5666199997</v>
      </c>
      <c r="H106" s="585">
        <v>2611492.4371500001</v>
      </c>
      <c r="I106" s="583" t="s">
        <v>1441</v>
      </c>
      <c r="J106" s="584" t="s">
        <v>1089</v>
      </c>
      <c r="K106" s="585">
        <v>192.83297300000001</v>
      </c>
      <c r="L106" s="584" t="s">
        <v>1478</v>
      </c>
      <c r="M106" s="251" t="s">
        <v>413</v>
      </c>
      <c r="N106" s="679">
        <v>0</v>
      </c>
      <c r="O106" s="251">
        <v>2021</v>
      </c>
      <c r="P106" s="251">
        <v>2039</v>
      </c>
      <c r="Q106" s="251" t="s">
        <v>519</v>
      </c>
      <c r="R106" s="251" t="s">
        <v>394</v>
      </c>
      <c r="S106" s="251" t="s">
        <v>583</v>
      </c>
      <c r="T106" s="251" t="s">
        <v>1457</v>
      </c>
      <c r="U106" s="251" t="s">
        <v>1458</v>
      </c>
      <c r="V106" s="257"/>
      <c r="W106" s="257"/>
      <c r="X106" s="257"/>
      <c r="Y106" s="257"/>
      <c r="Z106" s="257"/>
      <c r="AA106" s="257"/>
      <c r="AB106" s="257"/>
      <c r="AC106" s="257"/>
      <c r="AD106" s="257"/>
      <c r="AE106" s="257"/>
      <c r="AF106" s="257"/>
      <c r="AG106" s="257"/>
      <c r="AH106" s="257"/>
      <c r="AI106" s="257"/>
      <c r="AJ106" s="257"/>
      <c r="AK106" s="257"/>
    </row>
    <row r="107" spans="2:37" s="598" customFormat="1" ht="22.5" customHeight="1">
      <c r="B107" s="583" t="s">
        <v>1438</v>
      </c>
      <c r="C107" s="584" t="s">
        <v>1454</v>
      </c>
      <c r="D107" s="583" t="s">
        <v>521</v>
      </c>
      <c r="E107" s="584" t="s">
        <v>1455</v>
      </c>
      <c r="F107" s="584" t="s">
        <v>431</v>
      </c>
      <c r="G107" s="585">
        <v>4767040.0808300003</v>
      </c>
      <c r="H107" s="585">
        <v>2612837.8945499999</v>
      </c>
      <c r="I107" s="583" t="s">
        <v>1441</v>
      </c>
      <c r="J107" s="584" t="s">
        <v>1089</v>
      </c>
      <c r="K107" s="585">
        <v>176.03078500000001</v>
      </c>
      <c r="L107" s="584" t="s">
        <v>1479</v>
      </c>
      <c r="M107" s="251" t="s">
        <v>413</v>
      </c>
      <c r="N107" s="679">
        <v>0</v>
      </c>
      <c r="O107" s="251">
        <v>2021</v>
      </c>
      <c r="P107" s="251">
        <v>2039</v>
      </c>
      <c r="Q107" s="251" t="s">
        <v>519</v>
      </c>
      <c r="R107" s="251" t="s">
        <v>394</v>
      </c>
      <c r="S107" s="251" t="s">
        <v>583</v>
      </c>
      <c r="T107" s="251" t="s">
        <v>1457</v>
      </c>
      <c r="U107" s="251" t="s">
        <v>1458</v>
      </c>
      <c r="V107" s="257"/>
      <c r="W107" s="257"/>
      <c r="X107" s="257"/>
      <c r="Y107" s="257"/>
      <c r="Z107" s="257"/>
      <c r="AA107" s="257"/>
      <c r="AB107" s="257"/>
      <c r="AC107" s="257"/>
      <c r="AD107" s="257"/>
      <c r="AE107" s="257"/>
      <c r="AF107" s="257"/>
      <c r="AG107" s="257"/>
      <c r="AH107" s="257"/>
      <c r="AI107" s="257"/>
      <c r="AJ107" s="257"/>
      <c r="AK107" s="257"/>
    </row>
    <row r="108" spans="2:37" s="598" customFormat="1" ht="22.5" customHeight="1">
      <c r="B108" s="583" t="s">
        <v>1438</v>
      </c>
      <c r="C108" s="584" t="s">
        <v>1454</v>
      </c>
      <c r="D108" s="583" t="s">
        <v>521</v>
      </c>
      <c r="E108" s="584" t="s">
        <v>1455</v>
      </c>
      <c r="F108" s="584" t="s">
        <v>431</v>
      </c>
      <c r="G108" s="585">
        <v>4767633.4306100002</v>
      </c>
      <c r="H108" s="585">
        <v>2612342.2044000002</v>
      </c>
      <c r="I108" s="583" t="s">
        <v>1441</v>
      </c>
      <c r="J108" s="584" t="s">
        <v>1089</v>
      </c>
      <c r="K108" s="585">
        <v>3.3586309999999999</v>
      </c>
      <c r="L108" s="584" t="s">
        <v>1480</v>
      </c>
      <c r="M108" s="251" t="s">
        <v>413</v>
      </c>
      <c r="N108" s="679">
        <v>3.3586309999999999</v>
      </c>
      <c r="O108" s="251">
        <v>2021</v>
      </c>
      <c r="P108" s="251">
        <v>2039</v>
      </c>
      <c r="Q108" s="251" t="s">
        <v>519</v>
      </c>
      <c r="R108" s="251" t="s">
        <v>394</v>
      </c>
      <c r="S108" s="251" t="s">
        <v>583</v>
      </c>
      <c r="T108" s="251" t="s">
        <v>1457</v>
      </c>
      <c r="U108" s="251" t="s">
        <v>1458</v>
      </c>
      <c r="V108" s="257"/>
      <c r="W108" s="257"/>
      <c r="X108" s="257"/>
      <c r="Y108" s="257"/>
      <c r="Z108" s="257"/>
      <c r="AA108" s="257"/>
      <c r="AB108" s="257"/>
      <c r="AC108" s="257"/>
      <c r="AD108" s="257"/>
      <c r="AE108" s="257"/>
      <c r="AF108" s="257"/>
      <c r="AG108" s="257"/>
      <c r="AH108" s="257"/>
      <c r="AI108" s="257"/>
      <c r="AJ108" s="257"/>
      <c r="AK108" s="257"/>
    </row>
    <row r="109" spans="2:37" s="598" customFormat="1" ht="22.5" customHeight="1">
      <c r="B109" s="583" t="s">
        <v>1438</v>
      </c>
      <c r="C109" s="584" t="s">
        <v>1454</v>
      </c>
      <c r="D109" s="583" t="s">
        <v>521</v>
      </c>
      <c r="E109" s="584" t="s">
        <v>1455</v>
      </c>
      <c r="F109" s="584" t="s">
        <v>431</v>
      </c>
      <c r="G109" s="585">
        <v>4767435.0068100002</v>
      </c>
      <c r="H109" s="585">
        <v>2612978.7060500002</v>
      </c>
      <c r="I109" s="583" t="s">
        <v>1441</v>
      </c>
      <c r="J109" s="584" t="s">
        <v>1089</v>
      </c>
      <c r="K109" s="585">
        <v>20.430046999999998</v>
      </c>
      <c r="L109" s="584" t="s">
        <v>1474</v>
      </c>
      <c r="M109" s="251" t="s">
        <v>411</v>
      </c>
      <c r="N109" s="679">
        <v>3.6423161648535598</v>
      </c>
      <c r="O109" s="251">
        <v>2021</v>
      </c>
      <c r="P109" s="251">
        <v>2039</v>
      </c>
      <c r="Q109" s="251" t="s">
        <v>519</v>
      </c>
      <c r="R109" s="251" t="s">
        <v>394</v>
      </c>
      <c r="S109" s="251" t="s">
        <v>583</v>
      </c>
      <c r="T109" s="251" t="s">
        <v>1457</v>
      </c>
      <c r="U109" s="251" t="s">
        <v>1458</v>
      </c>
      <c r="V109" s="257"/>
      <c r="W109" s="257"/>
      <c r="X109" s="257"/>
      <c r="Y109" s="257"/>
      <c r="Z109" s="257"/>
      <c r="AA109" s="257"/>
      <c r="AB109" s="257"/>
      <c r="AC109" s="257"/>
      <c r="AD109" s="257"/>
      <c r="AE109" s="257"/>
      <c r="AF109" s="257"/>
      <c r="AG109" s="257"/>
      <c r="AH109" s="257"/>
      <c r="AI109" s="257"/>
      <c r="AJ109" s="257"/>
      <c r="AK109" s="257"/>
    </row>
    <row r="110" spans="2:37" s="598" customFormat="1" ht="22.5" customHeight="1">
      <c r="B110" s="583" t="s">
        <v>1438</v>
      </c>
      <c r="C110" s="584" t="s">
        <v>1454</v>
      </c>
      <c r="D110" s="583" t="s">
        <v>521</v>
      </c>
      <c r="E110" s="584" t="s">
        <v>1455</v>
      </c>
      <c r="F110" s="584" t="s">
        <v>431</v>
      </c>
      <c r="G110" s="585">
        <v>4767440.0383400004</v>
      </c>
      <c r="H110" s="585">
        <v>2612653.5810500002</v>
      </c>
      <c r="I110" s="583" t="s">
        <v>1441</v>
      </c>
      <c r="J110" s="584" t="s">
        <v>1089</v>
      </c>
      <c r="K110" s="585">
        <v>2.9935290000000001</v>
      </c>
      <c r="L110" s="584" t="s">
        <v>1475</v>
      </c>
      <c r="M110" s="251" t="s">
        <v>411</v>
      </c>
      <c r="N110" s="679">
        <v>2.9935290000000001</v>
      </c>
      <c r="O110" s="251">
        <v>2021</v>
      </c>
      <c r="P110" s="251">
        <v>2039</v>
      </c>
      <c r="Q110" s="251" t="s">
        <v>519</v>
      </c>
      <c r="R110" s="251" t="s">
        <v>394</v>
      </c>
      <c r="S110" s="251" t="s">
        <v>583</v>
      </c>
      <c r="T110" s="251" t="s">
        <v>1457</v>
      </c>
      <c r="U110" s="251" t="s">
        <v>1458</v>
      </c>
      <c r="V110" s="257"/>
      <c r="W110" s="257"/>
      <c r="X110" s="257"/>
      <c r="Y110" s="257"/>
      <c r="Z110" s="257"/>
      <c r="AA110" s="257"/>
      <c r="AB110" s="257"/>
      <c r="AC110" s="257"/>
      <c r="AD110" s="257"/>
      <c r="AE110" s="257"/>
      <c r="AF110" s="257"/>
      <c r="AG110" s="257"/>
      <c r="AH110" s="257"/>
      <c r="AI110" s="257"/>
      <c r="AJ110" s="257"/>
      <c r="AK110" s="257"/>
    </row>
    <row r="111" spans="2:37" s="598" customFormat="1" ht="22.5" customHeight="1">
      <c r="B111" s="583" t="s">
        <v>1438</v>
      </c>
      <c r="C111" s="584" t="s">
        <v>1454</v>
      </c>
      <c r="D111" s="583" t="s">
        <v>521</v>
      </c>
      <c r="E111" s="584" t="s">
        <v>1455</v>
      </c>
      <c r="F111" s="584" t="s">
        <v>431</v>
      </c>
      <c r="G111" s="585">
        <v>4767685.1296499996</v>
      </c>
      <c r="H111" s="585">
        <v>2612165.9597499999</v>
      </c>
      <c r="I111" s="583" t="s">
        <v>1441</v>
      </c>
      <c r="J111" s="584" t="s">
        <v>1089</v>
      </c>
      <c r="K111" s="585">
        <v>9.9676740000000006</v>
      </c>
      <c r="L111" s="584" t="s">
        <v>1476</v>
      </c>
      <c r="M111" s="251" t="s">
        <v>415</v>
      </c>
      <c r="N111" s="679">
        <v>3.6423161648535598</v>
      </c>
      <c r="O111" s="251">
        <v>2021</v>
      </c>
      <c r="P111" s="251">
        <v>2039</v>
      </c>
      <c r="Q111" s="251" t="s">
        <v>519</v>
      </c>
      <c r="R111" s="251" t="s">
        <v>394</v>
      </c>
      <c r="S111" s="251" t="s">
        <v>583</v>
      </c>
      <c r="T111" s="251" t="s">
        <v>1457</v>
      </c>
      <c r="U111" s="251" t="s">
        <v>1458</v>
      </c>
      <c r="V111" s="257"/>
      <c r="W111" s="257"/>
      <c r="X111" s="257"/>
      <c r="Y111" s="257"/>
      <c r="Z111" s="257"/>
      <c r="AA111" s="257"/>
      <c r="AB111" s="257"/>
      <c r="AC111" s="257"/>
      <c r="AD111" s="257"/>
      <c r="AE111" s="257"/>
      <c r="AF111" s="257"/>
      <c r="AG111" s="257"/>
      <c r="AH111" s="257"/>
      <c r="AI111" s="257"/>
      <c r="AJ111" s="257"/>
      <c r="AK111" s="257"/>
    </row>
    <row r="112" spans="2:37" s="598" customFormat="1" ht="22.5" customHeight="1">
      <c r="B112" s="583" t="s">
        <v>1438</v>
      </c>
      <c r="C112" s="584" t="s">
        <v>1454</v>
      </c>
      <c r="D112" s="583" t="s">
        <v>521</v>
      </c>
      <c r="E112" s="584" t="s">
        <v>417</v>
      </c>
      <c r="F112" s="584" t="s">
        <v>431</v>
      </c>
      <c r="G112" s="585">
        <v>4817850.2590800002</v>
      </c>
      <c r="H112" s="585">
        <v>2626513.93695</v>
      </c>
      <c r="I112" s="583" t="s">
        <v>1441</v>
      </c>
      <c r="J112" s="584" t="s">
        <v>1089</v>
      </c>
      <c r="K112" s="585">
        <v>17.039887</v>
      </c>
      <c r="L112" s="584" t="s">
        <v>1481</v>
      </c>
      <c r="M112" s="251" t="s">
        <v>413</v>
      </c>
      <c r="N112" s="679">
        <v>0</v>
      </c>
      <c r="O112" s="251">
        <v>2021</v>
      </c>
      <c r="P112" s="251">
        <v>2039</v>
      </c>
      <c r="Q112" s="251" t="s">
        <v>1443</v>
      </c>
      <c r="R112" s="251" t="s">
        <v>394</v>
      </c>
      <c r="S112" s="251" t="s">
        <v>583</v>
      </c>
      <c r="T112" s="251" t="s">
        <v>1457</v>
      </c>
      <c r="U112" s="251" t="s">
        <v>1458</v>
      </c>
      <c r="V112" s="257"/>
      <c r="W112" s="257"/>
      <c r="X112" s="257"/>
      <c r="Y112" s="257"/>
      <c r="Z112" s="257"/>
      <c r="AA112" s="257"/>
      <c r="AB112" s="257"/>
      <c r="AC112" s="257"/>
      <c r="AD112" s="257"/>
      <c r="AE112" s="257"/>
      <c r="AF112" s="257"/>
      <c r="AG112" s="257"/>
      <c r="AH112" s="257"/>
      <c r="AI112" s="257"/>
      <c r="AJ112" s="257"/>
      <c r="AK112" s="257"/>
    </row>
    <row r="113" spans="2:37" s="598" customFormat="1" ht="22.5" customHeight="1">
      <c r="B113" s="583" t="s">
        <v>1438</v>
      </c>
      <c r="C113" s="584" t="s">
        <v>1454</v>
      </c>
      <c r="D113" s="583" t="s">
        <v>521</v>
      </c>
      <c r="E113" s="584" t="s">
        <v>417</v>
      </c>
      <c r="F113" s="584" t="s">
        <v>431</v>
      </c>
      <c r="G113" s="585">
        <v>4819915.1362100001</v>
      </c>
      <c r="H113" s="585">
        <v>2624565.9055499998</v>
      </c>
      <c r="I113" s="583" t="s">
        <v>1441</v>
      </c>
      <c r="J113" s="584" t="s">
        <v>1089</v>
      </c>
      <c r="K113" s="585">
        <v>34.580275</v>
      </c>
      <c r="L113" s="584" t="s">
        <v>1481</v>
      </c>
      <c r="M113" s="251" t="s">
        <v>413</v>
      </c>
      <c r="N113" s="679">
        <v>0</v>
      </c>
      <c r="O113" s="251">
        <v>2021</v>
      </c>
      <c r="P113" s="251">
        <v>2039</v>
      </c>
      <c r="Q113" s="251" t="s">
        <v>519</v>
      </c>
      <c r="R113" s="251" t="s">
        <v>394</v>
      </c>
      <c r="S113" s="251" t="s">
        <v>583</v>
      </c>
      <c r="T113" s="251" t="s">
        <v>1457</v>
      </c>
      <c r="U113" s="251" t="s">
        <v>1458</v>
      </c>
      <c r="V113" s="257"/>
      <c r="W113" s="257"/>
      <c r="X113" s="257"/>
      <c r="Y113" s="257"/>
      <c r="Z113" s="257"/>
      <c r="AA113" s="257"/>
      <c r="AB113" s="257"/>
      <c r="AC113" s="257"/>
      <c r="AD113" s="257"/>
      <c r="AE113" s="257"/>
      <c r="AF113" s="257"/>
      <c r="AG113" s="257"/>
      <c r="AH113" s="257"/>
      <c r="AI113" s="257"/>
      <c r="AJ113" s="257"/>
      <c r="AK113" s="257"/>
    </row>
    <row r="114" spans="2:37" s="598" customFormat="1" ht="22.5" customHeight="1">
      <c r="B114" s="583" t="s">
        <v>1438</v>
      </c>
      <c r="C114" s="584" t="s">
        <v>1454</v>
      </c>
      <c r="D114" s="583" t="s">
        <v>521</v>
      </c>
      <c r="E114" s="584" t="s">
        <v>417</v>
      </c>
      <c r="F114" s="584" t="s">
        <v>431</v>
      </c>
      <c r="G114" s="585">
        <v>4818028.6769200005</v>
      </c>
      <c r="H114" s="585">
        <v>2626177.1102999998</v>
      </c>
      <c r="I114" s="583" t="s">
        <v>1441</v>
      </c>
      <c r="J114" s="584" t="s">
        <v>1089</v>
      </c>
      <c r="K114" s="585">
        <v>4.0563159999999998</v>
      </c>
      <c r="L114" s="584" t="s">
        <v>1475</v>
      </c>
      <c r="M114" s="251" t="s">
        <v>411</v>
      </c>
      <c r="N114" s="679">
        <v>0</v>
      </c>
      <c r="O114" s="251">
        <v>2021</v>
      </c>
      <c r="P114" s="251">
        <v>2039</v>
      </c>
      <c r="Q114" s="251" t="s">
        <v>1443</v>
      </c>
      <c r="R114" s="251" t="s">
        <v>394</v>
      </c>
      <c r="S114" s="251" t="s">
        <v>583</v>
      </c>
      <c r="T114" s="251" t="s">
        <v>1457</v>
      </c>
      <c r="U114" s="251" t="s">
        <v>1458</v>
      </c>
      <c r="V114" s="257"/>
      <c r="W114" s="257"/>
      <c r="X114" s="257"/>
      <c r="Y114" s="257"/>
      <c r="Z114" s="257"/>
      <c r="AA114" s="257"/>
      <c r="AB114" s="257"/>
      <c r="AC114" s="257"/>
      <c r="AD114" s="257"/>
      <c r="AE114" s="257"/>
      <c r="AF114" s="257"/>
      <c r="AG114" s="257"/>
      <c r="AH114" s="257"/>
      <c r="AI114" s="257"/>
      <c r="AJ114" s="257"/>
      <c r="AK114" s="257"/>
    </row>
    <row r="115" spans="2:37" s="598" customFormat="1" ht="22.5" customHeight="1">
      <c r="B115" s="583" t="s">
        <v>1438</v>
      </c>
      <c r="C115" s="584" t="s">
        <v>1454</v>
      </c>
      <c r="D115" s="583" t="s">
        <v>521</v>
      </c>
      <c r="E115" s="584" t="s">
        <v>417</v>
      </c>
      <c r="F115" s="584" t="s">
        <v>431</v>
      </c>
      <c r="G115" s="585">
        <v>4817441.6099300003</v>
      </c>
      <c r="H115" s="585">
        <v>2626873.8953</v>
      </c>
      <c r="I115" s="583" t="s">
        <v>1441</v>
      </c>
      <c r="J115" s="584" t="s">
        <v>1089</v>
      </c>
      <c r="K115" s="585">
        <v>22.186865999999998</v>
      </c>
      <c r="L115" s="584" t="s">
        <v>1477</v>
      </c>
      <c r="M115" s="251" t="s">
        <v>415</v>
      </c>
      <c r="N115" s="679">
        <v>0</v>
      </c>
      <c r="O115" s="251">
        <v>2021</v>
      </c>
      <c r="P115" s="251">
        <v>2039</v>
      </c>
      <c r="Q115" s="251" t="s">
        <v>1443</v>
      </c>
      <c r="R115" s="251" t="s">
        <v>394</v>
      </c>
      <c r="S115" s="251" t="s">
        <v>583</v>
      </c>
      <c r="T115" s="251" t="s">
        <v>1457</v>
      </c>
      <c r="U115" s="251" t="s">
        <v>1458</v>
      </c>
      <c r="V115" s="257"/>
      <c r="W115" s="257"/>
      <c r="X115" s="257"/>
      <c r="Y115" s="257"/>
      <c r="Z115" s="257"/>
      <c r="AA115" s="257"/>
      <c r="AB115" s="257"/>
      <c r="AC115" s="257"/>
      <c r="AD115" s="257"/>
      <c r="AE115" s="257"/>
      <c r="AF115" s="257"/>
      <c r="AG115" s="257"/>
      <c r="AH115" s="257"/>
      <c r="AI115" s="257"/>
      <c r="AJ115" s="257"/>
      <c r="AK115" s="257"/>
    </row>
    <row r="116" spans="2:37" s="598" customFormat="1" ht="22.5" customHeight="1">
      <c r="B116" s="583" t="s">
        <v>1438</v>
      </c>
      <c r="C116" s="584" t="s">
        <v>1454</v>
      </c>
      <c r="D116" s="583" t="s">
        <v>521</v>
      </c>
      <c r="E116" s="584" t="s">
        <v>417</v>
      </c>
      <c r="F116" s="584" t="s">
        <v>431</v>
      </c>
      <c r="G116" s="585">
        <v>4819991.21753</v>
      </c>
      <c r="H116" s="585">
        <v>2624960.0888999999</v>
      </c>
      <c r="I116" s="583" t="s">
        <v>1441</v>
      </c>
      <c r="J116" s="584" t="s">
        <v>1089</v>
      </c>
      <c r="K116" s="585">
        <v>30.778983</v>
      </c>
      <c r="L116" s="584" t="s">
        <v>1477</v>
      </c>
      <c r="M116" s="251" t="s">
        <v>415</v>
      </c>
      <c r="N116" s="679">
        <v>0</v>
      </c>
      <c r="O116" s="251">
        <v>2021</v>
      </c>
      <c r="P116" s="251">
        <v>2039</v>
      </c>
      <c r="Q116" s="251" t="s">
        <v>519</v>
      </c>
      <c r="R116" s="251" t="s">
        <v>394</v>
      </c>
      <c r="S116" s="251" t="s">
        <v>583</v>
      </c>
      <c r="T116" s="251" t="s">
        <v>1457</v>
      </c>
      <c r="U116" s="251" t="s">
        <v>1458</v>
      </c>
      <c r="V116" s="257"/>
      <c r="W116" s="257"/>
      <c r="X116" s="257"/>
      <c r="Y116" s="257"/>
      <c r="Z116" s="257"/>
      <c r="AA116" s="257"/>
      <c r="AB116" s="257"/>
      <c r="AC116" s="257"/>
      <c r="AD116" s="257"/>
      <c r="AE116" s="257"/>
      <c r="AF116" s="257"/>
      <c r="AG116" s="257"/>
      <c r="AH116" s="257"/>
      <c r="AI116" s="257"/>
      <c r="AJ116" s="257"/>
      <c r="AK116" s="257"/>
    </row>
    <row r="117" spans="2:37" s="598" customFormat="1" ht="22.5" customHeight="1">
      <c r="B117" s="583" t="s">
        <v>1438</v>
      </c>
      <c r="C117" s="584" t="s">
        <v>1454</v>
      </c>
      <c r="D117" s="583" t="s">
        <v>521</v>
      </c>
      <c r="E117" s="584" t="s">
        <v>417</v>
      </c>
      <c r="F117" s="584" t="s">
        <v>431</v>
      </c>
      <c r="G117" s="585">
        <v>4818416.3391399998</v>
      </c>
      <c r="H117" s="585">
        <v>2626062.5000999998</v>
      </c>
      <c r="I117" s="583" t="s">
        <v>1441</v>
      </c>
      <c r="J117" s="584" t="s">
        <v>1089</v>
      </c>
      <c r="K117" s="585">
        <v>1.926032</v>
      </c>
      <c r="L117" s="584" t="s">
        <v>1482</v>
      </c>
      <c r="M117" s="251" t="s">
        <v>1483</v>
      </c>
      <c r="N117" s="679">
        <v>0</v>
      </c>
      <c r="O117" s="251">
        <v>2021</v>
      </c>
      <c r="P117" s="251">
        <v>2039</v>
      </c>
      <c r="Q117" s="251" t="s">
        <v>1443</v>
      </c>
      <c r="R117" s="251" t="s">
        <v>394</v>
      </c>
      <c r="S117" s="251" t="s">
        <v>583</v>
      </c>
      <c r="T117" s="251" t="s">
        <v>1457</v>
      </c>
      <c r="U117" s="251" t="s">
        <v>1458</v>
      </c>
      <c r="V117" s="257"/>
      <c r="W117" s="257"/>
      <c r="X117" s="257"/>
      <c r="Y117" s="257"/>
      <c r="Z117" s="257"/>
      <c r="AA117" s="257"/>
      <c r="AB117" s="257"/>
      <c r="AC117" s="257"/>
      <c r="AD117" s="257"/>
      <c r="AE117" s="257"/>
      <c r="AF117" s="257"/>
      <c r="AG117" s="257"/>
      <c r="AH117" s="257"/>
      <c r="AI117" s="257"/>
      <c r="AJ117" s="257"/>
      <c r="AK117" s="257"/>
    </row>
    <row r="118" spans="2:37" s="598" customFormat="1" ht="22.5" customHeight="1">
      <c r="B118" s="583" t="s">
        <v>1438</v>
      </c>
      <c r="C118" s="584" t="s">
        <v>1454</v>
      </c>
      <c r="D118" s="583" t="s">
        <v>521</v>
      </c>
      <c r="E118" s="584" t="s">
        <v>417</v>
      </c>
      <c r="F118" s="584" t="s">
        <v>431</v>
      </c>
      <c r="G118" s="585">
        <v>4820464.1016499996</v>
      </c>
      <c r="H118" s="585">
        <v>2624424.8252500002</v>
      </c>
      <c r="I118" s="583" t="s">
        <v>1441</v>
      </c>
      <c r="J118" s="584" t="s">
        <v>1089</v>
      </c>
      <c r="K118" s="585">
        <v>14.408927</v>
      </c>
      <c r="L118" s="584" t="s">
        <v>1482</v>
      </c>
      <c r="M118" s="251" t="s">
        <v>1483</v>
      </c>
      <c r="N118" s="679">
        <v>0</v>
      </c>
      <c r="O118" s="251">
        <v>2021</v>
      </c>
      <c r="P118" s="251">
        <v>2039</v>
      </c>
      <c r="Q118" s="251" t="s">
        <v>519</v>
      </c>
      <c r="R118" s="251" t="s">
        <v>394</v>
      </c>
      <c r="S118" s="251" t="s">
        <v>583</v>
      </c>
      <c r="T118" s="251" t="s">
        <v>1457</v>
      </c>
      <c r="U118" s="251" t="s">
        <v>1458</v>
      </c>
      <c r="V118" s="257"/>
      <c r="W118" s="257"/>
      <c r="X118" s="257"/>
      <c r="Y118" s="257"/>
      <c r="Z118" s="257"/>
      <c r="AA118" s="257"/>
      <c r="AB118" s="257"/>
      <c r="AC118" s="257"/>
      <c r="AD118" s="257"/>
      <c r="AE118" s="257"/>
      <c r="AF118" s="257"/>
      <c r="AG118" s="257"/>
      <c r="AH118" s="257"/>
      <c r="AI118" s="257"/>
      <c r="AJ118" s="257"/>
      <c r="AK118" s="257"/>
    </row>
    <row r="119" spans="2:37" s="598" customFormat="1" ht="22.5" customHeight="1">
      <c r="B119" s="583" t="s">
        <v>1438</v>
      </c>
      <c r="C119" s="584" t="s">
        <v>1454</v>
      </c>
      <c r="D119" s="583" t="s">
        <v>521</v>
      </c>
      <c r="E119" s="584" t="s">
        <v>417</v>
      </c>
      <c r="F119" s="584" t="s">
        <v>431</v>
      </c>
      <c r="G119" s="585">
        <v>4817107.1273800004</v>
      </c>
      <c r="H119" s="585">
        <v>2627052.7954000002</v>
      </c>
      <c r="I119" s="583" t="s">
        <v>1441</v>
      </c>
      <c r="J119" s="584" t="s">
        <v>1089</v>
      </c>
      <c r="K119" s="585">
        <v>0.78853899999999999</v>
      </c>
      <c r="L119" s="584" t="s">
        <v>1478</v>
      </c>
      <c r="M119" s="251" t="s">
        <v>413</v>
      </c>
      <c r="N119" s="679">
        <v>0</v>
      </c>
      <c r="O119" s="251">
        <v>2021</v>
      </c>
      <c r="P119" s="251">
        <v>2039</v>
      </c>
      <c r="Q119" s="251" t="s">
        <v>1443</v>
      </c>
      <c r="R119" s="251" t="s">
        <v>394</v>
      </c>
      <c r="S119" s="251" t="s">
        <v>583</v>
      </c>
      <c r="T119" s="251" t="s">
        <v>1457</v>
      </c>
      <c r="U119" s="251" t="s">
        <v>1458</v>
      </c>
      <c r="V119" s="257"/>
      <c r="W119" s="257"/>
      <c r="X119" s="257"/>
      <c r="Y119" s="257"/>
      <c r="Z119" s="257"/>
      <c r="AA119" s="257"/>
      <c r="AB119" s="257"/>
      <c r="AC119" s="257"/>
      <c r="AD119" s="257"/>
      <c r="AE119" s="257"/>
      <c r="AF119" s="257"/>
      <c r="AG119" s="257"/>
      <c r="AH119" s="257"/>
      <c r="AI119" s="257"/>
      <c r="AJ119" s="257"/>
      <c r="AK119" s="257"/>
    </row>
    <row r="120" spans="2:37" s="598" customFormat="1" ht="22.5" customHeight="1">
      <c r="B120" s="583" t="s">
        <v>1438</v>
      </c>
      <c r="C120" s="584" t="s">
        <v>1454</v>
      </c>
      <c r="D120" s="583" t="s">
        <v>521</v>
      </c>
      <c r="E120" s="584" t="s">
        <v>417</v>
      </c>
      <c r="F120" s="584" t="s">
        <v>431</v>
      </c>
      <c r="G120" s="585">
        <v>4818214.8575400002</v>
      </c>
      <c r="H120" s="585">
        <v>2626099.9704</v>
      </c>
      <c r="I120" s="583" t="s">
        <v>1441</v>
      </c>
      <c r="J120" s="584" t="s">
        <v>1089</v>
      </c>
      <c r="K120" s="585">
        <v>30.920204999999999</v>
      </c>
      <c r="L120" s="584" t="s">
        <v>1479</v>
      </c>
      <c r="M120" s="251" t="s">
        <v>413</v>
      </c>
      <c r="N120" s="679">
        <v>0</v>
      </c>
      <c r="O120" s="251">
        <v>2021</v>
      </c>
      <c r="P120" s="251">
        <v>2039</v>
      </c>
      <c r="Q120" s="251" t="s">
        <v>1443</v>
      </c>
      <c r="R120" s="251" t="s">
        <v>394</v>
      </c>
      <c r="S120" s="251" t="s">
        <v>583</v>
      </c>
      <c r="T120" s="251" t="s">
        <v>1457</v>
      </c>
      <c r="U120" s="251" t="s">
        <v>1458</v>
      </c>
      <c r="V120" s="257"/>
      <c r="W120" s="257"/>
      <c r="X120" s="257"/>
      <c r="Y120" s="257"/>
      <c r="Z120" s="257"/>
      <c r="AA120" s="257"/>
      <c r="AB120" s="257"/>
      <c r="AC120" s="257"/>
      <c r="AD120" s="257"/>
      <c r="AE120" s="257"/>
      <c r="AF120" s="257"/>
      <c r="AG120" s="257"/>
      <c r="AH120" s="257"/>
      <c r="AI120" s="257"/>
      <c r="AJ120" s="257"/>
      <c r="AK120" s="257"/>
    </row>
    <row r="121" spans="2:37" s="598" customFormat="1" ht="22.5" customHeight="1">
      <c r="B121" s="583" t="s">
        <v>1438</v>
      </c>
      <c r="C121" s="584" t="s">
        <v>1454</v>
      </c>
      <c r="D121" s="583" t="s">
        <v>521</v>
      </c>
      <c r="E121" s="584" t="s">
        <v>417</v>
      </c>
      <c r="F121" s="584" t="s">
        <v>431</v>
      </c>
      <c r="G121" s="585">
        <v>4819538.5974300001</v>
      </c>
      <c r="H121" s="585">
        <v>2627953.82705</v>
      </c>
      <c r="I121" s="583" t="s">
        <v>1441</v>
      </c>
      <c r="J121" s="584" t="s">
        <v>1089</v>
      </c>
      <c r="K121" s="585">
        <v>147.299935</v>
      </c>
      <c r="L121" s="584" t="s">
        <v>1479</v>
      </c>
      <c r="M121" s="251" t="s">
        <v>413</v>
      </c>
      <c r="N121" s="679">
        <v>0</v>
      </c>
      <c r="O121" s="251">
        <v>2021</v>
      </c>
      <c r="P121" s="251">
        <v>2039</v>
      </c>
      <c r="Q121" s="251" t="s">
        <v>519</v>
      </c>
      <c r="R121" s="251" t="s">
        <v>394</v>
      </c>
      <c r="S121" s="251" t="s">
        <v>583</v>
      </c>
      <c r="T121" s="251" t="s">
        <v>1457</v>
      </c>
      <c r="U121" s="251" t="s">
        <v>1458</v>
      </c>
      <c r="V121" s="257"/>
      <c r="W121" s="257"/>
      <c r="X121" s="257"/>
      <c r="Y121" s="257"/>
      <c r="Z121" s="257"/>
      <c r="AA121" s="257"/>
      <c r="AB121" s="257"/>
      <c r="AC121" s="257"/>
      <c r="AD121" s="257"/>
      <c r="AE121" s="257"/>
      <c r="AF121" s="257"/>
      <c r="AG121" s="257"/>
      <c r="AH121" s="257"/>
      <c r="AI121" s="257"/>
      <c r="AJ121" s="257"/>
      <c r="AK121" s="257"/>
    </row>
    <row r="122" spans="2:37" s="598" customFormat="1" ht="22.5" customHeight="1">
      <c r="B122" s="583" t="s">
        <v>1438</v>
      </c>
      <c r="C122" s="584" t="s">
        <v>1454</v>
      </c>
      <c r="D122" s="583" t="s">
        <v>521</v>
      </c>
      <c r="E122" s="584" t="s">
        <v>1462</v>
      </c>
      <c r="F122" s="584" t="s">
        <v>431</v>
      </c>
      <c r="G122" s="585">
        <v>4749978.9432899999</v>
      </c>
      <c r="H122" s="585">
        <v>2496157.4413000001</v>
      </c>
      <c r="I122" s="583" t="s">
        <v>1441</v>
      </c>
      <c r="J122" s="584" t="s">
        <v>1089</v>
      </c>
      <c r="K122" s="585">
        <v>0.17974399999999999</v>
      </c>
      <c r="L122" s="584" t="s">
        <v>1484</v>
      </c>
      <c r="M122" s="251" t="s">
        <v>413</v>
      </c>
      <c r="N122" s="679">
        <v>0</v>
      </c>
      <c r="O122" s="251">
        <v>2021</v>
      </c>
      <c r="P122" s="251">
        <v>2039</v>
      </c>
      <c r="Q122" s="251" t="s">
        <v>1443</v>
      </c>
      <c r="R122" s="251" t="s">
        <v>394</v>
      </c>
      <c r="S122" s="251" t="s">
        <v>583</v>
      </c>
      <c r="T122" s="251" t="s">
        <v>1457</v>
      </c>
      <c r="U122" s="251" t="s">
        <v>1458</v>
      </c>
      <c r="V122" s="257"/>
      <c r="W122" s="257"/>
      <c r="X122" s="257"/>
      <c r="Y122" s="257"/>
      <c r="Z122" s="257"/>
      <c r="AA122" s="257"/>
      <c r="AB122" s="257"/>
      <c r="AC122" s="257"/>
      <c r="AD122" s="257"/>
      <c r="AE122" s="257"/>
      <c r="AF122" s="257"/>
      <c r="AG122" s="257"/>
      <c r="AH122" s="257"/>
      <c r="AI122" s="257"/>
      <c r="AJ122" s="257"/>
      <c r="AK122" s="257"/>
    </row>
    <row r="123" spans="2:37" s="598" customFormat="1" ht="22.5" customHeight="1">
      <c r="B123" s="583" t="s">
        <v>1438</v>
      </c>
      <c r="C123" s="584" t="s">
        <v>1454</v>
      </c>
      <c r="D123" s="583" t="s">
        <v>521</v>
      </c>
      <c r="E123" s="584" t="s">
        <v>1462</v>
      </c>
      <c r="F123" s="584" t="s">
        <v>431</v>
      </c>
      <c r="G123" s="585">
        <v>4746654.34583</v>
      </c>
      <c r="H123" s="585">
        <v>2495394.0132499998</v>
      </c>
      <c r="I123" s="583" t="s">
        <v>1441</v>
      </c>
      <c r="J123" s="584" t="s">
        <v>1089</v>
      </c>
      <c r="K123" s="585">
        <v>3.9095810000000002</v>
      </c>
      <c r="L123" s="584" t="s">
        <v>1484</v>
      </c>
      <c r="M123" s="251" t="s">
        <v>413</v>
      </c>
      <c r="N123" s="679">
        <v>0</v>
      </c>
      <c r="O123" s="251">
        <v>2021</v>
      </c>
      <c r="P123" s="251">
        <v>2039</v>
      </c>
      <c r="Q123" s="251" t="s">
        <v>519</v>
      </c>
      <c r="R123" s="251" t="s">
        <v>394</v>
      </c>
      <c r="S123" s="251" t="s">
        <v>583</v>
      </c>
      <c r="T123" s="251" t="s">
        <v>1457</v>
      </c>
      <c r="U123" s="251" t="s">
        <v>1458</v>
      </c>
      <c r="V123" s="257"/>
      <c r="W123" s="257"/>
      <c r="X123" s="257"/>
      <c r="Y123" s="257"/>
      <c r="Z123" s="257"/>
      <c r="AA123" s="257"/>
      <c r="AB123" s="257"/>
      <c r="AC123" s="257"/>
      <c r="AD123" s="257"/>
      <c r="AE123" s="257"/>
      <c r="AF123" s="257"/>
      <c r="AG123" s="257"/>
      <c r="AH123" s="257"/>
      <c r="AI123" s="257"/>
      <c r="AJ123" s="257"/>
      <c r="AK123" s="257"/>
    </row>
    <row r="124" spans="2:37" s="598" customFormat="1" ht="22.5" customHeight="1">
      <c r="B124" s="583" t="s">
        <v>1438</v>
      </c>
      <c r="C124" s="584" t="s">
        <v>1454</v>
      </c>
      <c r="D124" s="583" t="s">
        <v>521</v>
      </c>
      <c r="E124" s="584" t="s">
        <v>1462</v>
      </c>
      <c r="F124" s="584" t="s">
        <v>431</v>
      </c>
      <c r="G124" s="585">
        <v>4747154.3436099999</v>
      </c>
      <c r="H124" s="585">
        <v>2493787.6398</v>
      </c>
      <c r="I124" s="583" t="s">
        <v>1441</v>
      </c>
      <c r="J124" s="584" t="s">
        <v>1089</v>
      </c>
      <c r="K124" s="585">
        <v>306.07185600000037</v>
      </c>
      <c r="L124" s="584" t="s">
        <v>1485</v>
      </c>
      <c r="M124" s="251" t="s">
        <v>413</v>
      </c>
      <c r="N124" s="679">
        <v>0</v>
      </c>
      <c r="O124" s="251">
        <v>2021</v>
      </c>
      <c r="P124" s="251">
        <v>2039</v>
      </c>
      <c r="Q124" s="251" t="s">
        <v>1443</v>
      </c>
      <c r="R124" s="251" t="s">
        <v>394</v>
      </c>
      <c r="S124" s="251" t="s">
        <v>583</v>
      </c>
      <c r="T124" s="251" t="s">
        <v>1457</v>
      </c>
      <c r="U124" s="251" t="s">
        <v>1458</v>
      </c>
      <c r="V124" s="257"/>
      <c r="W124" s="257"/>
      <c r="X124" s="257"/>
      <c r="Y124" s="257"/>
      <c r="Z124" s="257"/>
      <c r="AA124" s="257"/>
      <c r="AB124" s="257"/>
      <c r="AC124" s="257"/>
      <c r="AD124" s="257"/>
      <c r="AE124" s="257"/>
      <c r="AF124" s="257"/>
      <c r="AG124" s="257"/>
      <c r="AH124" s="257"/>
      <c r="AI124" s="257"/>
      <c r="AJ124" s="257"/>
      <c r="AK124" s="257"/>
    </row>
    <row r="125" spans="2:37" s="598" customFormat="1" ht="22.5" customHeight="1">
      <c r="B125" s="583" t="s">
        <v>1438</v>
      </c>
      <c r="C125" s="584" t="s">
        <v>1454</v>
      </c>
      <c r="D125" s="583" t="s">
        <v>521</v>
      </c>
      <c r="E125" s="584" t="s">
        <v>1462</v>
      </c>
      <c r="F125" s="584" t="s">
        <v>431</v>
      </c>
      <c r="G125" s="585">
        <v>4746651.3039199999</v>
      </c>
      <c r="H125" s="585">
        <v>2494312.2991499999</v>
      </c>
      <c r="I125" s="583" t="s">
        <v>1441</v>
      </c>
      <c r="J125" s="584" t="s">
        <v>1089</v>
      </c>
      <c r="K125" s="585">
        <v>21.295249999999999</v>
      </c>
      <c r="L125" s="584" t="s">
        <v>1485</v>
      </c>
      <c r="M125" s="251" t="s">
        <v>413</v>
      </c>
      <c r="N125" s="679">
        <v>0</v>
      </c>
      <c r="O125" s="251">
        <v>2021</v>
      </c>
      <c r="P125" s="251">
        <v>2039</v>
      </c>
      <c r="Q125" s="251" t="s">
        <v>519</v>
      </c>
      <c r="R125" s="251" t="s">
        <v>394</v>
      </c>
      <c r="S125" s="251" t="s">
        <v>583</v>
      </c>
      <c r="T125" s="251" t="s">
        <v>1457</v>
      </c>
      <c r="U125" s="251" t="s">
        <v>1458</v>
      </c>
      <c r="V125" s="257"/>
      <c r="W125" s="257"/>
      <c r="X125" s="257"/>
      <c r="Y125" s="257"/>
      <c r="Z125" s="257"/>
      <c r="AA125" s="257"/>
      <c r="AB125" s="257"/>
      <c r="AC125" s="257"/>
      <c r="AD125" s="257"/>
      <c r="AE125" s="257"/>
      <c r="AF125" s="257"/>
      <c r="AG125" s="257"/>
      <c r="AH125" s="257"/>
      <c r="AI125" s="257"/>
      <c r="AJ125" s="257"/>
      <c r="AK125" s="257"/>
    </row>
    <row r="126" spans="2:37" s="598" customFormat="1" ht="22.5" customHeight="1">
      <c r="B126" s="583" t="s">
        <v>1438</v>
      </c>
      <c r="C126" s="584" t="s">
        <v>1454</v>
      </c>
      <c r="D126" s="583" t="s">
        <v>521</v>
      </c>
      <c r="E126" s="584" t="s">
        <v>1462</v>
      </c>
      <c r="F126" s="584" t="s">
        <v>431</v>
      </c>
      <c r="G126" s="585">
        <v>4747007.3729100004</v>
      </c>
      <c r="H126" s="585">
        <v>2495480.6065000002</v>
      </c>
      <c r="I126" s="583" t="s">
        <v>1441</v>
      </c>
      <c r="J126" s="584" t="s">
        <v>1089</v>
      </c>
      <c r="K126" s="585">
        <v>12.822623999999999</v>
      </c>
      <c r="L126" s="584" t="s">
        <v>1486</v>
      </c>
      <c r="M126" s="251" t="s">
        <v>411</v>
      </c>
      <c r="N126" s="679">
        <v>0</v>
      </c>
      <c r="O126" s="251">
        <v>2021</v>
      </c>
      <c r="P126" s="251">
        <v>2039</v>
      </c>
      <c r="Q126" s="251" t="s">
        <v>519</v>
      </c>
      <c r="R126" s="251" t="s">
        <v>394</v>
      </c>
      <c r="S126" s="251" t="s">
        <v>583</v>
      </c>
      <c r="T126" s="251" t="s">
        <v>1457</v>
      </c>
      <c r="U126" s="251" t="s">
        <v>1458</v>
      </c>
      <c r="V126" s="257"/>
      <c r="W126" s="257"/>
      <c r="X126" s="257"/>
      <c r="Y126" s="257"/>
      <c r="Z126" s="257"/>
      <c r="AA126" s="257"/>
      <c r="AB126" s="257"/>
      <c r="AC126" s="257"/>
      <c r="AD126" s="257"/>
      <c r="AE126" s="257"/>
      <c r="AF126" s="257"/>
      <c r="AG126" s="257"/>
      <c r="AH126" s="257"/>
      <c r="AI126" s="257"/>
      <c r="AJ126" s="257"/>
      <c r="AK126" s="257"/>
    </row>
    <row r="127" spans="2:37" s="598" customFormat="1" ht="22.5" customHeight="1">
      <c r="B127" s="583" t="s">
        <v>1438</v>
      </c>
      <c r="C127" s="584" t="s">
        <v>1454</v>
      </c>
      <c r="D127" s="583" t="s">
        <v>521</v>
      </c>
      <c r="E127" s="584" t="s">
        <v>1462</v>
      </c>
      <c r="F127" s="584" t="s">
        <v>431</v>
      </c>
      <c r="G127" s="585">
        <v>4749426.8032900002</v>
      </c>
      <c r="H127" s="585">
        <v>2495534.1468000002</v>
      </c>
      <c r="I127" s="583" t="s">
        <v>1441</v>
      </c>
      <c r="J127" s="584" t="s">
        <v>1089</v>
      </c>
      <c r="K127" s="585">
        <v>9.8138369999999995</v>
      </c>
      <c r="L127" s="584" t="s">
        <v>612</v>
      </c>
      <c r="M127" s="251" t="s">
        <v>411</v>
      </c>
      <c r="N127" s="679">
        <v>0</v>
      </c>
      <c r="O127" s="251">
        <v>2021</v>
      </c>
      <c r="P127" s="251">
        <v>2039</v>
      </c>
      <c r="Q127" s="251" t="s">
        <v>1443</v>
      </c>
      <c r="R127" s="251" t="s">
        <v>394</v>
      </c>
      <c r="S127" s="251" t="s">
        <v>583</v>
      </c>
      <c r="T127" s="251" t="s">
        <v>1457</v>
      </c>
      <c r="U127" s="251" t="s">
        <v>1458</v>
      </c>
      <c r="V127" s="257"/>
      <c r="W127" s="257"/>
      <c r="X127" s="257"/>
      <c r="Y127" s="257"/>
      <c r="Z127" s="257"/>
      <c r="AA127" s="257"/>
      <c r="AB127" s="257"/>
      <c r="AC127" s="257"/>
      <c r="AD127" s="257"/>
      <c r="AE127" s="257"/>
      <c r="AF127" s="257"/>
      <c r="AG127" s="257"/>
      <c r="AH127" s="257"/>
      <c r="AI127" s="257"/>
      <c r="AJ127" s="257"/>
      <c r="AK127" s="257"/>
    </row>
    <row r="128" spans="2:37" s="598" customFormat="1" ht="22.5" customHeight="1">
      <c r="B128" s="583" t="s">
        <v>1438</v>
      </c>
      <c r="C128" s="584" t="s">
        <v>1454</v>
      </c>
      <c r="D128" s="583" t="s">
        <v>521</v>
      </c>
      <c r="E128" s="584" t="s">
        <v>1462</v>
      </c>
      <c r="F128" s="584" t="s">
        <v>431</v>
      </c>
      <c r="G128" s="585">
        <v>4746910.4105399996</v>
      </c>
      <c r="H128" s="585">
        <v>2494905.5364000001</v>
      </c>
      <c r="I128" s="583" t="s">
        <v>1441</v>
      </c>
      <c r="J128" s="584" t="s">
        <v>1089</v>
      </c>
      <c r="K128" s="585">
        <v>31.938998999999999</v>
      </c>
      <c r="L128" s="584" t="s">
        <v>612</v>
      </c>
      <c r="M128" s="251" t="s">
        <v>411</v>
      </c>
      <c r="N128" s="679">
        <v>0</v>
      </c>
      <c r="O128" s="251">
        <v>2021</v>
      </c>
      <c r="P128" s="251">
        <v>2039</v>
      </c>
      <c r="Q128" s="251" t="s">
        <v>519</v>
      </c>
      <c r="R128" s="251" t="s">
        <v>394</v>
      </c>
      <c r="S128" s="251" t="s">
        <v>583</v>
      </c>
      <c r="T128" s="251" t="s">
        <v>1457</v>
      </c>
      <c r="U128" s="251" t="s">
        <v>1458</v>
      </c>
      <c r="V128" s="257"/>
      <c r="W128" s="257"/>
      <c r="X128" s="257"/>
      <c r="Y128" s="257"/>
      <c r="Z128" s="257"/>
      <c r="AA128" s="257"/>
      <c r="AB128" s="257"/>
      <c r="AC128" s="257"/>
      <c r="AD128" s="257"/>
      <c r="AE128" s="257"/>
      <c r="AF128" s="257"/>
      <c r="AG128" s="257"/>
      <c r="AH128" s="257"/>
      <c r="AI128" s="257"/>
      <c r="AJ128" s="257"/>
      <c r="AK128" s="257"/>
    </row>
    <row r="129" spans="2:37" s="598" customFormat="1" ht="22.5" customHeight="1">
      <c r="B129" s="583" t="s">
        <v>1438</v>
      </c>
      <c r="C129" s="584" t="s">
        <v>1454</v>
      </c>
      <c r="D129" s="583" t="s">
        <v>521</v>
      </c>
      <c r="E129" s="584" t="s">
        <v>1462</v>
      </c>
      <c r="F129" s="584" t="s">
        <v>431</v>
      </c>
      <c r="G129" s="585">
        <v>4749780.9486499997</v>
      </c>
      <c r="H129" s="585">
        <v>2496212.0346499998</v>
      </c>
      <c r="I129" s="583" t="s">
        <v>1441</v>
      </c>
      <c r="J129" s="584" t="s">
        <v>1089</v>
      </c>
      <c r="K129" s="585">
        <v>0.88673599999999997</v>
      </c>
      <c r="L129" s="584" t="s">
        <v>1487</v>
      </c>
      <c r="M129" s="251" t="s">
        <v>415</v>
      </c>
      <c r="N129" s="679">
        <v>0</v>
      </c>
      <c r="O129" s="251">
        <v>2021</v>
      </c>
      <c r="P129" s="251">
        <v>2039</v>
      </c>
      <c r="Q129" s="251" t="s">
        <v>1443</v>
      </c>
      <c r="R129" s="251" t="s">
        <v>394</v>
      </c>
      <c r="S129" s="251" t="s">
        <v>583</v>
      </c>
      <c r="T129" s="251" t="s">
        <v>1457</v>
      </c>
      <c r="U129" s="251" t="s">
        <v>1458</v>
      </c>
      <c r="V129" s="257"/>
      <c r="W129" s="257"/>
      <c r="X129" s="257"/>
      <c r="Y129" s="257"/>
      <c r="Z129" s="257"/>
      <c r="AA129" s="257"/>
      <c r="AB129" s="257"/>
      <c r="AC129" s="257"/>
      <c r="AD129" s="257"/>
      <c r="AE129" s="257"/>
      <c r="AF129" s="257"/>
      <c r="AG129" s="257"/>
      <c r="AH129" s="257"/>
      <c r="AI129" s="257"/>
      <c r="AJ129" s="257"/>
      <c r="AK129" s="257"/>
    </row>
    <row r="130" spans="2:37" s="598" customFormat="1" ht="22.5" customHeight="1">
      <c r="B130" s="583" t="s">
        <v>1438</v>
      </c>
      <c r="C130" s="584" t="s">
        <v>1454</v>
      </c>
      <c r="D130" s="583" t="s">
        <v>521</v>
      </c>
      <c r="E130" s="584" t="s">
        <v>1462</v>
      </c>
      <c r="F130" s="584" t="s">
        <v>431</v>
      </c>
      <c r="G130" s="585">
        <v>4746430.8809900004</v>
      </c>
      <c r="H130" s="585">
        <v>2494956.8354500001</v>
      </c>
      <c r="I130" s="583" t="s">
        <v>1441</v>
      </c>
      <c r="J130" s="584" t="s">
        <v>1089</v>
      </c>
      <c r="K130" s="585">
        <v>1.890819</v>
      </c>
      <c r="L130" s="584" t="s">
        <v>1487</v>
      </c>
      <c r="M130" s="251" t="s">
        <v>415</v>
      </c>
      <c r="N130" s="679">
        <v>0</v>
      </c>
      <c r="O130" s="251">
        <v>2021</v>
      </c>
      <c r="P130" s="251">
        <v>2039</v>
      </c>
      <c r="Q130" s="251" t="s">
        <v>519</v>
      </c>
      <c r="R130" s="251" t="s">
        <v>394</v>
      </c>
      <c r="S130" s="251" t="s">
        <v>583</v>
      </c>
      <c r="T130" s="251" t="s">
        <v>1457</v>
      </c>
      <c r="U130" s="251" t="s">
        <v>1458</v>
      </c>
      <c r="V130" s="257"/>
      <c r="W130" s="257"/>
      <c r="X130" s="257"/>
      <c r="Y130" s="257"/>
      <c r="Z130" s="257"/>
      <c r="AA130" s="257"/>
      <c r="AB130" s="257"/>
      <c r="AC130" s="257"/>
      <c r="AD130" s="257"/>
      <c r="AE130" s="257"/>
      <c r="AF130" s="257"/>
      <c r="AG130" s="257"/>
      <c r="AH130" s="257"/>
      <c r="AI130" s="257"/>
      <c r="AJ130" s="257"/>
      <c r="AK130" s="257"/>
    </row>
    <row r="131" spans="2:37" s="598" customFormat="1" ht="22.5" customHeight="1">
      <c r="B131" s="583" t="s">
        <v>1438</v>
      </c>
      <c r="C131" s="584" t="s">
        <v>1454</v>
      </c>
      <c r="D131" s="583" t="s">
        <v>521</v>
      </c>
      <c r="E131" s="584" t="s">
        <v>1462</v>
      </c>
      <c r="F131" s="584" t="s">
        <v>431</v>
      </c>
      <c r="G131" s="585">
        <v>4749064.6491999999</v>
      </c>
      <c r="H131" s="585">
        <v>2495406.5252499999</v>
      </c>
      <c r="I131" s="583" t="s">
        <v>1441</v>
      </c>
      <c r="J131" s="584" t="s">
        <v>1089</v>
      </c>
      <c r="K131" s="585">
        <v>58.819648000000001</v>
      </c>
      <c r="L131" s="584" t="s">
        <v>632</v>
      </c>
      <c r="M131" s="251" t="s">
        <v>415</v>
      </c>
      <c r="N131" s="679">
        <v>0</v>
      </c>
      <c r="O131" s="251">
        <v>2021</v>
      </c>
      <c r="P131" s="251">
        <v>2039</v>
      </c>
      <c r="Q131" s="251" t="s">
        <v>1443</v>
      </c>
      <c r="R131" s="251" t="s">
        <v>394</v>
      </c>
      <c r="S131" s="251" t="s">
        <v>583</v>
      </c>
      <c r="T131" s="251" t="s">
        <v>1457</v>
      </c>
      <c r="U131" s="251" t="s">
        <v>1458</v>
      </c>
      <c r="V131" s="257"/>
      <c r="W131" s="257"/>
      <c r="X131" s="257"/>
      <c r="Y131" s="257"/>
      <c r="Z131" s="257"/>
      <c r="AA131" s="257"/>
      <c r="AB131" s="257"/>
      <c r="AC131" s="257"/>
      <c r="AD131" s="257"/>
      <c r="AE131" s="257"/>
      <c r="AF131" s="257"/>
      <c r="AG131" s="257"/>
      <c r="AH131" s="257"/>
      <c r="AI131" s="257"/>
      <c r="AJ131" s="257"/>
      <c r="AK131" s="257"/>
    </row>
    <row r="132" spans="2:37" s="598" customFormat="1" ht="22.5" customHeight="1">
      <c r="B132" s="583" t="s">
        <v>1438</v>
      </c>
      <c r="C132" s="584" t="s">
        <v>1454</v>
      </c>
      <c r="D132" s="583" t="s">
        <v>521</v>
      </c>
      <c r="E132" s="584" t="s">
        <v>1462</v>
      </c>
      <c r="F132" s="584" t="s">
        <v>431</v>
      </c>
      <c r="G132" s="585">
        <v>4746736.5465299999</v>
      </c>
      <c r="H132" s="585">
        <v>2494635.44545</v>
      </c>
      <c r="I132" s="583" t="s">
        <v>1441</v>
      </c>
      <c r="J132" s="584" t="s">
        <v>1089</v>
      </c>
      <c r="K132" s="585">
        <v>10.291404</v>
      </c>
      <c r="L132" s="584" t="s">
        <v>632</v>
      </c>
      <c r="M132" s="251" t="s">
        <v>415</v>
      </c>
      <c r="N132" s="679">
        <v>0</v>
      </c>
      <c r="O132" s="251">
        <v>2021</v>
      </c>
      <c r="P132" s="251">
        <v>2039</v>
      </c>
      <c r="Q132" s="251" t="s">
        <v>519</v>
      </c>
      <c r="R132" s="251" t="s">
        <v>394</v>
      </c>
      <c r="S132" s="251" t="s">
        <v>583</v>
      </c>
      <c r="T132" s="251" t="s">
        <v>1457</v>
      </c>
      <c r="U132" s="251" t="s">
        <v>1458</v>
      </c>
      <c r="V132" s="257"/>
      <c r="W132" s="257"/>
      <c r="X132" s="257"/>
      <c r="Y132" s="257"/>
      <c r="Z132" s="257"/>
      <c r="AA132" s="257"/>
      <c r="AB132" s="257"/>
      <c r="AC132" s="257"/>
      <c r="AD132" s="257"/>
      <c r="AE132" s="257"/>
      <c r="AF132" s="257"/>
      <c r="AG132" s="257"/>
      <c r="AH132" s="257"/>
      <c r="AI132" s="257"/>
      <c r="AJ132" s="257"/>
      <c r="AK132" s="257"/>
    </row>
    <row r="133" spans="2:37" s="598" customFormat="1" ht="22.5" customHeight="1">
      <c r="B133" s="583" t="s">
        <v>1438</v>
      </c>
      <c r="C133" s="584" t="s">
        <v>1454</v>
      </c>
      <c r="D133" s="583" t="s">
        <v>521</v>
      </c>
      <c r="E133" s="584" t="s">
        <v>1462</v>
      </c>
      <c r="F133" s="584" t="s">
        <v>431</v>
      </c>
      <c r="G133" s="585">
        <v>4746512.2059399998</v>
      </c>
      <c r="H133" s="585">
        <v>2495047.1498500002</v>
      </c>
      <c r="I133" s="583" t="s">
        <v>1441</v>
      </c>
      <c r="J133" s="584" t="s">
        <v>1089</v>
      </c>
      <c r="K133" s="585">
        <v>3.6484999999999997E-2</v>
      </c>
      <c r="L133" s="584" t="s">
        <v>1488</v>
      </c>
      <c r="M133" s="251" t="s">
        <v>1483</v>
      </c>
      <c r="N133" s="679">
        <v>0</v>
      </c>
      <c r="O133" s="251">
        <v>2021</v>
      </c>
      <c r="P133" s="251">
        <v>2039</v>
      </c>
      <c r="Q133" s="251" t="s">
        <v>519</v>
      </c>
      <c r="R133" s="251" t="s">
        <v>394</v>
      </c>
      <c r="S133" s="251" t="s">
        <v>583</v>
      </c>
      <c r="T133" s="251" t="s">
        <v>1457</v>
      </c>
      <c r="U133" s="251" t="s">
        <v>1458</v>
      </c>
      <c r="V133" s="257"/>
      <c r="W133" s="257"/>
      <c r="X133" s="257"/>
      <c r="Y133" s="257"/>
      <c r="Z133" s="257"/>
      <c r="AA133" s="257"/>
      <c r="AB133" s="257"/>
      <c r="AC133" s="257"/>
      <c r="AD133" s="257"/>
      <c r="AE133" s="257"/>
      <c r="AF133" s="257"/>
      <c r="AG133" s="257"/>
      <c r="AH133" s="257"/>
      <c r="AI133" s="257"/>
      <c r="AJ133" s="257"/>
      <c r="AK133" s="257"/>
    </row>
    <row r="134" spans="2:37" s="598" customFormat="1" ht="22.5" customHeight="1">
      <c r="B134" s="583" t="s">
        <v>1438</v>
      </c>
      <c r="C134" s="584" t="s">
        <v>1454</v>
      </c>
      <c r="D134" s="583" t="s">
        <v>521</v>
      </c>
      <c r="E134" s="584" t="s">
        <v>1462</v>
      </c>
      <c r="F134" s="584" t="s">
        <v>431</v>
      </c>
      <c r="G134" s="585">
        <v>4748472.4049399998</v>
      </c>
      <c r="H134" s="585">
        <v>2494958.18775</v>
      </c>
      <c r="I134" s="583" t="s">
        <v>1441</v>
      </c>
      <c r="J134" s="584" t="s">
        <v>1089</v>
      </c>
      <c r="K134" s="585">
        <v>2.1588219999999998</v>
      </c>
      <c r="L134" s="584" t="s">
        <v>1489</v>
      </c>
      <c r="M134" s="251" t="s">
        <v>1483</v>
      </c>
      <c r="N134" s="679">
        <v>0</v>
      </c>
      <c r="O134" s="251">
        <v>2021</v>
      </c>
      <c r="P134" s="251">
        <v>2039</v>
      </c>
      <c r="Q134" s="251" t="s">
        <v>1443</v>
      </c>
      <c r="R134" s="251" t="s">
        <v>394</v>
      </c>
      <c r="S134" s="251" t="s">
        <v>583</v>
      </c>
      <c r="T134" s="251" t="s">
        <v>1457</v>
      </c>
      <c r="U134" s="251" t="s">
        <v>1458</v>
      </c>
      <c r="V134" s="257"/>
      <c r="W134" s="257"/>
      <c r="X134" s="257"/>
      <c r="Y134" s="257"/>
      <c r="Z134" s="257"/>
      <c r="AA134" s="257"/>
      <c r="AB134" s="257"/>
      <c r="AC134" s="257"/>
      <c r="AD134" s="257"/>
      <c r="AE134" s="257"/>
      <c r="AF134" s="257"/>
      <c r="AG134" s="257"/>
      <c r="AH134" s="257"/>
      <c r="AI134" s="257"/>
      <c r="AJ134" s="257"/>
      <c r="AK134" s="257"/>
    </row>
    <row r="135" spans="2:37" s="598" customFormat="1" ht="22.5" customHeight="1">
      <c r="B135" s="583" t="s">
        <v>1438</v>
      </c>
      <c r="C135" s="584" t="s">
        <v>1454</v>
      </c>
      <c r="D135" s="583" t="s">
        <v>521</v>
      </c>
      <c r="E135" s="584" t="s">
        <v>1462</v>
      </c>
      <c r="F135" s="584" t="s">
        <v>431</v>
      </c>
      <c r="G135" s="585">
        <v>4746539.6458400004</v>
      </c>
      <c r="H135" s="585">
        <v>2494559.8859999999</v>
      </c>
      <c r="I135" s="583" t="s">
        <v>1441</v>
      </c>
      <c r="J135" s="584" t="s">
        <v>1089</v>
      </c>
      <c r="K135" s="585">
        <v>0.50461900000000004</v>
      </c>
      <c r="L135" s="584" t="s">
        <v>1489</v>
      </c>
      <c r="M135" s="251" t="s">
        <v>1483</v>
      </c>
      <c r="N135" s="679">
        <v>0</v>
      </c>
      <c r="O135" s="251">
        <v>2021</v>
      </c>
      <c r="P135" s="251">
        <v>2039</v>
      </c>
      <c r="Q135" s="251" t="s">
        <v>519</v>
      </c>
      <c r="R135" s="251" t="s">
        <v>394</v>
      </c>
      <c r="S135" s="251" t="s">
        <v>583</v>
      </c>
      <c r="T135" s="251" t="s">
        <v>1457</v>
      </c>
      <c r="U135" s="251" t="s">
        <v>1458</v>
      </c>
      <c r="V135" s="257"/>
      <c r="W135" s="257"/>
      <c r="X135" s="257"/>
      <c r="Y135" s="257"/>
      <c r="Z135" s="257"/>
      <c r="AA135" s="257"/>
      <c r="AB135" s="257"/>
      <c r="AC135" s="257"/>
      <c r="AD135" s="257"/>
      <c r="AE135" s="257"/>
      <c r="AF135" s="257"/>
      <c r="AG135" s="257"/>
      <c r="AH135" s="257"/>
      <c r="AI135" s="257"/>
      <c r="AJ135" s="257"/>
      <c r="AK135" s="257"/>
    </row>
    <row r="136" spans="2:37" s="598" customFormat="1" ht="22.5" customHeight="1">
      <c r="B136" s="583" t="s">
        <v>1438</v>
      </c>
      <c r="C136" s="584" t="s">
        <v>1454</v>
      </c>
      <c r="D136" s="583" t="s">
        <v>521</v>
      </c>
      <c r="E136" s="584" t="s">
        <v>1462</v>
      </c>
      <c r="F136" s="584" t="s">
        <v>431</v>
      </c>
      <c r="G136" s="585">
        <v>4750443.7894700002</v>
      </c>
      <c r="H136" s="585">
        <v>2496033.7492499999</v>
      </c>
      <c r="I136" s="583" t="s">
        <v>1441</v>
      </c>
      <c r="J136" s="584" t="s">
        <v>1089</v>
      </c>
      <c r="K136" s="585">
        <v>3.9698999999999998E-2</v>
      </c>
      <c r="L136" s="584" t="s">
        <v>1490</v>
      </c>
      <c r="M136" s="251" t="s">
        <v>413</v>
      </c>
      <c r="N136" s="679">
        <v>0</v>
      </c>
      <c r="O136" s="251">
        <v>2021</v>
      </c>
      <c r="P136" s="251">
        <v>2039</v>
      </c>
      <c r="Q136" s="251" t="s">
        <v>1443</v>
      </c>
      <c r="R136" s="251" t="s">
        <v>394</v>
      </c>
      <c r="S136" s="251" t="s">
        <v>583</v>
      </c>
      <c r="T136" s="251" t="s">
        <v>1457</v>
      </c>
      <c r="U136" s="251" t="s">
        <v>1458</v>
      </c>
      <c r="V136" s="257"/>
      <c r="W136" s="257"/>
      <c r="X136" s="257"/>
      <c r="Y136" s="257"/>
      <c r="Z136" s="257"/>
      <c r="AA136" s="257"/>
      <c r="AB136" s="257"/>
      <c r="AC136" s="257"/>
      <c r="AD136" s="257"/>
      <c r="AE136" s="257"/>
      <c r="AF136" s="257"/>
      <c r="AG136" s="257"/>
      <c r="AH136" s="257"/>
      <c r="AI136" s="257"/>
      <c r="AJ136" s="257"/>
      <c r="AK136" s="257"/>
    </row>
    <row r="137" spans="2:37" s="598" customFormat="1" ht="22.5" customHeight="1">
      <c r="B137" s="583" t="s">
        <v>1438</v>
      </c>
      <c r="C137" s="584" t="s">
        <v>1454</v>
      </c>
      <c r="D137" s="583" t="s">
        <v>521</v>
      </c>
      <c r="E137" s="584" t="s">
        <v>1462</v>
      </c>
      <c r="F137" s="584" t="s">
        <v>431</v>
      </c>
      <c r="G137" s="585">
        <v>4746166.2864399999</v>
      </c>
      <c r="H137" s="585">
        <v>2495115.0837500002</v>
      </c>
      <c r="I137" s="583" t="s">
        <v>1441</v>
      </c>
      <c r="J137" s="584" t="s">
        <v>1089</v>
      </c>
      <c r="K137" s="585">
        <v>1.232005</v>
      </c>
      <c r="L137" s="584" t="s">
        <v>1490</v>
      </c>
      <c r="M137" s="251" t="s">
        <v>413</v>
      </c>
      <c r="N137" s="679">
        <v>0</v>
      </c>
      <c r="O137" s="251">
        <v>2021</v>
      </c>
      <c r="P137" s="251">
        <v>2039</v>
      </c>
      <c r="Q137" s="251" t="s">
        <v>519</v>
      </c>
      <c r="R137" s="251" t="s">
        <v>394</v>
      </c>
      <c r="S137" s="251" t="s">
        <v>583</v>
      </c>
      <c r="T137" s="251" t="s">
        <v>1457</v>
      </c>
      <c r="U137" s="251" t="s">
        <v>1458</v>
      </c>
      <c r="V137" s="257"/>
      <c r="W137" s="257"/>
      <c r="X137" s="257"/>
      <c r="Y137" s="257"/>
      <c r="Z137" s="257"/>
      <c r="AA137" s="257"/>
      <c r="AB137" s="257"/>
      <c r="AC137" s="257"/>
      <c r="AD137" s="257"/>
      <c r="AE137" s="257"/>
      <c r="AF137" s="257"/>
      <c r="AG137" s="257"/>
      <c r="AH137" s="257"/>
      <c r="AI137" s="257"/>
      <c r="AJ137" s="257"/>
      <c r="AK137" s="257"/>
    </row>
    <row r="138" spans="2:37" s="598" customFormat="1" ht="22.5" customHeight="1">
      <c r="B138" s="583" t="s">
        <v>1438</v>
      </c>
      <c r="C138" s="584" t="s">
        <v>1454</v>
      </c>
      <c r="D138" s="583" t="s">
        <v>521</v>
      </c>
      <c r="E138" s="584" t="s">
        <v>1462</v>
      </c>
      <c r="F138" s="584" t="s">
        <v>431</v>
      </c>
      <c r="G138" s="585">
        <v>4751195.8584899995</v>
      </c>
      <c r="H138" s="585">
        <v>2494497.4068999998</v>
      </c>
      <c r="I138" s="583" t="s">
        <v>1441</v>
      </c>
      <c r="J138" s="584" t="s">
        <v>1089</v>
      </c>
      <c r="K138" s="585">
        <v>12.968106000000001</v>
      </c>
      <c r="L138" s="584" t="s">
        <v>631</v>
      </c>
      <c r="M138" s="251" t="s">
        <v>413</v>
      </c>
      <c r="N138" s="679">
        <v>0</v>
      </c>
      <c r="O138" s="251">
        <v>2021</v>
      </c>
      <c r="P138" s="251">
        <v>2039</v>
      </c>
      <c r="Q138" s="251" t="s">
        <v>1443</v>
      </c>
      <c r="R138" s="251" t="s">
        <v>394</v>
      </c>
      <c r="S138" s="251" t="s">
        <v>583</v>
      </c>
      <c r="T138" s="251" t="s">
        <v>1457</v>
      </c>
      <c r="U138" s="251" t="s">
        <v>1458</v>
      </c>
      <c r="V138" s="257"/>
      <c r="W138" s="257"/>
      <c r="X138" s="257"/>
      <c r="Y138" s="257"/>
      <c r="Z138" s="257"/>
      <c r="AA138" s="257"/>
      <c r="AB138" s="257"/>
      <c r="AC138" s="257"/>
      <c r="AD138" s="257"/>
      <c r="AE138" s="257"/>
      <c r="AF138" s="257"/>
      <c r="AG138" s="257"/>
      <c r="AH138" s="257"/>
      <c r="AI138" s="257"/>
      <c r="AJ138" s="257"/>
      <c r="AK138" s="257"/>
    </row>
    <row r="139" spans="2:37" s="598" customFormat="1" ht="22.5" customHeight="1">
      <c r="B139" s="583" t="s">
        <v>1438</v>
      </c>
      <c r="C139" s="584" t="s">
        <v>1454</v>
      </c>
      <c r="D139" s="583" t="s">
        <v>521</v>
      </c>
      <c r="E139" s="584" t="s">
        <v>1462</v>
      </c>
      <c r="F139" s="584" t="s">
        <v>431</v>
      </c>
      <c r="G139" s="585">
        <v>4746709.1097400002</v>
      </c>
      <c r="H139" s="585">
        <v>2494836.6795000001</v>
      </c>
      <c r="I139" s="583" t="s">
        <v>1441</v>
      </c>
      <c r="J139" s="584" t="s">
        <v>1089</v>
      </c>
      <c r="K139" s="585">
        <v>1.7991839999999999</v>
      </c>
      <c r="L139" s="584" t="s">
        <v>631</v>
      </c>
      <c r="M139" s="251" t="s">
        <v>413</v>
      </c>
      <c r="N139" s="679">
        <v>0</v>
      </c>
      <c r="O139" s="251">
        <v>2021</v>
      </c>
      <c r="P139" s="251">
        <v>2039</v>
      </c>
      <c r="Q139" s="251" t="s">
        <v>519</v>
      </c>
      <c r="R139" s="251" t="s">
        <v>394</v>
      </c>
      <c r="S139" s="251" t="s">
        <v>583</v>
      </c>
      <c r="T139" s="251" t="s">
        <v>1457</v>
      </c>
      <c r="U139" s="251" t="s">
        <v>1458</v>
      </c>
      <c r="V139" s="257"/>
      <c r="W139" s="257"/>
      <c r="X139" s="257"/>
      <c r="Y139" s="257"/>
      <c r="Z139" s="257"/>
      <c r="AA139" s="257"/>
      <c r="AB139" s="257"/>
      <c r="AC139" s="257"/>
      <c r="AD139" s="257"/>
      <c r="AE139" s="257"/>
      <c r="AF139" s="257"/>
      <c r="AG139" s="257"/>
      <c r="AH139" s="257"/>
      <c r="AI139" s="257"/>
      <c r="AJ139" s="257"/>
      <c r="AK139" s="257"/>
    </row>
    <row r="140" spans="2:37" s="598" customFormat="1" ht="22.5" customHeight="1">
      <c r="B140" s="583" t="s">
        <v>1438</v>
      </c>
      <c r="C140" s="584" t="s">
        <v>1454</v>
      </c>
      <c r="D140" s="583" t="s">
        <v>521</v>
      </c>
      <c r="E140" s="584" t="s">
        <v>1462</v>
      </c>
      <c r="F140" s="584" t="s">
        <v>431</v>
      </c>
      <c r="G140" s="585">
        <v>4747503.5311899995</v>
      </c>
      <c r="H140" s="585">
        <v>2495110.21985</v>
      </c>
      <c r="I140" s="583" t="s">
        <v>1441</v>
      </c>
      <c r="J140" s="584" t="s">
        <v>1089</v>
      </c>
      <c r="K140" s="585">
        <v>12.333278999999999</v>
      </c>
      <c r="L140" s="584" t="s">
        <v>612</v>
      </c>
      <c r="M140" s="251" t="s">
        <v>411</v>
      </c>
      <c r="N140" s="679">
        <v>12.333278999999999</v>
      </c>
      <c r="O140" s="251">
        <v>2021</v>
      </c>
      <c r="P140" s="251">
        <v>2039</v>
      </c>
      <c r="Q140" s="251" t="s">
        <v>519</v>
      </c>
      <c r="R140" s="251" t="s">
        <v>394</v>
      </c>
      <c r="S140" s="251" t="s">
        <v>583</v>
      </c>
      <c r="T140" s="251" t="s">
        <v>1457</v>
      </c>
      <c r="U140" s="251" t="s">
        <v>1458</v>
      </c>
      <c r="V140" s="257"/>
      <c r="W140" s="257"/>
      <c r="X140" s="257"/>
      <c r="Y140" s="257"/>
      <c r="Z140" s="257"/>
      <c r="AA140" s="257"/>
      <c r="AB140" s="257"/>
      <c r="AC140" s="257"/>
      <c r="AD140" s="257"/>
      <c r="AE140" s="257"/>
      <c r="AF140" s="257"/>
      <c r="AG140" s="257"/>
      <c r="AH140" s="257"/>
      <c r="AI140" s="257"/>
      <c r="AJ140" s="257"/>
      <c r="AK140" s="257"/>
    </row>
    <row r="141" spans="2:37" s="598" customFormat="1" ht="22.5" customHeight="1">
      <c r="B141" s="583" t="s">
        <v>1438</v>
      </c>
      <c r="C141" s="584" t="s">
        <v>1454</v>
      </c>
      <c r="D141" s="583" t="s">
        <v>521</v>
      </c>
      <c r="E141" s="584" t="s">
        <v>1462</v>
      </c>
      <c r="F141" s="584" t="s">
        <v>431</v>
      </c>
      <c r="G141" s="585">
        <v>4747675.7320299996</v>
      </c>
      <c r="H141" s="585">
        <v>2494923.7766499999</v>
      </c>
      <c r="I141" s="583" t="s">
        <v>1441</v>
      </c>
      <c r="J141" s="584" t="s">
        <v>1089</v>
      </c>
      <c r="K141" s="585">
        <v>13.582133000000001</v>
      </c>
      <c r="L141" s="584" t="s">
        <v>632</v>
      </c>
      <c r="M141" s="251" t="s">
        <v>415</v>
      </c>
      <c r="N141" s="679">
        <v>7.9111692117735668</v>
      </c>
      <c r="O141" s="251">
        <v>2021</v>
      </c>
      <c r="P141" s="251">
        <v>2039</v>
      </c>
      <c r="Q141" s="251" t="s">
        <v>519</v>
      </c>
      <c r="R141" s="251" t="s">
        <v>394</v>
      </c>
      <c r="S141" s="251" t="s">
        <v>583</v>
      </c>
      <c r="T141" s="251" t="s">
        <v>1457</v>
      </c>
      <c r="U141" s="251" t="s">
        <v>1458</v>
      </c>
      <c r="V141" s="257"/>
      <c r="W141" s="257"/>
      <c r="X141" s="257"/>
      <c r="Y141" s="257"/>
      <c r="Z141" s="257"/>
      <c r="AA141" s="257"/>
      <c r="AB141" s="257"/>
      <c r="AC141" s="257"/>
      <c r="AD141" s="257"/>
      <c r="AE141" s="257"/>
      <c r="AF141" s="257"/>
      <c r="AG141" s="257"/>
      <c r="AH141" s="257"/>
      <c r="AI141" s="257"/>
      <c r="AJ141" s="257"/>
      <c r="AK141" s="257"/>
    </row>
    <row r="142" spans="2:37" s="598" customFormat="1" ht="22.5" customHeight="1">
      <c r="B142" s="583" t="s">
        <v>1438</v>
      </c>
      <c r="C142" s="584" t="s">
        <v>1454</v>
      </c>
      <c r="D142" s="583" t="s">
        <v>521</v>
      </c>
      <c r="E142" s="584" t="s">
        <v>1469</v>
      </c>
      <c r="F142" s="584" t="s">
        <v>431</v>
      </c>
      <c r="G142" s="585">
        <v>4821891.3074200004</v>
      </c>
      <c r="H142" s="585">
        <v>2620647.6931500002</v>
      </c>
      <c r="I142" s="583" t="s">
        <v>1441</v>
      </c>
      <c r="J142" s="584" t="s">
        <v>1089</v>
      </c>
      <c r="K142" s="585">
        <v>17.773909</v>
      </c>
      <c r="L142" s="584" t="s">
        <v>1481</v>
      </c>
      <c r="M142" s="251" t="s">
        <v>413</v>
      </c>
      <c r="N142" s="679">
        <v>0</v>
      </c>
      <c r="O142" s="251">
        <v>2021</v>
      </c>
      <c r="P142" s="251">
        <v>2039</v>
      </c>
      <c r="Q142" s="251" t="s">
        <v>519</v>
      </c>
      <c r="R142" s="251" t="s">
        <v>394</v>
      </c>
      <c r="S142" s="251" t="s">
        <v>583</v>
      </c>
      <c r="T142" s="251" t="s">
        <v>1457</v>
      </c>
      <c r="U142" s="251" t="s">
        <v>1458</v>
      </c>
      <c r="V142" s="257"/>
      <c r="W142" s="257"/>
      <c r="X142" s="257"/>
      <c r="Y142" s="257"/>
      <c r="Z142" s="257"/>
      <c r="AA142" s="257"/>
      <c r="AB142" s="257"/>
      <c r="AC142" s="257"/>
      <c r="AD142" s="257"/>
      <c r="AE142" s="257"/>
      <c r="AF142" s="257"/>
      <c r="AG142" s="257"/>
      <c r="AH142" s="257"/>
      <c r="AI142" s="257"/>
      <c r="AJ142" s="257"/>
      <c r="AK142" s="257"/>
    </row>
    <row r="143" spans="2:37" s="598" customFormat="1" ht="22.5" customHeight="1">
      <c r="B143" s="583" t="s">
        <v>1438</v>
      </c>
      <c r="C143" s="584" t="s">
        <v>1454</v>
      </c>
      <c r="D143" s="583" t="s">
        <v>521</v>
      </c>
      <c r="E143" s="584" t="s">
        <v>1469</v>
      </c>
      <c r="F143" s="584" t="s">
        <v>431</v>
      </c>
      <c r="G143" s="585">
        <v>4821911.9239800004</v>
      </c>
      <c r="H143" s="585">
        <v>2620306.3433500002</v>
      </c>
      <c r="I143" s="583" t="s">
        <v>1441</v>
      </c>
      <c r="J143" s="584" t="s">
        <v>1089</v>
      </c>
      <c r="K143" s="585">
        <v>26.724069</v>
      </c>
      <c r="L143" s="584" t="s">
        <v>1475</v>
      </c>
      <c r="M143" s="251" t="s">
        <v>411</v>
      </c>
      <c r="N143" s="679">
        <v>0</v>
      </c>
      <c r="O143" s="251">
        <v>2021</v>
      </c>
      <c r="P143" s="251">
        <v>2039</v>
      </c>
      <c r="Q143" s="251" t="s">
        <v>519</v>
      </c>
      <c r="R143" s="251" t="s">
        <v>394</v>
      </c>
      <c r="S143" s="251" t="s">
        <v>583</v>
      </c>
      <c r="T143" s="251" t="s">
        <v>1457</v>
      </c>
      <c r="U143" s="251" t="s">
        <v>1458</v>
      </c>
      <c r="V143" s="257"/>
      <c r="W143" s="257"/>
      <c r="X143" s="257"/>
      <c r="Y143" s="257"/>
      <c r="Z143" s="257"/>
      <c r="AA143" s="257"/>
      <c r="AB143" s="257"/>
      <c r="AC143" s="257"/>
      <c r="AD143" s="257"/>
      <c r="AE143" s="257"/>
      <c r="AF143" s="257"/>
      <c r="AG143" s="257"/>
      <c r="AH143" s="257"/>
      <c r="AI143" s="257"/>
      <c r="AJ143" s="257"/>
      <c r="AK143" s="257"/>
    </row>
    <row r="144" spans="2:37" s="598" customFormat="1" ht="22.5" customHeight="1">
      <c r="B144" s="583" t="s">
        <v>1438</v>
      </c>
      <c r="C144" s="584" t="s">
        <v>1454</v>
      </c>
      <c r="D144" s="583" t="s">
        <v>521</v>
      </c>
      <c r="E144" s="584" t="s">
        <v>1469</v>
      </c>
      <c r="F144" s="584" t="s">
        <v>431</v>
      </c>
      <c r="G144" s="585">
        <v>4818710.2345500002</v>
      </c>
      <c r="H144" s="585">
        <v>2620990.72535</v>
      </c>
      <c r="I144" s="583" t="s">
        <v>1441</v>
      </c>
      <c r="J144" s="584" t="s">
        <v>1089</v>
      </c>
      <c r="K144" s="585">
        <v>18.289781999999999</v>
      </c>
      <c r="L144" s="584" t="s">
        <v>1477</v>
      </c>
      <c r="M144" s="251" t="s">
        <v>415</v>
      </c>
      <c r="N144" s="679">
        <v>0</v>
      </c>
      <c r="O144" s="251">
        <v>2021</v>
      </c>
      <c r="P144" s="251">
        <v>2039</v>
      </c>
      <c r="Q144" s="251" t="s">
        <v>519</v>
      </c>
      <c r="R144" s="251" t="s">
        <v>394</v>
      </c>
      <c r="S144" s="251" t="s">
        <v>583</v>
      </c>
      <c r="T144" s="251" t="s">
        <v>1457</v>
      </c>
      <c r="U144" s="251" t="s">
        <v>1458</v>
      </c>
      <c r="V144" s="257"/>
      <c r="W144" s="257"/>
      <c r="X144" s="257"/>
      <c r="Y144" s="257"/>
      <c r="Z144" s="257"/>
      <c r="AA144" s="257"/>
      <c r="AB144" s="257"/>
      <c r="AC144" s="257"/>
      <c r="AD144" s="257"/>
      <c r="AE144" s="257"/>
      <c r="AF144" s="257"/>
      <c r="AG144" s="257"/>
      <c r="AH144" s="257"/>
      <c r="AI144" s="257"/>
      <c r="AJ144" s="257"/>
      <c r="AK144" s="257"/>
    </row>
    <row r="145" spans="2:37" s="598" customFormat="1" ht="22.5" customHeight="1">
      <c r="B145" s="583" t="s">
        <v>1438</v>
      </c>
      <c r="C145" s="584" t="s">
        <v>1454</v>
      </c>
      <c r="D145" s="583" t="s">
        <v>521</v>
      </c>
      <c r="E145" s="584" t="s">
        <v>1469</v>
      </c>
      <c r="F145" s="584" t="s">
        <v>431</v>
      </c>
      <c r="G145" s="585">
        <v>4819562.6827100003</v>
      </c>
      <c r="H145" s="585">
        <v>2621125.0095500001</v>
      </c>
      <c r="I145" s="583" t="s">
        <v>1441</v>
      </c>
      <c r="J145" s="584" t="s">
        <v>1089</v>
      </c>
      <c r="K145" s="585">
        <v>24.715612</v>
      </c>
      <c r="L145" s="584" t="s">
        <v>1482</v>
      </c>
      <c r="M145" s="251" t="s">
        <v>1483</v>
      </c>
      <c r="N145" s="679">
        <v>0</v>
      </c>
      <c r="O145" s="251">
        <v>2021</v>
      </c>
      <c r="P145" s="251">
        <v>2039</v>
      </c>
      <c r="Q145" s="251" t="s">
        <v>519</v>
      </c>
      <c r="R145" s="251" t="s">
        <v>394</v>
      </c>
      <c r="S145" s="251" t="s">
        <v>583</v>
      </c>
      <c r="T145" s="251" t="s">
        <v>1457</v>
      </c>
      <c r="U145" s="251" t="s">
        <v>1458</v>
      </c>
      <c r="V145" s="257"/>
      <c r="W145" s="257"/>
      <c r="X145" s="257"/>
      <c r="Y145" s="257"/>
      <c r="Z145" s="257"/>
      <c r="AA145" s="257"/>
      <c r="AB145" s="257"/>
      <c r="AC145" s="257"/>
      <c r="AD145" s="257"/>
      <c r="AE145" s="257"/>
      <c r="AF145" s="257"/>
      <c r="AG145" s="257"/>
      <c r="AH145" s="257"/>
      <c r="AI145" s="257"/>
      <c r="AJ145" s="257"/>
      <c r="AK145" s="257"/>
    </row>
    <row r="146" spans="2:37" s="598" customFormat="1" ht="22.5" customHeight="1">
      <c r="B146" s="583" t="s">
        <v>1438</v>
      </c>
      <c r="C146" s="584" t="s">
        <v>1454</v>
      </c>
      <c r="D146" s="583" t="s">
        <v>521</v>
      </c>
      <c r="E146" s="584" t="s">
        <v>1469</v>
      </c>
      <c r="F146" s="584" t="s">
        <v>431</v>
      </c>
      <c r="G146" s="585">
        <v>4818316.8183800001</v>
      </c>
      <c r="H146" s="585">
        <v>2620740.1442999998</v>
      </c>
      <c r="I146" s="583" t="s">
        <v>1441</v>
      </c>
      <c r="J146" s="584" t="s">
        <v>1089</v>
      </c>
      <c r="K146" s="585">
        <v>8.8455000000000006E-2</v>
      </c>
      <c r="L146" s="584" t="s">
        <v>1478</v>
      </c>
      <c r="M146" s="251" t="s">
        <v>413</v>
      </c>
      <c r="N146" s="679">
        <v>0</v>
      </c>
      <c r="O146" s="251">
        <v>2021</v>
      </c>
      <c r="P146" s="251">
        <v>2039</v>
      </c>
      <c r="Q146" s="251" t="s">
        <v>519</v>
      </c>
      <c r="R146" s="251" t="s">
        <v>394</v>
      </c>
      <c r="S146" s="251" t="s">
        <v>583</v>
      </c>
      <c r="T146" s="251" t="s">
        <v>1457</v>
      </c>
      <c r="U146" s="251" t="s">
        <v>1458</v>
      </c>
      <c r="V146" s="257"/>
      <c r="W146" s="257"/>
      <c r="X146" s="257"/>
      <c r="Y146" s="257"/>
      <c r="Z146" s="257"/>
      <c r="AA146" s="257"/>
      <c r="AB146" s="257"/>
      <c r="AC146" s="257"/>
      <c r="AD146" s="257"/>
      <c r="AE146" s="257"/>
      <c r="AF146" s="257"/>
      <c r="AG146" s="257"/>
      <c r="AH146" s="257"/>
      <c r="AI146" s="257"/>
      <c r="AJ146" s="257"/>
      <c r="AK146" s="257"/>
    </row>
    <row r="147" spans="2:37" s="598" customFormat="1" ht="22.5" customHeight="1">
      <c r="B147" s="583" t="s">
        <v>1438</v>
      </c>
      <c r="C147" s="584" t="s">
        <v>1454</v>
      </c>
      <c r="D147" s="583" t="s">
        <v>521</v>
      </c>
      <c r="E147" s="584" t="s">
        <v>1469</v>
      </c>
      <c r="F147" s="584" t="s">
        <v>431</v>
      </c>
      <c r="G147" s="585">
        <v>4820093.3863899997</v>
      </c>
      <c r="H147" s="585">
        <v>2620367.2720499998</v>
      </c>
      <c r="I147" s="583" t="s">
        <v>1441</v>
      </c>
      <c r="J147" s="584" t="s">
        <v>1089</v>
      </c>
      <c r="K147" s="585">
        <v>364.04114499999997</v>
      </c>
      <c r="L147" s="584" t="s">
        <v>1479</v>
      </c>
      <c r="M147" s="251" t="s">
        <v>413</v>
      </c>
      <c r="N147" s="679">
        <v>0</v>
      </c>
      <c r="O147" s="251">
        <v>2021</v>
      </c>
      <c r="P147" s="251">
        <v>2039</v>
      </c>
      <c r="Q147" s="251" t="s">
        <v>519</v>
      </c>
      <c r="R147" s="251" t="s">
        <v>394</v>
      </c>
      <c r="S147" s="251" t="s">
        <v>583</v>
      </c>
      <c r="T147" s="251" t="s">
        <v>1457</v>
      </c>
      <c r="U147" s="251" t="s">
        <v>1458</v>
      </c>
      <c r="V147" s="257"/>
      <c r="W147" s="257"/>
      <c r="X147" s="257"/>
      <c r="Y147" s="257"/>
      <c r="Z147" s="257"/>
      <c r="AA147" s="257"/>
      <c r="AB147" s="257"/>
      <c r="AC147" s="257"/>
      <c r="AD147" s="257"/>
      <c r="AE147" s="257"/>
      <c r="AF147" s="257"/>
      <c r="AG147" s="257"/>
      <c r="AH147" s="257"/>
      <c r="AI147" s="257"/>
      <c r="AJ147" s="257"/>
      <c r="AK147" s="257"/>
    </row>
    <row r="148" spans="2:37" s="598" customFormat="1" ht="22.5" customHeight="1">
      <c r="B148" s="583" t="s">
        <v>1438</v>
      </c>
      <c r="C148" s="584" t="s">
        <v>1454</v>
      </c>
      <c r="D148" s="583" t="s">
        <v>521</v>
      </c>
      <c r="E148" s="584" t="s">
        <v>1469</v>
      </c>
      <c r="F148" s="584" t="s">
        <v>431</v>
      </c>
      <c r="G148" s="585">
        <v>4823791.1820400003</v>
      </c>
      <c r="H148" s="585">
        <v>2620374.3065499999</v>
      </c>
      <c r="I148" s="583" t="s">
        <v>1441</v>
      </c>
      <c r="J148" s="584" t="s">
        <v>1089</v>
      </c>
      <c r="K148" s="585">
        <v>5.7556209999999997</v>
      </c>
      <c r="L148" s="584" t="s">
        <v>1481</v>
      </c>
      <c r="M148" s="251" t="s">
        <v>413</v>
      </c>
      <c r="N148" s="679">
        <v>5.6984981561193671</v>
      </c>
      <c r="O148" s="251">
        <v>2021</v>
      </c>
      <c r="P148" s="251">
        <v>2039</v>
      </c>
      <c r="Q148" s="251" t="s">
        <v>519</v>
      </c>
      <c r="R148" s="251" t="s">
        <v>394</v>
      </c>
      <c r="S148" s="251" t="s">
        <v>583</v>
      </c>
      <c r="T148" s="251" t="s">
        <v>1457</v>
      </c>
      <c r="U148" s="251" t="s">
        <v>1458</v>
      </c>
      <c r="V148" s="257"/>
      <c r="W148" s="257"/>
      <c r="X148" s="257"/>
      <c r="Y148" s="257"/>
      <c r="Z148" s="257"/>
      <c r="AA148" s="257"/>
      <c r="AB148" s="257"/>
      <c r="AC148" s="257"/>
      <c r="AD148" s="257"/>
      <c r="AE148" s="257"/>
      <c r="AF148" s="257"/>
      <c r="AG148" s="257"/>
      <c r="AH148" s="257"/>
      <c r="AI148" s="257"/>
      <c r="AJ148" s="257"/>
      <c r="AK148" s="257"/>
    </row>
    <row r="149" spans="2:37" s="598" customFormat="1" ht="22.5" customHeight="1">
      <c r="B149" s="583" t="s">
        <v>1438</v>
      </c>
      <c r="C149" s="584" t="s">
        <v>1454</v>
      </c>
      <c r="D149" s="583" t="s">
        <v>521</v>
      </c>
      <c r="E149" s="584" t="s">
        <v>1469</v>
      </c>
      <c r="F149" s="584" t="s">
        <v>431</v>
      </c>
      <c r="G149" s="585">
        <v>4823452.1918900004</v>
      </c>
      <c r="H149" s="585">
        <v>2619812.7726500002</v>
      </c>
      <c r="I149" s="583" t="s">
        <v>1441</v>
      </c>
      <c r="J149" s="584" t="s">
        <v>1089</v>
      </c>
      <c r="K149" s="585">
        <v>33.181012000000003</v>
      </c>
      <c r="L149" s="584" t="s">
        <v>1479</v>
      </c>
      <c r="M149" s="251" t="s">
        <v>413</v>
      </c>
      <c r="N149" s="679">
        <v>0</v>
      </c>
      <c r="O149" s="251">
        <v>2021</v>
      </c>
      <c r="P149" s="251">
        <v>2039</v>
      </c>
      <c r="Q149" s="251" t="s">
        <v>519</v>
      </c>
      <c r="R149" s="251" t="s">
        <v>394</v>
      </c>
      <c r="S149" s="251" t="s">
        <v>583</v>
      </c>
      <c r="T149" s="251" t="s">
        <v>1457</v>
      </c>
      <c r="U149" s="251" t="s">
        <v>1458</v>
      </c>
      <c r="V149" s="257"/>
      <c r="W149" s="257"/>
      <c r="X149" s="257"/>
      <c r="Y149" s="257"/>
      <c r="Z149" s="257"/>
      <c r="AA149" s="257"/>
      <c r="AB149" s="257"/>
      <c r="AC149" s="257"/>
      <c r="AD149" s="257"/>
      <c r="AE149" s="257"/>
      <c r="AF149" s="257"/>
      <c r="AG149" s="257"/>
      <c r="AH149" s="257"/>
      <c r="AI149" s="257"/>
      <c r="AJ149" s="257"/>
      <c r="AK149" s="257"/>
    </row>
    <row r="150" spans="2:37" s="598" customFormat="1" ht="22.5" customHeight="1">
      <c r="B150" s="583" t="s">
        <v>1438</v>
      </c>
      <c r="C150" s="584" t="s">
        <v>1491</v>
      </c>
      <c r="D150" s="583" t="s">
        <v>521</v>
      </c>
      <c r="E150" s="584" t="s">
        <v>1088</v>
      </c>
      <c r="F150" s="583" t="s">
        <v>431</v>
      </c>
      <c r="G150" s="585">
        <v>4746483.4485900002</v>
      </c>
      <c r="H150" s="585">
        <v>1923375.9294</v>
      </c>
      <c r="I150" s="584" t="s">
        <v>1492</v>
      </c>
      <c r="J150" s="584" t="s">
        <v>1089</v>
      </c>
      <c r="K150" s="585">
        <v>9.9084620000000001</v>
      </c>
      <c r="L150" s="584" t="s">
        <v>597</v>
      </c>
      <c r="M150" s="251" t="s">
        <v>413</v>
      </c>
      <c r="N150" s="679">
        <v>9.9084620000000001</v>
      </c>
      <c r="O150" s="251">
        <v>2022</v>
      </c>
      <c r="P150" s="251">
        <v>2040</v>
      </c>
      <c r="Q150" s="251" t="s">
        <v>412</v>
      </c>
      <c r="R150" s="251" t="s">
        <v>394</v>
      </c>
      <c r="S150" s="251" t="s">
        <v>583</v>
      </c>
      <c r="T150" s="251" t="s">
        <v>1457</v>
      </c>
      <c r="U150" s="251" t="s">
        <v>1493</v>
      </c>
      <c r="V150" s="257"/>
      <c r="W150" s="257"/>
      <c r="X150" s="257"/>
      <c r="Y150" s="257"/>
      <c r="Z150" s="257"/>
      <c r="AA150" s="257"/>
      <c r="AB150" s="257"/>
      <c r="AC150" s="257"/>
      <c r="AD150" s="257"/>
      <c r="AE150" s="257"/>
      <c r="AF150" s="257"/>
      <c r="AG150" s="257"/>
      <c r="AH150" s="257"/>
      <c r="AI150" s="257"/>
      <c r="AJ150" s="257"/>
      <c r="AK150" s="257"/>
    </row>
    <row r="151" spans="2:37" s="598" customFormat="1" ht="22.5" customHeight="1">
      <c r="B151" s="583" t="s">
        <v>1438</v>
      </c>
      <c r="C151" s="584" t="s">
        <v>1491</v>
      </c>
      <c r="D151" s="583" t="s">
        <v>521</v>
      </c>
      <c r="E151" s="584" t="s">
        <v>1087</v>
      </c>
      <c r="F151" s="583" t="s">
        <v>431</v>
      </c>
      <c r="G151" s="585">
        <v>4759459.0440699998</v>
      </c>
      <c r="H151" s="585">
        <v>1952209.791</v>
      </c>
      <c r="I151" s="584" t="s">
        <v>1492</v>
      </c>
      <c r="J151" s="584" t="s">
        <v>1089</v>
      </c>
      <c r="K151" s="585">
        <v>4.1203000000000003</v>
      </c>
      <c r="L151" s="584" t="s">
        <v>597</v>
      </c>
      <c r="M151" s="251" t="s">
        <v>413</v>
      </c>
      <c r="N151" s="679">
        <v>4.1203000000000003</v>
      </c>
      <c r="O151" s="251">
        <v>2022</v>
      </c>
      <c r="P151" s="251">
        <v>2040</v>
      </c>
      <c r="Q151" s="251" t="s">
        <v>412</v>
      </c>
      <c r="R151" s="251" t="s">
        <v>394</v>
      </c>
      <c r="S151" s="251" t="s">
        <v>583</v>
      </c>
      <c r="T151" s="251" t="s">
        <v>1457</v>
      </c>
      <c r="U151" s="251" t="s">
        <v>1493</v>
      </c>
      <c r="V151" s="257"/>
      <c r="W151" s="257"/>
      <c r="X151" s="257"/>
      <c r="Y151" s="257"/>
      <c r="Z151" s="257"/>
      <c r="AA151" s="257"/>
      <c r="AB151" s="257"/>
      <c r="AC151" s="257"/>
      <c r="AD151" s="257"/>
      <c r="AE151" s="257"/>
      <c r="AF151" s="257"/>
      <c r="AG151" s="257"/>
      <c r="AH151" s="257"/>
      <c r="AI151" s="257"/>
      <c r="AJ151" s="257"/>
      <c r="AK151" s="257"/>
    </row>
    <row r="152" spans="2:37" s="598" customFormat="1" ht="22.5" customHeight="1">
      <c r="B152" s="583" t="s">
        <v>1438</v>
      </c>
      <c r="C152" s="584" t="s">
        <v>1491</v>
      </c>
      <c r="D152" s="583" t="s">
        <v>521</v>
      </c>
      <c r="E152" s="584" t="s">
        <v>1088</v>
      </c>
      <c r="F152" s="583" t="s">
        <v>431</v>
      </c>
      <c r="G152" s="585">
        <v>4746987.0126900002</v>
      </c>
      <c r="H152" s="585">
        <v>1911114.5642500001</v>
      </c>
      <c r="I152" s="584" t="s">
        <v>1492</v>
      </c>
      <c r="J152" s="584" t="s">
        <v>1089</v>
      </c>
      <c r="K152" s="585">
        <v>2.4937879999999999</v>
      </c>
      <c r="L152" s="584" t="s">
        <v>607</v>
      </c>
      <c r="M152" s="251" t="s">
        <v>413</v>
      </c>
      <c r="N152" s="679">
        <v>2.4937879999999999</v>
      </c>
      <c r="O152" s="251">
        <v>2022</v>
      </c>
      <c r="P152" s="251">
        <v>2040</v>
      </c>
      <c r="Q152" s="251" t="s">
        <v>412</v>
      </c>
      <c r="R152" s="251" t="s">
        <v>394</v>
      </c>
      <c r="S152" s="251" t="s">
        <v>583</v>
      </c>
      <c r="T152" s="251" t="s">
        <v>1457</v>
      </c>
      <c r="U152" s="251" t="s">
        <v>1493</v>
      </c>
      <c r="V152" s="257"/>
      <c r="W152" s="257"/>
      <c r="X152" s="257"/>
      <c r="Y152" s="257"/>
      <c r="Z152" s="257"/>
      <c r="AA152" s="257"/>
      <c r="AB152" s="257"/>
      <c r="AC152" s="257"/>
      <c r="AD152" s="257"/>
      <c r="AE152" s="257"/>
      <c r="AF152" s="257"/>
      <c r="AG152" s="257"/>
      <c r="AH152" s="257"/>
      <c r="AI152" s="257"/>
      <c r="AJ152" s="257"/>
      <c r="AK152" s="257"/>
    </row>
    <row r="153" spans="2:37" s="598" customFormat="1" ht="22.5" customHeight="1">
      <c r="B153" s="583" t="s">
        <v>1438</v>
      </c>
      <c r="C153" s="584" t="s">
        <v>1491</v>
      </c>
      <c r="D153" s="583" t="s">
        <v>521</v>
      </c>
      <c r="E153" s="584" t="s">
        <v>1088</v>
      </c>
      <c r="F153" s="583" t="s">
        <v>431</v>
      </c>
      <c r="G153" s="585">
        <v>4746342.1617400004</v>
      </c>
      <c r="H153" s="585">
        <v>1922631.7621500001</v>
      </c>
      <c r="I153" s="584" t="s">
        <v>1492</v>
      </c>
      <c r="J153" s="584" t="s">
        <v>1089</v>
      </c>
      <c r="K153" s="585">
        <v>30.557433</v>
      </c>
      <c r="L153" s="584" t="s">
        <v>595</v>
      </c>
      <c r="M153" s="251" t="s">
        <v>413</v>
      </c>
      <c r="N153" s="679">
        <v>30.557433</v>
      </c>
      <c r="O153" s="251">
        <v>2022</v>
      </c>
      <c r="P153" s="251">
        <v>2040</v>
      </c>
      <c r="Q153" s="251" t="s">
        <v>412</v>
      </c>
      <c r="R153" s="251" t="s">
        <v>394</v>
      </c>
      <c r="S153" s="251" t="s">
        <v>583</v>
      </c>
      <c r="T153" s="251" t="s">
        <v>1457</v>
      </c>
      <c r="U153" s="251" t="s">
        <v>1493</v>
      </c>
      <c r="V153" s="257"/>
      <c r="W153" s="257"/>
      <c r="X153" s="257"/>
      <c r="Y153" s="257"/>
      <c r="Z153" s="257"/>
      <c r="AA153" s="257"/>
      <c r="AB153" s="257"/>
      <c r="AC153" s="257"/>
      <c r="AD153" s="257"/>
      <c r="AE153" s="257"/>
      <c r="AF153" s="257"/>
      <c r="AG153" s="257"/>
      <c r="AH153" s="257"/>
      <c r="AI153" s="257"/>
      <c r="AJ153" s="257"/>
      <c r="AK153" s="257"/>
    </row>
    <row r="154" spans="2:37" s="598" customFormat="1" ht="22.5" customHeight="1">
      <c r="B154" s="583" t="s">
        <v>1438</v>
      </c>
      <c r="C154" s="584" t="s">
        <v>1491</v>
      </c>
      <c r="D154" s="583" t="s">
        <v>521</v>
      </c>
      <c r="E154" s="584" t="s">
        <v>1087</v>
      </c>
      <c r="F154" s="583" t="s">
        <v>431</v>
      </c>
      <c r="G154" s="585">
        <v>4759776.68413</v>
      </c>
      <c r="H154" s="585">
        <v>1951688.5603</v>
      </c>
      <c r="I154" s="584" t="s">
        <v>1492</v>
      </c>
      <c r="J154" s="584" t="s">
        <v>1089</v>
      </c>
      <c r="K154" s="585">
        <v>26.747394</v>
      </c>
      <c r="L154" s="584" t="s">
        <v>595</v>
      </c>
      <c r="M154" s="251" t="s">
        <v>413</v>
      </c>
      <c r="N154" s="679">
        <v>26.747394</v>
      </c>
      <c r="O154" s="251">
        <v>2022</v>
      </c>
      <c r="P154" s="251">
        <v>2040</v>
      </c>
      <c r="Q154" s="251" t="s">
        <v>412</v>
      </c>
      <c r="R154" s="251" t="s">
        <v>394</v>
      </c>
      <c r="S154" s="251" t="s">
        <v>583</v>
      </c>
      <c r="T154" s="251" t="s">
        <v>1457</v>
      </c>
      <c r="U154" s="251" t="s">
        <v>1493</v>
      </c>
      <c r="V154" s="257"/>
      <c r="W154" s="257"/>
      <c r="X154" s="257"/>
      <c r="Y154" s="257"/>
      <c r="Z154" s="257"/>
      <c r="AA154" s="257"/>
      <c r="AB154" s="257"/>
      <c r="AC154" s="257"/>
      <c r="AD154" s="257"/>
      <c r="AE154" s="257"/>
      <c r="AF154" s="257"/>
      <c r="AG154" s="257"/>
      <c r="AH154" s="257"/>
      <c r="AI154" s="257"/>
      <c r="AJ154" s="257"/>
      <c r="AK154" s="257"/>
    </row>
    <row r="155" spans="2:37" s="598" customFormat="1" ht="22.5" customHeight="1">
      <c r="B155" s="583" t="s">
        <v>1438</v>
      </c>
      <c r="C155" s="584" t="s">
        <v>1491</v>
      </c>
      <c r="D155" s="583" t="s">
        <v>521</v>
      </c>
      <c r="E155" s="584" t="s">
        <v>1088</v>
      </c>
      <c r="F155" s="583" t="s">
        <v>431</v>
      </c>
      <c r="G155" s="585">
        <v>4747546.0349700004</v>
      </c>
      <c r="H155" s="585">
        <v>1910218.62225</v>
      </c>
      <c r="I155" s="584" t="s">
        <v>1492</v>
      </c>
      <c r="J155" s="584" t="s">
        <v>1089</v>
      </c>
      <c r="K155" s="585">
        <v>41.009853999999997</v>
      </c>
      <c r="L155" s="584" t="s">
        <v>603</v>
      </c>
      <c r="M155" s="251" t="s">
        <v>413</v>
      </c>
      <c r="N155" s="679">
        <v>41.009853999999997</v>
      </c>
      <c r="O155" s="251">
        <v>2022</v>
      </c>
      <c r="P155" s="251">
        <v>2040</v>
      </c>
      <c r="Q155" s="251" t="s">
        <v>412</v>
      </c>
      <c r="R155" s="251" t="s">
        <v>394</v>
      </c>
      <c r="S155" s="251" t="s">
        <v>583</v>
      </c>
      <c r="T155" s="251" t="s">
        <v>1457</v>
      </c>
      <c r="U155" s="251" t="s">
        <v>1493</v>
      </c>
      <c r="V155" s="257"/>
      <c r="W155" s="257"/>
      <c r="X155" s="257"/>
      <c r="Y155" s="257"/>
      <c r="Z155" s="257"/>
      <c r="AA155" s="257"/>
      <c r="AB155" s="257"/>
      <c r="AC155" s="257"/>
      <c r="AD155" s="257"/>
      <c r="AE155" s="257"/>
      <c r="AF155" s="257"/>
      <c r="AG155" s="257"/>
      <c r="AH155" s="257"/>
      <c r="AI155" s="257"/>
      <c r="AJ155" s="257"/>
      <c r="AK155" s="257"/>
    </row>
    <row r="156" spans="2:37" s="598" customFormat="1" ht="22.5" customHeight="1">
      <c r="B156" s="583" t="s">
        <v>1438</v>
      </c>
      <c r="C156" s="584" t="s">
        <v>1491</v>
      </c>
      <c r="D156" s="583" t="s">
        <v>521</v>
      </c>
      <c r="E156" s="584" t="s">
        <v>1088</v>
      </c>
      <c r="F156" s="583" t="s">
        <v>431</v>
      </c>
      <c r="G156" s="585">
        <v>4746217.5006600004</v>
      </c>
      <c r="H156" s="585">
        <v>1922802.0561500001</v>
      </c>
      <c r="I156" s="584" t="s">
        <v>1492</v>
      </c>
      <c r="J156" s="584" t="s">
        <v>1089</v>
      </c>
      <c r="K156" s="585">
        <v>14.563893</v>
      </c>
      <c r="L156" s="584" t="s">
        <v>596</v>
      </c>
      <c r="M156" s="251" t="s">
        <v>116</v>
      </c>
      <c r="N156" s="679">
        <v>14.563893</v>
      </c>
      <c r="O156" s="251">
        <v>2022</v>
      </c>
      <c r="P156" s="251">
        <v>2040</v>
      </c>
      <c r="Q156" s="251" t="s">
        <v>412</v>
      </c>
      <c r="R156" s="251" t="s">
        <v>394</v>
      </c>
      <c r="S156" s="251" t="s">
        <v>583</v>
      </c>
      <c r="T156" s="251" t="s">
        <v>1457</v>
      </c>
      <c r="U156" s="251" t="s">
        <v>1493</v>
      </c>
      <c r="V156" s="257"/>
      <c r="W156" s="257"/>
      <c r="X156" s="257"/>
      <c r="Y156" s="257"/>
      <c r="Z156" s="257"/>
      <c r="AA156" s="257"/>
      <c r="AB156" s="257"/>
      <c r="AC156" s="257"/>
      <c r="AD156" s="257"/>
      <c r="AE156" s="257"/>
      <c r="AF156" s="257"/>
      <c r="AG156" s="257"/>
      <c r="AH156" s="257"/>
      <c r="AI156" s="257"/>
      <c r="AJ156" s="257"/>
      <c r="AK156" s="257"/>
    </row>
    <row r="157" spans="2:37" s="598" customFormat="1" ht="22.5" customHeight="1">
      <c r="B157" s="583" t="s">
        <v>1438</v>
      </c>
      <c r="C157" s="584" t="s">
        <v>1491</v>
      </c>
      <c r="D157" s="583" t="s">
        <v>521</v>
      </c>
      <c r="E157" s="584" t="s">
        <v>1087</v>
      </c>
      <c r="F157" s="583" t="s">
        <v>431</v>
      </c>
      <c r="G157" s="585">
        <v>4759577.86154</v>
      </c>
      <c r="H157" s="585">
        <v>1951568.4662500001</v>
      </c>
      <c r="I157" s="584" t="s">
        <v>1492</v>
      </c>
      <c r="J157" s="584" t="s">
        <v>1089</v>
      </c>
      <c r="K157" s="585">
        <v>10.61664</v>
      </c>
      <c r="L157" s="584" t="s">
        <v>596</v>
      </c>
      <c r="M157" s="251" t="s">
        <v>116</v>
      </c>
      <c r="N157" s="679">
        <v>10.61664</v>
      </c>
      <c r="O157" s="251">
        <v>2022</v>
      </c>
      <c r="P157" s="251">
        <v>2040</v>
      </c>
      <c r="Q157" s="251" t="s">
        <v>412</v>
      </c>
      <c r="R157" s="251" t="s">
        <v>394</v>
      </c>
      <c r="S157" s="251" t="s">
        <v>583</v>
      </c>
      <c r="T157" s="251" t="s">
        <v>1457</v>
      </c>
      <c r="U157" s="251" t="s">
        <v>1493</v>
      </c>
      <c r="V157" s="257"/>
      <c r="W157" s="257"/>
      <c r="X157" s="257"/>
      <c r="Y157" s="257"/>
      <c r="Z157" s="257"/>
      <c r="AA157" s="257"/>
      <c r="AB157" s="257"/>
      <c r="AC157" s="257"/>
      <c r="AD157" s="257"/>
      <c r="AE157" s="257"/>
      <c r="AF157" s="257"/>
      <c r="AG157" s="257"/>
      <c r="AH157" s="257"/>
      <c r="AI157" s="257"/>
      <c r="AJ157" s="257"/>
      <c r="AK157" s="257"/>
    </row>
    <row r="158" spans="2:37" s="598" customFormat="1" ht="22.5" customHeight="1">
      <c r="B158" s="583" t="s">
        <v>1438</v>
      </c>
      <c r="C158" s="584" t="s">
        <v>1491</v>
      </c>
      <c r="D158" s="583" t="s">
        <v>521</v>
      </c>
      <c r="E158" s="584" t="s">
        <v>1088</v>
      </c>
      <c r="F158" s="583" t="s">
        <v>431</v>
      </c>
      <c r="G158" s="585">
        <v>4747373.6607999997</v>
      </c>
      <c r="H158" s="585">
        <v>1909801.83375</v>
      </c>
      <c r="I158" s="584" t="s">
        <v>1492</v>
      </c>
      <c r="J158" s="584" t="s">
        <v>1089</v>
      </c>
      <c r="K158" s="585">
        <v>13.158388</v>
      </c>
      <c r="L158" s="584" t="s">
        <v>606</v>
      </c>
      <c r="M158" s="251" t="s">
        <v>1460</v>
      </c>
      <c r="N158" s="679">
        <v>13.158388</v>
      </c>
      <c r="O158" s="251">
        <v>2022</v>
      </c>
      <c r="P158" s="251">
        <v>2040</v>
      </c>
      <c r="Q158" s="251" t="s">
        <v>412</v>
      </c>
      <c r="R158" s="251" t="s">
        <v>394</v>
      </c>
      <c r="S158" s="251" t="s">
        <v>583</v>
      </c>
      <c r="T158" s="251" t="s">
        <v>1457</v>
      </c>
      <c r="U158" s="251" t="s">
        <v>1493</v>
      </c>
      <c r="V158" s="257"/>
      <c r="W158" s="257"/>
      <c r="X158" s="257"/>
      <c r="Y158" s="257"/>
      <c r="Z158" s="257"/>
      <c r="AA158" s="257"/>
      <c r="AB158" s="257"/>
      <c r="AC158" s="257"/>
      <c r="AD158" s="257"/>
      <c r="AE158" s="257"/>
      <c r="AF158" s="257"/>
      <c r="AG158" s="257"/>
      <c r="AH158" s="257"/>
      <c r="AI158" s="257"/>
      <c r="AJ158" s="257"/>
      <c r="AK158" s="257"/>
    </row>
    <row r="159" spans="2:37" s="598" customFormat="1" ht="22.5" customHeight="1">
      <c r="B159" s="583" t="s">
        <v>1438</v>
      </c>
      <c r="C159" s="584" t="s">
        <v>1491</v>
      </c>
      <c r="D159" s="583" t="s">
        <v>521</v>
      </c>
      <c r="E159" s="584" t="s">
        <v>1088</v>
      </c>
      <c r="F159" s="583" t="s">
        <v>431</v>
      </c>
      <c r="G159" s="585">
        <v>4746252.88313</v>
      </c>
      <c r="H159" s="585">
        <v>1922725.3957499999</v>
      </c>
      <c r="I159" s="584" t="s">
        <v>1492</v>
      </c>
      <c r="J159" s="584" t="s">
        <v>585</v>
      </c>
      <c r="K159" s="585">
        <v>0.430367</v>
      </c>
      <c r="L159" s="584" t="s">
        <v>599</v>
      </c>
      <c r="M159" s="251" t="s">
        <v>117</v>
      </c>
      <c r="N159" s="679">
        <v>0.430367</v>
      </c>
      <c r="O159" s="251">
        <v>2022</v>
      </c>
      <c r="P159" s="251">
        <v>2040</v>
      </c>
      <c r="Q159" s="251" t="s">
        <v>412</v>
      </c>
      <c r="R159" s="251" t="s">
        <v>394</v>
      </c>
      <c r="S159" s="251" t="s">
        <v>583</v>
      </c>
      <c r="T159" s="251" t="s">
        <v>1457</v>
      </c>
      <c r="U159" s="251" t="s">
        <v>1493</v>
      </c>
      <c r="V159" s="257"/>
      <c r="W159" s="257"/>
      <c r="X159" s="257"/>
      <c r="Y159" s="257"/>
      <c r="Z159" s="257"/>
      <c r="AA159" s="257"/>
      <c r="AB159" s="257"/>
      <c r="AC159" s="257"/>
      <c r="AD159" s="257"/>
      <c r="AE159" s="257"/>
      <c r="AF159" s="257"/>
      <c r="AG159" s="257"/>
      <c r="AH159" s="257"/>
      <c r="AI159" s="257"/>
      <c r="AJ159" s="257"/>
      <c r="AK159" s="257"/>
    </row>
    <row r="160" spans="2:37" s="598" customFormat="1" ht="22.5" customHeight="1">
      <c r="B160" s="583" t="s">
        <v>1438</v>
      </c>
      <c r="C160" s="584" t="s">
        <v>1491</v>
      </c>
      <c r="D160" s="583" t="s">
        <v>521</v>
      </c>
      <c r="E160" s="584" t="s">
        <v>1087</v>
      </c>
      <c r="F160" s="583" t="s">
        <v>431</v>
      </c>
      <c r="G160" s="585">
        <v>4759361.6949800001</v>
      </c>
      <c r="H160" s="585">
        <v>1951764.6649</v>
      </c>
      <c r="I160" s="584" t="s">
        <v>1492</v>
      </c>
      <c r="J160" s="584" t="s">
        <v>585</v>
      </c>
      <c r="K160" s="585">
        <v>46.549754</v>
      </c>
      <c r="L160" s="584" t="s">
        <v>599</v>
      </c>
      <c r="M160" s="251" t="s">
        <v>117</v>
      </c>
      <c r="N160" s="679">
        <v>46.549754</v>
      </c>
      <c r="O160" s="251">
        <v>2022</v>
      </c>
      <c r="P160" s="251">
        <v>2040</v>
      </c>
      <c r="Q160" s="251" t="s">
        <v>412</v>
      </c>
      <c r="R160" s="251" t="s">
        <v>394</v>
      </c>
      <c r="S160" s="251" t="s">
        <v>583</v>
      </c>
      <c r="T160" s="251" t="s">
        <v>1457</v>
      </c>
      <c r="U160" s="251" t="s">
        <v>1493</v>
      </c>
      <c r="V160" s="257"/>
      <c r="W160" s="257"/>
      <c r="X160" s="257"/>
      <c r="Y160" s="257"/>
      <c r="Z160" s="257"/>
      <c r="AA160" s="257"/>
      <c r="AB160" s="257"/>
      <c r="AC160" s="257"/>
      <c r="AD160" s="257"/>
      <c r="AE160" s="257"/>
      <c r="AF160" s="257"/>
      <c r="AG160" s="257"/>
      <c r="AH160" s="257"/>
      <c r="AI160" s="257"/>
      <c r="AJ160" s="257"/>
      <c r="AK160" s="257"/>
    </row>
    <row r="161" spans="2:37" s="598" customFormat="1" ht="22.5" customHeight="1">
      <c r="B161" s="583" t="s">
        <v>1438</v>
      </c>
      <c r="C161" s="584" t="s">
        <v>1491</v>
      </c>
      <c r="D161" s="583" t="s">
        <v>521</v>
      </c>
      <c r="E161" s="584" t="s">
        <v>1088</v>
      </c>
      <c r="F161" s="583" t="s">
        <v>431</v>
      </c>
      <c r="G161" s="585">
        <v>4746254.4250699999</v>
      </c>
      <c r="H161" s="585">
        <v>1921960.8862000001</v>
      </c>
      <c r="I161" s="584" t="s">
        <v>1492</v>
      </c>
      <c r="J161" s="584" t="s">
        <v>1089</v>
      </c>
      <c r="K161" s="585">
        <v>0.442135</v>
      </c>
      <c r="L161" s="584" t="s">
        <v>602</v>
      </c>
      <c r="M161" s="251" t="s">
        <v>413</v>
      </c>
      <c r="N161" s="679">
        <v>0.442135</v>
      </c>
      <c r="O161" s="251">
        <v>2022</v>
      </c>
      <c r="P161" s="251">
        <v>2040</v>
      </c>
      <c r="Q161" s="251" t="s">
        <v>412</v>
      </c>
      <c r="R161" s="251" t="s">
        <v>394</v>
      </c>
      <c r="S161" s="251" t="s">
        <v>583</v>
      </c>
      <c r="T161" s="251" t="s">
        <v>1457</v>
      </c>
      <c r="U161" s="251" t="s">
        <v>1493</v>
      </c>
      <c r="V161" s="257"/>
      <c r="W161" s="257"/>
      <c r="X161" s="257"/>
      <c r="Y161" s="257"/>
      <c r="Z161" s="257"/>
      <c r="AA161" s="257"/>
      <c r="AB161" s="257"/>
      <c r="AC161" s="257"/>
      <c r="AD161" s="257"/>
      <c r="AE161" s="257"/>
      <c r="AF161" s="257"/>
      <c r="AG161" s="257"/>
      <c r="AH161" s="257"/>
      <c r="AI161" s="257"/>
      <c r="AJ161" s="257"/>
      <c r="AK161" s="257"/>
    </row>
    <row r="162" spans="2:37" s="598" customFormat="1" ht="22.5" customHeight="1">
      <c r="B162" s="583" t="s">
        <v>1438</v>
      </c>
      <c r="C162" s="584" t="s">
        <v>1491</v>
      </c>
      <c r="D162" s="583" t="s">
        <v>521</v>
      </c>
      <c r="E162" s="584" t="s">
        <v>1088</v>
      </c>
      <c r="F162" s="583" t="s">
        <v>431</v>
      </c>
      <c r="G162" s="585">
        <v>4747320.2911499999</v>
      </c>
      <c r="H162" s="585">
        <v>1909982.1932000001</v>
      </c>
      <c r="I162" s="584" t="s">
        <v>1492</v>
      </c>
      <c r="J162" s="584" t="s">
        <v>1089</v>
      </c>
      <c r="K162" s="585">
        <v>0.31880999999999998</v>
      </c>
      <c r="L162" s="584" t="s">
        <v>608</v>
      </c>
      <c r="M162" s="251" t="s">
        <v>413</v>
      </c>
      <c r="N162" s="679">
        <v>0.31880999999999998</v>
      </c>
      <c r="O162" s="251">
        <v>2022</v>
      </c>
      <c r="P162" s="251">
        <v>2040</v>
      </c>
      <c r="Q162" s="251" t="s">
        <v>412</v>
      </c>
      <c r="R162" s="251" t="s">
        <v>394</v>
      </c>
      <c r="S162" s="251" t="s">
        <v>583</v>
      </c>
      <c r="T162" s="251" t="s">
        <v>1457</v>
      </c>
      <c r="U162" s="251" t="s">
        <v>1493</v>
      </c>
      <c r="V162" s="257"/>
      <c r="W162" s="257"/>
      <c r="X162" s="257"/>
      <c r="Y162" s="257"/>
      <c r="Z162" s="257"/>
      <c r="AA162" s="257"/>
      <c r="AB162" s="257"/>
      <c r="AC162" s="257"/>
      <c r="AD162" s="257"/>
      <c r="AE162" s="257"/>
      <c r="AF162" s="257"/>
      <c r="AG162" s="257"/>
      <c r="AH162" s="257"/>
      <c r="AI162" s="257"/>
      <c r="AJ162" s="257"/>
      <c r="AK162" s="257"/>
    </row>
    <row r="163" spans="2:37" s="598" customFormat="1" ht="22.5" customHeight="1">
      <c r="B163" s="583" t="s">
        <v>1438</v>
      </c>
      <c r="C163" s="584" t="s">
        <v>1491</v>
      </c>
      <c r="D163" s="583" t="s">
        <v>521</v>
      </c>
      <c r="E163" s="584" t="s">
        <v>1088</v>
      </c>
      <c r="F163" s="583" t="s">
        <v>431</v>
      </c>
      <c r="G163" s="585">
        <v>4746155.2569800001</v>
      </c>
      <c r="H163" s="585">
        <v>1923226.6875499999</v>
      </c>
      <c r="I163" s="584" t="s">
        <v>1492</v>
      </c>
      <c r="J163" s="584" t="s">
        <v>1089</v>
      </c>
      <c r="K163" s="585">
        <v>1.3443000000000001</v>
      </c>
      <c r="L163" s="584" t="s">
        <v>601</v>
      </c>
      <c r="M163" s="251" t="s">
        <v>411</v>
      </c>
      <c r="N163" s="679">
        <v>1.3443000000000001</v>
      </c>
      <c r="O163" s="251">
        <v>2022</v>
      </c>
      <c r="P163" s="251">
        <v>2040</v>
      </c>
      <c r="Q163" s="251" t="s">
        <v>412</v>
      </c>
      <c r="R163" s="251" t="s">
        <v>394</v>
      </c>
      <c r="S163" s="251" t="s">
        <v>583</v>
      </c>
      <c r="T163" s="251" t="s">
        <v>1457</v>
      </c>
      <c r="U163" s="251" t="s">
        <v>1493</v>
      </c>
      <c r="V163" s="257"/>
      <c r="W163" s="257"/>
      <c r="X163" s="257"/>
      <c r="Y163" s="257"/>
      <c r="Z163" s="257"/>
      <c r="AA163" s="257"/>
      <c r="AB163" s="257"/>
      <c r="AC163" s="257"/>
      <c r="AD163" s="257"/>
      <c r="AE163" s="257"/>
      <c r="AF163" s="257"/>
      <c r="AG163" s="257"/>
      <c r="AH163" s="257"/>
      <c r="AI163" s="257"/>
      <c r="AJ163" s="257"/>
      <c r="AK163" s="257"/>
    </row>
    <row r="164" spans="2:37" s="598" customFormat="1" ht="22.5" customHeight="1">
      <c r="B164" s="583" t="s">
        <v>1438</v>
      </c>
      <c r="C164" s="584" t="s">
        <v>1491</v>
      </c>
      <c r="D164" s="583" t="s">
        <v>521</v>
      </c>
      <c r="E164" s="584" t="s">
        <v>1088</v>
      </c>
      <c r="F164" s="583" t="s">
        <v>431</v>
      </c>
      <c r="G164" s="585">
        <v>4747537.2591599999</v>
      </c>
      <c r="H164" s="585">
        <v>1909801.44985</v>
      </c>
      <c r="I164" s="584" t="s">
        <v>1492</v>
      </c>
      <c r="J164" s="584" t="s">
        <v>1089</v>
      </c>
      <c r="K164" s="585">
        <v>1.351305</v>
      </c>
      <c r="L164" s="584" t="s">
        <v>609</v>
      </c>
      <c r="M164" s="251" t="s">
        <v>411</v>
      </c>
      <c r="N164" s="679">
        <v>1.351305</v>
      </c>
      <c r="O164" s="251">
        <v>2022</v>
      </c>
      <c r="P164" s="251">
        <v>2040</v>
      </c>
      <c r="Q164" s="251" t="s">
        <v>412</v>
      </c>
      <c r="R164" s="251" t="s">
        <v>394</v>
      </c>
      <c r="S164" s="251" t="s">
        <v>583</v>
      </c>
      <c r="T164" s="251" t="s">
        <v>1457</v>
      </c>
      <c r="U164" s="251" t="s">
        <v>1493</v>
      </c>
      <c r="V164" s="257"/>
      <c r="W164" s="257"/>
      <c r="X164" s="257"/>
      <c r="Y164" s="257"/>
      <c r="Z164" s="257"/>
      <c r="AA164" s="257"/>
      <c r="AB164" s="257"/>
      <c r="AC164" s="257"/>
      <c r="AD164" s="257"/>
      <c r="AE164" s="257"/>
      <c r="AF164" s="257"/>
      <c r="AG164" s="257"/>
      <c r="AH164" s="257"/>
      <c r="AI164" s="257"/>
      <c r="AJ164" s="257"/>
      <c r="AK164" s="257"/>
    </row>
    <row r="165" spans="2:37" s="598" customFormat="1" ht="22.5" customHeight="1">
      <c r="B165" s="583" t="s">
        <v>1438</v>
      </c>
      <c r="C165" s="584" t="s">
        <v>1491</v>
      </c>
      <c r="D165" s="583" t="s">
        <v>521</v>
      </c>
      <c r="E165" s="584" t="s">
        <v>1088</v>
      </c>
      <c r="F165" s="583" t="s">
        <v>431</v>
      </c>
      <c r="G165" s="585">
        <v>4746517.9162600003</v>
      </c>
      <c r="H165" s="585">
        <v>1922071.07455</v>
      </c>
      <c r="I165" s="584" t="s">
        <v>1492</v>
      </c>
      <c r="J165" s="584" t="s">
        <v>1089</v>
      </c>
      <c r="K165" s="585">
        <v>5.3391570000000002</v>
      </c>
      <c r="L165" s="584" t="s">
        <v>600</v>
      </c>
      <c r="M165" s="251" t="s">
        <v>415</v>
      </c>
      <c r="N165" s="679">
        <v>5.3391570000000002</v>
      </c>
      <c r="O165" s="251">
        <v>2022</v>
      </c>
      <c r="P165" s="251">
        <v>2040</v>
      </c>
      <c r="Q165" s="251" t="s">
        <v>412</v>
      </c>
      <c r="R165" s="251" t="s">
        <v>394</v>
      </c>
      <c r="S165" s="251" t="s">
        <v>583</v>
      </c>
      <c r="T165" s="251" t="s">
        <v>1457</v>
      </c>
      <c r="U165" s="251" t="s">
        <v>1493</v>
      </c>
      <c r="V165" s="257"/>
      <c r="W165" s="257"/>
      <c r="X165" s="257"/>
      <c r="Y165" s="257"/>
      <c r="Z165" s="257"/>
      <c r="AA165" s="257"/>
      <c r="AB165" s="257"/>
      <c r="AC165" s="257"/>
      <c r="AD165" s="257"/>
      <c r="AE165" s="257"/>
      <c r="AF165" s="257"/>
      <c r="AG165" s="257"/>
      <c r="AH165" s="257"/>
      <c r="AI165" s="257"/>
      <c r="AJ165" s="257"/>
      <c r="AK165" s="257"/>
    </row>
    <row r="166" spans="2:37" s="598" customFormat="1" ht="22.5" customHeight="1">
      <c r="B166" s="583" t="s">
        <v>1438</v>
      </c>
      <c r="C166" s="584" t="s">
        <v>1491</v>
      </c>
      <c r="D166" s="583" t="s">
        <v>521</v>
      </c>
      <c r="E166" s="584" t="s">
        <v>1088</v>
      </c>
      <c r="F166" s="583" t="s">
        <v>431</v>
      </c>
      <c r="G166" s="585">
        <v>4747164.69178</v>
      </c>
      <c r="H166" s="585">
        <v>1911141.7349</v>
      </c>
      <c r="I166" s="584" t="s">
        <v>1492</v>
      </c>
      <c r="J166" s="584" t="s">
        <v>1089</v>
      </c>
      <c r="K166" s="585">
        <v>89.930019999999999</v>
      </c>
      <c r="L166" s="584" t="s">
        <v>604</v>
      </c>
      <c r="M166" s="251" t="s">
        <v>415</v>
      </c>
      <c r="N166" s="679">
        <v>89.930019999999999</v>
      </c>
      <c r="O166" s="251">
        <v>2022</v>
      </c>
      <c r="P166" s="251">
        <v>2040</v>
      </c>
      <c r="Q166" s="251" t="s">
        <v>412</v>
      </c>
      <c r="R166" s="251" t="s">
        <v>394</v>
      </c>
      <c r="S166" s="251" t="s">
        <v>583</v>
      </c>
      <c r="T166" s="251" t="s">
        <v>1457</v>
      </c>
      <c r="U166" s="251" t="s">
        <v>1493</v>
      </c>
      <c r="V166" s="257"/>
      <c r="W166" s="257"/>
      <c r="X166" s="257"/>
      <c r="Y166" s="257"/>
      <c r="Z166" s="257"/>
      <c r="AA166" s="257"/>
      <c r="AB166" s="257"/>
      <c r="AC166" s="257"/>
      <c r="AD166" s="257"/>
      <c r="AE166" s="257"/>
      <c r="AF166" s="257"/>
      <c r="AG166" s="257"/>
      <c r="AH166" s="257"/>
      <c r="AI166" s="257"/>
      <c r="AJ166" s="257"/>
      <c r="AK166" s="257"/>
    </row>
    <row r="167" spans="2:37" s="598" customFormat="1" ht="22.5" customHeight="1">
      <c r="B167" s="583" t="s">
        <v>1438</v>
      </c>
      <c r="C167" s="584" t="s">
        <v>1491</v>
      </c>
      <c r="D167" s="583" t="s">
        <v>521</v>
      </c>
      <c r="E167" s="584" t="s">
        <v>1088</v>
      </c>
      <c r="F167" s="583" t="s">
        <v>431</v>
      </c>
      <c r="G167" s="585">
        <v>4747854.1822800003</v>
      </c>
      <c r="H167" s="585">
        <v>1911270.6629000001</v>
      </c>
      <c r="I167" s="584" t="s">
        <v>1492</v>
      </c>
      <c r="J167" s="584" t="s">
        <v>1089</v>
      </c>
      <c r="K167" s="585">
        <v>10.97527</v>
      </c>
      <c r="L167" s="584" t="s">
        <v>605</v>
      </c>
      <c r="M167" s="251" t="s">
        <v>1483</v>
      </c>
      <c r="N167" s="679">
        <v>10.97527</v>
      </c>
      <c r="O167" s="251">
        <v>2022</v>
      </c>
      <c r="P167" s="251">
        <v>2040</v>
      </c>
      <c r="Q167" s="251" t="s">
        <v>412</v>
      </c>
      <c r="R167" s="251" t="s">
        <v>394</v>
      </c>
      <c r="S167" s="251" t="s">
        <v>583</v>
      </c>
      <c r="T167" s="251" t="s">
        <v>1457</v>
      </c>
      <c r="U167" s="251" t="s">
        <v>1493</v>
      </c>
      <c r="V167" s="257"/>
      <c r="W167" s="257"/>
      <c r="X167" s="257"/>
      <c r="Y167" s="257"/>
      <c r="Z167" s="257"/>
      <c r="AA167" s="257"/>
      <c r="AB167" s="257"/>
      <c r="AC167" s="257"/>
      <c r="AD167" s="257"/>
      <c r="AE167" s="257"/>
      <c r="AF167" s="257"/>
      <c r="AG167" s="257"/>
      <c r="AH167" s="257"/>
      <c r="AI167" s="257"/>
      <c r="AJ167" s="257"/>
      <c r="AK167" s="257"/>
    </row>
    <row r="168" spans="2:37" s="598" customFormat="1" ht="22.5" customHeight="1">
      <c r="B168" s="583" t="s">
        <v>1438</v>
      </c>
      <c r="C168" s="584" t="s">
        <v>1491</v>
      </c>
      <c r="D168" s="583" t="s">
        <v>521</v>
      </c>
      <c r="E168" s="584" t="s">
        <v>1088</v>
      </c>
      <c r="F168" s="583" t="s">
        <v>431</v>
      </c>
      <c r="G168" s="585">
        <v>4746907.3136099996</v>
      </c>
      <c r="H168" s="585">
        <v>1910774.5376500001</v>
      </c>
      <c r="I168" s="584" t="s">
        <v>1492</v>
      </c>
      <c r="J168" s="584" t="s">
        <v>585</v>
      </c>
      <c r="K168" s="585">
        <v>4.6592739999999999</v>
      </c>
      <c r="L168" s="584" t="s">
        <v>606</v>
      </c>
      <c r="M168" s="251" t="s">
        <v>1460</v>
      </c>
      <c r="N168" s="679">
        <v>4.6592739999999999</v>
      </c>
      <c r="O168" s="251">
        <v>2022</v>
      </c>
      <c r="P168" s="251">
        <v>2040</v>
      </c>
      <c r="Q168" s="251" t="s">
        <v>412</v>
      </c>
      <c r="R168" s="251" t="s">
        <v>394</v>
      </c>
      <c r="S168" s="251" t="s">
        <v>583</v>
      </c>
      <c r="T168" s="251" t="s">
        <v>1457</v>
      </c>
      <c r="U168" s="251" t="s">
        <v>1493</v>
      </c>
      <c r="V168" s="257"/>
      <c r="W168" s="257"/>
      <c r="X168" s="257"/>
      <c r="Y168" s="257"/>
      <c r="Z168" s="257"/>
      <c r="AA168" s="257"/>
      <c r="AB168" s="257"/>
      <c r="AC168" s="257"/>
      <c r="AD168" s="257"/>
      <c r="AE168" s="257"/>
      <c r="AF168" s="257"/>
      <c r="AG168" s="257"/>
      <c r="AH168" s="257"/>
      <c r="AI168" s="257"/>
      <c r="AJ168" s="257"/>
      <c r="AK168" s="257"/>
    </row>
    <row r="169" spans="2:37" s="598" customFormat="1" ht="22.5" customHeight="1">
      <c r="B169" s="583" t="s">
        <v>1438</v>
      </c>
      <c r="C169" s="584" t="s">
        <v>1491</v>
      </c>
      <c r="D169" s="583" t="s">
        <v>521</v>
      </c>
      <c r="E169" s="584" t="s">
        <v>1088</v>
      </c>
      <c r="F169" s="583" t="s">
        <v>431</v>
      </c>
      <c r="G169" s="585">
        <v>4746362.4523900002</v>
      </c>
      <c r="H169" s="585">
        <v>1922130.5312000001</v>
      </c>
      <c r="I169" s="584" t="s">
        <v>1492</v>
      </c>
      <c r="J169" s="584" t="s">
        <v>585</v>
      </c>
      <c r="K169" s="585">
        <v>6.0392349999999997</v>
      </c>
      <c r="L169" s="584" t="s">
        <v>598</v>
      </c>
      <c r="M169" s="251" t="s">
        <v>117</v>
      </c>
      <c r="N169" s="679">
        <v>6.0392349999999997</v>
      </c>
      <c r="O169" s="251">
        <v>2022</v>
      </c>
      <c r="P169" s="251">
        <v>2040</v>
      </c>
      <c r="Q169" s="251" t="s">
        <v>412</v>
      </c>
      <c r="R169" s="251" t="s">
        <v>394</v>
      </c>
      <c r="S169" s="251" t="s">
        <v>583</v>
      </c>
      <c r="T169" s="251" t="s">
        <v>1457</v>
      </c>
      <c r="U169" s="251" t="s">
        <v>1493</v>
      </c>
      <c r="V169" s="257"/>
      <c r="W169" s="257"/>
      <c r="X169" s="257"/>
      <c r="Y169" s="257"/>
      <c r="Z169" s="257"/>
      <c r="AA169" s="257"/>
      <c r="AB169" s="257"/>
      <c r="AC169" s="257"/>
      <c r="AD169" s="257"/>
      <c r="AE169" s="257"/>
      <c r="AF169" s="257"/>
      <c r="AG169" s="257"/>
      <c r="AH169" s="257"/>
      <c r="AI169" s="257"/>
      <c r="AJ169" s="257"/>
      <c r="AK169" s="257"/>
    </row>
    <row r="170" spans="2:37" s="598" customFormat="1" ht="22.5" customHeight="1">
      <c r="B170" s="583" t="s">
        <v>1438</v>
      </c>
      <c r="C170" s="584" t="s">
        <v>1491</v>
      </c>
      <c r="D170" s="583" t="s">
        <v>521</v>
      </c>
      <c r="E170" s="584" t="s">
        <v>1087</v>
      </c>
      <c r="F170" s="583" t="s">
        <v>431</v>
      </c>
      <c r="G170" s="585">
        <v>4760198.0939100003</v>
      </c>
      <c r="H170" s="585">
        <v>1951481.3128</v>
      </c>
      <c r="I170" s="584" t="s">
        <v>1492</v>
      </c>
      <c r="J170" s="584" t="s">
        <v>585</v>
      </c>
      <c r="K170" s="585">
        <v>3.3470119999999999</v>
      </c>
      <c r="L170" s="584" t="s">
        <v>598</v>
      </c>
      <c r="M170" s="251" t="s">
        <v>117</v>
      </c>
      <c r="N170" s="679">
        <v>3.3470119999999999</v>
      </c>
      <c r="O170" s="251">
        <v>2022</v>
      </c>
      <c r="P170" s="251">
        <v>2040</v>
      </c>
      <c r="Q170" s="251" t="s">
        <v>412</v>
      </c>
      <c r="R170" s="251" t="s">
        <v>394</v>
      </c>
      <c r="S170" s="251" t="s">
        <v>583</v>
      </c>
      <c r="T170" s="251" t="s">
        <v>1457</v>
      </c>
      <c r="U170" s="251" t="s">
        <v>1493</v>
      </c>
      <c r="V170" s="257"/>
      <c r="W170" s="257"/>
      <c r="X170" s="257"/>
      <c r="Y170" s="257"/>
      <c r="Z170" s="257"/>
      <c r="AA170" s="257"/>
      <c r="AB170" s="257"/>
      <c r="AC170" s="257"/>
      <c r="AD170" s="257"/>
      <c r="AE170" s="257"/>
      <c r="AF170" s="257"/>
      <c r="AG170" s="257"/>
      <c r="AH170" s="257"/>
      <c r="AI170" s="257"/>
      <c r="AJ170" s="257"/>
      <c r="AK170" s="257"/>
    </row>
    <row r="171" spans="2:37" s="598" customFormat="1" ht="22.5" customHeight="1">
      <c r="B171" s="583" t="s">
        <v>1438</v>
      </c>
      <c r="C171" s="584" t="s">
        <v>1491</v>
      </c>
      <c r="D171" s="583" t="s">
        <v>521</v>
      </c>
      <c r="E171" s="584" t="s">
        <v>1088</v>
      </c>
      <c r="F171" s="583" t="s">
        <v>431</v>
      </c>
      <c r="G171" s="585">
        <v>4748678.6422600001</v>
      </c>
      <c r="H171" s="585">
        <v>1925146.40595</v>
      </c>
      <c r="I171" s="584" t="s">
        <v>1492</v>
      </c>
      <c r="J171" s="584" t="s">
        <v>585</v>
      </c>
      <c r="K171" s="585">
        <v>4.5178999999999997E-2</v>
      </c>
      <c r="L171" s="584" t="s">
        <v>1494</v>
      </c>
      <c r="M171" s="251" t="s">
        <v>1467</v>
      </c>
      <c r="N171" s="679">
        <v>0</v>
      </c>
      <c r="O171" s="251">
        <v>2022</v>
      </c>
      <c r="P171" s="251">
        <v>2040</v>
      </c>
      <c r="Q171" s="251" t="s">
        <v>1443</v>
      </c>
      <c r="R171" s="251" t="s">
        <v>394</v>
      </c>
      <c r="S171" s="251" t="s">
        <v>583</v>
      </c>
      <c r="T171" s="251" t="s">
        <v>1457</v>
      </c>
      <c r="U171" s="251" t="s">
        <v>1493</v>
      </c>
      <c r="V171" s="257"/>
      <c r="W171" s="257"/>
      <c r="X171" s="257"/>
      <c r="Y171" s="257"/>
      <c r="Z171" s="257"/>
      <c r="AA171" s="257"/>
      <c r="AB171" s="257"/>
      <c r="AC171" s="257"/>
      <c r="AD171" s="257"/>
      <c r="AE171" s="257"/>
      <c r="AF171" s="257"/>
      <c r="AG171" s="257"/>
      <c r="AH171" s="257"/>
      <c r="AI171" s="257"/>
      <c r="AJ171" s="257"/>
      <c r="AK171" s="257"/>
    </row>
    <row r="172" spans="2:37" s="598" customFormat="1" ht="22.5" customHeight="1">
      <c r="B172" s="583" t="s">
        <v>1438</v>
      </c>
      <c r="C172" s="584" t="s">
        <v>1491</v>
      </c>
      <c r="D172" s="583" t="s">
        <v>521</v>
      </c>
      <c r="E172" s="584" t="s">
        <v>1088</v>
      </c>
      <c r="F172" s="583" t="s">
        <v>431</v>
      </c>
      <c r="G172" s="585">
        <v>4748730.2279500002</v>
      </c>
      <c r="H172" s="585">
        <v>1925747.46456</v>
      </c>
      <c r="I172" s="584" t="s">
        <v>1492</v>
      </c>
      <c r="J172" s="584" t="s">
        <v>585</v>
      </c>
      <c r="K172" s="585">
        <v>7.8058000000000002E-2</v>
      </c>
      <c r="L172" s="584" t="s">
        <v>1494</v>
      </c>
      <c r="M172" s="251" t="s">
        <v>1467</v>
      </c>
      <c r="N172" s="679">
        <v>0</v>
      </c>
      <c r="O172" s="251">
        <v>2022</v>
      </c>
      <c r="P172" s="251">
        <v>2040</v>
      </c>
      <c r="Q172" s="251" t="s">
        <v>1443</v>
      </c>
      <c r="R172" s="251" t="s">
        <v>394</v>
      </c>
      <c r="S172" s="251" t="s">
        <v>583</v>
      </c>
      <c r="T172" s="251" t="s">
        <v>1457</v>
      </c>
      <c r="U172" s="251" t="s">
        <v>1493</v>
      </c>
      <c r="V172" s="257"/>
      <c r="W172" s="257"/>
      <c r="X172" s="696"/>
      <c r="Y172" s="251"/>
      <c r="Z172" s="251"/>
      <c r="AA172" s="251"/>
      <c r="AB172" s="257"/>
      <c r="AC172" s="257"/>
      <c r="AD172" s="257"/>
      <c r="AE172" s="257"/>
      <c r="AF172" s="257"/>
      <c r="AG172" s="257"/>
      <c r="AH172" s="257"/>
      <c r="AI172" s="257"/>
      <c r="AJ172" s="257"/>
      <c r="AK172" s="257"/>
    </row>
    <row r="173" spans="2:37" s="598" customFormat="1" ht="22.5" customHeight="1">
      <c r="B173" s="583" t="s">
        <v>1438</v>
      </c>
      <c r="C173" s="584" t="s">
        <v>1491</v>
      </c>
      <c r="D173" s="583" t="s">
        <v>521</v>
      </c>
      <c r="E173" s="584" t="s">
        <v>1088</v>
      </c>
      <c r="F173" s="583" t="s">
        <v>431</v>
      </c>
      <c r="G173" s="585">
        <v>4749445.8934699995</v>
      </c>
      <c r="H173" s="585">
        <v>1924997.3056699999</v>
      </c>
      <c r="I173" s="584" t="s">
        <v>1492</v>
      </c>
      <c r="J173" s="584" t="s">
        <v>1089</v>
      </c>
      <c r="K173" s="585">
        <v>3.7117070000000001</v>
      </c>
      <c r="L173" s="584" t="s">
        <v>1495</v>
      </c>
      <c r="M173" s="251" t="s">
        <v>413</v>
      </c>
      <c r="N173" s="679">
        <v>0</v>
      </c>
      <c r="O173" s="251">
        <v>2022</v>
      </c>
      <c r="P173" s="251">
        <v>2040</v>
      </c>
      <c r="Q173" s="251" t="s">
        <v>1443</v>
      </c>
      <c r="R173" s="251" t="s">
        <v>394</v>
      </c>
      <c r="S173" s="251" t="s">
        <v>583</v>
      </c>
      <c r="T173" s="251" t="s">
        <v>1457</v>
      </c>
      <c r="U173" s="251" t="s">
        <v>1493</v>
      </c>
      <c r="V173" s="257"/>
      <c r="W173" s="252"/>
      <c r="X173" s="696"/>
      <c r="Y173" s="251"/>
      <c r="Z173" s="251"/>
      <c r="AA173" s="251"/>
      <c r="AB173" s="252"/>
      <c r="AC173" s="257"/>
      <c r="AD173" s="257"/>
      <c r="AE173" s="257"/>
      <c r="AF173" s="257"/>
      <c r="AG173" s="257"/>
      <c r="AH173" s="257"/>
      <c r="AI173" s="257"/>
      <c r="AJ173" s="257"/>
      <c r="AK173" s="257"/>
    </row>
    <row r="174" spans="2:37" s="598" customFormat="1" ht="22.5" customHeight="1">
      <c r="B174" s="583" t="s">
        <v>1438</v>
      </c>
      <c r="C174" s="584" t="s">
        <v>1491</v>
      </c>
      <c r="D174" s="583" t="s">
        <v>521</v>
      </c>
      <c r="E174" s="584" t="s">
        <v>1088</v>
      </c>
      <c r="F174" s="583" t="s">
        <v>431</v>
      </c>
      <c r="G174" s="585">
        <v>4749441.6157999998</v>
      </c>
      <c r="H174" s="585">
        <v>1925632.0830300001</v>
      </c>
      <c r="I174" s="584" t="s">
        <v>1492</v>
      </c>
      <c r="J174" s="584" t="s">
        <v>1089</v>
      </c>
      <c r="K174" s="585">
        <v>6.4673049999999996</v>
      </c>
      <c r="L174" s="584" t="s">
        <v>1495</v>
      </c>
      <c r="M174" s="251" t="s">
        <v>413</v>
      </c>
      <c r="N174" s="679">
        <v>0</v>
      </c>
      <c r="O174" s="251">
        <v>2022</v>
      </c>
      <c r="P174" s="251">
        <v>2040</v>
      </c>
      <c r="Q174" s="251" t="s">
        <v>1443</v>
      </c>
      <c r="R174" s="251" t="s">
        <v>394</v>
      </c>
      <c r="S174" s="251" t="s">
        <v>583</v>
      </c>
      <c r="T174" s="251" t="s">
        <v>1457</v>
      </c>
      <c r="U174" s="251" t="s">
        <v>1493</v>
      </c>
      <c r="V174" s="257"/>
      <c r="W174" s="252"/>
      <c r="X174" s="726"/>
      <c r="Y174" s="251"/>
      <c r="Z174" s="251"/>
      <c r="AA174" s="251"/>
      <c r="AB174" s="257"/>
      <c r="AC174" s="257"/>
      <c r="AD174" s="257"/>
      <c r="AE174" s="257"/>
      <c r="AF174" s="257"/>
      <c r="AG174" s="257"/>
      <c r="AH174" s="257"/>
      <c r="AI174" s="257"/>
      <c r="AJ174" s="257"/>
      <c r="AK174" s="257"/>
    </row>
    <row r="175" spans="2:37" s="598" customFormat="1" ht="22.5" customHeight="1">
      <c r="B175" s="583" t="s">
        <v>1438</v>
      </c>
      <c r="C175" s="584" t="s">
        <v>1491</v>
      </c>
      <c r="D175" s="583" t="s">
        <v>521</v>
      </c>
      <c r="E175" s="584" t="s">
        <v>1088</v>
      </c>
      <c r="F175" s="583" t="s">
        <v>431</v>
      </c>
      <c r="G175" s="585">
        <v>4748621.9589499999</v>
      </c>
      <c r="H175" s="585">
        <v>1925197.1285600001</v>
      </c>
      <c r="I175" s="584" t="s">
        <v>1492</v>
      </c>
      <c r="J175" s="584" t="s">
        <v>1089</v>
      </c>
      <c r="K175" s="585">
        <v>8.5789240000000007</v>
      </c>
      <c r="L175" s="584" t="s">
        <v>1496</v>
      </c>
      <c r="M175" s="251" t="s">
        <v>413</v>
      </c>
      <c r="N175" s="679">
        <v>0</v>
      </c>
      <c r="O175" s="251">
        <v>2022</v>
      </c>
      <c r="P175" s="251">
        <v>2040</v>
      </c>
      <c r="Q175" s="251" t="s">
        <v>1443</v>
      </c>
      <c r="R175" s="251" t="s">
        <v>394</v>
      </c>
      <c r="S175" s="251" t="s">
        <v>583</v>
      </c>
      <c r="T175" s="251" t="s">
        <v>1457</v>
      </c>
      <c r="U175" s="251" t="s">
        <v>1493</v>
      </c>
      <c r="V175" s="257"/>
      <c r="W175" s="252"/>
      <c r="X175" s="696"/>
      <c r="Y175" s="251"/>
      <c r="Z175" s="251"/>
      <c r="AA175" s="251"/>
      <c r="AB175" s="257"/>
      <c r="AC175" s="257"/>
      <c r="AD175" s="257"/>
      <c r="AE175" s="257"/>
      <c r="AF175" s="257"/>
      <c r="AG175" s="257"/>
      <c r="AH175" s="257"/>
      <c r="AI175" s="257"/>
      <c r="AJ175" s="257"/>
      <c r="AK175" s="257"/>
    </row>
    <row r="176" spans="2:37" s="598" customFormat="1" ht="22.5" customHeight="1">
      <c r="B176" s="583" t="s">
        <v>1438</v>
      </c>
      <c r="C176" s="584" t="s">
        <v>1491</v>
      </c>
      <c r="D176" s="583" t="s">
        <v>521</v>
      </c>
      <c r="E176" s="584" t="s">
        <v>1088</v>
      </c>
      <c r="F176" s="583" t="s">
        <v>431</v>
      </c>
      <c r="G176" s="585">
        <v>4749208.3165100003</v>
      </c>
      <c r="H176" s="585">
        <v>1925614.1219899999</v>
      </c>
      <c r="I176" s="584" t="s">
        <v>1492</v>
      </c>
      <c r="J176" s="584" t="s">
        <v>1089</v>
      </c>
      <c r="K176" s="585">
        <v>1.00939</v>
      </c>
      <c r="L176" s="584" t="s">
        <v>1496</v>
      </c>
      <c r="M176" s="251" t="s">
        <v>413</v>
      </c>
      <c r="N176" s="679">
        <v>0</v>
      </c>
      <c r="O176" s="251">
        <v>2022</v>
      </c>
      <c r="P176" s="251">
        <v>2040</v>
      </c>
      <c r="Q176" s="251" t="s">
        <v>1443</v>
      </c>
      <c r="R176" s="251" t="s">
        <v>394</v>
      </c>
      <c r="S176" s="251" t="s">
        <v>583</v>
      </c>
      <c r="T176" s="251" t="s">
        <v>1457</v>
      </c>
      <c r="U176" s="251" t="s">
        <v>1493</v>
      </c>
      <c r="V176" s="257"/>
      <c r="W176" s="252"/>
      <c r="X176" s="696"/>
      <c r="Y176" s="679"/>
      <c r="Z176" s="679"/>
      <c r="AA176" s="251"/>
      <c r="AB176" s="257"/>
      <c r="AC176" s="257"/>
      <c r="AD176" s="257"/>
      <c r="AE176" s="257"/>
      <c r="AF176" s="257"/>
      <c r="AG176" s="257"/>
      <c r="AH176" s="257"/>
      <c r="AI176" s="257"/>
      <c r="AJ176" s="257"/>
      <c r="AK176" s="257"/>
    </row>
    <row r="177" spans="2:37" s="598" customFormat="1" ht="22.5" customHeight="1">
      <c r="B177" s="583" t="s">
        <v>1438</v>
      </c>
      <c r="C177" s="584" t="s">
        <v>1491</v>
      </c>
      <c r="D177" s="583" t="s">
        <v>521</v>
      </c>
      <c r="E177" s="584" t="s">
        <v>1088</v>
      </c>
      <c r="F177" s="583" t="s">
        <v>431</v>
      </c>
      <c r="G177" s="585">
        <v>4746484.2567499997</v>
      </c>
      <c r="H177" s="585">
        <v>1923955.5019</v>
      </c>
      <c r="I177" s="584" t="s">
        <v>1492</v>
      </c>
      <c r="J177" s="584" t="s">
        <v>1089</v>
      </c>
      <c r="K177" s="585">
        <v>4.9346139999999998</v>
      </c>
      <c r="L177" s="584" t="s">
        <v>1496</v>
      </c>
      <c r="M177" s="251" t="s">
        <v>413</v>
      </c>
      <c r="N177" s="679">
        <v>0</v>
      </c>
      <c r="O177" s="251">
        <v>2022</v>
      </c>
      <c r="P177" s="251">
        <v>2040</v>
      </c>
      <c r="Q177" s="251" t="s">
        <v>1443</v>
      </c>
      <c r="R177" s="251" t="s">
        <v>394</v>
      </c>
      <c r="S177" s="251" t="s">
        <v>583</v>
      </c>
      <c r="T177" s="251" t="s">
        <v>1457</v>
      </c>
      <c r="U177" s="251" t="s">
        <v>1493</v>
      </c>
      <c r="V177" s="257"/>
      <c r="W177" s="252"/>
      <c r="X177" s="696"/>
      <c r="Y177" s="679"/>
      <c r="Z177" s="679"/>
      <c r="AA177" s="251"/>
      <c r="AB177" s="257"/>
      <c r="AC177" s="257"/>
      <c r="AD177" s="257"/>
      <c r="AE177" s="257"/>
      <c r="AF177" s="257"/>
      <c r="AG177" s="257"/>
      <c r="AH177" s="257"/>
      <c r="AI177" s="257"/>
      <c r="AJ177" s="257"/>
      <c r="AK177" s="257"/>
    </row>
    <row r="178" spans="2:37" s="598" customFormat="1" ht="22.5" customHeight="1">
      <c r="B178" s="583" t="s">
        <v>1438</v>
      </c>
      <c r="C178" s="584" t="s">
        <v>1491</v>
      </c>
      <c r="D178" s="583" t="s">
        <v>521</v>
      </c>
      <c r="E178" s="584" t="s">
        <v>1088</v>
      </c>
      <c r="F178" s="583" t="s">
        <v>431</v>
      </c>
      <c r="G178" s="585">
        <v>4749525.3808599999</v>
      </c>
      <c r="H178" s="585">
        <v>1924873.41802</v>
      </c>
      <c r="I178" s="584" t="s">
        <v>1492</v>
      </c>
      <c r="J178" s="584" t="s">
        <v>1089</v>
      </c>
      <c r="K178" s="585">
        <v>1.6794199999999999</v>
      </c>
      <c r="L178" s="584" t="s">
        <v>1497</v>
      </c>
      <c r="M178" s="251" t="s">
        <v>411</v>
      </c>
      <c r="N178" s="679">
        <v>0</v>
      </c>
      <c r="O178" s="251">
        <v>2022</v>
      </c>
      <c r="P178" s="251">
        <v>2040</v>
      </c>
      <c r="Q178" s="251" t="s">
        <v>1443</v>
      </c>
      <c r="R178" s="251" t="s">
        <v>394</v>
      </c>
      <c r="S178" s="251" t="s">
        <v>583</v>
      </c>
      <c r="T178" s="251" t="s">
        <v>1457</v>
      </c>
      <c r="U178" s="251" t="s">
        <v>1493</v>
      </c>
      <c r="V178" s="257"/>
      <c r="W178" s="252"/>
      <c r="X178" s="696"/>
      <c r="Y178" s="679"/>
      <c r="Z178" s="679"/>
      <c r="AA178" s="251"/>
      <c r="AB178" s="257"/>
      <c r="AC178" s="257"/>
      <c r="AD178" s="257"/>
      <c r="AE178" s="257"/>
      <c r="AF178" s="257"/>
      <c r="AG178" s="257"/>
      <c r="AH178" s="257"/>
      <c r="AI178" s="257"/>
      <c r="AJ178" s="257"/>
      <c r="AK178" s="257"/>
    </row>
    <row r="179" spans="2:37" s="598" customFormat="1" ht="22.5" customHeight="1">
      <c r="B179" s="583" t="s">
        <v>1438</v>
      </c>
      <c r="C179" s="584" t="s">
        <v>1491</v>
      </c>
      <c r="D179" s="583" t="s">
        <v>521</v>
      </c>
      <c r="E179" s="584" t="s">
        <v>1088</v>
      </c>
      <c r="F179" s="583" t="s">
        <v>431</v>
      </c>
      <c r="G179" s="585">
        <v>4748778.6053600004</v>
      </c>
      <c r="H179" s="585">
        <v>1925800.30856</v>
      </c>
      <c r="I179" s="584" t="s">
        <v>1492</v>
      </c>
      <c r="J179" s="584" t="s">
        <v>1089</v>
      </c>
      <c r="K179" s="585">
        <v>3.2120649999999999</v>
      </c>
      <c r="L179" s="584" t="s">
        <v>1497</v>
      </c>
      <c r="M179" s="251" t="s">
        <v>411</v>
      </c>
      <c r="N179" s="679">
        <v>0</v>
      </c>
      <c r="O179" s="251">
        <v>2022</v>
      </c>
      <c r="P179" s="251">
        <v>2040</v>
      </c>
      <c r="Q179" s="251" t="s">
        <v>1443</v>
      </c>
      <c r="R179" s="251" t="s">
        <v>394</v>
      </c>
      <c r="S179" s="251" t="s">
        <v>583</v>
      </c>
      <c r="T179" s="251" t="s">
        <v>1457</v>
      </c>
      <c r="U179" s="251" t="s">
        <v>1493</v>
      </c>
      <c r="V179" s="257"/>
      <c r="W179" s="252"/>
      <c r="X179" s="696"/>
      <c r="Y179" s="679"/>
      <c r="Z179" s="679"/>
      <c r="AA179" s="251"/>
      <c r="AB179" s="257"/>
      <c r="AC179" s="257"/>
      <c r="AD179" s="257"/>
      <c r="AE179" s="257"/>
      <c r="AF179" s="257"/>
      <c r="AG179" s="257"/>
      <c r="AH179" s="257"/>
      <c r="AI179" s="257"/>
      <c r="AJ179" s="257"/>
      <c r="AK179" s="257"/>
    </row>
    <row r="180" spans="2:37" s="598" customFormat="1" ht="22.5" customHeight="1">
      <c r="B180" s="583" t="s">
        <v>1438</v>
      </c>
      <c r="C180" s="584" t="s">
        <v>1491</v>
      </c>
      <c r="D180" s="583" t="s">
        <v>521</v>
      </c>
      <c r="E180" s="584" t="s">
        <v>1088</v>
      </c>
      <c r="F180" s="583" t="s">
        <v>431</v>
      </c>
      <c r="G180" s="585">
        <v>4749193.1178700002</v>
      </c>
      <c r="H180" s="585">
        <v>1925513.16374</v>
      </c>
      <c r="I180" s="584" t="s">
        <v>1492</v>
      </c>
      <c r="J180" s="584" t="s">
        <v>1089</v>
      </c>
      <c r="K180" s="585">
        <v>2.984219</v>
      </c>
      <c r="L180" s="584" t="s">
        <v>1498</v>
      </c>
      <c r="M180" s="251" t="s">
        <v>415</v>
      </c>
      <c r="N180" s="679">
        <v>0</v>
      </c>
      <c r="O180" s="251">
        <v>2022</v>
      </c>
      <c r="P180" s="251">
        <v>2040</v>
      </c>
      <c r="Q180" s="251" t="s">
        <v>1443</v>
      </c>
      <c r="R180" s="251" t="s">
        <v>394</v>
      </c>
      <c r="S180" s="251" t="s">
        <v>583</v>
      </c>
      <c r="T180" s="251" t="s">
        <v>1457</v>
      </c>
      <c r="U180" s="251" t="s">
        <v>1493</v>
      </c>
      <c r="V180" s="257"/>
      <c r="W180" s="252"/>
      <c r="X180" s="696"/>
      <c r="Y180" s="679"/>
      <c r="Z180" s="679"/>
      <c r="AA180" s="251"/>
      <c r="AB180" s="257"/>
      <c r="AC180" s="257"/>
      <c r="AD180" s="257"/>
      <c r="AE180" s="257"/>
      <c r="AF180" s="257"/>
      <c r="AG180" s="257"/>
      <c r="AH180" s="257"/>
      <c r="AI180" s="257"/>
      <c r="AJ180" s="257"/>
      <c r="AK180" s="257"/>
    </row>
    <row r="181" spans="2:37" s="598" customFormat="1" ht="22.5" customHeight="1">
      <c r="B181" s="583" t="s">
        <v>1438</v>
      </c>
      <c r="C181" s="584" t="s">
        <v>1491</v>
      </c>
      <c r="D181" s="583" t="s">
        <v>521</v>
      </c>
      <c r="E181" s="584" t="s">
        <v>1088</v>
      </c>
      <c r="F181" s="583" t="s">
        <v>431</v>
      </c>
      <c r="G181" s="585">
        <v>4748612.9883199995</v>
      </c>
      <c r="H181" s="585">
        <v>1925727.3576100001</v>
      </c>
      <c r="I181" s="584" t="s">
        <v>1492</v>
      </c>
      <c r="J181" s="584" t="s">
        <v>1089</v>
      </c>
      <c r="K181" s="585">
        <v>0.28766000000000003</v>
      </c>
      <c r="L181" s="584" t="s">
        <v>1499</v>
      </c>
      <c r="M181" s="251" t="s">
        <v>1467</v>
      </c>
      <c r="N181" s="679">
        <v>0</v>
      </c>
      <c r="O181" s="251">
        <v>2022</v>
      </c>
      <c r="P181" s="251">
        <v>2040</v>
      </c>
      <c r="Q181" s="251" t="s">
        <v>1443</v>
      </c>
      <c r="R181" s="251" t="s">
        <v>394</v>
      </c>
      <c r="S181" s="251" t="s">
        <v>583</v>
      </c>
      <c r="T181" s="251" t="s">
        <v>1457</v>
      </c>
      <c r="U181" s="251" t="s">
        <v>1493</v>
      </c>
      <c r="V181" s="257"/>
      <c r="W181" s="252"/>
      <c r="X181" s="696"/>
      <c r="Y181" s="679"/>
      <c r="Z181" s="679"/>
      <c r="AA181" s="251"/>
      <c r="AB181" s="257"/>
      <c r="AC181" s="257"/>
      <c r="AD181" s="257"/>
      <c r="AE181" s="257"/>
      <c r="AF181" s="257"/>
      <c r="AG181" s="257"/>
      <c r="AH181" s="257"/>
      <c r="AI181" s="257"/>
      <c r="AJ181" s="257"/>
      <c r="AK181" s="257"/>
    </row>
    <row r="182" spans="2:37" s="598" customFormat="1" ht="22.5" customHeight="1">
      <c r="B182" s="583" t="s">
        <v>1438</v>
      </c>
      <c r="C182" s="584" t="s">
        <v>1491</v>
      </c>
      <c r="D182" s="583" t="s">
        <v>521</v>
      </c>
      <c r="E182" s="584" t="s">
        <v>1088</v>
      </c>
      <c r="F182" s="583" t="s">
        <v>431</v>
      </c>
      <c r="G182" s="585">
        <v>4749070.3624</v>
      </c>
      <c r="H182" s="585">
        <v>1925010.60152</v>
      </c>
      <c r="I182" s="584" t="s">
        <v>1492</v>
      </c>
      <c r="J182" s="584" t="s">
        <v>1089</v>
      </c>
      <c r="K182" s="585">
        <v>0.183168</v>
      </c>
      <c r="L182" s="584" t="s">
        <v>1500</v>
      </c>
      <c r="M182" s="251" t="s">
        <v>1483</v>
      </c>
      <c r="N182" s="679">
        <v>0</v>
      </c>
      <c r="O182" s="251">
        <v>2022</v>
      </c>
      <c r="P182" s="251">
        <v>2040</v>
      </c>
      <c r="Q182" s="251" t="s">
        <v>1443</v>
      </c>
      <c r="R182" s="251" t="s">
        <v>394</v>
      </c>
      <c r="S182" s="251" t="s">
        <v>583</v>
      </c>
      <c r="T182" s="251" t="s">
        <v>1457</v>
      </c>
      <c r="U182" s="251" t="s">
        <v>1493</v>
      </c>
      <c r="V182" s="257"/>
      <c r="W182" s="252"/>
      <c r="X182" s="696"/>
      <c r="Y182" s="679"/>
      <c r="Z182" s="679"/>
      <c r="AA182" s="251"/>
      <c r="AB182" s="257"/>
      <c r="AC182" s="257"/>
      <c r="AD182" s="257"/>
      <c r="AE182" s="257"/>
      <c r="AF182" s="257"/>
      <c r="AG182" s="257"/>
      <c r="AH182" s="257"/>
      <c r="AI182" s="257"/>
      <c r="AJ182" s="257"/>
      <c r="AK182" s="257"/>
    </row>
    <row r="183" spans="2:37" s="598" customFormat="1" ht="22.5" customHeight="1">
      <c r="B183" s="583" t="s">
        <v>1438</v>
      </c>
      <c r="C183" s="584" t="s">
        <v>1491</v>
      </c>
      <c r="D183" s="583" t="s">
        <v>521</v>
      </c>
      <c r="E183" s="584" t="s">
        <v>1088</v>
      </c>
      <c r="F183" s="583" t="s">
        <v>431</v>
      </c>
      <c r="G183" s="585">
        <v>4749559.1090399995</v>
      </c>
      <c r="H183" s="585">
        <v>1925633.1306499999</v>
      </c>
      <c r="I183" s="584" t="s">
        <v>1492</v>
      </c>
      <c r="J183" s="584" t="s">
        <v>1089</v>
      </c>
      <c r="K183" s="585">
        <v>0.30867699999999998</v>
      </c>
      <c r="L183" s="584" t="s">
        <v>1500</v>
      </c>
      <c r="M183" s="251" t="s">
        <v>1483</v>
      </c>
      <c r="N183" s="679">
        <v>0</v>
      </c>
      <c r="O183" s="251">
        <v>2022</v>
      </c>
      <c r="P183" s="251">
        <v>2040</v>
      </c>
      <c r="Q183" s="251" t="s">
        <v>1443</v>
      </c>
      <c r="R183" s="251" t="s">
        <v>394</v>
      </c>
      <c r="S183" s="251" t="s">
        <v>583</v>
      </c>
      <c r="T183" s="251" t="s">
        <v>1457</v>
      </c>
      <c r="U183" s="251" t="s">
        <v>1493</v>
      </c>
      <c r="V183" s="257"/>
      <c r="W183" s="252"/>
      <c r="X183" s="696"/>
      <c r="Y183" s="679"/>
      <c r="Z183" s="679"/>
      <c r="AA183" s="251"/>
      <c r="AB183" s="257"/>
      <c r="AC183" s="257"/>
      <c r="AD183" s="257"/>
      <c r="AE183" s="257"/>
      <c r="AF183" s="257"/>
      <c r="AG183" s="257"/>
      <c r="AH183" s="257"/>
      <c r="AI183" s="257"/>
      <c r="AJ183" s="257"/>
      <c r="AK183" s="257"/>
    </row>
    <row r="184" spans="2:37" s="598" customFormat="1" ht="22.5" customHeight="1">
      <c r="B184" s="583" t="s">
        <v>1438</v>
      </c>
      <c r="C184" s="584" t="s">
        <v>1491</v>
      </c>
      <c r="D184" s="583" t="s">
        <v>521</v>
      </c>
      <c r="E184" s="584" t="s">
        <v>1088</v>
      </c>
      <c r="F184" s="583" t="s">
        <v>431</v>
      </c>
      <c r="G184" s="585">
        <v>4748931.6819900004</v>
      </c>
      <c r="H184" s="585">
        <v>1925058.6540000001</v>
      </c>
      <c r="I184" s="584" t="s">
        <v>1492</v>
      </c>
      <c r="J184" s="584" t="s">
        <v>1089</v>
      </c>
      <c r="K184" s="585">
        <v>19.929793</v>
      </c>
      <c r="L184" s="584" t="s">
        <v>1501</v>
      </c>
      <c r="M184" s="251" t="s">
        <v>413</v>
      </c>
      <c r="N184" s="679">
        <v>0</v>
      </c>
      <c r="O184" s="251">
        <v>2022</v>
      </c>
      <c r="P184" s="251">
        <v>2040</v>
      </c>
      <c r="Q184" s="251" t="s">
        <v>1443</v>
      </c>
      <c r="R184" s="251" t="s">
        <v>394</v>
      </c>
      <c r="S184" s="251" t="s">
        <v>583</v>
      </c>
      <c r="T184" s="251" t="s">
        <v>1457</v>
      </c>
      <c r="U184" s="251" t="s">
        <v>1493</v>
      </c>
      <c r="V184" s="257"/>
      <c r="W184" s="252"/>
      <c r="X184" s="696"/>
      <c r="Y184" s="679"/>
      <c r="Z184" s="679"/>
      <c r="AA184" s="251"/>
      <c r="AB184" s="257"/>
      <c r="AC184" s="257"/>
      <c r="AD184" s="257"/>
      <c r="AE184" s="257"/>
      <c r="AF184" s="257"/>
      <c r="AG184" s="257"/>
      <c r="AH184" s="257"/>
      <c r="AI184" s="257"/>
      <c r="AJ184" s="257"/>
      <c r="AK184" s="257"/>
    </row>
    <row r="185" spans="2:37" s="598" customFormat="1" ht="22.5" customHeight="1">
      <c r="B185" s="583" t="s">
        <v>1438</v>
      </c>
      <c r="C185" s="584" t="s">
        <v>1491</v>
      </c>
      <c r="D185" s="583" t="s">
        <v>521</v>
      </c>
      <c r="E185" s="584" t="s">
        <v>1088</v>
      </c>
      <c r="F185" s="583" t="s">
        <v>431</v>
      </c>
      <c r="G185" s="585">
        <v>4748816.3709399998</v>
      </c>
      <c r="H185" s="585">
        <v>1925713.38234</v>
      </c>
      <c r="I185" s="584" t="s">
        <v>1492</v>
      </c>
      <c r="J185" s="584" t="s">
        <v>1089</v>
      </c>
      <c r="K185" s="585">
        <v>12.176506</v>
      </c>
      <c r="L185" s="584" t="s">
        <v>1501</v>
      </c>
      <c r="M185" s="251" t="s">
        <v>413</v>
      </c>
      <c r="N185" s="679">
        <v>0</v>
      </c>
      <c r="O185" s="251">
        <v>2022</v>
      </c>
      <c r="P185" s="251">
        <v>2040</v>
      </c>
      <c r="Q185" s="251" t="s">
        <v>1443</v>
      </c>
      <c r="R185" s="251" t="s">
        <v>394</v>
      </c>
      <c r="S185" s="251" t="s">
        <v>583</v>
      </c>
      <c r="T185" s="251" t="s">
        <v>1457</v>
      </c>
      <c r="U185" s="251" t="s">
        <v>1493</v>
      </c>
      <c r="V185" s="257"/>
      <c r="W185" s="252"/>
      <c r="X185" s="696"/>
      <c r="Y185" s="679"/>
      <c r="Z185" s="679"/>
      <c r="AA185" s="251"/>
      <c r="AB185" s="257"/>
      <c r="AC185" s="257"/>
      <c r="AD185" s="257"/>
      <c r="AE185" s="257"/>
      <c r="AF185" s="257"/>
      <c r="AG185" s="257"/>
      <c r="AH185" s="257"/>
      <c r="AI185" s="257"/>
      <c r="AJ185" s="257"/>
      <c r="AK185" s="257"/>
    </row>
    <row r="186" spans="2:37" s="598" customFormat="1" ht="22.5" customHeight="1">
      <c r="B186" s="583" t="s">
        <v>1438</v>
      </c>
      <c r="C186" s="584" t="s">
        <v>1491</v>
      </c>
      <c r="D186" s="583" t="s">
        <v>521</v>
      </c>
      <c r="E186" s="584" t="s">
        <v>1088</v>
      </c>
      <c r="F186" s="583" t="s">
        <v>431</v>
      </c>
      <c r="G186" s="585">
        <v>4746371.0055900002</v>
      </c>
      <c r="H186" s="585">
        <v>1923696.80589</v>
      </c>
      <c r="I186" s="584" t="s">
        <v>1492</v>
      </c>
      <c r="J186" s="584" t="s">
        <v>1089</v>
      </c>
      <c r="K186" s="585">
        <v>18.839959</v>
      </c>
      <c r="L186" s="584" t="s">
        <v>1501</v>
      </c>
      <c r="M186" s="251" t="s">
        <v>413</v>
      </c>
      <c r="N186" s="679">
        <v>0</v>
      </c>
      <c r="O186" s="251">
        <v>2022</v>
      </c>
      <c r="P186" s="251">
        <v>2040</v>
      </c>
      <c r="Q186" s="251" t="s">
        <v>1443</v>
      </c>
      <c r="R186" s="251" t="s">
        <v>394</v>
      </c>
      <c r="S186" s="251" t="s">
        <v>583</v>
      </c>
      <c r="T186" s="251" t="s">
        <v>1457</v>
      </c>
      <c r="U186" s="251" t="s">
        <v>1493</v>
      </c>
      <c r="V186" s="257"/>
      <c r="W186" s="252"/>
      <c r="X186" s="696"/>
      <c r="Y186" s="679"/>
      <c r="Z186" s="679"/>
      <c r="AA186" s="251"/>
      <c r="AB186" s="257"/>
      <c r="AC186" s="257"/>
      <c r="AD186" s="257"/>
      <c r="AE186" s="257"/>
      <c r="AF186" s="257"/>
      <c r="AG186" s="257"/>
      <c r="AH186" s="257"/>
      <c r="AI186" s="257"/>
      <c r="AJ186" s="257"/>
      <c r="AK186" s="257"/>
    </row>
    <row r="187" spans="2:37" s="598" customFormat="1" ht="22.5" customHeight="1">
      <c r="B187" s="583" t="s">
        <v>1438</v>
      </c>
      <c r="C187" s="584" t="s">
        <v>1491</v>
      </c>
      <c r="D187" s="583" t="s">
        <v>521</v>
      </c>
      <c r="E187" s="584" t="s">
        <v>1502</v>
      </c>
      <c r="F187" s="583" t="s">
        <v>431</v>
      </c>
      <c r="G187" s="585">
        <v>4737141.7749699997</v>
      </c>
      <c r="H187" s="585">
        <v>1897051.4142799999</v>
      </c>
      <c r="I187" s="584" t="s">
        <v>1492</v>
      </c>
      <c r="J187" s="584" t="s">
        <v>1089</v>
      </c>
      <c r="K187" s="585">
        <v>17.047666000000042</v>
      </c>
      <c r="L187" s="584" t="s">
        <v>1503</v>
      </c>
      <c r="M187" s="251" t="s">
        <v>413</v>
      </c>
      <c r="N187" s="679">
        <v>0</v>
      </c>
      <c r="O187" s="251">
        <v>2022</v>
      </c>
      <c r="P187" s="251">
        <v>2040</v>
      </c>
      <c r="Q187" s="251" t="s">
        <v>1443</v>
      </c>
      <c r="R187" s="251" t="s">
        <v>394</v>
      </c>
      <c r="S187" s="251" t="s">
        <v>583</v>
      </c>
      <c r="T187" s="251" t="s">
        <v>1457</v>
      </c>
      <c r="U187" s="251" t="s">
        <v>1493</v>
      </c>
      <c r="V187" s="257"/>
      <c r="W187" s="252"/>
      <c r="X187" s="696"/>
      <c r="Y187" s="679"/>
      <c r="Z187" s="679"/>
      <c r="AA187" s="251"/>
      <c r="AB187" s="257"/>
      <c r="AC187" s="257"/>
      <c r="AD187" s="257"/>
      <c r="AE187" s="257"/>
      <c r="AF187" s="257"/>
      <c r="AG187" s="257"/>
      <c r="AH187" s="257"/>
      <c r="AI187" s="257"/>
      <c r="AJ187" s="257"/>
      <c r="AK187" s="257"/>
    </row>
    <row r="188" spans="2:37" s="598" customFormat="1" ht="22.5" customHeight="1">
      <c r="B188" s="583" t="s">
        <v>1438</v>
      </c>
      <c r="C188" s="584" t="s">
        <v>1491</v>
      </c>
      <c r="D188" s="583" t="s">
        <v>521</v>
      </c>
      <c r="E188" s="584" t="s">
        <v>1502</v>
      </c>
      <c r="F188" s="583" t="s">
        <v>431</v>
      </c>
      <c r="G188" s="585">
        <v>4736692.4681700002</v>
      </c>
      <c r="H188" s="585">
        <v>1897108.5007799999</v>
      </c>
      <c r="I188" s="584" t="s">
        <v>1492</v>
      </c>
      <c r="J188" s="584" t="s">
        <v>1089</v>
      </c>
      <c r="K188" s="585">
        <v>3.8128989999999998</v>
      </c>
      <c r="L188" s="584" t="s">
        <v>1496</v>
      </c>
      <c r="M188" s="251" t="s">
        <v>413</v>
      </c>
      <c r="N188" s="679">
        <v>0</v>
      </c>
      <c r="O188" s="251">
        <v>2022</v>
      </c>
      <c r="P188" s="251">
        <v>2040</v>
      </c>
      <c r="Q188" s="251" t="s">
        <v>1443</v>
      </c>
      <c r="R188" s="251" t="s">
        <v>394</v>
      </c>
      <c r="S188" s="251" t="s">
        <v>583</v>
      </c>
      <c r="T188" s="251" t="s">
        <v>1457</v>
      </c>
      <c r="U188" s="251" t="s">
        <v>1493</v>
      </c>
      <c r="V188" s="257"/>
      <c r="W188" s="252"/>
      <c r="X188" s="696"/>
      <c r="Y188" s="679"/>
      <c r="Z188" s="679"/>
      <c r="AA188" s="251"/>
      <c r="AB188" s="257"/>
      <c r="AC188" s="257"/>
      <c r="AD188" s="257"/>
      <c r="AE188" s="257"/>
      <c r="AF188" s="257"/>
      <c r="AG188" s="257"/>
      <c r="AH188" s="257"/>
      <c r="AI188" s="257"/>
      <c r="AJ188" s="257"/>
      <c r="AK188" s="257"/>
    </row>
    <row r="189" spans="2:37" s="598" customFormat="1" ht="22.5" customHeight="1">
      <c r="B189" s="583" t="s">
        <v>1438</v>
      </c>
      <c r="C189" s="584" t="s">
        <v>590</v>
      </c>
      <c r="D189" s="583" t="s">
        <v>521</v>
      </c>
      <c r="E189" s="584" t="s">
        <v>1504</v>
      </c>
      <c r="F189" s="584" t="s">
        <v>431</v>
      </c>
      <c r="G189" s="585">
        <v>4778054.42</v>
      </c>
      <c r="H189" s="585">
        <v>2746480.01</v>
      </c>
      <c r="I189" s="584" t="s">
        <v>591</v>
      </c>
      <c r="J189" s="584" t="s">
        <v>585</v>
      </c>
      <c r="K189" s="585">
        <f>60.990313-10.39</f>
        <v>50.600313</v>
      </c>
      <c r="L189" s="584" t="s">
        <v>1505</v>
      </c>
      <c r="M189" s="251" t="s">
        <v>413</v>
      </c>
      <c r="N189" s="679">
        <v>0</v>
      </c>
      <c r="O189" s="251">
        <v>2021</v>
      </c>
      <c r="P189" s="251">
        <v>2036</v>
      </c>
      <c r="Q189" s="251" t="s">
        <v>1443</v>
      </c>
      <c r="R189" s="251" t="s">
        <v>394</v>
      </c>
      <c r="S189" s="251" t="s">
        <v>586</v>
      </c>
      <c r="T189" s="252" t="s">
        <v>587</v>
      </c>
      <c r="U189" s="251" t="s">
        <v>1506</v>
      </c>
      <c r="V189" s="257"/>
      <c r="W189" s="252"/>
      <c r="X189" s="696"/>
      <c r="Y189" s="679"/>
      <c r="Z189" s="679"/>
      <c r="AA189" s="251"/>
      <c r="AB189" s="257"/>
      <c r="AC189" s="257"/>
      <c r="AD189" s="257"/>
      <c r="AE189" s="257"/>
      <c r="AF189" s="257"/>
      <c r="AG189" s="257"/>
      <c r="AH189" s="257"/>
      <c r="AI189" s="257"/>
      <c r="AJ189" s="257"/>
      <c r="AK189" s="257"/>
    </row>
    <row r="190" spans="2:37" s="598" customFormat="1" ht="22.5" customHeight="1">
      <c r="B190" s="583" t="s">
        <v>1438</v>
      </c>
      <c r="C190" s="584" t="s">
        <v>590</v>
      </c>
      <c r="D190" s="583" t="s">
        <v>521</v>
      </c>
      <c r="E190" s="584" t="s">
        <v>1504</v>
      </c>
      <c r="F190" s="584" t="s">
        <v>431</v>
      </c>
      <c r="G190" s="585">
        <v>4778054.42</v>
      </c>
      <c r="H190" s="585">
        <v>2746480.01</v>
      </c>
      <c r="I190" s="584" t="s">
        <v>591</v>
      </c>
      <c r="J190" s="584" t="s">
        <v>585</v>
      </c>
      <c r="K190" s="585">
        <v>5.4571940000000003</v>
      </c>
      <c r="L190" s="584" t="s">
        <v>1507</v>
      </c>
      <c r="M190" s="251" t="s">
        <v>116</v>
      </c>
      <c r="N190" s="679">
        <v>0</v>
      </c>
      <c r="O190" s="251">
        <v>2021</v>
      </c>
      <c r="P190" s="251">
        <v>2036</v>
      </c>
      <c r="Q190" s="251" t="s">
        <v>1443</v>
      </c>
      <c r="R190" s="251" t="s">
        <v>394</v>
      </c>
      <c r="S190" s="251" t="s">
        <v>586</v>
      </c>
      <c r="T190" s="252" t="s">
        <v>587</v>
      </c>
      <c r="U190" s="251" t="s">
        <v>1506</v>
      </c>
      <c r="V190" s="257"/>
      <c r="W190" s="252"/>
      <c r="X190" s="696"/>
      <c r="Y190" s="679"/>
      <c r="Z190" s="679"/>
      <c r="AA190" s="251"/>
      <c r="AB190" s="257"/>
      <c r="AC190" s="257"/>
      <c r="AD190" s="257"/>
      <c r="AE190" s="257"/>
      <c r="AF190" s="257"/>
      <c r="AG190" s="257"/>
      <c r="AH190" s="257"/>
      <c r="AI190" s="257"/>
      <c r="AJ190" s="257"/>
      <c r="AK190" s="257"/>
    </row>
    <row r="191" spans="2:37" s="598" customFormat="1" ht="22.5" customHeight="1">
      <c r="B191" s="583" t="s">
        <v>1438</v>
      </c>
      <c r="C191" s="584" t="s">
        <v>590</v>
      </c>
      <c r="D191" s="583" t="s">
        <v>521</v>
      </c>
      <c r="E191" s="584" t="s">
        <v>1504</v>
      </c>
      <c r="F191" s="584" t="s">
        <v>431</v>
      </c>
      <c r="G191" s="585">
        <v>4778054.42</v>
      </c>
      <c r="H191" s="585">
        <v>2746480.01</v>
      </c>
      <c r="I191" s="584" t="s">
        <v>591</v>
      </c>
      <c r="J191" s="584" t="s">
        <v>585</v>
      </c>
      <c r="K191" s="585">
        <v>1.3157129999999999</v>
      </c>
      <c r="L191" s="584" t="s">
        <v>1508</v>
      </c>
      <c r="M191" s="251" t="s">
        <v>116</v>
      </c>
      <c r="N191" s="679">
        <v>0</v>
      </c>
      <c r="O191" s="251">
        <v>2021</v>
      </c>
      <c r="P191" s="251">
        <v>2036</v>
      </c>
      <c r="Q191" s="251" t="s">
        <v>1443</v>
      </c>
      <c r="R191" s="251" t="s">
        <v>394</v>
      </c>
      <c r="S191" s="251" t="s">
        <v>586</v>
      </c>
      <c r="T191" s="252" t="s">
        <v>587</v>
      </c>
      <c r="U191" s="251" t="s">
        <v>1506</v>
      </c>
      <c r="V191" s="257"/>
      <c r="W191" s="252"/>
      <c r="X191" s="696"/>
      <c r="Y191" s="679"/>
      <c r="Z191" s="679"/>
      <c r="AA191" s="251"/>
      <c r="AB191" s="257"/>
      <c r="AC191" s="257"/>
      <c r="AD191" s="257"/>
      <c r="AE191" s="257"/>
      <c r="AF191" s="257"/>
      <c r="AG191" s="257"/>
      <c r="AH191" s="257"/>
      <c r="AI191" s="257"/>
      <c r="AJ191" s="257"/>
      <c r="AK191" s="257"/>
    </row>
    <row r="192" spans="2:37" s="598" customFormat="1" ht="22.5" customHeight="1">
      <c r="B192" s="583" t="s">
        <v>1438</v>
      </c>
      <c r="C192" s="584" t="s">
        <v>590</v>
      </c>
      <c r="D192" s="583" t="s">
        <v>521</v>
      </c>
      <c r="E192" s="584" t="s">
        <v>1504</v>
      </c>
      <c r="F192" s="584" t="s">
        <v>431</v>
      </c>
      <c r="G192" s="585">
        <v>4778054.42</v>
      </c>
      <c r="H192" s="585">
        <v>2746480.01</v>
      </c>
      <c r="I192" s="584" t="s">
        <v>591</v>
      </c>
      <c r="J192" s="584" t="s">
        <v>585</v>
      </c>
      <c r="K192" s="585">
        <v>17.512843</v>
      </c>
      <c r="L192" s="584" t="s">
        <v>1509</v>
      </c>
      <c r="M192" s="251" t="s">
        <v>116</v>
      </c>
      <c r="N192" s="679">
        <v>0</v>
      </c>
      <c r="O192" s="251">
        <v>2021</v>
      </c>
      <c r="P192" s="251">
        <v>2036</v>
      </c>
      <c r="Q192" s="251" t="s">
        <v>1443</v>
      </c>
      <c r="R192" s="251" t="s">
        <v>394</v>
      </c>
      <c r="S192" s="251" t="s">
        <v>586</v>
      </c>
      <c r="T192" s="252" t="s">
        <v>587</v>
      </c>
      <c r="U192" s="251" t="s">
        <v>1506</v>
      </c>
      <c r="V192" s="257"/>
      <c r="W192" s="252"/>
      <c r="X192" s="251"/>
      <c r="Y192" s="251"/>
      <c r="Z192" s="251"/>
      <c r="AA192" s="251"/>
      <c r="AB192" s="257"/>
      <c r="AC192" s="257"/>
      <c r="AD192" s="257"/>
      <c r="AE192" s="257"/>
      <c r="AF192" s="257"/>
      <c r="AG192" s="257"/>
      <c r="AH192" s="257"/>
      <c r="AI192" s="257"/>
      <c r="AJ192" s="257"/>
      <c r="AK192" s="257"/>
    </row>
    <row r="193" spans="2:37" s="598" customFormat="1" ht="22.5" customHeight="1">
      <c r="B193" s="583" t="s">
        <v>1438</v>
      </c>
      <c r="C193" s="584" t="s">
        <v>590</v>
      </c>
      <c r="D193" s="583" t="s">
        <v>521</v>
      </c>
      <c r="E193" s="584" t="s">
        <v>1504</v>
      </c>
      <c r="F193" s="584" t="s">
        <v>431</v>
      </c>
      <c r="G193" s="585">
        <v>4778054.42</v>
      </c>
      <c r="H193" s="585">
        <v>2746480.01</v>
      </c>
      <c r="I193" s="584" t="s">
        <v>591</v>
      </c>
      <c r="J193" s="584" t="s">
        <v>1510</v>
      </c>
      <c r="K193" s="585">
        <v>19.672656</v>
      </c>
      <c r="L193" s="584" t="s">
        <v>1511</v>
      </c>
      <c r="M193" s="251" t="s">
        <v>413</v>
      </c>
      <c r="N193" s="679">
        <v>0</v>
      </c>
      <c r="O193" s="251">
        <v>2021</v>
      </c>
      <c r="P193" s="251">
        <v>2036</v>
      </c>
      <c r="Q193" s="251" t="s">
        <v>1443</v>
      </c>
      <c r="R193" s="251" t="s">
        <v>394</v>
      </c>
      <c r="S193" s="251" t="s">
        <v>586</v>
      </c>
      <c r="T193" s="252" t="s">
        <v>587</v>
      </c>
      <c r="U193" s="251" t="s">
        <v>1506</v>
      </c>
      <c r="V193" s="257"/>
      <c r="W193" s="252"/>
      <c r="X193" s="257"/>
      <c r="Y193" s="257"/>
      <c r="Z193" s="257"/>
      <c r="AA193" s="257"/>
      <c r="AB193" s="257"/>
      <c r="AC193" s="257"/>
      <c r="AD193" s="257"/>
      <c r="AE193" s="257"/>
      <c r="AF193" s="257"/>
      <c r="AG193" s="257"/>
      <c r="AH193" s="257"/>
      <c r="AI193" s="257"/>
      <c r="AJ193" s="257"/>
      <c r="AK193" s="257"/>
    </row>
    <row r="194" spans="2:37" s="598" customFormat="1" ht="22.5" customHeight="1">
      <c r="B194" s="583" t="s">
        <v>1438</v>
      </c>
      <c r="C194" s="584" t="s">
        <v>590</v>
      </c>
      <c r="D194" s="583" t="s">
        <v>521</v>
      </c>
      <c r="E194" s="584" t="s">
        <v>1504</v>
      </c>
      <c r="F194" s="584" t="s">
        <v>431</v>
      </c>
      <c r="G194" s="585">
        <v>4778054.42</v>
      </c>
      <c r="H194" s="585">
        <v>2746480.01</v>
      </c>
      <c r="I194" s="584" t="s">
        <v>591</v>
      </c>
      <c r="J194" s="584" t="s">
        <v>1510</v>
      </c>
      <c r="K194" s="585">
        <v>8.935181</v>
      </c>
      <c r="L194" s="584" t="s">
        <v>1512</v>
      </c>
      <c r="M194" s="251" t="s">
        <v>411</v>
      </c>
      <c r="N194" s="679">
        <v>0</v>
      </c>
      <c r="O194" s="251">
        <v>2021</v>
      </c>
      <c r="P194" s="251">
        <v>2036</v>
      </c>
      <c r="Q194" s="251" t="s">
        <v>1443</v>
      </c>
      <c r="R194" s="251" t="s">
        <v>394</v>
      </c>
      <c r="S194" s="251" t="s">
        <v>586</v>
      </c>
      <c r="T194" s="252" t="s">
        <v>587</v>
      </c>
      <c r="U194" s="251" t="s">
        <v>1506</v>
      </c>
      <c r="V194" s="257"/>
      <c r="W194" s="257"/>
      <c r="X194" s="257"/>
      <c r="Y194" s="257"/>
      <c r="Z194" s="257"/>
      <c r="AA194" s="257"/>
      <c r="AB194" s="257"/>
      <c r="AC194" s="257"/>
      <c r="AD194" s="257"/>
      <c r="AE194" s="257"/>
      <c r="AF194" s="257"/>
      <c r="AG194" s="257"/>
      <c r="AH194" s="257"/>
      <c r="AI194" s="257"/>
      <c r="AJ194" s="257"/>
      <c r="AK194" s="257"/>
    </row>
    <row r="195" spans="2:37" s="598" customFormat="1" ht="22.5" customHeight="1">
      <c r="B195" s="583" t="s">
        <v>1438</v>
      </c>
      <c r="C195" s="584" t="s">
        <v>590</v>
      </c>
      <c r="D195" s="583" t="s">
        <v>521</v>
      </c>
      <c r="E195" s="584" t="s">
        <v>1504</v>
      </c>
      <c r="F195" s="584" t="s">
        <v>431</v>
      </c>
      <c r="G195" s="585">
        <v>4778054.42</v>
      </c>
      <c r="H195" s="585">
        <v>2746480.01</v>
      </c>
      <c r="I195" s="584" t="s">
        <v>591</v>
      </c>
      <c r="J195" s="584" t="s">
        <v>1510</v>
      </c>
      <c r="K195" s="585">
        <v>53.105604999999997</v>
      </c>
      <c r="L195" s="584" t="s">
        <v>1513</v>
      </c>
      <c r="M195" s="251" t="s">
        <v>413</v>
      </c>
      <c r="N195" s="679">
        <v>0</v>
      </c>
      <c r="O195" s="251">
        <v>2021</v>
      </c>
      <c r="P195" s="251">
        <v>2036</v>
      </c>
      <c r="Q195" s="251" t="s">
        <v>1443</v>
      </c>
      <c r="R195" s="251" t="s">
        <v>394</v>
      </c>
      <c r="S195" s="251" t="s">
        <v>586</v>
      </c>
      <c r="T195" s="252" t="s">
        <v>587</v>
      </c>
      <c r="U195" s="251" t="s">
        <v>1506</v>
      </c>
      <c r="V195" s="257"/>
      <c r="W195" s="257"/>
      <c r="X195" s="257"/>
      <c r="Y195" s="257"/>
      <c r="Z195" s="257"/>
      <c r="AA195" s="257"/>
      <c r="AB195" s="257"/>
      <c r="AC195" s="257"/>
      <c r="AD195" s="257"/>
      <c r="AE195" s="257"/>
      <c r="AF195" s="257"/>
      <c r="AG195" s="257"/>
      <c r="AH195" s="257"/>
      <c r="AI195" s="257"/>
      <c r="AJ195" s="257"/>
      <c r="AK195" s="257"/>
    </row>
    <row r="196" spans="2:37" s="598" customFormat="1" ht="22.5" customHeight="1">
      <c r="B196" s="583" t="s">
        <v>1438</v>
      </c>
      <c r="C196" s="584" t="s">
        <v>590</v>
      </c>
      <c r="D196" s="583" t="s">
        <v>521</v>
      </c>
      <c r="E196" s="584" t="s">
        <v>1514</v>
      </c>
      <c r="F196" s="584" t="s">
        <v>431</v>
      </c>
      <c r="G196" s="585">
        <v>4764498.0999999996</v>
      </c>
      <c r="H196" s="585">
        <v>2744203.61</v>
      </c>
      <c r="I196" s="584" t="s">
        <v>592</v>
      </c>
      <c r="J196" s="584" t="s">
        <v>585</v>
      </c>
      <c r="K196" s="585">
        <v>68.977397999999994</v>
      </c>
      <c r="L196" s="584" t="s">
        <v>1507</v>
      </c>
      <c r="M196" s="251" t="s">
        <v>116</v>
      </c>
      <c r="N196" s="679">
        <v>0</v>
      </c>
      <c r="O196" s="251">
        <v>2021</v>
      </c>
      <c r="P196" s="251">
        <v>2036</v>
      </c>
      <c r="Q196" s="251" t="s">
        <v>1443</v>
      </c>
      <c r="R196" s="251" t="s">
        <v>394</v>
      </c>
      <c r="S196" s="251" t="s">
        <v>586</v>
      </c>
      <c r="T196" s="252" t="s">
        <v>1515</v>
      </c>
      <c r="U196" s="251" t="s">
        <v>1506</v>
      </c>
      <c r="V196" s="257"/>
      <c r="W196" s="257"/>
      <c r="X196" s="257"/>
      <c r="Y196" s="257"/>
      <c r="Z196" s="257"/>
      <c r="AA196" s="257"/>
      <c r="AB196" s="257"/>
      <c r="AC196" s="257"/>
      <c r="AD196" s="257"/>
      <c r="AE196" s="257"/>
      <c r="AF196" s="257"/>
      <c r="AG196" s="257"/>
      <c r="AH196" s="257"/>
      <c r="AI196" s="257"/>
      <c r="AJ196" s="257"/>
      <c r="AK196" s="257"/>
    </row>
    <row r="197" spans="2:37" s="598" customFormat="1" ht="22.5" customHeight="1">
      <c r="B197" s="583" t="s">
        <v>1438</v>
      </c>
      <c r="C197" s="584" t="s">
        <v>590</v>
      </c>
      <c r="D197" s="583" t="s">
        <v>521</v>
      </c>
      <c r="E197" s="584" t="s">
        <v>1514</v>
      </c>
      <c r="F197" s="584" t="s">
        <v>431</v>
      </c>
      <c r="G197" s="585">
        <v>4764498.0999999996</v>
      </c>
      <c r="H197" s="585">
        <v>2744203.61</v>
      </c>
      <c r="I197" s="584" t="s">
        <v>592</v>
      </c>
      <c r="J197" s="584" t="s">
        <v>585</v>
      </c>
      <c r="K197" s="585">
        <v>15.091637</v>
      </c>
      <c r="L197" s="584" t="s">
        <v>1508</v>
      </c>
      <c r="M197" s="251" t="s">
        <v>116</v>
      </c>
      <c r="N197" s="679">
        <v>0</v>
      </c>
      <c r="O197" s="251">
        <v>2021</v>
      </c>
      <c r="P197" s="251">
        <v>2036</v>
      </c>
      <c r="Q197" s="251" t="s">
        <v>1443</v>
      </c>
      <c r="R197" s="251" t="s">
        <v>394</v>
      </c>
      <c r="S197" s="251" t="s">
        <v>586</v>
      </c>
      <c r="T197" s="252" t="s">
        <v>1515</v>
      </c>
      <c r="U197" s="251" t="s">
        <v>1506</v>
      </c>
      <c r="V197" s="257"/>
      <c r="W197" s="257"/>
      <c r="X197" s="257"/>
      <c r="Y197" s="257"/>
      <c r="Z197" s="257"/>
      <c r="AA197" s="257"/>
      <c r="AB197" s="257"/>
      <c r="AC197" s="257"/>
      <c r="AD197" s="257"/>
      <c r="AE197" s="257"/>
      <c r="AF197" s="257"/>
      <c r="AG197" s="257"/>
      <c r="AH197" s="257"/>
      <c r="AI197" s="257"/>
      <c r="AJ197" s="257"/>
      <c r="AK197" s="257"/>
    </row>
    <row r="198" spans="2:37" s="598" customFormat="1" ht="22.5" customHeight="1">
      <c r="B198" s="583" t="s">
        <v>1438</v>
      </c>
      <c r="C198" s="584" t="s">
        <v>590</v>
      </c>
      <c r="D198" s="583" t="s">
        <v>521</v>
      </c>
      <c r="E198" s="584" t="s">
        <v>1514</v>
      </c>
      <c r="F198" s="584" t="s">
        <v>431</v>
      </c>
      <c r="G198" s="585">
        <v>4764498.0999999996</v>
      </c>
      <c r="H198" s="585">
        <v>2744203.61</v>
      </c>
      <c r="I198" s="584" t="s">
        <v>592</v>
      </c>
      <c r="J198" s="584" t="s">
        <v>585</v>
      </c>
      <c r="K198" s="585">
        <v>6.2878020000000001</v>
      </c>
      <c r="L198" s="584" t="s">
        <v>1509</v>
      </c>
      <c r="M198" s="251" t="s">
        <v>116</v>
      </c>
      <c r="N198" s="679">
        <v>0</v>
      </c>
      <c r="O198" s="251">
        <v>2021</v>
      </c>
      <c r="P198" s="251">
        <v>2036</v>
      </c>
      <c r="Q198" s="251" t="s">
        <v>1443</v>
      </c>
      <c r="R198" s="251" t="s">
        <v>394</v>
      </c>
      <c r="S198" s="251" t="s">
        <v>586</v>
      </c>
      <c r="T198" s="252" t="s">
        <v>1515</v>
      </c>
      <c r="U198" s="251" t="s">
        <v>1506</v>
      </c>
      <c r="V198" s="257"/>
      <c r="W198" s="257"/>
      <c r="X198" s="257"/>
      <c r="Y198" s="257"/>
      <c r="Z198" s="257"/>
      <c r="AA198" s="257"/>
      <c r="AB198" s="257"/>
      <c r="AC198" s="257"/>
      <c r="AD198" s="257"/>
      <c r="AE198" s="257"/>
      <c r="AF198" s="257"/>
      <c r="AG198" s="257"/>
      <c r="AH198" s="257"/>
      <c r="AI198" s="257"/>
      <c r="AJ198" s="257"/>
      <c r="AK198" s="257"/>
    </row>
    <row r="199" spans="2:37" s="598" customFormat="1" ht="22.5" customHeight="1">
      <c r="B199" s="583" t="s">
        <v>1438</v>
      </c>
      <c r="C199" s="584" t="s">
        <v>590</v>
      </c>
      <c r="D199" s="583" t="s">
        <v>521</v>
      </c>
      <c r="E199" s="584" t="s">
        <v>1514</v>
      </c>
      <c r="F199" s="584" t="s">
        <v>431</v>
      </c>
      <c r="G199" s="585">
        <v>4764498.0999999996</v>
      </c>
      <c r="H199" s="585">
        <v>2744203.61</v>
      </c>
      <c r="I199" s="584" t="s">
        <v>592</v>
      </c>
      <c r="J199" s="584" t="s">
        <v>1089</v>
      </c>
      <c r="K199" s="585">
        <v>17.374516</v>
      </c>
      <c r="L199" s="584" t="s">
        <v>1511</v>
      </c>
      <c r="M199" s="251" t="s">
        <v>413</v>
      </c>
      <c r="N199" s="679">
        <v>0</v>
      </c>
      <c r="O199" s="251">
        <v>2021</v>
      </c>
      <c r="P199" s="251">
        <v>2036</v>
      </c>
      <c r="Q199" s="251" t="s">
        <v>1443</v>
      </c>
      <c r="R199" s="251" t="s">
        <v>394</v>
      </c>
      <c r="S199" s="251" t="s">
        <v>586</v>
      </c>
      <c r="T199" s="252" t="s">
        <v>1515</v>
      </c>
      <c r="U199" s="251" t="s">
        <v>1506</v>
      </c>
      <c r="V199" s="257"/>
      <c r="W199" s="257"/>
      <c r="X199" s="257"/>
      <c r="Y199" s="257"/>
      <c r="Z199" s="257"/>
      <c r="AA199" s="257"/>
      <c r="AB199" s="257"/>
      <c r="AC199" s="257"/>
      <c r="AD199" s="257"/>
      <c r="AE199" s="257"/>
      <c r="AF199" s="257"/>
      <c r="AG199" s="257"/>
      <c r="AH199" s="257"/>
      <c r="AI199" s="257"/>
      <c r="AJ199" s="257"/>
      <c r="AK199" s="257"/>
    </row>
    <row r="200" spans="2:37" s="598" customFormat="1" ht="22.5" customHeight="1">
      <c r="B200" s="583" t="s">
        <v>1438</v>
      </c>
      <c r="C200" s="584" t="s">
        <v>590</v>
      </c>
      <c r="D200" s="583" t="s">
        <v>521</v>
      </c>
      <c r="E200" s="584" t="s">
        <v>1514</v>
      </c>
      <c r="F200" s="584" t="s">
        <v>431</v>
      </c>
      <c r="G200" s="585">
        <v>4764498.0999999996</v>
      </c>
      <c r="H200" s="585">
        <v>2744203.61</v>
      </c>
      <c r="I200" s="584" t="s">
        <v>592</v>
      </c>
      <c r="J200" s="584" t="s">
        <v>1089</v>
      </c>
      <c r="K200" s="585">
        <v>0.47809699999999999</v>
      </c>
      <c r="L200" s="584" t="s">
        <v>1516</v>
      </c>
      <c r="M200" s="251" t="s">
        <v>415</v>
      </c>
      <c r="N200" s="679">
        <v>0</v>
      </c>
      <c r="O200" s="251">
        <v>2021</v>
      </c>
      <c r="P200" s="251">
        <v>2036</v>
      </c>
      <c r="Q200" s="251" t="s">
        <v>1443</v>
      </c>
      <c r="R200" s="251" t="s">
        <v>394</v>
      </c>
      <c r="S200" s="251" t="s">
        <v>586</v>
      </c>
      <c r="T200" s="252" t="s">
        <v>1515</v>
      </c>
      <c r="U200" s="251" t="s">
        <v>1506</v>
      </c>
      <c r="V200" s="257"/>
      <c r="W200" s="257"/>
      <c r="X200" s="257"/>
      <c r="Y200" s="257"/>
      <c r="Z200" s="257"/>
      <c r="AA200" s="257"/>
      <c r="AB200" s="257"/>
      <c r="AC200" s="257"/>
      <c r="AD200" s="257"/>
      <c r="AE200" s="257"/>
      <c r="AF200" s="257"/>
      <c r="AG200" s="257"/>
      <c r="AH200" s="257"/>
      <c r="AI200" s="257"/>
      <c r="AJ200" s="257"/>
      <c r="AK200" s="257"/>
    </row>
    <row r="201" spans="2:37" s="598" customFormat="1" ht="22.5" customHeight="1">
      <c r="B201" s="583" t="s">
        <v>1438</v>
      </c>
      <c r="C201" s="584" t="s">
        <v>590</v>
      </c>
      <c r="D201" s="583" t="s">
        <v>521</v>
      </c>
      <c r="E201" s="584" t="s">
        <v>1514</v>
      </c>
      <c r="F201" s="584" t="s">
        <v>431</v>
      </c>
      <c r="G201" s="585">
        <v>4764498.0999999996</v>
      </c>
      <c r="H201" s="585">
        <v>2744203.61</v>
      </c>
      <c r="I201" s="584" t="s">
        <v>592</v>
      </c>
      <c r="J201" s="584" t="s">
        <v>1089</v>
      </c>
      <c r="K201" s="585">
        <v>32.694167999999998</v>
      </c>
      <c r="L201" s="584" t="s">
        <v>1513</v>
      </c>
      <c r="M201" s="251" t="s">
        <v>413</v>
      </c>
      <c r="N201" s="679">
        <v>0</v>
      </c>
      <c r="O201" s="251">
        <v>2021</v>
      </c>
      <c r="P201" s="251">
        <v>2036</v>
      </c>
      <c r="Q201" s="251" t="s">
        <v>1443</v>
      </c>
      <c r="R201" s="251" t="s">
        <v>394</v>
      </c>
      <c r="S201" s="251" t="s">
        <v>586</v>
      </c>
      <c r="T201" s="252" t="s">
        <v>1515</v>
      </c>
      <c r="U201" s="251" t="s">
        <v>1506</v>
      </c>
      <c r="V201" s="257"/>
      <c r="W201" s="257"/>
      <c r="X201" s="257"/>
      <c r="Y201" s="257"/>
      <c r="Z201" s="257"/>
      <c r="AA201" s="257"/>
      <c r="AB201" s="257"/>
      <c r="AC201" s="257"/>
      <c r="AD201" s="257"/>
      <c r="AE201" s="257"/>
      <c r="AF201" s="257"/>
      <c r="AG201" s="257"/>
      <c r="AH201" s="257"/>
      <c r="AI201" s="257"/>
      <c r="AJ201" s="257"/>
      <c r="AK201" s="257"/>
    </row>
    <row r="202" spans="2:37" s="598" customFormat="1" ht="22.5" customHeight="1">
      <c r="B202" s="583" t="s">
        <v>1438</v>
      </c>
      <c r="C202" s="584" t="s">
        <v>590</v>
      </c>
      <c r="D202" s="583" t="s">
        <v>521</v>
      </c>
      <c r="E202" s="584" t="s">
        <v>1514</v>
      </c>
      <c r="F202" s="584" t="s">
        <v>431</v>
      </c>
      <c r="G202" s="585">
        <v>4764498.0999999996</v>
      </c>
      <c r="H202" s="585">
        <v>2744203.61</v>
      </c>
      <c r="I202" s="584" t="s">
        <v>592</v>
      </c>
      <c r="J202" s="584" t="s">
        <v>1089</v>
      </c>
      <c r="K202" s="585">
        <v>0.67400899999999997</v>
      </c>
      <c r="L202" s="584" t="s">
        <v>1517</v>
      </c>
      <c r="M202" s="251" t="s">
        <v>1483</v>
      </c>
      <c r="N202" s="679">
        <v>0</v>
      </c>
      <c r="O202" s="251">
        <v>2021</v>
      </c>
      <c r="P202" s="251">
        <v>2036</v>
      </c>
      <c r="Q202" s="251" t="s">
        <v>1443</v>
      </c>
      <c r="R202" s="251" t="s">
        <v>394</v>
      </c>
      <c r="S202" s="251" t="s">
        <v>586</v>
      </c>
      <c r="T202" s="252" t="s">
        <v>1518</v>
      </c>
      <c r="U202" s="251" t="s">
        <v>1506</v>
      </c>
      <c r="V202" s="257"/>
      <c r="W202" s="257"/>
      <c r="X202" s="257"/>
      <c r="Y202" s="257"/>
      <c r="Z202" s="257"/>
      <c r="AA202" s="257"/>
      <c r="AB202" s="257"/>
      <c r="AC202" s="257"/>
      <c r="AD202" s="257"/>
      <c r="AE202" s="257"/>
      <c r="AF202" s="257"/>
      <c r="AG202" s="257"/>
      <c r="AH202" s="257"/>
      <c r="AI202" s="257"/>
      <c r="AJ202" s="257"/>
      <c r="AK202" s="257"/>
    </row>
    <row r="203" spans="2:37" s="598" customFormat="1" ht="22.5" customHeight="1">
      <c r="B203" s="583" t="s">
        <v>1438</v>
      </c>
      <c r="C203" s="584" t="s">
        <v>590</v>
      </c>
      <c r="D203" s="583" t="s">
        <v>521</v>
      </c>
      <c r="E203" s="584" t="s">
        <v>1519</v>
      </c>
      <c r="F203" s="584" t="s">
        <v>431</v>
      </c>
      <c r="G203" s="585">
        <v>4753984.08</v>
      </c>
      <c r="H203" s="585">
        <v>2712194.11</v>
      </c>
      <c r="I203" s="584" t="s">
        <v>593</v>
      </c>
      <c r="J203" s="584" t="s">
        <v>585</v>
      </c>
      <c r="K203" s="585">
        <v>61.610481999999998</v>
      </c>
      <c r="L203" s="584" t="s">
        <v>1507</v>
      </c>
      <c r="M203" s="251" t="s">
        <v>116</v>
      </c>
      <c r="N203" s="679">
        <v>0</v>
      </c>
      <c r="O203" s="251">
        <v>2021</v>
      </c>
      <c r="P203" s="251">
        <v>2036</v>
      </c>
      <c r="Q203" s="251" t="s">
        <v>1443</v>
      </c>
      <c r="R203" s="251" t="s">
        <v>394</v>
      </c>
      <c r="S203" s="251" t="s">
        <v>586</v>
      </c>
      <c r="T203" s="252" t="s">
        <v>1518</v>
      </c>
      <c r="U203" s="251" t="s">
        <v>1506</v>
      </c>
      <c r="V203" s="257"/>
      <c r="W203" s="257"/>
      <c r="X203" s="257"/>
      <c r="Y203" s="257"/>
      <c r="Z203" s="257"/>
      <c r="AA203" s="257"/>
      <c r="AB203" s="257"/>
      <c r="AC203" s="257"/>
      <c r="AD203" s="257"/>
      <c r="AE203" s="257"/>
      <c r="AF203" s="257"/>
      <c r="AG203" s="257"/>
      <c r="AH203" s="257"/>
      <c r="AI203" s="257"/>
      <c r="AJ203" s="257"/>
      <c r="AK203" s="257"/>
    </row>
    <row r="204" spans="2:37" s="598" customFormat="1" ht="22.5" customHeight="1">
      <c r="B204" s="583" t="s">
        <v>1438</v>
      </c>
      <c r="C204" s="584" t="s">
        <v>590</v>
      </c>
      <c r="D204" s="583" t="s">
        <v>521</v>
      </c>
      <c r="E204" s="584" t="s">
        <v>1519</v>
      </c>
      <c r="F204" s="584" t="s">
        <v>431</v>
      </c>
      <c r="G204" s="585">
        <v>4753984.08</v>
      </c>
      <c r="H204" s="585">
        <v>2712194.11</v>
      </c>
      <c r="I204" s="584" t="s">
        <v>593</v>
      </c>
      <c r="J204" s="584" t="s">
        <v>585</v>
      </c>
      <c r="K204" s="585">
        <v>5.3343340000000001</v>
      </c>
      <c r="L204" s="584" t="s">
        <v>1509</v>
      </c>
      <c r="M204" s="251" t="s">
        <v>116</v>
      </c>
      <c r="N204" s="679">
        <v>0</v>
      </c>
      <c r="O204" s="251">
        <v>2021</v>
      </c>
      <c r="P204" s="251">
        <v>2036</v>
      </c>
      <c r="Q204" s="251" t="s">
        <v>1443</v>
      </c>
      <c r="R204" s="251" t="s">
        <v>394</v>
      </c>
      <c r="S204" s="251" t="s">
        <v>586</v>
      </c>
      <c r="T204" s="252" t="s">
        <v>1518</v>
      </c>
      <c r="U204" s="251" t="s">
        <v>1506</v>
      </c>
      <c r="V204" s="257"/>
      <c r="W204" s="257"/>
      <c r="X204" s="257"/>
      <c r="Y204" s="257"/>
      <c r="Z204" s="257"/>
      <c r="AA204" s="257"/>
      <c r="AB204" s="257"/>
      <c r="AC204" s="257"/>
      <c r="AD204" s="257"/>
      <c r="AE204" s="257"/>
      <c r="AF204" s="257"/>
      <c r="AG204" s="257"/>
      <c r="AH204" s="257"/>
      <c r="AI204" s="257"/>
      <c r="AJ204" s="257"/>
      <c r="AK204" s="257"/>
    </row>
    <row r="205" spans="2:37" s="598" customFormat="1" ht="22.5" customHeight="1">
      <c r="B205" s="583" t="s">
        <v>1438</v>
      </c>
      <c r="C205" s="584" t="s">
        <v>590</v>
      </c>
      <c r="D205" s="583" t="s">
        <v>521</v>
      </c>
      <c r="E205" s="584" t="s">
        <v>1519</v>
      </c>
      <c r="F205" s="584" t="s">
        <v>431</v>
      </c>
      <c r="G205" s="585">
        <v>4753984.08</v>
      </c>
      <c r="H205" s="585">
        <v>2712194.11</v>
      </c>
      <c r="I205" s="584" t="s">
        <v>593</v>
      </c>
      <c r="J205" s="584" t="s">
        <v>1089</v>
      </c>
      <c r="K205" s="585">
        <v>16.158094999999999</v>
      </c>
      <c r="L205" s="584" t="s">
        <v>1520</v>
      </c>
      <c r="M205" s="251" t="s">
        <v>594</v>
      </c>
      <c r="N205" s="679">
        <v>0</v>
      </c>
      <c r="O205" s="251">
        <v>2021</v>
      </c>
      <c r="P205" s="251">
        <v>2036</v>
      </c>
      <c r="Q205" s="251" t="s">
        <v>1443</v>
      </c>
      <c r="R205" s="251" t="s">
        <v>394</v>
      </c>
      <c r="S205" s="251" t="s">
        <v>586</v>
      </c>
      <c r="T205" s="252" t="s">
        <v>1518</v>
      </c>
      <c r="U205" s="251" t="s">
        <v>1506</v>
      </c>
      <c r="V205" s="257"/>
      <c r="W205" s="257"/>
      <c r="X205" s="257"/>
      <c r="Y205" s="257"/>
      <c r="Z205" s="257"/>
      <c r="AA205" s="257"/>
      <c r="AB205" s="257"/>
      <c r="AC205" s="257"/>
      <c r="AD205" s="257"/>
      <c r="AE205" s="257"/>
      <c r="AF205" s="257"/>
      <c r="AG205" s="257"/>
      <c r="AH205" s="257"/>
      <c r="AI205" s="257"/>
      <c r="AJ205" s="257"/>
      <c r="AK205" s="257"/>
    </row>
    <row r="206" spans="2:37" s="598" customFormat="1" ht="22.5" customHeight="1">
      <c r="B206" s="583" t="s">
        <v>1438</v>
      </c>
      <c r="C206" s="584" t="s">
        <v>590</v>
      </c>
      <c r="D206" s="583" t="s">
        <v>521</v>
      </c>
      <c r="E206" s="584" t="s">
        <v>1519</v>
      </c>
      <c r="F206" s="584" t="s">
        <v>431</v>
      </c>
      <c r="G206" s="585">
        <v>4753984.08</v>
      </c>
      <c r="H206" s="585">
        <v>2712194.11</v>
      </c>
      <c r="I206" s="584" t="s">
        <v>593</v>
      </c>
      <c r="J206" s="584" t="s">
        <v>1089</v>
      </c>
      <c r="K206" s="585">
        <v>1.0807659999999999</v>
      </c>
      <c r="L206" s="584" t="s">
        <v>1512</v>
      </c>
      <c r="M206" s="251" t="s">
        <v>411</v>
      </c>
      <c r="N206" s="679">
        <v>0</v>
      </c>
      <c r="O206" s="251">
        <v>2021</v>
      </c>
      <c r="P206" s="251">
        <v>2036</v>
      </c>
      <c r="Q206" s="251" t="s">
        <v>1443</v>
      </c>
      <c r="R206" s="251" t="s">
        <v>394</v>
      </c>
      <c r="S206" s="251" t="s">
        <v>586</v>
      </c>
      <c r="T206" s="252" t="s">
        <v>1518</v>
      </c>
      <c r="U206" s="251" t="s">
        <v>1506</v>
      </c>
      <c r="V206" s="257"/>
      <c r="W206" s="257"/>
      <c r="X206" s="257"/>
      <c r="Y206" s="257"/>
      <c r="Z206" s="257"/>
      <c r="AA206" s="257"/>
      <c r="AB206" s="257"/>
      <c r="AC206" s="257"/>
      <c r="AD206" s="257"/>
      <c r="AE206" s="257"/>
      <c r="AF206" s="257"/>
      <c r="AG206" s="257"/>
      <c r="AH206" s="257"/>
      <c r="AI206" s="257"/>
      <c r="AJ206" s="257"/>
      <c r="AK206" s="257"/>
    </row>
    <row r="207" spans="2:37" s="598" customFormat="1" ht="22.5" customHeight="1">
      <c r="B207" s="583" t="s">
        <v>1438</v>
      </c>
      <c r="C207" s="584" t="s">
        <v>590</v>
      </c>
      <c r="D207" s="583" t="s">
        <v>521</v>
      </c>
      <c r="E207" s="584" t="s">
        <v>1519</v>
      </c>
      <c r="F207" s="584" t="s">
        <v>431</v>
      </c>
      <c r="G207" s="585">
        <v>4753984.08</v>
      </c>
      <c r="H207" s="585">
        <v>2712194.11</v>
      </c>
      <c r="I207" s="584" t="s">
        <v>593</v>
      </c>
      <c r="J207" s="584" t="s">
        <v>1089</v>
      </c>
      <c r="K207" s="585">
        <f>37.020265+10.39</f>
        <v>47.410265000000003</v>
      </c>
      <c r="L207" s="584" t="s">
        <v>1513</v>
      </c>
      <c r="M207" s="251" t="s">
        <v>413</v>
      </c>
      <c r="N207" s="679">
        <v>0</v>
      </c>
      <c r="O207" s="251">
        <v>2021</v>
      </c>
      <c r="P207" s="251">
        <v>2036</v>
      </c>
      <c r="Q207" s="251" t="s">
        <v>1443</v>
      </c>
      <c r="R207" s="251" t="s">
        <v>394</v>
      </c>
      <c r="S207" s="251" t="s">
        <v>586</v>
      </c>
      <c r="T207" s="252" t="s">
        <v>1518</v>
      </c>
      <c r="U207" s="251" t="s">
        <v>1506</v>
      </c>
      <c r="V207" s="257"/>
      <c r="W207" s="257"/>
      <c r="X207" s="257"/>
      <c r="Y207" s="257"/>
      <c r="Z207" s="257"/>
      <c r="AA207" s="257"/>
      <c r="AB207" s="257"/>
      <c r="AC207" s="257"/>
      <c r="AD207" s="257"/>
      <c r="AE207" s="257"/>
      <c r="AF207" s="257"/>
      <c r="AG207" s="257"/>
      <c r="AH207" s="257"/>
      <c r="AI207" s="257"/>
      <c r="AJ207" s="257"/>
      <c r="AK207" s="257"/>
    </row>
    <row r="208" spans="2:37" s="598" customFormat="1" ht="22.5" customHeight="1">
      <c r="B208" s="583" t="s">
        <v>1438</v>
      </c>
      <c r="C208" s="583" t="s">
        <v>1521</v>
      </c>
      <c r="D208" s="583" t="s">
        <v>521</v>
      </c>
      <c r="E208" s="583" t="s">
        <v>794</v>
      </c>
      <c r="F208" s="584" t="s">
        <v>431</v>
      </c>
      <c r="G208" s="597">
        <v>4991065.8899999997</v>
      </c>
      <c r="H208" s="597">
        <v>2188910.14</v>
      </c>
      <c r="I208" s="583" t="s">
        <v>580</v>
      </c>
      <c r="J208" s="583" t="s">
        <v>1089</v>
      </c>
      <c r="K208" s="597">
        <v>1.38</v>
      </c>
      <c r="L208" s="583" t="s">
        <v>581</v>
      </c>
      <c r="M208" s="252" t="s">
        <v>413</v>
      </c>
      <c r="N208" s="353">
        <v>1.38</v>
      </c>
      <c r="O208" s="252">
        <v>2022</v>
      </c>
      <c r="P208" s="252">
        <v>2028</v>
      </c>
      <c r="Q208" s="251" t="s">
        <v>412</v>
      </c>
      <c r="R208" s="252" t="s">
        <v>394</v>
      </c>
      <c r="S208" s="252" t="s">
        <v>583</v>
      </c>
      <c r="T208" s="252" t="s">
        <v>584</v>
      </c>
      <c r="U208" s="251"/>
      <c r="V208" s="257"/>
      <c r="W208" s="257"/>
      <c r="X208" s="257"/>
      <c r="Y208" s="257"/>
      <c r="Z208" s="257"/>
      <c r="AA208" s="257"/>
      <c r="AB208" s="257"/>
      <c r="AC208" s="251"/>
      <c r="AD208" s="679"/>
      <c r="AE208" s="679"/>
      <c r="AF208" s="251"/>
      <c r="AG208" s="257"/>
      <c r="AH208" s="257"/>
      <c r="AI208" s="257"/>
      <c r="AJ208" s="257"/>
      <c r="AK208" s="257"/>
    </row>
    <row r="209" spans="2:37" s="598" customFormat="1" ht="22.5" customHeight="1">
      <c r="B209" s="583" t="s">
        <v>1438</v>
      </c>
      <c r="C209" s="584" t="s">
        <v>475</v>
      </c>
      <c r="D209" s="583" t="s">
        <v>521</v>
      </c>
      <c r="E209" s="584" t="s">
        <v>1522</v>
      </c>
      <c r="F209" s="584" t="s">
        <v>431</v>
      </c>
      <c r="G209" s="585">
        <v>4766583.75</v>
      </c>
      <c r="H209" s="585">
        <v>2331920.73</v>
      </c>
      <c r="I209" s="584" t="s">
        <v>1523</v>
      </c>
      <c r="J209" s="584" t="s">
        <v>1510</v>
      </c>
      <c r="K209" s="585">
        <v>19.440000000000001</v>
      </c>
      <c r="L209" s="584" t="s">
        <v>1524</v>
      </c>
      <c r="M209" s="251" t="s">
        <v>413</v>
      </c>
      <c r="N209" s="679">
        <v>19.440000000000001</v>
      </c>
      <c r="O209" s="251">
        <v>2021</v>
      </c>
      <c r="P209" s="251">
        <v>2039</v>
      </c>
      <c r="Q209" s="251" t="s">
        <v>412</v>
      </c>
      <c r="R209" s="251" t="s">
        <v>394</v>
      </c>
      <c r="S209" s="251" t="s">
        <v>586</v>
      </c>
      <c r="T209" s="252" t="s">
        <v>587</v>
      </c>
      <c r="U209" s="252"/>
      <c r="V209" s="257"/>
      <c r="W209" s="257"/>
      <c r="X209" s="257"/>
      <c r="Y209" s="257"/>
      <c r="Z209" s="257"/>
      <c r="AA209" s="257"/>
      <c r="AB209" s="257"/>
      <c r="AC209" s="257"/>
      <c r="AD209" s="257"/>
      <c r="AE209" s="257"/>
      <c r="AF209" s="257"/>
      <c r="AG209" s="257"/>
      <c r="AH209" s="257"/>
      <c r="AI209" s="257"/>
      <c r="AJ209" s="257"/>
      <c r="AK209" s="257"/>
    </row>
    <row r="210" spans="2:37" s="598" customFormat="1" ht="22.5" customHeight="1">
      <c r="B210" s="583" t="s">
        <v>1438</v>
      </c>
      <c r="C210" s="584" t="s">
        <v>475</v>
      </c>
      <c r="D210" s="583" t="s">
        <v>521</v>
      </c>
      <c r="E210" s="584" t="s">
        <v>1522</v>
      </c>
      <c r="F210" s="584" t="s">
        <v>431</v>
      </c>
      <c r="G210" s="585">
        <v>4766583.75</v>
      </c>
      <c r="H210" s="585">
        <v>2331920.73</v>
      </c>
      <c r="I210" s="584" t="s">
        <v>1523</v>
      </c>
      <c r="J210" s="584" t="s">
        <v>1510</v>
      </c>
      <c r="K210" s="585">
        <v>10.4</v>
      </c>
      <c r="L210" s="584" t="s">
        <v>1524</v>
      </c>
      <c r="M210" s="251" t="s">
        <v>413</v>
      </c>
      <c r="N210" s="679">
        <v>10.44</v>
      </c>
      <c r="O210" s="251">
        <v>2021</v>
      </c>
      <c r="P210" s="251">
        <v>2039</v>
      </c>
      <c r="Q210" s="251" t="s">
        <v>412</v>
      </c>
      <c r="R210" s="251" t="s">
        <v>394</v>
      </c>
      <c r="S210" s="251" t="s">
        <v>586</v>
      </c>
      <c r="T210" s="252" t="s">
        <v>587</v>
      </c>
      <c r="U210" s="252"/>
      <c r="V210" s="257"/>
      <c r="W210" s="257"/>
      <c r="X210" s="257"/>
      <c r="Y210" s="257"/>
      <c r="Z210" s="257"/>
      <c r="AA210" s="257"/>
      <c r="AB210" s="257"/>
      <c r="AC210" s="257"/>
      <c r="AD210" s="257"/>
      <c r="AE210" s="257"/>
      <c r="AF210" s="257"/>
      <c r="AG210" s="257"/>
      <c r="AH210" s="257"/>
      <c r="AI210" s="257"/>
      <c r="AJ210" s="257"/>
      <c r="AK210" s="257"/>
    </row>
    <row r="211" spans="2:37" s="598" customFormat="1" ht="22.5" customHeight="1">
      <c r="B211" s="583" t="s">
        <v>1438</v>
      </c>
      <c r="C211" s="584" t="s">
        <v>475</v>
      </c>
      <c r="D211" s="583" t="s">
        <v>521</v>
      </c>
      <c r="E211" s="584" t="s">
        <v>1522</v>
      </c>
      <c r="F211" s="584" t="s">
        <v>431</v>
      </c>
      <c r="G211" s="585">
        <v>4766583.75</v>
      </c>
      <c r="H211" s="585">
        <v>2331920.73</v>
      </c>
      <c r="I211" s="584" t="s">
        <v>1523</v>
      </c>
      <c r="J211" s="584" t="s">
        <v>1089</v>
      </c>
      <c r="K211" s="585">
        <v>4.6639999999999997</v>
      </c>
      <c r="L211" s="584" t="s">
        <v>1524</v>
      </c>
      <c r="M211" s="251" t="s">
        <v>413</v>
      </c>
      <c r="N211" s="679">
        <v>4.6639999999999997</v>
      </c>
      <c r="O211" s="251">
        <v>2021</v>
      </c>
      <c r="P211" s="251">
        <v>2039</v>
      </c>
      <c r="Q211" s="251" t="s">
        <v>412</v>
      </c>
      <c r="R211" s="251" t="s">
        <v>394</v>
      </c>
      <c r="S211" s="251" t="s">
        <v>586</v>
      </c>
      <c r="T211" s="252" t="s">
        <v>587</v>
      </c>
      <c r="U211" s="252"/>
      <c r="V211" s="257"/>
      <c r="W211" s="257"/>
      <c r="X211" s="257"/>
      <c r="Y211" s="257"/>
      <c r="Z211" s="257"/>
      <c r="AA211" s="257"/>
      <c r="AB211" s="257"/>
      <c r="AC211" s="257"/>
      <c r="AD211" s="257"/>
      <c r="AE211" s="257"/>
      <c r="AF211" s="257"/>
      <c r="AG211" s="257"/>
      <c r="AH211" s="257"/>
      <c r="AI211" s="257"/>
      <c r="AJ211" s="257"/>
      <c r="AK211" s="257"/>
    </row>
    <row r="212" spans="2:37" s="598" customFormat="1" ht="22.5" customHeight="1">
      <c r="B212" s="583" t="s">
        <v>1438</v>
      </c>
      <c r="C212" s="584" t="s">
        <v>475</v>
      </c>
      <c r="D212" s="583" t="s">
        <v>521</v>
      </c>
      <c r="E212" s="584" t="s">
        <v>1522</v>
      </c>
      <c r="F212" s="584" t="s">
        <v>431</v>
      </c>
      <c r="G212" s="585">
        <v>4766583.75</v>
      </c>
      <c r="H212" s="585">
        <v>2331920.73</v>
      </c>
      <c r="I212" s="584" t="s">
        <v>1523</v>
      </c>
      <c r="J212" s="584" t="s">
        <v>1089</v>
      </c>
      <c r="K212" s="585">
        <v>15.494999999999999</v>
      </c>
      <c r="L212" s="584" t="s">
        <v>1525</v>
      </c>
      <c r="M212" s="251" t="s">
        <v>413</v>
      </c>
      <c r="N212" s="679">
        <v>15.494999999999999</v>
      </c>
      <c r="O212" s="251">
        <v>2021</v>
      </c>
      <c r="P212" s="251">
        <v>2039</v>
      </c>
      <c r="Q212" s="251" t="s">
        <v>412</v>
      </c>
      <c r="R212" s="251" t="s">
        <v>394</v>
      </c>
      <c r="S212" s="251" t="s">
        <v>586</v>
      </c>
      <c r="T212" s="252" t="s">
        <v>587</v>
      </c>
      <c r="U212" s="252"/>
      <c r="V212" s="257"/>
      <c r="W212" s="257"/>
      <c r="X212" s="257"/>
      <c r="Y212" s="257"/>
      <c r="Z212" s="257"/>
      <c r="AA212" s="257"/>
      <c r="AB212" s="257"/>
      <c r="AC212" s="257"/>
      <c r="AD212" s="257"/>
      <c r="AE212" s="257"/>
      <c r="AF212" s="257"/>
      <c r="AG212" s="257"/>
      <c r="AH212" s="257"/>
      <c r="AI212" s="257"/>
      <c r="AJ212" s="257"/>
      <c r="AK212" s="257"/>
    </row>
    <row r="213" spans="2:37" s="598" customFormat="1" ht="22.5" customHeight="1">
      <c r="B213" s="583" t="s">
        <v>1438</v>
      </c>
      <c r="C213" s="584" t="s">
        <v>475</v>
      </c>
      <c r="D213" s="583" t="s">
        <v>521</v>
      </c>
      <c r="E213" s="584" t="s">
        <v>1522</v>
      </c>
      <c r="F213" s="584" t="s">
        <v>431</v>
      </c>
      <c r="G213" s="585">
        <v>4766583.75</v>
      </c>
      <c r="H213" s="585">
        <v>2331920.73</v>
      </c>
      <c r="I213" s="584" t="s">
        <v>1523</v>
      </c>
      <c r="J213" s="584" t="s">
        <v>585</v>
      </c>
      <c r="K213" s="585">
        <v>35.395595565199997</v>
      </c>
      <c r="L213" s="584" t="s">
        <v>1526</v>
      </c>
      <c r="M213" s="251" t="s">
        <v>116</v>
      </c>
      <c r="N213" s="679">
        <v>35.395595565199997</v>
      </c>
      <c r="O213" s="251">
        <v>2021</v>
      </c>
      <c r="P213" s="251">
        <v>2039</v>
      </c>
      <c r="Q213" s="251" t="s">
        <v>412</v>
      </c>
      <c r="R213" s="251" t="s">
        <v>394</v>
      </c>
      <c r="S213" s="251" t="s">
        <v>586</v>
      </c>
      <c r="T213" s="252" t="s">
        <v>587</v>
      </c>
      <c r="U213" s="252"/>
      <c r="V213" s="257"/>
      <c r="W213" s="257"/>
      <c r="X213" s="257"/>
      <c r="Y213" s="257"/>
      <c r="Z213" s="257"/>
      <c r="AA213" s="257"/>
      <c r="AB213" s="257"/>
      <c r="AC213" s="257"/>
      <c r="AD213" s="257"/>
      <c r="AE213" s="257"/>
      <c r="AF213" s="257"/>
      <c r="AG213" s="257"/>
      <c r="AH213" s="257"/>
      <c r="AI213" s="257"/>
      <c r="AJ213" s="257"/>
      <c r="AK213" s="257"/>
    </row>
    <row r="214" spans="2:37" s="598" customFormat="1" ht="22.5" customHeight="1">
      <c r="B214" s="583" t="s">
        <v>1438</v>
      </c>
      <c r="C214" s="584" t="s">
        <v>475</v>
      </c>
      <c r="D214" s="583" t="s">
        <v>521</v>
      </c>
      <c r="E214" s="584" t="s">
        <v>1522</v>
      </c>
      <c r="F214" s="584" t="s">
        <v>431</v>
      </c>
      <c r="G214" s="585">
        <v>4766583.75</v>
      </c>
      <c r="H214" s="585">
        <v>2331920.73</v>
      </c>
      <c r="I214" s="584" t="s">
        <v>1523</v>
      </c>
      <c r="J214" s="584" t="s">
        <v>585</v>
      </c>
      <c r="K214" s="585">
        <v>97.554770483099986</v>
      </c>
      <c r="L214" s="584" t="s">
        <v>1527</v>
      </c>
      <c r="M214" s="251" t="s">
        <v>116</v>
      </c>
      <c r="N214" s="679">
        <v>97.554770483099986</v>
      </c>
      <c r="O214" s="251">
        <v>2021</v>
      </c>
      <c r="P214" s="251">
        <v>2039</v>
      </c>
      <c r="Q214" s="251" t="s">
        <v>412</v>
      </c>
      <c r="R214" s="251" t="s">
        <v>394</v>
      </c>
      <c r="S214" s="251" t="s">
        <v>586</v>
      </c>
      <c r="T214" s="252" t="s">
        <v>587</v>
      </c>
      <c r="U214" s="252"/>
      <c r="V214" s="257"/>
      <c r="W214" s="257"/>
      <c r="X214" s="257"/>
      <c r="Y214" s="257"/>
      <c r="Z214" s="257"/>
      <c r="AA214" s="257"/>
      <c r="AB214" s="257"/>
      <c r="AC214" s="257"/>
      <c r="AD214" s="257"/>
      <c r="AE214" s="257"/>
      <c r="AF214" s="257"/>
      <c r="AG214" s="257"/>
      <c r="AH214" s="257"/>
      <c r="AI214" s="257"/>
      <c r="AJ214" s="257"/>
      <c r="AK214" s="257"/>
    </row>
    <row r="215" spans="2:37" s="598" customFormat="1" ht="22.5" customHeight="1">
      <c r="B215" s="583" t="s">
        <v>1438</v>
      </c>
      <c r="C215" s="584" t="s">
        <v>475</v>
      </c>
      <c r="D215" s="583" t="s">
        <v>521</v>
      </c>
      <c r="E215" s="584" t="s">
        <v>1522</v>
      </c>
      <c r="F215" s="584" t="s">
        <v>431</v>
      </c>
      <c r="G215" s="585">
        <v>4766583.75</v>
      </c>
      <c r="H215" s="585">
        <v>2331920.73</v>
      </c>
      <c r="I215" s="584" t="s">
        <v>1523</v>
      </c>
      <c r="J215" s="584" t="s">
        <v>585</v>
      </c>
      <c r="K215" s="585">
        <v>38.103979673300003</v>
      </c>
      <c r="L215" s="584" t="s">
        <v>1528</v>
      </c>
      <c r="M215" s="251" t="s">
        <v>116</v>
      </c>
      <c r="N215" s="679">
        <v>38.103979673300003</v>
      </c>
      <c r="O215" s="251">
        <v>2021</v>
      </c>
      <c r="P215" s="251">
        <v>2039</v>
      </c>
      <c r="Q215" s="251" t="s">
        <v>412</v>
      </c>
      <c r="R215" s="251" t="s">
        <v>394</v>
      </c>
      <c r="S215" s="251" t="s">
        <v>586</v>
      </c>
      <c r="T215" s="252" t="s">
        <v>587</v>
      </c>
      <c r="U215" s="252"/>
      <c r="V215" s="257"/>
      <c r="W215" s="257"/>
      <c r="X215" s="257"/>
      <c r="Y215" s="257"/>
      <c r="Z215" s="257"/>
      <c r="AA215" s="257"/>
      <c r="AB215" s="257"/>
      <c r="AC215" s="257"/>
      <c r="AD215" s="257"/>
      <c r="AE215" s="257"/>
      <c r="AF215" s="257"/>
      <c r="AG215" s="257"/>
      <c r="AH215" s="257"/>
      <c r="AI215" s="257"/>
      <c r="AJ215" s="257"/>
      <c r="AK215" s="257"/>
    </row>
    <row r="216" spans="2:37" s="598" customFormat="1" ht="22.5" customHeight="1">
      <c r="B216" s="583" t="s">
        <v>1438</v>
      </c>
      <c r="C216" s="584" t="s">
        <v>475</v>
      </c>
      <c r="D216" s="583" t="s">
        <v>521</v>
      </c>
      <c r="E216" s="584" t="s">
        <v>1522</v>
      </c>
      <c r="F216" s="584" t="s">
        <v>431</v>
      </c>
      <c r="G216" s="585">
        <v>4766583.75</v>
      </c>
      <c r="H216" s="585">
        <v>2331920.73</v>
      </c>
      <c r="I216" s="584" t="s">
        <v>1523</v>
      </c>
      <c r="J216" s="584" t="s">
        <v>585</v>
      </c>
      <c r="K216" s="585">
        <v>182.2310984938</v>
      </c>
      <c r="L216" s="584" t="s">
        <v>611</v>
      </c>
      <c r="M216" s="251" t="s">
        <v>116</v>
      </c>
      <c r="N216" s="679">
        <v>117.7810984938</v>
      </c>
      <c r="O216" s="251">
        <v>2021</v>
      </c>
      <c r="P216" s="251">
        <v>2039</v>
      </c>
      <c r="Q216" s="251" t="s">
        <v>412</v>
      </c>
      <c r="R216" s="251" t="s">
        <v>394</v>
      </c>
      <c r="S216" s="251" t="s">
        <v>586</v>
      </c>
      <c r="T216" s="252" t="s">
        <v>587</v>
      </c>
      <c r="U216" s="252"/>
      <c r="V216" s="257"/>
      <c r="W216" s="257"/>
      <c r="X216" s="257"/>
      <c r="Y216" s="257"/>
      <c r="Z216" s="257"/>
      <c r="AA216" s="257"/>
      <c r="AB216" s="257"/>
      <c r="AC216" s="257"/>
      <c r="AD216" s="257"/>
      <c r="AE216" s="257"/>
      <c r="AF216" s="257"/>
      <c r="AG216" s="257"/>
      <c r="AH216" s="257"/>
      <c r="AI216" s="257"/>
      <c r="AJ216" s="257"/>
      <c r="AK216" s="257"/>
    </row>
    <row r="217" spans="2:37" s="598" customFormat="1" ht="22.5" customHeight="1">
      <c r="B217" s="583" t="s">
        <v>1438</v>
      </c>
      <c r="C217" s="584" t="s">
        <v>475</v>
      </c>
      <c r="D217" s="583" t="s">
        <v>521</v>
      </c>
      <c r="E217" s="584" t="s">
        <v>1522</v>
      </c>
      <c r="F217" s="584" t="s">
        <v>431</v>
      </c>
      <c r="G217" s="585">
        <v>4766583.75</v>
      </c>
      <c r="H217" s="585">
        <v>2331920.73</v>
      </c>
      <c r="I217" s="584" t="s">
        <v>1523</v>
      </c>
      <c r="J217" s="584" t="s">
        <v>585</v>
      </c>
      <c r="K217" s="585">
        <v>7.552494416700001</v>
      </c>
      <c r="L217" s="584" t="s">
        <v>1529</v>
      </c>
      <c r="M217" s="251" t="s">
        <v>413</v>
      </c>
      <c r="N217" s="679">
        <v>7.552494416700001</v>
      </c>
      <c r="O217" s="251">
        <v>2021</v>
      </c>
      <c r="P217" s="251">
        <v>2039</v>
      </c>
      <c r="Q217" s="251" t="s">
        <v>412</v>
      </c>
      <c r="R217" s="251" t="s">
        <v>394</v>
      </c>
      <c r="S217" s="251" t="s">
        <v>586</v>
      </c>
      <c r="T217" s="252" t="s">
        <v>587</v>
      </c>
      <c r="U217" s="252"/>
      <c r="V217" s="257"/>
      <c r="W217" s="257"/>
      <c r="X217" s="257"/>
      <c r="Y217" s="257"/>
      <c r="Z217" s="257"/>
      <c r="AA217" s="257"/>
      <c r="AB217" s="257"/>
      <c r="AC217" s="257"/>
      <c r="AD217" s="257"/>
      <c r="AE217" s="257"/>
      <c r="AF217" s="257"/>
      <c r="AG217" s="257"/>
      <c r="AH217" s="257"/>
      <c r="AI217" s="257"/>
      <c r="AJ217" s="257"/>
      <c r="AK217" s="257"/>
    </row>
    <row r="218" spans="2:37" s="598" customFormat="1" ht="22.5" customHeight="1">
      <c r="B218" s="583" t="s">
        <v>1438</v>
      </c>
      <c r="C218" s="584" t="s">
        <v>475</v>
      </c>
      <c r="D218" s="583" t="s">
        <v>521</v>
      </c>
      <c r="E218" s="584" t="s">
        <v>1522</v>
      </c>
      <c r="F218" s="584" t="s">
        <v>431</v>
      </c>
      <c r="G218" s="585">
        <v>4766583.75</v>
      </c>
      <c r="H218" s="585">
        <v>2331920.73</v>
      </c>
      <c r="I218" s="584" t="s">
        <v>1523</v>
      </c>
      <c r="J218" s="584" t="s">
        <v>585</v>
      </c>
      <c r="K218" s="585">
        <v>24.9070866675</v>
      </c>
      <c r="L218" s="584" t="s">
        <v>1530</v>
      </c>
      <c r="M218" s="251" t="s">
        <v>413</v>
      </c>
      <c r="N218" s="679">
        <v>24.91</v>
      </c>
      <c r="O218" s="251">
        <v>2021</v>
      </c>
      <c r="P218" s="251">
        <v>2039</v>
      </c>
      <c r="Q218" s="251" t="s">
        <v>412</v>
      </c>
      <c r="R218" s="251" t="s">
        <v>394</v>
      </c>
      <c r="S218" s="251" t="s">
        <v>586</v>
      </c>
      <c r="T218" s="252" t="s">
        <v>587</v>
      </c>
      <c r="U218" s="252"/>
      <c r="V218" s="257"/>
      <c r="W218" s="257"/>
      <c r="X218" s="257"/>
      <c r="Y218" s="257"/>
      <c r="Z218" s="257"/>
      <c r="AA218" s="257"/>
      <c r="AB218" s="257"/>
      <c r="AC218" s="257"/>
      <c r="AD218" s="257"/>
      <c r="AE218" s="257"/>
      <c r="AF218" s="257"/>
      <c r="AG218" s="257"/>
      <c r="AH218" s="257"/>
      <c r="AI218" s="257"/>
      <c r="AJ218" s="257"/>
      <c r="AK218" s="257"/>
    </row>
    <row r="219" spans="2:37" s="598" customFormat="1" ht="22.5" customHeight="1">
      <c r="B219" s="583" t="s">
        <v>1438</v>
      </c>
      <c r="C219" s="584" t="s">
        <v>475</v>
      </c>
      <c r="D219" s="583" t="s">
        <v>521</v>
      </c>
      <c r="E219" s="584" t="s">
        <v>1522</v>
      </c>
      <c r="F219" s="584" t="s">
        <v>431</v>
      </c>
      <c r="G219" s="585">
        <v>4766583.75</v>
      </c>
      <c r="H219" s="585">
        <v>2331920.73</v>
      </c>
      <c r="I219" s="584" t="s">
        <v>1523</v>
      </c>
      <c r="J219" s="584" t="s">
        <v>585</v>
      </c>
      <c r="K219" s="585">
        <v>1.1813316863000001</v>
      </c>
      <c r="L219" s="584" t="s">
        <v>1524</v>
      </c>
      <c r="M219" s="251" t="s">
        <v>413</v>
      </c>
      <c r="N219" s="679">
        <v>1.1813316863000001</v>
      </c>
      <c r="O219" s="251">
        <v>2021</v>
      </c>
      <c r="P219" s="251">
        <v>2039</v>
      </c>
      <c r="Q219" s="251" t="s">
        <v>412</v>
      </c>
      <c r="R219" s="251" t="s">
        <v>394</v>
      </c>
      <c r="S219" s="251" t="s">
        <v>586</v>
      </c>
      <c r="T219" s="252" t="s">
        <v>587</v>
      </c>
      <c r="U219" s="252"/>
      <c r="V219" s="257"/>
      <c r="W219" s="257"/>
      <c r="X219" s="257"/>
      <c r="Y219" s="257"/>
      <c r="Z219" s="257"/>
      <c r="AA219" s="257"/>
      <c r="AB219" s="257"/>
      <c r="AC219" s="257"/>
      <c r="AD219" s="257"/>
      <c r="AE219" s="257"/>
      <c r="AF219" s="257"/>
      <c r="AG219" s="257"/>
      <c r="AH219" s="257"/>
      <c r="AI219" s="257"/>
      <c r="AJ219" s="257"/>
      <c r="AK219" s="257"/>
    </row>
    <row r="220" spans="2:37" s="598" customFormat="1" ht="22.5" customHeight="1">
      <c r="B220" s="583" t="s">
        <v>1438</v>
      </c>
      <c r="C220" s="584" t="s">
        <v>475</v>
      </c>
      <c r="D220" s="583" t="s">
        <v>521</v>
      </c>
      <c r="E220" s="584" t="s">
        <v>1522</v>
      </c>
      <c r="F220" s="584" t="s">
        <v>431</v>
      </c>
      <c r="G220" s="585">
        <v>4766583.75</v>
      </c>
      <c r="H220" s="585">
        <v>2331920.73</v>
      </c>
      <c r="I220" s="584" t="s">
        <v>1523</v>
      </c>
      <c r="J220" s="584" t="s">
        <v>585</v>
      </c>
      <c r="K220" s="585">
        <v>5.4227135046000008</v>
      </c>
      <c r="L220" s="584" t="s">
        <v>1525</v>
      </c>
      <c r="M220" s="251" t="s">
        <v>413</v>
      </c>
      <c r="N220" s="679">
        <v>5.4227135046000008</v>
      </c>
      <c r="O220" s="251">
        <v>2021</v>
      </c>
      <c r="P220" s="251">
        <v>2039</v>
      </c>
      <c r="Q220" s="251" t="s">
        <v>412</v>
      </c>
      <c r="R220" s="251" t="s">
        <v>394</v>
      </c>
      <c r="S220" s="251" t="s">
        <v>586</v>
      </c>
      <c r="T220" s="252" t="s">
        <v>587</v>
      </c>
      <c r="U220" s="252"/>
      <c r="V220" s="257"/>
      <c r="W220" s="257"/>
      <c r="X220" s="257"/>
      <c r="Y220" s="257"/>
      <c r="Z220" s="257"/>
      <c r="AA220" s="257"/>
      <c r="AB220" s="257"/>
      <c r="AC220" s="257"/>
      <c r="AD220" s="257"/>
      <c r="AE220" s="257"/>
      <c r="AF220" s="257"/>
      <c r="AG220" s="257"/>
      <c r="AH220" s="257"/>
      <c r="AI220" s="257"/>
      <c r="AJ220" s="257"/>
      <c r="AK220" s="257"/>
    </row>
    <row r="221" spans="2:37" s="598" customFormat="1" ht="22.5" customHeight="1">
      <c r="B221" s="583" t="s">
        <v>1438</v>
      </c>
      <c r="C221" s="584" t="s">
        <v>462</v>
      </c>
      <c r="D221" s="583" t="s">
        <v>521</v>
      </c>
      <c r="E221" s="584" t="s">
        <v>1522</v>
      </c>
      <c r="F221" s="584" t="s">
        <v>431</v>
      </c>
      <c r="G221" s="585">
        <v>4764117.09</v>
      </c>
      <c r="H221" s="585">
        <v>2333428.12</v>
      </c>
      <c r="I221" s="584" t="s">
        <v>1531</v>
      </c>
      <c r="J221" s="584" t="s">
        <v>1089</v>
      </c>
      <c r="K221" s="585">
        <v>2.3090000000000002</v>
      </c>
      <c r="L221" s="584" t="s">
        <v>1532</v>
      </c>
      <c r="M221" s="251" t="s">
        <v>413</v>
      </c>
      <c r="N221" s="679">
        <v>0</v>
      </c>
      <c r="O221" s="251">
        <v>2022</v>
      </c>
      <c r="P221" s="251">
        <v>2032</v>
      </c>
      <c r="Q221" s="251" t="s">
        <v>1443</v>
      </c>
      <c r="R221" s="251" t="s">
        <v>394</v>
      </c>
      <c r="S221" s="251" t="s">
        <v>586</v>
      </c>
      <c r="T221" s="252" t="s">
        <v>587</v>
      </c>
      <c r="U221" s="251" t="s">
        <v>1533</v>
      </c>
      <c r="V221" s="257"/>
      <c r="W221" s="257"/>
      <c r="X221" s="257"/>
      <c r="Y221" s="257"/>
      <c r="Z221" s="257"/>
      <c r="AA221" s="257"/>
      <c r="AB221" s="257"/>
      <c r="AC221" s="257"/>
      <c r="AD221" s="257"/>
      <c r="AE221" s="257"/>
      <c r="AF221" s="257"/>
      <c r="AG221" s="257"/>
      <c r="AH221" s="257"/>
      <c r="AI221" s="257"/>
      <c r="AJ221" s="257"/>
      <c r="AK221" s="257"/>
    </row>
    <row r="222" spans="2:37" s="598" customFormat="1" ht="22.5" customHeight="1">
      <c r="B222" s="583" t="s">
        <v>1438</v>
      </c>
      <c r="C222" s="584" t="s">
        <v>462</v>
      </c>
      <c r="D222" s="583" t="s">
        <v>521</v>
      </c>
      <c r="E222" s="584" t="s">
        <v>1522</v>
      </c>
      <c r="F222" s="584" t="s">
        <v>431</v>
      </c>
      <c r="G222" s="585">
        <v>4764117.09</v>
      </c>
      <c r="H222" s="585">
        <v>2333428.12</v>
      </c>
      <c r="I222" s="584" t="s">
        <v>1531</v>
      </c>
      <c r="J222" s="584" t="s">
        <v>1089</v>
      </c>
      <c r="K222" s="585">
        <v>6.726</v>
      </c>
      <c r="L222" s="584" t="s">
        <v>1534</v>
      </c>
      <c r="M222" s="251" t="s">
        <v>413</v>
      </c>
      <c r="N222" s="679">
        <v>0</v>
      </c>
      <c r="O222" s="251">
        <v>2022</v>
      </c>
      <c r="P222" s="251">
        <v>2032</v>
      </c>
      <c r="Q222" s="251" t="s">
        <v>1443</v>
      </c>
      <c r="R222" s="251" t="s">
        <v>394</v>
      </c>
      <c r="S222" s="251" t="s">
        <v>586</v>
      </c>
      <c r="T222" s="252" t="s">
        <v>587</v>
      </c>
      <c r="U222" s="251" t="s">
        <v>1533</v>
      </c>
      <c r="V222" s="257"/>
      <c r="W222" s="257"/>
      <c r="X222" s="257"/>
      <c r="Y222" s="257"/>
      <c r="Z222" s="257"/>
      <c r="AA222" s="257"/>
      <c r="AB222" s="257"/>
      <c r="AC222" s="257"/>
      <c r="AD222" s="257"/>
      <c r="AE222" s="257"/>
      <c r="AF222" s="257"/>
      <c r="AG222" s="257"/>
      <c r="AH222" s="257"/>
      <c r="AI222" s="257"/>
      <c r="AJ222" s="257"/>
      <c r="AK222" s="257"/>
    </row>
    <row r="223" spans="2:37" s="598" customFormat="1" ht="22.5" customHeight="1">
      <c r="B223" s="583" t="s">
        <v>1438</v>
      </c>
      <c r="C223" s="584" t="s">
        <v>462</v>
      </c>
      <c r="D223" s="583" t="s">
        <v>521</v>
      </c>
      <c r="E223" s="584" t="s">
        <v>1522</v>
      </c>
      <c r="F223" s="584" t="s">
        <v>431</v>
      </c>
      <c r="G223" s="585">
        <v>4764117.09</v>
      </c>
      <c r="H223" s="585">
        <v>2333428.12</v>
      </c>
      <c r="I223" s="584" t="s">
        <v>1531</v>
      </c>
      <c r="J223" s="584" t="s">
        <v>585</v>
      </c>
      <c r="K223" s="585">
        <v>3.49</v>
      </c>
      <c r="L223" s="584" t="s">
        <v>611</v>
      </c>
      <c r="M223" s="251" t="s">
        <v>116</v>
      </c>
      <c r="N223" s="679">
        <v>0</v>
      </c>
      <c r="O223" s="251">
        <v>2022</v>
      </c>
      <c r="P223" s="251">
        <v>2032</v>
      </c>
      <c r="Q223" s="251" t="s">
        <v>1443</v>
      </c>
      <c r="R223" s="251" t="s">
        <v>394</v>
      </c>
      <c r="S223" s="251" t="s">
        <v>586</v>
      </c>
      <c r="T223" s="252" t="s">
        <v>587</v>
      </c>
      <c r="U223" s="251" t="s">
        <v>1533</v>
      </c>
      <c r="V223" s="257"/>
      <c r="W223" s="257"/>
      <c r="X223" s="257"/>
      <c r="Y223" s="257"/>
      <c r="Z223" s="257"/>
      <c r="AA223" s="257"/>
      <c r="AB223" s="257"/>
      <c r="AC223" s="257"/>
      <c r="AD223" s="257"/>
      <c r="AE223" s="257"/>
      <c r="AF223" s="257"/>
      <c r="AG223" s="257"/>
      <c r="AH223" s="257"/>
      <c r="AI223" s="257"/>
      <c r="AJ223" s="257"/>
      <c r="AK223" s="257"/>
    </row>
    <row r="224" spans="2:37" s="598" customFormat="1" ht="22.5" customHeight="1">
      <c r="B224" s="583" t="s">
        <v>1438</v>
      </c>
      <c r="C224" s="584" t="s">
        <v>462</v>
      </c>
      <c r="D224" s="583" t="s">
        <v>521</v>
      </c>
      <c r="E224" s="584" t="s">
        <v>1522</v>
      </c>
      <c r="F224" s="584" t="s">
        <v>431</v>
      </c>
      <c r="G224" s="585">
        <v>4764117.09</v>
      </c>
      <c r="H224" s="585">
        <v>2333428.12</v>
      </c>
      <c r="I224" s="584" t="s">
        <v>1531</v>
      </c>
      <c r="J224" s="584" t="s">
        <v>585</v>
      </c>
      <c r="K224" s="585">
        <v>4.67</v>
      </c>
      <c r="L224" s="584" t="s">
        <v>1532</v>
      </c>
      <c r="M224" s="251" t="s">
        <v>413</v>
      </c>
      <c r="N224" s="679">
        <v>0</v>
      </c>
      <c r="O224" s="251">
        <v>2022</v>
      </c>
      <c r="P224" s="251">
        <v>2032</v>
      </c>
      <c r="Q224" s="251" t="s">
        <v>1443</v>
      </c>
      <c r="R224" s="251" t="s">
        <v>394</v>
      </c>
      <c r="S224" s="251" t="s">
        <v>586</v>
      </c>
      <c r="T224" s="252" t="s">
        <v>587</v>
      </c>
      <c r="U224" s="251" t="s">
        <v>1533</v>
      </c>
      <c r="V224" s="257"/>
      <c r="W224" s="257"/>
      <c r="X224" s="257"/>
      <c r="Y224" s="257"/>
      <c r="Z224" s="257"/>
      <c r="AA224" s="257"/>
      <c r="AB224" s="257"/>
      <c r="AC224" s="257"/>
      <c r="AD224" s="257"/>
      <c r="AE224" s="257"/>
      <c r="AF224" s="257"/>
      <c r="AG224" s="257"/>
      <c r="AH224" s="257"/>
      <c r="AI224" s="257"/>
      <c r="AJ224" s="257"/>
      <c r="AK224" s="257"/>
    </row>
    <row r="225" spans="2:37" s="598" customFormat="1" ht="22.5" customHeight="1">
      <c r="B225" s="583" t="s">
        <v>1438</v>
      </c>
      <c r="C225" s="584" t="s">
        <v>471</v>
      </c>
      <c r="D225" s="583" t="s">
        <v>521</v>
      </c>
      <c r="E225" s="584" t="s">
        <v>1535</v>
      </c>
      <c r="F225" s="584" t="s">
        <v>431</v>
      </c>
      <c r="G225" s="585">
        <v>4783121.57</v>
      </c>
      <c r="H225" s="585">
        <v>2719864.15</v>
      </c>
      <c r="I225" s="584" t="s">
        <v>1536</v>
      </c>
      <c r="J225" s="584" t="s">
        <v>1510</v>
      </c>
      <c r="K225" s="585">
        <v>128.85</v>
      </c>
      <c r="L225" s="584" t="s">
        <v>1537</v>
      </c>
      <c r="M225" s="251" t="s">
        <v>413</v>
      </c>
      <c r="N225" s="679">
        <v>0</v>
      </c>
      <c r="O225" s="251">
        <v>2022</v>
      </c>
      <c r="P225" s="251">
        <v>2043</v>
      </c>
      <c r="Q225" s="251" t="s">
        <v>1443</v>
      </c>
      <c r="R225" s="251" t="s">
        <v>394</v>
      </c>
      <c r="S225" s="251" t="s">
        <v>586</v>
      </c>
      <c r="T225" s="252" t="s">
        <v>587</v>
      </c>
      <c r="U225" s="251" t="s">
        <v>1538</v>
      </c>
      <c r="V225" s="257"/>
      <c r="W225" s="257"/>
      <c r="X225" s="257"/>
      <c r="Y225" s="257"/>
      <c r="Z225" s="257"/>
      <c r="AA225" s="257"/>
      <c r="AB225" s="257"/>
      <c r="AC225" s="257"/>
      <c r="AD225" s="257"/>
      <c r="AE225" s="257"/>
      <c r="AF225" s="257"/>
      <c r="AG225" s="257"/>
      <c r="AH225" s="257"/>
      <c r="AI225" s="257"/>
      <c r="AJ225" s="257"/>
      <c r="AK225" s="257"/>
    </row>
    <row r="226" spans="2:37" s="598" customFormat="1" ht="22.5" customHeight="1">
      <c r="B226" s="583" t="s">
        <v>1438</v>
      </c>
      <c r="C226" s="584" t="s">
        <v>471</v>
      </c>
      <c r="D226" s="583" t="s">
        <v>521</v>
      </c>
      <c r="E226" s="584" t="s">
        <v>1535</v>
      </c>
      <c r="F226" s="584" t="s">
        <v>431</v>
      </c>
      <c r="G226" s="585">
        <v>4783121.57</v>
      </c>
      <c r="H226" s="585">
        <v>2719864.15</v>
      </c>
      <c r="I226" s="584" t="s">
        <v>1536</v>
      </c>
      <c r="J226" s="584" t="s">
        <v>1089</v>
      </c>
      <c r="K226" s="585">
        <v>0.90300000000000002</v>
      </c>
      <c r="L226" s="584" t="s">
        <v>1539</v>
      </c>
      <c r="M226" s="251" t="s">
        <v>411</v>
      </c>
      <c r="N226" s="679">
        <v>0</v>
      </c>
      <c r="O226" s="251">
        <v>2022</v>
      </c>
      <c r="P226" s="251">
        <v>2043</v>
      </c>
      <c r="Q226" s="251" t="s">
        <v>1443</v>
      </c>
      <c r="R226" s="251" t="s">
        <v>394</v>
      </c>
      <c r="S226" s="251" t="s">
        <v>586</v>
      </c>
      <c r="T226" s="252" t="s">
        <v>587</v>
      </c>
      <c r="U226" s="251" t="s">
        <v>1538</v>
      </c>
      <c r="V226" s="257"/>
      <c r="W226" s="257"/>
      <c r="X226" s="257"/>
      <c r="Y226" s="257"/>
      <c r="Z226" s="257"/>
      <c r="AA226" s="257"/>
      <c r="AB226" s="257"/>
      <c r="AC226" s="257"/>
      <c r="AD226" s="257"/>
      <c r="AE226" s="257"/>
      <c r="AF226" s="257"/>
      <c r="AG226" s="257"/>
      <c r="AH226" s="257"/>
      <c r="AI226" s="257"/>
      <c r="AJ226" s="257"/>
      <c r="AK226" s="257"/>
    </row>
    <row r="227" spans="2:37" s="598" customFormat="1" ht="22.5" customHeight="1">
      <c r="B227" s="583" t="s">
        <v>1438</v>
      </c>
      <c r="C227" s="584" t="s">
        <v>471</v>
      </c>
      <c r="D227" s="583" t="s">
        <v>521</v>
      </c>
      <c r="E227" s="584" t="s">
        <v>1535</v>
      </c>
      <c r="F227" s="584" t="s">
        <v>431</v>
      </c>
      <c r="G227" s="585">
        <v>4783121.57</v>
      </c>
      <c r="H227" s="585">
        <v>2719864.15</v>
      </c>
      <c r="I227" s="584" t="s">
        <v>1536</v>
      </c>
      <c r="J227" s="584" t="s">
        <v>1089</v>
      </c>
      <c r="K227" s="585">
        <v>10.553000000000001</v>
      </c>
      <c r="L227" s="584" t="s">
        <v>1540</v>
      </c>
      <c r="M227" s="251" t="s">
        <v>411</v>
      </c>
      <c r="N227" s="679">
        <v>0</v>
      </c>
      <c r="O227" s="251">
        <v>2022</v>
      </c>
      <c r="P227" s="251">
        <v>2043</v>
      </c>
      <c r="Q227" s="251" t="s">
        <v>1443</v>
      </c>
      <c r="R227" s="251" t="s">
        <v>394</v>
      </c>
      <c r="S227" s="251" t="s">
        <v>586</v>
      </c>
      <c r="T227" s="252" t="s">
        <v>587</v>
      </c>
      <c r="U227" s="251" t="s">
        <v>1538</v>
      </c>
      <c r="V227" s="257"/>
      <c r="W227" s="257"/>
      <c r="X227" s="257"/>
      <c r="Y227" s="257"/>
      <c r="Z227" s="257"/>
      <c r="AA227" s="257"/>
      <c r="AB227" s="257"/>
      <c r="AC227" s="257"/>
      <c r="AD227" s="257"/>
      <c r="AE227" s="257"/>
      <c r="AF227" s="257"/>
      <c r="AG227" s="257"/>
      <c r="AH227" s="257"/>
      <c r="AI227" s="257"/>
      <c r="AJ227" s="257"/>
      <c r="AK227" s="257"/>
    </row>
    <row r="228" spans="2:37" s="598" customFormat="1" ht="22.5" customHeight="1">
      <c r="B228" s="583" t="s">
        <v>1438</v>
      </c>
      <c r="C228" s="584" t="s">
        <v>471</v>
      </c>
      <c r="D228" s="583" t="s">
        <v>521</v>
      </c>
      <c r="E228" s="584" t="s">
        <v>1535</v>
      </c>
      <c r="F228" s="584" t="s">
        <v>431</v>
      </c>
      <c r="G228" s="585">
        <v>4783121.57</v>
      </c>
      <c r="H228" s="585">
        <v>2719864.15</v>
      </c>
      <c r="I228" s="584" t="s">
        <v>1536</v>
      </c>
      <c r="J228" s="584" t="s">
        <v>585</v>
      </c>
      <c r="K228" s="585">
        <v>25.82</v>
      </c>
      <c r="L228" s="584" t="s">
        <v>1541</v>
      </c>
      <c r="M228" s="251" t="s">
        <v>116</v>
      </c>
      <c r="N228" s="679">
        <v>0</v>
      </c>
      <c r="O228" s="251">
        <v>2022</v>
      </c>
      <c r="P228" s="251">
        <v>2043</v>
      </c>
      <c r="Q228" s="251" t="s">
        <v>1443</v>
      </c>
      <c r="R228" s="251" t="s">
        <v>394</v>
      </c>
      <c r="S228" s="251" t="s">
        <v>586</v>
      </c>
      <c r="T228" s="252" t="s">
        <v>587</v>
      </c>
      <c r="U228" s="251" t="s">
        <v>1538</v>
      </c>
      <c r="V228" s="257"/>
      <c r="W228" s="257"/>
      <c r="X228" s="257"/>
      <c r="Y228" s="257"/>
      <c r="Z228" s="257"/>
      <c r="AA228" s="257"/>
      <c r="AB228" s="257"/>
      <c r="AC228" s="257"/>
      <c r="AD228" s="257"/>
      <c r="AE228" s="257"/>
      <c r="AF228" s="257"/>
      <c r="AG228" s="257"/>
      <c r="AH228" s="257"/>
      <c r="AI228" s="257"/>
      <c r="AJ228" s="257"/>
      <c r="AK228" s="257"/>
    </row>
    <row r="229" spans="2:37" s="598" customFormat="1" ht="22.5" customHeight="1">
      <c r="B229" s="583" t="s">
        <v>1438</v>
      </c>
      <c r="C229" s="583" t="s">
        <v>613</v>
      </c>
      <c r="D229" s="583" t="s">
        <v>521</v>
      </c>
      <c r="E229" s="583" t="s">
        <v>614</v>
      </c>
      <c r="F229" s="584" t="s">
        <v>431</v>
      </c>
      <c r="G229" s="597">
        <v>4626208</v>
      </c>
      <c r="H229" s="597">
        <v>2474144</v>
      </c>
      <c r="I229" s="583" t="s">
        <v>615</v>
      </c>
      <c r="J229" s="583" t="s">
        <v>1089</v>
      </c>
      <c r="K229" s="597">
        <v>9.9</v>
      </c>
      <c r="L229" s="583" t="s">
        <v>589</v>
      </c>
      <c r="M229" s="252" t="s">
        <v>413</v>
      </c>
      <c r="N229" s="353">
        <v>9.9</v>
      </c>
      <c r="O229" s="252">
        <v>2021</v>
      </c>
      <c r="P229" s="252">
        <v>2038</v>
      </c>
      <c r="Q229" s="251" t="s">
        <v>412</v>
      </c>
      <c r="R229" s="252" t="s">
        <v>394</v>
      </c>
      <c r="S229" s="252" t="s">
        <v>583</v>
      </c>
      <c r="T229" s="252" t="s">
        <v>610</v>
      </c>
      <c r="U229" s="251"/>
      <c r="V229" s="257"/>
      <c r="W229" s="257"/>
      <c r="X229" s="257"/>
      <c r="Y229" s="257"/>
      <c r="Z229" s="257"/>
      <c r="AA229" s="257"/>
      <c r="AB229" s="257"/>
      <c r="AC229" s="257"/>
      <c r="AD229" s="257"/>
      <c r="AE229" s="257"/>
      <c r="AF229" s="257"/>
      <c r="AG229" s="257"/>
      <c r="AH229" s="257"/>
      <c r="AI229" s="257"/>
      <c r="AJ229" s="257"/>
      <c r="AK229" s="257"/>
    </row>
    <row r="230" spans="2:37" s="598" customFormat="1" ht="22.5" customHeight="1">
      <c r="B230" s="583" t="s">
        <v>1438</v>
      </c>
      <c r="C230" s="583" t="s">
        <v>613</v>
      </c>
      <c r="D230" s="583" t="s">
        <v>521</v>
      </c>
      <c r="E230" s="583" t="s">
        <v>614</v>
      </c>
      <c r="F230" s="584" t="s">
        <v>431</v>
      </c>
      <c r="G230" s="597">
        <v>4626432</v>
      </c>
      <c r="H230" s="597">
        <v>2474368</v>
      </c>
      <c r="I230" s="583" t="s">
        <v>615</v>
      </c>
      <c r="J230" s="583" t="s">
        <v>1089</v>
      </c>
      <c r="K230" s="597">
        <v>0.23999999999999988</v>
      </c>
      <c r="L230" s="583" t="s">
        <v>1542</v>
      </c>
      <c r="M230" s="252" t="s">
        <v>413</v>
      </c>
      <c r="N230" s="353">
        <v>0.23999999999999988</v>
      </c>
      <c r="O230" s="252">
        <v>2021</v>
      </c>
      <c r="P230" s="252">
        <v>2038</v>
      </c>
      <c r="Q230" s="251" t="s">
        <v>412</v>
      </c>
      <c r="R230" s="252" t="s">
        <v>394</v>
      </c>
      <c r="S230" s="252" t="s">
        <v>583</v>
      </c>
      <c r="T230" s="252" t="s">
        <v>610</v>
      </c>
      <c r="U230" s="252" t="s">
        <v>588</v>
      </c>
      <c r="V230" s="257"/>
      <c r="W230" s="257"/>
      <c r="X230" s="257"/>
      <c r="Y230" s="257"/>
      <c r="Z230" s="257"/>
      <c r="AA230" s="257"/>
      <c r="AB230" s="257"/>
      <c r="AC230" s="257"/>
      <c r="AD230" s="257"/>
      <c r="AE230" s="257"/>
      <c r="AF230" s="257"/>
      <c r="AG230" s="257"/>
      <c r="AH230" s="257"/>
      <c r="AI230" s="257"/>
      <c r="AJ230" s="257"/>
      <c r="AK230" s="257"/>
    </row>
    <row r="231" spans="2:37" s="598" customFormat="1" ht="22.5" customHeight="1">
      <c r="B231" s="583" t="s">
        <v>1438</v>
      </c>
      <c r="C231" s="583" t="s">
        <v>613</v>
      </c>
      <c r="D231" s="583" t="s">
        <v>521</v>
      </c>
      <c r="E231" s="583" t="s">
        <v>616</v>
      </c>
      <c r="F231" s="584" t="s">
        <v>431</v>
      </c>
      <c r="G231" s="597">
        <v>4587067</v>
      </c>
      <c r="H231" s="597">
        <v>2501978</v>
      </c>
      <c r="I231" s="583" t="s">
        <v>617</v>
      </c>
      <c r="J231" s="583" t="s">
        <v>1089</v>
      </c>
      <c r="K231" s="597">
        <v>9.91</v>
      </c>
      <c r="L231" s="583" t="s">
        <v>1542</v>
      </c>
      <c r="M231" s="252" t="s">
        <v>413</v>
      </c>
      <c r="N231" s="353">
        <v>0</v>
      </c>
      <c r="O231" s="252">
        <v>2021</v>
      </c>
      <c r="P231" s="252">
        <v>2038</v>
      </c>
      <c r="Q231" s="251" t="s">
        <v>1443</v>
      </c>
      <c r="R231" s="252" t="s">
        <v>394</v>
      </c>
      <c r="S231" s="252" t="s">
        <v>583</v>
      </c>
      <c r="T231" s="252" t="s">
        <v>610</v>
      </c>
      <c r="U231" s="252" t="s">
        <v>588</v>
      </c>
      <c r="V231" s="257"/>
      <c r="W231" s="257"/>
      <c r="X231" s="257"/>
      <c r="Y231" s="257"/>
      <c r="Z231" s="257"/>
      <c r="AA231" s="257"/>
      <c r="AB231" s="257"/>
      <c r="AC231" s="257"/>
      <c r="AD231" s="257"/>
      <c r="AE231" s="257"/>
      <c r="AF231" s="257"/>
      <c r="AG231" s="257"/>
      <c r="AH231" s="257"/>
      <c r="AI231" s="257"/>
      <c r="AJ231" s="257"/>
      <c r="AK231" s="257"/>
    </row>
    <row r="232" spans="2:37" s="598" customFormat="1" ht="22.5" customHeight="1">
      <c r="B232" s="583" t="s">
        <v>1438</v>
      </c>
      <c r="C232" s="583" t="s">
        <v>613</v>
      </c>
      <c r="D232" s="583" t="s">
        <v>521</v>
      </c>
      <c r="E232" s="583" t="s">
        <v>618</v>
      </c>
      <c r="F232" s="584" t="s">
        <v>431</v>
      </c>
      <c r="G232" s="597">
        <v>4595547</v>
      </c>
      <c r="H232" s="597">
        <v>2419070</v>
      </c>
      <c r="I232" s="583" t="s">
        <v>619</v>
      </c>
      <c r="J232" s="583" t="s">
        <v>1089</v>
      </c>
      <c r="K232" s="597">
        <v>14.68</v>
      </c>
      <c r="L232" s="583" t="s">
        <v>620</v>
      </c>
      <c r="M232" s="252" t="s">
        <v>413</v>
      </c>
      <c r="N232" s="353">
        <v>0</v>
      </c>
      <c r="O232" s="252">
        <v>2021</v>
      </c>
      <c r="P232" s="252">
        <v>2038</v>
      </c>
      <c r="Q232" s="251" t="s">
        <v>1443</v>
      </c>
      <c r="R232" s="252" t="s">
        <v>394</v>
      </c>
      <c r="S232" s="252" t="s">
        <v>583</v>
      </c>
      <c r="T232" s="252" t="s">
        <v>610</v>
      </c>
      <c r="U232" s="252" t="s">
        <v>588</v>
      </c>
      <c r="V232" s="257"/>
      <c r="W232" s="257"/>
      <c r="X232" s="257"/>
      <c r="Y232" s="257"/>
      <c r="Z232" s="257"/>
      <c r="AA232" s="257"/>
      <c r="AB232" s="257"/>
      <c r="AC232" s="257"/>
      <c r="AD232" s="257"/>
      <c r="AE232" s="257"/>
      <c r="AF232" s="257"/>
      <c r="AG232" s="257"/>
      <c r="AH232" s="257"/>
      <c r="AI232" s="257"/>
      <c r="AJ232" s="257"/>
      <c r="AK232" s="257"/>
    </row>
    <row r="233" spans="2:37" s="598" customFormat="1" ht="22.5" customHeight="1">
      <c r="B233" s="583" t="s">
        <v>1438</v>
      </c>
      <c r="C233" s="584" t="s">
        <v>1543</v>
      </c>
      <c r="D233" s="583" t="s">
        <v>521</v>
      </c>
      <c r="E233" s="584" t="s">
        <v>446</v>
      </c>
      <c r="F233" s="584" t="s">
        <v>431</v>
      </c>
      <c r="G233" s="585">
        <v>4971696</v>
      </c>
      <c r="H233" s="585">
        <v>2726299</v>
      </c>
      <c r="I233" s="583" t="s">
        <v>1544</v>
      </c>
      <c r="J233" s="584" t="s">
        <v>1510</v>
      </c>
      <c r="K233" s="585">
        <v>634.87</v>
      </c>
      <c r="L233" s="584" t="s">
        <v>1545</v>
      </c>
      <c r="M233" s="251" t="s">
        <v>116</v>
      </c>
      <c r="N233" s="679">
        <v>0</v>
      </c>
      <c r="O233" s="251">
        <v>2022</v>
      </c>
      <c r="P233" s="251">
        <v>2041</v>
      </c>
      <c r="Q233" s="251" t="s">
        <v>1443</v>
      </c>
      <c r="R233" s="251" t="s">
        <v>394</v>
      </c>
      <c r="S233" s="252" t="s">
        <v>583</v>
      </c>
      <c r="T233" s="252" t="s">
        <v>1546</v>
      </c>
      <c r="U233" s="252" t="s">
        <v>588</v>
      </c>
      <c r="V233" s="257"/>
      <c r="W233" s="257"/>
      <c r="X233" s="257"/>
      <c r="Y233" s="257"/>
      <c r="Z233" s="257"/>
      <c r="AA233" s="257"/>
      <c r="AB233" s="257"/>
      <c r="AC233" s="257"/>
      <c r="AD233" s="257"/>
      <c r="AE233" s="257"/>
      <c r="AF233" s="257"/>
      <c r="AG233" s="257"/>
      <c r="AH233" s="257"/>
      <c r="AI233" s="257"/>
      <c r="AJ233" s="257"/>
      <c r="AK233" s="257"/>
    </row>
    <row r="234" spans="2:37" s="598" customFormat="1" ht="22.5" customHeight="1">
      <c r="B234" s="583" t="s">
        <v>1438</v>
      </c>
      <c r="C234" s="584" t="s">
        <v>1543</v>
      </c>
      <c r="D234" s="583" t="s">
        <v>521</v>
      </c>
      <c r="E234" s="584" t="s">
        <v>446</v>
      </c>
      <c r="F234" s="584" t="s">
        <v>431</v>
      </c>
      <c r="G234" s="585">
        <v>4969072</v>
      </c>
      <c r="H234" s="585">
        <v>2725588</v>
      </c>
      <c r="I234" s="583" t="s">
        <v>1544</v>
      </c>
      <c r="J234" s="584" t="s">
        <v>1510</v>
      </c>
      <c r="K234" s="585">
        <v>253.95</v>
      </c>
      <c r="L234" s="584" t="s">
        <v>1547</v>
      </c>
      <c r="M234" s="251" t="s">
        <v>413</v>
      </c>
      <c r="N234" s="679">
        <v>0</v>
      </c>
      <c r="O234" s="251">
        <v>2022</v>
      </c>
      <c r="P234" s="251">
        <v>2041</v>
      </c>
      <c r="Q234" s="251" t="s">
        <v>1443</v>
      </c>
      <c r="R234" s="251" t="s">
        <v>394</v>
      </c>
      <c r="S234" s="252" t="s">
        <v>583</v>
      </c>
      <c r="T234" s="252" t="s">
        <v>1546</v>
      </c>
      <c r="U234" s="252" t="s">
        <v>588</v>
      </c>
      <c r="V234" s="257"/>
      <c r="W234" s="257"/>
      <c r="X234" s="257"/>
      <c r="Y234" s="257"/>
      <c r="Z234" s="257"/>
      <c r="AA234" s="257"/>
      <c r="AB234" s="257"/>
      <c r="AC234" s="257"/>
      <c r="AD234" s="257"/>
      <c r="AE234" s="257"/>
      <c r="AF234" s="257"/>
      <c r="AG234" s="257"/>
      <c r="AH234" s="257"/>
      <c r="AI234" s="257"/>
      <c r="AJ234" s="257"/>
      <c r="AK234" s="257"/>
    </row>
    <row r="235" spans="2:37" s="598" customFormat="1" ht="22.5" customHeight="1">
      <c r="B235" s="583" t="s">
        <v>1438</v>
      </c>
      <c r="C235" s="584" t="s">
        <v>1543</v>
      </c>
      <c r="D235" s="583" t="s">
        <v>521</v>
      </c>
      <c r="E235" s="584" t="s">
        <v>446</v>
      </c>
      <c r="F235" s="584" t="s">
        <v>431</v>
      </c>
      <c r="G235" s="585">
        <v>4973516</v>
      </c>
      <c r="H235" s="585">
        <v>2726617</v>
      </c>
      <c r="I235" s="583" t="s">
        <v>1544</v>
      </c>
      <c r="J235" s="584" t="s">
        <v>1510</v>
      </c>
      <c r="K235" s="585">
        <v>190.46</v>
      </c>
      <c r="L235" s="584" t="s">
        <v>1548</v>
      </c>
      <c r="M235" s="251" t="s">
        <v>413</v>
      </c>
      <c r="N235" s="679">
        <v>0</v>
      </c>
      <c r="O235" s="251">
        <v>2022</v>
      </c>
      <c r="P235" s="251">
        <v>2041</v>
      </c>
      <c r="Q235" s="251" t="s">
        <v>1443</v>
      </c>
      <c r="R235" s="251" t="s">
        <v>394</v>
      </c>
      <c r="S235" s="252" t="s">
        <v>583</v>
      </c>
      <c r="T235" s="252" t="s">
        <v>1546</v>
      </c>
      <c r="U235" s="252" t="s">
        <v>588</v>
      </c>
      <c r="V235" s="257"/>
      <c r="W235" s="257"/>
      <c r="X235" s="257"/>
      <c r="Y235" s="257"/>
      <c r="Z235" s="257"/>
      <c r="AA235" s="257"/>
      <c r="AB235" s="257"/>
      <c r="AC235" s="257"/>
      <c r="AD235" s="257"/>
      <c r="AE235" s="257"/>
      <c r="AF235" s="257"/>
      <c r="AG235" s="257"/>
      <c r="AH235" s="257"/>
      <c r="AI235" s="257"/>
      <c r="AJ235" s="257"/>
      <c r="AK235" s="257"/>
    </row>
    <row r="236" spans="2:37" s="598" customFormat="1" ht="22.5" customHeight="1">
      <c r="B236" s="583" t="s">
        <v>1438</v>
      </c>
      <c r="C236" s="584" t="s">
        <v>1543</v>
      </c>
      <c r="D236" s="583" t="s">
        <v>521</v>
      </c>
      <c r="E236" s="584" t="s">
        <v>446</v>
      </c>
      <c r="F236" s="584" t="s">
        <v>431</v>
      </c>
      <c r="G236" s="585">
        <v>4970551</v>
      </c>
      <c r="H236" s="585">
        <v>2727306</v>
      </c>
      <c r="I236" s="583" t="s">
        <v>1544</v>
      </c>
      <c r="J236" s="584" t="s">
        <v>1089</v>
      </c>
      <c r="K236" s="585">
        <v>190.46</v>
      </c>
      <c r="L236" s="584" t="s">
        <v>1549</v>
      </c>
      <c r="M236" s="251" t="s">
        <v>415</v>
      </c>
      <c r="N236" s="679">
        <v>0</v>
      </c>
      <c r="O236" s="251">
        <v>2022</v>
      </c>
      <c r="P236" s="251">
        <v>2041</v>
      </c>
      <c r="Q236" s="251" t="s">
        <v>1443</v>
      </c>
      <c r="R236" s="251" t="s">
        <v>394</v>
      </c>
      <c r="S236" s="252" t="s">
        <v>583</v>
      </c>
      <c r="T236" s="252" t="s">
        <v>1546</v>
      </c>
      <c r="U236" s="252" t="s">
        <v>588</v>
      </c>
      <c r="V236" s="257"/>
      <c r="W236" s="257"/>
      <c r="X236" s="257"/>
      <c r="Y236" s="257"/>
      <c r="Z236" s="257"/>
      <c r="AA236" s="257"/>
      <c r="AB236" s="257"/>
      <c r="AC236" s="257"/>
      <c r="AD236" s="257"/>
      <c r="AE236" s="257"/>
      <c r="AF236" s="257"/>
      <c r="AG236" s="257"/>
      <c r="AH236" s="257"/>
      <c r="AI236" s="257"/>
      <c r="AJ236" s="257"/>
      <c r="AK236" s="257"/>
    </row>
    <row r="237" spans="2:37" s="598" customFormat="1" ht="22.5" customHeight="1">
      <c r="B237" s="583" t="s">
        <v>1438</v>
      </c>
      <c r="C237" s="584" t="s">
        <v>1543</v>
      </c>
      <c r="D237" s="583" t="s">
        <v>521</v>
      </c>
      <c r="E237" s="584" t="s">
        <v>1550</v>
      </c>
      <c r="F237" s="584" t="s">
        <v>431</v>
      </c>
      <c r="G237" s="585">
        <v>5070332</v>
      </c>
      <c r="H237" s="585">
        <v>2794015</v>
      </c>
      <c r="I237" s="583" t="s">
        <v>1551</v>
      </c>
      <c r="J237" s="584" t="s">
        <v>1089</v>
      </c>
      <c r="K237" s="585">
        <v>137.30000000000001</v>
      </c>
      <c r="L237" s="584" t="s">
        <v>1545</v>
      </c>
      <c r="M237" s="251" t="s">
        <v>116</v>
      </c>
      <c r="N237" s="679">
        <v>0</v>
      </c>
      <c r="O237" s="251">
        <v>2022</v>
      </c>
      <c r="P237" s="251">
        <v>2041</v>
      </c>
      <c r="Q237" s="251" t="s">
        <v>1443</v>
      </c>
      <c r="R237" s="251" t="s">
        <v>394</v>
      </c>
      <c r="S237" s="252" t="s">
        <v>583</v>
      </c>
      <c r="T237" s="252" t="s">
        <v>1546</v>
      </c>
      <c r="U237" s="252" t="s">
        <v>588</v>
      </c>
      <c r="V237" s="257"/>
      <c r="W237" s="257"/>
      <c r="X237" s="257"/>
      <c r="Y237" s="257"/>
      <c r="Z237" s="257"/>
      <c r="AA237" s="257"/>
      <c r="AB237" s="257"/>
      <c r="AC237" s="257"/>
      <c r="AD237" s="257"/>
      <c r="AE237" s="257"/>
      <c r="AF237" s="257"/>
      <c r="AG237" s="257"/>
      <c r="AH237" s="257"/>
      <c r="AI237" s="257"/>
      <c r="AJ237" s="257"/>
      <c r="AK237" s="257"/>
    </row>
    <row r="238" spans="2:37" s="598" customFormat="1" ht="22.5" customHeight="1">
      <c r="B238" s="583" t="s">
        <v>1438</v>
      </c>
      <c r="C238" s="584" t="s">
        <v>1543</v>
      </c>
      <c r="D238" s="583" t="s">
        <v>521</v>
      </c>
      <c r="E238" s="584" t="s">
        <v>1550</v>
      </c>
      <c r="F238" s="584" t="s">
        <v>431</v>
      </c>
      <c r="G238" s="585">
        <v>5071896</v>
      </c>
      <c r="H238" s="585">
        <v>2794282</v>
      </c>
      <c r="I238" s="583" t="s">
        <v>1551</v>
      </c>
      <c r="J238" s="584" t="s">
        <v>1089</v>
      </c>
      <c r="K238" s="585">
        <v>82.38</v>
      </c>
      <c r="L238" s="584" t="s">
        <v>1547</v>
      </c>
      <c r="M238" s="251" t="s">
        <v>413</v>
      </c>
      <c r="N238" s="679">
        <v>0</v>
      </c>
      <c r="O238" s="251">
        <v>2022</v>
      </c>
      <c r="P238" s="251">
        <v>2041</v>
      </c>
      <c r="Q238" s="251" t="s">
        <v>1443</v>
      </c>
      <c r="R238" s="251" t="s">
        <v>394</v>
      </c>
      <c r="S238" s="252" t="s">
        <v>583</v>
      </c>
      <c r="T238" s="252" t="s">
        <v>1546</v>
      </c>
      <c r="U238" s="252" t="s">
        <v>588</v>
      </c>
      <c r="V238" s="257"/>
      <c r="W238" s="257"/>
      <c r="X238" s="257"/>
      <c r="Y238" s="257"/>
      <c r="Z238" s="257"/>
      <c r="AA238" s="257"/>
      <c r="AB238" s="257"/>
      <c r="AC238" s="257"/>
      <c r="AD238" s="257"/>
      <c r="AE238" s="257"/>
      <c r="AF238" s="257"/>
      <c r="AG238" s="257"/>
      <c r="AH238" s="257"/>
      <c r="AI238" s="257"/>
      <c r="AJ238" s="257"/>
      <c r="AK238" s="257"/>
    </row>
    <row r="239" spans="2:37" s="598" customFormat="1" ht="22.5" customHeight="1">
      <c r="B239" s="583" t="s">
        <v>1438</v>
      </c>
      <c r="C239" s="584" t="s">
        <v>1543</v>
      </c>
      <c r="D239" s="583" t="s">
        <v>521</v>
      </c>
      <c r="E239" s="584" t="s">
        <v>1550</v>
      </c>
      <c r="F239" s="584" t="s">
        <v>431</v>
      </c>
      <c r="G239" s="585">
        <v>5070663</v>
      </c>
      <c r="H239" s="585">
        <v>2795140</v>
      </c>
      <c r="I239" s="583" t="s">
        <v>1551</v>
      </c>
      <c r="J239" s="584" t="s">
        <v>1089</v>
      </c>
      <c r="K239" s="585">
        <v>54.92</v>
      </c>
      <c r="L239" s="584" t="s">
        <v>1548</v>
      </c>
      <c r="M239" s="251" t="s">
        <v>413</v>
      </c>
      <c r="N239" s="679">
        <v>0</v>
      </c>
      <c r="O239" s="251">
        <v>2022</v>
      </c>
      <c r="P239" s="251">
        <v>2041</v>
      </c>
      <c r="Q239" s="251" t="s">
        <v>1443</v>
      </c>
      <c r="R239" s="251" t="s">
        <v>394</v>
      </c>
      <c r="S239" s="252" t="s">
        <v>583</v>
      </c>
      <c r="T239" s="252" t="s">
        <v>1546</v>
      </c>
      <c r="U239" s="252" t="s">
        <v>588</v>
      </c>
      <c r="V239" s="257"/>
      <c r="W239" s="257"/>
      <c r="X239" s="257"/>
      <c r="Y239" s="257"/>
      <c r="Z239" s="257"/>
      <c r="AA239" s="257"/>
      <c r="AB239" s="257"/>
      <c r="AC239" s="257"/>
      <c r="AD239" s="257"/>
      <c r="AE239" s="257"/>
      <c r="AF239" s="257"/>
      <c r="AG239" s="257"/>
      <c r="AH239" s="257"/>
      <c r="AI239" s="257"/>
      <c r="AJ239" s="257"/>
      <c r="AK239" s="257"/>
    </row>
    <row r="240" spans="2:37" s="598" customFormat="1" ht="22.5" customHeight="1">
      <c r="B240" s="583" t="s">
        <v>1438</v>
      </c>
      <c r="C240" s="584" t="s">
        <v>1552</v>
      </c>
      <c r="D240" s="583" t="s">
        <v>521</v>
      </c>
      <c r="E240" s="584" t="s">
        <v>1553</v>
      </c>
      <c r="F240" s="584" t="s">
        <v>431</v>
      </c>
      <c r="G240" s="585">
        <v>4989188</v>
      </c>
      <c r="H240" s="585">
        <v>2813721</v>
      </c>
      <c r="I240" s="584" t="s">
        <v>1554</v>
      </c>
      <c r="J240" s="584" t="s">
        <v>1089</v>
      </c>
      <c r="K240" s="585">
        <v>2.78</v>
      </c>
      <c r="L240" s="585" t="s">
        <v>1555</v>
      </c>
      <c r="M240" s="251" t="s">
        <v>416</v>
      </c>
      <c r="N240" s="679">
        <v>0</v>
      </c>
      <c r="O240" s="251">
        <v>2022</v>
      </c>
      <c r="P240" s="251">
        <v>2034</v>
      </c>
      <c r="Q240" s="251" t="s">
        <v>519</v>
      </c>
      <c r="R240" s="251" t="s">
        <v>394</v>
      </c>
      <c r="S240" s="252" t="s">
        <v>583</v>
      </c>
      <c r="T240" s="252" t="s">
        <v>1546</v>
      </c>
      <c r="U240" s="252"/>
      <c r="V240" s="257"/>
      <c r="W240" s="257"/>
      <c r="X240" s="257"/>
      <c r="Y240" s="257"/>
      <c r="Z240" s="257"/>
      <c r="AA240" s="257"/>
      <c r="AB240" s="257"/>
      <c r="AC240" s="257"/>
      <c r="AD240" s="257"/>
      <c r="AE240" s="257"/>
      <c r="AF240" s="257"/>
      <c r="AG240" s="257"/>
      <c r="AH240" s="257"/>
      <c r="AI240" s="257"/>
      <c r="AJ240" s="257"/>
      <c r="AK240" s="257"/>
    </row>
    <row r="241" spans="2:37" s="598" customFormat="1" ht="22.5" customHeight="1">
      <c r="B241" s="583" t="s">
        <v>1438</v>
      </c>
      <c r="C241" s="584" t="s">
        <v>1552</v>
      </c>
      <c r="D241" s="583" t="s">
        <v>521</v>
      </c>
      <c r="E241" s="584" t="s">
        <v>1553</v>
      </c>
      <c r="F241" s="584" t="s">
        <v>431</v>
      </c>
      <c r="G241" s="585">
        <v>4987992</v>
      </c>
      <c r="H241" s="585">
        <v>2813061</v>
      </c>
      <c r="I241" s="584" t="s">
        <v>1554</v>
      </c>
      <c r="J241" s="584" t="s">
        <v>1089</v>
      </c>
      <c r="K241" s="585">
        <v>11.74</v>
      </c>
      <c r="L241" s="585" t="s">
        <v>1556</v>
      </c>
      <c r="M241" s="251" t="s">
        <v>413</v>
      </c>
      <c r="N241" s="679">
        <v>0</v>
      </c>
      <c r="O241" s="251">
        <v>2022</v>
      </c>
      <c r="P241" s="251">
        <v>2034</v>
      </c>
      <c r="Q241" s="251" t="s">
        <v>519</v>
      </c>
      <c r="R241" s="251" t="s">
        <v>394</v>
      </c>
      <c r="S241" s="252" t="s">
        <v>583</v>
      </c>
      <c r="T241" s="252" t="s">
        <v>1546</v>
      </c>
      <c r="U241" s="252"/>
      <c r="V241" s="257"/>
      <c r="W241" s="257"/>
      <c r="X241" s="257"/>
      <c r="Y241" s="257"/>
      <c r="Z241" s="257"/>
      <c r="AA241" s="257"/>
      <c r="AB241" s="257"/>
      <c r="AC241" s="257"/>
      <c r="AD241" s="257"/>
      <c r="AE241" s="257"/>
      <c r="AF241" s="257"/>
      <c r="AG241" s="257"/>
      <c r="AH241" s="257"/>
      <c r="AI241" s="257"/>
      <c r="AJ241" s="257"/>
      <c r="AK241" s="257"/>
    </row>
    <row r="242" spans="2:37" s="598" customFormat="1" ht="22.5" customHeight="1">
      <c r="B242" s="583" t="s">
        <v>1438</v>
      </c>
      <c r="C242" s="584" t="s">
        <v>1552</v>
      </c>
      <c r="D242" s="583" t="s">
        <v>521</v>
      </c>
      <c r="E242" s="584" t="s">
        <v>1553</v>
      </c>
      <c r="F242" s="584" t="s">
        <v>431</v>
      </c>
      <c r="G242" s="585">
        <v>4988836</v>
      </c>
      <c r="H242" s="585">
        <v>2813080</v>
      </c>
      <c r="I242" s="584" t="s">
        <v>1554</v>
      </c>
      <c r="J242" s="584" t="s">
        <v>1089</v>
      </c>
      <c r="K242" s="585">
        <v>53.66</v>
      </c>
      <c r="L242" s="584" t="s">
        <v>1557</v>
      </c>
      <c r="M242" s="251" t="s">
        <v>413</v>
      </c>
      <c r="N242" s="679">
        <v>0</v>
      </c>
      <c r="O242" s="251">
        <v>2022</v>
      </c>
      <c r="P242" s="251">
        <v>2034</v>
      </c>
      <c r="Q242" s="251" t="s">
        <v>519</v>
      </c>
      <c r="R242" s="251" t="s">
        <v>394</v>
      </c>
      <c r="S242" s="252" t="s">
        <v>583</v>
      </c>
      <c r="T242" s="252" t="s">
        <v>1546</v>
      </c>
      <c r="U242" s="252"/>
      <c r="V242" s="257"/>
      <c r="W242" s="257"/>
      <c r="X242" s="257"/>
      <c r="Y242" s="257"/>
      <c r="Z242" s="257"/>
      <c r="AA242" s="257"/>
      <c r="AB242" s="257"/>
      <c r="AC242" s="257"/>
      <c r="AD242" s="257"/>
      <c r="AE242" s="257"/>
      <c r="AF242" s="257"/>
      <c r="AG242" s="257"/>
      <c r="AH242" s="257"/>
      <c r="AI242" s="257"/>
      <c r="AJ242" s="257"/>
      <c r="AK242" s="257"/>
    </row>
    <row r="243" spans="2:37" s="598" customFormat="1" ht="22.5" customHeight="1">
      <c r="B243" s="583" t="s">
        <v>1438</v>
      </c>
      <c r="C243" s="584" t="s">
        <v>1552</v>
      </c>
      <c r="D243" s="583" t="s">
        <v>521</v>
      </c>
      <c r="E243" s="584" t="s">
        <v>1553</v>
      </c>
      <c r="F243" s="584" t="s">
        <v>431</v>
      </c>
      <c r="G243" s="585">
        <v>4988825</v>
      </c>
      <c r="H243" s="585">
        <v>2813085</v>
      </c>
      <c r="I243" s="584" t="s">
        <v>1554</v>
      </c>
      <c r="J243" s="584" t="s">
        <v>1089</v>
      </c>
      <c r="K243" s="585">
        <v>2.29</v>
      </c>
      <c r="L243" s="584" t="s">
        <v>1558</v>
      </c>
      <c r="M243" s="251" t="s">
        <v>1483</v>
      </c>
      <c r="N243" s="679">
        <v>0</v>
      </c>
      <c r="O243" s="251">
        <v>2022</v>
      </c>
      <c r="P243" s="251">
        <v>2034</v>
      </c>
      <c r="Q243" s="251" t="s">
        <v>519</v>
      </c>
      <c r="R243" s="251" t="s">
        <v>394</v>
      </c>
      <c r="S243" s="252" t="s">
        <v>583</v>
      </c>
      <c r="T243" s="252" t="s">
        <v>1546</v>
      </c>
      <c r="U243" s="252"/>
      <c r="V243" s="257"/>
      <c r="W243" s="257"/>
      <c r="X243" s="257"/>
      <c r="Y243" s="257"/>
      <c r="Z243" s="257"/>
      <c r="AA243" s="257"/>
      <c r="AB243" s="257"/>
      <c r="AC243" s="257"/>
      <c r="AD243" s="257"/>
      <c r="AE243" s="257"/>
      <c r="AF243" s="257"/>
      <c r="AG243" s="257"/>
      <c r="AH243" s="257"/>
      <c r="AI243" s="257"/>
      <c r="AJ243" s="257"/>
      <c r="AK243" s="257"/>
    </row>
    <row r="244" spans="2:37" s="598" customFormat="1" ht="22.5" customHeight="1">
      <c r="B244" s="583" t="s">
        <v>1438</v>
      </c>
      <c r="C244" s="584" t="s">
        <v>1552</v>
      </c>
      <c r="D244" s="583" t="s">
        <v>521</v>
      </c>
      <c r="E244" s="584" t="s">
        <v>440</v>
      </c>
      <c r="F244" s="584" t="s">
        <v>431</v>
      </c>
      <c r="G244" s="585">
        <v>5052223.4000000004</v>
      </c>
      <c r="H244" s="585">
        <v>2793120.6</v>
      </c>
      <c r="I244" s="584" t="s">
        <v>1559</v>
      </c>
      <c r="J244" s="584" t="s">
        <v>1089</v>
      </c>
      <c r="K244" s="585">
        <v>6.75</v>
      </c>
      <c r="L244" s="584" t="s">
        <v>1557</v>
      </c>
      <c r="M244" s="251" t="s">
        <v>413</v>
      </c>
      <c r="N244" s="679">
        <v>6.75</v>
      </c>
      <c r="O244" s="251">
        <v>2022</v>
      </c>
      <c r="P244" s="251">
        <v>2035</v>
      </c>
      <c r="Q244" s="251" t="s">
        <v>519</v>
      </c>
      <c r="R244" s="251" t="s">
        <v>394</v>
      </c>
      <c r="S244" s="252" t="s">
        <v>583</v>
      </c>
      <c r="T244" s="252" t="s">
        <v>1546</v>
      </c>
      <c r="U244" s="252"/>
      <c r="V244" s="257"/>
      <c r="W244" s="257"/>
      <c r="X244" s="257"/>
      <c r="Y244" s="257"/>
      <c r="Z244" s="257"/>
      <c r="AA244" s="257"/>
      <c r="AB244" s="257"/>
      <c r="AC244" s="257"/>
      <c r="AD244" s="257"/>
      <c r="AE244" s="257"/>
      <c r="AF244" s="257"/>
      <c r="AG244" s="257"/>
      <c r="AH244" s="257"/>
      <c r="AI244" s="257"/>
      <c r="AJ244" s="257"/>
      <c r="AK244" s="257"/>
    </row>
    <row r="245" spans="2:37" s="598" customFormat="1" ht="22.5" customHeight="1">
      <c r="B245" s="583" t="s">
        <v>1438</v>
      </c>
      <c r="C245" s="584" t="s">
        <v>1552</v>
      </c>
      <c r="D245" s="583" t="s">
        <v>521</v>
      </c>
      <c r="E245" s="584" t="s">
        <v>440</v>
      </c>
      <c r="F245" s="584" t="s">
        <v>431</v>
      </c>
      <c r="G245" s="585">
        <v>5052486.0999999996</v>
      </c>
      <c r="H245" s="585">
        <v>2793181.2</v>
      </c>
      <c r="I245" s="584" t="s">
        <v>1559</v>
      </c>
      <c r="J245" s="584" t="s">
        <v>1089</v>
      </c>
      <c r="K245" s="585">
        <v>1.08</v>
      </c>
      <c r="L245" s="584" t="s">
        <v>1556</v>
      </c>
      <c r="M245" s="251" t="s">
        <v>413</v>
      </c>
      <c r="N245" s="679">
        <v>1.08</v>
      </c>
      <c r="O245" s="251">
        <v>2022</v>
      </c>
      <c r="P245" s="251">
        <v>2035</v>
      </c>
      <c r="Q245" s="251" t="s">
        <v>519</v>
      </c>
      <c r="R245" s="251" t="s">
        <v>394</v>
      </c>
      <c r="S245" s="252" t="s">
        <v>583</v>
      </c>
      <c r="T245" s="252" t="s">
        <v>1546</v>
      </c>
      <c r="U245" s="252"/>
      <c r="V245" s="257"/>
      <c r="W245" s="257"/>
      <c r="X245" s="257"/>
      <c r="Y245" s="257"/>
      <c r="Z245" s="257"/>
      <c r="AA245" s="257"/>
      <c r="AB245" s="257"/>
      <c r="AC245" s="257"/>
      <c r="AD245" s="257"/>
      <c r="AE245" s="257"/>
      <c r="AF245" s="257"/>
      <c r="AG245" s="257"/>
      <c r="AH245" s="257"/>
      <c r="AI245" s="257"/>
      <c r="AJ245" s="257"/>
      <c r="AK245" s="257"/>
    </row>
    <row r="246" spans="2:37" s="598" customFormat="1" ht="22.5" customHeight="1">
      <c r="B246" s="583" t="s">
        <v>1438</v>
      </c>
      <c r="C246" s="584" t="s">
        <v>1560</v>
      </c>
      <c r="D246" s="583" t="s">
        <v>521</v>
      </c>
      <c r="E246" s="584" t="s">
        <v>468</v>
      </c>
      <c r="F246" s="584" t="s">
        <v>431</v>
      </c>
      <c r="G246" s="585">
        <v>4717363</v>
      </c>
      <c r="H246" s="585">
        <v>2181753</v>
      </c>
      <c r="I246" s="584" t="s">
        <v>1561</v>
      </c>
      <c r="J246" s="584" t="s">
        <v>1089</v>
      </c>
      <c r="K246" s="585">
        <v>0.85</v>
      </c>
      <c r="L246" s="584" t="s">
        <v>1562</v>
      </c>
      <c r="M246" s="251" t="s">
        <v>413</v>
      </c>
      <c r="N246" s="679">
        <v>0</v>
      </c>
      <c r="O246" s="251">
        <v>2024</v>
      </c>
      <c r="P246" s="251">
        <v>2030</v>
      </c>
      <c r="Q246" s="251" t="s">
        <v>519</v>
      </c>
      <c r="R246" s="251" t="s">
        <v>394</v>
      </c>
      <c r="S246" s="252" t="s">
        <v>583</v>
      </c>
      <c r="T246" s="252" t="s">
        <v>1546</v>
      </c>
      <c r="U246" s="252"/>
      <c r="V246" s="257"/>
      <c r="W246" s="257"/>
      <c r="X246" s="257"/>
      <c r="Y246" s="257"/>
      <c r="Z246" s="257"/>
      <c r="AA246" s="257"/>
      <c r="AB246" s="257"/>
      <c r="AC246" s="257"/>
      <c r="AD246" s="257"/>
      <c r="AE246" s="257"/>
      <c r="AF246" s="257"/>
      <c r="AG246" s="257"/>
      <c r="AH246" s="257"/>
      <c r="AI246" s="257"/>
      <c r="AJ246" s="257"/>
      <c r="AK246" s="257"/>
    </row>
    <row r="247" spans="2:37" s="598" customFormat="1" ht="22.5" customHeight="1">
      <c r="B247" s="583" t="s">
        <v>1438</v>
      </c>
      <c r="C247" s="584" t="s">
        <v>1563</v>
      </c>
      <c r="D247" s="583" t="s">
        <v>521</v>
      </c>
      <c r="E247" s="584" t="s">
        <v>409</v>
      </c>
      <c r="F247" s="584" t="s">
        <v>431</v>
      </c>
      <c r="G247" s="585">
        <v>5081325</v>
      </c>
      <c r="H247" s="585">
        <v>2342773</v>
      </c>
      <c r="I247" s="584" t="s">
        <v>1564</v>
      </c>
      <c r="J247" s="584" t="s">
        <v>1510</v>
      </c>
      <c r="K247" s="585">
        <v>1.39</v>
      </c>
      <c r="L247" s="584" t="s">
        <v>1565</v>
      </c>
      <c r="M247" s="251" t="s">
        <v>413</v>
      </c>
      <c r="N247" s="679">
        <v>0</v>
      </c>
      <c r="O247" s="251">
        <v>2026</v>
      </c>
      <c r="P247" s="251">
        <v>2035</v>
      </c>
      <c r="Q247" s="251" t="s">
        <v>1443</v>
      </c>
      <c r="R247" s="251" t="s">
        <v>394</v>
      </c>
      <c r="S247" s="252" t="s">
        <v>583</v>
      </c>
      <c r="T247" s="252" t="s">
        <v>1546</v>
      </c>
      <c r="U247" s="251"/>
      <c r="V247" s="257"/>
      <c r="W247" s="257"/>
      <c r="X247" s="257"/>
      <c r="Y247" s="257"/>
      <c r="Z247" s="257"/>
      <c r="AA247" s="257"/>
      <c r="AB247" s="257"/>
      <c r="AC247" s="257"/>
      <c r="AD247" s="257"/>
      <c r="AE247" s="257"/>
      <c r="AF247" s="257"/>
      <c r="AG247" s="257"/>
      <c r="AH247" s="257"/>
      <c r="AI247" s="257"/>
      <c r="AJ247" s="257"/>
      <c r="AK247" s="257"/>
    </row>
    <row r="248" spans="2:37" s="598" customFormat="1" ht="22.5" customHeight="1">
      <c r="B248" s="583" t="s">
        <v>1438</v>
      </c>
      <c r="C248" s="584" t="s">
        <v>1563</v>
      </c>
      <c r="D248" s="583" t="s">
        <v>521</v>
      </c>
      <c r="E248" s="584" t="s">
        <v>409</v>
      </c>
      <c r="F248" s="584" t="s">
        <v>431</v>
      </c>
      <c r="G248" s="585">
        <v>5081325</v>
      </c>
      <c r="H248" s="585">
        <v>2342773</v>
      </c>
      <c r="I248" s="584" t="s">
        <v>1564</v>
      </c>
      <c r="J248" s="584" t="s">
        <v>1510</v>
      </c>
      <c r="K248" s="585">
        <v>0.56000000000000005</v>
      </c>
      <c r="L248" s="584" t="s">
        <v>1566</v>
      </c>
      <c r="M248" s="251" t="s">
        <v>116</v>
      </c>
      <c r="N248" s="679">
        <v>0</v>
      </c>
      <c r="O248" s="251">
        <v>2026</v>
      </c>
      <c r="P248" s="251">
        <v>2035</v>
      </c>
      <c r="Q248" s="251" t="s">
        <v>1443</v>
      </c>
      <c r="R248" s="251" t="s">
        <v>394</v>
      </c>
      <c r="S248" s="252" t="s">
        <v>583</v>
      </c>
      <c r="T248" s="252" t="s">
        <v>1546</v>
      </c>
      <c r="U248" s="251"/>
      <c r="V248" s="257"/>
      <c r="W248" s="257"/>
      <c r="X248" s="257"/>
      <c r="Y248" s="257"/>
      <c r="Z248" s="257"/>
      <c r="AA248" s="257"/>
      <c r="AB248" s="257"/>
      <c r="AC248" s="257"/>
      <c r="AD248" s="257"/>
      <c r="AE248" s="257"/>
      <c r="AF248" s="257"/>
      <c r="AG248" s="257"/>
      <c r="AH248" s="257"/>
      <c r="AI248" s="257"/>
      <c r="AJ248" s="257"/>
      <c r="AK248" s="257"/>
    </row>
    <row r="249" spans="2:37" s="598" customFormat="1" ht="22.5" customHeight="1">
      <c r="B249" s="583" t="s">
        <v>1438</v>
      </c>
      <c r="C249" s="584" t="s">
        <v>1567</v>
      </c>
      <c r="D249" s="583" t="s">
        <v>521</v>
      </c>
      <c r="E249" s="584" t="s">
        <v>887</v>
      </c>
      <c r="F249" s="584" t="s">
        <v>431</v>
      </c>
      <c r="G249" s="585">
        <v>4892957.0999999996</v>
      </c>
      <c r="H249" s="585">
        <v>2307202.1</v>
      </c>
      <c r="I249" s="584" t="s">
        <v>1568</v>
      </c>
      <c r="J249" s="584" t="s">
        <v>1510</v>
      </c>
      <c r="K249" s="585">
        <v>2.7229999999999999</v>
      </c>
      <c r="L249" s="584" t="s">
        <v>1569</v>
      </c>
      <c r="M249" s="251" t="s">
        <v>116</v>
      </c>
      <c r="N249" s="679">
        <v>0</v>
      </c>
      <c r="O249" s="251">
        <v>2026</v>
      </c>
      <c r="P249" s="251">
        <v>2035</v>
      </c>
      <c r="Q249" s="251" t="s">
        <v>1443</v>
      </c>
      <c r="R249" s="251" t="s">
        <v>394</v>
      </c>
      <c r="S249" s="252" t="s">
        <v>1570</v>
      </c>
      <c r="T249" s="252" t="s">
        <v>1546</v>
      </c>
      <c r="U249" s="251"/>
      <c r="V249" s="257"/>
      <c r="W249" s="257"/>
      <c r="X249" s="257"/>
      <c r="Y249" s="257"/>
      <c r="Z249" s="257"/>
      <c r="AA249" s="257"/>
      <c r="AB249" s="257"/>
      <c r="AC249" s="257"/>
      <c r="AD249" s="257"/>
      <c r="AE249" s="257"/>
      <c r="AF249" s="257"/>
      <c r="AG249" s="257"/>
      <c r="AH249" s="257"/>
      <c r="AI249" s="257"/>
      <c r="AJ249" s="257"/>
      <c r="AK249" s="257"/>
    </row>
    <row r="250" spans="2:37" s="598" customFormat="1" ht="22.5" customHeight="1">
      <c r="B250" s="583" t="s">
        <v>1438</v>
      </c>
      <c r="C250" s="584" t="s">
        <v>1567</v>
      </c>
      <c r="D250" s="583" t="s">
        <v>521</v>
      </c>
      <c r="E250" s="584" t="s">
        <v>887</v>
      </c>
      <c r="F250" s="584" t="s">
        <v>431</v>
      </c>
      <c r="G250" s="585">
        <v>4892951.4000000004</v>
      </c>
      <c r="H250" s="585">
        <v>2307176.5</v>
      </c>
      <c r="I250" s="584" t="s">
        <v>1568</v>
      </c>
      <c r="J250" s="584" t="s">
        <v>1510</v>
      </c>
      <c r="K250" s="585">
        <v>1.167</v>
      </c>
      <c r="L250" s="584" t="s">
        <v>1571</v>
      </c>
      <c r="M250" s="251" t="s">
        <v>415</v>
      </c>
      <c r="N250" s="679">
        <v>0</v>
      </c>
      <c r="O250" s="251">
        <v>2026</v>
      </c>
      <c r="P250" s="251">
        <v>2035</v>
      </c>
      <c r="Q250" s="251" t="s">
        <v>1443</v>
      </c>
      <c r="R250" s="251" t="s">
        <v>394</v>
      </c>
      <c r="S250" s="252" t="s">
        <v>1570</v>
      </c>
      <c r="T250" s="252" t="s">
        <v>1546</v>
      </c>
      <c r="U250" s="251"/>
      <c r="V250" s="257"/>
      <c r="W250" s="257"/>
      <c r="X250" s="257"/>
      <c r="Y250" s="257"/>
      <c r="Z250" s="257"/>
      <c r="AA250" s="257"/>
      <c r="AB250" s="257"/>
      <c r="AC250" s="257"/>
      <c r="AD250" s="257"/>
      <c r="AE250" s="257"/>
      <c r="AF250" s="257"/>
      <c r="AG250" s="257"/>
      <c r="AH250" s="257"/>
      <c r="AI250" s="257"/>
      <c r="AJ250" s="257"/>
      <c r="AK250" s="257"/>
    </row>
    <row r="251" spans="2:37" s="598" customFormat="1" ht="22.5" customHeight="1">
      <c r="B251" s="583" t="s">
        <v>1438</v>
      </c>
      <c r="C251" s="584" t="s">
        <v>1572</v>
      </c>
      <c r="D251" s="583" t="s">
        <v>521</v>
      </c>
      <c r="E251" s="584" t="s">
        <v>472</v>
      </c>
      <c r="F251" s="584" t="s">
        <v>431</v>
      </c>
      <c r="G251" s="585">
        <v>4944151.5999999996</v>
      </c>
      <c r="H251" s="585">
        <v>2338432.7999999998</v>
      </c>
      <c r="I251" s="584" t="s">
        <v>1568</v>
      </c>
      <c r="J251" s="584" t="s">
        <v>1089</v>
      </c>
      <c r="K251" s="585">
        <v>1.976</v>
      </c>
      <c r="L251" s="584" t="s">
        <v>1573</v>
      </c>
      <c r="M251" s="251" t="s">
        <v>415</v>
      </c>
      <c r="N251" s="679">
        <v>0</v>
      </c>
      <c r="O251" s="251">
        <v>2026</v>
      </c>
      <c r="P251" s="251">
        <v>2035</v>
      </c>
      <c r="Q251" s="251" t="s">
        <v>1443</v>
      </c>
      <c r="R251" s="251" t="s">
        <v>394</v>
      </c>
      <c r="S251" s="252" t="s">
        <v>583</v>
      </c>
      <c r="T251" s="252" t="s">
        <v>1546</v>
      </c>
      <c r="U251" s="251"/>
      <c r="V251" s="257"/>
      <c r="W251" s="257"/>
      <c r="X251" s="257"/>
      <c r="Y251" s="257"/>
      <c r="Z251" s="257"/>
      <c r="AA251" s="257"/>
      <c r="AB251" s="257"/>
      <c r="AC251" s="257"/>
      <c r="AD251" s="257"/>
      <c r="AE251" s="257"/>
      <c r="AF251" s="257"/>
      <c r="AG251" s="257"/>
      <c r="AH251" s="257"/>
      <c r="AI251" s="257"/>
      <c r="AJ251" s="257"/>
      <c r="AK251" s="257"/>
    </row>
    <row r="252" spans="2:37" s="598" customFormat="1" ht="22.5" customHeight="1">
      <c r="B252" s="583" t="s">
        <v>1438</v>
      </c>
      <c r="C252" s="584" t="s">
        <v>1572</v>
      </c>
      <c r="D252" s="583" t="s">
        <v>521</v>
      </c>
      <c r="E252" s="584" t="s">
        <v>472</v>
      </c>
      <c r="F252" s="584" t="s">
        <v>431</v>
      </c>
      <c r="G252" s="585">
        <v>4945073.0999999996</v>
      </c>
      <c r="H252" s="585">
        <v>2338054.7999999998</v>
      </c>
      <c r="I252" s="584" t="s">
        <v>1568</v>
      </c>
      <c r="J252" s="584" t="s">
        <v>1089</v>
      </c>
      <c r="K252" s="585">
        <v>0.98799999999999999</v>
      </c>
      <c r="L252" s="584" t="s">
        <v>1574</v>
      </c>
      <c r="M252" s="251" t="s">
        <v>411</v>
      </c>
      <c r="N252" s="679">
        <v>0</v>
      </c>
      <c r="O252" s="251">
        <v>2026</v>
      </c>
      <c r="P252" s="251">
        <v>2035</v>
      </c>
      <c r="Q252" s="251" t="s">
        <v>1443</v>
      </c>
      <c r="R252" s="251" t="s">
        <v>394</v>
      </c>
      <c r="S252" s="252" t="s">
        <v>583</v>
      </c>
      <c r="T252" s="252" t="s">
        <v>1546</v>
      </c>
      <c r="U252" s="251"/>
      <c r="V252" s="257"/>
      <c r="W252" s="257"/>
      <c r="X252" s="257"/>
      <c r="Y252" s="257"/>
      <c r="Z252" s="257"/>
      <c r="AA252" s="257"/>
      <c r="AB252" s="257"/>
      <c r="AC252" s="257"/>
      <c r="AD252" s="257"/>
      <c r="AE252" s="257"/>
      <c r="AF252" s="257"/>
      <c r="AG252" s="257"/>
      <c r="AH252" s="257"/>
      <c r="AI252" s="257"/>
      <c r="AJ252" s="257"/>
      <c r="AK252" s="257"/>
    </row>
    <row r="253" spans="2:37" s="598" customFormat="1" ht="22.5" customHeight="1">
      <c r="B253" s="583" t="s">
        <v>1438</v>
      </c>
      <c r="C253" s="584" t="s">
        <v>1572</v>
      </c>
      <c r="D253" s="583" t="s">
        <v>521</v>
      </c>
      <c r="E253" s="584" t="s">
        <v>472</v>
      </c>
      <c r="F253" s="584" t="s">
        <v>431</v>
      </c>
      <c r="G253" s="585">
        <v>4944331</v>
      </c>
      <c r="H253" s="585">
        <v>2338581.6</v>
      </c>
      <c r="I253" s="584" t="s">
        <v>1568</v>
      </c>
      <c r="J253" s="584" t="s">
        <v>1089</v>
      </c>
      <c r="K253" s="585">
        <v>4.9400000000000004</v>
      </c>
      <c r="L253" s="584" t="s">
        <v>1575</v>
      </c>
      <c r="M253" s="251" t="s">
        <v>116</v>
      </c>
      <c r="N253" s="679">
        <v>0</v>
      </c>
      <c r="O253" s="251">
        <v>2026</v>
      </c>
      <c r="P253" s="251">
        <v>2035</v>
      </c>
      <c r="Q253" s="251" t="s">
        <v>1443</v>
      </c>
      <c r="R253" s="251" t="s">
        <v>394</v>
      </c>
      <c r="S253" s="252" t="s">
        <v>583</v>
      </c>
      <c r="T253" s="252" t="s">
        <v>1546</v>
      </c>
      <c r="U253" s="251"/>
      <c r="V253" s="257"/>
      <c r="W253" s="257"/>
      <c r="X253" s="257"/>
      <c r="Y253" s="257"/>
      <c r="Z253" s="257"/>
      <c r="AA253" s="257"/>
      <c r="AB253" s="257"/>
      <c r="AC253" s="257"/>
      <c r="AD253" s="257"/>
      <c r="AE253" s="257"/>
      <c r="AF253" s="257"/>
      <c r="AG253" s="257"/>
      <c r="AH253" s="257"/>
      <c r="AI253" s="257"/>
      <c r="AJ253" s="257"/>
      <c r="AK253" s="257"/>
    </row>
    <row r="254" spans="2:37" s="598" customFormat="1" ht="22.5" customHeight="1">
      <c r="B254" s="583" t="s">
        <v>1438</v>
      </c>
      <c r="C254" s="584" t="s">
        <v>1572</v>
      </c>
      <c r="D254" s="583" t="s">
        <v>521</v>
      </c>
      <c r="E254" s="584" t="s">
        <v>472</v>
      </c>
      <c r="F254" s="584" t="s">
        <v>431</v>
      </c>
      <c r="G254" s="585">
        <v>4944034.0999999996</v>
      </c>
      <c r="H254" s="585">
        <v>2338730.4</v>
      </c>
      <c r="I254" s="584" t="s">
        <v>1568</v>
      </c>
      <c r="J254" s="584" t="s">
        <v>1089</v>
      </c>
      <c r="K254" s="585">
        <v>1.976</v>
      </c>
      <c r="L254" s="584" t="s">
        <v>1576</v>
      </c>
      <c r="M254" s="251" t="s">
        <v>413</v>
      </c>
      <c r="N254" s="679">
        <v>0</v>
      </c>
      <c r="O254" s="251">
        <v>2026</v>
      </c>
      <c r="P254" s="251">
        <v>2035</v>
      </c>
      <c r="Q254" s="251" t="s">
        <v>1443</v>
      </c>
      <c r="R254" s="251" t="s">
        <v>394</v>
      </c>
      <c r="S254" s="252" t="s">
        <v>583</v>
      </c>
      <c r="T254" s="252" t="s">
        <v>1546</v>
      </c>
      <c r="U254" s="251"/>
      <c r="V254" s="257"/>
      <c r="W254" s="257"/>
      <c r="X254" s="257"/>
      <c r="Y254" s="257"/>
      <c r="Z254" s="257"/>
      <c r="AA254" s="257"/>
      <c r="AB254" s="257"/>
      <c r="AC254" s="257"/>
      <c r="AD254" s="257"/>
      <c r="AE254" s="257"/>
      <c r="AF254" s="257"/>
      <c r="AG254" s="257"/>
      <c r="AH254" s="257"/>
      <c r="AI254" s="257"/>
      <c r="AJ254" s="257"/>
      <c r="AK254" s="257"/>
    </row>
    <row r="255" spans="2:37" s="598" customFormat="1" ht="22.5" customHeight="1">
      <c r="B255" s="583" t="s">
        <v>1438</v>
      </c>
      <c r="C255" s="583" t="s">
        <v>453</v>
      </c>
      <c r="D255" s="583" t="s">
        <v>521</v>
      </c>
      <c r="E255" s="583" t="s">
        <v>1577</v>
      </c>
      <c r="F255" s="584" t="s">
        <v>431</v>
      </c>
      <c r="G255" s="585">
        <v>4721151.9539999999</v>
      </c>
      <c r="H255" s="585">
        <v>2245119.165</v>
      </c>
      <c r="I255" s="583" t="s">
        <v>1578</v>
      </c>
      <c r="J255" s="583" t="s">
        <v>585</v>
      </c>
      <c r="K255" s="597">
        <v>0.24995972352142035</v>
      </c>
      <c r="L255" s="583" t="s">
        <v>1579</v>
      </c>
      <c r="M255" s="252" t="s">
        <v>1580</v>
      </c>
      <c r="N255" s="353">
        <v>0.24995972352142035</v>
      </c>
      <c r="O255" s="252">
        <v>2021</v>
      </c>
      <c r="P255" s="252">
        <v>2036</v>
      </c>
      <c r="Q255" s="251" t="s">
        <v>519</v>
      </c>
      <c r="R255" s="252" t="s">
        <v>394</v>
      </c>
      <c r="S255" s="252" t="s">
        <v>586</v>
      </c>
      <c r="T255" s="252" t="s">
        <v>587</v>
      </c>
      <c r="U255" s="251" t="s">
        <v>1581</v>
      </c>
      <c r="V255" s="257"/>
      <c r="W255" s="257"/>
      <c r="X255" s="257"/>
      <c r="Y255" s="257"/>
      <c r="Z255" s="257"/>
      <c r="AA255" s="257"/>
      <c r="AB255" s="257"/>
      <c r="AC255" s="257"/>
      <c r="AD255" s="257"/>
      <c r="AE255" s="257"/>
      <c r="AF255" s="257"/>
      <c r="AG255" s="257"/>
      <c r="AH255" s="257"/>
      <c r="AI255" s="257"/>
      <c r="AJ255" s="257"/>
      <c r="AK255" s="257"/>
    </row>
    <row r="256" spans="2:37" s="598" customFormat="1" ht="22.5" customHeight="1">
      <c r="B256" s="583" t="s">
        <v>1438</v>
      </c>
      <c r="C256" s="583" t="s">
        <v>453</v>
      </c>
      <c r="D256" s="583" t="s">
        <v>521</v>
      </c>
      <c r="E256" s="583" t="s">
        <v>1577</v>
      </c>
      <c r="F256" s="584" t="s">
        <v>431</v>
      </c>
      <c r="G256" s="585">
        <v>4721151.9539999999</v>
      </c>
      <c r="H256" s="585">
        <v>2245119.165</v>
      </c>
      <c r="I256" s="583" t="s">
        <v>1578</v>
      </c>
      <c r="J256" s="583" t="s">
        <v>585</v>
      </c>
      <c r="K256" s="585">
        <v>3.8333230255549191</v>
      </c>
      <c r="L256" s="584" t="s">
        <v>1582</v>
      </c>
      <c r="M256" s="252" t="s">
        <v>1580</v>
      </c>
      <c r="N256" s="353">
        <v>3.8333230255549191</v>
      </c>
      <c r="O256" s="252">
        <v>2021</v>
      </c>
      <c r="P256" s="252">
        <v>2036</v>
      </c>
      <c r="Q256" s="251" t="s">
        <v>519</v>
      </c>
      <c r="R256" s="252" t="s">
        <v>394</v>
      </c>
      <c r="S256" s="252" t="s">
        <v>586</v>
      </c>
      <c r="T256" s="252" t="s">
        <v>587</v>
      </c>
      <c r="U256" s="251" t="s">
        <v>1581</v>
      </c>
      <c r="V256" s="257"/>
      <c r="W256" s="257"/>
      <c r="X256" s="257"/>
      <c r="Y256" s="257"/>
      <c r="Z256" s="257"/>
      <c r="AA256" s="257"/>
      <c r="AB256" s="257"/>
      <c r="AC256" s="257"/>
      <c r="AD256" s="257"/>
      <c r="AE256" s="257"/>
      <c r="AF256" s="257"/>
      <c r="AG256" s="257"/>
      <c r="AH256" s="257"/>
      <c r="AI256" s="257"/>
      <c r="AJ256" s="257"/>
      <c r="AK256" s="257"/>
    </row>
    <row r="257" spans="2:37" s="598" customFormat="1" ht="22.5" customHeight="1">
      <c r="B257" s="583" t="s">
        <v>1438</v>
      </c>
      <c r="C257" s="583" t="s">
        <v>453</v>
      </c>
      <c r="D257" s="583" t="s">
        <v>521</v>
      </c>
      <c r="E257" s="583" t="s">
        <v>1577</v>
      </c>
      <c r="F257" s="584" t="s">
        <v>431</v>
      </c>
      <c r="G257" s="585">
        <v>4721151.9539999999</v>
      </c>
      <c r="H257" s="585">
        <v>2245119.165</v>
      </c>
      <c r="I257" s="583" t="s">
        <v>1578</v>
      </c>
      <c r="J257" s="583" t="s">
        <v>585</v>
      </c>
      <c r="K257" s="585">
        <v>16.659579749606724</v>
      </c>
      <c r="L257" s="584" t="s">
        <v>1583</v>
      </c>
      <c r="M257" s="251" t="s">
        <v>116</v>
      </c>
      <c r="N257" s="353">
        <v>16.659579749606724</v>
      </c>
      <c r="O257" s="252">
        <v>2021</v>
      </c>
      <c r="P257" s="252">
        <v>2036</v>
      </c>
      <c r="Q257" s="251" t="s">
        <v>519</v>
      </c>
      <c r="R257" s="252" t="s">
        <v>394</v>
      </c>
      <c r="S257" s="252" t="s">
        <v>586</v>
      </c>
      <c r="T257" s="252" t="s">
        <v>587</v>
      </c>
      <c r="U257" s="251" t="s">
        <v>1581</v>
      </c>
      <c r="V257" s="257"/>
      <c r="W257" s="257"/>
      <c r="X257" s="257"/>
      <c r="Y257" s="257"/>
      <c r="Z257" s="257"/>
      <c r="AA257" s="257"/>
      <c r="AB257" s="257"/>
      <c r="AC257" s="257"/>
      <c r="AD257" s="257"/>
      <c r="AE257" s="257"/>
      <c r="AF257" s="257"/>
      <c r="AG257" s="257"/>
      <c r="AH257" s="257"/>
      <c r="AI257" s="257"/>
      <c r="AJ257" s="257"/>
      <c r="AK257" s="257"/>
    </row>
    <row r="258" spans="2:37" s="598" customFormat="1" ht="22.5" customHeight="1">
      <c r="B258" s="583" t="s">
        <v>1438</v>
      </c>
      <c r="C258" s="583" t="s">
        <v>453</v>
      </c>
      <c r="D258" s="583" t="s">
        <v>521</v>
      </c>
      <c r="E258" s="583" t="s">
        <v>1577</v>
      </c>
      <c r="F258" s="584" t="s">
        <v>431</v>
      </c>
      <c r="G258" s="585">
        <v>4721151.9539999999</v>
      </c>
      <c r="H258" s="585">
        <v>2245119.165</v>
      </c>
      <c r="I258" s="583" t="s">
        <v>1578</v>
      </c>
      <c r="J258" s="583" t="s">
        <v>585</v>
      </c>
      <c r="K258" s="585">
        <v>21.0154235237435</v>
      </c>
      <c r="L258" s="584" t="s">
        <v>1584</v>
      </c>
      <c r="M258" s="251" t="s">
        <v>116</v>
      </c>
      <c r="N258" s="353">
        <v>21.0154235237435</v>
      </c>
      <c r="O258" s="252">
        <v>2021</v>
      </c>
      <c r="P258" s="252">
        <v>2036</v>
      </c>
      <c r="Q258" s="251" t="s">
        <v>519</v>
      </c>
      <c r="R258" s="252" t="s">
        <v>394</v>
      </c>
      <c r="S258" s="252" t="s">
        <v>586</v>
      </c>
      <c r="T258" s="252" t="s">
        <v>587</v>
      </c>
      <c r="U258" s="251" t="s">
        <v>1581</v>
      </c>
      <c r="V258" s="257"/>
      <c r="W258" s="257"/>
      <c r="X258" s="257"/>
      <c r="Y258" s="257"/>
      <c r="Z258" s="257"/>
      <c r="AA258" s="257"/>
      <c r="AB258" s="257"/>
      <c r="AC258" s="257"/>
      <c r="AD258" s="257"/>
      <c r="AE258" s="257"/>
      <c r="AF258" s="257"/>
      <c r="AG258" s="257"/>
      <c r="AH258" s="257"/>
      <c r="AI258" s="257"/>
      <c r="AJ258" s="257"/>
      <c r="AK258" s="257"/>
    </row>
    <row r="259" spans="2:37" s="598" customFormat="1" ht="22.5" customHeight="1">
      <c r="B259" s="583" t="s">
        <v>1438</v>
      </c>
      <c r="C259" s="583" t="s">
        <v>453</v>
      </c>
      <c r="D259" s="583" t="s">
        <v>521</v>
      </c>
      <c r="E259" s="583" t="s">
        <v>1577</v>
      </c>
      <c r="F259" s="584" t="s">
        <v>431</v>
      </c>
      <c r="G259" s="585">
        <v>4721151.9539999999</v>
      </c>
      <c r="H259" s="585">
        <v>2245119.165</v>
      </c>
      <c r="I259" s="583" t="s">
        <v>1578</v>
      </c>
      <c r="J259" s="583" t="s">
        <v>585</v>
      </c>
      <c r="K259" s="585">
        <v>7.7715535948705648E-3</v>
      </c>
      <c r="L259" s="584" t="s">
        <v>1585</v>
      </c>
      <c r="M259" s="251" t="s">
        <v>116</v>
      </c>
      <c r="N259" s="353">
        <v>7.7715535948705648E-3</v>
      </c>
      <c r="O259" s="252">
        <v>2021</v>
      </c>
      <c r="P259" s="252">
        <v>2036</v>
      </c>
      <c r="Q259" s="251" t="s">
        <v>519</v>
      </c>
      <c r="R259" s="252" t="s">
        <v>394</v>
      </c>
      <c r="S259" s="252" t="s">
        <v>586</v>
      </c>
      <c r="T259" s="252" t="s">
        <v>587</v>
      </c>
      <c r="U259" s="251" t="s">
        <v>1581</v>
      </c>
      <c r="V259" s="257"/>
      <c r="W259" s="257"/>
      <c r="X259" s="257"/>
      <c r="Y259" s="257"/>
      <c r="Z259" s="257"/>
      <c r="AA259" s="257"/>
      <c r="AB259" s="257"/>
      <c r="AC259" s="257"/>
      <c r="AD259" s="257"/>
      <c r="AE259" s="257"/>
      <c r="AF259" s="257"/>
      <c r="AG259" s="257"/>
      <c r="AH259" s="257"/>
      <c r="AI259" s="257"/>
      <c r="AJ259" s="257"/>
      <c r="AK259" s="257"/>
    </row>
    <row r="260" spans="2:37" s="598" customFormat="1" ht="22.5" customHeight="1">
      <c r="B260" s="583" t="s">
        <v>1438</v>
      </c>
      <c r="C260" s="583" t="s">
        <v>453</v>
      </c>
      <c r="D260" s="583" t="s">
        <v>521</v>
      </c>
      <c r="E260" s="583" t="s">
        <v>1577</v>
      </c>
      <c r="F260" s="584" t="s">
        <v>431</v>
      </c>
      <c r="G260" s="585">
        <v>4721151.9539999999</v>
      </c>
      <c r="H260" s="585">
        <v>2245119.165</v>
      </c>
      <c r="I260" s="583" t="s">
        <v>1578</v>
      </c>
      <c r="J260" s="583" t="s">
        <v>585</v>
      </c>
      <c r="K260" s="585">
        <v>16.43310328465434</v>
      </c>
      <c r="L260" s="584" t="s">
        <v>1586</v>
      </c>
      <c r="M260" s="251" t="s">
        <v>116</v>
      </c>
      <c r="N260" s="353">
        <v>16.43310328465434</v>
      </c>
      <c r="O260" s="252">
        <v>2021</v>
      </c>
      <c r="P260" s="252">
        <v>2036</v>
      </c>
      <c r="Q260" s="251" t="s">
        <v>519</v>
      </c>
      <c r="R260" s="252" t="s">
        <v>394</v>
      </c>
      <c r="S260" s="252" t="s">
        <v>586</v>
      </c>
      <c r="T260" s="252" t="s">
        <v>587</v>
      </c>
      <c r="U260" s="251" t="s">
        <v>1581</v>
      </c>
      <c r="V260" s="257"/>
      <c r="W260" s="257"/>
      <c r="X260" s="257"/>
      <c r="Y260" s="257"/>
      <c r="Z260" s="257"/>
      <c r="AA260" s="257"/>
      <c r="AB260" s="257"/>
      <c r="AC260" s="257"/>
      <c r="AD260" s="257"/>
      <c r="AE260" s="257"/>
      <c r="AF260" s="257"/>
      <c r="AG260" s="257"/>
      <c r="AH260" s="257"/>
      <c r="AI260" s="257"/>
      <c r="AJ260" s="257"/>
      <c r="AK260" s="257"/>
    </row>
    <row r="261" spans="2:37" s="598" customFormat="1" ht="22.5" customHeight="1">
      <c r="B261" s="583" t="s">
        <v>1438</v>
      </c>
      <c r="C261" s="583" t="s">
        <v>453</v>
      </c>
      <c r="D261" s="583" t="s">
        <v>521</v>
      </c>
      <c r="E261" s="583" t="s">
        <v>1577</v>
      </c>
      <c r="F261" s="584" t="s">
        <v>431</v>
      </c>
      <c r="G261" s="585">
        <v>4721151.9539999999</v>
      </c>
      <c r="H261" s="585">
        <v>2245119.165</v>
      </c>
      <c r="I261" s="583" t="s">
        <v>1578</v>
      </c>
      <c r="J261" s="583" t="s">
        <v>585</v>
      </c>
      <c r="K261" s="585">
        <v>256.99864342388162</v>
      </c>
      <c r="L261" s="584" t="s">
        <v>1587</v>
      </c>
      <c r="M261" s="251" t="s">
        <v>116</v>
      </c>
      <c r="N261" s="353">
        <v>256.99864342388162</v>
      </c>
      <c r="O261" s="252">
        <v>2021</v>
      </c>
      <c r="P261" s="252">
        <v>2036</v>
      </c>
      <c r="Q261" s="251" t="s">
        <v>519</v>
      </c>
      <c r="R261" s="252" t="s">
        <v>394</v>
      </c>
      <c r="S261" s="252" t="s">
        <v>586</v>
      </c>
      <c r="T261" s="252" t="s">
        <v>587</v>
      </c>
      <c r="U261" s="251" t="s">
        <v>1581</v>
      </c>
      <c r="V261" s="257"/>
      <c r="W261" s="257"/>
      <c r="X261" s="257"/>
      <c r="Y261" s="257"/>
      <c r="Z261" s="257"/>
      <c r="AA261" s="257"/>
      <c r="AB261" s="257"/>
      <c r="AC261" s="257"/>
      <c r="AD261" s="257"/>
      <c r="AE261" s="257"/>
      <c r="AF261" s="257"/>
      <c r="AG261" s="257"/>
      <c r="AH261" s="257"/>
      <c r="AI261" s="257"/>
      <c r="AJ261" s="257"/>
      <c r="AK261" s="257"/>
    </row>
    <row r="262" spans="2:37" s="598" customFormat="1" ht="22.5" customHeight="1">
      <c r="B262" s="583" t="s">
        <v>1438</v>
      </c>
      <c r="C262" s="583" t="s">
        <v>453</v>
      </c>
      <c r="D262" s="583" t="s">
        <v>521</v>
      </c>
      <c r="E262" s="583" t="s">
        <v>1577</v>
      </c>
      <c r="F262" s="584" t="s">
        <v>431</v>
      </c>
      <c r="G262" s="585">
        <v>4721151.9539999999</v>
      </c>
      <c r="H262" s="585">
        <v>2245119.165</v>
      </c>
      <c r="I262" s="583" t="s">
        <v>1578</v>
      </c>
      <c r="J262" s="583" t="s">
        <v>585</v>
      </c>
      <c r="K262" s="585">
        <v>1.5639538824860164</v>
      </c>
      <c r="L262" s="584" t="s">
        <v>1588</v>
      </c>
      <c r="M262" s="252" t="s">
        <v>1580</v>
      </c>
      <c r="N262" s="353">
        <v>1.5639538824860164</v>
      </c>
      <c r="O262" s="252">
        <v>2021</v>
      </c>
      <c r="P262" s="252">
        <v>2036</v>
      </c>
      <c r="Q262" s="251" t="s">
        <v>519</v>
      </c>
      <c r="R262" s="252" t="s">
        <v>394</v>
      </c>
      <c r="S262" s="252" t="s">
        <v>586</v>
      </c>
      <c r="T262" s="252" t="s">
        <v>587</v>
      </c>
      <c r="U262" s="251" t="s">
        <v>1581</v>
      </c>
      <c r="V262" s="257"/>
      <c r="W262" s="257"/>
      <c r="X262" s="257"/>
      <c r="Y262" s="257"/>
      <c r="Z262" s="257"/>
      <c r="AA262" s="257"/>
      <c r="AB262" s="257"/>
      <c r="AC262" s="257"/>
      <c r="AD262" s="257"/>
      <c r="AE262" s="257"/>
      <c r="AF262" s="257"/>
      <c r="AG262" s="257"/>
      <c r="AH262" s="257"/>
      <c r="AI262" s="257"/>
      <c r="AJ262" s="257"/>
      <c r="AK262" s="257"/>
    </row>
    <row r="263" spans="2:37" s="598" customFormat="1" ht="22.5" customHeight="1">
      <c r="B263" s="583" t="s">
        <v>1438</v>
      </c>
      <c r="C263" s="583" t="s">
        <v>453</v>
      </c>
      <c r="D263" s="583" t="s">
        <v>521</v>
      </c>
      <c r="E263" s="583" t="s">
        <v>1577</v>
      </c>
      <c r="F263" s="584" t="s">
        <v>431</v>
      </c>
      <c r="G263" s="585">
        <v>4721151.9539999999</v>
      </c>
      <c r="H263" s="585">
        <v>2245119.165</v>
      </c>
      <c r="I263" s="583" t="s">
        <v>1578</v>
      </c>
      <c r="J263" s="583" t="s">
        <v>621</v>
      </c>
      <c r="K263" s="585">
        <v>1.4850752151884428</v>
      </c>
      <c r="L263" s="584" t="s">
        <v>1589</v>
      </c>
      <c r="M263" s="251" t="s">
        <v>413</v>
      </c>
      <c r="N263" s="679">
        <v>1.4850752151884428</v>
      </c>
      <c r="O263" s="252">
        <v>2021</v>
      </c>
      <c r="P263" s="252">
        <v>2036</v>
      </c>
      <c r="Q263" s="251" t="s">
        <v>519</v>
      </c>
      <c r="R263" s="252" t="s">
        <v>394</v>
      </c>
      <c r="S263" s="252" t="s">
        <v>586</v>
      </c>
      <c r="T263" s="252" t="s">
        <v>587</v>
      </c>
      <c r="U263" s="251" t="s">
        <v>1581</v>
      </c>
      <c r="V263" s="257"/>
      <c r="W263" s="257"/>
      <c r="X263" s="257"/>
      <c r="Y263" s="257"/>
      <c r="Z263" s="257"/>
      <c r="AA263" s="257"/>
      <c r="AB263" s="257"/>
      <c r="AC263" s="257"/>
      <c r="AD263" s="257"/>
      <c r="AE263" s="257"/>
      <c r="AF263" s="257"/>
      <c r="AG263" s="257"/>
      <c r="AH263" s="257"/>
      <c r="AI263" s="257"/>
      <c r="AJ263" s="257"/>
      <c r="AK263" s="257"/>
    </row>
    <row r="264" spans="2:37" s="598" customFormat="1" ht="22.5" customHeight="1">
      <c r="B264" s="583" t="s">
        <v>1438</v>
      </c>
      <c r="C264" s="583" t="s">
        <v>453</v>
      </c>
      <c r="D264" s="583" t="s">
        <v>521</v>
      </c>
      <c r="E264" s="583" t="s">
        <v>1577</v>
      </c>
      <c r="F264" s="584" t="s">
        <v>431</v>
      </c>
      <c r="G264" s="585">
        <v>4721151.9539999999</v>
      </c>
      <c r="H264" s="585">
        <v>2245119.165</v>
      </c>
      <c r="I264" s="583" t="s">
        <v>1578</v>
      </c>
      <c r="J264" s="583" t="s">
        <v>621</v>
      </c>
      <c r="K264" s="585">
        <v>3.3881354172220104</v>
      </c>
      <c r="L264" s="584" t="s">
        <v>1590</v>
      </c>
      <c r="M264" s="251" t="s">
        <v>411</v>
      </c>
      <c r="N264" s="679">
        <v>3.3881354172220104</v>
      </c>
      <c r="O264" s="252">
        <v>2021</v>
      </c>
      <c r="P264" s="252">
        <v>2036</v>
      </c>
      <c r="Q264" s="251" t="s">
        <v>519</v>
      </c>
      <c r="R264" s="252" t="s">
        <v>394</v>
      </c>
      <c r="S264" s="252" t="s">
        <v>586</v>
      </c>
      <c r="T264" s="252" t="s">
        <v>587</v>
      </c>
      <c r="U264" s="251" t="s">
        <v>1581</v>
      </c>
      <c r="V264" s="257"/>
      <c r="W264" s="257"/>
      <c r="X264" s="257"/>
      <c r="Y264" s="257"/>
      <c r="Z264" s="257"/>
      <c r="AA264" s="257"/>
      <c r="AB264" s="257"/>
      <c r="AC264" s="257"/>
      <c r="AD264" s="257"/>
      <c r="AE264" s="257"/>
      <c r="AF264" s="257"/>
      <c r="AG264" s="257"/>
      <c r="AH264" s="257"/>
      <c r="AI264" s="257"/>
      <c r="AJ264" s="257"/>
      <c r="AK264" s="257"/>
    </row>
    <row r="265" spans="2:37" s="598" customFormat="1" ht="22.5" customHeight="1">
      <c r="B265" s="583" t="s">
        <v>1438</v>
      </c>
      <c r="C265" s="583" t="s">
        <v>453</v>
      </c>
      <c r="D265" s="583" t="s">
        <v>521</v>
      </c>
      <c r="E265" s="583" t="s">
        <v>1577</v>
      </c>
      <c r="F265" s="584" t="s">
        <v>431</v>
      </c>
      <c r="G265" s="585">
        <v>4721151.9539999999</v>
      </c>
      <c r="H265" s="585">
        <v>2245119.165</v>
      </c>
      <c r="I265" s="583" t="s">
        <v>1578</v>
      </c>
      <c r="J265" s="583" t="s">
        <v>621</v>
      </c>
      <c r="K265" s="585">
        <v>21.962268979234317</v>
      </c>
      <c r="L265" s="584" t="s">
        <v>1591</v>
      </c>
      <c r="M265" s="251" t="s">
        <v>411</v>
      </c>
      <c r="N265" s="679">
        <v>21.962268979234317</v>
      </c>
      <c r="O265" s="252">
        <v>2021</v>
      </c>
      <c r="P265" s="252">
        <v>2036</v>
      </c>
      <c r="Q265" s="251" t="s">
        <v>519</v>
      </c>
      <c r="R265" s="252" t="s">
        <v>394</v>
      </c>
      <c r="S265" s="252" t="s">
        <v>586</v>
      </c>
      <c r="T265" s="252" t="s">
        <v>587</v>
      </c>
      <c r="U265" s="251" t="s">
        <v>1581</v>
      </c>
      <c r="V265" s="257"/>
      <c r="W265" s="257"/>
      <c r="X265" s="257"/>
      <c r="Y265" s="257"/>
      <c r="Z265" s="257"/>
      <c r="AA265" s="257"/>
      <c r="AB265" s="257"/>
      <c r="AC265" s="257"/>
      <c r="AD265" s="257"/>
      <c r="AE265" s="257"/>
      <c r="AF265" s="257"/>
      <c r="AG265" s="257"/>
      <c r="AH265" s="257"/>
      <c r="AI265" s="257"/>
      <c r="AJ265" s="257"/>
      <c r="AK265" s="257"/>
    </row>
    <row r="266" spans="2:37" s="598" customFormat="1" ht="22.5" customHeight="1">
      <c r="B266" s="583" t="s">
        <v>1438</v>
      </c>
      <c r="C266" s="583" t="s">
        <v>453</v>
      </c>
      <c r="D266" s="583" t="s">
        <v>521</v>
      </c>
      <c r="E266" s="583" t="s">
        <v>1577</v>
      </c>
      <c r="F266" s="584" t="s">
        <v>431</v>
      </c>
      <c r="G266" s="585">
        <v>4721151.9539999999</v>
      </c>
      <c r="H266" s="585">
        <v>2245119.165</v>
      </c>
      <c r="I266" s="583" t="s">
        <v>1578</v>
      </c>
      <c r="J266" s="583" t="s">
        <v>621</v>
      </c>
      <c r="K266" s="585">
        <v>21.556534370644226</v>
      </c>
      <c r="L266" s="584" t="s">
        <v>1592</v>
      </c>
      <c r="M266" s="251" t="s">
        <v>415</v>
      </c>
      <c r="N266" s="679">
        <v>21.556534370644226</v>
      </c>
      <c r="O266" s="252">
        <v>2021</v>
      </c>
      <c r="P266" s="252">
        <v>2036</v>
      </c>
      <c r="Q266" s="251" t="s">
        <v>519</v>
      </c>
      <c r="R266" s="252" t="s">
        <v>394</v>
      </c>
      <c r="S266" s="252" t="s">
        <v>586</v>
      </c>
      <c r="T266" s="252" t="s">
        <v>587</v>
      </c>
      <c r="U266" s="251" t="s">
        <v>1581</v>
      </c>
      <c r="V266" s="257"/>
      <c r="W266" s="257"/>
      <c r="X266" s="257"/>
      <c r="Y266" s="257"/>
      <c r="Z266" s="257"/>
      <c r="AA266" s="257"/>
      <c r="AB266" s="257"/>
      <c r="AC266" s="257"/>
      <c r="AD266" s="257"/>
      <c r="AE266" s="257"/>
      <c r="AF266" s="257"/>
      <c r="AG266" s="257"/>
      <c r="AH266" s="257"/>
      <c r="AI266" s="257"/>
      <c r="AJ266" s="257"/>
      <c r="AK266" s="257"/>
    </row>
    <row r="267" spans="2:37" s="598" customFormat="1" ht="22.5" customHeight="1">
      <c r="B267" s="583" t="s">
        <v>1438</v>
      </c>
      <c r="C267" s="583" t="s">
        <v>453</v>
      </c>
      <c r="D267" s="583" t="s">
        <v>521</v>
      </c>
      <c r="E267" s="583" t="s">
        <v>1577</v>
      </c>
      <c r="F267" s="584" t="s">
        <v>431</v>
      </c>
      <c r="G267" s="585">
        <v>4721151.9539999999</v>
      </c>
      <c r="H267" s="585">
        <v>2245119.165</v>
      </c>
      <c r="I267" s="583" t="s">
        <v>1578</v>
      </c>
      <c r="J267" s="583" t="s">
        <v>621</v>
      </c>
      <c r="K267" s="585">
        <v>2.646065975627165E-2</v>
      </c>
      <c r="L267" s="584" t="s">
        <v>1593</v>
      </c>
      <c r="M267" s="251" t="s">
        <v>415</v>
      </c>
      <c r="N267" s="679">
        <v>2.646065975627165E-2</v>
      </c>
      <c r="O267" s="252">
        <v>2021</v>
      </c>
      <c r="P267" s="252">
        <v>2036</v>
      </c>
      <c r="Q267" s="251" t="s">
        <v>519</v>
      </c>
      <c r="R267" s="252" t="s">
        <v>394</v>
      </c>
      <c r="S267" s="252" t="s">
        <v>586</v>
      </c>
      <c r="T267" s="252" t="s">
        <v>587</v>
      </c>
      <c r="U267" s="251" t="s">
        <v>1581</v>
      </c>
      <c r="V267" s="257"/>
      <c r="W267" s="257"/>
      <c r="X267" s="257"/>
      <c r="Y267" s="257"/>
      <c r="Z267" s="257"/>
      <c r="AA267" s="257"/>
      <c r="AB267" s="257"/>
      <c r="AC267" s="257"/>
      <c r="AD267" s="257"/>
      <c r="AE267" s="257"/>
      <c r="AF267" s="257"/>
      <c r="AG267" s="257"/>
      <c r="AH267" s="257"/>
      <c r="AI267" s="257"/>
      <c r="AJ267" s="257"/>
      <c r="AK267" s="257"/>
    </row>
    <row r="268" spans="2:37" s="598" customFormat="1" ht="22.5" customHeight="1">
      <c r="B268" s="583" t="s">
        <v>1438</v>
      </c>
      <c r="C268" s="583" t="s">
        <v>453</v>
      </c>
      <c r="D268" s="583" t="s">
        <v>521</v>
      </c>
      <c r="E268" s="583" t="s">
        <v>1577</v>
      </c>
      <c r="F268" s="584" t="s">
        <v>431</v>
      </c>
      <c r="G268" s="585">
        <v>4721151.9539999999</v>
      </c>
      <c r="H268" s="585">
        <v>2245119.165</v>
      </c>
      <c r="I268" s="583" t="s">
        <v>1578</v>
      </c>
      <c r="J268" s="583" t="s">
        <v>621</v>
      </c>
      <c r="K268" s="585">
        <v>0.11513020859672377</v>
      </c>
      <c r="L268" s="584" t="s">
        <v>1594</v>
      </c>
      <c r="M268" s="251" t="s">
        <v>415</v>
      </c>
      <c r="N268" s="679">
        <v>0.11513020859672377</v>
      </c>
      <c r="O268" s="252">
        <v>2021</v>
      </c>
      <c r="P268" s="252">
        <v>2036</v>
      </c>
      <c r="Q268" s="251" t="s">
        <v>519</v>
      </c>
      <c r="R268" s="252" t="s">
        <v>394</v>
      </c>
      <c r="S268" s="252" t="s">
        <v>586</v>
      </c>
      <c r="T268" s="252" t="s">
        <v>587</v>
      </c>
      <c r="U268" s="251" t="s">
        <v>1581</v>
      </c>
      <c r="V268" s="257"/>
      <c r="W268" s="257"/>
      <c r="X268" s="257"/>
      <c r="Y268" s="257"/>
      <c r="Z268" s="257"/>
      <c r="AA268" s="257"/>
      <c r="AB268" s="257"/>
      <c r="AC268" s="257"/>
      <c r="AD268" s="257"/>
      <c r="AE268" s="257"/>
      <c r="AF268" s="257"/>
      <c r="AG268" s="257"/>
      <c r="AH268" s="257"/>
      <c r="AI268" s="257"/>
      <c r="AJ268" s="257"/>
      <c r="AK268" s="257"/>
    </row>
    <row r="269" spans="2:37" s="598" customFormat="1" ht="22.5" customHeight="1">
      <c r="B269" s="583" t="s">
        <v>1438</v>
      </c>
      <c r="C269" s="583" t="s">
        <v>453</v>
      </c>
      <c r="D269" s="583" t="s">
        <v>521</v>
      </c>
      <c r="E269" s="583" t="s">
        <v>1577</v>
      </c>
      <c r="F269" s="584" t="s">
        <v>431</v>
      </c>
      <c r="G269" s="585">
        <v>4721151.9539999999</v>
      </c>
      <c r="H269" s="585">
        <v>2245119.165</v>
      </c>
      <c r="I269" s="583" t="s">
        <v>1578</v>
      </c>
      <c r="J269" s="583" t="s">
        <v>1595</v>
      </c>
      <c r="K269" s="585">
        <v>7.4249201334916262E-2</v>
      </c>
      <c r="L269" s="584" t="s">
        <v>1596</v>
      </c>
      <c r="M269" s="251" t="s">
        <v>413</v>
      </c>
      <c r="N269" s="679">
        <v>7.4249201334916262E-2</v>
      </c>
      <c r="O269" s="252">
        <v>2021</v>
      </c>
      <c r="P269" s="252">
        <v>2036</v>
      </c>
      <c r="Q269" s="251" t="s">
        <v>519</v>
      </c>
      <c r="R269" s="252" t="s">
        <v>394</v>
      </c>
      <c r="S269" s="252" t="s">
        <v>586</v>
      </c>
      <c r="T269" s="252" t="s">
        <v>587</v>
      </c>
      <c r="U269" s="251" t="s">
        <v>1581</v>
      </c>
      <c r="V269" s="257"/>
      <c r="W269" s="257"/>
      <c r="X269" s="257"/>
      <c r="Y269" s="257"/>
      <c r="Z269" s="257"/>
      <c r="AA269" s="257"/>
      <c r="AB269" s="257"/>
      <c r="AC269" s="257"/>
      <c r="AD269" s="257"/>
      <c r="AE269" s="257"/>
      <c r="AF269" s="257"/>
      <c r="AG269" s="257"/>
      <c r="AH269" s="257"/>
      <c r="AI269" s="257"/>
      <c r="AJ269" s="257"/>
      <c r="AK269" s="257"/>
    </row>
    <row r="270" spans="2:37" s="598" customFormat="1" ht="22.5" customHeight="1">
      <c r="B270" s="583" t="s">
        <v>1438</v>
      </c>
      <c r="C270" s="583" t="s">
        <v>453</v>
      </c>
      <c r="D270" s="583" t="s">
        <v>521</v>
      </c>
      <c r="E270" s="583" t="s">
        <v>1577</v>
      </c>
      <c r="F270" s="584" t="s">
        <v>431</v>
      </c>
      <c r="G270" s="585">
        <v>4721151.9539999999</v>
      </c>
      <c r="H270" s="585">
        <v>2245119.165</v>
      </c>
      <c r="I270" s="583" t="s">
        <v>1578</v>
      </c>
      <c r="J270" s="583" t="s">
        <v>1595</v>
      </c>
      <c r="K270" s="585">
        <v>10.923825081400246</v>
      </c>
      <c r="L270" s="584" t="s">
        <v>1597</v>
      </c>
      <c r="M270" s="251" t="s">
        <v>413</v>
      </c>
      <c r="N270" s="679">
        <v>10.923825081400246</v>
      </c>
      <c r="O270" s="252">
        <v>2021</v>
      </c>
      <c r="P270" s="252">
        <v>2036</v>
      </c>
      <c r="Q270" s="251" t="s">
        <v>519</v>
      </c>
      <c r="R270" s="252" t="s">
        <v>394</v>
      </c>
      <c r="S270" s="252" t="s">
        <v>586</v>
      </c>
      <c r="T270" s="252" t="s">
        <v>587</v>
      </c>
      <c r="U270" s="251" t="s">
        <v>1581</v>
      </c>
      <c r="V270" s="257"/>
      <c r="W270" s="257"/>
      <c r="X270" s="257"/>
      <c r="Y270" s="257"/>
      <c r="Z270" s="257"/>
      <c r="AA270" s="257"/>
      <c r="AB270" s="257"/>
      <c r="AC270" s="257"/>
      <c r="AD270" s="257"/>
      <c r="AE270" s="257"/>
      <c r="AF270" s="257"/>
      <c r="AG270" s="257"/>
      <c r="AH270" s="257"/>
      <c r="AI270" s="257"/>
      <c r="AJ270" s="257"/>
      <c r="AK270" s="257"/>
    </row>
    <row r="271" spans="2:37" s="598" customFormat="1" ht="22.5" customHeight="1">
      <c r="B271" s="583" t="s">
        <v>1438</v>
      </c>
      <c r="C271" s="583" t="s">
        <v>453</v>
      </c>
      <c r="D271" s="583" t="s">
        <v>521</v>
      </c>
      <c r="E271" s="583" t="s">
        <v>1577</v>
      </c>
      <c r="F271" s="584" t="s">
        <v>431</v>
      </c>
      <c r="G271" s="585">
        <v>4721151.9539999999</v>
      </c>
      <c r="H271" s="585">
        <v>2245119.165</v>
      </c>
      <c r="I271" s="583" t="s">
        <v>1578</v>
      </c>
      <c r="J271" s="583" t="s">
        <v>1595</v>
      </c>
      <c r="K271" s="585">
        <v>127.79123999322995</v>
      </c>
      <c r="L271" s="584" t="s">
        <v>1598</v>
      </c>
      <c r="M271" s="251" t="s">
        <v>413</v>
      </c>
      <c r="N271" s="679">
        <v>127.79123999322995</v>
      </c>
      <c r="O271" s="252">
        <v>2021</v>
      </c>
      <c r="P271" s="252">
        <v>2036</v>
      </c>
      <c r="Q271" s="251" t="s">
        <v>519</v>
      </c>
      <c r="R271" s="252" t="s">
        <v>394</v>
      </c>
      <c r="S271" s="252" t="s">
        <v>586</v>
      </c>
      <c r="T271" s="252" t="s">
        <v>587</v>
      </c>
      <c r="U271" s="251" t="s">
        <v>1581</v>
      </c>
      <c r="V271" s="257"/>
      <c r="W271" s="257"/>
      <c r="X271" s="257"/>
      <c r="Y271" s="257"/>
      <c r="Z271" s="257"/>
      <c r="AA271" s="257"/>
      <c r="AB271" s="257"/>
      <c r="AC271" s="257"/>
      <c r="AD271" s="257"/>
      <c r="AE271" s="257"/>
      <c r="AF271" s="257"/>
      <c r="AG271" s="257"/>
      <c r="AH271" s="257"/>
      <c r="AI271" s="257"/>
      <c r="AJ271" s="257"/>
      <c r="AK271" s="257"/>
    </row>
    <row r="272" spans="2:37" s="598" customFormat="1" ht="22.5" customHeight="1">
      <c r="B272" s="583" t="s">
        <v>1438</v>
      </c>
      <c r="C272" s="583" t="s">
        <v>453</v>
      </c>
      <c r="D272" s="583" t="s">
        <v>521</v>
      </c>
      <c r="E272" s="583" t="s">
        <v>1577</v>
      </c>
      <c r="F272" s="584" t="s">
        <v>431</v>
      </c>
      <c r="G272" s="585">
        <v>4721151.9539999999</v>
      </c>
      <c r="H272" s="585">
        <v>2245119.165</v>
      </c>
      <c r="I272" s="583" t="s">
        <v>1578</v>
      </c>
      <c r="J272" s="583" t="s">
        <v>1595</v>
      </c>
      <c r="K272" s="585">
        <v>5.2923685704187075E-2</v>
      </c>
      <c r="L272" s="584" t="s">
        <v>1599</v>
      </c>
      <c r="M272" s="251" t="s">
        <v>413</v>
      </c>
      <c r="N272" s="679">
        <v>5.2923685704187075E-2</v>
      </c>
      <c r="O272" s="252">
        <v>2021</v>
      </c>
      <c r="P272" s="252">
        <v>2036</v>
      </c>
      <c r="Q272" s="251" t="s">
        <v>519</v>
      </c>
      <c r="R272" s="252" t="s">
        <v>394</v>
      </c>
      <c r="S272" s="252" t="s">
        <v>586</v>
      </c>
      <c r="T272" s="252" t="s">
        <v>587</v>
      </c>
      <c r="U272" s="251" t="s">
        <v>1581</v>
      </c>
      <c r="V272" s="257"/>
      <c r="W272" s="257"/>
      <c r="X272" s="257"/>
      <c r="Y272" s="257"/>
      <c r="Z272" s="257"/>
      <c r="AA272" s="257"/>
      <c r="AB272" s="257"/>
      <c r="AC272" s="257"/>
      <c r="AD272" s="257"/>
      <c r="AE272" s="257"/>
      <c r="AF272" s="257"/>
      <c r="AG272" s="257"/>
      <c r="AH272" s="257"/>
      <c r="AI272" s="257"/>
      <c r="AJ272" s="257"/>
      <c r="AK272" s="257"/>
    </row>
    <row r="273" spans="2:37" s="598" customFormat="1" ht="22.5" customHeight="1">
      <c r="B273" s="583" t="s">
        <v>1438</v>
      </c>
      <c r="C273" s="583" t="s">
        <v>453</v>
      </c>
      <c r="D273" s="583" t="s">
        <v>521</v>
      </c>
      <c r="E273" s="583" t="s">
        <v>1577</v>
      </c>
      <c r="F273" s="584" t="s">
        <v>431</v>
      </c>
      <c r="G273" s="585">
        <v>4721151.9539999999</v>
      </c>
      <c r="H273" s="585">
        <v>2245119.165</v>
      </c>
      <c r="I273" s="583" t="s">
        <v>1578</v>
      </c>
      <c r="J273" s="583" t="s">
        <v>1595</v>
      </c>
      <c r="K273" s="585">
        <v>6.9528058855333512</v>
      </c>
      <c r="L273" s="584" t="s">
        <v>1600</v>
      </c>
      <c r="M273" s="251" t="s">
        <v>413</v>
      </c>
      <c r="N273" s="679">
        <v>6.9528058855333512</v>
      </c>
      <c r="O273" s="252">
        <v>2021</v>
      </c>
      <c r="P273" s="252">
        <v>2036</v>
      </c>
      <c r="Q273" s="251" t="s">
        <v>519</v>
      </c>
      <c r="R273" s="252" t="s">
        <v>394</v>
      </c>
      <c r="S273" s="252" t="s">
        <v>586</v>
      </c>
      <c r="T273" s="252" t="s">
        <v>587</v>
      </c>
      <c r="U273" s="251" t="s">
        <v>1581</v>
      </c>
      <c r="V273" s="257"/>
      <c r="W273" s="257"/>
      <c r="X273" s="257"/>
      <c r="Y273" s="257"/>
      <c r="Z273" s="257"/>
      <c r="AA273" s="257"/>
      <c r="AB273" s="257"/>
      <c r="AC273" s="257"/>
      <c r="AD273" s="257"/>
      <c r="AE273" s="257"/>
      <c r="AF273" s="257"/>
      <c r="AG273" s="257"/>
      <c r="AH273" s="257"/>
      <c r="AI273" s="257"/>
      <c r="AJ273" s="257"/>
      <c r="AK273" s="257"/>
    </row>
    <row r="274" spans="2:37" s="598" customFormat="1" ht="22.5" customHeight="1">
      <c r="B274" s="583" t="s">
        <v>1438</v>
      </c>
      <c r="C274" s="583" t="s">
        <v>453</v>
      </c>
      <c r="D274" s="583" t="s">
        <v>521</v>
      </c>
      <c r="E274" s="583" t="s">
        <v>1577</v>
      </c>
      <c r="F274" s="584" t="s">
        <v>431</v>
      </c>
      <c r="G274" s="585">
        <v>4721151.9539999999</v>
      </c>
      <c r="H274" s="585">
        <v>2245119.165</v>
      </c>
      <c r="I274" s="583" t="s">
        <v>1578</v>
      </c>
      <c r="J274" s="583" t="s">
        <v>1595</v>
      </c>
      <c r="K274" s="585">
        <v>81.264078882226414</v>
      </c>
      <c r="L274" s="584" t="s">
        <v>1601</v>
      </c>
      <c r="M274" s="251" t="s">
        <v>413</v>
      </c>
      <c r="N274" s="679">
        <v>81.264078882226414</v>
      </c>
      <c r="O274" s="252">
        <v>2021</v>
      </c>
      <c r="P274" s="252">
        <v>2036</v>
      </c>
      <c r="Q274" s="251" t="s">
        <v>519</v>
      </c>
      <c r="R274" s="252" t="s">
        <v>394</v>
      </c>
      <c r="S274" s="252" t="s">
        <v>586</v>
      </c>
      <c r="T274" s="252" t="s">
        <v>587</v>
      </c>
      <c r="U274" s="251" t="s">
        <v>1581</v>
      </c>
      <c r="V274" s="257"/>
      <c r="W274" s="257"/>
      <c r="X274" s="257"/>
      <c r="Y274" s="257"/>
      <c r="Z274" s="257"/>
      <c r="AA274" s="257"/>
      <c r="AB274" s="257"/>
      <c r="AC274" s="257"/>
      <c r="AD274" s="257"/>
      <c r="AE274" s="257"/>
      <c r="AF274" s="257"/>
      <c r="AG274" s="257"/>
      <c r="AH274" s="257"/>
      <c r="AI274" s="257"/>
      <c r="AJ274" s="257"/>
      <c r="AK274" s="257"/>
    </row>
    <row r="275" spans="2:37" s="598" customFormat="1" ht="22.5" customHeight="1">
      <c r="B275" s="583" t="s">
        <v>1438</v>
      </c>
      <c r="C275" s="583" t="s">
        <v>453</v>
      </c>
      <c r="D275" s="583" t="s">
        <v>521</v>
      </c>
      <c r="E275" s="583" t="s">
        <v>1602</v>
      </c>
      <c r="F275" s="584" t="s">
        <v>431</v>
      </c>
      <c r="G275" s="585">
        <v>4724536.0250000004</v>
      </c>
      <c r="H275" s="585">
        <v>2267285.409</v>
      </c>
      <c r="I275" s="583" t="s">
        <v>1603</v>
      </c>
      <c r="J275" s="584" t="s">
        <v>585</v>
      </c>
      <c r="K275" s="585">
        <v>4.249430107597528E-2</v>
      </c>
      <c r="L275" s="584" t="s">
        <v>1586</v>
      </c>
      <c r="M275" s="251" t="s">
        <v>116</v>
      </c>
      <c r="N275" s="679">
        <v>4.249430107597528E-2</v>
      </c>
      <c r="O275" s="252">
        <v>2021</v>
      </c>
      <c r="P275" s="252">
        <v>2036</v>
      </c>
      <c r="Q275" s="251" t="s">
        <v>519</v>
      </c>
      <c r="R275" s="252" t="s">
        <v>394</v>
      </c>
      <c r="S275" s="252" t="s">
        <v>586</v>
      </c>
      <c r="T275" s="252" t="s">
        <v>587</v>
      </c>
      <c r="U275" s="251" t="s">
        <v>1581</v>
      </c>
      <c r="V275" s="257"/>
      <c r="W275" s="257"/>
      <c r="X275" s="257"/>
      <c r="Y275" s="257"/>
      <c r="Z275" s="257"/>
      <c r="AA275" s="257"/>
      <c r="AB275" s="257"/>
      <c r="AC275" s="257"/>
      <c r="AD275" s="257"/>
      <c r="AE275" s="257"/>
      <c r="AF275" s="257"/>
      <c r="AG275" s="257"/>
      <c r="AH275" s="257"/>
      <c r="AI275" s="257"/>
      <c r="AJ275" s="257"/>
      <c r="AK275" s="257"/>
    </row>
    <row r="276" spans="2:37" s="598" customFormat="1" ht="22.5" customHeight="1">
      <c r="B276" s="583" t="s">
        <v>1438</v>
      </c>
      <c r="C276" s="583" t="s">
        <v>453</v>
      </c>
      <c r="D276" s="583" t="s">
        <v>521</v>
      </c>
      <c r="E276" s="583" t="s">
        <v>1602</v>
      </c>
      <c r="F276" s="584" t="s">
        <v>431</v>
      </c>
      <c r="G276" s="585">
        <v>4724536.0250000004</v>
      </c>
      <c r="H276" s="585">
        <v>2267285.409</v>
      </c>
      <c r="I276" s="583" t="s">
        <v>1603</v>
      </c>
      <c r="J276" s="584" t="s">
        <v>585</v>
      </c>
      <c r="K276" s="585">
        <v>9.1890392499266245</v>
      </c>
      <c r="L276" s="584" t="s">
        <v>1587</v>
      </c>
      <c r="M276" s="251" t="s">
        <v>116</v>
      </c>
      <c r="N276" s="679">
        <v>9.1890392499266245</v>
      </c>
      <c r="O276" s="252">
        <v>2021</v>
      </c>
      <c r="P276" s="252">
        <v>2036</v>
      </c>
      <c r="Q276" s="251" t="s">
        <v>519</v>
      </c>
      <c r="R276" s="252" t="s">
        <v>394</v>
      </c>
      <c r="S276" s="252" t="s">
        <v>586</v>
      </c>
      <c r="T276" s="252" t="s">
        <v>587</v>
      </c>
      <c r="U276" s="251" t="s">
        <v>1581</v>
      </c>
      <c r="V276" s="257"/>
      <c r="W276" s="257"/>
      <c r="X276" s="257"/>
      <c r="Y276" s="257"/>
      <c r="Z276" s="257"/>
      <c r="AA276" s="257"/>
      <c r="AB276" s="257"/>
      <c r="AC276" s="257"/>
      <c r="AD276" s="257"/>
      <c r="AE276" s="257"/>
      <c r="AF276" s="257"/>
      <c r="AG276" s="257"/>
      <c r="AH276" s="257"/>
      <c r="AI276" s="257"/>
      <c r="AJ276" s="257"/>
      <c r="AK276" s="257"/>
    </row>
    <row r="277" spans="2:37" s="598" customFormat="1" ht="22.5" customHeight="1">
      <c r="B277" s="583" t="s">
        <v>1438</v>
      </c>
      <c r="C277" s="583" t="s">
        <v>453</v>
      </c>
      <c r="D277" s="583" t="s">
        <v>521</v>
      </c>
      <c r="E277" s="583" t="s">
        <v>1602</v>
      </c>
      <c r="F277" s="584" t="s">
        <v>431</v>
      </c>
      <c r="G277" s="585">
        <v>4724536.0250000004</v>
      </c>
      <c r="H277" s="585">
        <v>2267285.409</v>
      </c>
      <c r="I277" s="583" t="s">
        <v>1603</v>
      </c>
      <c r="J277" s="583" t="s">
        <v>850</v>
      </c>
      <c r="K277" s="585">
        <v>12.59640465696932</v>
      </c>
      <c r="L277" s="584" t="s">
        <v>1591</v>
      </c>
      <c r="M277" s="251" t="s">
        <v>411</v>
      </c>
      <c r="N277" s="679">
        <v>12.59640465696932</v>
      </c>
      <c r="O277" s="252">
        <v>2021</v>
      </c>
      <c r="P277" s="252">
        <v>2036</v>
      </c>
      <c r="Q277" s="251" t="s">
        <v>519</v>
      </c>
      <c r="R277" s="252" t="s">
        <v>394</v>
      </c>
      <c r="S277" s="252" t="s">
        <v>586</v>
      </c>
      <c r="T277" s="252" t="s">
        <v>587</v>
      </c>
      <c r="U277" s="251" t="s">
        <v>1581</v>
      </c>
      <c r="V277" s="257"/>
      <c r="W277" s="257"/>
      <c r="X277" s="257"/>
      <c r="Y277" s="257"/>
      <c r="Z277" s="257"/>
      <c r="AA277" s="257"/>
      <c r="AB277" s="257"/>
      <c r="AC277" s="257"/>
      <c r="AD277" s="257"/>
      <c r="AE277" s="257"/>
      <c r="AF277" s="257"/>
      <c r="AG277" s="257"/>
      <c r="AH277" s="257"/>
      <c r="AI277" s="257"/>
      <c r="AJ277" s="257"/>
      <c r="AK277" s="257"/>
    </row>
    <row r="278" spans="2:37" s="598" customFormat="1" ht="22.5" customHeight="1">
      <c r="B278" s="583" t="s">
        <v>1438</v>
      </c>
      <c r="C278" s="583" t="s">
        <v>453</v>
      </c>
      <c r="D278" s="583" t="s">
        <v>521</v>
      </c>
      <c r="E278" s="583" t="s">
        <v>1602</v>
      </c>
      <c r="F278" s="584" t="s">
        <v>431</v>
      </c>
      <c r="G278" s="585">
        <v>4724536.0250000004</v>
      </c>
      <c r="H278" s="585">
        <v>2267285.409</v>
      </c>
      <c r="I278" s="583" t="s">
        <v>1603</v>
      </c>
      <c r="J278" s="583" t="s">
        <v>850</v>
      </c>
      <c r="K278" s="585">
        <v>1.796296669327448E-2</v>
      </c>
      <c r="L278" s="584" t="s">
        <v>1604</v>
      </c>
      <c r="M278" s="251" t="s">
        <v>415</v>
      </c>
      <c r="N278" s="679">
        <v>1.796296669327448E-2</v>
      </c>
      <c r="O278" s="252">
        <v>2021</v>
      </c>
      <c r="P278" s="252">
        <v>2036</v>
      </c>
      <c r="Q278" s="251" t="s">
        <v>519</v>
      </c>
      <c r="R278" s="252" t="s">
        <v>394</v>
      </c>
      <c r="S278" s="252" t="s">
        <v>586</v>
      </c>
      <c r="T278" s="252" t="s">
        <v>587</v>
      </c>
      <c r="U278" s="251" t="s">
        <v>1581</v>
      </c>
      <c r="V278" s="257"/>
      <c r="W278" s="257"/>
      <c r="X278" s="257"/>
      <c r="Y278" s="257"/>
      <c r="Z278" s="257"/>
      <c r="AA278" s="257"/>
      <c r="AB278" s="257"/>
      <c r="AC278" s="257"/>
      <c r="AD278" s="257"/>
      <c r="AE278" s="257"/>
      <c r="AF278" s="257"/>
      <c r="AG278" s="257"/>
      <c r="AH278" s="257"/>
      <c r="AI278" s="257"/>
      <c r="AJ278" s="257"/>
      <c r="AK278" s="257"/>
    </row>
    <row r="279" spans="2:37" s="598" customFormat="1" ht="22.5" customHeight="1">
      <c r="B279" s="583" t="s">
        <v>1438</v>
      </c>
      <c r="C279" s="583" t="s">
        <v>453</v>
      </c>
      <c r="D279" s="583" t="s">
        <v>521</v>
      </c>
      <c r="E279" s="583" t="s">
        <v>1602</v>
      </c>
      <c r="F279" s="584" t="s">
        <v>431</v>
      </c>
      <c r="G279" s="585">
        <v>4724536.0250000004</v>
      </c>
      <c r="H279" s="585">
        <v>2267285.409</v>
      </c>
      <c r="I279" s="583" t="s">
        <v>1603</v>
      </c>
      <c r="J279" s="583" t="s">
        <v>850</v>
      </c>
      <c r="K279" s="585">
        <v>1.1962423383827085E-2</v>
      </c>
      <c r="L279" s="584" t="s">
        <v>1605</v>
      </c>
      <c r="M279" s="251" t="s">
        <v>1483</v>
      </c>
      <c r="N279" s="679">
        <v>1.1962423383827085E-2</v>
      </c>
      <c r="O279" s="252">
        <v>2021</v>
      </c>
      <c r="P279" s="252">
        <v>2036</v>
      </c>
      <c r="Q279" s="251" t="s">
        <v>519</v>
      </c>
      <c r="R279" s="252" t="s">
        <v>394</v>
      </c>
      <c r="S279" s="252" t="s">
        <v>586</v>
      </c>
      <c r="T279" s="252" t="s">
        <v>587</v>
      </c>
      <c r="U279" s="251" t="s">
        <v>1581</v>
      </c>
      <c r="V279" s="257"/>
      <c r="W279" s="257"/>
      <c r="X279" s="257"/>
      <c r="Y279" s="257"/>
      <c r="Z279" s="257"/>
      <c r="AA279" s="257"/>
      <c r="AB279" s="257"/>
      <c r="AC279" s="257"/>
      <c r="AD279" s="257"/>
      <c r="AE279" s="257"/>
      <c r="AF279" s="257"/>
      <c r="AG279" s="257"/>
      <c r="AH279" s="257"/>
      <c r="AI279" s="257"/>
      <c r="AJ279" s="257"/>
      <c r="AK279" s="257"/>
    </row>
    <row r="280" spans="2:37" s="598" customFormat="1" ht="22.5" customHeight="1">
      <c r="B280" s="583" t="s">
        <v>1438</v>
      </c>
      <c r="C280" s="583" t="s">
        <v>453</v>
      </c>
      <c r="D280" s="583" t="s">
        <v>521</v>
      </c>
      <c r="E280" s="583" t="s">
        <v>1602</v>
      </c>
      <c r="F280" s="584" t="s">
        <v>431</v>
      </c>
      <c r="G280" s="585">
        <v>4724536.0250000004</v>
      </c>
      <c r="H280" s="585">
        <v>2267285.409</v>
      </c>
      <c r="I280" s="583" t="s">
        <v>1603</v>
      </c>
      <c r="J280" s="583" t="s">
        <v>850</v>
      </c>
      <c r="K280" s="585">
        <v>1.0774173930354252</v>
      </c>
      <c r="L280" s="584" t="s">
        <v>1588</v>
      </c>
      <c r="M280" s="251" t="s">
        <v>1483</v>
      </c>
      <c r="N280" s="679">
        <v>1.0774173930354252</v>
      </c>
      <c r="O280" s="252">
        <v>2021</v>
      </c>
      <c r="P280" s="252">
        <v>2036</v>
      </c>
      <c r="Q280" s="251" t="s">
        <v>519</v>
      </c>
      <c r="R280" s="252" t="s">
        <v>394</v>
      </c>
      <c r="S280" s="252" t="s">
        <v>586</v>
      </c>
      <c r="T280" s="252" t="s">
        <v>587</v>
      </c>
      <c r="U280" s="251" t="s">
        <v>1581</v>
      </c>
      <c r="V280" s="257"/>
      <c r="W280" s="257"/>
      <c r="X280" s="257"/>
      <c r="Y280" s="257"/>
      <c r="Z280" s="257"/>
      <c r="AA280" s="257"/>
      <c r="AB280" s="257"/>
      <c r="AC280" s="257"/>
      <c r="AD280" s="257"/>
      <c r="AE280" s="257"/>
      <c r="AF280" s="257"/>
      <c r="AG280" s="257"/>
      <c r="AH280" s="257"/>
      <c r="AI280" s="257"/>
      <c r="AJ280" s="257"/>
      <c r="AK280" s="257"/>
    </row>
    <row r="281" spans="2:37" s="598" customFormat="1" ht="22.5" customHeight="1">
      <c r="B281" s="583" t="s">
        <v>1438</v>
      </c>
      <c r="C281" s="583" t="s">
        <v>453</v>
      </c>
      <c r="D281" s="583" t="s">
        <v>521</v>
      </c>
      <c r="E281" s="583" t="s">
        <v>1602</v>
      </c>
      <c r="F281" s="584" t="s">
        <v>431</v>
      </c>
      <c r="G281" s="585">
        <v>4724536.0250000004</v>
      </c>
      <c r="H281" s="585">
        <v>2267285.409</v>
      </c>
      <c r="I281" s="583" t="s">
        <v>1603</v>
      </c>
      <c r="J281" s="583" t="s">
        <v>850</v>
      </c>
      <c r="K281" s="585">
        <v>5.1511213572925447</v>
      </c>
      <c r="L281" s="584" t="s">
        <v>1598</v>
      </c>
      <c r="M281" s="251" t="s">
        <v>413</v>
      </c>
      <c r="N281" s="679">
        <v>5.1511213572925447</v>
      </c>
      <c r="O281" s="252">
        <v>2021</v>
      </c>
      <c r="P281" s="252">
        <v>2036</v>
      </c>
      <c r="Q281" s="251" t="s">
        <v>519</v>
      </c>
      <c r="R281" s="252" t="s">
        <v>394</v>
      </c>
      <c r="S281" s="252" t="s">
        <v>586</v>
      </c>
      <c r="T281" s="252" t="s">
        <v>587</v>
      </c>
      <c r="U281" s="251" t="s">
        <v>1581</v>
      </c>
      <c r="V281" s="257"/>
      <c r="W281" s="257"/>
      <c r="X281" s="257"/>
      <c r="Y281" s="257"/>
      <c r="Z281" s="257"/>
      <c r="AA281" s="257"/>
      <c r="AB281" s="257"/>
      <c r="AC281" s="257"/>
      <c r="AD281" s="257"/>
      <c r="AE281" s="257"/>
      <c r="AF281" s="257"/>
      <c r="AG281" s="257"/>
      <c r="AH281" s="257"/>
      <c r="AI281" s="257"/>
      <c r="AJ281" s="257"/>
      <c r="AK281" s="257"/>
    </row>
    <row r="282" spans="2:37" s="598" customFormat="1" ht="22.5" customHeight="1">
      <c r="B282" s="583" t="s">
        <v>1438</v>
      </c>
      <c r="C282" s="583" t="s">
        <v>453</v>
      </c>
      <c r="D282" s="583" t="s">
        <v>521</v>
      </c>
      <c r="E282" s="583" t="s">
        <v>1602</v>
      </c>
      <c r="F282" s="584" t="s">
        <v>431</v>
      </c>
      <c r="G282" s="585">
        <v>4724536.0250000004</v>
      </c>
      <c r="H282" s="585">
        <v>2267285.409</v>
      </c>
      <c r="I282" s="583" t="s">
        <v>1603</v>
      </c>
      <c r="J282" s="583" t="s">
        <v>850</v>
      </c>
      <c r="K282" s="585">
        <v>7.8249923588886189E-2</v>
      </c>
      <c r="L282" s="584" t="s">
        <v>1600</v>
      </c>
      <c r="M282" s="251" t="s">
        <v>413</v>
      </c>
      <c r="N282" s="679">
        <v>7.8249923588886189E-2</v>
      </c>
      <c r="O282" s="252">
        <v>2021</v>
      </c>
      <c r="P282" s="252">
        <v>2036</v>
      </c>
      <c r="Q282" s="251" t="s">
        <v>519</v>
      </c>
      <c r="R282" s="252" t="s">
        <v>394</v>
      </c>
      <c r="S282" s="252" t="s">
        <v>586</v>
      </c>
      <c r="T282" s="252" t="s">
        <v>587</v>
      </c>
      <c r="U282" s="251" t="s">
        <v>1581</v>
      </c>
      <c r="V282" s="257"/>
      <c r="W282" s="257"/>
      <c r="X282" s="257"/>
      <c r="Y282" s="257"/>
      <c r="Z282" s="257"/>
      <c r="AA282" s="257"/>
      <c r="AB282" s="257"/>
      <c r="AC282" s="257"/>
      <c r="AD282" s="257"/>
      <c r="AE282" s="257"/>
      <c r="AF282" s="257"/>
      <c r="AG282" s="257"/>
      <c r="AH282" s="257"/>
      <c r="AI282" s="257"/>
      <c r="AJ282" s="257"/>
      <c r="AK282" s="257"/>
    </row>
    <row r="283" spans="2:37" s="598" customFormat="1" ht="22.5" customHeight="1">
      <c r="B283" s="583" t="s">
        <v>1438</v>
      </c>
      <c r="C283" s="583" t="s">
        <v>453</v>
      </c>
      <c r="D283" s="583" t="s">
        <v>521</v>
      </c>
      <c r="E283" s="583" t="s">
        <v>1602</v>
      </c>
      <c r="F283" s="584" t="s">
        <v>431</v>
      </c>
      <c r="G283" s="585">
        <v>4724536.0250000004</v>
      </c>
      <c r="H283" s="585">
        <v>2267285.409</v>
      </c>
      <c r="I283" s="583" t="s">
        <v>1603</v>
      </c>
      <c r="J283" s="583" t="s">
        <v>850</v>
      </c>
      <c r="K283" s="585">
        <v>5.7774053926617723</v>
      </c>
      <c r="L283" s="584" t="s">
        <v>1601</v>
      </c>
      <c r="M283" s="251" t="s">
        <v>413</v>
      </c>
      <c r="N283" s="679">
        <v>5.7774053926617723</v>
      </c>
      <c r="O283" s="252">
        <v>2021</v>
      </c>
      <c r="P283" s="252">
        <v>2036</v>
      </c>
      <c r="Q283" s="251" t="s">
        <v>519</v>
      </c>
      <c r="R283" s="252" t="s">
        <v>394</v>
      </c>
      <c r="S283" s="252" t="s">
        <v>586</v>
      </c>
      <c r="T283" s="252" t="s">
        <v>587</v>
      </c>
      <c r="U283" s="251" t="s">
        <v>1581</v>
      </c>
      <c r="V283" s="257"/>
      <c r="W283" s="257"/>
      <c r="X283" s="257"/>
      <c r="Y283" s="257"/>
      <c r="Z283" s="257"/>
      <c r="AA283" s="257"/>
      <c r="AB283" s="257"/>
      <c r="AC283" s="257"/>
      <c r="AD283" s="257"/>
      <c r="AE283" s="257"/>
      <c r="AF283" s="257"/>
      <c r="AG283" s="257"/>
      <c r="AH283" s="257"/>
      <c r="AI283" s="257"/>
      <c r="AJ283" s="257"/>
      <c r="AK283" s="257"/>
    </row>
    <row r="284" spans="2:37" s="598" customFormat="1" ht="22.5" customHeight="1">
      <c r="B284" s="583" t="s">
        <v>1438</v>
      </c>
      <c r="C284" s="583" t="s">
        <v>453</v>
      </c>
      <c r="D284" s="583" t="s">
        <v>521</v>
      </c>
      <c r="E284" s="583" t="s">
        <v>1602</v>
      </c>
      <c r="F284" s="584" t="s">
        <v>431</v>
      </c>
      <c r="G284" s="585">
        <v>4724536.0250000004</v>
      </c>
      <c r="H284" s="585">
        <v>2267285.409</v>
      </c>
      <c r="I284" s="583" t="s">
        <v>1603</v>
      </c>
      <c r="J284" s="584" t="s">
        <v>621</v>
      </c>
      <c r="K284" s="585">
        <v>1.4994270081026702</v>
      </c>
      <c r="L284" s="584" t="s">
        <v>1591</v>
      </c>
      <c r="M284" s="251" t="s">
        <v>411</v>
      </c>
      <c r="N284" s="679">
        <v>1.4994270081026702</v>
      </c>
      <c r="O284" s="252">
        <v>2021</v>
      </c>
      <c r="P284" s="252">
        <v>2036</v>
      </c>
      <c r="Q284" s="251" t="s">
        <v>519</v>
      </c>
      <c r="R284" s="252" t="s">
        <v>394</v>
      </c>
      <c r="S284" s="252" t="s">
        <v>586</v>
      </c>
      <c r="T284" s="252" t="s">
        <v>587</v>
      </c>
      <c r="U284" s="251" t="s">
        <v>1581</v>
      </c>
      <c r="V284" s="257"/>
      <c r="W284" s="257"/>
      <c r="X284" s="257"/>
      <c r="Y284" s="257"/>
      <c r="Z284" s="257"/>
      <c r="AA284" s="257"/>
      <c r="AB284" s="257"/>
      <c r="AC284" s="257"/>
      <c r="AD284" s="257"/>
      <c r="AE284" s="257"/>
      <c r="AF284" s="257"/>
      <c r="AG284" s="257"/>
      <c r="AH284" s="257"/>
      <c r="AI284" s="257"/>
      <c r="AJ284" s="257"/>
      <c r="AK284" s="257"/>
    </row>
    <row r="285" spans="2:37" s="598" customFormat="1" ht="22.5" customHeight="1">
      <c r="B285" s="583" t="s">
        <v>1438</v>
      </c>
      <c r="C285" s="583" t="s">
        <v>453</v>
      </c>
      <c r="D285" s="583" t="s">
        <v>521</v>
      </c>
      <c r="E285" s="583" t="s">
        <v>1602</v>
      </c>
      <c r="F285" s="584" t="s">
        <v>431</v>
      </c>
      <c r="G285" s="585">
        <v>4724536.0250000004</v>
      </c>
      <c r="H285" s="585">
        <v>2267285.409</v>
      </c>
      <c r="I285" s="583" t="s">
        <v>1603</v>
      </c>
      <c r="J285" s="584" t="s">
        <v>621</v>
      </c>
      <c r="K285" s="585">
        <v>5.1125445071516635</v>
      </c>
      <c r="L285" s="584" t="s">
        <v>1604</v>
      </c>
      <c r="M285" s="251" t="s">
        <v>415</v>
      </c>
      <c r="N285" s="679">
        <v>5.1125445071516635</v>
      </c>
      <c r="O285" s="252">
        <v>2021</v>
      </c>
      <c r="P285" s="252">
        <v>2036</v>
      </c>
      <c r="Q285" s="251" t="s">
        <v>519</v>
      </c>
      <c r="R285" s="252" t="s">
        <v>394</v>
      </c>
      <c r="S285" s="252" t="s">
        <v>586</v>
      </c>
      <c r="T285" s="252" t="s">
        <v>587</v>
      </c>
      <c r="U285" s="251" t="s">
        <v>1581</v>
      </c>
      <c r="V285" s="257"/>
      <c r="W285" s="257"/>
      <c r="X285" s="257"/>
      <c r="Y285" s="257"/>
      <c r="Z285" s="257"/>
      <c r="AA285" s="257"/>
      <c r="AB285" s="257"/>
      <c r="AC285" s="257"/>
      <c r="AD285" s="257"/>
      <c r="AE285" s="257"/>
      <c r="AF285" s="257"/>
      <c r="AG285" s="257"/>
      <c r="AH285" s="257"/>
      <c r="AI285" s="257"/>
      <c r="AJ285" s="257"/>
      <c r="AK285" s="257"/>
    </row>
    <row r="286" spans="2:37" s="598" customFormat="1" ht="22.5" customHeight="1">
      <c r="B286" s="583" t="s">
        <v>1438</v>
      </c>
      <c r="C286" s="583" t="s">
        <v>453</v>
      </c>
      <c r="D286" s="583" t="s">
        <v>521</v>
      </c>
      <c r="E286" s="583" t="s">
        <v>1602</v>
      </c>
      <c r="F286" s="584" t="s">
        <v>431</v>
      </c>
      <c r="G286" s="585">
        <v>4724536.0250000004</v>
      </c>
      <c r="H286" s="585">
        <v>2267285.409</v>
      </c>
      <c r="I286" s="583" t="s">
        <v>1603</v>
      </c>
      <c r="J286" s="584" t="s">
        <v>621</v>
      </c>
      <c r="K286" s="585">
        <v>9.5223483833288297E-2</v>
      </c>
      <c r="L286" s="584" t="s">
        <v>1588</v>
      </c>
      <c r="M286" s="251" t="s">
        <v>1483</v>
      </c>
      <c r="N286" s="679">
        <v>9.5223483833288297E-2</v>
      </c>
      <c r="O286" s="252">
        <v>2021</v>
      </c>
      <c r="P286" s="252">
        <v>2036</v>
      </c>
      <c r="Q286" s="251" t="s">
        <v>519</v>
      </c>
      <c r="R286" s="252" t="s">
        <v>394</v>
      </c>
      <c r="S286" s="252" t="s">
        <v>586</v>
      </c>
      <c r="T286" s="252" t="s">
        <v>587</v>
      </c>
      <c r="U286" s="251" t="s">
        <v>1581</v>
      </c>
      <c r="V286" s="257"/>
      <c r="W286" s="257"/>
      <c r="X286" s="257"/>
      <c r="Y286" s="257"/>
      <c r="Z286" s="257"/>
      <c r="AA286" s="257"/>
      <c r="AB286" s="257"/>
      <c r="AC286" s="257"/>
      <c r="AD286" s="257"/>
      <c r="AE286" s="257"/>
      <c r="AF286" s="257"/>
      <c r="AG286" s="257"/>
      <c r="AH286" s="257"/>
      <c r="AI286" s="257"/>
      <c r="AJ286" s="257"/>
      <c r="AK286" s="257"/>
    </row>
    <row r="287" spans="2:37" s="598" customFormat="1" ht="22.5" customHeight="1">
      <c r="B287" s="583" t="s">
        <v>1438</v>
      </c>
      <c r="C287" s="583" t="s">
        <v>453</v>
      </c>
      <c r="D287" s="583" t="s">
        <v>521</v>
      </c>
      <c r="E287" s="583" t="s">
        <v>1602</v>
      </c>
      <c r="F287" s="584" t="s">
        <v>431</v>
      </c>
      <c r="G287" s="585">
        <v>4724536.0250000004</v>
      </c>
      <c r="H287" s="585">
        <v>2267285.409</v>
      </c>
      <c r="I287" s="583" t="s">
        <v>1603</v>
      </c>
      <c r="J287" s="584" t="s">
        <v>621</v>
      </c>
      <c r="K287" s="585">
        <v>5.4025178042176103</v>
      </c>
      <c r="L287" s="584" t="s">
        <v>1598</v>
      </c>
      <c r="M287" s="251" t="s">
        <v>413</v>
      </c>
      <c r="N287" s="679">
        <v>5.4025178042176103</v>
      </c>
      <c r="O287" s="252">
        <v>2021</v>
      </c>
      <c r="P287" s="252">
        <v>2036</v>
      </c>
      <c r="Q287" s="251" t="s">
        <v>519</v>
      </c>
      <c r="R287" s="252" t="s">
        <v>394</v>
      </c>
      <c r="S287" s="252" t="s">
        <v>586</v>
      </c>
      <c r="T287" s="252" t="s">
        <v>587</v>
      </c>
      <c r="U287" s="251" t="s">
        <v>1581</v>
      </c>
      <c r="V287" s="257"/>
      <c r="W287" s="257"/>
      <c r="X287" s="257"/>
      <c r="Y287" s="257"/>
      <c r="Z287" s="257"/>
      <c r="AA287" s="257"/>
      <c r="AB287" s="257"/>
      <c r="AC287" s="257"/>
      <c r="AD287" s="257"/>
      <c r="AE287" s="257"/>
      <c r="AF287" s="257"/>
      <c r="AG287" s="257"/>
      <c r="AH287" s="257"/>
      <c r="AI287" s="257"/>
      <c r="AJ287" s="257"/>
      <c r="AK287" s="257"/>
    </row>
    <row r="288" spans="2:37" s="598" customFormat="1" ht="22.5" customHeight="1">
      <c r="B288" s="583" t="s">
        <v>1438</v>
      </c>
      <c r="C288" s="583" t="s">
        <v>453</v>
      </c>
      <c r="D288" s="583" t="s">
        <v>521</v>
      </c>
      <c r="E288" s="583" t="s">
        <v>1602</v>
      </c>
      <c r="F288" s="584" t="s">
        <v>431</v>
      </c>
      <c r="G288" s="585">
        <v>4724536.0250000004</v>
      </c>
      <c r="H288" s="585">
        <v>2267285.409</v>
      </c>
      <c r="I288" s="583" t="s">
        <v>1603</v>
      </c>
      <c r="J288" s="584" t="s">
        <v>621</v>
      </c>
      <c r="K288" s="585">
        <v>15.948237043552327</v>
      </c>
      <c r="L288" s="584" t="s">
        <v>1601</v>
      </c>
      <c r="M288" s="251" t="s">
        <v>413</v>
      </c>
      <c r="N288" s="679">
        <v>15.948237043552327</v>
      </c>
      <c r="O288" s="252">
        <v>2021</v>
      </c>
      <c r="P288" s="252">
        <v>2036</v>
      </c>
      <c r="Q288" s="251" t="s">
        <v>519</v>
      </c>
      <c r="R288" s="252" t="s">
        <v>394</v>
      </c>
      <c r="S288" s="252" t="s">
        <v>586</v>
      </c>
      <c r="T288" s="252" t="s">
        <v>587</v>
      </c>
      <c r="U288" s="251" t="s">
        <v>1581</v>
      </c>
      <c r="V288" s="257"/>
      <c r="W288" s="257"/>
      <c r="X288" s="257"/>
      <c r="Y288" s="257"/>
      <c r="Z288" s="257"/>
      <c r="AA288" s="257"/>
      <c r="AB288" s="257"/>
      <c r="AC288" s="257"/>
      <c r="AD288" s="257"/>
      <c r="AE288" s="257"/>
      <c r="AF288" s="257"/>
      <c r="AG288" s="257"/>
      <c r="AH288" s="257"/>
      <c r="AI288" s="257"/>
      <c r="AJ288" s="257"/>
      <c r="AK288" s="257"/>
    </row>
    <row r="289" spans="2:37" s="598" customFormat="1" ht="22.5" customHeight="1">
      <c r="B289" s="583" t="s">
        <v>1438</v>
      </c>
      <c r="C289" s="583" t="s">
        <v>457</v>
      </c>
      <c r="D289" s="583" t="s">
        <v>521</v>
      </c>
      <c r="E289" s="583" t="s">
        <v>1606</v>
      </c>
      <c r="F289" s="584" t="s">
        <v>431</v>
      </c>
      <c r="G289" s="585">
        <v>4828272.6140000001</v>
      </c>
      <c r="H289" s="585">
        <v>2284533.9959999998</v>
      </c>
      <c r="I289" s="583" t="s">
        <v>1578</v>
      </c>
      <c r="J289" s="583" t="s">
        <v>585</v>
      </c>
      <c r="K289" s="597">
        <v>921.39300000000003</v>
      </c>
      <c r="L289" s="583" t="s">
        <v>1607</v>
      </c>
      <c r="M289" s="252" t="s">
        <v>116</v>
      </c>
      <c r="N289" s="353">
        <v>921.39300000000003</v>
      </c>
      <c r="O289" s="252">
        <v>2021</v>
      </c>
      <c r="P289" s="252">
        <v>2036</v>
      </c>
      <c r="Q289" s="251" t="s">
        <v>519</v>
      </c>
      <c r="R289" s="252" t="s">
        <v>394</v>
      </c>
      <c r="S289" s="252" t="s">
        <v>586</v>
      </c>
      <c r="T289" s="252" t="s">
        <v>587</v>
      </c>
      <c r="U289" s="251" t="s">
        <v>1608</v>
      </c>
      <c r="V289" s="257"/>
      <c r="W289" s="257"/>
      <c r="X289" s="257"/>
      <c r="Y289" s="257"/>
      <c r="Z289" s="257"/>
      <c r="AA289" s="257"/>
      <c r="AB289" s="257"/>
      <c r="AC289" s="257"/>
      <c r="AD289" s="257"/>
      <c r="AE289" s="257"/>
      <c r="AF289" s="257"/>
      <c r="AG289" s="257"/>
      <c r="AH289" s="257"/>
      <c r="AI289" s="257"/>
      <c r="AJ289" s="257"/>
      <c r="AK289" s="257"/>
    </row>
    <row r="290" spans="2:37" s="598" customFormat="1" ht="22.5" customHeight="1">
      <c r="B290" s="583" t="s">
        <v>1438</v>
      </c>
      <c r="C290" s="583" t="s">
        <v>457</v>
      </c>
      <c r="D290" s="583" t="s">
        <v>521</v>
      </c>
      <c r="E290" s="583" t="s">
        <v>1606</v>
      </c>
      <c r="F290" s="584" t="s">
        <v>431</v>
      </c>
      <c r="G290" s="585">
        <v>4828272.6140000001</v>
      </c>
      <c r="H290" s="585">
        <v>2284533.9959999998</v>
      </c>
      <c r="I290" s="583" t="s">
        <v>1578</v>
      </c>
      <c r="J290" s="583" t="s">
        <v>1089</v>
      </c>
      <c r="K290" s="585">
        <v>8.9267000000000003</v>
      </c>
      <c r="L290" s="584" t="s">
        <v>1609</v>
      </c>
      <c r="M290" s="251" t="s">
        <v>413</v>
      </c>
      <c r="N290" s="679">
        <v>8.9267000000000003</v>
      </c>
      <c r="O290" s="252">
        <v>2021</v>
      </c>
      <c r="P290" s="252">
        <v>2036</v>
      </c>
      <c r="Q290" s="251" t="s">
        <v>519</v>
      </c>
      <c r="R290" s="252" t="s">
        <v>394</v>
      </c>
      <c r="S290" s="252" t="s">
        <v>586</v>
      </c>
      <c r="T290" s="252" t="s">
        <v>587</v>
      </c>
      <c r="U290" s="251" t="s">
        <v>1608</v>
      </c>
      <c r="V290" s="257"/>
      <c r="W290" s="257"/>
      <c r="X290" s="257"/>
      <c r="Y290" s="257"/>
      <c r="Z290" s="257"/>
      <c r="AA290" s="257"/>
      <c r="AB290" s="257"/>
      <c r="AC290" s="257"/>
      <c r="AD290" s="257"/>
      <c r="AE290" s="257"/>
      <c r="AF290" s="257"/>
      <c r="AG290" s="257"/>
      <c r="AH290" s="257"/>
      <c r="AI290" s="257"/>
      <c r="AJ290" s="257"/>
      <c r="AK290" s="257"/>
    </row>
    <row r="291" spans="2:37" s="598" customFormat="1" ht="22.5" customHeight="1">
      <c r="B291" s="583" t="s">
        <v>1438</v>
      </c>
      <c r="C291" s="583" t="s">
        <v>457</v>
      </c>
      <c r="D291" s="583" t="s">
        <v>521</v>
      </c>
      <c r="E291" s="583" t="s">
        <v>1606</v>
      </c>
      <c r="F291" s="584" t="s">
        <v>431</v>
      </c>
      <c r="G291" s="585">
        <v>4828272.6140000001</v>
      </c>
      <c r="H291" s="585">
        <v>2284533.9959999998</v>
      </c>
      <c r="I291" s="583" t="s">
        <v>1578</v>
      </c>
      <c r="J291" s="583" t="s">
        <v>1089</v>
      </c>
      <c r="K291" s="585">
        <v>37.626899999999999</v>
      </c>
      <c r="L291" s="584" t="s">
        <v>1610</v>
      </c>
      <c r="M291" s="251" t="s">
        <v>411</v>
      </c>
      <c r="N291" s="679">
        <v>37.626899999999999</v>
      </c>
      <c r="O291" s="252">
        <v>2021</v>
      </c>
      <c r="P291" s="252">
        <v>2036</v>
      </c>
      <c r="Q291" s="251" t="s">
        <v>519</v>
      </c>
      <c r="R291" s="252" t="s">
        <v>394</v>
      </c>
      <c r="S291" s="252" t="s">
        <v>586</v>
      </c>
      <c r="T291" s="252" t="s">
        <v>587</v>
      </c>
      <c r="U291" s="251" t="s">
        <v>1608</v>
      </c>
      <c r="V291" s="257"/>
      <c r="W291" s="257"/>
      <c r="X291" s="257"/>
      <c r="Y291" s="257"/>
      <c r="Z291" s="257"/>
      <c r="AA291" s="257"/>
      <c r="AB291" s="257"/>
      <c r="AC291" s="257"/>
      <c r="AD291" s="257"/>
      <c r="AE291" s="257"/>
      <c r="AF291" s="257"/>
      <c r="AG291" s="257"/>
      <c r="AH291" s="257"/>
      <c r="AI291" s="257"/>
      <c r="AJ291" s="257"/>
      <c r="AK291" s="257"/>
    </row>
    <row r="292" spans="2:37" s="598" customFormat="1" ht="22.5" customHeight="1">
      <c r="B292" s="583" t="s">
        <v>1438</v>
      </c>
      <c r="C292" s="583" t="s">
        <v>457</v>
      </c>
      <c r="D292" s="583" t="s">
        <v>521</v>
      </c>
      <c r="E292" s="583" t="s">
        <v>1606</v>
      </c>
      <c r="F292" s="584" t="s">
        <v>431</v>
      </c>
      <c r="G292" s="585">
        <v>4828272.6140000001</v>
      </c>
      <c r="H292" s="585">
        <v>2284533.9959999998</v>
      </c>
      <c r="I292" s="583" t="s">
        <v>1578</v>
      </c>
      <c r="J292" s="583" t="s">
        <v>1089</v>
      </c>
      <c r="K292" s="585">
        <v>20.662500000000001</v>
      </c>
      <c r="L292" s="584" t="s">
        <v>1611</v>
      </c>
      <c r="M292" s="251" t="s">
        <v>415</v>
      </c>
      <c r="N292" s="679">
        <v>20.662500000000001</v>
      </c>
      <c r="O292" s="252">
        <v>2021</v>
      </c>
      <c r="P292" s="252">
        <v>2036</v>
      </c>
      <c r="Q292" s="251" t="s">
        <v>519</v>
      </c>
      <c r="R292" s="252" t="s">
        <v>394</v>
      </c>
      <c r="S292" s="252" t="s">
        <v>586</v>
      </c>
      <c r="T292" s="252" t="s">
        <v>587</v>
      </c>
      <c r="U292" s="251" t="s">
        <v>1608</v>
      </c>
      <c r="V292" s="257"/>
      <c r="W292" s="257"/>
      <c r="X292" s="257"/>
      <c r="Y292" s="257"/>
      <c r="Z292" s="257"/>
      <c r="AA292" s="257"/>
      <c r="AB292" s="257"/>
      <c r="AC292" s="257"/>
      <c r="AD292" s="257"/>
      <c r="AE292" s="257"/>
      <c r="AF292" s="257"/>
      <c r="AG292" s="257"/>
      <c r="AH292" s="257"/>
      <c r="AI292" s="257"/>
      <c r="AJ292" s="257"/>
      <c r="AK292" s="257"/>
    </row>
    <row r="293" spans="2:37" s="598" customFormat="1" ht="22.5" customHeight="1">
      <c r="B293" s="583" t="s">
        <v>1438</v>
      </c>
      <c r="C293" s="583" t="s">
        <v>457</v>
      </c>
      <c r="D293" s="583" t="s">
        <v>521</v>
      </c>
      <c r="E293" s="583" t="s">
        <v>1606</v>
      </c>
      <c r="F293" s="584" t="s">
        <v>431</v>
      </c>
      <c r="G293" s="585">
        <v>4828272.6140000001</v>
      </c>
      <c r="H293" s="585">
        <v>2284533.9959999998</v>
      </c>
      <c r="I293" s="583" t="s">
        <v>1578</v>
      </c>
      <c r="J293" s="583" t="s">
        <v>1089</v>
      </c>
      <c r="K293" s="585">
        <v>26.911200000000001</v>
      </c>
      <c r="L293" s="584" t="s">
        <v>1612</v>
      </c>
      <c r="M293" s="251" t="s">
        <v>413</v>
      </c>
      <c r="N293" s="679">
        <v>26.911200000000001</v>
      </c>
      <c r="O293" s="252">
        <v>2021</v>
      </c>
      <c r="P293" s="252">
        <v>2036</v>
      </c>
      <c r="Q293" s="251" t="s">
        <v>519</v>
      </c>
      <c r="R293" s="252" t="s">
        <v>394</v>
      </c>
      <c r="S293" s="252" t="s">
        <v>586</v>
      </c>
      <c r="T293" s="252" t="s">
        <v>587</v>
      </c>
      <c r="U293" s="251" t="s">
        <v>1608</v>
      </c>
      <c r="V293" s="257"/>
      <c r="W293" s="257"/>
      <c r="X293" s="257"/>
      <c r="Y293" s="257"/>
      <c r="Z293" s="257"/>
      <c r="AA293" s="257"/>
      <c r="AB293" s="257"/>
      <c r="AC293" s="257"/>
      <c r="AD293" s="257"/>
      <c r="AE293" s="257"/>
      <c r="AF293" s="257"/>
      <c r="AG293" s="257"/>
      <c r="AH293" s="257"/>
      <c r="AI293" s="257"/>
      <c r="AJ293" s="257"/>
      <c r="AK293" s="257"/>
    </row>
    <row r="294" spans="2:37" s="598" customFormat="1" ht="22.5" customHeight="1">
      <c r="B294" s="583" t="s">
        <v>1438</v>
      </c>
      <c r="C294" s="583" t="s">
        <v>457</v>
      </c>
      <c r="D294" s="583" t="s">
        <v>521</v>
      </c>
      <c r="E294" s="583" t="s">
        <v>1606</v>
      </c>
      <c r="F294" s="584" t="s">
        <v>431</v>
      </c>
      <c r="G294" s="585">
        <v>4828272.6140000001</v>
      </c>
      <c r="H294" s="585">
        <v>2284533.9959999998</v>
      </c>
      <c r="I294" s="583" t="s">
        <v>1578</v>
      </c>
      <c r="J294" s="583" t="s">
        <v>1510</v>
      </c>
      <c r="K294" s="585">
        <v>82.211799999999997</v>
      </c>
      <c r="L294" s="584" t="s">
        <v>1613</v>
      </c>
      <c r="M294" s="251" t="s">
        <v>413</v>
      </c>
      <c r="N294" s="679">
        <v>82.211799999999997</v>
      </c>
      <c r="O294" s="252">
        <v>2021</v>
      </c>
      <c r="P294" s="252">
        <v>2036</v>
      </c>
      <c r="Q294" s="251" t="s">
        <v>519</v>
      </c>
      <c r="R294" s="252" t="s">
        <v>394</v>
      </c>
      <c r="S294" s="252" t="s">
        <v>586</v>
      </c>
      <c r="T294" s="252" t="s">
        <v>587</v>
      </c>
      <c r="U294" s="251" t="s">
        <v>1608</v>
      </c>
      <c r="V294" s="257"/>
      <c r="W294" s="257"/>
      <c r="X294" s="257"/>
      <c r="Y294" s="257"/>
      <c r="Z294" s="257"/>
      <c r="AA294" s="257"/>
      <c r="AB294" s="257"/>
      <c r="AC294" s="257"/>
      <c r="AD294" s="257"/>
      <c r="AE294" s="257"/>
      <c r="AF294" s="257"/>
      <c r="AG294" s="257"/>
      <c r="AH294" s="257"/>
      <c r="AI294" s="257"/>
      <c r="AJ294" s="257"/>
      <c r="AK294" s="257"/>
    </row>
    <row r="295" spans="2:37" s="598" customFormat="1" ht="22.5" customHeight="1">
      <c r="B295" s="583" t="s">
        <v>1438</v>
      </c>
      <c r="C295" s="583" t="s">
        <v>457</v>
      </c>
      <c r="D295" s="583" t="s">
        <v>521</v>
      </c>
      <c r="E295" s="583" t="s">
        <v>1606</v>
      </c>
      <c r="F295" s="584" t="s">
        <v>431</v>
      </c>
      <c r="G295" s="585">
        <v>4828272.6140000001</v>
      </c>
      <c r="H295" s="585">
        <v>2284533.9959999998</v>
      </c>
      <c r="I295" s="583" t="s">
        <v>1578</v>
      </c>
      <c r="J295" s="583" t="s">
        <v>1510</v>
      </c>
      <c r="K295" s="585">
        <v>35.851700000000001</v>
      </c>
      <c r="L295" s="584" t="s">
        <v>1612</v>
      </c>
      <c r="M295" s="251" t="s">
        <v>413</v>
      </c>
      <c r="N295" s="679">
        <v>35.851700000000001</v>
      </c>
      <c r="O295" s="252">
        <v>2021</v>
      </c>
      <c r="P295" s="252">
        <v>2036</v>
      </c>
      <c r="Q295" s="251" t="s">
        <v>519</v>
      </c>
      <c r="R295" s="252" t="s">
        <v>394</v>
      </c>
      <c r="S295" s="252" t="s">
        <v>586</v>
      </c>
      <c r="T295" s="252" t="s">
        <v>587</v>
      </c>
      <c r="U295" s="251" t="s">
        <v>1608</v>
      </c>
      <c r="V295" s="257"/>
      <c r="W295" s="257"/>
      <c r="X295" s="257"/>
      <c r="Y295" s="257"/>
      <c r="Z295" s="257"/>
      <c r="AA295" s="257"/>
      <c r="AB295" s="257"/>
      <c r="AC295" s="257"/>
      <c r="AD295" s="257"/>
      <c r="AE295" s="257"/>
      <c r="AF295" s="257"/>
      <c r="AG295" s="257"/>
      <c r="AH295" s="257"/>
      <c r="AI295" s="257"/>
      <c r="AJ295" s="257"/>
      <c r="AK295" s="257"/>
    </row>
    <row r="296" spans="2:37" s="598" customFormat="1" ht="22.5" customHeight="1">
      <c r="B296" s="583" t="s">
        <v>1438</v>
      </c>
      <c r="C296" s="583" t="s">
        <v>457</v>
      </c>
      <c r="D296" s="583" t="s">
        <v>521</v>
      </c>
      <c r="E296" s="584" t="s">
        <v>425</v>
      </c>
      <c r="F296" s="584" t="s">
        <v>431</v>
      </c>
      <c r="G296" s="585">
        <v>4875850.6869999999</v>
      </c>
      <c r="H296" s="585">
        <v>2270245.3339999998</v>
      </c>
      <c r="I296" s="583" t="s">
        <v>1578</v>
      </c>
      <c r="J296" s="584" t="s">
        <v>585</v>
      </c>
      <c r="K296" s="585">
        <v>241.53</v>
      </c>
      <c r="L296" s="584" t="s">
        <v>1614</v>
      </c>
      <c r="M296" s="252" t="s">
        <v>116</v>
      </c>
      <c r="N296" s="679">
        <v>241.53</v>
      </c>
      <c r="O296" s="252">
        <v>2021</v>
      </c>
      <c r="P296" s="252">
        <v>2036</v>
      </c>
      <c r="Q296" s="251" t="s">
        <v>519</v>
      </c>
      <c r="R296" s="252" t="s">
        <v>394</v>
      </c>
      <c r="S296" s="252" t="s">
        <v>586</v>
      </c>
      <c r="T296" s="252" t="s">
        <v>587</v>
      </c>
      <c r="U296" s="251" t="s">
        <v>1608</v>
      </c>
      <c r="V296" s="257"/>
      <c r="W296" s="257"/>
      <c r="X296" s="257"/>
      <c r="Y296" s="257"/>
      <c r="Z296" s="257"/>
      <c r="AA296" s="257"/>
      <c r="AB296" s="257"/>
      <c r="AC296" s="257"/>
      <c r="AD296" s="257"/>
      <c r="AE296" s="257"/>
      <c r="AF296" s="257"/>
      <c r="AG296" s="257"/>
      <c r="AH296" s="257"/>
      <c r="AI296" s="257"/>
      <c r="AJ296" s="257"/>
      <c r="AK296" s="257"/>
    </row>
    <row r="297" spans="2:37" s="598" customFormat="1" ht="22.5" customHeight="1">
      <c r="B297" s="583" t="s">
        <v>1438</v>
      </c>
      <c r="C297" s="583" t="s">
        <v>457</v>
      </c>
      <c r="D297" s="583" t="s">
        <v>521</v>
      </c>
      <c r="E297" s="584" t="s">
        <v>425</v>
      </c>
      <c r="F297" s="584" t="s">
        <v>431</v>
      </c>
      <c r="G297" s="585">
        <v>4875850.6869999999</v>
      </c>
      <c r="H297" s="585">
        <v>2270245.3339999998</v>
      </c>
      <c r="I297" s="583" t="s">
        <v>1578</v>
      </c>
      <c r="J297" s="583" t="s">
        <v>1089</v>
      </c>
      <c r="K297" s="585">
        <v>0.28739999999999999</v>
      </c>
      <c r="L297" s="584" t="s">
        <v>1615</v>
      </c>
      <c r="M297" s="251" t="s">
        <v>413</v>
      </c>
      <c r="N297" s="679">
        <v>0.28739999999999999</v>
      </c>
      <c r="O297" s="252">
        <v>2021</v>
      </c>
      <c r="P297" s="252">
        <v>2036</v>
      </c>
      <c r="Q297" s="251" t="s">
        <v>519</v>
      </c>
      <c r="R297" s="252" t="s">
        <v>394</v>
      </c>
      <c r="S297" s="252" t="s">
        <v>586</v>
      </c>
      <c r="T297" s="252" t="s">
        <v>587</v>
      </c>
      <c r="U297" s="251" t="s">
        <v>1608</v>
      </c>
      <c r="V297" s="257"/>
      <c r="W297" s="257"/>
      <c r="X297" s="257"/>
      <c r="Y297" s="257"/>
      <c r="Z297" s="257"/>
      <c r="AA297" s="257"/>
      <c r="AB297" s="257"/>
      <c r="AC297" s="257"/>
      <c r="AD297" s="257"/>
      <c r="AE297" s="257"/>
      <c r="AF297" s="257"/>
      <c r="AG297" s="257"/>
      <c r="AH297" s="257"/>
      <c r="AI297" s="257"/>
      <c r="AJ297" s="257"/>
      <c r="AK297" s="257"/>
    </row>
    <row r="298" spans="2:37" s="598" customFormat="1" ht="22.5" customHeight="1">
      <c r="B298" s="583" t="s">
        <v>1438</v>
      </c>
      <c r="C298" s="583" t="s">
        <v>457</v>
      </c>
      <c r="D298" s="583" t="s">
        <v>521</v>
      </c>
      <c r="E298" s="584" t="s">
        <v>425</v>
      </c>
      <c r="F298" s="584" t="s">
        <v>431</v>
      </c>
      <c r="G298" s="585">
        <v>4875850.6869999999</v>
      </c>
      <c r="H298" s="585">
        <v>2270245.3339999998</v>
      </c>
      <c r="I298" s="583" t="s">
        <v>1578</v>
      </c>
      <c r="J298" s="583" t="s">
        <v>1089</v>
      </c>
      <c r="K298" s="585">
        <v>12.7163</v>
      </c>
      <c r="L298" s="584" t="s">
        <v>1616</v>
      </c>
      <c r="M298" s="251" t="s">
        <v>413</v>
      </c>
      <c r="N298" s="679">
        <v>12.7163</v>
      </c>
      <c r="O298" s="252">
        <v>2021</v>
      </c>
      <c r="P298" s="252">
        <v>2036</v>
      </c>
      <c r="Q298" s="251" t="s">
        <v>519</v>
      </c>
      <c r="R298" s="252" t="s">
        <v>394</v>
      </c>
      <c r="S298" s="252" t="s">
        <v>586</v>
      </c>
      <c r="T298" s="252" t="s">
        <v>587</v>
      </c>
      <c r="U298" s="251" t="s">
        <v>1608</v>
      </c>
      <c r="V298" s="257"/>
      <c r="W298" s="257"/>
      <c r="X298" s="257"/>
      <c r="Y298" s="257"/>
      <c r="Z298" s="257"/>
      <c r="AA298" s="257"/>
      <c r="AB298" s="257"/>
      <c r="AC298" s="257"/>
      <c r="AD298" s="257"/>
      <c r="AE298" s="257"/>
      <c r="AF298" s="257"/>
      <c r="AG298" s="257"/>
      <c r="AH298" s="257"/>
      <c r="AI298" s="257"/>
      <c r="AJ298" s="257"/>
      <c r="AK298" s="257"/>
    </row>
    <row r="299" spans="2:37" s="598" customFormat="1" ht="22.5" customHeight="1">
      <c r="B299" s="583" t="s">
        <v>1438</v>
      </c>
      <c r="C299" s="583" t="s">
        <v>457</v>
      </c>
      <c r="D299" s="583" t="s">
        <v>521</v>
      </c>
      <c r="E299" s="584" t="s">
        <v>425</v>
      </c>
      <c r="F299" s="584" t="s">
        <v>431</v>
      </c>
      <c r="G299" s="585">
        <v>4875850.6869999999</v>
      </c>
      <c r="H299" s="585">
        <v>2270245.3339999998</v>
      </c>
      <c r="I299" s="583" t="s">
        <v>1578</v>
      </c>
      <c r="J299" s="583" t="s">
        <v>1089</v>
      </c>
      <c r="K299" s="585">
        <v>15.436199999999999</v>
      </c>
      <c r="L299" s="584" t="s">
        <v>1617</v>
      </c>
      <c r="M299" s="251" t="s">
        <v>415</v>
      </c>
      <c r="N299" s="679">
        <v>15.436199999999999</v>
      </c>
      <c r="O299" s="252">
        <v>2021</v>
      </c>
      <c r="P299" s="252">
        <v>2036</v>
      </c>
      <c r="Q299" s="251" t="s">
        <v>519</v>
      </c>
      <c r="R299" s="252" t="s">
        <v>394</v>
      </c>
      <c r="S299" s="252" t="s">
        <v>586</v>
      </c>
      <c r="T299" s="252" t="s">
        <v>587</v>
      </c>
      <c r="U299" s="251" t="s">
        <v>1608</v>
      </c>
      <c r="V299" s="257"/>
      <c r="W299" s="257"/>
      <c r="X299" s="257"/>
      <c r="Y299" s="257"/>
      <c r="Z299" s="257"/>
      <c r="AA299" s="257"/>
      <c r="AB299" s="257"/>
      <c r="AC299" s="257"/>
      <c r="AD299" s="257"/>
      <c r="AE299" s="257"/>
      <c r="AF299" s="257"/>
      <c r="AG299" s="257"/>
      <c r="AH299" s="257"/>
      <c r="AI299" s="257"/>
      <c r="AJ299" s="257"/>
      <c r="AK299" s="257"/>
    </row>
    <row r="300" spans="2:37" s="598" customFormat="1" ht="22.5" customHeight="1">
      <c r="B300" s="583" t="s">
        <v>1438</v>
      </c>
      <c r="C300" s="583" t="s">
        <v>457</v>
      </c>
      <c r="D300" s="583" t="s">
        <v>521</v>
      </c>
      <c r="E300" s="584" t="s">
        <v>425</v>
      </c>
      <c r="F300" s="584" t="s">
        <v>431</v>
      </c>
      <c r="G300" s="585">
        <v>4875850.6869999999</v>
      </c>
      <c r="H300" s="585">
        <v>2270245.3339999998</v>
      </c>
      <c r="I300" s="583" t="s">
        <v>1578</v>
      </c>
      <c r="J300" s="583" t="s">
        <v>1089</v>
      </c>
      <c r="K300" s="585">
        <v>23.5594</v>
      </c>
      <c r="L300" s="584" t="s">
        <v>1618</v>
      </c>
      <c r="M300" s="251" t="s">
        <v>415</v>
      </c>
      <c r="N300" s="679">
        <v>23.5594</v>
      </c>
      <c r="O300" s="252">
        <v>2021</v>
      </c>
      <c r="P300" s="252">
        <v>2036</v>
      </c>
      <c r="Q300" s="251" t="s">
        <v>519</v>
      </c>
      <c r="R300" s="252" t="s">
        <v>394</v>
      </c>
      <c r="S300" s="252" t="s">
        <v>586</v>
      </c>
      <c r="T300" s="252" t="s">
        <v>587</v>
      </c>
      <c r="U300" s="251" t="s">
        <v>1608</v>
      </c>
      <c r="V300" s="257"/>
      <c r="W300" s="257"/>
      <c r="X300" s="257"/>
      <c r="Y300" s="257"/>
      <c r="Z300" s="257"/>
      <c r="AA300" s="257"/>
      <c r="AB300" s="257"/>
      <c r="AC300" s="257"/>
      <c r="AD300" s="257"/>
      <c r="AE300" s="257"/>
      <c r="AF300" s="257"/>
      <c r="AG300" s="257"/>
      <c r="AH300" s="257"/>
      <c r="AI300" s="257"/>
      <c r="AJ300" s="257"/>
      <c r="AK300" s="257"/>
    </row>
    <row r="301" spans="2:37" s="598" customFormat="1" ht="22.5" customHeight="1">
      <c r="B301" s="583" t="s">
        <v>1438</v>
      </c>
      <c r="C301" s="583" t="s">
        <v>457</v>
      </c>
      <c r="D301" s="583" t="s">
        <v>521</v>
      </c>
      <c r="E301" s="584" t="s">
        <v>425</v>
      </c>
      <c r="F301" s="584" t="s">
        <v>431</v>
      </c>
      <c r="G301" s="585">
        <v>4875850.6869999999</v>
      </c>
      <c r="H301" s="585">
        <v>2270245.3339999998</v>
      </c>
      <c r="I301" s="583" t="s">
        <v>1578</v>
      </c>
      <c r="J301" s="583" t="s">
        <v>1510</v>
      </c>
      <c r="K301" s="585">
        <v>2.0024000000000002</v>
      </c>
      <c r="L301" s="584" t="s">
        <v>1619</v>
      </c>
      <c r="M301" s="252" t="s">
        <v>116</v>
      </c>
      <c r="N301" s="679">
        <v>2.0024000000000002</v>
      </c>
      <c r="O301" s="252">
        <v>2021</v>
      </c>
      <c r="P301" s="252">
        <v>2036</v>
      </c>
      <c r="Q301" s="251" t="s">
        <v>519</v>
      </c>
      <c r="R301" s="252" t="s">
        <v>394</v>
      </c>
      <c r="S301" s="252" t="s">
        <v>586</v>
      </c>
      <c r="T301" s="252" t="s">
        <v>587</v>
      </c>
      <c r="U301" s="251" t="s">
        <v>1608</v>
      </c>
      <c r="V301" s="257"/>
      <c r="W301" s="257"/>
      <c r="X301" s="257"/>
      <c r="Y301" s="257"/>
      <c r="Z301" s="257"/>
      <c r="AA301" s="257"/>
      <c r="AB301" s="257"/>
      <c r="AC301" s="257"/>
      <c r="AD301" s="257"/>
      <c r="AE301" s="257"/>
      <c r="AF301" s="257"/>
      <c r="AG301" s="257"/>
      <c r="AH301" s="257"/>
      <c r="AI301" s="257"/>
      <c r="AJ301" s="257"/>
      <c r="AK301" s="257"/>
    </row>
    <row r="302" spans="2:37" s="598" customFormat="1" ht="22.5" customHeight="1">
      <c r="B302" s="583" t="s">
        <v>1438</v>
      </c>
      <c r="C302" s="583" t="s">
        <v>457</v>
      </c>
      <c r="D302" s="583" t="s">
        <v>521</v>
      </c>
      <c r="E302" s="584" t="s">
        <v>425</v>
      </c>
      <c r="F302" s="584" t="s">
        <v>431</v>
      </c>
      <c r="G302" s="585">
        <v>4875850.6869999999</v>
      </c>
      <c r="H302" s="585">
        <v>2270245.3339999998</v>
      </c>
      <c r="I302" s="583" t="s">
        <v>1578</v>
      </c>
      <c r="J302" s="583" t="s">
        <v>1510</v>
      </c>
      <c r="K302" s="585">
        <v>10.337899999999999</v>
      </c>
      <c r="L302" s="584" t="s">
        <v>1620</v>
      </c>
      <c r="M302" s="252" t="s">
        <v>116</v>
      </c>
      <c r="N302" s="679">
        <v>10.337899999999999</v>
      </c>
      <c r="O302" s="252">
        <v>2021</v>
      </c>
      <c r="P302" s="252">
        <v>2036</v>
      </c>
      <c r="Q302" s="251" t="s">
        <v>519</v>
      </c>
      <c r="R302" s="252" t="s">
        <v>394</v>
      </c>
      <c r="S302" s="252" t="s">
        <v>586</v>
      </c>
      <c r="T302" s="252" t="s">
        <v>587</v>
      </c>
      <c r="U302" s="251" t="s">
        <v>1608</v>
      </c>
      <c r="V302" s="257"/>
      <c r="W302" s="257"/>
      <c r="X302" s="257"/>
      <c r="Y302" s="257"/>
      <c r="Z302" s="257"/>
      <c r="AA302" s="257"/>
      <c r="AB302" s="257"/>
      <c r="AC302" s="257"/>
      <c r="AD302" s="257"/>
      <c r="AE302" s="257"/>
      <c r="AF302" s="257"/>
      <c r="AG302" s="257"/>
      <c r="AH302" s="257"/>
      <c r="AI302" s="257"/>
      <c r="AJ302" s="257"/>
      <c r="AK302" s="257"/>
    </row>
    <row r="303" spans="2:37" s="598" customFormat="1" ht="22.5" customHeight="1">
      <c r="B303" s="583" t="s">
        <v>1438</v>
      </c>
      <c r="C303" s="583" t="s">
        <v>457</v>
      </c>
      <c r="D303" s="583" t="s">
        <v>521</v>
      </c>
      <c r="E303" s="584" t="s">
        <v>425</v>
      </c>
      <c r="F303" s="584" t="s">
        <v>431</v>
      </c>
      <c r="G303" s="585">
        <v>4875850.6869999999</v>
      </c>
      <c r="H303" s="585">
        <v>2270245.3339999998</v>
      </c>
      <c r="I303" s="583" t="s">
        <v>1578</v>
      </c>
      <c r="J303" s="583" t="s">
        <v>1510</v>
      </c>
      <c r="K303" s="585">
        <v>14.5982</v>
      </c>
      <c r="L303" s="584" t="s">
        <v>1621</v>
      </c>
      <c r="M303" s="251" t="s">
        <v>413</v>
      </c>
      <c r="N303" s="679">
        <v>14.5982</v>
      </c>
      <c r="O303" s="252">
        <v>2021</v>
      </c>
      <c r="P303" s="252">
        <v>2036</v>
      </c>
      <c r="Q303" s="251" t="s">
        <v>519</v>
      </c>
      <c r="R303" s="252" t="s">
        <v>394</v>
      </c>
      <c r="S303" s="252" t="s">
        <v>586</v>
      </c>
      <c r="T303" s="252" t="s">
        <v>587</v>
      </c>
      <c r="U303" s="251" t="s">
        <v>1608</v>
      </c>
      <c r="V303" s="257"/>
      <c r="W303" s="257"/>
      <c r="X303" s="257"/>
      <c r="Y303" s="257"/>
      <c r="Z303" s="257"/>
      <c r="AA303" s="257"/>
      <c r="AB303" s="257"/>
      <c r="AC303" s="257"/>
      <c r="AD303" s="257"/>
      <c r="AE303" s="257"/>
      <c r="AF303" s="257"/>
      <c r="AG303" s="257"/>
      <c r="AH303" s="257"/>
      <c r="AI303" s="257"/>
      <c r="AJ303" s="257"/>
      <c r="AK303" s="257"/>
    </row>
    <row r="304" spans="2:37" s="598" customFormat="1" ht="22.5" customHeight="1">
      <c r="B304" s="583" t="s">
        <v>1438</v>
      </c>
      <c r="C304" s="583" t="s">
        <v>457</v>
      </c>
      <c r="D304" s="583" t="s">
        <v>521</v>
      </c>
      <c r="E304" s="584" t="s">
        <v>425</v>
      </c>
      <c r="F304" s="584" t="s">
        <v>431</v>
      </c>
      <c r="G304" s="585">
        <v>4875850.6869999999</v>
      </c>
      <c r="H304" s="585">
        <v>2270245.3339999998</v>
      </c>
      <c r="I304" s="583" t="s">
        <v>1578</v>
      </c>
      <c r="J304" s="583" t="s">
        <v>1510</v>
      </c>
      <c r="K304" s="585">
        <v>15.04</v>
      </c>
      <c r="L304" s="584" t="s">
        <v>1622</v>
      </c>
      <c r="M304" s="251" t="s">
        <v>413</v>
      </c>
      <c r="N304" s="679">
        <v>15.04</v>
      </c>
      <c r="O304" s="252">
        <v>2021</v>
      </c>
      <c r="P304" s="252">
        <v>2036</v>
      </c>
      <c r="Q304" s="251" t="s">
        <v>519</v>
      </c>
      <c r="R304" s="252" t="s">
        <v>394</v>
      </c>
      <c r="S304" s="252" t="s">
        <v>586</v>
      </c>
      <c r="T304" s="252" t="s">
        <v>587</v>
      </c>
      <c r="U304" s="251" t="s">
        <v>1608</v>
      </c>
      <c r="V304" s="257"/>
      <c r="W304" s="257"/>
      <c r="X304" s="257"/>
      <c r="Y304" s="257"/>
      <c r="Z304" s="257"/>
      <c r="AA304" s="257"/>
      <c r="AB304" s="257"/>
      <c r="AC304" s="257"/>
      <c r="AD304" s="257"/>
      <c r="AE304" s="257"/>
      <c r="AF304" s="257"/>
      <c r="AG304" s="257"/>
      <c r="AH304" s="257"/>
      <c r="AI304" s="257"/>
      <c r="AJ304" s="257"/>
      <c r="AK304" s="257"/>
    </row>
    <row r="305" spans="2:37" s="598" customFormat="1" ht="22.5" customHeight="1">
      <c r="B305" s="583" t="s">
        <v>1438</v>
      </c>
      <c r="C305" s="584" t="s">
        <v>1623</v>
      </c>
      <c r="D305" s="583" t="s">
        <v>521</v>
      </c>
      <c r="E305" s="584" t="s">
        <v>472</v>
      </c>
      <c r="F305" s="584" t="s">
        <v>431</v>
      </c>
      <c r="G305" s="585">
        <v>4951051</v>
      </c>
      <c r="H305" s="585">
        <v>2332762</v>
      </c>
      <c r="I305" s="583" t="s">
        <v>1578</v>
      </c>
      <c r="J305" s="583" t="s">
        <v>1510</v>
      </c>
      <c r="K305" s="585">
        <v>74.12</v>
      </c>
      <c r="L305" s="584" t="s">
        <v>1624</v>
      </c>
      <c r="M305" s="252" t="s">
        <v>116</v>
      </c>
      <c r="N305" s="679">
        <v>0</v>
      </c>
      <c r="O305" s="251">
        <v>2027</v>
      </c>
      <c r="P305" s="251">
        <v>2039</v>
      </c>
      <c r="Q305" s="251" t="s">
        <v>1443</v>
      </c>
      <c r="R305" s="251" t="s">
        <v>394</v>
      </c>
      <c r="S305" s="251" t="s">
        <v>586</v>
      </c>
      <c r="T305" s="252" t="s">
        <v>587</v>
      </c>
      <c r="U305" s="251"/>
      <c r="V305" s="257"/>
      <c r="W305" s="257"/>
      <c r="X305" s="257"/>
      <c r="Y305" s="257"/>
      <c r="Z305" s="257"/>
      <c r="AA305" s="257"/>
      <c r="AB305" s="257"/>
      <c r="AC305" s="257"/>
      <c r="AD305" s="257"/>
      <c r="AE305" s="257"/>
      <c r="AF305" s="257"/>
      <c r="AG305" s="257"/>
      <c r="AH305" s="257"/>
      <c r="AI305" s="257"/>
      <c r="AJ305" s="257"/>
      <c r="AK305" s="257"/>
    </row>
    <row r="306" spans="2:37" s="598" customFormat="1" ht="22.5" customHeight="1">
      <c r="B306" s="583" t="s">
        <v>1438</v>
      </c>
      <c r="C306" s="584" t="s">
        <v>1623</v>
      </c>
      <c r="D306" s="583" t="s">
        <v>521</v>
      </c>
      <c r="E306" s="584" t="s">
        <v>472</v>
      </c>
      <c r="F306" s="584" t="s">
        <v>431</v>
      </c>
      <c r="G306" s="585">
        <v>4951051</v>
      </c>
      <c r="H306" s="585">
        <v>2332762</v>
      </c>
      <c r="I306" s="583" t="s">
        <v>1578</v>
      </c>
      <c r="J306" s="583" t="s">
        <v>1510</v>
      </c>
      <c r="K306" s="585">
        <v>45.74</v>
      </c>
      <c r="L306" s="584" t="s">
        <v>1575</v>
      </c>
      <c r="M306" s="252" t="s">
        <v>116</v>
      </c>
      <c r="N306" s="679">
        <v>0</v>
      </c>
      <c r="O306" s="251">
        <v>2027</v>
      </c>
      <c r="P306" s="251">
        <v>2039</v>
      </c>
      <c r="Q306" s="251" t="s">
        <v>1443</v>
      </c>
      <c r="R306" s="251" t="s">
        <v>394</v>
      </c>
      <c r="S306" s="251" t="s">
        <v>586</v>
      </c>
      <c r="T306" s="252" t="s">
        <v>587</v>
      </c>
      <c r="U306" s="251"/>
      <c r="V306" s="257"/>
      <c r="W306" s="257"/>
      <c r="X306" s="257"/>
      <c r="Y306" s="257"/>
      <c r="Z306" s="257"/>
      <c r="AA306" s="257"/>
      <c r="AB306" s="257"/>
      <c r="AC306" s="257"/>
      <c r="AD306" s="257"/>
      <c r="AE306" s="257"/>
      <c r="AF306" s="257"/>
      <c r="AG306" s="257"/>
      <c r="AH306" s="257"/>
      <c r="AI306" s="257"/>
      <c r="AJ306" s="257"/>
      <c r="AK306" s="257"/>
    </row>
    <row r="307" spans="2:37" s="598" customFormat="1" ht="22.5" customHeight="1">
      <c r="B307" s="583" t="s">
        <v>1438</v>
      </c>
      <c r="C307" s="584" t="s">
        <v>1623</v>
      </c>
      <c r="D307" s="583" t="s">
        <v>521</v>
      </c>
      <c r="E307" s="584" t="s">
        <v>472</v>
      </c>
      <c r="F307" s="584" t="s">
        <v>431</v>
      </c>
      <c r="G307" s="585">
        <v>4951051</v>
      </c>
      <c r="H307" s="585">
        <v>2332762</v>
      </c>
      <c r="I307" s="583" t="s">
        <v>1578</v>
      </c>
      <c r="J307" s="583" t="s">
        <v>1089</v>
      </c>
      <c r="K307" s="585">
        <v>3.41</v>
      </c>
      <c r="L307" s="584" t="s">
        <v>1574</v>
      </c>
      <c r="M307" s="251" t="s">
        <v>411</v>
      </c>
      <c r="N307" s="679">
        <v>0</v>
      </c>
      <c r="O307" s="251">
        <v>2027</v>
      </c>
      <c r="P307" s="251">
        <v>2039</v>
      </c>
      <c r="Q307" s="251" t="s">
        <v>1443</v>
      </c>
      <c r="R307" s="251" t="s">
        <v>394</v>
      </c>
      <c r="S307" s="251" t="s">
        <v>586</v>
      </c>
      <c r="T307" s="252" t="s">
        <v>587</v>
      </c>
      <c r="U307" s="251"/>
      <c r="V307" s="257"/>
      <c r="W307" s="257"/>
      <c r="X307" s="257"/>
      <c r="Y307" s="257"/>
      <c r="Z307" s="257"/>
      <c r="AA307" s="257"/>
      <c r="AB307" s="257"/>
      <c r="AC307" s="257"/>
      <c r="AD307" s="257"/>
      <c r="AE307" s="257"/>
      <c r="AF307" s="257"/>
      <c r="AG307" s="257"/>
      <c r="AH307" s="257"/>
      <c r="AI307" s="257"/>
      <c r="AJ307" s="257"/>
      <c r="AK307" s="257"/>
    </row>
    <row r="308" spans="2:37" s="598" customFormat="1" ht="22.5" customHeight="1">
      <c r="B308" s="583" t="s">
        <v>1438</v>
      </c>
      <c r="C308" s="584" t="s">
        <v>1623</v>
      </c>
      <c r="D308" s="583" t="s">
        <v>521</v>
      </c>
      <c r="E308" s="584" t="s">
        <v>472</v>
      </c>
      <c r="F308" s="584" t="s">
        <v>431</v>
      </c>
      <c r="G308" s="585">
        <v>4951051</v>
      </c>
      <c r="H308" s="585">
        <v>2332762</v>
      </c>
      <c r="I308" s="583" t="s">
        <v>1578</v>
      </c>
      <c r="J308" s="583" t="s">
        <v>1510</v>
      </c>
      <c r="K308" s="585">
        <v>24.84</v>
      </c>
      <c r="L308" s="584" t="s">
        <v>1625</v>
      </c>
      <c r="M308" s="251" t="s">
        <v>413</v>
      </c>
      <c r="N308" s="679">
        <v>0</v>
      </c>
      <c r="O308" s="251">
        <v>2027</v>
      </c>
      <c r="P308" s="251">
        <v>2039</v>
      </c>
      <c r="Q308" s="251" t="s">
        <v>1443</v>
      </c>
      <c r="R308" s="251" t="s">
        <v>394</v>
      </c>
      <c r="S308" s="251" t="s">
        <v>586</v>
      </c>
      <c r="T308" s="252" t="s">
        <v>587</v>
      </c>
      <c r="U308" s="251"/>
      <c r="V308" s="257"/>
      <c r="W308" s="257"/>
      <c r="X308" s="257"/>
      <c r="Y308" s="257"/>
      <c r="Z308" s="257"/>
      <c r="AA308" s="257"/>
      <c r="AB308" s="257"/>
      <c r="AC308" s="257"/>
      <c r="AD308" s="257"/>
      <c r="AE308" s="257"/>
      <c r="AF308" s="257"/>
      <c r="AG308" s="257"/>
      <c r="AH308" s="257"/>
      <c r="AI308" s="257"/>
      <c r="AJ308" s="257"/>
      <c r="AK308" s="257"/>
    </row>
    <row r="309" spans="2:37" s="598" customFormat="1" ht="22.5" customHeight="1">
      <c r="B309" s="583" t="s">
        <v>1438</v>
      </c>
      <c r="C309" s="584" t="s">
        <v>1623</v>
      </c>
      <c r="D309" s="583" t="s">
        <v>521</v>
      </c>
      <c r="E309" s="584" t="s">
        <v>472</v>
      </c>
      <c r="F309" s="584" t="s">
        <v>431</v>
      </c>
      <c r="G309" s="585">
        <v>4951051</v>
      </c>
      <c r="H309" s="585">
        <v>2332762</v>
      </c>
      <c r="I309" s="583" t="s">
        <v>1578</v>
      </c>
      <c r="J309" s="583" t="s">
        <v>1510</v>
      </c>
      <c r="K309" s="585">
        <v>24.84</v>
      </c>
      <c r="L309" s="584" t="s">
        <v>1626</v>
      </c>
      <c r="M309" s="251" t="s">
        <v>413</v>
      </c>
      <c r="N309" s="679">
        <v>0</v>
      </c>
      <c r="O309" s="251">
        <v>2027</v>
      </c>
      <c r="P309" s="251">
        <v>2039</v>
      </c>
      <c r="Q309" s="251" t="s">
        <v>1443</v>
      </c>
      <c r="R309" s="251" t="s">
        <v>394</v>
      </c>
      <c r="S309" s="251" t="s">
        <v>586</v>
      </c>
      <c r="T309" s="252" t="s">
        <v>587</v>
      </c>
      <c r="U309" s="251"/>
      <c r="V309" s="257"/>
      <c r="W309" s="257"/>
      <c r="X309" s="257"/>
      <c r="Y309" s="257"/>
      <c r="Z309" s="257"/>
      <c r="AA309" s="257"/>
      <c r="AB309" s="257"/>
      <c r="AC309" s="257"/>
      <c r="AD309" s="257"/>
      <c r="AE309" s="257"/>
      <c r="AF309" s="257"/>
      <c r="AG309" s="257"/>
      <c r="AH309" s="257"/>
      <c r="AI309" s="257"/>
      <c r="AJ309" s="257"/>
      <c r="AK309" s="257"/>
    </row>
    <row r="310" spans="2:37" s="598" customFormat="1" ht="22.5" customHeight="1">
      <c r="B310" s="583" t="s">
        <v>1438</v>
      </c>
      <c r="C310" s="584" t="s">
        <v>1623</v>
      </c>
      <c r="D310" s="583" t="s">
        <v>521</v>
      </c>
      <c r="E310" s="584" t="s">
        <v>1627</v>
      </c>
      <c r="F310" s="584" t="s">
        <v>431</v>
      </c>
      <c r="G310" s="585">
        <v>4958936</v>
      </c>
      <c r="H310" s="585">
        <v>2439342</v>
      </c>
      <c r="I310" s="583" t="s">
        <v>1578</v>
      </c>
      <c r="J310" s="583" t="s">
        <v>1510</v>
      </c>
      <c r="K310" s="585">
        <v>12.51</v>
      </c>
      <c r="L310" s="584" t="s">
        <v>1628</v>
      </c>
      <c r="M310" s="252" t="s">
        <v>116</v>
      </c>
      <c r="N310" s="679">
        <v>0</v>
      </c>
      <c r="O310" s="251">
        <v>2027</v>
      </c>
      <c r="P310" s="251">
        <v>2039</v>
      </c>
      <c r="Q310" s="251" t="s">
        <v>1443</v>
      </c>
      <c r="R310" s="251" t="s">
        <v>394</v>
      </c>
      <c r="S310" s="251" t="s">
        <v>586</v>
      </c>
      <c r="T310" s="252" t="s">
        <v>587</v>
      </c>
      <c r="U310" s="251"/>
      <c r="V310" s="257"/>
      <c r="W310" s="257"/>
      <c r="X310" s="257"/>
      <c r="Y310" s="257"/>
      <c r="Z310" s="257"/>
      <c r="AA310" s="257"/>
      <c r="AB310" s="257"/>
      <c r="AC310" s="257"/>
      <c r="AD310" s="257"/>
      <c r="AE310" s="257"/>
      <c r="AF310" s="257"/>
      <c r="AG310" s="257"/>
      <c r="AH310" s="257"/>
      <c r="AI310" s="257"/>
      <c r="AJ310" s="257"/>
      <c r="AK310" s="257"/>
    </row>
    <row r="311" spans="2:37" s="598" customFormat="1" ht="22.5" customHeight="1">
      <c r="B311" s="583" t="s">
        <v>1438</v>
      </c>
      <c r="C311" s="584" t="s">
        <v>1623</v>
      </c>
      <c r="D311" s="583" t="s">
        <v>521</v>
      </c>
      <c r="E311" s="584" t="s">
        <v>1627</v>
      </c>
      <c r="F311" s="584" t="s">
        <v>431</v>
      </c>
      <c r="G311" s="585">
        <v>4958936</v>
      </c>
      <c r="H311" s="585">
        <v>2439342</v>
      </c>
      <c r="I311" s="583" t="s">
        <v>1578</v>
      </c>
      <c r="J311" s="583" t="s">
        <v>1510</v>
      </c>
      <c r="K311" s="585">
        <v>100</v>
      </c>
      <c r="L311" s="584" t="s">
        <v>1629</v>
      </c>
      <c r="M311" s="252" t="s">
        <v>116</v>
      </c>
      <c r="N311" s="679">
        <v>0</v>
      </c>
      <c r="O311" s="251">
        <v>2027</v>
      </c>
      <c r="P311" s="251">
        <v>2039</v>
      </c>
      <c r="Q311" s="251" t="s">
        <v>1443</v>
      </c>
      <c r="R311" s="251" t="s">
        <v>394</v>
      </c>
      <c r="S311" s="251" t="s">
        <v>586</v>
      </c>
      <c r="T311" s="252" t="s">
        <v>587</v>
      </c>
      <c r="U311" s="251"/>
      <c r="V311" s="257"/>
      <c r="W311" s="257"/>
      <c r="X311" s="257"/>
      <c r="Y311" s="257"/>
      <c r="Z311" s="257"/>
      <c r="AA311" s="257"/>
      <c r="AB311" s="257"/>
      <c r="AC311" s="257"/>
      <c r="AD311" s="257"/>
      <c r="AE311" s="257"/>
      <c r="AF311" s="257"/>
      <c r="AG311" s="257"/>
      <c r="AH311" s="257"/>
      <c r="AI311" s="257"/>
      <c r="AJ311" s="257"/>
      <c r="AK311" s="257"/>
    </row>
    <row r="312" spans="2:37" s="598" customFormat="1" ht="22.5" customHeight="1">
      <c r="B312" s="583" t="s">
        <v>1438</v>
      </c>
      <c r="C312" s="584" t="s">
        <v>1623</v>
      </c>
      <c r="D312" s="583" t="s">
        <v>521</v>
      </c>
      <c r="E312" s="584" t="s">
        <v>1627</v>
      </c>
      <c r="F312" s="584" t="s">
        <v>431</v>
      </c>
      <c r="G312" s="585">
        <v>4958936</v>
      </c>
      <c r="H312" s="585">
        <v>2439342</v>
      </c>
      <c r="I312" s="583" t="s">
        <v>1578</v>
      </c>
      <c r="J312" s="583" t="s">
        <v>1089</v>
      </c>
      <c r="K312" s="585">
        <v>6.23</v>
      </c>
      <c r="L312" s="584" t="s">
        <v>1630</v>
      </c>
      <c r="M312" s="251" t="s">
        <v>416</v>
      </c>
      <c r="N312" s="679">
        <v>0</v>
      </c>
      <c r="O312" s="251">
        <v>2027</v>
      </c>
      <c r="P312" s="251">
        <v>2039</v>
      </c>
      <c r="Q312" s="251" t="s">
        <v>1443</v>
      </c>
      <c r="R312" s="251" t="s">
        <v>394</v>
      </c>
      <c r="S312" s="251" t="s">
        <v>586</v>
      </c>
      <c r="T312" s="252" t="s">
        <v>587</v>
      </c>
      <c r="U312" s="251"/>
      <c r="V312" s="257"/>
      <c r="W312" s="257"/>
      <c r="X312" s="257"/>
      <c r="Y312" s="257"/>
      <c r="Z312" s="257"/>
      <c r="AA312" s="257"/>
      <c r="AB312" s="257"/>
      <c r="AC312" s="257"/>
      <c r="AD312" s="257"/>
      <c r="AE312" s="257"/>
      <c r="AF312" s="257"/>
      <c r="AG312" s="257"/>
      <c r="AH312" s="257"/>
      <c r="AI312" s="257"/>
      <c r="AJ312" s="257"/>
      <c r="AK312" s="257"/>
    </row>
    <row r="313" spans="2:37" s="598" customFormat="1" ht="22.5" customHeight="1">
      <c r="B313" s="583" t="s">
        <v>1438</v>
      </c>
      <c r="C313" s="584" t="s">
        <v>1623</v>
      </c>
      <c r="D313" s="583" t="s">
        <v>521</v>
      </c>
      <c r="E313" s="584" t="s">
        <v>1627</v>
      </c>
      <c r="F313" s="584" t="s">
        <v>431</v>
      </c>
      <c r="G313" s="585">
        <v>4958936</v>
      </c>
      <c r="H313" s="585">
        <v>2439342</v>
      </c>
      <c r="I313" s="583" t="s">
        <v>1578</v>
      </c>
      <c r="J313" s="583" t="s">
        <v>1089</v>
      </c>
      <c r="K313" s="585">
        <v>35.6</v>
      </c>
      <c r="L313" s="584" t="s">
        <v>1631</v>
      </c>
      <c r="M313" s="251" t="s">
        <v>416</v>
      </c>
      <c r="N313" s="679">
        <v>0</v>
      </c>
      <c r="O313" s="251">
        <v>2027</v>
      </c>
      <c r="P313" s="251">
        <v>2039</v>
      </c>
      <c r="Q313" s="251" t="s">
        <v>1443</v>
      </c>
      <c r="R313" s="251" t="s">
        <v>394</v>
      </c>
      <c r="S313" s="251" t="s">
        <v>586</v>
      </c>
      <c r="T313" s="252" t="s">
        <v>587</v>
      </c>
      <c r="U313" s="251"/>
      <c r="V313" s="257"/>
      <c r="W313" s="257"/>
      <c r="X313" s="257"/>
      <c r="Y313" s="257"/>
      <c r="Z313" s="257"/>
      <c r="AA313" s="257"/>
      <c r="AB313" s="257"/>
      <c r="AC313" s="257"/>
      <c r="AD313" s="257"/>
      <c r="AE313" s="257"/>
      <c r="AF313" s="257"/>
      <c r="AG313" s="257"/>
      <c r="AH313" s="257"/>
      <c r="AI313" s="257"/>
      <c r="AJ313" s="257"/>
      <c r="AK313" s="257"/>
    </row>
    <row r="314" spans="2:37" s="598" customFormat="1" ht="22.5" customHeight="1">
      <c r="B314" s="583" t="s">
        <v>1438</v>
      </c>
      <c r="C314" s="584" t="s">
        <v>1623</v>
      </c>
      <c r="D314" s="583" t="s">
        <v>521</v>
      </c>
      <c r="E314" s="584" t="s">
        <v>1627</v>
      </c>
      <c r="F314" s="584" t="s">
        <v>431</v>
      </c>
      <c r="G314" s="585">
        <v>4958936</v>
      </c>
      <c r="H314" s="585">
        <v>2439342</v>
      </c>
      <c r="I314" s="583" t="s">
        <v>1578</v>
      </c>
      <c r="J314" s="583" t="s">
        <v>1089</v>
      </c>
      <c r="K314" s="585">
        <v>9.3049999999999997</v>
      </c>
      <c r="L314" s="584" t="s">
        <v>1632</v>
      </c>
      <c r="M314" s="251" t="s">
        <v>411</v>
      </c>
      <c r="N314" s="679">
        <v>0</v>
      </c>
      <c r="O314" s="251">
        <v>2027</v>
      </c>
      <c r="P314" s="251">
        <v>2039</v>
      </c>
      <c r="Q314" s="251" t="s">
        <v>1443</v>
      </c>
      <c r="R314" s="251" t="s">
        <v>394</v>
      </c>
      <c r="S314" s="251" t="s">
        <v>586</v>
      </c>
      <c r="T314" s="252" t="s">
        <v>587</v>
      </c>
      <c r="U314" s="251"/>
      <c r="V314" s="257"/>
      <c r="W314" s="257"/>
      <c r="X314" s="257"/>
      <c r="Y314" s="257"/>
      <c r="Z314" s="257"/>
      <c r="AA314" s="257"/>
      <c r="AB314" s="257"/>
      <c r="AC314" s="257"/>
      <c r="AD314" s="257"/>
      <c r="AE314" s="257"/>
      <c r="AF314" s="257"/>
      <c r="AG314" s="257"/>
      <c r="AH314" s="257"/>
      <c r="AI314" s="257"/>
      <c r="AJ314" s="257"/>
      <c r="AK314" s="257"/>
    </row>
    <row r="315" spans="2:37" s="598" customFormat="1" ht="22.5" customHeight="1">
      <c r="B315" s="583" t="s">
        <v>1438</v>
      </c>
      <c r="C315" s="584" t="s">
        <v>1623</v>
      </c>
      <c r="D315" s="583" t="s">
        <v>521</v>
      </c>
      <c r="E315" s="584" t="s">
        <v>1627</v>
      </c>
      <c r="F315" s="584" t="s">
        <v>431</v>
      </c>
      <c r="G315" s="585">
        <v>4958936</v>
      </c>
      <c r="H315" s="585">
        <v>2439342</v>
      </c>
      <c r="I315" s="583" t="s">
        <v>1578</v>
      </c>
      <c r="J315" s="583" t="s">
        <v>1089</v>
      </c>
      <c r="K315" s="585">
        <v>9.3049999999999997</v>
      </c>
      <c r="L315" s="584" t="s">
        <v>1633</v>
      </c>
      <c r="M315" s="251" t="s">
        <v>415</v>
      </c>
      <c r="N315" s="679">
        <v>0</v>
      </c>
      <c r="O315" s="251">
        <v>2027</v>
      </c>
      <c r="P315" s="251">
        <v>2039</v>
      </c>
      <c r="Q315" s="251" t="s">
        <v>1443</v>
      </c>
      <c r="R315" s="251" t="s">
        <v>394</v>
      </c>
      <c r="S315" s="251" t="s">
        <v>586</v>
      </c>
      <c r="T315" s="252" t="s">
        <v>587</v>
      </c>
      <c r="U315" s="251"/>
      <c r="V315" s="257"/>
      <c r="W315" s="257"/>
      <c r="X315" s="257"/>
      <c r="Y315" s="257"/>
      <c r="Z315" s="257"/>
      <c r="AA315" s="257"/>
      <c r="AB315" s="257"/>
      <c r="AC315" s="257"/>
      <c r="AD315" s="257"/>
      <c r="AE315" s="257"/>
      <c r="AF315" s="257"/>
      <c r="AG315" s="257"/>
      <c r="AH315" s="257"/>
      <c r="AI315" s="257"/>
      <c r="AJ315" s="257"/>
      <c r="AK315" s="257"/>
    </row>
    <row r="316" spans="2:37" s="598" customFormat="1" ht="22.5" customHeight="1">
      <c r="B316" s="583" t="s">
        <v>1438</v>
      </c>
      <c r="C316" s="584" t="s">
        <v>1634</v>
      </c>
      <c r="D316" s="583" t="s">
        <v>521</v>
      </c>
      <c r="E316" s="584" t="s">
        <v>1635</v>
      </c>
      <c r="F316" s="584" t="s">
        <v>431</v>
      </c>
      <c r="G316" s="585">
        <v>4705000</v>
      </c>
      <c r="H316" s="585">
        <v>2202000</v>
      </c>
      <c r="I316" s="583" t="s">
        <v>1578</v>
      </c>
      <c r="J316" s="584" t="s">
        <v>621</v>
      </c>
      <c r="K316" s="585">
        <v>5.2</v>
      </c>
      <c r="L316" s="584" t="s">
        <v>1636</v>
      </c>
      <c r="M316" s="251" t="s">
        <v>411</v>
      </c>
      <c r="N316" s="679">
        <v>0</v>
      </c>
      <c r="O316" s="251">
        <v>2026</v>
      </c>
      <c r="P316" s="251">
        <v>2032</v>
      </c>
      <c r="Q316" s="251" t="s">
        <v>626</v>
      </c>
      <c r="R316" s="251" t="s">
        <v>394</v>
      </c>
      <c r="S316" s="251" t="s">
        <v>583</v>
      </c>
      <c r="T316" s="252" t="s">
        <v>587</v>
      </c>
      <c r="U316" s="251" t="s">
        <v>1637</v>
      </c>
      <c r="V316" s="257"/>
      <c r="W316" s="257"/>
      <c r="X316" s="257"/>
      <c r="Y316" s="257"/>
      <c r="Z316" s="257"/>
      <c r="AA316" s="257"/>
      <c r="AB316" s="257"/>
      <c r="AC316" s="257"/>
      <c r="AD316" s="257"/>
      <c r="AE316" s="257"/>
      <c r="AF316" s="257"/>
      <c r="AG316" s="257"/>
      <c r="AH316" s="257"/>
      <c r="AI316" s="257"/>
      <c r="AJ316" s="257"/>
      <c r="AK316" s="257"/>
    </row>
    <row r="317" spans="2:37" s="598" customFormat="1" ht="22.5" customHeight="1">
      <c r="B317" s="583" t="s">
        <v>1438</v>
      </c>
      <c r="C317" s="584" t="s">
        <v>471</v>
      </c>
      <c r="D317" s="584" t="s">
        <v>524</v>
      </c>
      <c r="E317" s="584" t="s">
        <v>1086</v>
      </c>
      <c r="F317" s="584" t="s">
        <v>431</v>
      </c>
      <c r="G317" s="585">
        <v>4771048.01</v>
      </c>
      <c r="H317" s="585">
        <v>2747739.7</v>
      </c>
      <c r="I317" s="583" t="s">
        <v>1638</v>
      </c>
      <c r="J317" s="584" t="s">
        <v>1510</v>
      </c>
      <c r="K317" s="585">
        <v>0.6</v>
      </c>
      <c r="L317" s="584" t="s">
        <v>1639</v>
      </c>
      <c r="M317" s="252" t="s">
        <v>413</v>
      </c>
      <c r="N317" s="679">
        <v>0</v>
      </c>
      <c r="O317" s="251">
        <v>2016</v>
      </c>
      <c r="P317" s="251">
        <v>2028</v>
      </c>
      <c r="Q317" s="251" t="s">
        <v>519</v>
      </c>
      <c r="R317" s="252" t="s">
        <v>394</v>
      </c>
      <c r="S317" s="252" t="s">
        <v>583</v>
      </c>
      <c r="T317" s="252" t="s">
        <v>1640</v>
      </c>
      <c r="U317" s="251"/>
      <c r="V317" s="257"/>
      <c r="W317" s="257"/>
      <c r="X317" s="257"/>
      <c r="Y317" s="257"/>
      <c r="Z317" s="257"/>
      <c r="AA317" s="257"/>
      <c r="AB317" s="257"/>
      <c r="AC317" s="257"/>
      <c r="AD317" s="257"/>
      <c r="AE317" s="257"/>
      <c r="AF317" s="257"/>
      <c r="AG317" s="257"/>
      <c r="AH317" s="257"/>
      <c r="AI317" s="257"/>
      <c r="AJ317" s="257"/>
      <c r="AK317" s="257"/>
    </row>
    <row r="318" spans="2:37" s="598" customFormat="1" ht="22.5" customHeight="1">
      <c r="B318" s="583" t="s">
        <v>1438</v>
      </c>
      <c r="C318" s="584" t="s">
        <v>471</v>
      </c>
      <c r="D318" s="584" t="s">
        <v>524</v>
      </c>
      <c r="E318" s="584" t="s">
        <v>1086</v>
      </c>
      <c r="F318" s="584" t="s">
        <v>431</v>
      </c>
      <c r="G318" s="585">
        <v>4771048.01</v>
      </c>
      <c r="H318" s="585">
        <v>2747739.7</v>
      </c>
      <c r="I318" s="583" t="s">
        <v>1638</v>
      </c>
      <c r="J318" s="584" t="s">
        <v>1510</v>
      </c>
      <c r="K318" s="585">
        <v>1.69</v>
      </c>
      <c r="L318" s="584" t="s">
        <v>1641</v>
      </c>
      <c r="M318" s="251" t="s">
        <v>415</v>
      </c>
      <c r="N318" s="679">
        <v>0</v>
      </c>
      <c r="O318" s="251">
        <v>2016</v>
      </c>
      <c r="P318" s="251">
        <v>2028</v>
      </c>
      <c r="Q318" s="251" t="s">
        <v>519</v>
      </c>
      <c r="R318" s="252" t="s">
        <v>394</v>
      </c>
      <c r="S318" s="252" t="s">
        <v>583</v>
      </c>
      <c r="T318" s="252" t="s">
        <v>1640</v>
      </c>
      <c r="U318" s="251"/>
      <c r="V318" s="257"/>
      <c r="W318" s="257"/>
      <c r="X318" s="257"/>
      <c r="Y318" s="257"/>
      <c r="Z318" s="257"/>
      <c r="AA318" s="257"/>
      <c r="AB318" s="257"/>
      <c r="AC318" s="257"/>
      <c r="AD318" s="257"/>
      <c r="AE318" s="257"/>
      <c r="AF318" s="257"/>
      <c r="AG318" s="257"/>
      <c r="AH318" s="257"/>
      <c r="AI318" s="257"/>
      <c r="AJ318" s="257"/>
      <c r="AK318" s="257"/>
    </row>
    <row r="319" spans="2:37" s="598" customFormat="1" ht="22.5" customHeight="1">
      <c r="B319" s="583" t="s">
        <v>1438</v>
      </c>
      <c r="C319" s="584" t="s">
        <v>471</v>
      </c>
      <c r="D319" s="584" t="s">
        <v>524</v>
      </c>
      <c r="E319" s="584" t="s">
        <v>1086</v>
      </c>
      <c r="F319" s="584" t="s">
        <v>431</v>
      </c>
      <c r="G319" s="585">
        <v>4771048.01</v>
      </c>
      <c r="H319" s="585">
        <v>2747739.7</v>
      </c>
      <c r="I319" s="583" t="s">
        <v>1638</v>
      </c>
      <c r="J319" s="584" t="s">
        <v>1510</v>
      </c>
      <c r="K319" s="585">
        <v>2.13</v>
      </c>
      <c r="L319" s="584" t="s">
        <v>1642</v>
      </c>
      <c r="M319" s="251" t="s">
        <v>416</v>
      </c>
      <c r="N319" s="679">
        <v>0</v>
      </c>
      <c r="O319" s="251">
        <v>2016</v>
      </c>
      <c r="P319" s="251">
        <v>2028</v>
      </c>
      <c r="Q319" s="251" t="s">
        <v>519</v>
      </c>
      <c r="R319" s="252" t="s">
        <v>394</v>
      </c>
      <c r="S319" s="252" t="s">
        <v>583</v>
      </c>
      <c r="T319" s="252" t="s">
        <v>1640</v>
      </c>
      <c r="U319" s="251"/>
      <c r="V319" s="257"/>
      <c r="W319" s="257"/>
      <c r="X319" s="257"/>
      <c r="Y319" s="257"/>
      <c r="Z319" s="257"/>
      <c r="AA319" s="257"/>
      <c r="AB319" s="257"/>
      <c r="AC319" s="257"/>
      <c r="AD319" s="257"/>
      <c r="AE319" s="257"/>
      <c r="AF319" s="257"/>
      <c r="AG319" s="257"/>
      <c r="AH319" s="257"/>
      <c r="AI319" s="257"/>
      <c r="AJ319" s="257"/>
      <c r="AK319" s="257"/>
    </row>
    <row r="320" spans="2:37" s="598" customFormat="1" ht="22.5" customHeight="1">
      <c r="B320" s="583" t="s">
        <v>1438</v>
      </c>
      <c r="C320" s="584" t="s">
        <v>471</v>
      </c>
      <c r="D320" s="584" t="s">
        <v>524</v>
      </c>
      <c r="E320" s="584" t="s">
        <v>1086</v>
      </c>
      <c r="F320" s="584" t="s">
        <v>431</v>
      </c>
      <c r="G320" s="585">
        <v>4771048.01</v>
      </c>
      <c r="H320" s="585">
        <v>2747739.7</v>
      </c>
      <c r="I320" s="583" t="s">
        <v>1638</v>
      </c>
      <c r="J320" s="584" t="s">
        <v>1510</v>
      </c>
      <c r="K320" s="585">
        <v>1.5799999999999998</v>
      </c>
      <c r="L320" s="584" t="s">
        <v>1541</v>
      </c>
      <c r="M320" s="251" t="s">
        <v>116</v>
      </c>
      <c r="N320" s="679">
        <v>0</v>
      </c>
      <c r="O320" s="251">
        <v>2016</v>
      </c>
      <c r="P320" s="251">
        <v>2028</v>
      </c>
      <c r="Q320" s="251" t="s">
        <v>519</v>
      </c>
      <c r="R320" s="252" t="s">
        <v>394</v>
      </c>
      <c r="S320" s="252" t="s">
        <v>583</v>
      </c>
      <c r="T320" s="252" t="s">
        <v>1640</v>
      </c>
      <c r="U320" s="251"/>
      <c r="V320" s="257"/>
      <c r="W320" s="257"/>
      <c r="X320" s="257"/>
      <c r="Y320" s="257"/>
      <c r="Z320" s="257"/>
      <c r="AA320" s="257"/>
      <c r="AB320" s="257"/>
      <c r="AC320" s="257"/>
      <c r="AD320" s="257"/>
      <c r="AE320" s="257"/>
      <c r="AF320" s="257"/>
      <c r="AG320" s="257"/>
      <c r="AH320" s="257"/>
      <c r="AI320" s="257"/>
      <c r="AJ320" s="257"/>
      <c r="AK320" s="257"/>
    </row>
    <row r="321" spans="2:37" s="598" customFormat="1" ht="22.5" customHeight="1">
      <c r="B321" s="583" t="s">
        <v>1438</v>
      </c>
      <c r="C321" s="584" t="s">
        <v>590</v>
      </c>
      <c r="D321" s="584" t="s">
        <v>524</v>
      </c>
      <c r="E321" s="584" t="s">
        <v>1519</v>
      </c>
      <c r="F321" s="584" t="s">
        <v>431</v>
      </c>
      <c r="G321" s="585">
        <v>4752843.16</v>
      </c>
      <c r="H321" s="585">
        <v>2712727.83</v>
      </c>
      <c r="I321" s="583" t="s">
        <v>1643</v>
      </c>
      <c r="J321" s="584" t="s">
        <v>1089</v>
      </c>
      <c r="K321" s="585">
        <v>11.97</v>
      </c>
      <c r="L321" s="584" t="s">
        <v>1639</v>
      </c>
      <c r="M321" s="252" t="s">
        <v>413</v>
      </c>
      <c r="N321" s="679">
        <v>11.97</v>
      </c>
      <c r="O321" s="251">
        <v>2021</v>
      </c>
      <c r="P321" s="251">
        <v>2026</v>
      </c>
      <c r="Q321" s="251" t="s">
        <v>412</v>
      </c>
      <c r="R321" s="252" t="s">
        <v>394</v>
      </c>
      <c r="S321" s="252" t="s">
        <v>583</v>
      </c>
      <c r="T321" s="252" t="s">
        <v>1518</v>
      </c>
      <c r="U321" s="251"/>
      <c r="V321" s="257"/>
      <c r="W321" s="257"/>
      <c r="X321" s="257"/>
      <c r="Y321" s="257"/>
      <c r="Z321" s="257"/>
      <c r="AA321" s="257"/>
      <c r="AB321" s="257"/>
      <c r="AC321" s="257"/>
      <c r="AD321" s="257"/>
      <c r="AE321" s="257"/>
      <c r="AF321" s="257"/>
      <c r="AG321" s="257"/>
      <c r="AH321" s="257"/>
      <c r="AI321" s="257"/>
      <c r="AJ321" s="257"/>
      <c r="AK321" s="257"/>
    </row>
    <row r="322" spans="2:37" s="598" customFormat="1" ht="22.5" customHeight="1">
      <c r="B322" s="583" t="s">
        <v>1438</v>
      </c>
      <c r="C322" s="584" t="s">
        <v>590</v>
      </c>
      <c r="D322" s="584" t="s">
        <v>524</v>
      </c>
      <c r="E322" s="584" t="s">
        <v>1519</v>
      </c>
      <c r="F322" s="584" t="s">
        <v>431</v>
      </c>
      <c r="G322" s="585">
        <v>4752843.16</v>
      </c>
      <c r="H322" s="585">
        <v>2712727.83</v>
      </c>
      <c r="I322" s="583" t="s">
        <v>1643</v>
      </c>
      <c r="J322" s="584" t="s">
        <v>1089</v>
      </c>
      <c r="K322" s="585">
        <v>2.56</v>
      </c>
      <c r="L322" s="584" t="s">
        <v>1541</v>
      </c>
      <c r="M322" s="251" t="s">
        <v>116</v>
      </c>
      <c r="N322" s="679">
        <v>2.56</v>
      </c>
      <c r="O322" s="251">
        <v>2021</v>
      </c>
      <c r="P322" s="251">
        <v>2026</v>
      </c>
      <c r="Q322" s="251" t="s">
        <v>412</v>
      </c>
      <c r="R322" s="252" t="s">
        <v>394</v>
      </c>
      <c r="S322" s="252" t="s">
        <v>583</v>
      </c>
      <c r="T322" s="252" t="s">
        <v>1518</v>
      </c>
      <c r="U322" s="251"/>
      <c r="V322" s="257"/>
      <c r="W322" s="257"/>
      <c r="X322" s="257"/>
      <c r="Y322" s="257"/>
      <c r="Z322" s="257"/>
      <c r="AA322" s="257"/>
      <c r="AB322" s="257"/>
      <c r="AC322" s="257"/>
      <c r="AD322" s="257"/>
      <c r="AE322" s="257"/>
      <c r="AF322" s="257"/>
      <c r="AG322" s="257"/>
      <c r="AH322" s="257"/>
      <c r="AI322" s="257"/>
      <c r="AJ322" s="257"/>
      <c r="AK322" s="257"/>
    </row>
    <row r="323" spans="2:37" s="598" customFormat="1" ht="22.5" customHeight="1">
      <c r="B323" s="583" t="s">
        <v>1438</v>
      </c>
      <c r="C323" s="584" t="s">
        <v>590</v>
      </c>
      <c r="D323" s="584" t="s">
        <v>524</v>
      </c>
      <c r="E323" s="584" t="s">
        <v>1519</v>
      </c>
      <c r="F323" s="584" t="s">
        <v>431</v>
      </c>
      <c r="G323" s="585">
        <v>4752843.16</v>
      </c>
      <c r="H323" s="585">
        <v>2712727.83</v>
      </c>
      <c r="I323" s="583" t="s">
        <v>1643</v>
      </c>
      <c r="J323" s="584" t="s">
        <v>1089</v>
      </c>
      <c r="K323" s="585">
        <v>11.7</v>
      </c>
      <c r="L323" s="584" t="s">
        <v>1542</v>
      </c>
      <c r="M323" s="251" t="s">
        <v>413</v>
      </c>
      <c r="N323" s="679">
        <v>11.7</v>
      </c>
      <c r="O323" s="251">
        <v>2021</v>
      </c>
      <c r="P323" s="251">
        <v>2026</v>
      </c>
      <c r="Q323" s="251" t="s">
        <v>412</v>
      </c>
      <c r="R323" s="252" t="s">
        <v>394</v>
      </c>
      <c r="S323" s="252" t="s">
        <v>583</v>
      </c>
      <c r="T323" s="252" t="s">
        <v>1518</v>
      </c>
      <c r="U323" s="251"/>
      <c r="V323" s="257"/>
      <c r="W323" s="257"/>
      <c r="X323" s="257"/>
      <c r="Y323" s="257"/>
      <c r="Z323" s="257"/>
      <c r="AA323" s="257"/>
      <c r="AB323" s="257"/>
      <c r="AC323" s="257"/>
      <c r="AD323" s="257"/>
      <c r="AE323" s="257"/>
      <c r="AF323" s="257"/>
      <c r="AG323" s="257"/>
      <c r="AH323" s="257"/>
      <c r="AI323" s="257"/>
      <c r="AJ323" s="257"/>
      <c r="AK323" s="257"/>
    </row>
    <row r="324" spans="2:37" s="598" customFormat="1" ht="22.5" customHeight="1">
      <c r="B324" s="583" t="s">
        <v>1438</v>
      </c>
      <c r="C324" s="584" t="s">
        <v>590</v>
      </c>
      <c r="D324" s="584" t="s">
        <v>524</v>
      </c>
      <c r="E324" s="584" t="s">
        <v>1519</v>
      </c>
      <c r="F324" s="584" t="s">
        <v>431</v>
      </c>
      <c r="G324" s="585">
        <v>4752843.16</v>
      </c>
      <c r="H324" s="585">
        <v>2712727.83</v>
      </c>
      <c r="I324" s="583" t="s">
        <v>1643</v>
      </c>
      <c r="J324" s="584" t="s">
        <v>1089</v>
      </c>
      <c r="K324" s="585">
        <v>1.9700000000000002</v>
      </c>
      <c r="L324" s="584" t="s">
        <v>1644</v>
      </c>
      <c r="M324" s="252" t="s">
        <v>413</v>
      </c>
      <c r="N324" s="679">
        <v>1.9700000000000002</v>
      </c>
      <c r="O324" s="251">
        <v>2021</v>
      </c>
      <c r="P324" s="251">
        <v>2026</v>
      </c>
      <c r="Q324" s="251" t="s">
        <v>412</v>
      </c>
      <c r="R324" s="252" t="s">
        <v>394</v>
      </c>
      <c r="S324" s="252" t="s">
        <v>583</v>
      </c>
      <c r="T324" s="252" t="s">
        <v>1518</v>
      </c>
      <c r="U324" s="251"/>
      <c r="V324" s="257"/>
      <c r="W324" s="257"/>
      <c r="X324" s="257"/>
      <c r="Y324" s="257"/>
      <c r="Z324" s="257"/>
      <c r="AA324" s="257"/>
      <c r="AB324" s="257"/>
      <c r="AC324" s="257"/>
      <c r="AD324" s="257"/>
      <c r="AE324" s="257"/>
      <c r="AF324" s="257"/>
      <c r="AG324" s="257"/>
      <c r="AH324" s="257"/>
      <c r="AI324" s="257"/>
      <c r="AJ324" s="257"/>
      <c r="AK324" s="257"/>
    </row>
    <row r="325" spans="2:37" s="598" customFormat="1" ht="22.5" customHeight="1">
      <c r="B325" s="583" t="s">
        <v>1438</v>
      </c>
      <c r="C325" s="583" t="s">
        <v>613</v>
      </c>
      <c r="D325" s="584" t="s">
        <v>524</v>
      </c>
      <c r="E325" s="584" t="s">
        <v>929</v>
      </c>
      <c r="F325" s="584" t="s">
        <v>431</v>
      </c>
      <c r="G325" s="585">
        <v>4609313.83</v>
      </c>
      <c r="H325" s="585">
        <v>2462017.1</v>
      </c>
      <c r="I325" s="583" t="s">
        <v>1645</v>
      </c>
      <c r="J325" s="584" t="s">
        <v>1089</v>
      </c>
      <c r="K325" s="585">
        <v>0.92999999999999994</v>
      </c>
      <c r="L325" s="584" t="s">
        <v>1646</v>
      </c>
      <c r="M325" s="251" t="s">
        <v>416</v>
      </c>
      <c r="N325" s="679">
        <v>0.92999999999999994</v>
      </c>
      <c r="O325" s="251">
        <v>2016</v>
      </c>
      <c r="P325" s="251">
        <v>2026</v>
      </c>
      <c r="Q325" s="251" t="s">
        <v>412</v>
      </c>
      <c r="R325" s="252" t="s">
        <v>394</v>
      </c>
      <c r="S325" s="252" t="s">
        <v>583</v>
      </c>
      <c r="T325" s="252" t="s">
        <v>1647</v>
      </c>
      <c r="U325" s="251"/>
      <c r="V325" s="257"/>
      <c r="W325" s="257"/>
      <c r="X325" s="257"/>
      <c r="Y325" s="257"/>
      <c r="Z325" s="257"/>
      <c r="AA325" s="257"/>
      <c r="AB325" s="257"/>
      <c r="AC325" s="257"/>
      <c r="AD325" s="257"/>
      <c r="AE325" s="257"/>
      <c r="AF325" s="257"/>
      <c r="AG325" s="257"/>
      <c r="AH325" s="257"/>
      <c r="AI325" s="257"/>
      <c r="AJ325" s="257"/>
      <c r="AK325" s="257"/>
    </row>
    <row r="326" spans="2:37" s="598" customFormat="1" ht="22.5" customHeight="1">
      <c r="B326" s="583" t="s">
        <v>1438</v>
      </c>
      <c r="C326" s="583" t="s">
        <v>613</v>
      </c>
      <c r="D326" s="584" t="s">
        <v>524</v>
      </c>
      <c r="E326" s="584" t="s">
        <v>929</v>
      </c>
      <c r="F326" s="584" t="s">
        <v>431</v>
      </c>
      <c r="G326" s="585">
        <v>4609313.83</v>
      </c>
      <c r="H326" s="585">
        <v>2462017.1</v>
      </c>
      <c r="I326" s="583" t="s">
        <v>1645</v>
      </c>
      <c r="J326" s="584" t="s">
        <v>1089</v>
      </c>
      <c r="K326" s="585">
        <v>1.63</v>
      </c>
      <c r="L326" s="584" t="s">
        <v>1648</v>
      </c>
      <c r="M326" s="252" t="s">
        <v>413</v>
      </c>
      <c r="N326" s="679">
        <v>1.63</v>
      </c>
      <c r="O326" s="251">
        <v>2016</v>
      </c>
      <c r="P326" s="251">
        <v>2026</v>
      </c>
      <c r="Q326" s="251" t="s">
        <v>412</v>
      </c>
      <c r="R326" s="252" t="s">
        <v>394</v>
      </c>
      <c r="S326" s="252" t="s">
        <v>583</v>
      </c>
      <c r="T326" s="252" t="s">
        <v>1647</v>
      </c>
      <c r="U326" s="251"/>
      <c r="V326" s="257"/>
      <c r="W326" s="257"/>
      <c r="X326" s="257"/>
      <c r="Y326" s="257"/>
      <c r="Z326" s="257"/>
      <c r="AA326" s="257"/>
      <c r="AB326" s="257"/>
      <c r="AC326" s="257"/>
      <c r="AD326" s="257"/>
      <c r="AE326" s="257"/>
      <c r="AF326" s="257"/>
      <c r="AG326" s="257"/>
      <c r="AH326" s="257"/>
      <c r="AI326" s="257"/>
      <c r="AJ326" s="257"/>
      <c r="AK326" s="257"/>
    </row>
    <row r="327" spans="2:37" s="598" customFormat="1" ht="22.5" customHeight="1">
      <c r="B327" s="583" t="s">
        <v>1438</v>
      </c>
      <c r="C327" s="583" t="s">
        <v>613</v>
      </c>
      <c r="D327" s="584" t="s">
        <v>527</v>
      </c>
      <c r="E327" s="584" t="s">
        <v>929</v>
      </c>
      <c r="F327" s="584" t="s">
        <v>431</v>
      </c>
      <c r="G327" s="585">
        <v>4608800</v>
      </c>
      <c r="H327" s="585">
        <v>2462087.75</v>
      </c>
      <c r="I327" s="583" t="s">
        <v>1645</v>
      </c>
      <c r="J327" s="584" t="s">
        <v>1089</v>
      </c>
      <c r="K327" s="585">
        <v>4.8</v>
      </c>
      <c r="L327" s="584" t="s">
        <v>1646</v>
      </c>
      <c r="M327" s="251" t="s">
        <v>416</v>
      </c>
      <c r="N327" s="679">
        <v>4.8</v>
      </c>
      <c r="O327" s="251">
        <v>2017</v>
      </c>
      <c r="P327" s="251">
        <v>2026</v>
      </c>
      <c r="Q327" s="251" t="s">
        <v>412</v>
      </c>
      <c r="R327" s="252" t="s">
        <v>394</v>
      </c>
      <c r="S327" s="252" t="s">
        <v>583</v>
      </c>
      <c r="T327" s="252" t="s">
        <v>1647</v>
      </c>
      <c r="U327" s="251"/>
      <c r="V327" s="257"/>
      <c r="W327" s="257"/>
      <c r="X327" s="257"/>
      <c r="Y327" s="257"/>
      <c r="Z327" s="257"/>
      <c r="AA327" s="257"/>
      <c r="AB327" s="257"/>
      <c r="AC327" s="257"/>
      <c r="AD327" s="257"/>
      <c r="AE327" s="257"/>
      <c r="AF327" s="257"/>
      <c r="AG327" s="257"/>
      <c r="AH327" s="257"/>
      <c r="AI327" s="257"/>
      <c r="AJ327" s="257"/>
      <c r="AK327" s="257"/>
    </row>
    <row r="328" spans="2:37" s="598" customFormat="1" ht="22.5" customHeight="1">
      <c r="B328" s="583" t="s">
        <v>1438</v>
      </c>
      <c r="C328" s="584" t="s">
        <v>1563</v>
      </c>
      <c r="D328" s="584" t="s">
        <v>1261</v>
      </c>
      <c r="E328" s="584" t="s">
        <v>409</v>
      </c>
      <c r="F328" s="584" t="s">
        <v>431</v>
      </c>
      <c r="G328" s="585">
        <v>5081232</v>
      </c>
      <c r="H328" s="585">
        <v>2342280</v>
      </c>
      <c r="I328" s="584" t="s">
        <v>1649</v>
      </c>
      <c r="J328" s="584" t="s">
        <v>1510</v>
      </c>
      <c r="K328" s="585">
        <v>1.1200000000000001</v>
      </c>
      <c r="L328" s="584" t="s">
        <v>1650</v>
      </c>
      <c r="M328" s="251" t="s">
        <v>116</v>
      </c>
      <c r="N328" s="679">
        <v>0</v>
      </c>
      <c r="O328" s="251">
        <v>2026</v>
      </c>
      <c r="P328" s="251">
        <v>2035</v>
      </c>
      <c r="Q328" s="251" t="s">
        <v>1443</v>
      </c>
      <c r="R328" s="251" t="s">
        <v>394</v>
      </c>
      <c r="S328" s="252" t="s">
        <v>1651</v>
      </c>
      <c r="T328" s="252" t="s">
        <v>1546</v>
      </c>
      <c r="U328" s="251"/>
      <c r="V328" s="257"/>
      <c r="W328" s="257"/>
      <c r="X328" s="257"/>
      <c r="Y328" s="257"/>
      <c r="Z328" s="257"/>
      <c r="AA328" s="257"/>
      <c r="AB328" s="257"/>
      <c r="AC328" s="257"/>
      <c r="AD328" s="257"/>
      <c r="AE328" s="257"/>
      <c r="AF328" s="257"/>
      <c r="AG328" s="257"/>
      <c r="AH328" s="257"/>
      <c r="AI328" s="257"/>
      <c r="AJ328" s="257"/>
      <c r="AK328" s="257"/>
    </row>
    <row r="329" spans="2:37" s="598" customFormat="1" ht="22.5" customHeight="1">
      <c r="B329" s="583" t="s">
        <v>1438</v>
      </c>
      <c r="C329" s="584" t="s">
        <v>1563</v>
      </c>
      <c r="D329" s="584" t="s">
        <v>1261</v>
      </c>
      <c r="E329" s="584" t="s">
        <v>409</v>
      </c>
      <c r="F329" s="584" t="s">
        <v>431</v>
      </c>
      <c r="G329" s="585">
        <v>5081232</v>
      </c>
      <c r="H329" s="585">
        <v>2342280</v>
      </c>
      <c r="I329" s="584" t="s">
        <v>1652</v>
      </c>
      <c r="J329" s="584" t="s">
        <v>1510</v>
      </c>
      <c r="K329" s="585">
        <v>0.44800000000000001</v>
      </c>
      <c r="L329" s="584" t="s">
        <v>1653</v>
      </c>
      <c r="M329" s="251" t="s">
        <v>413</v>
      </c>
      <c r="N329" s="679">
        <v>0</v>
      </c>
      <c r="O329" s="251">
        <v>2026</v>
      </c>
      <c r="P329" s="251">
        <v>2035</v>
      </c>
      <c r="Q329" s="251" t="s">
        <v>1443</v>
      </c>
      <c r="R329" s="251" t="s">
        <v>394</v>
      </c>
      <c r="S329" s="252" t="s">
        <v>1651</v>
      </c>
      <c r="T329" s="252" t="s">
        <v>1546</v>
      </c>
      <c r="U329" s="251"/>
      <c r="V329" s="257"/>
      <c r="W329" s="257"/>
      <c r="X329" s="257"/>
      <c r="Y329" s="257"/>
      <c r="Z329" s="257"/>
      <c r="AA329" s="257"/>
      <c r="AB329" s="257"/>
      <c r="AC329" s="257"/>
      <c r="AD329" s="257"/>
      <c r="AE329" s="257"/>
      <c r="AF329" s="257"/>
      <c r="AG329" s="257"/>
      <c r="AH329" s="257"/>
      <c r="AI329" s="257"/>
      <c r="AJ329" s="257"/>
      <c r="AK329" s="257"/>
    </row>
    <row r="330" spans="2:37" s="598" customFormat="1" ht="22.5" customHeight="1">
      <c r="B330" s="583" t="s">
        <v>1438</v>
      </c>
      <c r="C330" s="584" t="s">
        <v>1563</v>
      </c>
      <c r="D330" s="584" t="s">
        <v>1261</v>
      </c>
      <c r="E330" s="584" t="s">
        <v>409</v>
      </c>
      <c r="F330" s="584" t="s">
        <v>431</v>
      </c>
      <c r="G330" s="585">
        <v>5081232</v>
      </c>
      <c r="H330" s="585">
        <v>2342280</v>
      </c>
      <c r="I330" s="584" t="s">
        <v>1654</v>
      </c>
      <c r="J330" s="584" t="s">
        <v>1510</v>
      </c>
      <c r="K330" s="585">
        <v>0.44800000000000001</v>
      </c>
      <c r="L330" s="584" t="s">
        <v>1655</v>
      </c>
      <c r="M330" s="251" t="s">
        <v>415</v>
      </c>
      <c r="N330" s="679">
        <v>0</v>
      </c>
      <c r="O330" s="251">
        <v>2026</v>
      </c>
      <c r="P330" s="251">
        <v>2035</v>
      </c>
      <c r="Q330" s="251" t="s">
        <v>1443</v>
      </c>
      <c r="R330" s="251" t="s">
        <v>394</v>
      </c>
      <c r="S330" s="252" t="s">
        <v>1651</v>
      </c>
      <c r="T330" s="252" t="s">
        <v>1546</v>
      </c>
      <c r="U330" s="251"/>
      <c r="V330" s="257"/>
      <c r="W330" s="257"/>
      <c r="X330" s="257"/>
      <c r="Y330" s="257"/>
      <c r="Z330" s="257"/>
      <c r="AA330" s="257"/>
      <c r="AB330" s="257"/>
      <c r="AC330" s="257"/>
      <c r="AD330" s="257"/>
      <c r="AE330" s="257"/>
      <c r="AF330" s="257"/>
      <c r="AG330" s="257"/>
      <c r="AH330" s="257"/>
      <c r="AI330" s="257"/>
      <c r="AJ330" s="257"/>
      <c r="AK330" s="257"/>
    </row>
    <row r="331" spans="2:37" s="598" customFormat="1" ht="22.5" customHeight="1">
      <c r="B331" s="583" t="s">
        <v>1438</v>
      </c>
      <c r="C331" s="584" t="s">
        <v>1563</v>
      </c>
      <c r="D331" s="584" t="s">
        <v>1261</v>
      </c>
      <c r="E331" s="584" t="s">
        <v>409</v>
      </c>
      <c r="F331" s="584" t="s">
        <v>431</v>
      </c>
      <c r="G331" s="585">
        <v>5081232</v>
      </c>
      <c r="H331" s="585">
        <v>2342280</v>
      </c>
      <c r="I331" s="584" t="s">
        <v>1656</v>
      </c>
      <c r="J331" s="584" t="s">
        <v>1510</v>
      </c>
      <c r="K331" s="585">
        <v>0.224</v>
      </c>
      <c r="L331" s="584" t="s">
        <v>1657</v>
      </c>
      <c r="M331" s="251" t="s">
        <v>413</v>
      </c>
      <c r="N331" s="679">
        <v>0</v>
      </c>
      <c r="O331" s="251">
        <v>2026</v>
      </c>
      <c r="P331" s="251">
        <v>2035</v>
      </c>
      <c r="Q331" s="251" t="s">
        <v>1443</v>
      </c>
      <c r="R331" s="251" t="s">
        <v>394</v>
      </c>
      <c r="S331" s="252" t="s">
        <v>1651</v>
      </c>
      <c r="T331" s="252" t="s">
        <v>1546</v>
      </c>
      <c r="U331" s="251"/>
      <c r="V331" s="257"/>
      <c r="W331" s="257"/>
      <c r="X331" s="257"/>
      <c r="Y331" s="257"/>
      <c r="Z331" s="257"/>
      <c r="AA331" s="257"/>
      <c r="AB331" s="257"/>
      <c r="AC331" s="257"/>
      <c r="AD331" s="257"/>
      <c r="AE331" s="257"/>
      <c r="AF331" s="257"/>
      <c r="AG331" s="257"/>
      <c r="AH331" s="257"/>
      <c r="AI331" s="257"/>
      <c r="AJ331" s="257"/>
      <c r="AK331" s="257"/>
    </row>
    <row r="332" spans="2:37" s="598" customFormat="1" ht="22.5" customHeight="1">
      <c r="B332" s="583" t="s">
        <v>1438</v>
      </c>
      <c r="C332" s="584" t="s">
        <v>462</v>
      </c>
      <c r="D332" s="584" t="s">
        <v>527</v>
      </c>
      <c r="E332" s="584" t="s">
        <v>1522</v>
      </c>
      <c r="F332" s="584" t="s">
        <v>431</v>
      </c>
      <c r="G332" s="585">
        <v>4763260.01</v>
      </c>
      <c r="H332" s="585">
        <v>2339460.0010000002</v>
      </c>
      <c r="I332" s="584" t="s">
        <v>1658</v>
      </c>
      <c r="J332" s="584" t="s">
        <v>1659</v>
      </c>
      <c r="K332" s="585">
        <v>1</v>
      </c>
      <c r="L332" s="584" t="s">
        <v>455</v>
      </c>
      <c r="M332" s="251" t="s">
        <v>411</v>
      </c>
      <c r="N332" s="679">
        <v>1</v>
      </c>
      <c r="O332" s="251">
        <v>2022</v>
      </c>
      <c r="P332" s="251">
        <v>2025</v>
      </c>
      <c r="Q332" s="251" t="s">
        <v>412</v>
      </c>
      <c r="R332" s="251" t="s">
        <v>394</v>
      </c>
      <c r="S332" s="251" t="s">
        <v>583</v>
      </c>
      <c r="T332" s="252" t="s">
        <v>1660</v>
      </c>
      <c r="U332" s="251" t="s">
        <v>1661</v>
      </c>
      <c r="V332" s="257"/>
      <c r="W332" s="257"/>
      <c r="X332" s="257"/>
      <c r="Y332" s="257"/>
      <c r="Z332" s="257"/>
      <c r="AA332" s="257"/>
      <c r="AB332" s="257"/>
      <c r="AC332" s="257"/>
      <c r="AD332" s="257"/>
      <c r="AE332" s="257"/>
      <c r="AF332" s="257"/>
      <c r="AG332" s="257"/>
      <c r="AH332" s="257"/>
      <c r="AI332" s="257"/>
      <c r="AJ332" s="257"/>
      <c r="AK332" s="257"/>
    </row>
    <row r="333" spans="2:37" s="598" customFormat="1" ht="22.5" customHeight="1">
      <c r="B333" s="583" t="s">
        <v>1438</v>
      </c>
      <c r="C333" s="584" t="s">
        <v>462</v>
      </c>
      <c r="D333" s="584" t="s">
        <v>524</v>
      </c>
      <c r="E333" s="584" t="s">
        <v>1522</v>
      </c>
      <c r="F333" s="584" t="s">
        <v>431</v>
      </c>
      <c r="G333" s="585">
        <v>4767900.01</v>
      </c>
      <c r="H333" s="585">
        <v>2329450.0010000002</v>
      </c>
      <c r="I333" s="584" t="s">
        <v>1658</v>
      </c>
      <c r="J333" s="584" t="s">
        <v>1659</v>
      </c>
      <c r="K333" s="585">
        <v>0.96</v>
      </c>
      <c r="L333" s="584" t="s">
        <v>455</v>
      </c>
      <c r="M333" s="251" t="s">
        <v>411</v>
      </c>
      <c r="N333" s="679">
        <v>0.96</v>
      </c>
      <c r="O333" s="251">
        <v>2021</v>
      </c>
      <c r="P333" s="251">
        <v>2024</v>
      </c>
      <c r="Q333" s="251" t="s">
        <v>888</v>
      </c>
      <c r="R333" s="251" t="s">
        <v>394</v>
      </c>
      <c r="S333" s="251" t="s">
        <v>583</v>
      </c>
      <c r="T333" s="252" t="s">
        <v>1660</v>
      </c>
      <c r="U333" s="251" t="s">
        <v>1661</v>
      </c>
      <c r="V333" s="257"/>
      <c r="W333" s="257"/>
      <c r="X333" s="257"/>
      <c r="Y333" s="257"/>
      <c r="Z333" s="257"/>
      <c r="AA333" s="257"/>
      <c r="AB333" s="257"/>
      <c r="AC333" s="257"/>
      <c r="AD333" s="257"/>
      <c r="AE333" s="257"/>
      <c r="AF333" s="257"/>
      <c r="AG333" s="257"/>
      <c r="AH333" s="257"/>
      <c r="AI333" s="257"/>
      <c r="AJ333" s="257"/>
      <c r="AK333" s="257"/>
    </row>
    <row r="334" spans="2:37" s="598" customFormat="1" ht="22.5" customHeight="1">
      <c r="B334" s="583" t="s">
        <v>1438</v>
      </c>
      <c r="C334" s="584" t="s">
        <v>462</v>
      </c>
      <c r="D334" s="584" t="s">
        <v>524</v>
      </c>
      <c r="E334" s="584" t="s">
        <v>1522</v>
      </c>
      <c r="F334" s="584" t="s">
        <v>431</v>
      </c>
      <c r="G334" s="585">
        <v>4763260.01</v>
      </c>
      <c r="H334" s="585">
        <v>2339460.0010000002</v>
      </c>
      <c r="I334" s="584" t="s">
        <v>1658</v>
      </c>
      <c r="J334" s="584" t="s">
        <v>1510</v>
      </c>
      <c r="K334" s="585">
        <v>2</v>
      </c>
      <c r="L334" s="584" t="s">
        <v>1532</v>
      </c>
      <c r="M334" s="251" t="s">
        <v>413</v>
      </c>
      <c r="N334" s="679">
        <v>2</v>
      </c>
      <c r="O334" s="251">
        <v>2022</v>
      </c>
      <c r="P334" s="251">
        <v>2025</v>
      </c>
      <c r="Q334" s="251" t="s">
        <v>412</v>
      </c>
      <c r="R334" s="251" t="s">
        <v>394</v>
      </c>
      <c r="S334" s="251" t="s">
        <v>583</v>
      </c>
      <c r="T334" s="252" t="s">
        <v>587</v>
      </c>
      <c r="U334" s="251" t="s">
        <v>1662</v>
      </c>
      <c r="V334" s="257"/>
      <c r="W334" s="257"/>
      <c r="X334" s="257"/>
      <c r="Y334" s="257"/>
      <c r="Z334" s="257"/>
      <c r="AA334" s="257"/>
      <c r="AB334" s="257"/>
      <c r="AC334" s="257"/>
      <c r="AD334" s="257"/>
      <c r="AE334" s="257"/>
      <c r="AF334" s="257"/>
      <c r="AG334" s="257"/>
      <c r="AH334" s="257"/>
      <c r="AI334" s="257"/>
      <c r="AJ334" s="257"/>
      <c r="AK334" s="257"/>
    </row>
    <row r="335" spans="2:37" s="598" customFormat="1" ht="22.5" customHeight="1">
      <c r="B335" s="583" t="s">
        <v>1438</v>
      </c>
      <c r="C335" s="583" t="s">
        <v>453</v>
      </c>
      <c r="D335" s="584" t="s">
        <v>1261</v>
      </c>
      <c r="E335" s="583" t="s">
        <v>454</v>
      </c>
      <c r="F335" s="584" t="s">
        <v>431</v>
      </c>
      <c r="G335" s="585">
        <v>4724479.3729999997</v>
      </c>
      <c r="H335" s="585">
        <v>2247330.7510000002</v>
      </c>
      <c r="I335" s="583" t="s">
        <v>1663</v>
      </c>
      <c r="J335" s="584" t="s">
        <v>585</v>
      </c>
      <c r="K335" s="585">
        <v>0.49539113479214164</v>
      </c>
      <c r="L335" s="584" t="s">
        <v>1664</v>
      </c>
      <c r="M335" s="251" t="s">
        <v>116</v>
      </c>
      <c r="N335" s="679">
        <v>0.49539113479214164</v>
      </c>
      <c r="O335" s="252">
        <v>2022</v>
      </c>
      <c r="P335" s="252">
        <v>2032</v>
      </c>
      <c r="Q335" s="251" t="s">
        <v>519</v>
      </c>
      <c r="R335" s="252" t="s">
        <v>394</v>
      </c>
      <c r="S335" s="252" t="s">
        <v>1665</v>
      </c>
      <c r="T335" s="252" t="s">
        <v>587</v>
      </c>
      <c r="U335" s="251" t="s">
        <v>1666</v>
      </c>
      <c r="V335" s="257"/>
      <c r="W335" s="257"/>
      <c r="X335" s="257"/>
      <c r="Y335" s="257"/>
      <c r="Z335" s="257"/>
      <c r="AA335" s="257"/>
      <c r="AB335" s="257"/>
      <c r="AC335" s="257"/>
      <c r="AD335" s="257"/>
      <c r="AE335" s="257"/>
      <c r="AF335" s="257"/>
      <c r="AG335" s="257"/>
      <c r="AH335" s="257"/>
      <c r="AI335" s="257"/>
      <c r="AJ335" s="257"/>
      <c r="AK335" s="257"/>
    </row>
    <row r="336" spans="2:37" s="598" customFormat="1" ht="22.5" customHeight="1">
      <c r="B336" s="583" t="s">
        <v>1438</v>
      </c>
      <c r="C336" s="583" t="s">
        <v>453</v>
      </c>
      <c r="D336" s="584" t="s">
        <v>1261</v>
      </c>
      <c r="E336" s="583" t="s">
        <v>454</v>
      </c>
      <c r="F336" s="584" t="s">
        <v>431</v>
      </c>
      <c r="G336" s="585">
        <v>4724479.3729999997</v>
      </c>
      <c r="H336" s="585">
        <v>2247330.7510000002</v>
      </c>
      <c r="I336" s="583" t="s">
        <v>1663</v>
      </c>
      <c r="J336" s="584" t="s">
        <v>585</v>
      </c>
      <c r="K336" s="585">
        <v>0.48610460212805057</v>
      </c>
      <c r="L336" s="584" t="s">
        <v>1667</v>
      </c>
      <c r="M336" s="251" t="s">
        <v>116</v>
      </c>
      <c r="N336" s="679">
        <v>0.48610460212805057</v>
      </c>
      <c r="O336" s="252">
        <v>2022</v>
      </c>
      <c r="P336" s="252">
        <v>2032</v>
      </c>
      <c r="Q336" s="251" t="s">
        <v>519</v>
      </c>
      <c r="R336" s="252" t="s">
        <v>394</v>
      </c>
      <c r="S336" s="252" t="s">
        <v>1665</v>
      </c>
      <c r="T336" s="252" t="s">
        <v>587</v>
      </c>
      <c r="U336" s="251" t="s">
        <v>1666</v>
      </c>
      <c r="V336" s="257"/>
      <c r="W336" s="257"/>
      <c r="X336" s="257"/>
      <c r="Y336" s="257"/>
      <c r="Z336" s="257"/>
      <c r="AA336" s="257"/>
      <c r="AB336" s="257"/>
      <c r="AC336" s="257"/>
      <c r="AD336" s="257"/>
      <c r="AE336" s="257"/>
      <c r="AF336" s="257"/>
      <c r="AG336" s="257"/>
      <c r="AH336" s="257"/>
      <c r="AI336" s="257"/>
      <c r="AJ336" s="257"/>
      <c r="AK336" s="257"/>
    </row>
    <row r="337" spans="2:37" s="598" customFormat="1" ht="22.5" customHeight="1">
      <c r="B337" s="583" t="s">
        <v>1438</v>
      </c>
      <c r="C337" s="583" t="s">
        <v>453</v>
      </c>
      <c r="D337" s="584" t="s">
        <v>1261</v>
      </c>
      <c r="E337" s="583" t="s">
        <v>454</v>
      </c>
      <c r="F337" s="584" t="s">
        <v>431</v>
      </c>
      <c r="G337" s="585">
        <v>4724479.3729999997</v>
      </c>
      <c r="H337" s="585">
        <v>2247330.7510000002</v>
      </c>
      <c r="I337" s="583" t="s">
        <v>1663</v>
      </c>
      <c r="J337" s="584" t="s">
        <v>585</v>
      </c>
      <c r="K337" s="585">
        <v>1.3729212775025149E-3</v>
      </c>
      <c r="L337" s="584" t="s">
        <v>1586</v>
      </c>
      <c r="M337" s="251" t="s">
        <v>116</v>
      </c>
      <c r="N337" s="679">
        <v>1.3729212775025149E-3</v>
      </c>
      <c r="O337" s="252">
        <v>2022</v>
      </c>
      <c r="P337" s="252">
        <v>2032</v>
      </c>
      <c r="Q337" s="251" t="s">
        <v>519</v>
      </c>
      <c r="R337" s="252" t="s">
        <v>394</v>
      </c>
      <c r="S337" s="252" t="s">
        <v>1665</v>
      </c>
      <c r="T337" s="252" t="s">
        <v>587</v>
      </c>
      <c r="U337" s="251" t="s">
        <v>1666</v>
      </c>
      <c r="V337" s="257"/>
      <c r="W337" s="257"/>
      <c r="X337" s="257"/>
      <c r="Y337" s="257"/>
      <c r="Z337" s="257"/>
      <c r="AA337" s="257"/>
      <c r="AB337" s="257"/>
      <c r="AC337" s="257"/>
      <c r="AD337" s="257"/>
      <c r="AE337" s="257"/>
      <c r="AF337" s="257"/>
      <c r="AG337" s="257"/>
      <c r="AH337" s="257"/>
      <c r="AI337" s="257"/>
      <c r="AJ337" s="257"/>
      <c r="AK337" s="257"/>
    </row>
    <row r="338" spans="2:37" s="598" customFormat="1" ht="22.5" customHeight="1">
      <c r="B338" s="583" t="s">
        <v>1438</v>
      </c>
      <c r="C338" s="583" t="s">
        <v>453</v>
      </c>
      <c r="D338" s="584" t="s">
        <v>1261</v>
      </c>
      <c r="E338" s="583" t="s">
        <v>454</v>
      </c>
      <c r="F338" s="584" t="s">
        <v>431</v>
      </c>
      <c r="G338" s="585">
        <v>4724479.3729999997</v>
      </c>
      <c r="H338" s="585">
        <v>2247330.7510000002</v>
      </c>
      <c r="I338" s="583" t="s">
        <v>1663</v>
      </c>
      <c r="J338" s="584" t="s">
        <v>585</v>
      </c>
      <c r="K338" s="585">
        <v>25.115942390392686</v>
      </c>
      <c r="L338" s="584" t="s">
        <v>1587</v>
      </c>
      <c r="M338" s="251" t="s">
        <v>116</v>
      </c>
      <c r="N338" s="679">
        <v>25.115942390392686</v>
      </c>
      <c r="O338" s="252">
        <v>2022</v>
      </c>
      <c r="P338" s="252">
        <v>2032</v>
      </c>
      <c r="Q338" s="251" t="s">
        <v>519</v>
      </c>
      <c r="R338" s="252" t="s">
        <v>394</v>
      </c>
      <c r="S338" s="252" t="s">
        <v>1665</v>
      </c>
      <c r="T338" s="252" t="s">
        <v>587</v>
      </c>
      <c r="U338" s="251" t="s">
        <v>1666</v>
      </c>
      <c r="V338" s="257"/>
      <c r="W338" s="257"/>
      <c r="X338" s="257"/>
      <c r="Y338" s="257"/>
      <c r="Z338" s="257"/>
      <c r="AA338" s="257"/>
      <c r="AB338" s="257"/>
      <c r="AC338" s="257"/>
      <c r="AD338" s="257"/>
      <c r="AE338" s="257"/>
      <c r="AF338" s="257"/>
      <c r="AG338" s="257"/>
      <c r="AH338" s="257"/>
      <c r="AI338" s="257"/>
      <c r="AJ338" s="257"/>
      <c r="AK338" s="257"/>
    </row>
    <row r="339" spans="2:37" s="598" customFormat="1" ht="22.5" customHeight="1">
      <c r="B339" s="583" t="s">
        <v>1438</v>
      </c>
      <c r="C339" s="583" t="s">
        <v>453</v>
      </c>
      <c r="D339" s="584" t="s">
        <v>1261</v>
      </c>
      <c r="E339" s="583" t="s">
        <v>454</v>
      </c>
      <c r="F339" s="584" t="s">
        <v>431</v>
      </c>
      <c r="G339" s="585">
        <v>4724479.3729999997</v>
      </c>
      <c r="H339" s="585">
        <v>2247330.7510000002</v>
      </c>
      <c r="I339" s="583" t="s">
        <v>1663</v>
      </c>
      <c r="J339" s="584" t="s">
        <v>585</v>
      </c>
      <c r="K339" s="585">
        <v>1.0506874593154569</v>
      </c>
      <c r="L339" s="584" t="s">
        <v>1590</v>
      </c>
      <c r="M339" s="251" t="s">
        <v>411</v>
      </c>
      <c r="N339" s="679">
        <v>1.0506874593154569</v>
      </c>
      <c r="O339" s="252">
        <v>2022</v>
      </c>
      <c r="P339" s="252">
        <v>2032</v>
      </c>
      <c r="Q339" s="251" t="s">
        <v>519</v>
      </c>
      <c r="R339" s="252" t="s">
        <v>394</v>
      </c>
      <c r="S339" s="252" t="s">
        <v>1665</v>
      </c>
      <c r="T339" s="252" t="s">
        <v>587</v>
      </c>
      <c r="U339" s="251" t="s">
        <v>1666</v>
      </c>
      <c r="V339" s="257"/>
      <c r="W339" s="257"/>
      <c r="X339" s="257"/>
      <c r="Y339" s="257"/>
      <c r="Z339" s="257"/>
      <c r="AA339" s="257"/>
      <c r="AB339" s="257"/>
      <c r="AC339" s="257"/>
      <c r="AD339" s="257"/>
      <c r="AE339" s="257"/>
      <c r="AF339" s="257"/>
      <c r="AG339" s="257"/>
      <c r="AH339" s="257"/>
      <c r="AI339" s="257"/>
      <c r="AJ339" s="257"/>
      <c r="AK339" s="257"/>
    </row>
    <row r="340" spans="2:37" s="598" customFormat="1" ht="22.5" customHeight="1">
      <c r="B340" s="583" t="s">
        <v>1438</v>
      </c>
      <c r="C340" s="583" t="s">
        <v>453</v>
      </c>
      <c r="D340" s="584" t="s">
        <v>1261</v>
      </c>
      <c r="E340" s="583" t="s">
        <v>454</v>
      </c>
      <c r="F340" s="584" t="s">
        <v>431</v>
      </c>
      <c r="G340" s="585">
        <v>4724479.3729999997</v>
      </c>
      <c r="H340" s="585">
        <v>2247330.7510000002</v>
      </c>
      <c r="I340" s="583" t="s">
        <v>1663</v>
      </c>
      <c r="J340" s="584" t="s">
        <v>585</v>
      </c>
      <c r="K340" s="585">
        <v>0.20570071289730935</v>
      </c>
      <c r="L340" s="584" t="s">
        <v>1591</v>
      </c>
      <c r="M340" s="251" t="s">
        <v>411</v>
      </c>
      <c r="N340" s="679">
        <v>0.20570071289730935</v>
      </c>
      <c r="O340" s="252">
        <v>2022</v>
      </c>
      <c r="P340" s="252">
        <v>2032</v>
      </c>
      <c r="Q340" s="251" t="s">
        <v>519</v>
      </c>
      <c r="R340" s="252" t="s">
        <v>394</v>
      </c>
      <c r="S340" s="252" t="s">
        <v>1665</v>
      </c>
      <c r="T340" s="252" t="s">
        <v>587</v>
      </c>
      <c r="U340" s="251" t="s">
        <v>1666</v>
      </c>
      <c r="V340" s="257"/>
      <c r="W340" s="257"/>
      <c r="X340" s="257"/>
      <c r="Y340" s="257"/>
      <c r="Z340" s="257"/>
      <c r="AA340" s="257"/>
      <c r="AB340" s="257"/>
      <c r="AC340" s="257"/>
      <c r="AD340" s="257"/>
      <c r="AE340" s="257"/>
      <c r="AF340" s="257"/>
      <c r="AG340" s="257"/>
      <c r="AH340" s="257"/>
      <c r="AI340" s="257"/>
      <c r="AJ340" s="257"/>
      <c r="AK340" s="257"/>
    </row>
    <row r="341" spans="2:37" s="598" customFormat="1" ht="22.5" customHeight="1">
      <c r="B341" s="583" t="s">
        <v>1438</v>
      </c>
      <c r="C341" s="583" t="s">
        <v>453</v>
      </c>
      <c r="D341" s="584" t="s">
        <v>1261</v>
      </c>
      <c r="E341" s="583" t="s">
        <v>454</v>
      </c>
      <c r="F341" s="584" t="s">
        <v>431</v>
      </c>
      <c r="G341" s="585">
        <v>4724479.3729999997</v>
      </c>
      <c r="H341" s="585">
        <v>2247330.7510000002</v>
      </c>
      <c r="I341" s="583" t="s">
        <v>1663</v>
      </c>
      <c r="J341" s="584" t="s">
        <v>585</v>
      </c>
      <c r="K341" s="585">
        <v>5.7238557331430497</v>
      </c>
      <c r="L341" s="584" t="s">
        <v>1668</v>
      </c>
      <c r="M341" s="251" t="s">
        <v>413</v>
      </c>
      <c r="N341" s="679">
        <v>5.7238557331430497</v>
      </c>
      <c r="O341" s="252">
        <v>2022</v>
      </c>
      <c r="P341" s="252">
        <v>2032</v>
      </c>
      <c r="Q341" s="251" t="s">
        <v>519</v>
      </c>
      <c r="R341" s="252" t="s">
        <v>394</v>
      </c>
      <c r="S341" s="252" t="s">
        <v>1665</v>
      </c>
      <c r="T341" s="252" t="s">
        <v>587</v>
      </c>
      <c r="U341" s="251" t="s">
        <v>1666</v>
      </c>
      <c r="V341" s="257"/>
      <c r="W341" s="257"/>
      <c r="X341" s="257"/>
      <c r="Y341" s="257"/>
      <c r="Z341" s="257"/>
      <c r="AA341" s="257"/>
      <c r="AB341" s="257"/>
      <c r="AC341" s="257"/>
      <c r="AD341" s="257"/>
      <c r="AE341" s="257"/>
      <c r="AF341" s="257"/>
      <c r="AG341" s="257"/>
      <c r="AH341" s="257"/>
      <c r="AI341" s="257"/>
      <c r="AJ341" s="257"/>
      <c r="AK341" s="257"/>
    </row>
    <row r="342" spans="2:37" s="598" customFormat="1" ht="22.5" customHeight="1">
      <c r="B342" s="583" t="s">
        <v>1438</v>
      </c>
      <c r="C342" s="583" t="s">
        <v>453</v>
      </c>
      <c r="D342" s="584" t="s">
        <v>1261</v>
      </c>
      <c r="E342" s="583" t="s">
        <v>454</v>
      </c>
      <c r="F342" s="584" t="s">
        <v>431</v>
      </c>
      <c r="G342" s="585">
        <v>4724479.3729999997</v>
      </c>
      <c r="H342" s="585">
        <v>2247330.7510000002</v>
      </c>
      <c r="I342" s="583" t="s">
        <v>1663</v>
      </c>
      <c r="J342" s="584" t="s">
        <v>585</v>
      </c>
      <c r="K342" s="585">
        <v>2.2224314556343427E-3</v>
      </c>
      <c r="L342" s="584" t="s">
        <v>1669</v>
      </c>
      <c r="M342" s="251" t="s">
        <v>413</v>
      </c>
      <c r="N342" s="679">
        <v>2.2224314556343427E-3</v>
      </c>
      <c r="O342" s="252">
        <v>2022</v>
      </c>
      <c r="P342" s="252">
        <v>2032</v>
      </c>
      <c r="Q342" s="251" t="s">
        <v>519</v>
      </c>
      <c r="R342" s="252" t="s">
        <v>394</v>
      </c>
      <c r="S342" s="252" t="s">
        <v>1665</v>
      </c>
      <c r="T342" s="252" t="s">
        <v>587</v>
      </c>
      <c r="U342" s="251" t="s">
        <v>1666</v>
      </c>
      <c r="V342" s="257"/>
      <c r="W342" s="257"/>
      <c r="X342" s="257"/>
      <c r="Y342" s="257"/>
      <c r="Z342" s="257"/>
      <c r="AA342" s="257"/>
      <c r="AB342" s="257"/>
      <c r="AC342" s="257"/>
      <c r="AD342" s="257"/>
      <c r="AE342" s="257"/>
      <c r="AF342" s="257"/>
      <c r="AG342" s="257"/>
      <c r="AH342" s="257"/>
      <c r="AI342" s="257"/>
      <c r="AJ342" s="257"/>
      <c r="AK342" s="257"/>
    </row>
    <row r="343" spans="2:37" s="598" customFormat="1" ht="22.5" customHeight="1">
      <c r="B343" s="583" t="s">
        <v>1438</v>
      </c>
      <c r="C343" s="583" t="s">
        <v>453</v>
      </c>
      <c r="D343" s="584" t="s">
        <v>1261</v>
      </c>
      <c r="E343" s="583" t="s">
        <v>454</v>
      </c>
      <c r="F343" s="584" t="s">
        <v>431</v>
      </c>
      <c r="G343" s="585">
        <v>4724479.3729999997</v>
      </c>
      <c r="H343" s="585">
        <v>2247330.7510000002</v>
      </c>
      <c r="I343" s="583" t="s">
        <v>1663</v>
      </c>
      <c r="J343" s="584" t="s">
        <v>621</v>
      </c>
      <c r="K343" s="585">
        <v>1.8275608034117046</v>
      </c>
      <c r="L343" s="584" t="s">
        <v>1586</v>
      </c>
      <c r="M343" s="251" t="s">
        <v>116</v>
      </c>
      <c r="N343" s="679">
        <v>1.8275608034117046</v>
      </c>
      <c r="O343" s="252">
        <v>2022</v>
      </c>
      <c r="P343" s="252">
        <v>2032</v>
      </c>
      <c r="Q343" s="251" t="s">
        <v>519</v>
      </c>
      <c r="R343" s="252" t="s">
        <v>394</v>
      </c>
      <c r="S343" s="252" t="s">
        <v>1665</v>
      </c>
      <c r="T343" s="252" t="s">
        <v>587</v>
      </c>
      <c r="U343" s="251" t="s">
        <v>1666</v>
      </c>
      <c r="V343" s="257"/>
      <c r="W343" s="257"/>
      <c r="X343" s="257"/>
      <c r="Y343" s="257"/>
      <c r="Z343" s="257"/>
      <c r="AA343" s="257"/>
      <c r="AB343" s="257"/>
      <c r="AC343" s="257"/>
      <c r="AD343" s="257"/>
      <c r="AE343" s="257"/>
      <c r="AF343" s="257"/>
      <c r="AG343" s="257"/>
      <c r="AH343" s="257"/>
      <c r="AI343" s="257"/>
      <c r="AJ343" s="257"/>
      <c r="AK343" s="257"/>
    </row>
    <row r="344" spans="2:37" s="598" customFormat="1" ht="22.5" customHeight="1">
      <c r="B344" s="583" t="s">
        <v>1438</v>
      </c>
      <c r="C344" s="583" t="s">
        <v>453</v>
      </c>
      <c r="D344" s="584" t="s">
        <v>1261</v>
      </c>
      <c r="E344" s="583" t="s">
        <v>454</v>
      </c>
      <c r="F344" s="584" t="s">
        <v>431</v>
      </c>
      <c r="G344" s="585">
        <v>4724479.3729999997</v>
      </c>
      <c r="H344" s="585">
        <v>2247330.7510000002</v>
      </c>
      <c r="I344" s="583" t="s">
        <v>1663</v>
      </c>
      <c r="J344" s="584" t="s">
        <v>621</v>
      </c>
      <c r="K344" s="585">
        <v>0.76465703564332166</v>
      </c>
      <c r="L344" s="584" t="s">
        <v>1590</v>
      </c>
      <c r="M344" s="251" t="s">
        <v>411</v>
      </c>
      <c r="N344" s="679">
        <v>0.76465703564332166</v>
      </c>
      <c r="O344" s="252">
        <v>2022</v>
      </c>
      <c r="P344" s="252">
        <v>2032</v>
      </c>
      <c r="Q344" s="251" t="s">
        <v>519</v>
      </c>
      <c r="R344" s="252" t="s">
        <v>394</v>
      </c>
      <c r="S344" s="252" t="s">
        <v>1665</v>
      </c>
      <c r="T344" s="252" t="s">
        <v>587</v>
      </c>
      <c r="U344" s="251" t="s">
        <v>1666</v>
      </c>
      <c r="V344" s="257"/>
      <c r="W344" s="257"/>
      <c r="X344" s="257"/>
      <c r="Y344" s="257"/>
      <c r="Z344" s="257"/>
      <c r="AA344" s="257"/>
      <c r="AB344" s="257"/>
      <c r="AC344" s="257"/>
      <c r="AD344" s="257"/>
      <c r="AE344" s="257"/>
      <c r="AF344" s="257"/>
      <c r="AG344" s="257"/>
      <c r="AH344" s="257"/>
      <c r="AI344" s="257"/>
      <c r="AJ344" s="257"/>
      <c r="AK344" s="257"/>
    </row>
    <row r="345" spans="2:37" s="598" customFormat="1" ht="22.5" customHeight="1">
      <c r="B345" s="583" t="s">
        <v>1438</v>
      </c>
      <c r="C345" s="583" t="s">
        <v>453</v>
      </c>
      <c r="D345" s="584" t="s">
        <v>1261</v>
      </c>
      <c r="E345" s="583" t="s">
        <v>454</v>
      </c>
      <c r="F345" s="584" t="s">
        <v>431</v>
      </c>
      <c r="G345" s="585">
        <v>4724479.3729999997</v>
      </c>
      <c r="H345" s="585">
        <v>2247330.7510000002</v>
      </c>
      <c r="I345" s="583" t="s">
        <v>1663</v>
      </c>
      <c r="J345" s="584" t="s">
        <v>621</v>
      </c>
      <c r="K345" s="585">
        <v>9.1848292135803433</v>
      </c>
      <c r="L345" s="584" t="s">
        <v>1591</v>
      </c>
      <c r="M345" s="251" t="s">
        <v>411</v>
      </c>
      <c r="N345" s="679">
        <v>9.1848292135803433</v>
      </c>
      <c r="O345" s="252">
        <v>2022</v>
      </c>
      <c r="P345" s="252">
        <v>2032</v>
      </c>
      <c r="Q345" s="251" t="s">
        <v>519</v>
      </c>
      <c r="R345" s="252" t="s">
        <v>394</v>
      </c>
      <c r="S345" s="252" t="s">
        <v>1665</v>
      </c>
      <c r="T345" s="252" t="s">
        <v>587</v>
      </c>
      <c r="U345" s="251" t="s">
        <v>1666</v>
      </c>
      <c r="V345" s="257"/>
      <c r="W345" s="257"/>
      <c r="X345" s="257"/>
      <c r="Y345" s="257"/>
      <c r="Z345" s="257"/>
      <c r="AA345" s="257"/>
      <c r="AB345" s="257"/>
      <c r="AC345" s="257"/>
      <c r="AD345" s="257"/>
      <c r="AE345" s="257"/>
      <c r="AF345" s="257"/>
      <c r="AG345" s="257"/>
      <c r="AH345" s="257"/>
      <c r="AI345" s="257"/>
      <c r="AJ345" s="257"/>
      <c r="AK345" s="257"/>
    </row>
    <row r="346" spans="2:37" s="598" customFormat="1" ht="22.5" customHeight="1">
      <c r="B346" s="583" t="s">
        <v>1438</v>
      </c>
      <c r="C346" s="583" t="s">
        <v>453</v>
      </c>
      <c r="D346" s="584" t="s">
        <v>1261</v>
      </c>
      <c r="E346" s="583" t="s">
        <v>454</v>
      </c>
      <c r="F346" s="584" t="s">
        <v>431</v>
      </c>
      <c r="G346" s="585">
        <v>4724479.3729999997</v>
      </c>
      <c r="H346" s="585">
        <v>2247330.7510000002</v>
      </c>
      <c r="I346" s="583" t="s">
        <v>1663</v>
      </c>
      <c r="J346" s="584" t="s">
        <v>621</v>
      </c>
      <c r="K346" s="585">
        <v>1.2922096808581958</v>
      </c>
      <c r="L346" s="584" t="s">
        <v>1594</v>
      </c>
      <c r="M346" s="251" t="s">
        <v>415</v>
      </c>
      <c r="N346" s="679">
        <v>1.2922096808581958</v>
      </c>
      <c r="O346" s="252">
        <v>2022</v>
      </c>
      <c r="P346" s="252">
        <v>2032</v>
      </c>
      <c r="Q346" s="251" t="s">
        <v>519</v>
      </c>
      <c r="R346" s="252" t="s">
        <v>394</v>
      </c>
      <c r="S346" s="252" t="s">
        <v>1665</v>
      </c>
      <c r="T346" s="252" t="s">
        <v>587</v>
      </c>
      <c r="U346" s="251" t="s">
        <v>1666</v>
      </c>
      <c r="V346" s="257"/>
      <c r="W346" s="257"/>
      <c r="X346" s="257"/>
      <c r="Y346" s="257"/>
      <c r="Z346" s="257"/>
      <c r="AA346" s="257"/>
      <c r="AB346" s="257"/>
      <c r="AC346" s="257"/>
      <c r="AD346" s="257"/>
      <c r="AE346" s="257"/>
      <c r="AF346" s="257"/>
      <c r="AG346" s="257"/>
      <c r="AH346" s="257"/>
      <c r="AI346" s="257"/>
      <c r="AJ346" s="257"/>
      <c r="AK346" s="257"/>
    </row>
    <row r="347" spans="2:37" s="598" customFormat="1" ht="22.5" customHeight="1">
      <c r="B347" s="583" t="s">
        <v>1438</v>
      </c>
      <c r="C347" s="583" t="s">
        <v>453</v>
      </c>
      <c r="D347" s="584" t="s">
        <v>1261</v>
      </c>
      <c r="E347" s="583" t="s">
        <v>454</v>
      </c>
      <c r="F347" s="584" t="s">
        <v>431</v>
      </c>
      <c r="G347" s="585">
        <v>4724479.3729999997</v>
      </c>
      <c r="H347" s="585">
        <v>2247330.7510000002</v>
      </c>
      <c r="I347" s="583" t="s">
        <v>1663</v>
      </c>
      <c r="J347" s="584" t="s">
        <v>621</v>
      </c>
      <c r="K347" s="585">
        <v>5.9749234257292398</v>
      </c>
      <c r="L347" s="584" t="s">
        <v>1604</v>
      </c>
      <c r="M347" s="251" t="s">
        <v>415</v>
      </c>
      <c r="N347" s="679">
        <v>5.9749234257292398</v>
      </c>
      <c r="O347" s="252">
        <v>2022</v>
      </c>
      <c r="P347" s="252">
        <v>2032</v>
      </c>
      <c r="Q347" s="251" t="s">
        <v>519</v>
      </c>
      <c r="R347" s="252" t="s">
        <v>394</v>
      </c>
      <c r="S347" s="252" t="s">
        <v>1665</v>
      </c>
      <c r="T347" s="252" t="s">
        <v>587</v>
      </c>
      <c r="U347" s="251" t="s">
        <v>1666</v>
      </c>
      <c r="V347" s="257"/>
      <c r="W347" s="257"/>
      <c r="X347" s="257"/>
      <c r="Y347" s="257"/>
      <c r="Z347" s="257"/>
      <c r="AA347" s="257"/>
      <c r="AB347" s="257"/>
      <c r="AC347" s="257"/>
      <c r="AD347" s="257"/>
      <c r="AE347" s="257"/>
      <c r="AF347" s="257"/>
      <c r="AG347" s="257"/>
      <c r="AH347" s="257"/>
      <c r="AI347" s="257"/>
      <c r="AJ347" s="257"/>
      <c r="AK347" s="257"/>
    </row>
    <row r="348" spans="2:37" s="598" customFormat="1" ht="22.5" customHeight="1">
      <c r="B348" s="583" t="s">
        <v>1438</v>
      </c>
      <c r="C348" s="583" t="s">
        <v>453</v>
      </c>
      <c r="D348" s="584" t="s">
        <v>1261</v>
      </c>
      <c r="E348" s="583" t="s">
        <v>454</v>
      </c>
      <c r="F348" s="584" t="s">
        <v>431</v>
      </c>
      <c r="G348" s="585">
        <v>4724479.3729999997</v>
      </c>
      <c r="H348" s="585">
        <v>2247330.7510000002</v>
      </c>
      <c r="I348" s="583" t="s">
        <v>1663</v>
      </c>
      <c r="J348" s="584" t="s">
        <v>621</v>
      </c>
      <c r="K348" s="585">
        <v>7.115660368710805E-2</v>
      </c>
      <c r="L348" s="584" t="s">
        <v>1668</v>
      </c>
      <c r="M348" s="251" t="s">
        <v>413</v>
      </c>
      <c r="N348" s="679">
        <v>7.115660368710805E-2</v>
      </c>
      <c r="O348" s="252">
        <v>2022</v>
      </c>
      <c r="P348" s="252">
        <v>2032</v>
      </c>
      <c r="Q348" s="251" t="s">
        <v>519</v>
      </c>
      <c r="R348" s="252" t="s">
        <v>394</v>
      </c>
      <c r="S348" s="252" t="s">
        <v>1665</v>
      </c>
      <c r="T348" s="252" t="s">
        <v>587</v>
      </c>
      <c r="U348" s="251" t="s">
        <v>1666</v>
      </c>
      <c r="V348" s="257"/>
      <c r="W348" s="257"/>
      <c r="X348" s="257"/>
      <c r="Y348" s="257"/>
      <c r="Z348" s="257"/>
      <c r="AA348" s="257"/>
      <c r="AB348" s="257"/>
      <c r="AC348" s="257"/>
      <c r="AD348" s="257"/>
      <c r="AE348" s="257"/>
      <c r="AF348" s="257"/>
      <c r="AG348" s="257"/>
      <c r="AH348" s="257"/>
      <c r="AI348" s="257"/>
      <c r="AJ348" s="257"/>
      <c r="AK348" s="257"/>
    </row>
    <row r="349" spans="2:37" s="598" customFormat="1" ht="22.5" customHeight="1">
      <c r="B349" s="583" t="s">
        <v>1438</v>
      </c>
      <c r="C349" s="583" t="s">
        <v>453</v>
      </c>
      <c r="D349" s="584" t="s">
        <v>1261</v>
      </c>
      <c r="E349" s="583" t="s">
        <v>454</v>
      </c>
      <c r="F349" s="584" t="s">
        <v>431</v>
      </c>
      <c r="G349" s="585">
        <v>4724479.3729999997</v>
      </c>
      <c r="H349" s="585">
        <v>2247330.7510000002</v>
      </c>
      <c r="I349" s="583" t="s">
        <v>1663</v>
      </c>
      <c r="J349" s="584" t="s">
        <v>621</v>
      </c>
      <c r="K349" s="585">
        <v>10.901002983926819</v>
      </c>
      <c r="L349" s="584" t="s">
        <v>1669</v>
      </c>
      <c r="M349" s="251" t="s">
        <v>413</v>
      </c>
      <c r="N349" s="679">
        <v>10.901002983926819</v>
      </c>
      <c r="O349" s="252">
        <v>2022</v>
      </c>
      <c r="P349" s="252">
        <v>2032</v>
      </c>
      <c r="Q349" s="251" t="s">
        <v>519</v>
      </c>
      <c r="R349" s="252" t="s">
        <v>394</v>
      </c>
      <c r="S349" s="252" t="s">
        <v>1665</v>
      </c>
      <c r="T349" s="252" t="s">
        <v>587</v>
      </c>
      <c r="U349" s="251" t="s">
        <v>1666</v>
      </c>
      <c r="V349" s="257"/>
      <c r="W349" s="257"/>
      <c r="X349" s="257"/>
      <c r="Y349" s="257"/>
      <c r="Z349" s="257"/>
      <c r="AA349" s="257"/>
      <c r="AB349" s="257"/>
      <c r="AC349" s="257"/>
      <c r="AD349" s="257"/>
      <c r="AE349" s="257"/>
      <c r="AF349" s="257"/>
      <c r="AG349" s="257"/>
      <c r="AH349" s="257"/>
      <c r="AI349" s="257"/>
      <c r="AJ349" s="257"/>
      <c r="AK349" s="257"/>
    </row>
    <row r="350" spans="2:37" s="598" customFormat="1" ht="22.5" customHeight="1">
      <c r="B350" s="583" t="s">
        <v>1438</v>
      </c>
      <c r="C350" s="583" t="s">
        <v>453</v>
      </c>
      <c r="D350" s="584" t="s">
        <v>1261</v>
      </c>
      <c r="E350" s="583" t="s">
        <v>456</v>
      </c>
      <c r="F350" s="584" t="s">
        <v>431</v>
      </c>
      <c r="G350" s="585">
        <v>4705500.2</v>
      </c>
      <c r="H350" s="585">
        <v>2258500.156</v>
      </c>
      <c r="I350" s="583" t="s">
        <v>1670</v>
      </c>
      <c r="J350" s="584" t="s">
        <v>585</v>
      </c>
      <c r="K350" s="585">
        <v>64.432627920429169</v>
      </c>
      <c r="L350" s="584" t="s">
        <v>1671</v>
      </c>
      <c r="M350" s="251" t="s">
        <v>116</v>
      </c>
      <c r="N350" s="679">
        <v>64.432627920429169</v>
      </c>
      <c r="O350" s="252">
        <v>2022</v>
      </c>
      <c r="P350" s="252">
        <v>2032</v>
      </c>
      <c r="Q350" s="251" t="s">
        <v>519</v>
      </c>
      <c r="R350" s="252" t="s">
        <v>394</v>
      </c>
      <c r="S350" s="252" t="s">
        <v>1665</v>
      </c>
      <c r="T350" s="252" t="s">
        <v>587</v>
      </c>
      <c r="U350" s="251" t="s">
        <v>1672</v>
      </c>
      <c r="V350" s="257"/>
      <c r="W350" s="257"/>
      <c r="X350" s="257"/>
      <c r="Y350" s="257"/>
      <c r="Z350" s="257"/>
      <c r="AA350" s="257"/>
      <c r="AB350" s="257"/>
      <c r="AC350" s="257"/>
      <c r="AD350" s="257"/>
      <c r="AE350" s="257"/>
      <c r="AF350" s="257"/>
      <c r="AG350" s="257"/>
      <c r="AH350" s="257"/>
      <c r="AI350" s="257"/>
      <c r="AJ350" s="257"/>
      <c r="AK350" s="257"/>
    </row>
    <row r="351" spans="2:37" s="598" customFormat="1" ht="22.5" customHeight="1">
      <c r="B351" s="583" t="s">
        <v>1438</v>
      </c>
      <c r="C351" s="583" t="s">
        <v>453</v>
      </c>
      <c r="D351" s="584" t="s">
        <v>1261</v>
      </c>
      <c r="E351" s="583" t="s">
        <v>456</v>
      </c>
      <c r="F351" s="584" t="s">
        <v>431</v>
      </c>
      <c r="G351" s="585">
        <v>4705500.2</v>
      </c>
      <c r="H351" s="585">
        <v>2258500.156</v>
      </c>
      <c r="I351" s="583" t="s">
        <v>1670</v>
      </c>
      <c r="J351" s="584" t="s">
        <v>621</v>
      </c>
      <c r="K351" s="585">
        <v>2.6873465335159605</v>
      </c>
      <c r="L351" s="584" t="s">
        <v>1673</v>
      </c>
      <c r="M351" s="251" t="s">
        <v>413</v>
      </c>
      <c r="N351" s="679">
        <v>2.6873465335159605</v>
      </c>
      <c r="O351" s="252">
        <v>2022</v>
      </c>
      <c r="P351" s="252">
        <v>2032</v>
      </c>
      <c r="Q351" s="251" t="s">
        <v>519</v>
      </c>
      <c r="R351" s="252" t="s">
        <v>394</v>
      </c>
      <c r="S351" s="252" t="s">
        <v>1665</v>
      </c>
      <c r="T351" s="252" t="s">
        <v>587</v>
      </c>
      <c r="U351" s="251" t="s">
        <v>1672</v>
      </c>
      <c r="V351" s="257"/>
      <c r="W351" s="257"/>
      <c r="X351" s="257"/>
      <c r="Y351" s="257"/>
      <c r="Z351" s="257"/>
      <c r="AA351" s="257"/>
      <c r="AB351" s="257"/>
      <c r="AC351" s="257"/>
      <c r="AD351" s="257"/>
      <c r="AE351" s="257"/>
      <c r="AF351" s="257"/>
      <c r="AG351" s="257"/>
      <c r="AH351" s="257"/>
      <c r="AI351" s="257"/>
      <c r="AJ351" s="257"/>
      <c r="AK351" s="257"/>
    </row>
    <row r="352" spans="2:37" s="598" customFormat="1" ht="22.5" customHeight="1">
      <c r="B352" s="583" t="s">
        <v>1438</v>
      </c>
      <c r="C352" s="583" t="s">
        <v>453</v>
      </c>
      <c r="D352" s="584" t="s">
        <v>1261</v>
      </c>
      <c r="E352" s="583" t="s">
        <v>456</v>
      </c>
      <c r="F352" s="584" t="s">
        <v>431</v>
      </c>
      <c r="G352" s="585">
        <v>4705500.2</v>
      </c>
      <c r="H352" s="585">
        <v>2258500.156</v>
      </c>
      <c r="I352" s="583" t="s">
        <v>1670</v>
      </c>
      <c r="J352" s="584" t="s">
        <v>621</v>
      </c>
      <c r="K352" s="585">
        <v>1.8933730738672032</v>
      </c>
      <c r="L352" s="584" t="s">
        <v>1674</v>
      </c>
      <c r="M352" s="251" t="s">
        <v>411</v>
      </c>
      <c r="N352" s="679">
        <v>1.8933730738672032</v>
      </c>
      <c r="O352" s="252">
        <v>2022</v>
      </c>
      <c r="P352" s="252">
        <v>2032</v>
      </c>
      <c r="Q352" s="251" t="s">
        <v>519</v>
      </c>
      <c r="R352" s="252" t="s">
        <v>394</v>
      </c>
      <c r="S352" s="252" t="s">
        <v>1665</v>
      </c>
      <c r="T352" s="252" t="s">
        <v>587</v>
      </c>
      <c r="U352" s="251" t="s">
        <v>1672</v>
      </c>
      <c r="V352" s="257"/>
      <c r="W352" s="257"/>
      <c r="X352" s="257"/>
      <c r="Y352" s="257"/>
      <c r="Z352" s="257"/>
      <c r="AA352" s="257"/>
      <c r="AB352" s="257"/>
      <c r="AC352" s="257"/>
      <c r="AD352" s="257"/>
      <c r="AE352" s="257"/>
      <c r="AF352" s="257"/>
      <c r="AG352" s="257"/>
      <c r="AH352" s="257"/>
      <c r="AI352" s="257"/>
      <c r="AJ352" s="257"/>
      <c r="AK352" s="257"/>
    </row>
    <row r="353" spans="2:37" s="598" customFormat="1" ht="22.5" customHeight="1">
      <c r="B353" s="583" t="s">
        <v>1438</v>
      </c>
      <c r="C353" s="583" t="s">
        <v>453</v>
      </c>
      <c r="D353" s="584" t="s">
        <v>1261</v>
      </c>
      <c r="E353" s="583" t="s">
        <v>456</v>
      </c>
      <c r="F353" s="584" t="s">
        <v>431</v>
      </c>
      <c r="G353" s="585">
        <v>4705500.2</v>
      </c>
      <c r="H353" s="585">
        <v>2258500.156</v>
      </c>
      <c r="I353" s="583" t="s">
        <v>1670</v>
      </c>
      <c r="J353" s="584" t="s">
        <v>621</v>
      </c>
      <c r="K353" s="585">
        <v>8.0481421068723904</v>
      </c>
      <c r="L353" s="584" t="s">
        <v>1675</v>
      </c>
      <c r="M353" s="251" t="s">
        <v>415</v>
      </c>
      <c r="N353" s="679">
        <v>8.0481421068723904</v>
      </c>
      <c r="O353" s="252">
        <v>2022</v>
      </c>
      <c r="P353" s="252">
        <v>2032</v>
      </c>
      <c r="Q353" s="251" t="s">
        <v>519</v>
      </c>
      <c r="R353" s="252" t="s">
        <v>394</v>
      </c>
      <c r="S353" s="252" t="s">
        <v>1665</v>
      </c>
      <c r="T353" s="252" t="s">
        <v>587</v>
      </c>
      <c r="U353" s="251" t="s">
        <v>1672</v>
      </c>
      <c r="V353" s="257"/>
      <c r="W353" s="257"/>
      <c r="X353" s="257"/>
      <c r="Y353" s="257"/>
      <c r="Z353" s="257"/>
      <c r="AA353" s="257"/>
      <c r="AB353" s="257"/>
      <c r="AC353" s="257"/>
      <c r="AD353" s="257"/>
      <c r="AE353" s="257"/>
      <c r="AF353" s="257"/>
      <c r="AG353" s="257"/>
      <c r="AH353" s="257"/>
      <c r="AI353" s="257"/>
      <c r="AJ353" s="257"/>
      <c r="AK353" s="257"/>
    </row>
    <row r="354" spans="2:37" s="598" customFormat="1" ht="22.5" customHeight="1">
      <c r="B354" s="583" t="s">
        <v>1438</v>
      </c>
      <c r="C354" s="583" t="s">
        <v>453</v>
      </c>
      <c r="D354" s="584" t="s">
        <v>1261</v>
      </c>
      <c r="E354" s="583" t="s">
        <v>456</v>
      </c>
      <c r="F354" s="584" t="s">
        <v>431</v>
      </c>
      <c r="G354" s="585">
        <v>4705500.2</v>
      </c>
      <c r="H354" s="585">
        <v>2258500.156</v>
      </c>
      <c r="I354" s="583" t="s">
        <v>1670</v>
      </c>
      <c r="J354" s="584" t="s">
        <v>850</v>
      </c>
      <c r="K354" s="585">
        <v>34.064955252309467</v>
      </c>
      <c r="L354" s="584" t="s">
        <v>1676</v>
      </c>
      <c r="M354" s="251" t="s">
        <v>413</v>
      </c>
      <c r="N354" s="679">
        <v>34.064955252309467</v>
      </c>
      <c r="O354" s="252">
        <v>2022</v>
      </c>
      <c r="P354" s="252">
        <v>2032</v>
      </c>
      <c r="Q354" s="251" t="s">
        <v>519</v>
      </c>
      <c r="R354" s="252" t="s">
        <v>394</v>
      </c>
      <c r="S354" s="252" t="s">
        <v>1665</v>
      </c>
      <c r="T354" s="252" t="s">
        <v>587</v>
      </c>
      <c r="U354" s="251" t="s">
        <v>1672</v>
      </c>
      <c r="V354" s="257"/>
      <c r="W354" s="257"/>
      <c r="X354" s="257"/>
      <c r="Y354" s="257"/>
      <c r="Z354" s="257"/>
      <c r="AA354" s="257"/>
      <c r="AB354" s="257"/>
      <c r="AC354" s="257"/>
      <c r="AD354" s="257"/>
      <c r="AE354" s="257"/>
      <c r="AF354" s="257"/>
      <c r="AG354" s="257"/>
      <c r="AH354" s="257"/>
      <c r="AI354" s="257"/>
      <c r="AJ354" s="257"/>
      <c r="AK354" s="257"/>
    </row>
    <row r="355" spans="2:37" s="598" customFormat="1" ht="22.5" customHeight="1">
      <c r="B355" s="583" t="s">
        <v>1438</v>
      </c>
      <c r="C355" s="583" t="s">
        <v>453</v>
      </c>
      <c r="D355" s="584" t="s">
        <v>1261</v>
      </c>
      <c r="E355" s="583" t="s">
        <v>456</v>
      </c>
      <c r="F355" s="584" t="s">
        <v>431</v>
      </c>
      <c r="G355" s="585">
        <v>4705500.2</v>
      </c>
      <c r="H355" s="585">
        <v>2258500.156</v>
      </c>
      <c r="I355" s="583" t="s">
        <v>1670</v>
      </c>
      <c r="J355" s="584" t="s">
        <v>850</v>
      </c>
      <c r="K355" s="585">
        <v>0.67597980559232329</v>
      </c>
      <c r="L355" s="584" t="s">
        <v>1677</v>
      </c>
      <c r="M355" s="251" t="s">
        <v>413</v>
      </c>
      <c r="N355" s="679">
        <v>0.67597980559232329</v>
      </c>
      <c r="O355" s="252">
        <v>2022</v>
      </c>
      <c r="P355" s="252">
        <v>2032</v>
      </c>
      <c r="Q355" s="251" t="s">
        <v>519</v>
      </c>
      <c r="R355" s="252" t="s">
        <v>394</v>
      </c>
      <c r="S355" s="252" t="s">
        <v>1665</v>
      </c>
      <c r="T355" s="252" t="s">
        <v>587</v>
      </c>
      <c r="U355" s="251" t="s">
        <v>1672</v>
      </c>
      <c r="V355" s="257"/>
      <c r="W355" s="257"/>
      <c r="X355" s="257"/>
      <c r="Y355" s="257"/>
      <c r="Z355" s="257"/>
      <c r="AA355" s="257"/>
      <c r="AB355" s="257"/>
      <c r="AC355" s="257"/>
      <c r="AD355" s="257"/>
      <c r="AE355" s="257"/>
      <c r="AF355" s="257"/>
      <c r="AG355" s="257"/>
      <c r="AH355" s="257"/>
      <c r="AI355" s="257"/>
      <c r="AJ355" s="257"/>
      <c r="AK355" s="257"/>
    </row>
    <row r="356" spans="2:37" s="598" customFormat="1" ht="22.5" customHeight="1">
      <c r="B356" s="583" t="s">
        <v>1438</v>
      </c>
      <c r="C356" s="583" t="s">
        <v>457</v>
      </c>
      <c r="D356" s="584" t="s">
        <v>1261</v>
      </c>
      <c r="E356" s="584" t="s">
        <v>425</v>
      </c>
      <c r="F356" s="584" t="s">
        <v>431</v>
      </c>
      <c r="G356" s="585">
        <v>4875850.6869999999</v>
      </c>
      <c r="H356" s="585">
        <v>2270245.3339999998</v>
      </c>
      <c r="I356" s="583" t="s">
        <v>1578</v>
      </c>
      <c r="J356" s="583" t="s">
        <v>1089</v>
      </c>
      <c r="K356" s="585">
        <v>1.4060999999999999</v>
      </c>
      <c r="L356" s="584" t="s">
        <v>1618</v>
      </c>
      <c r="M356" s="251" t="s">
        <v>415</v>
      </c>
      <c r="N356" s="679">
        <v>1.40618</v>
      </c>
      <c r="O356" s="252">
        <v>2021</v>
      </c>
      <c r="P356" s="252">
        <v>2036</v>
      </c>
      <c r="Q356" s="251" t="s">
        <v>519</v>
      </c>
      <c r="R356" s="252" t="s">
        <v>394</v>
      </c>
      <c r="S356" s="252" t="s">
        <v>1665</v>
      </c>
      <c r="T356" s="252" t="s">
        <v>587</v>
      </c>
      <c r="U356" s="251" t="s">
        <v>1678</v>
      </c>
      <c r="V356" s="257"/>
      <c r="W356" s="257"/>
      <c r="X356" s="257"/>
      <c r="Y356" s="257"/>
      <c r="Z356" s="257"/>
      <c r="AA356" s="257"/>
      <c r="AB356" s="257"/>
      <c r="AC356" s="257"/>
      <c r="AD356" s="257"/>
      <c r="AE356" s="257"/>
      <c r="AF356" s="257"/>
      <c r="AG356" s="257"/>
      <c r="AH356" s="257"/>
      <c r="AI356" s="257"/>
      <c r="AJ356" s="257"/>
      <c r="AK356" s="257"/>
    </row>
    <row r="357" spans="2:37" s="598" customFormat="1" ht="22.5" customHeight="1">
      <c r="B357" s="583" t="s">
        <v>1438</v>
      </c>
      <c r="C357" s="583" t="s">
        <v>457</v>
      </c>
      <c r="D357" s="584" t="s">
        <v>1261</v>
      </c>
      <c r="E357" s="584" t="s">
        <v>425</v>
      </c>
      <c r="F357" s="584" t="s">
        <v>431</v>
      </c>
      <c r="G357" s="585">
        <v>4875850.6869999999</v>
      </c>
      <c r="H357" s="585">
        <v>2270245.3339999998</v>
      </c>
      <c r="I357" s="583" t="s">
        <v>1578</v>
      </c>
      <c r="J357" s="583" t="s">
        <v>1089</v>
      </c>
      <c r="K357" s="585">
        <v>2.5419</v>
      </c>
      <c r="L357" s="584" t="s">
        <v>1617</v>
      </c>
      <c r="M357" s="251" t="s">
        <v>415</v>
      </c>
      <c r="N357" s="679">
        <v>2.5419</v>
      </c>
      <c r="O357" s="252">
        <v>2021</v>
      </c>
      <c r="P357" s="252">
        <v>2036</v>
      </c>
      <c r="Q357" s="251" t="s">
        <v>519</v>
      </c>
      <c r="R357" s="252" t="s">
        <v>394</v>
      </c>
      <c r="S357" s="252" t="s">
        <v>1665</v>
      </c>
      <c r="T357" s="252" t="s">
        <v>587</v>
      </c>
      <c r="U357" s="251" t="s">
        <v>1678</v>
      </c>
      <c r="V357" s="257"/>
      <c r="W357" s="257"/>
      <c r="X357" s="257"/>
      <c r="Y357" s="257"/>
      <c r="Z357" s="257"/>
      <c r="AA357" s="257"/>
      <c r="AB357" s="257"/>
      <c r="AC357" s="257"/>
      <c r="AD357" s="257"/>
      <c r="AE357" s="257"/>
      <c r="AF357" s="257"/>
      <c r="AG357" s="257"/>
      <c r="AH357" s="257"/>
      <c r="AI357" s="257"/>
      <c r="AJ357" s="257"/>
      <c r="AK357" s="257"/>
    </row>
    <row r="358" spans="2:37" s="598" customFormat="1" ht="22.5" customHeight="1">
      <c r="B358" s="583" t="s">
        <v>1438</v>
      </c>
      <c r="C358" s="583" t="s">
        <v>457</v>
      </c>
      <c r="D358" s="584" t="s">
        <v>1261</v>
      </c>
      <c r="E358" s="584" t="s">
        <v>425</v>
      </c>
      <c r="F358" s="584" t="s">
        <v>431</v>
      </c>
      <c r="G358" s="585">
        <v>4875850.6869999999</v>
      </c>
      <c r="H358" s="585">
        <v>2270245.3339999998</v>
      </c>
      <c r="I358" s="583" t="s">
        <v>1578</v>
      </c>
      <c r="J358" s="583" t="s">
        <v>1089</v>
      </c>
      <c r="K358" s="585">
        <v>6.6497000000000002</v>
      </c>
      <c r="L358" s="584" t="s">
        <v>1616</v>
      </c>
      <c r="M358" s="251" t="s">
        <v>413</v>
      </c>
      <c r="N358" s="679">
        <v>6.6497000000000002</v>
      </c>
      <c r="O358" s="252">
        <v>2021</v>
      </c>
      <c r="P358" s="252">
        <v>2036</v>
      </c>
      <c r="Q358" s="251" t="s">
        <v>519</v>
      </c>
      <c r="R358" s="252" t="s">
        <v>394</v>
      </c>
      <c r="S358" s="252" t="s">
        <v>1665</v>
      </c>
      <c r="T358" s="252" t="s">
        <v>587</v>
      </c>
      <c r="U358" s="251" t="s">
        <v>1678</v>
      </c>
      <c r="V358" s="257"/>
      <c r="W358" s="257"/>
      <c r="X358" s="257"/>
      <c r="Y358" s="257"/>
      <c r="Z358" s="257"/>
      <c r="AA358" s="257"/>
      <c r="AB358" s="257"/>
      <c r="AC358" s="257"/>
      <c r="AD358" s="257"/>
      <c r="AE358" s="257"/>
      <c r="AF358" s="257"/>
      <c r="AG358" s="257"/>
      <c r="AH358" s="257"/>
      <c r="AI358" s="257"/>
      <c r="AJ358" s="257"/>
      <c r="AK358" s="257"/>
    </row>
    <row r="359" spans="2:37" s="598" customFormat="1" ht="22.5" customHeight="1">
      <c r="B359" s="583" t="s">
        <v>1438</v>
      </c>
      <c r="C359" s="583" t="s">
        <v>457</v>
      </c>
      <c r="D359" s="584" t="s">
        <v>1261</v>
      </c>
      <c r="E359" s="584" t="s">
        <v>425</v>
      </c>
      <c r="F359" s="584" t="s">
        <v>431</v>
      </c>
      <c r="G359" s="585">
        <v>4875850.6869999999</v>
      </c>
      <c r="H359" s="585">
        <v>2270245.3339999998</v>
      </c>
      <c r="I359" s="583" t="s">
        <v>1578</v>
      </c>
      <c r="J359" s="583" t="s">
        <v>1510</v>
      </c>
      <c r="K359" s="585">
        <v>5.6109</v>
      </c>
      <c r="L359" s="584" t="s">
        <v>1620</v>
      </c>
      <c r="M359" s="252" t="s">
        <v>116</v>
      </c>
      <c r="N359" s="679">
        <v>5.6109</v>
      </c>
      <c r="O359" s="252">
        <v>2021</v>
      </c>
      <c r="P359" s="252">
        <v>2036</v>
      </c>
      <c r="Q359" s="251" t="s">
        <v>519</v>
      </c>
      <c r="R359" s="252" t="s">
        <v>394</v>
      </c>
      <c r="S359" s="252" t="s">
        <v>1665</v>
      </c>
      <c r="T359" s="252" t="s">
        <v>587</v>
      </c>
      <c r="U359" s="251" t="s">
        <v>1678</v>
      </c>
      <c r="V359" s="257"/>
      <c r="W359" s="257"/>
      <c r="X359" s="257"/>
      <c r="Y359" s="257"/>
      <c r="Z359" s="257"/>
      <c r="AA359" s="257"/>
      <c r="AB359" s="257"/>
      <c r="AC359" s="257"/>
      <c r="AD359" s="257"/>
      <c r="AE359" s="257"/>
      <c r="AF359" s="257"/>
      <c r="AG359" s="257"/>
      <c r="AH359" s="257"/>
      <c r="AI359" s="257"/>
      <c r="AJ359" s="257"/>
      <c r="AK359" s="257"/>
    </row>
    <row r="360" spans="2:37" s="598" customFormat="1" ht="22.5" customHeight="1">
      <c r="B360" s="583" t="s">
        <v>1438</v>
      </c>
      <c r="C360" s="584" t="s">
        <v>1623</v>
      </c>
      <c r="D360" s="584" t="s">
        <v>1261</v>
      </c>
      <c r="E360" s="584" t="s">
        <v>1627</v>
      </c>
      <c r="F360" s="584" t="s">
        <v>431</v>
      </c>
      <c r="G360" s="585">
        <v>4961642</v>
      </c>
      <c r="H360" s="585">
        <v>2438246</v>
      </c>
      <c r="I360" s="583" t="s">
        <v>1679</v>
      </c>
      <c r="J360" s="583" t="s">
        <v>1089</v>
      </c>
      <c r="K360" s="585">
        <v>14.26</v>
      </c>
      <c r="L360" s="584" t="s">
        <v>1680</v>
      </c>
      <c r="M360" s="251" t="s">
        <v>415</v>
      </c>
      <c r="N360" s="679">
        <v>0</v>
      </c>
      <c r="O360" s="251">
        <v>2027</v>
      </c>
      <c r="P360" s="251">
        <v>2039</v>
      </c>
      <c r="Q360" s="251" t="s">
        <v>1443</v>
      </c>
      <c r="R360" s="251" t="s">
        <v>394</v>
      </c>
      <c r="S360" s="251" t="s">
        <v>1681</v>
      </c>
      <c r="T360" s="252" t="s">
        <v>587</v>
      </c>
      <c r="U360" s="251" t="s">
        <v>1682</v>
      </c>
      <c r="V360" s="257"/>
      <c r="W360" s="257"/>
      <c r="X360" s="257"/>
      <c r="Y360" s="257"/>
      <c r="Z360" s="257"/>
      <c r="AA360" s="257"/>
      <c r="AB360" s="257"/>
      <c r="AC360" s="257"/>
      <c r="AD360" s="257"/>
      <c r="AE360" s="257"/>
      <c r="AF360" s="257"/>
      <c r="AG360" s="257"/>
      <c r="AH360" s="257"/>
      <c r="AI360" s="257"/>
      <c r="AJ360" s="257"/>
      <c r="AK360" s="257"/>
    </row>
    <row r="361" spans="2:37" s="598" customFormat="1" ht="22.5" customHeight="1">
      <c r="B361" s="583" t="s">
        <v>1438</v>
      </c>
      <c r="C361" s="584" t="s">
        <v>1623</v>
      </c>
      <c r="D361" s="584" t="s">
        <v>1261</v>
      </c>
      <c r="E361" s="584" t="s">
        <v>1627</v>
      </c>
      <c r="F361" s="584" t="s">
        <v>431</v>
      </c>
      <c r="G361" s="585">
        <v>4961642</v>
      </c>
      <c r="H361" s="585">
        <v>2438246</v>
      </c>
      <c r="I361" s="583" t="s">
        <v>1679</v>
      </c>
      <c r="J361" s="583" t="s">
        <v>1089</v>
      </c>
      <c r="K361" s="585">
        <v>13.13</v>
      </c>
      <c r="L361" s="584" t="s">
        <v>1683</v>
      </c>
      <c r="M361" s="251" t="s">
        <v>416</v>
      </c>
      <c r="N361" s="679">
        <v>0</v>
      </c>
      <c r="O361" s="251">
        <v>2027</v>
      </c>
      <c r="P361" s="251">
        <v>2039</v>
      </c>
      <c r="Q361" s="251" t="s">
        <v>1443</v>
      </c>
      <c r="R361" s="251" t="s">
        <v>394</v>
      </c>
      <c r="S361" s="251" t="s">
        <v>1681</v>
      </c>
      <c r="T361" s="252" t="s">
        <v>587</v>
      </c>
      <c r="U361" s="251" t="s">
        <v>1682</v>
      </c>
      <c r="V361" s="257"/>
      <c r="W361" s="257"/>
      <c r="X361" s="257"/>
      <c r="Y361" s="257"/>
      <c r="Z361" s="257"/>
      <c r="AA361" s="257"/>
      <c r="AB361" s="257"/>
      <c r="AC361" s="257"/>
      <c r="AD361" s="257"/>
      <c r="AE361" s="257"/>
      <c r="AF361" s="257"/>
      <c r="AG361" s="257"/>
      <c r="AH361" s="257"/>
      <c r="AI361" s="257"/>
      <c r="AJ361" s="257"/>
      <c r="AK361" s="257"/>
    </row>
    <row r="362" spans="2:37" s="598" customFormat="1" ht="22.5" customHeight="1">
      <c r="B362" s="583" t="s">
        <v>1438</v>
      </c>
      <c r="C362" s="584" t="s">
        <v>1623</v>
      </c>
      <c r="D362" s="584" t="s">
        <v>1261</v>
      </c>
      <c r="E362" s="584" t="s">
        <v>1627</v>
      </c>
      <c r="F362" s="584" t="s">
        <v>431</v>
      </c>
      <c r="G362" s="585">
        <v>4961642</v>
      </c>
      <c r="H362" s="585">
        <v>2438246</v>
      </c>
      <c r="I362" s="583" t="s">
        <v>1679</v>
      </c>
      <c r="J362" s="583" t="s">
        <v>1089</v>
      </c>
      <c r="K362" s="585">
        <v>12.04</v>
      </c>
      <c r="L362" s="584" t="s">
        <v>1684</v>
      </c>
      <c r="M362" s="251" t="s">
        <v>411</v>
      </c>
      <c r="N362" s="679">
        <v>0</v>
      </c>
      <c r="O362" s="251">
        <v>2027</v>
      </c>
      <c r="P362" s="251">
        <v>2039</v>
      </c>
      <c r="Q362" s="251" t="s">
        <v>1443</v>
      </c>
      <c r="R362" s="251" t="s">
        <v>394</v>
      </c>
      <c r="S362" s="251" t="s">
        <v>1681</v>
      </c>
      <c r="T362" s="252" t="s">
        <v>587</v>
      </c>
      <c r="U362" s="251" t="s">
        <v>1682</v>
      </c>
      <c r="V362" s="257"/>
      <c r="W362" s="257"/>
      <c r="X362" s="257"/>
      <c r="Y362" s="257"/>
      <c r="Z362" s="257"/>
      <c r="AA362" s="257"/>
      <c r="AB362" s="257"/>
      <c r="AC362" s="257"/>
      <c r="AD362" s="257"/>
      <c r="AE362" s="257"/>
      <c r="AF362" s="257"/>
      <c r="AG362" s="257"/>
      <c r="AH362" s="257"/>
      <c r="AI362" s="257"/>
      <c r="AJ362" s="257"/>
      <c r="AK362" s="257"/>
    </row>
    <row r="363" spans="2:37" s="598" customFormat="1" ht="22.5" customHeight="1">
      <c r="B363" s="583" t="s">
        <v>1438</v>
      </c>
      <c r="C363" s="584" t="s">
        <v>1623</v>
      </c>
      <c r="D363" s="584" t="s">
        <v>1261</v>
      </c>
      <c r="E363" s="584" t="s">
        <v>1627</v>
      </c>
      <c r="F363" s="584" t="s">
        <v>431</v>
      </c>
      <c r="G363" s="585">
        <v>4961642</v>
      </c>
      <c r="H363" s="585">
        <v>2438246</v>
      </c>
      <c r="I363" s="583" t="s">
        <v>1679</v>
      </c>
      <c r="J363" s="583" t="s">
        <v>1510</v>
      </c>
      <c r="K363" s="585">
        <v>9.75</v>
      </c>
      <c r="L363" s="584" t="s">
        <v>1685</v>
      </c>
      <c r="M363" s="252" t="s">
        <v>116</v>
      </c>
      <c r="N363" s="679">
        <v>0</v>
      </c>
      <c r="O363" s="251">
        <v>2027</v>
      </c>
      <c r="P363" s="251">
        <v>2039</v>
      </c>
      <c r="Q363" s="251" t="s">
        <v>1443</v>
      </c>
      <c r="R363" s="251" t="s">
        <v>394</v>
      </c>
      <c r="S363" s="251" t="s">
        <v>1681</v>
      </c>
      <c r="T363" s="252" t="s">
        <v>587</v>
      </c>
      <c r="U363" s="251" t="s">
        <v>1682</v>
      </c>
      <c r="V363" s="257"/>
      <c r="W363" s="257"/>
      <c r="X363" s="257"/>
      <c r="Y363" s="257"/>
      <c r="Z363" s="257"/>
      <c r="AA363" s="257"/>
      <c r="AB363" s="257"/>
      <c r="AC363" s="257"/>
      <c r="AD363" s="257"/>
      <c r="AE363" s="257"/>
      <c r="AF363" s="257"/>
      <c r="AG363" s="257"/>
      <c r="AH363" s="257"/>
      <c r="AI363" s="257"/>
      <c r="AJ363" s="257"/>
      <c r="AK363" s="257"/>
    </row>
    <row r="364" spans="2:37" s="598" customFormat="1" ht="22.5" customHeight="1">
      <c r="B364" s="583" t="s">
        <v>1438</v>
      </c>
      <c r="C364" s="584" t="s">
        <v>1623</v>
      </c>
      <c r="D364" s="584" t="s">
        <v>1261</v>
      </c>
      <c r="E364" s="584" t="s">
        <v>1627</v>
      </c>
      <c r="F364" s="584" t="s">
        <v>431</v>
      </c>
      <c r="G364" s="585">
        <v>4961642</v>
      </c>
      <c r="H364" s="585">
        <v>2438246</v>
      </c>
      <c r="I364" s="583" t="s">
        <v>1679</v>
      </c>
      <c r="J364" s="583" t="s">
        <v>1510</v>
      </c>
      <c r="K364" s="585">
        <v>2.1520000000000001</v>
      </c>
      <c r="L364" s="584" t="s">
        <v>1686</v>
      </c>
      <c r="M364" s="252" t="s">
        <v>116</v>
      </c>
      <c r="N364" s="679">
        <v>0</v>
      </c>
      <c r="O364" s="251">
        <v>2027</v>
      </c>
      <c r="P364" s="251">
        <v>2039</v>
      </c>
      <c r="Q364" s="251" t="s">
        <v>1443</v>
      </c>
      <c r="R364" s="251" t="s">
        <v>394</v>
      </c>
      <c r="S364" s="251" t="s">
        <v>1681</v>
      </c>
      <c r="T364" s="252" t="s">
        <v>587</v>
      </c>
      <c r="U364" s="251" t="s">
        <v>1682</v>
      </c>
      <c r="V364" s="257"/>
      <c r="W364" s="257"/>
      <c r="X364" s="257"/>
      <c r="Y364" s="257"/>
      <c r="Z364" s="257"/>
      <c r="AA364" s="257"/>
      <c r="AB364" s="257"/>
      <c r="AC364" s="257"/>
      <c r="AD364" s="257"/>
      <c r="AE364" s="257"/>
      <c r="AF364" s="257"/>
      <c r="AG364" s="257"/>
      <c r="AH364" s="257"/>
      <c r="AI364" s="257"/>
      <c r="AJ364" s="257"/>
      <c r="AK364" s="257"/>
    </row>
    <row r="365" spans="2:37" s="598" customFormat="1" ht="22.5" customHeight="1">
      <c r="B365" s="583" t="s">
        <v>1438</v>
      </c>
      <c r="C365" s="583" t="s">
        <v>453</v>
      </c>
      <c r="D365" s="583" t="s">
        <v>527</v>
      </c>
      <c r="E365" s="583" t="s">
        <v>454</v>
      </c>
      <c r="F365" s="584" t="s">
        <v>431</v>
      </c>
      <c r="G365" s="585">
        <v>4685738.3099999996</v>
      </c>
      <c r="H365" s="585">
        <v>2263264.6830000002</v>
      </c>
      <c r="I365" s="583" t="s">
        <v>1687</v>
      </c>
      <c r="J365" s="583" t="s">
        <v>1659</v>
      </c>
      <c r="K365" s="585">
        <v>6.5000000000000002E-2</v>
      </c>
      <c r="L365" s="583" t="s">
        <v>1591</v>
      </c>
      <c r="M365" s="252" t="s">
        <v>411</v>
      </c>
      <c r="N365" s="679">
        <v>6.5000000000000002E-2</v>
      </c>
      <c r="O365" s="252">
        <v>2024</v>
      </c>
      <c r="P365" s="252">
        <v>2027</v>
      </c>
      <c r="Q365" s="251" t="s">
        <v>412</v>
      </c>
      <c r="R365" s="252" t="s">
        <v>394</v>
      </c>
      <c r="S365" s="252" t="s">
        <v>583</v>
      </c>
      <c r="T365" s="252" t="s">
        <v>1688</v>
      </c>
      <c r="U365" s="251" t="s">
        <v>1689</v>
      </c>
      <c r="V365" s="257"/>
      <c r="W365" s="257"/>
      <c r="X365" s="257"/>
      <c r="Y365" s="257"/>
      <c r="Z365" s="257"/>
      <c r="AA365" s="257"/>
      <c r="AB365" s="257"/>
      <c r="AC365" s="257"/>
      <c r="AD365" s="257"/>
      <c r="AE365" s="257"/>
      <c r="AF365" s="257"/>
      <c r="AG365" s="257"/>
      <c r="AH365" s="257"/>
      <c r="AI365" s="257"/>
      <c r="AJ365" s="257"/>
      <c r="AK365" s="257"/>
    </row>
    <row r="366" spans="2:37" s="598" customFormat="1" ht="22.5" customHeight="1">
      <c r="B366" s="583" t="s">
        <v>1438</v>
      </c>
      <c r="C366" s="583" t="s">
        <v>453</v>
      </c>
      <c r="D366" s="584" t="s">
        <v>524</v>
      </c>
      <c r="E366" s="583" t="s">
        <v>454</v>
      </c>
      <c r="F366" s="584" t="s">
        <v>431</v>
      </c>
      <c r="G366" s="585">
        <v>4689255.6050000004</v>
      </c>
      <c r="H366" s="585">
        <v>2251531.7489999998</v>
      </c>
      <c r="I366" s="583" t="s">
        <v>1687</v>
      </c>
      <c r="J366" s="583" t="s">
        <v>1659</v>
      </c>
      <c r="K366" s="585">
        <v>0.09</v>
      </c>
      <c r="L366" s="583" t="s">
        <v>455</v>
      </c>
      <c r="M366" s="252" t="s">
        <v>411</v>
      </c>
      <c r="N366" s="679">
        <v>0.09</v>
      </c>
      <c r="O366" s="252">
        <v>2024</v>
      </c>
      <c r="P366" s="252">
        <v>2027</v>
      </c>
      <c r="Q366" s="251" t="s">
        <v>412</v>
      </c>
      <c r="R366" s="252" t="s">
        <v>394</v>
      </c>
      <c r="S366" s="252" t="s">
        <v>583</v>
      </c>
      <c r="T366" s="252" t="s">
        <v>1688</v>
      </c>
      <c r="U366" s="251" t="s">
        <v>1689</v>
      </c>
      <c r="V366" s="257"/>
      <c r="W366" s="257"/>
      <c r="X366" s="257"/>
      <c r="Y366" s="257"/>
      <c r="Z366" s="257"/>
      <c r="AA366" s="257"/>
      <c r="AB366" s="257"/>
      <c r="AC366" s="257"/>
      <c r="AD366" s="257"/>
      <c r="AE366" s="257"/>
      <c r="AF366" s="257"/>
      <c r="AG366" s="257"/>
      <c r="AH366" s="257"/>
      <c r="AI366" s="257"/>
      <c r="AJ366" s="257"/>
      <c r="AK366" s="257"/>
    </row>
    <row r="367" spans="2:37" s="598" customFormat="1" ht="22.5" customHeight="1">
      <c r="B367" s="583" t="s">
        <v>1438</v>
      </c>
      <c r="C367" s="583" t="s">
        <v>453</v>
      </c>
      <c r="D367" s="583" t="s">
        <v>1084</v>
      </c>
      <c r="E367" s="583" t="s">
        <v>454</v>
      </c>
      <c r="F367" s="584" t="s">
        <v>431</v>
      </c>
      <c r="G367" s="585">
        <v>4689235.2180000003</v>
      </c>
      <c r="H367" s="585">
        <v>2251424.8080000002</v>
      </c>
      <c r="I367" s="583" t="s">
        <v>1687</v>
      </c>
      <c r="J367" s="583" t="s">
        <v>1659</v>
      </c>
      <c r="K367" s="585">
        <v>1.0900000000000001</v>
      </c>
      <c r="L367" s="584" t="s">
        <v>455</v>
      </c>
      <c r="M367" s="252" t="s">
        <v>411</v>
      </c>
      <c r="N367" s="353">
        <v>1.0900000000000001</v>
      </c>
      <c r="O367" s="252">
        <v>2024</v>
      </c>
      <c r="P367" s="252">
        <v>2027</v>
      </c>
      <c r="Q367" s="251" t="s">
        <v>412</v>
      </c>
      <c r="R367" s="252" t="s">
        <v>394</v>
      </c>
      <c r="S367" s="252" t="s">
        <v>583</v>
      </c>
      <c r="T367" s="252" t="s">
        <v>1688</v>
      </c>
      <c r="U367" s="251" t="s">
        <v>1689</v>
      </c>
      <c r="V367" s="257"/>
      <c r="W367" s="257"/>
      <c r="X367" s="257"/>
      <c r="Y367" s="257"/>
      <c r="Z367" s="257"/>
      <c r="AA367" s="257"/>
      <c r="AB367" s="257"/>
      <c r="AC367" s="257"/>
      <c r="AD367" s="257"/>
      <c r="AE367" s="257"/>
      <c r="AF367" s="257"/>
      <c r="AG367" s="257"/>
      <c r="AH367" s="257"/>
      <c r="AI367" s="257"/>
      <c r="AJ367" s="257"/>
      <c r="AK367" s="257"/>
    </row>
    <row r="368" spans="2:37" s="598" customFormat="1" ht="22.5" customHeight="1">
      <c r="B368" s="583" t="s">
        <v>1438</v>
      </c>
      <c r="C368" s="583" t="s">
        <v>453</v>
      </c>
      <c r="D368" s="584" t="s">
        <v>524</v>
      </c>
      <c r="E368" s="583" t="s">
        <v>456</v>
      </c>
      <c r="F368" s="584" t="s">
        <v>431</v>
      </c>
      <c r="G368" s="585">
        <v>4704767</v>
      </c>
      <c r="H368" s="585">
        <v>2240713</v>
      </c>
      <c r="I368" s="583" t="s">
        <v>1687</v>
      </c>
      <c r="J368" s="584" t="s">
        <v>1510</v>
      </c>
      <c r="K368" s="585">
        <v>30</v>
      </c>
      <c r="L368" s="584" t="s">
        <v>1690</v>
      </c>
      <c r="M368" s="251" t="s">
        <v>413</v>
      </c>
      <c r="N368" s="679">
        <v>1</v>
      </c>
      <c r="O368" s="252">
        <v>2024</v>
      </c>
      <c r="P368" s="252">
        <v>2027</v>
      </c>
      <c r="Q368" s="251" t="s">
        <v>412</v>
      </c>
      <c r="R368" s="252" t="s">
        <v>394</v>
      </c>
      <c r="S368" s="252" t="s">
        <v>583</v>
      </c>
      <c r="T368" s="252" t="s">
        <v>1688</v>
      </c>
      <c r="U368" s="251" t="s">
        <v>1691</v>
      </c>
      <c r="V368" s="257"/>
      <c r="W368" s="257"/>
      <c r="X368" s="257"/>
      <c r="Y368" s="257"/>
      <c r="Z368" s="257"/>
      <c r="AA368" s="257"/>
      <c r="AB368" s="257"/>
      <c r="AC368" s="257"/>
      <c r="AD368" s="257"/>
      <c r="AE368" s="257"/>
      <c r="AF368" s="257"/>
      <c r="AG368" s="257"/>
      <c r="AH368" s="257"/>
      <c r="AI368" s="257"/>
      <c r="AJ368" s="257"/>
      <c r="AK368" s="257"/>
    </row>
    <row r="369" spans="2:37" s="598" customFormat="1" ht="22.5" customHeight="1">
      <c r="B369" s="583" t="s">
        <v>1438</v>
      </c>
      <c r="C369" s="584" t="s">
        <v>1634</v>
      </c>
      <c r="D369" s="584" t="s">
        <v>1261</v>
      </c>
      <c r="E369" s="584" t="s">
        <v>1635</v>
      </c>
      <c r="F369" s="584" t="s">
        <v>431</v>
      </c>
      <c r="G369" s="585">
        <v>4705000</v>
      </c>
      <c r="H369" s="585">
        <v>2202000</v>
      </c>
      <c r="I369" s="583" t="s">
        <v>1663</v>
      </c>
      <c r="J369" s="584" t="s">
        <v>621</v>
      </c>
      <c r="K369" s="585">
        <v>40.1</v>
      </c>
      <c r="L369" s="584" t="s">
        <v>1636</v>
      </c>
      <c r="M369" s="251" t="s">
        <v>411</v>
      </c>
      <c r="N369" s="679">
        <v>0</v>
      </c>
      <c r="O369" s="251">
        <v>2026</v>
      </c>
      <c r="P369" s="251">
        <v>2032</v>
      </c>
      <c r="Q369" s="251" t="s">
        <v>626</v>
      </c>
      <c r="R369" s="251" t="s">
        <v>394</v>
      </c>
      <c r="S369" s="251" t="s">
        <v>1692</v>
      </c>
      <c r="T369" s="252" t="s">
        <v>587</v>
      </c>
      <c r="U369" s="251" t="s">
        <v>1693</v>
      </c>
      <c r="V369" s="257"/>
      <c r="W369" s="257"/>
      <c r="X369" s="257"/>
      <c r="Y369" s="257"/>
      <c r="Z369" s="257"/>
      <c r="AA369" s="257"/>
      <c r="AB369" s="257"/>
      <c r="AC369" s="257"/>
      <c r="AD369" s="257"/>
      <c r="AE369" s="257"/>
      <c r="AF369" s="257"/>
      <c r="AG369" s="257"/>
      <c r="AH369" s="257"/>
      <c r="AI369" s="257"/>
      <c r="AJ369" s="257"/>
      <c r="AK369" s="257"/>
    </row>
    <row r="370" spans="2:37" s="598" customFormat="1" ht="22.5" customHeight="1">
      <c r="B370" s="583" t="s">
        <v>1438</v>
      </c>
      <c r="C370" s="583" t="s">
        <v>457</v>
      </c>
      <c r="D370" s="584" t="s">
        <v>516</v>
      </c>
      <c r="E370" s="584" t="s">
        <v>458</v>
      </c>
      <c r="F370" s="584" t="s">
        <v>431</v>
      </c>
      <c r="G370" s="585">
        <v>4858356.3020000001</v>
      </c>
      <c r="H370" s="585">
        <v>2270338.733</v>
      </c>
      <c r="I370" s="583" t="s">
        <v>643</v>
      </c>
      <c r="J370" s="583" t="s">
        <v>1659</v>
      </c>
      <c r="K370" s="585">
        <v>5.0999999999999996</v>
      </c>
      <c r="L370" s="583" t="s">
        <v>1694</v>
      </c>
      <c r="M370" s="252" t="s">
        <v>415</v>
      </c>
      <c r="N370" s="679">
        <v>5.0999999999999996</v>
      </c>
      <c r="O370" s="251">
        <v>2021</v>
      </c>
      <c r="P370" s="251">
        <v>2026</v>
      </c>
      <c r="Q370" s="251" t="s">
        <v>412</v>
      </c>
      <c r="R370" s="252" t="s">
        <v>394</v>
      </c>
      <c r="S370" s="252" t="s">
        <v>583</v>
      </c>
      <c r="T370" s="252" t="s">
        <v>1688</v>
      </c>
      <c r="U370" s="251" t="s">
        <v>1695</v>
      </c>
      <c r="V370" s="257"/>
      <c r="W370" s="257"/>
      <c r="X370" s="257"/>
      <c r="Y370" s="257"/>
      <c r="Z370" s="257"/>
      <c r="AA370" s="257"/>
      <c r="AB370" s="257"/>
      <c r="AC370" s="257"/>
      <c r="AD370" s="257"/>
      <c r="AE370" s="257"/>
      <c r="AF370" s="257"/>
      <c r="AG370" s="257"/>
      <c r="AH370" s="257"/>
      <c r="AI370" s="257"/>
      <c r="AJ370" s="257"/>
      <c r="AK370" s="257"/>
    </row>
    <row r="371" spans="2:37" s="598" customFormat="1" ht="22.5" customHeight="1">
      <c r="B371" s="583" t="s">
        <v>1438</v>
      </c>
      <c r="C371" s="583" t="s">
        <v>457</v>
      </c>
      <c r="D371" s="584" t="s">
        <v>524</v>
      </c>
      <c r="E371" s="584" t="s">
        <v>458</v>
      </c>
      <c r="F371" s="584" t="s">
        <v>431</v>
      </c>
      <c r="G371" s="585">
        <v>4858000</v>
      </c>
      <c r="H371" s="585">
        <v>2271000</v>
      </c>
      <c r="I371" s="583" t="s">
        <v>1687</v>
      </c>
      <c r="J371" s="584" t="s">
        <v>1510</v>
      </c>
      <c r="K371" s="585">
        <v>45</v>
      </c>
      <c r="L371" s="583" t="s">
        <v>1696</v>
      </c>
      <c r="M371" s="252" t="s">
        <v>413</v>
      </c>
      <c r="N371" s="679">
        <v>34.06</v>
      </c>
      <c r="O371" s="251">
        <v>2021</v>
      </c>
      <c r="P371" s="251">
        <v>2026</v>
      </c>
      <c r="Q371" s="251" t="s">
        <v>412</v>
      </c>
      <c r="R371" s="252" t="s">
        <v>394</v>
      </c>
      <c r="S371" s="252" t="s">
        <v>583</v>
      </c>
      <c r="T371" s="252" t="s">
        <v>1688</v>
      </c>
      <c r="U371" s="251" t="s">
        <v>1697</v>
      </c>
      <c r="V371" s="257"/>
      <c r="W371" s="257"/>
      <c r="X371" s="257"/>
      <c r="Y371" s="257"/>
      <c r="Z371" s="257"/>
      <c r="AA371" s="257"/>
      <c r="AB371" s="257"/>
      <c r="AC371" s="257"/>
      <c r="AD371" s="257"/>
      <c r="AE371" s="257"/>
      <c r="AF371" s="257"/>
      <c r="AG371" s="257"/>
      <c r="AH371" s="257"/>
      <c r="AI371" s="257"/>
      <c r="AJ371" s="257"/>
      <c r="AK371" s="257"/>
    </row>
    <row r="372" spans="2:37" s="598" customFormat="1" ht="22.5" customHeight="1">
      <c r="B372" s="583" t="s">
        <v>1438</v>
      </c>
      <c r="C372" s="583" t="s">
        <v>457</v>
      </c>
      <c r="D372" s="584" t="s">
        <v>524</v>
      </c>
      <c r="E372" s="583" t="s">
        <v>1698</v>
      </c>
      <c r="F372" s="584" t="s">
        <v>431</v>
      </c>
      <c r="G372" s="585">
        <v>4803000</v>
      </c>
      <c r="H372" s="585">
        <v>2301000</v>
      </c>
      <c r="I372" s="583" t="s">
        <v>1687</v>
      </c>
      <c r="J372" s="584" t="s">
        <v>1510</v>
      </c>
      <c r="K372" s="585">
        <v>28</v>
      </c>
      <c r="L372" s="583" t="s">
        <v>1699</v>
      </c>
      <c r="M372" s="252" t="s">
        <v>413</v>
      </c>
      <c r="N372" s="353">
        <v>0</v>
      </c>
      <c r="O372" s="251">
        <v>2021</v>
      </c>
      <c r="P372" s="251">
        <v>2026</v>
      </c>
      <c r="Q372" s="252" t="s">
        <v>393</v>
      </c>
      <c r="R372" s="252" t="s">
        <v>394</v>
      </c>
      <c r="S372" s="252" t="s">
        <v>583</v>
      </c>
      <c r="T372" s="252" t="s">
        <v>1660</v>
      </c>
      <c r="U372" s="251" t="s">
        <v>1697</v>
      </c>
      <c r="V372" s="257"/>
      <c r="W372" s="257"/>
      <c r="X372" s="257"/>
      <c r="Y372" s="257"/>
      <c r="Z372" s="257"/>
      <c r="AA372" s="257"/>
      <c r="AB372" s="257"/>
      <c r="AC372" s="257"/>
      <c r="AD372" s="257"/>
      <c r="AE372" s="257"/>
      <c r="AF372" s="257"/>
      <c r="AG372" s="257"/>
      <c r="AH372" s="257"/>
      <c r="AI372" s="257"/>
      <c r="AJ372" s="257"/>
      <c r="AK372" s="257"/>
    </row>
    <row r="373" spans="2:37" s="598" customFormat="1" ht="22.5" customHeight="1">
      <c r="B373" s="583" t="s">
        <v>1438</v>
      </c>
      <c r="C373" s="583" t="s">
        <v>457</v>
      </c>
      <c r="D373" s="584" t="s">
        <v>527</v>
      </c>
      <c r="E373" s="583" t="s">
        <v>1698</v>
      </c>
      <c r="F373" s="584" t="s">
        <v>431</v>
      </c>
      <c r="G373" s="585">
        <v>4803000</v>
      </c>
      <c r="H373" s="585">
        <v>2301000</v>
      </c>
      <c r="I373" s="583" t="s">
        <v>1687</v>
      </c>
      <c r="J373" s="584" t="s">
        <v>1659</v>
      </c>
      <c r="K373" s="585">
        <v>5.7</v>
      </c>
      <c r="L373" s="583" t="s">
        <v>460</v>
      </c>
      <c r="M373" s="252" t="s">
        <v>411</v>
      </c>
      <c r="N373" s="679">
        <v>0</v>
      </c>
      <c r="O373" s="251">
        <v>2021</v>
      </c>
      <c r="P373" s="251">
        <v>2026</v>
      </c>
      <c r="Q373" s="252" t="s">
        <v>393</v>
      </c>
      <c r="R373" s="252" t="s">
        <v>394</v>
      </c>
      <c r="S373" s="252" t="s">
        <v>583</v>
      </c>
      <c r="T373" s="252" t="s">
        <v>1660</v>
      </c>
      <c r="U373" s="251" t="s">
        <v>1700</v>
      </c>
      <c r="V373" s="257"/>
      <c r="W373" s="257"/>
      <c r="X373" s="257"/>
      <c r="Y373" s="257"/>
      <c r="Z373" s="257"/>
      <c r="AA373" s="257"/>
      <c r="AB373" s="257"/>
      <c r="AC373" s="257"/>
      <c r="AD373" s="257"/>
      <c r="AE373" s="257"/>
      <c r="AF373" s="257"/>
      <c r="AG373" s="257"/>
      <c r="AH373" s="257"/>
      <c r="AI373" s="257"/>
      <c r="AJ373" s="257"/>
      <c r="AK373" s="257"/>
    </row>
    <row r="374" spans="2:37" s="598" customFormat="1" ht="22.5" customHeight="1">
      <c r="B374" s="583" t="s">
        <v>1438</v>
      </c>
      <c r="C374" s="583" t="s">
        <v>457</v>
      </c>
      <c r="D374" s="584" t="s">
        <v>524</v>
      </c>
      <c r="E374" s="583" t="s">
        <v>1698</v>
      </c>
      <c r="F374" s="584" t="s">
        <v>431</v>
      </c>
      <c r="G374" s="585">
        <v>4803000</v>
      </c>
      <c r="H374" s="585">
        <v>2301000</v>
      </c>
      <c r="I374" s="583" t="s">
        <v>1687</v>
      </c>
      <c r="J374" s="584" t="s">
        <v>1659</v>
      </c>
      <c r="K374" s="585">
        <v>3.3</v>
      </c>
      <c r="L374" s="583" t="s">
        <v>460</v>
      </c>
      <c r="M374" s="252" t="s">
        <v>411</v>
      </c>
      <c r="N374" s="679">
        <v>0</v>
      </c>
      <c r="O374" s="251">
        <v>2021</v>
      </c>
      <c r="P374" s="251">
        <v>2026</v>
      </c>
      <c r="Q374" s="252" t="s">
        <v>393</v>
      </c>
      <c r="R374" s="252" t="s">
        <v>394</v>
      </c>
      <c r="S374" s="252" t="s">
        <v>583</v>
      </c>
      <c r="T374" s="252" t="s">
        <v>1660</v>
      </c>
      <c r="U374" s="251" t="s">
        <v>1701</v>
      </c>
      <c r="V374" s="257"/>
      <c r="W374" s="257"/>
      <c r="X374" s="257"/>
      <c r="Y374" s="257"/>
      <c r="Z374" s="257"/>
      <c r="AA374" s="257"/>
      <c r="AB374" s="257"/>
      <c r="AC374" s="257"/>
      <c r="AD374" s="257"/>
      <c r="AE374" s="257"/>
      <c r="AF374" s="257"/>
      <c r="AG374" s="257"/>
      <c r="AH374" s="257"/>
      <c r="AI374" s="257"/>
      <c r="AJ374" s="257"/>
      <c r="AK374" s="257"/>
    </row>
    <row r="375" spans="2:37" s="598" customFormat="1" ht="22.5" customHeight="1">
      <c r="B375" s="583" t="s">
        <v>1438</v>
      </c>
      <c r="C375" s="583" t="s">
        <v>457</v>
      </c>
      <c r="D375" s="584" t="s">
        <v>1261</v>
      </c>
      <c r="E375" s="583" t="s">
        <v>886</v>
      </c>
      <c r="F375" s="584" t="s">
        <v>431</v>
      </c>
      <c r="G375" s="584">
        <v>4948514.96</v>
      </c>
      <c r="H375" s="585">
        <v>2274473.389</v>
      </c>
      <c r="I375" s="583" t="s">
        <v>1687</v>
      </c>
      <c r="J375" s="584" t="s">
        <v>621</v>
      </c>
      <c r="K375" s="585">
        <v>2.4500000000000002</v>
      </c>
      <c r="L375" s="584" t="s">
        <v>459</v>
      </c>
      <c r="M375" s="252" t="s">
        <v>411</v>
      </c>
      <c r="N375" s="679">
        <v>0</v>
      </c>
      <c r="O375" s="251">
        <v>2024</v>
      </c>
      <c r="P375" s="251">
        <v>2027</v>
      </c>
      <c r="Q375" s="252" t="s">
        <v>393</v>
      </c>
      <c r="R375" s="252" t="s">
        <v>394</v>
      </c>
      <c r="S375" s="252" t="s">
        <v>1651</v>
      </c>
      <c r="T375" s="252" t="s">
        <v>1702</v>
      </c>
      <c r="U375" s="251" t="s">
        <v>1703</v>
      </c>
      <c r="V375" s="257"/>
      <c r="W375" s="257"/>
      <c r="X375" s="257"/>
      <c r="Y375" s="257"/>
      <c r="Z375" s="257"/>
      <c r="AA375" s="257"/>
      <c r="AB375" s="257"/>
      <c r="AC375" s="257"/>
      <c r="AD375" s="257"/>
      <c r="AE375" s="257"/>
      <c r="AF375" s="257"/>
      <c r="AG375" s="257"/>
      <c r="AH375" s="257"/>
      <c r="AI375" s="257"/>
      <c r="AJ375" s="257"/>
      <c r="AK375" s="257"/>
    </row>
    <row r="376" spans="2:37" s="598" customFormat="1" ht="22.5" customHeight="1">
      <c r="B376" s="583" t="s">
        <v>1438</v>
      </c>
      <c r="C376" s="583" t="s">
        <v>457</v>
      </c>
      <c r="D376" s="583" t="s">
        <v>1704</v>
      </c>
      <c r="E376" s="583" t="s">
        <v>461</v>
      </c>
      <c r="F376" s="584" t="s">
        <v>431</v>
      </c>
      <c r="G376" s="585">
        <v>4889812</v>
      </c>
      <c r="H376" s="585">
        <v>2296415</v>
      </c>
      <c r="I376" s="583" t="s">
        <v>1687</v>
      </c>
      <c r="J376" s="584" t="s">
        <v>1510</v>
      </c>
      <c r="K376" s="585">
        <v>2.27</v>
      </c>
      <c r="L376" s="584" t="s">
        <v>459</v>
      </c>
      <c r="M376" s="252" t="s">
        <v>411</v>
      </c>
      <c r="N376" s="679">
        <v>2.27</v>
      </c>
      <c r="O376" s="251">
        <v>2021</v>
      </c>
      <c r="P376" s="251">
        <v>2025</v>
      </c>
      <c r="Q376" s="252" t="s">
        <v>1705</v>
      </c>
      <c r="R376" s="252" t="s">
        <v>394</v>
      </c>
      <c r="S376" s="252" t="s">
        <v>583</v>
      </c>
      <c r="T376" s="252" t="s">
        <v>1660</v>
      </c>
      <c r="U376" s="251" t="s">
        <v>1706</v>
      </c>
      <c r="V376" s="257"/>
      <c r="W376" s="257"/>
      <c r="X376" s="257"/>
      <c r="Y376" s="257"/>
      <c r="Z376" s="257"/>
      <c r="AA376" s="257"/>
      <c r="AB376" s="257"/>
      <c r="AC376" s="257"/>
      <c r="AD376" s="257"/>
      <c r="AE376" s="257"/>
      <c r="AF376" s="257"/>
      <c r="AG376" s="257"/>
      <c r="AH376" s="257"/>
      <c r="AI376" s="257"/>
      <c r="AJ376" s="257"/>
      <c r="AK376" s="257"/>
    </row>
    <row r="377" spans="2:37" s="598" customFormat="1" ht="22.5" customHeight="1">
      <c r="B377" s="583" t="s">
        <v>1438</v>
      </c>
      <c r="C377" s="583" t="s">
        <v>457</v>
      </c>
      <c r="D377" s="583" t="s">
        <v>527</v>
      </c>
      <c r="E377" s="584" t="s">
        <v>458</v>
      </c>
      <c r="F377" s="584" t="s">
        <v>431</v>
      </c>
      <c r="G377" s="585">
        <v>4869700.25</v>
      </c>
      <c r="H377" s="585">
        <v>2251154.111</v>
      </c>
      <c r="I377" s="583" t="s">
        <v>1687</v>
      </c>
      <c r="J377" s="584" t="s">
        <v>1659</v>
      </c>
      <c r="K377" s="585">
        <v>8.1000000000000003E-2</v>
      </c>
      <c r="L377" s="583" t="s">
        <v>459</v>
      </c>
      <c r="M377" s="252" t="s">
        <v>411</v>
      </c>
      <c r="N377" s="679">
        <v>8.1000000000000003E-2</v>
      </c>
      <c r="O377" s="251">
        <v>2022</v>
      </c>
      <c r="P377" s="251">
        <v>2025</v>
      </c>
      <c r="Q377" s="252" t="s">
        <v>1705</v>
      </c>
      <c r="R377" s="252" t="s">
        <v>394</v>
      </c>
      <c r="S377" s="252" t="s">
        <v>583</v>
      </c>
      <c r="T377" s="252" t="s">
        <v>1660</v>
      </c>
      <c r="U377" s="251" t="s">
        <v>1701</v>
      </c>
      <c r="V377" s="257"/>
      <c r="W377" s="257"/>
      <c r="X377" s="257"/>
      <c r="Y377" s="257"/>
      <c r="Z377" s="257"/>
      <c r="AA377" s="257"/>
      <c r="AB377" s="257"/>
      <c r="AC377" s="257"/>
      <c r="AD377" s="257"/>
      <c r="AE377" s="257"/>
      <c r="AF377" s="257"/>
      <c r="AG377" s="257"/>
      <c r="AH377" s="257"/>
      <c r="AI377" s="257"/>
      <c r="AJ377" s="257"/>
      <c r="AK377" s="257"/>
    </row>
    <row r="378" spans="2:37" s="598" customFormat="1" ht="22.5" customHeight="1">
      <c r="B378" s="583" t="s">
        <v>1438</v>
      </c>
      <c r="C378" s="583" t="s">
        <v>457</v>
      </c>
      <c r="D378" s="584" t="s">
        <v>1261</v>
      </c>
      <c r="E378" s="583" t="s">
        <v>887</v>
      </c>
      <c r="F378" s="584" t="s">
        <v>431</v>
      </c>
      <c r="G378" s="585">
        <v>4936600.01</v>
      </c>
      <c r="H378" s="585">
        <v>2343020.0010000002</v>
      </c>
      <c r="I378" s="583" t="s">
        <v>1687</v>
      </c>
      <c r="J378" s="584" t="s">
        <v>621</v>
      </c>
      <c r="K378" s="585">
        <v>1.93</v>
      </c>
      <c r="L378" s="584" t="s">
        <v>459</v>
      </c>
      <c r="M378" s="252" t="s">
        <v>411</v>
      </c>
      <c r="N378" s="679">
        <v>0</v>
      </c>
      <c r="O378" s="252">
        <v>2024</v>
      </c>
      <c r="P378" s="252">
        <v>2027</v>
      </c>
      <c r="Q378" s="252" t="s">
        <v>393</v>
      </c>
      <c r="R378" s="252" t="s">
        <v>394</v>
      </c>
      <c r="S378" s="252" t="s">
        <v>583</v>
      </c>
      <c r="T378" s="252" t="s">
        <v>1660</v>
      </c>
      <c r="U378" s="251" t="s">
        <v>1707</v>
      </c>
      <c r="V378" s="257"/>
      <c r="W378" s="257"/>
      <c r="X378" s="257"/>
      <c r="Y378" s="257"/>
      <c r="Z378" s="257"/>
      <c r="AA378" s="257"/>
      <c r="AB378" s="257"/>
      <c r="AC378" s="257"/>
      <c r="AD378" s="257"/>
      <c r="AE378" s="257"/>
      <c r="AF378" s="257"/>
      <c r="AG378" s="257"/>
      <c r="AH378" s="257"/>
      <c r="AI378" s="257"/>
      <c r="AJ378" s="257"/>
      <c r="AK378" s="257"/>
    </row>
    <row r="379" spans="2:37" s="598" customFormat="1" ht="22.5" customHeight="1">
      <c r="B379" s="583" t="s">
        <v>1438</v>
      </c>
      <c r="C379" s="583" t="s">
        <v>1708</v>
      </c>
      <c r="D379" s="584" t="s">
        <v>524</v>
      </c>
      <c r="E379" s="602" t="s">
        <v>897</v>
      </c>
      <c r="F379" s="603" t="s">
        <v>435</v>
      </c>
      <c r="G379" s="603" t="s">
        <v>435</v>
      </c>
      <c r="H379" s="603" t="s">
        <v>435</v>
      </c>
      <c r="I379" s="602" t="s">
        <v>646</v>
      </c>
      <c r="J379" s="602" t="s">
        <v>1709</v>
      </c>
      <c r="K379" s="604" t="s">
        <v>1710</v>
      </c>
      <c r="L379" s="605" t="s">
        <v>435</v>
      </c>
      <c r="M379" s="727" t="s">
        <v>435</v>
      </c>
      <c r="N379" s="728">
        <v>0</v>
      </c>
      <c r="O379" s="699">
        <v>2015</v>
      </c>
      <c r="P379" s="699">
        <v>2023</v>
      </c>
      <c r="Q379" s="729" t="s">
        <v>1443</v>
      </c>
      <c r="R379" s="729" t="s">
        <v>394</v>
      </c>
      <c r="S379" s="729" t="s">
        <v>1711</v>
      </c>
      <c r="T379" s="729" t="s">
        <v>477</v>
      </c>
      <c r="U379" s="698" t="s">
        <v>1712</v>
      </c>
      <c r="V379" s="257"/>
      <c r="W379" s="257"/>
      <c r="X379" s="257"/>
      <c r="Y379" s="257"/>
      <c r="Z379" s="257"/>
      <c r="AA379" s="257"/>
      <c r="AB379" s="257"/>
      <c r="AC379" s="257"/>
      <c r="AD379" s="257"/>
      <c r="AE379" s="257"/>
      <c r="AF379" s="257"/>
      <c r="AG379" s="257"/>
      <c r="AH379" s="257"/>
      <c r="AI379" s="257"/>
      <c r="AJ379" s="257"/>
      <c r="AK379" s="257"/>
    </row>
    <row r="380" spans="2:37" s="598" customFormat="1" ht="22.5" customHeight="1">
      <c r="B380" s="583" t="s">
        <v>1438</v>
      </c>
      <c r="C380" s="583" t="s">
        <v>1708</v>
      </c>
      <c r="D380" s="584" t="s">
        <v>524</v>
      </c>
      <c r="E380" s="602" t="s">
        <v>897</v>
      </c>
      <c r="F380" s="603" t="s">
        <v>435</v>
      </c>
      <c r="G380" s="603" t="s">
        <v>435</v>
      </c>
      <c r="H380" s="603" t="s">
        <v>435</v>
      </c>
      <c r="I380" s="602" t="s">
        <v>646</v>
      </c>
      <c r="J380" s="602" t="s">
        <v>1709</v>
      </c>
      <c r="K380" s="604" t="s">
        <v>435</v>
      </c>
      <c r="L380" s="605" t="s">
        <v>435</v>
      </c>
      <c r="M380" s="727" t="s">
        <v>435</v>
      </c>
      <c r="N380" s="730">
        <v>0</v>
      </c>
      <c r="O380" s="699">
        <v>2015</v>
      </c>
      <c r="P380" s="699">
        <v>2023</v>
      </c>
      <c r="Q380" s="729" t="s">
        <v>1443</v>
      </c>
      <c r="R380" s="729" t="s">
        <v>394</v>
      </c>
      <c r="S380" s="729" t="s">
        <v>1711</v>
      </c>
      <c r="T380" s="729" t="s">
        <v>477</v>
      </c>
      <c r="U380" s="698" t="s">
        <v>1713</v>
      </c>
      <c r="V380" s="257"/>
      <c r="W380" s="257"/>
      <c r="X380" s="257"/>
      <c r="Y380" s="257"/>
      <c r="Z380" s="257"/>
      <c r="AA380" s="257"/>
      <c r="AB380" s="257"/>
      <c r="AC380" s="257"/>
      <c r="AD380" s="257"/>
      <c r="AE380" s="257"/>
      <c r="AF380" s="257"/>
      <c r="AG380" s="257"/>
      <c r="AH380" s="257"/>
      <c r="AI380" s="257"/>
      <c r="AJ380" s="257"/>
      <c r="AK380" s="257"/>
    </row>
    <row r="381" spans="2:37" s="598" customFormat="1" ht="22.5" customHeight="1">
      <c r="B381" s="583" t="s">
        <v>1438</v>
      </c>
      <c r="C381" s="609" t="s">
        <v>1708</v>
      </c>
      <c r="D381" s="610" t="s">
        <v>509</v>
      </c>
      <c r="E381" s="602" t="s">
        <v>897</v>
      </c>
      <c r="F381" s="602" t="s">
        <v>410</v>
      </c>
      <c r="G381" s="602">
        <v>4732317.8370000003</v>
      </c>
      <c r="H381" s="602">
        <v>2440232.0690000001</v>
      </c>
      <c r="I381" s="602" t="s">
        <v>646</v>
      </c>
      <c r="J381" s="602" t="s">
        <v>1709</v>
      </c>
      <c r="K381" s="611">
        <v>1.1499999999999999</v>
      </c>
      <c r="L381" s="605" t="s">
        <v>435</v>
      </c>
      <c r="M381" s="726" t="s">
        <v>826</v>
      </c>
      <c r="N381" s="731">
        <v>1.1499999999999999</v>
      </c>
      <c r="O381" s="252">
        <v>2013</v>
      </c>
      <c r="P381" s="252">
        <v>2026</v>
      </c>
      <c r="Q381" s="251" t="s">
        <v>412</v>
      </c>
      <c r="R381" s="252" t="s">
        <v>394</v>
      </c>
      <c r="S381" s="252" t="s">
        <v>1714</v>
      </c>
      <c r="T381" s="252" t="s">
        <v>477</v>
      </c>
      <c r="U381" s="732" t="s">
        <v>1715</v>
      </c>
      <c r="V381" s="257"/>
      <c r="W381" s="257"/>
      <c r="X381" s="257"/>
      <c r="Y381" s="257"/>
      <c r="Z381" s="257"/>
      <c r="AA381" s="257"/>
      <c r="AB381" s="257"/>
      <c r="AC381" s="257"/>
      <c r="AD381" s="257"/>
      <c r="AE381" s="257"/>
      <c r="AF381" s="257"/>
      <c r="AG381" s="257"/>
      <c r="AH381" s="257"/>
      <c r="AI381" s="257"/>
      <c r="AJ381" s="257"/>
      <c r="AK381" s="257"/>
    </row>
    <row r="382" spans="2:37" s="598" customFormat="1" ht="22.5" customHeight="1">
      <c r="B382" s="583" t="s">
        <v>1438</v>
      </c>
      <c r="C382" s="609" t="s">
        <v>1716</v>
      </c>
      <c r="D382" s="610" t="s">
        <v>506</v>
      </c>
      <c r="E382" s="612" t="s">
        <v>472</v>
      </c>
      <c r="F382" s="602" t="s">
        <v>410</v>
      </c>
      <c r="G382" s="602">
        <v>4952071.693</v>
      </c>
      <c r="H382" s="602">
        <v>2343103.835</v>
      </c>
      <c r="I382" s="602" t="s">
        <v>646</v>
      </c>
      <c r="J382" s="602" t="s">
        <v>1709</v>
      </c>
      <c r="K382" s="611">
        <v>0.39</v>
      </c>
      <c r="L382" s="605" t="s">
        <v>435</v>
      </c>
      <c r="M382" s="726" t="s">
        <v>116</v>
      </c>
      <c r="N382" s="731">
        <v>0.39</v>
      </c>
      <c r="O382" s="252">
        <v>2018</v>
      </c>
      <c r="P382" s="252">
        <v>2026</v>
      </c>
      <c r="Q382" s="251" t="s">
        <v>412</v>
      </c>
      <c r="R382" s="252" t="s">
        <v>394</v>
      </c>
      <c r="S382" s="252" t="s">
        <v>1717</v>
      </c>
      <c r="T382" s="252" t="s">
        <v>477</v>
      </c>
      <c r="U382" s="732" t="s">
        <v>1718</v>
      </c>
      <c r="V382" s="257"/>
      <c r="W382" s="257"/>
      <c r="X382" s="257"/>
      <c r="Y382" s="257"/>
      <c r="Z382" s="257"/>
      <c r="AA382" s="257"/>
      <c r="AB382" s="257"/>
      <c r="AC382" s="257"/>
      <c r="AD382" s="257"/>
      <c r="AE382" s="257"/>
      <c r="AF382" s="257"/>
      <c r="AG382" s="257"/>
      <c r="AH382" s="257"/>
      <c r="AI382" s="257"/>
      <c r="AJ382" s="257"/>
      <c r="AK382" s="257"/>
    </row>
    <row r="383" spans="2:37" s="598" customFormat="1" ht="22.5" customHeight="1">
      <c r="B383" s="583" t="s">
        <v>1438</v>
      </c>
      <c r="C383" s="609" t="s">
        <v>1719</v>
      </c>
      <c r="D383" s="610" t="s">
        <v>506</v>
      </c>
      <c r="E383" s="583" t="s">
        <v>887</v>
      </c>
      <c r="F383" s="613" t="s">
        <v>410</v>
      </c>
      <c r="G383" s="601">
        <v>4936501.7520000003</v>
      </c>
      <c r="H383" s="601">
        <v>2343148.3199999998</v>
      </c>
      <c r="I383" s="602" t="s">
        <v>646</v>
      </c>
      <c r="J383" s="602" t="s">
        <v>1709</v>
      </c>
      <c r="K383" s="611">
        <v>0.35</v>
      </c>
      <c r="L383" s="605" t="s">
        <v>435</v>
      </c>
      <c r="M383" s="726" t="s">
        <v>116</v>
      </c>
      <c r="N383" s="731">
        <v>0.35</v>
      </c>
      <c r="O383" s="252">
        <v>2014</v>
      </c>
      <c r="P383" s="252">
        <v>2026</v>
      </c>
      <c r="Q383" s="726" t="s">
        <v>1705</v>
      </c>
      <c r="R383" s="726" t="s">
        <v>394</v>
      </c>
      <c r="S383" s="726" t="s">
        <v>1720</v>
      </c>
      <c r="T383" s="726" t="s">
        <v>477</v>
      </c>
      <c r="U383" s="733" t="s">
        <v>1721</v>
      </c>
      <c r="V383" s="257"/>
      <c r="W383" s="257"/>
      <c r="X383" s="257"/>
      <c r="Y383" s="257"/>
      <c r="Z383" s="257"/>
      <c r="AA383" s="257"/>
      <c r="AB383" s="257"/>
      <c r="AC383" s="257"/>
      <c r="AD383" s="257"/>
      <c r="AE383" s="257"/>
      <c r="AF383" s="257"/>
      <c r="AG383" s="257"/>
      <c r="AH383" s="257"/>
      <c r="AI383" s="257"/>
      <c r="AJ383" s="257"/>
      <c r="AK383" s="257"/>
    </row>
    <row r="384" spans="2:37" s="598" customFormat="1" ht="22.5" customHeight="1">
      <c r="B384" s="583" t="s">
        <v>1438</v>
      </c>
      <c r="C384" s="583" t="s">
        <v>1719</v>
      </c>
      <c r="D384" s="610" t="s">
        <v>509</v>
      </c>
      <c r="E384" s="583" t="s">
        <v>887</v>
      </c>
      <c r="F384" s="613" t="s">
        <v>410</v>
      </c>
      <c r="G384" s="608">
        <v>4936429.0460000001</v>
      </c>
      <c r="H384" s="608">
        <v>2343177.915</v>
      </c>
      <c r="I384" s="602" t="s">
        <v>646</v>
      </c>
      <c r="J384" s="602" t="s">
        <v>1709</v>
      </c>
      <c r="K384" s="611">
        <v>0.11</v>
      </c>
      <c r="L384" s="605" t="s">
        <v>435</v>
      </c>
      <c r="M384" s="729" t="s">
        <v>116</v>
      </c>
      <c r="N384" s="730">
        <v>0.11</v>
      </c>
      <c r="O384" s="252">
        <v>2022</v>
      </c>
      <c r="P384" s="252">
        <v>2026</v>
      </c>
      <c r="Q384" s="251" t="s">
        <v>412</v>
      </c>
      <c r="R384" s="729" t="s">
        <v>394</v>
      </c>
      <c r="S384" s="729" t="s">
        <v>1722</v>
      </c>
      <c r="T384" s="729" t="s">
        <v>477</v>
      </c>
      <c r="U384" s="734" t="s">
        <v>1723</v>
      </c>
      <c r="V384" s="257"/>
      <c r="W384" s="257"/>
      <c r="X384" s="257"/>
      <c r="Y384" s="257"/>
      <c r="Z384" s="257"/>
      <c r="AA384" s="257"/>
      <c r="AB384" s="257"/>
      <c r="AC384" s="257"/>
      <c r="AD384" s="257"/>
      <c r="AE384" s="257"/>
      <c r="AF384" s="257"/>
      <c r="AG384" s="257"/>
      <c r="AH384" s="257"/>
      <c r="AI384" s="257"/>
      <c r="AJ384" s="257"/>
      <c r="AK384" s="257"/>
    </row>
    <row r="385" spans="2:37" s="598" customFormat="1" ht="22.5" customHeight="1">
      <c r="B385" s="583" t="s">
        <v>1438</v>
      </c>
      <c r="C385" s="609" t="s">
        <v>1724</v>
      </c>
      <c r="D385" s="610" t="s">
        <v>543</v>
      </c>
      <c r="E385" s="583" t="s">
        <v>458</v>
      </c>
      <c r="F385" s="613" t="s">
        <v>410</v>
      </c>
      <c r="G385" s="608" t="s">
        <v>837</v>
      </c>
      <c r="H385" s="608" t="s">
        <v>838</v>
      </c>
      <c r="I385" s="602" t="s">
        <v>646</v>
      </c>
      <c r="J385" s="602" t="s">
        <v>1709</v>
      </c>
      <c r="K385" s="611">
        <v>1.33</v>
      </c>
      <c r="L385" s="605" t="s">
        <v>435</v>
      </c>
      <c r="M385" s="729" t="s">
        <v>839</v>
      </c>
      <c r="N385" s="731">
        <v>1.33</v>
      </c>
      <c r="O385" s="252">
        <v>2021</v>
      </c>
      <c r="P385" s="252">
        <v>2026</v>
      </c>
      <c r="Q385" s="251" t="s">
        <v>412</v>
      </c>
      <c r="R385" s="729" t="s">
        <v>394</v>
      </c>
      <c r="S385" s="729" t="s">
        <v>1725</v>
      </c>
      <c r="T385" s="729" t="s">
        <v>477</v>
      </c>
      <c r="U385" s="734" t="s">
        <v>1726</v>
      </c>
      <c r="V385" s="257"/>
      <c r="W385" s="257"/>
      <c r="X385" s="257"/>
      <c r="Y385" s="257"/>
      <c r="Z385" s="257"/>
      <c r="AA385" s="257"/>
      <c r="AB385" s="257"/>
      <c r="AC385" s="257"/>
      <c r="AD385" s="257"/>
      <c r="AE385" s="257"/>
      <c r="AF385" s="257"/>
      <c r="AG385" s="257"/>
      <c r="AH385" s="257"/>
      <c r="AI385" s="257"/>
      <c r="AJ385" s="257"/>
      <c r="AK385" s="257"/>
    </row>
    <row r="386" spans="2:37" s="598" customFormat="1" ht="22.5" customHeight="1">
      <c r="B386" s="583" t="s">
        <v>1438</v>
      </c>
      <c r="C386" s="583" t="s">
        <v>475</v>
      </c>
      <c r="D386" s="610" t="s">
        <v>516</v>
      </c>
      <c r="E386" s="583" t="s">
        <v>1727</v>
      </c>
      <c r="F386" s="613" t="s">
        <v>431</v>
      </c>
      <c r="G386" s="608">
        <v>4736162.25</v>
      </c>
      <c r="H386" s="608">
        <v>2296366.12</v>
      </c>
      <c r="I386" s="602" t="s">
        <v>646</v>
      </c>
      <c r="J386" s="602" t="s">
        <v>1709</v>
      </c>
      <c r="K386" s="614">
        <v>0.88873100000000005</v>
      </c>
      <c r="L386" s="605" t="s">
        <v>435</v>
      </c>
      <c r="M386" s="699" t="s">
        <v>415</v>
      </c>
      <c r="N386" s="735">
        <v>0.88873100000000005</v>
      </c>
      <c r="O386" s="251">
        <v>2020</v>
      </c>
      <c r="P386" s="251">
        <v>2025</v>
      </c>
      <c r="Q386" s="251" t="s">
        <v>412</v>
      </c>
      <c r="R386" s="699" t="s">
        <v>394</v>
      </c>
      <c r="S386" s="699" t="s">
        <v>849</v>
      </c>
      <c r="T386" s="699" t="s">
        <v>477</v>
      </c>
      <c r="U386" s="734" t="s">
        <v>1728</v>
      </c>
      <c r="V386" s="257"/>
      <c r="W386" s="257"/>
      <c r="X386" s="257"/>
      <c r="Y386" s="257"/>
      <c r="Z386" s="257"/>
      <c r="AA386" s="257"/>
      <c r="AB386" s="257"/>
      <c r="AC386" s="257"/>
      <c r="AD386" s="257"/>
      <c r="AE386" s="257"/>
      <c r="AF386" s="257"/>
      <c r="AG386" s="257"/>
      <c r="AH386" s="257"/>
      <c r="AI386" s="257"/>
      <c r="AJ386" s="257"/>
      <c r="AK386" s="257"/>
    </row>
    <row r="387" spans="2:37" s="598" customFormat="1" ht="22.5" customHeight="1">
      <c r="B387" s="583" t="s">
        <v>1438</v>
      </c>
      <c r="C387" s="583" t="s">
        <v>475</v>
      </c>
      <c r="D387" s="584" t="s">
        <v>524</v>
      </c>
      <c r="E387" s="583" t="s">
        <v>1727</v>
      </c>
      <c r="F387" s="613"/>
      <c r="G387" s="608"/>
      <c r="H387" s="608"/>
      <c r="I387" s="602"/>
      <c r="J387" s="602" t="s">
        <v>850</v>
      </c>
      <c r="K387" s="614">
        <v>15</v>
      </c>
      <c r="L387" s="608"/>
      <c r="M387" s="699" t="s">
        <v>413</v>
      </c>
      <c r="N387" s="735">
        <v>15</v>
      </c>
      <c r="O387" s="251">
        <v>2023</v>
      </c>
      <c r="P387" s="251">
        <v>2026</v>
      </c>
      <c r="Q387" s="251" t="s">
        <v>412</v>
      </c>
      <c r="R387" s="699" t="s">
        <v>394</v>
      </c>
      <c r="S387" s="699" t="s">
        <v>476</v>
      </c>
      <c r="T387" s="699" t="s">
        <v>477</v>
      </c>
      <c r="U387" s="734" t="s">
        <v>1729</v>
      </c>
      <c r="V387" s="257"/>
      <c r="W387" s="257"/>
      <c r="X387" s="257"/>
      <c r="Y387" s="257"/>
      <c r="Z387" s="257"/>
      <c r="AA387" s="257"/>
      <c r="AB387" s="257"/>
      <c r="AC387" s="257"/>
      <c r="AD387" s="257"/>
      <c r="AE387" s="257"/>
      <c r="AF387" s="257"/>
      <c r="AG387" s="257"/>
      <c r="AH387" s="257"/>
      <c r="AI387" s="257"/>
      <c r="AJ387" s="257"/>
      <c r="AK387" s="257"/>
    </row>
    <row r="388" spans="2:37" s="598" customFormat="1" ht="22.5" customHeight="1">
      <c r="B388" s="583" t="s">
        <v>1438</v>
      </c>
      <c r="C388" s="609" t="s">
        <v>1730</v>
      </c>
      <c r="D388" s="610" t="s">
        <v>506</v>
      </c>
      <c r="E388" s="583" t="s">
        <v>458</v>
      </c>
      <c r="F388" s="613" t="s">
        <v>410</v>
      </c>
      <c r="G388" s="608">
        <v>4858585.25</v>
      </c>
      <c r="H388" s="608">
        <v>2270285.9929999998</v>
      </c>
      <c r="I388" s="602" t="s">
        <v>646</v>
      </c>
      <c r="J388" s="602" t="s">
        <v>1709</v>
      </c>
      <c r="K388" s="611">
        <v>60</v>
      </c>
      <c r="L388" s="605" t="s">
        <v>435</v>
      </c>
      <c r="M388" s="729" t="s">
        <v>415</v>
      </c>
      <c r="N388" s="731">
        <v>60</v>
      </c>
      <c r="O388" s="252">
        <v>2005</v>
      </c>
      <c r="P388" s="252">
        <v>2026</v>
      </c>
      <c r="Q388" s="729" t="s">
        <v>1705</v>
      </c>
      <c r="R388" s="729" t="s">
        <v>394</v>
      </c>
      <c r="S388" s="729" t="s">
        <v>1731</v>
      </c>
      <c r="T388" s="729" t="s">
        <v>477</v>
      </c>
      <c r="U388" s="734" t="s">
        <v>1732</v>
      </c>
      <c r="V388" s="257"/>
      <c r="W388" s="257"/>
      <c r="X388" s="257"/>
      <c r="Y388" s="257"/>
      <c r="Z388" s="257"/>
      <c r="AA388" s="257"/>
      <c r="AB388" s="257"/>
      <c r="AC388" s="257"/>
      <c r="AD388" s="257"/>
      <c r="AE388" s="257"/>
      <c r="AF388" s="257"/>
      <c r="AG388" s="257"/>
      <c r="AH388" s="257"/>
      <c r="AI388" s="257"/>
      <c r="AJ388" s="257"/>
      <c r="AK388" s="257"/>
    </row>
    <row r="389" spans="2:37" s="598" customFormat="1" ht="22.5" customHeight="1">
      <c r="B389" s="583" t="s">
        <v>1438</v>
      </c>
      <c r="C389" s="609" t="s">
        <v>1730</v>
      </c>
      <c r="D389" s="584" t="s">
        <v>524</v>
      </c>
      <c r="E389" s="583" t="s">
        <v>1101</v>
      </c>
      <c r="F389" s="613" t="s">
        <v>410</v>
      </c>
      <c r="G389" s="608" t="s">
        <v>436</v>
      </c>
      <c r="H389" s="608" t="s">
        <v>437</v>
      </c>
      <c r="I389" s="602" t="s">
        <v>646</v>
      </c>
      <c r="J389" s="602" t="s">
        <v>850</v>
      </c>
      <c r="K389" s="611">
        <v>1.068565</v>
      </c>
      <c r="L389" s="608" t="s">
        <v>594</v>
      </c>
      <c r="M389" s="729" t="s">
        <v>415</v>
      </c>
      <c r="N389" s="731">
        <v>1.068565</v>
      </c>
      <c r="O389" s="252">
        <v>2019</v>
      </c>
      <c r="P389" s="252">
        <v>2026</v>
      </c>
      <c r="Q389" s="251" t="s">
        <v>412</v>
      </c>
      <c r="R389" s="729" t="s">
        <v>394</v>
      </c>
      <c r="S389" s="729" t="s">
        <v>1733</v>
      </c>
      <c r="T389" s="729" t="s">
        <v>1734</v>
      </c>
      <c r="U389" s="698" t="s">
        <v>1735</v>
      </c>
      <c r="V389" s="257"/>
      <c r="W389" s="257"/>
      <c r="X389" s="257"/>
      <c r="Y389" s="257"/>
      <c r="Z389" s="257"/>
      <c r="AA389" s="257"/>
      <c r="AB389" s="257"/>
      <c r="AC389" s="257"/>
      <c r="AD389" s="257"/>
      <c r="AE389" s="257"/>
      <c r="AF389" s="257"/>
      <c r="AG389" s="257"/>
      <c r="AH389" s="257"/>
      <c r="AI389" s="257"/>
      <c r="AJ389" s="257"/>
      <c r="AK389" s="257"/>
    </row>
    <row r="390" spans="2:37" s="598" customFormat="1" ht="22.5" customHeight="1">
      <c r="B390" s="583" t="s">
        <v>1438</v>
      </c>
      <c r="C390" s="583" t="s">
        <v>1730</v>
      </c>
      <c r="D390" s="610" t="s">
        <v>1736</v>
      </c>
      <c r="E390" s="583" t="s">
        <v>1101</v>
      </c>
      <c r="F390" s="583" t="s">
        <v>410</v>
      </c>
      <c r="G390" s="601">
        <v>4964001.8689999999</v>
      </c>
      <c r="H390" s="601">
        <v>2455167.0690000001</v>
      </c>
      <c r="I390" s="610" t="s">
        <v>646</v>
      </c>
      <c r="J390" s="602" t="s">
        <v>850</v>
      </c>
      <c r="K390" s="615">
        <v>2</v>
      </c>
      <c r="L390" s="605" t="s">
        <v>435</v>
      </c>
      <c r="M390" s="252" t="s">
        <v>826</v>
      </c>
      <c r="N390" s="736">
        <v>2</v>
      </c>
      <c r="O390" s="252">
        <v>2015</v>
      </c>
      <c r="P390" s="252">
        <v>2026</v>
      </c>
      <c r="Q390" s="251" t="s">
        <v>412</v>
      </c>
      <c r="R390" s="252" t="s">
        <v>394</v>
      </c>
      <c r="S390" s="252" t="s">
        <v>885</v>
      </c>
      <c r="T390" s="726" t="s">
        <v>477</v>
      </c>
      <c r="U390" s="732" t="s">
        <v>1737</v>
      </c>
      <c r="V390" s="257"/>
      <c r="W390" s="257"/>
      <c r="X390" s="257"/>
      <c r="Y390" s="257"/>
      <c r="Z390" s="257"/>
      <c r="AA390" s="257"/>
      <c r="AB390" s="257"/>
      <c r="AC390" s="257"/>
      <c r="AD390" s="257"/>
      <c r="AE390" s="257"/>
      <c r="AF390" s="257"/>
      <c r="AG390" s="257"/>
      <c r="AH390" s="257"/>
      <c r="AI390" s="257"/>
      <c r="AJ390" s="257"/>
      <c r="AK390" s="257"/>
    </row>
    <row r="391" spans="2:37" s="598" customFormat="1" ht="22.5" customHeight="1">
      <c r="B391" s="583" t="s">
        <v>1438</v>
      </c>
      <c r="C391" s="609" t="s">
        <v>1730</v>
      </c>
      <c r="D391" s="610" t="s">
        <v>509</v>
      </c>
      <c r="E391" s="583" t="s">
        <v>1101</v>
      </c>
      <c r="F391" s="583" t="s">
        <v>431</v>
      </c>
      <c r="G391" s="601">
        <v>4963971.0010000002</v>
      </c>
      <c r="H391" s="601">
        <v>2455012.6949999998</v>
      </c>
      <c r="I391" s="583" t="s">
        <v>646</v>
      </c>
      <c r="J391" s="602" t="s">
        <v>1709</v>
      </c>
      <c r="K391" s="615">
        <v>9.8790000000000006E-3</v>
      </c>
      <c r="L391" s="605" t="s">
        <v>435</v>
      </c>
      <c r="M391" s="726" t="s">
        <v>415</v>
      </c>
      <c r="N391" s="736">
        <v>9.8790000000000006E-3</v>
      </c>
      <c r="O391" s="252">
        <v>2019</v>
      </c>
      <c r="P391" s="252">
        <v>2026</v>
      </c>
      <c r="Q391" s="251" t="s">
        <v>412</v>
      </c>
      <c r="R391" s="252" t="s">
        <v>394</v>
      </c>
      <c r="S391" s="251" t="s">
        <v>1738</v>
      </c>
      <c r="T391" s="252" t="s">
        <v>1734</v>
      </c>
      <c r="U391" s="694" t="s">
        <v>1739</v>
      </c>
      <c r="V391" s="257"/>
      <c r="W391" s="257"/>
      <c r="X391" s="257"/>
      <c r="Y391" s="257"/>
      <c r="Z391" s="257"/>
      <c r="AA391" s="257"/>
      <c r="AB391" s="257"/>
      <c r="AC391" s="257"/>
      <c r="AD391" s="257"/>
      <c r="AE391" s="257"/>
      <c r="AF391" s="257"/>
      <c r="AG391" s="257"/>
      <c r="AH391" s="257"/>
      <c r="AI391" s="257"/>
      <c r="AJ391" s="257"/>
      <c r="AK391" s="257"/>
    </row>
    <row r="392" spans="2:37" s="598" customFormat="1" ht="22.5" customHeight="1">
      <c r="B392" s="583" t="s">
        <v>1438</v>
      </c>
      <c r="C392" s="609" t="s">
        <v>1740</v>
      </c>
      <c r="D392" s="610" t="s">
        <v>506</v>
      </c>
      <c r="E392" s="583" t="s">
        <v>458</v>
      </c>
      <c r="F392" s="584" t="s">
        <v>435</v>
      </c>
      <c r="G392" s="600" t="s">
        <v>435</v>
      </c>
      <c r="H392" s="600" t="s">
        <v>435</v>
      </c>
      <c r="I392" s="602" t="s">
        <v>646</v>
      </c>
      <c r="J392" s="602" t="s">
        <v>1709</v>
      </c>
      <c r="K392" s="615">
        <v>1.068565</v>
      </c>
      <c r="L392" s="605" t="s">
        <v>435</v>
      </c>
      <c r="M392" s="726" t="s">
        <v>1741</v>
      </c>
      <c r="N392" s="730" t="s">
        <v>435</v>
      </c>
      <c r="O392" s="696">
        <v>2019</v>
      </c>
      <c r="P392" s="726">
        <v>2025</v>
      </c>
      <c r="Q392" s="252" t="s">
        <v>393</v>
      </c>
      <c r="R392" s="726" t="s">
        <v>394</v>
      </c>
      <c r="S392" s="726" t="s">
        <v>1742</v>
      </c>
      <c r="T392" s="726" t="s">
        <v>477</v>
      </c>
      <c r="U392" s="695" t="s">
        <v>1743</v>
      </c>
      <c r="V392" s="257"/>
      <c r="W392" s="257"/>
      <c r="X392" s="257"/>
      <c r="Y392" s="257"/>
      <c r="Z392" s="257"/>
      <c r="AA392" s="257"/>
      <c r="AB392" s="257"/>
      <c r="AC392" s="257"/>
      <c r="AD392" s="257"/>
      <c r="AE392" s="257"/>
      <c r="AF392" s="257"/>
      <c r="AG392" s="257"/>
      <c r="AH392" s="257"/>
      <c r="AI392" s="257"/>
      <c r="AJ392" s="257"/>
      <c r="AK392" s="257"/>
    </row>
    <row r="393" spans="2:37" s="598" customFormat="1" ht="22.5" customHeight="1">
      <c r="B393" s="583" t="s">
        <v>1438</v>
      </c>
      <c r="C393" s="609" t="s">
        <v>1744</v>
      </c>
      <c r="D393" s="610" t="s">
        <v>506</v>
      </c>
      <c r="E393" s="583" t="s">
        <v>660</v>
      </c>
      <c r="F393" s="583" t="s">
        <v>431</v>
      </c>
      <c r="G393" s="608">
        <v>4641315.46</v>
      </c>
      <c r="H393" s="608">
        <v>1944801.87</v>
      </c>
      <c r="I393" s="602" t="s">
        <v>646</v>
      </c>
      <c r="J393" s="602" t="s">
        <v>621</v>
      </c>
      <c r="K393" s="616">
        <v>0.82</v>
      </c>
      <c r="L393" s="607"/>
      <c r="M393" s="699" t="s">
        <v>415</v>
      </c>
      <c r="N393" s="737">
        <v>0.82</v>
      </c>
      <c r="O393" s="729">
        <v>2022</v>
      </c>
      <c r="P393" s="729">
        <v>2028</v>
      </c>
      <c r="Q393" s="251" t="s">
        <v>412</v>
      </c>
      <c r="R393" s="729" t="s">
        <v>394</v>
      </c>
      <c r="S393" s="729" t="s">
        <v>661</v>
      </c>
      <c r="T393" s="729" t="s">
        <v>662</v>
      </c>
      <c r="U393" s="734" t="s">
        <v>1745</v>
      </c>
      <c r="V393" s="257"/>
      <c r="W393" s="257"/>
      <c r="X393" s="257"/>
      <c r="Y393" s="257"/>
      <c r="Z393" s="257"/>
      <c r="AA393" s="257"/>
      <c r="AB393" s="257"/>
      <c r="AC393" s="257"/>
      <c r="AD393" s="257"/>
      <c r="AE393" s="257"/>
      <c r="AF393" s="257"/>
      <c r="AG393" s="257"/>
      <c r="AH393" s="257"/>
      <c r="AI393" s="257"/>
      <c r="AJ393" s="257"/>
      <c r="AK393" s="257"/>
    </row>
    <row r="394" spans="2:37" s="598" customFormat="1" ht="22.5" customHeight="1">
      <c r="B394" s="583" t="s">
        <v>1438</v>
      </c>
      <c r="C394" s="609" t="s">
        <v>1744</v>
      </c>
      <c r="D394" s="610" t="s">
        <v>506</v>
      </c>
      <c r="E394" s="583" t="s">
        <v>660</v>
      </c>
      <c r="F394" s="583" t="s">
        <v>431</v>
      </c>
      <c r="G394" s="608">
        <v>4641315.46</v>
      </c>
      <c r="H394" s="608">
        <v>1944801.87</v>
      </c>
      <c r="I394" s="602" t="s">
        <v>646</v>
      </c>
      <c r="J394" s="602" t="s">
        <v>621</v>
      </c>
      <c r="K394" s="616">
        <v>8.2000000000000003E-2</v>
      </c>
      <c r="L394" s="607"/>
      <c r="M394" s="699" t="s">
        <v>413</v>
      </c>
      <c r="N394" s="737">
        <v>8.2000000000000003E-2</v>
      </c>
      <c r="O394" s="729">
        <v>2022</v>
      </c>
      <c r="P394" s="729">
        <v>2028</v>
      </c>
      <c r="Q394" s="251" t="s">
        <v>412</v>
      </c>
      <c r="R394" s="729" t="s">
        <v>394</v>
      </c>
      <c r="S394" s="729" t="s">
        <v>661</v>
      </c>
      <c r="T394" s="729" t="s">
        <v>662</v>
      </c>
      <c r="U394" s="734" t="s">
        <v>1745</v>
      </c>
      <c r="V394" s="257"/>
      <c r="W394" s="257"/>
      <c r="X394" s="257"/>
      <c r="Y394" s="257"/>
      <c r="Z394" s="257"/>
      <c r="AA394" s="257"/>
      <c r="AB394" s="257"/>
      <c r="AC394" s="257"/>
      <c r="AD394" s="257"/>
      <c r="AE394" s="257"/>
      <c r="AF394" s="257"/>
      <c r="AG394" s="257"/>
      <c r="AH394" s="257"/>
      <c r="AI394" s="257"/>
      <c r="AJ394" s="257"/>
      <c r="AK394" s="257"/>
    </row>
    <row r="395" spans="2:37" s="598" customFormat="1" ht="22.5" customHeight="1">
      <c r="B395" s="583" t="s">
        <v>1438</v>
      </c>
      <c r="C395" s="617" t="s">
        <v>1744</v>
      </c>
      <c r="D395" s="583" t="s">
        <v>506</v>
      </c>
      <c r="E395" s="583" t="s">
        <v>660</v>
      </c>
      <c r="F395" s="583" t="s">
        <v>431</v>
      </c>
      <c r="G395" s="608">
        <v>4641315.46</v>
      </c>
      <c r="H395" s="608">
        <v>1944801.87</v>
      </c>
      <c r="I395" s="602" t="s">
        <v>646</v>
      </c>
      <c r="J395" s="602" t="s">
        <v>621</v>
      </c>
      <c r="K395" s="616">
        <v>2.0699999999999998</v>
      </c>
      <c r="L395" s="607"/>
      <c r="M395" s="699" t="s">
        <v>1483</v>
      </c>
      <c r="N395" s="737">
        <v>2.0699999999999998</v>
      </c>
      <c r="O395" s="729">
        <v>2022</v>
      </c>
      <c r="P395" s="729">
        <v>2028</v>
      </c>
      <c r="Q395" s="251" t="s">
        <v>412</v>
      </c>
      <c r="R395" s="729" t="s">
        <v>394</v>
      </c>
      <c r="S395" s="729" t="s">
        <v>661</v>
      </c>
      <c r="T395" s="729" t="s">
        <v>662</v>
      </c>
      <c r="U395" s="734" t="s">
        <v>1745</v>
      </c>
      <c r="V395" s="257"/>
      <c r="W395" s="257"/>
      <c r="X395" s="257"/>
      <c r="Y395" s="257"/>
      <c r="Z395" s="257"/>
      <c r="AA395" s="257"/>
      <c r="AB395" s="257"/>
      <c r="AC395" s="257"/>
      <c r="AD395" s="257"/>
      <c r="AE395" s="257"/>
      <c r="AF395" s="257"/>
      <c r="AG395" s="257"/>
      <c r="AH395" s="257"/>
      <c r="AI395" s="257"/>
      <c r="AJ395" s="257"/>
      <c r="AK395" s="257"/>
    </row>
    <row r="396" spans="2:37" s="598" customFormat="1" ht="22.5" customHeight="1">
      <c r="B396" s="583" t="s">
        <v>1438</v>
      </c>
      <c r="C396" s="617" t="s">
        <v>1744</v>
      </c>
      <c r="D396" s="583" t="s">
        <v>506</v>
      </c>
      <c r="E396" s="583" t="s">
        <v>660</v>
      </c>
      <c r="F396" s="583" t="s">
        <v>431</v>
      </c>
      <c r="G396" s="608">
        <v>4641696.4280000003</v>
      </c>
      <c r="H396" s="608">
        <v>1944828.7509999999</v>
      </c>
      <c r="I396" s="602" t="s">
        <v>646</v>
      </c>
      <c r="J396" s="602" t="s">
        <v>621</v>
      </c>
      <c r="K396" s="616">
        <v>0.34749999999999998</v>
      </c>
      <c r="L396" s="607"/>
      <c r="M396" s="699" t="s">
        <v>415</v>
      </c>
      <c r="N396" s="737">
        <v>0.34749999999999998</v>
      </c>
      <c r="O396" s="729">
        <v>2021</v>
      </c>
      <c r="P396" s="729">
        <v>2026</v>
      </c>
      <c r="Q396" s="251" t="s">
        <v>412</v>
      </c>
      <c r="R396" s="729" t="s">
        <v>394</v>
      </c>
      <c r="S396" s="729" t="s">
        <v>663</v>
      </c>
      <c r="T396" s="729" t="s">
        <v>662</v>
      </c>
      <c r="U396" s="734" t="s">
        <v>1746</v>
      </c>
      <c r="V396" s="257"/>
      <c r="W396" s="257"/>
      <c r="X396" s="257"/>
      <c r="Y396" s="257"/>
      <c r="Z396" s="257"/>
      <c r="AA396" s="257"/>
      <c r="AB396" s="257"/>
      <c r="AC396" s="257"/>
      <c r="AD396" s="257"/>
      <c r="AE396" s="257"/>
      <c r="AF396" s="257"/>
      <c r="AG396" s="257"/>
      <c r="AH396" s="257"/>
      <c r="AI396" s="257"/>
      <c r="AJ396" s="257"/>
      <c r="AK396" s="257"/>
    </row>
    <row r="397" spans="2:37" s="598" customFormat="1" ht="22.5" customHeight="1">
      <c r="B397" s="583" t="s">
        <v>1438</v>
      </c>
      <c r="C397" s="617" t="s">
        <v>1744</v>
      </c>
      <c r="D397" s="583" t="s">
        <v>506</v>
      </c>
      <c r="E397" s="583" t="s">
        <v>1747</v>
      </c>
      <c r="F397" s="583" t="s">
        <v>431</v>
      </c>
      <c r="G397" s="607" t="s">
        <v>435</v>
      </c>
      <c r="H397" s="607" t="s">
        <v>435</v>
      </c>
      <c r="I397" s="608" t="s">
        <v>646</v>
      </c>
      <c r="J397" s="608" t="s">
        <v>1709</v>
      </c>
      <c r="K397" s="606">
        <v>0.35749999999999998</v>
      </c>
      <c r="L397" s="605" t="s">
        <v>435</v>
      </c>
      <c r="M397" s="699" t="s">
        <v>435</v>
      </c>
      <c r="N397" s="730" t="s">
        <v>435</v>
      </c>
      <c r="O397" s="699">
        <v>2024</v>
      </c>
      <c r="P397" s="738" t="s">
        <v>435</v>
      </c>
      <c r="Q397" s="729" t="s">
        <v>1748</v>
      </c>
      <c r="R397" s="699" t="s">
        <v>394</v>
      </c>
      <c r="S397" s="699" t="s">
        <v>1749</v>
      </c>
      <c r="T397" s="699" t="s">
        <v>477</v>
      </c>
      <c r="U397" s="698" t="s">
        <v>1750</v>
      </c>
      <c r="V397" s="257"/>
      <c r="W397" s="257"/>
      <c r="X397" s="257"/>
      <c r="Y397" s="257"/>
      <c r="Z397" s="257"/>
      <c r="AA397" s="257"/>
      <c r="AB397" s="257"/>
      <c r="AC397" s="257"/>
      <c r="AD397" s="257"/>
      <c r="AE397" s="257"/>
      <c r="AF397" s="257"/>
      <c r="AG397" s="257"/>
      <c r="AH397" s="257"/>
      <c r="AI397" s="257"/>
      <c r="AJ397" s="257"/>
      <c r="AK397" s="257"/>
    </row>
    <row r="398" spans="2:37" s="598" customFormat="1" ht="22.5" customHeight="1">
      <c r="B398" s="583" t="s">
        <v>1438</v>
      </c>
      <c r="C398" s="617" t="s">
        <v>1751</v>
      </c>
      <c r="D398" s="610" t="s">
        <v>506</v>
      </c>
      <c r="E398" s="583" t="s">
        <v>657</v>
      </c>
      <c r="F398" s="583" t="s">
        <v>431</v>
      </c>
      <c r="G398" s="619">
        <v>4598894.82</v>
      </c>
      <c r="H398" s="620">
        <v>1843019.35</v>
      </c>
      <c r="I398" s="583" t="s">
        <v>646</v>
      </c>
      <c r="J398" s="602" t="s">
        <v>621</v>
      </c>
      <c r="K398" s="615">
        <v>0.84</v>
      </c>
      <c r="L398" s="600"/>
      <c r="M398" s="696" t="s">
        <v>415</v>
      </c>
      <c r="N398" s="736">
        <v>0.84</v>
      </c>
      <c r="O398" s="252">
        <v>2023</v>
      </c>
      <c r="P398" s="252">
        <v>2026</v>
      </c>
      <c r="Q398" s="251" t="s">
        <v>412</v>
      </c>
      <c r="R398" s="252" t="s">
        <v>394</v>
      </c>
      <c r="S398" s="252" t="s">
        <v>658</v>
      </c>
      <c r="T398" s="252" t="s">
        <v>659</v>
      </c>
      <c r="U398" s="732" t="s">
        <v>1752</v>
      </c>
      <c r="V398" s="257"/>
      <c r="W398" s="257"/>
      <c r="X398" s="257"/>
      <c r="Y398" s="257"/>
      <c r="Z398" s="257"/>
      <c r="AA398" s="257"/>
      <c r="AB398" s="257"/>
      <c r="AC398" s="257"/>
      <c r="AD398" s="257"/>
      <c r="AE398" s="257"/>
      <c r="AF398" s="257"/>
      <c r="AG398" s="257"/>
      <c r="AH398" s="257"/>
      <c r="AI398" s="257"/>
      <c r="AJ398" s="257"/>
      <c r="AK398" s="257"/>
    </row>
    <row r="399" spans="2:37" s="598" customFormat="1" ht="22.5" customHeight="1">
      <c r="B399" s="583" t="s">
        <v>1438</v>
      </c>
      <c r="C399" s="617" t="s">
        <v>1751</v>
      </c>
      <c r="D399" s="610" t="s">
        <v>506</v>
      </c>
      <c r="E399" s="583" t="s">
        <v>1753</v>
      </c>
      <c r="F399" s="583" t="s">
        <v>431</v>
      </c>
      <c r="G399" s="601">
        <v>4599529.4119999995</v>
      </c>
      <c r="H399" s="583">
        <v>1847177.986</v>
      </c>
      <c r="I399" s="583" t="s">
        <v>646</v>
      </c>
      <c r="J399" s="602" t="s">
        <v>621</v>
      </c>
      <c r="K399" s="615">
        <v>1.2105999999999999</v>
      </c>
      <c r="L399" s="600"/>
      <c r="M399" s="696" t="s">
        <v>413</v>
      </c>
      <c r="N399" s="736">
        <v>1.2105999999999999</v>
      </c>
      <c r="O399" s="252">
        <v>2021</v>
      </c>
      <c r="P399" s="252">
        <v>2025</v>
      </c>
      <c r="Q399" s="251" t="s">
        <v>412</v>
      </c>
      <c r="R399" s="252" t="s">
        <v>394</v>
      </c>
      <c r="S399" s="252" t="s">
        <v>664</v>
      </c>
      <c r="T399" s="252" t="s">
        <v>659</v>
      </c>
      <c r="U399" s="732" t="s">
        <v>1754</v>
      </c>
      <c r="V399" s="257"/>
      <c r="W399" s="257"/>
      <c r="X399" s="257"/>
      <c r="Y399" s="257"/>
      <c r="Z399" s="257"/>
      <c r="AA399" s="257"/>
      <c r="AB399" s="257"/>
      <c r="AC399" s="257"/>
      <c r="AD399" s="257"/>
      <c r="AE399" s="257"/>
      <c r="AF399" s="257"/>
      <c r="AG399" s="257"/>
      <c r="AH399" s="257"/>
      <c r="AI399" s="257"/>
      <c r="AJ399" s="257"/>
      <c r="AK399" s="257"/>
    </row>
    <row r="400" spans="2:37" s="598" customFormat="1" ht="22.5" customHeight="1">
      <c r="B400" s="583" t="s">
        <v>1438</v>
      </c>
      <c r="C400" s="617" t="s">
        <v>1751</v>
      </c>
      <c r="D400" s="610" t="s">
        <v>506</v>
      </c>
      <c r="E400" s="583" t="s">
        <v>1753</v>
      </c>
      <c r="F400" s="583" t="s">
        <v>431</v>
      </c>
      <c r="G400" s="601">
        <v>4599526.2369999997</v>
      </c>
      <c r="H400" s="601">
        <v>1847303.398</v>
      </c>
      <c r="I400" s="583" t="s">
        <v>646</v>
      </c>
      <c r="J400" s="602" t="s">
        <v>621</v>
      </c>
      <c r="K400" s="615">
        <v>1.298</v>
      </c>
      <c r="L400" s="600"/>
      <c r="M400" s="696" t="s">
        <v>415</v>
      </c>
      <c r="N400" s="736">
        <v>1.298</v>
      </c>
      <c r="O400" s="726">
        <v>2021</v>
      </c>
      <c r="P400" s="726">
        <v>2025</v>
      </c>
      <c r="Q400" s="251" t="s">
        <v>412</v>
      </c>
      <c r="R400" s="726" t="s">
        <v>394</v>
      </c>
      <c r="S400" s="726" t="s">
        <v>664</v>
      </c>
      <c r="T400" s="726" t="s">
        <v>659</v>
      </c>
      <c r="U400" s="733" t="s">
        <v>1754</v>
      </c>
      <c r="V400" s="257"/>
      <c r="W400" s="257"/>
      <c r="X400" s="257"/>
      <c r="Y400" s="257"/>
      <c r="Z400" s="257"/>
      <c r="AA400" s="257"/>
      <c r="AB400" s="257"/>
      <c r="AC400" s="257"/>
      <c r="AD400" s="257"/>
      <c r="AE400" s="257"/>
      <c r="AF400" s="257"/>
      <c r="AG400" s="257"/>
      <c r="AH400" s="257"/>
      <c r="AI400" s="257"/>
      <c r="AJ400" s="257"/>
      <c r="AK400" s="257"/>
    </row>
    <row r="401" spans="2:37" s="598" customFormat="1" ht="22.5" customHeight="1">
      <c r="B401" s="583" t="s">
        <v>1438</v>
      </c>
      <c r="C401" s="617" t="s">
        <v>1751</v>
      </c>
      <c r="D401" s="609" t="s">
        <v>506</v>
      </c>
      <c r="E401" s="583" t="s">
        <v>665</v>
      </c>
      <c r="F401" s="583" t="s">
        <v>431</v>
      </c>
      <c r="G401" s="608">
        <v>4594215.03</v>
      </c>
      <c r="H401" s="608">
        <v>1887330.952</v>
      </c>
      <c r="I401" s="583" t="s">
        <v>646</v>
      </c>
      <c r="J401" s="621" t="s">
        <v>621</v>
      </c>
      <c r="K401" s="597">
        <v>4.12</v>
      </c>
      <c r="L401" s="607"/>
      <c r="M401" s="699" t="s">
        <v>1483</v>
      </c>
      <c r="N401" s="737">
        <v>4.12</v>
      </c>
      <c r="O401" s="729">
        <v>2021</v>
      </c>
      <c r="P401" s="729">
        <v>2025</v>
      </c>
      <c r="Q401" s="251" t="s">
        <v>412</v>
      </c>
      <c r="R401" s="729" t="s">
        <v>394</v>
      </c>
      <c r="S401" s="729" t="s">
        <v>666</v>
      </c>
      <c r="T401" s="729" t="s">
        <v>667</v>
      </c>
      <c r="U401" s="734" t="s">
        <v>1755</v>
      </c>
      <c r="V401" s="257"/>
      <c r="W401" s="257"/>
      <c r="X401" s="257"/>
      <c r="Y401" s="257"/>
      <c r="Z401" s="257"/>
      <c r="AA401" s="257"/>
      <c r="AB401" s="257"/>
      <c r="AC401" s="257"/>
      <c r="AD401" s="257"/>
      <c r="AE401" s="257"/>
      <c r="AF401" s="257"/>
      <c r="AG401" s="257"/>
      <c r="AH401" s="257"/>
      <c r="AI401" s="257"/>
      <c r="AJ401" s="257"/>
      <c r="AK401" s="257"/>
    </row>
    <row r="402" spans="2:37" s="598" customFormat="1" ht="22.5" customHeight="1">
      <c r="B402" s="583" t="s">
        <v>1438</v>
      </c>
      <c r="C402" s="617" t="s">
        <v>1751</v>
      </c>
      <c r="D402" s="610" t="s">
        <v>506</v>
      </c>
      <c r="E402" s="583" t="s">
        <v>668</v>
      </c>
      <c r="F402" s="583" t="s">
        <v>431</v>
      </c>
      <c r="G402" s="608">
        <v>4641622.8899999997</v>
      </c>
      <c r="H402" s="608" t="s">
        <v>669</v>
      </c>
      <c r="I402" s="583" t="s">
        <v>646</v>
      </c>
      <c r="J402" s="602" t="s">
        <v>621</v>
      </c>
      <c r="K402" s="616">
        <v>0.11899999999999999</v>
      </c>
      <c r="L402" s="607"/>
      <c r="M402" s="699" t="s">
        <v>1483</v>
      </c>
      <c r="N402" s="737">
        <v>0.11899999999999999</v>
      </c>
      <c r="O402" s="729">
        <v>2020</v>
      </c>
      <c r="P402" s="729">
        <v>2026</v>
      </c>
      <c r="Q402" s="251" t="s">
        <v>412</v>
      </c>
      <c r="R402" s="729" t="s">
        <v>394</v>
      </c>
      <c r="S402" s="729" t="s">
        <v>670</v>
      </c>
      <c r="T402" s="729" t="s">
        <v>662</v>
      </c>
      <c r="U402" s="734" t="s">
        <v>1756</v>
      </c>
      <c r="V402" s="257"/>
      <c r="W402" s="257"/>
      <c r="X402" s="257"/>
      <c r="Y402" s="257"/>
      <c r="Z402" s="257"/>
      <c r="AA402" s="257"/>
      <c r="AB402" s="257"/>
      <c r="AC402" s="257"/>
      <c r="AD402" s="257"/>
      <c r="AE402" s="257"/>
      <c r="AF402" s="257"/>
      <c r="AG402" s="257"/>
      <c r="AH402" s="257"/>
      <c r="AI402" s="257"/>
      <c r="AJ402" s="257"/>
      <c r="AK402" s="257"/>
    </row>
    <row r="403" spans="2:37" s="598" customFormat="1" ht="22.5" customHeight="1">
      <c r="B403" s="583" t="s">
        <v>1438</v>
      </c>
      <c r="C403" s="617" t="s">
        <v>1751</v>
      </c>
      <c r="D403" s="610" t="s">
        <v>506</v>
      </c>
      <c r="E403" s="583" t="s">
        <v>657</v>
      </c>
      <c r="F403" s="583" t="s">
        <v>431</v>
      </c>
      <c r="G403" s="605" t="s">
        <v>435</v>
      </c>
      <c r="H403" s="605" t="s">
        <v>435</v>
      </c>
      <c r="I403" s="583" t="s">
        <v>646</v>
      </c>
      <c r="J403" s="602" t="s">
        <v>621</v>
      </c>
      <c r="K403" s="616">
        <v>0.14399999999999999</v>
      </c>
      <c r="L403" s="607"/>
      <c r="M403" s="699" t="s">
        <v>435</v>
      </c>
      <c r="N403" s="730" t="s">
        <v>435</v>
      </c>
      <c r="O403" s="729">
        <v>2023</v>
      </c>
      <c r="P403" s="729">
        <v>2028</v>
      </c>
      <c r="Q403" s="729" t="s">
        <v>1748</v>
      </c>
      <c r="R403" s="729" t="s">
        <v>394</v>
      </c>
      <c r="S403" s="729" t="s">
        <v>671</v>
      </c>
      <c r="T403" s="729" t="s">
        <v>659</v>
      </c>
      <c r="U403" s="734" t="s">
        <v>1757</v>
      </c>
      <c r="V403" s="257"/>
      <c r="W403" s="257"/>
      <c r="X403" s="257"/>
      <c r="Y403" s="257"/>
      <c r="Z403" s="257"/>
      <c r="AA403" s="257"/>
      <c r="AB403" s="257"/>
      <c r="AC403" s="257"/>
      <c r="AD403" s="257"/>
      <c r="AE403" s="257"/>
      <c r="AF403" s="257"/>
      <c r="AG403" s="257"/>
      <c r="AH403" s="257"/>
      <c r="AI403" s="257"/>
      <c r="AJ403" s="257"/>
      <c r="AK403" s="257"/>
    </row>
    <row r="404" spans="2:37" s="598" customFormat="1" ht="22.5" customHeight="1">
      <c r="B404" s="583" t="s">
        <v>1438</v>
      </c>
      <c r="C404" s="617" t="s">
        <v>1751</v>
      </c>
      <c r="D404" s="610" t="s">
        <v>506</v>
      </c>
      <c r="E404" s="583" t="s">
        <v>672</v>
      </c>
      <c r="F404" s="613" t="s">
        <v>431</v>
      </c>
      <c r="G404" s="608">
        <v>4599393.58</v>
      </c>
      <c r="H404" s="608">
        <v>1907117.89</v>
      </c>
      <c r="I404" s="602" t="s">
        <v>646</v>
      </c>
      <c r="J404" s="602" t="s">
        <v>621</v>
      </c>
      <c r="K404" s="611">
        <v>9.0999999999999998E-2</v>
      </c>
      <c r="L404" s="607"/>
      <c r="M404" s="699" t="s">
        <v>413</v>
      </c>
      <c r="N404" s="731">
        <v>9.0999999999999998E-2</v>
      </c>
      <c r="O404" s="252">
        <v>2022</v>
      </c>
      <c r="P404" s="252">
        <v>2026</v>
      </c>
      <c r="Q404" s="251" t="s">
        <v>412</v>
      </c>
      <c r="R404" s="729" t="s">
        <v>394</v>
      </c>
      <c r="S404" s="729" t="s">
        <v>673</v>
      </c>
      <c r="T404" s="729" t="s">
        <v>662</v>
      </c>
      <c r="U404" s="734" t="s">
        <v>1758</v>
      </c>
      <c r="V404" s="257"/>
      <c r="W404" s="257"/>
      <c r="X404" s="257"/>
      <c r="Y404" s="257"/>
      <c r="Z404" s="257"/>
      <c r="AA404" s="257"/>
      <c r="AB404" s="257"/>
      <c r="AC404" s="257"/>
      <c r="AD404" s="257"/>
      <c r="AE404" s="257"/>
      <c r="AF404" s="257"/>
      <c r="AG404" s="257"/>
      <c r="AH404" s="257"/>
      <c r="AI404" s="257"/>
      <c r="AJ404" s="257"/>
      <c r="AK404" s="257"/>
    </row>
    <row r="405" spans="2:37" s="598" customFormat="1" ht="22.5" customHeight="1">
      <c r="B405" s="583" t="s">
        <v>1438</v>
      </c>
      <c r="C405" s="617" t="s">
        <v>1751</v>
      </c>
      <c r="D405" s="610" t="s">
        <v>506</v>
      </c>
      <c r="E405" s="583" t="s">
        <v>672</v>
      </c>
      <c r="F405" s="613" t="s">
        <v>431</v>
      </c>
      <c r="G405" s="608">
        <v>4599418.79</v>
      </c>
      <c r="H405" s="608">
        <v>1907116.36</v>
      </c>
      <c r="I405" s="602" t="s">
        <v>646</v>
      </c>
      <c r="J405" s="602" t="s">
        <v>621</v>
      </c>
      <c r="K405" s="611">
        <v>0.33350000000000002</v>
      </c>
      <c r="L405" s="607"/>
      <c r="M405" s="699" t="s">
        <v>411</v>
      </c>
      <c r="N405" s="731">
        <v>0.33350000000000002</v>
      </c>
      <c r="O405" s="252">
        <v>2023</v>
      </c>
      <c r="P405" s="252">
        <v>2026</v>
      </c>
      <c r="Q405" s="251" t="s">
        <v>412</v>
      </c>
      <c r="R405" s="729" t="s">
        <v>394</v>
      </c>
      <c r="S405" s="729" t="s">
        <v>674</v>
      </c>
      <c r="T405" s="729" t="s">
        <v>662</v>
      </c>
      <c r="U405" s="734" t="s">
        <v>1759</v>
      </c>
      <c r="V405" s="257"/>
      <c r="W405" s="257"/>
      <c r="X405" s="257"/>
      <c r="Y405" s="257"/>
      <c r="Z405" s="257"/>
      <c r="AA405" s="257"/>
      <c r="AB405" s="257"/>
      <c r="AC405" s="257"/>
      <c r="AD405" s="257"/>
      <c r="AE405" s="257"/>
      <c r="AF405" s="257"/>
      <c r="AG405" s="257"/>
      <c r="AH405" s="257"/>
      <c r="AI405" s="257"/>
      <c r="AJ405" s="257"/>
      <c r="AK405" s="257"/>
    </row>
    <row r="406" spans="2:37" s="598" customFormat="1" ht="22.5" customHeight="1">
      <c r="B406" s="583" t="s">
        <v>1438</v>
      </c>
      <c r="C406" s="617" t="s">
        <v>1751</v>
      </c>
      <c r="D406" s="610" t="s">
        <v>506</v>
      </c>
      <c r="E406" s="583" t="s">
        <v>1753</v>
      </c>
      <c r="F406" s="583" t="s">
        <v>431</v>
      </c>
      <c r="G406" s="608">
        <v>4599498.5669999998</v>
      </c>
      <c r="H406" s="622">
        <v>1843571103</v>
      </c>
      <c r="I406" s="583" t="s">
        <v>646</v>
      </c>
      <c r="J406" s="602" t="s">
        <v>621</v>
      </c>
      <c r="K406" s="616">
        <v>8.4400000000000003E-2</v>
      </c>
      <c r="L406" s="623"/>
      <c r="M406" s="699" t="s">
        <v>1760</v>
      </c>
      <c r="N406" s="737">
        <v>8.4400000000000003E-2</v>
      </c>
      <c r="O406" s="739">
        <v>2022</v>
      </c>
      <c r="P406" s="739">
        <v>2024</v>
      </c>
      <c r="Q406" s="251" t="s">
        <v>412</v>
      </c>
      <c r="R406" s="729" t="s">
        <v>394</v>
      </c>
      <c r="S406" s="729" t="s">
        <v>675</v>
      </c>
      <c r="T406" s="729" t="s">
        <v>659</v>
      </c>
      <c r="U406" s="734" t="s">
        <v>1761</v>
      </c>
      <c r="V406" s="257"/>
      <c r="W406" s="257"/>
      <c r="X406" s="257"/>
      <c r="Y406" s="257"/>
      <c r="Z406" s="257"/>
      <c r="AA406" s="257"/>
      <c r="AB406" s="257"/>
      <c r="AC406" s="257"/>
      <c r="AD406" s="257"/>
      <c r="AE406" s="257"/>
      <c r="AF406" s="257"/>
      <c r="AG406" s="257"/>
      <c r="AH406" s="257"/>
      <c r="AI406" s="257"/>
      <c r="AJ406" s="257"/>
      <c r="AK406" s="257"/>
    </row>
    <row r="407" spans="2:37" s="598" customFormat="1" ht="22.5" customHeight="1">
      <c r="B407" s="583" t="s">
        <v>1438</v>
      </c>
      <c r="C407" s="617" t="s">
        <v>1751</v>
      </c>
      <c r="D407" s="583" t="s">
        <v>506</v>
      </c>
      <c r="E407" s="583" t="s">
        <v>1753</v>
      </c>
      <c r="F407" s="583" t="s">
        <v>431</v>
      </c>
      <c r="G407" s="601">
        <v>4599457.909</v>
      </c>
      <c r="H407" s="583">
        <v>1843482.402</v>
      </c>
      <c r="I407" s="583" t="s">
        <v>646</v>
      </c>
      <c r="J407" s="602" t="s">
        <v>621</v>
      </c>
      <c r="K407" s="615">
        <v>0.19220000000000001</v>
      </c>
      <c r="L407" s="600"/>
      <c r="M407" s="696" t="s">
        <v>1760</v>
      </c>
      <c r="N407" s="736">
        <v>0.19220000000000001</v>
      </c>
      <c r="O407" s="252">
        <v>2022</v>
      </c>
      <c r="P407" s="252">
        <v>2024</v>
      </c>
      <c r="Q407" s="251" t="s">
        <v>412</v>
      </c>
      <c r="R407" s="726" t="s">
        <v>394</v>
      </c>
      <c r="S407" s="726" t="s">
        <v>676</v>
      </c>
      <c r="T407" s="252" t="s">
        <v>659</v>
      </c>
      <c r="U407" s="740" t="s">
        <v>1762</v>
      </c>
      <c r="V407" s="257"/>
      <c r="W407" s="257"/>
      <c r="X407" s="257"/>
      <c r="Y407" s="257"/>
      <c r="Z407" s="257"/>
      <c r="AA407" s="257"/>
      <c r="AB407" s="257"/>
      <c r="AC407" s="257"/>
      <c r="AD407" s="257"/>
      <c r="AE407" s="257"/>
      <c r="AF407" s="257"/>
      <c r="AG407" s="257"/>
      <c r="AH407" s="257"/>
      <c r="AI407" s="257"/>
      <c r="AJ407" s="257"/>
      <c r="AK407" s="257"/>
    </row>
    <row r="408" spans="2:37" s="598" customFormat="1" ht="22.5" customHeight="1">
      <c r="B408" s="583" t="s">
        <v>1438</v>
      </c>
      <c r="C408" s="617" t="s">
        <v>1751</v>
      </c>
      <c r="D408" s="583" t="s">
        <v>506</v>
      </c>
      <c r="E408" s="583" t="s">
        <v>1763</v>
      </c>
      <c r="F408" s="583" t="s">
        <v>431</v>
      </c>
      <c r="G408" s="601">
        <v>4594288.45</v>
      </c>
      <c r="H408" s="583">
        <v>1865115.25</v>
      </c>
      <c r="I408" s="583" t="s">
        <v>646</v>
      </c>
      <c r="J408" s="602" t="s">
        <v>621</v>
      </c>
      <c r="K408" s="615">
        <v>0.16320000000000001</v>
      </c>
      <c r="L408" s="600"/>
      <c r="M408" s="696" t="s">
        <v>413</v>
      </c>
      <c r="N408" s="741">
        <v>0.16323799999999999</v>
      </c>
      <c r="O408" s="252">
        <v>2021</v>
      </c>
      <c r="P408" s="252">
        <v>2026</v>
      </c>
      <c r="Q408" s="251" t="s">
        <v>412</v>
      </c>
      <c r="R408" s="726" t="s">
        <v>394</v>
      </c>
      <c r="S408" s="726" t="s">
        <v>677</v>
      </c>
      <c r="T408" s="252" t="s">
        <v>662</v>
      </c>
      <c r="U408" s="740" t="s">
        <v>1764</v>
      </c>
      <c r="V408" s="257"/>
      <c r="W408" s="257"/>
      <c r="X408" s="257"/>
      <c r="Y408" s="257"/>
      <c r="Z408" s="257"/>
      <c r="AA408" s="257"/>
      <c r="AB408" s="257"/>
      <c r="AC408" s="257"/>
      <c r="AD408" s="257"/>
      <c r="AE408" s="257"/>
      <c r="AF408" s="257"/>
      <c r="AG408" s="257"/>
      <c r="AH408" s="257"/>
      <c r="AI408" s="257"/>
      <c r="AJ408" s="257"/>
      <c r="AK408" s="257"/>
    </row>
    <row r="409" spans="2:37" s="598" customFormat="1" ht="22.5" customHeight="1">
      <c r="B409" s="583" t="s">
        <v>1438</v>
      </c>
      <c r="C409" s="617" t="s">
        <v>1751</v>
      </c>
      <c r="D409" s="610" t="s">
        <v>506</v>
      </c>
      <c r="E409" s="583" t="s">
        <v>800</v>
      </c>
      <c r="F409" s="583" t="s">
        <v>431</v>
      </c>
      <c r="G409" s="619">
        <v>4600825.3210000005</v>
      </c>
      <c r="H409" s="619">
        <v>1868423.93</v>
      </c>
      <c r="I409" s="583" t="s">
        <v>646</v>
      </c>
      <c r="J409" s="602" t="s">
        <v>621</v>
      </c>
      <c r="K409" s="615">
        <v>9.6000000000000002E-2</v>
      </c>
      <c r="L409" s="624"/>
      <c r="M409" s="696" t="s">
        <v>411</v>
      </c>
      <c r="N409" s="736">
        <v>9.6000000000000002E-2</v>
      </c>
      <c r="O409" s="742">
        <v>2024</v>
      </c>
      <c r="P409" s="743">
        <v>2026</v>
      </c>
      <c r="Q409" s="251" t="s">
        <v>412</v>
      </c>
      <c r="R409" s="726" t="s">
        <v>394</v>
      </c>
      <c r="S409" s="726" t="s">
        <v>801</v>
      </c>
      <c r="T409" s="726" t="s">
        <v>659</v>
      </c>
      <c r="U409" s="562" t="s">
        <v>1765</v>
      </c>
      <c r="V409" s="257"/>
      <c r="W409" s="257"/>
      <c r="X409" s="257"/>
      <c r="Y409" s="257"/>
      <c r="Z409" s="257"/>
      <c r="AA409" s="257"/>
      <c r="AB409" s="257"/>
      <c r="AC409" s="257"/>
      <c r="AD409" s="257"/>
      <c r="AE409" s="257"/>
      <c r="AF409" s="257"/>
      <c r="AG409" s="257"/>
      <c r="AH409" s="257"/>
      <c r="AI409" s="257"/>
      <c r="AJ409" s="257"/>
      <c r="AK409" s="257"/>
    </row>
    <row r="410" spans="2:37" s="598" customFormat="1" ht="22.5" customHeight="1">
      <c r="B410" s="583" t="s">
        <v>1438</v>
      </c>
      <c r="C410" s="617" t="s">
        <v>1751</v>
      </c>
      <c r="D410" s="583" t="s">
        <v>506</v>
      </c>
      <c r="E410" s="583" t="s">
        <v>657</v>
      </c>
      <c r="F410" s="583" t="s">
        <v>431</v>
      </c>
      <c r="G410" s="605" t="s">
        <v>1766</v>
      </c>
      <c r="H410" s="605">
        <v>1833754.899</v>
      </c>
      <c r="I410" s="583" t="s">
        <v>646</v>
      </c>
      <c r="J410" s="602" t="s">
        <v>621</v>
      </c>
      <c r="K410" s="616">
        <v>1.6E-2</v>
      </c>
      <c r="L410" s="625"/>
      <c r="M410" s="699" t="s">
        <v>415</v>
      </c>
      <c r="N410" s="737">
        <v>1.6E-2</v>
      </c>
      <c r="O410" s="744">
        <v>2024</v>
      </c>
      <c r="P410" s="745">
        <v>2026</v>
      </c>
      <c r="Q410" s="251" t="s">
        <v>412</v>
      </c>
      <c r="R410" s="729" t="s">
        <v>394</v>
      </c>
      <c r="S410" s="729" t="s">
        <v>802</v>
      </c>
      <c r="T410" s="729" t="s">
        <v>659</v>
      </c>
      <c r="U410" s="746" t="s">
        <v>1767</v>
      </c>
      <c r="V410" s="257"/>
      <c r="W410" s="257"/>
      <c r="X410" s="257"/>
      <c r="Y410" s="257"/>
      <c r="Z410" s="257"/>
      <c r="AA410" s="257"/>
      <c r="AB410" s="257"/>
      <c r="AC410" s="257"/>
      <c r="AD410" s="257"/>
      <c r="AE410" s="257"/>
      <c r="AF410" s="257"/>
      <c r="AG410" s="257"/>
      <c r="AH410" s="257"/>
      <c r="AI410" s="257"/>
      <c r="AJ410" s="257"/>
      <c r="AK410" s="257"/>
    </row>
    <row r="411" spans="2:37" s="598" customFormat="1" ht="22.5" customHeight="1">
      <c r="B411" s="583" t="s">
        <v>1438</v>
      </c>
      <c r="C411" s="617" t="s">
        <v>1751</v>
      </c>
      <c r="D411" s="610" t="s">
        <v>506</v>
      </c>
      <c r="E411" s="583" t="s">
        <v>672</v>
      </c>
      <c r="F411" s="583" t="s">
        <v>431</v>
      </c>
      <c r="G411" s="619">
        <v>4599510.7071000002</v>
      </c>
      <c r="H411" s="620">
        <v>1907135.0424599999</v>
      </c>
      <c r="I411" s="583" t="s">
        <v>646</v>
      </c>
      <c r="J411" s="602" t="s">
        <v>621</v>
      </c>
      <c r="K411" s="615">
        <v>2.7000000000000001E-3</v>
      </c>
      <c r="L411" s="619"/>
      <c r="M411" s="696" t="s">
        <v>415</v>
      </c>
      <c r="N411" s="736">
        <v>2.7000000000000001E-3</v>
      </c>
      <c r="O411" s="258">
        <v>2024</v>
      </c>
      <c r="P411" s="726">
        <v>2027</v>
      </c>
      <c r="Q411" s="251" t="s">
        <v>412</v>
      </c>
      <c r="R411" s="726" t="s">
        <v>394</v>
      </c>
      <c r="S411" s="726" t="s">
        <v>803</v>
      </c>
      <c r="T411" s="252" t="s">
        <v>659</v>
      </c>
      <c r="U411" s="747" t="s">
        <v>1759</v>
      </c>
      <c r="V411" s="257"/>
      <c r="W411" s="257"/>
      <c r="X411" s="257"/>
      <c r="Y411" s="257"/>
      <c r="Z411" s="257"/>
      <c r="AA411" s="257"/>
      <c r="AB411" s="257"/>
      <c r="AC411" s="257"/>
      <c r="AD411" s="257"/>
      <c r="AE411" s="257"/>
      <c r="AF411" s="257"/>
      <c r="AG411" s="257"/>
      <c r="AH411" s="257"/>
      <c r="AI411" s="257"/>
      <c r="AJ411" s="257"/>
      <c r="AK411" s="257"/>
    </row>
    <row r="412" spans="2:37" s="598" customFormat="1" ht="22.5" customHeight="1">
      <c r="B412" s="583" t="s">
        <v>1438</v>
      </c>
      <c r="C412" s="621" t="s">
        <v>1768</v>
      </c>
      <c r="D412" s="610" t="s">
        <v>506</v>
      </c>
      <c r="E412" s="583" t="s">
        <v>678</v>
      </c>
      <c r="F412" s="583" t="s">
        <v>431</v>
      </c>
      <c r="G412" s="601">
        <v>4705307.1289999997</v>
      </c>
      <c r="H412" s="601">
        <v>2106611.8769999999</v>
      </c>
      <c r="I412" s="601" t="s">
        <v>646</v>
      </c>
      <c r="J412" s="602" t="s">
        <v>621</v>
      </c>
      <c r="K412" s="615">
        <v>6.8500000000000005E-2</v>
      </c>
      <c r="L412" s="600"/>
      <c r="M412" s="251" t="s">
        <v>413</v>
      </c>
      <c r="N412" s="736">
        <v>6.8520999999999999E-2</v>
      </c>
      <c r="O412" s="726">
        <v>2023</v>
      </c>
      <c r="P412" s="726">
        <v>2025</v>
      </c>
      <c r="Q412" s="251" t="s">
        <v>412</v>
      </c>
      <c r="R412" s="726" t="s">
        <v>394</v>
      </c>
      <c r="S412" s="726" t="s">
        <v>679</v>
      </c>
      <c r="T412" s="726" t="s">
        <v>662</v>
      </c>
      <c r="U412" s="748" t="s">
        <v>1769</v>
      </c>
      <c r="V412" s="257"/>
      <c r="W412" s="257"/>
      <c r="X412" s="257"/>
      <c r="Y412" s="257"/>
      <c r="Z412" s="257"/>
      <c r="AA412" s="257"/>
      <c r="AB412" s="257"/>
      <c r="AC412" s="257"/>
      <c r="AD412" s="257"/>
      <c r="AE412" s="257"/>
      <c r="AF412" s="257"/>
      <c r="AG412" s="257"/>
      <c r="AH412" s="257"/>
      <c r="AI412" s="257"/>
      <c r="AJ412" s="257"/>
      <c r="AK412" s="257"/>
    </row>
    <row r="413" spans="2:37" s="598" customFormat="1" ht="22.5" customHeight="1">
      <c r="B413" s="583" t="s">
        <v>1438</v>
      </c>
      <c r="C413" s="621" t="s">
        <v>1768</v>
      </c>
      <c r="D413" s="610" t="s">
        <v>506</v>
      </c>
      <c r="E413" s="583" t="s">
        <v>678</v>
      </c>
      <c r="F413" s="583" t="s">
        <v>431</v>
      </c>
      <c r="G413" s="613">
        <v>4705335.227</v>
      </c>
      <c r="H413" s="602">
        <v>2106615.8450000002</v>
      </c>
      <c r="I413" s="601" t="s">
        <v>646</v>
      </c>
      <c r="J413" s="602" t="s">
        <v>621</v>
      </c>
      <c r="K413" s="611">
        <v>4.9799999999999997E-2</v>
      </c>
      <c r="L413" s="600"/>
      <c r="M413" s="696" t="s">
        <v>411</v>
      </c>
      <c r="N413" s="731">
        <v>4.9776000000000001E-2</v>
      </c>
      <c r="O413" s="748">
        <v>2023</v>
      </c>
      <c r="P413" s="748">
        <v>2025</v>
      </c>
      <c r="Q413" s="251" t="s">
        <v>412</v>
      </c>
      <c r="R413" s="726" t="s">
        <v>394</v>
      </c>
      <c r="S413" s="726" t="s">
        <v>680</v>
      </c>
      <c r="T413" s="726" t="s">
        <v>681</v>
      </c>
      <c r="U413" s="748" t="s">
        <v>1769</v>
      </c>
      <c r="V413" s="257"/>
      <c r="W413" s="257"/>
      <c r="X413" s="257"/>
      <c r="Y413" s="257"/>
      <c r="Z413" s="257"/>
      <c r="AA413" s="257"/>
      <c r="AB413" s="257"/>
      <c r="AC413" s="257"/>
      <c r="AD413" s="257"/>
      <c r="AE413" s="257"/>
      <c r="AF413" s="257"/>
      <c r="AG413" s="257"/>
      <c r="AH413" s="257"/>
      <c r="AI413" s="257"/>
      <c r="AJ413" s="257"/>
      <c r="AK413" s="257"/>
    </row>
    <row r="414" spans="2:37" s="598" customFormat="1" ht="22.5" customHeight="1">
      <c r="B414" s="583" t="s">
        <v>1438</v>
      </c>
      <c r="C414" s="621" t="s">
        <v>1768</v>
      </c>
      <c r="D414" s="610" t="s">
        <v>506</v>
      </c>
      <c r="E414" s="583" t="s">
        <v>678</v>
      </c>
      <c r="F414" s="583" t="s">
        <v>431</v>
      </c>
      <c r="G414" s="601">
        <v>4705389.1289999997</v>
      </c>
      <c r="H414" s="601">
        <v>2106606.3199999998</v>
      </c>
      <c r="I414" s="601" t="s">
        <v>646</v>
      </c>
      <c r="J414" s="602" t="s">
        <v>621</v>
      </c>
      <c r="K414" s="615">
        <v>3.9199999999999999E-2</v>
      </c>
      <c r="L414" s="627"/>
      <c r="M414" s="696" t="s">
        <v>415</v>
      </c>
      <c r="N414" s="736">
        <v>3.9174E-2</v>
      </c>
      <c r="O414" s="742">
        <v>2023</v>
      </c>
      <c r="P414" s="742">
        <v>2025</v>
      </c>
      <c r="Q414" s="251" t="s">
        <v>412</v>
      </c>
      <c r="R414" s="726" t="s">
        <v>394</v>
      </c>
      <c r="S414" s="726" t="s">
        <v>682</v>
      </c>
      <c r="T414" s="726" t="s">
        <v>683</v>
      </c>
      <c r="U414" s="726" t="s">
        <v>1769</v>
      </c>
      <c r="V414" s="257"/>
      <c r="W414" s="257"/>
      <c r="X414" s="257"/>
      <c r="Y414" s="257"/>
      <c r="Z414" s="257"/>
      <c r="AA414" s="257"/>
      <c r="AB414" s="257"/>
      <c r="AC414" s="257"/>
      <c r="AD414" s="257"/>
      <c r="AE414" s="257"/>
      <c r="AF414" s="257"/>
      <c r="AG414" s="257"/>
      <c r="AH414" s="257"/>
      <c r="AI414" s="257"/>
      <c r="AJ414" s="257"/>
      <c r="AK414" s="257"/>
    </row>
    <row r="415" spans="2:37" s="598" customFormat="1" ht="22.5" customHeight="1">
      <c r="B415" s="583" t="s">
        <v>1438</v>
      </c>
      <c r="C415" s="621" t="s">
        <v>1768</v>
      </c>
      <c r="D415" s="610" t="s">
        <v>506</v>
      </c>
      <c r="E415" s="583" t="s">
        <v>808</v>
      </c>
      <c r="F415" s="583" t="s">
        <v>431</v>
      </c>
      <c r="G415" s="605">
        <v>4696696.4550000001</v>
      </c>
      <c r="H415" s="605">
        <v>2119332.3020000001</v>
      </c>
      <c r="I415" s="601" t="s">
        <v>646</v>
      </c>
      <c r="J415" s="602" t="s">
        <v>621</v>
      </c>
      <c r="K415" s="616">
        <v>6.4000000000000003E-3</v>
      </c>
      <c r="L415" s="625"/>
      <c r="M415" s="699" t="s">
        <v>415</v>
      </c>
      <c r="N415" s="737">
        <v>6.4000000000000003E-3</v>
      </c>
      <c r="O415" s="744">
        <v>2024</v>
      </c>
      <c r="P415" s="745">
        <v>2027</v>
      </c>
      <c r="Q415" s="251" t="s">
        <v>412</v>
      </c>
      <c r="R415" s="729" t="s">
        <v>394</v>
      </c>
      <c r="S415" s="729" t="s">
        <v>809</v>
      </c>
      <c r="T415" s="729" t="s">
        <v>659</v>
      </c>
      <c r="U415" s="749" t="s">
        <v>1770</v>
      </c>
      <c r="V415" s="257"/>
      <c r="W415" s="257"/>
      <c r="X415" s="257"/>
      <c r="Y415" s="257"/>
      <c r="Z415" s="257"/>
      <c r="AA415" s="257"/>
      <c r="AB415" s="257"/>
      <c r="AC415" s="257"/>
      <c r="AD415" s="257"/>
      <c r="AE415" s="257"/>
      <c r="AF415" s="257"/>
      <c r="AG415" s="257"/>
      <c r="AH415" s="257"/>
      <c r="AI415" s="257"/>
      <c r="AJ415" s="257"/>
      <c r="AK415" s="257"/>
    </row>
    <row r="416" spans="2:37" s="598" customFormat="1" ht="22.5" customHeight="1">
      <c r="B416" s="583" t="s">
        <v>1438</v>
      </c>
      <c r="C416" s="621" t="s">
        <v>1768</v>
      </c>
      <c r="D416" s="583" t="s">
        <v>506</v>
      </c>
      <c r="E416" s="583" t="s">
        <v>1771</v>
      </c>
      <c r="F416" s="583" t="s">
        <v>431</v>
      </c>
      <c r="G416" s="608" t="s">
        <v>1772</v>
      </c>
      <c r="H416" s="608">
        <v>2247060.1979999999</v>
      </c>
      <c r="I416" s="601" t="s">
        <v>646</v>
      </c>
      <c r="J416" s="602" t="s">
        <v>1709</v>
      </c>
      <c r="K416" s="616">
        <v>0.02</v>
      </c>
      <c r="L416" s="625"/>
      <c r="M416" s="699" t="s">
        <v>415</v>
      </c>
      <c r="N416" s="737">
        <v>0.02</v>
      </c>
      <c r="O416" s="744">
        <v>2025</v>
      </c>
      <c r="P416" s="744">
        <v>2026</v>
      </c>
      <c r="Q416" s="251" t="s">
        <v>412</v>
      </c>
      <c r="R416" s="729" t="s">
        <v>394</v>
      </c>
      <c r="S416" s="729" t="s">
        <v>823</v>
      </c>
      <c r="T416" s="729" t="s">
        <v>477</v>
      </c>
      <c r="U416" s="729" t="s">
        <v>1773</v>
      </c>
      <c r="V416" s="257"/>
      <c r="W416" s="257"/>
      <c r="X416" s="257"/>
      <c r="Y416" s="257"/>
      <c r="Z416" s="257"/>
      <c r="AA416" s="257"/>
      <c r="AB416" s="257"/>
      <c r="AC416" s="257"/>
      <c r="AD416" s="257"/>
      <c r="AE416" s="257"/>
      <c r="AF416" s="257"/>
      <c r="AG416" s="257"/>
      <c r="AH416" s="257"/>
      <c r="AI416" s="257"/>
      <c r="AJ416" s="257"/>
      <c r="AK416" s="257"/>
    </row>
    <row r="417" spans="2:37" s="598" customFormat="1" ht="22.5" customHeight="1">
      <c r="B417" s="583" t="s">
        <v>1438</v>
      </c>
      <c r="C417" s="621" t="s">
        <v>1768</v>
      </c>
      <c r="D417" s="584" t="s">
        <v>524</v>
      </c>
      <c r="E417" s="583" t="s">
        <v>1774</v>
      </c>
      <c r="F417" s="583" t="s">
        <v>431</v>
      </c>
      <c r="G417" s="600" t="s">
        <v>435</v>
      </c>
      <c r="H417" s="600" t="s">
        <v>435</v>
      </c>
      <c r="I417" s="601" t="s">
        <v>646</v>
      </c>
      <c r="J417" s="602" t="s">
        <v>1709</v>
      </c>
      <c r="K417" s="604">
        <v>1E-3</v>
      </c>
      <c r="L417" s="600"/>
      <c r="M417" s="257"/>
      <c r="N417" s="730">
        <v>1E-3</v>
      </c>
      <c r="O417" s="696">
        <v>2024</v>
      </c>
      <c r="P417" s="696">
        <v>2028</v>
      </c>
      <c r="Q417" s="251" t="s">
        <v>412</v>
      </c>
      <c r="R417" s="696" t="s">
        <v>394</v>
      </c>
      <c r="S417" s="696" t="s">
        <v>1775</v>
      </c>
      <c r="T417" s="696" t="s">
        <v>477</v>
      </c>
      <c r="U417" s="748" t="s">
        <v>1776</v>
      </c>
      <c r="V417" s="257"/>
      <c r="W417" s="257"/>
      <c r="X417" s="257"/>
      <c r="Y417" s="257"/>
      <c r="Z417" s="257"/>
      <c r="AA417" s="257"/>
      <c r="AB417" s="257"/>
      <c r="AC417" s="257"/>
      <c r="AD417" s="257"/>
      <c r="AE417" s="257"/>
      <c r="AF417" s="257"/>
      <c r="AG417" s="257"/>
      <c r="AH417" s="257"/>
      <c r="AI417" s="257"/>
      <c r="AJ417" s="257"/>
      <c r="AK417" s="257"/>
    </row>
    <row r="418" spans="2:37" s="598" customFormat="1" ht="22.5" customHeight="1">
      <c r="B418" s="583" t="s">
        <v>1438</v>
      </c>
      <c r="C418" s="621" t="s">
        <v>1768</v>
      </c>
      <c r="D418" s="583" t="s">
        <v>506</v>
      </c>
      <c r="E418" s="583" t="s">
        <v>1777</v>
      </c>
      <c r="F418" s="583" t="s">
        <v>431</v>
      </c>
      <c r="G418" s="600" t="s">
        <v>435</v>
      </c>
      <c r="H418" s="600" t="s">
        <v>435</v>
      </c>
      <c r="I418" s="583" t="s">
        <v>646</v>
      </c>
      <c r="J418" s="602" t="s">
        <v>1709</v>
      </c>
      <c r="K418" s="628">
        <v>1.0800000000000001E-2</v>
      </c>
      <c r="L418" s="605" t="s">
        <v>435</v>
      </c>
      <c r="M418" s="251" t="s">
        <v>435</v>
      </c>
      <c r="N418" s="750">
        <v>0</v>
      </c>
      <c r="O418" s="696">
        <v>2025</v>
      </c>
      <c r="P418" s="696"/>
      <c r="Q418" s="252" t="s">
        <v>393</v>
      </c>
      <c r="R418" s="696" t="s">
        <v>394</v>
      </c>
      <c r="S418" s="751" t="s">
        <v>1778</v>
      </c>
      <c r="T418" s="751" t="s">
        <v>477</v>
      </c>
      <c r="U418" s="751" t="s">
        <v>1779</v>
      </c>
      <c r="V418" s="257"/>
      <c r="W418" s="257"/>
      <c r="X418" s="257"/>
      <c r="Y418" s="257"/>
      <c r="Z418" s="257"/>
      <c r="AA418" s="257"/>
      <c r="AB418" s="257"/>
      <c r="AC418" s="257"/>
      <c r="AD418" s="257"/>
      <c r="AE418" s="257"/>
      <c r="AF418" s="257"/>
      <c r="AG418" s="257"/>
      <c r="AH418" s="257"/>
      <c r="AI418" s="257"/>
      <c r="AJ418" s="257"/>
      <c r="AK418" s="257"/>
    </row>
    <row r="419" spans="2:37" s="598" customFormat="1" ht="22.5" customHeight="1">
      <c r="B419" s="583" t="s">
        <v>1438</v>
      </c>
      <c r="C419" s="621" t="s">
        <v>1768</v>
      </c>
      <c r="D419" s="583" t="s">
        <v>506</v>
      </c>
      <c r="E419" s="583" t="s">
        <v>1780</v>
      </c>
      <c r="F419" s="583" t="s">
        <v>431</v>
      </c>
      <c r="G419" s="600" t="s">
        <v>435</v>
      </c>
      <c r="H419" s="600" t="s">
        <v>435</v>
      </c>
      <c r="I419" s="601" t="s">
        <v>646</v>
      </c>
      <c r="J419" s="602" t="s">
        <v>1709</v>
      </c>
      <c r="K419" s="628">
        <v>3.5999999999999997E-2</v>
      </c>
      <c r="L419" s="605" t="s">
        <v>435</v>
      </c>
      <c r="M419" s="696" t="s">
        <v>435</v>
      </c>
      <c r="N419" s="750">
        <v>0</v>
      </c>
      <c r="O419" s="696">
        <v>2025</v>
      </c>
      <c r="P419" s="696"/>
      <c r="Q419" s="252" t="s">
        <v>393</v>
      </c>
      <c r="R419" s="696" t="s">
        <v>394</v>
      </c>
      <c r="S419" s="696" t="s">
        <v>1781</v>
      </c>
      <c r="T419" s="696" t="s">
        <v>477</v>
      </c>
      <c r="U419" s="751" t="s">
        <v>1782</v>
      </c>
      <c r="V419" s="257"/>
      <c r="W419" s="257"/>
      <c r="X419" s="257"/>
      <c r="Y419" s="257"/>
      <c r="Z419" s="257"/>
      <c r="AA419" s="257"/>
      <c r="AB419" s="257"/>
      <c r="AC419" s="257"/>
      <c r="AD419" s="257"/>
      <c r="AE419" s="257"/>
      <c r="AF419" s="257"/>
      <c r="AG419" s="257"/>
      <c r="AH419" s="257"/>
      <c r="AI419" s="257"/>
      <c r="AJ419" s="257"/>
      <c r="AK419" s="257"/>
    </row>
    <row r="420" spans="2:37" s="598" customFormat="1" ht="22.5" customHeight="1">
      <c r="B420" s="583" t="s">
        <v>1438</v>
      </c>
      <c r="C420" s="621" t="s">
        <v>1783</v>
      </c>
      <c r="D420" s="583" t="s">
        <v>554</v>
      </c>
      <c r="E420" s="583" t="s">
        <v>1784</v>
      </c>
      <c r="F420" s="583" t="s">
        <v>431</v>
      </c>
      <c r="G420" s="601" t="s">
        <v>100</v>
      </c>
      <c r="H420" s="601" t="s">
        <v>100</v>
      </c>
      <c r="I420" s="601" t="s">
        <v>646</v>
      </c>
      <c r="J420" s="601" t="s">
        <v>824</v>
      </c>
      <c r="K420" s="604" t="s">
        <v>435</v>
      </c>
      <c r="L420" s="605" t="s">
        <v>435</v>
      </c>
      <c r="M420" s="696" t="s">
        <v>435</v>
      </c>
      <c r="N420" s="730" t="s">
        <v>435</v>
      </c>
      <c r="O420" s="696">
        <v>2021</v>
      </c>
      <c r="P420" s="696">
        <v>2024</v>
      </c>
      <c r="Q420" s="696" t="s">
        <v>1785</v>
      </c>
      <c r="R420" s="696" t="s">
        <v>394</v>
      </c>
      <c r="S420" s="696" t="s">
        <v>871</v>
      </c>
      <c r="T420" s="696" t="s">
        <v>477</v>
      </c>
      <c r="U420" s="748" t="s">
        <v>1786</v>
      </c>
      <c r="V420" s="257"/>
      <c r="W420" s="257"/>
      <c r="X420" s="257"/>
      <c r="Y420" s="257"/>
      <c r="Z420" s="257"/>
      <c r="AA420" s="257"/>
      <c r="AB420" s="257"/>
      <c r="AC420" s="257"/>
      <c r="AD420" s="257"/>
      <c r="AE420" s="257"/>
      <c r="AF420" s="257"/>
      <c r="AG420" s="257"/>
      <c r="AH420" s="257"/>
      <c r="AI420" s="257"/>
      <c r="AJ420" s="257"/>
      <c r="AK420" s="257"/>
    </row>
    <row r="421" spans="2:37" s="598" customFormat="1" ht="22.5" customHeight="1">
      <c r="B421" s="583" t="s">
        <v>1438</v>
      </c>
      <c r="C421" s="621" t="s">
        <v>1439</v>
      </c>
      <c r="D421" s="583" t="s">
        <v>506</v>
      </c>
      <c r="E421" s="583" t="s">
        <v>1787</v>
      </c>
      <c r="F421" s="583" t="s">
        <v>431</v>
      </c>
      <c r="G421" s="601">
        <v>4695803.8169999998</v>
      </c>
      <c r="H421" s="601">
        <v>2350634.602</v>
      </c>
      <c r="I421" s="601" t="s">
        <v>646</v>
      </c>
      <c r="J421" s="601" t="s">
        <v>1709</v>
      </c>
      <c r="K421" s="615">
        <v>2.09</v>
      </c>
      <c r="L421" s="601"/>
      <c r="M421" s="726" t="s">
        <v>435</v>
      </c>
      <c r="N421" s="736">
        <v>0</v>
      </c>
      <c r="O421" s="726">
        <v>2024</v>
      </c>
      <c r="P421" s="726">
        <v>2027</v>
      </c>
      <c r="Q421" s="252" t="s">
        <v>393</v>
      </c>
      <c r="R421" s="726" t="s">
        <v>394</v>
      </c>
      <c r="S421" s="726" t="s">
        <v>647</v>
      </c>
      <c r="T421" s="726" t="s">
        <v>477</v>
      </c>
      <c r="U421" s="748" t="s">
        <v>1788</v>
      </c>
      <c r="V421" s="257"/>
      <c r="W421" s="257"/>
      <c r="X421" s="257"/>
      <c r="Y421" s="257"/>
      <c r="Z421" s="257"/>
      <c r="AA421" s="257"/>
      <c r="AB421" s="257"/>
      <c r="AC421" s="257"/>
      <c r="AD421" s="257"/>
      <c r="AE421" s="257"/>
      <c r="AF421" s="257"/>
      <c r="AG421" s="257"/>
      <c r="AH421" s="257"/>
      <c r="AI421" s="257"/>
      <c r="AJ421" s="257"/>
      <c r="AK421" s="257"/>
    </row>
    <row r="422" spans="2:37" s="598" customFormat="1" ht="22.5" customHeight="1">
      <c r="B422" s="583" t="s">
        <v>1438</v>
      </c>
      <c r="C422" s="621" t="s">
        <v>1439</v>
      </c>
      <c r="D422" s="610" t="s">
        <v>506</v>
      </c>
      <c r="E422" s="583" t="s">
        <v>1789</v>
      </c>
      <c r="F422" s="583" t="s">
        <v>431</v>
      </c>
      <c r="G422" s="601">
        <v>4728299.591</v>
      </c>
      <c r="H422" s="601">
        <v>2416247.588</v>
      </c>
      <c r="I422" s="601" t="s">
        <v>646</v>
      </c>
      <c r="J422" s="602" t="s">
        <v>850</v>
      </c>
      <c r="K422" s="628">
        <v>1.1323289999999999</v>
      </c>
      <c r="L422" s="605" t="s">
        <v>435</v>
      </c>
      <c r="M422" s="696" t="s">
        <v>415</v>
      </c>
      <c r="N422" s="750">
        <v>1.1323289999999999</v>
      </c>
      <c r="O422" s="696">
        <v>2019</v>
      </c>
      <c r="P422" s="696">
        <v>2026</v>
      </c>
      <c r="Q422" s="251" t="s">
        <v>412</v>
      </c>
      <c r="R422" s="696" t="s">
        <v>394</v>
      </c>
      <c r="S422" s="696" t="s">
        <v>851</v>
      </c>
      <c r="T422" s="696" t="s">
        <v>477</v>
      </c>
      <c r="U422" s="748" t="s">
        <v>1788</v>
      </c>
      <c r="V422" s="257"/>
      <c r="W422" s="257"/>
      <c r="X422" s="257"/>
      <c r="Y422" s="257"/>
      <c r="Z422" s="257"/>
      <c r="AA422" s="257"/>
      <c r="AB422" s="257"/>
      <c r="AC422" s="257"/>
      <c r="AD422" s="257"/>
      <c r="AE422" s="257"/>
      <c r="AF422" s="257"/>
      <c r="AG422" s="257"/>
      <c r="AH422" s="257"/>
      <c r="AI422" s="257"/>
      <c r="AJ422" s="257"/>
      <c r="AK422" s="257"/>
    </row>
    <row r="423" spans="2:37" s="598" customFormat="1" ht="22.5" customHeight="1">
      <c r="B423" s="583" t="s">
        <v>1438</v>
      </c>
      <c r="C423" s="621" t="s">
        <v>1439</v>
      </c>
      <c r="D423" s="610" t="s">
        <v>506</v>
      </c>
      <c r="E423" s="583" t="s">
        <v>1790</v>
      </c>
      <c r="F423" s="583" t="s">
        <v>431</v>
      </c>
      <c r="G423" s="601">
        <v>4695687.9119999995</v>
      </c>
      <c r="H423" s="601">
        <v>2350690.7239999999</v>
      </c>
      <c r="I423" s="601" t="s">
        <v>646</v>
      </c>
      <c r="J423" s="602" t="s">
        <v>1709</v>
      </c>
      <c r="K423" s="628">
        <v>0.101007</v>
      </c>
      <c r="L423" s="605" t="s">
        <v>435</v>
      </c>
      <c r="M423" s="696" t="s">
        <v>826</v>
      </c>
      <c r="N423" s="750">
        <v>0.101007</v>
      </c>
      <c r="O423" s="696">
        <v>2017</v>
      </c>
      <c r="P423" s="696">
        <v>2027</v>
      </c>
      <c r="Q423" s="251" t="s">
        <v>412</v>
      </c>
      <c r="R423" s="696" t="s">
        <v>394</v>
      </c>
      <c r="S423" s="696" t="s">
        <v>868</v>
      </c>
      <c r="T423" s="696" t="s">
        <v>477</v>
      </c>
      <c r="U423" s="748" t="s">
        <v>1791</v>
      </c>
      <c r="V423" s="257"/>
      <c r="W423" s="257"/>
      <c r="X423" s="257"/>
      <c r="Y423" s="257"/>
      <c r="Z423" s="257"/>
      <c r="AA423" s="257"/>
      <c r="AB423" s="257"/>
      <c r="AC423" s="257"/>
      <c r="AD423" s="257"/>
      <c r="AE423" s="257"/>
      <c r="AF423" s="257"/>
      <c r="AG423" s="257"/>
      <c r="AH423" s="257"/>
      <c r="AI423" s="257"/>
      <c r="AJ423" s="257"/>
      <c r="AK423" s="257"/>
    </row>
    <row r="424" spans="2:37" s="598" customFormat="1" ht="22.5" customHeight="1">
      <c r="B424" s="583" t="s">
        <v>1438</v>
      </c>
      <c r="C424" s="621" t="s">
        <v>1439</v>
      </c>
      <c r="D424" s="583" t="s">
        <v>506</v>
      </c>
      <c r="E424" s="583" t="s">
        <v>1790</v>
      </c>
      <c r="F424" s="583" t="s">
        <v>431</v>
      </c>
      <c r="G424" s="601">
        <v>4695687.9119999995</v>
      </c>
      <c r="H424" s="601">
        <v>2350690.7239999999</v>
      </c>
      <c r="I424" s="601" t="s">
        <v>646</v>
      </c>
      <c r="J424" s="601" t="s">
        <v>1709</v>
      </c>
      <c r="K424" s="628">
        <v>2.6782E-2</v>
      </c>
      <c r="L424" s="605" t="s">
        <v>435</v>
      </c>
      <c r="M424" s="696" t="s">
        <v>116</v>
      </c>
      <c r="N424" s="750">
        <v>2.6782E-2</v>
      </c>
      <c r="O424" s="696">
        <v>2017</v>
      </c>
      <c r="P424" s="738">
        <v>2027</v>
      </c>
      <c r="Q424" s="251" t="s">
        <v>412</v>
      </c>
      <c r="R424" s="696" t="s">
        <v>394</v>
      </c>
      <c r="S424" s="696" t="s">
        <v>868</v>
      </c>
      <c r="T424" s="696" t="s">
        <v>477</v>
      </c>
      <c r="U424" s="726" t="s">
        <v>1791</v>
      </c>
      <c r="V424" s="257"/>
      <c r="W424" s="257"/>
      <c r="X424" s="257"/>
      <c r="Y424" s="257"/>
      <c r="Z424" s="257"/>
      <c r="AA424" s="257"/>
      <c r="AB424" s="257"/>
      <c r="AC424" s="257"/>
      <c r="AD424" s="257"/>
      <c r="AE424" s="257"/>
      <c r="AF424" s="257"/>
      <c r="AG424" s="257"/>
      <c r="AH424" s="257"/>
      <c r="AI424" s="257"/>
      <c r="AJ424" s="257"/>
      <c r="AK424" s="257"/>
    </row>
    <row r="425" spans="2:37" s="598" customFormat="1" ht="22.5" customHeight="1">
      <c r="B425" s="583" t="s">
        <v>1438</v>
      </c>
      <c r="C425" s="621" t="s">
        <v>1439</v>
      </c>
      <c r="D425" s="583" t="s">
        <v>1084</v>
      </c>
      <c r="E425" s="583" t="s">
        <v>1790</v>
      </c>
      <c r="F425" s="583" t="s">
        <v>431</v>
      </c>
      <c r="G425" s="607">
        <v>4695671.39142894</v>
      </c>
      <c r="H425" s="607">
        <v>2350681.3093433301</v>
      </c>
      <c r="I425" s="608" t="s">
        <v>646</v>
      </c>
      <c r="J425" s="608" t="s">
        <v>1709</v>
      </c>
      <c r="K425" s="606">
        <v>1.3482000000000001</v>
      </c>
      <c r="L425" s="607"/>
      <c r="M425" s="699" t="s">
        <v>413</v>
      </c>
      <c r="N425" s="728">
        <v>0</v>
      </c>
      <c r="O425" s="699" t="s">
        <v>435</v>
      </c>
      <c r="P425" s="738" t="s">
        <v>435</v>
      </c>
      <c r="Q425" s="252" t="s">
        <v>393</v>
      </c>
      <c r="R425" s="699" t="s">
        <v>394</v>
      </c>
      <c r="S425" s="699" t="s">
        <v>1792</v>
      </c>
      <c r="T425" s="699" t="s">
        <v>477</v>
      </c>
      <c r="U425" s="729" t="s">
        <v>1793</v>
      </c>
      <c r="V425" s="257"/>
      <c r="W425" s="257"/>
      <c r="X425" s="257"/>
      <c r="Y425" s="257"/>
      <c r="Z425" s="257"/>
      <c r="AA425" s="257"/>
      <c r="AB425" s="257"/>
      <c r="AC425" s="257"/>
      <c r="AD425" s="257"/>
      <c r="AE425" s="257"/>
      <c r="AF425" s="257"/>
      <c r="AG425" s="257"/>
      <c r="AH425" s="257"/>
      <c r="AI425" s="257"/>
      <c r="AJ425" s="257"/>
      <c r="AK425" s="257"/>
    </row>
    <row r="426" spans="2:37" s="598" customFormat="1" ht="22.5" customHeight="1">
      <c r="B426" s="583" t="s">
        <v>1438</v>
      </c>
      <c r="C426" s="621" t="s">
        <v>815</v>
      </c>
      <c r="D426" s="583" t="s">
        <v>536</v>
      </c>
      <c r="E426" s="583" t="s">
        <v>816</v>
      </c>
      <c r="F426" s="583" t="s">
        <v>431</v>
      </c>
      <c r="G426" s="608">
        <v>4863710.642</v>
      </c>
      <c r="H426" s="608">
        <v>2110788.9040000001</v>
      </c>
      <c r="I426" s="608" t="s">
        <v>1794</v>
      </c>
      <c r="J426" s="608" t="s">
        <v>585</v>
      </c>
      <c r="K426" s="616">
        <v>5.8231999999999999</v>
      </c>
      <c r="L426" s="608"/>
      <c r="M426" s="729" t="s">
        <v>411</v>
      </c>
      <c r="N426" s="737">
        <v>0</v>
      </c>
      <c r="O426" s="729" t="s">
        <v>393</v>
      </c>
      <c r="P426" s="744" t="s">
        <v>393</v>
      </c>
      <c r="Q426" s="252" t="s">
        <v>393</v>
      </c>
      <c r="R426" s="729" t="s">
        <v>394</v>
      </c>
      <c r="S426" s="729" t="s">
        <v>817</v>
      </c>
      <c r="T426" s="729" t="s">
        <v>818</v>
      </c>
      <c r="U426" s="729" t="s">
        <v>1795</v>
      </c>
      <c r="V426" s="257"/>
      <c r="W426" s="257"/>
      <c r="X426" s="257"/>
      <c r="Y426" s="257"/>
      <c r="Z426" s="257"/>
      <c r="AA426" s="257"/>
      <c r="AB426" s="257"/>
      <c r="AC426" s="257"/>
      <c r="AD426" s="257"/>
      <c r="AE426" s="257"/>
      <c r="AF426" s="257"/>
      <c r="AG426" s="257"/>
      <c r="AH426" s="257"/>
      <c r="AI426" s="257"/>
      <c r="AJ426" s="257"/>
      <c r="AK426" s="257"/>
    </row>
    <row r="427" spans="2:37" s="598" customFormat="1" ht="22.5" customHeight="1">
      <c r="B427" s="583" t="s">
        <v>1438</v>
      </c>
      <c r="C427" s="621" t="s">
        <v>815</v>
      </c>
      <c r="D427" s="583" t="s">
        <v>536</v>
      </c>
      <c r="E427" s="583" t="s">
        <v>816</v>
      </c>
      <c r="F427" s="583" t="s">
        <v>431</v>
      </c>
      <c r="G427" s="608">
        <v>4863766.1890000002</v>
      </c>
      <c r="H427" s="608">
        <v>2110642.7540000002</v>
      </c>
      <c r="I427" s="608" t="s">
        <v>1794</v>
      </c>
      <c r="J427" s="608" t="s">
        <v>585</v>
      </c>
      <c r="K427" s="616">
        <v>4.9379999999999997</v>
      </c>
      <c r="L427" s="608"/>
      <c r="M427" s="729" t="s">
        <v>1796</v>
      </c>
      <c r="N427" s="737">
        <v>4.9379999999999997</v>
      </c>
      <c r="O427" s="729">
        <v>2023</v>
      </c>
      <c r="P427" s="744">
        <v>2026</v>
      </c>
      <c r="Q427" s="251" t="s">
        <v>412</v>
      </c>
      <c r="R427" s="729" t="s">
        <v>394</v>
      </c>
      <c r="S427" s="729" t="s">
        <v>817</v>
      </c>
      <c r="T427" s="729" t="s">
        <v>818</v>
      </c>
      <c r="U427" s="729" t="s">
        <v>1797</v>
      </c>
      <c r="V427" s="257"/>
      <c r="W427" s="257"/>
      <c r="X427" s="257"/>
      <c r="Y427" s="257"/>
      <c r="Z427" s="257"/>
      <c r="AA427" s="257"/>
      <c r="AB427" s="257"/>
      <c r="AC427" s="257"/>
      <c r="AD427" s="257"/>
      <c r="AE427" s="257"/>
      <c r="AF427" s="257"/>
      <c r="AG427" s="257"/>
      <c r="AH427" s="257"/>
      <c r="AI427" s="257"/>
      <c r="AJ427" s="257"/>
      <c r="AK427" s="257"/>
    </row>
    <row r="428" spans="2:37" s="598" customFormat="1" ht="22.5" customHeight="1">
      <c r="B428" s="583" t="s">
        <v>1438</v>
      </c>
      <c r="C428" s="621" t="s">
        <v>815</v>
      </c>
      <c r="D428" s="610" t="s">
        <v>536</v>
      </c>
      <c r="E428" s="583" t="s">
        <v>819</v>
      </c>
      <c r="F428" s="583" t="s">
        <v>431</v>
      </c>
      <c r="G428" s="608">
        <v>4855534.2470000004</v>
      </c>
      <c r="H428" s="608">
        <v>2126418.656</v>
      </c>
      <c r="I428" s="601" t="s">
        <v>1794</v>
      </c>
      <c r="J428" s="602" t="s">
        <v>585</v>
      </c>
      <c r="K428" s="616">
        <v>37</v>
      </c>
      <c r="L428" s="626"/>
      <c r="M428" s="729" t="s">
        <v>1796</v>
      </c>
      <c r="N428" s="737">
        <v>37</v>
      </c>
      <c r="O428" s="744">
        <v>2023</v>
      </c>
      <c r="P428" s="744">
        <v>2025</v>
      </c>
      <c r="Q428" s="251" t="s">
        <v>412</v>
      </c>
      <c r="R428" s="729" t="s">
        <v>394</v>
      </c>
      <c r="S428" s="729" t="s">
        <v>817</v>
      </c>
      <c r="T428" s="729" t="s">
        <v>818</v>
      </c>
      <c r="U428" s="729" t="s">
        <v>1798</v>
      </c>
      <c r="V428" s="257"/>
      <c r="W428" s="257"/>
      <c r="X428" s="257"/>
      <c r="Y428" s="257"/>
      <c r="Z428" s="257"/>
      <c r="AA428" s="257"/>
      <c r="AB428" s="257"/>
      <c r="AC428" s="257"/>
      <c r="AD428" s="257"/>
      <c r="AE428" s="257"/>
      <c r="AF428" s="257"/>
      <c r="AG428" s="257"/>
      <c r="AH428" s="257"/>
      <c r="AI428" s="257"/>
      <c r="AJ428" s="257"/>
      <c r="AK428" s="257"/>
    </row>
    <row r="429" spans="2:37" s="598" customFormat="1" ht="22.5" customHeight="1">
      <c r="B429" s="583" t="s">
        <v>1438</v>
      </c>
      <c r="C429" s="621" t="s">
        <v>815</v>
      </c>
      <c r="D429" s="610" t="s">
        <v>536</v>
      </c>
      <c r="E429" s="583" t="s">
        <v>819</v>
      </c>
      <c r="F429" s="583" t="s">
        <v>431</v>
      </c>
      <c r="G429" s="608">
        <v>4863630.4550000001</v>
      </c>
      <c r="H429" s="608">
        <v>2124225.3489999999</v>
      </c>
      <c r="I429" s="601" t="s">
        <v>1794</v>
      </c>
      <c r="J429" s="602" t="s">
        <v>585</v>
      </c>
      <c r="K429" s="616">
        <v>17.782399999999999</v>
      </c>
      <c r="L429" s="626"/>
      <c r="M429" s="729" t="s">
        <v>1796</v>
      </c>
      <c r="N429" s="737">
        <v>17.782399999999999</v>
      </c>
      <c r="O429" s="744">
        <v>2023</v>
      </c>
      <c r="P429" s="744">
        <v>2025</v>
      </c>
      <c r="Q429" s="251" t="s">
        <v>412</v>
      </c>
      <c r="R429" s="729" t="s">
        <v>394</v>
      </c>
      <c r="S429" s="729" t="s">
        <v>817</v>
      </c>
      <c r="T429" s="729" t="s">
        <v>818</v>
      </c>
      <c r="U429" s="729" t="s">
        <v>1799</v>
      </c>
      <c r="V429" s="257"/>
      <c r="W429" s="257"/>
      <c r="X429" s="257"/>
      <c r="Y429" s="257"/>
      <c r="Z429" s="257"/>
      <c r="AA429" s="257"/>
      <c r="AB429" s="257"/>
      <c r="AC429" s="257"/>
      <c r="AD429" s="257"/>
      <c r="AE429" s="257"/>
      <c r="AF429" s="257"/>
      <c r="AG429" s="257"/>
      <c r="AH429" s="257"/>
      <c r="AI429" s="257"/>
      <c r="AJ429" s="257"/>
      <c r="AK429" s="257"/>
    </row>
    <row r="430" spans="2:37" s="598" customFormat="1" ht="22.5" customHeight="1">
      <c r="B430" s="583" t="s">
        <v>1438</v>
      </c>
      <c r="C430" s="621" t="s">
        <v>815</v>
      </c>
      <c r="D430" s="610" t="s">
        <v>536</v>
      </c>
      <c r="E430" s="583" t="s">
        <v>820</v>
      </c>
      <c r="F430" s="583" t="s">
        <v>431</v>
      </c>
      <c r="G430" s="608">
        <v>4861324.25</v>
      </c>
      <c r="H430" s="608">
        <v>2122045.4700000002</v>
      </c>
      <c r="I430" s="601" t="s">
        <v>1794</v>
      </c>
      <c r="J430" s="602" t="s">
        <v>585</v>
      </c>
      <c r="K430" s="616">
        <v>18</v>
      </c>
      <c r="L430" s="626"/>
      <c r="M430" s="729" t="s">
        <v>411</v>
      </c>
      <c r="N430" s="737">
        <v>18</v>
      </c>
      <c r="O430" s="744">
        <v>2023</v>
      </c>
      <c r="P430" s="744">
        <v>2026</v>
      </c>
      <c r="Q430" s="251" t="s">
        <v>412</v>
      </c>
      <c r="R430" s="729" t="s">
        <v>394</v>
      </c>
      <c r="S430" s="729" t="s">
        <v>817</v>
      </c>
      <c r="T430" s="729" t="s">
        <v>818</v>
      </c>
      <c r="U430" s="749" t="s">
        <v>1800</v>
      </c>
      <c r="V430" s="257"/>
      <c r="W430" s="257"/>
      <c r="X430" s="257"/>
      <c r="Y430" s="257"/>
      <c r="Z430" s="257"/>
      <c r="AA430" s="257"/>
      <c r="AB430" s="257"/>
      <c r="AC430" s="257"/>
      <c r="AD430" s="257"/>
      <c r="AE430" s="257"/>
      <c r="AF430" s="257"/>
      <c r="AG430" s="257"/>
      <c r="AH430" s="257"/>
      <c r="AI430" s="257"/>
      <c r="AJ430" s="257"/>
      <c r="AK430" s="257"/>
    </row>
    <row r="431" spans="2:37" s="598" customFormat="1" ht="22.5" customHeight="1">
      <c r="B431" s="583" t="s">
        <v>1438</v>
      </c>
      <c r="C431" s="621" t="s">
        <v>815</v>
      </c>
      <c r="D431" s="610" t="s">
        <v>536</v>
      </c>
      <c r="E431" s="583" t="s">
        <v>821</v>
      </c>
      <c r="F431" s="583" t="s">
        <v>431</v>
      </c>
      <c r="G431" s="608">
        <v>4861324.25</v>
      </c>
      <c r="H431" s="608">
        <v>2122045.4700000002</v>
      </c>
      <c r="I431" s="601" t="s">
        <v>1794</v>
      </c>
      <c r="J431" s="602" t="s">
        <v>585</v>
      </c>
      <c r="K431" s="616">
        <v>53.44</v>
      </c>
      <c r="L431" s="626"/>
      <c r="M431" s="729" t="s">
        <v>411</v>
      </c>
      <c r="N431" s="737">
        <v>53.44</v>
      </c>
      <c r="O431" s="744">
        <v>2018</v>
      </c>
      <c r="P431" s="744">
        <v>2026</v>
      </c>
      <c r="Q431" s="251" t="s">
        <v>412</v>
      </c>
      <c r="R431" s="729" t="s">
        <v>394</v>
      </c>
      <c r="S431" s="729" t="s">
        <v>817</v>
      </c>
      <c r="T431" s="729" t="s">
        <v>818</v>
      </c>
      <c r="U431" s="749" t="s">
        <v>1801</v>
      </c>
      <c r="V431" s="257"/>
      <c r="W431" s="257"/>
      <c r="X431" s="257"/>
      <c r="Y431" s="257"/>
      <c r="Z431" s="257"/>
      <c r="AA431" s="257"/>
      <c r="AB431" s="257"/>
      <c r="AC431" s="257"/>
      <c r="AD431" s="257"/>
      <c r="AE431" s="257"/>
      <c r="AF431" s="257"/>
      <c r="AG431" s="257"/>
      <c r="AH431" s="257"/>
      <c r="AI431" s="257"/>
      <c r="AJ431" s="257"/>
      <c r="AK431" s="257"/>
    </row>
    <row r="432" spans="2:37" s="598" customFormat="1" ht="22.5" customHeight="1">
      <c r="B432" s="583" t="s">
        <v>1438</v>
      </c>
      <c r="C432" s="621" t="s">
        <v>815</v>
      </c>
      <c r="D432" s="610" t="s">
        <v>536</v>
      </c>
      <c r="E432" s="583" t="s">
        <v>822</v>
      </c>
      <c r="F432" s="583" t="s">
        <v>431</v>
      </c>
      <c r="G432" s="608" t="s">
        <v>435</v>
      </c>
      <c r="H432" s="608" t="s">
        <v>435</v>
      </c>
      <c r="I432" s="601" t="s">
        <v>1794</v>
      </c>
      <c r="J432" s="602" t="s">
        <v>585</v>
      </c>
      <c r="K432" s="616">
        <v>63</v>
      </c>
      <c r="L432" s="605" t="s">
        <v>435</v>
      </c>
      <c r="M432" s="729" t="s">
        <v>435</v>
      </c>
      <c r="N432" s="737">
        <v>0</v>
      </c>
      <c r="O432" s="744" t="s">
        <v>393</v>
      </c>
      <c r="P432" s="744" t="s">
        <v>393</v>
      </c>
      <c r="Q432" s="252" t="s">
        <v>393</v>
      </c>
      <c r="R432" s="729" t="s">
        <v>394</v>
      </c>
      <c r="S432" s="729" t="s">
        <v>817</v>
      </c>
      <c r="T432" s="729" t="s">
        <v>393</v>
      </c>
      <c r="U432" s="749" t="s">
        <v>1802</v>
      </c>
      <c r="V432" s="257"/>
      <c r="W432" s="257"/>
      <c r="X432" s="257"/>
      <c r="Y432" s="257"/>
      <c r="Z432" s="257"/>
      <c r="AA432" s="257"/>
      <c r="AB432" s="257"/>
      <c r="AC432" s="257"/>
      <c r="AD432" s="257"/>
      <c r="AE432" s="257"/>
      <c r="AF432" s="257"/>
      <c r="AG432" s="257"/>
      <c r="AH432" s="257"/>
      <c r="AI432" s="257"/>
      <c r="AJ432" s="257"/>
      <c r="AK432" s="257"/>
    </row>
    <row r="433" spans="2:37" s="598" customFormat="1" ht="22.5" customHeight="1">
      <c r="B433" s="583" t="s">
        <v>1438</v>
      </c>
      <c r="C433" s="621" t="s">
        <v>1803</v>
      </c>
      <c r="D433" s="583" t="s">
        <v>1804</v>
      </c>
      <c r="E433" s="583" t="s">
        <v>1805</v>
      </c>
      <c r="F433" s="583" t="s">
        <v>431</v>
      </c>
      <c r="G433" s="607" t="s">
        <v>100</v>
      </c>
      <c r="H433" s="607" t="s">
        <v>100</v>
      </c>
      <c r="I433" s="601" t="s">
        <v>646</v>
      </c>
      <c r="J433" s="602" t="s">
        <v>1806</v>
      </c>
      <c r="K433" s="604" t="s">
        <v>435</v>
      </c>
      <c r="L433" s="629" t="s">
        <v>100</v>
      </c>
      <c r="M433" s="728" t="s">
        <v>100</v>
      </c>
      <c r="N433" s="730" t="s">
        <v>435</v>
      </c>
      <c r="O433" s="738">
        <v>2025</v>
      </c>
      <c r="P433" s="738">
        <v>2025</v>
      </c>
      <c r="Q433" s="729" t="s">
        <v>712</v>
      </c>
      <c r="R433" s="699" t="s">
        <v>394</v>
      </c>
      <c r="S433" s="699" t="s">
        <v>1807</v>
      </c>
      <c r="T433" s="699" t="s">
        <v>477</v>
      </c>
      <c r="U433" s="729" t="s">
        <v>1808</v>
      </c>
      <c r="V433" s="257"/>
      <c r="W433" s="257"/>
      <c r="X433" s="257"/>
      <c r="Y433" s="257"/>
      <c r="Z433" s="257"/>
      <c r="AA433" s="257"/>
      <c r="AB433" s="257"/>
      <c r="AC433" s="257"/>
      <c r="AD433" s="257"/>
      <c r="AE433" s="257"/>
      <c r="AF433" s="257"/>
      <c r="AG433" s="257"/>
      <c r="AH433" s="257"/>
      <c r="AI433" s="257"/>
      <c r="AJ433" s="257"/>
      <c r="AK433" s="257"/>
    </row>
    <row r="434" spans="2:37" s="598" customFormat="1" ht="22.5" customHeight="1">
      <c r="B434" s="583" t="s">
        <v>1438</v>
      </c>
      <c r="C434" s="617" t="s">
        <v>1809</v>
      </c>
      <c r="D434" s="583" t="s">
        <v>506</v>
      </c>
      <c r="E434" s="583" t="s">
        <v>1810</v>
      </c>
      <c r="F434" s="583" t="s">
        <v>431</v>
      </c>
      <c r="G434" s="601">
        <v>4682703.2699999996</v>
      </c>
      <c r="H434" s="601">
        <v>1832456.7120000001</v>
      </c>
      <c r="I434" s="601" t="s">
        <v>646</v>
      </c>
      <c r="J434" s="601" t="s">
        <v>621</v>
      </c>
      <c r="K434" s="615">
        <v>1.9599999999999999E-2</v>
      </c>
      <c r="L434" s="600"/>
      <c r="M434" s="696" t="s">
        <v>413</v>
      </c>
      <c r="N434" s="736">
        <v>1.9599999999999999E-2</v>
      </c>
      <c r="O434" s="726">
        <v>2023</v>
      </c>
      <c r="P434" s="726">
        <v>2025</v>
      </c>
      <c r="Q434" s="251" t="s">
        <v>412</v>
      </c>
      <c r="R434" s="726" t="s">
        <v>394</v>
      </c>
      <c r="S434" s="748" t="s">
        <v>685</v>
      </c>
      <c r="T434" s="726" t="s">
        <v>683</v>
      </c>
      <c r="U434" s="748" t="s">
        <v>1811</v>
      </c>
      <c r="V434" s="257"/>
      <c r="W434" s="257"/>
      <c r="X434" s="257"/>
      <c r="Y434" s="257"/>
      <c r="Z434" s="257"/>
      <c r="AA434" s="257"/>
      <c r="AB434" s="257"/>
      <c r="AC434" s="257"/>
      <c r="AD434" s="257"/>
      <c r="AE434" s="257"/>
      <c r="AF434" s="257"/>
      <c r="AG434" s="257"/>
      <c r="AH434" s="257"/>
      <c r="AI434" s="257"/>
      <c r="AJ434" s="257"/>
      <c r="AK434" s="257"/>
    </row>
    <row r="435" spans="2:37" s="598" customFormat="1" ht="22.5" customHeight="1">
      <c r="B435" s="583" t="s">
        <v>1438</v>
      </c>
      <c r="C435" s="583" t="s">
        <v>1809</v>
      </c>
      <c r="D435" s="610" t="s">
        <v>506</v>
      </c>
      <c r="E435" s="583" t="s">
        <v>657</v>
      </c>
      <c r="F435" s="583" t="s">
        <v>431</v>
      </c>
      <c r="G435" s="601">
        <v>4600671.9040000001</v>
      </c>
      <c r="H435" s="601">
        <v>1834806.923</v>
      </c>
      <c r="I435" s="601" t="s">
        <v>646</v>
      </c>
      <c r="J435" s="602" t="s">
        <v>621</v>
      </c>
      <c r="K435" s="615">
        <v>0.1721</v>
      </c>
      <c r="L435" s="627"/>
      <c r="M435" s="696" t="s">
        <v>1812</v>
      </c>
      <c r="N435" s="736">
        <v>0.1721</v>
      </c>
      <c r="O435" s="742">
        <v>2023</v>
      </c>
      <c r="P435" s="742">
        <v>2027</v>
      </c>
      <c r="Q435" s="251" t="s">
        <v>412</v>
      </c>
      <c r="R435" s="726" t="s">
        <v>394</v>
      </c>
      <c r="S435" s="726" t="s">
        <v>686</v>
      </c>
      <c r="T435" s="726" t="s">
        <v>659</v>
      </c>
      <c r="U435" s="726" t="s">
        <v>1813</v>
      </c>
      <c r="V435" s="257"/>
      <c r="W435" s="257"/>
      <c r="X435" s="257"/>
      <c r="Y435" s="257"/>
      <c r="Z435" s="257"/>
      <c r="AA435" s="257"/>
      <c r="AB435" s="257"/>
      <c r="AC435" s="257"/>
      <c r="AD435" s="257"/>
      <c r="AE435" s="257"/>
      <c r="AF435" s="257"/>
      <c r="AG435" s="257"/>
      <c r="AH435" s="257"/>
      <c r="AI435" s="257"/>
      <c r="AJ435" s="257"/>
      <c r="AK435" s="257"/>
    </row>
    <row r="436" spans="2:37" s="598" customFormat="1" ht="22.5" customHeight="1">
      <c r="B436" s="583" t="s">
        <v>1438</v>
      </c>
      <c r="C436" s="621" t="s">
        <v>1809</v>
      </c>
      <c r="D436" s="610" t="s">
        <v>506</v>
      </c>
      <c r="E436" s="583" t="s">
        <v>687</v>
      </c>
      <c r="F436" s="583" t="s">
        <v>431</v>
      </c>
      <c r="G436" s="608">
        <v>4693408.1169999996</v>
      </c>
      <c r="H436" s="608">
        <v>1836317.013</v>
      </c>
      <c r="I436" s="601" t="s">
        <v>646</v>
      </c>
      <c r="J436" s="602" t="s">
        <v>621</v>
      </c>
      <c r="K436" s="616">
        <v>5.5199999999999999E-2</v>
      </c>
      <c r="L436" s="618"/>
      <c r="M436" s="699" t="s">
        <v>411</v>
      </c>
      <c r="N436" s="737">
        <v>5.5199999999999999E-2</v>
      </c>
      <c r="O436" s="744">
        <v>2023</v>
      </c>
      <c r="P436" s="744">
        <v>2024</v>
      </c>
      <c r="Q436" s="251" t="s">
        <v>412</v>
      </c>
      <c r="R436" s="729" t="s">
        <v>394</v>
      </c>
      <c r="S436" s="729" t="s">
        <v>688</v>
      </c>
      <c r="T436" s="729" t="s">
        <v>683</v>
      </c>
      <c r="U436" s="729" t="s">
        <v>1814</v>
      </c>
      <c r="V436" s="257"/>
      <c r="W436" s="257"/>
      <c r="X436" s="257"/>
      <c r="Y436" s="257"/>
      <c r="Z436" s="257"/>
      <c r="AA436" s="257"/>
      <c r="AB436" s="257"/>
      <c r="AC436" s="257"/>
      <c r="AD436" s="257"/>
      <c r="AE436" s="257"/>
      <c r="AF436" s="257"/>
      <c r="AG436" s="257"/>
      <c r="AH436" s="257"/>
      <c r="AI436" s="257"/>
      <c r="AJ436" s="257"/>
      <c r="AK436" s="257"/>
    </row>
    <row r="437" spans="2:37" s="598" customFormat="1" ht="22.5" customHeight="1">
      <c r="B437" s="583" t="s">
        <v>1438</v>
      </c>
      <c r="C437" s="609" t="s">
        <v>1815</v>
      </c>
      <c r="D437" s="584" t="s">
        <v>524</v>
      </c>
      <c r="E437" s="583" t="s">
        <v>1091</v>
      </c>
      <c r="F437" s="583" t="s">
        <v>410</v>
      </c>
      <c r="G437" s="608">
        <v>4726924.76</v>
      </c>
      <c r="H437" s="608">
        <v>2710021.14</v>
      </c>
      <c r="I437" s="601" t="s">
        <v>646</v>
      </c>
      <c r="J437" s="602" t="s">
        <v>850</v>
      </c>
      <c r="K437" s="616">
        <v>0.16961799999999999</v>
      </c>
      <c r="L437" s="605" t="s">
        <v>435</v>
      </c>
      <c r="M437" s="729" t="s">
        <v>884</v>
      </c>
      <c r="N437" s="737">
        <v>0.16961799999999999</v>
      </c>
      <c r="O437" s="744">
        <v>2012</v>
      </c>
      <c r="P437" s="744">
        <v>2027</v>
      </c>
      <c r="Q437" s="251" t="s">
        <v>412</v>
      </c>
      <c r="R437" s="729" t="s">
        <v>394</v>
      </c>
      <c r="S437" s="699" t="s">
        <v>1816</v>
      </c>
      <c r="T437" s="729" t="s">
        <v>1734</v>
      </c>
      <c r="U437" s="699" t="s">
        <v>1817</v>
      </c>
      <c r="V437" s="257"/>
      <c r="W437" s="257"/>
      <c r="X437" s="257"/>
      <c r="Y437" s="257"/>
      <c r="Z437" s="257"/>
      <c r="AA437" s="257"/>
      <c r="AB437" s="257"/>
      <c r="AC437" s="257"/>
      <c r="AD437" s="257"/>
      <c r="AE437" s="257"/>
      <c r="AF437" s="257"/>
      <c r="AG437" s="257"/>
      <c r="AH437" s="257"/>
      <c r="AI437" s="257"/>
      <c r="AJ437" s="257"/>
      <c r="AK437" s="257"/>
    </row>
    <row r="438" spans="2:37" s="598" customFormat="1" ht="22.5" customHeight="1">
      <c r="B438" s="583" t="s">
        <v>1438</v>
      </c>
      <c r="C438" s="621" t="s">
        <v>834</v>
      </c>
      <c r="D438" s="610" t="s">
        <v>506</v>
      </c>
      <c r="E438" s="583" t="s">
        <v>1097</v>
      </c>
      <c r="F438" s="583" t="s">
        <v>410</v>
      </c>
      <c r="G438" s="601">
        <v>4994215.7510000002</v>
      </c>
      <c r="H438" s="601">
        <v>2342982.912</v>
      </c>
      <c r="I438" s="601" t="s">
        <v>646</v>
      </c>
      <c r="J438" s="602" t="s">
        <v>1709</v>
      </c>
      <c r="K438" s="614">
        <v>0.36</v>
      </c>
      <c r="L438" s="605" t="s">
        <v>435</v>
      </c>
      <c r="M438" s="726" t="s">
        <v>594</v>
      </c>
      <c r="N438" s="750">
        <v>0.36</v>
      </c>
      <c r="O438" s="696">
        <v>2020</v>
      </c>
      <c r="P438" s="696">
        <v>2026</v>
      </c>
      <c r="Q438" s="251" t="s">
        <v>412</v>
      </c>
      <c r="R438" s="726" t="s">
        <v>394</v>
      </c>
      <c r="S438" s="252" t="s">
        <v>1818</v>
      </c>
      <c r="T438" s="726" t="s">
        <v>477</v>
      </c>
      <c r="U438" s="748" t="s">
        <v>1819</v>
      </c>
      <c r="V438" s="257"/>
      <c r="W438" s="257"/>
      <c r="X438" s="257"/>
      <c r="Y438" s="257"/>
      <c r="Z438" s="257"/>
      <c r="AA438" s="257"/>
      <c r="AB438" s="257"/>
      <c r="AC438" s="257"/>
      <c r="AD438" s="257"/>
      <c r="AE438" s="257"/>
      <c r="AF438" s="257"/>
      <c r="AG438" s="257"/>
      <c r="AH438" s="257"/>
      <c r="AI438" s="257"/>
      <c r="AJ438" s="257"/>
      <c r="AK438" s="257"/>
    </row>
    <row r="439" spans="2:37" s="598" customFormat="1" ht="22.5" customHeight="1">
      <c r="B439" s="583" t="s">
        <v>1438</v>
      </c>
      <c r="C439" s="621" t="s">
        <v>834</v>
      </c>
      <c r="D439" s="610" t="s">
        <v>506</v>
      </c>
      <c r="E439" s="583" t="s">
        <v>1097</v>
      </c>
      <c r="F439" s="583" t="s">
        <v>410</v>
      </c>
      <c r="G439" s="613">
        <v>2343812.67</v>
      </c>
      <c r="H439" s="602">
        <v>4994252.49</v>
      </c>
      <c r="I439" s="601" t="s">
        <v>646</v>
      </c>
      <c r="J439" s="602" t="s">
        <v>1709</v>
      </c>
      <c r="K439" s="611">
        <v>3.07</v>
      </c>
      <c r="L439" s="605" t="s">
        <v>435</v>
      </c>
      <c r="M439" s="726" t="s">
        <v>594</v>
      </c>
      <c r="N439" s="731">
        <v>3.07</v>
      </c>
      <c r="O439" s="726">
        <v>2020</v>
      </c>
      <c r="P439" s="748">
        <v>2026</v>
      </c>
      <c r="Q439" s="251" t="s">
        <v>412</v>
      </c>
      <c r="R439" s="726" t="s">
        <v>394</v>
      </c>
      <c r="S439" s="252" t="s">
        <v>1820</v>
      </c>
      <c r="T439" s="726" t="s">
        <v>477</v>
      </c>
      <c r="U439" s="748" t="s">
        <v>1821</v>
      </c>
      <c r="V439" s="257"/>
      <c r="W439" s="257"/>
      <c r="X439" s="257"/>
      <c r="Y439" s="257"/>
      <c r="Z439" s="257"/>
      <c r="AA439" s="257"/>
      <c r="AB439" s="257"/>
      <c r="AC439" s="257"/>
      <c r="AD439" s="257"/>
      <c r="AE439" s="257"/>
      <c r="AF439" s="257"/>
      <c r="AG439" s="257"/>
      <c r="AH439" s="257"/>
      <c r="AI439" s="257"/>
      <c r="AJ439" s="257"/>
      <c r="AK439" s="257"/>
    </row>
    <row r="440" spans="2:37" s="598" customFormat="1" ht="22.5" customHeight="1">
      <c r="B440" s="583" t="s">
        <v>1438</v>
      </c>
      <c r="C440" s="609" t="s">
        <v>834</v>
      </c>
      <c r="D440" s="610" t="s">
        <v>506</v>
      </c>
      <c r="E440" s="583" t="s">
        <v>1097</v>
      </c>
      <c r="F440" s="583" t="s">
        <v>410</v>
      </c>
      <c r="G440" s="601">
        <v>4994093.4809999997</v>
      </c>
      <c r="H440" s="601">
        <v>2342954.497</v>
      </c>
      <c r="I440" s="601" t="s">
        <v>646</v>
      </c>
      <c r="J440" s="602" t="s">
        <v>1709</v>
      </c>
      <c r="K440" s="611">
        <v>0.05</v>
      </c>
      <c r="L440" s="605" t="s">
        <v>435</v>
      </c>
      <c r="M440" s="726" t="s">
        <v>826</v>
      </c>
      <c r="N440" s="736">
        <v>0.05</v>
      </c>
      <c r="O440" s="726">
        <v>2023</v>
      </c>
      <c r="P440" s="726">
        <v>2028</v>
      </c>
      <c r="Q440" s="251" t="s">
        <v>412</v>
      </c>
      <c r="R440" s="726" t="s">
        <v>394</v>
      </c>
      <c r="S440" s="252" t="s">
        <v>1822</v>
      </c>
      <c r="T440" s="726" t="s">
        <v>477</v>
      </c>
      <c r="U440" s="748" t="s">
        <v>1823</v>
      </c>
      <c r="V440" s="257"/>
      <c r="W440" s="257"/>
      <c r="X440" s="257"/>
      <c r="Y440" s="257"/>
      <c r="Z440" s="257"/>
      <c r="AA440" s="257"/>
      <c r="AB440" s="257"/>
      <c r="AC440" s="257"/>
      <c r="AD440" s="257"/>
      <c r="AE440" s="257"/>
      <c r="AF440" s="257"/>
      <c r="AG440" s="257"/>
      <c r="AH440" s="257"/>
      <c r="AI440" s="257"/>
      <c r="AJ440" s="257"/>
      <c r="AK440" s="257"/>
    </row>
    <row r="441" spans="2:37" s="598" customFormat="1" ht="22.5" customHeight="1">
      <c r="B441" s="583" t="s">
        <v>1438</v>
      </c>
      <c r="C441" s="630" t="s">
        <v>1824</v>
      </c>
      <c r="D441" s="631" t="s">
        <v>506</v>
      </c>
      <c r="E441" s="632" t="s">
        <v>1825</v>
      </c>
      <c r="F441" s="632" t="s">
        <v>410</v>
      </c>
      <c r="G441" s="633">
        <v>5162765.6390000004</v>
      </c>
      <c r="H441" s="633" t="s">
        <v>1826</v>
      </c>
      <c r="I441" s="633" t="s">
        <v>646</v>
      </c>
      <c r="J441" s="612" t="s">
        <v>1709</v>
      </c>
      <c r="K441" s="634">
        <v>0.01</v>
      </c>
      <c r="L441" s="605" t="s">
        <v>435</v>
      </c>
      <c r="M441" s="752" t="s">
        <v>594</v>
      </c>
      <c r="N441" s="753">
        <v>0.01</v>
      </c>
      <c r="O441" s="697">
        <v>2023</v>
      </c>
      <c r="P441" s="697" t="s">
        <v>435</v>
      </c>
      <c r="Q441" s="251" t="s">
        <v>519</v>
      </c>
      <c r="R441" s="752" t="s">
        <v>394</v>
      </c>
      <c r="S441" s="700" t="s">
        <v>1827</v>
      </c>
      <c r="T441" s="752" t="s">
        <v>477</v>
      </c>
      <c r="U441" s="748" t="s">
        <v>1828</v>
      </c>
      <c r="V441" s="257"/>
      <c r="W441" s="257"/>
      <c r="X441" s="257"/>
      <c r="Y441" s="257"/>
      <c r="Z441" s="257"/>
      <c r="AA441" s="257"/>
      <c r="AB441" s="257"/>
      <c r="AC441" s="257"/>
      <c r="AD441" s="257"/>
      <c r="AE441" s="257"/>
      <c r="AF441" s="257"/>
      <c r="AG441" s="257"/>
      <c r="AH441" s="257"/>
      <c r="AI441" s="257"/>
      <c r="AJ441" s="257"/>
      <c r="AK441" s="257"/>
    </row>
    <row r="442" spans="2:37" s="598" customFormat="1" ht="22.5" customHeight="1">
      <c r="B442" s="583" t="s">
        <v>1438</v>
      </c>
      <c r="C442" s="583" t="s">
        <v>1824</v>
      </c>
      <c r="D442" s="583" t="s">
        <v>506</v>
      </c>
      <c r="E442" s="583" t="s">
        <v>1825</v>
      </c>
      <c r="F442" s="583" t="s">
        <v>410</v>
      </c>
      <c r="G442" s="583">
        <v>5162765.6390000004</v>
      </c>
      <c r="H442" s="583" t="s">
        <v>1826</v>
      </c>
      <c r="I442" s="583" t="s">
        <v>646</v>
      </c>
      <c r="J442" s="583" t="s">
        <v>1709</v>
      </c>
      <c r="K442" s="597">
        <v>0.04</v>
      </c>
      <c r="L442" s="605" t="s">
        <v>435</v>
      </c>
      <c r="M442" s="252" t="s">
        <v>594</v>
      </c>
      <c r="N442" s="353">
        <v>0.04</v>
      </c>
      <c r="O442" s="252">
        <v>2023</v>
      </c>
      <c r="P442" s="754" t="s">
        <v>435</v>
      </c>
      <c r="Q442" s="251" t="s">
        <v>519</v>
      </c>
      <c r="R442" s="252" t="s">
        <v>394</v>
      </c>
      <c r="S442" s="252" t="s">
        <v>1829</v>
      </c>
      <c r="T442" s="252" t="s">
        <v>477</v>
      </c>
      <c r="U442" s="742" t="s">
        <v>1830</v>
      </c>
      <c r="V442" s="257"/>
      <c r="W442" s="257"/>
      <c r="X442" s="257"/>
      <c r="Y442" s="257"/>
      <c r="Z442" s="257"/>
      <c r="AA442" s="257"/>
      <c r="AB442" s="257"/>
      <c r="AC442" s="257"/>
      <c r="AD442" s="257"/>
      <c r="AE442" s="257"/>
      <c r="AF442" s="257"/>
      <c r="AG442" s="257"/>
      <c r="AH442" s="257"/>
      <c r="AI442" s="257"/>
      <c r="AJ442" s="257"/>
      <c r="AK442" s="257"/>
    </row>
    <row r="443" spans="2:37" s="598" customFormat="1" ht="22.5" customHeight="1">
      <c r="B443" s="583" t="s">
        <v>1438</v>
      </c>
      <c r="C443" s="583" t="s">
        <v>1824</v>
      </c>
      <c r="D443" s="583" t="s">
        <v>506</v>
      </c>
      <c r="E443" s="583" t="s">
        <v>1825</v>
      </c>
      <c r="F443" s="583" t="s">
        <v>100</v>
      </c>
      <c r="G443" s="583" t="s">
        <v>100</v>
      </c>
      <c r="H443" s="583" t="s">
        <v>100</v>
      </c>
      <c r="I443" s="583" t="s">
        <v>646</v>
      </c>
      <c r="J443" s="583" t="s">
        <v>1709</v>
      </c>
      <c r="K443" s="597">
        <v>0.06</v>
      </c>
      <c r="L443" s="605" t="s">
        <v>435</v>
      </c>
      <c r="M443" s="754" t="s">
        <v>435</v>
      </c>
      <c r="N443" s="730" t="s">
        <v>435</v>
      </c>
      <c r="O443" s="252">
        <v>2024</v>
      </c>
      <c r="P443" s="754" t="s">
        <v>435</v>
      </c>
      <c r="Q443" s="252" t="s">
        <v>393</v>
      </c>
      <c r="R443" s="252" t="s">
        <v>394</v>
      </c>
      <c r="S443" s="252" t="s">
        <v>1831</v>
      </c>
      <c r="T443" s="252" t="s">
        <v>477</v>
      </c>
      <c r="U443" s="726" t="s">
        <v>1832</v>
      </c>
      <c r="V443" s="257"/>
      <c r="W443" s="257"/>
      <c r="X443" s="257"/>
      <c r="Y443" s="257"/>
      <c r="Z443" s="257"/>
      <c r="AA443" s="257"/>
      <c r="AB443" s="257"/>
      <c r="AC443" s="257"/>
      <c r="AD443" s="257"/>
      <c r="AE443" s="257"/>
      <c r="AF443" s="257"/>
      <c r="AG443" s="257"/>
      <c r="AH443" s="257"/>
      <c r="AI443" s="257"/>
      <c r="AJ443" s="257"/>
      <c r="AK443" s="257"/>
    </row>
    <row r="444" spans="2:37" s="598" customFormat="1" ht="22.5" customHeight="1">
      <c r="B444" s="583" t="s">
        <v>1438</v>
      </c>
      <c r="C444" s="583" t="s">
        <v>1824</v>
      </c>
      <c r="D444" s="583" t="s">
        <v>506</v>
      </c>
      <c r="E444" s="583" t="s">
        <v>1825</v>
      </c>
      <c r="F444" s="583" t="s">
        <v>410</v>
      </c>
      <c r="G444" s="583">
        <v>5162765.6390000004</v>
      </c>
      <c r="H444" s="583" t="s">
        <v>1826</v>
      </c>
      <c r="I444" s="583" t="s">
        <v>646</v>
      </c>
      <c r="J444" s="583" t="s">
        <v>1709</v>
      </c>
      <c r="K444" s="597">
        <v>0.01</v>
      </c>
      <c r="L444" s="605" t="s">
        <v>435</v>
      </c>
      <c r="M444" s="252" t="s">
        <v>594</v>
      </c>
      <c r="N444" s="353">
        <v>0.01</v>
      </c>
      <c r="O444" s="252">
        <v>2024</v>
      </c>
      <c r="P444" s="754" t="s">
        <v>435</v>
      </c>
      <c r="Q444" s="251" t="s">
        <v>519</v>
      </c>
      <c r="R444" s="252" t="s">
        <v>394</v>
      </c>
      <c r="S444" s="252" t="s">
        <v>1833</v>
      </c>
      <c r="T444" s="252" t="s">
        <v>477</v>
      </c>
      <c r="U444" s="729" t="s">
        <v>1834</v>
      </c>
      <c r="V444" s="257"/>
      <c r="W444" s="257"/>
      <c r="X444" s="257"/>
      <c r="Y444" s="257"/>
      <c r="Z444" s="257"/>
      <c r="AA444" s="257"/>
      <c r="AB444" s="257"/>
      <c r="AC444" s="257"/>
      <c r="AD444" s="257"/>
      <c r="AE444" s="257"/>
      <c r="AF444" s="257"/>
      <c r="AG444" s="257"/>
      <c r="AH444" s="257"/>
      <c r="AI444" s="257"/>
      <c r="AJ444" s="257"/>
      <c r="AK444" s="257"/>
    </row>
    <row r="445" spans="2:37" s="598" customFormat="1" ht="22.5" customHeight="1">
      <c r="B445" s="583" t="s">
        <v>1438</v>
      </c>
      <c r="C445" s="583" t="s">
        <v>1835</v>
      </c>
      <c r="D445" s="583" t="s">
        <v>506</v>
      </c>
      <c r="E445" s="583" t="s">
        <v>689</v>
      </c>
      <c r="F445" s="583" t="s">
        <v>431</v>
      </c>
      <c r="G445" s="583">
        <v>4647253.12</v>
      </c>
      <c r="H445" s="583">
        <v>2007896.1329999999</v>
      </c>
      <c r="I445" s="583" t="s">
        <v>646</v>
      </c>
      <c r="J445" s="583" t="s">
        <v>621</v>
      </c>
      <c r="K445" s="597">
        <v>5.3800000000000001E-2</v>
      </c>
      <c r="L445" s="584"/>
      <c r="M445" s="251" t="s">
        <v>1483</v>
      </c>
      <c r="N445" s="353">
        <v>5.3821000000000001E-2</v>
      </c>
      <c r="O445" s="252">
        <v>2021</v>
      </c>
      <c r="P445" s="252">
        <v>2023</v>
      </c>
      <c r="Q445" s="251" t="s">
        <v>412</v>
      </c>
      <c r="R445" s="252" t="s">
        <v>394</v>
      </c>
      <c r="S445" s="252" t="s">
        <v>690</v>
      </c>
      <c r="T445" s="252" t="s">
        <v>659</v>
      </c>
      <c r="U445" s="729" t="s">
        <v>1836</v>
      </c>
      <c r="V445" s="257"/>
      <c r="W445" s="257"/>
      <c r="X445" s="257"/>
      <c r="Y445" s="257"/>
      <c r="Z445" s="257"/>
      <c r="AA445" s="257"/>
      <c r="AB445" s="257"/>
      <c r="AC445" s="257"/>
      <c r="AD445" s="257"/>
      <c r="AE445" s="257"/>
      <c r="AF445" s="257"/>
      <c r="AG445" s="257"/>
      <c r="AH445" s="257"/>
      <c r="AI445" s="257"/>
      <c r="AJ445" s="257"/>
      <c r="AK445" s="257"/>
    </row>
    <row r="446" spans="2:37" s="598" customFormat="1" ht="22.5" customHeight="1">
      <c r="B446" s="583" t="s">
        <v>1438</v>
      </c>
      <c r="C446" s="583" t="s">
        <v>1835</v>
      </c>
      <c r="D446" s="583" t="s">
        <v>506</v>
      </c>
      <c r="E446" s="583" t="s">
        <v>691</v>
      </c>
      <c r="F446" s="583" t="s">
        <v>431</v>
      </c>
      <c r="G446" s="583">
        <v>4645753.7920000004</v>
      </c>
      <c r="H446" s="583">
        <v>1984591.49</v>
      </c>
      <c r="I446" s="583" t="s">
        <v>646</v>
      </c>
      <c r="J446" s="583" t="s">
        <v>621</v>
      </c>
      <c r="K446" s="597">
        <v>0.36030000000000001</v>
      </c>
      <c r="L446" s="584"/>
      <c r="M446" s="251" t="s">
        <v>415</v>
      </c>
      <c r="N446" s="353">
        <v>0.36025400000000002</v>
      </c>
      <c r="O446" s="252">
        <v>2020</v>
      </c>
      <c r="P446" s="252">
        <v>2026</v>
      </c>
      <c r="Q446" s="251" t="s">
        <v>412</v>
      </c>
      <c r="R446" s="252" t="s">
        <v>394</v>
      </c>
      <c r="S446" s="252" t="s">
        <v>692</v>
      </c>
      <c r="T446" s="252" t="s">
        <v>662</v>
      </c>
      <c r="U446" s="742" t="s">
        <v>1837</v>
      </c>
      <c r="V446" s="257"/>
      <c r="W446" s="257"/>
      <c r="X446" s="257"/>
      <c r="Y446" s="257"/>
      <c r="Z446" s="257"/>
      <c r="AA446" s="257"/>
      <c r="AB446" s="257"/>
      <c r="AC446" s="257"/>
      <c r="AD446" s="257"/>
      <c r="AE446" s="257"/>
      <c r="AF446" s="257"/>
      <c r="AG446" s="257"/>
      <c r="AH446" s="257"/>
      <c r="AI446" s="257"/>
      <c r="AJ446" s="257"/>
      <c r="AK446" s="257"/>
    </row>
    <row r="447" spans="2:37" s="598" customFormat="1" ht="22.5" customHeight="1">
      <c r="B447" s="583" t="s">
        <v>1438</v>
      </c>
      <c r="C447" s="583" t="s">
        <v>1835</v>
      </c>
      <c r="D447" s="583" t="s">
        <v>506</v>
      </c>
      <c r="E447" s="583" t="s">
        <v>693</v>
      </c>
      <c r="F447" s="583" t="s">
        <v>431</v>
      </c>
      <c r="G447" s="583">
        <v>4613909.6720000003</v>
      </c>
      <c r="H447" s="583">
        <v>1967354.4480000001</v>
      </c>
      <c r="I447" s="583" t="s">
        <v>646</v>
      </c>
      <c r="J447" s="583" t="s">
        <v>621</v>
      </c>
      <c r="K447" s="597">
        <v>2.56</v>
      </c>
      <c r="L447" s="584"/>
      <c r="M447" s="251" t="s">
        <v>413</v>
      </c>
      <c r="N447" s="353">
        <v>2.56</v>
      </c>
      <c r="O447" s="252">
        <v>2022</v>
      </c>
      <c r="P447" s="252">
        <v>2028</v>
      </c>
      <c r="Q447" s="251" t="s">
        <v>412</v>
      </c>
      <c r="R447" s="252" t="s">
        <v>394</v>
      </c>
      <c r="S447" s="252" t="s">
        <v>694</v>
      </c>
      <c r="T447" s="252" t="s">
        <v>662</v>
      </c>
      <c r="U447" s="742" t="s">
        <v>1838</v>
      </c>
      <c r="V447" s="257"/>
      <c r="W447" s="257"/>
      <c r="X447" s="257"/>
      <c r="Y447" s="257"/>
      <c r="Z447" s="257"/>
      <c r="AA447" s="257"/>
      <c r="AB447" s="257"/>
      <c r="AC447" s="257"/>
      <c r="AD447" s="257"/>
      <c r="AE447" s="257"/>
      <c r="AF447" s="257"/>
      <c r="AG447" s="257"/>
      <c r="AH447" s="257"/>
      <c r="AI447" s="257"/>
      <c r="AJ447" s="257"/>
      <c r="AK447" s="257"/>
    </row>
    <row r="448" spans="2:37" s="598" customFormat="1" ht="22.5" customHeight="1">
      <c r="B448" s="583" t="s">
        <v>1438</v>
      </c>
      <c r="C448" s="583" t="s">
        <v>1835</v>
      </c>
      <c r="D448" s="583" t="s">
        <v>506</v>
      </c>
      <c r="E448" s="583" t="s">
        <v>695</v>
      </c>
      <c r="F448" s="583" t="s">
        <v>431</v>
      </c>
      <c r="G448" s="635">
        <v>4663319715</v>
      </c>
      <c r="H448" s="583">
        <v>2034185.115</v>
      </c>
      <c r="I448" s="583" t="s">
        <v>646</v>
      </c>
      <c r="J448" s="583" t="s">
        <v>621</v>
      </c>
      <c r="K448" s="597">
        <v>0.44800000000000001</v>
      </c>
      <c r="L448" s="584"/>
      <c r="M448" s="251" t="s">
        <v>413</v>
      </c>
      <c r="N448" s="353">
        <v>0.44800000000000001</v>
      </c>
      <c r="O448" s="252">
        <v>2022</v>
      </c>
      <c r="P448" s="252">
        <v>2026</v>
      </c>
      <c r="Q448" s="251" t="s">
        <v>412</v>
      </c>
      <c r="R448" s="252" t="s">
        <v>394</v>
      </c>
      <c r="S448" s="252" t="s">
        <v>696</v>
      </c>
      <c r="T448" s="252" t="s">
        <v>659</v>
      </c>
      <c r="U448" s="726" t="s">
        <v>1839</v>
      </c>
      <c r="V448" s="257"/>
      <c r="W448" s="257"/>
      <c r="X448" s="257"/>
      <c r="Y448" s="257"/>
      <c r="Z448" s="257"/>
      <c r="AA448" s="257"/>
      <c r="AB448" s="257"/>
      <c r="AC448" s="257"/>
      <c r="AD448" s="257"/>
      <c r="AE448" s="257"/>
      <c r="AF448" s="257"/>
      <c r="AG448" s="257"/>
      <c r="AH448" s="257"/>
      <c r="AI448" s="257"/>
      <c r="AJ448" s="257"/>
      <c r="AK448" s="257"/>
    </row>
    <row r="449" spans="2:37" s="598" customFormat="1" ht="22.5" customHeight="1">
      <c r="B449" s="583" t="s">
        <v>1438</v>
      </c>
      <c r="C449" s="583" t="s">
        <v>1835</v>
      </c>
      <c r="D449" s="583" t="s">
        <v>506</v>
      </c>
      <c r="E449" s="583" t="s">
        <v>697</v>
      </c>
      <c r="F449" s="583" t="s">
        <v>431</v>
      </c>
      <c r="G449" s="620" t="s">
        <v>435</v>
      </c>
      <c r="H449" s="620" t="s">
        <v>435</v>
      </c>
      <c r="I449" s="583" t="s">
        <v>646</v>
      </c>
      <c r="J449" s="583" t="s">
        <v>621</v>
      </c>
      <c r="K449" s="597">
        <v>9.6000000000000002E-2</v>
      </c>
      <c r="L449" s="584"/>
      <c r="M449" s="251" t="s">
        <v>435</v>
      </c>
      <c r="N449" s="353">
        <v>0</v>
      </c>
      <c r="O449" s="252">
        <v>2023</v>
      </c>
      <c r="P449" s="252">
        <v>2027</v>
      </c>
      <c r="Q449" s="252" t="s">
        <v>393</v>
      </c>
      <c r="R449" s="252" t="s">
        <v>394</v>
      </c>
      <c r="S449" s="252" t="s">
        <v>698</v>
      </c>
      <c r="T449" s="252" t="s">
        <v>477</v>
      </c>
      <c r="U449" s="729" t="s">
        <v>1840</v>
      </c>
      <c r="V449" s="257"/>
      <c r="W449" s="257"/>
      <c r="X449" s="257"/>
      <c r="Y449" s="257"/>
      <c r="Z449" s="257"/>
      <c r="AA449" s="257"/>
      <c r="AB449" s="257"/>
      <c r="AC449" s="257"/>
      <c r="AD449" s="257"/>
      <c r="AE449" s="257"/>
      <c r="AF449" s="257"/>
      <c r="AG449" s="257"/>
      <c r="AH449" s="257"/>
      <c r="AI449" s="257"/>
      <c r="AJ449" s="257"/>
      <c r="AK449" s="257"/>
    </row>
    <row r="450" spans="2:37" s="598" customFormat="1" ht="22.5" customHeight="1">
      <c r="B450" s="583" t="s">
        <v>1438</v>
      </c>
      <c r="C450" s="583" t="s">
        <v>1835</v>
      </c>
      <c r="D450" s="583" t="s">
        <v>506</v>
      </c>
      <c r="E450" s="583" t="s">
        <v>760</v>
      </c>
      <c r="F450" s="583" t="s">
        <v>431</v>
      </c>
      <c r="G450" s="583">
        <v>4676715.926</v>
      </c>
      <c r="H450" s="583">
        <v>2074236.5759999999</v>
      </c>
      <c r="I450" s="583" t="s">
        <v>646</v>
      </c>
      <c r="J450" s="583" t="s">
        <v>621</v>
      </c>
      <c r="K450" s="597">
        <v>0.64200000000000002</v>
      </c>
      <c r="L450" s="584"/>
      <c r="M450" s="251" t="s">
        <v>411</v>
      </c>
      <c r="N450" s="353">
        <v>0.64200000000000002</v>
      </c>
      <c r="O450" s="252">
        <v>2022</v>
      </c>
      <c r="P450" s="252">
        <v>2026</v>
      </c>
      <c r="Q450" s="251" t="s">
        <v>412</v>
      </c>
      <c r="R450" s="252" t="s">
        <v>394</v>
      </c>
      <c r="S450" s="252" t="s">
        <v>761</v>
      </c>
      <c r="T450" s="252" t="s">
        <v>662</v>
      </c>
      <c r="U450" s="755" t="s">
        <v>1841</v>
      </c>
      <c r="V450" s="257"/>
      <c r="W450" s="257"/>
      <c r="X450" s="257"/>
      <c r="Y450" s="257"/>
      <c r="Z450" s="257"/>
      <c r="AA450" s="257"/>
      <c r="AB450" s="257"/>
      <c r="AC450" s="257"/>
      <c r="AD450" s="257"/>
      <c r="AE450" s="257"/>
      <c r="AF450" s="257"/>
      <c r="AG450" s="257"/>
      <c r="AH450" s="257"/>
      <c r="AI450" s="257"/>
      <c r="AJ450" s="257"/>
      <c r="AK450" s="257"/>
    </row>
    <row r="451" spans="2:37" s="598" customFormat="1" ht="22.5" customHeight="1">
      <c r="B451" s="583" t="s">
        <v>1438</v>
      </c>
      <c r="C451" s="583" t="s">
        <v>1842</v>
      </c>
      <c r="D451" s="583" t="s">
        <v>506</v>
      </c>
      <c r="E451" s="583" t="s">
        <v>433</v>
      </c>
      <c r="F451" s="583"/>
      <c r="G451" s="583" t="s">
        <v>434</v>
      </c>
      <c r="H451" s="583" t="s">
        <v>434</v>
      </c>
      <c r="I451" s="583" t="s">
        <v>646</v>
      </c>
      <c r="J451" s="583" t="s">
        <v>1709</v>
      </c>
      <c r="K451" s="585">
        <v>1.07</v>
      </c>
      <c r="L451" s="605" t="s">
        <v>435</v>
      </c>
      <c r="M451" s="252" t="s">
        <v>415</v>
      </c>
      <c r="N451" s="353">
        <v>0</v>
      </c>
      <c r="O451" s="252">
        <v>2022</v>
      </c>
      <c r="P451" s="252">
        <v>2030</v>
      </c>
      <c r="Q451" s="252" t="s">
        <v>393</v>
      </c>
      <c r="R451" s="252" t="s">
        <v>394</v>
      </c>
      <c r="S451" s="252" t="s">
        <v>1843</v>
      </c>
      <c r="T451" s="252" t="s">
        <v>1734</v>
      </c>
      <c r="U451" s="699" t="s">
        <v>1844</v>
      </c>
      <c r="V451" s="257"/>
      <c r="W451" s="257"/>
      <c r="X451" s="257"/>
      <c r="Y451" s="257"/>
      <c r="Z451" s="257"/>
      <c r="AA451" s="257"/>
      <c r="AB451" s="257"/>
      <c r="AC451" s="257"/>
      <c r="AD451" s="257"/>
      <c r="AE451" s="257"/>
      <c r="AF451" s="257"/>
      <c r="AG451" s="257"/>
      <c r="AH451" s="257"/>
      <c r="AI451" s="257"/>
      <c r="AJ451" s="257"/>
      <c r="AK451" s="257"/>
    </row>
    <row r="452" spans="2:37" s="598" customFormat="1" ht="22.5" customHeight="1">
      <c r="B452" s="583" t="s">
        <v>1438</v>
      </c>
      <c r="C452" s="583" t="s">
        <v>1842</v>
      </c>
      <c r="D452" s="583" t="s">
        <v>506</v>
      </c>
      <c r="E452" s="583" t="s">
        <v>433</v>
      </c>
      <c r="F452" s="584"/>
      <c r="G452" s="584"/>
      <c r="H452" s="584"/>
      <c r="I452" s="583" t="s">
        <v>646</v>
      </c>
      <c r="J452" s="583" t="s">
        <v>1709</v>
      </c>
      <c r="K452" s="585">
        <v>10.7</v>
      </c>
      <c r="L452" s="605" t="s">
        <v>435</v>
      </c>
      <c r="M452" s="252" t="s">
        <v>415</v>
      </c>
      <c r="N452" s="679">
        <v>0</v>
      </c>
      <c r="O452" s="252">
        <v>2022</v>
      </c>
      <c r="P452" s="251">
        <v>2029</v>
      </c>
      <c r="Q452" s="252" t="s">
        <v>393</v>
      </c>
      <c r="R452" s="252" t="s">
        <v>394</v>
      </c>
      <c r="S452" s="252" t="s">
        <v>1845</v>
      </c>
      <c r="T452" s="252" t="s">
        <v>1734</v>
      </c>
      <c r="U452" s="699" t="s">
        <v>1846</v>
      </c>
      <c r="V452" s="257"/>
      <c r="W452" s="257"/>
      <c r="X452" s="257"/>
      <c r="Y452" s="257"/>
      <c r="Z452" s="257"/>
      <c r="AA452" s="257"/>
      <c r="AB452" s="257"/>
      <c r="AC452" s="257"/>
      <c r="AD452" s="257"/>
      <c r="AE452" s="257"/>
      <c r="AF452" s="257"/>
      <c r="AG452" s="257"/>
      <c r="AH452" s="257"/>
      <c r="AI452" s="257"/>
      <c r="AJ452" s="257"/>
      <c r="AK452" s="257"/>
    </row>
    <row r="453" spans="2:37" s="598" customFormat="1" ht="22.5" customHeight="1">
      <c r="B453" s="583" t="s">
        <v>1438</v>
      </c>
      <c r="C453" s="583" t="s">
        <v>1847</v>
      </c>
      <c r="D453" s="583" t="s">
        <v>506</v>
      </c>
      <c r="E453" s="583" t="s">
        <v>1095</v>
      </c>
      <c r="F453" s="583"/>
      <c r="G453" s="583"/>
      <c r="H453" s="583"/>
      <c r="I453" s="583" t="s">
        <v>646</v>
      </c>
      <c r="J453" s="583" t="s">
        <v>1709</v>
      </c>
      <c r="K453" s="585">
        <v>0.7</v>
      </c>
      <c r="L453" s="583" t="s">
        <v>594</v>
      </c>
      <c r="M453" s="252" t="s">
        <v>1741</v>
      </c>
      <c r="N453" s="353">
        <v>0</v>
      </c>
      <c r="O453" s="252">
        <v>2023</v>
      </c>
      <c r="P453" s="252">
        <v>2030</v>
      </c>
      <c r="Q453" s="252" t="s">
        <v>393</v>
      </c>
      <c r="R453" s="252" t="s">
        <v>394</v>
      </c>
      <c r="S453" s="252" t="s">
        <v>1848</v>
      </c>
      <c r="T453" s="252" t="s">
        <v>1734</v>
      </c>
      <c r="U453" s="699" t="s">
        <v>1849</v>
      </c>
      <c r="V453" s="257"/>
      <c r="W453" s="257"/>
      <c r="X453" s="257"/>
      <c r="Y453" s="257"/>
      <c r="Z453" s="257"/>
      <c r="AA453" s="257"/>
      <c r="AB453" s="257"/>
      <c r="AC453" s="257"/>
      <c r="AD453" s="257"/>
      <c r="AE453" s="257"/>
      <c r="AF453" s="257"/>
      <c r="AG453" s="257"/>
      <c r="AH453" s="257"/>
      <c r="AI453" s="257"/>
      <c r="AJ453" s="257"/>
      <c r="AK453" s="257"/>
    </row>
    <row r="454" spans="2:37" s="598" customFormat="1" ht="22.5" customHeight="1">
      <c r="B454" s="583" t="s">
        <v>1438</v>
      </c>
      <c r="C454" s="583" t="s">
        <v>1847</v>
      </c>
      <c r="D454" s="584" t="s">
        <v>524</v>
      </c>
      <c r="E454" s="583" t="s">
        <v>1095</v>
      </c>
      <c r="F454" s="584"/>
      <c r="G454" s="584"/>
      <c r="H454" s="584"/>
      <c r="I454" s="583" t="s">
        <v>646</v>
      </c>
      <c r="J454" s="583" t="s">
        <v>621</v>
      </c>
      <c r="K454" s="585">
        <v>3.5</v>
      </c>
      <c r="L454" s="583" t="s">
        <v>594</v>
      </c>
      <c r="M454" s="252" t="s">
        <v>1741</v>
      </c>
      <c r="N454" s="353">
        <v>0</v>
      </c>
      <c r="O454" s="252">
        <v>2023</v>
      </c>
      <c r="P454" s="252">
        <v>2028</v>
      </c>
      <c r="Q454" s="252" t="s">
        <v>393</v>
      </c>
      <c r="R454" s="252" t="s">
        <v>394</v>
      </c>
      <c r="S454" s="252" t="s">
        <v>1850</v>
      </c>
      <c r="T454" s="252" t="s">
        <v>1734</v>
      </c>
      <c r="U454" s="699" t="s">
        <v>1851</v>
      </c>
      <c r="V454" s="257"/>
      <c r="W454" s="257"/>
      <c r="X454" s="257"/>
      <c r="Y454" s="257"/>
      <c r="Z454" s="257"/>
      <c r="AA454" s="257"/>
      <c r="AB454" s="257"/>
      <c r="AC454" s="257"/>
      <c r="AD454" s="257"/>
      <c r="AE454" s="257"/>
      <c r="AF454" s="257"/>
      <c r="AG454" s="257"/>
      <c r="AH454" s="257"/>
      <c r="AI454" s="257"/>
      <c r="AJ454" s="257"/>
      <c r="AK454" s="257"/>
    </row>
    <row r="455" spans="2:37" s="598" customFormat="1" ht="22.5" customHeight="1">
      <c r="B455" s="583" t="s">
        <v>1438</v>
      </c>
      <c r="C455" s="583" t="s">
        <v>1852</v>
      </c>
      <c r="D455" s="583" t="s">
        <v>506</v>
      </c>
      <c r="E455" s="584" t="s">
        <v>1853</v>
      </c>
      <c r="F455" s="584" t="s">
        <v>435</v>
      </c>
      <c r="G455" s="584" t="s">
        <v>435</v>
      </c>
      <c r="H455" s="584" t="s">
        <v>435</v>
      </c>
      <c r="I455" s="583" t="s">
        <v>646</v>
      </c>
      <c r="J455" s="583" t="s">
        <v>1709</v>
      </c>
      <c r="K455" s="585">
        <v>0.21</v>
      </c>
      <c r="L455" s="605" t="s">
        <v>435</v>
      </c>
      <c r="M455" s="252" t="s">
        <v>1854</v>
      </c>
      <c r="N455" s="730" t="s">
        <v>435</v>
      </c>
      <c r="O455" s="251">
        <v>2025</v>
      </c>
      <c r="P455" s="251">
        <v>2030</v>
      </c>
      <c r="Q455" s="252" t="s">
        <v>393</v>
      </c>
      <c r="R455" s="252" t="s">
        <v>394</v>
      </c>
      <c r="S455" s="251" t="s">
        <v>1855</v>
      </c>
      <c r="T455" s="252" t="s">
        <v>1856</v>
      </c>
      <c r="U455" s="699" t="s">
        <v>1857</v>
      </c>
      <c r="V455" s="257"/>
      <c r="W455" s="257"/>
      <c r="X455" s="257"/>
      <c r="Y455" s="257"/>
      <c r="Z455" s="257"/>
      <c r="AA455" s="257"/>
      <c r="AB455" s="257"/>
      <c r="AC455" s="257"/>
      <c r="AD455" s="257"/>
      <c r="AE455" s="257"/>
      <c r="AF455" s="257"/>
      <c r="AG455" s="257"/>
      <c r="AH455" s="257"/>
      <c r="AI455" s="257"/>
      <c r="AJ455" s="257"/>
      <c r="AK455" s="257"/>
    </row>
    <row r="456" spans="2:37" s="598" customFormat="1" ht="22.5" customHeight="1">
      <c r="B456" s="583" t="s">
        <v>1438</v>
      </c>
      <c r="C456" s="583" t="s">
        <v>1852</v>
      </c>
      <c r="D456" s="583" t="s">
        <v>506</v>
      </c>
      <c r="E456" s="584" t="s">
        <v>1853</v>
      </c>
      <c r="F456" s="584" t="s">
        <v>435</v>
      </c>
      <c r="G456" s="584" t="s">
        <v>435</v>
      </c>
      <c r="H456" s="584" t="s">
        <v>435</v>
      </c>
      <c r="I456" s="583" t="s">
        <v>646</v>
      </c>
      <c r="J456" s="583" t="s">
        <v>1709</v>
      </c>
      <c r="K456" s="585">
        <v>2.1</v>
      </c>
      <c r="L456" s="605" t="s">
        <v>435</v>
      </c>
      <c r="M456" s="252" t="s">
        <v>1854</v>
      </c>
      <c r="N456" s="730" t="s">
        <v>435</v>
      </c>
      <c r="O456" s="251">
        <v>2025</v>
      </c>
      <c r="P456" s="251">
        <v>2028</v>
      </c>
      <c r="Q456" s="252" t="s">
        <v>393</v>
      </c>
      <c r="R456" s="252" t="s">
        <v>394</v>
      </c>
      <c r="S456" s="251" t="s">
        <v>1858</v>
      </c>
      <c r="T456" s="252" t="s">
        <v>477</v>
      </c>
      <c r="U456" s="699" t="s">
        <v>1859</v>
      </c>
      <c r="V456" s="257"/>
      <c r="W456" s="257"/>
      <c r="X456" s="257"/>
      <c r="Y456" s="257"/>
      <c r="Z456" s="257"/>
      <c r="AA456" s="257"/>
      <c r="AB456" s="257"/>
      <c r="AC456" s="257"/>
      <c r="AD456" s="257"/>
      <c r="AE456" s="257"/>
      <c r="AF456" s="257"/>
      <c r="AG456" s="257"/>
      <c r="AH456" s="257"/>
      <c r="AI456" s="257"/>
      <c r="AJ456" s="257"/>
      <c r="AK456" s="257"/>
    </row>
    <row r="457" spans="2:37" s="598" customFormat="1" ht="22.5" customHeight="1">
      <c r="B457" s="583" t="s">
        <v>1438</v>
      </c>
      <c r="C457" s="583" t="s">
        <v>1860</v>
      </c>
      <c r="D457" s="636" t="s">
        <v>1861</v>
      </c>
      <c r="E457" s="583" t="s">
        <v>421</v>
      </c>
      <c r="F457" s="583" t="s">
        <v>410</v>
      </c>
      <c r="G457" s="583">
        <v>4727029.2240000004</v>
      </c>
      <c r="H457" s="583">
        <v>2513346.2030000002</v>
      </c>
      <c r="I457" s="583" t="s">
        <v>646</v>
      </c>
      <c r="J457" s="583" t="s">
        <v>1862</v>
      </c>
      <c r="K457" s="597">
        <v>0.9</v>
      </c>
      <c r="L457" s="605" t="s">
        <v>435</v>
      </c>
      <c r="M457" s="754" t="s">
        <v>435</v>
      </c>
      <c r="N457" s="730" t="s">
        <v>435</v>
      </c>
      <c r="O457" s="252">
        <v>2022</v>
      </c>
      <c r="P457" s="754" t="s">
        <v>435</v>
      </c>
      <c r="Q457" s="252" t="s">
        <v>1443</v>
      </c>
      <c r="R457" s="252" t="s">
        <v>394</v>
      </c>
      <c r="S457" s="252" t="s">
        <v>1863</v>
      </c>
      <c r="T457" s="252" t="s">
        <v>477</v>
      </c>
      <c r="U457" s="729" t="s">
        <v>1864</v>
      </c>
      <c r="V457" s="257"/>
      <c r="W457" s="257"/>
      <c r="X457" s="257"/>
      <c r="Y457" s="257"/>
      <c r="Z457" s="257"/>
      <c r="AA457" s="257"/>
      <c r="AB457" s="257"/>
      <c r="AC457" s="257"/>
      <c r="AD457" s="257"/>
      <c r="AE457" s="257"/>
      <c r="AF457" s="257"/>
      <c r="AG457" s="257"/>
      <c r="AH457" s="257"/>
      <c r="AI457" s="257"/>
      <c r="AJ457" s="257"/>
      <c r="AK457" s="257"/>
    </row>
    <row r="458" spans="2:37" s="598" customFormat="1" ht="22.5" customHeight="1">
      <c r="B458" s="583" t="s">
        <v>1438</v>
      </c>
      <c r="C458" s="583" t="s">
        <v>1860</v>
      </c>
      <c r="D458" s="583" t="s">
        <v>506</v>
      </c>
      <c r="E458" s="583" t="s">
        <v>1865</v>
      </c>
      <c r="F458" s="583" t="s">
        <v>410</v>
      </c>
      <c r="G458" s="583">
        <v>4728194.6940000001</v>
      </c>
      <c r="H458" s="583">
        <v>2475282.4709999999</v>
      </c>
      <c r="I458" s="583" t="s">
        <v>646</v>
      </c>
      <c r="J458" s="583" t="s">
        <v>1862</v>
      </c>
      <c r="K458" s="597">
        <v>0.22</v>
      </c>
      <c r="L458" s="605" t="s">
        <v>435</v>
      </c>
      <c r="M458" s="754" t="s">
        <v>435</v>
      </c>
      <c r="N458" s="730" t="s">
        <v>435</v>
      </c>
      <c r="O458" s="252">
        <v>2022</v>
      </c>
      <c r="P458" s="754" t="s">
        <v>435</v>
      </c>
      <c r="Q458" s="252" t="s">
        <v>1748</v>
      </c>
      <c r="R458" s="252" t="s">
        <v>394</v>
      </c>
      <c r="S458" s="252" t="s">
        <v>1866</v>
      </c>
      <c r="T458" s="252" t="s">
        <v>477</v>
      </c>
      <c r="U458" s="729" t="s">
        <v>1867</v>
      </c>
      <c r="V458" s="257"/>
      <c r="W458" s="257"/>
      <c r="X458" s="257"/>
      <c r="Y458" s="257"/>
      <c r="Z458" s="257"/>
      <c r="AA458" s="257"/>
      <c r="AB458" s="257"/>
      <c r="AC458" s="257"/>
      <c r="AD458" s="257"/>
      <c r="AE458" s="257"/>
      <c r="AF458" s="257"/>
      <c r="AG458" s="257"/>
      <c r="AH458" s="257"/>
      <c r="AI458" s="257"/>
      <c r="AJ458" s="257"/>
      <c r="AK458" s="257"/>
    </row>
    <row r="459" spans="2:37" s="598" customFormat="1" ht="22.5" customHeight="1">
      <c r="B459" s="583" t="s">
        <v>1438</v>
      </c>
      <c r="C459" s="583" t="s">
        <v>1860</v>
      </c>
      <c r="D459" s="583" t="s">
        <v>506</v>
      </c>
      <c r="E459" s="583" t="s">
        <v>466</v>
      </c>
      <c r="F459" s="583" t="s">
        <v>410</v>
      </c>
      <c r="G459" s="583">
        <v>4724602.8720000004</v>
      </c>
      <c r="H459" s="583">
        <v>2462722.8459999999</v>
      </c>
      <c r="I459" s="583" t="s">
        <v>646</v>
      </c>
      <c r="J459" s="583" t="s">
        <v>1862</v>
      </c>
      <c r="K459" s="597">
        <v>0.27</v>
      </c>
      <c r="L459" s="605" t="s">
        <v>435</v>
      </c>
      <c r="M459" s="754" t="s">
        <v>435</v>
      </c>
      <c r="N459" s="730" t="s">
        <v>435</v>
      </c>
      <c r="O459" s="252">
        <v>2022</v>
      </c>
      <c r="P459" s="754" t="s">
        <v>435</v>
      </c>
      <c r="Q459" s="252" t="s">
        <v>1443</v>
      </c>
      <c r="R459" s="252" t="s">
        <v>394</v>
      </c>
      <c r="S459" s="252" t="s">
        <v>1868</v>
      </c>
      <c r="T459" s="252" t="s">
        <v>477</v>
      </c>
      <c r="U459" s="729" t="s">
        <v>1869</v>
      </c>
      <c r="V459" s="257"/>
      <c r="W459" s="257"/>
      <c r="X459" s="257"/>
      <c r="Y459" s="257"/>
      <c r="Z459" s="257"/>
      <c r="AA459" s="257"/>
      <c r="AB459" s="257"/>
      <c r="AC459" s="257"/>
      <c r="AD459" s="257"/>
      <c r="AE459" s="257"/>
      <c r="AF459" s="257"/>
      <c r="AG459" s="257"/>
      <c r="AH459" s="257"/>
      <c r="AI459" s="257"/>
      <c r="AJ459" s="257"/>
      <c r="AK459" s="257"/>
    </row>
    <row r="460" spans="2:37" s="598" customFormat="1" ht="22.5" customHeight="1">
      <c r="B460" s="583" t="s">
        <v>1438</v>
      </c>
      <c r="C460" s="583" t="s">
        <v>1860</v>
      </c>
      <c r="D460" s="583" t="s">
        <v>506</v>
      </c>
      <c r="E460" s="583" t="s">
        <v>421</v>
      </c>
      <c r="F460" s="583" t="s">
        <v>410</v>
      </c>
      <c r="G460" s="583">
        <v>4727540.6509999996</v>
      </c>
      <c r="H460" s="583">
        <v>2516845.94</v>
      </c>
      <c r="I460" s="583" t="s">
        <v>646</v>
      </c>
      <c r="J460" s="583" t="s">
        <v>1709</v>
      </c>
      <c r="K460" s="585">
        <v>0.03</v>
      </c>
      <c r="L460" s="605" t="s">
        <v>435</v>
      </c>
      <c r="M460" s="252" t="s">
        <v>415</v>
      </c>
      <c r="N460" s="679">
        <v>0.03</v>
      </c>
      <c r="O460" s="251">
        <v>2023</v>
      </c>
      <c r="P460" s="251">
        <v>2027</v>
      </c>
      <c r="Q460" s="251" t="s">
        <v>412</v>
      </c>
      <c r="R460" s="252" t="s">
        <v>394</v>
      </c>
      <c r="S460" s="252" t="s">
        <v>1870</v>
      </c>
      <c r="T460" s="252" t="s">
        <v>477</v>
      </c>
      <c r="U460" s="729" t="s">
        <v>1871</v>
      </c>
      <c r="V460" s="257"/>
      <c r="W460" s="257"/>
      <c r="X460" s="257"/>
      <c r="Y460" s="257"/>
      <c r="Z460" s="257"/>
      <c r="AA460" s="257"/>
      <c r="AB460" s="257"/>
      <c r="AC460" s="257"/>
      <c r="AD460" s="257"/>
      <c r="AE460" s="257"/>
      <c r="AF460" s="257"/>
      <c r="AG460" s="257"/>
      <c r="AH460" s="257"/>
      <c r="AI460" s="257"/>
      <c r="AJ460" s="257"/>
      <c r="AK460" s="257"/>
    </row>
    <row r="461" spans="2:37" s="598" customFormat="1" ht="22.5" customHeight="1">
      <c r="B461" s="583" t="s">
        <v>1438</v>
      </c>
      <c r="C461" s="583" t="s">
        <v>1860</v>
      </c>
      <c r="D461" s="583" t="s">
        <v>506</v>
      </c>
      <c r="E461" s="583" t="s">
        <v>421</v>
      </c>
      <c r="F461" s="583" t="s">
        <v>410</v>
      </c>
      <c r="G461" s="583">
        <v>4727204.7180000003</v>
      </c>
      <c r="H461" s="583">
        <v>2515615.2170000002</v>
      </c>
      <c r="I461" s="583" t="s">
        <v>646</v>
      </c>
      <c r="J461" s="583" t="s">
        <v>1709</v>
      </c>
      <c r="K461" s="585">
        <v>0.1</v>
      </c>
      <c r="L461" s="605" t="s">
        <v>435</v>
      </c>
      <c r="M461" s="252" t="s">
        <v>415</v>
      </c>
      <c r="N461" s="679">
        <v>0.1</v>
      </c>
      <c r="O461" s="251">
        <v>2023</v>
      </c>
      <c r="P461" s="251">
        <v>2028</v>
      </c>
      <c r="Q461" s="251" t="s">
        <v>412</v>
      </c>
      <c r="R461" s="252" t="s">
        <v>394</v>
      </c>
      <c r="S461" s="252" t="s">
        <v>1872</v>
      </c>
      <c r="T461" s="252" t="s">
        <v>477</v>
      </c>
      <c r="U461" s="729" t="s">
        <v>1873</v>
      </c>
      <c r="V461" s="257"/>
      <c r="W461" s="257"/>
      <c r="X461" s="257"/>
      <c r="Y461" s="257"/>
      <c r="Z461" s="257"/>
      <c r="AA461" s="257"/>
      <c r="AB461" s="257"/>
      <c r="AC461" s="257"/>
      <c r="AD461" s="257"/>
      <c r="AE461" s="257"/>
      <c r="AF461" s="257"/>
      <c r="AG461" s="257"/>
      <c r="AH461" s="257"/>
      <c r="AI461" s="257"/>
      <c r="AJ461" s="257"/>
      <c r="AK461" s="257"/>
    </row>
    <row r="462" spans="2:37" s="598" customFormat="1" ht="22.5" customHeight="1">
      <c r="B462" s="583" t="s">
        <v>1438</v>
      </c>
      <c r="C462" s="583" t="s">
        <v>1860</v>
      </c>
      <c r="D462" s="583" t="s">
        <v>506</v>
      </c>
      <c r="E462" s="583" t="s">
        <v>421</v>
      </c>
      <c r="F462" s="583" t="s">
        <v>410</v>
      </c>
      <c r="G462" s="583">
        <v>4727103.9340000004</v>
      </c>
      <c r="H462" s="583">
        <v>2515588.2200000002</v>
      </c>
      <c r="I462" s="583" t="s">
        <v>646</v>
      </c>
      <c r="J462" s="583" t="s">
        <v>1709</v>
      </c>
      <c r="K462" s="585">
        <v>0.03</v>
      </c>
      <c r="L462" s="605" t="s">
        <v>435</v>
      </c>
      <c r="M462" s="252" t="s">
        <v>415</v>
      </c>
      <c r="N462" s="679">
        <v>0.03</v>
      </c>
      <c r="O462" s="251">
        <v>2023</v>
      </c>
      <c r="P462" s="251">
        <v>2028</v>
      </c>
      <c r="Q462" s="251" t="s">
        <v>412</v>
      </c>
      <c r="R462" s="252" t="s">
        <v>394</v>
      </c>
      <c r="S462" s="252" t="s">
        <v>1874</v>
      </c>
      <c r="T462" s="252" t="s">
        <v>477</v>
      </c>
      <c r="U462" s="729" t="s">
        <v>1875</v>
      </c>
      <c r="V462" s="257"/>
      <c r="W462" s="257"/>
      <c r="X462" s="257"/>
      <c r="Y462" s="257"/>
      <c r="Z462" s="257"/>
      <c r="AA462" s="257"/>
      <c r="AB462" s="257"/>
      <c r="AC462" s="257"/>
      <c r="AD462" s="257"/>
      <c r="AE462" s="257"/>
      <c r="AF462" s="257"/>
      <c r="AG462" s="257"/>
      <c r="AH462" s="257"/>
      <c r="AI462" s="257"/>
      <c r="AJ462" s="257"/>
      <c r="AK462" s="257"/>
    </row>
    <row r="463" spans="2:37" s="598" customFormat="1" ht="22.5" customHeight="1">
      <c r="B463" s="583" t="s">
        <v>1438</v>
      </c>
      <c r="C463" s="583" t="s">
        <v>1860</v>
      </c>
      <c r="D463" s="583" t="s">
        <v>506</v>
      </c>
      <c r="E463" s="583" t="s">
        <v>421</v>
      </c>
      <c r="F463" s="583" t="s">
        <v>410</v>
      </c>
      <c r="G463" s="583">
        <v>4727539.9179999996</v>
      </c>
      <c r="H463" s="583">
        <v>2516868.6230000001</v>
      </c>
      <c r="I463" s="583" t="s">
        <v>646</v>
      </c>
      <c r="J463" s="583" t="s">
        <v>1709</v>
      </c>
      <c r="K463" s="585">
        <v>0.02</v>
      </c>
      <c r="L463" s="605" t="s">
        <v>435</v>
      </c>
      <c r="M463" s="252" t="s">
        <v>415</v>
      </c>
      <c r="N463" s="679">
        <v>0.02</v>
      </c>
      <c r="O463" s="251">
        <v>2023</v>
      </c>
      <c r="P463" s="251">
        <v>2027</v>
      </c>
      <c r="Q463" s="251" t="s">
        <v>412</v>
      </c>
      <c r="R463" s="252" t="s">
        <v>394</v>
      </c>
      <c r="S463" s="252" t="s">
        <v>1876</v>
      </c>
      <c r="T463" s="252" t="s">
        <v>477</v>
      </c>
      <c r="U463" s="729" t="s">
        <v>1877</v>
      </c>
      <c r="V463" s="257"/>
      <c r="W463" s="257"/>
      <c r="X463" s="257"/>
      <c r="Y463" s="257"/>
      <c r="Z463" s="257"/>
      <c r="AA463" s="257"/>
      <c r="AB463" s="257"/>
      <c r="AC463" s="257"/>
      <c r="AD463" s="257"/>
      <c r="AE463" s="257"/>
      <c r="AF463" s="257"/>
      <c r="AG463" s="257"/>
      <c r="AH463" s="257"/>
      <c r="AI463" s="257"/>
      <c r="AJ463" s="257"/>
      <c r="AK463" s="257"/>
    </row>
    <row r="464" spans="2:37" s="598" customFormat="1" ht="22.5" customHeight="1">
      <c r="B464" s="583" t="s">
        <v>1438</v>
      </c>
      <c r="C464" s="583" t="s">
        <v>1860</v>
      </c>
      <c r="D464" s="583" t="s">
        <v>506</v>
      </c>
      <c r="E464" s="583" t="s">
        <v>466</v>
      </c>
      <c r="F464" s="583" t="s">
        <v>431</v>
      </c>
      <c r="G464" s="583">
        <v>4729411.0159999998</v>
      </c>
      <c r="H464" s="583">
        <v>2557206.2999999998</v>
      </c>
      <c r="I464" s="583" t="s">
        <v>646</v>
      </c>
      <c r="J464" s="583" t="s">
        <v>1709</v>
      </c>
      <c r="K464" s="585">
        <v>0.19520000000000001</v>
      </c>
      <c r="L464" s="605" t="s">
        <v>435</v>
      </c>
      <c r="M464" s="252" t="s">
        <v>415</v>
      </c>
      <c r="N464" s="679">
        <v>0.19520299999999999</v>
      </c>
      <c r="O464" s="251">
        <v>2022</v>
      </c>
      <c r="P464" s="251">
        <v>2027</v>
      </c>
      <c r="Q464" s="251" t="s">
        <v>412</v>
      </c>
      <c r="R464" s="252" t="s">
        <v>394</v>
      </c>
      <c r="S464" s="251" t="s">
        <v>1878</v>
      </c>
      <c r="T464" s="252" t="s">
        <v>477</v>
      </c>
      <c r="U464" s="756" t="s">
        <v>1879</v>
      </c>
      <c r="V464" s="257"/>
      <c r="W464" s="257"/>
      <c r="X464" s="257"/>
      <c r="Y464" s="257"/>
      <c r="Z464" s="257"/>
      <c r="AA464" s="257"/>
      <c r="AB464" s="257"/>
      <c r="AC464" s="257"/>
      <c r="AD464" s="257"/>
      <c r="AE464" s="257"/>
      <c r="AF464" s="257"/>
      <c r="AG464" s="257"/>
      <c r="AH464" s="257"/>
      <c r="AI464" s="257"/>
      <c r="AJ464" s="257"/>
      <c r="AK464" s="257"/>
    </row>
    <row r="465" spans="2:37" s="598" customFormat="1" ht="22.5" customHeight="1">
      <c r="B465" s="583" t="s">
        <v>1438</v>
      </c>
      <c r="C465" s="583" t="s">
        <v>1860</v>
      </c>
      <c r="D465" s="583" t="s">
        <v>506</v>
      </c>
      <c r="E465" s="583" t="s">
        <v>466</v>
      </c>
      <c r="F465" s="583" t="s">
        <v>100</v>
      </c>
      <c r="G465" s="583" t="s">
        <v>100</v>
      </c>
      <c r="H465" s="583" t="s">
        <v>100</v>
      </c>
      <c r="I465" s="583" t="s">
        <v>646</v>
      </c>
      <c r="J465" s="583" t="s">
        <v>1709</v>
      </c>
      <c r="K465" s="597">
        <v>0.56000000000000005</v>
      </c>
      <c r="L465" s="605" t="s">
        <v>435</v>
      </c>
      <c r="M465" s="754" t="s">
        <v>435</v>
      </c>
      <c r="N465" s="730" t="s">
        <v>435</v>
      </c>
      <c r="O465" s="252">
        <v>2023</v>
      </c>
      <c r="P465" s="754" t="s">
        <v>435</v>
      </c>
      <c r="Q465" s="252" t="s">
        <v>393</v>
      </c>
      <c r="R465" s="252" t="s">
        <v>394</v>
      </c>
      <c r="S465" s="252" t="s">
        <v>1880</v>
      </c>
      <c r="T465" s="252" t="s">
        <v>477</v>
      </c>
      <c r="U465" s="726" t="s">
        <v>1881</v>
      </c>
      <c r="V465" s="257"/>
      <c r="W465" s="257"/>
      <c r="X465" s="257"/>
      <c r="Y465" s="257"/>
      <c r="Z465" s="257"/>
      <c r="AA465" s="257"/>
      <c r="AB465" s="257"/>
      <c r="AC465" s="257"/>
      <c r="AD465" s="257"/>
      <c r="AE465" s="257"/>
      <c r="AF465" s="257"/>
      <c r="AG465" s="257"/>
      <c r="AH465" s="257"/>
      <c r="AI465" s="257"/>
      <c r="AJ465" s="257"/>
      <c r="AK465" s="257"/>
    </row>
    <row r="466" spans="2:37" s="598" customFormat="1" ht="22.5" customHeight="1">
      <c r="B466" s="583" t="s">
        <v>1438</v>
      </c>
      <c r="C466" s="583" t="s">
        <v>1860</v>
      </c>
      <c r="D466" s="583" t="s">
        <v>506</v>
      </c>
      <c r="E466" s="583" t="s">
        <v>466</v>
      </c>
      <c r="F466" s="583" t="s">
        <v>410</v>
      </c>
      <c r="G466" s="583">
        <v>4729155.0710000005</v>
      </c>
      <c r="H466" s="583">
        <v>2555910.838</v>
      </c>
      <c r="I466" s="583" t="s">
        <v>646</v>
      </c>
      <c r="J466" s="583" t="s">
        <v>1709</v>
      </c>
      <c r="K466" s="597">
        <v>0.18</v>
      </c>
      <c r="L466" s="605" t="s">
        <v>435</v>
      </c>
      <c r="M466" s="252" t="s">
        <v>415</v>
      </c>
      <c r="N466" s="353">
        <v>0.18</v>
      </c>
      <c r="O466" s="252">
        <v>2022</v>
      </c>
      <c r="P466" s="252">
        <v>2026</v>
      </c>
      <c r="Q466" s="251" t="s">
        <v>412</v>
      </c>
      <c r="R466" s="252" t="s">
        <v>394</v>
      </c>
      <c r="S466" s="252" t="s">
        <v>1882</v>
      </c>
      <c r="T466" s="252" t="s">
        <v>477</v>
      </c>
      <c r="U466" s="742" t="s">
        <v>1883</v>
      </c>
      <c r="V466" s="257"/>
      <c r="W466" s="257"/>
      <c r="X466" s="257"/>
      <c r="Y466" s="257"/>
      <c r="Z466" s="257"/>
      <c r="AA466" s="257"/>
      <c r="AB466" s="257"/>
      <c r="AC466" s="257"/>
      <c r="AD466" s="257"/>
      <c r="AE466" s="257"/>
      <c r="AF466" s="257"/>
      <c r="AG466" s="257"/>
      <c r="AH466" s="257"/>
      <c r="AI466" s="257"/>
      <c r="AJ466" s="257"/>
      <c r="AK466" s="257"/>
    </row>
    <row r="467" spans="2:37" s="598" customFormat="1" ht="22.5" customHeight="1">
      <c r="B467" s="583" t="s">
        <v>1438</v>
      </c>
      <c r="C467" s="583" t="s">
        <v>1860</v>
      </c>
      <c r="D467" s="583" t="s">
        <v>506</v>
      </c>
      <c r="E467" s="583" t="s">
        <v>421</v>
      </c>
      <c r="F467" s="583" t="s">
        <v>410</v>
      </c>
      <c r="G467" s="583">
        <v>4728366.5089999996</v>
      </c>
      <c r="H467" s="583">
        <v>2547934.639</v>
      </c>
      <c r="I467" s="583" t="s">
        <v>646</v>
      </c>
      <c r="J467" s="583" t="s">
        <v>1709</v>
      </c>
      <c r="K467" s="597">
        <v>0.74</v>
      </c>
      <c r="L467" s="605" t="s">
        <v>435</v>
      </c>
      <c r="M467" s="252" t="s">
        <v>415</v>
      </c>
      <c r="N467" s="353">
        <v>0.74</v>
      </c>
      <c r="O467" s="252">
        <v>2022</v>
      </c>
      <c r="P467" s="252">
        <v>2026</v>
      </c>
      <c r="Q467" s="251" t="s">
        <v>412</v>
      </c>
      <c r="R467" s="252" t="s">
        <v>394</v>
      </c>
      <c r="S467" s="252" t="s">
        <v>1884</v>
      </c>
      <c r="T467" s="252" t="s">
        <v>477</v>
      </c>
      <c r="U467" s="742" t="s">
        <v>1885</v>
      </c>
      <c r="V467" s="257"/>
      <c r="W467" s="257"/>
      <c r="X467" s="257"/>
      <c r="Y467" s="257"/>
      <c r="Z467" s="257"/>
      <c r="AA467" s="257"/>
      <c r="AB467" s="257"/>
      <c r="AC467" s="257"/>
      <c r="AD467" s="257"/>
      <c r="AE467" s="257"/>
      <c r="AF467" s="257"/>
      <c r="AG467" s="257"/>
      <c r="AH467" s="257"/>
      <c r="AI467" s="257"/>
      <c r="AJ467" s="257"/>
      <c r="AK467" s="257"/>
    </row>
    <row r="468" spans="2:37" s="598" customFormat="1" ht="22.5" customHeight="1">
      <c r="B468" s="583" t="s">
        <v>1438</v>
      </c>
      <c r="C468" s="583" t="s">
        <v>1860</v>
      </c>
      <c r="D468" s="583" t="s">
        <v>506</v>
      </c>
      <c r="E468" s="583" t="s">
        <v>466</v>
      </c>
      <c r="F468" s="583" t="s">
        <v>410</v>
      </c>
      <c r="G468" s="583">
        <v>4729328.9210000001</v>
      </c>
      <c r="H468" s="583">
        <v>2557359.73</v>
      </c>
      <c r="I468" s="583" t="s">
        <v>646</v>
      </c>
      <c r="J468" s="583" t="s">
        <v>1709</v>
      </c>
      <c r="K468" s="597">
        <v>0.03</v>
      </c>
      <c r="L468" s="605" t="s">
        <v>435</v>
      </c>
      <c r="M468" s="252" t="s">
        <v>415</v>
      </c>
      <c r="N468" s="353">
        <v>0.03</v>
      </c>
      <c r="O468" s="252">
        <v>2023</v>
      </c>
      <c r="P468" s="252">
        <v>2027</v>
      </c>
      <c r="Q468" s="251" t="s">
        <v>412</v>
      </c>
      <c r="R468" s="252" t="s">
        <v>394</v>
      </c>
      <c r="S468" s="252" t="s">
        <v>1886</v>
      </c>
      <c r="T468" s="252" t="s">
        <v>477</v>
      </c>
      <c r="U468" s="742" t="s">
        <v>1887</v>
      </c>
      <c r="V468" s="257"/>
      <c r="W468" s="257"/>
      <c r="X468" s="257"/>
      <c r="Y468" s="257"/>
      <c r="Z468" s="257"/>
      <c r="AA468" s="257"/>
      <c r="AB468" s="257"/>
      <c r="AC468" s="257"/>
      <c r="AD468" s="257"/>
      <c r="AE468" s="257"/>
      <c r="AF468" s="257"/>
      <c r="AG468" s="257"/>
      <c r="AH468" s="257"/>
      <c r="AI468" s="257"/>
      <c r="AJ468" s="257"/>
      <c r="AK468" s="257"/>
    </row>
    <row r="469" spans="2:37" s="598" customFormat="1" ht="22.5" customHeight="1">
      <c r="B469" s="583" t="s">
        <v>1438</v>
      </c>
      <c r="C469" s="583" t="s">
        <v>1860</v>
      </c>
      <c r="D469" s="583" t="s">
        <v>506</v>
      </c>
      <c r="E469" s="583" t="s">
        <v>1888</v>
      </c>
      <c r="F469" s="583" t="s">
        <v>100</v>
      </c>
      <c r="G469" s="583" t="s">
        <v>100</v>
      </c>
      <c r="H469" s="583" t="s">
        <v>100</v>
      </c>
      <c r="I469" s="583" t="s">
        <v>646</v>
      </c>
      <c r="J469" s="583" t="s">
        <v>1709</v>
      </c>
      <c r="K469" s="597">
        <v>1.6</v>
      </c>
      <c r="L469" s="605" t="s">
        <v>435</v>
      </c>
      <c r="M469" s="754" t="s">
        <v>435</v>
      </c>
      <c r="N469" s="730" t="s">
        <v>435</v>
      </c>
      <c r="O469" s="252">
        <v>2025</v>
      </c>
      <c r="P469" s="754" t="s">
        <v>435</v>
      </c>
      <c r="Q469" s="252" t="s">
        <v>393</v>
      </c>
      <c r="R469" s="252" t="s">
        <v>394</v>
      </c>
      <c r="S469" s="252" t="s">
        <v>1889</v>
      </c>
      <c r="T469" s="252" t="s">
        <v>477</v>
      </c>
      <c r="U469" s="726" t="s">
        <v>1890</v>
      </c>
      <c r="V469" s="257"/>
      <c r="W469" s="257"/>
      <c r="X469" s="257"/>
      <c r="Y469" s="257"/>
      <c r="Z469" s="257"/>
      <c r="AA469" s="257"/>
      <c r="AB469" s="257"/>
      <c r="AC469" s="257"/>
      <c r="AD469" s="257"/>
      <c r="AE469" s="257"/>
      <c r="AF469" s="257"/>
      <c r="AG469" s="257"/>
      <c r="AH469" s="257"/>
      <c r="AI469" s="257"/>
      <c r="AJ469" s="257"/>
      <c r="AK469" s="257"/>
    </row>
    <row r="470" spans="2:37" s="598" customFormat="1" ht="22.5" customHeight="1">
      <c r="B470" s="583" t="s">
        <v>1438</v>
      </c>
      <c r="C470" s="583" t="s">
        <v>1860</v>
      </c>
      <c r="D470" s="583" t="s">
        <v>506</v>
      </c>
      <c r="E470" s="583" t="s">
        <v>466</v>
      </c>
      <c r="F470" s="583" t="s">
        <v>100</v>
      </c>
      <c r="G470" s="583" t="s">
        <v>100</v>
      </c>
      <c r="H470" s="583" t="s">
        <v>100</v>
      </c>
      <c r="I470" s="583" t="s">
        <v>646</v>
      </c>
      <c r="J470" s="583" t="s">
        <v>1709</v>
      </c>
      <c r="K470" s="597">
        <v>0.15</v>
      </c>
      <c r="L470" s="605" t="s">
        <v>435</v>
      </c>
      <c r="M470" s="754" t="s">
        <v>435</v>
      </c>
      <c r="N470" s="730" t="s">
        <v>435</v>
      </c>
      <c r="O470" s="252">
        <v>2025</v>
      </c>
      <c r="P470" s="754" t="s">
        <v>435</v>
      </c>
      <c r="Q470" s="252" t="s">
        <v>393</v>
      </c>
      <c r="R470" s="252" t="s">
        <v>394</v>
      </c>
      <c r="S470" s="252" t="s">
        <v>1891</v>
      </c>
      <c r="T470" s="252" t="s">
        <v>477</v>
      </c>
      <c r="U470" s="742" t="s">
        <v>1892</v>
      </c>
      <c r="V470" s="257"/>
      <c r="W470" s="257"/>
      <c r="X470" s="257"/>
      <c r="Y470" s="257"/>
      <c r="Z470" s="257"/>
      <c r="AA470" s="257"/>
      <c r="AB470" s="257"/>
      <c r="AC470" s="257"/>
      <c r="AD470" s="257"/>
      <c r="AE470" s="257"/>
      <c r="AF470" s="257"/>
      <c r="AG470" s="257"/>
      <c r="AH470" s="257"/>
      <c r="AI470" s="257"/>
      <c r="AJ470" s="257"/>
      <c r="AK470" s="257"/>
    </row>
    <row r="471" spans="2:37" s="598" customFormat="1" ht="22.5" customHeight="1">
      <c r="B471" s="583" t="s">
        <v>1438</v>
      </c>
      <c r="C471" s="583" t="s">
        <v>1860</v>
      </c>
      <c r="D471" s="583" t="s">
        <v>506</v>
      </c>
      <c r="E471" s="584" t="s">
        <v>421</v>
      </c>
      <c r="F471" s="584" t="s">
        <v>435</v>
      </c>
      <c r="G471" s="584" t="s">
        <v>435</v>
      </c>
      <c r="H471" s="584" t="s">
        <v>435</v>
      </c>
      <c r="I471" s="583" t="s">
        <v>646</v>
      </c>
      <c r="J471" s="583" t="s">
        <v>1709</v>
      </c>
      <c r="K471" s="585">
        <v>0.17399999999999999</v>
      </c>
      <c r="L471" s="605" t="s">
        <v>435</v>
      </c>
      <c r="M471" s="252" t="s">
        <v>1854</v>
      </c>
      <c r="N471" s="730" t="s">
        <v>435</v>
      </c>
      <c r="O471" s="251">
        <v>2025</v>
      </c>
      <c r="P471" s="251">
        <v>2028</v>
      </c>
      <c r="Q471" s="252" t="s">
        <v>393</v>
      </c>
      <c r="R471" s="252" t="s">
        <v>394</v>
      </c>
      <c r="S471" s="251" t="s">
        <v>1893</v>
      </c>
      <c r="T471" s="252" t="s">
        <v>477</v>
      </c>
      <c r="U471" s="696" t="s">
        <v>1894</v>
      </c>
      <c r="V471" s="257"/>
      <c r="W471" s="257"/>
      <c r="X471" s="257"/>
      <c r="Y471" s="257"/>
      <c r="Z471" s="257"/>
      <c r="AA471" s="257"/>
      <c r="AB471" s="257"/>
      <c r="AC471" s="257"/>
      <c r="AD471" s="257"/>
      <c r="AE471" s="257"/>
      <c r="AF471" s="257"/>
      <c r="AG471" s="257"/>
      <c r="AH471" s="257"/>
      <c r="AI471" s="257"/>
      <c r="AJ471" s="257"/>
      <c r="AK471" s="257"/>
    </row>
    <row r="472" spans="2:37" s="598" customFormat="1" ht="22.5" customHeight="1">
      <c r="B472" s="583" t="s">
        <v>1438</v>
      </c>
      <c r="C472" s="583" t="s">
        <v>1860</v>
      </c>
      <c r="D472" s="583" t="s">
        <v>506</v>
      </c>
      <c r="E472" s="583" t="s">
        <v>466</v>
      </c>
      <c r="F472" s="584" t="s">
        <v>435</v>
      </c>
      <c r="G472" s="584" t="s">
        <v>435</v>
      </c>
      <c r="H472" s="584" t="s">
        <v>435</v>
      </c>
      <c r="I472" s="583" t="s">
        <v>646</v>
      </c>
      <c r="J472" s="583" t="s">
        <v>1709</v>
      </c>
      <c r="K472" s="585">
        <v>0.48</v>
      </c>
      <c r="L472" s="605" t="s">
        <v>435</v>
      </c>
      <c r="M472" s="252" t="s">
        <v>1854</v>
      </c>
      <c r="N472" s="730" t="s">
        <v>435</v>
      </c>
      <c r="O472" s="251">
        <v>2025</v>
      </c>
      <c r="P472" s="251">
        <v>2030</v>
      </c>
      <c r="Q472" s="252" t="s">
        <v>393</v>
      </c>
      <c r="R472" s="252" t="s">
        <v>394</v>
      </c>
      <c r="S472" s="251" t="s">
        <v>1895</v>
      </c>
      <c r="T472" s="252" t="s">
        <v>477</v>
      </c>
      <c r="U472" s="699" t="s">
        <v>1896</v>
      </c>
      <c r="V472" s="257"/>
      <c r="W472" s="257"/>
      <c r="X472" s="257"/>
      <c r="Y472" s="257"/>
      <c r="Z472" s="257"/>
      <c r="AA472" s="257"/>
      <c r="AB472" s="257"/>
      <c r="AC472" s="257"/>
      <c r="AD472" s="257"/>
      <c r="AE472" s="257"/>
      <c r="AF472" s="257"/>
      <c r="AG472" s="257"/>
      <c r="AH472" s="257"/>
      <c r="AI472" s="257"/>
      <c r="AJ472" s="257"/>
      <c r="AK472" s="257"/>
    </row>
    <row r="473" spans="2:37" s="598" customFormat="1" ht="22.5" customHeight="1">
      <c r="B473" s="583" t="s">
        <v>1438</v>
      </c>
      <c r="C473" s="583" t="s">
        <v>1860</v>
      </c>
      <c r="D473" s="583" t="s">
        <v>506</v>
      </c>
      <c r="E473" s="583" t="s">
        <v>466</v>
      </c>
      <c r="F473" s="584" t="s">
        <v>435</v>
      </c>
      <c r="G473" s="584" t="s">
        <v>435</v>
      </c>
      <c r="H473" s="584" t="s">
        <v>435</v>
      </c>
      <c r="I473" s="583" t="s">
        <v>646</v>
      </c>
      <c r="J473" s="583" t="s">
        <v>1709</v>
      </c>
      <c r="K473" s="585">
        <v>6.0999999999999999E-2</v>
      </c>
      <c r="L473" s="605" t="s">
        <v>435</v>
      </c>
      <c r="M473" s="252" t="s">
        <v>1854</v>
      </c>
      <c r="N473" s="730" t="s">
        <v>435</v>
      </c>
      <c r="O473" s="251">
        <v>2025</v>
      </c>
      <c r="P473" s="251">
        <v>2028</v>
      </c>
      <c r="Q473" s="252" t="s">
        <v>393</v>
      </c>
      <c r="R473" s="252" t="s">
        <v>394</v>
      </c>
      <c r="S473" s="251" t="s">
        <v>1897</v>
      </c>
      <c r="T473" s="252" t="s">
        <v>477</v>
      </c>
      <c r="U473" s="699" t="s">
        <v>1898</v>
      </c>
      <c r="V473" s="257"/>
      <c r="W473" s="257"/>
      <c r="X473" s="257"/>
      <c r="Y473" s="257"/>
      <c r="Z473" s="257"/>
      <c r="AA473" s="257"/>
      <c r="AB473" s="257"/>
      <c r="AC473" s="257"/>
      <c r="AD473" s="257"/>
      <c r="AE473" s="257"/>
      <c r="AF473" s="257"/>
      <c r="AG473" s="257"/>
      <c r="AH473" s="257"/>
      <c r="AI473" s="257"/>
      <c r="AJ473" s="257"/>
      <c r="AK473" s="257"/>
    </row>
    <row r="474" spans="2:37" s="598" customFormat="1" ht="22.5" customHeight="1">
      <c r="B474" s="583" t="s">
        <v>1438</v>
      </c>
      <c r="C474" s="583" t="s">
        <v>1860</v>
      </c>
      <c r="D474" s="583" t="s">
        <v>506</v>
      </c>
      <c r="E474" s="583" t="s">
        <v>421</v>
      </c>
      <c r="F474" s="583" t="s">
        <v>410</v>
      </c>
      <c r="G474" s="583">
        <v>4727620.2709999997</v>
      </c>
      <c r="H474" s="583">
        <v>2515330.8840000001</v>
      </c>
      <c r="I474" s="583" t="s">
        <v>646</v>
      </c>
      <c r="J474" s="583" t="s">
        <v>1862</v>
      </c>
      <c r="K474" s="597">
        <v>1.28</v>
      </c>
      <c r="L474" s="605" t="s">
        <v>435</v>
      </c>
      <c r="M474" s="754" t="s">
        <v>435</v>
      </c>
      <c r="N474" s="730" t="s">
        <v>435</v>
      </c>
      <c r="O474" s="252">
        <v>2022</v>
      </c>
      <c r="P474" s="754" t="s">
        <v>435</v>
      </c>
      <c r="Q474" s="252" t="s">
        <v>1443</v>
      </c>
      <c r="R474" s="252" t="s">
        <v>394</v>
      </c>
      <c r="S474" s="252" t="s">
        <v>831</v>
      </c>
      <c r="T474" s="252" t="s">
        <v>477</v>
      </c>
      <c r="U474" s="729" t="s">
        <v>1899</v>
      </c>
      <c r="V474" s="257"/>
      <c r="W474" s="257"/>
      <c r="X474" s="257"/>
      <c r="Y474" s="257"/>
      <c r="Z474" s="257"/>
      <c r="AA474" s="257"/>
      <c r="AB474" s="257"/>
      <c r="AC474" s="257"/>
      <c r="AD474" s="257"/>
      <c r="AE474" s="257"/>
      <c r="AF474" s="257"/>
      <c r="AG474" s="257"/>
      <c r="AH474" s="257"/>
      <c r="AI474" s="257"/>
      <c r="AJ474" s="257"/>
      <c r="AK474" s="257"/>
    </row>
    <row r="475" spans="2:37" s="598" customFormat="1" ht="22.5" customHeight="1">
      <c r="B475" s="583" t="s">
        <v>1438</v>
      </c>
      <c r="C475" s="583" t="s">
        <v>1842</v>
      </c>
      <c r="D475" s="583" t="s">
        <v>506</v>
      </c>
      <c r="E475" s="583" t="s">
        <v>897</v>
      </c>
      <c r="F475" s="583" t="s">
        <v>410</v>
      </c>
      <c r="G475" s="583">
        <v>4724965.0820000004</v>
      </c>
      <c r="H475" s="583">
        <v>2435137.236</v>
      </c>
      <c r="I475" s="583" t="s">
        <v>646</v>
      </c>
      <c r="J475" s="583" t="s">
        <v>1709</v>
      </c>
      <c r="K475" s="597">
        <v>0.01</v>
      </c>
      <c r="L475" s="605" t="s">
        <v>435</v>
      </c>
      <c r="M475" s="252" t="s">
        <v>415</v>
      </c>
      <c r="N475" s="353">
        <v>0.01</v>
      </c>
      <c r="O475" s="252">
        <v>2023</v>
      </c>
      <c r="P475" s="252">
        <v>2027</v>
      </c>
      <c r="Q475" s="251" t="s">
        <v>412</v>
      </c>
      <c r="R475" s="252" t="s">
        <v>394</v>
      </c>
      <c r="S475" s="252" t="s">
        <v>1900</v>
      </c>
      <c r="T475" s="252" t="s">
        <v>477</v>
      </c>
      <c r="U475" s="729" t="s">
        <v>1901</v>
      </c>
      <c r="V475" s="257"/>
      <c r="W475" s="257"/>
      <c r="X475" s="257"/>
      <c r="Y475" s="257"/>
      <c r="Z475" s="257"/>
      <c r="AA475" s="257"/>
      <c r="AB475" s="257"/>
      <c r="AC475" s="257"/>
      <c r="AD475" s="257"/>
      <c r="AE475" s="257"/>
      <c r="AF475" s="257"/>
      <c r="AG475" s="257"/>
      <c r="AH475" s="257"/>
      <c r="AI475" s="257"/>
      <c r="AJ475" s="257"/>
      <c r="AK475" s="257"/>
    </row>
    <row r="476" spans="2:37" s="598" customFormat="1" ht="22.5" customHeight="1">
      <c r="B476" s="583" t="s">
        <v>1438</v>
      </c>
      <c r="C476" s="583" t="s">
        <v>1902</v>
      </c>
      <c r="D476" s="583" t="s">
        <v>506</v>
      </c>
      <c r="E476" s="583" t="s">
        <v>1095</v>
      </c>
      <c r="F476" s="583" t="s">
        <v>410</v>
      </c>
      <c r="G476" s="583">
        <v>4728157.22</v>
      </c>
      <c r="H476" s="583">
        <v>2425714.54</v>
      </c>
      <c r="I476" s="583" t="s">
        <v>646</v>
      </c>
      <c r="J476" s="583" t="s">
        <v>850</v>
      </c>
      <c r="K476" s="585">
        <v>4.3</v>
      </c>
      <c r="L476" s="584" t="s">
        <v>833</v>
      </c>
      <c r="M476" s="252" t="s">
        <v>594</v>
      </c>
      <c r="N476" s="679">
        <v>4.3</v>
      </c>
      <c r="O476" s="251">
        <v>2025</v>
      </c>
      <c r="P476" s="251">
        <v>2030</v>
      </c>
      <c r="Q476" s="251" t="s">
        <v>412</v>
      </c>
      <c r="R476" s="252" t="s">
        <v>394</v>
      </c>
      <c r="S476" s="251" t="s">
        <v>1903</v>
      </c>
      <c r="T476" s="252" t="s">
        <v>477</v>
      </c>
      <c r="U476" s="699" t="s">
        <v>1904</v>
      </c>
      <c r="V476" s="257"/>
      <c r="W476" s="257"/>
      <c r="X476" s="257"/>
      <c r="Y476" s="257"/>
      <c r="Z476" s="257"/>
      <c r="AA476" s="257"/>
      <c r="AB476" s="257"/>
      <c r="AC476" s="257"/>
      <c r="AD476" s="257"/>
      <c r="AE476" s="257"/>
      <c r="AF476" s="257"/>
      <c r="AG476" s="257"/>
      <c r="AH476" s="257"/>
      <c r="AI476" s="257"/>
      <c r="AJ476" s="257"/>
      <c r="AK476" s="257"/>
    </row>
    <row r="477" spans="2:37" s="598" customFormat="1" ht="22.5" customHeight="1">
      <c r="B477" s="583" t="s">
        <v>1438</v>
      </c>
      <c r="C477" s="583" t="s">
        <v>1902</v>
      </c>
      <c r="D477" s="583" t="s">
        <v>506</v>
      </c>
      <c r="E477" s="583" t="s">
        <v>1095</v>
      </c>
      <c r="F477" s="583" t="s">
        <v>410</v>
      </c>
      <c r="G477" s="583">
        <v>4728141.5127999997</v>
      </c>
      <c r="H477" s="583">
        <v>2425796.892</v>
      </c>
      <c r="I477" s="583" t="s">
        <v>646</v>
      </c>
      <c r="J477" s="583" t="s">
        <v>1709</v>
      </c>
      <c r="K477" s="585">
        <v>3.43</v>
      </c>
      <c r="L477" s="584" t="s">
        <v>833</v>
      </c>
      <c r="M477" s="252" t="s">
        <v>594</v>
      </c>
      <c r="N477" s="679">
        <v>3.43</v>
      </c>
      <c r="O477" s="251">
        <v>2025</v>
      </c>
      <c r="P477" s="251">
        <v>2030</v>
      </c>
      <c r="Q477" s="251" t="s">
        <v>412</v>
      </c>
      <c r="R477" s="252" t="s">
        <v>394</v>
      </c>
      <c r="S477" s="251" t="s">
        <v>1905</v>
      </c>
      <c r="T477" s="252" t="s">
        <v>477</v>
      </c>
      <c r="U477" s="696" t="s">
        <v>1906</v>
      </c>
      <c r="V477" s="257"/>
      <c r="W477" s="257"/>
      <c r="X477" s="257"/>
      <c r="Y477" s="257"/>
      <c r="Z477" s="257"/>
      <c r="AA477" s="257"/>
      <c r="AB477" s="257"/>
      <c r="AC477" s="257"/>
      <c r="AD477" s="257"/>
      <c r="AE477" s="257"/>
      <c r="AF477" s="257"/>
      <c r="AG477" s="257"/>
      <c r="AH477" s="257"/>
      <c r="AI477" s="257"/>
      <c r="AJ477" s="257"/>
      <c r="AK477" s="257"/>
    </row>
    <row r="478" spans="2:37" s="598" customFormat="1" ht="22.5" customHeight="1">
      <c r="B478" s="583" t="s">
        <v>1438</v>
      </c>
      <c r="C478" s="584" t="s">
        <v>1902</v>
      </c>
      <c r="D478" s="583" t="s">
        <v>506</v>
      </c>
      <c r="E478" s="584" t="s">
        <v>1907</v>
      </c>
      <c r="F478" s="584" t="s">
        <v>435</v>
      </c>
      <c r="G478" s="584" t="s">
        <v>435</v>
      </c>
      <c r="H478" s="584" t="s">
        <v>435</v>
      </c>
      <c r="I478" s="583" t="s">
        <v>646</v>
      </c>
      <c r="J478" s="583" t="s">
        <v>1709</v>
      </c>
      <c r="K478" s="585">
        <v>2.1</v>
      </c>
      <c r="L478" s="605" t="s">
        <v>435</v>
      </c>
      <c r="M478" s="252" t="s">
        <v>1854</v>
      </c>
      <c r="N478" s="730" t="s">
        <v>435</v>
      </c>
      <c r="O478" s="251">
        <v>2025</v>
      </c>
      <c r="P478" s="251">
        <v>2028</v>
      </c>
      <c r="Q478" s="252" t="s">
        <v>393</v>
      </c>
      <c r="R478" s="252" t="s">
        <v>394</v>
      </c>
      <c r="S478" s="251" t="s">
        <v>1908</v>
      </c>
      <c r="T478" s="252" t="s">
        <v>1734</v>
      </c>
      <c r="U478" s="699" t="s">
        <v>1909</v>
      </c>
      <c r="V478" s="257"/>
      <c r="W478" s="257"/>
      <c r="X478" s="257"/>
      <c r="Y478" s="257"/>
      <c r="Z478" s="257"/>
      <c r="AA478" s="257"/>
      <c r="AB478" s="257"/>
      <c r="AC478" s="257"/>
      <c r="AD478" s="257"/>
      <c r="AE478" s="257"/>
      <c r="AF478" s="257"/>
      <c r="AG478" s="257"/>
      <c r="AH478" s="257"/>
      <c r="AI478" s="257"/>
      <c r="AJ478" s="257"/>
      <c r="AK478" s="257"/>
    </row>
    <row r="479" spans="2:37" s="598" customFormat="1" ht="22.5" customHeight="1">
      <c r="B479" s="583" t="s">
        <v>1438</v>
      </c>
      <c r="C479" s="584" t="s">
        <v>1902</v>
      </c>
      <c r="D479" s="583" t="s">
        <v>506</v>
      </c>
      <c r="E479" s="584" t="s">
        <v>1907</v>
      </c>
      <c r="F479" s="584" t="s">
        <v>435</v>
      </c>
      <c r="G479" s="584" t="s">
        <v>435</v>
      </c>
      <c r="H479" s="584" t="s">
        <v>435</v>
      </c>
      <c r="I479" s="583" t="s">
        <v>646</v>
      </c>
      <c r="J479" s="583" t="s">
        <v>1709</v>
      </c>
      <c r="K479" s="585">
        <v>4.4400000000000004</v>
      </c>
      <c r="L479" s="605" t="s">
        <v>435</v>
      </c>
      <c r="M479" s="252" t="s">
        <v>1854</v>
      </c>
      <c r="N479" s="730" t="s">
        <v>435</v>
      </c>
      <c r="O479" s="251">
        <v>2025</v>
      </c>
      <c r="P479" s="251">
        <v>2030</v>
      </c>
      <c r="Q479" s="252" t="s">
        <v>393</v>
      </c>
      <c r="R479" s="252" t="s">
        <v>394</v>
      </c>
      <c r="S479" s="251" t="s">
        <v>1910</v>
      </c>
      <c r="T479" s="252" t="s">
        <v>1734</v>
      </c>
      <c r="U479" s="699" t="s">
        <v>1911</v>
      </c>
      <c r="V479" s="257"/>
      <c r="W479" s="257"/>
      <c r="X479" s="257"/>
      <c r="Y479" s="257"/>
      <c r="Z479" s="257"/>
      <c r="AA479" s="257"/>
      <c r="AB479" s="257"/>
      <c r="AC479" s="257"/>
      <c r="AD479" s="257"/>
      <c r="AE479" s="257"/>
      <c r="AF479" s="257"/>
      <c r="AG479" s="257"/>
      <c r="AH479" s="257"/>
      <c r="AI479" s="257"/>
      <c r="AJ479" s="257"/>
      <c r="AK479" s="257"/>
    </row>
    <row r="480" spans="2:37" s="598" customFormat="1" ht="22.5" customHeight="1">
      <c r="B480" s="583" t="s">
        <v>1438</v>
      </c>
      <c r="C480" s="584" t="s">
        <v>1902</v>
      </c>
      <c r="D480" s="583" t="s">
        <v>506</v>
      </c>
      <c r="E480" s="583" t="s">
        <v>1912</v>
      </c>
      <c r="F480" s="583" t="s">
        <v>431</v>
      </c>
      <c r="G480" s="637">
        <v>4744393</v>
      </c>
      <c r="H480" s="637">
        <v>2332420</v>
      </c>
      <c r="I480" s="583" t="s">
        <v>646</v>
      </c>
      <c r="J480" s="583" t="s">
        <v>1709</v>
      </c>
      <c r="K480" s="585">
        <v>0.2</v>
      </c>
      <c r="L480" s="583" t="s">
        <v>864</v>
      </c>
      <c r="M480" s="251" t="s">
        <v>594</v>
      </c>
      <c r="N480" s="679">
        <v>0.2</v>
      </c>
      <c r="O480" s="251">
        <v>2025</v>
      </c>
      <c r="P480" s="251">
        <v>2028</v>
      </c>
      <c r="Q480" s="251" t="s">
        <v>412</v>
      </c>
      <c r="R480" s="251" t="s">
        <v>394</v>
      </c>
      <c r="S480" s="251" t="s">
        <v>865</v>
      </c>
      <c r="T480" s="251" t="s">
        <v>477</v>
      </c>
      <c r="U480" s="729" t="s">
        <v>1913</v>
      </c>
      <c r="V480" s="257"/>
      <c r="W480" s="257"/>
      <c r="X480" s="257"/>
      <c r="Y480" s="257"/>
      <c r="Z480" s="257"/>
      <c r="AA480" s="257"/>
      <c r="AB480" s="257"/>
      <c r="AC480" s="257"/>
      <c r="AD480" s="257"/>
      <c r="AE480" s="257"/>
      <c r="AF480" s="257"/>
      <c r="AG480" s="257"/>
      <c r="AH480" s="257"/>
      <c r="AI480" s="257"/>
      <c r="AJ480" s="257"/>
      <c r="AK480" s="257"/>
    </row>
    <row r="481" spans="2:37" s="598" customFormat="1" ht="22.5" customHeight="1">
      <c r="B481" s="583" t="s">
        <v>1438</v>
      </c>
      <c r="C481" s="583" t="s">
        <v>1902</v>
      </c>
      <c r="D481" s="583" t="s">
        <v>506</v>
      </c>
      <c r="E481" s="583" t="s">
        <v>1914</v>
      </c>
      <c r="F481" s="583" t="s">
        <v>431</v>
      </c>
      <c r="G481" s="584" t="s">
        <v>435</v>
      </c>
      <c r="H481" s="584" t="s">
        <v>435</v>
      </c>
      <c r="I481" s="583" t="s">
        <v>646</v>
      </c>
      <c r="J481" s="583" t="s">
        <v>1709</v>
      </c>
      <c r="K481" s="585">
        <v>8.9999999999999993E-3</v>
      </c>
      <c r="L481" s="605" t="s">
        <v>435</v>
      </c>
      <c r="M481" s="251" t="s">
        <v>435</v>
      </c>
      <c r="N481" s="679">
        <v>0</v>
      </c>
      <c r="O481" s="251">
        <v>2025</v>
      </c>
      <c r="P481" s="251"/>
      <c r="Q481" s="252" t="s">
        <v>393</v>
      </c>
      <c r="R481" s="251" t="s">
        <v>394</v>
      </c>
      <c r="S481" s="251" t="s">
        <v>1915</v>
      </c>
      <c r="T481" s="251" t="s">
        <v>477</v>
      </c>
      <c r="U481" s="699" t="s">
        <v>1916</v>
      </c>
      <c r="V481" s="257"/>
      <c r="W481" s="257"/>
      <c r="X481" s="257"/>
      <c r="Y481" s="257"/>
      <c r="Z481" s="257"/>
      <c r="AA481" s="257"/>
      <c r="AB481" s="257"/>
      <c r="AC481" s="257"/>
      <c r="AD481" s="257"/>
      <c r="AE481" s="257"/>
      <c r="AF481" s="257"/>
      <c r="AG481" s="257"/>
      <c r="AH481" s="257"/>
      <c r="AI481" s="257"/>
      <c r="AJ481" s="257"/>
      <c r="AK481" s="257"/>
    </row>
    <row r="482" spans="2:37" s="598" customFormat="1" ht="22.5" customHeight="1">
      <c r="B482" s="583" t="s">
        <v>1438</v>
      </c>
      <c r="C482" s="583" t="s">
        <v>1917</v>
      </c>
      <c r="D482" s="583" t="s">
        <v>506</v>
      </c>
      <c r="E482" s="583" t="s">
        <v>654</v>
      </c>
      <c r="F482" s="583" t="s">
        <v>431</v>
      </c>
      <c r="G482" s="583" t="s">
        <v>1918</v>
      </c>
      <c r="H482" s="583" t="s">
        <v>1919</v>
      </c>
      <c r="I482" s="583" t="s">
        <v>646</v>
      </c>
      <c r="J482" s="583" t="s">
        <v>1709</v>
      </c>
      <c r="K482" s="597">
        <v>0.1787</v>
      </c>
      <c r="L482" s="584"/>
      <c r="M482" s="251" t="s">
        <v>415</v>
      </c>
      <c r="N482" s="353">
        <v>0.17870800000000001</v>
      </c>
      <c r="O482" s="252">
        <v>2023</v>
      </c>
      <c r="P482" s="252">
        <v>2028</v>
      </c>
      <c r="Q482" s="251" t="s">
        <v>412</v>
      </c>
      <c r="R482" s="252" t="s">
        <v>394</v>
      </c>
      <c r="S482" s="252" t="s">
        <v>655</v>
      </c>
      <c r="T482" s="252" t="s">
        <v>477</v>
      </c>
      <c r="U482" s="757" t="s">
        <v>1920</v>
      </c>
      <c r="V482" s="257"/>
      <c r="W482" s="257"/>
      <c r="X482" s="257"/>
      <c r="Y482" s="257"/>
      <c r="Z482" s="257"/>
      <c r="AA482" s="257"/>
      <c r="AB482" s="257"/>
      <c r="AC482" s="257"/>
      <c r="AD482" s="257"/>
      <c r="AE482" s="257"/>
      <c r="AF482" s="257"/>
      <c r="AG482" s="257"/>
      <c r="AH482" s="257"/>
      <c r="AI482" s="257"/>
      <c r="AJ482" s="257"/>
      <c r="AK482" s="257"/>
    </row>
    <row r="483" spans="2:37" s="598" customFormat="1" ht="22.5" customHeight="1">
      <c r="B483" s="583" t="s">
        <v>1438</v>
      </c>
      <c r="C483" s="583" t="s">
        <v>1917</v>
      </c>
      <c r="D483" s="583" t="s">
        <v>506</v>
      </c>
      <c r="E483" s="583" t="s">
        <v>1921</v>
      </c>
      <c r="F483" s="583" t="s">
        <v>431</v>
      </c>
      <c r="G483" s="583">
        <v>4801512.5329999998</v>
      </c>
      <c r="H483" s="583">
        <v>2354589.9750000001</v>
      </c>
      <c r="I483" s="583" t="s">
        <v>646</v>
      </c>
      <c r="J483" s="583" t="s">
        <v>1709</v>
      </c>
      <c r="K483" s="585">
        <v>6.0088999999999997E-2</v>
      </c>
      <c r="L483" s="605" t="s">
        <v>435</v>
      </c>
      <c r="M483" s="251" t="s">
        <v>116</v>
      </c>
      <c r="N483" s="679">
        <v>6.0088999999999997E-2</v>
      </c>
      <c r="O483" s="251">
        <v>2021</v>
      </c>
      <c r="P483" s="251">
        <v>2027</v>
      </c>
      <c r="Q483" s="251" t="s">
        <v>412</v>
      </c>
      <c r="R483" s="251" t="s">
        <v>394</v>
      </c>
      <c r="S483" s="251" t="s">
        <v>843</v>
      </c>
      <c r="T483" s="251" t="s">
        <v>477</v>
      </c>
      <c r="U483" s="758" t="s">
        <v>1922</v>
      </c>
      <c r="V483" s="257"/>
      <c r="W483" s="257"/>
      <c r="X483" s="257"/>
      <c r="Y483" s="257"/>
      <c r="Z483" s="257"/>
      <c r="AA483" s="257"/>
      <c r="AB483" s="257"/>
      <c r="AC483" s="257"/>
      <c r="AD483" s="257"/>
      <c r="AE483" s="257"/>
      <c r="AF483" s="257"/>
      <c r="AG483" s="257"/>
      <c r="AH483" s="257"/>
      <c r="AI483" s="257"/>
      <c r="AJ483" s="257"/>
      <c r="AK483" s="257"/>
    </row>
    <row r="484" spans="2:37" s="598" customFormat="1" ht="22.5" customHeight="1">
      <c r="B484" s="583" t="s">
        <v>1438</v>
      </c>
      <c r="C484" s="583" t="s">
        <v>1923</v>
      </c>
      <c r="D484" s="583" t="s">
        <v>506</v>
      </c>
      <c r="E484" s="583" t="s">
        <v>1440</v>
      </c>
      <c r="F484" s="583" t="s">
        <v>410</v>
      </c>
      <c r="G484" s="583">
        <v>4723739.1529999999</v>
      </c>
      <c r="H484" s="583">
        <v>2461809.85</v>
      </c>
      <c r="I484" s="583" t="s">
        <v>646</v>
      </c>
      <c r="J484" s="583" t="s">
        <v>1709</v>
      </c>
      <c r="K484" s="597">
        <v>0.16</v>
      </c>
      <c r="L484" s="605" t="s">
        <v>435</v>
      </c>
      <c r="M484" s="252" t="s">
        <v>1924</v>
      </c>
      <c r="N484" s="353">
        <v>0.16</v>
      </c>
      <c r="O484" s="252">
        <v>2023</v>
      </c>
      <c r="P484" s="252">
        <v>2028</v>
      </c>
      <c r="Q484" s="251" t="s">
        <v>412</v>
      </c>
      <c r="R484" s="252" t="s">
        <v>394</v>
      </c>
      <c r="S484" s="252" t="s">
        <v>1925</v>
      </c>
      <c r="T484" s="252" t="s">
        <v>477</v>
      </c>
      <c r="U484" s="729" t="s">
        <v>1926</v>
      </c>
      <c r="V484" s="257"/>
      <c r="W484" s="257"/>
      <c r="X484" s="257"/>
      <c r="Y484" s="257"/>
      <c r="Z484" s="257"/>
      <c r="AA484" s="257"/>
      <c r="AB484" s="257"/>
      <c r="AC484" s="257"/>
      <c r="AD484" s="257"/>
      <c r="AE484" s="257"/>
      <c r="AF484" s="257"/>
      <c r="AG484" s="257"/>
      <c r="AH484" s="257"/>
      <c r="AI484" s="257"/>
      <c r="AJ484" s="257"/>
      <c r="AK484" s="257"/>
    </row>
    <row r="485" spans="2:37" s="598" customFormat="1" ht="22.5" customHeight="1">
      <c r="B485" s="583" t="s">
        <v>1438</v>
      </c>
      <c r="C485" s="583" t="s">
        <v>1923</v>
      </c>
      <c r="D485" s="583" t="s">
        <v>506</v>
      </c>
      <c r="E485" s="583" t="s">
        <v>1440</v>
      </c>
      <c r="F485" s="583" t="s">
        <v>410</v>
      </c>
      <c r="G485" s="583" t="s">
        <v>859</v>
      </c>
      <c r="H485" s="583" t="s">
        <v>860</v>
      </c>
      <c r="I485" s="583" t="s">
        <v>646</v>
      </c>
      <c r="J485" s="583" t="s">
        <v>1709</v>
      </c>
      <c r="K485" s="597">
        <v>0.12</v>
      </c>
      <c r="L485" s="605" t="s">
        <v>435</v>
      </c>
      <c r="M485" s="252" t="s">
        <v>415</v>
      </c>
      <c r="N485" s="353">
        <v>0.12</v>
      </c>
      <c r="O485" s="252">
        <v>2023</v>
      </c>
      <c r="P485" s="252">
        <v>2029</v>
      </c>
      <c r="Q485" s="251" t="s">
        <v>412</v>
      </c>
      <c r="R485" s="252" t="s">
        <v>394</v>
      </c>
      <c r="S485" s="252" t="s">
        <v>1927</v>
      </c>
      <c r="T485" s="252" t="s">
        <v>477</v>
      </c>
      <c r="U485" s="733" t="s">
        <v>1928</v>
      </c>
      <c r="V485" s="257"/>
      <c r="W485" s="257"/>
      <c r="X485" s="257"/>
      <c r="Y485" s="257"/>
      <c r="Z485" s="257"/>
      <c r="AA485" s="257"/>
      <c r="AB485" s="257"/>
      <c r="AC485" s="257"/>
      <c r="AD485" s="257"/>
      <c r="AE485" s="257"/>
      <c r="AF485" s="257"/>
      <c r="AG485" s="257"/>
      <c r="AH485" s="257"/>
      <c r="AI485" s="257"/>
      <c r="AJ485" s="257"/>
      <c r="AK485" s="257"/>
    </row>
    <row r="486" spans="2:37" s="598" customFormat="1" ht="22.5" customHeight="1">
      <c r="B486" s="583" t="s">
        <v>1438</v>
      </c>
      <c r="C486" s="583" t="s">
        <v>836</v>
      </c>
      <c r="D486" s="583" t="s">
        <v>506</v>
      </c>
      <c r="E486" s="583" t="s">
        <v>1929</v>
      </c>
      <c r="F486" s="583" t="s">
        <v>410</v>
      </c>
      <c r="G486" s="583">
        <v>4733252.8550000004</v>
      </c>
      <c r="H486" s="583">
        <v>2570158.6</v>
      </c>
      <c r="I486" s="583" t="s">
        <v>646</v>
      </c>
      <c r="J486" s="583" t="s">
        <v>1709</v>
      </c>
      <c r="K486" s="597" t="s">
        <v>1930</v>
      </c>
      <c r="L486" s="605" t="s">
        <v>435</v>
      </c>
      <c r="M486" s="252" t="s">
        <v>415</v>
      </c>
      <c r="N486" s="353" t="s">
        <v>1930</v>
      </c>
      <c r="O486" s="252">
        <v>2021</v>
      </c>
      <c r="P486" s="252">
        <v>2028</v>
      </c>
      <c r="Q486" s="251" t="s">
        <v>412</v>
      </c>
      <c r="R486" s="252" t="s">
        <v>394</v>
      </c>
      <c r="S486" s="252" t="s">
        <v>1931</v>
      </c>
      <c r="T486" s="252" t="s">
        <v>477</v>
      </c>
      <c r="U486" s="729" t="s">
        <v>1932</v>
      </c>
      <c r="V486" s="257"/>
      <c r="W486" s="257"/>
      <c r="X486" s="257"/>
      <c r="Y486" s="257"/>
      <c r="Z486" s="257"/>
      <c r="AA486" s="257"/>
      <c r="AB486" s="257"/>
      <c r="AC486" s="257"/>
      <c r="AD486" s="257"/>
      <c r="AE486" s="257"/>
      <c r="AF486" s="257"/>
      <c r="AG486" s="257"/>
      <c r="AH486" s="257"/>
      <c r="AI486" s="257"/>
      <c r="AJ486" s="257"/>
      <c r="AK486" s="257"/>
    </row>
    <row r="487" spans="2:37" s="598" customFormat="1" ht="22.5" customHeight="1">
      <c r="B487" s="583" t="s">
        <v>1438</v>
      </c>
      <c r="C487" s="583" t="s">
        <v>836</v>
      </c>
      <c r="D487" s="583" t="s">
        <v>506</v>
      </c>
      <c r="E487" s="583" t="s">
        <v>1929</v>
      </c>
      <c r="F487" s="583" t="s">
        <v>410</v>
      </c>
      <c r="G487" s="583">
        <v>4733264.72</v>
      </c>
      <c r="H487" s="583">
        <v>2570174.67</v>
      </c>
      <c r="I487" s="583" t="s">
        <v>646</v>
      </c>
      <c r="J487" s="583" t="s">
        <v>1709</v>
      </c>
      <c r="K487" s="597">
        <v>0.33</v>
      </c>
      <c r="L487" s="605" t="s">
        <v>435</v>
      </c>
      <c r="M487" s="252" t="s">
        <v>415</v>
      </c>
      <c r="N487" s="353">
        <v>0.33</v>
      </c>
      <c r="O487" s="252">
        <v>2020</v>
      </c>
      <c r="P487" s="252">
        <v>2027</v>
      </c>
      <c r="Q487" s="251" t="s">
        <v>412</v>
      </c>
      <c r="R487" s="252" t="s">
        <v>394</v>
      </c>
      <c r="S487" s="252" t="s">
        <v>1933</v>
      </c>
      <c r="T487" s="252" t="s">
        <v>477</v>
      </c>
      <c r="U487" s="742" t="s">
        <v>1934</v>
      </c>
      <c r="V487" s="257"/>
      <c r="W487" s="257"/>
      <c r="X487" s="257"/>
      <c r="Y487" s="257"/>
      <c r="Z487" s="257"/>
      <c r="AA487" s="257"/>
      <c r="AB487" s="257"/>
      <c r="AC487" s="257"/>
      <c r="AD487" s="257"/>
      <c r="AE487" s="257"/>
      <c r="AF487" s="257"/>
      <c r="AG487" s="257"/>
      <c r="AH487" s="257"/>
      <c r="AI487" s="257"/>
      <c r="AJ487" s="257"/>
      <c r="AK487" s="257"/>
    </row>
    <row r="488" spans="2:37" s="598" customFormat="1" ht="22.5" customHeight="1">
      <c r="B488" s="583" t="s">
        <v>1438</v>
      </c>
      <c r="C488" s="583" t="s">
        <v>1935</v>
      </c>
      <c r="D488" s="583" t="s">
        <v>1804</v>
      </c>
      <c r="E488" s="583" t="s">
        <v>1936</v>
      </c>
      <c r="F488" s="583" t="s">
        <v>100</v>
      </c>
      <c r="G488" s="583" t="s">
        <v>100</v>
      </c>
      <c r="H488" s="583" t="s">
        <v>100</v>
      </c>
      <c r="I488" s="583" t="s">
        <v>100</v>
      </c>
      <c r="J488" s="583" t="s">
        <v>100</v>
      </c>
      <c r="K488" s="604" t="s">
        <v>435</v>
      </c>
      <c r="L488" s="605" t="s">
        <v>435</v>
      </c>
      <c r="M488" s="252" t="s">
        <v>100</v>
      </c>
      <c r="N488" s="730" t="s">
        <v>435</v>
      </c>
      <c r="O488" s="252">
        <v>2023</v>
      </c>
      <c r="P488" s="754" t="s">
        <v>435</v>
      </c>
      <c r="Q488" s="252" t="s">
        <v>1705</v>
      </c>
      <c r="R488" s="252" t="s">
        <v>394</v>
      </c>
      <c r="S488" s="252" t="s">
        <v>1937</v>
      </c>
      <c r="T488" s="252" t="s">
        <v>1938</v>
      </c>
      <c r="U488" s="742" t="s">
        <v>1939</v>
      </c>
      <c r="V488" s="257"/>
      <c r="W488" s="257"/>
      <c r="X488" s="257"/>
      <c r="Y488" s="257"/>
      <c r="Z488" s="257"/>
      <c r="AA488" s="257"/>
      <c r="AB488" s="257"/>
      <c r="AC488" s="257"/>
      <c r="AD488" s="257"/>
      <c r="AE488" s="257"/>
      <c r="AF488" s="257"/>
      <c r="AG488" s="257"/>
      <c r="AH488" s="257"/>
      <c r="AI488" s="257"/>
      <c r="AJ488" s="257"/>
      <c r="AK488" s="257"/>
    </row>
    <row r="489" spans="2:37" s="598" customFormat="1" ht="22.5" customHeight="1">
      <c r="B489" s="583" t="s">
        <v>1438</v>
      </c>
      <c r="C489" s="583" t="s">
        <v>1935</v>
      </c>
      <c r="D489" s="583" t="s">
        <v>506</v>
      </c>
      <c r="E489" s="583" t="s">
        <v>466</v>
      </c>
      <c r="F489" s="583" t="s">
        <v>410</v>
      </c>
      <c r="G489" s="583">
        <v>4734074.82</v>
      </c>
      <c r="H489" s="583">
        <v>2567434.66</v>
      </c>
      <c r="I489" s="583" t="s">
        <v>646</v>
      </c>
      <c r="J489" s="583" t="s">
        <v>1709</v>
      </c>
      <c r="K489" s="597">
        <v>0.02</v>
      </c>
      <c r="L489" s="605" t="s">
        <v>435</v>
      </c>
      <c r="M489" s="252" t="s">
        <v>415</v>
      </c>
      <c r="N489" s="353">
        <v>0.02</v>
      </c>
      <c r="O489" s="252">
        <v>2024</v>
      </c>
      <c r="P489" s="252">
        <v>2027</v>
      </c>
      <c r="Q489" s="251" t="s">
        <v>412</v>
      </c>
      <c r="R489" s="252" t="s">
        <v>394</v>
      </c>
      <c r="S489" s="252" t="s">
        <v>1940</v>
      </c>
      <c r="T489" s="252" t="s">
        <v>477</v>
      </c>
      <c r="U489" s="742" t="s">
        <v>1941</v>
      </c>
      <c r="V489" s="257"/>
      <c r="W489" s="257"/>
      <c r="X489" s="257"/>
      <c r="Y489" s="257"/>
      <c r="Z489" s="257"/>
      <c r="AA489" s="257"/>
      <c r="AB489" s="257"/>
      <c r="AC489" s="257"/>
      <c r="AD489" s="257"/>
      <c r="AE489" s="257"/>
      <c r="AF489" s="257"/>
      <c r="AG489" s="257"/>
      <c r="AH489" s="257"/>
      <c r="AI489" s="257"/>
      <c r="AJ489" s="257"/>
      <c r="AK489" s="257"/>
    </row>
    <row r="490" spans="2:37" s="598" customFormat="1" ht="22.5" customHeight="1">
      <c r="B490" s="583" t="s">
        <v>1438</v>
      </c>
      <c r="C490" s="583" t="s">
        <v>1935</v>
      </c>
      <c r="D490" s="583" t="s">
        <v>506</v>
      </c>
      <c r="E490" s="583" t="s">
        <v>1942</v>
      </c>
      <c r="F490" s="583" t="s">
        <v>431</v>
      </c>
      <c r="G490" s="583">
        <v>4724299.0760000004</v>
      </c>
      <c r="H490" s="583">
        <v>2462509.514</v>
      </c>
      <c r="I490" s="583" t="s">
        <v>646</v>
      </c>
      <c r="J490" s="583" t="s">
        <v>1709</v>
      </c>
      <c r="K490" s="585">
        <v>0.8</v>
      </c>
      <c r="L490" s="605" t="s">
        <v>435</v>
      </c>
      <c r="M490" s="754" t="s">
        <v>435</v>
      </c>
      <c r="N490" s="353">
        <v>0</v>
      </c>
      <c r="O490" s="252">
        <v>2022</v>
      </c>
      <c r="P490" s="252">
        <v>2029</v>
      </c>
      <c r="Q490" s="252" t="s">
        <v>649</v>
      </c>
      <c r="R490" s="252" t="s">
        <v>394</v>
      </c>
      <c r="S490" s="252" t="s">
        <v>1943</v>
      </c>
      <c r="T490" s="252" t="s">
        <v>1734</v>
      </c>
      <c r="U490" s="756" t="s">
        <v>1944</v>
      </c>
      <c r="V490" s="257"/>
      <c r="W490" s="257"/>
      <c r="X490" s="257"/>
      <c r="Y490" s="257"/>
      <c r="Z490" s="257"/>
      <c r="AA490" s="257"/>
      <c r="AB490" s="257"/>
      <c r="AC490" s="257"/>
      <c r="AD490" s="257"/>
      <c r="AE490" s="257"/>
      <c r="AF490" s="257"/>
      <c r="AG490" s="257"/>
      <c r="AH490" s="257"/>
      <c r="AI490" s="257"/>
      <c r="AJ490" s="257"/>
      <c r="AK490" s="257"/>
    </row>
    <row r="491" spans="2:37" s="598" customFormat="1" ht="22.5" customHeight="1">
      <c r="B491" s="583" t="s">
        <v>1438</v>
      </c>
      <c r="C491" s="583" t="s">
        <v>1935</v>
      </c>
      <c r="D491" s="583" t="s">
        <v>506</v>
      </c>
      <c r="E491" s="583" t="s">
        <v>1942</v>
      </c>
      <c r="F491" s="583" t="s">
        <v>431</v>
      </c>
      <c r="G491" s="583">
        <v>4724204.6449999996</v>
      </c>
      <c r="H491" s="583">
        <v>2462206.5279999999</v>
      </c>
      <c r="I491" s="583" t="s">
        <v>646</v>
      </c>
      <c r="J491" s="583" t="s">
        <v>1709</v>
      </c>
      <c r="K491" s="585">
        <v>0.8</v>
      </c>
      <c r="L491" s="583" t="s">
        <v>832</v>
      </c>
      <c r="M491" s="252" t="s">
        <v>1741</v>
      </c>
      <c r="N491" s="353">
        <v>0</v>
      </c>
      <c r="O491" s="252">
        <v>2022</v>
      </c>
      <c r="P491" s="252">
        <v>2027</v>
      </c>
      <c r="Q491" s="252" t="s">
        <v>649</v>
      </c>
      <c r="R491" s="252" t="s">
        <v>394</v>
      </c>
      <c r="S491" s="252" t="s">
        <v>1945</v>
      </c>
      <c r="T491" s="252" t="s">
        <v>1734</v>
      </c>
      <c r="U491" s="756" t="s">
        <v>1946</v>
      </c>
      <c r="V491" s="257"/>
      <c r="W491" s="257"/>
      <c r="X491" s="257"/>
      <c r="Y491" s="257"/>
      <c r="Z491" s="257"/>
      <c r="AA491" s="257"/>
      <c r="AB491" s="257"/>
      <c r="AC491" s="257"/>
      <c r="AD491" s="257"/>
      <c r="AE491" s="257"/>
      <c r="AF491" s="257"/>
      <c r="AG491" s="257"/>
      <c r="AH491" s="257"/>
      <c r="AI491" s="257"/>
      <c r="AJ491" s="257"/>
      <c r="AK491" s="257"/>
    </row>
    <row r="492" spans="2:37" s="598" customFormat="1" ht="22.5" customHeight="1">
      <c r="B492" s="583" t="s">
        <v>1438</v>
      </c>
      <c r="C492" s="583" t="s">
        <v>1935</v>
      </c>
      <c r="D492" s="583" t="s">
        <v>506</v>
      </c>
      <c r="E492" s="583" t="s">
        <v>1094</v>
      </c>
      <c r="F492" s="583" t="s">
        <v>410</v>
      </c>
      <c r="G492" s="583" t="s">
        <v>1947</v>
      </c>
      <c r="H492" s="583" t="s">
        <v>1948</v>
      </c>
      <c r="I492" s="583" t="s">
        <v>646</v>
      </c>
      <c r="J492" s="583" t="s">
        <v>1709</v>
      </c>
      <c r="K492" s="597">
        <v>0.1</v>
      </c>
      <c r="L492" s="605" t="s">
        <v>435</v>
      </c>
      <c r="M492" s="252" t="s">
        <v>415</v>
      </c>
      <c r="N492" s="353">
        <v>0.1</v>
      </c>
      <c r="O492" s="252">
        <v>2023</v>
      </c>
      <c r="P492" s="252">
        <v>2028</v>
      </c>
      <c r="Q492" s="251" t="s">
        <v>412</v>
      </c>
      <c r="R492" s="252" t="s">
        <v>394</v>
      </c>
      <c r="S492" s="252" t="s">
        <v>1949</v>
      </c>
      <c r="T492" s="252" t="s">
        <v>477</v>
      </c>
      <c r="U492" s="742" t="s">
        <v>1950</v>
      </c>
      <c r="V492" s="257"/>
      <c r="W492" s="257"/>
      <c r="X492" s="257"/>
      <c r="Y492" s="257"/>
      <c r="Z492" s="257"/>
      <c r="AA492" s="257"/>
      <c r="AB492" s="257"/>
      <c r="AC492" s="257"/>
      <c r="AD492" s="257"/>
      <c r="AE492" s="257"/>
      <c r="AF492" s="257"/>
      <c r="AG492" s="257"/>
      <c r="AH492" s="257"/>
      <c r="AI492" s="257"/>
      <c r="AJ492" s="257"/>
      <c r="AK492" s="257"/>
    </row>
    <row r="493" spans="2:37" s="598" customFormat="1" ht="22.5" customHeight="1">
      <c r="B493" s="583" t="s">
        <v>1438</v>
      </c>
      <c r="C493" s="583" t="s">
        <v>1935</v>
      </c>
      <c r="D493" s="583" t="s">
        <v>506</v>
      </c>
      <c r="E493" s="583" t="s">
        <v>1094</v>
      </c>
      <c r="F493" s="583" t="s">
        <v>410</v>
      </c>
      <c r="G493" s="583">
        <v>4733426.1940000001</v>
      </c>
      <c r="H493" s="583">
        <v>2570067.83</v>
      </c>
      <c r="I493" s="583" t="s">
        <v>646</v>
      </c>
      <c r="J493" s="583" t="s">
        <v>1709</v>
      </c>
      <c r="K493" s="597">
        <v>0.09</v>
      </c>
      <c r="L493" s="605" t="s">
        <v>435</v>
      </c>
      <c r="M493" s="252" t="s">
        <v>415</v>
      </c>
      <c r="N493" s="353">
        <v>0.09</v>
      </c>
      <c r="O493" s="252">
        <v>2023</v>
      </c>
      <c r="P493" s="252">
        <v>2030</v>
      </c>
      <c r="Q493" s="251" t="s">
        <v>412</v>
      </c>
      <c r="R493" s="252" t="s">
        <v>394</v>
      </c>
      <c r="S493" s="252" t="s">
        <v>1951</v>
      </c>
      <c r="T493" s="252" t="s">
        <v>477</v>
      </c>
      <c r="U493" s="742" t="s">
        <v>1952</v>
      </c>
      <c r="V493" s="257"/>
      <c r="W493" s="257"/>
      <c r="X493" s="257"/>
      <c r="Y493" s="257"/>
      <c r="Z493" s="257"/>
      <c r="AA493" s="257"/>
      <c r="AB493" s="257"/>
      <c r="AC493" s="257"/>
      <c r="AD493" s="257"/>
      <c r="AE493" s="257"/>
      <c r="AF493" s="257"/>
      <c r="AG493" s="257"/>
      <c r="AH493" s="257"/>
      <c r="AI493" s="257"/>
      <c r="AJ493" s="257"/>
      <c r="AK493" s="257"/>
    </row>
    <row r="494" spans="2:37" s="598" customFormat="1" ht="22.5" customHeight="1">
      <c r="B494" s="583" t="s">
        <v>1438</v>
      </c>
      <c r="C494" s="583" t="s">
        <v>1935</v>
      </c>
      <c r="D494" s="583" t="s">
        <v>506</v>
      </c>
      <c r="E494" s="583" t="s">
        <v>466</v>
      </c>
      <c r="F494" s="583" t="s">
        <v>410</v>
      </c>
      <c r="G494" s="583">
        <v>4723450.4060000004</v>
      </c>
      <c r="H494" s="583">
        <v>2462020.9240000001</v>
      </c>
      <c r="I494" s="583" t="s">
        <v>646</v>
      </c>
      <c r="J494" s="583" t="s">
        <v>1709</v>
      </c>
      <c r="K494" s="597">
        <v>0.22</v>
      </c>
      <c r="L494" s="605" t="s">
        <v>435</v>
      </c>
      <c r="M494" s="754" t="s">
        <v>435</v>
      </c>
      <c r="N494" s="730" t="s">
        <v>435</v>
      </c>
      <c r="O494" s="252">
        <v>2023</v>
      </c>
      <c r="P494" s="754" t="s">
        <v>435</v>
      </c>
      <c r="Q494" s="252" t="s">
        <v>1443</v>
      </c>
      <c r="R494" s="252" t="s">
        <v>394</v>
      </c>
      <c r="S494" s="252" t="s">
        <v>1953</v>
      </c>
      <c r="T494" s="252" t="s">
        <v>477</v>
      </c>
      <c r="U494" s="742" t="s">
        <v>1954</v>
      </c>
      <c r="V494" s="257"/>
      <c r="W494" s="257"/>
      <c r="X494" s="257"/>
      <c r="Y494" s="257"/>
      <c r="Z494" s="257"/>
      <c r="AA494" s="257"/>
      <c r="AB494" s="257"/>
      <c r="AC494" s="257"/>
      <c r="AD494" s="257"/>
      <c r="AE494" s="257"/>
      <c r="AF494" s="257"/>
      <c r="AG494" s="257"/>
      <c r="AH494" s="257"/>
      <c r="AI494" s="257"/>
      <c r="AJ494" s="257"/>
      <c r="AK494" s="257"/>
    </row>
    <row r="495" spans="2:37" s="598" customFormat="1" ht="22.5" customHeight="1">
      <c r="B495" s="583" t="s">
        <v>1438</v>
      </c>
      <c r="C495" s="583" t="s">
        <v>1935</v>
      </c>
      <c r="D495" s="583" t="s">
        <v>506</v>
      </c>
      <c r="E495" s="583" t="s">
        <v>1099</v>
      </c>
      <c r="F495" s="583" t="s">
        <v>100</v>
      </c>
      <c r="G495" s="583" t="s">
        <v>100</v>
      </c>
      <c r="H495" s="583" t="s">
        <v>100</v>
      </c>
      <c r="I495" s="583" t="s">
        <v>646</v>
      </c>
      <c r="J495" s="583" t="s">
        <v>1709</v>
      </c>
      <c r="K495" s="597" t="s">
        <v>1955</v>
      </c>
      <c r="L495" s="605" t="s">
        <v>435</v>
      </c>
      <c r="M495" s="754" t="s">
        <v>435</v>
      </c>
      <c r="N495" s="730" t="s">
        <v>435</v>
      </c>
      <c r="O495" s="252">
        <v>2024</v>
      </c>
      <c r="P495" s="252" t="s">
        <v>435</v>
      </c>
      <c r="Q495" s="252" t="s">
        <v>393</v>
      </c>
      <c r="R495" s="252" t="s">
        <v>394</v>
      </c>
      <c r="S495" s="252" t="s">
        <v>1956</v>
      </c>
      <c r="T495" s="252" t="s">
        <v>477</v>
      </c>
      <c r="U495" s="742" t="s">
        <v>1957</v>
      </c>
      <c r="V495" s="257"/>
      <c r="W495" s="257"/>
      <c r="X495" s="257"/>
      <c r="Y495" s="257"/>
      <c r="Z495" s="257"/>
      <c r="AA495" s="257"/>
      <c r="AB495" s="257"/>
      <c r="AC495" s="257"/>
      <c r="AD495" s="257"/>
      <c r="AE495" s="257"/>
      <c r="AF495" s="257"/>
      <c r="AG495" s="257"/>
      <c r="AH495" s="257"/>
      <c r="AI495" s="257"/>
      <c r="AJ495" s="257"/>
      <c r="AK495" s="257"/>
    </row>
    <row r="496" spans="2:37" s="598" customFormat="1" ht="22.5" customHeight="1">
      <c r="B496" s="583" t="s">
        <v>1438</v>
      </c>
      <c r="C496" s="583" t="s">
        <v>1935</v>
      </c>
      <c r="D496" s="583" t="s">
        <v>506</v>
      </c>
      <c r="E496" s="583" t="s">
        <v>1094</v>
      </c>
      <c r="F496" s="583" t="s">
        <v>100</v>
      </c>
      <c r="G496" s="583" t="s">
        <v>100</v>
      </c>
      <c r="H496" s="583" t="s">
        <v>100</v>
      </c>
      <c r="I496" s="583" t="s">
        <v>646</v>
      </c>
      <c r="J496" s="583" t="s">
        <v>1709</v>
      </c>
      <c r="K496" s="638">
        <v>0.25</v>
      </c>
      <c r="L496" s="605" t="s">
        <v>435</v>
      </c>
      <c r="M496" s="754" t="s">
        <v>435</v>
      </c>
      <c r="N496" s="730" t="s">
        <v>435</v>
      </c>
      <c r="O496" s="252">
        <v>2024</v>
      </c>
      <c r="P496" s="754" t="s">
        <v>435</v>
      </c>
      <c r="Q496" s="252" t="s">
        <v>393</v>
      </c>
      <c r="R496" s="252" t="s">
        <v>394</v>
      </c>
      <c r="S496" s="252" t="s">
        <v>1958</v>
      </c>
      <c r="T496" s="252" t="s">
        <v>477</v>
      </c>
      <c r="U496" s="726" t="s">
        <v>1959</v>
      </c>
      <c r="V496" s="257"/>
      <c r="W496" s="257"/>
      <c r="X496" s="257"/>
      <c r="Y496" s="257"/>
      <c r="Z496" s="257"/>
      <c r="AA496" s="257"/>
      <c r="AB496" s="257"/>
      <c r="AC496" s="257"/>
      <c r="AD496" s="257"/>
      <c r="AE496" s="257"/>
      <c r="AF496" s="257"/>
      <c r="AG496" s="257"/>
      <c r="AH496" s="257"/>
      <c r="AI496" s="257"/>
      <c r="AJ496" s="257"/>
      <c r="AK496" s="257"/>
    </row>
    <row r="497" spans="2:37" s="598" customFormat="1" ht="22.5" customHeight="1">
      <c r="B497" s="583" t="s">
        <v>1438</v>
      </c>
      <c r="C497" s="583" t="s">
        <v>1935</v>
      </c>
      <c r="D497" s="583" t="s">
        <v>506</v>
      </c>
      <c r="E497" s="584" t="s">
        <v>1960</v>
      </c>
      <c r="F497" s="584" t="s">
        <v>435</v>
      </c>
      <c r="G497" s="584" t="s">
        <v>435</v>
      </c>
      <c r="H497" s="584" t="s">
        <v>435</v>
      </c>
      <c r="I497" s="583" t="s">
        <v>646</v>
      </c>
      <c r="J497" s="583" t="s">
        <v>1709</v>
      </c>
      <c r="K497" s="585">
        <v>0.5</v>
      </c>
      <c r="L497" s="584"/>
      <c r="M497" s="252" t="s">
        <v>1854</v>
      </c>
      <c r="N497" s="679">
        <v>0</v>
      </c>
      <c r="O497" s="251">
        <v>2025</v>
      </c>
      <c r="P497" s="251">
        <v>2028</v>
      </c>
      <c r="Q497" s="252" t="s">
        <v>393</v>
      </c>
      <c r="R497" s="252" t="s">
        <v>394</v>
      </c>
      <c r="S497" s="251" t="s">
        <v>1961</v>
      </c>
      <c r="T497" s="252" t="s">
        <v>1734</v>
      </c>
      <c r="U497" s="696" t="s">
        <v>1962</v>
      </c>
      <c r="V497" s="257"/>
      <c r="W497" s="257"/>
      <c r="X497" s="257"/>
      <c r="Y497" s="257"/>
      <c r="Z497" s="257"/>
      <c r="AA497" s="257"/>
      <c r="AB497" s="257"/>
      <c r="AC497" s="257"/>
      <c r="AD497" s="257"/>
      <c r="AE497" s="257"/>
      <c r="AF497" s="257"/>
      <c r="AG497" s="257"/>
      <c r="AH497" s="257"/>
      <c r="AI497" s="257"/>
      <c r="AJ497" s="257"/>
      <c r="AK497" s="257"/>
    </row>
    <row r="498" spans="2:37" s="598" customFormat="1" ht="22.5" customHeight="1">
      <c r="B498" s="583" t="s">
        <v>1438</v>
      </c>
      <c r="C498" s="583" t="s">
        <v>1935</v>
      </c>
      <c r="D498" s="583" t="s">
        <v>506</v>
      </c>
      <c r="E498" s="584" t="s">
        <v>1963</v>
      </c>
      <c r="F498" s="584" t="s">
        <v>435</v>
      </c>
      <c r="G498" s="584" t="s">
        <v>435</v>
      </c>
      <c r="H498" s="584" t="s">
        <v>435</v>
      </c>
      <c r="I498" s="583" t="s">
        <v>646</v>
      </c>
      <c r="J498" s="583" t="s">
        <v>1709</v>
      </c>
      <c r="K498" s="585">
        <v>8.0000000000000002E-3</v>
      </c>
      <c r="L498" s="584"/>
      <c r="M498" s="252" t="s">
        <v>1854</v>
      </c>
      <c r="N498" s="679">
        <v>0</v>
      </c>
      <c r="O498" s="251">
        <v>2024</v>
      </c>
      <c r="P498" s="251">
        <v>2026</v>
      </c>
      <c r="Q498" s="252" t="s">
        <v>393</v>
      </c>
      <c r="R498" s="252" t="s">
        <v>394</v>
      </c>
      <c r="S498" s="252" t="s">
        <v>1964</v>
      </c>
      <c r="T498" s="252" t="s">
        <v>1734</v>
      </c>
      <c r="U498" s="696" t="s">
        <v>1965</v>
      </c>
      <c r="V498" s="257"/>
      <c r="W498" s="257"/>
      <c r="X498" s="257"/>
      <c r="Y498" s="257"/>
      <c r="Z498" s="257"/>
      <c r="AA498" s="257"/>
      <c r="AB498" s="257"/>
      <c r="AC498" s="257"/>
      <c r="AD498" s="257"/>
      <c r="AE498" s="257"/>
      <c r="AF498" s="257"/>
      <c r="AG498" s="257"/>
      <c r="AH498" s="257"/>
      <c r="AI498" s="257"/>
      <c r="AJ498" s="257"/>
      <c r="AK498" s="257"/>
    </row>
    <row r="499" spans="2:37" s="598" customFormat="1" ht="22.5" customHeight="1">
      <c r="B499" s="583" t="s">
        <v>1438</v>
      </c>
      <c r="C499" s="583" t="s">
        <v>1935</v>
      </c>
      <c r="D499" s="583" t="s">
        <v>506</v>
      </c>
      <c r="E499" s="584" t="s">
        <v>1094</v>
      </c>
      <c r="F499" s="584" t="s">
        <v>435</v>
      </c>
      <c r="G499" s="584" t="s">
        <v>435</v>
      </c>
      <c r="H499" s="584" t="s">
        <v>435</v>
      </c>
      <c r="I499" s="583" t="s">
        <v>646</v>
      </c>
      <c r="J499" s="583" t="s">
        <v>1709</v>
      </c>
      <c r="K499" s="585">
        <v>8.0000000000000002E-3</v>
      </c>
      <c r="L499" s="605" t="s">
        <v>435</v>
      </c>
      <c r="M499" s="252" t="s">
        <v>1741</v>
      </c>
      <c r="N499" s="730" t="s">
        <v>435</v>
      </c>
      <c r="O499" s="251">
        <v>2024</v>
      </c>
      <c r="P499" s="251">
        <v>2028</v>
      </c>
      <c r="Q499" s="252" t="s">
        <v>393</v>
      </c>
      <c r="R499" s="252" t="s">
        <v>394</v>
      </c>
      <c r="S499" s="251" t="s">
        <v>1966</v>
      </c>
      <c r="T499" s="252" t="s">
        <v>1734</v>
      </c>
      <c r="U499" s="756" t="s">
        <v>1967</v>
      </c>
      <c r="V499" s="257"/>
      <c r="W499" s="257"/>
      <c r="X499" s="257"/>
      <c r="Y499" s="257"/>
      <c r="Z499" s="257"/>
      <c r="AA499" s="257"/>
      <c r="AB499" s="257"/>
      <c r="AC499" s="257"/>
      <c r="AD499" s="257"/>
      <c r="AE499" s="257"/>
      <c r="AF499" s="257"/>
      <c r="AG499" s="257"/>
      <c r="AH499" s="257"/>
      <c r="AI499" s="257"/>
      <c r="AJ499" s="257"/>
      <c r="AK499" s="257"/>
    </row>
    <row r="500" spans="2:37" s="598" customFormat="1" ht="22.5" customHeight="1">
      <c r="B500" s="583" t="s">
        <v>1438</v>
      </c>
      <c r="C500" s="583" t="s">
        <v>1935</v>
      </c>
      <c r="D500" s="583" t="s">
        <v>506</v>
      </c>
      <c r="E500" s="584" t="s">
        <v>1094</v>
      </c>
      <c r="F500" s="584" t="s">
        <v>435</v>
      </c>
      <c r="G500" s="584" t="s">
        <v>435</v>
      </c>
      <c r="H500" s="584" t="s">
        <v>435</v>
      </c>
      <c r="I500" s="583" t="s">
        <v>646</v>
      </c>
      <c r="J500" s="583" t="s">
        <v>1709</v>
      </c>
      <c r="K500" s="585">
        <v>8.0000000000000002E-3</v>
      </c>
      <c r="L500" s="605" t="s">
        <v>435</v>
      </c>
      <c r="M500" s="252" t="s">
        <v>1741</v>
      </c>
      <c r="N500" s="730" t="s">
        <v>435</v>
      </c>
      <c r="O500" s="251">
        <v>2024</v>
      </c>
      <c r="P500" s="251">
        <v>2026</v>
      </c>
      <c r="Q500" s="252" t="s">
        <v>393</v>
      </c>
      <c r="R500" s="252" t="s">
        <v>394</v>
      </c>
      <c r="S500" s="251" t="s">
        <v>1968</v>
      </c>
      <c r="T500" s="252" t="s">
        <v>1734</v>
      </c>
      <c r="U500" s="699" t="s">
        <v>1969</v>
      </c>
      <c r="V500" s="257"/>
      <c r="W500" s="257"/>
      <c r="X500" s="257"/>
      <c r="Y500" s="257"/>
      <c r="Z500" s="257"/>
      <c r="AA500" s="257"/>
      <c r="AB500" s="257"/>
      <c r="AC500" s="257"/>
      <c r="AD500" s="257"/>
      <c r="AE500" s="257"/>
      <c r="AF500" s="257"/>
      <c r="AG500" s="257"/>
      <c r="AH500" s="257"/>
      <c r="AI500" s="257"/>
      <c r="AJ500" s="257"/>
      <c r="AK500" s="257"/>
    </row>
    <row r="501" spans="2:37" s="598" customFormat="1" ht="22.5" customHeight="1">
      <c r="B501" s="583" t="s">
        <v>1438</v>
      </c>
      <c r="C501" s="583" t="s">
        <v>1935</v>
      </c>
      <c r="D501" s="583" t="s">
        <v>506</v>
      </c>
      <c r="E501" s="584" t="s">
        <v>1936</v>
      </c>
      <c r="F501" s="584" t="s">
        <v>431</v>
      </c>
      <c r="G501" s="599">
        <v>4745786.5920620002</v>
      </c>
      <c r="H501" s="599">
        <v>2589022.09314</v>
      </c>
      <c r="I501" s="583" t="s">
        <v>646</v>
      </c>
      <c r="J501" s="583" t="s">
        <v>1709</v>
      </c>
      <c r="K501" s="585">
        <v>3.2000000000000001E-2</v>
      </c>
      <c r="L501" s="605" t="s">
        <v>435</v>
      </c>
      <c r="M501" s="252" t="s">
        <v>1741</v>
      </c>
      <c r="N501" s="679">
        <v>3.2000000000000001E-2</v>
      </c>
      <c r="O501" s="251">
        <v>2024</v>
      </c>
      <c r="P501" s="251">
        <v>2026</v>
      </c>
      <c r="Q501" s="251" t="s">
        <v>412</v>
      </c>
      <c r="R501" s="252" t="s">
        <v>394</v>
      </c>
      <c r="S501" s="251" t="s">
        <v>1970</v>
      </c>
      <c r="T501" s="252" t="s">
        <v>1734</v>
      </c>
      <c r="U501" s="756" t="s">
        <v>1971</v>
      </c>
      <c r="V501" s="257"/>
      <c r="W501" s="257"/>
      <c r="X501" s="257"/>
      <c r="Y501" s="257"/>
      <c r="Z501" s="257"/>
      <c r="AA501" s="257"/>
      <c r="AB501" s="257"/>
      <c r="AC501" s="257"/>
      <c r="AD501" s="257"/>
      <c r="AE501" s="257"/>
      <c r="AF501" s="257"/>
      <c r="AG501" s="257"/>
      <c r="AH501" s="257"/>
      <c r="AI501" s="257"/>
      <c r="AJ501" s="257"/>
      <c r="AK501" s="257"/>
    </row>
    <row r="502" spans="2:37" s="598" customFormat="1" ht="22.5" customHeight="1">
      <c r="B502" s="583" t="s">
        <v>1438</v>
      </c>
      <c r="C502" s="583" t="s">
        <v>1935</v>
      </c>
      <c r="D502" s="583" t="s">
        <v>506</v>
      </c>
      <c r="E502" s="584" t="s">
        <v>1936</v>
      </c>
      <c r="F502" s="584" t="s">
        <v>435</v>
      </c>
      <c r="G502" s="584" t="s">
        <v>435</v>
      </c>
      <c r="H502" s="584" t="s">
        <v>435</v>
      </c>
      <c r="I502" s="583" t="s">
        <v>646</v>
      </c>
      <c r="J502" s="583" t="s">
        <v>1709</v>
      </c>
      <c r="K502" s="585">
        <v>3.2000000000000001E-2</v>
      </c>
      <c r="L502" s="605" t="s">
        <v>435</v>
      </c>
      <c r="M502" s="252" t="s">
        <v>1854</v>
      </c>
      <c r="N502" s="730" t="s">
        <v>435</v>
      </c>
      <c r="O502" s="251">
        <v>2025</v>
      </c>
      <c r="P502" s="251">
        <v>2027</v>
      </c>
      <c r="Q502" s="252" t="s">
        <v>393</v>
      </c>
      <c r="R502" s="252" t="s">
        <v>394</v>
      </c>
      <c r="S502" s="251" t="s">
        <v>1972</v>
      </c>
      <c r="T502" s="252" t="s">
        <v>477</v>
      </c>
      <c r="U502" s="756" t="s">
        <v>1973</v>
      </c>
      <c r="V502" s="257"/>
      <c r="W502" s="257"/>
      <c r="X502" s="257"/>
      <c r="Y502" s="257"/>
      <c r="Z502" s="257"/>
      <c r="AA502" s="257"/>
      <c r="AB502" s="257"/>
      <c r="AC502" s="257"/>
      <c r="AD502" s="257"/>
      <c r="AE502" s="257"/>
      <c r="AF502" s="257"/>
      <c r="AG502" s="257"/>
      <c r="AH502" s="257"/>
      <c r="AI502" s="257"/>
      <c r="AJ502" s="257"/>
      <c r="AK502" s="257"/>
    </row>
    <row r="503" spans="2:37" s="598" customFormat="1" ht="22.5" customHeight="1">
      <c r="B503" s="583" t="s">
        <v>1438</v>
      </c>
      <c r="C503" s="583" t="s">
        <v>1935</v>
      </c>
      <c r="D503" s="583" t="s">
        <v>506</v>
      </c>
      <c r="E503" s="584" t="s">
        <v>1094</v>
      </c>
      <c r="F503" s="584" t="s">
        <v>435</v>
      </c>
      <c r="G503" s="584" t="s">
        <v>435</v>
      </c>
      <c r="H503" s="584" t="s">
        <v>435</v>
      </c>
      <c r="I503" s="583" t="s">
        <v>646</v>
      </c>
      <c r="J503" s="583" t="s">
        <v>1709</v>
      </c>
      <c r="K503" s="585">
        <v>3.2000000000000001E-2</v>
      </c>
      <c r="L503" s="605" t="s">
        <v>435</v>
      </c>
      <c r="M503" s="252" t="s">
        <v>1854</v>
      </c>
      <c r="N503" s="730" t="s">
        <v>435</v>
      </c>
      <c r="O503" s="251">
        <v>2025</v>
      </c>
      <c r="P503" s="251">
        <v>2027</v>
      </c>
      <c r="Q503" s="252" t="s">
        <v>393</v>
      </c>
      <c r="R503" s="252" t="s">
        <v>394</v>
      </c>
      <c r="S503" s="251" t="s">
        <v>1974</v>
      </c>
      <c r="T503" s="252" t="s">
        <v>477</v>
      </c>
      <c r="U503" s="756" t="s">
        <v>1975</v>
      </c>
      <c r="V503" s="257"/>
      <c r="W503" s="257"/>
      <c r="X503" s="257"/>
      <c r="Y503" s="257"/>
      <c r="Z503" s="257"/>
      <c r="AA503" s="257"/>
      <c r="AB503" s="257"/>
      <c r="AC503" s="257"/>
      <c r="AD503" s="257"/>
      <c r="AE503" s="257"/>
      <c r="AF503" s="257"/>
      <c r="AG503" s="257"/>
      <c r="AH503" s="257"/>
      <c r="AI503" s="257"/>
      <c r="AJ503" s="257"/>
      <c r="AK503" s="257"/>
    </row>
    <row r="504" spans="2:37" s="598" customFormat="1" ht="22.5" customHeight="1">
      <c r="B504" s="583" t="s">
        <v>1438</v>
      </c>
      <c r="C504" s="583" t="s">
        <v>1935</v>
      </c>
      <c r="D504" s="583" t="s">
        <v>506</v>
      </c>
      <c r="E504" s="583" t="s">
        <v>466</v>
      </c>
      <c r="F504" s="584" t="s">
        <v>435</v>
      </c>
      <c r="G504" s="584" t="s">
        <v>435</v>
      </c>
      <c r="H504" s="584" t="s">
        <v>435</v>
      </c>
      <c r="I504" s="583" t="s">
        <v>646</v>
      </c>
      <c r="J504" s="583" t="s">
        <v>1709</v>
      </c>
      <c r="K504" s="585">
        <v>0.114</v>
      </c>
      <c r="L504" s="605" t="s">
        <v>435</v>
      </c>
      <c r="M504" s="252" t="s">
        <v>1854</v>
      </c>
      <c r="N504" s="730" t="s">
        <v>435</v>
      </c>
      <c r="O504" s="251">
        <v>2025</v>
      </c>
      <c r="P504" s="251">
        <v>2028</v>
      </c>
      <c r="Q504" s="252" t="s">
        <v>393</v>
      </c>
      <c r="R504" s="252" t="s">
        <v>394</v>
      </c>
      <c r="S504" s="251" t="s">
        <v>1976</v>
      </c>
      <c r="T504" s="252" t="s">
        <v>477</v>
      </c>
      <c r="U504" s="756" t="s">
        <v>1977</v>
      </c>
      <c r="V504" s="257"/>
      <c r="W504" s="257"/>
      <c r="X504" s="257"/>
      <c r="Y504" s="257"/>
      <c r="Z504" s="257"/>
      <c r="AA504" s="257"/>
      <c r="AB504" s="257"/>
      <c r="AC504" s="257"/>
      <c r="AD504" s="257"/>
      <c r="AE504" s="257"/>
      <c r="AF504" s="257"/>
      <c r="AG504" s="257"/>
      <c r="AH504" s="257"/>
      <c r="AI504" s="257"/>
      <c r="AJ504" s="257"/>
      <c r="AK504" s="257"/>
    </row>
    <row r="505" spans="2:37" s="598" customFormat="1" ht="22.5" customHeight="1">
      <c r="B505" s="583" t="s">
        <v>1438</v>
      </c>
      <c r="C505" s="583" t="s">
        <v>1935</v>
      </c>
      <c r="D505" s="583" t="s">
        <v>506</v>
      </c>
      <c r="E505" s="584" t="s">
        <v>1929</v>
      </c>
      <c r="F505" s="584" t="s">
        <v>435</v>
      </c>
      <c r="G505" s="584" t="s">
        <v>435</v>
      </c>
      <c r="H505" s="584" t="s">
        <v>435</v>
      </c>
      <c r="I505" s="583" t="s">
        <v>646</v>
      </c>
      <c r="J505" s="583" t="s">
        <v>1709</v>
      </c>
      <c r="K505" s="585">
        <v>0.20799999999999999</v>
      </c>
      <c r="L505" s="605" t="s">
        <v>435</v>
      </c>
      <c r="M505" s="252" t="s">
        <v>1854</v>
      </c>
      <c r="N505" s="730" t="s">
        <v>435</v>
      </c>
      <c r="O505" s="251">
        <v>2025</v>
      </c>
      <c r="P505" s="251">
        <v>2030</v>
      </c>
      <c r="Q505" s="252" t="s">
        <v>393</v>
      </c>
      <c r="R505" s="252" t="s">
        <v>394</v>
      </c>
      <c r="S505" s="251" t="s">
        <v>1978</v>
      </c>
      <c r="T505" s="252" t="s">
        <v>1734</v>
      </c>
      <c r="U505" s="756" t="s">
        <v>1979</v>
      </c>
      <c r="V505" s="257"/>
      <c r="W505" s="257"/>
      <c r="X505" s="257"/>
      <c r="Y505" s="257"/>
      <c r="Z505" s="257"/>
      <c r="AA505" s="257"/>
      <c r="AB505" s="257"/>
      <c r="AC505" s="257"/>
      <c r="AD505" s="257"/>
      <c r="AE505" s="257"/>
      <c r="AF505" s="257"/>
      <c r="AG505" s="257"/>
      <c r="AH505" s="257"/>
      <c r="AI505" s="257"/>
      <c r="AJ505" s="257"/>
      <c r="AK505" s="257"/>
    </row>
    <row r="506" spans="2:37" s="598" customFormat="1" ht="22.5" customHeight="1">
      <c r="B506" s="583" t="s">
        <v>1438</v>
      </c>
      <c r="C506" s="583" t="s">
        <v>1935</v>
      </c>
      <c r="D506" s="583" t="s">
        <v>506</v>
      </c>
      <c r="E506" s="583" t="s">
        <v>1094</v>
      </c>
      <c r="F506" s="583" t="s">
        <v>100</v>
      </c>
      <c r="G506" s="583" t="s">
        <v>100</v>
      </c>
      <c r="H506" s="583" t="s">
        <v>100</v>
      </c>
      <c r="I506" s="583" t="s">
        <v>646</v>
      </c>
      <c r="J506" s="583" t="s">
        <v>1709</v>
      </c>
      <c r="K506" s="597">
        <v>0.11</v>
      </c>
      <c r="L506" s="605" t="s">
        <v>435</v>
      </c>
      <c r="M506" s="754" t="s">
        <v>435</v>
      </c>
      <c r="N506" s="730" t="s">
        <v>435</v>
      </c>
      <c r="O506" s="252">
        <v>2025</v>
      </c>
      <c r="P506" s="754" t="s">
        <v>435</v>
      </c>
      <c r="Q506" s="252" t="s">
        <v>393</v>
      </c>
      <c r="R506" s="252" t="s">
        <v>394</v>
      </c>
      <c r="S506" s="252" t="s">
        <v>1980</v>
      </c>
      <c r="T506" s="252" t="s">
        <v>477</v>
      </c>
      <c r="U506" s="726" t="s">
        <v>1981</v>
      </c>
      <c r="V506" s="257"/>
      <c r="W506" s="257"/>
      <c r="X506" s="257"/>
      <c r="Y506" s="257"/>
      <c r="Z506" s="257"/>
      <c r="AA506" s="257"/>
      <c r="AB506" s="257"/>
      <c r="AC506" s="257"/>
      <c r="AD506" s="257"/>
      <c r="AE506" s="257"/>
      <c r="AF506" s="257"/>
      <c r="AG506" s="257"/>
      <c r="AH506" s="257"/>
      <c r="AI506" s="257"/>
      <c r="AJ506" s="257"/>
      <c r="AK506" s="257"/>
    </row>
    <row r="507" spans="2:37" s="598" customFormat="1" ht="22.5" customHeight="1">
      <c r="B507" s="583" t="s">
        <v>1438</v>
      </c>
      <c r="C507" s="583" t="s">
        <v>1982</v>
      </c>
      <c r="D507" s="583" t="s">
        <v>506</v>
      </c>
      <c r="E507" s="583" t="s">
        <v>466</v>
      </c>
      <c r="F507" s="583" t="s">
        <v>410</v>
      </c>
      <c r="G507" s="583">
        <v>4735144.3600000003</v>
      </c>
      <c r="H507" s="583">
        <v>2567933.31</v>
      </c>
      <c r="I507" s="583" t="s">
        <v>646</v>
      </c>
      <c r="J507" s="583" t="s">
        <v>1709</v>
      </c>
      <c r="K507" s="585">
        <v>0.11</v>
      </c>
      <c r="L507" s="605" t="s">
        <v>435</v>
      </c>
      <c r="M507" s="252" t="s">
        <v>415</v>
      </c>
      <c r="N507" s="679">
        <v>0.11</v>
      </c>
      <c r="O507" s="251">
        <v>2023</v>
      </c>
      <c r="P507" s="251">
        <v>2027</v>
      </c>
      <c r="Q507" s="251" t="s">
        <v>412</v>
      </c>
      <c r="R507" s="252" t="s">
        <v>394</v>
      </c>
      <c r="S507" s="252" t="s">
        <v>1983</v>
      </c>
      <c r="T507" s="252" t="s">
        <v>477</v>
      </c>
      <c r="U507" s="744" t="s">
        <v>1984</v>
      </c>
      <c r="V507" s="257"/>
      <c r="W507" s="257"/>
      <c r="X507" s="257"/>
      <c r="Y507" s="257"/>
      <c r="Z507" s="257"/>
      <c r="AA507" s="257"/>
      <c r="AB507" s="257"/>
      <c r="AC507" s="257"/>
      <c r="AD507" s="257"/>
      <c r="AE507" s="257"/>
      <c r="AF507" s="257"/>
      <c r="AG507" s="257"/>
      <c r="AH507" s="257"/>
      <c r="AI507" s="257"/>
      <c r="AJ507" s="257"/>
      <c r="AK507" s="257"/>
    </row>
    <row r="508" spans="2:37" s="598" customFormat="1" ht="22.5" customHeight="1">
      <c r="B508" s="583" t="s">
        <v>1438</v>
      </c>
      <c r="C508" s="583" t="s">
        <v>1982</v>
      </c>
      <c r="D508" s="583" t="s">
        <v>506</v>
      </c>
      <c r="E508" s="583" t="s">
        <v>1929</v>
      </c>
      <c r="F508" s="583" t="s">
        <v>410</v>
      </c>
      <c r="G508" s="583">
        <v>4759298.398</v>
      </c>
      <c r="H508" s="583">
        <v>2597750.92</v>
      </c>
      <c r="I508" s="583" t="s">
        <v>646</v>
      </c>
      <c r="J508" s="583" t="s">
        <v>1709</v>
      </c>
      <c r="K508" s="585">
        <v>0.03</v>
      </c>
      <c r="L508" s="605" t="s">
        <v>435</v>
      </c>
      <c r="M508" s="252" t="s">
        <v>415</v>
      </c>
      <c r="N508" s="679">
        <v>0.03</v>
      </c>
      <c r="O508" s="251">
        <v>2022</v>
      </c>
      <c r="P508" s="251">
        <v>2026</v>
      </c>
      <c r="Q508" s="251" t="s">
        <v>412</v>
      </c>
      <c r="R508" s="252" t="s">
        <v>394</v>
      </c>
      <c r="S508" s="252" t="s">
        <v>1985</v>
      </c>
      <c r="T508" s="252" t="s">
        <v>477</v>
      </c>
      <c r="U508" s="729" t="s">
        <v>1986</v>
      </c>
      <c r="V508" s="257"/>
      <c r="W508" s="257"/>
      <c r="X508" s="257"/>
      <c r="Y508" s="257"/>
      <c r="Z508" s="257"/>
      <c r="AA508" s="257"/>
      <c r="AB508" s="257"/>
      <c r="AC508" s="257"/>
      <c r="AD508" s="257"/>
      <c r="AE508" s="257"/>
      <c r="AF508" s="257"/>
      <c r="AG508" s="257"/>
      <c r="AH508" s="257"/>
      <c r="AI508" s="257"/>
      <c r="AJ508" s="257"/>
      <c r="AK508" s="257"/>
    </row>
    <row r="509" spans="2:37" s="598" customFormat="1" ht="22.5" customHeight="1">
      <c r="B509" s="583" t="s">
        <v>1438</v>
      </c>
      <c r="C509" s="583" t="s">
        <v>1982</v>
      </c>
      <c r="D509" s="583" t="s">
        <v>506</v>
      </c>
      <c r="E509" s="583" t="s">
        <v>466</v>
      </c>
      <c r="F509" s="583" t="s">
        <v>431</v>
      </c>
      <c r="G509" s="583">
        <v>4729267.7390000001</v>
      </c>
      <c r="H509" s="583">
        <v>2556865.0299999998</v>
      </c>
      <c r="I509" s="583" t="s">
        <v>646</v>
      </c>
      <c r="J509" s="583" t="s">
        <v>1709</v>
      </c>
      <c r="K509" s="597">
        <v>2.0405000000000002</v>
      </c>
      <c r="L509" s="605" t="s">
        <v>435</v>
      </c>
      <c r="M509" s="252" t="s">
        <v>415</v>
      </c>
      <c r="N509" s="353">
        <v>2.0404960000000001</v>
      </c>
      <c r="O509" s="251">
        <v>2024</v>
      </c>
      <c r="P509" s="251">
        <v>2028</v>
      </c>
      <c r="Q509" s="251" t="s">
        <v>412</v>
      </c>
      <c r="R509" s="252" t="s">
        <v>394</v>
      </c>
      <c r="S509" s="251" t="s">
        <v>1987</v>
      </c>
      <c r="T509" s="252" t="s">
        <v>477</v>
      </c>
      <c r="U509" s="738" t="s">
        <v>1988</v>
      </c>
      <c r="V509" s="257"/>
      <c r="W509" s="257"/>
      <c r="X509" s="257"/>
      <c r="Y509" s="257"/>
      <c r="Z509" s="257"/>
      <c r="AA509" s="257"/>
      <c r="AB509" s="257"/>
      <c r="AC509" s="257"/>
      <c r="AD509" s="257"/>
      <c r="AE509" s="257"/>
      <c r="AF509" s="257"/>
      <c r="AG509" s="257"/>
      <c r="AH509" s="257"/>
      <c r="AI509" s="257"/>
      <c r="AJ509" s="257"/>
      <c r="AK509" s="257"/>
    </row>
    <row r="510" spans="2:37" s="598" customFormat="1" ht="22.5" customHeight="1">
      <c r="B510" s="583" t="s">
        <v>1438</v>
      </c>
      <c r="C510" s="583" t="s">
        <v>1982</v>
      </c>
      <c r="D510" s="583" t="s">
        <v>506</v>
      </c>
      <c r="E510" s="583" t="s">
        <v>466</v>
      </c>
      <c r="F510" s="583" t="s">
        <v>410</v>
      </c>
      <c r="G510" s="583">
        <v>4753038.0449999999</v>
      </c>
      <c r="H510" s="583">
        <v>2562296.344</v>
      </c>
      <c r="I510" s="583" t="s">
        <v>646</v>
      </c>
      <c r="J510" s="583" t="s">
        <v>1709</v>
      </c>
      <c r="K510" s="597">
        <v>0.02</v>
      </c>
      <c r="L510" s="605" t="s">
        <v>435</v>
      </c>
      <c r="M510" s="252" t="s">
        <v>415</v>
      </c>
      <c r="N510" s="353">
        <v>0.02</v>
      </c>
      <c r="O510" s="252">
        <v>2022</v>
      </c>
      <c r="P510" s="252">
        <v>2026</v>
      </c>
      <c r="Q510" s="252" t="s">
        <v>1705</v>
      </c>
      <c r="R510" s="252" t="s">
        <v>394</v>
      </c>
      <c r="S510" s="252" t="s">
        <v>1989</v>
      </c>
      <c r="T510" s="252" t="s">
        <v>477</v>
      </c>
      <c r="U510" s="742" t="s">
        <v>1990</v>
      </c>
      <c r="V510" s="257"/>
      <c r="W510" s="257"/>
      <c r="X510" s="257"/>
      <c r="Y510" s="257"/>
      <c r="Z510" s="257"/>
      <c r="AA510" s="257"/>
      <c r="AB510" s="257"/>
      <c r="AC510" s="257"/>
      <c r="AD510" s="257"/>
      <c r="AE510" s="257"/>
      <c r="AF510" s="257"/>
      <c r="AG510" s="257"/>
      <c r="AH510" s="257"/>
      <c r="AI510" s="257"/>
      <c r="AJ510" s="257"/>
      <c r="AK510" s="257"/>
    </row>
    <row r="511" spans="2:37" s="598" customFormat="1" ht="22.5" customHeight="1">
      <c r="B511" s="583" t="s">
        <v>1438</v>
      </c>
      <c r="C511" s="583" t="s">
        <v>1982</v>
      </c>
      <c r="D511" s="583" t="s">
        <v>506</v>
      </c>
      <c r="E511" s="583" t="s">
        <v>466</v>
      </c>
      <c r="F511" s="583" t="s">
        <v>410</v>
      </c>
      <c r="G511" s="583">
        <v>4736916.5650000004</v>
      </c>
      <c r="H511" s="583">
        <v>2570144.4589999998</v>
      </c>
      <c r="I511" s="583" t="s">
        <v>646</v>
      </c>
      <c r="J511" s="583" t="s">
        <v>1709</v>
      </c>
      <c r="K511" s="597">
        <v>7.0000000000000007E-2</v>
      </c>
      <c r="L511" s="605" t="s">
        <v>435</v>
      </c>
      <c r="M511" s="252" t="s">
        <v>415</v>
      </c>
      <c r="N511" s="353">
        <v>7.0000000000000007E-2</v>
      </c>
      <c r="O511" s="252">
        <v>2023</v>
      </c>
      <c r="P511" s="252">
        <v>2027</v>
      </c>
      <c r="Q511" s="251" t="s">
        <v>412</v>
      </c>
      <c r="R511" s="252" t="s">
        <v>394</v>
      </c>
      <c r="S511" s="252" t="s">
        <v>1991</v>
      </c>
      <c r="T511" s="252" t="s">
        <v>477</v>
      </c>
      <c r="U511" s="742" t="s">
        <v>1992</v>
      </c>
      <c r="V511" s="257"/>
      <c r="W511" s="257"/>
      <c r="X511" s="257"/>
      <c r="Y511" s="257"/>
      <c r="Z511" s="257"/>
      <c r="AA511" s="257"/>
      <c r="AB511" s="257"/>
      <c r="AC511" s="257"/>
      <c r="AD511" s="257"/>
      <c r="AE511" s="257"/>
      <c r="AF511" s="257"/>
      <c r="AG511" s="257"/>
      <c r="AH511" s="257"/>
      <c r="AI511" s="257"/>
      <c r="AJ511" s="257"/>
      <c r="AK511" s="257"/>
    </row>
    <row r="512" spans="2:37" s="598" customFormat="1" ht="22.5" customHeight="1">
      <c r="B512" s="583" t="s">
        <v>1438</v>
      </c>
      <c r="C512" s="583" t="s">
        <v>1982</v>
      </c>
      <c r="D512" s="583" t="s">
        <v>506</v>
      </c>
      <c r="E512" s="583" t="s">
        <v>466</v>
      </c>
      <c r="F512" s="583" t="s">
        <v>100</v>
      </c>
      <c r="G512" s="583" t="s">
        <v>100</v>
      </c>
      <c r="H512" s="583" t="s">
        <v>100</v>
      </c>
      <c r="I512" s="583" t="s">
        <v>646</v>
      </c>
      <c r="J512" s="583" t="s">
        <v>850</v>
      </c>
      <c r="K512" s="604" t="s">
        <v>435</v>
      </c>
      <c r="L512" s="605" t="s">
        <v>435</v>
      </c>
      <c r="M512" s="754" t="s">
        <v>435</v>
      </c>
      <c r="N512" s="730" t="s">
        <v>435</v>
      </c>
      <c r="O512" s="252">
        <v>2025</v>
      </c>
      <c r="P512" s="754" t="s">
        <v>435</v>
      </c>
      <c r="Q512" s="252" t="s">
        <v>393</v>
      </c>
      <c r="R512" s="252" t="s">
        <v>394</v>
      </c>
      <c r="S512" s="252" t="s">
        <v>1993</v>
      </c>
      <c r="T512" s="252" t="s">
        <v>477</v>
      </c>
      <c r="U512" s="726" t="s">
        <v>1994</v>
      </c>
      <c r="V512" s="257"/>
      <c r="W512" s="257"/>
      <c r="X512" s="257"/>
      <c r="Y512" s="257"/>
      <c r="Z512" s="257"/>
      <c r="AA512" s="257"/>
      <c r="AB512" s="257"/>
      <c r="AC512" s="257"/>
      <c r="AD512" s="257"/>
      <c r="AE512" s="257"/>
      <c r="AF512" s="257"/>
      <c r="AG512" s="257"/>
      <c r="AH512" s="257"/>
      <c r="AI512" s="257"/>
      <c r="AJ512" s="257"/>
      <c r="AK512" s="257"/>
    </row>
    <row r="513" spans="2:37" s="598" customFormat="1" ht="22.5" customHeight="1">
      <c r="B513" s="583" t="s">
        <v>1438</v>
      </c>
      <c r="C513" s="583" t="s">
        <v>1982</v>
      </c>
      <c r="D513" s="583" t="s">
        <v>506</v>
      </c>
      <c r="E513" s="583" t="s">
        <v>466</v>
      </c>
      <c r="F513" s="583" t="s">
        <v>100</v>
      </c>
      <c r="G513" s="583" t="s">
        <v>100</v>
      </c>
      <c r="H513" s="583" t="s">
        <v>100</v>
      </c>
      <c r="I513" s="583" t="s">
        <v>646</v>
      </c>
      <c r="J513" s="583" t="s">
        <v>1709</v>
      </c>
      <c r="K513" s="597">
        <v>1.6</v>
      </c>
      <c r="L513" s="605" t="s">
        <v>435</v>
      </c>
      <c r="M513" s="754" t="s">
        <v>435</v>
      </c>
      <c r="N513" s="730" t="s">
        <v>435</v>
      </c>
      <c r="O513" s="252">
        <v>2025</v>
      </c>
      <c r="P513" s="754" t="s">
        <v>435</v>
      </c>
      <c r="Q513" s="252" t="s">
        <v>393</v>
      </c>
      <c r="R513" s="252" t="s">
        <v>394</v>
      </c>
      <c r="S513" s="252" t="s">
        <v>1995</v>
      </c>
      <c r="T513" s="252" t="s">
        <v>477</v>
      </c>
      <c r="U513" s="729" t="s">
        <v>1996</v>
      </c>
      <c r="V513" s="257"/>
      <c r="W513" s="257"/>
      <c r="X513" s="257"/>
      <c r="Y513" s="257"/>
      <c r="Z513" s="257"/>
      <c r="AA513" s="257"/>
      <c r="AB513" s="257"/>
      <c r="AC513" s="257"/>
      <c r="AD513" s="257"/>
      <c r="AE513" s="257"/>
      <c r="AF513" s="257"/>
      <c r="AG513" s="257"/>
      <c r="AH513" s="257"/>
      <c r="AI513" s="257"/>
      <c r="AJ513" s="257"/>
      <c r="AK513" s="257"/>
    </row>
    <row r="514" spans="2:37" s="598" customFormat="1" ht="22.5" customHeight="1">
      <c r="B514" s="583" t="s">
        <v>1438</v>
      </c>
      <c r="C514" s="583" t="s">
        <v>1982</v>
      </c>
      <c r="D514" s="583" t="s">
        <v>506</v>
      </c>
      <c r="E514" s="583" t="s">
        <v>466</v>
      </c>
      <c r="F514" s="584" t="s">
        <v>435</v>
      </c>
      <c r="G514" s="584" t="s">
        <v>435</v>
      </c>
      <c r="H514" s="584" t="s">
        <v>435</v>
      </c>
      <c r="I514" s="583" t="s">
        <v>646</v>
      </c>
      <c r="J514" s="583" t="s">
        <v>1709</v>
      </c>
      <c r="K514" s="585">
        <v>5.2999999999999999E-2</v>
      </c>
      <c r="L514" s="605" t="s">
        <v>435</v>
      </c>
      <c r="M514" s="252" t="s">
        <v>1854</v>
      </c>
      <c r="N514" s="730" t="s">
        <v>435</v>
      </c>
      <c r="O514" s="251">
        <v>2025</v>
      </c>
      <c r="P514" s="251">
        <v>2028</v>
      </c>
      <c r="Q514" s="252" t="s">
        <v>393</v>
      </c>
      <c r="R514" s="252" t="s">
        <v>394</v>
      </c>
      <c r="S514" s="251" t="s">
        <v>1997</v>
      </c>
      <c r="T514" s="252" t="s">
        <v>477</v>
      </c>
      <c r="U514" s="699" t="s">
        <v>1998</v>
      </c>
      <c r="V514" s="257"/>
      <c r="W514" s="257"/>
      <c r="X514" s="257"/>
      <c r="Y514" s="257"/>
      <c r="Z514" s="257"/>
      <c r="AA514" s="257"/>
      <c r="AB514" s="257"/>
      <c r="AC514" s="257"/>
      <c r="AD514" s="257"/>
      <c r="AE514" s="257"/>
      <c r="AF514" s="257"/>
      <c r="AG514" s="257"/>
      <c r="AH514" s="257"/>
      <c r="AI514" s="257"/>
      <c r="AJ514" s="257"/>
      <c r="AK514" s="257"/>
    </row>
    <row r="515" spans="2:37" s="598" customFormat="1" ht="22.5" customHeight="1">
      <c r="B515" s="583" t="s">
        <v>1438</v>
      </c>
      <c r="C515" s="583" t="s">
        <v>1999</v>
      </c>
      <c r="D515" s="583" t="s">
        <v>506</v>
      </c>
      <c r="E515" s="584" t="s">
        <v>2000</v>
      </c>
      <c r="F515" s="584" t="s">
        <v>435</v>
      </c>
      <c r="G515" s="584" t="s">
        <v>435</v>
      </c>
      <c r="H515" s="584" t="s">
        <v>435</v>
      </c>
      <c r="I515" s="583" t="s">
        <v>646</v>
      </c>
      <c r="J515" s="583" t="s">
        <v>1709</v>
      </c>
      <c r="K515" s="585">
        <v>6.4000000000000001E-2</v>
      </c>
      <c r="L515" s="584"/>
      <c r="M515" s="252" t="s">
        <v>1741</v>
      </c>
      <c r="N515" s="730" t="s">
        <v>435</v>
      </c>
      <c r="O515" s="251">
        <v>2025</v>
      </c>
      <c r="P515" s="251">
        <v>2030</v>
      </c>
      <c r="Q515" s="252" t="s">
        <v>393</v>
      </c>
      <c r="R515" s="252" t="s">
        <v>394</v>
      </c>
      <c r="S515" s="251" t="s">
        <v>2001</v>
      </c>
      <c r="T515" s="252" t="s">
        <v>1734</v>
      </c>
      <c r="U515" s="756" t="s">
        <v>2002</v>
      </c>
      <c r="V515" s="257"/>
      <c r="W515" s="257"/>
      <c r="X515" s="257"/>
      <c r="Y515" s="257"/>
      <c r="Z515" s="257"/>
      <c r="AA515" s="257"/>
      <c r="AB515" s="257"/>
      <c r="AC515" s="257"/>
      <c r="AD515" s="257"/>
      <c r="AE515" s="257"/>
      <c r="AF515" s="257"/>
      <c r="AG515" s="257"/>
      <c r="AH515" s="257"/>
      <c r="AI515" s="257"/>
      <c r="AJ515" s="257"/>
      <c r="AK515" s="257"/>
    </row>
    <row r="516" spans="2:37" s="598" customFormat="1" ht="22.5" customHeight="1">
      <c r="B516" s="583" t="s">
        <v>1438</v>
      </c>
      <c r="C516" s="583" t="s">
        <v>2003</v>
      </c>
      <c r="D516" s="583" t="s">
        <v>506</v>
      </c>
      <c r="E516" s="583" t="s">
        <v>699</v>
      </c>
      <c r="F516" s="583" t="s">
        <v>431</v>
      </c>
      <c r="G516" s="583">
        <v>4945017.3229999999</v>
      </c>
      <c r="H516" s="583">
        <v>2082381.851</v>
      </c>
      <c r="I516" s="583" t="s">
        <v>646</v>
      </c>
      <c r="J516" s="583" t="s">
        <v>621</v>
      </c>
      <c r="K516" s="597">
        <v>8.1100000000000005E-2</v>
      </c>
      <c r="L516" s="584"/>
      <c r="M516" s="251" t="s">
        <v>411</v>
      </c>
      <c r="N516" s="353">
        <v>8.1100000000000005E-2</v>
      </c>
      <c r="O516" s="252">
        <v>2023</v>
      </c>
      <c r="P516" s="252">
        <v>2026</v>
      </c>
      <c r="Q516" s="251" t="s">
        <v>412</v>
      </c>
      <c r="R516" s="252" t="s">
        <v>394</v>
      </c>
      <c r="S516" s="252" t="s">
        <v>700</v>
      </c>
      <c r="T516" s="252" t="s">
        <v>701</v>
      </c>
      <c r="U516" s="742" t="s">
        <v>2004</v>
      </c>
      <c r="V516" s="257"/>
      <c r="W516" s="257"/>
      <c r="X516" s="257"/>
      <c r="Y516" s="257"/>
      <c r="Z516" s="257"/>
      <c r="AA516" s="257"/>
      <c r="AB516" s="257"/>
      <c r="AC516" s="257"/>
      <c r="AD516" s="257"/>
      <c r="AE516" s="257"/>
      <c r="AF516" s="257"/>
      <c r="AG516" s="257"/>
      <c r="AH516" s="257"/>
      <c r="AI516" s="257"/>
      <c r="AJ516" s="257"/>
      <c r="AK516" s="257"/>
    </row>
    <row r="517" spans="2:37" s="598" customFormat="1" ht="22.5" customHeight="1">
      <c r="B517" s="583" t="s">
        <v>1438</v>
      </c>
      <c r="C517" s="583" t="s">
        <v>2003</v>
      </c>
      <c r="D517" s="583" t="s">
        <v>506</v>
      </c>
      <c r="E517" s="583" t="s">
        <v>699</v>
      </c>
      <c r="F517" s="583" t="s">
        <v>431</v>
      </c>
      <c r="G517" s="583">
        <v>4945017.3229999999</v>
      </c>
      <c r="H517" s="583">
        <v>2082381.851</v>
      </c>
      <c r="I517" s="583" t="s">
        <v>646</v>
      </c>
      <c r="J517" s="583" t="s">
        <v>621</v>
      </c>
      <c r="K517" s="597">
        <v>8.1100000000000005E-2</v>
      </c>
      <c r="L517" s="584"/>
      <c r="M517" s="251" t="s">
        <v>411</v>
      </c>
      <c r="N517" s="353">
        <v>8.1100000000000005E-2</v>
      </c>
      <c r="O517" s="252">
        <v>2023</v>
      </c>
      <c r="P517" s="252">
        <v>2026</v>
      </c>
      <c r="Q517" s="251" t="s">
        <v>412</v>
      </c>
      <c r="R517" s="252" t="s">
        <v>394</v>
      </c>
      <c r="S517" s="252" t="s">
        <v>700</v>
      </c>
      <c r="T517" s="252" t="s">
        <v>701</v>
      </c>
      <c r="U517" s="726" t="s">
        <v>2004</v>
      </c>
      <c r="V517" s="257"/>
      <c r="W517" s="257"/>
      <c r="X517" s="257"/>
      <c r="Y517" s="257"/>
      <c r="Z517" s="257"/>
      <c r="AA517" s="257"/>
      <c r="AB517" s="257"/>
      <c r="AC517" s="257"/>
      <c r="AD517" s="257"/>
      <c r="AE517" s="257"/>
      <c r="AF517" s="257"/>
      <c r="AG517" s="257"/>
      <c r="AH517" s="257"/>
      <c r="AI517" s="257"/>
      <c r="AJ517" s="257"/>
      <c r="AK517" s="257"/>
    </row>
    <row r="518" spans="2:37" s="598" customFormat="1" ht="22.5" customHeight="1">
      <c r="B518" s="583" t="s">
        <v>1438</v>
      </c>
      <c r="C518" s="583" t="s">
        <v>2003</v>
      </c>
      <c r="D518" s="583" t="s">
        <v>506</v>
      </c>
      <c r="E518" s="583" t="s">
        <v>704</v>
      </c>
      <c r="F518" s="583" t="s">
        <v>431</v>
      </c>
      <c r="G518" s="583">
        <v>4965633.26</v>
      </c>
      <c r="H518" s="583">
        <v>2085563.49</v>
      </c>
      <c r="I518" s="583" t="s">
        <v>646</v>
      </c>
      <c r="J518" s="583" t="s">
        <v>621</v>
      </c>
      <c r="K518" s="597">
        <v>0.2215</v>
      </c>
      <c r="L518" s="584"/>
      <c r="M518" s="251" t="s">
        <v>411</v>
      </c>
      <c r="N518" s="353">
        <v>0.2215</v>
      </c>
      <c r="O518" s="252">
        <v>2021</v>
      </c>
      <c r="P518" s="252">
        <v>2025</v>
      </c>
      <c r="Q518" s="251" t="s">
        <v>412</v>
      </c>
      <c r="R518" s="252" t="s">
        <v>394</v>
      </c>
      <c r="S518" s="252" t="s">
        <v>705</v>
      </c>
      <c r="T518" s="252" t="s">
        <v>706</v>
      </c>
      <c r="U518" s="742" t="s">
        <v>2005</v>
      </c>
      <c r="V518" s="257"/>
      <c r="W518" s="257"/>
      <c r="X518" s="257"/>
      <c r="Y518" s="257"/>
      <c r="Z518" s="257"/>
      <c r="AA518" s="257"/>
      <c r="AB518" s="257"/>
      <c r="AC518" s="257"/>
      <c r="AD518" s="257"/>
      <c r="AE518" s="257"/>
      <c r="AF518" s="257"/>
      <c r="AG518" s="257"/>
      <c r="AH518" s="257"/>
      <c r="AI518" s="257"/>
      <c r="AJ518" s="257"/>
      <c r="AK518" s="257"/>
    </row>
    <row r="519" spans="2:37" s="598" customFormat="1" ht="22.5" customHeight="1">
      <c r="B519" s="583" t="s">
        <v>1438</v>
      </c>
      <c r="C519" s="583" t="s">
        <v>2006</v>
      </c>
      <c r="D519" s="583" t="s">
        <v>506</v>
      </c>
      <c r="E519" s="583" t="s">
        <v>702</v>
      </c>
      <c r="F519" s="583" t="s">
        <v>431</v>
      </c>
      <c r="G519" s="635">
        <v>4980427710</v>
      </c>
      <c r="H519" s="583">
        <v>2176957.4369999999</v>
      </c>
      <c r="I519" s="583" t="s">
        <v>646</v>
      </c>
      <c r="J519" s="583" t="s">
        <v>621</v>
      </c>
      <c r="K519" s="597">
        <v>8.2100000000000006E-2</v>
      </c>
      <c r="L519" s="584"/>
      <c r="M519" s="251" t="s">
        <v>415</v>
      </c>
      <c r="N519" s="353">
        <v>8.2100000000000006E-2</v>
      </c>
      <c r="O519" s="252">
        <v>2022</v>
      </c>
      <c r="P519" s="252">
        <v>2025</v>
      </c>
      <c r="Q519" s="251" t="s">
        <v>412</v>
      </c>
      <c r="R519" s="252" t="s">
        <v>394</v>
      </c>
      <c r="S519" s="252" t="s">
        <v>2007</v>
      </c>
      <c r="T519" s="252" t="s">
        <v>703</v>
      </c>
      <c r="U519" s="742" t="s">
        <v>2008</v>
      </c>
      <c r="V519" s="257"/>
      <c r="W519" s="257"/>
      <c r="X519" s="257"/>
      <c r="Y519" s="257"/>
      <c r="Z519" s="257"/>
      <c r="AA519" s="257"/>
      <c r="AB519" s="257"/>
      <c r="AC519" s="257"/>
      <c r="AD519" s="257"/>
      <c r="AE519" s="257"/>
      <c r="AF519" s="257"/>
      <c r="AG519" s="257"/>
      <c r="AH519" s="257"/>
      <c r="AI519" s="257"/>
      <c r="AJ519" s="257"/>
      <c r="AK519" s="257"/>
    </row>
    <row r="520" spans="2:37" s="598" customFormat="1" ht="22.5" customHeight="1">
      <c r="B520" s="583" t="s">
        <v>1438</v>
      </c>
      <c r="C520" s="583" t="s">
        <v>2006</v>
      </c>
      <c r="D520" s="583" t="s">
        <v>506</v>
      </c>
      <c r="E520" s="583" t="s">
        <v>702</v>
      </c>
      <c r="F520" s="583" t="s">
        <v>431</v>
      </c>
      <c r="G520" s="635">
        <v>4985912856</v>
      </c>
      <c r="H520" s="635">
        <v>2173632820</v>
      </c>
      <c r="I520" s="583" t="s">
        <v>646</v>
      </c>
      <c r="J520" s="583" t="s">
        <v>621</v>
      </c>
      <c r="K520" s="597">
        <v>0.2636</v>
      </c>
      <c r="L520" s="584"/>
      <c r="M520" s="251" t="s">
        <v>411</v>
      </c>
      <c r="N520" s="353">
        <v>0.2636</v>
      </c>
      <c r="O520" s="252">
        <v>2023</v>
      </c>
      <c r="P520" s="252">
        <v>2025</v>
      </c>
      <c r="Q520" s="251" t="s">
        <v>412</v>
      </c>
      <c r="R520" s="252" t="s">
        <v>394</v>
      </c>
      <c r="S520" s="252" t="s">
        <v>2009</v>
      </c>
      <c r="T520" s="252" t="s">
        <v>706</v>
      </c>
      <c r="U520" s="742" t="s">
        <v>2010</v>
      </c>
      <c r="V520" s="257"/>
      <c r="W520" s="257"/>
      <c r="X520" s="257"/>
      <c r="Y520" s="257"/>
      <c r="Z520" s="257"/>
      <c r="AA520" s="257"/>
      <c r="AB520" s="257"/>
      <c r="AC520" s="257"/>
      <c r="AD520" s="257"/>
      <c r="AE520" s="257"/>
      <c r="AF520" s="257"/>
      <c r="AG520" s="257"/>
      <c r="AH520" s="257"/>
      <c r="AI520" s="257"/>
      <c r="AJ520" s="257"/>
      <c r="AK520" s="257"/>
    </row>
    <row r="521" spans="2:37" s="598" customFormat="1" ht="22.5" customHeight="1">
      <c r="B521" s="583" t="s">
        <v>1438</v>
      </c>
      <c r="C521" s="583" t="s">
        <v>2006</v>
      </c>
      <c r="D521" s="583" t="s">
        <v>506</v>
      </c>
      <c r="E521" s="583" t="s">
        <v>709</v>
      </c>
      <c r="F521" s="583" t="s">
        <v>431</v>
      </c>
      <c r="G521" s="583" t="s">
        <v>710</v>
      </c>
      <c r="H521" s="583">
        <v>2142823.9049999998</v>
      </c>
      <c r="I521" s="583" t="s">
        <v>646</v>
      </c>
      <c r="J521" s="583" t="s">
        <v>621</v>
      </c>
      <c r="K521" s="597">
        <v>0.27</v>
      </c>
      <c r="L521" s="584"/>
      <c r="M521" s="251" t="s">
        <v>413</v>
      </c>
      <c r="N521" s="353">
        <v>0.27</v>
      </c>
      <c r="O521" s="252">
        <v>2021</v>
      </c>
      <c r="P521" s="252">
        <v>2025</v>
      </c>
      <c r="Q521" s="251" t="s">
        <v>412</v>
      </c>
      <c r="R521" s="252" t="s">
        <v>394</v>
      </c>
      <c r="S521" s="252" t="s">
        <v>711</v>
      </c>
      <c r="T521" s="252" t="s">
        <v>711</v>
      </c>
      <c r="U521" s="742" t="s">
        <v>2011</v>
      </c>
      <c r="V521" s="257"/>
      <c r="W521" s="257"/>
      <c r="X521" s="257"/>
      <c r="Y521" s="257"/>
      <c r="Z521" s="257"/>
      <c r="AA521" s="257"/>
      <c r="AB521" s="257"/>
      <c r="AC521" s="257"/>
      <c r="AD521" s="257"/>
      <c r="AE521" s="257"/>
      <c r="AF521" s="257"/>
      <c r="AG521" s="257"/>
      <c r="AH521" s="257"/>
      <c r="AI521" s="257"/>
      <c r="AJ521" s="257"/>
      <c r="AK521" s="257"/>
    </row>
    <row r="522" spans="2:37" s="598" customFormat="1" ht="22.5" customHeight="1">
      <c r="B522" s="583" t="s">
        <v>1438</v>
      </c>
      <c r="C522" s="583" t="s">
        <v>2012</v>
      </c>
      <c r="D522" s="583" t="s">
        <v>506</v>
      </c>
      <c r="E522" s="583" t="s">
        <v>707</v>
      </c>
      <c r="F522" s="583" t="s">
        <v>431</v>
      </c>
      <c r="G522" s="583">
        <v>4915177.1560000004</v>
      </c>
      <c r="H522" s="583">
        <v>2091799.1640000001</v>
      </c>
      <c r="I522" s="583" t="s">
        <v>646</v>
      </c>
      <c r="J522" s="583" t="s">
        <v>621</v>
      </c>
      <c r="K522" s="597">
        <v>1.55E-2</v>
      </c>
      <c r="L522" s="584"/>
      <c r="M522" s="251" t="s">
        <v>411</v>
      </c>
      <c r="N522" s="353">
        <v>1.55E-2</v>
      </c>
      <c r="O522" s="252">
        <v>2023</v>
      </c>
      <c r="P522" s="252">
        <v>2026</v>
      </c>
      <c r="Q522" s="251" t="s">
        <v>412</v>
      </c>
      <c r="R522" s="252" t="s">
        <v>394</v>
      </c>
      <c r="S522" s="252" t="s">
        <v>708</v>
      </c>
      <c r="T522" s="252" t="s">
        <v>662</v>
      </c>
      <c r="U522" s="742" t="s">
        <v>2013</v>
      </c>
      <c r="V522" s="257"/>
      <c r="W522" s="257"/>
      <c r="X522" s="257"/>
      <c r="Y522" s="257"/>
      <c r="Z522" s="257"/>
      <c r="AA522" s="257"/>
      <c r="AB522" s="257"/>
      <c r="AC522" s="257"/>
      <c r="AD522" s="257"/>
      <c r="AE522" s="257"/>
      <c r="AF522" s="257"/>
      <c r="AG522" s="257"/>
      <c r="AH522" s="257"/>
      <c r="AI522" s="257"/>
      <c r="AJ522" s="257"/>
      <c r="AK522" s="257"/>
    </row>
    <row r="523" spans="2:37" s="598" customFormat="1" ht="22.5" customHeight="1">
      <c r="B523" s="583" t="s">
        <v>1438</v>
      </c>
      <c r="C523" s="583" t="s">
        <v>2012</v>
      </c>
      <c r="D523" s="583" t="s">
        <v>506</v>
      </c>
      <c r="E523" s="583" t="s">
        <v>699</v>
      </c>
      <c r="F523" s="583" t="s">
        <v>431</v>
      </c>
      <c r="G523" s="583">
        <v>4945016.3269999996</v>
      </c>
      <c r="H523" s="583">
        <v>2082384.7239999999</v>
      </c>
      <c r="I523" s="583" t="s">
        <v>646</v>
      </c>
      <c r="J523" s="583" t="s">
        <v>621</v>
      </c>
      <c r="K523" s="597">
        <v>1.8499999999999999E-2</v>
      </c>
      <c r="L523" s="584"/>
      <c r="M523" s="251" t="s">
        <v>411</v>
      </c>
      <c r="N523" s="353">
        <v>1.8544999999999999E-2</v>
      </c>
      <c r="O523" s="252">
        <v>2022</v>
      </c>
      <c r="P523" s="252">
        <v>2025</v>
      </c>
      <c r="Q523" s="251" t="s">
        <v>412</v>
      </c>
      <c r="R523" s="252" t="s">
        <v>394</v>
      </c>
      <c r="S523" s="252" t="s">
        <v>722</v>
      </c>
      <c r="T523" s="252" t="s">
        <v>706</v>
      </c>
      <c r="U523" s="742" t="s">
        <v>2014</v>
      </c>
      <c r="V523" s="257"/>
      <c r="W523" s="257"/>
      <c r="X523" s="257"/>
      <c r="Y523" s="257"/>
      <c r="Z523" s="257"/>
      <c r="AA523" s="257"/>
      <c r="AB523" s="257"/>
      <c r="AC523" s="257"/>
      <c r="AD523" s="257"/>
      <c r="AE523" s="257"/>
      <c r="AF523" s="257"/>
      <c r="AG523" s="257"/>
      <c r="AH523" s="257"/>
      <c r="AI523" s="257"/>
      <c r="AJ523" s="257"/>
      <c r="AK523" s="257"/>
    </row>
    <row r="524" spans="2:37" s="598" customFormat="1" ht="22.5" customHeight="1">
      <c r="B524" s="583" t="s">
        <v>1438</v>
      </c>
      <c r="C524" s="583" t="s">
        <v>2012</v>
      </c>
      <c r="D524" s="583" t="s">
        <v>506</v>
      </c>
      <c r="E524" s="583" t="s">
        <v>2015</v>
      </c>
      <c r="F524" s="583" t="s">
        <v>431</v>
      </c>
      <c r="G524" s="584">
        <v>4941532.4879999999</v>
      </c>
      <c r="H524" s="584">
        <v>2084395.223</v>
      </c>
      <c r="I524" s="583" t="s">
        <v>646</v>
      </c>
      <c r="J524" s="583" t="s">
        <v>1709</v>
      </c>
      <c r="K524" s="585">
        <v>5.67E-2</v>
      </c>
      <c r="L524" s="584"/>
      <c r="M524" s="251" t="s">
        <v>415</v>
      </c>
      <c r="N524" s="679">
        <v>5.67E-2</v>
      </c>
      <c r="O524" s="251">
        <v>2025</v>
      </c>
      <c r="P524" s="251">
        <v>2026</v>
      </c>
      <c r="Q524" s="251" t="s">
        <v>412</v>
      </c>
      <c r="R524" s="251" t="s">
        <v>394</v>
      </c>
      <c r="S524" s="251" t="s">
        <v>2016</v>
      </c>
      <c r="T524" s="251" t="s">
        <v>477</v>
      </c>
      <c r="U524" s="696" t="s">
        <v>2017</v>
      </c>
      <c r="V524" s="257"/>
      <c r="W524" s="257"/>
      <c r="X524" s="257"/>
      <c r="Y524" s="257"/>
      <c r="Z524" s="257"/>
      <c r="AA524" s="257"/>
      <c r="AB524" s="257"/>
      <c r="AC524" s="257"/>
      <c r="AD524" s="257"/>
      <c r="AE524" s="257"/>
      <c r="AF524" s="257"/>
      <c r="AG524" s="257"/>
      <c r="AH524" s="257"/>
      <c r="AI524" s="257"/>
      <c r="AJ524" s="257"/>
      <c r="AK524" s="257"/>
    </row>
    <row r="525" spans="2:37" s="598" customFormat="1" ht="22.5" customHeight="1">
      <c r="B525" s="583" t="s">
        <v>1438</v>
      </c>
      <c r="C525" s="583" t="s">
        <v>2012</v>
      </c>
      <c r="D525" s="583" t="s">
        <v>506</v>
      </c>
      <c r="E525" s="583" t="s">
        <v>2018</v>
      </c>
      <c r="F525" s="583" t="s">
        <v>431</v>
      </c>
      <c r="G525" s="584" t="s">
        <v>435</v>
      </c>
      <c r="H525" s="584" t="s">
        <v>435</v>
      </c>
      <c r="I525" s="583" t="s">
        <v>646</v>
      </c>
      <c r="J525" s="583" t="s">
        <v>1709</v>
      </c>
      <c r="K525" s="585">
        <v>2.7E-2</v>
      </c>
      <c r="L525" s="605" t="s">
        <v>435</v>
      </c>
      <c r="M525" s="251" t="s">
        <v>435</v>
      </c>
      <c r="N525" s="679">
        <v>0</v>
      </c>
      <c r="O525" s="251">
        <v>2025</v>
      </c>
      <c r="P525" s="251"/>
      <c r="Q525" s="252" t="s">
        <v>393</v>
      </c>
      <c r="R525" s="251" t="s">
        <v>394</v>
      </c>
      <c r="S525" s="251" t="s">
        <v>2019</v>
      </c>
      <c r="T525" s="251" t="s">
        <v>477</v>
      </c>
      <c r="U525" s="696" t="s">
        <v>2020</v>
      </c>
      <c r="V525" s="257"/>
      <c r="W525" s="257"/>
      <c r="X525" s="257"/>
      <c r="Y525" s="257"/>
      <c r="Z525" s="257"/>
      <c r="AA525" s="257"/>
      <c r="AB525" s="257"/>
      <c r="AC525" s="257"/>
      <c r="AD525" s="257"/>
      <c r="AE525" s="257"/>
      <c r="AF525" s="257"/>
      <c r="AG525" s="257"/>
      <c r="AH525" s="257"/>
      <c r="AI525" s="257"/>
      <c r="AJ525" s="257"/>
      <c r="AK525" s="257"/>
    </row>
    <row r="526" spans="2:37" s="598" customFormat="1" ht="22.5" customHeight="1">
      <c r="B526" s="583" t="s">
        <v>1438</v>
      </c>
      <c r="C526" s="583" t="s">
        <v>867</v>
      </c>
      <c r="D526" s="583" t="s">
        <v>506</v>
      </c>
      <c r="E526" s="583" t="s">
        <v>458</v>
      </c>
      <c r="F526" s="583" t="s">
        <v>100</v>
      </c>
      <c r="G526" s="583" t="s">
        <v>100</v>
      </c>
      <c r="H526" s="583" t="s">
        <v>100</v>
      </c>
      <c r="I526" s="583" t="s">
        <v>646</v>
      </c>
      <c r="J526" s="583" t="s">
        <v>1709</v>
      </c>
      <c r="K526" s="597">
        <v>0.5</v>
      </c>
      <c r="L526" s="605" t="s">
        <v>435</v>
      </c>
      <c r="M526" s="754" t="s">
        <v>435</v>
      </c>
      <c r="N526" s="730" t="s">
        <v>435</v>
      </c>
      <c r="O526" s="252">
        <v>2023</v>
      </c>
      <c r="P526" s="754" t="s">
        <v>435</v>
      </c>
      <c r="Q526" s="252" t="s">
        <v>393</v>
      </c>
      <c r="R526" s="252" t="s">
        <v>394</v>
      </c>
      <c r="S526" s="252" t="s">
        <v>2021</v>
      </c>
      <c r="T526" s="252" t="s">
        <v>477</v>
      </c>
      <c r="U526" s="726" t="s">
        <v>2022</v>
      </c>
      <c r="V526" s="257"/>
      <c r="W526" s="257"/>
      <c r="X526" s="257"/>
      <c r="Y526" s="257"/>
      <c r="Z526" s="257"/>
      <c r="AA526" s="257"/>
      <c r="AB526" s="257"/>
      <c r="AC526" s="257"/>
      <c r="AD526" s="257"/>
      <c r="AE526" s="257"/>
      <c r="AF526" s="257"/>
      <c r="AG526" s="257"/>
      <c r="AH526" s="257"/>
      <c r="AI526" s="257"/>
      <c r="AJ526" s="257"/>
      <c r="AK526" s="257"/>
    </row>
    <row r="527" spans="2:37" s="598" customFormat="1" ht="22.5" customHeight="1">
      <c r="B527" s="583" t="s">
        <v>1438</v>
      </c>
      <c r="C527" s="583" t="s">
        <v>867</v>
      </c>
      <c r="D527" s="583" t="s">
        <v>506</v>
      </c>
      <c r="E527" s="583" t="s">
        <v>886</v>
      </c>
      <c r="F527" s="583" t="s">
        <v>100</v>
      </c>
      <c r="G527" s="583" t="s">
        <v>100</v>
      </c>
      <c r="H527" s="583" t="s">
        <v>100</v>
      </c>
      <c r="I527" s="583" t="s">
        <v>646</v>
      </c>
      <c r="J527" s="583" t="s">
        <v>1709</v>
      </c>
      <c r="K527" s="597">
        <v>0.06</v>
      </c>
      <c r="L527" s="605" t="s">
        <v>435</v>
      </c>
      <c r="M527" s="754" t="s">
        <v>435</v>
      </c>
      <c r="N527" s="730" t="s">
        <v>435</v>
      </c>
      <c r="O527" s="252">
        <v>2023</v>
      </c>
      <c r="P527" s="754" t="s">
        <v>435</v>
      </c>
      <c r="Q527" s="252" t="s">
        <v>393</v>
      </c>
      <c r="R527" s="252" t="s">
        <v>394</v>
      </c>
      <c r="S527" s="252" t="s">
        <v>2023</v>
      </c>
      <c r="T527" s="252" t="s">
        <v>477</v>
      </c>
      <c r="U527" s="726" t="s">
        <v>2024</v>
      </c>
      <c r="V527" s="257"/>
      <c r="W527" s="257"/>
      <c r="X527" s="257"/>
      <c r="Y527" s="257"/>
      <c r="Z527" s="257"/>
      <c r="AA527" s="257"/>
      <c r="AB527" s="257"/>
      <c r="AC527" s="257"/>
      <c r="AD527" s="257"/>
      <c r="AE527" s="257"/>
      <c r="AF527" s="257"/>
      <c r="AG527" s="257"/>
      <c r="AH527" s="257"/>
      <c r="AI527" s="257"/>
      <c r="AJ527" s="257"/>
      <c r="AK527" s="257"/>
    </row>
    <row r="528" spans="2:37" s="598" customFormat="1" ht="22.5" customHeight="1">
      <c r="B528" s="583" t="s">
        <v>1438</v>
      </c>
      <c r="C528" s="583" t="s">
        <v>867</v>
      </c>
      <c r="D528" s="583" t="s">
        <v>506</v>
      </c>
      <c r="E528" s="583" t="s">
        <v>461</v>
      </c>
      <c r="F528" s="583" t="s">
        <v>100</v>
      </c>
      <c r="G528" s="583" t="s">
        <v>100</v>
      </c>
      <c r="H528" s="583" t="s">
        <v>100</v>
      </c>
      <c r="I528" s="583" t="s">
        <v>646</v>
      </c>
      <c r="J528" s="583" t="s">
        <v>1709</v>
      </c>
      <c r="K528" s="597">
        <v>0.5</v>
      </c>
      <c r="L528" s="605" t="s">
        <v>435</v>
      </c>
      <c r="M528" s="754" t="s">
        <v>435</v>
      </c>
      <c r="N528" s="730" t="s">
        <v>435</v>
      </c>
      <c r="O528" s="252">
        <v>2023</v>
      </c>
      <c r="P528" s="754" t="s">
        <v>435</v>
      </c>
      <c r="Q528" s="252" t="s">
        <v>393</v>
      </c>
      <c r="R528" s="252" t="s">
        <v>394</v>
      </c>
      <c r="S528" s="252" t="s">
        <v>2025</v>
      </c>
      <c r="T528" s="252" t="s">
        <v>477</v>
      </c>
      <c r="U528" s="726" t="s">
        <v>2026</v>
      </c>
      <c r="V528" s="257"/>
      <c r="W528" s="257"/>
      <c r="X528" s="257"/>
      <c r="Y528" s="257"/>
      <c r="Z528" s="257"/>
      <c r="AA528" s="257"/>
      <c r="AB528" s="257"/>
      <c r="AC528" s="257"/>
      <c r="AD528" s="257"/>
      <c r="AE528" s="257"/>
      <c r="AF528" s="257"/>
      <c r="AG528" s="257"/>
      <c r="AH528" s="257"/>
      <c r="AI528" s="257"/>
      <c r="AJ528" s="257"/>
      <c r="AK528" s="257"/>
    </row>
    <row r="529" spans="2:37" s="598" customFormat="1" ht="22.5" customHeight="1">
      <c r="B529" s="583" t="s">
        <v>1438</v>
      </c>
      <c r="C529" s="583" t="s">
        <v>2027</v>
      </c>
      <c r="D529" s="583" t="s">
        <v>506</v>
      </c>
      <c r="E529" s="583" t="s">
        <v>458</v>
      </c>
      <c r="F529" s="583" t="s">
        <v>410</v>
      </c>
      <c r="G529" s="583">
        <v>977831.93539999996</v>
      </c>
      <c r="H529" s="583">
        <v>1204817.3570000001</v>
      </c>
      <c r="I529" s="583" t="s">
        <v>646</v>
      </c>
      <c r="J529" s="583" t="s">
        <v>1709</v>
      </c>
      <c r="K529" s="597" t="s">
        <v>2028</v>
      </c>
      <c r="L529" s="605" t="s">
        <v>435</v>
      </c>
      <c r="M529" s="252" t="s">
        <v>415</v>
      </c>
      <c r="N529" s="353">
        <v>45</v>
      </c>
      <c r="O529" s="252">
        <v>2009</v>
      </c>
      <c r="P529" s="252">
        <v>2026</v>
      </c>
      <c r="Q529" s="252" t="s">
        <v>1705</v>
      </c>
      <c r="R529" s="252" t="s">
        <v>394</v>
      </c>
      <c r="S529" s="252" t="s">
        <v>2029</v>
      </c>
      <c r="T529" s="252" t="s">
        <v>477</v>
      </c>
      <c r="U529" s="726" t="s">
        <v>2030</v>
      </c>
      <c r="V529" s="257"/>
      <c r="W529" s="257"/>
      <c r="X529" s="257"/>
      <c r="Y529" s="257"/>
      <c r="Z529" s="257"/>
      <c r="AA529" s="257"/>
      <c r="AB529" s="257"/>
      <c r="AC529" s="257"/>
      <c r="AD529" s="257"/>
      <c r="AE529" s="257"/>
      <c r="AF529" s="257"/>
      <c r="AG529" s="257"/>
      <c r="AH529" s="257"/>
      <c r="AI529" s="257"/>
      <c r="AJ529" s="257"/>
      <c r="AK529" s="257"/>
    </row>
    <row r="530" spans="2:37" s="598" customFormat="1" ht="22.5" customHeight="1">
      <c r="B530" s="583" t="s">
        <v>1438</v>
      </c>
      <c r="C530" s="583" t="s">
        <v>2031</v>
      </c>
      <c r="D530" s="583" t="s">
        <v>506</v>
      </c>
      <c r="E530" s="583" t="s">
        <v>886</v>
      </c>
      <c r="F530" s="583" t="s">
        <v>100</v>
      </c>
      <c r="G530" s="583" t="s">
        <v>100</v>
      </c>
      <c r="H530" s="583" t="s">
        <v>100</v>
      </c>
      <c r="I530" s="583" t="s">
        <v>646</v>
      </c>
      <c r="J530" s="583" t="s">
        <v>1709</v>
      </c>
      <c r="K530" s="597">
        <v>0.4</v>
      </c>
      <c r="L530" s="605" t="s">
        <v>435</v>
      </c>
      <c r="M530" s="754" t="s">
        <v>435</v>
      </c>
      <c r="N530" s="730" t="s">
        <v>435</v>
      </c>
      <c r="O530" s="252">
        <v>2023</v>
      </c>
      <c r="P530" s="754" t="s">
        <v>435</v>
      </c>
      <c r="Q530" s="252" t="s">
        <v>393</v>
      </c>
      <c r="R530" s="252" t="s">
        <v>394</v>
      </c>
      <c r="S530" s="252" t="s">
        <v>2032</v>
      </c>
      <c r="T530" s="252" t="s">
        <v>477</v>
      </c>
      <c r="U530" s="726" t="s">
        <v>2033</v>
      </c>
      <c r="V530" s="257"/>
      <c r="W530" s="257"/>
      <c r="X530" s="257"/>
      <c r="Y530" s="257"/>
      <c r="Z530" s="257"/>
      <c r="AA530" s="257"/>
      <c r="AB530" s="257"/>
      <c r="AC530" s="257"/>
      <c r="AD530" s="257"/>
      <c r="AE530" s="257"/>
      <c r="AF530" s="257"/>
      <c r="AG530" s="257"/>
      <c r="AH530" s="257"/>
      <c r="AI530" s="257"/>
      <c r="AJ530" s="257"/>
      <c r="AK530" s="257"/>
    </row>
    <row r="531" spans="2:37" s="598" customFormat="1" ht="22.5" customHeight="1">
      <c r="B531" s="583" t="s">
        <v>1438</v>
      </c>
      <c r="C531" s="583" t="s">
        <v>2031</v>
      </c>
      <c r="D531" s="583" t="s">
        <v>506</v>
      </c>
      <c r="E531" s="584" t="s">
        <v>886</v>
      </c>
      <c r="F531" s="584" t="s">
        <v>435</v>
      </c>
      <c r="G531" s="584" t="s">
        <v>435</v>
      </c>
      <c r="H531" s="584" t="s">
        <v>435</v>
      </c>
      <c r="I531" s="583" t="s">
        <v>646</v>
      </c>
      <c r="J531" s="583" t="s">
        <v>1709</v>
      </c>
      <c r="K531" s="585">
        <v>6.7000000000000004E-2</v>
      </c>
      <c r="L531" s="605" t="s">
        <v>435</v>
      </c>
      <c r="M531" s="252" t="s">
        <v>1854</v>
      </c>
      <c r="N531" s="730" t="s">
        <v>435</v>
      </c>
      <c r="O531" s="251">
        <v>2025</v>
      </c>
      <c r="P531" s="251">
        <v>2028</v>
      </c>
      <c r="Q531" s="252" t="s">
        <v>393</v>
      </c>
      <c r="R531" s="252" t="s">
        <v>394</v>
      </c>
      <c r="S531" s="251" t="s">
        <v>2034</v>
      </c>
      <c r="T531" s="252" t="s">
        <v>2035</v>
      </c>
      <c r="U531" s="696" t="s">
        <v>2036</v>
      </c>
      <c r="V531" s="257"/>
      <c r="W531" s="257"/>
      <c r="X531" s="257"/>
      <c r="Y531" s="257"/>
      <c r="Z531" s="257"/>
      <c r="AA531" s="257"/>
      <c r="AB531" s="257"/>
      <c r="AC531" s="257"/>
      <c r="AD531" s="257"/>
      <c r="AE531" s="257"/>
      <c r="AF531" s="257"/>
      <c r="AG531" s="257"/>
      <c r="AH531" s="257"/>
      <c r="AI531" s="257"/>
      <c r="AJ531" s="257"/>
      <c r="AK531" s="257"/>
    </row>
    <row r="532" spans="2:37" s="598" customFormat="1" ht="22.5" customHeight="1">
      <c r="B532" s="583" t="s">
        <v>1438</v>
      </c>
      <c r="C532" s="583" t="s">
        <v>2031</v>
      </c>
      <c r="D532" s="583" t="s">
        <v>1804</v>
      </c>
      <c r="E532" s="583" t="s">
        <v>887</v>
      </c>
      <c r="F532" s="583" t="s">
        <v>402</v>
      </c>
      <c r="G532" s="583" t="s">
        <v>100</v>
      </c>
      <c r="H532" s="583" t="s">
        <v>100</v>
      </c>
      <c r="I532" s="583" t="s">
        <v>100</v>
      </c>
      <c r="J532" s="583" t="s">
        <v>100</v>
      </c>
      <c r="K532" s="604" t="s">
        <v>435</v>
      </c>
      <c r="L532" s="605" t="s">
        <v>435</v>
      </c>
      <c r="M532" s="252" t="s">
        <v>100</v>
      </c>
      <c r="N532" s="730" t="s">
        <v>435</v>
      </c>
      <c r="O532" s="252">
        <v>2022</v>
      </c>
      <c r="P532" s="754" t="s">
        <v>435</v>
      </c>
      <c r="Q532" s="252" t="s">
        <v>1705</v>
      </c>
      <c r="R532" s="252" t="s">
        <v>394</v>
      </c>
      <c r="S532" s="252" t="s">
        <v>2037</v>
      </c>
      <c r="T532" s="252" t="s">
        <v>1938</v>
      </c>
      <c r="U532" s="726" t="s">
        <v>2038</v>
      </c>
      <c r="V532" s="257"/>
      <c r="W532" s="257"/>
      <c r="X532" s="257"/>
      <c r="Y532" s="257"/>
      <c r="Z532" s="257"/>
      <c r="AA532" s="257"/>
      <c r="AB532" s="257"/>
      <c r="AC532" s="257"/>
      <c r="AD532" s="257"/>
      <c r="AE532" s="257"/>
      <c r="AF532" s="257"/>
      <c r="AG532" s="257"/>
      <c r="AH532" s="257"/>
      <c r="AI532" s="257"/>
      <c r="AJ532" s="257"/>
      <c r="AK532" s="257"/>
    </row>
    <row r="533" spans="2:37" s="598" customFormat="1" ht="22.5" customHeight="1">
      <c r="B533" s="583" t="s">
        <v>1438</v>
      </c>
      <c r="C533" s="583" t="s">
        <v>2039</v>
      </c>
      <c r="D533" s="583" t="s">
        <v>506</v>
      </c>
      <c r="E533" s="583" t="s">
        <v>2040</v>
      </c>
      <c r="F533" s="583" t="s">
        <v>100</v>
      </c>
      <c r="G533" s="583" t="s">
        <v>100</v>
      </c>
      <c r="H533" s="583" t="s">
        <v>100</v>
      </c>
      <c r="I533" s="583" t="s">
        <v>646</v>
      </c>
      <c r="J533" s="583" t="s">
        <v>1709</v>
      </c>
      <c r="K533" s="638">
        <v>0.48</v>
      </c>
      <c r="L533" s="605" t="s">
        <v>435</v>
      </c>
      <c r="M533" s="754" t="s">
        <v>435</v>
      </c>
      <c r="N533" s="759">
        <v>0</v>
      </c>
      <c r="O533" s="252">
        <v>2024</v>
      </c>
      <c r="P533" s="252">
        <v>2027</v>
      </c>
      <c r="Q533" s="252" t="s">
        <v>393</v>
      </c>
      <c r="R533" s="252" t="s">
        <v>394</v>
      </c>
      <c r="S533" s="252" t="s">
        <v>2041</v>
      </c>
      <c r="T533" s="252" t="s">
        <v>1734</v>
      </c>
      <c r="U533" s="698" t="s">
        <v>2042</v>
      </c>
      <c r="V533" s="257"/>
      <c r="W533" s="257"/>
      <c r="X533" s="257"/>
      <c r="Y533" s="257"/>
      <c r="Z533" s="257"/>
      <c r="AA533" s="257"/>
      <c r="AB533" s="257"/>
      <c r="AC533" s="257"/>
      <c r="AD533" s="257"/>
      <c r="AE533" s="257"/>
      <c r="AF533" s="257"/>
      <c r="AG533" s="257"/>
      <c r="AH533" s="257"/>
      <c r="AI533" s="257"/>
      <c r="AJ533" s="257"/>
      <c r="AK533" s="257"/>
    </row>
    <row r="534" spans="2:37" s="598" customFormat="1" ht="22.5" customHeight="1">
      <c r="B534" s="583" t="s">
        <v>1438</v>
      </c>
      <c r="C534" s="583" t="s">
        <v>2043</v>
      </c>
      <c r="D534" s="583" t="s">
        <v>506</v>
      </c>
      <c r="E534" s="583" t="s">
        <v>2044</v>
      </c>
      <c r="F534" s="583" t="s">
        <v>431</v>
      </c>
      <c r="G534" s="583">
        <v>476256.57650000002</v>
      </c>
      <c r="H534" s="583">
        <v>2331176.2089999998</v>
      </c>
      <c r="I534" s="583" t="s">
        <v>646</v>
      </c>
      <c r="J534" s="583" t="s">
        <v>1709</v>
      </c>
      <c r="K534" s="585">
        <v>0.412103</v>
      </c>
      <c r="L534" s="605" t="s">
        <v>435</v>
      </c>
      <c r="M534" s="251" t="s">
        <v>415</v>
      </c>
      <c r="N534" s="679">
        <v>0.412103</v>
      </c>
      <c r="O534" s="251">
        <v>2009</v>
      </c>
      <c r="P534" s="251">
        <v>2025</v>
      </c>
      <c r="Q534" s="251" t="s">
        <v>412</v>
      </c>
      <c r="R534" s="251" t="s">
        <v>394</v>
      </c>
      <c r="S534" s="251" t="s">
        <v>847</v>
      </c>
      <c r="T534" s="251" t="s">
        <v>477</v>
      </c>
      <c r="U534" s="726" t="s">
        <v>2045</v>
      </c>
      <c r="V534" s="257"/>
      <c r="W534" s="257"/>
      <c r="X534" s="257"/>
      <c r="Y534" s="257"/>
      <c r="Z534" s="257"/>
      <c r="AA534" s="257"/>
      <c r="AB534" s="257"/>
      <c r="AC534" s="257"/>
      <c r="AD534" s="257"/>
      <c r="AE534" s="257"/>
      <c r="AF534" s="257"/>
      <c r="AG534" s="257"/>
      <c r="AH534" s="257"/>
      <c r="AI534" s="257"/>
      <c r="AJ534" s="257"/>
      <c r="AK534" s="257"/>
    </row>
    <row r="535" spans="2:37" s="598" customFormat="1" ht="22.5" customHeight="1">
      <c r="B535" s="583" t="s">
        <v>1438</v>
      </c>
      <c r="C535" s="583" t="s">
        <v>2046</v>
      </c>
      <c r="D535" s="583" t="s">
        <v>2047</v>
      </c>
      <c r="E535" s="583" t="s">
        <v>1090</v>
      </c>
      <c r="F535" s="583" t="s">
        <v>431</v>
      </c>
      <c r="G535" s="583">
        <v>4770635.2759999996</v>
      </c>
      <c r="H535" s="583">
        <v>2655150.0290000001</v>
      </c>
      <c r="I535" s="583" t="s">
        <v>646</v>
      </c>
      <c r="J535" s="583" t="s">
        <v>1709</v>
      </c>
      <c r="K535" s="597">
        <v>23.058243000000001</v>
      </c>
      <c r="L535" s="605" t="s">
        <v>435</v>
      </c>
      <c r="M535" s="252" t="s">
        <v>116</v>
      </c>
      <c r="N535" s="353">
        <v>23.058243000000001</v>
      </c>
      <c r="O535" s="252">
        <v>2012</v>
      </c>
      <c r="P535" s="252">
        <v>2023</v>
      </c>
      <c r="Q535" s="252" t="s">
        <v>1785</v>
      </c>
      <c r="R535" s="252" t="s">
        <v>394</v>
      </c>
      <c r="S535" s="252" t="s">
        <v>2048</v>
      </c>
      <c r="T535" s="252" t="s">
        <v>477</v>
      </c>
      <c r="U535" s="696" t="s">
        <v>2049</v>
      </c>
      <c r="V535" s="257"/>
      <c r="W535" s="257"/>
      <c r="X535" s="257"/>
      <c r="Y535" s="257"/>
      <c r="Z535" s="257"/>
      <c r="AA535" s="257"/>
      <c r="AB535" s="257"/>
      <c r="AC535" s="257"/>
      <c r="AD535" s="257"/>
      <c r="AE535" s="257"/>
      <c r="AF535" s="257"/>
      <c r="AG535" s="257"/>
      <c r="AH535" s="257"/>
      <c r="AI535" s="257"/>
      <c r="AJ535" s="257"/>
      <c r="AK535" s="257"/>
    </row>
    <row r="536" spans="2:37" s="598" customFormat="1" ht="22.5" customHeight="1">
      <c r="B536" s="583" t="s">
        <v>1438</v>
      </c>
      <c r="C536" s="583" t="s">
        <v>2046</v>
      </c>
      <c r="D536" s="583" t="s">
        <v>2050</v>
      </c>
      <c r="E536" s="583" t="s">
        <v>1091</v>
      </c>
      <c r="F536" s="583" t="s">
        <v>431</v>
      </c>
      <c r="G536" s="583">
        <v>4770515.5970000001</v>
      </c>
      <c r="H536" s="583">
        <v>2654916.1869999999</v>
      </c>
      <c r="I536" s="583" t="s">
        <v>646</v>
      </c>
      <c r="J536" s="583" t="s">
        <v>1709</v>
      </c>
      <c r="K536" s="597">
        <v>8.8086079999999995</v>
      </c>
      <c r="L536" s="584"/>
      <c r="M536" s="252" t="s">
        <v>118</v>
      </c>
      <c r="N536" s="353">
        <v>8.8086079999999995</v>
      </c>
      <c r="O536" s="252">
        <v>2012</v>
      </c>
      <c r="P536" s="252">
        <v>2025</v>
      </c>
      <c r="Q536" s="252" t="s">
        <v>1785</v>
      </c>
      <c r="R536" s="252" t="s">
        <v>394</v>
      </c>
      <c r="S536" s="251" t="s">
        <v>2051</v>
      </c>
      <c r="T536" s="251" t="s">
        <v>2052</v>
      </c>
      <c r="U536" s="696" t="s">
        <v>2053</v>
      </c>
      <c r="V536" s="257"/>
      <c r="W536" s="257"/>
      <c r="X536" s="257"/>
      <c r="Y536" s="257"/>
      <c r="Z536" s="257"/>
      <c r="AA536" s="257"/>
      <c r="AB536" s="257"/>
      <c r="AC536" s="257"/>
      <c r="AD536" s="257"/>
      <c r="AE536" s="257"/>
      <c r="AF536" s="257"/>
      <c r="AG536" s="257"/>
      <c r="AH536" s="257"/>
      <c r="AI536" s="257"/>
      <c r="AJ536" s="257"/>
      <c r="AK536" s="257"/>
    </row>
    <row r="537" spans="2:37" s="598" customFormat="1" ht="22.5" customHeight="1">
      <c r="B537" s="583" t="s">
        <v>1438</v>
      </c>
      <c r="C537" s="583" t="s">
        <v>2046</v>
      </c>
      <c r="D537" s="583" t="s">
        <v>2047</v>
      </c>
      <c r="E537" s="583" t="s">
        <v>1090</v>
      </c>
      <c r="F537" s="583" t="s">
        <v>431</v>
      </c>
      <c r="G537" s="583">
        <v>4770635.2759999996</v>
      </c>
      <c r="H537" s="583">
        <v>2655150.0290000001</v>
      </c>
      <c r="I537" s="583" t="s">
        <v>646</v>
      </c>
      <c r="J537" s="583" t="s">
        <v>1709</v>
      </c>
      <c r="K537" s="597">
        <v>6.4494360000000004</v>
      </c>
      <c r="L537" s="605" t="s">
        <v>435</v>
      </c>
      <c r="M537" s="252" t="s">
        <v>415</v>
      </c>
      <c r="N537" s="353">
        <v>6.4494360000000004</v>
      </c>
      <c r="O537" s="252">
        <v>2012</v>
      </c>
      <c r="P537" s="252">
        <v>2023</v>
      </c>
      <c r="Q537" s="252" t="s">
        <v>1785</v>
      </c>
      <c r="R537" s="252" t="s">
        <v>394</v>
      </c>
      <c r="S537" s="252" t="s">
        <v>2054</v>
      </c>
      <c r="T537" s="252" t="s">
        <v>477</v>
      </c>
      <c r="U537" s="696" t="s">
        <v>2055</v>
      </c>
      <c r="V537" s="257"/>
      <c r="W537" s="257"/>
      <c r="X537" s="257"/>
      <c r="Y537" s="257"/>
      <c r="Z537" s="257"/>
      <c r="AA537" s="257"/>
      <c r="AB537" s="257"/>
      <c r="AC537" s="257"/>
      <c r="AD537" s="257"/>
      <c r="AE537" s="257"/>
      <c r="AF537" s="257"/>
      <c r="AG537" s="257"/>
      <c r="AH537" s="257"/>
      <c r="AI537" s="257"/>
      <c r="AJ537" s="257"/>
      <c r="AK537" s="257"/>
    </row>
    <row r="538" spans="2:37" s="598" customFormat="1" ht="22.5" customHeight="1">
      <c r="B538" s="583" t="s">
        <v>1438</v>
      </c>
      <c r="C538" s="583" t="s">
        <v>2056</v>
      </c>
      <c r="D538" s="583" t="s">
        <v>506</v>
      </c>
      <c r="E538" s="584" t="s">
        <v>446</v>
      </c>
      <c r="F538" s="584" t="s">
        <v>435</v>
      </c>
      <c r="G538" s="584" t="s">
        <v>435</v>
      </c>
      <c r="H538" s="584" t="s">
        <v>435</v>
      </c>
      <c r="I538" s="583" t="s">
        <v>646</v>
      </c>
      <c r="J538" s="583" t="s">
        <v>1709</v>
      </c>
      <c r="K538" s="585">
        <v>8.0000000000000002E-3</v>
      </c>
      <c r="L538" s="605" t="s">
        <v>435</v>
      </c>
      <c r="M538" s="252" t="s">
        <v>1854</v>
      </c>
      <c r="N538" s="730" t="s">
        <v>435</v>
      </c>
      <c r="O538" s="251">
        <v>2025</v>
      </c>
      <c r="P538" s="251">
        <v>2027</v>
      </c>
      <c r="Q538" s="252" t="s">
        <v>393</v>
      </c>
      <c r="R538" s="252" t="s">
        <v>394</v>
      </c>
      <c r="S538" s="251" t="s">
        <v>2057</v>
      </c>
      <c r="T538" s="252" t="s">
        <v>1734</v>
      </c>
      <c r="U538" s="696" t="s">
        <v>2058</v>
      </c>
      <c r="V538" s="257"/>
      <c r="W538" s="257"/>
      <c r="X538" s="257"/>
      <c r="Y538" s="257"/>
      <c r="Z538" s="257"/>
      <c r="AA538" s="257"/>
      <c r="AB538" s="257"/>
      <c r="AC538" s="257"/>
      <c r="AD538" s="257"/>
      <c r="AE538" s="257"/>
      <c r="AF538" s="257"/>
      <c r="AG538" s="257"/>
      <c r="AH538" s="257"/>
      <c r="AI538" s="257"/>
      <c r="AJ538" s="257"/>
      <c r="AK538" s="257"/>
    </row>
    <row r="539" spans="2:37" s="598" customFormat="1" ht="22.5" customHeight="1">
      <c r="B539" s="583" t="s">
        <v>1438</v>
      </c>
      <c r="C539" s="583" t="s">
        <v>2059</v>
      </c>
      <c r="D539" s="583" t="s">
        <v>506</v>
      </c>
      <c r="E539" s="583" t="s">
        <v>651</v>
      </c>
      <c r="F539" s="583" t="s">
        <v>431</v>
      </c>
      <c r="G539" s="583" t="s">
        <v>2060</v>
      </c>
      <c r="H539" s="583" t="s">
        <v>2061</v>
      </c>
      <c r="I539" s="583" t="s">
        <v>646</v>
      </c>
      <c r="J539" s="583" t="s">
        <v>1709</v>
      </c>
      <c r="K539" s="597">
        <v>2.29E-2</v>
      </c>
      <c r="L539" s="584"/>
      <c r="M539" s="251" t="s">
        <v>415</v>
      </c>
      <c r="N539" s="353">
        <v>2.2852000000000001E-2</v>
      </c>
      <c r="O539" s="252">
        <v>2023</v>
      </c>
      <c r="P539" s="252">
        <v>2027</v>
      </c>
      <c r="Q539" s="251" t="s">
        <v>412</v>
      </c>
      <c r="R539" s="252" t="s">
        <v>394</v>
      </c>
      <c r="S539" s="252" t="s">
        <v>652</v>
      </c>
      <c r="T539" s="252" t="s">
        <v>477</v>
      </c>
      <c r="U539" s="757" t="s">
        <v>2062</v>
      </c>
      <c r="V539" s="257"/>
      <c r="W539" s="257"/>
      <c r="X539" s="257"/>
      <c r="Y539" s="257"/>
      <c r="Z539" s="257"/>
      <c r="AA539" s="257"/>
      <c r="AB539" s="257"/>
      <c r="AC539" s="257"/>
      <c r="AD539" s="257"/>
      <c r="AE539" s="257"/>
      <c r="AF539" s="257"/>
      <c r="AG539" s="257"/>
      <c r="AH539" s="257"/>
      <c r="AI539" s="257"/>
      <c r="AJ539" s="257"/>
      <c r="AK539" s="257"/>
    </row>
    <row r="540" spans="2:37" s="598" customFormat="1" ht="22.5" customHeight="1">
      <c r="B540" s="583" t="s">
        <v>1438</v>
      </c>
      <c r="C540" s="583" t="s">
        <v>2059</v>
      </c>
      <c r="D540" s="583" t="s">
        <v>506</v>
      </c>
      <c r="E540" s="583" t="s">
        <v>2063</v>
      </c>
      <c r="F540" s="583" t="s">
        <v>431</v>
      </c>
      <c r="G540" s="583">
        <v>4711362.6880000001</v>
      </c>
      <c r="H540" s="583">
        <v>2197633.11</v>
      </c>
      <c r="I540" s="583" t="s">
        <v>646</v>
      </c>
      <c r="J540" s="583" t="s">
        <v>621</v>
      </c>
      <c r="K540" s="585">
        <v>1.6400000000000001E-2</v>
      </c>
      <c r="L540" s="605" t="s">
        <v>435</v>
      </c>
      <c r="M540" s="251" t="s">
        <v>826</v>
      </c>
      <c r="N540" s="679">
        <v>1.6383999999999999E-2</v>
      </c>
      <c r="O540" s="251">
        <v>2023</v>
      </c>
      <c r="P540" s="251">
        <v>2026</v>
      </c>
      <c r="Q540" s="251" t="s">
        <v>412</v>
      </c>
      <c r="R540" s="251" t="s">
        <v>394</v>
      </c>
      <c r="S540" s="251" t="s">
        <v>827</v>
      </c>
      <c r="T540" s="251" t="s">
        <v>477</v>
      </c>
      <c r="U540" s="726" t="s">
        <v>2064</v>
      </c>
      <c r="V540" s="257"/>
      <c r="W540" s="257"/>
      <c r="X540" s="257"/>
      <c r="Y540" s="257"/>
      <c r="Z540" s="257"/>
      <c r="AA540" s="257"/>
      <c r="AB540" s="257"/>
      <c r="AC540" s="257"/>
      <c r="AD540" s="257"/>
      <c r="AE540" s="257"/>
      <c r="AF540" s="257"/>
      <c r="AG540" s="257"/>
      <c r="AH540" s="257"/>
      <c r="AI540" s="257"/>
      <c r="AJ540" s="257"/>
      <c r="AK540" s="257"/>
    </row>
    <row r="541" spans="2:37" s="598" customFormat="1" ht="22.5" customHeight="1">
      <c r="B541" s="583" t="s">
        <v>1438</v>
      </c>
      <c r="C541" s="583" t="s">
        <v>2059</v>
      </c>
      <c r="D541" s="583" t="s">
        <v>506</v>
      </c>
      <c r="E541" s="583" t="s">
        <v>2065</v>
      </c>
      <c r="F541" s="583" t="s">
        <v>431</v>
      </c>
      <c r="G541" s="583">
        <v>4722586.1782900002</v>
      </c>
      <c r="H541" s="583">
        <v>2211822.5455</v>
      </c>
      <c r="I541" s="583" t="s">
        <v>646</v>
      </c>
      <c r="J541" s="583" t="s">
        <v>1709</v>
      </c>
      <c r="K541" s="585">
        <v>0.13489999999999999</v>
      </c>
      <c r="L541" s="605" t="s">
        <v>435</v>
      </c>
      <c r="M541" s="251" t="s">
        <v>415</v>
      </c>
      <c r="N541" s="679">
        <v>0.13486200000000001</v>
      </c>
      <c r="O541" s="251">
        <v>2023</v>
      </c>
      <c r="P541" s="251">
        <v>2027</v>
      </c>
      <c r="Q541" s="251" t="s">
        <v>519</v>
      </c>
      <c r="R541" s="251" t="s">
        <v>394</v>
      </c>
      <c r="S541" s="251" t="s">
        <v>835</v>
      </c>
      <c r="T541" s="251" t="s">
        <v>477</v>
      </c>
      <c r="U541" s="726" t="s">
        <v>2066</v>
      </c>
      <c r="V541" s="257"/>
      <c r="W541" s="257"/>
      <c r="X541" s="257"/>
      <c r="Y541" s="257"/>
      <c r="Z541" s="257"/>
      <c r="AA541" s="257"/>
      <c r="AB541" s="257"/>
      <c r="AC541" s="257"/>
      <c r="AD541" s="257"/>
      <c r="AE541" s="257"/>
      <c r="AF541" s="257"/>
      <c r="AG541" s="257"/>
      <c r="AH541" s="257"/>
      <c r="AI541" s="257"/>
      <c r="AJ541" s="257"/>
      <c r="AK541" s="257"/>
    </row>
    <row r="542" spans="2:37" s="598" customFormat="1" ht="22.5" customHeight="1">
      <c r="B542" s="583" t="s">
        <v>1438</v>
      </c>
      <c r="C542" s="583" t="s">
        <v>2059</v>
      </c>
      <c r="D542" s="583" t="s">
        <v>506</v>
      </c>
      <c r="E542" s="583" t="s">
        <v>2067</v>
      </c>
      <c r="F542" s="583" t="s">
        <v>431</v>
      </c>
      <c r="G542" s="584" t="s">
        <v>435</v>
      </c>
      <c r="H542" s="584" t="s">
        <v>435</v>
      </c>
      <c r="I542" s="583" t="s">
        <v>646</v>
      </c>
      <c r="J542" s="583" t="s">
        <v>1709</v>
      </c>
      <c r="K542" s="585">
        <v>7.1999999999999995E-2</v>
      </c>
      <c r="L542" s="605" t="s">
        <v>435</v>
      </c>
      <c r="M542" s="251" t="s">
        <v>435</v>
      </c>
      <c r="N542" s="679">
        <v>0</v>
      </c>
      <c r="O542" s="251">
        <v>2025</v>
      </c>
      <c r="P542" s="251"/>
      <c r="Q542" s="252" t="s">
        <v>393</v>
      </c>
      <c r="R542" s="251" t="s">
        <v>394</v>
      </c>
      <c r="S542" s="251" t="s">
        <v>2068</v>
      </c>
      <c r="T542" s="251" t="s">
        <v>477</v>
      </c>
      <c r="U542" s="698" t="s">
        <v>2069</v>
      </c>
      <c r="V542" s="257"/>
      <c r="W542" s="257"/>
      <c r="X542" s="257"/>
      <c r="Y542" s="257"/>
      <c r="Z542" s="257"/>
      <c r="AA542" s="257"/>
      <c r="AB542" s="257"/>
      <c r="AC542" s="257"/>
      <c r="AD542" s="257"/>
      <c r="AE542" s="257"/>
      <c r="AF542" s="257"/>
      <c r="AG542" s="257"/>
      <c r="AH542" s="257"/>
      <c r="AI542" s="257"/>
      <c r="AJ542" s="257"/>
      <c r="AK542" s="257"/>
    </row>
    <row r="543" spans="2:37" s="598" customFormat="1" ht="22.5" customHeight="1">
      <c r="B543" s="583" t="s">
        <v>1438</v>
      </c>
      <c r="C543" s="583" t="s">
        <v>2070</v>
      </c>
      <c r="D543" s="583" t="s">
        <v>506</v>
      </c>
      <c r="E543" s="583" t="s">
        <v>2071</v>
      </c>
      <c r="F543" s="583" t="s">
        <v>431</v>
      </c>
      <c r="G543" s="584" t="s">
        <v>435</v>
      </c>
      <c r="H543" s="584" t="s">
        <v>435</v>
      </c>
      <c r="I543" s="583" t="s">
        <v>646</v>
      </c>
      <c r="J543" s="583" t="s">
        <v>1709</v>
      </c>
      <c r="K543" s="585">
        <v>2.2499999999999999E-2</v>
      </c>
      <c r="L543" s="605" t="s">
        <v>435</v>
      </c>
      <c r="M543" s="251" t="s">
        <v>435</v>
      </c>
      <c r="N543" s="679">
        <v>0</v>
      </c>
      <c r="O543" s="251">
        <v>2025</v>
      </c>
      <c r="P543" s="251">
        <v>2029</v>
      </c>
      <c r="Q543" s="252" t="s">
        <v>1748</v>
      </c>
      <c r="R543" s="251" t="s">
        <v>394</v>
      </c>
      <c r="S543" s="251" t="s">
        <v>2072</v>
      </c>
      <c r="T543" s="251" t="s">
        <v>477</v>
      </c>
      <c r="U543" s="726" t="s">
        <v>2073</v>
      </c>
      <c r="V543" s="257"/>
      <c r="W543" s="257"/>
      <c r="X543" s="257"/>
      <c r="Y543" s="257"/>
      <c r="Z543" s="257"/>
      <c r="AA543" s="257"/>
      <c r="AB543" s="257"/>
      <c r="AC543" s="257"/>
      <c r="AD543" s="257"/>
      <c r="AE543" s="257"/>
      <c r="AF543" s="257"/>
      <c r="AG543" s="257"/>
      <c r="AH543" s="257"/>
      <c r="AI543" s="257"/>
      <c r="AJ543" s="257"/>
      <c r="AK543" s="257"/>
    </row>
    <row r="544" spans="2:37" s="598" customFormat="1" ht="22.5" customHeight="1">
      <c r="B544" s="583" t="s">
        <v>1438</v>
      </c>
      <c r="C544" s="583" t="s">
        <v>713</v>
      </c>
      <c r="D544" s="583" t="s">
        <v>506</v>
      </c>
      <c r="E544" s="583" t="s">
        <v>2074</v>
      </c>
      <c r="F544" s="583" t="s">
        <v>431</v>
      </c>
      <c r="G544" s="620" t="s">
        <v>2075</v>
      </c>
      <c r="H544" s="639">
        <v>2099471610</v>
      </c>
      <c r="I544" s="583" t="s">
        <v>646</v>
      </c>
      <c r="J544" s="583" t="s">
        <v>621</v>
      </c>
      <c r="K544" s="597">
        <v>0.116358</v>
      </c>
      <c r="L544" s="584"/>
      <c r="M544" s="251" t="s">
        <v>415</v>
      </c>
      <c r="N544" s="353">
        <v>0.116358</v>
      </c>
      <c r="O544" s="252">
        <v>2023</v>
      </c>
      <c r="P544" s="252">
        <v>2027</v>
      </c>
      <c r="Q544" s="251" t="s">
        <v>412</v>
      </c>
      <c r="R544" s="252" t="s">
        <v>394</v>
      </c>
      <c r="S544" s="252" t="s">
        <v>714</v>
      </c>
      <c r="T544" s="252" t="s">
        <v>659</v>
      </c>
      <c r="U544" s="726" t="s">
        <v>2076</v>
      </c>
      <c r="V544" s="257"/>
      <c r="W544" s="257"/>
      <c r="X544" s="257"/>
      <c r="Y544" s="257"/>
      <c r="Z544" s="257"/>
      <c r="AA544" s="257"/>
      <c r="AB544" s="257"/>
      <c r="AC544" s="257"/>
      <c r="AD544" s="257"/>
      <c r="AE544" s="257"/>
      <c r="AF544" s="257"/>
      <c r="AG544" s="257"/>
      <c r="AH544" s="257"/>
      <c r="AI544" s="257"/>
      <c r="AJ544" s="257"/>
      <c r="AK544" s="257"/>
    </row>
    <row r="545" spans="2:37" s="598" customFormat="1" ht="22.5" customHeight="1">
      <c r="B545" s="583" t="s">
        <v>1438</v>
      </c>
      <c r="C545" s="583" t="s">
        <v>713</v>
      </c>
      <c r="D545" s="583" t="s">
        <v>506</v>
      </c>
      <c r="E545" s="583" t="s">
        <v>2074</v>
      </c>
      <c r="F545" s="583" t="s">
        <v>431</v>
      </c>
      <c r="G545" s="639">
        <v>4708359170</v>
      </c>
      <c r="H545" s="639">
        <v>2099483456</v>
      </c>
      <c r="I545" s="583" t="s">
        <v>646</v>
      </c>
      <c r="J545" s="583" t="s">
        <v>621</v>
      </c>
      <c r="K545" s="597">
        <v>4.5714999999999999E-2</v>
      </c>
      <c r="L545" s="584"/>
      <c r="M545" s="251" t="s">
        <v>411</v>
      </c>
      <c r="N545" s="353">
        <v>4.5714999999999999E-2</v>
      </c>
      <c r="O545" s="252">
        <v>2023</v>
      </c>
      <c r="P545" s="252">
        <v>2027</v>
      </c>
      <c r="Q545" s="251" t="s">
        <v>412</v>
      </c>
      <c r="R545" s="252" t="s">
        <v>394</v>
      </c>
      <c r="S545" s="252" t="s">
        <v>714</v>
      </c>
      <c r="T545" s="252" t="s">
        <v>659</v>
      </c>
      <c r="U545" s="726" t="s">
        <v>2076</v>
      </c>
      <c r="V545" s="257"/>
      <c r="W545" s="257"/>
      <c r="X545" s="257"/>
      <c r="Y545" s="257"/>
      <c r="Z545" s="257"/>
      <c r="AA545" s="257"/>
      <c r="AB545" s="257"/>
      <c r="AC545" s="257"/>
      <c r="AD545" s="257"/>
      <c r="AE545" s="257"/>
      <c r="AF545" s="257"/>
      <c r="AG545" s="257"/>
      <c r="AH545" s="257"/>
      <c r="AI545" s="257"/>
      <c r="AJ545" s="257"/>
      <c r="AK545" s="257"/>
    </row>
    <row r="546" spans="2:37" s="598" customFormat="1" ht="22.5" customHeight="1">
      <c r="B546" s="583" t="s">
        <v>1438</v>
      </c>
      <c r="C546" s="583" t="s">
        <v>2077</v>
      </c>
      <c r="D546" s="583" t="s">
        <v>506</v>
      </c>
      <c r="E546" s="583" t="s">
        <v>2078</v>
      </c>
      <c r="F546" s="583" t="s">
        <v>431</v>
      </c>
      <c r="G546" s="584" t="s">
        <v>435</v>
      </c>
      <c r="H546" s="584" t="s">
        <v>435</v>
      </c>
      <c r="I546" s="583" t="s">
        <v>646</v>
      </c>
      <c r="J546" s="583" t="s">
        <v>1709</v>
      </c>
      <c r="K546" s="585">
        <v>3.5999999999999999E-3</v>
      </c>
      <c r="L546" s="605" t="s">
        <v>435</v>
      </c>
      <c r="M546" s="251" t="s">
        <v>435</v>
      </c>
      <c r="N546" s="679">
        <v>0</v>
      </c>
      <c r="O546" s="251">
        <v>2025</v>
      </c>
      <c r="P546" s="251"/>
      <c r="Q546" s="252" t="s">
        <v>393</v>
      </c>
      <c r="R546" s="251" t="s">
        <v>394</v>
      </c>
      <c r="S546" s="251" t="s">
        <v>2079</v>
      </c>
      <c r="T546" s="251" t="s">
        <v>477</v>
      </c>
      <c r="U546" s="696" t="s">
        <v>2080</v>
      </c>
      <c r="V546" s="257"/>
      <c r="W546" s="257"/>
      <c r="X546" s="257"/>
      <c r="Y546" s="257"/>
      <c r="Z546" s="257"/>
      <c r="AA546" s="257"/>
      <c r="AB546" s="257"/>
      <c r="AC546" s="257"/>
      <c r="AD546" s="257"/>
      <c r="AE546" s="257"/>
      <c r="AF546" s="257"/>
      <c r="AG546" s="257"/>
      <c r="AH546" s="257"/>
      <c r="AI546" s="257"/>
      <c r="AJ546" s="257"/>
      <c r="AK546" s="257"/>
    </row>
    <row r="547" spans="2:37" s="598" customFormat="1" ht="22.5" customHeight="1">
      <c r="B547" s="583" t="s">
        <v>1438</v>
      </c>
      <c r="C547" s="583" t="s">
        <v>2077</v>
      </c>
      <c r="D547" s="583" t="s">
        <v>506</v>
      </c>
      <c r="E547" s="583" t="s">
        <v>2081</v>
      </c>
      <c r="F547" s="583" t="s">
        <v>431</v>
      </c>
      <c r="G547" s="584" t="s">
        <v>435</v>
      </c>
      <c r="H547" s="584" t="s">
        <v>435</v>
      </c>
      <c r="I547" s="583" t="s">
        <v>646</v>
      </c>
      <c r="J547" s="583" t="s">
        <v>1709</v>
      </c>
      <c r="K547" s="585">
        <v>1.26E-2</v>
      </c>
      <c r="L547" s="605" t="s">
        <v>435</v>
      </c>
      <c r="M547" s="251" t="s">
        <v>435</v>
      </c>
      <c r="N547" s="679">
        <v>0</v>
      </c>
      <c r="O547" s="251">
        <v>2024</v>
      </c>
      <c r="P547" s="251"/>
      <c r="Q547" s="252" t="s">
        <v>393</v>
      </c>
      <c r="R547" s="251" t="s">
        <v>394</v>
      </c>
      <c r="S547" s="251" t="s">
        <v>2082</v>
      </c>
      <c r="T547" s="251" t="s">
        <v>477</v>
      </c>
      <c r="U547" s="696" t="s">
        <v>2083</v>
      </c>
      <c r="V547" s="257"/>
      <c r="W547" s="257"/>
      <c r="X547" s="257"/>
      <c r="Y547" s="257"/>
      <c r="Z547" s="257"/>
      <c r="AA547" s="257"/>
      <c r="AB547" s="257"/>
      <c r="AC547" s="257"/>
      <c r="AD547" s="257"/>
      <c r="AE547" s="257"/>
      <c r="AF547" s="257"/>
      <c r="AG547" s="257"/>
      <c r="AH547" s="257"/>
      <c r="AI547" s="257"/>
      <c r="AJ547" s="257"/>
      <c r="AK547" s="257"/>
    </row>
    <row r="548" spans="2:37" s="598" customFormat="1" ht="22.5" customHeight="1">
      <c r="B548" s="583" t="s">
        <v>1438</v>
      </c>
      <c r="C548" s="583" t="s">
        <v>2084</v>
      </c>
      <c r="D548" s="583" t="s">
        <v>506</v>
      </c>
      <c r="E548" s="584" t="s">
        <v>886</v>
      </c>
      <c r="F548" s="584" t="s">
        <v>435</v>
      </c>
      <c r="G548" s="584" t="s">
        <v>435</v>
      </c>
      <c r="H548" s="584" t="s">
        <v>435</v>
      </c>
      <c r="I548" s="583" t="s">
        <v>646</v>
      </c>
      <c r="J548" s="583" t="s">
        <v>1709</v>
      </c>
      <c r="K548" s="585">
        <v>4.8000000000000001E-2</v>
      </c>
      <c r="L548" s="605" t="s">
        <v>435</v>
      </c>
      <c r="M548" s="252" t="s">
        <v>1854</v>
      </c>
      <c r="N548" s="730" t="s">
        <v>435</v>
      </c>
      <c r="O548" s="251">
        <v>2025</v>
      </c>
      <c r="P548" s="251">
        <v>2028</v>
      </c>
      <c r="Q548" s="252" t="s">
        <v>393</v>
      </c>
      <c r="R548" s="252" t="s">
        <v>394</v>
      </c>
      <c r="S548" s="251" t="s">
        <v>2085</v>
      </c>
      <c r="T548" s="252" t="s">
        <v>2086</v>
      </c>
      <c r="U548" s="696" t="s">
        <v>2087</v>
      </c>
      <c r="V548" s="257"/>
      <c r="W548" s="257"/>
      <c r="X548" s="257"/>
      <c r="Y548" s="257"/>
      <c r="Z548" s="257"/>
      <c r="AA548" s="257"/>
      <c r="AB548" s="257"/>
      <c r="AC548" s="257"/>
      <c r="AD548" s="257"/>
      <c r="AE548" s="257"/>
      <c r="AF548" s="257"/>
      <c r="AG548" s="257"/>
      <c r="AH548" s="257"/>
      <c r="AI548" s="257"/>
      <c r="AJ548" s="257"/>
      <c r="AK548" s="257"/>
    </row>
    <row r="549" spans="2:37" s="598" customFormat="1" ht="22.5" customHeight="1">
      <c r="B549" s="583" t="s">
        <v>1438</v>
      </c>
      <c r="C549" s="583" t="s">
        <v>2084</v>
      </c>
      <c r="D549" s="583" t="s">
        <v>506</v>
      </c>
      <c r="E549" s="584" t="s">
        <v>2088</v>
      </c>
      <c r="F549" s="584" t="s">
        <v>435</v>
      </c>
      <c r="G549" s="584" t="s">
        <v>435</v>
      </c>
      <c r="H549" s="584" t="s">
        <v>435</v>
      </c>
      <c r="I549" s="583" t="s">
        <v>646</v>
      </c>
      <c r="J549" s="583" t="s">
        <v>1709</v>
      </c>
      <c r="K549" s="585">
        <v>1.6E-2</v>
      </c>
      <c r="L549" s="605" t="s">
        <v>435</v>
      </c>
      <c r="M549" s="252" t="s">
        <v>1854</v>
      </c>
      <c r="N549" s="730" t="s">
        <v>435</v>
      </c>
      <c r="O549" s="251">
        <v>2025</v>
      </c>
      <c r="P549" s="251">
        <v>2028</v>
      </c>
      <c r="Q549" s="252" t="s">
        <v>393</v>
      </c>
      <c r="R549" s="252" t="s">
        <v>394</v>
      </c>
      <c r="S549" s="251" t="s">
        <v>2089</v>
      </c>
      <c r="T549" s="252" t="s">
        <v>1856</v>
      </c>
      <c r="U549" s="696" t="s">
        <v>2090</v>
      </c>
      <c r="V549" s="257"/>
      <c r="W549" s="257"/>
      <c r="X549" s="257"/>
      <c r="Y549" s="257"/>
      <c r="Z549" s="257"/>
      <c r="AA549" s="257"/>
      <c r="AB549" s="257"/>
      <c r="AC549" s="257"/>
      <c r="AD549" s="257"/>
      <c r="AE549" s="257"/>
      <c r="AF549" s="257"/>
      <c r="AG549" s="257"/>
      <c r="AH549" s="257"/>
      <c r="AI549" s="257"/>
      <c r="AJ549" s="257"/>
      <c r="AK549" s="257"/>
    </row>
    <row r="550" spans="2:37" s="598" customFormat="1" ht="22.5" customHeight="1">
      <c r="B550" s="583" t="s">
        <v>1438</v>
      </c>
      <c r="C550" s="583" t="s">
        <v>866</v>
      </c>
      <c r="D550" s="583" t="s">
        <v>506</v>
      </c>
      <c r="E550" s="583" t="s">
        <v>1096</v>
      </c>
      <c r="F550" s="583" t="s">
        <v>410</v>
      </c>
      <c r="G550" s="583" t="s">
        <v>2091</v>
      </c>
      <c r="H550" s="583">
        <v>2250561.3020000001</v>
      </c>
      <c r="I550" s="583" t="s">
        <v>646</v>
      </c>
      <c r="J550" s="583" t="s">
        <v>1709</v>
      </c>
      <c r="K550" s="597">
        <v>0.3</v>
      </c>
      <c r="L550" s="605" t="s">
        <v>435</v>
      </c>
      <c r="M550" s="252" t="s">
        <v>415</v>
      </c>
      <c r="N550" s="353">
        <v>0.3</v>
      </c>
      <c r="O550" s="252">
        <v>2023</v>
      </c>
      <c r="P550" s="252">
        <v>2028</v>
      </c>
      <c r="Q550" s="251" t="s">
        <v>412</v>
      </c>
      <c r="R550" s="252" t="s">
        <v>394</v>
      </c>
      <c r="S550" s="252" t="s">
        <v>2092</v>
      </c>
      <c r="T550" s="252" t="s">
        <v>477</v>
      </c>
      <c r="U550" s="726" t="s">
        <v>2093</v>
      </c>
      <c r="V550" s="257"/>
      <c r="W550" s="257"/>
      <c r="X550" s="257"/>
      <c r="Y550" s="257"/>
      <c r="Z550" s="257"/>
      <c r="AA550" s="257"/>
      <c r="AB550" s="257"/>
      <c r="AC550" s="257"/>
      <c r="AD550" s="257"/>
      <c r="AE550" s="257"/>
      <c r="AF550" s="257"/>
      <c r="AG550" s="257"/>
      <c r="AH550" s="257"/>
      <c r="AI550" s="257"/>
      <c r="AJ550" s="257"/>
      <c r="AK550" s="257"/>
    </row>
    <row r="551" spans="2:37" s="598" customFormat="1" ht="22.5" customHeight="1">
      <c r="B551" s="583" t="s">
        <v>1438</v>
      </c>
      <c r="C551" s="583" t="s">
        <v>866</v>
      </c>
      <c r="D551" s="583" t="s">
        <v>506</v>
      </c>
      <c r="E551" s="583" t="s">
        <v>2094</v>
      </c>
      <c r="F551" s="583" t="s">
        <v>100</v>
      </c>
      <c r="G551" s="583" t="s">
        <v>100</v>
      </c>
      <c r="H551" s="583" t="s">
        <v>100</v>
      </c>
      <c r="I551" s="583" t="s">
        <v>646</v>
      </c>
      <c r="J551" s="583" t="s">
        <v>1709</v>
      </c>
      <c r="K551" s="597">
        <v>0.1</v>
      </c>
      <c r="L551" s="605" t="s">
        <v>435</v>
      </c>
      <c r="M551" s="754" t="s">
        <v>435</v>
      </c>
      <c r="N551" s="730" t="s">
        <v>435</v>
      </c>
      <c r="O551" s="252">
        <v>2025</v>
      </c>
      <c r="P551" s="754" t="s">
        <v>435</v>
      </c>
      <c r="Q551" s="252" t="s">
        <v>393</v>
      </c>
      <c r="R551" s="252" t="s">
        <v>394</v>
      </c>
      <c r="S551" s="252" t="s">
        <v>2095</v>
      </c>
      <c r="T551" s="252" t="s">
        <v>477</v>
      </c>
      <c r="U551" s="726" t="s">
        <v>2096</v>
      </c>
      <c r="V551" s="257"/>
      <c r="W551" s="257"/>
      <c r="X551" s="257"/>
      <c r="Y551" s="257"/>
      <c r="Z551" s="257"/>
      <c r="AA551" s="257"/>
      <c r="AB551" s="257"/>
      <c r="AC551" s="257"/>
      <c r="AD551" s="257"/>
      <c r="AE551" s="257"/>
      <c r="AF551" s="257"/>
      <c r="AG551" s="257"/>
      <c r="AH551" s="257"/>
      <c r="AI551" s="257"/>
      <c r="AJ551" s="257"/>
      <c r="AK551" s="257"/>
    </row>
    <row r="552" spans="2:37" s="598" customFormat="1" ht="22.5" customHeight="1">
      <c r="B552" s="583" t="s">
        <v>1438</v>
      </c>
      <c r="C552" s="583" t="s">
        <v>866</v>
      </c>
      <c r="D552" s="583" t="s">
        <v>506</v>
      </c>
      <c r="E552" s="583" t="s">
        <v>794</v>
      </c>
      <c r="F552" s="583" t="s">
        <v>100</v>
      </c>
      <c r="G552" s="583" t="s">
        <v>100</v>
      </c>
      <c r="H552" s="583" t="s">
        <v>100</v>
      </c>
      <c r="I552" s="583" t="s">
        <v>646</v>
      </c>
      <c r="J552" s="583" t="s">
        <v>1709</v>
      </c>
      <c r="K552" s="597">
        <v>1.7</v>
      </c>
      <c r="L552" s="605" t="s">
        <v>435</v>
      </c>
      <c r="M552" s="754" t="s">
        <v>435</v>
      </c>
      <c r="N552" s="730" t="s">
        <v>435</v>
      </c>
      <c r="O552" s="252">
        <v>2025</v>
      </c>
      <c r="P552" s="754" t="s">
        <v>435</v>
      </c>
      <c r="Q552" s="252" t="s">
        <v>393</v>
      </c>
      <c r="R552" s="252" t="s">
        <v>394</v>
      </c>
      <c r="S552" s="252" t="s">
        <v>2097</v>
      </c>
      <c r="T552" s="252" t="s">
        <v>477</v>
      </c>
      <c r="U552" s="726" t="s">
        <v>2098</v>
      </c>
      <c r="V552" s="257"/>
      <c r="W552" s="257"/>
      <c r="X552" s="257"/>
      <c r="Y552" s="257"/>
      <c r="Z552" s="257"/>
      <c r="AA552" s="257"/>
      <c r="AB552" s="257"/>
      <c r="AC552" s="257"/>
      <c r="AD552" s="257"/>
      <c r="AE552" s="257"/>
      <c r="AF552" s="257"/>
      <c r="AG552" s="257"/>
      <c r="AH552" s="257"/>
      <c r="AI552" s="257"/>
      <c r="AJ552" s="257"/>
      <c r="AK552" s="257"/>
    </row>
    <row r="553" spans="2:37" s="598" customFormat="1" ht="22.5" customHeight="1">
      <c r="B553" s="583" t="s">
        <v>1438</v>
      </c>
      <c r="C553" s="583" t="s">
        <v>2099</v>
      </c>
      <c r="D553" s="583" t="s">
        <v>506</v>
      </c>
      <c r="E553" s="583" t="s">
        <v>1097</v>
      </c>
      <c r="F553" s="583" t="s">
        <v>410</v>
      </c>
      <c r="G553" s="583">
        <v>4994188.91</v>
      </c>
      <c r="H553" s="583">
        <v>2342781.58</v>
      </c>
      <c r="I553" s="583" t="s">
        <v>646</v>
      </c>
      <c r="J553" s="583" t="s">
        <v>1709</v>
      </c>
      <c r="K553" s="585">
        <v>1.38</v>
      </c>
      <c r="L553" s="605" t="s">
        <v>435</v>
      </c>
      <c r="M553" s="252" t="s">
        <v>594</v>
      </c>
      <c r="N553" s="679">
        <v>1.38</v>
      </c>
      <c r="O553" s="251">
        <v>2021</v>
      </c>
      <c r="P553" s="251">
        <v>2026</v>
      </c>
      <c r="Q553" s="251" t="s">
        <v>412</v>
      </c>
      <c r="R553" s="252" t="s">
        <v>394</v>
      </c>
      <c r="S553" s="252" t="s">
        <v>2100</v>
      </c>
      <c r="T553" s="252" t="s">
        <v>477</v>
      </c>
      <c r="U553" s="726" t="s">
        <v>2101</v>
      </c>
      <c r="V553" s="257"/>
      <c r="W553" s="257"/>
      <c r="X553" s="257"/>
      <c r="Y553" s="257"/>
      <c r="Z553" s="257"/>
      <c r="AA553" s="257"/>
      <c r="AB553" s="257"/>
      <c r="AC553" s="257"/>
      <c r="AD553" s="257"/>
      <c r="AE553" s="257"/>
      <c r="AF553" s="257"/>
      <c r="AG553" s="257"/>
      <c r="AH553" s="257"/>
      <c r="AI553" s="257"/>
      <c r="AJ553" s="257"/>
      <c r="AK553" s="257"/>
    </row>
    <row r="554" spans="2:37" s="598" customFormat="1" ht="22.5" customHeight="1">
      <c r="B554" s="583" t="s">
        <v>1438</v>
      </c>
      <c r="C554" s="583" t="s">
        <v>2102</v>
      </c>
      <c r="D554" s="583" t="s">
        <v>506</v>
      </c>
      <c r="E554" s="583" t="s">
        <v>699</v>
      </c>
      <c r="F554" s="583" t="s">
        <v>431</v>
      </c>
      <c r="G554" s="583">
        <v>4945412.0999999996</v>
      </c>
      <c r="H554" s="583">
        <v>2082757.4</v>
      </c>
      <c r="I554" s="583" t="s">
        <v>646</v>
      </c>
      <c r="J554" s="583" t="s">
        <v>621</v>
      </c>
      <c r="K554" s="597">
        <v>0.14269999999999999</v>
      </c>
      <c r="L554" s="584"/>
      <c r="M554" s="251" t="s">
        <v>415</v>
      </c>
      <c r="N554" s="353">
        <v>0.14269999999999999</v>
      </c>
      <c r="O554" s="252">
        <v>2022</v>
      </c>
      <c r="P554" s="252">
        <v>2026</v>
      </c>
      <c r="Q554" s="251" t="s">
        <v>412</v>
      </c>
      <c r="R554" s="252" t="s">
        <v>394</v>
      </c>
      <c r="S554" s="252" t="s">
        <v>716</v>
      </c>
      <c r="T554" s="252" t="s">
        <v>659</v>
      </c>
      <c r="U554" s="726" t="s">
        <v>2103</v>
      </c>
      <c r="V554" s="257"/>
      <c r="W554" s="257"/>
      <c r="X554" s="257"/>
      <c r="Y554" s="257"/>
      <c r="Z554" s="257"/>
      <c r="AA554" s="257"/>
      <c r="AB554" s="257"/>
      <c r="AC554" s="257"/>
      <c r="AD554" s="257"/>
      <c r="AE554" s="257"/>
      <c r="AF554" s="257"/>
      <c r="AG554" s="257"/>
      <c r="AH554" s="257"/>
      <c r="AI554" s="257"/>
      <c r="AJ554" s="257"/>
      <c r="AK554" s="257"/>
    </row>
    <row r="555" spans="2:37" s="598" customFormat="1" ht="22.5" customHeight="1">
      <c r="B555" s="583" t="s">
        <v>1438</v>
      </c>
      <c r="C555" s="583" t="s">
        <v>2102</v>
      </c>
      <c r="D555" s="583" t="s">
        <v>506</v>
      </c>
      <c r="E555" s="583" t="s">
        <v>429</v>
      </c>
      <c r="F555" s="583" t="s">
        <v>431</v>
      </c>
      <c r="G555" s="635">
        <v>4933658836</v>
      </c>
      <c r="H555" s="635">
        <v>2087883648</v>
      </c>
      <c r="I555" s="583" t="s">
        <v>646</v>
      </c>
      <c r="J555" s="583" t="s">
        <v>621</v>
      </c>
      <c r="K555" s="597">
        <v>4.7999999999999996E-3</v>
      </c>
      <c r="L555" s="584"/>
      <c r="M555" s="251" t="s">
        <v>411</v>
      </c>
      <c r="N555" s="353">
        <v>4.7999999999999996E-3</v>
      </c>
      <c r="O555" s="252">
        <v>2021</v>
      </c>
      <c r="P555" s="252">
        <v>2022</v>
      </c>
      <c r="Q555" s="252" t="s">
        <v>712</v>
      </c>
      <c r="R555" s="252" t="s">
        <v>394</v>
      </c>
      <c r="S555" s="252" t="s">
        <v>717</v>
      </c>
      <c r="T555" s="252" t="s">
        <v>659</v>
      </c>
      <c r="U555" s="726" t="s">
        <v>2104</v>
      </c>
      <c r="V555" s="257"/>
      <c r="W555" s="257"/>
      <c r="X555" s="257"/>
      <c r="Y555" s="257"/>
      <c r="Z555" s="257"/>
      <c r="AA555" s="257"/>
      <c r="AB555" s="257"/>
      <c r="AC555" s="257"/>
      <c r="AD555" s="257"/>
      <c r="AE555" s="257"/>
      <c r="AF555" s="257"/>
      <c r="AG555" s="257"/>
      <c r="AH555" s="257"/>
      <c r="AI555" s="257"/>
      <c r="AJ555" s="257"/>
      <c r="AK555" s="257"/>
    </row>
    <row r="556" spans="2:37" s="598" customFormat="1" ht="22.5" customHeight="1">
      <c r="B556" s="583" t="s">
        <v>1438</v>
      </c>
      <c r="C556" s="583" t="s">
        <v>2102</v>
      </c>
      <c r="D556" s="583" t="s">
        <v>506</v>
      </c>
      <c r="E556" s="583" t="s">
        <v>429</v>
      </c>
      <c r="F556" s="583" t="s">
        <v>431</v>
      </c>
      <c r="G556" s="583">
        <v>4929686.1030000001</v>
      </c>
      <c r="H556" s="583">
        <v>2090987.9739999999</v>
      </c>
      <c r="I556" s="583" t="s">
        <v>646</v>
      </c>
      <c r="J556" s="583" t="s">
        <v>621</v>
      </c>
      <c r="K556" s="597">
        <v>7.7999999999999996E-3</v>
      </c>
      <c r="L556" s="584"/>
      <c r="M556" s="251" t="s">
        <v>415</v>
      </c>
      <c r="N556" s="353">
        <v>7.7999999999999996E-3</v>
      </c>
      <c r="O556" s="252">
        <v>2022</v>
      </c>
      <c r="P556" s="252">
        <v>2022</v>
      </c>
      <c r="Q556" s="252" t="s">
        <v>712</v>
      </c>
      <c r="R556" s="252" t="s">
        <v>394</v>
      </c>
      <c r="S556" s="252" t="s">
        <v>718</v>
      </c>
      <c r="T556" s="252" t="s">
        <v>659</v>
      </c>
      <c r="U556" s="726" t="s">
        <v>2105</v>
      </c>
      <c r="V556" s="257"/>
      <c r="W556" s="257"/>
      <c r="X556" s="257"/>
      <c r="Y556" s="257"/>
      <c r="Z556" s="257"/>
      <c r="AA556" s="257"/>
      <c r="AB556" s="257"/>
      <c r="AC556" s="257"/>
      <c r="AD556" s="257"/>
      <c r="AE556" s="257"/>
      <c r="AF556" s="257"/>
      <c r="AG556" s="257"/>
      <c r="AH556" s="257"/>
      <c r="AI556" s="257"/>
      <c r="AJ556" s="257"/>
      <c r="AK556" s="257"/>
    </row>
    <row r="557" spans="2:37" s="598" customFormat="1" ht="22.5" customHeight="1">
      <c r="B557" s="583" t="s">
        <v>1438</v>
      </c>
      <c r="C557" s="583" t="s">
        <v>2102</v>
      </c>
      <c r="D557" s="583" t="s">
        <v>506</v>
      </c>
      <c r="E557" s="583" t="s">
        <v>429</v>
      </c>
      <c r="F557" s="583" t="s">
        <v>431</v>
      </c>
      <c r="G557" s="583">
        <v>4929715.2439999999</v>
      </c>
      <c r="H557" s="583">
        <v>2090885.513</v>
      </c>
      <c r="I557" s="583" t="s">
        <v>646</v>
      </c>
      <c r="J557" s="583" t="s">
        <v>621</v>
      </c>
      <c r="K557" s="597">
        <v>7.4000000000000003E-3</v>
      </c>
      <c r="L557" s="584"/>
      <c r="M557" s="251" t="s">
        <v>415</v>
      </c>
      <c r="N557" s="353">
        <v>7.3639999999999999E-3</v>
      </c>
      <c r="O557" s="252">
        <v>2022</v>
      </c>
      <c r="P557" s="252">
        <v>2022</v>
      </c>
      <c r="Q557" s="252" t="s">
        <v>712</v>
      </c>
      <c r="R557" s="252" t="s">
        <v>394</v>
      </c>
      <c r="S557" s="252" t="s">
        <v>719</v>
      </c>
      <c r="T557" s="252" t="s">
        <v>659</v>
      </c>
      <c r="U557" s="726" t="s">
        <v>2106</v>
      </c>
      <c r="V557" s="257"/>
      <c r="W557" s="257"/>
      <c r="X557" s="257"/>
      <c r="Y557" s="257"/>
      <c r="Z557" s="257"/>
      <c r="AA557" s="257"/>
      <c r="AB557" s="257"/>
      <c r="AC557" s="257"/>
      <c r="AD557" s="257"/>
      <c r="AE557" s="257"/>
      <c r="AF557" s="257"/>
      <c r="AG557" s="257"/>
      <c r="AH557" s="257"/>
      <c r="AI557" s="257"/>
      <c r="AJ557" s="257"/>
      <c r="AK557" s="257"/>
    </row>
    <row r="558" spans="2:37" s="598" customFormat="1" ht="22.5" customHeight="1">
      <c r="B558" s="583" t="s">
        <v>1438</v>
      </c>
      <c r="C558" s="583" t="s">
        <v>2102</v>
      </c>
      <c r="D558" s="583" t="s">
        <v>506</v>
      </c>
      <c r="E558" s="583" t="s">
        <v>429</v>
      </c>
      <c r="F558" s="583" t="s">
        <v>431</v>
      </c>
      <c r="G558" s="635">
        <v>4931994457</v>
      </c>
      <c r="H558" s="635">
        <v>2089404163</v>
      </c>
      <c r="I558" s="583" t="s">
        <v>646</v>
      </c>
      <c r="J558" s="583" t="s">
        <v>621</v>
      </c>
      <c r="K558" s="597">
        <v>3.0999999999999999E-3</v>
      </c>
      <c r="L558" s="584"/>
      <c r="M558" s="251" t="s">
        <v>413</v>
      </c>
      <c r="N558" s="353">
        <v>3.0999999999999999E-3</v>
      </c>
      <c r="O558" s="252">
        <v>2022</v>
      </c>
      <c r="P558" s="252">
        <v>2022</v>
      </c>
      <c r="Q558" s="252" t="s">
        <v>712</v>
      </c>
      <c r="R558" s="252" t="s">
        <v>394</v>
      </c>
      <c r="S558" s="252" t="s">
        <v>720</v>
      </c>
      <c r="T558" s="252" t="s">
        <v>659</v>
      </c>
      <c r="U558" s="726" t="s">
        <v>2107</v>
      </c>
      <c r="V558" s="257"/>
      <c r="W558" s="257"/>
      <c r="X558" s="257"/>
      <c r="Y558" s="257"/>
      <c r="Z558" s="257"/>
      <c r="AA558" s="257"/>
      <c r="AB558" s="257"/>
      <c r="AC558" s="257"/>
      <c r="AD558" s="257"/>
      <c r="AE558" s="257"/>
      <c r="AF558" s="257"/>
      <c r="AG558" s="257"/>
      <c r="AH558" s="257"/>
      <c r="AI558" s="257"/>
      <c r="AJ558" s="257"/>
      <c r="AK558" s="257"/>
    </row>
    <row r="559" spans="2:37" s="598" customFormat="1" ht="22.5" customHeight="1">
      <c r="B559" s="583" t="s">
        <v>1438</v>
      </c>
      <c r="C559" s="583" t="s">
        <v>2102</v>
      </c>
      <c r="D559" s="583" t="s">
        <v>506</v>
      </c>
      <c r="E559" s="583" t="s">
        <v>699</v>
      </c>
      <c r="F559" s="583" t="s">
        <v>431</v>
      </c>
      <c r="G559" s="583">
        <v>4945656.6950000003</v>
      </c>
      <c r="H559" s="583">
        <v>2082860.638</v>
      </c>
      <c r="I559" s="583" t="s">
        <v>646</v>
      </c>
      <c r="J559" s="583" t="s">
        <v>621</v>
      </c>
      <c r="K559" s="640">
        <v>15.96</v>
      </c>
      <c r="L559" s="636"/>
      <c r="M559" s="237" t="s">
        <v>413</v>
      </c>
      <c r="N559" s="354">
        <v>15.96</v>
      </c>
      <c r="O559" s="237">
        <v>2021</v>
      </c>
      <c r="P559" s="252">
        <v>2026</v>
      </c>
      <c r="Q559" s="251" t="s">
        <v>412</v>
      </c>
      <c r="R559" s="252" t="s">
        <v>394</v>
      </c>
      <c r="S559" s="252" t="s">
        <v>721</v>
      </c>
      <c r="T559" s="252" t="s">
        <v>659</v>
      </c>
      <c r="U559" s="726" t="s">
        <v>2108</v>
      </c>
      <c r="V559" s="257"/>
      <c r="W559" s="257"/>
      <c r="X559" s="257"/>
      <c r="Y559" s="257"/>
      <c r="Z559" s="257"/>
      <c r="AA559" s="257"/>
      <c r="AB559" s="257"/>
      <c r="AC559" s="257"/>
      <c r="AD559" s="257"/>
      <c r="AE559" s="257"/>
      <c r="AF559" s="257"/>
      <c r="AG559" s="257"/>
      <c r="AH559" s="257"/>
      <c r="AI559" s="257"/>
      <c r="AJ559" s="257"/>
      <c r="AK559" s="257"/>
    </row>
    <row r="560" spans="2:37" s="598" customFormat="1" ht="22.5" customHeight="1">
      <c r="B560" s="583" t="s">
        <v>1438</v>
      </c>
      <c r="C560" s="583" t="s">
        <v>2102</v>
      </c>
      <c r="D560" s="583" t="s">
        <v>506</v>
      </c>
      <c r="E560" s="583" t="s">
        <v>699</v>
      </c>
      <c r="F560" s="583" t="s">
        <v>431</v>
      </c>
      <c r="G560" s="620" t="s">
        <v>435</v>
      </c>
      <c r="H560" s="620" t="s">
        <v>435</v>
      </c>
      <c r="I560" s="583" t="s">
        <v>646</v>
      </c>
      <c r="J560" s="583" t="s">
        <v>585</v>
      </c>
      <c r="K560" s="585">
        <v>15.96</v>
      </c>
      <c r="L560" s="584"/>
      <c r="M560" s="251" t="s">
        <v>435</v>
      </c>
      <c r="N560" s="679">
        <v>0</v>
      </c>
      <c r="O560" s="252">
        <v>2021</v>
      </c>
      <c r="P560" s="252" t="s">
        <v>434</v>
      </c>
      <c r="Q560" s="252" t="s">
        <v>1748</v>
      </c>
      <c r="R560" s="252" t="s">
        <v>394</v>
      </c>
      <c r="S560" s="252" t="s">
        <v>721</v>
      </c>
      <c r="T560" s="252" t="s">
        <v>659</v>
      </c>
      <c r="U560" s="726" t="s">
        <v>2109</v>
      </c>
      <c r="V560" s="257"/>
      <c r="W560" s="257"/>
      <c r="X560" s="257"/>
      <c r="Y560" s="257"/>
      <c r="Z560" s="257"/>
      <c r="AA560" s="257"/>
      <c r="AB560" s="257"/>
      <c r="AC560" s="257"/>
      <c r="AD560" s="257"/>
      <c r="AE560" s="257"/>
      <c r="AF560" s="257"/>
      <c r="AG560" s="257"/>
      <c r="AH560" s="257"/>
      <c r="AI560" s="257"/>
      <c r="AJ560" s="257"/>
      <c r="AK560" s="257"/>
    </row>
    <row r="561" spans="2:37" s="598" customFormat="1" ht="22.5" customHeight="1">
      <c r="B561" s="583" t="s">
        <v>1438</v>
      </c>
      <c r="C561" s="583" t="s">
        <v>2102</v>
      </c>
      <c r="D561" s="583" t="s">
        <v>506</v>
      </c>
      <c r="E561" s="583" t="s">
        <v>723</v>
      </c>
      <c r="F561" s="583" t="s">
        <v>431</v>
      </c>
      <c r="G561" s="583">
        <v>4894374.2790000001</v>
      </c>
      <c r="H561" s="583">
        <v>2086721.1310000001</v>
      </c>
      <c r="I561" s="583" t="s">
        <v>646</v>
      </c>
      <c r="J561" s="583" t="s">
        <v>621</v>
      </c>
      <c r="K561" s="597">
        <v>7.8399999999999997E-2</v>
      </c>
      <c r="L561" s="584"/>
      <c r="M561" s="251" t="s">
        <v>415</v>
      </c>
      <c r="N561" s="353">
        <v>7.8399999999999997E-2</v>
      </c>
      <c r="O561" s="252">
        <v>2023</v>
      </c>
      <c r="P561" s="252">
        <v>2027</v>
      </c>
      <c r="Q561" s="251" t="s">
        <v>412</v>
      </c>
      <c r="R561" s="252" t="s">
        <v>394</v>
      </c>
      <c r="S561" s="252" t="s">
        <v>724</v>
      </c>
      <c r="T561" s="252" t="s">
        <v>706</v>
      </c>
      <c r="U561" s="726" t="s">
        <v>2110</v>
      </c>
      <c r="V561" s="257"/>
      <c r="W561" s="257"/>
      <c r="X561" s="257"/>
      <c r="Y561" s="257"/>
      <c r="Z561" s="257"/>
      <c r="AA561" s="257"/>
      <c r="AB561" s="257"/>
      <c r="AC561" s="257"/>
      <c r="AD561" s="257"/>
      <c r="AE561" s="257"/>
      <c r="AF561" s="257"/>
      <c r="AG561" s="257"/>
      <c r="AH561" s="257"/>
      <c r="AI561" s="257"/>
      <c r="AJ561" s="257"/>
      <c r="AK561" s="257"/>
    </row>
    <row r="562" spans="2:37" s="598" customFormat="1" ht="22.5" customHeight="1">
      <c r="B562" s="583" t="s">
        <v>1438</v>
      </c>
      <c r="C562" s="583" t="s">
        <v>2102</v>
      </c>
      <c r="D562" s="583" t="s">
        <v>506</v>
      </c>
      <c r="E562" s="583" t="s">
        <v>429</v>
      </c>
      <c r="F562" s="583" t="s">
        <v>431</v>
      </c>
      <c r="G562" s="620">
        <v>4931080.5980000002</v>
      </c>
      <c r="H562" s="620">
        <v>2090559.4350000001</v>
      </c>
      <c r="I562" s="583" t="s">
        <v>646</v>
      </c>
      <c r="J562" s="583" t="s">
        <v>621</v>
      </c>
      <c r="K562" s="597">
        <v>9.5999999999999992E-3</v>
      </c>
      <c r="L562" s="620"/>
      <c r="M562" s="754" t="s">
        <v>416</v>
      </c>
      <c r="N562" s="353">
        <v>9.5999999999999992E-3</v>
      </c>
      <c r="O562" s="252">
        <v>2024</v>
      </c>
      <c r="P562" s="754">
        <v>2028</v>
      </c>
      <c r="Q562" s="251" t="s">
        <v>412</v>
      </c>
      <c r="R562" s="252" t="s">
        <v>394</v>
      </c>
      <c r="S562" s="252" t="s">
        <v>810</v>
      </c>
      <c r="T562" s="252" t="s">
        <v>659</v>
      </c>
      <c r="U562" s="563" t="s">
        <v>2111</v>
      </c>
      <c r="V562" s="257"/>
      <c r="W562" s="257"/>
      <c r="X562" s="257"/>
      <c r="Y562" s="257"/>
      <c r="Z562" s="257"/>
      <c r="AA562" s="257"/>
      <c r="AB562" s="257"/>
      <c r="AC562" s="257"/>
      <c r="AD562" s="257"/>
      <c r="AE562" s="257"/>
      <c r="AF562" s="257"/>
      <c r="AG562" s="257"/>
      <c r="AH562" s="257"/>
      <c r="AI562" s="257"/>
      <c r="AJ562" s="257"/>
      <c r="AK562" s="257"/>
    </row>
    <row r="563" spans="2:37" s="598" customFormat="1" ht="22.5" customHeight="1">
      <c r="B563" s="583" t="s">
        <v>1438</v>
      </c>
      <c r="C563" s="583" t="s">
        <v>2102</v>
      </c>
      <c r="D563" s="583" t="s">
        <v>506</v>
      </c>
      <c r="E563" s="583" t="s">
        <v>429</v>
      </c>
      <c r="F563" s="583" t="s">
        <v>431</v>
      </c>
      <c r="G563" s="620">
        <v>4931198.1950000003</v>
      </c>
      <c r="H563" s="620">
        <v>2090402.4820000001</v>
      </c>
      <c r="I563" s="583" t="s">
        <v>646</v>
      </c>
      <c r="J563" s="583" t="s">
        <v>621</v>
      </c>
      <c r="K563" s="597">
        <v>4.7999999999999996E-3</v>
      </c>
      <c r="L563" s="620"/>
      <c r="M563" s="754" t="s">
        <v>416</v>
      </c>
      <c r="N563" s="353">
        <v>4.7999999999999996E-3</v>
      </c>
      <c r="O563" s="252">
        <v>2024</v>
      </c>
      <c r="P563" s="754">
        <v>2028</v>
      </c>
      <c r="Q563" s="251" t="s">
        <v>412</v>
      </c>
      <c r="R563" s="252" t="s">
        <v>394</v>
      </c>
      <c r="S563" s="252" t="s">
        <v>811</v>
      </c>
      <c r="T563" s="252" t="s">
        <v>659</v>
      </c>
      <c r="U563" s="563" t="s">
        <v>2112</v>
      </c>
      <c r="V563" s="257"/>
      <c r="W563" s="257"/>
      <c r="X563" s="257"/>
      <c r="Y563" s="257"/>
      <c r="Z563" s="257"/>
      <c r="AA563" s="257"/>
      <c r="AB563" s="257"/>
      <c r="AC563" s="257"/>
      <c r="AD563" s="257"/>
      <c r="AE563" s="257"/>
      <c r="AF563" s="257"/>
      <c r="AG563" s="257"/>
      <c r="AH563" s="257"/>
      <c r="AI563" s="257"/>
      <c r="AJ563" s="257"/>
      <c r="AK563" s="257"/>
    </row>
    <row r="564" spans="2:37" s="598" customFormat="1" ht="22.5" customHeight="1">
      <c r="B564" s="583" t="s">
        <v>1438</v>
      </c>
      <c r="C564" s="583" t="s">
        <v>2102</v>
      </c>
      <c r="D564" s="583" t="s">
        <v>506</v>
      </c>
      <c r="E564" s="583" t="s">
        <v>429</v>
      </c>
      <c r="F564" s="583" t="s">
        <v>431</v>
      </c>
      <c r="G564" s="620">
        <v>4929166.2640000004</v>
      </c>
      <c r="H564" s="620">
        <v>2090989.2690000001</v>
      </c>
      <c r="I564" s="583" t="s">
        <v>646</v>
      </c>
      <c r="J564" s="583" t="s">
        <v>621</v>
      </c>
      <c r="K564" s="597">
        <v>4.7999999999999996E-3</v>
      </c>
      <c r="L564" s="620"/>
      <c r="M564" s="251" t="s">
        <v>415</v>
      </c>
      <c r="N564" s="353">
        <v>4.7999999999999996E-3</v>
      </c>
      <c r="O564" s="252">
        <v>2024</v>
      </c>
      <c r="P564" s="754">
        <v>2026</v>
      </c>
      <c r="Q564" s="251" t="s">
        <v>412</v>
      </c>
      <c r="R564" s="252" t="s">
        <v>394</v>
      </c>
      <c r="S564" s="252" t="s">
        <v>812</v>
      </c>
      <c r="T564" s="252" t="s">
        <v>659</v>
      </c>
      <c r="U564" s="726" t="s">
        <v>2113</v>
      </c>
      <c r="V564" s="257"/>
      <c r="W564" s="257"/>
      <c r="X564" s="257"/>
      <c r="Y564" s="257"/>
      <c r="Z564" s="257"/>
      <c r="AA564" s="257"/>
      <c r="AB564" s="257"/>
      <c r="AC564" s="257"/>
      <c r="AD564" s="257"/>
      <c r="AE564" s="257"/>
      <c r="AF564" s="257"/>
      <c r="AG564" s="257"/>
      <c r="AH564" s="257"/>
      <c r="AI564" s="257"/>
      <c r="AJ564" s="257"/>
      <c r="AK564" s="257"/>
    </row>
    <row r="565" spans="2:37" s="598" customFormat="1" ht="22.5" customHeight="1">
      <c r="B565" s="583" t="s">
        <v>1438</v>
      </c>
      <c r="C565" s="583" t="s">
        <v>2102</v>
      </c>
      <c r="D565" s="583" t="s">
        <v>506</v>
      </c>
      <c r="E565" s="583" t="s">
        <v>429</v>
      </c>
      <c r="F565" s="583" t="s">
        <v>431</v>
      </c>
      <c r="G565" s="620">
        <v>4930257.1969999997</v>
      </c>
      <c r="H565" s="620">
        <v>2091391.4920000001</v>
      </c>
      <c r="I565" s="583" t="s">
        <v>646</v>
      </c>
      <c r="J565" s="583" t="s">
        <v>621</v>
      </c>
      <c r="K565" s="597">
        <v>0.18720000000000001</v>
      </c>
      <c r="L565" s="620"/>
      <c r="M565" s="251" t="s">
        <v>415</v>
      </c>
      <c r="N565" s="353">
        <v>0.18720000000000001</v>
      </c>
      <c r="O565" s="252">
        <v>2024</v>
      </c>
      <c r="P565" s="754">
        <v>2026</v>
      </c>
      <c r="Q565" s="251" t="s">
        <v>412</v>
      </c>
      <c r="R565" s="252" t="s">
        <v>394</v>
      </c>
      <c r="S565" s="252" t="s">
        <v>813</v>
      </c>
      <c r="T565" s="252" t="s">
        <v>659</v>
      </c>
      <c r="U565" s="726" t="s">
        <v>2114</v>
      </c>
      <c r="V565" s="257"/>
      <c r="W565" s="257"/>
      <c r="X565" s="257"/>
      <c r="Y565" s="257"/>
      <c r="Z565" s="257"/>
      <c r="AA565" s="257"/>
      <c r="AB565" s="257"/>
      <c r="AC565" s="257"/>
      <c r="AD565" s="257"/>
      <c r="AE565" s="257"/>
      <c r="AF565" s="257"/>
      <c r="AG565" s="257"/>
      <c r="AH565" s="257"/>
      <c r="AI565" s="257"/>
      <c r="AJ565" s="257"/>
      <c r="AK565" s="257"/>
    </row>
    <row r="566" spans="2:37" s="598" customFormat="1" ht="22.5" customHeight="1">
      <c r="B566" s="583" t="s">
        <v>1438</v>
      </c>
      <c r="C566" s="583" t="s">
        <v>2102</v>
      </c>
      <c r="D566" s="583" t="s">
        <v>506</v>
      </c>
      <c r="E566" s="583" t="s">
        <v>429</v>
      </c>
      <c r="F566" s="583" t="s">
        <v>431</v>
      </c>
      <c r="G566" s="620">
        <v>4930495.5580000002</v>
      </c>
      <c r="H566" s="620">
        <v>2091375.368</v>
      </c>
      <c r="I566" s="583" t="s">
        <v>646</v>
      </c>
      <c r="J566" s="583" t="s">
        <v>621</v>
      </c>
      <c r="K566" s="597">
        <v>4.7999999999999996E-3</v>
      </c>
      <c r="L566" s="620"/>
      <c r="M566" s="251" t="s">
        <v>415</v>
      </c>
      <c r="N566" s="353">
        <v>4.7999999999999996E-3</v>
      </c>
      <c r="O566" s="252">
        <v>2024</v>
      </c>
      <c r="P566" s="754">
        <v>2026</v>
      </c>
      <c r="Q566" s="251" t="s">
        <v>412</v>
      </c>
      <c r="R566" s="252" t="s">
        <v>394</v>
      </c>
      <c r="S566" s="252" t="s">
        <v>814</v>
      </c>
      <c r="T566" s="252" t="s">
        <v>659</v>
      </c>
      <c r="U566" s="726" t="s">
        <v>2115</v>
      </c>
      <c r="V566" s="257"/>
      <c r="W566" s="257"/>
      <c r="X566" s="257"/>
      <c r="Y566" s="257"/>
      <c r="Z566" s="257"/>
      <c r="AA566" s="257"/>
      <c r="AB566" s="257"/>
      <c r="AC566" s="257"/>
      <c r="AD566" s="257"/>
      <c r="AE566" s="257"/>
      <c r="AF566" s="257"/>
      <c r="AG566" s="257"/>
      <c r="AH566" s="257"/>
      <c r="AI566" s="257"/>
      <c r="AJ566" s="257"/>
      <c r="AK566" s="257"/>
    </row>
    <row r="567" spans="2:37" s="598" customFormat="1" ht="22.5" customHeight="1">
      <c r="B567" s="583" t="s">
        <v>1438</v>
      </c>
      <c r="C567" s="583" t="s">
        <v>2102</v>
      </c>
      <c r="D567" s="583" t="s">
        <v>506</v>
      </c>
      <c r="E567" s="583" t="s">
        <v>2116</v>
      </c>
      <c r="F567" s="583" t="s">
        <v>431</v>
      </c>
      <c r="G567" s="584">
        <v>4930273.75</v>
      </c>
      <c r="H567" s="584">
        <v>2091370.156</v>
      </c>
      <c r="I567" s="583" t="s">
        <v>646</v>
      </c>
      <c r="J567" s="583" t="s">
        <v>1709</v>
      </c>
      <c r="K567" s="585">
        <v>0.11</v>
      </c>
      <c r="L567" s="584"/>
      <c r="M567" s="251" t="s">
        <v>415</v>
      </c>
      <c r="N567" s="679">
        <v>0.11</v>
      </c>
      <c r="O567" s="251">
        <v>2024</v>
      </c>
      <c r="P567" s="251">
        <v>2026</v>
      </c>
      <c r="Q567" s="251" t="s">
        <v>412</v>
      </c>
      <c r="R567" s="251" t="s">
        <v>394</v>
      </c>
      <c r="S567" s="251" t="s">
        <v>2117</v>
      </c>
      <c r="T567" s="251" t="s">
        <v>477</v>
      </c>
      <c r="U567" s="726" t="s">
        <v>2118</v>
      </c>
      <c r="V567" s="257"/>
      <c r="W567" s="257"/>
      <c r="X567" s="257"/>
      <c r="Y567" s="257"/>
      <c r="Z567" s="257"/>
      <c r="AA567" s="257"/>
      <c r="AB567" s="257"/>
      <c r="AC567" s="257"/>
      <c r="AD567" s="257"/>
      <c r="AE567" s="257"/>
      <c r="AF567" s="257"/>
      <c r="AG567" s="257"/>
      <c r="AH567" s="257"/>
      <c r="AI567" s="257"/>
      <c r="AJ567" s="257"/>
      <c r="AK567" s="257"/>
    </row>
    <row r="568" spans="2:37" s="598" customFormat="1" ht="22.5" customHeight="1">
      <c r="B568" s="583" t="s">
        <v>1438</v>
      </c>
      <c r="C568" s="583" t="s">
        <v>2102</v>
      </c>
      <c r="D568" s="583" t="s">
        <v>506</v>
      </c>
      <c r="E568" s="583" t="s">
        <v>2116</v>
      </c>
      <c r="F568" s="583" t="s">
        <v>431</v>
      </c>
      <c r="G568" s="584">
        <v>4922081.91</v>
      </c>
      <c r="H568" s="584">
        <v>2091664.584</v>
      </c>
      <c r="I568" s="583" t="s">
        <v>646</v>
      </c>
      <c r="J568" s="583" t="s">
        <v>1709</v>
      </c>
      <c r="K568" s="585">
        <v>2.7000000000000001E-3</v>
      </c>
      <c r="L568" s="584"/>
      <c r="M568" s="251" t="s">
        <v>411</v>
      </c>
      <c r="N568" s="679">
        <v>2.7000000000000001E-3</v>
      </c>
      <c r="O568" s="251">
        <v>2024</v>
      </c>
      <c r="P568" s="251">
        <v>2026</v>
      </c>
      <c r="Q568" s="251" t="s">
        <v>412</v>
      </c>
      <c r="R568" s="251" t="s">
        <v>394</v>
      </c>
      <c r="S568" s="251" t="s">
        <v>2119</v>
      </c>
      <c r="T568" s="251" t="s">
        <v>477</v>
      </c>
      <c r="U568" s="726" t="s">
        <v>2120</v>
      </c>
      <c r="V568" s="257"/>
      <c r="W568" s="257"/>
      <c r="X568" s="257"/>
      <c r="Y568" s="257"/>
      <c r="Z568" s="257"/>
      <c r="AA568" s="257"/>
      <c r="AB568" s="257"/>
      <c r="AC568" s="257"/>
      <c r="AD568" s="257"/>
      <c r="AE568" s="257"/>
      <c r="AF568" s="257"/>
      <c r="AG568" s="257"/>
      <c r="AH568" s="257"/>
      <c r="AI568" s="257"/>
      <c r="AJ568" s="257"/>
      <c r="AK568" s="257"/>
    </row>
    <row r="569" spans="2:37" s="598" customFormat="1" ht="22.5" customHeight="1">
      <c r="B569" s="583" t="s">
        <v>1438</v>
      </c>
      <c r="C569" s="583" t="s">
        <v>2102</v>
      </c>
      <c r="D569" s="583" t="s">
        <v>506</v>
      </c>
      <c r="E569" s="583" t="s">
        <v>2116</v>
      </c>
      <c r="F569" s="583" t="s">
        <v>431</v>
      </c>
      <c r="G569" s="584" t="s">
        <v>435</v>
      </c>
      <c r="H569" s="584" t="s">
        <v>435</v>
      </c>
      <c r="I569" s="583" t="s">
        <v>646</v>
      </c>
      <c r="J569" s="583" t="s">
        <v>1709</v>
      </c>
      <c r="K569" s="585">
        <v>3.3300000000000003E-2</v>
      </c>
      <c r="L569" s="605" t="s">
        <v>435</v>
      </c>
      <c r="M569" s="251" t="s">
        <v>435</v>
      </c>
      <c r="N569" s="679">
        <v>0</v>
      </c>
      <c r="O569" s="251">
        <v>2025</v>
      </c>
      <c r="P569" s="251">
        <v>2027</v>
      </c>
      <c r="Q569" s="252" t="s">
        <v>393</v>
      </c>
      <c r="R569" s="251" t="s">
        <v>394</v>
      </c>
      <c r="S569" s="251" t="s">
        <v>2121</v>
      </c>
      <c r="T569" s="251" t="s">
        <v>477</v>
      </c>
      <c r="U569" s="696" t="s">
        <v>2122</v>
      </c>
      <c r="V569" s="257"/>
      <c r="W569" s="257"/>
      <c r="X569" s="257"/>
      <c r="Y569" s="257"/>
      <c r="Z569" s="257"/>
      <c r="AA569" s="257"/>
      <c r="AB569" s="257"/>
      <c r="AC569" s="257"/>
      <c r="AD569" s="257"/>
      <c r="AE569" s="257"/>
      <c r="AF569" s="257"/>
      <c r="AG569" s="257"/>
      <c r="AH569" s="257"/>
      <c r="AI569" s="257"/>
      <c r="AJ569" s="257"/>
      <c r="AK569" s="257"/>
    </row>
    <row r="570" spans="2:37" s="598" customFormat="1" ht="22.5" customHeight="1">
      <c r="B570" s="583" t="s">
        <v>1438</v>
      </c>
      <c r="C570" s="583" t="s">
        <v>2102</v>
      </c>
      <c r="D570" s="583" t="s">
        <v>506</v>
      </c>
      <c r="E570" s="583" t="s">
        <v>2116</v>
      </c>
      <c r="F570" s="583" t="s">
        <v>431</v>
      </c>
      <c r="G570" s="584" t="s">
        <v>435</v>
      </c>
      <c r="H570" s="584" t="s">
        <v>435</v>
      </c>
      <c r="I570" s="583" t="s">
        <v>646</v>
      </c>
      <c r="J570" s="583" t="s">
        <v>1709</v>
      </c>
      <c r="K570" s="585">
        <v>3.5999999999999999E-3</v>
      </c>
      <c r="L570" s="605" t="s">
        <v>435</v>
      </c>
      <c r="M570" s="251" t="s">
        <v>435</v>
      </c>
      <c r="N570" s="679">
        <v>0</v>
      </c>
      <c r="O570" s="251">
        <v>2025</v>
      </c>
      <c r="P570" s="251"/>
      <c r="Q570" s="252" t="s">
        <v>393</v>
      </c>
      <c r="R570" s="251" t="s">
        <v>394</v>
      </c>
      <c r="S570" s="251" t="s">
        <v>2123</v>
      </c>
      <c r="T570" s="251" t="s">
        <v>477</v>
      </c>
      <c r="U570" s="696" t="s">
        <v>2124</v>
      </c>
      <c r="V570" s="257"/>
      <c r="W570" s="257"/>
      <c r="X570" s="257"/>
      <c r="Y570" s="257"/>
      <c r="Z570" s="257"/>
      <c r="AA570" s="257"/>
      <c r="AB570" s="257"/>
      <c r="AC570" s="257"/>
      <c r="AD570" s="257"/>
      <c r="AE570" s="257"/>
      <c r="AF570" s="257"/>
      <c r="AG570" s="257"/>
      <c r="AH570" s="257"/>
      <c r="AI570" s="257"/>
      <c r="AJ570" s="257"/>
      <c r="AK570" s="257"/>
    </row>
    <row r="571" spans="2:37" s="598" customFormat="1" ht="22.5" customHeight="1">
      <c r="B571" s="583" t="s">
        <v>1438</v>
      </c>
      <c r="C571" s="583" t="s">
        <v>2102</v>
      </c>
      <c r="D571" s="583" t="s">
        <v>506</v>
      </c>
      <c r="E571" s="583" t="s">
        <v>2015</v>
      </c>
      <c r="F571" s="583" t="s">
        <v>431</v>
      </c>
      <c r="G571" s="584" t="s">
        <v>435</v>
      </c>
      <c r="H571" s="584" t="s">
        <v>435</v>
      </c>
      <c r="I571" s="583" t="s">
        <v>646</v>
      </c>
      <c r="J571" s="583" t="s">
        <v>1709</v>
      </c>
      <c r="K571" s="585">
        <v>2.52E-2</v>
      </c>
      <c r="L571" s="605" t="s">
        <v>435</v>
      </c>
      <c r="M571" s="251" t="s">
        <v>435</v>
      </c>
      <c r="N571" s="679">
        <v>0</v>
      </c>
      <c r="O571" s="251">
        <v>2025</v>
      </c>
      <c r="P571" s="251"/>
      <c r="Q571" s="252" t="s">
        <v>393</v>
      </c>
      <c r="R571" s="251" t="s">
        <v>394</v>
      </c>
      <c r="S571" s="251" t="s">
        <v>2125</v>
      </c>
      <c r="T571" s="251" t="s">
        <v>477</v>
      </c>
      <c r="U571" s="699" t="s">
        <v>2126</v>
      </c>
      <c r="V571" s="257"/>
      <c r="W571" s="257"/>
      <c r="X571" s="257"/>
      <c r="Y571" s="257"/>
      <c r="Z571" s="257"/>
      <c r="AA571" s="257"/>
      <c r="AB571" s="257"/>
      <c r="AC571" s="257"/>
      <c r="AD571" s="257"/>
      <c r="AE571" s="257"/>
      <c r="AF571" s="257"/>
      <c r="AG571" s="257"/>
      <c r="AH571" s="257"/>
      <c r="AI571" s="257"/>
      <c r="AJ571" s="257"/>
      <c r="AK571" s="257"/>
    </row>
    <row r="572" spans="2:37" s="598" customFormat="1" ht="22.5" customHeight="1">
      <c r="B572" s="583" t="s">
        <v>1438</v>
      </c>
      <c r="C572" s="583" t="s">
        <v>2102</v>
      </c>
      <c r="D572" s="583" t="s">
        <v>506</v>
      </c>
      <c r="E572" s="583" t="s">
        <v>2015</v>
      </c>
      <c r="F572" s="583" t="s">
        <v>431</v>
      </c>
      <c r="G572" s="584" t="s">
        <v>435</v>
      </c>
      <c r="H572" s="584" t="s">
        <v>435</v>
      </c>
      <c r="I572" s="583" t="s">
        <v>646</v>
      </c>
      <c r="J572" s="583" t="s">
        <v>1709</v>
      </c>
      <c r="K572" s="585">
        <v>8.1000000000000003E-2</v>
      </c>
      <c r="L572" s="605" t="s">
        <v>435</v>
      </c>
      <c r="M572" s="251" t="s">
        <v>435</v>
      </c>
      <c r="N572" s="679">
        <v>0</v>
      </c>
      <c r="O572" s="251">
        <v>2025</v>
      </c>
      <c r="P572" s="251"/>
      <c r="Q572" s="252" t="s">
        <v>393</v>
      </c>
      <c r="R572" s="251" t="s">
        <v>394</v>
      </c>
      <c r="S572" s="251" t="s">
        <v>2127</v>
      </c>
      <c r="T572" s="251" t="s">
        <v>477</v>
      </c>
      <c r="U572" s="696" t="s">
        <v>2128</v>
      </c>
      <c r="V572" s="257"/>
      <c r="W572" s="257"/>
      <c r="X572" s="257"/>
      <c r="Y572" s="257"/>
      <c r="Z572" s="257"/>
      <c r="AA572" s="257"/>
      <c r="AB572" s="257"/>
      <c r="AC572" s="257"/>
      <c r="AD572" s="257"/>
      <c r="AE572" s="257"/>
      <c r="AF572" s="257"/>
      <c r="AG572" s="257"/>
      <c r="AH572" s="257"/>
      <c r="AI572" s="257"/>
      <c r="AJ572" s="257"/>
      <c r="AK572" s="257"/>
    </row>
    <row r="573" spans="2:37" s="598" customFormat="1" ht="22.5" customHeight="1">
      <c r="B573" s="583" t="s">
        <v>1438</v>
      </c>
      <c r="C573" s="583" t="s">
        <v>2129</v>
      </c>
      <c r="D573" s="583" t="s">
        <v>506</v>
      </c>
      <c r="E573" s="583" t="s">
        <v>725</v>
      </c>
      <c r="F573" s="583" t="s">
        <v>431</v>
      </c>
      <c r="G573" s="583">
        <v>4740645.32</v>
      </c>
      <c r="H573" s="583">
        <v>2044329.68</v>
      </c>
      <c r="I573" s="583" t="s">
        <v>646</v>
      </c>
      <c r="J573" s="583" t="s">
        <v>621</v>
      </c>
      <c r="K573" s="597">
        <v>0.16</v>
      </c>
      <c r="L573" s="584"/>
      <c r="M573" s="251" t="s">
        <v>2130</v>
      </c>
      <c r="N573" s="353">
        <v>0.16</v>
      </c>
      <c r="O573" s="252">
        <v>2023</v>
      </c>
      <c r="P573" s="252">
        <v>2026</v>
      </c>
      <c r="Q573" s="251" t="s">
        <v>412</v>
      </c>
      <c r="R573" s="252" t="s">
        <v>394</v>
      </c>
      <c r="S573" s="252" t="s">
        <v>726</v>
      </c>
      <c r="T573" s="252" t="s">
        <v>706</v>
      </c>
      <c r="U573" s="726" t="s">
        <v>2131</v>
      </c>
      <c r="V573" s="257"/>
      <c r="W573" s="257"/>
      <c r="X573" s="257"/>
      <c r="Y573" s="257"/>
      <c r="Z573" s="257"/>
      <c r="AA573" s="257"/>
      <c r="AB573" s="257"/>
      <c r="AC573" s="257"/>
      <c r="AD573" s="257"/>
      <c r="AE573" s="257"/>
      <c r="AF573" s="257"/>
      <c r="AG573" s="257"/>
      <c r="AH573" s="257"/>
      <c r="AI573" s="257"/>
      <c r="AJ573" s="257"/>
      <c r="AK573" s="257"/>
    </row>
    <row r="574" spans="2:37" s="598" customFormat="1" ht="22.5" customHeight="1">
      <c r="B574" s="583" t="s">
        <v>1438</v>
      </c>
      <c r="C574" s="583" t="s">
        <v>2129</v>
      </c>
      <c r="D574" s="583" t="s">
        <v>506</v>
      </c>
      <c r="E574" s="583" t="s">
        <v>725</v>
      </c>
      <c r="F574" s="583" t="s">
        <v>431</v>
      </c>
      <c r="G574" s="583">
        <v>4758986.2230000002</v>
      </c>
      <c r="H574" s="583">
        <v>2049781.578</v>
      </c>
      <c r="I574" s="583" t="s">
        <v>646</v>
      </c>
      <c r="J574" s="583" t="s">
        <v>621</v>
      </c>
      <c r="K574" s="597">
        <v>0.50929999999999997</v>
      </c>
      <c r="L574" s="584"/>
      <c r="M574" s="251" t="s">
        <v>470</v>
      </c>
      <c r="N574" s="353">
        <v>0.50929999999999997</v>
      </c>
      <c r="O574" s="252">
        <v>2023</v>
      </c>
      <c r="P574" s="252">
        <v>2025</v>
      </c>
      <c r="Q574" s="251" t="s">
        <v>412</v>
      </c>
      <c r="R574" s="252" t="s">
        <v>394</v>
      </c>
      <c r="S574" s="252" t="s">
        <v>727</v>
      </c>
      <c r="T574" s="252" t="s">
        <v>706</v>
      </c>
      <c r="U574" s="726" t="s">
        <v>2132</v>
      </c>
      <c r="V574" s="257"/>
      <c r="W574" s="257"/>
      <c r="X574" s="257"/>
      <c r="Y574" s="257"/>
      <c r="Z574" s="257"/>
      <c r="AA574" s="257"/>
      <c r="AB574" s="257"/>
      <c r="AC574" s="257"/>
      <c r="AD574" s="257"/>
      <c r="AE574" s="257"/>
      <c r="AF574" s="257"/>
      <c r="AG574" s="257"/>
      <c r="AH574" s="257"/>
      <c r="AI574" s="257"/>
      <c r="AJ574" s="257"/>
      <c r="AK574" s="257"/>
    </row>
    <row r="575" spans="2:37" s="598" customFormat="1" ht="22.5" customHeight="1">
      <c r="B575" s="583" t="s">
        <v>1438</v>
      </c>
      <c r="C575" s="583" t="s">
        <v>2129</v>
      </c>
      <c r="D575" s="583" t="s">
        <v>506</v>
      </c>
      <c r="E575" s="583" t="s">
        <v>725</v>
      </c>
      <c r="F575" s="583" t="s">
        <v>431</v>
      </c>
      <c r="G575" s="620">
        <v>4758026.7189999996</v>
      </c>
      <c r="H575" s="620">
        <v>2051286.1910000001</v>
      </c>
      <c r="I575" s="583" t="s">
        <v>646</v>
      </c>
      <c r="J575" s="583" t="s">
        <v>621</v>
      </c>
      <c r="K575" s="597">
        <v>1.6E-2</v>
      </c>
      <c r="L575" s="620"/>
      <c r="M575" s="251" t="s">
        <v>411</v>
      </c>
      <c r="N575" s="353">
        <v>1.6E-2</v>
      </c>
      <c r="O575" s="252">
        <v>2024</v>
      </c>
      <c r="P575" s="754">
        <v>2027</v>
      </c>
      <c r="Q575" s="251" t="s">
        <v>412</v>
      </c>
      <c r="R575" s="252" t="s">
        <v>394</v>
      </c>
      <c r="S575" s="252" t="s">
        <v>799</v>
      </c>
      <c r="T575" s="252" t="s">
        <v>659</v>
      </c>
      <c r="U575" s="563" t="s">
        <v>2133</v>
      </c>
      <c r="V575" s="257"/>
      <c r="W575" s="257"/>
      <c r="X575" s="257"/>
      <c r="Y575" s="257"/>
      <c r="Z575" s="257"/>
      <c r="AA575" s="257"/>
      <c r="AB575" s="257"/>
      <c r="AC575" s="257"/>
      <c r="AD575" s="257"/>
      <c r="AE575" s="257"/>
      <c r="AF575" s="257"/>
      <c r="AG575" s="257"/>
      <c r="AH575" s="257"/>
      <c r="AI575" s="257"/>
      <c r="AJ575" s="257"/>
      <c r="AK575" s="257"/>
    </row>
    <row r="576" spans="2:37" s="598" customFormat="1" ht="22.5" customHeight="1">
      <c r="B576" s="583" t="s">
        <v>1438</v>
      </c>
      <c r="C576" s="583" t="s">
        <v>2134</v>
      </c>
      <c r="D576" s="583" t="s">
        <v>506</v>
      </c>
      <c r="E576" s="583" t="s">
        <v>728</v>
      </c>
      <c r="F576" s="583" t="s">
        <v>431</v>
      </c>
      <c r="G576" s="583">
        <v>4524009.7640000004</v>
      </c>
      <c r="H576" s="583">
        <v>1696552.9280000001</v>
      </c>
      <c r="I576" s="583" t="s">
        <v>646</v>
      </c>
      <c r="J576" s="583" t="s">
        <v>621</v>
      </c>
      <c r="K576" s="597">
        <v>7.6100000000000001E-2</v>
      </c>
      <c r="L576" s="584"/>
      <c r="M576" s="251" t="s">
        <v>415</v>
      </c>
      <c r="N576" s="353">
        <v>7.6100000000000001E-2</v>
      </c>
      <c r="O576" s="252">
        <v>2023</v>
      </c>
      <c r="P576" s="252">
        <v>2026</v>
      </c>
      <c r="Q576" s="251" t="s">
        <v>412</v>
      </c>
      <c r="R576" s="252" t="s">
        <v>394</v>
      </c>
      <c r="S576" s="252" t="s">
        <v>729</v>
      </c>
      <c r="T576" s="252" t="s">
        <v>730</v>
      </c>
      <c r="U576" s="726" t="s">
        <v>2135</v>
      </c>
      <c r="V576" s="257"/>
      <c r="W576" s="257"/>
      <c r="X576" s="257"/>
      <c r="Y576" s="257"/>
      <c r="Z576" s="257"/>
      <c r="AA576" s="257"/>
      <c r="AB576" s="257"/>
      <c r="AC576" s="257"/>
      <c r="AD576" s="257"/>
      <c r="AE576" s="257"/>
      <c r="AF576" s="257"/>
      <c r="AG576" s="257"/>
      <c r="AH576" s="257"/>
      <c r="AI576" s="257"/>
      <c r="AJ576" s="257"/>
      <c r="AK576" s="257"/>
    </row>
    <row r="577" spans="2:37" s="598" customFormat="1" ht="22.5" customHeight="1">
      <c r="B577" s="583" t="s">
        <v>1438</v>
      </c>
      <c r="C577" s="583" t="s">
        <v>2134</v>
      </c>
      <c r="D577" s="583" t="s">
        <v>506</v>
      </c>
      <c r="E577" s="583" t="s">
        <v>731</v>
      </c>
      <c r="F577" s="583" t="s">
        <v>431</v>
      </c>
      <c r="G577" s="583">
        <v>4518057.449</v>
      </c>
      <c r="H577" s="583">
        <v>1685714.4129999999</v>
      </c>
      <c r="I577" s="583" t="s">
        <v>646</v>
      </c>
      <c r="J577" s="583" t="s">
        <v>621</v>
      </c>
      <c r="K577" s="597">
        <v>1.26E-2</v>
      </c>
      <c r="L577" s="584"/>
      <c r="M577" s="251" t="s">
        <v>2136</v>
      </c>
      <c r="N577" s="353">
        <v>1.26E-2</v>
      </c>
      <c r="O577" s="252">
        <v>2023</v>
      </c>
      <c r="P577" s="252">
        <v>2026</v>
      </c>
      <c r="Q577" s="251" t="s">
        <v>412</v>
      </c>
      <c r="R577" s="252" t="s">
        <v>394</v>
      </c>
      <c r="S577" s="252" t="s">
        <v>732</v>
      </c>
      <c r="T577" s="252" t="s">
        <v>659</v>
      </c>
      <c r="U577" s="726" t="s">
        <v>2137</v>
      </c>
      <c r="V577" s="257"/>
      <c r="W577" s="257"/>
      <c r="X577" s="257"/>
      <c r="Y577" s="257"/>
      <c r="Z577" s="257"/>
      <c r="AA577" s="257"/>
      <c r="AB577" s="257"/>
      <c r="AC577" s="257"/>
      <c r="AD577" s="257"/>
      <c r="AE577" s="257"/>
      <c r="AF577" s="257"/>
      <c r="AG577" s="257"/>
      <c r="AH577" s="257"/>
      <c r="AI577" s="257"/>
      <c r="AJ577" s="257"/>
      <c r="AK577" s="257"/>
    </row>
    <row r="578" spans="2:37" s="598" customFormat="1" ht="22.5" customHeight="1">
      <c r="B578" s="583" t="s">
        <v>1438</v>
      </c>
      <c r="C578" s="583" t="s">
        <v>2134</v>
      </c>
      <c r="D578" s="583" t="s">
        <v>506</v>
      </c>
      <c r="E578" s="583" t="s">
        <v>797</v>
      </c>
      <c r="F578" s="583" t="s">
        <v>431</v>
      </c>
      <c r="G578" s="620">
        <v>4496044.2259999998</v>
      </c>
      <c r="H578" s="620">
        <v>1670376.0160000001</v>
      </c>
      <c r="I578" s="583" t="s">
        <v>646</v>
      </c>
      <c r="J578" s="583" t="s">
        <v>621</v>
      </c>
      <c r="K578" s="597">
        <v>0.14399999999999999</v>
      </c>
      <c r="L578" s="620"/>
      <c r="M578" s="251" t="s">
        <v>415</v>
      </c>
      <c r="N578" s="353">
        <v>0.14399999999999999</v>
      </c>
      <c r="O578" s="252">
        <v>2024</v>
      </c>
      <c r="P578" s="252">
        <v>2027</v>
      </c>
      <c r="Q578" s="251" t="s">
        <v>412</v>
      </c>
      <c r="R578" s="252" t="s">
        <v>394</v>
      </c>
      <c r="S578" s="252" t="s">
        <v>798</v>
      </c>
      <c r="T578" s="252" t="s">
        <v>659</v>
      </c>
      <c r="U578" s="563" t="s">
        <v>2138</v>
      </c>
      <c r="V578" s="257"/>
      <c r="W578" s="257"/>
      <c r="X578" s="257"/>
      <c r="Y578" s="257"/>
      <c r="Z578" s="257"/>
      <c r="AA578" s="257"/>
      <c r="AB578" s="257"/>
      <c r="AC578" s="257"/>
      <c r="AD578" s="257"/>
      <c r="AE578" s="257"/>
      <c r="AF578" s="257"/>
      <c r="AG578" s="257"/>
      <c r="AH578" s="257"/>
      <c r="AI578" s="257"/>
      <c r="AJ578" s="257"/>
      <c r="AK578" s="257"/>
    </row>
    <row r="579" spans="2:37" s="598" customFormat="1" ht="22.5" customHeight="1">
      <c r="B579" s="583" t="s">
        <v>1438</v>
      </c>
      <c r="C579" s="583" t="s">
        <v>2134</v>
      </c>
      <c r="D579" s="583" t="s">
        <v>506</v>
      </c>
      <c r="E579" s="583" t="s">
        <v>2139</v>
      </c>
      <c r="F579" s="583" t="s">
        <v>431</v>
      </c>
      <c r="G579" s="584">
        <v>4482176.78</v>
      </c>
      <c r="H579" s="584">
        <v>1656188.8540000001</v>
      </c>
      <c r="I579" s="583" t="s">
        <v>646</v>
      </c>
      <c r="J579" s="583" t="s">
        <v>1709</v>
      </c>
      <c r="K579" s="585">
        <v>0.01</v>
      </c>
      <c r="L579" s="584"/>
      <c r="M579" s="251" t="s">
        <v>411</v>
      </c>
      <c r="N579" s="679">
        <v>0.01</v>
      </c>
      <c r="O579" s="251">
        <v>2024</v>
      </c>
      <c r="P579" s="251">
        <v>2026</v>
      </c>
      <c r="Q579" s="251" t="s">
        <v>412</v>
      </c>
      <c r="R579" s="251" t="s">
        <v>394</v>
      </c>
      <c r="S579" s="251" t="s">
        <v>2140</v>
      </c>
      <c r="T579" s="251" t="s">
        <v>477</v>
      </c>
      <c r="U579" s="726" t="s">
        <v>2141</v>
      </c>
      <c r="V579" s="257"/>
      <c r="W579" s="257"/>
      <c r="X579" s="257"/>
      <c r="Y579" s="257"/>
      <c r="Z579" s="257"/>
      <c r="AA579" s="257"/>
      <c r="AB579" s="257"/>
      <c r="AC579" s="257"/>
      <c r="AD579" s="257"/>
      <c r="AE579" s="257"/>
      <c r="AF579" s="257"/>
      <c r="AG579" s="257"/>
      <c r="AH579" s="257"/>
      <c r="AI579" s="257"/>
      <c r="AJ579" s="257"/>
      <c r="AK579" s="257"/>
    </row>
    <row r="580" spans="2:37" s="598" customFormat="1" ht="22.5" customHeight="1">
      <c r="B580" s="583" t="s">
        <v>1438</v>
      </c>
      <c r="C580" s="583" t="s">
        <v>2134</v>
      </c>
      <c r="D580" s="583" t="s">
        <v>506</v>
      </c>
      <c r="E580" s="583" t="s">
        <v>2139</v>
      </c>
      <c r="F580" s="583" t="s">
        <v>431</v>
      </c>
      <c r="G580" s="584" t="s">
        <v>435</v>
      </c>
      <c r="H580" s="584" t="s">
        <v>435</v>
      </c>
      <c r="I580" s="583" t="s">
        <v>646</v>
      </c>
      <c r="J580" s="583" t="s">
        <v>1709</v>
      </c>
      <c r="K580" s="585">
        <v>1.7999999999999999E-2</v>
      </c>
      <c r="L580" s="605" t="s">
        <v>435</v>
      </c>
      <c r="M580" s="251" t="s">
        <v>435</v>
      </c>
      <c r="N580" s="679">
        <v>0</v>
      </c>
      <c r="O580" s="251">
        <v>2025</v>
      </c>
      <c r="P580" s="251"/>
      <c r="Q580" s="252" t="s">
        <v>393</v>
      </c>
      <c r="R580" s="251" t="s">
        <v>394</v>
      </c>
      <c r="S580" s="251" t="s">
        <v>2142</v>
      </c>
      <c r="T580" s="251" t="s">
        <v>477</v>
      </c>
      <c r="U580" s="696" t="s">
        <v>2143</v>
      </c>
      <c r="V580" s="257"/>
      <c r="W580" s="257"/>
      <c r="X580" s="257"/>
      <c r="Y580" s="257"/>
      <c r="Z580" s="257"/>
      <c r="AA580" s="257"/>
      <c r="AB580" s="257"/>
      <c r="AC580" s="257"/>
      <c r="AD580" s="257"/>
      <c r="AE580" s="257"/>
      <c r="AF580" s="257"/>
      <c r="AG580" s="257"/>
      <c r="AH580" s="257"/>
      <c r="AI580" s="257"/>
      <c r="AJ580" s="257"/>
      <c r="AK580" s="257"/>
    </row>
    <row r="581" spans="2:37" s="598" customFormat="1" ht="22.5" customHeight="1">
      <c r="B581" s="583" t="s">
        <v>1438</v>
      </c>
      <c r="C581" s="583" t="s">
        <v>2144</v>
      </c>
      <c r="D581" s="583" t="s">
        <v>506</v>
      </c>
      <c r="E581" s="583" t="s">
        <v>728</v>
      </c>
      <c r="F581" s="583" t="s">
        <v>431</v>
      </c>
      <c r="G581" s="635">
        <v>4520499556</v>
      </c>
      <c r="H581" s="635">
        <v>1708124618</v>
      </c>
      <c r="I581" s="583" t="s">
        <v>646</v>
      </c>
      <c r="J581" s="583" t="s">
        <v>621</v>
      </c>
      <c r="K581" s="597">
        <v>0.13830000000000001</v>
      </c>
      <c r="L581" s="584"/>
      <c r="M581" s="251" t="s">
        <v>2145</v>
      </c>
      <c r="N581" s="353">
        <v>0.13830000000000001</v>
      </c>
      <c r="O581" s="252">
        <v>2023</v>
      </c>
      <c r="P581" s="252">
        <v>2026</v>
      </c>
      <c r="Q581" s="251" t="s">
        <v>412</v>
      </c>
      <c r="R581" s="252" t="s">
        <v>394</v>
      </c>
      <c r="S581" s="252" t="s">
        <v>733</v>
      </c>
      <c r="T581" s="252" t="s">
        <v>659</v>
      </c>
      <c r="U581" s="726" t="s">
        <v>2146</v>
      </c>
      <c r="V581" s="257"/>
      <c r="W581" s="257"/>
      <c r="X581" s="257"/>
      <c r="Y581" s="257"/>
      <c r="Z581" s="257"/>
      <c r="AA581" s="257"/>
      <c r="AB581" s="257"/>
      <c r="AC581" s="257"/>
      <c r="AD581" s="257"/>
      <c r="AE581" s="257"/>
      <c r="AF581" s="257"/>
      <c r="AG581" s="257"/>
      <c r="AH581" s="257"/>
      <c r="AI581" s="257"/>
      <c r="AJ581" s="257"/>
      <c r="AK581" s="257"/>
    </row>
    <row r="582" spans="2:37" s="598" customFormat="1" ht="22.5" customHeight="1">
      <c r="B582" s="583" t="s">
        <v>1438</v>
      </c>
      <c r="C582" s="583" t="s">
        <v>2144</v>
      </c>
      <c r="D582" s="583" t="s">
        <v>506</v>
      </c>
      <c r="E582" s="583" t="s">
        <v>728</v>
      </c>
      <c r="F582" s="583" t="s">
        <v>431</v>
      </c>
      <c r="G582" s="635">
        <v>4522082413</v>
      </c>
      <c r="H582" s="635">
        <v>1705854902</v>
      </c>
      <c r="I582" s="583" t="s">
        <v>646</v>
      </c>
      <c r="J582" s="583" t="s">
        <v>621</v>
      </c>
      <c r="K582" s="597">
        <v>1.41E-2</v>
      </c>
      <c r="L582" s="584"/>
      <c r="M582" s="251" t="s">
        <v>2145</v>
      </c>
      <c r="N582" s="353">
        <v>1.41E-2</v>
      </c>
      <c r="O582" s="252">
        <v>2023</v>
      </c>
      <c r="P582" s="252">
        <v>2026</v>
      </c>
      <c r="Q582" s="251" t="s">
        <v>412</v>
      </c>
      <c r="R582" s="252" t="s">
        <v>394</v>
      </c>
      <c r="S582" s="252" t="s">
        <v>734</v>
      </c>
      <c r="T582" s="252" t="s">
        <v>659</v>
      </c>
      <c r="U582" s="726" t="s">
        <v>2147</v>
      </c>
      <c r="V582" s="257"/>
      <c r="W582" s="257"/>
      <c r="X582" s="257"/>
      <c r="Y582" s="257"/>
      <c r="Z582" s="257"/>
      <c r="AA582" s="257"/>
      <c r="AB582" s="257"/>
      <c r="AC582" s="257"/>
      <c r="AD582" s="257"/>
      <c r="AE582" s="257"/>
      <c r="AF582" s="257"/>
      <c r="AG582" s="257"/>
      <c r="AH582" s="257"/>
      <c r="AI582" s="257"/>
      <c r="AJ582" s="257"/>
      <c r="AK582" s="257"/>
    </row>
    <row r="583" spans="2:37" s="598" customFormat="1" ht="22.5" customHeight="1">
      <c r="B583" s="583" t="s">
        <v>1438</v>
      </c>
      <c r="C583" s="583" t="s">
        <v>2144</v>
      </c>
      <c r="D583" s="583" t="s">
        <v>506</v>
      </c>
      <c r="E583" s="583" t="s">
        <v>728</v>
      </c>
      <c r="F583" s="583" t="s">
        <v>431</v>
      </c>
      <c r="G583" s="583">
        <v>4526681.0640000002</v>
      </c>
      <c r="H583" s="583">
        <v>1693588.9550000001</v>
      </c>
      <c r="I583" s="583" t="s">
        <v>646</v>
      </c>
      <c r="J583" s="583" t="s">
        <v>621</v>
      </c>
      <c r="K583" s="597">
        <v>0.54590000000000005</v>
      </c>
      <c r="L583" s="584"/>
      <c r="M583" s="251" t="s">
        <v>411</v>
      </c>
      <c r="N583" s="353">
        <v>0.54590000000000005</v>
      </c>
      <c r="O583" s="252">
        <v>2023</v>
      </c>
      <c r="P583" s="252">
        <v>2026</v>
      </c>
      <c r="Q583" s="251" t="s">
        <v>412</v>
      </c>
      <c r="R583" s="252" t="s">
        <v>394</v>
      </c>
      <c r="S583" s="252" t="s">
        <v>735</v>
      </c>
      <c r="T583" s="252" t="s">
        <v>736</v>
      </c>
      <c r="U583" s="726" t="s">
        <v>2148</v>
      </c>
      <c r="V583" s="257"/>
      <c r="W583" s="257"/>
      <c r="X583" s="257"/>
      <c r="Y583" s="257"/>
      <c r="Z583" s="257"/>
      <c r="AA583" s="257"/>
      <c r="AB583" s="257"/>
      <c r="AC583" s="257"/>
      <c r="AD583" s="257"/>
      <c r="AE583" s="257"/>
      <c r="AF583" s="257"/>
      <c r="AG583" s="257"/>
      <c r="AH583" s="257"/>
      <c r="AI583" s="257"/>
      <c r="AJ583" s="257"/>
      <c r="AK583" s="257"/>
    </row>
    <row r="584" spans="2:37" s="598" customFormat="1" ht="22.5" customHeight="1">
      <c r="B584" s="583" t="s">
        <v>1438</v>
      </c>
      <c r="C584" s="583" t="s">
        <v>2144</v>
      </c>
      <c r="D584" s="583" t="s">
        <v>506</v>
      </c>
      <c r="E584" s="583" t="s">
        <v>737</v>
      </c>
      <c r="F584" s="583" t="s">
        <v>431</v>
      </c>
      <c r="G584" s="583">
        <v>4588835.62</v>
      </c>
      <c r="H584" s="583">
        <v>1821182.82</v>
      </c>
      <c r="I584" s="583" t="s">
        <v>646</v>
      </c>
      <c r="J584" s="583" t="s">
        <v>621</v>
      </c>
      <c r="K584" s="597">
        <v>1.44E-2</v>
      </c>
      <c r="L584" s="584"/>
      <c r="M584" s="251" t="s">
        <v>411</v>
      </c>
      <c r="N584" s="353">
        <v>1.44E-2</v>
      </c>
      <c r="O584" s="252">
        <v>2023</v>
      </c>
      <c r="P584" s="252">
        <v>2027</v>
      </c>
      <c r="Q584" s="251" t="s">
        <v>412</v>
      </c>
      <c r="R584" s="252" t="s">
        <v>394</v>
      </c>
      <c r="S584" s="252" t="s">
        <v>738</v>
      </c>
      <c r="T584" s="252" t="s">
        <v>662</v>
      </c>
      <c r="U584" s="726" t="s">
        <v>2149</v>
      </c>
      <c r="V584" s="257"/>
      <c r="W584" s="257"/>
      <c r="X584" s="257"/>
      <c r="Y584" s="257"/>
      <c r="Z584" s="257"/>
      <c r="AA584" s="257"/>
      <c r="AB584" s="257"/>
      <c r="AC584" s="257"/>
      <c r="AD584" s="257"/>
      <c r="AE584" s="257"/>
      <c r="AF584" s="257"/>
      <c r="AG584" s="257"/>
      <c r="AH584" s="257"/>
      <c r="AI584" s="257"/>
      <c r="AJ584" s="257"/>
      <c r="AK584" s="257"/>
    </row>
    <row r="585" spans="2:37" s="598" customFormat="1" ht="22.5" customHeight="1">
      <c r="B585" s="583" t="s">
        <v>1438</v>
      </c>
      <c r="C585" s="583" t="s">
        <v>2144</v>
      </c>
      <c r="D585" s="583" t="s">
        <v>506</v>
      </c>
      <c r="E585" s="583" t="s">
        <v>804</v>
      </c>
      <c r="F585" s="583" t="s">
        <v>431</v>
      </c>
      <c r="G585" s="620">
        <v>4584019.6279999996</v>
      </c>
      <c r="H585" s="620">
        <v>1808838.1359999999</v>
      </c>
      <c r="I585" s="583" t="s">
        <v>646</v>
      </c>
      <c r="J585" s="583" t="s">
        <v>621</v>
      </c>
      <c r="K585" s="597">
        <v>9.5999999999999992E-3</v>
      </c>
      <c r="L585" s="620"/>
      <c r="M585" s="251" t="s">
        <v>415</v>
      </c>
      <c r="N585" s="353">
        <v>9.5999999999999992E-3</v>
      </c>
      <c r="O585" s="252">
        <v>2024</v>
      </c>
      <c r="P585" s="754" t="s">
        <v>2150</v>
      </c>
      <c r="Q585" s="251" t="s">
        <v>412</v>
      </c>
      <c r="R585" s="252" t="s">
        <v>394</v>
      </c>
      <c r="S585" s="252" t="s">
        <v>805</v>
      </c>
      <c r="T585" s="252" t="s">
        <v>659</v>
      </c>
      <c r="U585" s="563" t="s">
        <v>2151</v>
      </c>
      <c r="V585" s="257"/>
      <c r="W585" s="257"/>
      <c r="X585" s="257"/>
      <c r="Y585" s="257"/>
      <c r="Z585" s="257"/>
      <c r="AA585" s="257"/>
      <c r="AB585" s="257"/>
      <c r="AC585" s="257"/>
      <c r="AD585" s="257"/>
      <c r="AE585" s="257"/>
      <c r="AF585" s="257"/>
      <c r="AG585" s="257"/>
      <c r="AH585" s="257"/>
      <c r="AI585" s="257"/>
      <c r="AJ585" s="257"/>
      <c r="AK585" s="257"/>
    </row>
    <row r="586" spans="2:37" s="598" customFormat="1" ht="22.5" customHeight="1">
      <c r="B586" s="583" t="s">
        <v>1438</v>
      </c>
      <c r="C586" s="583" t="s">
        <v>2144</v>
      </c>
      <c r="D586" s="583" t="s">
        <v>506</v>
      </c>
      <c r="E586" s="583" t="s">
        <v>806</v>
      </c>
      <c r="F586" s="583" t="s">
        <v>431</v>
      </c>
      <c r="G586" s="620">
        <v>4587815.676</v>
      </c>
      <c r="H586" s="620">
        <v>1818070.5970000001</v>
      </c>
      <c r="I586" s="583" t="s">
        <v>646</v>
      </c>
      <c r="J586" s="583" t="s">
        <v>621</v>
      </c>
      <c r="K586" s="597">
        <v>1.6E-2</v>
      </c>
      <c r="L586" s="620"/>
      <c r="M586" s="251" t="s">
        <v>594</v>
      </c>
      <c r="N586" s="353">
        <v>1.6E-2</v>
      </c>
      <c r="O586" s="252">
        <v>2024</v>
      </c>
      <c r="P586" s="754">
        <v>2026</v>
      </c>
      <c r="Q586" s="251" t="s">
        <v>412</v>
      </c>
      <c r="R586" s="252" t="s">
        <v>394</v>
      </c>
      <c r="S586" s="252" t="s">
        <v>807</v>
      </c>
      <c r="T586" s="252" t="s">
        <v>659</v>
      </c>
      <c r="U586" s="563" t="s">
        <v>2152</v>
      </c>
      <c r="V586" s="257"/>
      <c r="W586" s="257"/>
      <c r="X586" s="257"/>
      <c r="Y586" s="257"/>
      <c r="Z586" s="257"/>
      <c r="AA586" s="257"/>
      <c r="AB586" s="257"/>
      <c r="AC586" s="257"/>
      <c r="AD586" s="257"/>
      <c r="AE586" s="257"/>
      <c r="AF586" s="257"/>
      <c r="AG586" s="257"/>
      <c r="AH586" s="257"/>
      <c r="AI586" s="257"/>
      <c r="AJ586" s="257"/>
      <c r="AK586" s="257"/>
    </row>
    <row r="587" spans="2:37" s="598" customFormat="1" ht="22.5" customHeight="1">
      <c r="B587" s="583" t="s">
        <v>1438</v>
      </c>
      <c r="C587" s="583" t="s">
        <v>2144</v>
      </c>
      <c r="D587" s="583" t="s">
        <v>506</v>
      </c>
      <c r="E587" s="583" t="s">
        <v>2153</v>
      </c>
      <c r="F587" s="583" t="s">
        <v>431</v>
      </c>
      <c r="G587" s="584" t="s">
        <v>435</v>
      </c>
      <c r="H587" s="584" t="s">
        <v>435</v>
      </c>
      <c r="I587" s="583" t="s">
        <v>646</v>
      </c>
      <c r="J587" s="583" t="s">
        <v>1709</v>
      </c>
      <c r="K587" s="585">
        <v>2.7E-2</v>
      </c>
      <c r="L587" s="605" t="s">
        <v>435</v>
      </c>
      <c r="M587" s="251" t="s">
        <v>435</v>
      </c>
      <c r="N587" s="679">
        <v>0</v>
      </c>
      <c r="O587" s="251">
        <v>2024</v>
      </c>
      <c r="P587" s="251"/>
      <c r="Q587" s="252" t="s">
        <v>393</v>
      </c>
      <c r="R587" s="251" t="s">
        <v>394</v>
      </c>
      <c r="S587" s="251" t="s">
        <v>2154</v>
      </c>
      <c r="T587" s="251" t="s">
        <v>477</v>
      </c>
      <c r="U587" s="696" t="s">
        <v>2155</v>
      </c>
      <c r="V587" s="257"/>
      <c r="W587" s="257"/>
      <c r="X587" s="257"/>
      <c r="Y587" s="257"/>
      <c r="Z587" s="257"/>
      <c r="AA587" s="257"/>
      <c r="AB587" s="257"/>
      <c r="AC587" s="257"/>
      <c r="AD587" s="257"/>
      <c r="AE587" s="257"/>
      <c r="AF587" s="257"/>
      <c r="AG587" s="257"/>
      <c r="AH587" s="257"/>
      <c r="AI587" s="257"/>
      <c r="AJ587" s="257"/>
      <c r="AK587" s="257"/>
    </row>
    <row r="588" spans="2:37" s="598" customFormat="1" ht="22.5" customHeight="1">
      <c r="B588" s="583" t="s">
        <v>1438</v>
      </c>
      <c r="C588" s="583" t="s">
        <v>2156</v>
      </c>
      <c r="D588" s="583" t="s">
        <v>506</v>
      </c>
      <c r="E588" s="583" t="s">
        <v>739</v>
      </c>
      <c r="F588" s="583" t="s">
        <v>431</v>
      </c>
      <c r="G588" s="583">
        <v>4779597.6529999999</v>
      </c>
      <c r="H588" s="583">
        <v>2124517.9360000002</v>
      </c>
      <c r="I588" s="583" t="s">
        <v>646</v>
      </c>
      <c r="J588" s="583" t="s">
        <v>621</v>
      </c>
      <c r="K588" s="597">
        <v>0.32269999999999999</v>
      </c>
      <c r="L588" s="584"/>
      <c r="M588" s="251" t="s">
        <v>413</v>
      </c>
      <c r="N588" s="353">
        <v>0.32269999999999999</v>
      </c>
      <c r="O588" s="252">
        <v>2023</v>
      </c>
      <c r="P588" s="252">
        <v>2025</v>
      </c>
      <c r="Q588" s="251" t="s">
        <v>412</v>
      </c>
      <c r="R588" s="252" t="s">
        <v>394</v>
      </c>
      <c r="S588" s="252" t="s">
        <v>740</v>
      </c>
      <c r="T588" s="252" t="s">
        <v>659</v>
      </c>
      <c r="U588" s="726" t="s">
        <v>2157</v>
      </c>
      <c r="V588" s="257"/>
      <c r="W588" s="257"/>
      <c r="X588" s="257"/>
      <c r="Y588" s="257"/>
      <c r="Z588" s="257"/>
      <c r="AA588" s="257"/>
      <c r="AB588" s="257"/>
      <c r="AC588" s="257"/>
      <c r="AD588" s="257"/>
      <c r="AE588" s="257"/>
      <c r="AF588" s="257"/>
      <c r="AG588" s="257"/>
      <c r="AH588" s="257"/>
      <c r="AI588" s="257"/>
      <c r="AJ588" s="257"/>
      <c r="AK588" s="257"/>
    </row>
    <row r="589" spans="2:37" s="598" customFormat="1" ht="22.5" customHeight="1">
      <c r="B589" s="583" t="s">
        <v>1438</v>
      </c>
      <c r="C589" s="583" t="s">
        <v>2158</v>
      </c>
      <c r="D589" s="583" t="s">
        <v>506</v>
      </c>
      <c r="E589" s="583" t="s">
        <v>2159</v>
      </c>
      <c r="F589" s="583" t="s">
        <v>431</v>
      </c>
      <c r="G589" s="584" t="s">
        <v>435</v>
      </c>
      <c r="H589" s="584" t="s">
        <v>435</v>
      </c>
      <c r="I589" s="583" t="s">
        <v>646</v>
      </c>
      <c r="J589" s="583" t="s">
        <v>1709</v>
      </c>
      <c r="K589" s="585">
        <v>1.0800000000000001E-2</v>
      </c>
      <c r="L589" s="605" t="s">
        <v>435</v>
      </c>
      <c r="M589" s="251" t="s">
        <v>435</v>
      </c>
      <c r="N589" s="679">
        <v>0</v>
      </c>
      <c r="O589" s="251">
        <v>2025</v>
      </c>
      <c r="P589" s="251"/>
      <c r="Q589" s="252" t="s">
        <v>393</v>
      </c>
      <c r="R589" s="251" t="s">
        <v>394</v>
      </c>
      <c r="S589" s="251" t="s">
        <v>2160</v>
      </c>
      <c r="T589" s="251" t="s">
        <v>477</v>
      </c>
      <c r="U589" s="696" t="s">
        <v>2161</v>
      </c>
      <c r="V589" s="257"/>
      <c r="W589" s="257"/>
      <c r="X589" s="257"/>
      <c r="Y589" s="257"/>
      <c r="Z589" s="257"/>
      <c r="AA589" s="257"/>
      <c r="AB589" s="257"/>
      <c r="AC589" s="257"/>
      <c r="AD589" s="257"/>
      <c r="AE589" s="257"/>
      <c r="AF589" s="257"/>
      <c r="AG589" s="257"/>
      <c r="AH589" s="257"/>
      <c r="AI589" s="257"/>
      <c r="AJ589" s="257"/>
      <c r="AK589" s="257"/>
    </row>
    <row r="590" spans="2:37" s="598" customFormat="1" ht="22.5" customHeight="1">
      <c r="B590" s="583" t="s">
        <v>1438</v>
      </c>
      <c r="C590" s="583" t="s">
        <v>2162</v>
      </c>
      <c r="D590" s="583" t="s">
        <v>506</v>
      </c>
      <c r="E590" s="583" t="s">
        <v>741</v>
      </c>
      <c r="F590" s="583" t="s">
        <v>431</v>
      </c>
      <c r="G590" s="583" t="s">
        <v>2163</v>
      </c>
      <c r="H590" s="583" t="s">
        <v>2164</v>
      </c>
      <c r="I590" s="583" t="s">
        <v>646</v>
      </c>
      <c r="J590" s="583" t="s">
        <v>621</v>
      </c>
      <c r="K590" s="597">
        <v>0.04</v>
      </c>
      <c r="L590" s="584"/>
      <c r="M590" s="251" t="s">
        <v>411</v>
      </c>
      <c r="N590" s="353">
        <v>0.04</v>
      </c>
      <c r="O590" s="252">
        <v>2022</v>
      </c>
      <c r="P590" s="252">
        <v>2026</v>
      </c>
      <c r="Q590" s="251" t="s">
        <v>412</v>
      </c>
      <c r="R590" s="252" t="s">
        <v>394</v>
      </c>
      <c r="S590" s="252" t="s">
        <v>742</v>
      </c>
      <c r="T590" s="252" t="s">
        <v>659</v>
      </c>
      <c r="U590" s="726" t="s">
        <v>2165</v>
      </c>
      <c r="V590" s="257"/>
      <c r="W590" s="257"/>
      <c r="X590" s="257"/>
      <c r="Y590" s="257"/>
      <c r="Z590" s="257"/>
      <c r="AA590" s="257"/>
      <c r="AB590" s="257"/>
      <c r="AC590" s="257"/>
      <c r="AD590" s="257"/>
      <c r="AE590" s="257"/>
      <c r="AF590" s="257"/>
      <c r="AG590" s="257"/>
      <c r="AH590" s="257"/>
      <c r="AI590" s="257"/>
      <c r="AJ590" s="257"/>
      <c r="AK590" s="257"/>
    </row>
    <row r="591" spans="2:37" s="598" customFormat="1" ht="22.5" customHeight="1">
      <c r="B591" s="583" t="s">
        <v>1438</v>
      </c>
      <c r="C591" s="583" t="s">
        <v>2162</v>
      </c>
      <c r="D591" s="583" t="s">
        <v>506</v>
      </c>
      <c r="E591" s="583" t="s">
        <v>741</v>
      </c>
      <c r="F591" s="583" t="s">
        <v>431</v>
      </c>
      <c r="G591" s="583">
        <v>4829447.0369999995</v>
      </c>
      <c r="H591" s="583">
        <v>2084478.99</v>
      </c>
      <c r="I591" s="583" t="s">
        <v>646</v>
      </c>
      <c r="J591" s="583" t="s">
        <v>621</v>
      </c>
      <c r="K591" s="597">
        <v>1.2238</v>
      </c>
      <c r="L591" s="584"/>
      <c r="M591" s="251" t="s">
        <v>413</v>
      </c>
      <c r="N591" s="353">
        <v>1.2238</v>
      </c>
      <c r="O591" s="252">
        <v>2023</v>
      </c>
      <c r="P591" s="252">
        <v>2026</v>
      </c>
      <c r="Q591" s="251" t="s">
        <v>412</v>
      </c>
      <c r="R591" s="252" t="s">
        <v>394</v>
      </c>
      <c r="S591" s="252" t="s">
        <v>743</v>
      </c>
      <c r="T591" s="252" t="s">
        <v>662</v>
      </c>
      <c r="U591" s="726" t="s">
        <v>2166</v>
      </c>
      <c r="V591" s="257"/>
      <c r="W591" s="257"/>
      <c r="X591" s="257"/>
      <c r="Y591" s="257"/>
      <c r="Z591" s="257"/>
      <c r="AA591" s="257"/>
      <c r="AB591" s="257"/>
      <c r="AC591" s="257"/>
      <c r="AD591" s="257"/>
      <c r="AE591" s="257"/>
      <c r="AF591" s="257"/>
      <c r="AG591" s="257"/>
      <c r="AH591" s="257"/>
      <c r="AI591" s="257"/>
      <c r="AJ591" s="257"/>
      <c r="AK591" s="257"/>
    </row>
    <row r="592" spans="2:37" s="598" customFormat="1" ht="22.5" customHeight="1">
      <c r="B592" s="583" t="s">
        <v>1438</v>
      </c>
      <c r="C592" s="583" t="s">
        <v>2162</v>
      </c>
      <c r="D592" s="583" t="s">
        <v>506</v>
      </c>
      <c r="E592" s="583" t="s">
        <v>741</v>
      </c>
      <c r="F592" s="583" t="s">
        <v>431</v>
      </c>
      <c r="G592" s="635">
        <v>4940362605</v>
      </c>
      <c r="H592" s="635">
        <v>2084549877</v>
      </c>
      <c r="I592" s="583" t="s">
        <v>646</v>
      </c>
      <c r="J592" s="583" t="s">
        <v>621</v>
      </c>
      <c r="K592" s="597">
        <v>7.0000000000000001E-3</v>
      </c>
      <c r="L592" s="584"/>
      <c r="M592" s="251" t="s">
        <v>411</v>
      </c>
      <c r="N592" s="353">
        <v>7.0000000000000001E-3</v>
      </c>
      <c r="O592" s="252">
        <v>2022</v>
      </c>
      <c r="P592" s="252">
        <v>2026</v>
      </c>
      <c r="Q592" s="251" t="s">
        <v>412</v>
      </c>
      <c r="R592" s="252" t="s">
        <v>394</v>
      </c>
      <c r="S592" s="252" t="s">
        <v>744</v>
      </c>
      <c r="T592" s="252" t="s">
        <v>706</v>
      </c>
      <c r="U592" s="726" t="s">
        <v>2167</v>
      </c>
      <c r="V592" s="257"/>
      <c r="W592" s="257"/>
      <c r="X592" s="257"/>
      <c r="Y592" s="257"/>
      <c r="Z592" s="257"/>
      <c r="AA592" s="257"/>
      <c r="AB592" s="257"/>
      <c r="AC592" s="257"/>
      <c r="AD592" s="257"/>
      <c r="AE592" s="257"/>
      <c r="AF592" s="257"/>
      <c r="AG592" s="257"/>
      <c r="AH592" s="257"/>
      <c r="AI592" s="257"/>
      <c r="AJ592" s="257"/>
      <c r="AK592" s="257"/>
    </row>
    <row r="593" spans="2:37" s="598" customFormat="1" ht="22.5" customHeight="1">
      <c r="B593" s="583" t="s">
        <v>1438</v>
      </c>
      <c r="C593" s="583" t="s">
        <v>2162</v>
      </c>
      <c r="D593" s="583" t="s">
        <v>506</v>
      </c>
      <c r="E593" s="583" t="s">
        <v>2168</v>
      </c>
      <c r="F593" s="583" t="s">
        <v>431</v>
      </c>
      <c r="G593" s="635">
        <v>479103288</v>
      </c>
      <c r="H593" s="635">
        <v>2114999250</v>
      </c>
      <c r="I593" s="583" t="s">
        <v>646</v>
      </c>
      <c r="J593" s="583" t="s">
        <v>621</v>
      </c>
      <c r="K593" s="597">
        <v>7.2999999999999995E-2</v>
      </c>
      <c r="L593" s="584"/>
      <c r="M593" s="251" t="s">
        <v>470</v>
      </c>
      <c r="N593" s="353">
        <v>7.2999999999999995E-2</v>
      </c>
      <c r="O593" s="252">
        <v>2023</v>
      </c>
      <c r="P593" s="252">
        <v>2026</v>
      </c>
      <c r="Q593" s="251" t="s">
        <v>412</v>
      </c>
      <c r="R593" s="252" t="s">
        <v>394</v>
      </c>
      <c r="S593" s="252" t="s">
        <v>745</v>
      </c>
      <c r="T593" s="252" t="s">
        <v>706</v>
      </c>
      <c r="U593" s="726" t="s">
        <v>2169</v>
      </c>
      <c r="V593" s="257"/>
      <c r="W593" s="257"/>
      <c r="X593" s="257"/>
      <c r="Y593" s="257"/>
      <c r="Z593" s="257"/>
      <c r="AA593" s="257"/>
      <c r="AB593" s="257"/>
      <c r="AC593" s="257"/>
      <c r="AD593" s="257"/>
      <c r="AE593" s="257"/>
      <c r="AF593" s="257"/>
      <c r="AG593" s="257"/>
      <c r="AH593" s="257"/>
      <c r="AI593" s="257"/>
      <c r="AJ593" s="257"/>
      <c r="AK593" s="257"/>
    </row>
    <row r="594" spans="2:37" s="598" customFormat="1" ht="22.5" customHeight="1">
      <c r="B594" s="583" t="s">
        <v>1438</v>
      </c>
      <c r="C594" s="583" t="s">
        <v>2162</v>
      </c>
      <c r="D594" s="583" t="s">
        <v>506</v>
      </c>
      <c r="E594" s="583" t="s">
        <v>741</v>
      </c>
      <c r="F594" s="583" t="s">
        <v>431</v>
      </c>
      <c r="G594" s="635">
        <v>4826948905</v>
      </c>
      <c r="H594" s="635">
        <v>2086822634</v>
      </c>
      <c r="I594" s="583" t="s">
        <v>646</v>
      </c>
      <c r="J594" s="583" t="s">
        <v>621</v>
      </c>
      <c r="K594" s="597">
        <v>9.5999999999999992E-3</v>
      </c>
      <c r="L594" s="584"/>
      <c r="M594" s="251" t="s">
        <v>415</v>
      </c>
      <c r="N594" s="353">
        <v>9.5999999999999992E-3</v>
      </c>
      <c r="O594" s="252">
        <v>2023</v>
      </c>
      <c r="P594" s="252">
        <v>2027</v>
      </c>
      <c r="Q594" s="251" t="s">
        <v>412</v>
      </c>
      <c r="R594" s="252" t="s">
        <v>394</v>
      </c>
      <c r="S594" s="252" t="s">
        <v>754</v>
      </c>
      <c r="T594" s="252" t="s">
        <v>659</v>
      </c>
      <c r="U594" s="563" t="s">
        <v>2170</v>
      </c>
      <c r="V594" s="257"/>
      <c r="W594" s="257"/>
      <c r="X594" s="257"/>
      <c r="Y594" s="257"/>
      <c r="Z594" s="257"/>
      <c r="AA594" s="257"/>
      <c r="AB594" s="257"/>
      <c r="AC594" s="257"/>
      <c r="AD594" s="257"/>
      <c r="AE594" s="257"/>
      <c r="AF594" s="257"/>
      <c r="AG594" s="257"/>
      <c r="AH594" s="257"/>
      <c r="AI594" s="257"/>
      <c r="AJ594" s="257"/>
      <c r="AK594" s="257"/>
    </row>
    <row r="595" spans="2:37" s="598" customFormat="1" ht="22.5" customHeight="1">
      <c r="B595" s="583" t="s">
        <v>1438</v>
      </c>
      <c r="C595" s="583" t="s">
        <v>2162</v>
      </c>
      <c r="D595" s="583" t="s">
        <v>506</v>
      </c>
      <c r="E595" s="583" t="s">
        <v>2171</v>
      </c>
      <c r="F595" s="583" t="s">
        <v>431</v>
      </c>
      <c r="G595" s="635">
        <v>4811965998</v>
      </c>
      <c r="H595" s="635">
        <v>2100083940</v>
      </c>
      <c r="I595" s="583" t="s">
        <v>646</v>
      </c>
      <c r="J595" s="583" t="s">
        <v>621</v>
      </c>
      <c r="K595" s="597">
        <v>7.9000000000000001E-2</v>
      </c>
      <c r="L595" s="584"/>
      <c r="M595" s="251" t="s">
        <v>413</v>
      </c>
      <c r="N595" s="353">
        <v>7.9000000000000001E-2</v>
      </c>
      <c r="O595" s="252">
        <v>2023</v>
      </c>
      <c r="P595" s="252">
        <v>2027</v>
      </c>
      <c r="Q595" s="251" t="s">
        <v>412</v>
      </c>
      <c r="R595" s="252" t="s">
        <v>394</v>
      </c>
      <c r="S595" s="252" t="s">
        <v>755</v>
      </c>
      <c r="T595" s="252" t="s">
        <v>662</v>
      </c>
      <c r="U595" s="760" t="s">
        <v>2172</v>
      </c>
      <c r="V595" s="257"/>
      <c r="W595" s="257"/>
      <c r="X595" s="257"/>
      <c r="Y595" s="257"/>
      <c r="Z595" s="257"/>
      <c r="AA595" s="257"/>
      <c r="AB595" s="257"/>
      <c r="AC595" s="257"/>
      <c r="AD595" s="257"/>
      <c r="AE595" s="257"/>
      <c r="AF595" s="257"/>
      <c r="AG595" s="257"/>
      <c r="AH595" s="257"/>
      <c r="AI595" s="257"/>
      <c r="AJ595" s="257"/>
      <c r="AK595" s="257"/>
    </row>
    <row r="596" spans="2:37" s="598" customFormat="1" ht="22.5" customHeight="1">
      <c r="B596" s="583" t="s">
        <v>1438</v>
      </c>
      <c r="C596" s="583" t="s">
        <v>2173</v>
      </c>
      <c r="D596" s="583" t="s">
        <v>506</v>
      </c>
      <c r="E596" s="583" t="s">
        <v>2174</v>
      </c>
      <c r="F596" s="583" t="s">
        <v>431</v>
      </c>
      <c r="G596" s="584" t="s">
        <v>435</v>
      </c>
      <c r="H596" s="584" t="s">
        <v>435</v>
      </c>
      <c r="I596" s="583" t="s">
        <v>646</v>
      </c>
      <c r="J596" s="583" t="s">
        <v>1709</v>
      </c>
      <c r="K596" s="585">
        <v>9.4500000000000001E-2</v>
      </c>
      <c r="L596" s="605" t="s">
        <v>435</v>
      </c>
      <c r="M596" s="251" t="s">
        <v>435</v>
      </c>
      <c r="N596" s="679">
        <v>0</v>
      </c>
      <c r="O596" s="251">
        <v>2025</v>
      </c>
      <c r="P596" s="251"/>
      <c r="Q596" s="252" t="s">
        <v>393</v>
      </c>
      <c r="R596" s="251" t="s">
        <v>394</v>
      </c>
      <c r="S596" s="251" t="s">
        <v>2175</v>
      </c>
      <c r="T596" s="251" t="s">
        <v>477</v>
      </c>
      <c r="U596" s="696" t="s">
        <v>2176</v>
      </c>
      <c r="V596" s="257"/>
      <c r="W596" s="257"/>
      <c r="X596" s="257"/>
      <c r="Y596" s="257"/>
      <c r="Z596" s="257"/>
      <c r="AA596" s="257"/>
      <c r="AB596" s="257"/>
      <c r="AC596" s="257"/>
      <c r="AD596" s="257"/>
      <c r="AE596" s="257"/>
      <c r="AF596" s="257"/>
      <c r="AG596" s="257"/>
      <c r="AH596" s="257"/>
      <c r="AI596" s="257"/>
      <c r="AJ596" s="257"/>
      <c r="AK596" s="257"/>
    </row>
    <row r="597" spans="2:37" s="598" customFormat="1" ht="22.5" customHeight="1">
      <c r="B597" s="583" t="s">
        <v>1438</v>
      </c>
      <c r="C597" s="583" t="s">
        <v>2177</v>
      </c>
      <c r="D597" s="583" t="s">
        <v>506</v>
      </c>
      <c r="E597" s="583" t="s">
        <v>2178</v>
      </c>
      <c r="F597" s="583" t="s">
        <v>431</v>
      </c>
      <c r="G597" s="583">
        <v>4852237.42</v>
      </c>
      <c r="H597" s="583">
        <v>2077524.4</v>
      </c>
      <c r="I597" s="583" t="s">
        <v>646</v>
      </c>
      <c r="J597" s="583" t="s">
        <v>621</v>
      </c>
      <c r="K597" s="597">
        <v>1.6505000000000001</v>
      </c>
      <c r="L597" s="584"/>
      <c r="M597" s="251" t="s">
        <v>415</v>
      </c>
      <c r="N597" s="353">
        <v>1.6504970000000001</v>
      </c>
      <c r="O597" s="252">
        <v>2023</v>
      </c>
      <c r="P597" s="252">
        <v>2026</v>
      </c>
      <c r="Q597" s="251" t="s">
        <v>412</v>
      </c>
      <c r="R597" s="252" t="s">
        <v>394</v>
      </c>
      <c r="S597" s="252" t="s">
        <v>746</v>
      </c>
      <c r="T597" s="252" t="s">
        <v>706</v>
      </c>
      <c r="U597" s="726" t="s">
        <v>2179</v>
      </c>
      <c r="V597" s="257"/>
      <c r="W597" s="257"/>
      <c r="X597" s="257"/>
      <c r="Y597" s="257"/>
      <c r="Z597" s="257"/>
      <c r="AA597" s="257"/>
      <c r="AB597" s="257"/>
      <c r="AC597" s="257"/>
      <c r="AD597" s="257"/>
      <c r="AE597" s="257"/>
      <c r="AF597" s="257"/>
      <c r="AG597" s="257"/>
      <c r="AH597" s="257"/>
      <c r="AI597" s="257"/>
      <c r="AJ597" s="257"/>
      <c r="AK597" s="257"/>
    </row>
    <row r="598" spans="2:37" s="598" customFormat="1" ht="22.5" customHeight="1">
      <c r="B598" s="583" t="s">
        <v>1438</v>
      </c>
      <c r="C598" s="583" t="s">
        <v>2177</v>
      </c>
      <c r="D598" s="583" t="s">
        <v>506</v>
      </c>
      <c r="E598" s="583" t="s">
        <v>747</v>
      </c>
      <c r="F598" s="583" t="s">
        <v>431</v>
      </c>
      <c r="G598" s="583">
        <v>4847202.8049999997</v>
      </c>
      <c r="H598" s="583">
        <v>2074599.3810000001</v>
      </c>
      <c r="I598" s="583" t="s">
        <v>646</v>
      </c>
      <c r="J598" s="583" t="s">
        <v>621</v>
      </c>
      <c r="K598" s="597">
        <v>6.8699999999999997E-2</v>
      </c>
      <c r="L598" s="584"/>
      <c r="M598" s="251" t="s">
        <v>411</v>
      </c>
      <c r="N598" s="353">
        <v>6.8722000000000005E-2</v>
      </c>
      <c r="O598" s="252">
        <v>2021</v>
      </c>
      <c r="P598" s="252">
        <v>2025</v>
      </c>
      <c r="Q598" s="251" t="s">
        <v>412</v>
      </c>
      <c r="R598" s="252" t="s">
        <v>394</v>
      </c>
      <c r="S598" s="252" t="s">
        <v>748</v>
      </c>
      <c r="T598" s="252" t="s">
        <v>659</v>
      </c>
      <c r="U598" s="726" t="s">
        <v>2180</v>
      </c>
      <c r="V598" s="257"/>
      <c r="W598" s="257"/>
      <c r="X598" s="257"/>
      <c r="Y598" s="257"/>
      <c r="Z598" s="257"/>
      <c r="AA598" s="257"/>
      <c r="AB598" s="257"/>
      <c r="AC598" s="257"/>
      <c r="AD598" s="257"/>
      <c r="AE598" s="257"/>
      <c r="AF598" s="257"/>
      <c r="AG598" s="257"/>
      <c r="AH598" s="257"/>
      <c r="AI598" s="257"/>
      <c r="AJ598" s="257"/>
      <c r="AK598" s="257"/>
    </row>
    <row r="599" spans="2:37" s="598" customFormat="1" ht="22.5" customHeight="1">
      <c r="B599" s="583" t="s">
        <v>1438</v>
      </c>
      <c r="C599" s="583" t="s">
        <v>2177</v>
      </c>
      <c r="D599" s="583" t="s">
        <v>506</v>
      </c>
      <c r="E599" s="583" t="s">
        <v>2178</v>
      </c>
      <c r="F599" s="583" t="s">
        <v>431</v>
      </c>
      <c r="G599" s="583">
        <v>4853823.0060000001</v>
      </c>
      <c r="H599" s="583">
        <v>2074855.081</v>
      </c>
      <c r="I599" s="583" t="s">
        <v>646</v>
      </c>
      <c r="J599" s="583" t="s">
        <v>621</v>
      </c>
      <c r="K599" s="597">
        <v>8.6900000000000005E-2</v>
      </c>
      <c r="L599" s="584"/>
      <c r="M599" s="251" t="s">
        <v>415</v>
      </c>
      <c r="N599" s="353">
        <v>8.6926000000000003E-2</v>
      </c>
      <c r="O599" s="252">
        <v>2022</v>
      </c>
      <c r="P599" s="252">
        <v>2025</v>
      </c>
      <c r="Q599" s="251" t="s">
        <v>412</v>
      </c>
      <c r="R599" s="252" t="s">
        <v>394</v>
      </c>
      <c r="S599" s="252" t="s">
        <v>749</v>
      </c>
      <c r="T599" s="252" t="s">
        <v>659</v>
      </c>
      <c r="U599" s="726" t="s">
        <v>2181</v>
      </c>
      <c r="V599" s="257"/>
      <c r="W599" s="257"/>
      <c r="X599" s="257"/>
      <c r="Y599" s="257"/>
      <c r="Z599" s="257"/>
      <c r="AA599" s="257"/>
      <c r="AB599" s="257"/>
      <c r="AC599" s="257"/>
      <c r="AD599" s="257"/>
      <c r="AE599" s="257"/>
      <c r="AF599" s="257"/>
      <c r="AG599" s="257"/>
      <c r="AH599" s="257"/>
      <c r="AI599" s="257"/>
      <c r="AJ599" s="257"/>
      <c r="AK599" s="257"/>
    </row>
    <row r="600" spans="2:37" s="598" customFormat="1" ht="22.5" customHeight="1">
      <c r="B600" s="583" t="s">
        <v>1438</v>
      </c>
      <c r="C600" s="583" t="s">
        <v>2177</v>
      </c>
      <c r="D600" s="583" t="s">
        <v>506</v>
      </c>
      <c r="E600" s="583" t="s">
        <v>747</v>
      </c>
      <c r="F600" s="583" t="s">
        <v>431</v>
      </c>
      <c r="G600" s="583">
        <v>4618998.2259999998</v>
      </c>
      <c r="H600" s="583">
        <v>1980933.4539999999</v>
      </c>
      <c r="I600" s="583" t="s">
        <v>646</v>
      </c>
      <c r="J600" s="583" t="s">
        <v>621</v>
      </c>
      <c r="K600" s="597">
        <v>2.1000000000000001E-2</v>
      </c>
      <c r="L600" s="584"/>
      <c r="M600" s="251" t="s">
        <v>2182</v>
      </c>
      <c r="N600" s="353">
        <v>2.1000000000000001E-2</v>
      </c>
      <c r="O600" s="252">
        <v>2023</v>
      </c>
      <c r="P600" s="252">
        <v>2026</v>
      </c>
      <c r="Q600" s="251" t="s">
        <v>412</v>
      </c>
      <c r="R600" s="252" t="s">
        <v>394</v>
      </c>
      <c r="S600" s="252" t="s">
        <v>750</v>
      </c>
      <c r="T600" s="252" t="s">
        <v>736</v>
      </c>
      <c r="U600" s="726" t="s">
        <v>2183</v>
      </c>
      <c r="V600" s="257"/>
      <c r="W600" s="257"/>
      <c r="X600" s="257"/>
      <c r="Y600" s="257"/>
      <c r="Z600" s="257"/>
      <c r="AA600" s="257"/>
      <c r="AB600" s="257"/>
      <c r="AC600" s="257"/>
      <c r="AD600" s="257"/>
      <c r="AE600" s="257"/>
      <c r="AF600" s="257"/>
      <c r="AG600" s="257"/>
      <c r="AH600" s="257"/>
      <c r="AI600" s="257"/>
      <c r="AJ600" s="257"/>
      <c r="AK600" s="257"/>
    </row>
    <row r="601" spans="2:37" s="598" customFormat="1" ht="22.5" customHeight="1">
      <c r="B601" s="583" t="s">
        <v>1438</v>
      </c>
      <c r="C601" s="583" t="s">
        <v>2177</v>
      </c>
      <c r="D601" s="583" t="s">
        <v>506</v>
      </c>
      <c r="E601" s="583" t="s">
        <v>747</v>
      </c>
      <c r="F601" s="583" t="s">
        <v>431</v>
      </c>
      <c r="G601" s="635">
        <v>4847825261</v>
      </c>
      <c r="H601" s="635">
        <v>2074202483</v>
      </c>
      <c r="I601" s="583" t="s">
        <v>646</v>
      </c>
      <c r="J601" s="583" t="s">
        <v>621</v>
      </c>
      <c r="K601" s="597">
        <v>5.4699999999999999E-2</v>
      </c>
      <c r="L601" s="584"/>
      <c r="M601" s="251" t="s">
        <v>411</v>
      </c>
      <c r="N601" s="353">
        <v>5.4650999999999998E-2</v>
      </c>
      <c r="O601" s="252">
        <v>2022</v>
      </c>
      <c r="P601" s="252">
        <v>2025</v>
      </c>
      <c r="Q601" s="251" t="s">
        <v>412</v>
      </c>
      <c r="R601" s="252" t="s">
        <v>394</v>
      </c>
      <c r="S601" s="252" t="s">
        <v>751</v>
      </c>
      <c r="T601" s="252" t="s">
        <v>659</v>
      </c>
      <c r="U601" s="563" t="s">
        <v>2184</v>
      </c>
      <c r="V601" s="257"/>
      <c r="W601" s="257"/>
      <c r="X601" s="257"/>
      <c r="Y601" s="257"/>
      <c r="Z601" s="257"/>
      <c r="AA601" s="257"/>
      <c r="AB601" s="257"/>
      <c r="AC601" s="257"/>
      <c r="AD601" s="257"/>
      <c r="AE601" s="257"/>
      <c r="AF601" s="257"/>
      <c r="AG601" s="257"/>
      <c r="AH601" s="257"/>
      <c r="AI601" s="257"/>
      <c r="AJ601" s="257"/>
      <c r="AK601" s="257"/>
    </row>
    <row r="602" spans="2:37" s="598" customFormat="1" ht="22.5" customHeight="1">
      <c r="B602" s="583" t="s">
        <v>1438</v>
      </c>
      <c r="C602" s="583" t="s">
        <v>2177</v>
      </c>
      <c r="D602" s="583" t="s">
        <v>506</v>
      </c>
      <c r="E602" s="583" t="s">
        <v>752</v>
      </c>
      <c r="F602" s="583" t="s">
        <v>431</v>
      </c>
      <c r="G602" s="583">
        <v>4841805.4809999997</v>
      </c>
      <c r="H602" s="583">
        <v>2072357.926</v>
      </c>
      <c r="I602" s="583" t="s">
        <v>646</v>
      </c>
      <c r="J602" s="583" t="s">
        <v>621</v>
      </c>
      <c r="K602" s="597">
        <v>2.5600000000000001E-2</v>
      </c>
      <c r="L602" s="584"/>
      <c r="M602" s="251" t="s">
        <v>413</v>
      </c>
      <c r="N602" s="353">
        <v>2.5600000000000001E-2</v>
      </c>
      <c r="O602" s="252">
        <v>2023</v>
      </c>
      <c r="P602" s="252">
        <v>2027</v>
      </c>
      <c r="Q602" s="251" t="s">
        <v>412</v>
      </c>
      <c r="R602" s="252" t="s">
        <v>394</v>
      </c>
      <c r="S602" s="252" t="s">
        <v>753</v>
      </c>
      <c r="T602" s="252" t="s">
        <v>736</v>
      </c>
      <c r="U602" s="563" t="s">
        <v>2185</v>
      </c>
      <c r="V602" s="257"/>
      <c r="W602" s="257"/>
      <c r="X602" s="257"/>
      <c r="Y602" s="257"/>
      <c r="Z602" s="257"/>
      <c r="AA602" s="257"/>
      <c r="AB602" s="257"/>
      <c r="AC602" s="257"/>
      <c r="AD602" s="257"/>
      <c r="AE602" s="257"/>
      <c r="AF602" s="257"/>
      <c r="AG602" s="257"/>
      <c r="AH602" s="257"/>
      <c r="AI602" s="257"/>
      <c r="AJ602" s="257"/>
      <c r="AK602" s="257"/>
    </row>
    <row r="603" spans="2:37" s="598" customFormat="1" ht="22.5" customHeight="1">
      <c r="B603" s="583" t="s">
        <v>1438</v>
      </c>
      <c r="C603" s="583" t="s">
        <v>2186</v>
      </c>
      <c r="D603" s="583" t="s">
        <v>506</v>
      </c>
      <c r="E603" s="583" t="s">
        <v>756</v>
      </c>
      <c r="F603" s="583" t="s">
        <v>431</v>
      </c>
      <c r="G603" s="583">
        <v>4689347.82</v>
      </c>
      <c r="H603" s="583">
        <v>2113721.9300000002</v>
      </c>
      <c r="I603" s="583" t="s">
        <v>646</v>
      </c>
      <c r="J603" s="583" t="s">
        <v>621</v>
      </c>
      <c r="K603" s="597">
        <v>7.85E-2</v>
      </c>
      <c r="L603" s="584"/>
      <c r="M603" s="251" t="s">
        <v>1760</v>
      </c>
      <c r="N603" s="353">
        <v>7.85E-2</v>
      </c>
      <c r="O603" s="252">
        <v>2023</v>
      </c>
      <c r="P603" s="252">
        <v>2027</v>
      </c>
      <c r="Q603" s="251" t="s">
        <v>412</v>
      </c>
      <c r="R603" s="252" t="s">
        <v>394</v>
      </c>
      <c r="S603" s="252" t="s">
        <v>757</v>
      </c>
      <c r="T603" s="252" t="s">
        <v>662</v>
      </c>
      <c r="U603" s="760" t="s">
        <v>2187</v>
      </c>
      <c r="V603" s="257"/>
      <c r="W603" s="257"/>
      <c r="X603" s="257"/>
      <c r="Y603" s="257"/>
      <c r="Z603" s="257"/>
      <c r="AA603" s="257"/>
      <c r="AB603" s="257"/>
      <c r="AC603" s="257"/>
      <c r="AD603" s="257"/>
      <c r="AE603" s="257"/>
      <c r="AF603" s="257"/>
      <c r="AG603" s="257"/>
      <c r="AH603" s="257"/>
      <c r="AI603" s="257"/>
      <c r="AJ603" s="257"/>
      <c r="AK603" s="257"/>
    </row>
    <row r="604" spans="2:37" s="598" customFormat="1" ht="22.5" customHeight="1">
      <c r="B604" s="583" t="s">
        <v>1438</v>
      </c>
      <c r="C604" s="583" t="s">
        <v>2186</v>
      </c>
      <c r="D604" s="583" t="s">
        <v>506</v>
      </c>
      <c r="E604" s="583" t="s">
        <v>758</v>
      </c>
      <c r="F604" s="583" t="s">
        <v>431</v>
      </c>
      <c r="G604" s="620" t="s">
        <v>435</v>
      </c>
      <c r="H604" s="620" t="s">
        <v>435</v>
      </c>
      <c r="I604" s="583" t="s">
        <v>646</v>
      </c>
      <c r="J604" s="583" t="s">
        <v>621</v>
      </c>
      <c r="K604" s="597">
        <v>0.112</v>
      </c>
      <c r="L604" s="584"/>
      <c r="M604" s="251" t="s">
        <v>435</v>
      </c>
      <c r="N604" s="353">
        <v>0</v>
      </c>
      <c r="O604" s="252">
        <v>2024</v>
      </c>
      <c r="P604" s="252">
        <v>2027</v>
      </c>
      <c r="Q604" s="252" t="s">
        <v>393</v>
      </c>
      <c r="R604" s="252" t="s">
        <v>394</v>
      </c>
      <c r="S604" s="252" t="s">
        <v>759</v>
      </c>
      <c r="T604" s="252" t="s">
        <v>477</v>
      </c>
      <c r="U604" s="563" t="s">
        <v>2188</v>
      </c>
      <c r="V604" s="257"/>
      <c r="W604" s="257"/>
      <c r="X604" s="257"/>
      <c r="Y604" s="257"/>
      <c r="Z604" s="257"/>
      <c r="AA604" s="257"/>
      <c r="AB604" s="257"/>
      <c r="AC604" s="257"/>
      <c r="AD604" s="257"/>
      <c r="AE604" s="257"/>
      <c r="AF604" s="257"/>
      <c r="AG604" s="257"/>
      <c r="AH604" s="257"/>
      <c r="AI604" s="257"/>
      <c r="AJ604" s="257"/>
      <c r="AK604" s="257"/>
    </row>
    <row r="605" spans="2:37" s="598" customFormat="1" ht="22.5" customHeight="1">
      <c r="B605" s="583" t="s">
        <v>1438</v>
      </c>
      <c r="C605" s="583" t="s">
        <v>2189</v>
      </c>
      <c r="D605" s="583" t="s">
        <v>506</v>
      </c>
      <c r="E605" s="583" t="s">
        <v>762</v>
      </c>
      <c r="F605" s="583" t="s">
        <v>431</v>
      </c>
      <c r="G605" s="583">
        <v>4618998.2259999998</v>
      </c>
      <c r="H605" s="583">
        <v>1980933.4539999999</v>
      </c>
      <c r="I605" s="583" t="s">
        <v>646</v>
      </c>
      <c r="J605" s="583" t="s">
        <v>621</v>
      </c>
      <c r="K605" s="597">
        <v>0.21870000000000001</v>
      </c>
      <c r="L605" s="584"/>
      <c r="M605" s="251" t="s">
        <v>413</v>
      </c>
      <c r="N605" s="353">
        <v>0.21868899999999999</v>
      </c>
      <c r="O605" s="252">
        <v>2022</v>
      </c>
      <c r="P605" s="252">
        <v>2027</v>
      </c>
      <c r="Q605" s="251" t="s">
        <v>412</v>
      </c>
      <c r="R605" s="252" t="s">
        <v>394</v>
      </c>
      <c r="S605" s="252" t="s">
        <v>763</v>
      </c>
      <c r="T605" s="252" t="s">
        <v>662</v>
      </c>
      <c r="U605" s="563" t="s">
        <v>2190</v>
      </c>
      <c r="V605" s="257"/>
      <c r="W605" s="257"/>
      <c r="X605" s="257"/>
      <c r="Y605" s="257"/>
      <c r="Z605" s="257"/>
      <c r="AA605" s="257"/>
      <c r="AB605" s="257"/>
      <c r="AC605" s="257"/>
      <c r="AD605" s="257"/>
      <c r="AE605" s="257"/>
      <c r="AF605" s="257"/>
      <c r="AG605" s="257"/>
      <c r="AH605" s="257"/>
      <c r="AI605" s="257"/>
      <c r="AJ605" s="257"/>
      <c r="AK605" s="257"/>
    </row>
    <row r="606" spans="2:37" s="598" customFormat="1" ht="22.5" customHeight="1">
      <c r="B606" s="583" t="s">
        <v>1438</v>
      </c>
      <c r="C606" s="583" t="s">
        <v>2189</v>
      </c>
      <c r="D606" s="583" t="s">
        <v>506</v>
      </c>
      <c r="E606" s="583" t="s">
        <v>762</v>
      </c>
      <c r="F606" s="583" t="s">
        <v>431</v>
      </c>
      <c r="G606" s="583">
        <v>4618058.4929999998</v>
      </c>
      <c r="H606" s="583">
        <v>1986613.5179999999</v>
      </c>
      <c r="I606" s="583" t="s">
        <v>646</v>
      </c>
      <c r="J606" s="583" t="s">
        <v>621</v>
      </c>
      <c r="K606" s="597">
        <v>0.4577</v>
      </c>
      <c r="L606" s="584"/>
      <c r="M606" s="251" t="s">
        <v>411</v>
      </c>
      <c r="N606" s="353">
        <v>0.45769500000000002</v>
      </c>
      <c r="O606" s="252">
        <v>2021</v>
      </c>
      <c r="P606" s="252">
        <v>2026</v>
      </c>
      <c r="Q606" s="251" t="s">
        <v>412</v>
      </c>
      <c r="R606" s="252" t="s">
        <v>394</v>
      </c>
      <c r="S606" s="252" t="s">
        <v>764</v>
      </c>
      <c r="T606" s="252" t="s">
        <v>659</v>
      </c>
      <c r="U606" s="726" t="s">
        <v>2191</v>
      </c>
      <c r="V606" s="257"/>
      <c r="W606" s="257"/>
      <c r="X606" s="257"/>
      <c r="Y606" s="257"/>
      <c r="Z606" s="257"/>
      <c r="AA606" s="257"/>
      <c r="AB606" s="257"/>
      <c r="AC606" s="257"/>
      <c r="AD606" s="257"/>
      <c r="AE606" s="257"/>
      <c r="AF606" s="257"/>
      <c r="AG606" s="257"/>
      <c r="AH606" s="257"/>
      <c r="AI606" s="257"/>
      <c r="AJ606" s="257"/>
      <c r="AK606" s="257"/>
    </row>
    <row r="607" spans="2:37" s="598" customFormat="1" ht="22.5" customHeight="1">
      <c r="B607" s="583" t="s">
        <v>1438</v>
      </c>
      <c r="C607" s="583" t="s">
        <v>2189</v>
      </c>
      <c r="D607" s="583" t="s">
        <v>506</v>
      </c>
      <c r="E607" s="583" t="s">
        <v>765</v>
      </c>
      <c r="F607" s="583" t="s">
        <v>431</v>
      </c>
      <c r="G607" s="635">
        <v>4634245545</v>
      </c>
      <c r="H607" s="583">
        <v>2025569.6980000001</v>
      </c>
      <c r="I607" s="583" t="s">
        <v>646</v>
      </c>
      <c r="J607" s="583" t="s">
        <v>621</v>
      </c>
      <c r="K607" s="597">
        <v>1.1299999999999999</v>
      </c>
      <c r="L607" s="584"/>
      <c r="M607" s="251" t="s">
        <v>415</v>
      </c>
      <c r="N607" s="353">
        <v>1.1299999999999999</v>
      </c>
      <c r="O607" s="252">
        <v>2023</v>
      </c>
      <c r="P607" s="252">
        <v>2026</v>
      </c>
      <c r="Q607" s="251" t="s">
        <v>412</v>
      </c>
      <c r="R607" s="252" t="s">
        <v>394</v>
      </c>
      <c r="S607" s="252" t="s">
        <v>766</v>
      </c>
      <c r="T607" s="252" t="s">
        <v>659</v>
      </c>
      <c r="U607" s="726" t="s">
        <v>2192</v>
      </c>
      <c r="V607" s="257"/>
      <c r="W607" s="257"/>
      <c r="X607" s="257"/>
      <c r="Y607" s="257"/>
      <c r="Z607" s="257"/>
      <c r="AA607" s="257"/>
      <c r="AB607" s="257"/>
      <c r="AC607" s="257"/>
      <c r="AD607" s="257"/>
      <c r="AE607" s="257"/>
      <c r="AF607" s="257"/>
      <c r="AG607" s="257"/>
      <c r="AH607" s="257"/>
      <c r="AI607" s="257"/>
      <c r="AJ607" s="257"/>
      <c r="AK607" s="257"/>
    </row>
    <row r="608" spans="2:37" s="598" customFormat="1" ht="22.5" customHeight="1">
      <c r="B608" s="583" t="s">
        <v>1438</v>
      </c>
      <c r="C608" s="583" t="s">
        <v>2193</v>
      </c>
      <c r="D608" s="583" t="s">
        <v>1804</v>
      </c>
      <c r="E608" s="583" t="s">
        <v>896</v>
      </c>
      <c r="F608" s="583" t="s">
        <v>100</v>
      </c>
      <c r="G608" s="583" t="s">
        <v>100</v>
      </c>
      <c r="H608" s="583" t="s">
        <v>100</v>
      </c>
      <c r="I608" s="583" t="s">
        <v>100</v>
      </c>
      <c r="J608" s="583" t="s">
        <v>100</v>
      </c>
      <c r="K608" s="604" t="s">
        <v>435</v>
      </c>
      <c r="L608" s="605" t="s">
        <v>435</v>
      </c>
      <c r="M608" s="252" t="s">
        <v>100</v>
      </c>
      <c r="N608" s="730" t="s">
        <v>435</v>
      </c>
      <c r="O608" s="252">
        <v>2020</v>
      </c>
      <c r="P608" s="754" t="s">
        <v>435</v>
      </c>
      <c r="Q608" s="252" t="s">
        <v>1705</v>
      </c>
      <c r="R608" s="252" t="s">
        <v>394</v>
      </c>
      <c r="S608" s="252" t="s">
        <v>2194</v>
      </c>
      <c r="T608" s="252" t="s">
        <v>1938</v>
      </c>
      <c r="U608" s="729" t="s">
        <v>2195</v>
      </c>
      <c r="V608" s="257"/>
      <c r="W608" s="257"/>
      <c r="X608" s="257"/>
      <c r="Y608" s="257"/>
      <c r="Z608" s="257"/>
      <c r="AA608" s="257"/>
      <c r="AB608" s="257"/>
      <c r="AC608" s="257"/>
      <c r="AD608" s="257"/>
      <c r="AE608" s="257"/>
      <c r="AF608" s="257"/>
      <c r="AG608" s="257"/>
      <c r="AH608" s="257"/>
      <c r="AI608" s="257"/>
      <c r="AJ608" s="257"/>
      <c r="AK608" s="257"/>
    </row>
    <row r="609" spans="2:37" s="598" customFormat="1" ht="22.5" customHeight="1">
      <c r="B609" s="583" t="s">
        <v>1438</v>
      </c>
      <c r="C609" s="583" t="s">
        <v>2193</v>
      </c>
      <c r="D609" s="583" t="s">
        <v>506</v>
      </c>
      <c r="E609" s="583" t="s">
        <v>894</v>
      </c>
      <c r="F609" s="583" t="s">
        <v>100</v>
      </c>
      <c r="G609" s="583" t="s">
        <v>100</v>
      </c>
      <c r="H609" s="583" t="s">
        <v>100</v>
      </c>
      <c r="I609" s="583" t="s">
        <v>646</v>
      </c>
      <c r="J609" s="583" t="s">
        <v>850</v>
      </c>
      <c r="K609" s="604" t="s">
        <v>435</v>
      </c>
      <c r="L609" s="605" t="s">
        <v>435</v>
      </c>
      <c r="M609" s="754" t="s">
        <v>435</v>
      </c>
      <c r="N609" s="730" t="s">
        <v>435</v>
      </c>
      <c r="O609" s="252">
        <v>2025</v>
      </c>
      <c r="P609" s="754" t="s">
        <v>435</v>
      </c>
      <c r="Q609" s="252" t="s">
        <v>393</v>
      </c>
      <c r="R609" s="252" t="s">
        <v>394</v>
      </c>
      <c r="S609" s="252" t="s">
        <v>2196</v>
      </c>
      <c r="T609" s="252" t="s">
        <v>477</v>
      </c>
      <c r="U609" s="726" t="s">
        <v>2197</v>
      </c>
      <c r="V609" s="257"/>
      <c r="W609" s="257"/>
      <c r="X609" s="257"/>
      <c r="Y609" s="257"/>
      <c r="Z609" s="257"/>
      <c r="AA609" s="257"/>
      <c r="AB609" s="257"/>
      <c r="AC609" s="257"/>
      <c r="AD609" s="257"/>
      <c r="AE609" s="257"/>
      <c r="AF609" s="257"/>
      <c r="AG609" s="257"/>
      <c r="AH609" s="257"/>
      <c r="AI609" s="257"/>
      <c r="AJ609" s="257"/>
      <c r="AK609" s="257"/>
    </row>
    <row r="610" spans="2:37" s="598" customFormat="1" ht="22.5" customHeight="1">
      <c r="B610" s="583" t="s">
        <v>1438</v>
      </c>
      <c r="C610" s="583" t="s">
        <v>2193</v>
      </c>
      <c r="D610" s="583" t="s">
        <v>506</v>
      </c>
      <c r="E610" s="583" t="s">
        <v>894</v>
      </c>
      <c r="F610" s="583" t="s">
        <v>100</v>
      </c>
      <c r="G610" s="583" t="s">
        <v>100</v>
      </c>
      <c r="H610" s="583" t="s">
        <v>100</v>
      </c>
      <c r="I610" s="583" t="s">
        <v>646</v>
      </c>
      <c r="J610" s="583" t="s">
        <v>1709</v>
      </c>
      <c r="K610" s="597">
        <v>0.1</v>
      </c>
      <c r="L610" s="605" t="s">
        <v>435</v>
      </c>
      <c r="M610" s="754" t="s">
        <v>435</v>
      </c>
      <c r="N610" s="730" t="s">
        <v>435</v>
      </c>
      <c r="O610" s="252">
        <v>2025</v>
      </c>
      <c r="P610" s="754" t="s">
        <v>435</v>
      </c>
      <c r="Q610" s="252" t="s">
        <v>393</v>
      </c>
      <c r="R610" s="252" t="s">
        <v>394</v>
      </c>
      <c r="S610" s="252" t="s">
        <v>2198</v>
      </c>
      <c r="T610" s="252" t="s">
        <v>477</v>
      </c>
      <c r="U610" s="726" t="s">
        <v>2199</v>
      </c>
      <c r="V610" s="257"/>
      <c r="W610" s="257"/>
      <c r="X610" s="257"/>
      <c r="Y610" s="257"/>
      <c r="Z610" s="257"/>
      <c r="AA610" s="257"/>
      <c r="AB610" s="257"/>
      <c r="AC610" s="257"/>
      <c r="AD610" s="257"/>
      <c r="AE610" s="257"/>
      <c r="AF610" s="257"/>
      <c r="AG610" s="257"/>
      <c r="AH610" s="257"/>
      <c r="AI610" s="257"/>
      <c r="AJ610" s="257"/>
      <c r="AK610" s="257"/>
    </row>
    <row r="611" spans="2:37" s="598" customFormat="1" ht="22.5" customHeight="1">
      <c r="B611" s="583" t="s">
        <v>1438</v>
      </c>
      <c r="C611" s="583" t="s">
        <v>2193</v>
      </c>
      <c r="D611" s="583" t="s">
        <v>527</v>
      </c>
      <c r="E611" s="583" t="s">
        <v>894</v>
      </c>
      <c r="F611" s="583" t="s">
        <v>100</v>
      </c>
      <c r="G611" s="583" t="s">
        <v>100</v>
      </c>
      <c r="H611" s="583" t="s">
        <v>100</v>
      </c>
      <c r="I611" s="583" t="s">
        <v>646</v>
      </c>
      <c r="J611" s="583" t="s">
        <v>850</v>
      </c>
      <c r="K611" s="604" t="s">
        <v>435</v>
      </c>
      <c r="L611" s="605" t="s">
        <v>435</v>
      </c>
      <c r="M611" s="754" t="s">
        <v>435</v>
      </c>
      <c r="N611" s="730" t="s">
        <v>435</v>
      </c>
      <c r="O611" s="252">
        <v>2025</v>
      </c>
      <c r="P611" s="754" t="s">
        <v>435</v>
      </c>
      <c r="Q611" s="252" t="s">
        <v>393</v>
      </c>
      <c r="R611" s="252" t="s">
        <v>394</v>
      </c>
      <c r="S611" s="252" t="s">
        <v>2200</v>
      </c>
      <c r="T611" s="252" t="s">
        <v>477</v>
      </c>
      <c r="U611" s="726" t="s">
        <v>2201</v>
      </c>
      <c r="V611" s="257"/>
      <c r="W611" s="257"/>
      <c r="X611" s="257"/>
      <c r="Y611" s="257"/>
      <c r="Z611" s="257"/>
      <c r="AA611" s="257"/>
      <c r="AB611" s="257"/>
      <c r="AC611" s="257"/>
      <c r="AD611" s="257"/>
      <c r="AE611" s="257"/>
      <c r="AF611" s="257"/>
      <c r="AG611" s="257"/>
      <c r="AH611" s="257"/>
      <c r="AI611" s="257"/>
      <c r="AJ611" s="257"/>
      <c r="AK611" s="257"/>
    </row>
    <row r="612" spans="2:37" s="598" customFormat="1" ht="22.5" customHeight="1">
      <c r="B612" s="583" t="s">
        <v>1438</v>
      </c>
      <c r="C612" s="583" t="s">
        <v>2202</v>
      </c>
      <c r="D612" s="583" t="s">
        <v>506</v>
      </c>
      <c r="E612" s="583" t="s">
        <v>2203</v>
      </c>
      <c r="F612" s="584" t="s">
        <v>435</v>
      </c>
      <c r="G612" s="584" t="s">
        <v>435</v>
      </c>
      <c r="H612" s="584" t="s">
        <v>435</v>
      </c>
      <c r="I612" s="583" t="s">
        <v>646</v>
      </c>
      <c r="J612" s="583" t="s">
        <v>1709</v>
      </c>
      <c r="K612" s="597" t="s">
        <v>2204</v>
      </c>
      <c r="L612" s="583" t="s">
        <v>895</v>
      </c>
      <c r="M612" s="252" t="s">
        <v>1741</v>
      </c>
      <c r="N612" s="679">
        <v>0</v>
      </c>
      <c r="O612" s="251">
        <v>2022</v>
      </c>
      <c r="P612" s="251">
        <v>2029</v>
      </c>
      <c r="Q612" s="252" t="s">
        <v>393</v>
      </c>
      <c r="R612" s="252" t="s">
        <v>394</v>
      </c>
      <c r="S612" s="251" t="s">
        <v>2205</v>
      </c>
      <c r="T612" s="252" t="s">
        <v>477</v>
      </c>
      <c r="U612" s="696" t="s">
        <v>2206</v>
      </c>
      <c r="V612" s="257"/>
      <c r="W612" s="257"/>
      <c r="X612" s="257"/>
      <c r="Y612" s="257"/>
      <c r="Z612" s="257"/>
      <c r="AA612" s="257"/>
      <c r="AB612" s="257"/>
      <c r="AC612" s="257"/>
      <c r="AD612" s="257"/>
      <c r="AE612" s="257"/>
      <c r="AF612" s="257"/>
      <c r="AG612" s="257"/>
      <c r="AH612" s="257"/>
      <c r="AI612" s="257"/>
      <c r="AJ612" s="257"/>
      <c r="AK612" s="257"/>
    </row>
    <row r="613" spans="2:37" s="598" customFormat="1" ht="22.5" customHeight="1">
      <c r="B613" s="583" t="s">
        <v>1438</v>
      </c>
      <c r="C613" s="583" t="s">
        <v>2202</v>
      </c>
      <c r="D613" s="583" t="s">
        <v>506</v>
      </c>
      <c r="E613" s="583" t="s">
        <v>2203</v>
      </c>
      <c r="F613" s="584" t="s">
        <v>435</v>
      </c>
      <c r="G613" s="584" t="s">
        <v>435</v>
      </c>
      <c r="H613" s="584" t="s">
        <v>435</v>
      </c>
      <c r="I613" s="583" t="s">
        <v>646</v>
      </c>
      <c r="J613" s="583" t="s">
        <v>1709</v>
      </c>
      <c r="K613" s="597" t="s">
        <v>2207</v>
      </c>
      <c r="L613" s="583" t="s">
        <v>895</v>
      </c>
      <c r="M613" s="252" t="s">
        <v>1741</v>
      </c>
      <c r="N613" s="679">
        <v>0</v>
      </c>
      <c r="O613" s="251">
        <v>2022</v>
      </c>
      <c r="P613" s="251">
        <v>2029</v>
      </c>
      <c r="Q613" s="252" t="s">
        <v>393</v>
      </c>
      <c r="R613" s="252" t="s">
        <v>394</v>
      </c>
      <c r="S613" s="251" t="s">
        <v>2208</v>
      </c>
      <c r="T613" s="252" t="s">
        <v>477</v>
      </c>
      <c r="U613" s="696" t="s">
        <v>2209</v>
      </c>
      <c r="V613" s="257"/>
      <c r="W613" s="257"/>
      <c r="X613" s="257"/>
      <c r="Y613" s="257"/>
      <c r="Z613" s="257"/>
      <c r="AA613" s="257"/>
      <c r="AB613" s="257"/>
      <c r="AC613" s="257"/>
      <c r="AD613" s="257"/>
      <c r="AE613" s="257"/>
      <c r="AF613" s="257"/>
      <c r="AG613" s="257"/>
      <c r="AH613" s="257"/>
      <c r="AI613" s="257"/>
      <c r="AJ613" s="257"/>
      <c r="AK613" s="257"/>
    </row>
    <row r="614" spans="2:37" s="598" customFormat="1" ht="22.5" customHeight="1">
      <c r="B614" s="583" t="s">
        <v>1438</v>
      </c>
      <c r="C614" s="583" t="s">
        <v>2210</v>
      </c>
      <c r="D614" s="583" t="s">
        <v>506</v>
      </c>
      <c r="E614" s="583" t="s">
        <v>648</v>
      </c>
      <c r="F614" s="583" t="s">
        <v>431</v>
      </c>
      <c r="G614" s="583">
        <v>4719319.2560000001</v>
      </c>
      <c r="H614" s="583">
        <v>2245774.8169999998</v>
      </c>
      <c r="I614" s="583" t="s">
        <v>646</v>
      </c>
      <c r="J614" s="583" t="s">
        <v>1709</v>
      </c>
      <c r="K614" s="597">
        <v>1.8700000000000001E-2</v>
      </c>
      <c r="L614" s="583"/>
      <c r="M614" s="252" t="s">
        <v>116</v>
      </c>
      <c r="N614" s="353">
        <v>0</v>
      </c>
      <c r="O614" s="252">
        <v>2023</v>
      </c>
      <c r="P614" s="252">
        <v>2027</v>
      </c>
      <c r="Q614" s="252" t="s">
        <v>1748</v>
      </c>
      <c r="R614" s="252" t="s">
        <v>394</v>
      </c>
      <c r="S614" s="252" t="s">
        <v>650</v>
      </c>
      <c r="T614" s="252" t="s">
        <v>477</v>
      </c>
      <c r="U614" s="726" t="s">
        <v>2211</v>
      </c>
      <c r="V614" s="257"/>
      <c r="W614" s="257"/>
      <c r="X614" s="257"/>
      <c r="Y614" s="257"/>
      <c r="Z614" s="257"/>
      <c r="AA614" s="257"/>
      <c r="AB614" s="257"/>
      <c r="AC614" s="257"/>
      <c r="AD614" s="257"/>
      <c r="AE614" s="257"/>
      <c r="AF614" s="257"/>
      <c r="AG614" s="257"/>
      <c r="AH614" s="257"/>
      <c r="AI614" s="257"/>
      <c r="AJ614" s="257"/>
      <c r="AK614" s="257"/>
    </row>
    <row r="615" spans="2:37" s="598" customFormat="1" ht="22.5" customHeight="1">
      <c r="B615" s="583" t="s">
        <v>1438</v>
      </c>
      <c r="C615" s="583" t="s">
        <v>2210</v>
      </c>
      <c r="D615" s="583" t="s">
        <v>506</v>
      </c>
      <c r="E615" s="583" t="s">
        <v>648</v>
      </c>
      <c r="F615" s="583" t="s">
        <v>431</v>
      </c>
      <c r="G615" s="583" t="s">
        <v>435</v>
      </c>
      <c r="H615" s="583" t="s">
        <v>435</v>
      </c>
      <c r="I615" s="583" t="s">
        <v>646</v>
      </c>
      <c r="J615" s="583" t="s">
        <v>1709</v>
      </c>
      <c r="K615" s="597">
        <v>2.1819999999999999E-2</v>
      </c>
      <c r="L615" s="584"/>
      <c r="M615" s="251" t="s">
        <v>116</v>
      </c>
      <c r="N615" s="353">
        <v>0</v>
      </c>
      <c r="O615" s="252">
        <v>2022</v>
      </c>
      <c r="P615" s="252">
        <v>2027</v>
      </c>
      <c r="Q615" s="252" t="s">
        <v>393</v>
      </c>
      <c r="R615" s="252" t="s">
        <v>394</v>
      </c>
      <c r="S615" s="252" t="s">
        <v>653</v>
      </c>
      <c r="T615" s="252" t="s">
        <v>477</v>
      </c>
      <c r="U615" s="726" t="s">
        <v>2212</v>
      </c>
      <c r="V615" s="257"/>
      <c r="W615" s="257"/>
      <c r="X615" s="257"/>
      <c r="Y615" s="257"/>
      <c r="Z615" s="257"/>
      <c r="AA615" s="257"/>
      <c r="AB615" s="257"/>
      <c r="AC615" s="257"/>
      <c r="AD615" s="257"/>
      <c r="AE615" s="257"/>
      <c r="AF615" s="257"/>
      <c r="AG615" s="257"/>
      <c r="AH615" s="257"/>
      <c r="AI615" s="257"/>
      <c r="AJ615" s="257"/>
      <c r="AK615" s="257"/>
    </row>
    <row r="616" spans="2:37" s="598" customFormat="1" ht="22.5" customHeight="1">
      <c r="B616" s="583" t="s">
        <v>1438</v>
      </c>
      <c r="C616" s="583" t="s">
        <v>2210</v>
      </c>
      <c r="D616" s="583" t="s">
        <v>506</v>
      </c>
      <c r="E616" s="583" t="s">
        <v>648</v>
      </c>
      <c r="F616" s="583" t="s">
        <v>431</v>
      </c>
      <c r="G616" s="620" t="s">
        <v>435</v>
      </c>
      <c r="H616" s="620" t="s">
        <v>435</v>
      </c>
      <c r="I616" s="583" t="s">
        <v>646</v>
      </c>
      <c r="J616" s="583" t="s">
        <v>1709</v>
      </c>
      <c r="K616" s="597">
        <v>0.84</v>
      </c>
      <c r="L616" s="584"/>
      <c r="M616" s="251" t="s">
        <v>435</v>
      </c>
      <c r="N616" s="353">
        <v>0</v>
      </c>
      <c r="O616" s="252">
        <v>2022</v>
      </c>
      <c r="P616" s="252">
        <v>2027</v>
      </c>
      <c r="Q616" s="252" t="s">
        <v>393</v>
      </c>
      <c r="R616" s="252" t="s">
        <v>394</v>
      </c>
      <c r="S616" s="252" t="s">
        <v>656</v>
      </c>
      <c r="T616" s="252" t="s">
        <v>477</v>
      </c>
      <c r="U616" s="726" t="s">
        <v>2213</v>
      </c>
      <c r="V616" s="257"/>
      <c r="W616" s="257"/>
      <c r="X616" s="257"/>
      <c r="Y616" s="257"/>
      <c r="Z616" s="257"/>
      <c r="AA616" s="257"/>
      <c r="AB616" s="257"/>
      <c r="AC616" s="257"/>
      <c r="AD616" s="257"/>
      <c r="AE616" s="257"/>
      <c r="AF616" s="257"/>
      <c r="AG616" s="257"/>
      <c r="AH616" s="257"/>
      <c r="AI616" s="257"/>
      <c r="AJ616" s="257"/>
      <c r="AK616" s="257"/>
    </row>
    <row r="617" spans="2:37" s="598" customFormat="1" ht="22.5" customHeight="1">
      <c r="B617" s="583" t="s">
        <v>1438</v>
      </c>
      <c r="C617" s="583" t="s">
        <v>2210</v>
      </c>
      <c r="D617" s="583" t="s">
        <v>506</v>
      </c>
      <c r="E617" s="583" t="s">
        <v>2214</v>
      </c>
      <c r="F617" s="583" t="s">
        <v>431</v>
      </c>
      <c r="G617" s="583">
        <v>4719112.5190000003</v>
      </c>
      <c r="H617" s="583">
        <v>2244733.6039999998</v>
      </c>
      <c r="I617" s="583" t="s">
        <v>646</v>
      </c>
      <c r="J617" s="583" t="s">
        <v>1709</v>
      </c>
      <c r="K617" s="585">
        <v>5.8075000000000002E-2</v>
      </c>
      <c r="L617" s="605" t="s">
        <v>435</v>
      </c>
      <c r="M617" s="251" t="s">
        <v>116</v>
      </c>
      <c r="N617" s="679">
        <v>5.8075000000000002E-2</v>
      </c>
      <c r="O617" s="251">
        <v>2021</v>
      </c>
      <c r="P617" s="251">
        <v>2025</v>
      </c>
      <c r="Q617" s="251" t="s">
        <v>412</v>
      </c>
      <c r="R617" s="251" t="s">
        <v>394</v>
      </c>
      <c r="S617" s="251" t="s">
        <v>848</v>
      </c>
      <c r="T617" s="251" t="s">
        <v>477</v>
      </c>
      <c r="U617" s="726" t="s">
        <v>2215</v>
      </c>
      <c r="V617" s="257"/>
      <c r="W617" s="257"/>
      <c r="X617" s="257"/>
      <c r="Y617" s="257"/>
      <c r="Z617" s="257"/>
      <c r="AA617" s="257"/>
      <c r="AB617" s="257"/>
      <c r="AC617" s="257"/>
      <c r="AD617" s="257"/>
      <c r="AE617" s="257"/>
      <c r="AF617" s="257"/>
      <c r="AG617" s="257"/>
      <c r="AH617" s="257"/>
      <c r="AI617" s="257"/>
      <c r="AJ617" s="257"/>
      <c r="AK617" s="257"/>
    </row>
    <row r="618" spans="2:37" s="598" customFormat="1" ht="22.5" customHeight="1">
      <c r="B618" s="583" t="s">
        <v>1438</v>
      </c>
      <c r="C618" s="583" t="s">
        <v>2210</v>
      </c>
      <c r="D618" s="583" t="s">
        <v>506</v>
      </c>
      <c r="E618" s="583" t="s">
        <v>648</v>
      </c>
      <c r="F618" s="583" t="s">
        <v>431</v>
      </c>
      <c r="G618" s="583" t="s">
        <v>2216</v>
      </c>
      <c r="H618" s="583" t="s">
        <v>2217</v>
      </c>
      <c r="I618" s="583" t="s">
        <v>646</v>
      </c>
      <c r="J618" s="583" t="s">
        <v>1709</v>
      </c>
      <c r="K618" s="585">
        <v>1.44E-2</v>
      </c>
      <c r="L618" s="605" t="s">
        <v>435</v>
      </c>
      <c r="M618" s="251" t="s">
        <v>415</v>
      </c>
      <c r="N618" s="679">
        <v>1.44E-2</v>
      </c>
      <c r="O618" s="251">
        <v>2024</v>
      </c>
      <c r="P618" s="251">
        <v>2028</v>
      </c>
      <c r="Q618" s="251" t="s">
        <v>412</v>
      </c>
      <c r="R618" s="251" t="s">
        <v>394</v>
      </c>
      <c r="S618" s="251" t="s">
        <v>879</v>
      </c>
      <c r="T618" s="251" t="s">
        <v>477</v>
      </c>
      <c r="U618" s="726" t="s">
        <v>2218</v>
      </c>
      <c r="V618" s="257"/>
      <c r="W618" s="257"/>
      <c r="X618" s="257"/>
      <c r="Y618" s="257"/>
      <c r="Z618" s="257"/>
      <c r="AA618" s="257"/>
      <c r="AB618" s="257"/>
      <c r="AC618" s="257"/>
      <c r="AD618" s="257"/>
      <c r="AE618" s="257"/>
      <c r="AF618" s="257"/>
      <c r="AG618" s="257"/>
      <c r="AH618" s="257"/>
      <c r="AI618" s="257"/>
      <c r="AJ618" s="257"/>
      <c r="AK618" s="257"/>
    </row>
    <row r="619" spans="2:37" s="598" customFormat="1" ht="22.5" customHeight="1">
      <c r="B619" s="583" t="s">
        <v>1438</v>
      </c>
      <c r="C619" s="583" t="s">
        <v>2210</v>
      </c>
      <c r="D619" s="583" t="s">
        <v>506</v>
      </c>
      <c r="E619" s="583" t="s">
        <v>648</v>
      </c>
      <c r="F619" s="583" t="s">
        <v>431</v>
      </c>
      <c r="G619" s="583" t="s">
        <v>435</v>
      </c>
      <c r="H619" s="583" t="s">
        <v>435</v>
      </c>
      <c r="I619" s="583" t="s">
        <v>646</v>
      </c>
      <c r="J619" s="583" t="s">
        <v>1709</v>
      </c>
      <c r="K619" s="585">
        <v>0.36959999999999998</v>
      </c>
      <c r="L619" s="605" t="s">
        <v>435</v>
      </c>
      <c r="M619" s="251" t="s">
        <v>435</v>
      </c>
      <c r="N619" s="679">
        <v>0</v>
      </c>
      <c r="O619" s="251">
        <v>2023</v>
      </c>
      <c r="P619" s="251">
        <v>2026</v>
      </c>
      <c r="Q619" s="252" t="s">
        <v>393</v>
      </c>
      <c r="R619" s="251" t="s">
        <v>394</v>
      </c>
      <c r="S619" s="251" t="s">
        <v>881</v>
      </c>
      <c r="T619" s="251" t="s">
        <v>477</v>
      </c>
      <c r="U619" s="726" t="s">
        <v>2219</v>
      </c>
      <c r="V619" s="257"/>
      <c r="W619" s="257"/>
      <c r="X619" s="257"/>
      <c r="Y619" s="257"/>
      <c r="Z619" s="257"/>
      <c r="AA619" s="257"/>
      <c r="AB619" s="257"/>
      <c r="AC619" s="257"/>
      <c r="AD619" s="257"/>
      <c r="AE619" s="257"/>
      <c r="AF619" s="257"/>
      <c r="AG619" s="257"/>
      <c r="AH619" s="257"/>
      <c r="AI619" s="257"/>
      <c r="AJ619" s="257"/>
      <c r="AK619" s="257"/>
    </row>
    <row r="620" spans="2:37" s="598" customFormat="1" ht="22.5" customHeight="1">
      <c r="B620" s="583" t="s">
        <v>1438</v>
      </c>
      <c r="C620" s="583" t="s">
        <v>613</v>
      </c>
      <c r="D620" s="583" t="s">
        <v>506</v>
      </c>
      <c r="E620" s="583" t="s">
        <v>2220</v>
      </c>
      <c r="F620" s="583" t="s">
        <v>431</v>
      </c>
      <c r="G620" s="584" t="s">
        <v>435</v>
      </c>
      <c r="H620" s="584" t="s">
        <v>435</v>
      </c>
      <c r="I620" s="583" t="s">
        <v>646</v>
      </c>
      <c r="J620" s="583" t="s">
        <v>1709</v>
      </c>
      <c r="K620" s="585">
        <v>5.3999999999999999E-2</v>
      </c>
      <c r="L620" s="605" t="s">
        <v>435</v>
      </c>
      <c r="M620" s="251" t="s">
        <v>435</v>
      </c>
      <c r="N620" s="679">
        <v>0</v>
      </c>
      <c r="O620" s="251">
        <v>2025</v>
      </c>
      <c r="P620" s="251"/>
      <c r="Q620" s="252" t="s">
        <v>393</v>
      </c>
      <c r="R620" s="251" t="s">
        <v>394</v>
      </c>
      <c r="S620" s="251" t="s">
        <v>2221</v>
      </c>
      <c r="T620" s="251" t="s">
        <v>477</v>
      </c>
      <c r="U620" s="696" t="s">
        <v>2222</v>
      </c>
      <c r="V620" s="257"/>
      <c r="W620" s="257"/>
      <c r="X620" s="257"/>
      <c r="Y620" s="257"/>
      <c r="Z620" s="257"/>
      <c r="AA620" s="257"/>
      <c r="AB620" s="257"/>
      <c r="AC620" s="257"/>
      <c r="AD620" s="257"/>
      <c r="AE620" s="257"/>
      <c r="AF620" s="257"/>
      <c r="AG620" s="257"/>
      <c r="AH620" s="257"/>
      <c r="AI620" s="257"/>
      <c r="AJ620" s="257"/>
      <c r="AK620" s="257"/>
    </row>
    <row r="621" spans="2:37" s="598" customFormat="1" ht="22.5" customHeight="1">
      <c r="B621" s="583" t="s">
        <v>1438</v>
      </c>
      <c r="C621" s="583" t="s">
        <v>2223</v>
      </c>
      <c r="D621" s="583" t="s">
        <v>506</v>
      </c>
      <c r="E621" s="583" t="s">
        <v>432</v>
      </c>
      <c r="F621" s="583" t="s">
        <v>431</v>
      </c>
      <c r="G621" s="583">
        <v>4808696.3329999996</v>
      </c>
      <c r="H621" s="583">
        <v>2136158.8829999999</v>
      </c>
      <c r="I621" s="583" t="s">
        <v>646</v>
      </c>
      <c r="J621" s="583" t="s">
        <v>621</v>
      </c>
      <c r="K621" s="597">
        <v>0.14710000000000001</v>
      </c>
      <c r="L621" s="584"/>
      <c r="M621" s="251" t="s">
        <v>415</v>
      </c>
      <c r="N621" s="353">
        <v>0.14710000000000001</v>
      </c>
      <c r="O621" s="252">
        <v>2023</v>
      </c>
      <c r="P621" s="252">
        <v>2026</v>
      </c>
      <c r="Q621" s="251" t="s">
        <v>412</v>
      </c>
      <c r="R621" s="252" t="s">
        <v>394</v>
      </c>
      <c r="S621" s="252" t="s">
        <v>767</v>
      </c>
      <c r="T621" s="252" t="s">
        <v>659</v>
      </c>
      <c r="U621" s="726" t="s">
        <v>2224</v>
      </c>
      <c r="V621" s="257"/>
      <c r="W621" s="257"/>
      <c r="X621" s="257"/>
      <c r="Y621" s="257"/>
      <c r="Z621" s="257"/>
      <c r="AA621" s="257"/>
      <c r="AB621" s="257"/>
      <c r="AC621" s="257"/>
      <c r="AD621" s="257"/>
      <c r="AE621" s="257"/>
      <c r="AF621" s="257"/>
      <c r="AG621" s="257"/>
      <c r="AH621" s="257"/>
      <c r="AI621" s="257"/>
      <c r="AJ621" s="257"/>
      <c r="AK621" s="257"/>
    </row>
    <row r="622" spans="2:37" s="598" customFormat="1" ht="22.5" customHeight="1">
      <c r="B622" s="583" t="s">
        <v>1438</v>
      </c>
      <c r="C622" s="583" t="s">
        <v>2223</v>
      </c>
      <c r="D622" s="583" t="s">
        <v>506</v>
      </c>
      <c r="E622" s="583" t="s">
        <v>768</v>
      </c>
      <c r="F622" s="583" t="s">
        <v>431</v>
      </c>
      <c r="G622" s="635">
        <v>4845234536</v>
      </c>
      <c r="H622" s="635">
        <v>2103451820</v>
      </c>
      <c r="I622" s="583" t="s">
        <v>646</v>
      </c>
      <c r="J622" s="583" t="s">
        <v>621</v>
      </c>
      <c r="K622" s="597">
        <v>1.4E-3</v>
      </c>
      <c r="L622" s="584"/>
      <c r="M622" s="251" t="s">
        <v>411</v>
      </c>
      <c r="N622" s="353">
        <v>1.4E-3</v>
      </c>
      <c r="O622" s="252">
        <v>2022</v>
      </c>
      <c r="P622" s="252">
        <v>2025</v>
      </c>
      <c r="Q622" s="251" t="s">
        <v>412</v>
      </c>
      <c r="R622" s="252" t="s">
        <v>394</v>
      </c>
      <c r="S622" s="252" t="s">
        <v>769</v>
      </c>
      <c r="T622" s="252" t="s">
        <v>659</v>
      </c>
      <c r="U622" s="726" t="s">
        <v>2225</v>
      </c>
      <c r="V622" s="257"/>
      <c r="W622" s="257"/>
      <c r="X622" s="257"/>
      <c r="Y622" s="257"/>
      <c r="Z622" s="257"/>
      <c r="AA622" s="257"/>
      <c r="AB622" s="257"/>
      <c r="AC622" s="257"/>
      <c r="AD622" s="257"/>
      <c r="AE622" s="257"/>
      <c r="AF622" s="257"/>
      <c r="AG622" s="257"/>
      <c r="AH622" s="257"/>
      <c r="AI622" s="257"/>
      <c r="AJ622" s="257"/>
      <c r="AK622" s="257"/>
    </row>
    <row r="623" spans="2:37" s="598" customFormat="1" ht="22.5" customHeight="1">
      <c r="B623" s="583" t="s">
        <v>1438</v>
      </c>
      <c r="C623" s="583" t="s">
        <v>2223</v>
      </c>
      <c r="D623" s="583" t="s">
        <v>506</v>
      </c>
      <c r="E623" s="583" t="s">
        <v>430</v>
      </c>
      <c r="F623" s="583" t="s">
        <v>431</v>
      </c>
      <c r="G623" s="583">
        <v>4806495.6909999996</v>
      </c>
      <c r="H623" s="583">
        <v>2142870.202</v>
      </c>
      <c r="I623" s="583" t="s">
        <v>646</v>
      </c>
      <c r="J623" s="583" t="s">
        <v>621</v>
      </c>
      <c r="K623" s="597">
        <v>0.09</v>
      </c>
      <c r="L623" s="584"/>
      <c r="M623" s="251" t="s">
        <v>411</v>
      </c>
      <c r="N623" s="353">
        <v>0.09</v>
      </c>
      <c r="O623" s="252">
        <v>2023</v>
      </c>
      <c r="P623" s="252">
        <v>2028</v>
      </c>
      <c r="Q623" s="251" t="s">
        <v>412</v>
      </c>
      <c r="R623" s="252" t="s">
        <v>394</v>
      </c>
      <c r="S623" s="252" t="s">
        <v>770</v>
      </c>
      <c r="T623" s="252" t="s">
        <v>659</v>
      </c>
      <c r="U623" s="726" t="s">
        <v>2226</v>
      </c>
      <c r="V623" s="257"/>
      <c r="W623" s="257"/>
      <c r="X623" s="257"/>
      <c r="Y623" s="257"/>
      <c r="Z623" s="257"/>
      <c r="AA623" s="257"/>
      <c r="AB623" s="257"/>
      <c r="AC623" s="257"/>
      <c r="AD623" s="257"/>
      <c r="AE623" s="257"/>
      <c r="AF623" s="257"/>
      <c r="AG623" s="257"/>
      <c r="AH623" s="257"/>
      <c r="AI623" s="257"/>
      <c r="AJ623" s="257"/>
      <c r="AK623" s="257"/>
    </row>
    <row r="624" spans="2:37" s="598" customFormat="1" ht="22.5" customHeight="1">
      <c r="B624" s="583" t="s">
        <v>1438</v>
      </c>
      <c r="C624" s="583" t="s">
        <v>2227</v>
      </c>
      <c r="D624" s="583" t="s">
        <v>1804</v>
      </c>
      <c r="E624" s="583" t="s">
        <v>2228</v>
      </c>
      <c r="F624" s="583" t="s">
        <v>100</v>
      </c>
      <c r="G624" s="583" t="s">
        <v>100</v>
      </c>
      <c r="H624" s="583" t="s">
        <v>100</v>
      </c>
      <c r="I624" s="583" t="s">
        <v>100</v>
      </c>
      <c r="J624" s="583" t="s">
        <v>100</v>
      </c>
      <c r="K624" s="604" t="s">
        <v>435</v>
      </c>
      <c r="L624" s="605" t="s">
        <v>435</v>
      </c>
      <c r="M624" s="252" t="s">
        <v>100</v>
      </c>
      <c r="N624" s="730" t="s">
        <v>435</v>
      </c>
      <c r="O624" s="252">
        <v>2025</v>
      </c>
      <c r="P624" s="754" t="s">
        <v>435</v>
      </c>
      <c r="Q624" s="252" t="s">
        <v>393</v>
      </c>
      <c r="R624" s="252" t="s">
        <v>394</v>
      </c>
      <c r="S624" s="252" t="s">
        <v>2229</v>
      </c>
      <c r="T624" s="252" t="s">
        <v>1938</v>
      </c>
      <c r="U624" s="726" t="s">
        <v>2230</v>
      </c>
      <c r="V624" s="257"/>
      <c r="W624" s="257"/>
      <c r="X624" s="257"/>
      <c r="Y624" s="257"/>
      <c r="Z624" s="257"/>
      <c r="AA624" s="257"/>
      <c r="AB624" s="257"/>
      <c r="AC624" s="257"/>
      <c r="AD624" s="257"/>
      <c r="AE624" s="257"/>
      <c r="AF624" s="257"/>
      <c r="AG624" s="257"/>
      <c r="AH624" s="257"/>
      <c r="AI624" s="257"/>
      <c r="AJ624" s="257"/>
      <c r="AK624" s="257"/>
    </row>
    <row r="625" spans="2:37" s="598" customFormat="1" ht="22.5" customHeight="1">
      <c r="B625" s="583" t="s">
        <v>1438</v>
      </c>
      <c r="C625" s="583" t="s">
        <v>2227</v>
      </c>
      <c r="D625" s="583" t="s">
        <v>506</v>
      </c>
      <c r="E625" s="583" t="s">
        <v>2228</v>
      </c>
      <c r="F625" s="583" t="s">
        <v>100</v>
      </c>
      <c r="G625" s="583" t="s">
        <v>100</v>
      </c>
      <c r="H625" s="583" t="s">
        <v>100</v>
      </c>
      <c r="I625" s="583" t="s">
        <v>646</v>
      </c>
      <c r="J625" s="583" t="s">
        <v>1709</v>
      </c>
      <c r="K625" s="597">
        <v>0.03</v>
      </c>
      <c r="L625" s="605" t="s">
        <v>435</v>
      </c>
      <c r="M625" s="754" t="s">
        <v>435</v>
      </c>
      <c r="N625" s="730" t="s">
        <v>435</v>
      </c>
      <c r="O625" s="252">
        <v>2025</v>
      </c>
      <c r="P625" s="754" t="s">
        <v>435</v>
      </c>
      <c r="Q625" s="252" t="s">
        <v>393</v>
      </c>
      <c r="R625" s="252" t="s">
        <v>394</v>
      </c>
      <c r="S625" s="252" t="s">
        <v>2231</v>
      </c>
      <c r="T625" s="252" t="s">
        <v>477</v>
      </c>
      <c r="U625" s="726" t="s">
        <v>2232</v>
      </c>
      <c r="V625" s="257"/>
      <c r="W625" s="257"/>
      <c r="X625" s="257"/>
      <c r="Y625" s="257"/>
      <c r="Z625" s="257"/>
      <c r="AA625" s="257"/>
      <c r="AB625" s="257"/>
      <c r="AC625" s="257"/>
      <c r="AD625" s="257"/>
      <c r="AE625" s="257"/>
      <c r="AF625" s="257"/>
      <c r="AG625" s="257"/>
      <c r="AH625" s="257"/>
      <c r="AI625" s="257"/>
      <c r="AJ625" s="257"/>
      <c r="AK625" s="257"/>
    </row>
    <row r="626" spans="2:37" s="598" customFormat="1" ht="22.5" customHeight="1">
      <c r="B626" s="583" t="s">
        <v>1438</v>
      </c>
      <c r="C626" s="583" t="s">
        <v>2233</v>
      </c>
      <c r="D626" s="583" t="s">
        <v>506</v>
      </c>
      <c r="E626" s="583" t="s">
        <v>1092</v>
      </c>
      <c r="F626" s="583" t="s">
        <v>410</v>
      </c>
      <c r="G626" s="583">
        <v>5053333.8679999998</v>
      </c>
      <c r="H626" s="583">
        <v>2361443.4890000001</v>
      </c>
      <c r="I626" s="583" t="s">
        <v>646</v>
      </c>
      <c r="J626" s="583" t="s">
        <v>1709</v>
      </c>
      <c r="K626" s="597">
        <v>0.1</v>
      </c>
      <c r="L626" s="605" t="s">
        <v>435</v>
      </c>
      <c r="M626" s="252" t="s">
        <v>116</v>
      </c>
      <c r="N626" s="353">
        <v>0.01</v>
      </c>
      <c r="O626" s="252">
        <v>2022</v>
      </c>
      <c r="P626" s="252">
        <v>2027</v>
      </c>
      <c r="Q626" s="251" t="s">
        <v>412</v>
      </c>
      <c r="R626" s="252" t="s">
        <v>394</v>
      </c>
      <c r="S626" s="252" t="s">
        <v>2234</v>
      </c>
      <c r="T626" s="252" t="s">
        <v>477</v>
      </c>
      <c r="U626" s="726" t="s">
        <v>2235</v>
      </c>
      <c r="V626" s="257"/>
      <c r="W626" s="257"/>
      <c r="X626" s="257"/>
      <c r="Y626" s="257"/>
      <c r="Z626" s="257"/>
      <c r="AA626" s="257"/>
      <c r="AB626" s="257"/>
      <c r="AC626" s="257"/>
      <c r="AD626" s="257"/>
      <c r="AE626" s="257"/>
      <c r="AF626" s="257"/>
      <c r="AG626" s="257"/>
      <c r="AH626" s="257"/>
      <c r="AI626" s="257"/>
      <c r="AJ626" s="257"/>
      <c r="AK626" s="257"/>
    </row>
    <row r="627" spans="2:37" s="598" customFormat="1" ht="22.5" customHeight="1">
      <c r="B627" s="583" t="s">
        <v>1438</v>
      </c>
      <c r="C627" s="583" t="s">
        <v>2233</v>
      </c>
      <c r="D627" s="583" t="s">
        <v>506</v>
      </c>
      <c r="E627" s="583" t="s">
        <v>1092</v>
      </c>
      <c r="F627" s="583" t="s">
        <v>431</v>
      </c>
      <c r="G627" s="583">
        <v>5053333.8679999998</v>
      </c>
      <c r="H627" s="583">
        <v>2361443.4890000001</v>
      </c>
      <c r="I627" s="583" t="s">
        <v>646</v>
      </c>
      <c r="J627" s="583" t="s">
        <v>1709</v>
      </c>
      <c r="K627" s="597">
        <v>6.0415000000000001</v>
      </c>
      <c r="L627" s="605" t="s">
        <v>435</v>
      </c>
      <c r="M627" s="252" t="s">
        <v>116</v>
      </c>
      <c r="N627" s="353">
        <v>6.0415000000000001</v>
      </c>
      <c r="O627" s="252">
        <v>2022</v>
      </c>
      <c r="P627" s="252">
        <v>2023</v>
      </c>
      <c r="Q627" s="252" t="s">
        <v>1785</v>
      </c>
      <c r="R627" s="252" t="s">
        <v>394</v>
      </c>
      <c r="S627" s="252" t="s">
        <v>2236</v>
      </c>
      <c r="T627" s="252" t="s">
        <v>1734</v>
      </c>
      <c r="U627" s="696" t="s">
        <v>2237</v>
      </c>
      <c r="V627" s="257"/>
      <c r="W627" s="257"/>
      <c r="X627" s="257"/>
      <c r="Y627" s="257"/>
      <c r="Z627" s="257"/>
      <c r="AA627" s="257"/>
      <c r="AB627" s="257"/>
      <c r="AC627" s="257"/>
      <c r="AD627" s="257"/>
      <c r="AE627" s="257"/>
      <c r="AF627" s="257"/>
      <c r="AG627" s="257"/>
      <c r="AH627" s="257"/>
      <c r="AI627" s="257"/>
      <c r="AJ627" s="257"/>
      <c r="AK627" s="257"/>
    </row>
    <row r="628" spans="2:37" s="598" customFormat="1" ht="22.5" customHeight="1">
      <c r="B628" s="583" t="s">
        <v>1438</v>
      </c>
      <c r="C628" s="583" t="s">
        <v>2233</v>
      </c>
      <c r="D628" s="583" t="s">
        <v>506</v>
      </c>
      <c r="E628" s="583" t="s">
        <v>1092</v>
      </c>
      <c r="F628" s="583" t="s">
        <v>431</v>
      </c>
      <c r="G628" s="583">
        <v>5053333.8679999998</v>
      </c>
      <c r="H628" s="583">
        <v>2361443.4890000001</v>
      </c>
      <c r="I628" s="583" t="s">
        <v>646</v>
      </c>
      <c r="J628" s="583" t="s">
        <v>1709</v>
      </c>
      <c r="K628" s="597">
        <v>0.17039499999999999</v>
      </c>
      <c r="L628" s="605" t="s">
        <v>435</v>
      </c>
      <c r="M628" s="252" t="s">
        <v>826</v>
      </c>
      <c r="N628" s="353">
        <v>0.17039499999999999</v>
      </c>
      <c r="O628" s="252">
        <v>2022</v>
      </c>
      <c r="P628" s="252">
        <v>2023</v>
      </c>
      <c r="Q628" s="252" t="s">
        <v>1785</v>
      </c>
      <c r="R628" s="252" t="s">
        <v>394</v>
      </c>
      <c r="S628" s="252" t="s">
        <v>2236</v>
      </c>
      <c r="T628" s="252" t="s">
        <v>1734</v>
      </c>
      <c r="U628" s="696" t="s">
        <v>2237</v>
      </c>
      <c r="V628" s="257"/>
      <c r="W628" s="257"/>
      <c r="X628" s="257"/>
      <c r="Y628" s="257"/>
      <c r="Z628" s="257"/>
      <c r="AA628" s="257"/>
      <c r="AB628" s="257"/>
      <c r="AC628" s="257"/>
      <c r="AD628" s="257"/>
      <c r="AE628" s="257"/>
      <c r="AF628" s="257"/>
      <c r="AG628" s="257"/>
      <c r="AH628" s="257"/>
      <c r="AI628" s="257"/>
      <c r="AJ628" s="257"/>
      <c r="AK628" s="257"/>
    </row>
    <row r="629" spans="2:37" s="598" customFormat="1" ht="22.5" customHeight="1">
      <c r="B629" s="583" t="s">
        <v>1438</v>
      </c>
      <c r="C629" s="583" t="s">
        <v>2233</v>
      </c>
      <c r="D629" s="583" t="s">
        <v>1804</v>
      </c>
      <c r="E629" s="583" t="s">
        <v>2238</v>
      </c>
      <c r="F629" s="583" t="s">
        <v>100</v>
      </c>
      <c r="G629" s="583" t="s">
        <v>100</v>
      </c>
      <c r="H629" s="583" t="s">
        <v>100</v>
      </c>
      <c r="I629" s="583" t="s">
        <v>100</v>
      </c>
      <c r="J629" s="583" t="s">
        <v>100</v>
      </c>
      <c r="K629" s="604" t="s">
        <v>435</v>
      </c>
      <c r="L629" s="605" t="s">
        <v>435</v>
      </c>
      <c r="M629" s="252" t="s">
        <v>100</v>
      </c>
      <c r="N629" s="730" t="s">
        <v>435</v>
      </c>
      <c r="O629" s="252">
        <v>2022</v>
      </c>
      <c r="P629" s="754" t="s">
        <v>435</v>
      </c>
      <c r="Q629" s="252" t="s">
        <v>1705</v>
      </c>
      <c r="R629" s="252" t="s">
        <v>394</v>
      </c>
      <c r="S629" s="252" t="s">
        <v>2239</v>
      </c>
      <c r="T629" s="252" t="s">
        <v>1938</v>
      </c>
      <c r="U629" s="726" t="s">
        <v>2240</v>
      </c>
      <c r="V629" s="257"/>
      <c r="W629" s="257"/>
      <c r="X629" s="257"/>
      <c r="Y629" s="257"/>
      <c r="Z629" s="257"/>
      <c r="AA629" s="257"/>
      <c r="AB629" s="257"/>
      <c r="AC629" s="257"/>
      <c r="AD629" s="257"/>
      <c r="AE629" s="257"/>
      <c r="AF629" s="257"/>
      <c r="AG629" s="257"/>
      <c r="AH629" s="257"/>
      <c r="AI629" s="257"/>
      <c r="AJ629" s="257"/>
      <c r="AK629" s="257"/>
    </row>
    <row r="630" spans="2:37" s="598" customFormat="1" ht="22.5" customHeight="1">
      <c r="B630" s="583" t="s">
        <v>1438</v>
      </c>
      <c r="C630" s="583" t="s">
        <v>2241</v>
      </c>
      <c r="D630" s="583" t="s">
        <v>506</v>
      </c>
      <c r="E630" s="583" t="s">
        <v>771</v>
      </c>
      <c r="F630" s="583" t="s">
        <v>431</v>
      </c>
      <c r="G630" s="583">
        <v>4480850.682</v>
      </c>
      <c r="H630" s="583">
        <v>1652089.648</v>
      </c>
      <c r="I630" s="583" t="s">
        <v>646</v>
      </c>
      <c r="J630" s="583" t="s">
        <v>621</v>
      </c>
      <c r="K630" s="597">
        <v>2.0299999999999999E-2</v>
      </c>
      <c r="L630" s="584"/>
      <c r="M630" s="251" t="s">
        <v>415</v>
      </c>
      <c r="N630" s="353">
        <v>2.0299999999999999E-2</v>
      </c>
      <c r="O630" s="252">
        <v>2021</v>
      </c>
      <c r="P630" s="252">
        <v>2026</v>
      </c>
      <c r="Q630" s="251" t="s">
        <v>412</v>
      </c>
      <c r="R630" s="252" t="s">
        <v>394</v>
      </c>
      <c r="S630" s="252" t="s">
        <v>772</v>
      </c>
      <c r="T630" s="252" t="s">
        <v>659</v>
      </c>
      <c r="U630" s="726" t="s">
        <v>2242</v>
      </c>
      <c r="V630" s="257"/>
      <c r="W630" s="257"/>
      <c r="X630" s="257"/>
      <c r="Y630" s="257"/>
      <c r="Z630" s="257"/>
      <c r="AA630" s="257"/>
      <c r="AB630" s="257"/>
      <c r="AC630" s="257"/>
      <c r="AD630" s="257"/>
      <c r="AE630" s="257"/>
      <c r="AF630" s="257"/>
      <c r="AG630" s="257"/>
      <c r="AH630" s="257"/>
      <c r="AI630" s="257"/>
      <c r="AJ630" s="257"/>
      <c r="AK630" s="257"/>
    </row>
    <row r="631" spans="2:37" s="598" customFormat="1" ht="22.5" customHeight="1">
      <c r="B631" s="583" t="s">
        <v>1438</v>
      </c>
      <c r="C631" s="583" t="s">
        <v>2241</v>
      </c>
      <c r="D631" s="583" t="s">
        <v>506</v>
      </c>
      <c r="E631" s="583" t="s">
        <v>771</v>
      </c>
      <c r="F631" s="583" t="s">
        <v>431</v>
      </c>
      <c r="G631" s="583">
        <v>4480850.5</v>
      </c>
      <c r="H631" s="583">
        <v>1652077.5</v>
      </c>
      <c r="I631" s="583" t="s">
        <v>646</v>
      </c>
      <c r="J631" s="583" t="s">
        <v>621</v>
      </c>
      <c r="K631" s="597">
        <v>9.9199999999999997E-2</v>
      </c>
      <c r="L631" s="584"/>
      <c r="M631" s="251" t="s">
        <v>2136</v>
      </c>
      <c r="N631" s="353">
        <v>9.9240999999999996E-2</v>
      </c>
      <c r="O631" s="252">
        <v>2021</v>
      </c>
      <c r="P631" s="252">
        <v>2025</v>
      </c>
      <c r="Q631" s="251" t="s">
        <v>412</v>
      </c>
      <c r="R631" s="252" t="s">
        <v>394</v>
      </c>
      <c r="S631" s="252" t="s">
        <v>773</v>
      </c>
      <c r="T631" s="252" t="s">
        <v>659</v>
      </c>
      <c r="U631" s="760" t="s">
        <v>2243</v>
      </c>
      <c r="V631" s="257"/>
      <c r="W631" s="257"/>
      <c r="X631" s="257"/>
      <c r="Y631" s="257"/>
      <c r="Z631" s="257"/>
      <c r="AA631" s="257"/>
      <c r="AB631" s="257"/>
      <c r="AC631" s="257"/>
      <c r="AD631" s="257"/>
      <c r="AE631" s="257"/>
      <c r="AF631" s="257"/>
      <c r="AG631" s="257"/>
      <c r="AH631" s="257"/>
      <c r="AI631" s="257"/>
      <c r="AJ631" s="257"/>
      <c r="AK631" s="257"/>
    </row>
    <row r="632" spans="2:37" s="598" customFormat="1" ht="22.5" customHeight="1">
      <c r="B632" s="583" t="s">
        <v>1438</v>
      </c>
      <c r="C632" s="583" t="s">
        <v>2241</v>
      </c>
      <c r="D632" s="583" t="s">
        <v>506</v>
      </c>
      <c r="E632" s="583" t="s">
        <v>774</v>
      </c>
      <c r="F632" s="583" t="s">
        <v>431</v>
      </c>
      <c r="G632" s="583">
        <v>4485155.3260000004</v>
      </c>
      <c r="H632" s="583">
        <v>1646935.577</v>
      </c>
      <c r="I632" s="583" t="s">
        <v>646</v>
      </c>
      <c r="J632" s="583" t="s">
        <v>621</v>
      </c>
      <c r="K632" s="597">
        <v>8.0399999999999999E-2</v>
      </c>
      <c r="L632" s="584"/>
      <c r="M632" s="251" t="s">
        <v>411</v>
      </c>
      <c r="N632" s="353">
        <v>8.0399999999999999E-2</v>
      </c>
      <c r="O632" s="252">
        <v>2022</v>
      </c>
      <c r="P632" s="252">
        <v>2025</v>
      </c>
      <c r="Q632" s="251" t="s">
        <v>412</v>
      </c>
      <c r="R632" s="252" t="s">
        <v>394</v>
      </c>
      <c r="S632" s="252" t="s">
        <v>775</v>
      </c>
      <c r="T632" s="252" t="s">
        <v>662</v>
      </c>
      <c r="U632" s="726" t="s">
        <v>2244</v>
      </c>
      <c r="V632" s="257"/>
      <c r="W632" s="257"/>
      <c r="X632" s="257"/>
      <c r="Y632" s="257"/>
      <c r="Z632" s="257"/>
      <c r="AA632" s="257"/>
      <c r="AB632" s="257"/>
      <c r="AC632" s="257"/>
      <c r="AD632" s="257"/>
      <c r="AE632" s="257"/>
      <c r="AF632" s="257"/>
      <c r="AG632" s="257"/>
      <c r="AH632" s="257"/>
      <c r="AI632" s="257"/>
      <c r="AJ632" s="257"/>
      <c r="AK632" s="257"/>
    </row>
    <row r="633" spans="2:37" s="598" customFormat="1" ht="22.5" customHeight="1">
      <c r="B633" s="583" t="s">
        <v>1438</v>
      </c>
      <c r="C633" s="583" t="s">
        <v>2245</v>
      </c>
      <c r="D633" s="583" t="s">
        <v>554</v>
      </c>
      <c r="E633" s="583" t="s">
        <v>458</v>
      </c>
      <c r="F633" s="583"/>
      <c r="G633" s="583" t="s">
        <v>434</v>
      </c>
      <c r="H633" s="583" t="s">
        <v>434</v>
      </c>
      <c r="I633" s="583" t="s">
        <v>646</v>
      </c>
      <c r="J633" s="583" t="s">
        <v>824</v>
      </c>
      <c r="K633" s="597">
        <v>59.375255000000003</v>
      </c>
      <c r="L633" s="605" t="s">
        <v>435</v>
      </c>
      <c r="M633" s="252" t="s">
        <v>594</v>
      </c>
      <c r="N633" s="353">
        <v>59.375255000000003</v>
      </c>
      <c r="O633" s="252">
        <v>1999</v>
      </c>
      <c r="P633" s="252">
        <v>2028</v>
      </c>
      <c r="Q633" s="251" t="s">
        <v>412</v>
      </c>
      <c r="R633" s="252" t="s">
        <v>394</v>
      </c>
      <c r="S633" s="252" t="s">
        <v>2246</v>
      </c>
      <c r="T633" s="252" t="s">
        <v>477</v>
      </c>
      <c r="U633" s="696" t="s">
        <v>2247</v>
      </c>
      <c r="V633" s="257"/>
      <c r="W633" s="257"/>
      <c r="X633" s="257"/>
      <c r="Y633" s="257"/>
      <c r="Z633" s="257"/>
      <c r="AA633" s="257"/>
      <c r="AB633" s="257"/>
      <c r="AC633" s="257"/>
      <c r="AD633" s="257"/>
      <c r="AE633" s="257"/>
      <c r="AF633" s="257"/>
      <c r="AG633" s="257"/>
      <c r="AH633" s="257"/>
      <c r="AI633" s="257"/>
      <c r="AJ633" s="257"/>
      <c r="AK633" s="257"/>
    </row>
    <row r="634" spans="2:37" s="598" customFormat="1" ht="22.5" customHeight="1">
      <c r="B634" s="583" t="s">
        <v>1438</v>
      </c>
      <c r="C634" s="583" t="s">
        <v>2245</v>
      </c>
      <c r="D634" s="583" t="s">
        <v>554</v>
      </c>
      <c r="E634" s="583" t="s">
        <v>458</v>
      </c>
      <c r="F634" s="583"/>
      <c r="G634" s="583" t="s">
        <v>434</v>
      </c>
      <c r="H634" s="583" t="s">
        <v>434</v>
      </c>
      <c r="I634" s="583" t="s">
        <v>646</v>
      </c>
      <c r="J634" s="583" t="s">
        <v>824</v>
      </c>
      <c r="K634" s="597">
        <v>59.375255000000003</v>
      </c>
      <c r="L634" s="605" t="s">
        <v>435</v>
      </c>
      <c r="M634" s="252" t="s">
        <v>415</v>
      </c>
      <c r="N634" s="353">
        <v>59.375255000000003</v>
      </c>
      <c r="O634" s="252">
        <v>1999</v>
      </c>
      <c r="P634" s="252">
        <v>2028</v>
      </c>
      <c r="Q634" s="251" t="s">
        <v>412</v>
      </c>
      <c r="R634" s="252" t="s">
        <v>394</v>
      </c>
      <c r="S634" s="252" t="s">
        <v>2246</v>
      </c>
      <c r="T634" s="252" t="s">
        <v>1734</v>
      </c>
      <c r="U634" s="696" t="s">
        <v>2247</v>
      </c>
      <c r="V634" s="257"/>
      <c r="W634" s="257"/>
      <c r="X634" s="257"/>
      <c r="Y634" s="257"/>
      <c r="Z634" s="257"/>
      <c r="AA634" s="257"/>
      <c r="AB634" s="257"/>
      <c r="AC634" s="257"/>
      <c r="AD634" s="257"/>
      <c r="AE634" s="257"/>
      <c r="AF634" s="257"/>
      <c r="AG634" s="257"/>
      <c r="AH634" s="257"/>
      <c r="AI634" s="257"/>
      <c r="AJ634" s="257"/>
      <c r="AK634" s="257"/>
    </row>
    <row r="635" spans="2:37" s="598" customFormat="1" ht="22.5" customHeight="1">
      <c r="B635" s="583" t="s">
        <v>1438</v>
      </c>
      <c r="C635" s="583" t="s">
        <v>2245</v>
      </c>
      <c r="D635" s="583" t="s">
        <v>554</v>
      </c>
      <c r="E635" s="583" t="s">
        <v>2248</v>
      </c>
      <c r="F635" s="583" t="s">
        <v>431</v>
      </c>
      <c r="G635" s="583" t="s">
        <v>100</v>
      </c>
      <c r="H635" s="583" t="s">
        <v>100</v>
      </c>
      <c r="I635" s="583" t="s">
        <v>646</v>
      </c>
      <c r="J635" s="583" t="s">
        <v>824</v>
      </c>
      <c r="K635" s="585">
        <v>8.9162599999999994</v>
      </c>
      <c r="L635" s="583" t="s">
        <v>100</v>
      </c>
      <c r="M635" s="251" t="s">
        <v>117</v>
      </c>
      <c r="N635" s="679">
        <v>8.9162599999999994</v>
      </c>
      <c r="O635" s="251">
        <v>1999</v>
      </c>
      <c r="P635" s="251">
        <v>2028</v>
      </c>
      <c r="Q635" s="251" t="s">
        <v>412</v>
      </c>
      <c r="R635" s="251" t="s">
        <v>394</v>
      </c>
      <c r="S635" s="251" t="s">
        <v>852</v>
      </c>
      <c r="T635" s="251" t="s">
        <v>477</v>
      </c>
      <c r="U635" s="726" t="s">
        <v>2249</v>
      </c>
      <c r="V635" s="257"/>
      <c r="W635" s="257"/>
      <c r="X635" s="257"/>
      <c r="Y635" s="257"/>
      <c r="Z635" s="257"/>
      <c r="AA635" s="257"/>
      <c r="AB635" s="257"/>
      <c r="AC635" s="257"/>
      <c r="AD635" s="257"/>
      <c r="AE635" s="257"/>
      <c r="AF635" s="257"/>
      <c r="AG635" s="257"/>
      <c r="AH635" s="257"/>
      <c r="AI635" s="257"/>
      <c r="AJ635" s="257"/>
      <c r="AK635" s="257"/>
    </row>
    <row r="636" spans="2:37" s="598" customFormat="1" ht="22.5" customHeight="1">
      <c r="B636" s="583" t="s">
        <v>1438</v>
      </c>
      <c r="C636" s="583" t="s">
        <v>2245</v>
      </c>
      <c r="D636" s="583" t="s">
        <v>554</v>
      </c>
      <c r="E636" s="583" t="s">
        <v>2248</v>
      </c>
      <c r="F636" s="583" t="s">
        <v>431</v>
      </c>
      <c r="G636" s="583" t="s">
        <v>100</v>
      </c>
      <c r="H636" s="583" t="s">
        <v>100</v>
      </c>
      <c r="I636" s="583" t="s">
        <v>646</v>
      </c>
      <c r="J636" s="583" t="s">
        <v>824</v>
      </c>
      <c r="K636" s="585">
        <v>64.67295</v>
      </c>
      <c r="L636" s="583" t="s">
        <v>100</v>
      </c>
      <c r="M636" s="251" t="s">
        <v>116</v>
      </c>
      <c r="N636" s="679">
        <v>64.67295</v>
      </c>
      <c r="O636" s="251">
        <v>1999</v>
      </c>
      <c r="P636" s="251">
        <v>2028</v>
      </c>
      <c r="Q636" s="251" t="s">
        <v>412</v>
      </c>
      <c r="R636" s="251" t="s">
        <v>394</v>
      </c>
      <c r="S636" s="251" t="s">
        <v>852</v>
      </c>
      <c r="T636" s="251" t="s">
        <v>477</v>
      </c>
      <c r="U636" s="726" t="s">
        <v>2249</v>
      </c>
      <c r="V636" s="257"/>
      <c r="W636" s="257"/>
      <c r="X636" s="257"/>
      <c r="Y636" s="257"/>
      <c r="Z636" s="257"/>
      <c r="AA636" s="257"/>
      <c r="AB636" s="257"/>
      <c r="AC636" s="257"/>
      <c r="AD636" s="257"/>
      <c r="AE636" s="257"/>
      <c r="AF636" s="257"/>
      <c r="AG636" s="257"/>
      <c r="AH636" s="257"/>
      <c r="AI636" s="257"/>
      <c r="AJ636" s="257"/>
      <c r="AK636" s="257"/>
    </row>
    <row r="637" spans="2:37" s="598" customFormat="1" ht="22.5" customHeight="1">
      <c r="B637" s="583" t="s">
        <v>1438</v>
      </c>
      <c r="C637" s="583" t="s">
        <v>2245</v>
      </c>
      <c r="D637" s="583" t="s">
        <v>554</v>
      </c>
      <c r="E637" s="583" t="s">
        <v>2067</v>
      </c>
      <c r="F637" s="583" t="s">
        <v>431</v>
      </c>
      <c r="G637" s="583" t="s">
        <v>100</v>
      </c>
      <c r="H637" s="583" t="s">
        <v>100</v>
      </c>
      <c r="I637" s="583" t="s">
        <v>646</v>
      </c>
      <c r="J637" s="583" t="s">
        <v>824</v>
      </c>
      <c r="K637" s="585">
        <v>36.863121</v>
      </c>
      <c r="L637" s="583" t="s">
        <v>100</v>
      </c>
      <c r="M637" s="251" t="s">
        <v>116</v>
      </c>
      <c r="N637" s="679">
        <v>36.863121</v>
      </c>
      <c r="O637" s="251">
        <v>1999</v>
      </c>
      <c r="P637" s="251">
        <v>2028</v>
      </c>
      <c r="Q637" s="251" t="s">
        <v>412</v>
      </c>
      <c r="R637" s="251" t="s">
        <v>394</v>
      </c>
      <c r="S637" s="251" t="s">
        <v>852</v>
      </c>
      <c r="T637" s="251" t="s">
        <v>477</v>
      </c>
      <c r="U637" s="726" t="s">
        <v>2250</v>
      </c>
      <c r="V637" s="257"/>
      <c r="W637" s="257"/>
      <c r="X637" s="257"/>
      <c r="Y637" s="257"/>
      <c r="Z637" s="257"/>
      <c r="AA637" s="257"/>
      <c r="AB637" s="257"/>
      <c r="AC637" s="257"/>
      <c r="AD637" s="257"/>
      <c r="AE637" s="257"/>
      <c r="AF637" s="257"/>
      <c r="AG637" s="257"/>
      <c r="AH637" s="257"/>
      <c r="AI637" s="257"/>
      <c r="AJ637" s="257"/>
      <c r="AK637" s="257"/>
    </row>
    <row r="638" spans="2:37" s="598" customFormat="1" ht="22.5" customHeight="1">
      <c r="B638" s="583" t="s">
        <v>1438</v>
      </c>
      <c r="C638" s="583" t="s">
        <v>2251</v>
      </c>
      <c r="D638" s="583" t="s">
        <v>554</v>
      </c>
      <c r="E638" s="583" t="s">
        <v>2252</v>
      </c>
      <c r="F638" s="583" t="s">
        <v>431</v>
      </c>
      <c r="G638" s="583" t="s">
        <v>100</v>
      </c>
      <c r="H638" s="583" t="s">
        <v>100</v>
      </c>
      <c r="I638" s="583" t="s">
        <v>646</v>
      </c>
      <c r="J638" s="583" t="s">
        <v>824</v>
      </c>
      <c r="K638" s="604" t="s">
        <v>435</v>
      </c>
      <c r="L638" s="583" t="s">
        <v>100</v>
      </c>
      <c r="M638" s="251" t="s">
        <v>100</v>
      </c>
      <c r="N638" s="730" t="s">
        <v>435</v>
      </c>
      <c r="O638" s="251">
        <v>2021</v>
      </c>
      <c r="P638" s="251">
        <v>2024</v>
      </c>
      <c r="Q638" s="251" t="s">
        <v>1785</v>
      </c>
      <c r="R638" s="251" t="s">
        <v>394</v>
      </c>
      <c r="S638" s="251" t="s">
        <v>842</v>
      </c>
      <c r="T638" s="251" t="s">
        <v>477</v>
      </c>
      <c r="U638" s="726" t="s">
        <v>2253</v>
      </c>
      <c r="V638" s="257"/>
      <c r="W638" s="257"/>
      <c r="X638" s="257"/>
      <c r="Y638" s="257"/>
      <c r="Z638" s="257"/>
      <c r="AA638" s="257"/>
      <c r="AB638" s="257"/>
      <c r="AC638" s="257"/>
      <c r="AD638" s="257"/>
      <c r="AE638" s="257"/>
      <c r="AF638" s="257"/>
      <c r="AG638" s="257"/>
      <c r="AH638" s="257"/>
      <c r="AI638" s="257"/>
      <c r="AJ638" s="257"/>
      <c r="AK638" s="257"/>
    </row>
    <row r="639" spans="2:37" s="598" customFormat="1" ht="22.5" customHeight="1">
      <c r="B639" s="583" t="s">
        <v>1438</v>
      </c>
      <c r="C639" s="583" t="s">
        <v>2254</v>
      </c>
      <c r="D639" s="583" t="s">
        <v>506</v>
      </c>
      <c r="E639" s="583" t="s">
        <v>1093</v>
      </c>
      <c r="F639" s="583" t="s">
        <v>410</v>
      </c>
      <c r="G639" s="583">
        <v>4942003.9970000004</v>
      </c>
      <c r="H639" s="583">
        <v>2314238.0750000002</v>
      </c>
      <c r="I639" s="583" t="s">
        <v>646</v>
      </c>
      <c r="J639" s="583" t="s">
        <v>1709</v>
      </c>
      <c r="K639" s="597">
        <v>0.02</v>
      </c>
      <c r="L639" s="605" t="s">
        <v>435</v>
      </c>
      <c r="M639" s="252" t="s">
        <v>116</v>
      </c>
      <c r="N639" s="353">
        <v>0.02</v>
      </c>
      <c r="O639" s="252">
        <v>2023</v>
      </c>
      <c r="P639" s="252">
        <v>2027</v>
      </c>
      <c r="Q639" s="251" t="s">
        <v>412</v>
      </c>
      <c r="R639" s="252" t="s">
        <v>394</v>
      </c>
      <c r="S639" s="252" t="s">
        <v>2255</v>
      </c>
      <c r="T639" s="252" t="s">
        <v>477</v>
      </c>
      <c r="U639" s="726" t="s">
        <v>2256</v>
      </c>
      <c r="V639" s="257"/>
      <c r="W639" s="257"/>
      <c r="X639" s="257"/>
      <c r="Y639" s="257"/>
      <c r="Z639" s="257"/>
      <c r="AA639" s="257"/>
      <c r="AB639" s="257"/>
      <c r="AC639" s="257"/>
      <c r="AD639" s="257"/>
      <c r="AE639" s="257"/>
      <c r="AF639" s="257"/>
      <c r="AG639" s="257"/>
      <c r="AH639" s="257"/>
      <c r="AI639" s="257"/>
      <c r="AJ639" s="257"/>
      <c r="AK639" s="257"/>
    </row>
    <row r="640" spans="2:37" s="598" customFormat="1" ht="22.5" customHeight="1">
      <c r="B640" s="583" t="s">
        <v>1438</v>
      </c>
      <c r="C640" s="583" t="s">
        <v>2257</v>
      </c>
      <c r="D640" s="583" t="s">
        <v>506</v>
      </c>
      <c r="E640" s="583" t="s">
        <v>1093</v>
      </c>
      <c r="F640" s="583" t="s">
        <v>100</v>
      </c>
      <c r="G640" s="583" t="s">
        <v>100</v>
      </c>
      <c r="H640" s="583" t="s">
        <v>100</v>
      </c>
      <c r="I640" s="583" t="s">
        <v>646</v>
      </c>
      <c r="J640" s="583" t="s">
        <v>1709</v>
      </c>
      <c r="K640" s="597">
        <v>0.06</v>
      </c>
      <c r="L640" s="605" t="s">
        <v>435</v>
      </c>
      <c r="M640" s="754" t="s">
        <v>435</v>
      </c>
      <c r="N640" s="730" t="s">
        <v>435</v>
      </c>
      <c r="O640" s="252">
        <v>2023</v>
      </c>
      <c r="P640" s="754" t="s">
        <v>435</v>
      </c>
      <c r="Q640" s="252" t="s">
        <v>393</v>
      </c>
      <c r="R640" s="252" t="s">
        <v>394</v>
      </c>
      <c r="S640" s="252" t="s">
        <v>2258</v>
      </c>
      <c r="T640" s="252" t="s">
        <v>477</v>
      </c>
      <c r="U640" s="726" t="s">
        <v>2259</v>
      </c>
      <c r="V640" s="257"/>
      <c r="W640" s="257"/>
      <c r="X640" s="257"/>
      <c r="Y640" s="257"/>
      <c r="Z640" s="257"/>
      <c r="AA640" s="257"/>
      <c r="AB640" s="257"/>
      <c r="AC640" s="257"/>
      <c r="AD640" s="257"/>
      <c r="AE640" s="257"/>
      <c r="AF640" s="257"/>
      <c r="AG640" s="257"/>
      <c r="AH640" s="257"/>
      <c r="AI640" s="257"/>
      <c r="AJ640" s="257"/>
      <c r="AK640" s="257"/>
    </row>
    <row r="641" spans="2:37" s="598" customFormat="1" ht="22.5" customHeight="1">
      <c r="B641" s="583" t="s">
        <v>1438</v>
      </c>
      <c r="C641" s="583" t="s">
        <v>828</v>
      </c>
      <c r="D641" s="583" t="s">
        <v>506</v>
      </c>
      <c r="E641" s="583" t="s">
        <v>2260</v>
      </c>
      <c r="F641" s="583" t="s">
        <v>431</v>
      </c>
      <c r="G641" s="583">
        <v>4799397.4469999997</v>
      </c>
      <c r="H641" s="583">
        <v>2276575.1770000001</v>
      </c>
      <c r="I641" s="583" t="s">
        <v>646</v>
      </c>
      <c r="J641" s="583" t="s">
        <v>621</v>
      </c>
      <c r="K641" s="585">
        <v>0.1</v>
      </c>
      <c r="L641" s="583" t="s">
        <v>829</v>
      </c>
      <c r="M641" s="251" t="s">
        <v>413</v>
      </c>
      <c r="N641" s="679">
        <v>0</v>
      </c>
      <c r="O641" s="251">
        <v>2022</v>
      </c>
      <c r="P641" s="251">
        <v>2028</v>
      </c>
      <c r="Q641" s="252" t="s">
        <v>393</v>
      </c>
      <c r="R641" s="251" t="s">
        <v>394</v>
      </c>
      <c r="S641" s="251" t="s">
        <v>830</v>
      </c>
      <c r="T641" s="251" t="s">
        <v>477</v>
      </c>
      <c r="U641" s="726" t="s">
        <v>2261</v>
      </c>
      <c r="V641" s="257"/>
      <c r="W641" s="257"/>
      <c r="X641" s="257"/>
      <c r="Y641" s="257"/>
      <c r="Z641" s="257"/>
      <c r="AA641" s="257"/>
      <c r="AB641" s="257"/>
      <c r="AC641" s="257"/>
      <c r="AD641" s="257"/>
      <c r="AE641" s="257"/>
      <c r="AF641" s="257"/>
      <c r="AG641" s="257"/>
      <c r="AH641" s="257"/>
      <c r="AI641" s="257"/>
      <c r="AJ641" s="257"/>
      <c r="AK641" s="257"/>
    </row>
    <row r="642" spans="2:37" s="598" customFormat="1" ht="22.5" customHeight="1">
      <c r="B642" s="583" t="s">
        <v>1438</v>
      </c>
      <c r="C642" s="583" t="s">
        <v>828</v>
      </c>
      <c r="D642" s="583" t="s">
        <v>554</v>
      </c>
      <c r="E642" s="583" t="s">
        <v>2252</v>
      </c>
      <c r="F642" s="583" t="s">
        <v>431</v>
      </c>
      <c r="G642" s="583" t="s">
        <v>100</v>
      </c>
      <c r="H642" s="583" t="s">
        <v>100</v>
      </c>
      <c r="I642" s="583" t="s">
        <v>646</v>
      </c>
      <c r="J642" s="583" t="s">
        <v>824</v>
      </c>
      <c r="K642" s="585">
        <v>0.4</v>
      </c>
      <c r="L642" s="583" t="s">
        <v>840</v>
      </c>
      <c r="M642" s="251" t="s">
        <v>594</v>
      </c>
      <c r="N642" s="679">
        <v>0.4</v>
      </c>
      <c r="O642" s="251">
        <v>2021</v>
      </c>
      <c r="P642" s="251">
        <v>2024</v>
      </c>
      <c r="Q642" s="251" t="s">
        <v>1785</v>
      </c>
      <c r="R642" s="251" t="s">
        <v>394</v>
      </c>
      <c r="S642" s="251" t="s">
        <v>841</v>
      </c>
      <c r="T642" s="251" t="s">
        <v>477</v>
      </c>
      <c r="U642" s="726" t="s">
        <v>2262</v>
      </c>
      <c r="V642" s="257"/>
      <c r="W642" s="257"/>
      <c r="X642" s="257"/>
      <c r="Y642" s="257"/>
      <c r="Z642" s="257"/>
      <c r="AA642" s="257"/>
      <c r="AB642" s="257"/>
      <c r="AC642" s="257"/>
      <c r="AD642" s="257"/>
      <c r="AE642" s="257"/>
      <c r="AF642" s="257"/>
      <c r="AG642" s="257"/>
      <c r="AH642" s="257"/>
      <c r="AI642" s="257"/>
      <c r="AJ642" s="257"/>
      <c r="AK642" s="257"/>
    </row>
    <row r="643" spans="2:37" s="598" customFormat="1" ht="22.5" customHeight="1">
      <c r="B643" s="583" t="s">
        <v>1438</v>
      </c>
      <c r="C643" s="583" t="s">
        <v>2263</v>
      </c>
      <c r="D643" s="583" t="s">
        <v>506</v>
      </c>
      <c r="E643" s="583" t="s">
        <v>2067</v>
      </c>
      <c r="F643" s="583" t="s">
        <v>431</v>
      </c>
      <c r="G643" s="583" t="s">
        <v>2264</v>
      </c>
      <c r="H643" s="583" t="s">
        <v>2265</v>
      </c>
      <c r="I643" s="583" t="s">
        <v>646</v>
      </c>
      <c r="J643" s="583" t="s">
        <v>1709</v>
      </c>
      <c r="K643" s="585">
        <v>4.8000000000000001E-2</v>
      </c>
      <c r="L643" s="605" t="s">
        <v>435</v>
      </c>
      <c r="M643" s="251" t="s">
        <v>415</v>
      </c>
      <c r="N643" s="679">
        <v>4.8000000000000001E-2</v>
      </c>
      <c r="O643" s="251">
        <v>2024</v>
      </c>
      <c r="P643" s="251">
        <v>2027</v>
      </c>
      <c r="Q643" s="251" t="s">
        <v>412</v>
      </c>
      <c r="R643" s="251" t="s">
        <v>394</v>
      </c>
      <c r="S643" s="251" t="s">
        <v>878</v>
      </c>
      <c r="T643" s="251" t="s">
        <v>477</v>
      </c>
      <c r="U643" s="726" t="s">
        <v>2266</v>
      </c>
      <c r="V643" s="257"/>
      <c r="W643" s="257"/>
      <c r="X643" s="257"/>
      <c r="Y643" s="257"/>
      <c r="Z643" s="257"/>
      <c r="AA643" s="257"/>
      <c r="AB643" s="257"/>
      <c r="AC643" s="257"/>
      <c r="AD643" s="257"/>
      <c r="AE643" s="257"/>
      <c r="AF643" s="257"/>
      <c r="AG643" s="257"/>
      <c r="AH643" s="257"/>
      <c r="AI643" s="257"/>
      <c r="AJ643" s="257"/>
      <c r="AK643" s="257"/>
    </row>
    <row r="644" spans="2:37" s="598" customFormat="1" ht="22.5" customHeight="1">
      <c r="B644" s="583" t="s">
        <v>1438</v>
      </c>
      <c r="C644" s="583" t="s">
        <v>2267</v>
      </c>
      <c r="D644" s="583" t="s">
        <v>506</v>
      </c>
      <c r="E644" s="583" t="s">
        <v>897</v>
      </c>
      <c r="F644" s="584"/>
      <c r="G644" s="584"/>
      <c r="H644" s="584"/>
      <c r="I644" s="583" t="s">
        <v>646</v>
      </c>
      <c r="J644" s="583" t="s">
        <v>1709</v>
      </c>
      <c r="K644" s="585">
        <v>1</v>
      </c>
      <c r="L644" s="605" t="s">
        <v>435</v>
      </c>
      <c r="M644" s="252" t="s">
        <v>826</v>
      </c>
      <c r="N644" s="679">
        <v>1</v>
      </c>
      <c r="O644" s="251">
        <v>2015</v>
      </c>
      <c r="P644" s="251">
        <v>2026</v>
      </c>
      <c r="Q644" s="251" t="s">
        <v>1443</v>
      </c>
      <c r="R644" s="252" t="s">
        <v>394</v>
      </c>
      <c r="S644" s="252" t="s">
        <v>2268</v>
      </c>
      <c r="T644" s="252" t="s">
        <v>2035</v>
      </c>
      <c r="U644" s="696" t="s">
        <v>2269</v>
      </c>
      <c r="V644" s="257"/>
      <c r="W644" s="257"/>
      <c r="X644" s="257"/>
      <c r="Y644" s="257"/>
      <c r="Z644" s="257"/>
      <c r="AA644" s="257"/>
      <c r="AB644" s="257"/>
      <c r="AC644" s="257"/>
      <c r="AD644" s="257"/>
      <c r="AE644" s="257"/>
      <c r="AF644" s="257"/>
      <c r="AG644" s="257"/>
      <c r="AH644" s="257"/>
      <c r="AI644" s="257"/>
      <c r="AJ644" s="257"/>
      <c r="AK644" s="257"/>
    </row>
    <row r="645" spans="2:37" s="598" customFormat="1" ht="22.5" customHeight="1">
      <c r="B645" s="583" t="s">
        <v>1438</v>
      </c>
      <c r="C645" s="583" t="s">
        <v>2270</v>
      </c>
      <c r="D645" s="583" t="s">
        <v>506</v>
      </c>
      <c r="E645" s="583" t="s">
        <v>409</v>
      </c>
      <c r="F645" s="583" t="s">
        <v>100</v>
      </c>
      <c r="G645" s="583" t="s">
        <v>100</v>
      </c>
      <c r="H645" s="583" t="s">
        <v>100</v>
      </c>
      <c r="I645" s="583" t="s">
        <v>646</v>
      </c>
      <c r="J645" s="583" t="s">
        <v>1709</v>
      </c>
      <c r="K645" s="597">
        <v>0.01</v>
      </c>
      <c r="L645" s="605" t="s">
        <v>435</v>
      </c>
      <c r="M645" s="754" t="s">
        <v>435</v>
      </c>
      <c r="N645" s="730" t="s">
        <v>435</v>
      </c>
      <c r="O645" s="252">
        <v>2023</v>
      </c>
      <c r="P645" s="754" t="s">
        <v>435</v>
      </c>
      <c r="Q645" s="252" t="s">
        <v>393</v>
      </c>
      <c r="R645" s="252" t="s">
        <v>394</v>
      </c>
      <c r="S645" s="252" t="s">
        <v>2271</v>
      </c>
      <c r="T645" s="252" t="s">
        <v>477</v>
      </c>
      <c r="U645" s="726" t="s">
        <v>2272</v>
      </c>
      <c r="V645" s="257"/>
      <c r="W645" s="257"/>
      <c r="X645" s="257"/>
      <c r="Y645" s="257"/>
      <c r="Z645" s="257"/>
      <c r="AA645" s="257"/>
      <c r="AB645" s="257"/>
      <c r="AC645" s="257"/>
      <c r="AD645" s="257"/>
      <c r="AE645" s="257"/>
      <c r="AF645" s="257"/>
      <c r="AG645" s="257"/>
      <c r="AH645" s="257"/>
      <c r="AI645" s="257"/>
      <c r="AJ645" s="257"/>
      <c r="AK645" s="257"/>
    </row>
    <row r="646" spans="2:37" s="598" customFormat="1" ht="22.5" customHeight="1">
      <c r="B646" s="583" t="s">
        <v>1438</v>
      </c>
      <c r="C646" s="583" t="s">
        <v>2270</v>
      </c>
      <c r="D646" s="583" t="s">
        <v>1804</v>
      </c>
      <c r="E646" s="583" t="s">
        <v>409</v>
      </c>
      <c r="F646" s="583" t="s">
        <v>100</v>
      </c>
      <c r="G646" s="583" t="s">
        <v>100</v>
      </c>
      <c r="H646" s="583" t="s">
        <v>100</v>
      </c>
      <c r="I646" s="583" t="s">
        <v>100</v>
      </c>
      <c r="J646" s="583" t="s">
        <v>100</v>
      </c>
      <c r="K646" s="604" t="s">
        <v>435</v>
      </c>
      <c r="L646" s="605" t="s">
        <v>435</v>
      </c>
      <c r="M646" s="252" t="s">
        <v>100</v>
      </c>
      <c r="N646" s="730" t="s">
        <v>435</v>
      </c>
      <c r="O646" s="252">
        <v>2024</v>
      </c>
      <c r="P646" s="754" t="s">
        <v>435</v>
      </c>
      <c r="Q646" s="252" t="s">
        <v>1705</v>
      </c>
      <c r="R646" s="252" t="s">
        <v>394</v>
      </c>
      <c r="S646" s="252" t="s">
        <v>2273</v>
      </c>
      <c r="T646" s="252" t="s">
        <v>1938</v>
      </c>
      <c r="U646" s="726" t="s">
        <v>2274</v>
      </c>
      <c r="V646" s="257"/>
      <c r="W646" s="257"/>
      <c r="X646" s="257"/>
      <c r="Y646" s="257"/>
      <c r="Z646" s="257"/>
      <c r="AA646" s="257"/>
      <c r="AB646" s="257"/>
      <c r="AC646" s="257"/>
      <c r="AD646" s="257"/>
      <c r="AE646" s="257"/>
      <c r="AF646" s="257"/>
      <c r="AG646" s="257"/>
      <c r="AH646" s="257"/>
      <c r="AI646" s="257"/>
      <c r="AJ646" s="257"/>
      <c r="AK646" s="257"/>
    </row>
    <row r="647" spans="2:37" s="598" customFormat="1" ht="22.5" customHeight="1">
      <c r="B647" s="583" t="s">
        <v>1438</v>
      </c>
      <c r="C647" s="583" t="s">
        <v>2270</v>
      </c>
      <c r="D647" s="583" t="s">
        <v>1804</v>
      </c>
      <c r="E647" s="583" t="s">
        <v>409</v>
      </c>
      <c r="F647" s="583" t="s">
        <v>100</v>
      </c>
      <c r="G647" s="583" t="s">
        <v>100</v>
      </c>
      <c r="H647" s="583" t="s">
        <v>100</v>
      </c>
      <c r="I647" s="583" t="s">
        <v>100</v>
      </c>
      <c r="J647" s="583" t="s">
        <v>100</v>
      </c>
      <c r="K647" s="604" t="s">
        <v>435</v>
      </c>
      <c r="L647" s="605" t="s">
        <v>435</v>
      </c>
      <c r="M647" s="252" t="s">
        <v>100</v>
      </c>
      <c r="N647" s="730" t="s">
        <v>435</v>
      </c>
      <c r="O647" s="252">
        <v>2024</v>
      </c>
      <c r="P647" s="754" t="s">
        <v>435</v>
      </c>
      <c r="Q647" s="252" t="s">
        <v>1705</v>
      </c>
      <c r="R647" s="252" t="s">
        <v>394</v>
      </c>
      <c r="S647" s="252" t="s">
        <v>2275</v>
      </c>
      <c r="T647" s="252" t="s">
        <v>1938</v>
      </c>
      <c r="U647" s="726" t="s">
        <v>2276</v>
      </c>
      <c r="V647" s="257"/>
      <c r="W647" s="257"/>
      <c r="X647" s="257"/>
      <c r="Y647" s="257"/>
      <c r="Z647" s="257"/>
      <c r="AA647" s="257"/>
      <c r="AB647" s="257"/>
      <c r="AC647" s="257"/>
      <c r="AD647" s="257"/>
      <c r="AE647" s="257"/>
      <c r="AF647" s="257"/>
      <c r="AG647" s="257"/>
      <c r="AH647" s="257"/>
      <c r="AI647" s="257"/>
      <c r="AJ647" s="257"/>
      <c r="AK647" s="257"/>
    </row>
    <row r="648" spans="2:37" s="598" customFormat="1" ht="22.5" customHeight="1">
      <c r="B648" s="583" t="s">
        <v>1438</v>
      </c>
      <c r="C648" s="583" t="s">
        <v>2270</v>
      </c>
      <c r="D648" s="583" t="s">
        <v>1804</v>
      </c>
      <c r="E648" s="583" t="s">
        <v>409</v>
      </c>
      <c r="F648" s="583" t="s">
        <v>100</v>
      </c>
      <c r="G648" s="583" t="s">
        <v>100</v>
      </c>
      <c r="H648" s="583" t="s">
        <v>100</v>
      </c>
      <c r="I648" s="583" t="s">
        <v>100</v>
      </c>
      <c r="J648" s="583" t="s">
        <v>100</v>
      </c>
      <c r="K648" s="604" t="s">
        <v>435</v>
      </c>
      <c r="L648" s="605" t="s">
        <v>435</v>
      </c>
      <c r="M648" s="252" t="s">
        <v>100</v>
      </c>
      <c r="N648" s="730" t="s">
        <v>435</v>
      </c>
      <c r="O648" s="252">
        <v>2024</v>
      </c>
      <c r="P648" s="754" t="s">
        <v>435</v>
      </c>
      <c r="Q648" s="252" t="s">
        <v>1705</v>
      </c>
      <c r="R648" s="252" t="s">
        <v>394</v>
      </c>
      <c r="S648" s="252" t="s">
        <v>2277</v>
      </c>
      <c r="T648" s="252" t="s">
        <v>1938</v>
      </c>
      <c r="U648" s="726" t="s">
        <v>2278</v>
      </c>
      <c r="V648" s="257"/>
      <c r="W648" s="257"/>
      <c r="X648" s="257"/>
      <c r="Y648" s="257"/>
      <c r="Z648" s="257"/>
      <c r="AA648" s="257"/>
      <c r="AB648" s="257"/>
      <c r="AC648" s="257"/>
      <c r="AD648" s="257"/>
      <c r="AE648" s="257"/>
      <c r="AF648" s="257"/>
      <c r="AG648" s="257"/>
      <c r="AH648" s="257"/>
      <c r="AI648" s="257"/>
      <c r="AJ648" s="257"/>
      <c r="AK648" s="257"/>
    </row>
    <row r="649" spans="2:37" s="598" customFormat="1" ht="22.5" customHeight="1">
      <c r="B649" s="583" t="s">
        <v>1438</v>
      </c>
      <c r="C649" s="583" t="s">
        <v>2270</v>
      </c>
      <c r="D649" s="583" t="s">
        <v>1804</v>
      </c>
      <c r="E649" s="583" t="s">
        <v>409</v>
      </c>
      <c r="F649" s="583" t="s">
        <v>100</v>
      </c>
      <c r="G649" s="583" t="s">
        <v>100</v>
      </c>
      <c r="H649" s="583" t="s">
        <v>100</v>
      </c>
      <c r="I649" s="583" t="s">
        <v>100</v>
      </c>
      <c r="J649" s="583" t="s">
        <v>100</v>
      </c>
      <c r="K649" s="604" t="s">
        <v>435</v>
      </c>
      <c r="L649" s="605" t="s">
        <v>435</v>
      </c>
      <c r="M649" s="252" t="s">
        <v>100</v>
      </c>
      <c r="N649" s="730" t="s">
        <v>435</v>
      </c>
      <c r="O649" s="252">
        <v>2024</v>
      </c>
      <c r="P649" s="754" t="s">
        <v>435</v>
      </c>
      <c r="Q649" s="252" t="s">
        <v>1705</v>
      </c>
      <c r="R649" s="252" t="s">
        <v>394</v>
      </c>
      <c r="S649" s="252" t="s">
        <v>2279</v>
      </c>
      <c r="T649" s="252" t="s">
        <v>1938</v>
      </c>
      <c r="U649" s="726" t="s">
        <v>2280</v>
      </c>
      <c r="V649" s="257"/>
      <c r="W649" s="257"/>
      <c r="X649" s="257"/>
      <c r="Y649" s="257"/>
      <c r="Z649" s="257"/>
      <c r="AA649" s="257"/>
      <c r="AB649" s="257"/>
      <c r="AC649" s="257"/>
      <c r="AD649" s="257"/>
      <c r="AE649" s="257"/>
      <c r="AF649" s="257"/>
      <c r="AG649" s="257"/>
      <c r="AH649" s="257"/>
      <c r="AI649" s="257"/>
      <c r="AJ649" s="257"/>
      <c r="AK649" s="257"/>
    </row>
    <row r="650" spans="2:37" s="598" customFormat="1" ht="22.5" customHeight="1">
      <c r="B650" s="583" t="s">
        <v>1438</v>
      </c>
      <c r="C650" s="583" t="s">
        <v>2281</v>
      </c>
      <c r="D650" s="583" t="s">
        <v>1804</v>
      </c>
      <c r="E650" s="583" t="s">
        <v>1092</v>
      </c>
      <c r="F650" s="583" t="s">
        <v>402</v>
      </c>
      <c r="G650" s="583" t="s">
        <v>100</v>
      </c>
      <c r="H650" s="583" t="s">
        <v>100</v>
      </c>
      <c r="I650" s="583" t="s">
        <v>100</v>
      </c>
      <c r="J650" s="583" t="s">
        <v>100</v>
      </c>
      <c r="K650" s="604" t="s">
        <v>435</v>
      </c>
      <c r="L650" s="605" t="s">
        <v>435</v>
      </c>
      <c r="M650" s="252" t="s">
        <v>100</v>
      </c>
      <c r="N650" s="730" t="s">
        <v>435</v>
      </c>
      <c r="O650" s="252">
        <v>2022</v>
      </c>
      <c r="P650" s="754" t="s">
        <v>435</v>
      </c>
      <c r="Q650" s="252" t="s">
        <v>1705</v>
      </c>
      <c r="R650" s="252" t="s">
        <v>394</v>
      </c>
      <c r="S650" s="252" t="s">
        <v>2282</v>
      </c>
      <c r="T650" s="252" t="s">
        <v>1938</v>
      </c>
      <c r="U650" s="726" t="s">
        <v>2283</v>
      </c>
      <c r="V650" s="257"/>
      <c r="W650" s="257"/>
      <c r="X650" s="257"/>
      <c r="Y650" s="257"/>
      <c r="Z650" s="257"/>
      <c r="AA650" s="257"/>
      <c r="AB650" s="257"/>
      <c r="AC650" s="257"/>
      <c r="AD650" s="257"/>
      <c r="AE650" s="257"/>
      <c r="AF650" s="257"/>
      <c r="AG650" s="257"/>
      <c r="AH650" s="257"/>
      <c r="AI650" s="257"/>
      <c r="AJ650" s="257"/>
      <c r="AK650" s="257"/>
    </row>
    <row r="651" spans="2:37" s="598" customFormat="1" ht="22.5" customHeight="1">
      <c r="B651" s="583" t="s">
        <v>1438</v>
      </c>
      <c r="C651" s="583" t="s">
        <v>2281</v>
      </c>
      <c r="D651" s="583" t="s">
        <v>1804</v>
      </c>
      <c r="E651" s="583" t="s">
        <v>1092</v>
      </c>
      <c r="F651" s="583" t="s">
        <v>402</v>
      </c>
      <c r="G651" s="583" t="s">
        <v>100</v>
      </c>
      <c r="H651" s="583" t="s">
        <v>100</v>
      </c>
      <c r="I651" s="583" t="s">
        <v>100</v>
      </c>
      <c r="J651" s="583" t="s">
        <v>100</v>
      </c>
      <c r="K651" s="604" t="s">
        <v>435</v>
      </c>
      <c r="L651" s="605" t="s">
        <v>435</v>
      </c>
      <c r="M651" s="252" t="s">
        <v>100</v>
      </c>
      <c r="N651" s="730" t="s">
        <v>435</v>
      </c>
      <c r="O651" s="252">
        <v>2022</v>
      </c>
      <c r="P651" s="754" t="s">
        <v>435</v>
      </c>
      <c r="Q651" s="252" t="s">
        <v>1705</v>
      </c>
      <c r="R651" s="252" t="s">
        <v>394</v>
      </c>
      <c r="S651" s="252" t="s">
        <v>2284</v>
      </c>
      <c r="T651" s="252" t="s">
        <v>1938</v>
      </c>
      <c r="U651" s="726" t="s">
        <v>2285</v>
      </c>
      <c r="V651" s="257"/>
      <c r="W651" s="257"/>
      <c r="X651" s="257"/>
      <c r="Y651" s="257"/>
      <c r="Z651" s="257"/>
      <c r="AA651" s="257"/>
      <c r="AB651" s="257"/>
      <c r="AC651" s="257"/>
      <c r="AD651" s="257"/>
      <c r="AE651" s="257"/>
      <c r="AF651" s="257"/>
      <c r="AG651" s="257"/>
      <c r="AH651" s="257"/>
      <c r="AI651" s="257"/>
      <c r="AJ651" s="257"/>
      <c r="AK651" s="257"/>
    </row>
    <row r="652" spans="2:37" s="598" customFormat="1" ht="22.5" customHeight="1">
      <c r="B652" s="583" t="s">
        <v>1438</v>
      </c>
      <c r="C652" s="583" t="s">
        <v>2286</v>
      </c>
      <c r="D652" s="583" t="s">
        <v>554</v>
      </c>
      <c r="E652" s="583" t="s">
        <v>2067</v>
      </c>
      <c r="F652" s="583" t="s">
        <v>431</v>
      </c>
      <c r="G652" s="583" t="s">
        <v>100</v>
      </c>
      <c r="H652" s="583" t="s">
        <v>100</v>
      </c>
      <c r="I652" s="583" t="s">
        <v>646</v>
      </c>
      <c r="J652" s="583" t="s">
        <v>824</v>
      </c>
      <c r="K652" s="604" t="s">
        <v>435</v>
      </c>
      <c r="L652" s="605" t="s">
        <v>435</v>
      </c>
      <c r="M652" s="251" t="s">
        <v>435</v>
      </c>
      <c r="N652" s="730" t="s">
        <v>435</v>
      </c>
      <c r="O652" s="251">
        <v>2023</v>
      </c>
      <c r="P652" s="251">
        <v>2025</v>
      </c>
      <c r="Q652" s="251" t="s">
        <v>412</v>
      </c>
      <c r="R652" s="251" t="s">
        <v>394</v>
      </c>
      <c r="S652" s="251" t="s">
        <v>825</v>
      </c>
      <c r="T652" s="251" t="s">
        <v>477</v>
      </c>
      <c r="U652" s="726" t="s">
        <v>2287</v>
      </c>
      <c r="V652" s="257"/>
      <c r="W652" s="257"/>
      <c r="X652" s="257"/>
      <c r="Y652" s="257"/>
      <c r="Z652" s="257"/>
      <c r="AA652" s="257"/>
      <c r="AB652" s="257"/>
      <c r="AC652" s="257"/>
      <c r="AD652" s="257"/>
      <c r="AE652" s="257"/>
      <c r="AF652" s="257"/>
      <c r="AG652" s="257"/>
      <c r="AH652" s="257"/>
      <c r="AI652" s="257"/>
      <c r="AJ652" s="257"/>
      <c r="AK652" s="257"/>
    </row>
    <row r="653" spans="2:37" s="598" customFormat="1" ht="22.5" customHeight="1">
      <c r="B653" s="583" t="s">
        <v>1438</v>
      </c>
      <c r="C653" s="583" t="s">
        <v>2288</v>
      </c>
      <c r="D653" s="583" t="s">
        <v>543</v>
      </c>
      <c r="E653" s="583" t="s">
        <v>2289</v>
      </c>
      <c r="F653" s="583" t="s">
        <v>431</v>
      </c>
      <c r="G653" s="583" t="s">
        <v>435</v>
      </c>
      <c r="H653" s="583" t="s">
        <v>435</v>
      </c>
      <c r="I653" s="583" t="s">
        <v>646</v>
      </c>
      <c r="J653" s="583"/>
      <c r="K653" s="597">
        <v>7</v>
      </c>
      <c r="L653" s="605" t="s">
        <v>435</v>
      </c>
      <c r="M653" s="251" t="s">
        <v>435</v>
      </c>
      <c r="N653" s="679">
        <v>0</v>
      </c>
      <c r="O653" s="252">
        <v>2024</v>
      </c>
      <c r="P653" s="252"/>
      <c r="Q653" s="252" t="s">
        <v>393</v>
      </c>
      <c r="R653" s="252" t="s">
        <v>394</v>
      </c>
      <c r="S653" s="252" t="s">
        <v>2290</v>
      </c>
      <c r="T653" s="251" t="s">
        <v>477</v>
      </c>
      <c r="U653" s="726" t="s">
        <v>2291</v>
      </c>
      <c r="V653" s="257"/>
      <c r="W653" s="257"/>
      <c r="X653" s="257"/>
      <c r="Y653" s="257"/>
      <c r="Z653" s="257"/>
      <c r="AA653" s="257"/>
      <c r="AB653" s="257"/>
      <c r="AC653" s="257"/>
      <c r="AD653" s="257"/>
      <c r="AE653" s="257"/>
      <c r="AF653" s="257"/>
      <c r="AG653" s="257"/>
      <c r="AH653" s="257"/>
      <c r="AI653" s="257"/>
      <c r="AJ653" s="257"/>
      <c r="AK653" s="257"/>
    </row>
    <row r="654" spans="2:37" s="598" customFormat="1" ht="22.5" customHeight="1">
      <c r="B654" s="583" t="s">
        <v>1438</v>
      </c>
      <c r="C654" s="583" t="s">
        <v>793</v>
      </c>
      <c r="D654" s="583" t="s">
        <v>543</v>
      </c>
      <c r="E654" s="583" t="s">
        <v>794</v>
      </c>
      <c r="F654" s="583" t="s">
        <v>431</v>
      </c>
      <c r="G654" s="583">
        <v>4986696.8470000001</v>
      </c>
      <c r="H654" s="583">
        <v>2206198.7220000001</v>
      </c>
      <c r="I654" s="583" t="s">
        <v>1794</v>
      </c>
      <c r="J654" s="583" t="s">
        <v>621</v>
      </c>
      <c r="K654" s="597">
        <v>5.0199999999999996</v>
      </c>
      <c r="L654" s="583"/>
      <c r="M654" s="252" t="s">
        <v>795</v>
      </c>
      <c r="N654" s="353">
        <v>5.0199999999999996</v>
      </c>
      <c r="O654" s="252">
        <v>2022</v>
      </c>
      <c r="P654" s="252">
        <v>2028</v>
      </c>
      <c r="Q654" s="251" t="s">
        <v>412</v>
      </c>
      <c r="R654" s="252" t="s">
        <v>394</v>
      </c>
      <c r="S654" s="252" t="s">
        <v>796</v>
      </c>
      <c r="T654" s="252" t="s">
        <v>792</v>
      </c>
      <c r="U654" s="734" t="s">
        <v>2292</v>
      </c>
      <c r="V654" s="257"/>
      <c r="W654" s="257"/>
      <c r="X654" s="257"/>
      <c r="Y654" s="257"/>
      <c r="Z654" s="257"/>
      <c r="AA654" s="257"/>
      <c r="AB654" s="257"/>
      <c r="AC654" s="257"/>
      <c r="AD654" s="257"/>
      <c r="AE654" s="257"/>
      <c r="AF654" s="257"/>
      <c r="AG654" s="257"/>
      <c r="AH654" s="257"/>
      <c r="AI654" s="257"/>
      <c r="AJ654" s="257"/>
      <c r="AK654" s="257"/>
    </row>
    <row r="655" spans="2:37" s="598" customFormat="1" ht="22.5" customHeight="1">
      <c r="B655" s="583" t="s">
        <v>1438</v>
      </c>
      <c r="C655" s="583" t="s">
        <v>1521</v>
      </c>
      <c r="D655" s="584" t="s">
        <v>524</v>
      </c>
      <c r="E655" s="583" t="s">
        <v>2293</v>
      </c>
      <c r="F655" s="583" t="s">
        <v>431</v>
      </c>
      <c r="G655" s="584">
        <v>4991439.0319999997</v>
      </c>
      <c r="H655" s="584">
        <v>2189575.5460000001</v>
      </c>
      <c r="I655" s="583" t="s">
        <v>646</v>
      </c>
      <c r="J655" s="583" t="s">
        <v>621</v>
      </c>
      <c r="K655" s="604">
        <v>3.73</v>
      </c>
      <c r="L655" s="584"/>
      <c r="M655" s="251" t="s">
        <v>435</v>
      </c>
      <c r="N655" s="730">
        <v>3.73</v>
      </c>
      <c r="O655" s="251">
        <v>2017</v>
      </c>
      <c r="P655" s="251">
        <v>2026</v>
      </c>
      <c r="Q655" s="251" t="s">
        <v>412</v>
      </c>
      <c r="R655" s="251" t="s">
        <v>394</v>
      </c>
      <c r="S655" s="251" t="s">
        <v>2294</v>
      </c>
      <c r="T655" s="251" t="s">
        <v>477</v>
      </c>
      <c r="U655" s="726" t="s">
        <v>2295</v>
      </c>
      <c r="V655" s="257"/>
      <c r="W655" s="257"/>
      <c r="X655" s="257"/>
      <c r="Y655" s="257"/>
      <c r="Z655" s="257"/>
      <c r="AA655" s="257"/>
      <c r="AB655" s="257"/>
      <c r="AC655" s="257"/>
      <c r="AD655" s="257"/>
      <c r="AE655" s="257"/>
      <c r="AF655" s="257"/>
      <c r="AG655" s="257"/>
      <c r="AH655" s="257"/>
      <c r="AI655" s="257"/>
      <c r="AJ655" s="257"/>
      <c r="AK655" s="257"/>
    </row>
    <row r="656" spans="2:37" s="598" customFormat="1" ht="22.5" customHeight="1">
      <c r="B656" s="583" t="s">
        <v>1438</v>
      </c>
      <c r="C656" s="583" t="s">
        <v>853</v>
      </c>
      <c r="D656" s="583" t="s">
        <v>506</v>
      </c>
      <c r="E656" s="583" t="s">
        <v>887</v>
      </c>
      <c r="F656" s="583" t="s">
        <v>410</v>
      </c>
      <c r="G656" s="583">
        <v>493616.03259999998</v>
      </c>
      <c r="H656" s="583">
        <v>2343059.8969999999</v>
      </c>
      <c r="I656" s="583" t="s">
        <v>646</v>
      </c>
      <c r="J656" s="583" t="s">
        <v>1709</v>
      </c>
      <c r="K656" s="597" t="s">
        <v>2028</v>
      </c>
      <c r="L656" s="605" t="s">
        <v>435</v>
      </c>
      <c r="M656" s="252" t="s">
        <v>116</v>
      </c>
      <c r="N656" s="353">
        <v>15</v>
      </c>
      <c r="O656" s="252">
        <v>2009</v>
      </c>
      <c r="P656" s="252">
        <v>2026</v>
      </c>
      <c r="Q656" s="252" t="s">
        <v>1705</v>
      </c>
      <c r="R656" s="252" t="s">
        <v>394</v>
      </c>
      <c r="S656" s="252" t="s">
        <v>2296</v>
      </c>
      <c r="T656" s="252" t="s">
        <v>477</v>
      </c>
      <c r="U656" s="726" t="s">
        <v>2297</v>
      </c>
      <c r="V656" s="257"/>
      <c r="W656" s="257"/>
      <c r="X656" s="257"/>
      <c r="Y656" s="257"/>
      <c r="Z656" s="257"/>
      <c r="AA656" s="257"/>
      <c r="AB656" s="257"/>
      <c r="AC656" s="257"/>
      <c r="AD656" s="257"/>
      <c r="AE656" s="257"/>
      <c r="AF656" s="257"/>
      <c r="AG656" s="257"/>
      <c r="AH656" s="257"/>
      <c r="AI656" s="257"/>
      <c r="AJ656" s="257"/>
      <c r="AK656" s="257"/>
    </row>
    <row r="657" spans="2:37" s="598" customFormat="1" ht="22.5" customHeight="1">
      <c r="B657" s="583" t="s">
        <v>1438</v>
      </c>
      <c r="C657" s="583" t="s">
        <v>861</v>
      </c>
      <c r="D657" s="583" t="s">
        <v>862</v>
      </c>
      <c r="E657" s="583" t="s">
        <v>2298</v>
      </c>
      <c r="F657" s="583" t="s">
        <v>431</v>
      </c>
      <c r="G657" s="583">
        <v>4693404.301</v>
      </c>
      <c r="H657" s="583">
        <v>2248529.96</v>
      </c>
      <c r="I657" s="583" t="s">
        <v>646</v>
      </c>
      <c r="J657" s="583" t="s">
        <v>850</v>
      </c>
      <c r="K657" s="585">
        <v>0.36456100000000002</v>
      </c>
      <c r="L657" s="605" t="s">
        <v>435</v>
      </c>
      <c r="M657" s="251" t="s">
        <v>116</v>
      </c>
      <c r="N657" s="679">
        <v>0.36456100000000002</v>
      </c>
      <c r="O657" s="251" t="s">
        <v>863</v>
      </c>
      <c r="P657" s="251">
        <v>2025</v>
      </c>
      <c r="Q657" s="251" t="s">
        <v>412</v>
      </c>
      <c r="R657" s="251" t="s">
        <v>394</v>
      </c>
      <c r="S657" s="251" t="s">
        <v>100</v>
      </c>
      <c r="T657" s="251" t="s">
        <v>477</v>
      </c>
      <c r="U657" s="726" t="s">
        <v>2299</v>
      </c>
      <c r="V657" s="257"/>
      <c r="W657" s="257"/>
      <c r="X657" s="257"/>
      <c r="Y657" s="257"/>
      <c r="Z657" s="257"/>
      <c r="AA657" s="257"/>
      <c r="AB657" s="257"/>
      <c r="AC657" s="257"/>
      <c r="AD657" s="257"/>
      <c r="AE657" s="257"/>
      <c r="AF657" s="257"/>
      <c r="AG657" s="257"/>
      <c r="AH657" s="257"/>
      <c r="AI657" s="257"/>
      <c r="AJ657" s="257"/>
      <c r="AK657" s="257"/>
    </row>
    <row r="658" spans="2:37" s="598" customFormat="1" ht="22.5" customHeight="1">
      <c r="B658" s="583" t="s">
        <v>1438</v>
      </c>
      <c r="C658" s="583" t="s">
        <v>776</v>
      </c>
      <c r="D658" s="583" t="s">
        <v>559</v>
      </c>
      <c r="E658" s="583" t="s">
        <v>423</v>
      </c>
      <c r="F658" s="583" t="s">
        <v>431</v>
      </c>
      <c r="G658" s="583">
        <v>4920778.1900000004</v>
      </c>
      <c r="H658" s="583">
        <v>2089902.83</v>
      </c>
      <c r="I658" s="583" t="s">
        <v>646</v>
      </c>
      <c r="J658" s="583" t="s">
        <v>621</v>
      </c>
      <c r="K658" s="597">
        <v>0.127</v>
      </c>
      <c r="L658" s="584"/>
      <c r="M658" s="251" t="s">
        <v>411</v>
      </c>
      <c r="N658" s="353">
        <v>0.127</v>
      </c>
      <c r="O658" s="252">
        <v>2023</v>
      </c>
      <c r="P658" s="252">
        <v>2023</v>
      </c>
      <c r="Q658" s="251" t="s">
        <v>412</v>
      </c>
      <c r="R658" s="252" t="s">
        <v>394</v>
      </c>
      <c r="S658" s="252" t="s">
        <v>778</v>
      </c>
      <c r="T658" s="252" t="s">
        <v>659</v>
      </c>
      <c r="U658" s="563" t="s">
        <v>2300</v>
      </c>
      <c r="V658" s="257"/>
      <c r="W658" s="257"/>
      <c r="X658" s="257"/>
      <c r="Y658" s="257"/>
      <c r="Z658" s="257"/>
      <c r="AA658" s="257"/>
      <c r="AB658" s="257"/>
      <c r="AC658" s="257"/>
      <c r="AD658" s="257"/>
      <c r="AE658" s="257"/>
      <c r="AF658" s="257"/>
      <c r="AG658" s="257"/>
      <c r="AH658" s="257"/>
      <c r="AI658" s="257"/>
      <c r="AJ658" s="257"/>
      <c r="AK658" s="257"/>
    </row>
    <row r="659" spans="2:37" s="598" customFormat="1" ht="22.5" customHeight="1">
      <c r="B659" s="583" t="s">
        <v>1438</v>
      </c>
      <c r="C659" s="583" t="s">
        <v>880</v>
      </c>
      <c r="D659" s="583" t="s">
        <v>548</v>
      </c>
      <c r="E659" s="583" t="s">
        <v>1100</v>
      </c>
      <c r="F659" s="583" t="s">
        <v>431</v>
      </c>
      <c r="G659" s="599">
        <v>4800097.7319999998</v>
      </c>
      <c r="H659" s="599">
        <v>2762081.0350000001</v>
      </c>
      <c r="I659" s="583" t="s">
        <v>646</v>
      </c>
      <c r="J659" s="583" t="s">
        <v>850</v>
      </c>
      <c r="K659" s="597">
        <v>2.4785000000000001E-2</v>
      </c>
      <c r="L659" s="605" t="s">
        <v>435</v>
      </c>
      <c r="M659" s="252" t="s">
        <v>415</v>
      </c>
      <c r="N659" s="353">
        <v>2.4785000000000001E-2</v>
      </c>
      <c r="O659" s="252">
        <v>2023</v>
      </c>
      <c r="P659" s="252">
        <v>2026</v>
      </c>
      <c r="Q659" s="251" t="s">
        <v>412</v>
      </c>
      <c r="R659" s="252" t="s">
        <v>492</v>
      </c>
      <c r="S659" s="252" t="s">
        <v>100</v>
      </c>
      <c r="T659" s="252" t="s">
        <v>477</v>
      </c>
      <c r="U659" s="696" t="s">
        <v>2301</v>
      </c>
      <c r="V659" s="257"/>
      <c r="W659" s="257"/>
      <c r="X659" s="257"/>
      <c r="Y659" s="257"/>
      <c r="Z659" s="257"/>
      <c r="AA659" s="257"/>
      <c r="AB659" s="257"/>
      <c r="AC659" s="257"/>
      <c r="AD659" s="257"/>
      <c r="AE659" s="257"/>
      <c r="AF659" s="257"/>
      <c r="AG659" s="257"/>
      <c r="AH659" s="257"/>
      <c r="AI659" s="257"/>
      <c r="AJ659" s="257"/>
      <c r="AK659" s="257"/>
    </row>
    <row r="660" spans="2:37" s="598" customFormat="1" ht="22.5" customHeight="1">
      <c r="B660" s="583" t="s">
        <v>1438</v>
      </c>
      <c r="C660" s="583" t="s">
        <v>845</v>
      </c>
      <c r="D660" s="583" t="s">
        <v>506</v>
      </c>
      <c r="E660" s="583" t="s">
        <v>2302</v>
      </c>
      <c r="F660" s="583" t="s">
        <v>410</v>
      </c>
      <c r="G660" s="583">
        <v>4729245.818</v>
      </c>
      <c r="H660" s="583">
        <v>2434361.7450000001</v>
      </c>
      <c r="I660" s="583" t="s">
        <v>646</v>
      </c>
      <c r="J660" s="583" t="s">
        <v>1709</v>
      </c>
      <c r="K660" s="597">
        <v>0.97</v>
      </c>
      <c r="L660" s="605" t="s">
        <v>435</v>
      </c>
      <c r="M660" s="252" t="s">
        <v>415</v>
      </c>
      <c r="N660" s="353">
        <v>0.97</v>
      </c>
      <c r="O660" s="252">
        <v>2016</v>
      </c>
      <c r="P660" s="252">
        <v>2026</v>
      </c>
      <c r="Q660" s="252" t="s">
        <v>1705</v>
      </c>
      <c r="R660" s="252" t="s">
        <v>394</v>
      </c>
      <c r="S660" s="252" t="s">
        <v>2303</v>
      </c>
      <c r="T660" s="252" t="s">
        <v>477</v>
      </c>
      <c r="U660" s="726" t="s">
        <v>2304</v>
      </c>
      <c r="V660" s="257"/>
      <c r="W660" s="257"/>
      <c r="X660" s="257"/>
      <c r="Y660" s="257"/>
      <c r="Z660" s="257"/>
      <c r="AA660" s="257"/>
      <c r="AB660" s="257"/>
      <c r="AC660" s="257"/>
      <c r="AD660" s="257"/>
      <c r="AE660" s="257"/>
      <c r="AF660" s="257"/>
      <c r="AG660" s="257"/>
      <c r="AH660" s="257"/>
      <c r="AI660" s="257"/>
      <c r="AJ660" s="257"/>
      <c r="AK660" s="257"/>
    </row>
    <row r="661" spans="2:37" s="598" customFormat="1" ht="22.5" customHeight="1">
      <c r="B661" s="583" t="s">
        <v>1438</v>
      </c>
      <c r="C661" s="583" t="s">
        <v>845</v>
      </c>
      <c r="D661" s="583" t="s">
        <v>2305</v>
      </c>
      <c r="E661" s="583" t="s">
        <v>2302</v>
      </c>
      <c r="F661" s="583" t="s">
        <v>410</v>
      </c>
      <c r="G661" s="583">
        <v>4725062.41</v>
      </c>
      <c r="H661" s="583">
        <v>2435999.41</v>
      </c>
      <c r="I661" s="583" t="s">
        <v>646</v>
      </c>
      <c r="J661" s="583" t="s">
        <v>1709</v>
      </c>
      <c r="K661" s="597">
        <v>0.12</v>
      </c>
      <c r="L661" s="605" t="s">
        <v>435</v>
      </c>
      <c r="M661" s="252" t="s">
        <v>594</v>
      </c>
      <c r="N661" s="353">
        <v>0.12</v>
      </c>
      <c r="O661" s="252">
        <v>2017</v>
      </c>
      <c r="P661" s="252">
        <v>2026</v>
      </c>
      <c r="Q661" s="251" t="s">
        <v>412</v>
      </c>
      <c r="R661" s="252" t="s">
        <v>394</v>
      </c>
      <c r="S661" s="252" t="s">
        <v>2306</v>
      </c>
      <c r="T661" s="252" t="s">
        <v>477</v>
      </c>
      <c r="U661" s="742" t="s">
        <v>2307</v>
      </c>
      <c r="V661" s="257"/>
      <c r="W661" s="257"/>
      <c r="X661" s="257"/>
      <c r="Y661" s="257"/>
      <c r="Z661" s="257"/>
      <c r="AA661" s="257"/>
      <c r="AB661" s="257"/>
      <c r="AC661" s="257"/>
      <c r="AD661" s="257"/>
      <c r="AE661" s="257"/>
      <c r="AF661" s="257"/>
      <c r="AG661" s="257"/>
      <c r="AH661" s="257"/>
      <c r="AI661" s="257"/>
      <c r="AJ661" s="257"/>
      <c r="AK661" s="257"/>
    </row>
    <row r="662" spans="2:37" s="598" customFormat="1" ht="22.5" customHeight="1">
      <c r="B662" s="583" t="s">
        <v>1438</v>
      </c>
      <c r="C662" s="583" t="s">
        <v>845</v>
      </c>
      <c r="D662" s="583" t="s">
        <v>2305</v>
      </c>
      <c r="E662" s="583" t="s">
        <v>897</v>
      </c>
      <c r="F662" s="583" t="s">
        <v>431</v>
      </c>
      <c r="G662" s="599">
        <v>4725026.3760500001</v>
      </c>
      <c r="H662" s="599">
        <v>2436028.1530399998</v>
      </c>
      <c r="I662" s="583" t="s">
        <v>646</v>
      </c>
      <c r="J662" s="583" t="s">
        <v>621</v>
      </c>
      <c r="K662" s="585">
        <v>0.09</v>
      </c>
      <c r="L662" s="583" t="s">
        <v>2308</v>
      </c>
      <c r="M662" s="252" t="s">
        <v>1741</v>
      </c>
      <c r="N662" s="679">
        <v>0.09</v>
      </c>
      <c r="O662" s="252">
        <v>2022</v>
      </c>
      <c r="P662" s="252">
        <v>2026</v>
      </c>
      <c r="Q662" s="251" t="s">
        <v>412</v>
      </c>
      <c r="R662" s="252" t="s">
        <v>394</v>
      </c>
      <c r="S662" s="252" t="s">
        <v>2309</v>
      </c>
      <c r="T662" s="252" t="s">
        <v>1734</v>
      </c>
      <c r="U662" s="696" t="s">
        <v>2310</v>
      </c>
      <c r="V662" s="257"/>
      <c r="W662" s="257"/>
      <c r="X662" s="257"/>
      <c r="Y662" s="257"/>
      <c r="Z662" s="257"/>
      <c r="AA662" s="257"/>
      <c r="AB662" s="257"/>
      <c r="AC662" s="257"/>
      <c r="AD662" s="257"/>
      <c r="AE662" s="257"/>
      <c r="AF662" s="257"/>
      <c r="AG662" s="257"/>
      <c r="AH662" s="257"/>
      <c r="AI662" s="257"/>
      <c r="AJ662" s="257"/>
      <c r="AK662" s="257"/>
    </row>
    <row r="663" spans="2:37" s="598" customFormat="1" ht="22.5" customHeight="1">
      <c r="B663" s="583" t="s">
        <v>1438</v>
      </c>
      <c r="C663" s="583" t="s">
        <v>846</v>
      </c>
      <c r="D663" s="583" t="s">
        <v>506</v>
      </c>
      <c r="E663" s="583" t="s">
        <v>897</v>
      </c>
      <c r="F663" s="583" t="s">
        <v>431</v>
      </c>
      <c r="G663" s="583">
        <v>4719458.3820000002</v>
      </c>
      <c r="H663" s="583">
        <v>2437579.9010000001</v>
      </c>
      <c r="I663" s="583" t="s">
        <v>646</v>
      </c>
      <c r="J663" s="583" t="s">
        <v>1709</v>
      </c>
      <c r="K663" s="597">
        <v>17.195095999999999</v>
      </c>
      <c r="L663" s="605" t="s">
        <v>435</v>
      </c>
      <c r="M663" s="252" t="s">
        <v>594</v>
      </c>
      <c r="N663" s="353">
        <v>17.195095999999999</v>
      </c>
      <c r="O663" s="252">
        <v>2016</v>
      </c>
      <c r="P663" s="252">
        <v>2024</v>
      </c>
      <c r="Q663" s="251" t="s">
        <v>412</v>
      </c>
      <c r="R663" s="252" t="s">
        <v>394</v>
      </c>
      <c r="S663" s="252" t="s">
        <v>2311</v>
      </c>
      <c r="T663" s="252" t="s">
        <v>477</v>
      </c>
      <c r="U663" s="696" t="s">
        <v>2312</v>
      </c>
      <c r="V663" s="257"/>
      <c r="W663" s="257"/>
      <c r="X663" s="257"/>
      <c r="Y663" s="257"/>
      <c r="Z663" s="257"/>
      <c r="AA663" s="257"/>
      <c r="AB663" s="257"/>
      <c r="AC663" s="257"/>
      <c r="AD663" s="257"/>
      <c r="AE663" s="257"/>
      <c r="AF663" s="257"/>
      <c r="AG663" s="257"/>
      <c r="AH663" s="257"/>
      <c r="AI663" s="257"/>
      <c r="AJ663" s="257"/>
      <c r="AK663" s="257"/>
    </row>
    <row r="664" spans="2:37" s="598" customFormat="1" ht="22.5" customHeight="1">
      <c r="B664" s="583" t="s">
        <v>1438</v>
      </c>
      <c r="C664" s="583" t="s">
        <v>2313</v>
      </c>
      <c r="D664" s="583" t="s">
        <v>506</v>
      </c>
      <c r="E664" s="583" t="s">
        <v>466</v>
      </c>
      <c r="F664" s="583" t="s">
        <v>410</v>
      </c>
      <c r="G664" s="583">
        <v>4732516.4910000004</v>
      </c>
      <c r="H664" s="583">
        <v>2565680.6009999998</v>
      </c>
      <c r="I664" s="583" t="s">
        <v>646</v>
      </c>
      <c r="J664" s="583" t="s">
        <v>1709</v>
      </c>
      <c r="K664" s="597">
        <v>0.1</v>
      </c>
      <c r="L664" s="605" t="s">
        <v>435</v>
      </c>
      <c r="M664" s="252" t="s">
        <v>415</v>
      </c>
      <c r="N664" s="353">
        <v>0.1</v>
      </c>
      <c r="O664" s="252">
        <v>2017</v>
      </c>
      <c r="P664" s="252">
        <v>2026</v>
      </c>
      <c r="Q664" s="251" t="s">
        <v>412</v>
      </c>
      <c r="R664" s="252" t="s">
        <v>394</v>
      </c>
      <c r="S664" s="252" t="s">
        <v>2314</v>
      </c>
      <c r="T664" s="252" t="s">
        <v>477</v>
      </c>
      <c r="U664" s="726" t="s">
        <v>2315</v>
      </c>
      <c r="V664" s="257"/>
      <c r="W664" s="257"/>
      <c r="X664" s="257"/>
      <c r="Y664" s="257"/>
      <c r="Z664" s="257"/>
      <c r="AA664" s="257"/>
      <c r="AB664" s="257"/>
      <c r="AC664" s="257"/>
      <c r="AD664" s="257"/>
      <c r="AE664" s="257"/>
      <c r="AF664" s="257"/>
      <c r="AG664" s="257"/>
      <c r="AH664" s="257"/>
      <c r="AI664" s="257"/>
      <c r="AJ664" s="257"/>
      <c r="AK664" s="257"/>
    </row>
    <row r="665" spans="2:37" s="598" customFormat="1" ht="22.5" customHeight="1">
      <c r="B665" s="583" t="s">
        <v>1438</v>
      </c>
      <c r="C665" s="583" t="s">
        <v>2313</v>
      </c>
      <c r="D665" s="583" t="s">
        <v>2305</v>
      </c>
      <c r="E665" s="583" t="s">
        <v>466</v>
      </c>
      <c r="F665" s="583" t="s">
        <v>410</v>
      </c>
      <c r="G665" s="583">
        <v>4732686.4850000003</v>
      </c>
      <c r="H665" s="583">
        <v>2566386.173</v>
      </c>
      <c r="I665" s="583" t="s">
        <v>646</v>
      </c>
      <c r="J665" s="583" t="s">
        <v>1709</v>
      </c>
      <c r="K665" s="597">
        <v>0.11</v>
      </c>
      <c r="L665" s="605" t="s">
        <v>435</v>
      </c>
      <c r="M665" s="252" t="s">
        <v>415</v>
      </c>
      <c r="N665" s="353">
        <v>0.11</v>
      </c>
      <c r="O665" s="252">
        <v>2017</v>
      </c>
      <c r="P665" s="252">
        <v>2026</v>
      </c>
      <c r="Q665" s="251" t="s">
        <v>412</v>
      </c>
      <c r="R665" s="252" t="s">
        <v>394</v>
      </c>
      <c r="S665" s="252" t="s">
        <v>2316</v>
      </c>
      <c r="T665" s="252" t="s">
        <v>477</v>
      </c>
      <c r="U665" s="742" t="s">
        <v>2317</v>
      </c>
      <c r="V665" s="257"/>
      <c r="W665" s="257"/>
      <c r="X665" s="257"/>
      <c r="Y665" s="257"/>
      <c r="Z665" s="257"/>
      <c r="AA665" s="257"/>
      <c r="AB665" s="257"/>
      <c r="AC665" s="257"/>
      <c r="AD665" s="257"/>
      <c r="AE665" s="257"/>
      <c r="AF665" s="257"/>
      <c r="AG665" s="257"/>
      <c r="AH665" s="257"/>
      <c r="AI665" s="257"/>
      <c r="AJ665" s="257"/>
      <c r="AK665" s="257"/>
    </row>
    <row r="666" spans="2:37" s="598" customFormat="1" ht="22.5" customHeight="1">
      <c r="B666" s="583" t="s">
        <v>1438</v>
      </c>
      <c r="C666" s="583" t="s">
        <v>2313</v>
      </c>
      <c r="D666" s="583" t="s">
        <v>2305</v>
      </c>
      <c r="E666" s="583" t="s">
        <v>466</v>
      </c>
      <c r="F666" s="583" t="s">
        <v>410</v>
      </c>
      <c r="G666" s="583">
        <v>4733271.0690000001</v>
      </c>
      <c r="H666" s="583">
        <v>2565300.6579999998</v>
      </c>
      <c r="I666" s="583" t="s">
        <v>646</v>
      </c>
      <c r="J666" s="583" t="s">
        <v>1709</v>
      </c>
      <c r="K666" s="597">
        <v>0.09</v>
      </c>
      <c r="L666" s="605" t="s">
        <v>435</v>
      </c>
      <c r="M666" s="252" t="s">
        <v>415</v>
      </c>
      <c r="N666" s="353">
        <v>0.09</v>
      </c>
      <c r="O666" s="252">
        <v>2020</v>
      </c>
      <c r="P666" s="252" t="s">
        <v>434</v>
      </c>
      <c r="Q666" s="252" t="s">
        <v>1705</v>
      </c>
      <c r="R666" s="252" t="s">
        <v>394</v>
      </c>
      <c r="S666" s="252" t="s">
        <v>2318</v>
      </c>
      <c r="T666" s="252" t="s">
        <v>477</v>
      </c>
      <c r="U666" s="761" t="s">
        <v>2319</v>
      </c>
      <c r="V666" s="257"/>
      <c r="W666" s="257"/>
      <c r="X666" s="257"/>
      <c r="Y666" s="257"/>
      <c r="Z666" s="257"/>
      <c r="AA666" s="257"/>
      <c r="AB666" s="257"/>
      <c r="AC666" s="257"/>
      <c r="AD666" s="257"/>
      <c r="AE666" s="257"/>
      <c r="AF666" s="257"/>
      <c r="AG666" s="257"/>
      <c r="AH666" s="257"/>
      <c r="AI666" s="257"/>
      <c r="AJ666" s="257"/>
      <c r="AK666" s="257"/>
    </row>
    <row r="667" spans="2:37" s="598" customFormat="1" ht="22.5" customHeight="1">
      <c r="B667" s="583" t="s">
        <v>1438</v>
      </c>
      <c r="C667" s="583" t="s">
        <v>2313</v>
      </c>
      <c r="D667" s="583" t="s">
        <v>2305</v>
      </c>
      <c r="E667" s="583" t="s">
        <v>466</v>
      </c>
      <c r="F667" s="583" t="s">
        <v>100</v>
      </c>
      <c r="G667" s="583" t="s">
        <v>100</v>
      </c>
      <c r="H667" s="583" t="s">
        <v>100</v>
      </c>
      <c r="I667" s="583" t="s">
        <v>646</v>
      </c>
      <c r="J667" s="583" t="s">
        <v>850</v>
      </c>
      <c r="K667" s="597">
        <v>0.1</v>
      </c>
      <c r="L667" s="605" t="s">
        <v>435</v>
      </c>
      <c r="M667" s="754" t="s">
        <v>435</v>
      </c>
      <c r="N667" s="759"/>
      <c r="O667" s="252">
        <v>2024</v>
      </c>
      <c r="P667" s="754" t="s">
        <v>435</v>
      </c>
      <c r="Q667" s="252" t="s">
        <v>393</v>
      </c>
      <c r="R667" s="252" t="s">
        <v>394</v>
      </c>
      <c r="S667" s="252" t="s">
        <v>2320</v>
      </c>
      <c r="T667" s="252" t="s">
        <v>477</v>
      </c>
      <c r="U667" s="742" t="s">
        <v>2321</v>
      </c>
      <c r="V667" s="257"/>
      <c r="W667" s="257"/>
      <c r="X667" s="257"/>
      <c r="Y667" s="257"/>
      <c r="Z667" s="257"/>
      <c r="AA667" s="257"/>
      <c r="AB667" s="257"/>
      <c r="AC667" s="257"/>
      <c r="AD667" s="257"/>
      <c r="AE667" s="257"/>
      <c r="AF667" s="257"/>
      <c r="AG667" s="257"/>
      <c r="AH667" s="257"/>
      <c r="AI667" s="257"/>
      <c r="AJ667" s="257"/>
      <c r="AK667" s="257"/>
    </row>
    <row r="668" spans="2:37" s="598" customFormat="1" ht="22.5" customHeight="1">
      <c r="B668" s="583" t="s">
        <v>1438</v>
      </c>
      <c r="C668" s="583" t="s">
        <v>2322</v>
      </c>
      <c r="D668" s="583" t="s">
        <v>549</v>
      </c>
      <c r="E668" s="583" t="s">
        <v>779</v>
      </c>
      <c r="F668" s="583" t="s">
        <v>431</v>
      </c>
      <c r="G668" s="635">
        <v>4974266408</v>
      </c>
      <c r="H668" s="635">
        <v>2095202515</v>
      </c>
      <c r="I668" s="583" t="s">
        <v>646</v>
      </c>
      <c r="J668" s="583" t="s">
        <v>621</v>
      </c>
      <c r="K668" s="597">
        <v>0.16</v>
      </c>
      <c r="L668" s="584"/>
      <c r="M668" s="251" t="s">
        <v>415</v>
      </c>
      <c r="N668" s="353">
        <v>0.16</v>
      </c>
      <c r="O668" s="252">
        <v>2019</v>
      </c>
      <c r="P668" s="252">
        <v>2024</v>
      </c>
      <c r="Q668" s="252" t="s">
        <v>712</v>
      </c>
      <c r="R668" s="252" t="s">
        <v>394</v>
      </c>
      <c r="S668" s="252" t="s">
        <v>2323</v>
      </c>
      <c r="T668" s="252" t="s">
        <v>659</v>
      </c>
      <c r="U668" s="726" t="s">
        <v>2324</v>
      </c>
      <c r="V668" s="257"/>
      <c r="W668" s="257"/>
      <c r="X668" s="257"/>
      <c r="Y668" s="257"/>
      <c r="Z668" s="257"/>
      <c r="AA668" s="257"/>
      <c r="AB668" s="257"/>
      <c r="AC668" s="257"/>
      <c r="AD668" s="257"/>
      <c r="AE668" s="257"/>
      <c r="AF668" s="257"/>
      <c r="AG668" s="257"/>
      <c r="AH668" s="257"/>
      <c r="AI668" s="257"/>
      <c r="AJ668" s="257"/>
      <c r="AK668" s="257"/>
    </row>
    <row r="669" spans="2:37" s="598" customFormat="1" ht="22.5" customHeight="1">
      <c r="B669" s="583" t="s">
        <v>1438</v>
      </c>
      <c r="C669" s="583" t="s">
        <v>2322</v>
      </c>
      <c r="D669" s="583" t="s">
        <v>549</v>
      </c>
      <c r="E669" s="583" t="s">
        <v>2325</v>
      </c>
      <c r="F669" s="583" t="s">
        <v>431</v>
      </c>
      <c r="G669" s="584" t="s">
        <v>435</v>
      </c>
      <c r="H669" s="584" t="s">
        <v>435</v>
      </c>
      <c r="I669" s="583" t="s">
        <v>646</v>
      </c>
      <c r="J669" s="583" t="s">
        <v>1709</v>
      </c>
      <c r="K669" s="585">
        <v>0.5</v>
      </c>
      <c r="L669" s="584"/>
      <c r="M669" s="251" t="s">
        <v>435</v>
      </c>
      <c r="N669" s="679">
        <v>0</v>
      </c>
      <c r="O669" s="251">
        <v>2024</v>
      </c>
      <c r="P669" s="251"/>
      <c r="Q669" s="252" t="s">
        <v>393</v>
      </c>
      <c r="R669" s="251" t="s">
        <v>394</v>
      </c>
      <c r="S669" s="251" t="s">
        <v>2326</v>
      </c>
      <c r="T669" s="251" t="s">
        <v>477</v>
      </c>
      <c r="U669" s="756" t="s">
        <v>2327</v>
      </c>
      <c r="V669" s="257"/>
      <c r="W669" s="257"/>
      <c r="X669" s="257"/>
      <c r="Y669" s="257"/>
      <c r="Z669" s="257"/>
      <c r="AA669" s="257"/>
      <c r="AB669" s="257"/>
      <c r="AC669" s="257"/>
      <c r="AD669" s="257"/>
      <c r="AE669" s="257"/>
      <c r="AF669" s="257"/>
      <c r="AG669" s="257"/>
      <c r="AH669" s="257"/>
      <c r="AI669" s="257"/>
      <c r="AJ669" s="257"/>
      <c r="AK669" s="257"/>
    </row>
    <row r="670" spans="2:37" s="598" customFormat="1" ht="22.5" customHeight="1">
      <c r="B670" s="583" t="s">
        <v>1438</v>
      </c>
      <c r="C670" s="583" t="s">
        <v>2328</v>
      </c>
      <c r="D670" s="583" t="s">
        <v>548</v>
      </c>
      <c r="E670" s="583" t="s">
        <v>2298</v>
      </c>
      <c r="F670" s="583" t="s">
        <v>431</v>
      </c>
      <c r="G670" s="583">
        <v>4693081.5599999996</v>
      </c>
      <c r="H670" s="583">
        <v>2248551.6349999998</v>
      </c>
      <c r="I670" s="583" t="s">
        <v>646</v>
      </c>
      <c r="J670" s="583" t="s">
        <v>872</v>
      </c>
      <c r="K670" s="585">
        <v>0.37829400000000002</v>
      </c>
      <c r="L670" s="605" t="s">
        <v>435</v>
      </c>
      <c r="M670" s="251" t="s">
        <v>116</v>
      </c>
      <c r="N670" s="679">
        <v>0.37829400000000002</v>
      </c>
      <c r="O670" s="251">
        <v>2024</v>
      </c>
      <c r="P670" s="251">
        <v>2025</v>
      </c>
      <c r="Q670" s="251" t="s">
        <v>412</v>
      </c>
      <c r="R670" s="251" t="s">
        <v>492</v>
      </c>
      <c r="S670" s="251" t="s">
        <v>873</v>
      </c>
      <c r="T670" s="251" t="s">
        <v>477</v>
      </c>
      <c r="U670" s="742" t="s">
        <v>874</v>
      </c>
      <c r="V670" s="257"/>
      <c r="W670" s="257"/>
      <c r="X670" s="257"/>
      <c r="Y670" s="257"/>
      <c r="Z670" s="257"/>
      <c r="AA670" s="257"/>
      <c r="AB670" s="257"/>
      <c r="AC670" s="257"/>
      <c r="AD670" s="257"/>
      <c r="AE670" s="257"/>
      <c r="AF670" s="257"/>
      <c r="AG670" s="257"/>
      <c r="AH670" s="257"/>
      <c r="AI670" s="257"/>
      <c r="AJ670" s="257"/>
      <c r="AK670" s="257"/>
    </row>
    <row r="671" spans="2:37" s="598" customFormat="1" ht="22.5" customHeight="1">
      <c r="B671" s="583" t="s">
        <v>1438</v>
      </c>
      <c r="C671" s="583" t="s">
        <v>2329</v>
      </c>
      <c r="D671" s="583" t="s">
        <v>2305</v>
      </c>
      <c r="E671" s="583" t="s">
        <v>780</v>
      </c>
      <c r="F671" s="583" t="s">
        <v>431</v>
      </c>
      <c r="G671" s="583">
        <v>495502.12900000002</v>
      </c>
      <c r="H671" s="583">
        <v>2005937.3659999999</v>
      </c>
      <c r="I671" s="583" t="s">
        <v>781</v>
      </c>
      <c r="J671" s="583" t="s">
        <v>621</v>
      </c>
      <c r="K671" s="597">
        <v>5.0999999999999996</v>
      </c>
      <c r="L671" s="584"/>
      <c r="M671" s="251" t="s">
        <v>411</v>
      </c>
      <c r="N671" s="353">
        <v>5.0999999999999996</v>
      </c>
      <c r="O671" s="252">
        <v>2013</v>
      </c>
      <c r="P671" s="252">
        <v>2019</v>
      </c>
      <c r="Q671" s="251" t="s">
        <v>412</v>
      </c>
      <c r="R671" s="252" t="s">
        <v>394</v>
      </c>
      <c r="S671" s="252" t="s">
        <v>782</v>
      </c>
      <c r="T671" s="252" t="s">
        <v>659</v>
      </c>
      <c r="U671" s="742" t="s">
        <v>2330</v>
      </c>
      <c r="V671" s="257"/>
      <c r="W671" s="257"/>
      <c r="X671" s="257"/>
      <c r="Y671" s="257"/>
      <c r="Z671" s="257"/>
      <c r="AA671" s="257"/>
      <c r="AB671" s="257"/>
      <c r="AC671" s="257"/>
      <c r="AD671" s="257"/>
      <c r="AE671" s="257"/>
      <c r="AF671" s="257"/>
      <c r="AG671" s="257"/>
      <c r="AH671" s="257"/>
      <c r="AI671" s="257"/>
      <c r="AJ671" s="257"/>
      <c r="AK671" s="257"/>
    </row>
    <row r="672" spans="2:37" s="598" customFormat="1" ht="22.5" customHeight="1">
      <c r="B672" s="583" t="s">
        <v>1438</v>
      </c>
      <c r="C672" s="583" t="s">
        <v>2329</v>
      </c>
      <c r="D672" s="583" t="s">
        <v>2305</v>
      </c>
      <c r="E672" s="583" t="s">
        <v>780</v>
      </c>
      <c r="F672" s="583" t="s">
        <v>431</v>
      </c>
      <c r="G672" s="635">
        <v>4950714627</v>
      </c>
      <c r="H672" s="635">
        <v>2014830306</v>
      </c>
      <c r="I672" s="583" t="s">
        <v>783</v>
      </c>
      <c r="J672" s="583" t="s">
        <v>621</v>
      </c>
      <c r="K672" s="597">
        <v>3.7</v>
      </c>
      <c r="L672" s="584"/>
      <c r="M672" s="251" t="s">
        <v>415</v>
      </c>
      <c r="N672" s="353">
        <v>3.7</v>
      </c>
      <c r="O672" s="252">
        <v>2019</v>
      </c>
      <c r="P672" s="252">
        <v>2025</v>
      </c>
      <c r="Q672" s="251" t="s">
        <v>412</v>
      </c>
      <c r="R672" s="252" t="s">
        <v>394</v>
      </c>
      <c r="S672" s="252" t="s">
        <v>784</v>
      </c>
      <c r="T672" s="252" t="s">
        <v>659</v>
      </c>
      <c r="U672" s="726" t="s">
        <v>2331</v>
      </c>
      <c r="V672" s="257"/>
      <c r="W672" s="257"/>
      <c r="X672" s="257"/>
      <c r="Y672" s="257"/>
      <c r="Z672" s="257"/>
      <c r="AA672" s="257"/>
      <c r="AB672" s="257"/>
      <c r="AC672" s="257"/>
      <c r="AD672" s="257"/>
      <c r="AE672" s="257"/>
      <c r="AF672" s="257"/>
      <c r="AG672" s="257"/>
      <c r="AH672" s="257"/>
      <c r="AI672" s="257"/>
      <c r="AJ672" s="257"/>
      <c r="AK672" s="257"/>
    </row>
    <row r="673" spans="2:37" s="598" customFormat="1" ht="22.5" customHeight="1">
      <c r="B673" s="583" t="s">
        <v>1438</v>
      </c>
      <c r="C673" s="583" t="s">
        <v>2329</v>
      </c>
      <c r="D673" s="583" t="s">
        <v>549</v>
      </c>
      <c r="E673" s="583" t="s">
        <v>780</v>
      </c>
      <c r="F673" s="583" t="s">
        <v>431</v>
      </c>
      <c r="G673" s="583">
        <v>4927663</v>
      </c>
      <c r="H673" s="583">
        <v>2026146</v>
      </c>
      <c r="I673" s="583" t="s">
        <v>785</v>
      </c>
      <c r="J673" s="583" t="s">
        <v>621</v>
      </c>
      <c r="K673" s="597">
        <v>8</v>
      </c>
      <c r="L673" s="584"/>
      <c r="M673" s="251" t="s">
        <v>411</v>
      </c>
      <c r="N673" s="353">
        <v>0</v>
      </c>
      <c r="O673" s="252">
        <v>2021</v>
      </c>
      <c r="P673" s="252">
        <v>2029</v>
      </c>
      <c r="Q673" s="252" t="s">
        <v>393</v>
      </c>
      <c r="R673" s="252" t="s">
        <v>394</v>
      </c>
      <c r="S673" s="252" t="s">
        <v>786</v>
      </c>
      <c r="T673" s="252" t="s">
        <v>787</v>
      </c>
      <c r="U673" s="762" t="s">
        <v>2332</v>
      </c>
      <c r="V673" s="257"/>
      <c r="W673" s="257"/>
      <c r="X673" s="257"/>
      <c r="Y673" s="257"/>
      <c r="Z673" s="257"/>
      <c r="AA673" s="257"/>
      <c r="AB673" s="257"/>
      <c r="AC673" s="257"/>
      <c r="AD673" s="257"/>
      <c r="AE673" s="257"/>
      <c r="AF673" s="257"/>
      <c r="AG673" s="257"/>
      <c r="AH673" s="257"/>
      <c r="AI673" s="257"/>
      <c r="AJ673" s="257"/>
      <c r="AK673" s="257"/>
    </row>
    <row r="674" spans="2:37" s="598" customFormat="1" ht="22.5" customHeight="1">
      <c r="B674" s="583" t="s">
        <v>1438</v>
      </c>
      <c r="C674" s="583" t="s">
        <v>2333</v>
      </c>
      <c r="D674" s="583" t="s">
        <v>506</v>
      </c>
      <c r="E674" s="583" t="s">
        <v>2044</v>
      </c>
      <c r="F674" s="583" t="s">
        <v>431</v>
      </c>
      <c r="G674" s="583" t="s">
        <v>857</v>
      </c>
      <c r="H674" s="583">
        <v>2330074.6379999998</v>
      </c>
      <c r="I674" s="583" t="s">
        <v>646</v>
      </c>
      <c r="J674" s="583" t="s">
        <v>1709</v>
      </c>
      <c r="K674" s="585">
        <v>7.8750000000000001E-3</v>
      </c>
      <c r="L674" s="605" t="s">
        <v>435</v>
      </c>
      <c r="M674" s="251" t="s">
        <v>116</v>
      </c>
      <c r="N674" s="679">
        <v>7.8750000000000001E-3</v>
      </c>
      <c r="O674" s="251">
        <v>2023</v>
      </c>
      <c r="P674" s="251">
        <v>2027</v>
      </c>
      <c r="Q674" s="251" t="s">
        <v>412</v>
      </c>
      <c r="R674" s="251" t="s">
        <v>394</v>
      </c>
      <c r="S674" s="251" t="s">
        <v>858</v>
      </c>
      <c r="T674" s="251" t="s">
        <v>477</v>
      </c>
      <c r="U674" s="742" t="s">
        <v>2334</v>
      </c>
      <c r="V674" s="257"/>
      <c r="W674" s="257"/>
      <c r="X674" s="257"/>
      <c r="Y674" s="257"/>
      <c r="Z674" s="257"/>
      <c r="AA674" s="257"/>
      <c r="AB674" s="257"/>
      <c r="AC674" s="257"/>
      <c r="AD674" s="257"/>
      <c r="AE674" s="257"/>
      <c r="AF674" s="257"/>
      <c r="AG674" s="257"/>
      <c r="AH674" s="257"/>
      <c r="AI674" s="257"/>
      <c r="AJ674" s="257"/>
      <c r="AK674" s="257"/>
    </row>
    <row r="675" spans="2:37" s="598" customFormat="1" ht="22.5" customHeight="1">
      <c r="B675" s="583" t="s">
        <v>1438</v>
      </c>
      <c r="C675" s="583" t="s">
        <v>2335</v>
      </c>
      <c r="D675" s="583" t="s">
        <v>506</v>
      </c>
      <c r="E675" s="583" t="s">
        <v>430</v>
      </c>
      <c r="F675" s="583" t="s">
        <v>431</v>
      </c>
      <c r="G675" s="583">
        <v>4809639.2120000003</v>
      </c>
      <c r="H675" s="583">
        <v>2157312.4870000002</v>
      </c>
      <c r="I675" s="583" t="s">
        <v>646</v>
      </c>
      <c r="J675" s="583" t="s">
        <v>621</v>
      </c>
      <c r="K675" s="597">
        <v>0.5</v>
      </c>
      <c r="L675" s="584"/>
      <c r="M675" s="251" t="s">
        <v>415</v>
      </c>
      <c r="N675" s="353">
        <v>0.17</v>
      </c>
      <c r="O675" s="252">
        <v>2021</v>
      </c>
      <c r="P675" s="252">
        <v>2026</v>
      </c>
      <c r="Q675" s="251" t="s">
        <v>412</v>
      </c>
      <c r="R675" s="252" t="s">
        <v>394</v>
      </c>
      <c r="S675" s="252" t="s">
        <v>791</v>
      </c>
      <c r="T675" s="252" t="s">
        <v>662</v>
      </c>
      <c r="U675" s="762" t="s">
        <v>2336</v>
      </c>
      <c r="V675" s="257"/>
      <c r="W675" s="257"/>
      <c r="X675" s="257"/>
      <c r="Y675" s="257"/>
      <c r="Z675" s="257"/>
      <c r="AA675" s="257"/>
      <c r="AB675" s="257"/>
      <c r="AC675" s="257"/>
      <c r="AD675" s="257"/>
      <c r="AE675" s="257"/>
      <c r="AF675" s="257"/>
      <c r="AG675" s="257"/>
      <c r="AH675" s="257"/>
      <c r="AI675" s="257"/>
      <c r="AJ675" s="257"/>
      <c r="AK675" s="257"/>
    </row>
    <row r="676" spans="2:37" s="598" customFormat="1" ht="22.5" customHeight="1">
      <c r="B676" s="583" t="s">
        <v>1438</v>
      </c>
      <c r="C676" s="583" t="s">
        <v>788</v>
      </c>
      <c r="D676" s="583" t="s">
        <v>543</v>
      </c>
      <c r="E676" s="583" t="s">
        <v>789</v>
      </c>
      <c r="F676" s="583" t="s">
        <v>431</v>
      </c>
      <c r="G676" s="620" t="s">
        <v>435</v>
      </c>
      <c r="H676" s="620" t="s">
        <v>435</v>
      </c>
      <c r="I676" s="583" t="s">
        <v>777</v>
      </c>
      <c r="J676" s="583" t="s">
        <v>621</v>
      </c>
      <c r="K676" s="597">
        <v>0.13</v>
      </c>
      <c r="L676" s="584"/>
      <c r="M676" s="251" t="s">
        <v>435</v>
      </c>
      <c r="N676" s="353">
        <v>0.13</v>
      </c>
      <c r="O676" s="252">
        <v>2021</v>
      </c>
      <c r="P676" s="252">
        <v>2027</v>
      </c>
      <c r="Q676" s="251" t="s">
        <v>412</v>
      </c>
      <c r="R676" s="252" t="s">
        <v>394</v>
      </c>
      <c r="S676" s="252" t="s">
        <v>790</v>
      </c>
      <c r="T676" s="252" t="s">
        <v>659</v>
      </c>
      <c r="U676" s="763" t="s">
        <v>2337</v>
      </c>
      <c r="V676" s="257"/>
      <c r="W676" s="257"/>
      <c r="X676" s="257"/>
      <c r="Y676" s="257"/>
      <c r="Z676" s="257"/>
      <c r="AA676" s="257"/>
      <c r="AB676" s="257"/>
      <c r="AC676" s="257"/>
      <c r="AD676" s="257"/>
      <c r="AE676" s="257"/>
      <c r="AF676" s="257"/>
      <c r="AG676" s="257"/>
      <c r="AH676" s="257"/>
      <c r="AI676" s="257"/>
      <c r="AJ676" s="257"/>
      <c r="AK676" s="257"/>
    </row>
    <row r="677" spans="2:37" s="598" customFormat="1" ht="22.5" customHeight="1">
      <c r="B677" s="583" t="s">
        <v>1438</v>
      </c>
      <c r="C677" s="583" t="s">
        <v>877</v>
      </c>
      <c r="D677" s="583" t="s">
        <v>506</v>
      </c>
      <c r="E677" s="583" t="s">
        <v>648</v>
      </c>
      <c r="F677" s="583" t="s">
        <v>431</v>
      </c>
      <c r="G677" s="584">
        <v>4716867.4110000003</v>
      </c>
      <c r="H677" s="584">
        <v>2242561.54</v>
      </c>
      <c r="I677" s="583" t="s">
        <v>646</v>
      </c>
      <c r="J677" s="583" t="s">
        <v>1709</v>
      </c>
      <c r="K677" s="585">
        <v>7.5473480000000004</v>
      </c>
      <c r="L677" s="584"/>
      <c r="M677" s="251" t="s">
        <v>870</v>
      </c>
      <c r="N677" s="679">
        <v>7.55</v>
      </c>
      <c r="O677" s="251">
        <v>2024</v>
      </c>
      <c r="P677" s="251">
        <v>2027</v>
      </c>
      <c r="Q677" s="251" t="s">
        <v>412</v>
      </c>
      <c r="R677" s="251" t="s">
        <v>394</v>
      </c>
      <c r="S677" s="251" t="s">
        <v>876</v>
      </c>
      <c r="T677" s="251" t="s">
        <v>477</v>
      </c>
      <c r="U677" s="726" t="s">
        <v>2338</v>
      </c>
      <c r="V677" s="257"/>
      <c r="W677" s="257"/>
      <c r="X677" s="257"/>
      <c r="Y677" s="257"/>
      <c r="Z677" s="257"/>
      <c r="AA677" s="257"/>
      <c r="AB677" s="257"/>
      <c r="AC677" s="257"/>
      <c r="AD677" s="257"/>
      <c r="AE677" s="257"/>
      <c r="AF677" s="257"/>
      <c r="AG677" s="257"/>
      <c r="AH677" s="257"/>
      <c r="AI677" s="257"/>
      <c r="AJ677" s="257"/>
      <c r="AK677" s="257"/>
    </row>
    <row r="678" spans="2:37" s="598" customFormat="1" ht="22.5" customHeight="1">
      <c r="B678" s="583" t="s">
        <v>1438</v>
      </c>
      <c r="C678" s="583" t="s">
        <v>877</v>
      </c>
      <c r="D678" s="583" t="s">
        <v>506</v>
      </c>
      <c r="E678" s="583" t="s">
        <v>648</v>
      </c>
      <c r="F678" s="583" t="s">
        <v>431</v>
      </c>
      <c r="G678" s="584">
        <v>4717049.602</v>
      </c>
      <c r="H678" s="584">
        <v>2242657.4989999998</v>
      </c>
      <c r="I678" s="583" t="s">
        <v>646</v>
      </c>
      <c r="J678" s="583" t="s">
        <v>1709</v>
      </c>
      <c r="K678" s="585">
        <v>0.1656</v>
      </c>
      <c r="L678" s="584"/>
      <c r="M678" s="251" t="s">
        <v>2339</v>
      </c>
      <c r="N678" s="679">
        <v>0.1656</v>
      </c>
      <c r="O678" s="251">
        <v>2024</v>
      </c>
      <c r="P678" s="251">
        <v>2028</v>
      </c>
      <c r="Q678" s="251" t="s">
        <v>412</v>
      </c>
      <c r="R678" s="251" t="s">
        <v>394</v>
      </c>
      <c r="S678" s="251" t="s">
        <v>2340</v>
      </c>
      <c r="T678" s="251" t="s">
        <v>477</v>
      </c>
      <c r="U678" s="726" t="s">
        <v>2341</v>
      </c>
      <c r="V678" s="257"/>
      <c r="W678" s="257"/>
      <c r="X678" s="257"/>
      <c r="Y678" s="257"/>
      <c r="Z678" s="257"/>
      <c r="AA678" s="257"/>
      <c r="AB678" s="257"/>
      <c r="AC678" s="257"/>
      <c r="AD678" s="257"/>
      <c r="AE678" s="257"/>
      <c r="AF678" s="257"/>
      <c r="AG678" s="257"/>
      <c r="AH678" s="257"/>
      <c r="AI678" s="257"/>
      <c r="AJ678" s="257"/>
      <c r="AK678" s="257"/>
    </row>
    <row r="679" spans="2:37" s="598" customFormat="1" ht="22.5" customHeight="1">
      <c r="B679" s="583" t="s">
        <v>1438</v>
      </c>
      <c r="C679" s="583" t="s">
        <v>877</v>
      </c>
      <c r="D679" s="583" t="s">
        <v>506</v>
      </c>
      <c r="E679" s="583" t="s">
        <v>648</v>
      </c>
      <c r="F679" s="583" t="s">
        <v>431</v>
      </c>
      <c r="G679" s="584">
        <v>4717049.602</v>
      </c>
      <c r="H679" s="584">
        <v>2242657.4989999998</v>
      </c>
      <c r="I679" s="583" t="s">
        <v>646</v>
      </c>
      <c r="J679" s="583" t="s">
        <v>1709</v>
      </c>
      <c r="K679" s="585">
        <v>2.2499999999999999E-2</v>
      </c>
      <c r="L679" s="584"/>
      <c r="M679" s="251" t="s">
        <v>2339</v>
      </c>
      <c r="N679" s="679">
        <v>0</v>
      </c>
      <c r="O679" s="251">
        <v>2025</v>
      </c>
      <c r="P679" s="251"/>
      <c r="Q679" s="252" t="s">
        <v>393</v>
      </c>
      <c r="R679" s="251" t="s">
        <v>394</v>
      </c>
      <c r="S679" s="251" t="s">
        <v>2342</v>
      </c>
      <c r="T679" s="251" t="s">
        <v>477</v>
      </c>
      <c r="U679" s="696" t="s">
        <v>2343</v>
      </c>
      <c r="V679" s="257"/>
      <c r="W679" s="257"/>
      <c r="X679" s="257"/>
      <c r="Y679" s="257"/>
      <c r="Z679" s="257"/>
      <c r="AA679" s="257"/>
      <c r="AB679" s="257"/>
      <c r="AC679" s="257"/>
      <c r="AD679" s="257"/>
      <c r="AE679" s="257"/>
      <c r="AF679" s="257"/>
      <c r="AG679" s="257"/>
      <c r="AH679" s="257"/>
      <c r="AI679" s="257"/>
      <c r="AJ679" s="257"/>
      <c r="AK679" s="257"/>
    </row>
    <row r="680" spans="2:37" s="598" customFormat="1" ht="22.5" customHeight="1">
      <c r="B680" s="583" t="s">
        <v>1438</v>
      </c>
      <c r="C680" s="583" t="s">
        <v>844</v>
      </c>
      <c r="D680" s="583" t="s">
        <v>499</v>
      </c>
      <c r="E680" s="583" t="s">
        <v>2344</v>
      </c>
      <c r="F680" s="583" t="s">
        <v>431</v>
      </c>
      <c r="G680" s="583">
        <v>4755106.7819999997</v>
      </c>
      <c r="H680" s="583">
        <v>2249259.0490000001</v>
      </c>
      <c r="I680" s="583" t="s">
        <v>777</v>
      </c>
      <c r="J680" s="583" t="s">
        <v>1709</v>
      </c>
      <c r="K680" s="585">
        <v>4.2544310000000003</v>
      </c>
      <c r="L680" s="605" t="s">
        <v>435</v>
      </c>
      <c r="M680" s="251" t="s">
        <v>415</v>
      </c>
      <c r="N680" s="679">
        <v>4.2544310000000003</v>
      </c>
      <c r="O680" s="251">
        <v>2023</v>
      </c>
      <c r="P680" s="251">
        <v>2025</v>
      </c>
      <c r="Q680" s="251" t="s">
        <v>412</v>
      </c>
      <c r="R680" s="251" t="s">
        <v>492</v>
      </c>
      <c r="S680" s="251" t="s">
        <v>428</v>
      </c>
      <c r="T680" s="251" t="s">
        <v>477</v>
      </c>
      <c r="U680" s="726" t="s">
        <v>2345</v>
      </c>
      <c r="V680" s="257"/>
      <c r="W680" s="257"/>
      <c r="X680" s="257"/>
      <c r="Y680" s="257"/>
      <c r="Z680" s="257"/>
      <c r="AA680" s="257"/>
      <c r="AB680" s="257"/>
      <c r="AC680" s="257"/>
      <c r="AD680" s="257"/>
      <c r="AE680" s="257"/>
      <c r="AF680" s="257"/>
      <c r="AG680" s="257"/>
      <c r="AH680" s="257"/>
      <c r="AI680" s="257"/>
      <c r="AJ680" s="257"/>
      <c r="AK680" s="257"/>
    </row>
    <row r="681" spans="2:37" s="598" customFormat="1" ht="22.5" customHeight="1">
      <c r="B681" s="583" t="s">
        <v>1438</v>
      </c>
      <c r="C681" s="583" t="s">
        <v>2346</v>
      </c>
      <c r="D681" s="583" t="s">
        <v>499</v>
      </c>
      <c r="E681" s="583" t="s">
        <v>2347</v>
      </c>
      <c r="F681" s="583" t="s">
        <v>431</v>
      </c>
      <c r="G681" s="583">
        <v>4773000</v>
      </c>
      <c r="H681" s="583">
        <v>2249000</v>
      </c>
      <c r="I681" s="583" t="s">
        <v>777</v>
      </c>
      <c r="J681" s="583" t="s">
        <v>1709</v>
      </c>
      <c r="K681" s="585">
        <v>1</v>
      </c>
      <c r="L681" s="605" t="s">
        <v>435</v>
      </c>
      <c r="M681" s="251" t="s">
        <v>1924</v>
      </c>
      <c r="N681" s="679">
        <v>1</v>
      </c>
      <c r="O681" s="251">
        <v>2023</v>
      </c>
      <c r="P681" s="251">
        <v>2026</v>
      </c>
      <c r="Q681" s="251" t="s">
        <v>412</v>
      </c>
      <c r="R681" s="251" t="s">
        <v>492</v>
      </c>
      <c r="S681" s="251" t="s">
        <v>428</v>
      </c>
      <c r="T681" s="251" t="s">
        <v>477</v>
      </c>
      <c r="U681" s="726" t="s">
        <v>2348</v>
      </c>
      <c r="V681" s="257"/>
      <c r="W681" s="257"/>
      <c r="X681" s="257"/>
      <c r="Y681" s="257"/>
      <c r="Z681" s="257"/>
      <c r="AA681" s="257"/>
      <c r="AB681" s="257"/>
      <c r="AC681" s="257"/>
      <c r="AD681" s="257"/>
      <c r="AE681" s="257"/>
      <c r="AF681" s="257"/>
      <c r="AG681" s="257"/>
      <c r="AH681" s="257"/>
      <c r="AI681" s="257"/>
      <c r="AJ681" s="257"/>
      <c r="AK681" s="257"/>
    </row>
    <row r="682" spans="2:37" s="598" customFormat="1" ht="22.5" customHeight="1">
      <c r="B682" s="583" t="s">
        <v>1438</v>
      </c>
      <c r="C682" s="583" t="s">
        <v>2346</v>
      </c>
      <c r="D682" s="583" t="s">
        <v>499</v>
      </c>
      <c r="E682" s="583" t="s">
        <v>456</v>
      </c>
      <c r="F682" s="583" t="s">
        <v>431</v>
      </c>
      <c r="G682" s="583"/>
      <c r="H682" s="583"/>
      <c r="I682" s="583" t="s">
        <v>777</v>
      </c>
      <c r="J682" s="583" t="s">
        <v>1709</v>
      </c>
      <c r="K682" s="585">
        <v>0.5</v>
      </c>
      <c r="L682" s="583"/>
      <c r="M682" s="251" t="s">
        <v>1924</v>
      </c>
      <c r="N682" s="679">
        <v>0.5</v>
      </c>
      <c r="O682" s="251">
        <v>2025</v>
      </c>
      <c r="P682" s="251">
        <v>2027</v>
      </c>
      <c r="Q682" s="251" t="s">
        <v>519</v>
      </c>
      <c r="R682" s="251" t="s">
        <v>492</v>
      </c>
      <c r="S682" s="251" t="s">
        <v>428</v>
      </c>
      <c r="T682" s="251" t="s">
        <v>1734</v>
      </c>
      <c r="U682" s="726" t="s">
        <v>2345</v>
      </c>
      <c r="V682" s="257"/>
      <c r="W682" s="257"/>
      <c r="X682" s="257"/>
      <c r="Y682" s="257"/>
      <c r="Z682" s="257"/>
      <c r="AA682" s="257"/>
      <c r="AB682" s="257"/>
      <c r="AC682" s="257"/>
      <c r="AD682" s="257"/>
      <c r="AE682" s="257"/>
      <c r="AF682" s="257"/>
      <c r="AG682" s="257"/>
      <c r="AH682" s="257"/>
      <c r="AI682" s="257"/>
      <c r="AJ682" s="257"/>
      <c r="AK682" s="257"/>
    </row>
    <row r="683" spans="2:37" s="598" customFormat="1" ht="22.5" customHeight="1">
      <c r="B683" s="583" t="s">
        <v>1438</v>
      </c>
      <c r="C683" s="583" t="s">
        <v>869</v>
      </c>
      <c r="D683" s="583" t="s">
        <v>506</v>
      </c>
      <c r="E683" s="583" t="s">
        <v>1098</v>
      </c>
      <c r="F683" s="583" t="s">
        <v>410</v>
      </c>
      <c r="G683" s="583">
        <v>5056618.3540000003</v>
      </c>
      <c r="H683" s="583">
        <v>2428065.855</v>
      </c>
      <c r="I683" s="583" t="s">
        <v>646</v>
      </c>
      <c r="J683" s="583" t="s">
        <v>850</v>
      </c>
      <c r="K683" s="597">
        <v>0.02</v>
      </c>
      <c r="L683" s="605" t="s">
        <v>435</v>
      </c>
      <c r="M683" s="252" t="s">
        <v>870</v>
      </c>
      <c r="N683" s="353">
        <v>0.02</v>
      </c>
      <c r="O683" s="252">
        <v>2023</v>
      </c>
      <c r="P683" s="252">
        <v>2027</v>
      </c>
      <c r="Q683" s="251" t="s">
        <v>412</v>
      </c>
      <c r="R683" s="252" t="s">
        <v>394</v>
      </c>
      <c r="S683" s="252" t="s">
        <v>2349</v>
      </c>
      <c r="T683" s="252" t="s">
        <v>477</v>
      </c>
      <c r="U683" s="726" t="s">
        <v>2350</v>
      </c>
      <c r="V683" s="257"/>
      <c r="W683" s="257"/>
      <c r="X683" s="257"/>
      <c r="Y683" s="257"/>
      <c r="Z683" s="257"/>
      <c r="AA683" s="257"/>
      <c r="AB683" s="257"/>
      <c r="AC683" s="257"/>
      <c r="AD683" s="257"/>
      <c r="AE683" s="257"/>
      <c r="AF683" s="257"/>
      <c r="AG683" s="257"/>
      <c r="AH683" s="257"/>
      <c r="AI683" s="257"/>
      <c r="AJ683" s="257"/>
      <c r="AK683" s="257"/>
    </row>
    <row r="684" spans="2:37" s="598" customFormat="1" ht="22.5" customHeight="1">
      <c r="B684" s="583" t="s">
        <v>1438</v>
      </c>
      <c r="C684" s="583" t="s">
        <v>2351</v>
      </c>
      <c r="D684" s="583" t="s">
        <v>506</v>
      </c>
      <c r="E684" s="583" t="s">
        <v>2352</v>
      </c>
      <c r="F684" s="583" t="s">
        <v>100</v>
      </c>
      <c r="G684" s="583" t="s">
        <v>100</v>
      </c>
      <c r="H684" s="583" t="s">
        <v>100</v>
      </c>
      <c r="I684" s="583" t="s">
        <v>646</v>
      </c>
      <c r="J684" s="583" t="s">
        <v>1709</v>
      </c>
      <c r="K684" s="597">
        <v>2</v>
      </c>
      <c r="L684" s="605" t="s">
        <v>435</v>
      </c>
      <c r="M684" s="754" t="s">
        <v>435</v>
      </c>
      <c r="N684" s="759"/>
      <c r="O684" s="252">
        <v>2019</v>
      </c>
      <c r="P684" s="754" t="s">
        <v>435</v>
      </c>
      <c r="Q684" s="252" t="s">
        <v>1443</v>
      </c>
      <c r="R684" s="252" t="s">
        <v>394</v>
      </c>
      <c r="S684" s="252" t="s">
        <v>2353</v>
      </c>
      <c r="T684" s="252" t="s">
        <v>477</v>
      </c>
      <c r="U684" s="726" t="s">
        <v>2354</v>
      </c>
      <c r="V684" s="257"/>
      <c r="W684" s="257"/>
      <c r="X684" s="257"/>
      <c r="Y684" s="257"/>
      <c r="Z684" s="257"/>
      <c r="AA684" s="257"/>
      <c r="AB684" s="257"/>
      <c r="AC684" s="257"/>
      <c r="AD684" s="257"/>
      <c r="AE684" s="257"/>
      <c r="AF684" s="257"/>
      <c r="AG684" s="257"/>
      <c r="AH684" s="257"/>
      <c r="AI684" s="257"/>
      <c r="AJ684" s="257"/>
      <c r="AK684" s="257"/>
    </row>
    <row r="685" spans="2:37" s="598" customFormat="1" ht="22.5" customHeight="1">
      <c r="B685" s="583" t="s">
        <v>1438</v>
      </c>
      <c r="C685" s="583" t="s">
        <v>2351</v>
      </c>
      <c r="D685" s="584" t="s">
        <v>524</v>
      </c>
      <c r="E685" s="583" t="s">
        <v>2352</v>
      </c>
      <c r="F685" s="583" t="s">
        <v>410</v>
      </c>
      <c r="G685" s="583">
        <v>5110291.6689999998</v>
      </c>
      <c r="H685" s="583">
        <v>2328141.3969999999</v>
      </c>
      <c r="I685" s="583" t="s">
        <v>646</v>
      </c>
      <c r="J685" s="583" t="s">
        <v>1709</v>
      </c>
      <c r="K685" s="597">
        <v>1.19</v>
      </c>
      <c r="L685" s="605" t="s">
        <v>435</v>
      </c>
      <c r="M685" s="252" t="s">
        <v>1924</v>
      </c>
      <c r="N685" s="353">
        <v>1.19</v>
      </c>
      <c r="O685" s="252">
        <v>2019</v>
      </c>
      <c r="P685" s="252">
        <v>2026</v>
      </c>
      <c r="Q685" s="252" t="s">
        <v>1705</v>
      </c>
      <c r="R685" s="252" t="s">
        <v>394</v>
      </c>
      <c r="S685" s="252" t="s">
        <v>2355</v>
      </c>
      <c r="T685" s="252" t="s">
        <v>477</v>
      </c>
      <c r="U685" s="726" t="s">
        <v>2356</v>
      </c>
      <c r="V685" s="257"/>
      <c r="W685" s="257"/>
      <c r="X685" s="257"/>
      <c r="Y685" s="257"/>
      <c r="Z685" s="257"/>
      <c r="AA685" s="257"/>
      <c r="AB685" s="257"/>
      <c r="AC685" s="257"/>
      <c r="AD685" s="257"/>
      <c r="AE685" s="257"/>
      <c r="AF685" s="257"/>
      <c r="AG685" s="257"/>
      <c r="AH685" s="257"/>
      <c r="AI685" s="257"/>
      <c r="AJ685" s="257"/>
      <c r="AK685" s="257"/>
    </row>
    <row r="686" spans="2:37" s="598" customFormat="1" ht="22.5" customHeight="1">
      <c r="B686" s="583" t="s">
        <v>1438</v>
      </c>
      <c r="C686" s="583" t="s">
        <v>2351</v>
      </c>
      <c r="D686" s="584" t="s">
        <v>524</v>
      </c>
      <c r="E686" s="583" t="s">
        <v>2352</v>
      </c>
      <c r="F686" s="583" t="s">
        <v>100</v>
      </c>
      <c r="G686" s="583" t="s">
        <v>100</v>
      </c>
      <c r="H686" s="583" t="s">
        <v>100</v>
      </c>
      <c r="I686" s="583" t="s">
        <v>646</v>
      </c>
      <c r="J686" s="583" t="s">
        <v>1709</v>
      </c>
      <c r="K686" s="597">
        <v>0.5</v>
      </c>
      <c r="L686" s="605" t="s">
        <v>435</v>
      </c>
      <c r="M686" s="754" t="s">
        <v>435</v>
      </c>
      <c r="N686" s="353"/>
      <c r="O686" s="252">
        <v>2019</v>
      </c>
      <c r="P686" s="754" t="s">
        <v>435</v>
      </c>
      <c r="Q686" s="252" t="s">
        <v>1443</v>
      </c>
      <c r="R686" s="252" t="s">
        <v>394</v>
      </c>
      <c r="S686" s="252" t="s">
        <v>2357</v>
      </c>
      <c r="T686" s="252" t="s">
        <v>477</v>
      </c>
      <c r="U686" s="726" t="s">
        <v>2358</v>
      </c>
      <c r="V686" s="257"/>
      <c r="W686" s="257"/>
      <c r="X686" s="257"/>
      <c r="Y686" s="257"/>
      <c r="Z686" s="257"/>
      <c r="AA686" s="257"/>
      <c r="AB686" s="257"/>
      <c r="AC686" s="257"/>
      <c r="AD686" s="257"/>
      <c r="AE686" s="257"/>
      <c r="AF686" s="257"/>
      <c r="AG686" s="257"/>
      <c r="AH686" s="257"/>
      <c r="AI686" s="257"/>
      <c r="AJ686" s="257"/>
      <c r="AK686" s="257"/>
    </row>
    <row r="687" spans="2:37" s="598" customFormat="1" ht="22.5" customHeight="1">
      <c r="B687" s="583" t="s">
        <v>1438</v>
      </c>
      <c r="C687" s="583" t="s">
        <v>2351</v>
      </c>
      <c r="D687" s="584" t="s">
        <v>524</v>
      </c>
      <c r="E687" s="583" t="s">
        <v>2352</v>
      </c>
      <c r="F687" s="583" t="s">
        <v>431</v>
      </c>
      <c r="G687" s="583">
        <v>5108999.9510000004</v>
      </c>
      <c r="H687" s="583">
        <v>2329359.6910000001</v>
      </c>
      <c r="I687" s="583" t="s">
        <v>646</v>
      </c>
      <c r="J687" s="583" t="s">
        <v>621</v>
      </c>
      <c r="K687" s="597">
        <v>0.1061</v>
      </c>
      <c r="L687" s="605" t="s">
        <v>435</v>
      </c>
      <c r="M687" s="252" t="s">
        <v>415</v>
      </c>
      <c r="N687" s="353">
        <v>0.10609200000000001</v>
      </c>
      <c r="O687" s="252">
        <v>2019</v>
      </c>
      <c r="P687" s="252">
        <v>2024</v>
      </c>
      <c r="Q687" s="251" t="s">
        <v>412</v>
      </c>
      <c r="R687" s="252" t="s">
        <v>394</v>
      </c>
      <c r="S687" s="251" t="s">
        <v>2359</v>
      </c>
      <c r="T687" s="252" t="s">
        <v>1734</v>
      </c>
      <c r="U687" s="696" t="s">
        <v>684</v>
      </c>
      <c r="V687" s="257"/>
      <c r="W687" s="257"/>
      <c r="X687" s="257"/>
      <c r="Y687" s="257"/>
      <c r="Z687" s="257"/>
      <c r="AA687" s="257"/>
      <c r="AB687" s="257"/>
      <c r="AC687" s="257"/>
      <c r="AD687" s="257"/>
      <c r="AE687" s="257"/>
      <c r="AF687" s="257"/>
      <c r="AG687" s="257"/>
      <c r="AH687" s="257"/>
      <c r="AI687" s="257"/>
      <c r="AJ687" s="257"/>
      <c r="AK687" s="257"/>
    </row>
    <row r="688" spans="2:37" s="598" customFormat="1" ht="22.5" customHeight="1">
      <c r="B688" s="583" t="s">
        <v>1438</v>
      </c>
      <c r="C688" s="583" t="s">
        <v>2351</v>
      </c>
      <c r="D688" s="583" t="s">
        <v>1804</v>
      </c>
      <c r="E688" s="583" t="s">
        <v>409</v>
      </c>
      <c r="F688" s="583" t="s">
        <v>100</v>
      </c>
      <c r="G688" s="583" t="s">
        <v>100</v>
      </c>
      <c r="H688" s="583" t="s">
        <v>100</v>
      </c>
      <c r="I688" s="583" t="s">
        <v>100</v>
      </c>
      <c r="J688" s="583" t="s">
        <v>100</v>
      </c>
      <c r="K688" s="604" t="s">
        <v>435</v>
      </c>
      <c r="L688" s="605" t="s">
        <v>435</v>
      </c>
      <c r="M688" s="252" t="s">
        <v>100</v>
      </c>
      <c r="N688" s="730" t="s">
        <v>435</v>
      </c>
      <c r="O688" s="252">
        <v>2024</v>
      </c>
      <c r="P688" s="754" t="s">
        <v>435</v>
      </c>
      <c r="Q688" s="252" t="s">
        <v>1705</v>
      </c>
      <c r="R688" s="252" t="s">
        <v>394</v>
      </c>
      <c r="S688" s="252" t="s">
        <v>2360</v>
      </c>
      <c r="T688" s="252" t="s">
        <v>1938</v>
      </c>
      <c r="U688" s="726" t="s">
        <v>2361</v>
      </c>
      <c r="V688" s="257"/>
      <c r="W688" s="257"/>
      <c r="X688" s="257"/>
      <c r="Y688" s="257"/>
      <c r="Z688" s="257"/>
      <c r="AA688" s="257"/>
      <c r="AB688" s="257"/>
      <c r="AC688" s="257"/>
      <c r="AD688" s="257"/>
      <c r="AE688" s="257"/>
      <c r="AF688" s="257"/>
      <c r="AG688" s="257"/>
      <c r="AH688" s="257"/>
      <c r="AI688" s="257"/>
      <c r="AJ688" s="257"/>
      <c r="AK688" s="257"/>
    </row>
    <row r="689" spans="2:37" s="598" customFormat="1" ht="22.5" customHeight="1">
      <c r="B689" s="583" t="s">
        <v>1438</v>
      </c>
      <c r="C689" s="583" t="s">
        <v>2351</v>
      </c>
      <c r="D689" s="583" t="s">
        <v>1804</v>
      </c>
      <c r="E689" s="583" t="s">
        <v>409</v>
      </c>
      <c r="F689" s="583" t="s">
        <v>100</v>
      </c>
      <c r="G689" s="583" t="s">
        <v>100</v>
      </c>
      <c r="H689" s="583" t="s">
        <v>100</v>
      </c>
      <c r="I689" s="583" t="s">
        <v>100</v>
      </c>
      <c r="J689" s="583" t="s">
        <v>100</v>
      </c>
      <c r="K689" s="604" t="s">
        <v>435</v>
      </c>
      <c r="L689" s="605" t="s">
        <v>435</v>
      </c>
      <c r="M689" s="252" t="s">
        <v>100</v>
      </c>
      <c r="N689" s="730" t="s">
        <v>435</v>
      </c>
      <c r="O689" s="252">
        <v>2024</v>
      </c>
      <c r="P689" s="754" t="s">
        <v>435</v>
      </c>
      <c r="Q689" s="252" t="s">
        <v>1705</v>
      </c>
      <c r="R689" s="252" t="s">
        <v>394</v>
      </c>
      <c r="S689" s="252" t="s">
        <v>2362</v>
      </c>
      <c r="T689" s="252" t="s">
        <v>1938</v>
      </c>
      <c r="U689" s="726" t="s">
        <v>2363</v>
      </c>
      <c r="V689" s="257"/>
      <c r="W689" s="257"/>
      <c r="X689" s="714"/>
      <c r="Y689" s="714"/>
      <c r="Z689" s="714"/>
      <c r="AA689" s="714"/>
      <c r="AB689" s="714"/>
      <c r="AC689" s="257"/>
      <c r="AD689" s="257"/>
      <c r="AE689" s="257"/>
      <c r="AF689" s="257"/>
      <c r="AG689" s="257"/>
      <c r="AH689" s="257"/>
      <c r="AI689" s="257"/>
      <c r="AJ689" s="257"/>
      <c r="AK689" s="257"/>
    </row>
    <row r="690" spans="2:37" s="598" customFormat="1" ht="22.5" customHeight="1">
      <c r="B690" s="583" t="s">
        <v>1438</v>
      </c>
      <c r="C690" s="583" t="s">
        <v>2351</v>
      </c>
      <c r="D690" s="583" t="s">
        <v>1804</v>
      </c>
      <c r="E690" s="583" t="s">
        <v>409</v>
      </c>
      <c r="F690" s="583" t="s">
        <v>100</v>
      </c>
      <c r="G690" s="583" t="s">
        <v>100</v>
      </c>
      <c r="H690" s="583" t="s">
        <v>100</v>
      </c>
      <c r="I690" s="583" t="s">
        <v>100</v>
      </c>
      <c r="J690" s="583" t="s">
        <v>100</v>
      </c>
      <c r="K690" s="604" t="s">
        <v>435</v>
      </c>
      <c r="L690" s="605" t="s">
        <v>435</v>
      </c>
      <c r="M690" s="252" t="s">
        <v>100</v>
      </c>
      <c r="N690" s="730" t="s">
        <v>435</v>
      </c>
      <c r="O690" s="252">
        <v>2024</v>
      </c>
      <c r="P690" s="754" t="s">
        <v>435</v>
      </c>
      <c r="Q690" s="252" t="s">
        <v>1705</v>
      </c>
      <c r="R690" s="252" t="s">
        <v>394</v>
      </c>
      <c r="S690" s="252" t="s">
        <v>2364</v>
      </c>
      <c r="T690" s="252" t="s">
        <v>1938</v>
      </c>
      <c r="U690" s="726" t="s">
        <v>2365</v>
      </c>
      <c r="V690" s="257"/>
      <c r="W690" s="257"/>
      <c r="X690" s="257"/>
      <c r="Y690" s="257"/>
      <c r="Z690" s="257"/>
      <c r="AA690" s="257"/>
      <c r="AB690" s="257"/>
      <c r="AC690" s="257"/>
      <c r="AD690" s="257"/>
      <c r="AE690" s="257"/>
      <c r="AF690" s="257"/>
      <c r="AG690" s="257"/>
      <c r="AH690" s="257"/>
      <c r="AI690" s="257"/>
      <c r="AJ690" s="257"/>
      <c r="AK690" s="257"/>
    </row>
    <row r="691" spans="2:37" s="598" customFormat="1" ht="22.5" customHeight="1">
      <c r="B691" s="583" t="s">
        <v>1438</v>
      </c>
      <c r="C691" s="583" t="s">
        <v>2351</v>
      </c>
      <c r="D691" s="583" t="s">
        <v>1804</v>
      </c>
      <c r="E691" s="583" t="s">
        <v>409</v>
      </c>
      <c r="F691" s="583" t="s">
        <v>100</v>
      </c>
      <c r="G691" s="583" t="s">
        <v>100</v>
      </c>
      <c r="H691" s="583" t="s">
        <v>100</v>
      </c>
      <c r="I691" s="583" t="s">
        <v>100</v>
      </c>
      <c r="J691" s="583" t="s">
        <v>100</v>
      </c>
      <c r="K691" s="604" t="s">
        <v>435</v>
      </c>
      <c r="L691" s="605" t="s">
        <v>435</v>
      </c>
      <c r="M691" s="252" t="s">
        <v>100</v>
      </c>
      <c r="N691" s="730" t="s">
        <v>435</v>
      </c>
      <c r="O691" s="252">
        <v>2024</v>
      </c>
      <c r="P691" s="754" t="s">
        <v>435</v>
      </c>
      <c r="Q691" s="252" t="s">
        <v>1705</v>
      </c>
      <c r="R691" s="252" t="s">
        <v>394</v>
      </c>
      <c r="S691" s="252" t="s">
        <v>2366</v>
      </c>
      <c r="T691" s="252" t="s">
        <v>1938</v>
      </c>
      <c r="U691" s="726" t="s">
        <v>2367</v>
      </c>
      <c r="V691" s="257"/>
      <c r="W691" s="257"/>
      <c r="X691" s="257"/>
      <c r="Y691" s="257"/>
      <c r="Z691" s="257"/>
      <c r="AA691" s="257"/>
      <c r="AB691" s="257"/>
      <c r="AC691" s="257"/>
      <c r="AD691" s="257"/>
      <c r="AE691" s="257"/>
      <c r="AF691" s="257"/>
      <c r="AG691" s="257"/>
      <c r="AH691" s="257"/>
      <c r="AI691" s="257"/>
      <c r="AJ691" s="257"/>
      <c r="AK691" s="257"/>
    </row>
    <row r="692" spans="2:37" s="598" customFormat="1" ht="22.5" customHeight="1">
      <c r="B692" s="583" t="s">
        <v>1438</v>
      </c>
      <c r="C692" s="583" t="s">
        <v>2351</v>
      </c>
      <c r="D692" s="583" t="s">
        <v>1804</v>
      </c>
      <c r="E692" s="583" t="s">
        <v>409</v>
      </c>
      <c r="F692" s="583" t="s">
        <v>100</v>
      </c>
      <c r="G692" s="583" t="s">
        <v>100</v>
      </c>
      <c r="H692" s="583" t="s">
        <v>100</v>
      </c>
      <c r="I692" s="583" t="s">
        <v>100</v>
      </c>
      <c r="J692" s="583" t="s">
        <v>100</v>
      </c>
      <c r="K692" s="604" t="s">
        <v>435</v>
      </c>
      <c r="L692" s="605" t="s">
        <v>435</v>
      </c>
      <c r="M692" s="252" t="s">
        <v>100</v>
      </c>
      <c r="N692" s="730" t="s">
        <v>435</v>
      </c>
      <c r="O692" s="252">
        <v>2024</v>
      </c>
      <c r="P692" s="754" t="s">
        <v>435</v>
      </c>
      <c r="Q692" s="252" t="s">
        <v>1705</v>
      </c>
      <c r="R692" s="252" t="s">
        <v>394</v>
      </c>
      <c r="S692" s="252" t="s">
        <v>2368</v>
      </c>
      <c r="T692" s="252" t="s">
        <v>1938</v>
      </c>
      <c r="U692" s="726" t="s">
        <v>2369</v>
      </c>
      <c r="V692" s="257"/>
      <c r="W692" s="257"/>
      <c r="X692" s="257"/>
      <c r="Y692" s="257"/>
      <c r="Z692" s="257"/>
      <c r="AA692" s="257"/>
      <c r="AB692" s="257"/>
      <c r="AC692" s="257"/>
      <c r="AD692" s="257"/>
      <c r="AE692" s="257"/>
      <c r="AF692" s="257"/>
      <c r="AG692" s="257"/>
      <c r="AH692" s="257"/>
      <c r="AI692" s="257"/>
      <c r="AJ692" s="257"/>
      <c r="AK692" s="257"/>
    </row>
    <row r="693" spans="2:37" s="598" customFormat="1" ht="22.5" customHeight="1">
      <c r="B693" s="583" t="s">
        <v>1438</v>
      </c>
      <c r="C693" s="583" t="s">
        <v>2351</v>
      </c>
      <c r="D693" s="583" t="s">
        <v>1804</v>
      </c>
      <c r="E693" s="583" t="s">
        <v>409</v>
      </c>
      <c r="F693" s="583" t="s">
        <v>100</v>
      </c>
      <c r="G693" s="583" t="s">
        <v>100</v>
      </c>
      <c r="H693" s="583" t="s">
        <v>100</v>
      </c>
      <c r="I693" s="583" t="s">
        <v>100</v>
      </c>
      <c r="J693" s="583" t="s">
        <v>100</v>
      </c>
      <c r="K693" s="604" t="s">
        <v>435</v>
      </c>
      <c r="L693" s="605" t="s">
        <v>435</v>
      </c>
      <c r="M693" s="252" t="s">
        <v>100</v>
      </c>
      <c r="N693" s="730" t="s">
        <v>435</v>
      </c>
      <c r="O693" s="252">
        <v>2024</v>
      </c>
      <c r="P693" s="754" t="s">
        <v>435</v>
      </c>
      <c r="Q693" s="252" t="s">
        <v>1705</v>
      </c>
      <c r="R693" s="252" t="s">
        <v>394</v>
      </c>
      <c r="S693" s="252" t="s">
        <v>2370</v>
      </c>
      <c r="T693" s="252" t="s">
        <v>1938</v>
      </c>
      <c r="U693" s="726" t="s">
        <v>2371</v>
      </c>
      <c r="V693" s="257"/>
      <c r="W693" s="257"/>
      <c r="X693" s="257"/>
      <c r="Y693" s="257"/>
      <c r="Z693" s="257"/>
      <c r="AA693" s="257"/>
      <c r="AB693" s="257"/>
      <c r="AC693" s="257"/>
      <c r="AD693" s="257"/>
      <c r="AE693" s="257"/>
      <c r="AF693" s="257"/>
      <c r="AG693" s="257"/>
      <c r="AH693" s="257"/>
      <c r="AI693" s="257"/>
      <c r="AJ693" s="257"/>
      <c r="AK693" s="257"/>
    </row>
    <row r="694" spans="2:37" s="598" customFormat="1" ht="22.5" customHeight="1">
      <c r="B694" s="583" t="s">
        <v>1438</v>
      </c>
      <c r="C694" s="583" t="s">
        <v>2351</v>
      </c>
      <c r="D694" s="583" t="s">
        <v>1804</v>
      </c>
      <c r="E694" s="583" t="s">
        <v>409</v>
      </c>
      <c r="F694" s="583" t="s">
        <v>100</v>
      </c>
      <c r="G694" s="583" t="s">
        <v>100</v>
      </c>
      <c r="H694" s="583" t="s">
        <v>100</v>
      </c>
      <c r="I694" s="583" t="s">
        <v>100</v>
      </c>
      <c r="J694" s="583" t="s">
        <v>100</v>
      </c>
      <c r="K694" s="604" t="s">
        <v>435</v>
      </c>
      <c r="L694" s="605" t="s">
        <v>435</v>
      </c>
      <c r="M694" s="252" t="s">
        <v>100</v>
      </c>
      <c r="N694" s="730" t="s">
        <v>435</v>
      </c>
      <c r="O694" s="252">
        <v>2024</v>
      </c>
      <c r="P694" s="754" t="s">
        <v>435</v>
      </c>
      <c r="Q694" s="252" t="s">
        <v>1705</v>
      </c>
      <c r="R694" s="252" t="s">
        <v>394</v>
      </c>
      <c r="S694" s="252" t="s">
        <v>2372</v>
      </c>
      <c r="T694" s="252" t="s">
        <v>1938</v>
      </c>
      <c r="U694" s="726" t="s">
        <v>2373</v>
      </c>
      <c r="V694" s="257"/>
      <c r="W694" s="257"/>
      <c r="X694" s="257"/>
      <c r="Y694" s="257"/>
      <c r="Z694" s="257"/>
      <c r="AA694" s="257"/>
      <c r="AB694" s="257"/>
      <c r="AC694" s="257"/>
      <c r="AD694" s="257"/>
      <c r="AE694" s="257"/>
      <c r="AF694" s="257"/>
      <c r="AG694" s="257"/>
      <c r="AH694" s="257"/>
      <c r="AI694" s="257"/>
      <c r="AJ694" s="257"/>
      <c r="AK694" s="257"/>
    </row>
    <row r="695" spans="2:37" s="598" customFormat="1" ht="22.5" customHeight="1">
      <c r="B695" s="583" t="s">
        <v>1438</v>
      </c>
      <c r="C695" s="583" t="s">
        <v>2351</v>
      </c>
      <c r="D695" s="583" t="s">
        <v>1804</v>
      </c>
      <c r="E695" s="583" t="s">
        <v>409</v>
      </c>
      <c r="F695" s="583" t="s">
        <v>100</v>
      </c>
      <c r="G695" s="583" t="s">
        <v>100</v>
      </c>
      <c r="H695" s="583" t="s">
        <v>100</v>
      </c>
      <c r="I695" s="583" t="s">
        <v>100</v>
      </c>
      <c r="J695" s="583" t="s">
        <v>100</v>
      </c>
      <c r="K695" s="604" t="s">
        <v>435</v>
      </c>
      <c r="L695" s="605" t="s">
        <v>435</v>
      </c>
      <c r="M695" s="252" t="s">
        <v>100</v>
      </c>
      <c r="N695" s="730" t="s">
        <v>435</v>
      </c>
      <c r="O695" s="252">
        <v>2025</v>
      </c>
      <c r="P695" s="754" t="s">
        <v>435</v>
      </c>
      <c r="Q695" s="252" t="s">
        <v>1705</v>
      </c>
      <c r="R695" s="252" t="s">
        <v>394</v>
      </c>
      <c r="S695" s="251" t="s">
        <v>2374</v>
      </c>
      <c r="T695" s="252" t="s">
        <v>477</v>
      </c>
      <c r="U695" s="697" t="s">
        <v>2375</v>
      </c>
      <c r="V695" s="257"/>
      <c r="W695" s="257"/>
      <c r="X695" s="257"/>
      <c r="Y695" s="257"/>
      <c r="Z695" s="257"/>
      <c r="AA695" s="257"/>
      <c r="AB695" s="257"/>
      <c r="AC695" s="257"/>
      <c r="AD695" s="257"/>
      <c r="AE695" s="257"/>
      <c r="AF695" s="257"/>
      <c r="AG695" s="257"/>
      <c r="AH695" s="257"/>
      <c r="AI695" s="257"/>
      <c r="AJ695" s="257"/>
      <c r="AK695" s="257"/>
    </row>
    <row r="696" spans="2:37" s="598" customFormat="1" ht="22.5" customHeight="1">
      <c r="B696" s="583" t="s">
        <v>1438</v>
      </c>
      <c r="C696" s="583" t="s">
        <v>854</v>
      </c>
      <c r="D696" s="583" t="s">
        <v>506</v>
      </c>
      <c r="E696" s="583" t="s">
        <v>2376</v>
      </c>
      <c r="F696" s="583" t="s">
        <v>431</v>
      </c>
      <c r="G696" s="583"/>
      <c r="H696" s="583"/>
      <c r="I696" s="583" t="s">
        <v>646</v>
      </c>
      <c r="J696" s="583" t="s">
        <v>1709</v>
      </c>
      <c r="K696" s="597">
        <v>49.175870000000003</v>
      </c>
      <c r="L696" s="584"/>
      <c r="M696" s="252" t="s">
        <v>415</v>
      </c>
      <c r="N696" s="353">
        <v>49.175870000000003</v>
      </c>
      <c r="O696" s="252">
        <v>2009</v>
      </c>
      <c r="P696" s="252">
        <v>2025</v>
      </c>
      <c r="Q696" s="252" t="s">
        <v>1785</v>
      </c>
      <c r="R696" s="252" t="s">
        <v>394</v>
      </c>
      <c r="S696" s="251" t="s">
        <v>855</v>
      </c>
      <c r="T696" s="251" t="s">
        <v>477</v>
      </c>
      <c r="U696" s="756" t="s">
        <v>2377</v>
      </c>
      <c r="V696" s="257"/>
      <c r="W696" s="257"/>
      <c r="X696" s="257"/>
      <c r="Y696" s="257"/>
      <c r="Z696" s="257"/>
      <c r="AA696" s="257"/>
      <c r="AB696" s="257"/>
      <c r="AC696" s="257"/>
      <c r="AD696" s="257"/>
      <c r="AE696" s="257"/>
      <c r="AF696" s="257"/>
      <c r="AG696" s="257"/>
      <c r="AH696" s="257"/>
      <c r="AI696" s="257"/>
      <c r="AJ696" s="257"/>
      <c r="AK696" s="257"/>
    </row>
    <row r="697" spans="2:37" s="598" customFormat="1" ht="22.5" customHeight="1">
      <c r="B697" s="583" t="s">
        <v>1438</v>
      </c>
      <c r="C697" s="583" t="s">
        <v>854</v>
      </c>
      <c r="D697" s="583" t="s">
        <v>506</v>
      </c>
      <c r="E697" s="583" t="s">
        <v>2376</v>
      </c>
      <c r="F697" s="583" t="s">
        <v>431</v>
      </c>
      <c r="G697" s="583"/>
      <c r="H697" s="583"/>
      <c r="I697" s="583" t="s">
        <v>646</v>
      </c>
      <c r="J697" s="583" t="s">
        <v>1709</v>
      </c>
      <c r="K697" s="597">
        <v>24.587935000000002</v>
      </c>
      <c r="L697" s="584"/>
      <c r="M697" s="252" t="s">
        <v>116</v>
      </c>
      <c r="N697" s="353">
        <v>24.587935000000002</v>
      </c>
      <c r="O697" s="252">
        <v>2009</v>
      </c>
      <c r="P697" s="252">
        <v>2025</v>
      </c>
      <c r="Q697" s="252" t="s">
        <v>1785</v>
      </c>
      <c r="R697" s="252" t="s">
        <v>394</v>
      </c>
      <c r="S697" s="251" t="s">
        <v>855</v>
      </c>
      <c r="T697" s="251" t="s">
        <v>477</v>
      </c>
      <c r="U697" s="756" t="s">
        <v>2377</v>
      </c>
      <c r="V697" s="257"/>
      <c r="W697" s="257"/>
      <c r="X697" s="257"/>
      <c r="Y697" s="257"/>
      <c r="Z697" s="257"/>
      <c r="AA697" s="257"/>
      <c r="AB697" s="257"/>
      <c r="AC697" s="257"/>
      <c r="AD697" s="257"/>
      <c r="AE697" s="257"/>
      <c r="AF697" s="257"/>
      <c r="AG697" s="257"/>
      <c r="AH697" s="257"/>
      <c r="AI697" s="257"/>
      <c r="AJ697" s="257"/>
      <c r="AK697" s="257"/>
    </row>
    <row r="698" spans="2:37" s="598" customFormat="1" ht="22.5" customHeight="1">
      <c r="B698" s="583" t="s">
        <v>1438</v>
      </c>
      <c r="C698" s="583" t="s">
        <v>854</v>
      </c>
      <c r="D698" s="583" t="s">
        <v>506</v>
      </c>
      <c r="E698" s="583" t="s">
        <v>2376</v>
      </c>
      <c r="F698" s="583" t="s">
        <v>431</v>
      </c>
      <c r="G698" s="583"/>
      <c r="H698" s="583"/>
      <c r="I698" s="583" t="s">
        <v>646</v>
      </c>
      <c r="J698" s="583" t="s">
        <v>1709</v>
      </c>
      <c r="K698" s="597">
        <v>49.945082999999997</v>
      </c>
      <c r="L698" s="584"/>
      <c r="M698" s="252" t="s">
        <v>116</v>
      </c>
      <c r="N698" s="353">
        <v>49.945082999999997</v>
      </c>
      <c r="O698" s="252">
        <v>2009</v>
      </c>
      <c r="P698" s="252">
        <v>2025</v>
      </c>
      <c r="Q698" s="252" t="s">
        <v>1785</v>
      </c>
      <c r="R698" s="252" t="s">
        <v>394</v>
      </c>
      <c r="S698" s="251" t="s">
        <v>855</v>
      </c>
      <c r="T698" s="251" t="s">
        <v>477</v>
      </c>
      <c r="U698" s="756" t="s">
        <v>2377</v>
      </c>
      <c r="V698" s="257"/>
      <c r="W698" s="257"/>
      <c r="X698" s="257"/>
      <c r="Y698" s="257"/>
      <c r="Z698" s="257"/>
      <c r="AA698" s="257"/>
      <c r="AB698" s="257"/>
      <c r="AC698" s="257"/>
      <c r="AD698" s="257"/>
      <c r="AE698" s="257"/>
      <c r="AF698" s="257"/>
      <c r="AG698" s="257"/>
      <c r="AH698" s="257"/>
      <c r="AI698" s="257"/>
      <c r="AJ698" s="257"/>
      <c r="AK698" s="257"/>
    </row>
    <row r="699" spans="2:37" s="598" customFormat="1" ht="22.5" customHeight="1">
      <c r="B699" s="583" t="s">
        <v>1438</v>
      </c>
      <c r="C699" s="583" t="s">
        <v>854</v>
      </c>
      <c r="D699" s="583" t="s">
        <v>506</v>
      </c>
      <c r="E699" s="583" t="s">
        <v>2376</v>
      </c>
      <c r="F699" s="583" t="s">
        <v>431</v>
      </c>
      <c r="G699" s="583"/>
      <c r="H699" s="583"/>
      <c r="I699" s="583" t="s">
        <v>646</v>
      </c>
      <c r="J699" s="583" t="s">
        <v>1709</v>
      </c>
      <c r="K699" s="597">
        <v>49.945082999999997</v>
      </c>
      <c r="L699" s="584"/>
      <c r="M699" s="252" t="s">
        <v>415</v>
      </c>
      <c r="N699" s="353">
        <v>49.945082999999997</v>
      </c>
      <c r="O699" s="252">
        <v>2009</v>
      </c>
      <c r="P699" s="252">
        <v>2025</v>
      </c>
      <c r="Q699" s="252" t="s">
        <v>1785</v>
      </c>
      <c r="R699" s="252" t="s">
        <v>394</v>
      </c>
      <c r="S699" s="251" t="s">
        <v>855</v>
      </c>
      <c r="T699" s="251" t="s">
        <v>477</v>
      </c>
      <c r="U699" s="756" t="s">
        <v>2377</v>
      </c>
      <c r="V699" s="257"/>
      <c r="W699" s="257"/>
      <c r="X699" s="257"/>
      <c r="Y699" s="257"/>
      <c r="Z699" s="257"/>
      <c r="AA699" s="257"/>
      <c r="AB699" s="257"/>
      <c r="AC699" s="257"/>
      <c r="AD699" s="257"/>
      <c r="AE699" s="257"/>
      <c r="AF699" s="257"/>
      <c r="AG699" s="257"/>
      <c r="AH699" s="257"/>
      <c r="AI699" s="257"/>
      <c r="AJ699" s="257"/>
      <c r="AK699" s="257"/>
    </row>
    <row r="700" spans="2:37" s="598" customFormat="1" ht="22.5" customHeight="1">
      <c r="B700" s="583" t="s">
        <v>1438</v>
      </c>
      <c r="C700" s="583" t="s">
        <v>854</v>
      </c>
      <c r="D700" s="583" t="s">
        <v>506</v>
      </c>
      <c r="E700" s="583" t="s">
        <v>2376</v>
      </c>
      <c r="F700" s="583" t="s">
        <v>431</v>
      </c>
      <c r="G700" s="583"/>
      <c r="H700" s="583"/>
      <c r="I700" s="583" t="s">
        <v>646</v>
      </c>
      <c r="J700" s="583" t="s">
        <v>1709</v>
      </c>
      <c r="K700" s="597">
        <v>167.90344200000001</v>
      </c>
      <c r="L700" s="584"/>
      <c r="M700" s="252" t="s">
        <v>116</v>
      </c>
      <c r="N700" s="353">
        <v>167.90344200000001</v>
      </c>
      <c r="O700" s="252">
        <v>2009</v>
      </c>
      <c r="P700" s="252">
        <v>2025</v>
      </c>
      <c r="Q700" s="252" t="s">
        <v>1785</v>
      </c>
      <c r="R700" s="252" t="s">
        <v>394</v>
      </c>
      <c r="S700" s="251" t="s">
        <v>855</v>
      </c>
      <c r="T700" s="251" t="s">
        <v>477</v>
      </c>
      <c r="U700" s="764" t="s">
        <v>2377</v>
      </c>
      <c r="V700" s="257"/>
      <c r="W700" s="257"/>
      <c r="X700" s="257"/>
      <c r="Y700" s="257"/>
      <c r="Z700" s="257"/>
      <c r="AA700" s="257"/>
      <c r="AB700" s="257"/>
      <c r="AC700" s="257"/>
      <c r="AD700" s="257"/>
      <c r="AE700" s="257"/>
      <c r="AF700" s="257"/>
      <c r="AG700" s="257"/>
      <c r="AH700" s="257"/>
      <c r="AI700" s="257"/>
      <c r="AJ700" s="257"/>
      <c r="AK700" s="257"/>
    </row>
    <row r="701" spans="2:37" s="598" customFormat="1" ht="22.5" customHeight="1">
      <c r="B701" s="583" t="s">
        <v>1438</v>
      </c>
      <c r="C701" s="583" t="s">
        <v>856</v>
      </c>
      <c r="D701" s="583" t="s">
        <v>536</v>
      </c>
      <c r="E701" s="583" t="s">
        <v>2376</v>
      </c>
      <c r="F701" s="583" t="s">
        <v>431</v>
      </c>
      <c r="G701" s="583"/>
      <c r="H701" s="583"/>
      <c r="I701" s="583" t="s">
        <v>646</v>
      </c>
      <c r="J701" s="583" t="s">
        <v>585</v>
      </c>
      <c r="K701" s="597">
        <v>30.488192999999999</v>
      </c>
      <c r="L701" s="584"/>
      <c r="M701" s="252" t="s">
        <v>116</v>
      </c>
      <c r="N701" s="353">
        <v>30.488192999999999</v>
      </c>
      <c r="O701" s="252">
        <v>2009</v>
      </c>
      <c r="P701" s="252">
        <v>2025</v>
      </c>
      <c r="Q701" s="251" t="s">
        <v>519</v>
      </c>
      <c r="R701" s="252" t="s">
        <v>394</v>
      </c>
      <c r="S701" s="251" t="s">
        <v>855</v>
      </c>
      <c r="T701" s="251" t="s">
        <v>477</v>
      </c>
      <c r="U701" s="756" t="s">
        <v>2378</v>
      </c>
      <c r="V701" s="257"/>
      <c r="W701" s="257"/>
      <c r="X701" s="257"/>
      <c r="Y701" s="257"/>
      <c r="Z701" s="257"/>
      <c r="AA701" s="257"/>
      <c r="AB701" s="257"/>
      <c r="AC701" s="257"/>
      <c r="AD701" s="257"/>
      <c r="AE701" s="257"/>
      <c r="AF701" s="257"/>
      <c r="AG701" s="257"/>
      <c r="AH701" s="257"/>
      <c r="AI701" s="257"/>
      <c r="AJ701" s="257"/>
      <c r="AK701" s="257"/>
    </row>
    <row r="702" spans="2:37" s="598" customFormat="1" ht="22.5" customHeight="1">
      <c r="B702" s="583" t="s">
        <v>1438</v>
      </c>
      <c r="C702" s="583" t="s">
        <v>856</v>
      </c>
      <c r="D702" s="583" t="s">
        <v>506</v>
      </c>
      <c r="E702" s="583" t="s">
        <v>2376</v>
      </c>
      <c r="F702" s="583" t="s">
        <v>431</v>
      </c>
      <c r="G702" s="583"/>
      <c r="H702" s="583"/>
      <c r="I702" s="583" t="s">
        <v>646</v>
      </c>
      <c r="J702" s="583" t="s">
        <v>585</v>
      </c>
      <c r="K702" s="597">
        <v>30.488192999999999</v>
      </c>
      <c r="L702" s="584"/>
      <c r="M702" s="252" t="s">
        <v>415</v>
      </c>
      <c r="N702" s="353">
        <v>30.488192999999999</v>
      </c>
      <c r="O702" s="252">
        <v>2009</v>
      </c>
      <c r="P702" s="252">
        <v>2025</v>
      </c>
      <c r="Q702" s="251" t="s">
        <v>519</v>
      </c>
      <c r="R702" s="252" t="s">
        <v>394</v>
      </c>
      <c r="S702" s="251" t="s">
        <v>855</v>
      </c>
      <c r="T702" s="251" t="s">
        <v>477</v>
      </c>
      <c r="U702" s="764" t="s">
        <v>2378</v>
      </c>
      <c r="V702" s="257"/>
      <c r="W702" s="257"/>
      <c r="X702" s="257"/>
      <c r="Y702" s="257"/>
      <c r="Z702" s="257"/>
      <c r="AA702" s="257"/>
      <c r="AB702" s="257"/>
      <c r="AC702" s="257"/>
      <c r="AD702" s="257"/>
      <c r="AE702" s="257"/>
      <c r="AF702" s="257"/>
      <c r="AG702" s="257"/>
      <c r="AH702" s="257"/>
      <c r="AI702" s="257"/>
      <c r="AJ702" s="257"/>
      <c r="AK702" s="257"/>
    </row>
    <row r="703" spans="2:37" s="598" customFormat="1" ht="22.5" customHeight="1">
      <c r="B703" s="583" t="s">
        <v>1438</v>
      </c>
      <c r="C703" s="583" t="s">
        <v>715</v>
      </c>
      <c r="D703" s="583" t="s">
        <v>559</v>
      </c>
      <c r="E703" s="583" t="s">
        <v>423</v>
      </c>
      <c r="F703" s="583" t="s">
        <v>100</v>
      </c>
      <c r="G703" s="583" t="s">
        <v>100</v>
      </c>
      <c r="H703" s="583" t="s">
        <v>100</v>
      </c>
      <c r="I703" s="583" t="s">
        <v>100</v>
      </c>
      <c r="J703" s="583" t="s">
        <v>1709</v>
      </c>
      <c r="K703" s="597">
        <v>0.4</v>
      </c>
      <c r="L703" s="583" t="s">
        <v>892</v>
      </c>
      <c r="M703" s="252" t="s">
        <v>116</v>
      </c>
      <c r="N703" s="353">
        <v>0.4</v>
      </c>
      <c r="O703" s="251">
        <v>2023</v>
      </c>
      <c r="P703" s="251">
        <v>2024</v>
      </c>
      <c r="Q703" s="252" t="s">
        <v>712</v>
      </c>
      <c r="R703" s="252" t="s">
        <v>394</v>
      </c>
      <c r="S703" s="251" t="s">
        <v>2379</v>
      </c>
      <c r="T703" s="251" t="s">
        <v>477</v>
      </c>
      <c r="U703" s="764" t="s">
        <v>2380</v>
      </c>
      <c r="V703" s="257"/>
      <c r="W703" s="257"/>
      <c r="X703" s="257"/>
      <c r="Y703" s="257"/>
      <c r="Z703" s="257"/>
      <c r="AA703" s="257"/>
      <c r="AB703" s="257"/>
      <c r="AC703" s="257"/>
      <c r="AD703" s="257"/>
      <c r="AE703" s="257"/>
      <c r="AF703" s="257"/>
      <c r="AG703" s="257"/>
      <c r="AH703" s="257"/>
      <c r="AI703" s="257"/>
      <c r="AJ703" s="257"/>
      <c r="AK703" s="257"/>
    </row>
    <row r="704" spans="2:37" s="598" customFormat="1" ht="22.5" customHeight="1">
      <c r="B704" s="583" t="s">
        <v>1438</v>
      </c>
      <c r="C704" s="583" t="s">
        <v>2381</v>
      </c>
      <c r="D704" s="583" t="s">
        <v>506</v>
      </c>
      <c r="E704" s="583" t="s">
        <v>794</v>
      </c>
      <c r="F704" s="583" t="s">
        <v>100</v>
      </c>
      <c r="G704" s="583" t="s">
        <v>100</v>
      </c>
      <c r="H704" s="583" t="s">
        <v>100</v>
      </c>
      <c r="I704" s="583" t="s">
        <v>100</v>
      </c>
      <c r="J704" s="583" t="s">
        <v>1709</v>
      </c>
      <c r="K704" s="597">
        <v>0.1</v>
      </c>
      <c r="L704" s="583" t="s">
        <v>895</v>
      </c>
      <c r="M704" s="252" t="s">
        <v>1741</v>
      </c>
      <c r="N704" s="353">
        <v>0.1</v>
      </c>
      <c r="O704" s="251">
        <v>2023</v>
      </c>
      <c r="P704" s="251">
        <v>2024</v>
      </c>
      <c r="Q704" s="252" t="s">
        <v>712</v>
      </c>
      <c r="R704" s="252" t="s">
        <v>394</v>
      </c>
      <c r="S704" s="251" t="s">
        <v>2382</v>
      </c>
      <c r="T704" s="251" t="s">
        <v>477</v>
      </c>
      <c r="U704" s="756" t="s">
        <v>2383</v>
      </c>
      <c r="V704" s="257"/>
      <c r="W704" s="257"/>
      <c r="X704" s="257"/>
      <c r="Y704" s="257"/>
      <c r="Z704" s="257"/>
      <c r="AA704" s="257"/>
      <c r="AB704" s="257"/>
      <c r="AC704" s="257"/>
      <c r="AD704" s="257"/>
      <c r="AE704" s="257"/>
      <c r="AF704" s="257"/>
      <c r="AG704" s="257"/>
      <c r="AH704" s="257"/>
      <c r="AI704" s="257"/>
      <c r="AJ704" s="257"/>
      <c r="AK704" s="257"/>
    </row>
    <row r="705" spans="2:37" s="598" customFormat="1" ht="22.5" customHeight="1">
      <c r="B705" s="583" t="s">
        <v>1438</v>
      </c>
      <c r="C705" s="584" t="s">
        <v>635</v>
      </c>
      <c r="D705" s="584" t="s">
        <v>509</v>
      </c>
      <c r="E705" s="584" t="s">
        <v>636</v>
      </c>
      <c r="F705" s="584" t="s">
        <v>431</v>
      </c>
      <c r="G705" s="585">
        <v>5081498</v>
      </c>
      <c r="H705" s="585">
        <v>2342495</v>
      </c>
      <c r="I705" s="584" t="s">
        <v>633</v>
      </c>
      <c r="J705" s="584" t="s">
        <v>2384</v>
      </c>
      <c r="K705" s="585">
        <v>0.97</v>
      </c>
      <c r="L705" s="584" t="s">
        <v>637</v>
      </c>
      <c r="M705" s="251" t="s">
        <v>116</v>
      </c>
      <c r="N705" s="679">
        <v>0</v>
      </c>
      <c r="O705" s="251">
        <v>2025</v>
      </c>
      <c r="P705" s="251">
        <v>2030</v>
      </c>
      <c r="Q705" s="252" t="s">
        <v>393</v>
      </c>
      <c r="R705" s="251" t="s">
        <v>394</v>
      </c>
      <c r="S705" s="251" t="s">
        <v>639</v>
      </c>
      <c r="T705" s="251" t="s">
        <v>610</v>
      </c>
      <c r="U705" s="251" t="s">
        <v>638</v>
      </c>
      <c r="V705" s="257"/>
      <c r="W705" s="257"/>
      <c r="X705" s="257"/>
      <c r="Y705" s="257"/>
      <c r="Z705" s="257"/>
      <c r="AA705" s="257"/>
      <c r="AB705" s="257"/>
      <c r="AC705" s="257"/>
      <c r="AD705" s="257"/>
      <c r="AE705" s="257"/>
      <c r="AF705" s="257"/>
      <c r="AG705" s="257"/>
      <c r="AH705" s="257"/>
      <c r="AI705" s="257"/>
      <c r="AJ705" s="257"/>
      <c r="AK705" s="257"/>
    </row>
    <row r="706" spans="2:37" s="598" customFormat="1" ht="22.5" customHeight="1">
      <c r="B706" s="583" t="s">
        <v>1438</v>
      </c>
      <c r="C706" s="584" t="s">
        <v>635</v>
      </c>
      <c r="D706" s="584" t="s">
        <v>509</v>
      </c>
      <c r="E706" s="584" t="s">
        <v>636</v>
      </c>
      <c r="F706" s="584" t="s">
        <v>431</v>
      </c>
      <c r="G706" s="585">
        <v>5081498</v>
      </c>
      <c r="H706" s="585">
        <v>2342495</v>
      </c>
      <c r="I706" s="584" t="s">
        <v>633</v>
      </c>
      <c r="J706" s="584" t="s">
        <v>2384</v>
      </c>
      <c r="K706" s="585">
        <v>0.38800000000000001</v>
      </c>
      <c r="L706" s="584" t="s">
        <v>640</v>
      </c>
      <c r="M706" s="251" t="s">
        <v>413</v>
      </c>
      <c r="N706" s="679">
        <v>0</v>
      </c>
      <c r="O706" s="251">
        <v>2025</v>
      </c>
      <c r="P706" s="251">
        <v>2030</v>
      </c>
      <c r="Q706" s="252" t="s">
        <v>393</v>
      </c>
      <c r="R706" s="251" t="s">
        <v>394</v>
      </c>
      <c r="S706" s="251" t="s">
        <v>639</v>
      </c>
      <c r="T706" s="251" t="s">
        <v>610</v>
      </c>
      <c r="U706" s="251" t="s">
        <v>638</v>
      </c>
      <c r="V706" s="257"/>
      <c r="W706" s="257"/>
      <c r="X706" s="257"/>
      <c r="Y706" s="257"/>
      <c r="Z706" s="257"/>
      <c r="AA706" s="257"/>
      <c r="AB706" s="257"/>
      <c r="AC706" s="257"/>
      <c r="AD706" s="257"/>
      <c r="AE706" s="257"/>
      <c r="AF706" s="257"/>
      <c r="AG706" s="257"/>
      <c r="AH706" s="257"/>
      <c r="AI706" s="257"/>
      <c r="AJ706" s="257"/>
      <c r="AK706" s="257"/>
    </row>
    <row r="707" spans="2:37" s="598" customFormat="1" ht="22.5" customHeight="1">
      <c r="B707" s="583" t="s">
        <v>1438</v>
      </c>
      <c r="C707" s="584" t="s">
        <v>635</v>
      </c>
      <c r="D707" s="584" t="s">
        <v>509</v>
      </c>
      <c r="E707" s="584" t="s">
        <v>636</v>
      </c>
      <c r="F707" s="584" t="s">
        <v>431</v>
      </c>
      <c r="G707" s="585">
        <v>5081498</v>
      </c>
      <c r="H707" s="585">
        <v>2342495</v>
      </c>
      <c r="I707" s="584" t="s">
        <v>633</v>
      </c>
      <c r="J707" s="584" t="s">
        <v>2384</v>
      </c>
      <c r="K707" s="585">
        <v>0.58199999999999996</v>
      </c>
      <c r="L707" s="584" t="s">
        <v>641</v>
      </c>
      <c r="M707" s="251" t="s">
        <v>411</v>
      </c>
      <c r="N707" s="679">
        <v>0</v>
      </c>
      <c r="O707" s="251">
        <v>2025</v>
      </c>
      <c r="P707" s="251">
        <v>2030</v>
      </c>
      <c r="Q707" s="252" t="s">
        <v>393</v>
      </c>
      <c r="R707" s="251" t="s">
        <v>394</v>
      </c>
      <c r="S707" s="251" t="s">
        <v>639</v>
      </c>
      <c r="T707" s="251" t="s">
        <v>610</v>
      </c>
      <c r="U707" s="251" t="s">
        <v>638</v>
      </c>
      <c r="V707" s="257"/>
      <c r="W707" s="257"/>
      <c r="X707" s="257"/>
      <c r="Y707" s="257"/>
      <c r="Z707" s="257"/>
      <c r="AA707" s="257"/>
      <c r="AB707" s="257"/>
      <c r="AC707" s="257"/>
      <c r="AD707" s="257"/>
      <c r="AE707" s="257"/>
      <c r="AF707" s="257"/>
      <c r="AG707" s="257"/>
      <c r="AH707" s="257"/>
      <c r="AI707" s="257"/>
      <c r="AJ707" s="257"/>
      <c r="AK707" s="257"/>
    </row>
    <row r="708" spans="2:37" s="641" customFormat="1" ht="22.5" customHeight="1">
      <c r="B708" s="583" t="s">
        <v>1438</v>
      </c>
      <c r="C708" s="584" t="s">
        <v>475</v>
      </c>
      <c r="D708" s="584" t="s">
        <v>516</v>
      </c>
      <c r="E708" s="584" t="s">
        <v>642</v>
      </c>
      <c r="F708" s="584" t="s">
        <v>431</v>
      </c>
      <c r="G708" s="585">
        <v>4736162.2549999999</v>
      </c>
      <c r="H708" s="585">
        <v>2296366.128</v>
      </c>
      <c r="I708" s="584" t="s">
        <v>2385</v>
      </c>
      <c r="J708" s="584" t="s">
        <v>119</v>
      </c>
      <c r="K708" s="585">
        <v>0.46</v>
      </c>
      <c r="L708" s="584" t="s">
        <v>644</v>
      </c>
      <c r="M708" s="251" t="s">
        <v>411</v>
      </c>
      <c r="N708" s="679">
        <v>0.46</v>
      </c>
      <c r="O708" s="251">
        <v>2021</v>
      </c>
      <c r="P708" s="251">
        <v>2026</v>
      </c>
      <c r="Q708" s="251" t="s">
        <v>412</v>
      </c>
      <c r="R708" s="251" t="s">
        <v>394</v>
      </c>
      <c r="S708" s="251" t="s">
        <v>583</v>
      </c>
      <c r="T708" s="252" t="s">
        <v>645</v>
      </c>
      <c r="U708" s="251"/>
      <c r="V708" s="257"/>
      <c r="W708" s="257"/>
      <c r="X708" s="714"/>
      <c r="Y708" s="714"/>
      <c r="Z708" s="714"/>
      <c r="AA708" s="714"/>
      <c r="AB708" s="714"/>
      <c r="AC708" s="714"/>
      <c r="AD708" s="714"/>
      <c r="AE708" s="714"/>
      <c r="AF708" s="714"/>
      <c r="AG708" s="714"/>
      <c r="AH708" s="714"/>
      <c r="AI708" s="714"/>
      <c r="AJ708" s="714"/>
      <c r="AK708" s="714"/>
    </row>
    <row r="709" spans="2:37" s="641" customFormat="1" ht="22.5" customHeight="1">
      <c r="B709" s="583" t="s">
        <v>1438</v>
      </c>
      <c r="C709" s="583" t="s">
        <v>475</v>
      </c>
      <c r="D709" s="584" t="s">
        <v>527</v>
      </c>
      <c r="E709" s="584" t="s">
        <v>890</v>
      </c>
      <c r="F709" s="584" t="s">
        <v>431</v>
      </c>
      <c r="G709" s="584"/>
      <c r="H709" s="584"/>
      <c r="I709" s="584" t="s">
        <v>646</v>
      </c>
      <c r="J709" s="583" t="s">
        <v>621</v>
      </c>
      <c r="K709" s="585">
        <v>0.67</v>
      </c>
      <c r="L709" s="584" t="s">
        <v>644</v>
      </c>
      <c r="M709" s="251" t="s">
        <v>411</v>
      </c>
      <c r="N709" s="679">
        <v>0</v>
      </c>
      <c r="O709" s="251">
        <v>2018</v>
      </c>
      <c r="P709" s="251">
        <v>2028</v>
      </c>
      <c r="Q709" s="252" t="s">
        <v>393</v>
      </c>
      <c r="R709" s="251" t="s">
        <v>394</v>
      </c>
      <c r="S709" s="251" t="s">
        <v>464</v>
      </c>
      <c r="T709" s="252" t="s">
        <v>645</v>
      </c>
      <c r="U709" s="251" t="s">
        <v>889</v>
      </c>
      <c r="V709" s="257"/>
      <c r="W709" s="257"/>
      <c r="X709" s="714"/>
      <c r="Y709" s="714"/>
      <c r="Z709" s="714"/>
      <c r="AA709" s="714"/>
      <c r="AB709" s="714"/>
      <c r="AC709" s="714"/>
      <c r="AD709" s="714"/>
      <c r="AE709" s="714"/>
      <c r="AF709" s="714"/>
      <c r="AG709" s="714"/>
      <c r="AH709" s="714"/>
      <c r="AI709" s="714"/>
      <c r="AJ709" s="714"/>
      <c r="AK709" s="714"/>
    </row>
    <row r="710" spans="2:37" s="641" customFormat="1" ht="22.5" customHeight="1">
      <c r="B710" s="583" t="s">
        <v>1438</v>
      </c>
      <c r="C710" s="583" t="s">
        <v>475</v>
      </c>
      <c r="D710" s="584" t="s">
        <v>524</v>
      </c>
      <c r="E710" s="584" t="s">
        <v>890</v>
      </c>
      <c r="F710" s="584" t="s">
        <v>431</v>
      </c>
      <c r="G710" s="584">
        <v>4736664</v>
      </c>
      <c r="H710" s="584">
        <v>2296300</v>
      </c>
      <c r="I710" s="584" t="s">
        <v>646</v>
      </c>
      <c r="J710" s="583" t="s">
        <v>621</v>
      </c>
      <c r="K710" s="585">
        <v>3.15</v>
      </c>
      <c r="L710" s="584" t="s">
        <v>644</v>
      </c>
      <c r="M710" s="251" t="s">
        <v>411</v>
      </c>
      <c r="N710" s="679">
        <v>0</v>
      </c>
      <c r="O710" s="251">
        <v>2018</v>
      </c>
      <c r="P710" s="251">
        <v>2030</v>
      </c>
      <c r="Q710" s="252" t="s">
        <v>2386</v>
      </c>
      <c r="R710" s="251" t="s">
        <v>394</v>
      </c>
      <c r="S710" s="251" t="s">
        <v>464</v>
      </c>
      <c r="T710" s="252" t="s">
        <v>645</v>
      </c>
      <c r="U710" s="251" t="s">
        <v>2387</v>
      </c>
      <c r="V710" s="257"/>
      <c r="W710" s="257"/>
      <c r="X710" s="714"/>
      <c r="Y710" s="714"/>
      <c r="Z710" s="714"/>
      <c r="AA710" s="714"/>
      <c r="AB710" s="714"/>
      <c r="AC710" s="714"/>
      <c r="AD710" s="714"/>
      <c r="AE710" s="714"/>
      <c r="AF710" s="714"/>
      <c r="AG710" s="714"/>
      <c r="AH710" s="714"/>
      <c r="AI710" s="714"/>
      <c r="AJ710" s="714"/>
      <c r="AK710" s="714"/>
    </row>
    <row r="711" spans="2:37" s="641" customFormat="1" ht="22.5" customHeight="1">
      <c r="B711" s="583" t="s">
        <v>1438</v>
      </c>
      <c r="C711" s="621" t="s">
        <v>1439</v>
      </c>
      <c r="D711" s="584" t="s">
        <v>527</v>
      </c>
      <c r="E711" s="584" t="s">
        <v>474</v>
      </c>
      <c r="F711" s="584" t="s">
        <v>431</v>
      </c>
      <c r="G711" s="584"/>
      <c r="H711" s="584"/>
      <c r="I711" s="584" t="s">
        <v>646</v>
      </c>
      <c r="J711" s="584" t="s">
        <v>621</v>
      </c>
      <c r="K711" s="585">
        <v>0.4</v>
      </c>
      <c r="L711" s="584"/>
      <c r="M711" s="251" t="s">
        <v>116</v>
      </c>
      <c r="N711" s="679">
        <v>0</v>
      </c>
      <c r="O711" s="251">
        <v>2024</v>
      </c>
      <c r="P711" s="251">
        <v>2028</v>
      </c>
      <c r="Q711" s="252" t="s">
        <v>393</v>
      </c>
      <c r="R711" s="251" t="s">
        <v>394</v>
      </c>
      <c r="S711" s="251" t="s">
        <v>464</v>
      </c>
      <c r="T711" s="251" t="s">
        <v>645</v>
      </c>
      <c r="U711" s="251" t="s">
        <v>2388</v>
      </c>
      <c r="V711" s="257"/>
      <c r="W711" s="257"/>
      <c r="X711" s="714"/>
      <c r="Y711" s="714"/>
      <c r="Z711" s="714"/>
      <c r="AA711" s="714"/>
      <c r="AB711" s="714"/>
      <c r="AC711" s="714"/>
      <c r="AD711" s="714"/>
      <c r="AE711" s="714"/>
      <c r="AF711" s="714"/>
      <c r="AG711" s="714"/>
      <c r="AH711" s="714"/>
      <c r="AI711" s="714"/>
      <c r="AJ711" s="714"/>
      <c r="AK711" s="714"/>
    </row>
    <row r="712" spans="2:37" s="598" customFormat="1" ht="22.5" customHeight="1">
      <c r="B712" s="583" t="s">
        <v>1438</v>
      </c>
      <c r="C712" s="621" t="s">
        <v>1439</v>
      </c>
      <c r="D712" s="584" t="s">
        <v>524</v>
      </c>
      <c r="E712" s="584" t="s">
        <v>474</v>
      </c>
      <c r="F712" s="584" t="s">
        <v>431</v>
      </c>
      <c r="G712" s="584"/>
      <c r="H712" s="584"/>
      <c r="I712" s="584" t="s">
        <v>646</v>
      </c>
      <c r="J712" s="583" t="s">
        <v>621</v>
      </c>
      <c r="K712" s="585">
        <v>0.7</v>
      </c>
      <c r="L712" s="584" t="s">
        <v>1924</v>
      </c>
      <c r="M712" s="251" t="s">
        <v>116</v>
      </c>
      <c r="N712" s="679">
        <v>0.7</v>
      </c>
      <c r="O712" s="251">
        <v>2018</v>
      </c>
      <c r="P712" s="251">
        <v>2028</v>
      </c>
      <c r="Q712" s="251" t="s">
        <v>412</v>
      </c>
      <c r="R712" s="251" t="s">
        <v>394</v>
      </c>
      <c r="S712" s="251" t="s">
        <v>464</v>
      </c>
      <c r="T712" s="251" t="s">
        <v>645</v>
      </c>
      <c r="U712" s="251" t="s">
        <v>889</v>
      </c>
      <c r="V712" s="257"/>
      <c r="W712" s="257"/>
      <c r="X712" s="257"/>
      <c r="Y712" s="257"/>
      <c r="Z712" s="257"/>
      <c r="AA712" s="257"/>
      <c r="AB712" s="257"/>
      <c r="AC712" s="257"/>
      <c r="AD712" s="257"/>
      <c r="AE712" s="257"/>
      <c r="AF712" s="257"/>
      <c r="AG712" s="257"/>
      <c r="AH712" s="257"/>
      <c r="AI712" s="257"/>
      <c r="AJ712" s="257"/>
      <c r="AK712" s="257"/>
    </row>
    <row r="713" spans="2:37" s="598" customFormat="1" ht="22.5" customHeight="1">
      <c r="B713" s="583" t="s">
        <v>1438</v>
      </c>
      <c r="C713" s="584" t="s">
        <v>408</v>
      </c>
      <c r="D713" s="584" t="s">
        <v>524</v>
      </c>
      <c r="E713" s="584" t="s">
        <v>409</v>
      </c>
      <c r="F713" s="584" t="s">
        <v>410</v>
      </c>
      <c r="G713" s="584">
        <v>2341966.12</v>
      </c>
      <c r="H713" s="584">
        <v>5083323.25</v>
      </c>
      <c r="I713" s="584" t="s">
        <v>646</v>
      </c>
      <c r="J713" s="583" t="s">
        <v>621</v>
      </c>
      <c r="K713" s="585">
        <v>0.2</v>
      </c>
      <c r="L713" s="584" t="s">
        <v>116</v>
      </c>
      <c r="M713" s="251"/>
      <c r="N713" s="679">
        <v>0.2</v>
      </c>
      <c r="O713" s="251">
        <v>2023</v>
      </c>
      <c r="P713" s="251">
        <v>2026</v>
      </c>
      <c r="Q713" s="251" t="s">
        <v>412</v>
      </c>
      <c r="R713" s="251" t="s">
        <v>394</v>
      </c>
      <c r="S713" s="251" t="s">
        <v>2389</v>
      </c>
      <c r="T713" s="252" t="s">
        <v>397</v>
      </c>
      <c r="U713" s="251"/>
      <c r="V713" s="257"/>
      <c r="W713" s="257"/>
      <c r="X713" s="257"/>
      <c r="Y713" s="257"/>
      <c r="Z713" s="257"/>
      <c r="AA713" s="257"/>
      <c r="AB713" s="257"/>
      <c r="AC713" s="257"/>
      <c r="AD713" s="257"/>
      <c r="AE713" s="257"/>
      <c r="AF713" s="257"/>
      <c r="AG713" s="257"/>
      <c r="AH713" s="257"/>
      <c r="AI713" s="257"/>
      <c r="AJ713" s="257"/>
      <c r="AK713" s="257"/>
    </row>
    <row r="714" spans="2:37" s="598" customFormat="1" ht="22.5" customHeight="1">
      <c r="B714" s="583" t="s">
        <v>1438</v>
      </c>
      <c r="C714" s="583" t="s">
        <v>2390</v>
      </c>
      <c r="D714" s="584" t="s">
        <v>2391</v>
      </c>
      <c r="E714" s="584" t="s">
        <v>2392</v>
      </c>
      <c r="F714" s="583" t="s">
        <v>431</v>
      </c>
      <c r="G714" s="585">
        <v>4956000</v>
      </c>
      <c r="H714" s="585">
        <v>2343750</v>
      </c>
      <c r="I714" s="583" t="s">
        <v>643</v>
      </c>
      <c r="J714" s="584" t="s">
        <v>585</v>
      </c>
      <c r="K714" s="585">
        <v>19</v>
      </c>
      <c r="L714" s="583" t="s">
        <v>918</v>
      </c>
      <c r="M714" s="252" t="s">
        <v>116</v>
      </c>
      <c r="N714" s="679">
        <v>0</v>
      </c>
      <c r="O714" s="251">
        <v>2022</v>
      </c>
      <c r="P714" s="251">
        <v>2031</v>
      </c>
      <c r="Q714" s="252" t="s">
        <v>1748</v>
      </c>
      <c r="R714" s="252" t="s">
        <v>394</v>
      </c>
      <c r="S714" s="252" t="s">
        <v>583</v>
      </c>
      <c r="T714" s="252" t="s">
        <v>1688</v>
      </c>
      <c r="U714" s="251" t="s">
        <v>2393</v>
      </c>
      <c r="V714" s="257"/>
      <c r="W714" s="257"/>
      <c r="X714" s="257"/>
      <c r="Y714" s="257"/>
      <c r="Z714" s="257"/>
      <c r="AA714" s="257"/>
      <c r="AB714" s="257"/>
      <c r="AC714" s="257"/>
      <c r="AD714" s="257"/>
      <c r="AE714" s="257"/>
      <c r="AF714" s="257"/>
      <c r="AG714" s="257"/>
      <c r="AH714" s="257"/>
      <c r="AI714" s="257"/>
      <c r="AJ714" s="257"/>
      <c r="AK714" s="257"/>
    </row>
    <row r="715" spans="2:37" s="598" customFormat="1" ht="22.5" customHeight="1">
      <c r="B715" s="583" t="s">
        <v>1438</v>
      </c>
      <c r="C715" s="583" t="s">
        <v>2390</v>
      </c>
      <c r="D715" s="584" t="s">
        <v>2391</v>
      </c>
      <c r="E715" s="584" t="s">
        <v>472</v>
      </c>
      <c r="F715" s="583" t="s">
        <v>431</v>
      </c>
      <c r="G715" s="585">
        <v>4953750</v>
      </c>
      <c r="H715" s="585">
        <v>2340000</v>
      </c>
      <c r="I715" s="583" t="s">
        <v>643</v>
      </c>
      <c r="J715" s="584" t="s">
        <v>585</v>
      </c>
      <c r="K715" s="585">
        <v>355.49</v>
      </c>
      <c r="L715" s="583" t="s">
        <v>2394</v>
      </c>
      <c r="M715" s="252" t="s">
        <v>116</v>
      </c>
      <c r="N715" s="679">
        <v>0</v>
      </c>
      <c r="O715" s="251">
        <v>2022</v>
      </c>
      <c r="P715" s="251">
        <v>2031</v>
      </c>
      <c r="Q715" s="252" t="s">
        <v>1748</v>
      </c>
      <c r="R715" s="252" t="s">
        <v>394</v>
      </c>
      <c r="S715" s="252" t="s">
        <v>583</v>
      </c>
      <c r="T715" s="252" t="s">
        <v>1688</v>
      </c>
      <c r="U715" s="251" t="s">
        <v>2393</v>
      </c>
      <c r="V715" s="257"/>
      <c r="W715" s="257"/>
      <c r="X715" s="257"/>
      <c r="Y715" s="257"/>
      <c r="Z715" s="257"/>
      <c r="AA715" s="257"/>
      <c r="AB715" s="257"/>
      <c r="AC715" s="257"/>
      <c r="AD715" s="257"/>
      <c r="AE715" s="257"/>
      <c r="AF715" s="257"/>
      <c r="AG715" s="257"/>
      <c r="AH715" s="257"/>
      <c r="AI715" s="257"/>
      <c r="AJ715" s="257"/>
      <c r="AK715" s="257"/>
    </row>
    <row r="716" spans="2:37" s="598" customFormat="1" ht="22.5" customHeight="1">
      <c r="B716" s="583" t="s">
        <v>1438</v>
      </c>
      <c r="C716" s="583" t="s">
        <v>2390</v>
      </c>
      <c r="D716" s="584" t="s">
        <v>2391</v>
      </c>
      <c r="E716" s="584" t="s">
        <v>472</v>
      </c>
      <c r="F716" s="583" t="s">
        <v>431</v>
      </c>
      <c r="G716" s="585">
        <v>4953750</v>
      </c>
      <c r="H716" s="585">
        <v>2340000</v>
      </c>
      <c r="I716" s="583" t="s">
        <v>643</v>
      </c>
      <c r="J716" s="584" t="s">
        <v>585</v>
      </c>
      <c r="K716" s="585">
        <v>73</v>
      </c>
      <c r="L716" s="583" t="s">
        <v>2395</v>
      </c>
      <c r="M716" s="252" t="s">
        <v>116</v>
      </c>
      <c r="N716" s="679">
        <v>0</v>
      </c>
      <c r="O716" s="251">
        <v>2022</v>
      </c>
      <c r="P716" s="251">
        <v>2031</v>
      </c>
      <c r="Q716" s="252" t="s">
        <v>1748</v>
      </c>
      <c r="R716" s="252" t="s">
        <v>394</v>
      </c>
      <c r="S716" s="252" t="s">
        <v>583</v>
      </c>
      <c r="T716" s="252" t="s">
        <v>1688</v>
      </c>
      <c r="U716" s="251" t="s">
        <v>2393</v>
      </c>
      <c r="V716" s="257"/>
      <c r="W716" s="257"/>
      <c r="X716" s="257"/>
      <c r="Y716" s="257"/>
      <c r="Z716" s="257"/>
      <c r="AA716" s="257"/>
      <c r="AB716" s="257"/>
      <c r="AC716" s="257"/>
      <c r="AD716" s="257"/>
      <c r="AE716" s="257"/>
      <c r="AF716" s="257"/>
      <c r="AG716" s="257"/>
      <c r="AH716" s="257"/>
      <c r="AI716" s="257"/>
      <c r="AJ716" s="257"/>
      <c r="AK716" s="257"/>
    </row>
    <row r="717" spans="2:37" s="598" customFormat="1" ht="22.5" customHeight="1">
      <c r="B717" s="583" t="s">
        <v>1438</v>
      </c>
      <c r="C717" s="583" t="s">
        <v>2390</v>
      </c>
      <c r="D717" s="584" t="s">
        <v>2391</v>
      </c>
      <c r="E717" s="584" t="s">
        <v>472</v>
      </c>
      <c r="F717" s="583" t="s">
        <v>431</v>
      </c>
      <c r="G717" s="585">
        <v>4953750</v>
      </c>
      <c r="H717" s="585">
        <v>2340000</v>
      </c>
      <c r="I717" s="583" t="s">
        <v>643</v>
      </c>
      <c r="J717" s="584" t="s">
        <v>585</v>
      </c>
      <c r="K717" s="585">
        <v>20.47</v>
      </c>
      <c r="L717" s="583" t="s">
        <v>1427</v>
      </c>
      <c r="M717" s="252" t="s">
        <v>116</v>
      </c>
      <c r="N717" s="679">
        <v>0</v>
      </c>
      <c r="O717" s="251">
        <v>2022</v>
      </c>
      <c r="P717" s="251">
        <v>2031</v>
      </c>
      <c r="Q717" s="252" t="s">
        <v>1748</v>
      </c>
      <c r="R717" s="252" t="s">
        <v>394</v>
      </c>
      <c r="S717" s="252" t="s">
        <v>583</v>
      </c>
      <c r="T717" s="252" t="s">
        <v>1688</v>
      </c>
      <c r="U717" s="251" t="s">
        <v>2393</v>
      </c>
      <c r="V717" s="257"/>
      <c r="W717" s="257"/>
      <c r="X717" s="257"/>
      <c r="Y717" s="257"/>
      <c r="Z717" s="257"/>
      <c r="AA717" s="257"/>
      <c r="AB717" s="257"/>
      <c r="AC717" s="257"/>
      <c r="AD717" s="257"/>
      <c r="AE717" s="257"/>
      <c r="AF717" s="257"/>
      <c r="AG717" s="257"/>
      <c r="AH717" s="257"/>
      <c r="AI717" s="257"/>
      <c r="AJ717" s="257"/>
      <c r="AK717" s="257"/>
    </row>
    <row r="718" spans="2:37" s="598" customFormat="1" ht="22.5" customHeight="1">
      <c r="B718" s="583" t="s">
        <v>1438</v>
      </c>
      <c r="C718" s="583" t="s">
        <v>2390</v>
      </c>
      <c r="D718" s="584" t="s">
        <v>2391</v>
      </c>
      <c r="E718" s="584" t="s">
        <v>472</v>
      </c>
      <c r="F718" s="583" t="s">
        <v>431</v>
      </c>
      <c r="G718" s="585">
        <v>4953750</v>
      </c>
      <c r="H718" s="585">
        <v>2340000</v>
      </c>
      <c r="I718" s="583" t="s">
        <v>643</v>
      </c>
      <c r="J718" s="583" t="s">
        <v>1089</v>
      </c>
      <c r="K718" s="642">
        <v>0.69</v>
      </c>
      <c r="L718" s="583" t="s">
        <v>2396</v>
      </c>
      <c r="M718" s="252" t="s">
        <v>594</v>
      </c>
      <c r="N718" s="679">
        <v>0</v>
      </c>
      <c r="O718" s="251">
        <v>2022</v>
      </c>
      <c r="P718" s="251">
        <v>2031</v>
      </c>
      <c r="Q718" s="252" t="s">
        <v>1748</v>
      </c>
      <c r="R718" s="252" t="s">
        <v>394</v>
      </c>
      <c r="S718" s="252" t="s">
        <v>583</v>
      </c>
      <c r="T718" s="252" t="s">
        <v>1688</v>
      </c>
      <c r="U718" s="251" t="s">
        <v>2393</v>
      </c>
      <c r="V718" s="257"/>
      <c r="W718" s="257"/>
      <c r="X718" s="257"/>
      <c r="Y718" s="257"/>
      <c r="Z718" s="257"/>
      <c r="AA718" s="257"/>
      <c r="AB718" s="257"/>
      <c r="AC718" s="257"/>
      <c r="AD718" s="257"/>
      <c r="AE718" s="257"/>
      <c r="AF718" s="257"/>
      <c r="AG718" s="257"/>
      <c r="AH718" s="257"/>
      <c r="AI718" s="257"/>
      <c r="AJ718" s="257"/>
      <c r="AK718" s="257"/>
    </row>
    <row r="719" spans="2:37" s="598" customFormat="1" ht="22.5" customHeight="1">
      <c r="B719" s="583" t="s">
        <v>1438</v>
      </c>
      <c r="C719" s="583" t="s">
        <v>2390</v>
      </c>
      <c r="D719" s="584" t="s">
        <v>2391</v>
      </c>
      <c r="E719" s="584" t="s">
        <v>472</v>
      </c>
      <c r="F719" s="583" t="s">
        <v>431</v>
      </c>
      <c r="G719" s="585">
        <v>4953750</v>
      </c>
      <c r="H719" s="585">
        <v>2340000</v>
      </c>
      <c r="I719" s="583" t="s">
        <v>643</v>
      </c>
      <c r="J719" s="583" t="s">
        <v>1089</v>
      </c>
      <c r="K719" s="642">
        <v>7.33</v>
      </c>
      <c r="L719" s="583" t="s">
        <v>622</v>
      </c>
      <c r="M719" s="252" t="s">
        <v>413</v>
      </c>
      <c r="N719" s="679">
        <v>0</v>
      </c>
      <c r="O719" s="251">
        <v>2022</v>
      </c>
      <c r="P719" s="251">
        <v>2031</v>
      </c>
      <c r="Q719" s="252" t="s">
        <v>1748</v>
      </c>
      <c r="R719" s="252" t="s">
        <v>394</v>
      </c>
      <c r="S719" s="252" t="s">
        <v>583</v>
      </c>
      <c r="T719" s="252" t="s">
        <v>1688</v>
      </c>
      <c r="U719" s="251" t="s">
        <v>2393</v>
      </c>
      <c r="V719" s="257"/>
      <c r="W719" s="257"/>
      <c r="X719" s="257"/>
      <c r="Y719" s="257"/>
      <c r="Z719" s="257"/>
      <c r="AA719" s="257"/>
      <c r="AB719" s="257"/>
      <c r="AC719" s="257"/>
      <c r="AD719" s="257"/>
      <c r="AE719" s="257"/>
      <c r="AF719" s="257"/>
      <c r="AG719" s="257"/>
      <c r="AH719" s="257"/>
      <c r="AI719" s="257"/>
      <c r="AJ719" s="257"/>
      <c r="AK719" s="257"/>
    </row>
    <row r="720" spans="2:37" s="598" customFormat="1" ht="22.5" customHeight="1">
      <c r="B720" s="583" t="s">
        <v>1438</v>
      </c>
      <c r="C720" s="583" t="s">
        <v>2390</v>
      </c>
      <c r="D720" s="584" t="s">
        <v>2391</v>
      </c>
      <c r="E720" s="584" t="s">
        <v>472</v>
      </c>
      <c r="F720" s="583" t="s">
        <v>431</v>
      </c>
      <c r="G720" s="585">
        <v>4953750</v>
      </c>
      <c r="H720" s="585">
        <v>2340000</v>
      </c>
      <c r="I720" s="583" t="s">
        <v>643</v>
      </c>
      <c r="J720" s="583" t="s">
        <v>1089</v>
      </c>
      <c r="K720" s="642">
        <v>2.36</v>
      </c>
      <c r="L720" s="583" t="s">
        <v>2397</v>
      </c>
      <c r="M720" s="252" t="s">
        <v>411</v>
      </c>
      <c r="N720" s="679">
        <v>0</v>
      </c>
      <c r="O720" s="251">
        <v>2022</v>
      </c>
      <c r="P720" s="251">
        <v>2031</v>
      </c>
      <c r="Q720" s="252" t="s">
        <v>1748</v>
      </c>
      <c r="R720" s="252" t="s">
        <v>394</v>
      </c>
      <c r="S720" s="252" t="s">
        <v>583</v>
      </c>
      <c r="T720" s="252" t="s">
        <v>1688</v>
      </c>
      <c r="U720" s="251" t="s">
        <v>2393</v>
      </c>
      <c r="V720" s="257"/>
      <c r="W720" s="257"/>
      <c r="X720" s="257"/>
      <c r="Y720" s="257"/>
      <c r="Z720" s="257"/>
      <c r="AA720" s="257"/>
      <c r="AB720" s="257"/>
      <c r="AC720" s="257"/>
      <c r="AD720" s="257"/>
      <c r="AE720" s="257"/>
      <c r="AF720" s="257"/>
      <c r="AG720" s="257"/>
      <c r="AH720" s="257"/>
      <c r="AI720" s="257"/>
      <c r="AJ720" s="257"/>
      <c r="AK720" s="257"/>
    </row>
    <row r="721" spans="2:37" s="598" customFormat="1" ht="22.5" customHeight="1">
      <c r="B721" s="583" t="s">
        <v>1438</v>
      </c>
      <c r="C721" s="583" t="s">
        <v>2390</v>
      </c>
      <c r="D721" s="584" t="s">
        <v>2391</v>
      </c>
      <c r="E721" s="584" t="s">
        <v>472</v>
      </c>
      <c r="F721" s="583" t="s">
        <v>431</v>
      </c>
      <c r="G721" s="585">
        <v>4953750</v>
      </c>
      <c r="H721" s="585">
        <v>2340000</v>
      </c>
      <c r="I721" s="583" t="s">
        <v>643</v>
      </c>
      <c r="J721" s="583" t="s">
        <v>1089</v>
      </c>
      <c r="K721" s="642">
        <v>9.24</v>
      </c>
      <c r="L721" s="583" t="s">
        <v>392</v>
      </c>
      <c r="M721" s="252" t="s">
        <v>415</v>
      </c>
      <c r="N721" s="679">
        <v>0</v>
      </c>
      <c r="O721" s="251">
        <v>2022</v>
      </c>
      <c r="P721" s="251">
        <v>2031</v>
      </c>
      <c r="Q721" s="252" t="s">
        <v>1748</v>
      </c>
      <c r="R721" s="252" t="s">
        <v>394</v>
      </c>
      <c r="S721" s="252" t="s">
        <v>583</v>
      </c>
      <c r="T721" s="252" t="s">
        <v>1688</v>
      </c>
      <c r="U721" s="251" t="s">
        <v>2393</v>
      </c>
      <c r="V721" s="257"/>
      <c r="W721" s="257"/>
      <c r="X721" s="257"/>
      <c r="Y721" s="257"/>
      <c r="Z721" s="257"/>
      <c r="AA721" s="257"/>
      <c r="AB721" s="257"/>
      <c r="AC721" s="257"/>
      <c r="AD721" s="257"/>
      <c r="AE721" s="257"/>
      <c r="AF721" s="257"/>
      <c r="AG721" s="257"/>
      <c r="AH721" s="257"/>
      <c r="AI721" s="257"/>
      <c r="AJ721" s="257"/>
      <c r="AK721" s="257"/>
    </row>
    <row r="722" spans="2:37" s="598" customFormat="1" ht="22.5" customHeight="1">
      <c r="B722" s="583" t="s">
        <v>1438</v>
      </c>
      <c r="C722" s="584" t="s">
        <v>469</v>
      </c>
      <c r="D722" s="583" t="s">
        <v>506</v>
      </c>
      <c r="E722" s="584" t="s">
        <v>882</v>
      </c>
      <c r="F722" s="584" t="s">
        <v>431</v>
      </c>
      <c r="G722" s="584">
        <v>4806780.5</v>
      </c>
      <c r="H722" s="584">
        <v>2770070.9</v>
      </c>
      <c r="I722" s="584" t="s">
        <v>646</v>
      </c>
      <c r="J722" s="583" t="s">
        <v>119</v>
      </c>
      <c r="K722" s="584">
        <v>0.14000000000000001</v>
      </c>
      <c r="L722" s="584"/>
      <c r="M722" s="251" t="s">
        <v>883</v>
      </c>
      <c r="N722" s="679">
        <v>0.14000000000000001</v>
      </c>
      <c r="O722" s="251">
        <v>2023</v>
      </c>
      <c r="P722" s="251">
        <v>2024</v>
      </c>
      <c r="Q722" s="251" t="s">
        <v>412</v>
      </c>
      <c r="R722" s="251" t="s">
        <v>394</v>
      </c>
      <c r="S722" s="251" t="s">
        <v>418</v>
      </c>
      <c r="T722" s="252" t="s">
        <v>477</v>
      </c>
      <c r="U722" s="251"/>
      <c r="V722" s="257"/>
      <c r="W722" s="257"/>
      <c r="X722" s="257"/>
      <c r="Y722" s="257"/>
      <c r="Z722" s="257"/>
      <c r="AA722" s="257"/>
      <c r="AB722" s="257"/>
      <c r="AC722" s="257"/>
      <c r="AD722" s="257"/>
      <c r="AE722" s="257"/>
      <c r="AF722" s="257"/>
      <c r="AG722" s="257"/>
      <c r="AH722" s="257"/>
      <c r="AI722" s="257"/>
      <c r="AJ722" s="257"/>
      <c r="AK722" s="257"/>
    </row>
    <row r="723" spans="2:37" s="598" customFormat="1" ht="22.5" customHeight="1">
      <c r="B723" s="583" t="s">
        <v>1438</v>
      </c>
      <c r="C723" s="583" t="s">
        <v>2390</v>
      </c>
      <c r="D723" s="584" t="s">
        <v>2391</v>
      </c>
      <c r="E723" s="584" t="s">
        <v>2392</v>
      </c>
      <c r="F723" s="583" t="s">
        <v>431</v>
      </c>
      <c r="G723" s="585">
        <v>4956000</v>
      </c>
      <c r="H723" s="585">
        <v>2343750</v>
      </c>
      <c r="I723" s="583" t="s">
        <v>643</v>
      </c>
      <c r="J723" s="584" t="s">
        <v>585</v>
      </c>
      <c r="K723" s="585">
        <v>19</v>
      </c>
      <c r="L723" s="583" t="s">
        <v>918</v>
      </c>
      <c r="M723" s="252" t="s">
        <v>116</v>
      </c>
      <c r="N723" s="679">
        <v>0</v>
      </c>
      <c r="O723" s="251">
        <v>2022</v>
      </c>
      <c r="P723" s="251">
        <v>2031</v>
      </c>
      <c r="Q723" s="252" t="s">
        <v>1748</v>
      </c>
      <c r="R723" s="252" t="s">
        <v>394</v>
      </c>
      <c r="S723" s="252" t="s">
        <v>583</v>
      </c>
      <c r="T723" s="252" t="s">
        <v>1688</v>
      </c>
      <c r="U723" s="251" t="s">
        <v>2393</v>
      </c>
      <c r="V723" s="257"/>
      <c r="W723" s="257"/>
      <c r="X723" s="257"/>
      <c r="Y723" s="257"/>
      <c r="Z723" s="257"/>
      <c r="AA723" s="257"/>
      <c r="AB723" s="257"/>
      <c r="AC723" s="257"/>
      <c r="AD723" s="257"/>
      <c r="AE723" s="257"/>
      <c r="AF723" s="257"/>
      <c r="AG723" s="257"/>
      <c r="AH723" s="257"/>
      <c r="AI723" s="257"/>
      <c r="AJ723" s="257"/>
      <c r="AK723" s="257"/>
    </row>
    <row r="724" spans="2:37" s="598" customFormat="1" ht="22.5" customHeight="1">
      <c r="B724" s="583" t="s">
        <v>1438</v>
      </c>
      <c r="C724" s="583" t="s">
        <v>2390</v>
      </c>
      <c r="D724" s="584" t="s">
        <v>2391</v>
      </c>
      <c r="E724" s="584" t="s">
        <v>472</v>
      </c>
      <c r="F724" s="583" t="s">
        <v>431</v>
      </c>
      <c r="G724" s="585">
        <v>4953750</v>
      </c>
      <c r="H724" s="585">
        <v>2340000</v>
      </c>
      <c r="I724" s="583" t="s">
        <v>643</v>
      </c>
      <c r="J724" s="584" t="s">
        <v>585</v>
      </c>
      <c r="K724" s="585">
        <v>355.49</v>
      </c>
      <c r="L724" s="583" t="s">
        <v>2394</v>
      </c>
      <c r="M724" s="252" t="s">
        <v>116</v>
      </c>
      <c r="N724" s="679">
        <v>0</v>
      </c>
      <c r="O724" s="251">
        <v>2022</v>
      </c>
      <c r="P724" s="251">
        <v>2031</v>
      </c>
      <c r="Q724" s="252" t="s">
        <v>1748</v>
      </c>
      <c r="R724" s="252" t="s">
        <v>394</v>
      </c>
      <c r="S724" s="252" t="s">
        <v>583</v>
      </c>
      <c r="T724" s="252" t="s">
        <v>1688</v>
      </c>
      <c r="U724" s="251" t="s">
        <v>2393</v>
      </c>
      <c r="V724" s="257"/>
      <c r="W724" s="257"/>
      <c r="X724" s="257"/>
      <c r="Y724" s="257"/>
      <c r="Z724" s="257"/>
      <c r="AA724" s="257"/>
      <c r="AB724" s="257"/>
      <c r="AC724" s="257"/>
      <c r="AD724" s="257"/>
      <c r="AE724" s="257"/>
      <c r="AF724" s="257"/>
      <c r="AG724" s="257"/>
      <c r="AH724" s="257"/>
      <c r="AI724" s="257"/>
      <c r="AJ724" s="257"/>
      <c r="AK724" s="257"/>
    </row>
    <row r="725" spans="2:37" s="598" customFormat="1" ht="22.5" customHeight="1">
      <c r="B725" s="583" t="s">
        <v>1438</v>
      </c>
      <c r="C725" s="583" t="s">
        <v>2390</v>
      </c>
      <c r="D725" s="584" t="s">
        <v>2391</v>
      </c>
      <c r="E725" s="584" t="s">
        <v>472</v>
      </c>
      <c r="F725" s="583" t="s">
        <v>431</v>
      </c>
      <c r="G725" s="585">
        <v>4953750</v>
      </c>
      <c r="H725" s="585">
        <v>2340000</v>
      </c>
      <c r="I725" s="583" t="s">
        <v>643</v>
      </c>
      <c r="J725" s="584" t="s">
        <v>585</v>
      </c>
      <c r="K725" s="585">
        <v>73</v>
      </c>
      <c r="L725" s="583" t="s">
        <v>2395</v>
      </c>
      <c r="M725" s="252" t="s">
        <v>116</v>
      </c>
      <c r="N725" s="679">
        <v>0</v>
      </c>
      <c r="O725" s="251">
        <v>2022</v>
      </c>
      <c r="P725" s="251">
        <v>2031</v>
      </c>
      <c r="Q725" s="252" t="s">
        <v>1748</v>
      </c>
      <c r="R725" s="252" t="s">
        <v>394</v>
      </c>
      <c r="S725" s="252" t="s">
        <v>583</v>
      </c>
      <c r="T725" s="252" t="s">
        <v>1688</v>
      </c>
      <c r="U725" s="251" t="s">
        <v>2393</v>
      </c>
      <c r="V725" s="257"/>
      <c r="W725" s="257"/>
      <c r="X725" s="257"/>
      <c r="Y725" s="257"/>
      <c r="Z725" s="257"/>
      <c r="AA725" s="257"/>
      <c r="AB725" s="257"/>
      <c r="AC725" s="257"/>
      <c r="AD725" s="257"/>
      <c r="AE725" s="257"/>
      <c r="AF725" s="257"/>
      <c r="AG725" s="257"/>
      <c r="AH725" s="257"/>
      <c r="AI725" s="257"/>
      <c r="AJ725" s="257"/>
      <c r="AK725" s="257"/>
    </row>
    <row r="726" spans="2:37" s="598" customFormat="1" ht="22.5" customHeight="1">
      <c r="B726" s="583" t="s">
        <v>1438</v>
      </c>
      <c r="C726" s="583" t="s">
        <v>2390</v>
      </c>
      <c r="D726" s="584" t="s">
        <v>2391</v>
      </c>
      <c r="E726" s="584" t="s">
        <v>472</v>
      </c>
      <c r="F726" s="583" t="s">
        <v>431</v>
      </c>
      <c r="G726" s="585">
        <v>4953750</v>
      </c>
      <c r="H726" s="585">
        <v>2340000</v>
      </c>
      <c r="I726" s="583" t="s">
        <v>643</v>
      </c>
      <c r="J726" s="584" t="s">
        <v>585</v>
      </c>
      <c r="K726" s="585">
        <v>20.47</v>
      </c>
      <c r="L726" s="583" t="s">
        <v>1427</v>
      </c>
      <c r="M726" s="252" t="s">
        <v>116</v>
      </c>
      <c r="N726" s="679">
        <v>0</v>
      </c>
      <c r="O726" s="251">
        <v>2022</v>
      </c>
      <c r="P726" s="251">
        <v>2031</v>
      </c>
      <c r="Q726" s="252" t="s">
        <v>1748</v>
      </c>
      <c r="R726" s="252" t="s">
        <v>394</v>
      </c>
      <c r="S726" s="252" t="s">
        <v>583</v>
      </c>
      <c r="T726" s="252" t="s">
        <v>1688</v>
      </c>
      <c r="U726" s="251" t="s">
        <v>2393</v>
      </c>
      <c r="V726" s="257"/>
      <c r="W726" s="257"/>
      <c r="X726" s="257"/>
      <c r="Y726" s="257"/>
      <c r="Z726" s="257"/>
      <c r="AA726" s="257"/>
      <c r="AB726" s="257"/>
      <c r="AC726" s="257"/>
      <c r="AD726" s="257"/>
      <c r="AE726" s="257"/>
      <c r="AF726" s="257"/>
      <c r="AG726" s="257"/>
      <c r="AH726" s="257"/>
      <c r="AI726" s="257"/>
      <c r="AJ726" s="257"/>
      <c r="AK726" s="257"/>
    </row>
    <row r="727" spans="2:37" s="598" customFormat="1" ht="22.5" customHeight="1">
      <c r="B727" s="583" t="s">
        <v>1438</v>
      </c>
      <c r="C727" s="583" t="s">
        <v>2390</v>
      </c>
      <c r="D727" s="584" t="s">
        <v>2391</v>
      </c>
      <c r="E727" s="584" t="s">
        <v>472</v>
      </c>
      <c r="F727" s="583" t="s">
        <v>431</v>
      </c>
      <c r="G727" s="585">
        <v>4953750</v>
      </c>
      <c r="H727" s="585">
        <v>2340000</v>
      </c>
      <c r="I727" s="583" t="s">
        <v>643</v>
      </c>
      <c r="J727" s="583" t="s">
        <v>1089</v>
      </c>
      <c r="K727" s="642">
        <v>0.69</v>
      </c>
      <c r="L727" s="583" t="s">
        <v>2396</v>
      </c>
      <c r="M727" s="252" t="s">
        <v>594</v>
      </c>
      <c r="N727" s="679">
        <v>0</v>
      </c>
      <c r="O727" s="251">
        <v>2022</v>
      </c>
      <c r="P727" s="251">
        <v>2031</v>
      </c>
      <c r="Q727" s="252" t="s">
        <v>1748</v>
      </c>
      <c r="R727" s="252" t="s">
        <v>394</v>
      </c>
      <c r="S727" s="252" t="s">
        <v>583</v>
      </c>
      <c r="T727" s="252" t="s">
        <v>1688</v>
      </c>
      <c r="U727" s="251" t="s">
        <v>2393</v>
      </c>
      <c r="V727" s="257"/>
      <c r="W727" s="257"/>
      <c r="X727" s="257"/>
      <c r="Y727" s="257"/>
      <c r="Z727" s="257"/>
      <c r="AA727" s="257"/>
      <c r="AB727" s="257"/>
      <c r="AC727" s="257"/>
      <c r="AD727" s="257"/>
      <c r="AE727" s="257"/>
      <c r="AF727" s="257"/>
      <c r="AG727" s="257"/>
      <c r="AH727" s="257"/>
      <c r="AI727" s="257"/>
      <c r="AJ727" s="257"/>
      <c r="AK727" s="257"/>
    </row>
    <row r="728" spans="2:37" s="598" customFormat="1" ht="22.5" customHeight="1">
      <c r="B728" s="583" t="s">
        <v>1438</v>
      </c>
      <c r="C728" s="583" t="s">
        <v>2390</v>
      </c>
      <c r="D728" s="584" t="s">
        <v>2391</v>
      </c>
      <c r="E728" s="584" t="s">
        <v>472</v>
      </c>
      <c r="F728" s="583" t="s">
        <v>431</v>
      </c>
      <c r="G728" s="585">
        <v>4953750</v>
      </c>
      <c r="H728" s="585">
        <v>2340000</v>
      </c>
      <c r="I728" s="583" t="s">
        <v>643</v>
      </c>
      <c r="J728" s="583" t="s">
        <v>1089</v>
      </c>
      <c r="K728" s="642">
        <v>7.33</v>
      </c>
      <c r="L728" s="583" t="s">
        <v>622</v>
      </c>
      <c r="M728" s="252" t="s">
        <v>413</v>
      </c>
      <c r="N728" s="679">
        <v>0</v>
      </c>
      <c r="O728" s="251">
        <v>2022</v>
      </c>
      <c r="P728" s="251">
        <v>2031</v>
      </c>
      <c r="Q728" s="252" t="s">
        <v>1748</v>
      </c>
      <c r="R728" s="252" t="s">
        <v>394</v>
      </c>
      <c r="S728" s="252" t="s">
        <v>583</v>
      </c>
      <c r="T728" s="252" t="s">
        <v>1688</v>
      </c>
      <c r="U728" s="251" t="s">
        <v>2393</v>
      </c>
      <c r="V728" s="257"/>
      <c r="W728" s="257"/>
      <c r="X728" s="257"/>
      <c r="Y728" s="257"/>
      <c r="Z728" s="257"/>
      <c r="AA728" s="257"/>
      <c r="AB728" s="257"/>
      <c r="AC728" s="257"/>
      <c r="AD728" s="257"/>
      <c r="AE728" s="257"/>
      <c r="AF728" s="257"/>
      <c r="AG728" s="257"/>
      <c r="AH728" s="257"/>
      <c r="AI728" s="257"/>
      <c r="AJ728" s="257"/>
      <c r="AK728" s="257"/>
    </row>
    <row r="729" spans="2:37" s="598" customFormat="1" ht="22.5" customHeight="1">
      <c r="B729" s="583" t="s">
        <v>1438</v>
      </c>
      <c r="C729" s="583" t="s">
        <v>2390</v>
      </c>
      <c r="D729" s="584" t="s">
        <v>2391</v>
      </c>
      <c r="E729" s="584" t="s">
        <v>472</v>
      </c>
      <c r="F729" s="583" t="s">
        <v>431</v>
      </c>
      <c r="G729" s="585">
        <v>4953750</v>
      </c>
      <c r="H729" s="585">
        <v>2340000</v>
      </c>
      <c r="I729" s="583" t="s">
        <v>643</v>
      </c>
      <c r="J729" s="583" t="s">
        <v>1089</v>
      </c>
      <c r="K729" s="642">
        <v>2.36</v>
      </c>
      <c r="L729" s="583" t="s">
        <v>2397</v>
      </c>
      <c r="M729" s="252" t="s">
        <v>411</v>
      </c>
      <c r="N729" s="679">
        <v>0</v>
      </c>
      <c r="O729" s="251">
        <v>2022</v>
      </c>
      <c r="P729" s="251">
        <v>2031</v>
      </c>
      <c r="Q729" s="252" t="s">
        <v>1748</v>
      </c>
      <c r="R729" s="252" t="s">
        <v>394</v>
      </c>
      <c r="S729" s="252" t="s">
        <v>583</v>
      </c>
      <c r="T729" s="252" t="s">
        <v>1688</v>
      </c>
      <c r="U729" s="251" t="s">
        <v>2393</v>
      </c>
      <c r="V729" s="257"/>
      <c r="W729" s="257"/>
      <c r="X729" s="257"/>
      <c r="Y729" s="257"/>
      <c r="Z729" s="257"/>
      <c r="AA729" s="257"/>
      <c r="AB729" s="257"/>
      <c r="AC729" s="257"/>
      <c r="AD729" s="257"/>
      <c r="AE729" s="257"/>
      <c r="AF729" s="257"/>
      <c r="AG729" s="257"/>
      <c r="AH729" s="257"/>
      <c r="AI729" s="257"/>
      <c r="AJ729" s="257"/>
      <c r="AK729" s="257"/>
    </row>
    <row r="730" spans="2:37" s="598" customFormat="1" ht="22.5" customHeight="1">
      <c r="B730" s="583" t="s">
        <v>1438</v>
      </c>
      <c r="C730" s="583" t="s">
        <v>2390</v>
      </c>
      <c r="D730" s="584" t="s">
        <v>2391</v>
      </c>
      <c r="E730" s="584" t="s">
        <v>472</v>
      </c>
      <c r="F730" s="583" t="s">
        <v>431</v>
      </c>
      <c r="G730" s="585">
        <v>4953750</v>
      </c>
      <c r="H730" s="585">
        <v>2340000</v>
      </c>
      <c r="I730" s="583" t="s">
        <v>643</v>
      </c>
      <c r="J730" s="583" t="s">
        <v>1089</v>
      </c>
      <c r="K730" s="642">
        <v>9.24</v>
      </c>
      <c r="L730" s="583" t="s">
        <v>392</v>
      </c>
      <c r="M730" s="252" t="s">
        <v>415</v>
      </c>
      <c r="N730" s="679">
        <v>0</v>
      </c>
      <c r="O730" s="251">
        <v>2022</v>
      </c>
      <c r="P730" s="251">
        <v>2031</v>
      </c>
      <c r="Q730" s="252" t="s">
        <v>1748</v>
      </c>
      <c r="R730" s="252" t="s">
        <v>394</v>
      </c>
      <c r="S730" s="252" t="s">
        <v>583</v>
      </c>
      <c r="T730" s="252" t="s">
        <v>1688</v>
      </c>
      <c r="U730" s="251" t="s">
        <v>2393</v>
      </c>
      <c r="V730" s="257"/>
      <c r="W730" s="257"/>
      <c r="X730" s="257"/>
      <c r="Y730" s="257"/>
      <c r="Z730" s="257"/>
      <c r="AA730" s="257"/>
      <c r="AB730" s="257"/>
      <c r="AC730" s="257"/>
      <c r="AD730" s="257"/>
      <c r="AE730" s="257"/>
      <c r="AF730" s="257"/>
      <c r="AG730" s="257"/>
      <c r="AH730" s="257"/>
      <c r="AI730" s="257"/>
      <c r="AJ730" s="257"/>
      <c r="AK730" s="257"/>
    </row>
    <row r="731" spans="2:37" s="598" customFormat="1" ht="22.5" customHeight="1">
      <c r="B731" s="583" t="s">
        <v>1438</v>
      </c>
      <c r="C731" s="584" t="s">
        <v>463</v>
      </c>
      <c r="D731" s="584" t="s">
        <v>524</v>
      </c>
      <c r="E731" s="584" t="s">
        <v>420</v>
      </c>
      <c r="F731" s="583" t="s">
        <v>100</v>
      </c>
      <c r="G731" s="583" t="s">
        <v>100</v>
      </c>
      <c r="H731" s="584"/>
      <c r="I731" s="584" t="s">
        <v>646</v>
      </c>
      <c r="J731" s="583" t="s">
        <v>898</v>
      </c>
      <c r="K731" s="585">
        <v>38.700000000000003</v>
      </c>
      <c r="L731" s="583" t="s">
        <v>100</v>
      </c>
      <c r="M731" s="252" t="s">
        <v>100</v>
      </c>
      <c r="N731" s="679">
        <v>0</v>
      </c>
      <c r="O731" s="251"/>
      <c r="P731" s="251"/>
      <c r="Q731" s="252" t="s">
        <v>393</v>
      </c>
      <c r="R731" s="251" t="s">
        <v>394</v>
      </c>
      <c r="S731" s="251" t="s">
        <v>464</v>
      </c>
      <c r="T731" s="251"/>
      <c r="U731" s="251"/>
      <c r="V731" s="257"/>
      <c r="W731" s="257"/>
      <c r="X731" s="257"/>
      <c r="Y731" s="257"/>
      <c r="Z731" s="257"/>
      <c r="AA731" s="257"/>
      <c r="AB731" s="257"/>
      <c r="AC731" s="257"/>
      <c r="AD731" s="257"/>
      <c r="AE731" s="257"/>
      <c r="AF731" s="257"/>
      <c r="AG731" s="257"/>
      <c r="AH731" s="257"/>
      <c r="AI731" s="257"/>
      <c r="AJ731" s="257"/>
      <c r="AK731" s="257"/>
    </row>
    <row r="732" spans="2:37" s="598" customFormat="1" ht="22.5" customHeight="1">
      <c r="B732" s="583" t="s">
        <v>1438</v>
      </c>
      <c r="C732" s="584" t="s">
        <v>463</v>
      </c>
      <c r="D732" s="584" t="s">
        <v>524</v>
      </c>
      <c r="E732" s="584" t="s">
        <v>417</v>
      </c>
      <c r="F732" s="583" t="s">
        <v>100</v>
      </c>
      <c r="G732" s="583" t="s">
        <v>100</v>
      </c>
      <c r="H732" s="584"/>
      <c r="I732" s="584" t="s">
        <v>646</v>
      </c>
      <c r="J732" s="583" t="s">
        <v>898</v>
      </c>
      <c r="K732" s="585">
        <v>10.4</v>
      </c>
      <c r="L732" s="583" t="s">
        <v>100</v>
      </c>
      <c r="M732" s="252" t="s">
        <v>100</v>
      </c>
      <c r="N732" s="679">
        <v>0</v>
      </c>
      <c r="O732" s="251"/>
      <c r="P732" s="251"/>
      <c r="Q732" s="252" t="s">
        <v>393</v>
      </c>
      <c r="R732" s="251" t="s">
        <v>394</v>
      </c>
      <c r="S732" s="251" t="s">
        <v>464</v>
      </c>
      <c r="T732" s="251"/>
      <c r="U732" s="251"/>
      <c r="V732" s="257"/>
      <c r="W732" s="257"/>
      <c r="X732" s="257"/>
      <c r="Y732" s="257"/>
      <c r="Z732" s="257"/>
      <c r="AA732" s="257"/>
      <c r="AB732" s="257"/>
      <c r="AC732" s="257"/>
      <c r="AD732" s="257"/>
      <c r="AE732" s="257"/>
      <c r="AF732" s="257"/>
      <c r="AG732" s="257"/>
      <c r="AH732" s="257"/>
      <c r="AI732" s="257"/>
      <c r="AJ732" s="257"/>
      <c r="AK732" s="257"/>
    </row>
    <row r="733" spans="2:37" s="598" customFormat="1" ht="22.5" customHeight="1">
      <c r="B733" s="583" t="s">
        <v>1438</v>
      </c>
      <c r="C733" s="584" t="s">
        <v>463</v>
      </c>
      <c r="D733" s="584" t="s">
        <v>524</v>
      </c>
      <c r="E733" s="584" t="s">
        <v>465</v>
      </c>
      <c r="F733" s="583" t="s">
        <v>100</v>
      </c>
      <c r="G733" s="583" t="s">
        <v>100</v>
      </c>
      <c r="H733" s="584"/>
      <c r="I733" s="584" t="s">
        <v>646</v>
      </c>
      <c r="J733" s="583" t="s">
        <v>898</v>
      </c>
      <c r="K733" s="585">
        <v>36.799999999999997</v>
      </c>
      <c r="L733" s="583" t="s">
        <v>100</v>
      </c>
      <c r="M733" s="252" t="s">
        <v>100</v>
      </c>
      <c r="N733" s="679">
        <v>0</v>
      </c>
      <c r="O733" s="251"/>
      <c r="P733" s="251"/>
      <c r="Q733" s="252" t="s">
        <v>393</v>
      </c>
      <c r="R733" s="251" t="s">
        <v>394</v>
      </c>
      <c r="S733" s="251" t="s">
        <v>464</v>
      </c>
      <c r="T733" s="251"/>
      <c r="U733" s="251"/>
      <c r="V733" s="257"/>
      <c r="W733" s="257"/>
      <c r="X733" s="257"/>
      <c r="Y733" s="257"/>
      <c r="Z733" s="257"/>
      <c r="AA733" s="257"/>
      <c r="AB733" s="257"/>
      <c r="AC733" s="257"/>
      <c r="AD733" s="257"/>
      <c r="AE733" s="257"/>
      <c r="AF733" s="257"/>
      <c r="AG733" s="257"/>
      <c r="AH733" s="257"/>
      <c r="AI733" s="257"/>
      <c r="AJ733" s="257"/>
      <c r="AK733" s="257"/>
    </row>
    <row r="734" spans="2:37" s="598" customFormat="1" ht="22.5" customHeight="1">
      <c r="B734" s="583" t="s">
        <v>1438</v>
      </c>
      <c r="C734" s="584" t="s">
        <v>463</v>
      </c>
      <c r="D734" s="584" t="s">
        <v>524</v>
      </c>
      <c r="E734" s="584" t="s">
        <v>466</v>
      </c>
      <c r="F734" s="583" t="s">
        <v>100</v>
      </c>
      <c r="G734" s="583" t="s">
        <v>100</v>
      </c>
      <c r="H734" s="584"/>
      <c r="I734" s="584" t="s">
        <v>646</v>
      </c>
      <c r="J734" s="584" t="s">
        <v>119</v>
      </c>
      <c r="K734" s="585">
        <v>0.5</v>
      </c>
      <c r="L734" s="583" t="s">
        <v>100</v>
      </c>
      <c r="M734" s="252" t="s">
        <v>100</v>
      </c>
      <c r="N734" s="679">
        <v>0</v>
      </c>
      <c r="O734" s="251"/>
      <c r="P734" s="251"/>
      <c r="Q734" s="252" t="s">
        <v>393</v>
      </c>
      <c r="R734" s="251" t="s">
        <v>394</v>
      </c>
      <c r="S734" s="251" t="s">
        <v>464</v>
      </c>
      <c r="T734" s="251"/>
      <c r="U734" s="251"/>
      <c r="V734" s="257"/>
      <c r="W734" s="257"/>
      <c r="X734" s="257"/>
      <c r="Y734" s="257"/>
      <c r="Z734" s="257"/>
      <c r="AA734" s="257"/>
      <c r="AB734" s="257"/>
      <c r="AC734" s="257"/>
      <c r="AD734" s="257"/>
      <c r="AE734" s="257"/>
      <c r="AF734" s="257"/>
      <c r="AG734" s="257"/>
      <c r="AH734" s="257"/>
      <c r="AI734" s="257"/>
      <c r="AJ734" s="257"/>
      <c r="AK734" s="257"/>
    </row>
    <row r="735" spans="2:37" s="598" customFormat="1" ht="22.5" customHeight="1">
      <c r="B735" s="583" t="s">
        <v>1438</v>
      </c>
      <c r="C735" s="584" t="s">
        <v>463</v>
      </c>
      <c r="D735" s="584" t="s">
        <v>524</v>
      </c>
      <c r="E735" s="584" t="s">
        <v>420</v>
      </c>
      <c r="F735" s="583" t="s">
        <v>100</v>
      </c>
      <c r="G735" s="583" t="s">
        <v>100</v>
      </c>
      <c r="H735" s="584"/>
      <c r="I735" s="584" t="s">
        <v>646</v>
      </c>
      <c r="J735" s="583" t="s">
        <v>898</v>
      </c>
      <c r="K735" s="585">
        <v>38</v>
      </c>
      <c r="L735" s="583" t="s">
        <v>100</v>
      </c>
      <c r="M735" s="252" t="s">
        <v>100</v>
      </c>
      <c r="N735" s="679">
        <v>0</v>
      </c>
      <c r="O735" s="251"/>
      <c r="P735" s="251"/>
      <c r="Q735" s="252" t="s">
        <v>393</v>
      </c>
      <c r="R735" s="251" t="s">
        <v>394</v>
      </c>
      <c r="S735" s="251" t="s">
        <v>464</v>
      </c>
      <c r="T735" s="251"/>
      <c r="U735" s="251"/>
      <c r="V735" s="257"/>
      <c r="W735" s="257"/>
      <c r="X735" s="257"/>
      <c r="Y735" s="257"/>
      <c r="Z735" s="257"/>
      <c r="AA735" s="257"/>
      <c r="AB735" s="257"/>
      <c r="AC735" s="257"/>
      <c r="AD735" s="257"/>
      <c r="AE735" s="257"/>
      <c r="AF735" s="257"/>
      <c r="AG735" s="257"/>
      <c r="AH735" s="257"/>
      <c r="AI735" s="257"/>
      <c r="AJ735" s="257"/>
      <c r="AK735" s="257"/>
    </row>
    <row r="736" spans="2:37" s="598" customFormat="1" ht="22.5" customHeight="1">
      <c r="B736" s="583" t="s">
        <v>1438</v>
      </c>
      <c r="C736" s="584" t="s">
        <v>463</v>
      </c>
      <c r="D736" s="584" t="s">
        <v>506</v>
      </c>
      <c r="E736" s="584" t="s">
        <v>466</v>
      </c>
      <c r="F736" s="583" t="s">
        <v>100</v>
      </c>
      <c r="G736" s="583" t="s">
        <v>100</v>
      </c>
      <c r="H736" s="584"/>
      <c r="I736" s="584" t="s">
        <v>646</v>
      </c>
      <c r="J736" s="584" t="s">
        <v>119</v>
      </c>
      <c r="K736" s="585">
        <v>2.5</v>
      </c>
      <c r="L736" s="583" t="s">
        <v>100</v>
      </c>
      <c r="M736" s="252" t="s">
        <v>100</v>
      </c>
      <c r="N736" s="679">
        <v>0</v>
      </c>
      <c r="O736" s="251"/>
      <c r="P736" s="251"/>
      <c r="Q736" s="252" t="s">
        <v>393</v>
      </c>
      <c r="R736" s="251" t="s">
        <v>394</v>
      </c>
      <c r="S736" s="251" t="s">
        <v>891</v>
      </c>
      <c r="T736" s="251"/>
      <c r="U736" s="251" t="s">
        <v>2398</v>
      </c>
      <c r="V736" s="257"/>
      <c r="W736" s="257"/>
      <c r="X736" s="257"/>
      <c r="Y736" s="257"/>
      <c r="Z736" s="257"/>
      <c r="AA736" s="257"/>
      <c r="AB736" s="257"/>
      <c r="AC736" s="257"/>
      <c r="AD736" s="257"/>
      <c r="AE736" s="257"/>
      <c r="AF736" s="257"/>
      <c r="AG736" s="257"/>
      <c r="AH736" s="257"/>
      <c r="AI736" s="257"/>
      <c r="AJ736" s="257"/>
      <c r="AK736" s="257"/>
    </row>
    <row r="737" spans="2:37" s="641" customFormat="1" ht="22.5" customHeight="1">
      <c r="B737" s="583" t="s">
        <v>1438</v>
      </c>
      <c r="C737" s="584" t="s">
        <v>467</v>
      </c>
      <c r="D737" s="584" t="s">
        <v>527</v>
      </c>
      <c r="E737" s="584" t="s">
        <v>450</v>
      </c>
      <c r="F737" s="584" t="s">
        <v>431</v>
      </c>
      <c r="G737" s="584"/>
      <c r="H737" s="584"/>
      <c r="I737" s="584" t="s">
        <v>646</v>
      </c>
      <c r="J737" s="583" t="s">
        <v>621</v>
      </c>
      <c r="K737" s="584">
        <v>2.2999999999999998</v>
      </c>
      <c r="L737" s="583" t="s">
        <v>100</v>
      </c>
      <c r="M737" s="252" t="s">
        <v>100</v>
      </c>
      <c r="N737" s="679">
        <v>0</v>
      </c>
      <c r="O737" s="251">
        <v>2023</v>
      </c>
      <c r="P737" s="251">
        <v>2028</v>
      </c>
      <c r="Q737" s="252" t="s">
        <v>393</v>
      </c>
      <c r="R737" s="251" t="s">
        <v>394</v>
      </c>
      <c r="S737" s="251" t="s">
        <v>464</v>
      </c>
      <c r="T737" s="251"/>
      <c r="U737" s="251"/>
      <c r="V737" s="257"/>
      <c r="W737" s="257"/>
      <c r="X737" s="257"/>
      <c r="Y737" s="257"/>
      <c r="Z737" s="257"/>
      <c r="AA737" s="257"/>
      <c r="AB737" s="257"/>
      <c r="AC737" s="714"/>
      <c r="AD737" s="714"/>
      <c r="AE737" s="714"/>
      <c r="AF737" s="714"/>
      <c r="AG737" s="714"/>
      <c r="AH737" s="714"/>
      <c r="AI737" s="714"/>
      <c r="AJ737" s="714"/>
      <c r="AK737" s="714"/>
    </row>
    <row r="738" spans="2:37" s="598" customFormat="1" ht="22.5" customHeight="1">
      <c r="B738" s="583" t="s">
        <v>1438</v>
      </c>
      <c r="C738" s="584" t="s">
        <v>1623</v>
      </c>
      <c r="D738" s="584" t="s">
        <v>524</v>
      </c>
      <c r="E738" s="583" t="s">
        <v>2399</v>
      </c>
      <c r="F738" s="583" t="s">
        <v>431</v>
      </c>
      <c r="G738" s="583">
        <v>4939171.7329200003</v>
      </c>
      <c r="H738" s="583">
        <v>2604315.6727689998</v>
      </c>
      <c r="I738" s="584" t="s">
        <v>646</v>
      </c>
      <c r="J738" s="584" t="s">
        <v>621</v>
      </c>
      <c r="K738" s="585">
        <v>24</v>
      </c>
      <c r="L738" s="584" t="s">
        <v>2400</v>
      </c>
      <c r="M738" s="251" t="s">
        <v>2401</v>
      </c>
      <c r="N738" s="353">
        <v>0</v>
      </c>
      <c r="O738" s="252">
        <v>2024</v>
      </c>
      <c r="P738" s="251">
        <v>2030</v>
      </c>
      <c r="Q738" s="252" t="s">
        <v>393</v>
      </c>
      <c r="R738" s="251" t="s">
        <v>394</v>
      </c>
      <c r="S738" s="252" t="s">
        <v>2402</v>
      </c>
      <c r="T738" s="251" t="s">
        <v>397</v>
      </c>
      <c r="U738" s="251" t="s">
        <v>2403</v>
      </c>
      <c r="V738" s="257"/>
      <c r="W738" s="257"/>
      <c r="X738" s="257"/>
      <c r="Y738" s="257"/>
      <c r="Z738" s="257"/>
      <c r="AA738" s="257"/>
      <c r="AB738" s="257"/>
      <c r="AC738" s="257"/>
      <c r="AD738" s="257"/>
      <c r="AE738" s="257"/>
      <c r="AF738" s="257"/>
      <c r="AG738" s="257"/>
      <c r="AH738" s="257"/>
      <c r="AI738" s="257"/>
      <c r="AJ738" s="257"/>
      <c r="AK738" s="257"/>
    </row>
    <row r="739" spans="2:37" s="598" customFormat="1" ht="22.5" customHeight="1">
      <c r="B739" s="583" t="s">
        <v>1438</v>
      </c>
      <c r="C739" s="583" t="s">
        <v>438</v>
      </c>
      <c r="D739" s="583" t="s">
        <v>527</v>
      </c>
      <c r="E739" s="583" t="s">
        <v>450</v>
      </c>
      <c r="F739" s="583" t="s">
        <v>100</v>
      </c>
      <c r="G739" s="583" t="s">
        <v>100</v>
      </c>
      <c r="H739" s="583" t="s">
        <v>100</v>
      </c>
      <c r="I739" s="583"/>
      <c r="J739" s="583" t="s">
        <v>1595</v>
      </c>
      <c r="K739" s="597">
        <v>4.363636363636364E-2</v>
      </c>
      <c r="L739" s="583" t="s">
        <v>1481</v>
      </c>
      <c r="M739" s="252" t="s">
        <v>413</v>
      </c>
      <c r="N739" s="353">
        <v>0</v>
      </c>
      <c r="O739" s="252">
        <v>2022</v>
      </c>
      <c r="P739" s="252">
        <v>2029</v>
      </c>
      <c r="Q739" s="252" t="s">
        <v>393</v>
      </c>
      <c r="R739" s="252" t="s">
        <v>394</v>
      </c>
      <c r="S739" s="252" t="s">
        <v>2404</v>
      </c>
      <c r="T739" s="252"/>
      <c r="U739" s="251"/>
      <c r="V739" s="257"/>
      <c r="W739" s="257"/>
      <c r="X739" s="257"/>
      <c r="Y739" s="257"/>
      <c r="Z739" s="257"/>
      <c r="AA739" s="257"/>
      <c r="AB739" s="257"/>
      <c r="AC739" s="257"/>
      <c r="AD739" s="257"/>
      <c r="AE739" s="257"/>
      <c r="AF739" s="257"/>
      <c r="AG739" s="257"/>
      <c r="AH739" s="257"/>
      <c r="AI739" s="257"/>
      <c r="AJ739" s="257"/>
      <c r="AK739" s="257"/>
    </row>
    <row r="740" spans="2:37" s="598" customFormat="1" ht="22.5" customHeight="1">
      <c r="B740" s="583" t="s">
        <v>1438</v>
      </c>
      <c r="C740" s="583" t="s">
        <v>438</v>
      </c>
      <c r="D740" s="583" t="s">
        <v>527</v>
      </c>
      <c r="E740" s="583" t="s">
        <v>450</v>
      </c>
      <c r="F740" s="583" t="s">
        <v>100</v>
      </c>
      <c r="G740" s="583" t="s">
        <v>100</v>
      </c>
      <c r="H740" s="583" t="s">
        <v>100</v>
      </c>
      <c r="I740" s="583"/>
      <c r="J740" s="583" t="s">
        <v>1595</v>
      </c>
      <c r="K740" s="597">
        <v>0.14727272727272728</v>
      </c>
      <c r="L740" s="583" t="s">
        <v>2405</v>
      </c>
      <c r="M740" s="252" t="s">
        <v>413</v>
      </c>
      <c r="N740" s="353">
        <v>0</v>
      </c>
      <c r="O740" s="252">
        <v>2022</v>
      </c>
      <c r="P740" s="252">
        <v>2029</v>
      </c>
      <c r="Q740" s="252" t="s">
        <v>393</v>
      </c>
      <c r="R740" s="252" t="s">
        <v>394</v>
      </c>
      <c r="S740" s="252" t="s">
        <v>2404</v>
      </c>
      <c r="T740" s="252"/>
      <c r="U740" s="251"/>
      <c r="V740" s="257"/>
      <c r="W740" s="257"/>
      <c r="X740" s="257"/>
      <c r="Y740" s="257"/>
      <c r="Z740" s="257"/>
      <c r="AA740" s="257"/>
      <c r="AB740" s="257"/>
      <c r="AC740" s="257"/>
      <c r="AD740" s="257"/>
      <c r="AE740" s="257"/>
      <c r="AF740" s="257"/>
      <c r="AG740" s="257"/>
      <c r="AH740" s="257"/>
      <c r="AI740" s="257"/>
      <c r="AJ740" s="257"/>
      <c r="AK740" s="257"/>
    </row>
    <row r="741" spans="2:37" s="598" customFormat="1" ht="22.5" customHeight="1">
      <c r="B741" s="583" t="s">
        <v>1438</v>
      </c>
      <c r="C741" s="583" t="s">
        <v>438</v>
      </c>
      <c r="D741" s="583" t="s">
        <v>527</v>
      </c>
      <c r="E741" s="583" t="s">
        <v>450</v>
      </c>
      <c r="F741" s="583" t="s">
        <v>100</v>
      </c>
      <c r="G741" s="583" t="s">
        <v>100</v>
      </c>
      <c r="H741" s="583" t="s">
        <v>100</v>
      </c>
      <c r="I741" s="583"/>
      <c r="J741" s="583" t="s">
        <v>1595</v>
      </c>
      <c r="K741" s="585">
        <v>0.17454545454545456</v>
      </c>
      <c r="L741" s="584" t="s">
        <v>2406</v>
      </c>
      <c r="M741" s="252" t="s">
        <v>413</v>
      </c>
      <c r="N741" s="353">
        <v>0</v>
      </c>
      <c r="O741" s="252">
        <v>2022</v>
      </c>
      <c r="P741" s="252">
        <v>2029</v>
      </c>
      <c r="Q741" s="252" t="s">
        <v>393</v>
      </c>
      <c r="R741" s="252" t="s">
        <v>394</v>
      </c>
      <c r="S741" s="252" t="s">
        <v>2404</v>
      </c>
      <c r="T741" s="251"/>
      <c r="U741" s="251"/>
      <c r="V741" s="257"/>
      <c r="W741" s="257"/>
      <c r="X741" s="257"/>
      <c r="Y741" s="257"/>
      <c r="Z741" s="257"/>
      <c r="AA741" s="257"/>
      <c r="AB741" s="257"/>
      <c r="AC741" s="257"/>
      <c r="AD741" s="257"/>
      <c r="AE741" s="257"/>
      <c r="AF741" s="257"/>
      <c r="AG741" s="257"/>
      <c r="AH741" s="257"/>
      <c r="AI741" s="257"/>
      <c r="AJ741" s="257"/>
      <c r="AK741" s="257"/>
    </row>
    <row r="742" spans="2:37" s="598" customFormat="1" ht="22.5" customHeight="1">
      <c r="B742" s="583" t="s">
        <v>1438</v>
      </c>
      <c r="C742" s="583" t="s">
        <v>438</v>
      </c>
      <c r="D742" s="583" t="s">
        <v>527</v>
      </c>
      <c r="E742" s="583" t="s">
        <v>450</v>
      </c>
      <c r="F742" s="583" t="s">
        <v>100</v>
      </c>
      <c r="G742" s="583" t="s">
        <v>100</v>
      </c>
      <c r="H742" s="583" t="s">
        <v>100</v>
      </c>
      <c r="I742" s="583"/>
      <c r="J742" s="583" t="s">
        <v>1595</v>
      </c>
      <c r="K742" s="585">
        <v>1.62</v>
      </c>
      <c r="L742" s="584" t="s">
        <v>2407</v>
      </c>
      <c r="M742" s="252" t="s">
        <v>413</v>
      </c>
      <c r="N742" s="353">
        <v>0</v>
      </c>
      <c r="O742" s="252">
        <v>2022</v>
      </c>
      <c r="P742" s="252">
        <v>2029</v>
      </c>
      <c r="Q742" s="252" t="s">
        <v>393</v>
      </c>
      <c r="R742" s="252" t="s">
        <v>394</v>
      </c>
      <c r="S742" s="252" t="s">
        <v>2404</v>
      </c>
      <c r="T742" s="251"/>
      <c r="U742" s="251"/>
      <c r="V742" s="257"/>
      <c r="W742" s="257"/>
      <c r="X742" s="257"/>
      <c r="Y742" s="257"/>
      <c r="Z742" s="257"/>
      <c r="AA742" s="257"/>
      <c r="AB742" s="257"/>
      <c r="AC742" s="257"/>
      <c r="AD742" s="257"/>
      <c r="AE742" s="257"/>
      <c r="AF742" s="257"/>
      <c r="AG742" s="257"/>
      <c r="AH742" s="257"/>
      <c r="AI742" s="257"/>
      <c r="AJ742" s="257"/>
      <c r="AK742" s="257"/>
    </row>
    <row r="743" spans="2:37" s="598" customFormat="1" ht="22.5" customHeight="1">
      <c r="B743" s="583" t="s">
        <v>1438</v>
      </c>
      <c r="C743" s="583" t="s">
        <v>438</v>
      </c>
      <c r="D743" s="643" t="s">
        <v>541</v>
      </c>
      <c r="E743" s="583" t="s">
        <v>450</v>
      </c>
      <c r="F743" s="584" t="s">
        <v>431</v>
      </c>
      <c r="G743" s="603">
        <v>5040121.82</v>
      </c>
      <c r="H743" s="603">
        <v>2790933.94</v>
      </c>
      <c r="I743" s="584"/>
      <c r="J743" s="584" t="s">
        <v>2408</v>
      </c>
      <c r="K743" s="585">
        <v>31.5</v>
      </c>
      <c r="L743" s="584" t="s">
        <v>2409</v>
      </c>
      <c r="M743" s="251" t="s">
        <v>413</v>
      </c>
      <c r="N743" s="353">
        <v>0</v>
      </c>
      <c r="O743" s="252">
        <v>2022</v>
      </c>
      <c r="P743" s="251">
        <v>2026</v>
      </c>
      <c r="Q743" s="251" t="s">
        <v>626</v>
      </c>
      <c r="R743" s="748" t="s">
        <v>394</v>
      </c>
      <c r="S743" s="765" t="s">
        <v>464</v>
      </c>
      <c r="T743" s="251"/>
      <c r="U743" s="693" t="s">
        <v>2410</v>
      </c>
      <c r="V743" s="257"/>
      <c r="W743" s="257"/>
      <c r="X743" s="257"/>
      <c r="Y743" s="257"/>
      <c r="Z743" s="257"/>
      <c r="AA743" s="257"/>
      <c r="AB743" s="257"/>
      <c r="AC743" s="257"/>
      <c r="AD743" s="257"/>
      <c r="AE743" s="257"/>
      <c r="AF743" s="257"/>
      <c r="AG743" s="257"/>
      <c r="AH743" s="257"/>
      <c r="AI743" s="257"/>
      <c r="AJ743" s="257"/>
      <c r="AK743" s="257"/>
    </row>
    <row r="744" spans="2:37" s="598" customFormat="1" ht="22.5" customHeight="1">
      <c r="B744" s="583" t="s">
        <v>1438</v>
      </c>
      <c r="C744" s="584" t="s">
        <v>1634</v>
      </c>
      <c r="D744" s="584" t="s">
        <v>524</v>
      </c>
      <c r="E744" s="584" t="s">
        <v>1635</v>
      </c>
      <c r="F744" s="584" t="s">
        <v>431</v>
      </c>
      <c r="G744" s="583">
        <v>4705889</v>
      </c>
      <c r="H744" s="583">
        <v>2201131</v>
      </c>
      <c r="I744" s="583" t="s">
        <v>2411</v>
      </c>
      <c r="J744" s="584" t="s">
        <v>621</v>
      </c>
      <c r="K744" s="585">
        <v>0.34</v>
      </c>
      <c r="L744" s="584" t="s">
        <v>2412</v>
      </c>
      <c r="M744" s="251" t="s">
        <v>415</v>
      </c>
      <c r="N744" s="679">
        <v>0</v>
      </c>
      <c r="O744" s="251">
        <v>2026</v>
      </c>
      <c r="P744" s="251">
        <v>2029</v>
      </c>
      <c r="Q744" s="251" t="s">
        <v>626</v>
      </c>
      <c r="R744" s="251" t="s">
        <v>394</v>
      </c>
      <c r="S744" s="251" t="s">
        <v>583</v>
      </c>
      <c r="T744" s="701" t="s">
        <v>2413</v>
      </c>
      <c r="U744" s="251" t="s">
        <v>2414</v>
      </c>
      <c r="V744" s="257"/>
      <c r="W744" s="257"/>
      <c r="X744" s="257"/>
      <c r="Y744" s="257"/>
      <c r="Z744" s="257"/>
      <c r="AA744" s="257"/>
      <c r="AB744" s="257"/>
      <c r="AC744" s="257"/>
      <c r="AD744" s="257"/>
      <c r="AE744" s="257"/>
      <c r="AF744" s="257"/>
      <c r="AG744" s="257"/>
      <c r="AH744" s="257"/>
      <c r="AI744" s="257"/>
      <c r="AJ744" s="257"/>
      <c r="AK744" s="257"/>
    </row>
    <row r="745" spans="2:37" s="598" customFormat="1" ht="22.5" customHeight="1">
      <c r="B745" s="583" t="s">
        <v>1438</v>
      </c>
      <c r="C745" s="584" t="s">
        <v>1634</v>
      </c>
      <c r="D745" s="584" t="s">
        <v>524</v>
      </c>
      <c r="E745" s="584" t="s">
        <v>1635</v>
      </c>
      <c r="F745" s="584" t="s">
        <v>431</v>
      </c>
      <c r="G745" s="583">
        <v>4705890</v>
      </c>
      <c r="H745" s="583">
        <v>2201132</v>
      </c>
      <c r="I745" s="583" t="s">
        <v>2415</v>
      </c>
      <c r="J745" s="584" t="s">
        <v>1595</v>
      </c>
      <c r="K745" s="585">
        <v>0.16</v>
      </c>
      <c r="L745" s="584" t="s">
        <v>2412</v>
      </c>
      <c r="M745" s="251" t="s">
        <v>415</v>
      </c>
      <c r="N745" s="679">
        <v>0</v>
      </c>
      <c r="O745" s="251">
        <v>2026</v>
      </c>
      <c r="P745" s="251">
        <v>2029</v>
      </c>
      <c r="Q745" s="251" t="s">
        <v>626</v>
      </c>
      <c r="R745" s="251" t="s">
        <v>394</v>
      </c>
      <c r="S745" s="251" t="s">
        <v>583</v>
      </c>
      <c r="T745" s="252" t="s">
        <v>2413</v>
      </c>
      <c r="U745" s="251"/>
      <c r="V745" s="257"/>
      <c r="W745" s="257"/>
      <c r="X745" s="257"/>
      <c r="Y745" s="257"/>
      <c r="Z745" s="257"/>
      <c r="AA745" s="257"/>
      <c r="AB745" s="257"/>
      <c r="AC745" s="257"/>
      <c r="AD745" s="257"/>
      <c r="AE745" s="257"/>
      <c r="AF745" s="257"/>
      <c r="AG745" s="257"/>
      <c r="AH745" s="257"/>
      <c r="AI745" s="257"/>
      <c r="AJ745" s="257"/>
      <c r="AK745" s="257"/>
    </row>
    <row r="746" spans="2:37" s="598" customFormat="1" ht="22.5" customHeight="1">
      <c r="B746" s="583" t="s">
        <v>1438</v>
      </c>
      <c r="C746" s="583" t="s">
        <v>438</v>
      </c>
      <c r="D746" s="584" t="s">
        <v>524</v>
      </c>
      <c r="E746" s="584" t="s">
        <v>450</v>
      </c>
      <c r="F746" s="584" t="s">
        <v>100</v>
      </c>
      <c r="G746" s="584" t="s">
        <v>100</v>
      </c>
      <c r="H746" s="584" t="s">
        <v>100</v>
      </c>
      <c r="I746" s="584"/>
      <c r="J746" s="584" t="s">
        <v>2416</v>
      </c>
      <c r="K746" s="585">
        <v>0.7437050999999999</v>
      </c>
      <c r="L746" s="583"/>
      <c r="M746" s="251" t="s">
        <v>413</v>
      </c>
      <c r="N746" s="679">
        <v>0</v>
      </c>
      <c r="O746" s="252">
        <v>2022</v>
      </c>
      <c r="P746" s="251">
        <v>2029</v>
      </c>
      <c r="Q746" s="252" t="s">
        <v>393</v>
      </c>
      <c r="R746" s="252" t="s">
        <v>394</v>
      </c>
      <c r="S746" s="694" t="s">
        <v>2404</v>
      </c>
      <c r="T746" s="251"/>
      <c r="U746" s="251" t="s">
        <v>2417</v>
      </c>
      <c r="V746" s="257"/>
      <c r="W746" s="257"/>
      <c r="X746" s="257"/>
      <c r="Y746" s="257"/>
      <c r="Z746" s="257"/>
      <c r="AA746" s="257"/>
      <c r="AB746" s="257"/>
      <c r="AC746" s="257"/>
      <c r="AD746" s="257"/>
      <c r="AE746" s="257"/>
      <c r="AF746" s="257"/>
      <c r="AG746" s="257"/>
      <c r="AH746" s="257"/>
      <c r="AI746" s="257"/>
      <c r="AJ746" s="257"/>
      <c r="AK746" s="257"/>
    </row>
    <row r="747" spans="2:37" s="598" customFormat="1" ht="22.5" customHeight="1">
      <c r="B747" s="583" t="s">
        <v>1438</v>
      </c>
      <c r="C747" s="583" t="s">
        <v>438</v>
      </c>
      <c r="D747" s="584" t="s">
        <v>524</v>
      </c>
      <c r="E747" s="584" t="s">
        <v>450</v>
      </c>
      <c r="F747" s="584" t="s">
        <v>100</v>
      </c>
      <c r="G747" s="584" t="s">
        <v>100</v>
      </c>
      <c r="H747" s="584" t="s">
        <v>100</v>
      </c>
      <c r="I747" s="584"/>
      <c r="J747" s="584" t="s">
        <v>2418</v>
      </c>
      <c r="K747" s="585">
        <v>5.195479999999999</v>
      </c>
      <c r="L747" s="583"/>
      <c r="M747" s="251" t="s">
        <v>413</v>
      </c>
      <c r="N747" s="679">
        <v>0</v>
      </c>
      <c r="O747" s="252">
        <v>2022</v>
      </c>
      <c r="P747" s="251">
        <v>2029</v>
      </c>
      <c r="Q747" s="252" t="s">
        <v>393</v>
      </c>
      <c r="R747" s="252" t="s">
        <v>394</v>
      </c>
      <c r="S747" s="694" t="s">
        <v>2404</v>
      </c>
      <c r="T747" s="251"/>
      <c r="U747" s="251" t="s">
        <v>2417</v>
      </c>
      <c r="V747" s="257"/>
      <c r="W747" s="257"/>
      <c r="X747" s="257"/>
      <c r="Y747" s="257"/>
      <c r="Z747" s="257"/>
      <c r="AA747" s="257"/>
      <c r="AB747" s="257"/>
      <c r="AC747" s="257"/>
      <c r="AD747" s="257"/>
      <c r="AE747" s="257"/>
      <c r="AF747" s="257"/>
      <c r="AG747" s="257"/>
      <c r="AH747" s="257"/>
      <c r="AI747" s="257"/>
      <c r="AJ747" s="257"/>
      <c r="AK747" s="257"/>
    </row>
    <row r="748" spans="2:37" s="598" customFormat="1" ht="22.5" customHeight="1">
      <c r="B748" s="583" t="s">
        <v>1438</v>
      </c>
      <c r="C748" s="583" t="s">
        <v>438</v>
      </c>
      <c r="D748" s="584" t="s">
        <v>524</v>
      </c>
      <c r="E748" s="584" t="s">
        <v>450</v>
      </c>
      <c r="F748" s="584" t="s">
        <v>100</v>
      </c>
      <c r="G748" s="584" t="s">
        <v>100</v>
      </c>
      <c r="H748" s="584" t="s">
        <v>100</v>
      </c>
      <c r="I748" s="584"/>
      <c r="J748" s="584" t="s">
        <v>2416</v>
      </c>
      <c r="K748" s="585">
        <v>1.6155E-3</v>
      </c>
      <c r="L748" s="583"/>
      <c r="M748" s="251" t="s">
        <v>116</v>
      </c>
      <c r="N748" s="679">
        <v>0</v>
      </c>
      <c r="O748" s="252">
        <v>2022</v>
      </c>
      <c r="P748" s="251">
        <v>2029</v>
      </c>
      <c r="Q748" s="252" t="s">
        <v>393</v>
      </c>
      <c r="R748" s="252" t="s">
        <v>394</v>
      </c>
      <c r="S748" s="694" t="s">
        <v>2404</v>
      </c>
      <c r="T748" s="251"/>
      <c r="U748" s="251" t="s">
        <v>2417</v>
      </c>
      <c r="V748" s="257"/>
      <c r="W748" s="257"/>
      <c r="X748" s="257"/>
      <c r="Y748" s="257"/>
      <c r="Z748" s="257"/>
      <c r="AA748" s="257"/>
      <c r="AB748" s="257"/>
      <c r="AC748" s="257"/>
      <c r="AD748" s="257"/>
      <c r="AE748" s="257"/>
      <c r="AF748" s="257"/>
      <c r="AG748" s="257"/>
      <c r="AH748" s="257"/>
      <c r="AI748" s="257"/>
      <c r="AJ748" s="257"/>
      <c r="AK748" s="257"/>
    </row>
    <row r="749" spans="2:37" s="598" customFormat="1" ht="22.5" customHeight="1">
      <c r="B749" s="583" t="s">
        <v>1438</v>
      </c>
      <c r="C749" s="583" t="s">
        <v>438</v>
      </c>
      <c r="D749" s="584" t="s">
        <v>524</v>
      </c>
      <c r="E749" s="584" t="s">
        <v>450</v>
      </c>
      <c r="F749" s="584" t="s">
        <v>100</v>
      </c>
      <c r="G749" s="584" t="s">
        <v>100</v>
      </c>
      <c r="H749" s="584" t="s">
        <v>100</v>
      </c>
      <c r="I749" s="584"/>
      <c r="J749" s="584" t="s">
        <v>2416</v>
      </c>
      <c r="K749" s="585">
        <v>2.5046944000000004</v>
      </c>
      <c r="L749" s="583"/>
      <c r="M749" s="251" t="s">
        <v>116</v>
      </c>
      <c r="N749" s="679">
        <v>0</v>
      </c>
      <c r="O749" s="252">
        <v>2022</v>
      </c>
      <c r="P749" s="251">
        <v>2029</v>
      </c>
      <c r="Q749" s="252" t="s">
        <v>393</v>
      </c>
      <c r="R749" s="252" t="s">
        <v>394</v>
      </c>
      <c r="S749" s="694" t="s">
        <v>2404</v>
      </c>
      <c r="T749" s="251"/>
      <c r="U749" s="251" t="s">
        <v>2417</v>
      </c>
      <c r="V749" s="257"/>
      <c r="W749" s="257"/>
      <c r="X749" s="257"/>
      <c r="Y749" s="257"/>
      <c r="Z749" s="257"/>
      <c r="AA749" s="257"/>
      <c r="AB749" s="257"/>
      <c r="AC749" s="257"/>
      <c r="AD749" s="257"/>
      <c r="AE749" s="257"/>
      <c r="AF749" s="257"/>
      <c r="AG749" s="257"/>
      <c r="AH749" s="257"/>
      <c r="AI749" s="257"/>
      <c r="AJ749" s="257"/>
      <c r="AK749" s="257"/>
    </row>
    <row r="750" spans="2:37" s="598" customFormat="1" ht="22.5" customHeight="1">
      <c r="B750" s="583" t="s">
        <v>1438</v>
      </c>
      <c r="C750" s="583" t="s">
        <v>438</v>
      </c>
      <c r="D750" s="584" t="s">
        <v>524</v>
      </c>
      <c r="E750" s="584" t="s">
        <v>450</v>
      </c>
      <c r="F750" s="584" t="s">
        <v>100</v>
      </c>
      <c r="G750" s="584" t="s">
        <v>100</v>
      </c>
      <c r="H750" s="584" t="s">
        <v>100</v>
      </c>
      <c r="I750" s="584"/>
      <c r="J750" s="584" t="s">
        <v>2416</v>
      </c>
      <c r="K750" s="585">
        <v>16.733466299999989</v>
      </c>
      <c r="L750" s="583"/>
      <c r="M750" s="251" t="s">
        <v>413</v>
      </c>
      <c r="N750" s="679">
        <v>0</v>
      </c>
      <c r="O750" s="252">
        <v>2022</v>
      </c>
      <c r="P750" s="251">
        <v>2029</v>
      </c>
      <c r="Q750" s="252" t="s">
        <v>393</v>
      </c>
      <c r="R750" s="252" t="s">
        <v>394</v>
      </c>
      <c r="S750" s="694" t="s">
        <v>2404</v>
      </c>
      <c r="T750" s="251"/>
      <c r="U750" s="251" t="s">
        <v>2417</v>
      </c>
      <c r="V750" s="257"/>
      <c r="W750" s="257"/>
      <c r="X750" s="257"/>
      <c r="Y750" s="257"/>
      <c r="Z750" s="257"/>
      <c r="AA750" s="257"/>
      <c r="AB750" s="257"/>
      <c r="AC750" s="257"/>
      <c r="AD750" s="257"/>
      <c r="AE750" s="257"/>
      <c r="AF750" s="257"/>
      <c r="AG750" s="257"/>
      <c r="AH750" s="257"/>
      <c r="AI750" s="257"/>
      <c r="AJ750" s="257"/>
      <c r="AK750" s="257"/>
    </row>
    <row r="751" spans="2:37" s="598" customFormat="1" ht="22.5" customHeight="1">
      <c r="B751" s="583" t="s">
        <v>1438</v>
      </c>
      <c r="C751" s="583" t="s">
        <v>438</v>
      </c>
      <c r="D751" s="584" t="s">
        <v>524</v>
      </c>
      <c r="E751" s="584" t="s">
        <v>450</v>
      </c>
      <c r="F751" s="584" t="s">
        <v>100</v>
      </c>
      <c r="G751" s="584" t="s">
        <v>100</v>
      </c>
      <c r="H751" s="584" t="s">
        <v>100</v>
      </c>
      <c r="I751" s="584"/>
      <c r="J751" s="584" t="s">
        <v>2416</v>
      </c>
      <c r="K751" s="585">
        <v>0.52309349999999999</v>
      </c>
      <c r="L751" s="583"/>
      <c r="M751" s="251" t="s">
        <v>411</v>
      </c>
      <c r="N751" s="679">
        <v>0</v>
      </c>
      <c r="O751" s="252">
        <v>2022</v>
      </c>
      <c r="P751" s="251">
        <v>2029</v>
      </c>
      <c r="Q751" s="252" t="s">
        <v>393</v>
      </c>
      <c r="R751" s="252" t="s">
        <v>394</v>
      </c>
      <c r="S751" s="694" t="s">
        <v>2404</v>
      </c>
      <c r="T751" s="251"/>
      <c r="U751" s="251" t="s">
        <v>2417</v>
      </c>
      <c r="V751" s="257"/>
      <c r="W751" s="257"/>
      <c r="X751" s="257"/>
      <c r="Y751" s="257"/>
      <c r="Z751" s="257"/>
      <c r="AA751" s="257"/>
      <c r="AB751" s="257"/>
      <c r="AC751" s="257"/>
      <c r="AD751" s="257"/>
      <c r="AE751" s="257"/>
      <c r="AF751" s="257"/>
      <c r="AG751" s="257"/>
      <c r="AH751" s="257"/>
      <c r="AI751" s="257"/>
      <c r="AJ751" s="257"/>
      <c r="AK751" s="257"/>
    </row>
    <row r="752" spans="2:37" s="598" customFormat="1" ht="22.5" customHeight="1">
      <c r="B752" s="583" t="s">
        <v>1438</v>
      </c>
      <c r="C752" s="583" t="s">
        <v>438</v>
      </c>
      <c r="D752" s="584" t="s">
        <v>524</v>
      </c>
      <c r="E752" s="584" t="s">
        <v>450</v>
      </c>
      <c r="F752" s="584" t="s">
        <v>100</v>
      </c>
      <c r="G752" s="584" t="s">
        <v>100</v>
      </c>
      <c r="H752" s="584" t="s">
        <v>100</v>
      </c>
      <c r="I752" s="584"/>
      <c r="J752" s="584" t="s">
        <v>2416</v>
      </c>
      <c r="K752" s="585">
        <v>0.14122971000000004</v>
      </c>
      <c r="L752" s="583"/>
      <c r="M752" s="251" t="s">
        <v>415</v>
      </c>
      <c r="N752" s="679">
        <v>0</v>
      </c>
      <c r="O752" s="252">
        <v>2022</v>
      </c>
      <c r="P752" s="251">
        <v>2029</v>
      </c>
      <c r="Q752" s="252" t="s">
        <v>393</v>
      </c>
      <c r="R752" s="252" t="s">
        <v>394</v>
      </c>
      <c r="S752" s="694" t="s">
        <v>2404</v>
      </c>
      <c r="T752" s="251"/>
      <c r="U752" s="251" t="s">
        <v>2417</v>
      </c>
      <c r="V752" s="257"/>
      <c r="W752" s="257"/>
      <c r="X752" s="257"/>
      <c r="Y752" s="257"/>
      <c r="Z752" s="257"/>
      <c r="AA752" s="257"/>
      <c r="AB752" s="257"/>
      <c r="AC752" s="257"/>
      <c r="AD752" s="257"/>
      <c r="AE752" s="257"/>
      <c r="AF752" s="257"/>
      <c r="AG752" s="257"/>
      <c r="AH752" s="257"/>
      <c r="AI752" s="257"/>
      <c r="AJ752" s="257"/>
      <c r="AK752" s="257"/>
    </row>
    <row r="753" spans="2:37" s="598" customFormat="1" ht="22.5" customHeight="1">
      <c r="B753" s="583" t="s">
        <v>1438</v>
      </c>
      <c r="C753" s="583" t="s">
        <v>438</v>
      </c>
      <c r="D753" s="584" t="s">
        <v>524</v>
      </c>
      <c r="E753" s="584" t="s">
        <v>450</v>
      </c>
      <c r="F753" s="584" t="s">
        <v>100</v>
      </c>
      <c r="G753" s="584" t="s">
        <v>100</v>
      </c>
      <c r="H753" s="584" t="s">
        <v>100</v>
      </c>
      <c r="I753" s="584"/>
      <c r="J753" s="584" t="s">
        <v>2416</v>
      </c>
      <c r="K753" s="585">
        <v>4.4642800000000002E-3</v>
      </c>
      <c r="L753" s="583"/>
      <c r="M753" s="251" t="s">
        <v>413</v>
      </c>
      <c r="N753" s="679">
        <v>0</v>
      </c>
      <c r="O753" s="252">
        <v>2022</v>
      </c>
      <c r="P753" s="251">
        <v>2029</v>
      </c>
      <c r="Q753" s="252" t="s">
        <v>393</v>
      </c>
      <c r="R753" s="252" t="s">
        <v>394</v>
      </c>
      <c r="S753" s="694" t="s">
        <v>2404</v>
      </c>
      <c r="T753" s="251"/>
      <c r="U753" s="251" t="s">
        <v>2417</v>
      </c>
      <c r="V753" s="257"/>
      <c r="W753" s="257"/>
      <c r="X753" s="257"/>
      <c r="Y753" s="257"/>
      <c r="Z753" s="257"/>
      <c r="AA753" s="257"/>
      <c r="AB753" s="257"/>
      <c r="AC753" s="257"/>
      <c r="AD753" s="257"/>
      <c r="AE753" s="257"/>
      <c r="AF753" s="257"/>
      <c r="AG753" s="257"/>
      <c r="AH753" s="257"/>
      <c r="AI753" s="257"/>
      <c r="AJ753" s="257"/>
      <c r="AK753" s="257"/>
    </row>
    <row r="754" spans="2:37" s="598" customFormat="1" ht="22.5" customHeight="1">
      <c r="B754" s="583" t="s">
        <v>1438</v>
      </c>
      <c r="C754" s="583" t="s">
        <v>438</v>
      </c>
      <c r="D754" s="584" t="s">
        <v>524</v>
      </c>
      <c r="E754" s="584" t="s">
        <v>450</v>
      </c>
      <c r="F754" s="584" t="s">
        <v>100</v>
      </c>
      <c r="G754" s="584" t="s">
        <v>100</v>
      </c>
      <c r="H754" s="584" t="s">
        <v>100</v>
      </c>
      <c r="I754" s="584"/>
      <c r="J754" s="584" t="s">
        <v>2416</v>
      </c>
      <c r="K754" s="585">
        <v>2.1543600000000001E-3</v>
      </c>
      <c r="L754" s="583"/>
      <c r="M754" s="251" t="s">
        <v>451</v>
      </c>
      <c r="N754" s="679">
        <v>0</v>
      </c>
      <c r="O754" s="252">
        <v>2022</v>
      </c>
      <c r="P754" s="251">
        <v>2029</v>
      </c>
      <c r="Q754" s="252" t="s">
        <v>393</v>
      </c>
      <c r="R754" s="252" t="s">
        <v>394</v>
      </c>
      <c r="S754" s="694" t="s">
        <v>2404</v>
      </c>
      <c r="T754" s="251"/>
      <c r="U754" s="251" t="s">
        <v>2417</v>
      </c>
      <c r="V754" s="257"/>
      <c r="W754" s="257"/>
      <c r="X754" s="257"/>
      <c r="Y754" s="257"/>
      <c r="Z754" s="257"/>
      <c r="AA754" s="257"/>
      <c r="AB754" s="257"/>
      <c r="AC754" s="257"/>
      <c r="AD754" s="257"/>
      <c r="AE754" s="257"/>
      <c r="AF754" s="257"/>
      <c r="AG754" s="257"/>
      <c r="AH754" s="257"/>
      <c r="AI754" s="257"/>
      <c r="AJ754" s="257"/>
      <c r="AK754" s="257"/>
    </row>
    <row r="755" spans="2:37" s="598" customFormat="1" ht="22.5" customHeight="1">
      <c r="B755" s="583" t="s">
        <v>1438</v>
      </c>
      <c r="C755" s="583" t="s">
        <v>438</v>
      </c>
      <c r="D755" s="584" t="s">
        <v>524</v>
      </c>
      <c r="E755" s="584" t="s">
        <v>450</v>
      </c>
      <c r="F755" s="584" t="s">
        <v>100</v>
      </c>
      <c r="G755" s="584" t="s">
        <v>100</v>
      </c>
      <c r="H755" s="584" t="s">
        <v>100</v>
      </c>
      <c r="I755" s="584"/>
      <c r="J755" s="584" t="s">
        <v>2416</v>
      </c>
      <c r="K755" s="585">
        <v>2.7918456000000003</v>
      </c>
      <c r="L755" s="583"/>
      <c r="M755" s="251" t="s">
        <v>413</v>
      </c>
      <c r="N755" s="679">
        <v>0</v>
      </c>
      <c r="O755" s="252">
        <v>2022</v>
      </c>
      <c r="P755" s="251">
        <v>2029</v>
      </c>
      <c r="Q755" s="252" t="s">
        <v>393</v>
      </c>
      <c r="R755" s="252" t="s">
        <v>394</v>
      </c>
      <c r="S755" s="694" t="s">
        <v>2404</v>
      </c>
      <c r="T755" s="251"/>
      <c r="U755" s="251" t="s">
        <v>2417</v>
      </c>
      <c r="V755" s="257"/>
      <c r="W755" s="257"/>
      <c r="X755" s="257"/>
      <c r="Y755" s="257"/>
      <c r="Z755" s="257"/>
      <c r="AA755" s="257"/>
      <c r="AB755" s="257"/>
      <c r="AC755" s="257"/>
      <c r="AD755" s="257"/>
      <c r="AE755" s="257"/>
      <c r="AF755" s="257"/>
      <c r="AG755" s="257"/>
      <c r="AH755" s="257"/>
      <c r="AI755" s="257"/>
      <c r="AJ755" s="257"/>
      <c r="AK755" s="257"/>
    </row>
    <row r="756" spans="2:37" s="598" customFormat="1" ht="22.5" customHeight="1">
      <c r="B756" s="583" t="s">
        <v>1438</v>
      </c>
      <c r="C756" s="583" t="s">
        <v>438</v>
      </c>
      <c r="D756" s="584" t="s">
        <v>524</v>
      </c>
      <c r="E756" s="584" t="s">
        <v>450</v>
      </c>
      <c r="F756" s="584" t="s">
        <v>100</v>
      </c>
      <c r="G756" s="584" t="s">
        <v>100</v>
      </c>
      <c r="H756" s="584" t="s">
        <v>100</v>
      </c>
      <c r="I756" s="584"/>
      <c r="J756" s="584" t="s">
        <v>2416</v>
      </c>
      <c r="K756" s="585">
        <v>9.1357155999999993</v>
      </c>
      <c r="L756" s="583"/>
      <c r="M756" s="251" t="s">
        <v>413</v>
      </c>
      <c r="N756" s="679">
        <v>0</v>
      </c>
      <c r="O756" s="252">
        <v>2022</v>
      </c>
      <c r="P756" s="251">
        <v>2029</v>
      </c>
      <c r="Q756" s="252" t="s">
        <v>393</v>
      </c>
      <c r="R756" s="252" t="s">
        <v>394</v>
      </c>
      <c r="S756" s="694" t="s">
        <v>2404</v>
      </c>
      <c r="T756" s="251"/>
      <c r="U756" s="251" t="s">
        <v>2417</v>
      </c>
      <c r="V756" s="257"/>
      <c r="W756" s="257"/>
      <c r="X756" s="257"/>
      <c r="Y756" s="257"/>
      <c r="Z756" s="257"/>
      <c r="AA756" s="257"/>
      <c r="AB756" s="257"/>
      <c r="AC756" s="257"/>
      <c r="AD756" s="257"/>
      <c r="AE756" s="257"/>
      <c r="AF756" s="257"/>
      <c r="AG756" s="257"/>
      <c r="AH756" s="257"/>
      <c r="AI756" s="257"/>
      <c r="AJ756" s="257"/>
      <c r="AK756" s="257"/>
    </row>
    <row r="757" spans="2:37" s="598" customFormat="1" ht="22.5" customHeight="1">
      <c r="B757" s="583" t="s">
        <v>1438</v>
      </c>
      <c r="C757" s="583" t="s">
        <v>438</v>
      </c>
      <c r="D757" s="584" t="s">
        <v>524</v>
      </c>
      <c r="E757" s="584" t="s">
        <v>449</v>
      </c>
      <c r="F757" s="584" t="s">
        <v>100</v>
      </c>
      <c r="G757" s="584" t="s">
        <v>100</v>
      </c>
      <c r="H757" s="584" t="s">
        <v>100</v>
      </c>
      <c r="I757" s="584"/>
      <c r="J757" s="584" t="s">
        <v>2416</v>
      </c>
      <c r="K757" s="585">
        <v>0.45845949999999996</v>
      </c>
      <c r="L757" s="583"/>
      <c r="M757" s="251" t="s">
        <v>413</v>
      </c>
      <c r="N757" s="679">
        <v>0</v>
      </c>
      <c r="O757" s="252">
        <v>2022</v>
      </c>
      <c r="P757" s="251">
        <v>2029</v>
      </c>
      <c r="Q757" s="252" t="s">
        <v>393</v>
      </c>
      <c r="R757" s="252" t="s">
        <v>394</v>
      </c>
      <c r="S757" s="694" t="s">
        <v>2419</v>
      </c>
      <c r="T757" s="251"/>
      <c r="U757" s="251" t="s">
        <v>2417</v>
      </c>
      <c r="V757" s="257"/>
      <c r="W757" s="257"/>
      <c r="X757" s="257"/>
      <c r="Y757" s="257"/>
      <c r="Z757" s="257"/>
      <c r="AA757" s="257"/>
      <c r="AB757" s="257"/>
      <c r="AC757" s="257"/>
      <c r="AD757" s="257"/>
      <c r="AE757" s="257"/>
      <c r="AF757" s="257"/>
      <c r="AG757" s="257"/>
      <c r="AH757" s="257"/>
      <c r="AI757" s="257"/>
      <c r="AJ757" s="257"/>
      <c r="AK757" s="257"/>
    </row>
    <row r="758" spans="2:37" s="598" customFormat="1" ht="22.5" customHeight="1">
      <c r="B758" s="583" t="s">
        <v>1438</v>
      </c>
      <c r="C758" s="583" t="s">
        <v>438</v>
      </c>
      <c r="D758" s="584" t="s">
        <v>524</v>
      </c>
      <c r="E758" s="584" t="s">
        <v>449</v>
      </c>
      <c r="F758" s="584" t="s">
        <v>100</v>
      </c>
      <c r="G758" s="584" t="s">
        <v>100</v>
      </c>
      <c r="H758" s="584" t="s">
        <v>100</v>
      </c>
      <c r="I758" s="584"/>
      <c r="J758" s="584" t="s">
        <v>2416</v>
      </c>
      <c r="K758" s="585">
        <v>0.23982300000000001</v>
      </c>
      <c r="L758" s="583"/>
      <c r="M758" s="251" t="s">
        <v>413</v>
      </c>
      <c r="N758" s="679">
        <v>0</v>
      </c>
      <c r="O758" s="252">
        <v>2022</v>
      </c>
      <c r="P758" s="251">
        <v>2029</v>
      </c>
      <c r="Q758" s="252" t="s">
        <v>393</v>
      </c>
      <c r="R758" s="252" t="s">
        <v>394</v>
      </c>
      <c r="S758" s="694" t="s">
        <v>2419</v>
      </c>
      <c r="T758" s="251"/>
      <c r="U758" s="251" t="s">
        <v>2417</v>
      </c>
      <c r="V758" s="257"/>
      <c r="W758" s="257"/>
      <c r="X758" s="257"/>
      <c r="Y758" s="257"/>
      <c r="Z758" s="257"/>
      <c r="AA758" s="257"/>
      <c r="AB758" s="257"/>
      <c r="AC758" s="257"/>
      <c r="AD758" s="257"/>
      <c r="AE758" s="257"/>
      <c r="AF758" s="257"/>
      <c r="AG758" s="257"/>
      <c r="AH758" s="257"/>
      <c r="AI758" s="257"/>
      <c r="AJ758" s="257"/>
      <c r="AK758" s="257"/>
    </row>
    <row r="759" spans="2:37" s="598" customFormat="1" ht="22.5" customHeight="1">
      <c r="B759" s="583" t="s">
        <v>1438</v>
      </c>
      <c r="C759" s="583" t="s">
        <v>438</v>
      </c>
      <c r="D759" s="584" t="s">
        <v>524</v>
      </c>
      <c r="E759" s="584" t="s">
        <v>449</v>
      </c>
      <c r="F759" s="584" t="s">
        <v>100</v>
      </c>
      <c r="G759" s="584" t="s">
        <v>100</v>
      </c>
      <c r="H759" s="584" t="s">
        <v>100</v>
      </c>
      <c r="I759" s="584"/>
      <c r="J759" s="584" t="s">
        <v>2416</v>
      </c>
      <c r="K759" s="585">
        <v>0.238842</v>
      </c>
      <c r="L759" s="583"/>
      <c r="M759" s="251" t="s">
        <v>116</v>
      </c>
      <c r="N759" s="679">
        <v>0</v>
      </c>
      <c r="O759" s="252">
        <v>2022</v>
      </c>
      <c r="P759" s="251">
        <v>2029</v>
      </c>
      <c r="Q759" s="252" t="s">
        <v>393</v>
      </c>
      <c r="R759" s="252" t="s">
        <v>394</v>
      </c>
      <c r="S759" s="694" t="s">
        <v>2419</v>
      </c>
      <c r="T759" s="251"/>
      <c r="U759" s="251" t="s">
        <v>2417</v>
      </c>
      <c r="V759" s="257"/>
      <c r="W759" s="257"/>
      <c r="X759" s="257"/>
      <c r="Y759" s="257"/>
      <c r="Z759" s="257"/>
      <c r="AA759" s="257"/>
      <c r="AB759" s="257"/>
      <c r="AC759" s="257"/>
      <c r="AD759" s="257"/>
      <c r="AE759" s="257"/>
      <c r="AF759" s="257"/>
      <c r="AG759" s="257"/>
      <c r="AH759" s="257"/>
      <c r="AI759" s="257"/>
      <c r="AJ759" s="257"/>
      <c r="AK759" s="257"/>
    </row>
    <row r="760" spans="2:37" s="598" customFormat="1" ht="22.5" customHeight="1">
      <c r="B760" s="583" t="s">
        <v>1438</v>
      </c>
      <c r="C760" s="583" t="s">
        <v>438</v>
      </c>
      <c r="D760" s="584" t="s">
        <v>524</v>
      </c>
      <c r="E760" s="584" t="s">
        <v>449</v>
      </c>
      <c r="F760" s="584" t="s">
        <v>100</v>
      </c>
      <c r="G760" s="584" t="s">
        <v>100</v>
      </c>
      <c r="H760" s="584" t="s">
        <v>100</v>
      </c>
      <c r="I760" s="584"/>
      <c r="J760" s="584" t="s">
        <v>2416</v>
      </c>
      <c r="K760" s="585">
        <v>9.7408400000000023E-3</v>
      </c>
      <c r="L760" s="583"/>
      <c r="M760" s="251" t="s">
        <v>413</v>
      </c>
      <c r="N760" s="679">
        <v>0</v>
      </c>
      <c r="O760" s="252">
        <v>2022</v>
      </c>
      <c r="P760" s="251">
        <v>2029</v>
      </c>
      <c r="Q760" s="252" t="s">
        <v>393</v>
      </c>
      <c r="R760" s="252" t="s">
        <v>394</v>
      </c>
      <c r="S760" s="694" t="s">
        <v>2419</v>
      </c>
      <c r="T760" s="251"/>
      <c r="U760" s="251" t="s">
        <v>2417</v>
      </c>
      <c r="V760" s="257"/>
      <c r="W760" s="257"/>
      <c r="X760" s="257"/>
      <c r="Y760" s="257"/>
      <c r="Z760" s="257"/>
      <c r="AA760" s="257"/>
      <c r="AB760" s="257"/>
      <c r="AC760" s="257"/>
      <c r="AD760" s="257"/>
      <c r="AE760" s="257"/>
      <c r="AF760" s="257"/>
      <c r="AG760" s="257"/>
      <c r="AH760" s="257"/>
      <c r="AI760" s="257"/>
      <c r="AJ760" s="257"/>
      <c r="AK760" s="257"/>
    </row>
    <row r="761" spans="2:37" s="598" customFormat="1" ht="22.5" customHeight="1">
      <c r="B761" s="583" t="s">
        <v>1438</v>
      </c>
      <c r="C761" s="583" t="s">
        <v>438</v>
      </c>
      <c r="D761" s="584" t="s">
        <v>524</v>
      </c>
      <c r="E761" s="584" t="s">
        <v>449</v>
      </c>
      <c r="F761" s="584" t="s">
        <v>100</v>
      </c>
      <c r="G761" s="584" t="s">
        <v>100</v>
      </c>
      <c r="H761" s="584" t="s">
        <v>100</v>
      </c>
      <c r="I761" s="584"/>
      <c r="J761" s="584" t="s">
        <v>2416</v>
      </c>
      <c r="K761" s="585">
        <v>14.463723900000005</v>
      </c>
      <c r="L761" s="583"/>
      <c r="M761" s="251" t="s">
        <v>413</v>
      </c>
      <c r="N761" s="679">
        <v>0</v>
      </c>
      <c r="O761" s="252">
        <v>2022</v>
      </c>
      <c r="P761" s="251">
        <v>2029</v>
      </c>
      <c r="Q761" s="252" t="s">
        <v>393</v>
      </c>
      <c r="R761" s="252" t="s">
        <v>394</v>
      </c>
      <c r="S761" s="694" t="s">
        <v>2419</v>
      </c>
      <c r="T761" s="251"/>
      <c r="U761" s="251" t="s">
        <v>2417</v>
      </c>
      <c r="V761" s="257"/>
      <c r="W761" s="257"/>
      <c r="X761" s="257"/>
      <c r="Y761" s="257"/>
      <c r="Z761" s="257"/>
      <c r="AA761" s="257"/>
      <c r="AB761" s="257"/>
      <c r="AC761" s="257"/>
      <c r="AD761" s="257"/>
      <c r="AE761" s="257"/>
      <c r="AF761" s="257"/>
      <c r="AG761" s="257"/>
      <c r="AH761" s="257"/>
      <c r="AI761" s="257"/>
      <c r="AJ761" s="257"/>
      <c r="AK761" s="257"/>
    </row>
    <row r="762" spans="2:37" s="598" customFormat="1" ht="22.5" customHeight="1">
      <c r="B762" s="583" t="s">
        <v>1438</v>
      </c>
      <c r="C762" s="583" t="s">
        <v>438</v>
      </c>
      <c r="D762" s="584" t="s">
        <v>524</v>
      </c>
      <c r="E762" s="584" t="s">
        <v>449</v>
      </c>
      <c r="F762" s="584" t="s">
        <v>100</v>
      </c>
      <c r="G762" s="584" t="s">
        <v>100</v>
      </c>
      <c r="H762" s="584" t="s">
        <v>100</v>
      </c>
      <c r="I762" s="584"/>
      <c r="J762" s="584" t="s">
        <v>2416</v>
      </c>
      <c r="K762" s="585">
        <v>0.46306748999999992</v>
      </c>
      <c r="L762" s="583"/>
      <c r="M762" s="251" t="s">
        <v>411</v>
      </c>
      <c r="N762" s="679">
        <v>0</v>
      </c>
      <c r="O762" s="252">
        <v>2022</v>
      </c>
      <c r="P762" s="251">
        <v>2029</v>
      </c>
      <c r="Q762" s="252" t="s">
        <v>393</v>
      </c>
      <c r="R762" s="252" t="s">
        <v>394</v>
      </c>
      <c r="S762" s="694" t="s">
        <v>2419</v>
      </c>
      <c r="T762" s="251"/>
      <c r="U762" s="251" t="s">
        <v>2417</v>
      </c>
      <c r="V762" s="257"/>
      <c r="W762" s="257"/>
      <c r="X762" s="257"/>
      <c r="Y762" s="257"/>
      <c r="Z762" s="257"/>
      <c r="AA762" s="257"/>
      <c r="AB762" s="257"/>
      <c r="AC762" s="257"/>
      <c r="AD762" s="257"/>
      <c r="AE762" s="257"/>
      <c r="AF762" s="257"/>
      <c r="AG762" s="257"/>
      <c r="AH762" s="257"/>
      <c r="AI762" s="257"/>
      <c r="AJ762" s="257"/>
      <c r="AK762" s="257"/>
    </row>
    <row r="763" spans="2:37" s="598" customFormat="1" ht="22.5" customHeight="1">
      <c r="B763" s="583" t="s">
        <v>1438</v>
      </c>
      <c r="C763" s="583" t="s">
        <v>438</v>
      </c>
      <c r="D763" s="584" t="s">
        <v>524</v>
      </c>
      <c r="E763" s="584" t="s">
        <v>449</v>
      </c>
      <c r="F763" s="584" t="s">
        <v>100</v>
      </c>
      <c r="G763" s="584" t="s">
        <v>100</v>
      </c>
      <c r="H763" s="584" t="s">
        <v>100</v>
      </c>
      <c r="I763" s="584"/>
      <c r="J763" s="584" t="s">
        <v>2416</v>
      </c>
      <c r="K763" s="585">
        <v>0.2537663</v>
      </c>
      <c r="L763" s="583"/>
      <c r="M763" s="251" t="s">
        <v>415</v>
      </c>
      <c r="N763" s="679">
        <v>0</v>
      </c>
      <c r="O763" s="252">
        <v>2022</v>
      </c>
      <c r="P763" s="251">
        <v>2029</v>
      </c>
      <c r="Q763" s="252" t="s">
        <v>393</v>
      </c>
      <c r="R763" s="252" t="s">
        <v>394</v>
      </c>
      <c r="S763" s="694" t="s">
        <v>2419</v>
      </c>
      <c r="T763" s="251"/>
      <c r="U763" s="251" t="s">
        <v>2417</v>
      </c>
      <c r="V763" s="257"/>
      <c r="W763" s="257"/>
      <c r="X763" s="257"/>
      <c r="Y763" s="257"/>
      <c r="Z763" s="257"/>
      <c r="AA763" s="257"/>
      <c r="AB763" s="257"/>
      <c r="AC763" s="257"/>
      <c r="AD763" s="257"/>
      <c r="AE763" s="257"/>
      <c r="AF763" s="257"/>
      <c r="AG763" s="257"/>
      <c r="AH763" s="257"/>
      <c r="AI763" s="257"/>
      <c r="AJ763" s="257"/>
      <c r="AK763" s="257"/>
    </row>
    <row r="764" spans="2:37" s="598" customFormat="1" ht="22.5" customHeight="1">
      <c r="B764" s="583" t="s">
        <v>1438</v>
      </c>
      <c r="C764" s="583" t="s">
        <v>438</v>
      </c>
      <c r="D764" s="584" t="s">
        <v>524</v>
      </c>
      <c r="E764" s="584" t="s">
        <v>449</v>
      </c>
      <c r="F764" s="584" t="s">
        <v>100</v>
      </c>
      <c r="G764" s="584" t="s">
        <v>100</v>
      </c>
      <c r="H764" s="584" t="s">
        <v>100</v>
      </c>
      <c r="I764" s="584"/>
      <c r="J764" s="584" t="s">
        <v>2416</v>
      </c>
      <c r="K764" s="585">
        <v>2.7036700000000005E-3</v>
      </c>
      <c r="L764" s="583"/>
      <c r="M764" s="251" t="s">
        <v>413</v>
      </c>
      <c r="N764" s="679">
        <v>0</v>
      </c>
      <c r="O764" s="252">
        <v>2022</v>
      </c>
      <c r="P764" s="251">
        <v>2029</v>
      </c>
      <c r="Q764" s="252" t="s">
        <v>393</v>
      </c>
      <c r="R764" s="252" t="s">
        <v>394</v>
      </c>
      <c r="S764" s="694" t="s">
        <v>2419</v>
      </c>
      <c r="T764" s="251"/>
      <c r="U764" s="251" t="s">
        <v>2417</v>
      </c>
      <c r="V764" s="257"/>
      <c r="W764" s="257"/>
      <c r="X764" s="257"/>
      <c r="Y764" s="257"/>
      <c r="Z764" s="257"/>
      <c r="AA764" s="257"/>
      <c r="AB764" s="257"/>
      <c r="AC764" s="257"/>
      <c r="AD764" s="257"/>
      <c r="AE764" s="257"/>
      <c r="AF764" s="257"/>
      <c r="AG764" s="257"/>
      <c r="AH764" s="257"/>
      <c r="AI764" s="257"/>
      <c r="AJ764" s="257"/>
      <c r="AK764" s="257"/>
    </row>
    <row r="765" spans="2:37" s="598" customFormat="1" ht="22.5" customHeight="1">
      <c r="B765" s="583" t="s">
        <v>1438</v>
      </c>
      <c r="C765" s="583" t="s">
        <v>438</v>
      </c>
      <c r="D765" s="584" t="s">
        <v>524</v>
      </c>
      <c r="E765" s="584" t="s">
        <v>449</v>
      </c>
      <c r="F765" s="584" t="s">
        <v>100</v>
      </c>
      <c r="G765" s="584" t="s">
        <v>100</v>
      </c>
      <c r="H765" s="584" t="s">
        <v>100</v>
      </c>
      <c r="I765" s="584"/>
      <c r="J765" s="584" t="s">
        <v>2416</v>
      </c>
      <c r="K765" s="585">
        <v>9.742599999999999E-4</v>
      </c>
      <c r="L765" s="583"/>
      <c r="M765" s="251" t="s">
        <v>451</v>
      </c>
      <c r="N765" s="679">
        <v>0</v>
      </c>
      <c r="O765" s="252">
        <v>2022</v>
      </c>
      <c r="P765" s="251">
        <v>2029</v>
      </c>
      <c r="Q765" s="252" t="s">
        <v>393</v>
      </c>
      <c r="R765" s="252" t="s">
        <v>394</v>
      </c>
      <c r="S765" s="694" t="s">
        <v>2419</v>
      </c>
      <c r="T765" s="251"/>
      <c r="U765" s="251" t="s">
        <v>2417</v>
      </c>
      <c r="V765" s="257"/>
      <c r="W765" s="257"/>
      <c r="X765" s="257"/>
      <c r="Y765" s="257"/>
      <c r="Z765" s="257"/>
      <c r="AA765" s="257"/>
      <c r="AB765" s="257"/>
      <c r="AC765" s="257"/>
      <c r="AD765" s="257"/>
      <c r="AE765" s="257"/>
      <c r="AF765" s="257"/>
      <c r="AG765" s="257"/>
      <c r="AH765" s="257"/>
      <c r="AI765" s="257"/>
      <c r="AJ765" s="257"/>
      <c r="AK765" s="257"/>
    </row>
    <row r="766" spans="2:37" s="598" customFormat="1" ht="22.5" customHeight="1">
      <c r="B766" s="583" t="s">
        <v>1438</v>
      </c>
      <c r="C766" s="583" t="s">
        <v>438</v>
      </c>
      <c r="D766" s="584" t="s">
        <v>524</v>
      </c>
      <c r="E766" s="584" t="s">
        <v>449</v>
      </c>
      <c r="F766" s="584" t="s">
        <v>100</v>
      </c>
      <c r="G766" s="584" t="s">
        <v>100</v>
      </c>
      <c r="H766" s="584" t="s">
        <v>100</v>
      </c>
      <c r="I766" s="584"/>
      <c r="J766" s="584" t="s">
        <v>2416</v>
      </c>
      <c r="K766" s="585">
        <v>5.5175611999999994</v>
      </c>
      <c r="L766" s="583"/>
      <c r="M766" s="251" t="s">
        <v>413</v>
      </c>
      <c r="N766" s="679">
        <v>0</v>
      </c>
      <c r="O766" s="252">
        <v>2022</v>
      </c>
      <c r="P766" s="251">
        <v>2029</v>
      </c>
      <c r="Q766" s="252" t="s">
        <v>393</v>
      </c>
      <c r="R766" s="252" t="s">
        <v>394</v>
      </c>
      <c r="S766" s="694" t="s">
        <v>2419</v>
      </c>
      <c r="T766" s="251"/>
      <c r="U766" s="251" t="s">
        <v>2417</v>
      </c>
      <c r="V766" s="257"/>
      <c r="W766" s="257"/>
      <c r="X766" s="257"/>
      <c r="Y766" s="257"/>
      <c r="Z766" s="257"/>
      <c r="AA766" s="257"/>
      <c r="AB766" s="257"/>
      <c r="AC766" s="257"/>
      <c r="AD766" s="257"/>
      <c r="AE766" s="257"/>
      <c r="AF766" s="257"/>
      <c r="AG766" s="257"/>
      <c r="AH766" s="257"/>
      <c r="AI766" s="257"/>
      <c r="AJ766" s="257"/>
      <c r="AK766" s="257"/>
    </row>
    <row r="767" spans="2:37" s="598" customFormat="1" ht="22.5" customHeight="1">
      <c r="B767" s="583" t="s">
        <v>1438</v>
      </c>
      <c r="C767" s="583" t="s">
        <v>438</v>
      </c>
      <c r="D767" s="584" t="s">
        <v>524</v>
      </c>
      <c r="E767" s="584" t="s">
        <v>449</v>
      </c>
      <c r="F767" s="584" t="s">
        <v>100</v>
      </c>
      <c r="G767" s="584" t="s">
        <v>100</v>
      </c>
      <c r="H767" s="584" t="s">
        <v>100</v>
      </c>
      <c r="I767" s="584"/>
      <c r="J767" s="584" t="s">
        <v>2416</v>
      </c>
      <c r="K767" s="585">
        <v>10.994875599999995</v>
      </c>
      <c r="L767" s="583"/>
      <c r="M767" s="251" t="s">
        <v>413</v>
      </c>
      <c r="N767" s="679">
        <v>0</v>
      </c>
      <c r="O767" s="252">
        <v>2022</v>
      </c>
      <c r="P767" s="251">
        <v>2029</v>
      </c>
      <c r="Q767" s="252" t="s">
        <v>393</v>
      </c>
      <c r="R767" s="252" t="s">
        <v>394</v>
      </c>
      <c r="S767" s="694" t="s">
        <v>2419</v>
      </c>
      <c r="T767" s="251"/>
      <c r="U767" s="251" t="s">
        <v>2417</v>
      </c>
      <c r="V767" s="257"/>
      <c r="W767" s="257"/>
      <c r="X767" s="257"/>
      <c r="Y767" s="257"/>
      <c r="Z767" s="257"/>
      <c r="AA767" s="257"/>
      <c r="AB767" s="257"/>
      <c r="AC767" s="257"/>
      <c r="AD767" s="257"/>
      <c r="AE767" s="257"/>
      <c r="AF767" s="257"/>
      <c r="AG767" s="257"/>
      <c r="AH767" s="257"/>
      <c r="AI767" s="257"/>
      <c r="AJ767" s="257"/>
      <c r="AK767" s="257"/>
    </row>
    <row r="768" spans="2:37" s="598" customFormat="1" ht="22.5" customHeight="1">
      <c r="B768" s="583" t="s">
        <v>1438</v>
      </c>
      <c r="C768" s="583" t="s">
        <v>438</v>
      </c>
      <c r="D768" s="584" t="s">
        <v>524</v>
      </c>
      <c r="E768" s="584" t="s">
        <v>449</v>
      </c>
      <c r="F768" s="584" t="s">
        <v>100</v>
      </c>
      <c r="G768" s="584" t="s">
        <v>100</v>
      </c>
      <c r="H768" s="584" t="s">
        <v>100</v>
      </c>
      <c r="I768" s="584"/>
      <c r="J768" s="584" t="s">
        <v>2416</v>
      </c>
      <c r="K768" s="585">
        <v>2.48E-3</v>
      </c>
      <c r="L768" s="583"/>
      <c r="M768" s="251" t="s">
        <v>452</v>
      </c>
      <c r="N768" s="679">
        <v>0</v>
      </c>
      <c r="O768" s="252">
        <v>2022</v>
      </c>
      <c r="P768" s="251">
        <v>2029</v>
      </c>
      <c r="Q768" s="252" t="s">
        <v>393</v>
      </c>
      <c r="R768" s="252" t="s">
        <v>394</v>
      </c>
      <c r="S768" s="694" t="s">
        <v>2419</v>
      </c>
      <c r="T768" s="251"/>
      <c r="U768" s="251" t="s">
        <v>2417</v>
      </c>
      <c r="V768" s="257"/>
      <c r="W768" s="257"/>
      <c r="X768" s="257"/>
      <c r="Y768" s="257"/>
      <c r="Z768" s="257"/>
      <c r="AA768" s="257"/>
      <c r="AB768" s="257"/>
      <c r="AC768" s="257"/>
      <c r="AD768" s="257"/>
      <c r="AE768" s="257"/>
      <c r="AF768" s="257"/>
      <c r="AG768" s="257"/>
      <c r="AH768" s="257"/>
      <c r="AI768" s="257"/>
      <c r="AJ768" s="257"/>
      <c r="AK768" s="257"/>
    </row>
    <row r="769" spans="2:37" s="598" customFormat="1" ht="22.5" customHeight="1">
      <c r="B769" s="583" t="s">
        <v>1438</v>
      </c>
      <c r="C769" s="583" t="s">
        <v>438</v>
      </c>
      <c r="D769" s="584" t="s">
        <v>524</v>
      </c>
      <c r="E769" s="584" t="s">
        <v>449</v>
      </c>
      <c r="F769" s="584" t="s">
        <v>100</v>
      </c>
      <c r="G769" s="584" t="s">
        <v>100</v>
      </c>
      <c r="H769" s="584" t="s">
        <v>100</v>
      </c>
      <c r="I769" s="584"/>
      <c r="J769" s="584" t="s">
        <v>2416</v>
      </c>
      <c r="K769" s="585">
        <v>2.4860399999999997E-3</v>
      </c>
      <c r="L769" s="583"/>
      <c r="M769" s="251" t="s">
        <v>2420</v>
      </c>
      <c r="N769" s="679">
        <v>0</v>
      </c>
      <c r="O769" s="252">
        <v>2022</v>
      </c>
      <c r="P769" s="251">
        <v>2029</v>
      </c>
      <c r="Q769" s="252" t="s">
        <v>393</v>
      </c>
      <c r="R769" s="252" t="s">
        <v>394</v>
      </c>
      <c r="S769" s="694" t="s">
        <v>2419</v>
      </c>
      <c r="T769" s="251"/>
      <c r="U769" s="251" t="s">
        <v>2417</v>
      </c>
      <c r="V769" s="257"/>
      <c r="W769" s="257"/>
      <c r="X769" s="257"/>
      <c r="Y769" s="257"/>
      <c r="Z769" s="257"/>
      <c r="AA769" s="257"/>
      <c r="AB769" s="257"/>
      <c r="AC769" s="257"/>
      <c r="AD769" s="257"/>
      <c r="AE769" s="257"/>
      <c r="AF769" s="257"/>
      <c r="AG769" s="257"/>
      <c r="AH769" s="257"/>
      <c r="AI769" s="257"/>
      <c r="AJ769" s="257"/>
      <c r="AK769" s="257"/>
    </row>
    <row r="770" spans="2:37" s="598" customFormat="1" ht="22.5" customHeight="1">
      <c r="B770" s="583" t="s">
        <v>1438</v>
      </c>
      <c r="C770" s="583" t="s">
        <v>438</v>
      </c>
      <c r="D770" s="584" t="s">
        <v>524</v>
      </c>
      <c r="E770" s="584" t="s">
        <v>2421</v>
      </c>
      <c r="F770" s="584" t="s">
        <v>100</v>
      </c>
      <c r="G770" s="584" t="s">
        <v>100</v>
      </c>
      <c r="H770" s="584" t="s">
        <v>100</v>
      </c>
      <c r="I770" s="584"/>
      <c r="J770" s="584" t="s">
        <v>2416</v>
      </c>
      <c r="K770" s="585">
        <v>0.18584719999999999</v>
      </c>
      <c r="L770" s="583"/>
      <c r="M770" s="251" t="s">
        <v>413</v>
      </c>
      <c r="N770" s="679">
        <v>0</v>
      </c>
      <c r="O770" s="252">
        <v>2022</v>
      </c>
      <c r="P770" s="251">
        <v>2029</v>
      </c>
      <c r="Q770" s="252" t="s">
        <v>393</v>
      </c>
      <c r="R770" s="252" t="s">
        <v>394</v>
      </c>
      <c r="S770" s="694" t="s">
        <v>2422</v>
      </c>
      <c r="T770" s="251"/>
      <c r="U770" s="251" t="s">
        <v>2417</v>
      </c>
      <c r="V770" s="257"/>
      <c r="W770" s="257"/>
      <c r="X770" s="257"/>
      <c r="Y770" s="257"/>
      <c r="Z770" s="257"/>
      <c r="AA770" s="257"/>
      <c r="AB770" s="257"/>
      <c r="AC770" s="257"/>
      <c r="AD770" s="257"/>
      <c r="AE770" s="257"/>
      <c r="AF770" s="257"/>
      <c r="AG770" s="257"/>
      <c r="AH770" s="257"/>
      <c r="AI770" s="257"/>
      <c r="AJ770" s="257"/>
      <c r="AK770" s="257"/>
    </row>
    <row r="771" spans="2:37" s="598" customFormat="1" ht="22.5" customHeight="1">
      <c r="B771" s="583" t="s">
        <v>1438</v>
      </c>
      <c r="C771" s="583" t="s">
        <v>438</v>
      </c>
      <c r="D771" s="584" t="s">
        <v>524</v>
      </c>
      <c r="E771" s="584" t="s">
        <v>2421</v>
      </c>
      <c r="F771" s="584" t="s">
        <v>100</v>
      </c>
      <c r="G771" s="584" t="s">
        <v>100</v>
      </c>
      <c r="H771" s="584" t="s">
        <v>100</v>
      </c>
      <c r="I771" s="584"/>
      <c r="J771" s="584" t="s">
        <v>2416</v>
      </c>
      <c r="K771" s="585">
        <v>0</v>
      </c>
      <c r="L771" s="583"/>
      <c r="M771" s="251" t="s">
        <v>2423</v>
      </c>
      <c r="N771" s="679">
        <v>0</v>
      </c>
      <c r="O771" s="252">
        <v>2022</v>
      </c>
      <c r="P771" s="251">
        <v>2029</v>
      </c>
      <c r="Q771" s="252" t="s">
        <v>393</v>
      </c>
      <c r="R771" s="252" t="s">
        <v>394</v>
      </c>
      <c r="S771" s="694" t="s">
        <v>2422</v>
      </c>
      <c r="T771" s="251"/>
      <c r="U771" s="251" t="s">
        <v>2417</v>
      </c>
      <c r="V771" s="257"/>
      <c r="W771" s="257"/>
      <c r="X771" s="257"/>
      <c r="Y771" s="257"/>
      <c r="Z771" s="257"/>
      <c r="AA771" s="257"/>
      <c r="AB771" s="257"/>
      <c r="AC771" s="257"/>
      <c r="AD771" s="257"/>
      <c r="AE771" s="257"/>
      <c r="AF771" s="257"/>
      <c r="AG771" s="257"/>
      <c r="AH771" s="257"/>
      <c r="AI771" s="257"/>
      <c r="AJ771" s="257"/>
      <c r="AK771" s="257"/>
    </row>
    <row r="772" spans="2:37" s="598" customFormat="1" ht="22.5" customHeight="1">
      <c r="B772" s="583" t="s">
        <v>1438</v>
      </c>
      <c r="C772" s="583" t="s">
        <v>438</v>
      </c>
      <c r="D772" s="584" t="s">
        <v>524</v>
      </c>
      <c r="E772" s="584" t="s">
        <v>2421</v>
      </c>
      <c r="F772" s="584" t="s">
        <v>100</v>
      </c>
      <c r="G772" s="584" t="s">
        <v>100</v>
      </c>
      <c r="H772" s="584" t="s">
        <v>100</v>
      </c>
      <c r="I772" s="584"/>
      <c r="J772" s="584" t="s">
        <v>2416</v>
      </c>
      <c r="K772" s="585">
        <v>0.12009540000000002</v>
      </c>
      <c r="L772" s="583"/>
      <c r="M772" s="251" t="s">
        <v>416</v>
      </c>
      <c r="N772" s="679">
        <v>0</v>
      </c>
      <c r="O772" s="252">
        <v>2022</v>
      </c>
      <c r="P772" s="251">
        <v>2029</v>
      </c>
      <c r="Q772" s="252" t="s">
        <v>393</v>
      </c>
      <c r="R772" s="252" t="s">
        <v>394</v>
      </c>
      <c r="S772" s="694" t="s">
        <v>2422</v>
      </c>
      <c r="T772" s="251"/>
      <c r="U772" s="251" t="s">
        <v>2417</v>
      </c>
      <c r="V772" s="257"/>
      <c r="W772" s="257"/>
      <c r="X772" s="257"/>
      <c r="Y772" s="257"/>
      <c r="Z772" s="257"/>
      <c r="AA772" s="257"/>
      <c r="AB772" s="257"/>
      <c r="AC772" s="257"/>
      <c r="AD772" s="257"/>
      <c r="AE772" s="257"/>
      <c r="AF772" s="257"/>
      <c r="AG772" s="257"/>
      <c r="AH772" s="257"/>
      <c r="AI772" s="257"/>
      <c r="AJ772" s="257"/>
      <c r="AK772" s="257"/>
    </row>
    <row r="773" spans="2:37" s="598" customFormat="1" ht="22.5" customHeight="1">
      <c r="B773" s="583" t="s">
        <v>1438</v>
      </c>
      <c r="C773" s="583" t="s">
        <v>438</v>
      </c>
      <c r="D773" s="584" t="s">
        <v>524</v>
      </c>
      <c r="E773" s="584" t="s">
        <v>2421</v>
      </c>
      <c r="F773" s="584" t="s">
        <v>100</v>
      </c>
      <c r="G773" s="584" t="s">
        <v>100</v>
      </c>
      <c r="H773" s="584" t="s">
        <v>100</v>
      </c>
      <c r="I773" s="584"/>
      <c r="J773" s="584" t="s">
        <v>2416</v>
      </c>
      <c r="K773" s="585">
        <v>0</v>
      </c>
      <c r="L773" s="583"/>
      <c r="M773" s="251" t="s">
        <v>416</v>
      </c>
      <c r="N773" s="679">
        <v>0</v>
      </c>
      <c r="O773" s="252">
        <v>2022</v>
      </c>
      <c r="P773" s="251">
        <v>2029</v>
      </c>
      <c r="Q773" s="252" t="s">
        <v>393</v>
      </c>
      <c r="R773" s="252" t="s">
        <v>394</v>
      </c>
      <c r="S773" s="694" t="s">
        <v>2422</v>
      </c>
      <c r="T773" s="251"/>
      <c r="U773" s="251" t="s">
        <v>2417</v>
      </c>
      <c r="V773" s="257"/>
      <c r="W773" s="257"/>
      <c r="X773" s="257"/>
      <c r="Y773" s="257"/>
      <c r="Z773" s="257"/>
      <c r="AA773" s="257"/>
      <c r="AB773" s="257"/>
      <c r="AC773" s="257"/>
      <c r="AD773" s="257"/>
      <c r="AE773" s="257"/>
      <c r="AF773" s="257"/>
      <c r="AG773" s="257"/>
      <c r="AH773" s="257"/>
      <c r="AI773" s="257"/>
      <c r="AJ773" s="257"/>
      <c r="AK773" s="257"/>
    </row>
    <row r="774" spans="2:37" s="598" customFormat="1" ht="22.5" customHeight="1">
      <c r="B774" s="583" t="s">
        <v>1438</v>
      </c>
      <c r="C774" s="583" t="s">
        <v>438</v>
      </c>
      <c r="D774" s="584" t="s">
        <v>524</v>
      </c>
      <c r="E774" s="584" t="s">
        <v>2421</v>
      </c>
      <c r="F774" s="584" t="s">
        <v>100</v>
      </c>
      <c r="G774" s="584" t="s">
        <v>100</v>
      </c>
      <c r="H774" s="584" t="s">
        <v>100</v>
      </c>
      <c r="I774" s="584"/>
      <c r="J774" s="584" t="s">
        <v>2416</v>
      </c>
      <c r="K774" s="585">
        <v>0</v>
      </c>
      <c r="L774" s="583"/>
      <c r="M774" s="251" t="s">
        <v>594</v>
      </c>
      <c r="N774" s="679">
        <v>0</v>
      </c>
      <c r="O774" s="252">
        <v>2022</v>
      </c>
      <c r="P774" s="251">
        <v>2029</v>
      </c>
      <c r="Q774" s="252" t="s">
        <v>393</v>
      </c>
      <c r="R774" s="252" t="s">
        <v>394</v>
      </c>
      <c r="S774" s="694" t="s">
        <v>2422</v>
      </c>
      <c r="T774" s="251"/>
      <c r="U774" s="251" t="s">
        <v>2417</v>
      </c>
      <c r="V774" s="257"/>
      <c r="W774" s="257"/>
      <c r="X774" s="257"/>
      <c r="Y774" s="257"/>
      <c r="Z774" s="257"/>
      <c r="AA774" s="257"/>
      <c r="AB774" s="257"/>
      <c r="AC774" s="257"/>
      <c r="AD774" s="257"/>
      <c r="AE774" s="257"/>
      <c r="AF774" s="257"/>
      <c r="AG774" s="257"/>
      <c r="AH774" s="257"/>
      <c r="AI774" s="257"/>
      <c r="AJ774" s="257"/>
      <c r="AK774" s="257"/>
    </row>
    <row r="775" spans="2:37" s="598" customFormat="1" ht="22.5" customHeight="1">
      <c r="B775" s="583" t="s">
        <v>1438</v>
      </c>
      <c r="C775" s="583" t="s">
        <v>438</v>
      </c>
      <c r="D775" s="584" t="s">
        <v>524</v>
      </c>
      <c r="E775" s="584" t="s">
        <v>2421</v>
      </c>
      <c r="F775" s="584" t="s">
        <v>100</v>
      </c>
      <c r="G775" s="584" t="s">
        <v>100</v>
      </c>
      <c r="H775" s="584" t="s">
        <v>100</v>
      </c>
      <c r="I775" s="584"/>
      <c r="J775" s="584" t="s">
        <v>2416</v>
      </c>
      <c r="K775" s="585">
        <v>2.4887199999999998E-3</v>
      </c>
      <c r="L775" s="583"/>
      <c r="M775" s="251" t="s">
        <v>413</v>
      </c>
      <c r="N775" s="679">
        <v>0</v>
      </c>
      <c r="O775" s="252">
        <v>2022</v>
      </c>
      <c r="P775" s="251">
        <v>2029</v>
      </c>
      <c r="Q775" s="252" t="s">
        <v>393</v>
      </c>
      <c r="R775" s="252" t="s">
        <v>394</v>
      </c>
      <c r="S775" s="694" t="s">
        <v>2422</v>
      </c>
      <c r="T775" s="251"/>
      <c r="U775" s="251" t="s">
        <v>2417</v>
      </c>
      <c r="V775" s="257"/>
      <c r="W775" s="257"/>
      <c r="X775" s="257"/>
      <c r="Y775" s="257"/>
      <c r="Z775" s="257"/>
      <c r="AA775" s="257"/>
      <c r="AB775" s="257"/>
      <c r="AC775" s="257"/>
      <c r="AD775" s="257"/>
      <c r="AE775" s="257"/>
      <c r="AF775" s="257"/>
      <c r="AG775" s="257"/>
      <c r="AH775" s="257"/>
      <c r="AI775" s="257"/>
      <c r="AJ775" s="257"/>
      <c r="AK775" s="257"/>
    </row>
    <row r="776" spans="2:37" s="598" customFormat="1" ht="22.5" customHeight="1">
      <c r="B776" s="583" t="s">
        <v>1438</v>
      </c>
      <c r="C776" s="583" t="s">
        <v>438</v>
      </c>
      <c r="D776" s="584" t="s">
        <v>524</v>
      </c>
      <c r="E776" s="584" t="s">
        <v>2421</v>
      </c>
      <c r="F776" s="584" t="s">
        <v>100</v>
      </c>
      <c r="G776" s="584" t="s">
        <v>100</v>
      </c>
      <c r="H776" s="584" t="s">
        <v>100</v>
      </c>
      <c r="I776" s="584"/>
      <c r="J776" s="584" t="s">
        <v>2416</v>
      </c>
      <c r="K776" s="585">
        <v>3.4513236000000007</v>
      </c>
      <c r="L776" s="583"/>
      <c r="M776" s="251" t="s">
        <v>413</v>
      </c>
      <c r="N776" s="679">
        <v>0</v>
      </c>
      <c r="O776" s="252">
        <v>2022</v>
      </c>
      <c r="P776" s="251">
        <v>2029</v>
      </c>
      <c r="Q776" s="252" t="s">
        <v>393</v>
      </c>
      <c r="R776" s="252" t="s">
        <v>394</v>
      </c>
      <c r="S776" s="694" t="s">
        <v>2422</v>
      </c>
      <c r="T776" s="251"/>
      <c r="U776" s="251" t="s">
        <v>2417</v>
      </c>
      <c r="V776" s="257"/>
      <c r="W776" s="257"/>
      <c r="X776" s="257"/>
      <c r="Y776" s="257"/>
      <c r="Z776" s="257"/>
      <c r="AA776" s="257"/>
      <c r="AB776" s="257"/>
      <c r="AC776" s="257"/>
      <c r="AD776" s="257"/>
      <c r="AE776" s="257"/>
      <c r="AF776" s="257"/>
      <c r="AG776" s="257"/>
      <c r="AH776" s="257"/>
      <c r="AI776" s="257"/>
      <c r="AJ776" s="257"/>
      <c r="AK776" s="257"/>
    </row>
    <row r="777" spans="2:37" s="598" customFormat="1" ht="22.5" customHeight="1">
      <c r="B777" s="583" t="s">
        <v>1438</v>
      </c>
      <c r="C777" s="583" t="s">
        <v>438</v>
      </c>
      <c r="D777" s="584" t="s">
        <v>524</v>
      </c>
      <c r="E777" s="584" t="s">
        <v>2421</v>
      </c>
      <c r="F777" s="584" t="s">
        <v>100</v>
      </c>
      <c r="G777" s="584" t="s">
        <v>100</v>
      </c>
      <c r="H777" s="584" t="s">
        <v>100</v>
      </c>
      <c r="I777" s="584"/>
      <c r="J777" s="584" t="s">
        <v>2416</v>
      </c>
      <c r="K777" s="585">
        <v>0.11833658999999999</v>
      </c>
      <c r="L777" s="583"/>
      <c r="M777" s="251" t="s">
        <v>411</v>
      </c>
      <c r="N777" s="679">
        <v>0</v>
      </c>
      <c r="O777" s="252">
        <v>2022</v>
      </c>
      <c r="P777" s="251">
        <v>2029</v>
      </c>
      <c r="Q777" s="252" t="s">
        <v>393</v>
      </c>
      <c r="R777" s="252" t="s">
        <v>394</v>
      </c>
      <c r="S777" s="694" t="s">
        <v>2422</v>
      </c>
      <c r="T777" s="251"/>
      <c r="U777" s="251" t="s">
        <v>2417</v>
      </c>
      <c r="V777" s="257"/>
      <c r="W777" s="257"/>
      <c r="X777" s="257"/>
      <c r="Y777" s="257"/>
      <c r="Z777" s="257"/>
      <c r="AA777" s="257"/>
      <c r="AB777" s="257"/>
      <c r="AC777" s="257"/>
      <c r="AD777" s="257"/>
      <c r="AE777" s="257"/>
      <c r="AF777" s="257"/>
      <c r="AG777" s="257"/>
      <c r="AH777" s="257"/>
      <c r="AI777" s="257"/>
      <c r="AJ777" s="257"/>
      <c r="AK777" s="257"/>
    </row>
    <row r="778" spans="2:37" s="598" customFormat="1" ht="22.5" customHeight="1">
      <c r="B778" s="583" t="s">
        <v>1438</v>
      </c>
      <c r="C778" s="583" t="s">
        <v>438</v>
      </c>
      <c r="D778" s="584" t="s">
        <v>524</v>
      </c>
      <c r="E778" s="584" t="s">
        <v>2421</v>
      </c>
      <c r="F778" s="584" t="s">
        <v>100</v>
      </c>
      <c r="G778" s="584" t="s">
        <v>100</v>
      </c>
      <c r="H778" s="584" t="s">
        <v>100</v>
      </c>
      <c r="I778" s="584"/>
      <c r="J778" s="584" t="s">
        <v>2416</v>
      </c>
      <c r="K778" s="585">
        <v>2.4032170000000002E-2</v>
      </c>
      <c r="L778" s="583"/>
      <c r="M778" s="251" t="s">
        <v>415</v>
      </c>
      <c r="N778" s="679">
        <v>0</v>
      </c>
      <c r="O778" s="252">
        <v>2022</v>
      </c>
      <c r="P778" s="251">
        <v>2029</v>
      </c>
      <c r="Q778" s="252" t="s">
        <v>393</v>
      </c>
      <c r="R778" s="252" t="s">
        <v>394</v>
      </c>
      <c r="S778" s="694" t="s">
        <v>2422</v>
      </c>
      <c r="T778" s="251"/>
      <c r="U778" s="251" t="s">
        <v>2417</v>
      </c>
      <c r="V778" s="257"/>
      <c r="W778" s="257"/>
      <c r="X778" s="257"/>
      <c r="Y778" s="257"/>
      <c r="Z778" s="257"/>
      <c r="AA778" s="257"/>
      <c r="AB778" s="257"/>
      <c r="AC778" s="257"/>
      <c r="AD778" s="257"/>
      <c r="AE778" s="257"/>
      <c r="AF778" s="257"/>
      <c r="AG778" s="257"/>
      <c r="AH778" s="257"/>
      <c r="AI778" s="257"/>
      <c r="AJ778" s="257"/>
      <c r="AK778" s="257"/>
    </row>
    <row r="779" spans="2:37" s="598" customFormat="1" ht="22.5" customHeight="1">
      <c r="B779" s="583" t="s">
        <v>1438</v>
      </c>
      <c r="C779" s="583" t="s">
        <v>438</v>
      </c>
      <c r="D779" s="584" t="s">
        <v>524</v>
      </c>
      <c r="E779" s="584" t="s">
        <v>2421</v>
      </c>
      <c r="F779" s="584" t="s">
        <v>100</v>
      </c>
      <c r="G779" s="584" t="s">
        <v>100</v>
      </c>
      <c r="H779" s="584" t="s">
        <v>100</v>
      </c>
      <c r="I779" s="584"/>
      <c r="J779" s="584" t="s">
        <v>2416</v>
      </c>
      <c r="K779" s="585">
        <v>4.2371999999999999E-4</v>
      </c>
      <c r="L779" s="583"/>
      <c r="M779" s="251" t="s">
        <v>451</v>
      </c>
      <c r="N779" s="679">
        <v>0</v>
      </c>
      <c r="O779" s="252">
        <v>2022</v>
      </c>
      <c r="P779" s="251">
        <v>2029</v>
      </c>
      <c r="Q779" s="252" t="s">
        <v>393</v>
      </c>
      <c r="R779" s="252" t="s">
        <v>394</v>
      </c>
      <c r="S779" s="694" t="s">
        <v>2422</v>
      </c>
      <c r="T779" s="251"/>
      <c r="U779" s="251" t="s">
        <v>2417</v>
      </c>
      <c r="V779" s="257"/>
      <c r="W779" s="257"/>
      <c r="X779" s="257"/>
      <c r="Y779" s="257"/>
      <c r="Z779" s="257"/>
      <c r="AA779" s="257"/>
      <c r="AB779" s="257"/>
      <c r="AC779" s="257"/>
      <c r="AD779" s="257"/>
      <c r="AE779" s="257"/>
      <c r="AF779" s="257"/>
      <c r="AG779" s="257"/>
      <c r="AH779" s="257"/>
      <c r="AI779" s="257"/>
      <c r="AJ779" s="257"/>
      <c r="AK779" s="257"/>
    </row>
    <row r="780" spans="2:37" s="598" customFormat="1" ht="22.5" customHeight="1">
      <c r="B780" s="583" t="s">
        <v>1438</v>
      </c>
      <c r="C780" s="583" t="s">
        <v>438</v>
      </c>
      <c r="D780" s="584" t="s">
        <v>524</v>
      </c>
      <c r="E780" s="584" t="s">
        <v>2421</v>
      </c>
      <c r="F780" s="584" t="s">
        <v>100</v>
      </c>
      <c r="G780" s="584" t="s">
        <v>100</v>
      </c>
      <c r="H780" s="584" t="s">
        <v>100</v>
      </c>
      <c r="I780" s="584"/>
      <c r="J780" s="584" t="s">
        <v>2416</v>
      </c>
      <c r="K780" s="585">
        <v>0.45185999999999993</v>
      </c>
      <c r="L780" s="583"/>
      <c r="M780" s="251" t="s">
        <v>413</v>
      </c>
      <c r="N780" s="679">
        <v>0</v>
      </c>
      <c r="O780" s="252">
        <v>2022</v>
      </c>
      <c r="P780" s="251">
        <v>2029</v>
      </c>
      <c r="Q780" s="252" t="s">
        <v>393</v>
      </c>
      <c r="R780" s="252" t="s">
        <v>394</v>
      </c>
      <c r="S780" s="694" t="s">
        <v>2422</v>
      </c>
      <c r="T780" s="251"/>
      <c r="U780" s="251" t="s">
        <v>2417</v>
      </c>
      <c r="V780" s="257"/>
      <c r="W780" s="257"/>
      <c r="X780" s="257"/>
      <c r="Y780" s="257"/>
      <c r="Z780" s="257"/>
      <c r="AA780" s="257"/>
      <c r="AB780" s="257"/>
      <c r="AC780" s="257"/>
      <c r="AD780" s="257"/>
      <c r="AE780" s="257"/>
      <c r="AF780" s="257"/>
      <c r="AG780" s="257"/>
      <c r="AH780" s="257"/>
      <c r="AI780" s="257"/>
      <c r="AJ780" s="257"/>
      <c r="AK780" s="257"/>
    </row>
    <row r="781" spans="2:37" s="598" customFormat="1" ht="22.5" customHeight="1">
      <c r="B781" s="583" t="s">
        <v>1438</v>
      </c>
      <c r="C781" s="583" t="s">
        <v>438</v>
      </c>
      <c r="D781" s="584" t="s">
        <v>524</v>
      </c>
      <c r="E781" s="584" t="s">
        <v>2421</v>
      </c>
      <c r="F781" s="584" t="s">
        <v>100</v>
      </c>
      <c r="G781" s="584" t="s">
        <v>100</v>
      </c>
      <c r="H781" s="584" t="s">
        <v>100</v>
      </c>
      <c r="I781" s="584"/>
      <c r="J781" s="584" t="s">
        <v>2416</v>
      </c>
      <c r="K781" s="585">
        <v>0.3552376000000001</v>
      </c>
      <c r="L781" s="583"/>
      <c r="M781" s="251" t="s">
        <v>413</v>
      </c>
      <c r="N781" s="679">
        <v>0</v>
      </c>
      <c r="O781" s="252">
        <v>2022</v>
      </c>
      <c r="P781" s="251">
        <v>2029</v>
      </c>
      <c r="Q781" s="252" t="s">
        <v>393</v>
      </c>
      <c r="R781" s="252" t="s">
        <v>394</v>
      </c>
      <c r="S781" s="694" t="s">
        <v>2422</v>
      </c>
      <c r="T781" s="251"/>
      <c r="U781" s="251" t="s">
        <v>2417</v>
      </c>
      <c r="V781" s="257"/>
      <c r="W781" s="257"/>
      <c r="X781" s="257"/>
      <c r="Y781" s="257"/>
      <c r="Z781" s="257"/>
      <c r="AA781" s="257"/>
      <c r="AB781" s="257"/>
      <c r="AC781" s="257"/>
      <c r="AD781" s="257"/>
      <c r="AE781" s="257"/>
      <c r="AF781" s="257"/>
      <c r="AG781" s="257"/>
      <c r="AH781" s="257"/>
      <c r="AI781" s="257"/>
      <c r="AJ781" s="257"/>
      <c r="AK781" s="257"/>
    </row>
    <row r="782" spans="2:37" s="598" customFormat="1" ht="22.5" customHeight="1">
      <c r="B782" s="583" t="s">
        <v>1438</v>
      </c>
      <c r="C782" s="636" t="s">
        <v>467</v>
      </c>
      <c r="D782" s="584" t="s">
        <v>524</v>
      </c>
      <c r="E782" s="636" t="s">
        <v>440</v>
      </c>
      <c r="F782" s="636" t="s">
        <v>100</v>
      </c>
      <c r="G782" s="636" t="s">
        <v>100</v>
      </c>
      <c r="H782" s="636" t="s">
        <v>100</v>
      </c>
      <c r="I782" s="584"/>
      <c r="J782" s="636" t="s">
        <v>397</v>
      </c>
      <c r="K782" s="640">
        <v>30.49</v>
      </c>
      <c r="L782" s="584"/>
      <c r="M782" s="237" t="s">
        <v>411</v>
      </c>
      <c r="N782" s="354">
        <v>30.49</v>
      </c>
      <c r="O782" s="237">
        <v>2024</v>
      </c>
      <c r="P782" s="237">
        <v>2026</v>
      </c>
      <c r="Q782" s="251" t="s">
        <v>412</v>
      </c>
      <c r="R782" s="237" t="s">
        <v>394</v>
      </c>
      <c r="S782" s="237" t="s">
        <v>414</v>
      </c>
      <c r="T782" s="237" t="s">
        <v>397</v>
      </c>
      <c r="U782" s="563" t="s">
        <v>2424</v>
      </c>
      <c r="V782" s="257"/>
      <c r="W782" s="257"/>
      <c r="X782" s="257"/>
      <c r="Y782" s="257"/>
      <c r="Z782" s="257"/>
      <c r="AA782" s="257"/>
      <c r="AB782" s="257"/>
      <c r="AC782" s="257"/>
      <c r="AD782" s="257"/>
      <c r="AE782" s="257"/>
      <c r="AF782" s="257"/>
      <c r="AG782" s="257"/>
      <c r="AH782" s="257"/>
      <c r="AI782" s="257"/>
      <c r="AJ782" s="257"/>
      <c r="AK782" s="257"/>
    </row>
    <row r="783" spans="2:37" s="598" customFormat="1" ht="22.5" customHeight="1">
      <c r="B783" s="583" t="s">
        <v>1438</v>
      </c>
      <c r="C783" s="621" t="s">
        <v>1439</v>
      </c>
      <c r="D783" s="584" t="s">
        <v>524</v>
      </c>
      <c r="E783" s="584" t="s">
        <v>473</v>
      </c>
      <c r="F783" s="584" t="s">
        <v>431</v>
      </c>
      <c r="G783" s="583">
        <v>4700190.7649999997</v>
      </c>
      <c r="H783" s="583">
        <v>2360524.9640000002</v>
      </c>
      <c r="I783" s="584"/>
      <c r="J783" s="583" t="s">
        <v>397</v>
      </c>
      <c r="K783" s="585">
        <v>16.167000000000002</v>
      </c>
      <c r="L783" s="584"/>
      <c r="M783" s="251" t="s">
        <v>413</v>
      </c>
      <c r="N783" s="679">
        <v>0</v>
      </c>
      <c r="O783" s="251">
        <v>2017</v>
      </c>
      <c r="P783" s="251">
        <v>2028</v>
      </c>
      <c r="Q783" s="251" t="s">
        <v>2386</v>
      </c>
      <c r="R783" s="251" t="s">
        <v>394</v>
      </c>
      <c r="S783" s="251" t="s">
        <v>414</v>
      </c>
      <c r="T783" s="251"/>
      <c r="U783" s="252" t="s">
        <v>2425</v>
      </c>
      <c r="V783" s="257"/>
      <c r="W783" s="257"/>
      <c r="X783" s="257"/>
      <c r="Y783" s="257"/>
      <c r="Z783" s="257"/>
      <c r="AA783" s="257"/>
      <c r="AB783" s="257"/>
      <c r="AC783" s="257"/>
      <c r="AD783" s="257"/>
      <c r="AE783" s="257"/>
      <c r="AF783" s="257"/>
      <c r="AG783" s="257"/>
      <c r="AH783" s="257"/>
      <c r="AI783" s="257"/>
      <c r="AJ783" s="257"/>
      <c r="AK783" s="257"/>
    </row>
    <row r="784" spans="2:37" s="598" customFormat="1" ht="22.5" customHeight="1">
      <c r="B784" s="583" t="s">
        <v>1438</v>
      </c>
      <c r="C784" s="621" t="s">
        <v>1439</v>
      </c>
      <c r="D784" s="584" t="s">
        <v>524</v>
      </c>
      <c r="E784" s="584" t="s">
        <v>474</v>
      </c>
      <c r="F784" s="584" t="s">
        <v>431</v>
      </c>
      <c r="G784" s="583">
        <v>4735626.5379999997</v>
      </c>
      <c r="H784" s="583">
        <v>2363590.8679999998</v>
      </c>
      <c r="I784" s="584"/>
      <c r="J784" s="583" t="s">
        <v>397</v>
      </c>
      <c r="K784" s="585">
        <v>11.81</v>
      </c>
      <c r="L784" s="584"/>
      <c r="M784" s="251" t="s">
        <v>416</v>
      </c>
      <c r="N784" s="679">
        <v>11.81</v>
      </c>
      <c r="O784" s="251">
        <v>2017</v>
      </c>
      <c r="P784" s="251">
        <v>2028</v>
      </c>
      <c r="Q784" s="251" t="s">
        <v>582</v>
      </c>
      <c r="R784" s="251" t="s">
        <v>394</v>
      </c>
      <c r="S784" s="251" t="s">
        <v>414</v>
      </c>
      <c r="T784" s="251"/>
      <c r="U784" s="252" t="s">
        <v>2426</v>
      </c>
      <c r="V784" s="257"/>
      <c r="W784" s="257"/>
      <c r="X784" s="257"/>
      <c r="Y784" s="257"/>
      <c r="Z784" s="257"/>
      <c r="AA784" s="257"/>
      <c r="AB784" s="257"/>
      <c r="AC784" s="257"/>
      <c r="AD784" s="257"/>
      <c r="AE784" s="257"/>
      <c r="AF784" s="257"/>
      <c r="AG784" s="257"/>
      <c r="AH784" s="257"/>
      <c r="AI784" s="257"/>
      <c r="AJ784" s="257"/>
      <c r="AK784" s="257"/>
    </row>
    <row r="785" spans="2:37" s="598" customFormat="1" ht="22.5" customHeight="1">
      <c r="B785" s="583" t="s">
        <v>1438</v>
      </c>
      <c r="C785" s="621" t="s">
        <v>1439</v>
      </c>
      <c r="D785" s="584" t="s">
        <v>524</v>
      </c>
      <c r="E785" s="584" t="s">
        <v>474</v>
      </c>
      <c r="F785" s="584" t="s">
        <v>431</v>
      </c>
      <c r="G785" s="583">
        <v>4735626.5379999997</v>
      </c>
      <c r="H785" s="583">
        <v>2363590.8679999998</v>
      </c>
      <c r="I785" s="584"/>
      <c r="J785" s="583" t="s">
        <v>397</v>
      </c>
      <c r="K785" s="585">
        <v>21.96</v>
      </c>
      <c r="L785" s="584"/>
      <c r="M785" s="251" t="s">
        <v>413</v>
      </c>
      <c r="N785" s="679">
        <v>21.96</v>
      </c>
      <c r="O785" s="251">
        <v>2017</v>
      </c>
      <c r="P785" s="251">
        <v>2028</v>
      </c>
      <c r="Q785" s="251" t="s">
        <v>582</v>
      </c>
      <c r="R785" s="251" t="s">
        <v>394</v>
      </c>
      <c r="S785" s="251" t="s">
        <v>414</v>
      </c>
      <c r="T785" s="251"/>
      <c r="U785" s="252" t="s">
        <v>2426</v>
      </c>
      <c r="V785" s="257"/>
      <c r="W785" s="257"/>
      <c r="X785" s="257"/>
      <c r="Y785" s="257"/>
      <c r="Z785" s="257"/>
      <c r="AA785" s="257"/>
      <c r="AB785" s="257"/>
      <c r="AC785" s="257"/>
      <c r="AD785" s="257"/>
      <c r="AE785" s="257"/>
      <c r="AF785" s="257"/>
      <c r="AG785" s="257"/>
      <c r="AH785" s="257"/>
      <c r="AI785" s="257"/>
      <c r="AJ785" s="257"/>
      <c r="AK785" s="257"/>
    </row>
    <row r="786" spans="2:37" ht="58">
      <c r="B786" s="706" t="s">
        <v>1308</v>
      </c>
      <c r="C786" s="706" t="s">
        <v>571</v>
      </c>
      <c r="D786" s="706" t="s">
        <v>562</v>
      </c>
      <c r="E786" s="706" t="s">
        <v>572</v>
      </c>
      <c r="F786" s="706"/>
      <c r="G786" s="706"/>
      <c r="H786" s="706"/>
      <c r="I786" s="706" t="s">
        <v>565</v>
      </c>
      <c r="J786" s="706" t="s">
        <v>573</v>
      </c>
      <c r="K786" s="706">
        <v>123</v>
      </c>
      <c r="L786" s="706" t="s">
        <v>2427</v>
      </c>
      <c r="M786" s="720" t="s">
        <v>2427</v>
      </c>
      <c r="N786" s="720">
        <v>123</v>
      </c>
      <c r="O786" s="766">
        <v>2022</v>
      </c>
      <c r="P786" s="766">
        <v>2032</v>
      </c>
      <c r="Q786" s="720" t="s">
        <v>574</v>
      </c>
      <c r="R786" s="720" t="s">
        <v>394</v>
      </c>
      <c r="S786" s="720" t="s">
        <v>575</v>
      </c>
      <c r="T786" s="720" t="s">
        <v>2428</v>
      </c>
      <c r="U786" s="720"/>
      <c r="V786" s="257"/>
      <c r="W786" s="257"/>
      <c r="X786" s="257"/>
      <c r="Y786" s="257"/>
      <c r="Z786" s="257"/>
      <c r="AA786" s="257"/>
      <c r="AB786" s="257"/>
      <c r="AC786" s="257"/>
      <c r="AD786" s="257"/>
      <c r="AE786" s="257"/>
      <c r="AF786" s="257"/>
      <c r="AG786" s="257"/>
      <c r="AH786" s="257"/>
      <c r="AI786" s="257"/>
      <c r="AJ786" s="257"/>
      <c r="AK786" s="257"/>
    </row>
    <row r="787" spans="2:37" ht="58">
      <c r="B787" s="706" t="s">
        <v>1308</v>
      </c>
      <c r="C787" s="706" t="s">
        <v>571</v>
      </c>
      <c r="D787" s="706" t="s">
        <v>562</v>
      </c>
      <c r="E787" s="706" t="s">
        <v>576</v>
      </c>
      <c r="F787" s="706"/>
      <c r="G787" s="706"/>
      <c r="H787" s="706"/>
      <c r="I787" s="706" t="s">
        <v>565</v>
      </c>
      <c r="J787" s="706" t="s">
        <v>573</v>
      </c>
      <c r="K787" s="706">
        <v>68</v>
      </c>
      <c r="L787" s="706" t="s">
        <v>579</v>
      </c>
      <c r="M787" s="720" t="s">
        <v>579</v>
      </c>
      <c r="N787" s="720">
        <v>68</v>
      </c>
      <c r="O787" s="766">
        <v>2022</v>
      </c>
      <c r="P787" s="766">
        <v>2032</v>
      </c>
      <c r="Q787" s="720" t="s">
        <v>574</v>
      </c>
      <c r="R787" s="720" t="s">
        <v>394</v>
      </c>
      <c r="S787" s="720" t="s">
        <v>575</v>
      </c>
      <c r="T787" s="720" t="s">
        <v>2428</v>
      </c>
      <c r="U787" s="720"/>
      <c r="V787" s="257"/>
      <c r="W787" s="257"/>
      <c r="X787" s="257"/>
      <c r="Y787" s="257"/>
      <c r="Z787" s="257"/>
      <c r="AA787" s="257"/>
      <c r="AB787" s="257"/>
      <c r="AC787" s="257"/>
      <c r="AD787" s="257"/>
      <c r="AE787" s="257"/>
      <c r="AF787" s="257"/>
      <c r="AG787" s="257"/>
      <c r="AH787" s="257"/>
      <c r="AI787" s="257"/>
      <c r="AJ787" s="257"/>
      <c r="AK787" s="257"/>
    </row>
    <row r="788" spans="2:37" ht="58">
      <c r="B788" s="706" t="s">
        <v>1308</v>
      </c>
      <c r="C788" s="706" t="s">
        <v>571</v>
      </c>
      <c r="D788" s="706" t="s">
        <v>562</v>
      </c>
      <c r="E788" s="706" t="s">
        <v>577</v>
      </c>
      <c r="F788" s="706"/>
      <c r="G788" s="706"/>
      <c r="H788" s="706"/>
      <c r="I788" s="706" t="s">
        <v>565</v>
      </c>
      <c r="J788" s="706" t="s">
        <v>573</v>
      </c>
      <c r="K788" s="706">
        <v>51</v>
      </c>
      <c r="L788" s="706" t="s">
        <v>579</v>
      </c>
      <c r="M788" s="720" t="s">
        <v>579</v>
      </c>
      <c r="N788" s="720">
        <v>51</v>
      </c>
      <c r="O788" s="766">
        <v>2022</v>
      </c>
      <c r="P788" s="766">
        <v>2032</v>
      </c>
      <c r="Q788" s="720" t="s">
        <v>574</v>
      </c>
      <c r="R788" s="720" t="s">
        <v>394</v>
      </c>
      <c r="S788" s="720" t="s">
        <v>575</v>
      </c>
      <c r="T788" s="720" t="s">
        <v>2428</v>
      </c>
      <c r="U788" s="720"/>
      <c r="V788" s="257"/>
      <c r="W788" s="257"/>
      <c r="X788" s="257"/>
      <c r="Y788" s="257"/>
      <c r="Z788" s="257"/>
      <c r="AA788" s="257"/>
      <c r="AB788" s="257"/>
      <c r="AC788" s="257"/>
      <c r="AD788" s="257"/>
      <c r="AE788" s="257"/>
      <c r="AF788" s="257"/>
      <c r="AG788" s="257"/>
      <c r="AH788" s="257"/>
      <c r="AI788" s="257"/>
      <c r="AJ788" s="257"/>
      <c r="AK788" s="257"/>
    </row>
    <row r="789" spans="2:37" ht="58">
      <c r="B789" s="706" t="s">
        <v>1308</v>
      </c>
      <c r="C789" s="706" t="s">
        <v>571</v>
      </c>
      <c r="D789" s="706" t="s">
        <v>562</v>
      </c>
      <c r="E789" s="706" t="s">
        <v>578</v>
      </c>
      <c r="F789" s="706"/>
      <c r="G789" s="706"/>
      <c r="H789" s="706"/>
      <c r="I789" s="706" t="s">
        <v>565</v>
      </c>
      <c r="J789" s="706" t="s">
        <v>573</v>
      </c>
      <c r="K789" s="706">
        <v>20</v>
      </c>
      <c r="L789" s="706" t="s">
        <v>579</v>
      </c>
      <c r="M789" s="720" t="s">
        <v>579</v>
      </c>
      <c r="N789" s="720">
        <v>20</v>
      </c>
      <c r="O789" s="766">
        <v>2022</v>
      </c>
      <c r="P789" s="766">
        <v>2032</v>
      </c>
      <c r="Q789" s="720" t="s">
        <v>574</v>
      </c>
      <c r="R789" s="720" t="s">
        <v>394</v>
      </c>
      <c r="S789" s="720" t="s">
        <v>575</v>
      </c>
      <c r="T789" s="720" t="s">
        <v>2428</v>
      </c>
      <c r="U789" s="720"/>
      <c r="V789" s="257"/>
      <c r="W789" s="257"/>
      <c r="X789" s="257"/>
      <c r="Y789" s="257"/>
      <c r="Z789" s="257"/>
      <c r="AA789" s="257"/>
      <c r="AB789" s="257"/>
      <c r="AC789" s="257"/>
      <c r="AD789" s="257"/>
      <c r="AE789" s="257"/>
      <c r="AF789" s="257"/>
      <c r="AG789" s="257"/>
      <c r="AH789" s="257"/>
      <c r="AI789" s="257"/>
      <c r="AJ789" s="257"/>
      <c r="AK789" s="257"/>
    </row>
    <row r="790" spans="2:37" ht="58">
      <c r="B790" s="706" t="s">
        <v>1308</v>
      </c>
      <c r="C790" s="706" t="s">
        <v>571</v>
      </c>
      <c r="D790" s="706" t="s">
        <v>562</v>
      </c>
      <c r="E790" s="706" t="s">
        <v>576</v>
      </c>
      <c r="F790" s="706"/>
      <c r="G790" s="706"/>
      <c r="H790" s="706"/>
      <c r="I790" s="706" t="s">
        <v>565</v>
      </c>
      <c r="J790" s="706" t="s">
        <v>119</v>
      </c>
      <c r="K790" s="706">
        <v>1.92</v>
      </c>
      <c r="L790" s="706" t="s">
        <v>579</v>
      </c>
      <c r="M790" s="720" t="s">
        <v>579</v>
      </c>
      <c r="N790" s="720">
        <v>1.92</v>
      </c>
      <c r="O790" s="766">
        <v>2022</v>
      </c>
      <c r="P790" s="766">
        <v>2029</v>
      </c>
      <c r="Q790" s="720" t="s">
        <v>574</v>
      </c>
      <c r="R790" s="720" t="s">
        <v>394</v>
      </c>
      <c r="S790" s="720" t="s">
        <v>2429</v>
      </c>
      <c r="T790" s="720" t="s">
        <v>2428</v>
      </c>
      <c r="U790" s="720"/>
      <c r="V790" s="257"/>
      <c r="W790" s="257"/>
      <c r="X790" s="257"/>
      <c r="Y790" s="257"/>
      <c r="Z790" s="257"/>
      <c r="AA790" s="257"/>
      <c r="AB790" s="257"/>
      <c r="AC790" s="257"/>
      <c r="AD790" s="257"/>
      <c r="AE790" s="257"/>
      <c r="AF790" s="257"/>
      <c r="AG790" s="257"/>
      <c r="AH790" s="257"/>
      <c r="AI790" s="257"/>
      <c r="AJ790" s="257"/>
      <c r="AK790" s="257"/>
    </row>
    <row r="791" spans="2:37" ht="58">
      <c r="B791" s="706" t="s">
        <v>1308</v>
      </c>
      <c r="C791" s="706" t="s">
        <v>571</v>
      </c>
      <c r="D791" s="706" t="s">
        <v>562</v>
      </c>
      <c r="E791" s="706" t="s">
        <v>577</v>
      </c>
      <c r="F791" s="706"/>
      <c r="G791" s="706"/>
      <c r="H791" s="706"/>
      <c r="I791" s="706" t="s">
        <v>565</v>
      </c>
      <c r="J791" s="706" t="s">
        <v>119</v>
      </c>
      <c r="K791" s="706">
        <v>32.78</v>
      </c>
      <c r="L791" s="706" t="s">
        <v>579</v>
      </c>
      <c r="M791" s="720" t="s">
        <v>579</v>
      </c>
      <c r="N791" s="720">
        <v>32.78</v>
      </c>
      <c r="O791" s="766">
        <v>2022</v>
      </c>
      <c r="P791" s="766">
        <v>2029</v>
      </c>
      <c r="Q791" s="720" t="s">
        <v>574</v>
      </c>
      <c r="R791" s="720" t="s">
        <v>394</v>
      </c>
      <c r="S791" s="720" t="s">
        <v>2429</v>
      </c>
      <c r="T791" s="720" t="s">
        <v>2428</v>
      </c>
      <c r="U791" s="720"/>
      <c r="V791" s="257"/>
      <c r="W791" s="257"/>
      <c r="X791" s="257"/>
      <c r="Y791" s="257"/>
      <c r="Z791" s="257"/>
      <c r="AA791" s="257"/>
      <c r="AB791" s="257"/>
      <c r="AC791" s="257"/>
      <c r="AD791" s="257"/>
      <c r="AE791" s="257"/>
      <c r="AF791" s="257"/>
      <c r="AG791" s="257"/>
      <c r="AH791" s="257"/>
      <c r="AI791" s="257"/>
      <c r="AJ791" s="257"/>
      <c r="AK791" s="257"/>
    </row>
    <row r="792" spans="2:37" ht="58">
      <c r="B792" s="706" t="s">
        <v>1308</v>
      </c>
      <c r="C792" s="706" t="s">
        <v>571</v>
      </c>
      <c r="D792" s="706" t="s">
        <v>562</v>
      </c>
      <c r="E792" s="706" t="s">
        <v>578</v>
      </c>
      <c r="F792" s="706"/>
      <c r="G792" s="706"/>
      <c r="H792" s="706"/>
      <c r="I792" s="706" t="s">
        <v>565</v>
      </c>
      <c r="J792" s="706" t="s">
        <v>119</v>
      </c>
      <c r="K792" s="706">
        <v>46.49</v>
      </c>
      <c r="L792" s="706" t="s">
        <v>579</v>
      </c>
      <c r="M792" s="720" t="s">
        <v>579</v>
      </c>
      <c r="N792" s="720">
        <v>46.49</v>
      </c>
      <c r="O792" s="766">
        <v>2022</v>
      </c>
      <c r="P792" s="766">
        <v>2029</v>
      </c>
      <c r="Q792" s="720" t="s">
        <v>574</v>
      </c>
      <c r="R792" s="720" t="s">
        <v>394</v>
      </c>
      <c r="S792" s="720" t="s">
        <v>2429</v>
      </c>
      <c r="T792" s="720" t="s">
        <v>2428</v>
      </c>
      <c r="U792" s="720"/>
      <c r="V792" s="257"/>
      <c r="W792" s="257"/>
      <c r="X792" s="257"/>
      <c r="Y792" s="257"/>
      <c r="Z792" s="257"/>
      <c r="AA792" s="257"/>
      <c r="AB792" s="257"/>
      <c r="AC792" s="257"/>
      <c r="AD792" s="257"/>
      <c r="AE792" s="257"/>
      <c r="AF792" s="257"/>
      <c r="AG792" s="257"/>
      <c r="AH792" s="257"/>
      <c r="AI792" s="257"/>
      <c r="AJ792" s="257"/>
      <c r="AK792" s="257"/>
    </row>
    <row r="793" spans="2:37" ht="58">
      <c r="B793" s="706" t="s">
        <v>1308</v>
      </c>
      <c r="C793" s="706" t="s">
        <v>571</v>
      </c>
      <c r="D793" s="706" t="s">
        <v>562</v>
      </c>
      <c r="E793" s="706" t="s">
        <v>576</v>
      </c>
      <c r="F793" s="706"/>
      <c r="G793" s="706"/>
      <c r="H793" s="706"/>
      <c r="I793" s="706" t="s">
        <v>565</v>
      </c>
      <c r="J793" s="706" t="s">
        <v>2430</v>
      </c>
      <c r="K793" s="706">
        <v>7.8</v>
      </c>
      <c r="L793" s="706" t="s">
        <v>579</v>
      </c>
      <c r="M793" s="720" t="s">
        <v>579</v>
      </c>
      <c r="N793" s="720">
        <v>7.8</v>
      </c>
      <c r="O793" s="766">
        <v>2025</v>
      </c>
      <c r="P793" s="766">
        <v>2033</v>
      </c>
      <c r="Q793" s="720" t="s">
        <v>2431</v>
      </c>
      <c r="R793" s="720" t="s">
        <v>394</v>
      </c>
      <c r="S793" s="720" t="s">
        <v>2429</v>
      </c>
      <c r="T793" s="720" t="s">
        <v>2428</v>
      </c>
      <c r="U793" s="720"/>
      <c r="V793" s="257"/>
      <c r="W793" s="257"/>
      <c r="X793" s="257"/>
      <c r="Y793" s="257"/>
      <c r="Z793" s="257"/>
      <c r="AA793" s="257"/>
      <c r="AB793" s="257"/>
      <c r="AC793" s="257"/>
      <c r="AD793" s="257"/>
      <c r="AE793" s="257"/>
      <c r="AF793" s="257"/>
      <c r="AG793" s="257"/>
      <c r="AH793" s="257"/>
      <c r="AI793" s="257"/>
      <c r="AJ793" s="257"/>
      <c r="AK793" s="257"/>
    </row>
    <row r="794" spans="2:37" ht="58">
      <c r="B794" s="706" t="s">
        <v>1308</v>
      </c>
      <c r="C794" s="706" t="s">
        <v>571</v>
      </c>
      <c r="D794" s="706" t="s">
        <v>562</v>
      </c>
      <c r="E794" s="706" t="s">
        <v>576</v>
      </c>
      <c r="F794" s="706"/>
      <c r="G794" s="706"/>
      <c r="H794" s="706"/>
      <c r="I794" s="706" t="s">
        <v>565</v>
      </c>
      <c r="J794" s="706" t="s">
        <v>2430</v>
      </c>
      <c r="K794" s="706">
        <v>3</v>
      </c>
      <c r="L794" s="706" t="s">
        <v>579</v>
      </c>
      <c r="M794" s="720" t="s">
        <v>579</v>
      </c>
      <c r="N794" s="720">
        <v>0.5</v>
      </c>
      <c r="O794" s="766">
        <v>2024</v>
      </c>
      <c r="P794" s="766">
        <v>2031</v>
      </c>
      <c r="Q794" s="720" t="s">
        <v>2432</v>
      </c>
      <c r="R794" s="720" t="s">
        <v>394</v>
      </c>
      <c r="S794" s="720" t="s">
        <v>2429</v>
      </c>
      <c r="T794" s="720" t="s">
        <v>2428</v>
      </c>
      <c r="U794" s="720"/>
      <c r="V794" s="257"/>
      <c r="W794" s="257"/>
      <c r="X794" s="257"/>
      <c r="Y794" s="257"/>
      <c r="Z794" s="257"/>
      <c r="AA794" s="257"/>
      <c r="AB794" s="257"/>
      <c r="AC794" s="257"/>
      <c r="AD794" s="257"/>
      <c r="AE794" s="257"/>
      <c r="AF794" s="257"/>
      <c r="AG794" s="257"/>
      <c r="AH794" s="257"/>
      <c r="AI794" s="257"/>
      <c r="AJ794" s="257"/>
      <c r="AK794" s="257"/>
    </row>
    <row r="795" spans="2:37" ht="58">
      <c r="B795" s="706" t="s">
        <v>1308</v>
      </c>
      <c r="C795" s="706" t="s">
        <v>571</v>
      </c>
      <c r="D795" s="706" t="s">
        <v>562</v>
      </c>
      <c r="E795" s="706" t="s">
        <v>576</v>
      </c>
      <c r="F795" s="706"/>
      <c r="G795" s="706"/>
      <c r="H795" s="706"/>
      <c r="I795" s="706" t="s">
        <v>565</v>
      </c>
      <c r="J795" s="706" t="s">
        <v>119</v>
      </c>
      <c r="K795" s="706">
        <v>0.45</v>
      </c>
      <c r="L795" s="706" t="s">
        <v>2427</v>
      </c>
      <c r="M795" s="720" t="s">
        <v>2427</v>
      </c>
      <c r="N795" s="720">
        <v>0</v>
      </c>
      <c r="O795" s="766">
        <v>2025</v>
      </c>
      <c r="P795" s="766">
        <v>2029</v>
      </c>
      <c r="Q795" s="720" t="s">
        <v>893</v>
      </c>
      <c r="R795" s="720" t="s">
        <v>394</v>
      </c>
      <c r="S795" s="720" t="s">
        <v>2429</v>
      </c>
      <c r="T795" s="720" t="s">
        <v>2428</v>
      </c>
      <c r="U795" s="720"/>
      <c r="V795" s="257"/>
      <c r="W795" s="257"/>
      <c r="X795" s="257"/>
      <c r="Y795" s="257"/>
      <c r="Z795" s="257"/>
      <c r="AA795" s="257"/>
      <c r="AB795" s="257"/>
      <c r="AC795" s="257"/>
      <c r="AD795" s="257"/>
      <c r="AE795" s="257"/>
      <c r="AF795" s="257"/>
      <c r="AG795" s="257"/>
      <c r="AH795" s="257"/>
      <c r="AI795" s="257"/>
      <c r="AJ795" s="257"/>
      <c r="AK795" s="257"/>
    </row>
  </sheetData>
  <autoFilter ref="B5:U795" xr:uid="{758287B5-4A4C-46DF-A021-2241571E55F2}"/>
  <mergeCells count="8">
    <mergeCell ref="W75:AB78"/>
    <mergeCell ref="B3:F3"/>
    <mergeCell ref="W4:AA4"/>
    <mergeCell ref="AC4:AF4"/>
    <mergeCell ref="W26:AA26"/>
    <mergeCell ref="W69:X69"/>
    <mergeCell ref="Y71:Z71"/>
    <mergeCell ref="AA71:AB71"/>
  </mergeCells>
  <dataValidations count="1">
    <dataValidation allowBlank="1" showInputMessage="1" showErrorMessage="1" sqref="C704 C706 U708 U713:U720 C723:C737 C708:C710 C713:C720" xr:uid="{B25691CF-E89C-4E06-A99C-3DFB78C600D8}"/>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11DCD-1105-4B43-9335-77B92BC06576}">
  <dimension ref="B3:AE244"/>
  <sheetViews>
    <sheetView showGridLines="0" topLeftCell="I11" zoomScale="60" zoomScaleNormal="60" workbookViewId="0">
      <selection activeCell="K17" sqref="K17"/>
    </sheetView>
  </sheetViews>
  <sheetFormatPr baseColWidth="10" defaultColWidth="11.453125" defaultRowHeight="14.5"/>
  <cols>
    <col min="1" max="1" width="7.1796875" style="21" customWidth="1"/>
    <col min="2" max="2" width="18.1796875" style="21" customWidth="1"/>
    <col min="3" max="3" width="24.26953125" style="21" customWidth="1"/>
    <col min="4" max="4" width="18.1796875" style="21" customWidth="1"/>
    <col min="5" max="5" width="16.54296875" style="21" customWidth="1"/>
    <col min="6" max="6" width="46.81640625" style="21" customWidth="1"/>
    <col min="7" max="7" width="57.54296875" style="21" customWidth="1"/>
    <col min="8" max="8" width="26.453125" style="21" customWidth="1"/>
    <col min="9" max="9" width="46.81640625" style="21" customWidth="1"/>
    <col min="10" max="10" width="54" style="21" customWidth="1"/>
    <col min="11" max="11" width="31.453125" style="21" customWidth="1"/>
    <col min="12" max="15" width="24.81640625" style="21" customWidth="1"/>
    <col min="16" max="16" width="61" style="21" customWidth="1"/>
    <col min="17" max="17" width="53.1796875" style="21" customWidth="1"/>
    <col min="18" max="18" width="56" style="21" customWidth="1"/>
    <col min="19" max="19" width="25.7265625" style="21" customWidth="1"/>
    <col min="20" max="20" width="29.1796875" style="21" customWidth="1"/>
    <col min="21" max="21" width="22.81640625" style="21" customWidth="1"/>
    <col min="22" max="22" width="23.54296875" style="21" customWidth="1"/>
    <col min="23" max="23" width="13.1796875" style="21" customWidth="1"/>
    <col min="24" max="24" width="23.26953125" style="21" customWidth="1"/>
    <col min="25" max="25" width="30.453125" style="21" customWidth="1"/>
    <col min="26" max="26" width="21" style="21" customWidth="1"/>
    <col min="27" max="27" width="22.453125" style="21" customWidth="1"/>
    <col min="28" max="28" width="18.26953125" style="21" customWidth="1"/>
    <col min="29" max="29" width="37.26953125" style="21" customWidth="1"/>
    <col min="30" max="30" width="22.453125" style="21" customWidth="1"/>
    <col min="31" max="16384" width="11.453125" style="21"/>
  </cols>
  <sheetData>
    <row r="3" spans="2:31" ht="33.75" customHeight="1">
      <c r="B3" s="826" t="s">
        <v>5676</v>
      </c>
      <c r="C3" s="826"/>
      <c r="D3" s="826"/>
      <c r="E3" s="826"/>
      <c r="F3" s="826"/>
    </row>
    <row r="5" spans="2:31" s="3" customFormat="1" ht="87">
      <c r="B5" s="483" t="s">
        <v>375</v>
      </c>
      <c r="C5" s="483" t="s">
        <v>376</v>
      </c>
      <c r="D5" s="767" t="s">
        <v>901</v>
      </c>
      <c r="E5" s="767" t="s">
        <v>902</v>
      </c>
      <c r="F5" s="767" t="s">
        <v>903</v>
      </c>
      <c r="G5" s="767" t="s">
        <v>904</v>
      </c>
      <c r="H5" s="767" t="s">
        <v>905</v>
      </c>
      <c r="I5" s="767" t="s">
        <v>2433</v>
      </c>
      <c r="J5" s="483" t="s">
        <v>5677</v>
      </c>
      <c r="K5" s="767" t="s">
        <v>2434</v>
      </c>
      <c r="L5" s="767" t="s">
        <v>2435</v>
      </c>
      <c r="M5" s="767" t="s">
        <v>5678</v>
      </c>
      <c r="N5" s="767" t="s">
        <v>906</v>
      </c>
      <c r="O5" s="767" t="s">
        <v>907</v>
      </c>
      <c r="P5" s="767" t="s">
        <v>2436</v>
      </c>
      <c r="Q5" s="767" t="s">
        <v>2437</v>
      </c>
      <c r="R5" s="767" t="s">
        <v>2438</v>
      </c>
      <c r="S5" s="21"/>
      <c r="T5" s="769" t="s">
        <v>375</v>
      </c>
      <c r="U5" s="769" t="s">
        <v>908</v>
      </c>
      <c r="V5" s="769" t="s">
        <v>2439</v>
      </c>
      <c r="W5" s="253"/>
      <c r="X5" s="769" t="s">
        <v>375</v>
      </c>
      <c r="Y5" s="769" t="s">
        <v>2440</v>
      </c>
      <c r="Z5" s="769" t="s">
        <v>5679</v>
      </c>
      <c r="AA5" s="769" t="s">
        <v>2441</v>
      </c>
      <c r="AB5" s="769" t="s">
        <v>2442</v>
      </c>
      <c r="AC5" s="769" t="s">
        <v>5680</v>
      </c>
      <c r="AD5" s="769" t="s">
        <v>5681</v>
      </c>
      <c r="AE5" s="257"/>
    </row>
    <row r="6" spans="2:31" ht="72.5">
      <c r="B6" s="252" t="s">
        <v>2443</v>
      </c>
      <c r="C6" s="251" t="s">
        <v>489</v>
      </c>
      <c r="D6" s="251" t="s">
        <v>909</v>
      </c>
      <c r="E6" s="251" t="s">
        <v>2444</v>
      </c>
      <c r="F6" s="251" t="s">
        <v>910</v>
      </c>
      <c r="G6" s="252" t="s">
        <v>5682</v>
      </c>
      <c r="H6" s="251" t="s">
        <v>116</v>
      </c>
      <c r="I6" s="251">
        <v>80.23</v>
      </c>
      <c r="J6" s="251" t="s">
        <v>911</v>
      </c>
      <c r="K6" s="251" t="s">
        <v>2479</v>
      </c>
      <c r="L6" s="251" t="s">
        <v>2479</v>
      </c>
      <c r="M6" s="251" t="s">
        <v>2479</v>
      </c>
      <c r="N6" s="251" t="s">
        <v>2479</v>
      </c>
      <c r="O6" s="251" t="s">
        <v>2445</v>
      </c>
      <c r="P6" s="251" t="s">
        <v>2446</v>
      </c>
      <c r="Q6" s="251" t="s">
        <v>428</v>
      </c>
      <c r="R6" s="251" t="s">
        <v>2447</v>
      </c>
      <c r="S6" s="3"/>
      <c r="T6" s="238" t="s">
        <v>1438</v>
      </c>
      <c r="U6" s="238" t="s">
        <v>2448</v>
      </c>
      <c r="V6" s="724">
        <v>17.531429270000007</v>
      </c>
      <c r="W6" s="253"/>
      <c r="X6" s="251" t="s">
        <v>2443</v>
      </c>
      <c r="Y6" s="238">
        <v>6</v>
      </c>
      <c r="Z6" s="238">
        <v>0</v>
      </c>
      <c r="AA6" s="238">
        <v>0</v>
      </c>
      <c r="AB6" s="238">
        <v>0</v>
      </c>
      <c r="AC6" s="238">
        <v>0</v>
      </c>
      <c r="AD6" s="238">
        <v>0</v>
      </c>
      <c r="AE6" s="253"/>
    </row>
    <row r="7" spans="2:31" ht="58">
      <c r="B7" s="252" t="s">
        <v>2443</v>
      </c>
      <c r="C7" s="252" t="s">
        <v>480</v>
      </c>
      <c r="D7" s="252" t="s">
        <v>909</v>
      </c>
      <c r="E7" s="252" t="s">
        <v>912</v>
      </c>
      <c r="F7" s="252" t="s">
        <v>913</v>
      </c>
      <c r="G7" s="252" t="s">
        <v>914</v>
      </c>
      <c r="H7" s="252" t="s">
        <v>483</v>
      </c>
      <c r="I7" s="252">
        <v>0</v>
      </c>
      <c r="J7" s="252" t="s">
        <v>5683</v>
      </c>
      <c r="K7" s="251" t="s">
        <v>2479</v>
      </c>
      <c r="L7" s="251" t="s">
        <v>2479</v>
      </c>
      <c r="M7" s="251" t="s">
        <v>2479</v>
      </c>
      <c r="N7" s="251" t="s">
        <v>2479</v>
      </c>
      <c r="O7" s="252" t="s">
        <v>23</v>
      </c>
      <c r="P7" s="252" t="s">
        <v>2449</v>
      </c>
      <c r="Q7" s="252" t="s">
        <v>428</v>
      </c>
      <c r="R7" s="252" t="s">
        <v>2450</v>
      </c>
      <c r="S7" s="3"/>
      <c r="T7" s="238" t="s">
        <v>1438</v>
      </c>
      <c r="U7" s="238" t="s">
        <v>416</v>
      </c>
      <c r="V7" s="724">
        <v>0.23062062900000002</v>
      </c>
      <c r="W7" s="253"/>
      <c r="X7" s="251" t="s">
        <v>1438</v>
      </c>
      <c r="Y7" s="238">
        <v>12</v>
      </c>
      <c r="Z7" s="238" t="s">
        <v>2451</v>
      </c>
      <c r="AA7" s="238">
        <v>2</v>
      </c>
      <c r="AB7" s="238" t="s">
        <v>5684</v>
      </c>
      <c r="AC7" s="238" t="s">
        <v>2452</v>
      </c>
      <c r="AD7" s="238" t="s">
        <v>2452</v>
      </c>
      <c r="AE7" s="253"/>
    </row>
    <row r="8" spans="2:31" ht="58">
      <c r="B8" s="252" t="s">
        <v>2443</v>
      </c>
      <c r="C8" s="252" t="s">
        <v>485</v>
      </c>
      <c r="D8" s="252" t="s">
        <v>915</v>
      </c>
      <c r="E8" s="252" t="s">
        <v>916</v>
      </c>
      <c r="F8" s="252" t="s">
        <v>910</v>
      </c>
      <c r="G8" s="252" t="s">
        <v>5685</v>
      </c>
      <c r="H8" s="252" t="s">
        <v>116</v>
      </c>
      <c r="I8" s="252">
        <v>0</v>
      </c>
      <c r="J8" s="252" t="s">
        <v>5686</v>
      </c>
      <c r="K8" s="251" t="s">
        <v>2479</v>
      </c>
      <c r="L8" s="251" t="s">
        <v>2479</v>
      </c>
      <c r="M8" s="252" t="s">
        <v>23</v>
      </c>
      <c r="N8" s="251" t="s">
        <v>2479</v>
      </c>
      <c r="O8" s="252" t="s">
        <v>23</v>
      </c>
      <c r="P8" s="252" t="s">
        <v>2449</v>
      </c>
      <c r="Q8" s="252" t="s">
        <v>428</v>
      </c>
      <c r="R8" s="252" t="s">
        <v>2450</v>
      </c>
      <c r="S8" s="3"/>
      <c r="T8" s="238" t="s">
        <v>1438</v>
      </c>
      <c r="U8" s="238" t="s">
        <v>2453</v>
      </c>
      <c r="V8" s="724">
        <v>0.16427</v>
      </c>
      <c r="W8" s="253"/>
      <c r="X8" s="252" t="s">
        <v>2454</v>
      </c>
      <c r="Y8" s="238">
        <v>1</v>
      </c>
      <c r="Z8" s="238">
        <v>0</v>
      </c>
      <c r="AA8" s="238">
        <v>0</v>
      </c>
      <c r="AB8" s="238">
        <v>0</v>
      </c>
      <c r="AC8" s="238">
        <v>0</v>
      </c>
      <c r="AD8" s="238">
        <v>0</v>
      </c>
      <c r="AE8" s="253"/>
    </row>
    <row r="9" spans="2:31" ht="235.5" customHeight="1">
      <c r="B9" s="252" t="s">
        <v>2443</v>
      </c>
      <c r="C9" s="251" t="s">
        <v>486</v>
      </c>
      <c r="D9" s="251" t="s">
        <v>909</v>
      </c>
      <c r="E9" s="251" t="s">
        <v>917</v>
      </c>
      <c r="F9" s="251" t="s">
        <v>913</v>
      </c>
      <c r="G9" s="251" t="s">
        <v>487</v>
      </c>
      <c r="H9" s="251" t="s">
        <v>116</v>
      </c>
      <c r="I9" s="679">
        <v>2</v>
      </c>
      <c r="J9" s="251" t="s">
        <v>120</v>
      </c>
      <c r="K9" s="251" t="s">
        <v>2479</v>
      </c>
      <c r="L9" s="251" t="s">
        <v>2479</v>
      </c>
      <c r="M9" s="251" t="s">
        <v>2479</v>
      </c>
      <c r="N9" s="251" t="s">
        <v>2479</v>
      </c>
      <c r="O9" s="252" t="s">
        <v>23</v>
      </c>
      <c r="P9" s="251" t="s">
        <v>2449</v>
      </c>
      <c r="Q9" s="251" t="s">
        <v>428</v>
      </c>
      <c r="R9" s="251" t="s">
        <v>5687</v>
      </c>
      <c r="S9" s="3"/>
      <c r="T9" s="238" t="s">
        <v>1438</v>
      </c>
      <c r="U9" s="251" t="s">
        <v>411</v>
      </c>
      <c r="V9" s="724">
        <v>1.637067</v>
      </c>
      <c r="W9" s="770"/>
      <c r="X9" s="252" t="str">
        <f>+T16</f>
        <v>Concesión Costera CartageN. A.  Barranquilla SAS - Ruta Costera</v>
      </c>
      <c r="Y9" s="251" t="s">
        <v>5688</v>
      </c>
      <c r="Z9" s="251" t="s">
        <v>5689</v>
      </c>
      <c r="AA9" s="238" t="s">
        <v>2455</v>
      </c>
      <c r="AB9" s="238" t="s">
        <v>2455</v>
      </c>
      <c r="AC9" s="238">
        <v>6</v>
      </c>
      <c r="AD9" s="238">
        <v>6</v>
      </c>
      <c r="AE9" s="253"/>
    </row>
    <row r="10" spans="2:31" ht="58">
      <c r="B10" s="252" t="s">
        <v>2443</v>
      </c>
      <c r="C10" s="251" t="s">
        <v>490</v>
      </c>
      <c r="D10" s="252" t="s">
        <v>915</v>
      </c>
      <c r="E10" s="252" t="s">
        <v>2456</v>
      </c>
      <c r="F10" s="251" t="s">
        <v>910</v>
      </c>
      <c r="G10" s="251" t="s">
        <v>919</v>
      </c>
      <c r="H10" s="251" t="s">
        <v>116</v>
      </c>
      <c r="I10" s="679">
        <v>28.43</v>
      </c>
      <c r="J10" s="251" t="s">
        <v>5690</v>
      </c>
      <c r="K10" s="251" t="s">
        <v>2479</v>
      </c>
      <c r="L10" s="251" t="s">
        <v>2479</v>
      </c>
      <c r="M10" s="251" t="s">
        <v>2479</v>
      </c>
      <c r="N10" s="251" t="s">
        <v>2479</v>
      </c>
      <c r="O10" s="252" t="s">
        <v>23</v>
      </c>
      <c r="P10" s="251" t="s">
        <v>2457</v>
      </c>
      <c r="Q10" s="251" t="s">
        <v>428</v>
      </c>
      <c r="R10" s="251" t="s">
        <v>5691</v>
      </c>
      <c r="S10" s="3"/>
      <c r="T10" s="238" t="s">
        <v>1438</v>
      </c>
      <c r="U10" s="238" t="s">
        <v>415</v>
      </c>
      <c r="V10" s="724">
        <v>1.8409425709999998</v>
      </c>
      <c r="W10" s="770"/>
      <c r="X10" s="252" t="s">
        <v>1271</v>
      </c>
      <c r="Y10" s="238">
        <v>1</v>
      </c>
      <c r="Z10" s="238">
        <v>0</v>
      </c>
      <c r="AA10" s="238">
        <v>0</v>
      </c>
      <c r="AB10" s="238">
        <v>0</v>
      </c>
      <c r="AC10" s="238">
        <v>0</v>
      </c>
      <c r="AD10" s="238">
        <v>0</v>
      </c>
      <c r="AE10" s="253"/>
    </row>
    <row r="11" spans="2:31" s="119" customFormat="1" ht="174">
      <c r="B11" s="252" t="s">
        <v>2443</v>
      </c>
      <c r="C11" s="251" t="s">
        <v>920</v>
      </c>
      <c r="D11" s="251" t="s">
        <v>920</v>
      </c>
      <c r="E11" s="251" t="s">
        <v>2458</v>
      </c>
      <c r="F11" s="251" t="s">
        <v>2459</v>
      </c>
      <c r="G11" s="251" t="s">
        <v>921</v>
      </c>
      <c r="H11" s="251" t="s">
        <v>116</v>
      </c>
      <c r="I11" s="251" t="s">
        <v>2460</v>
      </c>
      <c r="J11" s="251" t="s">
        <v>922</v>
      </c>
      <c r="K11" s="251" t="s">
        <v>2479</v>
      </c>
      <c r="L11" s="251" t="s">
        <v>2479</v>
      </c>
      <c r="M11" s="251" t="s">
        <v>2479</v>
      </c>
      <c r="N11" s="251" t="s">
        <v>2479</v>
      </c>
      <c r="O11" s="251" t="s">
        <v>2461</v>
      </c>
      <c r="P11" s="251" t="s">
        <v>5692</v>
      </c>
      <c r="Q11" s="251" t="s">
        <v>2462</v>
      </c>
      <c r="R11" s="251" t="s">
        <v>2463</v>
      </c>
      <c r="S11" s="3"/>
      <c r="T11" s="238" t="s">
        <v>1438</v>
      </c>
      <c r="U11" s="251" t="s">
        <v>1812</v>
      </c>
      <c r="V11" s="724">
        <v>0.32309399999999999</v>
      </c>
      <c r="W11" s="770"/>
      <c r="X11" s="892" t="s">
        <v>5693</v>
      </c>
      <c r="Y11" s="892"/>
      <c r="Z11" s="892"/>
      <c r="AA11" s="892"/>
      <c r="AB11" s="892"/>
      <c r="AC11" s="892"/>
      <c r="AD11" s="892"/>
      <c r="AE11" s="771"/>
    </row>
    <row r="12" spans="2:31" ht="29">
      <c r="B12" s="718" t="s">
        <v>3</v>
      </c>
      <c r="C12" s="520" t="s">
        <v>398</v>
      </c>
      <c r="D12" s="520" t="s">
        <v>924</v>
      </c>
      <c r="E12" s="520" t="s">
        <v>916</v>
      </c>
      <c r="F12" s="520" t="s">
        <v>913</v>
      </c>
      <c r="G12" s="520" t="s">
        <v>925</v>
      </c>
      <c r="H12" s="520" t="s">
        <v>413</v>
      </c>
      <c r="I12" s="520">
        <f>+(164*30*1000/10000)*0.2</f>
        <v>98.4</v>
      </c>
      <c r="J12" s="520" t="s">
        <v>2479</v>
      </c>
      <c r="K12" s="520" t="s">
        <v>2479</v>
      </c>
      <c r="L12" s="520" t="s">
        <v>2479</v>
      </c>
      <c r="M12" s="520" t="s">
        <v>2479</v>
      </c>
      <c r="N12" s="520" t="s">
        <v>2479</v>
      </c>
      <c r="O12" s="520" t="s">
        <v>2479</v>
      </c>
      <c r="P12" s="520" t="s">
        <v>2479</v>
      </c>
      <c r="Q12" s="520" t="s">
        <v>2479</v>
      </c>
      <c r="R12" s="520" t="s">
        <v>2479</v>
      </c>
      <c r="S12" s="772"/>
      <c r="T12" s="718" t="s">
        <v>2454</v>
      </c>
      <c r="U12" s="521" t="s">
        <v>2464</v>
      </c>
      <c r="V12" s="521">
        <f>+(164*30*1000/10000)*0.2</f>
        <v>98.4</v>
      </c>
      <c r="W12" s="253"/>
      <c r="X12" s="892" t="s">
        <v>5694</v>
      </c>
      <c r="Y12" s="892"/>
      <c r="Z12" s="892"/>
      <c r="AA12" s="892"/>
      <c r="AB12" s="892"/>
      <c r="AC12" s="892"/>
      <c r="AD12" s="892"/>
      <c r="AE12" s="253"/>
    </row>
    <row r="13" spans="2:31" ht="29">
      <c r="B13" s="718" t="s">
        <v>3</v>
      </c>
      <c r="C13" s="520" t="s">
        <v>403</v>
      </c>
      <c r="D13" s="520" t="s">
        <v>924</v>
      </c>
      <c r="E13" s="520" t="s">
        <v>916</v>
      </c>
      <c r="F13" s="520" t="s">
        <v>913</v>
      </c>
      <c r="G13" s="520" t="s">
        <v>925</v>
      </c>
      <c r="H13" s="520" t="s">
        <v>413</v>
      </c>
      <c r="I13" s="520">
        <f>+(246*30*1000/10000)*0.2</f>
        <v>147.6</v>
      </c>
      <c r="J13" s="520" t="s">
        <v>2479</v>
      </c>
      <c r="K13" s="520" t="s">
        <v>2479</v>
      </c>
      <c r="L13" s="520" t="s">
        <v>2479</v>
      </c>
      <c r="M13" s="520" t="s">
        <v>2479</v>
      </c>
      <c r="N13" s="520" t="s">
        <v>2479</v>
      </c>
      <c r="O13" s="520" t="s">
        <v>2479</v>
      </c>
      <c r="P13" s="520" t="s">
        <v>2479</v>
      </c>
      <c r="Q13" s="520" t="s">
        <v>2479</v>
      </c>
      <c r="R13" s="520" t="s">
        <v>2479</v>
      </c>
      <c r="S13" s="772"/>
      <c r="T13" s="718" t="s">
        <v>2454</v>
      </c>
      <c r="U13" s="521" t="s">
        <v>2464</v>
      </c>
      <c r="V13" s="521">
        <f>+(246*30*1000/10000)*0.2</f>
        <v>147.6</v>
      </c>
      <c r="W13" s="253"/>
      <c r="X13" s="859" t="s">
        <v>2465</v>
      </c>
      <c r="Y13" s="859"/>
      <c r="Z13" s="859"/>
      <c r="AA13" s="859"/>
      <c r="AB13" s="859"/>
      <c r="AC13" s="859"/>
      <c r="AD13" s="859"/>
      <c r="AE13" s="253"/>
    </row>
    <row r="14" spans="2:31" ht="29">
      <c r="B14" s="718" t="s">
        <v>3</v>
      </c>
      <c r="C14" s="520" t="s">
        <v>406</v>
      </c>
      <c r="D14" s="520" t="s">
        <v>924</v>
      </c>
      <c r="E14" s="520" t="s">
        <v>926</v>
      </c>
      <c r="F14" s="520" t="s">
        <v>23</v>
      </c>
      <c r="G14" s="520" t="s">
        <v>23</v>
      </c>
      <c r="H14" s="520" t="s">
        <v>23</v>
      </c>
      <c r="I14" s="520" t="s">
        <v>23</v>
      </c>
      <c r="J14" s="520" t="s">
        <v>23</v>
      </c>
      <c r="K14" s="520" t="s">
        <v>23</v>
      </c>
      <c r="L14" s="520" t="s">
        <v>23</v>
      </c>
      <c r="M14" s="520" t="s">
        <v>23</v>
      </c>
      <c r="N14" s="520" t="s">
        <v>23</v>
      </c>
      <c r="O14" s="520" t="s">
        <v>23</v>
      </c>
      <c r="P14" s="520" t="s">
        <v>23</v>
      </c>
      <c r="Q14" s="520" t="s">
        <v>23</v>
      </c>
      <c r="R14" s="520" t="s">
        <v>23</v>
      </c>
      <c r="S14" s="772"/>
      <c r="T14" s="718" t="s">
        <v>2454</v>
      </c>
      <c r="U14" s="521" t="s">
        <v>23</v>
      </c>
      <c r="V14" s="521" t="s">
        <v>23</v>
      </c>
      <c r="W14" s="253"/>
      <c r="X14" s="253"/>
      <c r="Y14" s="253"/>
      <c r="Z14" s="253"/>
      <c r="AA14" s="253"/>
      <c r="AB14" s="253"/>
      <c r="AC14" s="253"/>
      <c r="AD14" s="253"/>
      <c r="AE14" s="253"/>
    </row>
    <row r="15" spans="2:31" ht="29">
      <c r="B15" s="718" t="s">
        <v>3</v>
      </c>
      <c r="C15" s="520" t="s">
        <v>407</v>
      </c>
      <c r="D15" s="520" t="s">
        <v>924</v>
      </c>
      <c r="E15" s="520" t="s">
        <v>916</v>
      </c>
      <c r="F15" s="520" t="s">
        <v>913</v>
      </c>
      <c r="G15" s="520" t="s">
        <v>925</v>
      </c>
      <c r="H15" s="520" t="s">
        <v>413</v>
      </c>
      <c r="I15" s="520">
        <f>+(176.6*30*1000/10000)*0.2</f>
        <v>105.96</v>
      </c>
      <c r="J15" s="520" t="s">
        <v>2479</v>
      </c>
      <c r="K15" s="520" t="s">
        <v>2479</v>
      </c>
      <c r="L15" s="520" t="s">
        <v>2479</v>
      </c>
      <c r="M15" s="520" t="s">
        <v>2479</v>
      </c>
      <c r="N15" s="520" t="s">
        <v>2479</v>
      </c>
      <c r="O15" s="520" t="s">
        <v>2479</v>
      </c>
      <c r="P15" s="520" t="s">
        <v>2479</v>
      </c>
      <c r="Q15" s="520" t="s">
        <v>2479</v>
      </c>
      <c r="R15" s="520" t="s">
        <v>2479</v>
      </c>
      <c r="S15" s="772"/>
      <c r="T15" s="718" t="s">
        <v>2454</v>
      </c>
      <c r="U15" s="521" t="s">
        <v>2464</v>
      </c>
      <c r="V15" s="521">
        <f>+(176.6*30*1000/10000)*0.2</f>
        <v>105.96</v>
      </c>
      <c r="W15" s="770"/>
      <c r="X15" s="253"/>
      <c r="Y15" s="253"/>
      <c r="Z15" s="253"/>
      <c r="AA15" s="253"/>
      <c r="AB15" s="253"/>
      <c r="AC15" s="253"/>
      <c r="AD15" s="253"/>
      <c r="AE15" s="253"/>
    </row>
    <row r="16" spans="2:31" ht="101.5">
      <c r="B16" s="252" t="s">
        <v>1271</v>
      </c>
      <c r="C16" s="251" t="s">
        <v>5695</v>
      </c>
      <c r="D16" s="251" t="s">
        <v>2466</v>
      </c>
      <c r="E16" s="251" t="s">
        <v>916</v>
      </c>
      <c r="F16" s="251" t="s">
        <v>2467</v>
      </c>
      <c r="G16" s="252" t="s">
        <v>1386</v>
      </c>
      <c r="H16" s="251" t="s">
        <v>1394</v>
      </c>
      <c r="I16" s="251">
        <v>0.13450000000000001</v>
      </c>
      <c r="J16" s="251" t="s">
        <v>23</v>
      </c>
      <c r="K16" s="251" t="s">
        <v>2479</v>
      </c>
      <c r="L16" s="251" t="s">
        <v>2479</v>
      </c>
      <c r="M16" s="251" t="s">
        <v>2479</v>
      </c>
      <c r="N16" s="251" t="s">
        <v>2479</v>
      </c>
      <c r="O16" s="251" t="s">
        <v>2468</v>
      </c>
      <c r="P16" s="251" t="s">
        <v>2479</v>
      </c>
      <c r="Q16" s="251" t="s">
        <v>23</v>
      </c>
      <c r="R16" s="251"/>
      <c r="S16" s="3"/>
      <c r="T16" s="252" t="str">
        <f>+B17</f>
        <v>Concesión Costera CartageN. A.  Barranquilla SAS - Ruta Costera</v>
      </c>
      <c r="U16" s="715" t="str">
        <f>+H17</f>
        <v xml:space="preserve">Vegetación secundaria de tipo arbustivo-herbáceo </v>
      </c>
      <c r="V16" s="679">
        <f>+I17</f>
        <v>0</v>
      </c>
      <c r="W16" s="253"/>
      <c r="X16" s="253"/>
      <c r="Y16" s="253"/>
      <c r="Z16" s="253"/>
      <c r="AA16" s="253"/>
      <c r="AB16" s="253"/>
      <c r="AC16" s="253"/>
      <c r="AD16" s="253"/>
      <c r="AE16" s="253"/>
    </row>
    <row r="17" spans="2:31" ht="409.5">
      <c r="B17" s="718" t="s">
        <v>5696</v>
      </c>
      <c r="C17" s="520" t="s">
        <v>5697</v>
      </c>
      <c r="D17" s="520" t="s">
        <v>2470</v>
      </c>
      <c r="E17" s="520" t="s">
        <v>934</v>
      </c>
      <c r="F17" s="520" t="s">
        <v>923</v>
      </c>
      <c r="G17" s="718" t="s">
        <v>5698</v>
      </c>
      <c r="H17" s="520" t="s">
        <v>935</v>
      </c>
      <c r="I17" s="720">
        <f>+'[82]101-2b Mitigación'!T17</f>
        <v>0</v>
      </c>
      <c r="J17" s="520" t="s">
        <v>5699</v>
      </c>
      <c r="K17" s="520" t="s">
        <v>2479</v>
      </c>
      <c r="L17" s="520" t="s">
        <v>2479</v>
      </c>
      <c r="M17" s="520" t="s">
        <v>5700</v>
      </c>
      <c r="N17" s="520" t="s">
        <v>5701</v>
      </c>
      <c r="O17" s="520" t="s">
        <v>5702</v>
      </c>
      <c r="P17" s="520" t="s">
        <v>2473</v>
      </c>
      <c r="Q17" s="520" t="s">
        <v>5703</v>
      </c>
      <c r="R17" s="520" t="s">
        <v>5704</v>
      </c>
      <c r="S17" s="3"/>
      <c r="T17" s="252" t="s">
        <v>1271</v>
      </c>
      <c r="U17" s="251" t="s">
        <v>1394</v>
      </c>
      <c r="V17" s="251">
        <v>0.13450000000000001</v>
      </c>
      <c r="W17" s="253"/>
      <c r="X17" s="253"/>
      <c r="Y17" s="253"/>
      <c r="Z17" s="253"/>
      <c r="AA17" s="253"/>
      <c r="AB17" s="253"/>
      <c r="AC17" s="253"/>
      <c r="AD17" s="253"/>
      <c r="AE17" s="253"/>
    </row>
    <row r="18" spans="2:31" ht="29">
      <c r="B18" s="252" t="s">
        <v>1438</v>
      </c>
      <c r="C18" s="251" t="s">
        <v>2471</v>
      </c>
      <c r="D18" s="251" t="s">
        <v>909</v>
      </c>
      <c r="E18" s="251" t="s">
        <v>930</v>
      </c>
      <c r="F18" s="251" t="s">
        <v>900</v>
      </c>
      <c r="G18" s="252" t="s">
        <v>2472</v>
      </c>
      <c r="H18" s="251" t="s">
        <v>2448</v>
      </c>
      <c r="I18" s="251" t="s">
        <v>2448</v>
      </c>
      <c r="J18" s="679">
        <v>1.99</v>
      </c>
      <c r="K18" s="251" t="s">
        <v>2479</v>
      </c>
      <c r="L18" s="251" t="s">
        <v>2479</v>
      </c>
      <c r="M18" s="251" t="s">
        <v>2479</v>
      </c>
      <c r="N18" s="251" t="s">
        <v>2479</v>
      </c>
      <c r="O18" s="251" t="s">
        <v>2479</v>
      </c>
      <c r="P18" s="251" t="s">
        <v>570</v>
      </c>
      <c r="Q18" s="251" t="s">
        <v>2473</v>
      </c>
      <c r="R18" s="251" t="s">
        <v>5705</v>
      </c>
      <c r="T18" s="238" t="s">
        <v>2443</v>
      </c>
      <c r="U18" s="251" t="s">
        <v>116</v>
      </c>
      <c r="V18" s="238" t="s">
        <v>2474</v>
      </c>
      <c r="W18" s="717"/>
      <c r="X18" s="253"/>
      <c r="Y18" s="253"/>
      <c r="Z18" s="253"/>
      <c r="AA18" s="253"/>
      <c r="AB18" s="253"/>
      <c r="AC18" s="253"/>
      <c r="AD18" s="253"/>
      <c r="AE18" s="253"/>
    </row>
    <row r="19" spans="2:31" ht="29">
      <c r="B19" s="252" t="s">
        <v>1438</v>
      </c>
      <c r="C19" s="251" t="s">
        <v>2471</v>
      </c>
      <c r="D19" s="251" t="s">
        <v>909</v>
      </c>
      <c r="E19" s="251" t="s">
        <v>930</v>
      </c>
      <c r="F19" s="251" t="s">
        <v>900</v>
      </c>
      <c r="G19" s="252" t="s">
        <v>2472</v>
      </c>
      <c r="H19" s="251" t="s">
        <v>2448</v>
      </c>
      <c r="I19" s="251" t="s">
        <v>413</v>
      </c>
      <c r="J19" s="679">
        <v>0.09</v>
      </c>
      <c r="K19" s="251" t="s">
        <v>2479</v>
      </c>
      <c r="L19" s="251" t="s">
        <v>2479</v>
      </c>
      <c r="M19" s="251" t="s">
        <v>2479</v>
      </c>
      <c r="N19" s="251" t="s">
        <v>2479</v>
      </c>
      <c r="O19" s="251" t="s">
        <v>2479</v>
      </c>
      <c r="P19" s="251" t="s">
        <v>570</v>
      </c>
      <c r="Q19" s="251" t="s">
        <v>2473</v>
      </c>
      <c r="R19" s="251" t="s">
        <v>5705</v>
      </c>
      <c r="T19" s="238" t="s">
        <v>1316</v>
      </c>
      <c r="U19" s="238" t="s">
        <v>1085</v>
      </c>
      <c r="V19" s="238">
        <f>7*4/10000</f>
        <v>2.8E-3</v>
      </c>
      <c r="W19" s="717"/>
      <c r="X19" s="253"/>
      <c r="Y19" s="253"/>
      <c r="Z19" s="253"/>
      <c r="AA19" s="253"/>
      <c r="AB19" s="253"/>
      <c r="AC19" s="253"/>
      <c r="AD19" s="253"/>
      <c r="AE19" s="433"/>
    </row>
    <row r="20" spans="2:31" ht="29">
      <c r="B20" s="252" t="s">
        <v>1438</v>
      </c>
      <c r="C20" s="251" t="s">
        <v>2471</v>
      </c>
      <c r="D20" s="251" t="s">
        <v>909</v>
      </c>
      <c r="E20" s="251" t="s">
        <v>930</v>
      </c>
      <c r="F20" s="251" t="s">
        <v>900</v>
      </c>
      <c r="G20" s="252" t="s">
        <v>2472</v>
      </c>
      <c r="H20" s="251" t="s">
        <v>411</v>
      </c>
      <c r="I20" s="251" t="s">
        <v>411</v>
      </c>
      <c r="J20" s="679">
        <v>1.3</v>
      </c>
      <c r="K20" s="251" t="s">
        <v>2479</v>
      </c>
      <c r="L20" s="251" t="s">
        <v>2479</v>
      </c>
      <c r="M20" s="251" t="s">
        <v>2479</v>
      </c>
      <c r="N20" s="251" t="s">
        <v>2479</v>
      </c>
      <c r="O20" s="251" t="s">
        <v>2479</v>
      </c>
      <c r="P20" s="251" t="s">
        <v>570</v>
      </c>
      <c r="Q20" s="251" t="s">
        <v>2473</v>
      </c>
      <c r="R20" s="251" t="s">
        <v>5705</v>
      </c>
      <c r="T20" s="896" t="s">
        <v>5706</v>
      </c>
      <c r="U20" s="896"/>
      <c r="V20" s="896"/>
      <c r="W20" s="717"/>
      <c r="X20" s="253"/>
      <c r="Y20" s="1050"/>
      <c r="Z20" s="1050"/>
      <c r="AA20" s="1050"/>
      <c r="AB20" s="1050"/>
      <c r="AC20" s="1050"/>
      <c r="AD20" s="1050"/>
      <c r="AE20" s="1050"/>
    </row>
    <row r="21" spans="2:31" ht="29">
      <c r="B21" s="252" t="s">
        <v>1438</v>
      </c>
      <c r="C21" s="251" t="s">
        <v>2471</v>
      </c>
      <c r="D21" s="251" t="s">
        <v>909</v>
      </c>
      <c r="E21" s="251" t="s">
        <v>930</v>
      </c>
      <c r="F21" s="251" t="s">
        <v>900</v>
      </c>
      <c r="G21" s="252" t="s">
        <v>2472</v>
      </c>
      <c r="H21" s="251" t="s">
        <v>415</v>
      </c>
      <c r="I21" s="251" t="s">
        <v>415</v>
      </c>
      <c r="J21" s="679">
        <v>0.32</v>
      </c>
      <c r="K21" s="251" t="s">
        <v>2479</v>
      </c>
      <c r="L21" s="251" t="s">
        <v>2479</v>
      </c>
      <c r="M21" s="251" t="s">
        <v>2479</v>
      </c>
      <c r="N21" s="251" t="s">
        <v>2479</v>
      </c>
      <c r="O21" s="251" t="s">
        <v>2479</v>
      </c>
      <c r="P21" s="251" t="s">
        <v>570</v>
      </c>
      <c r="Q21" s="251" t="s">
        <v>2473</v>
      </c>
      <c r="R21" s="251" t="s">
        <v>5705</v>
      </c>
      <c r="V21" s="22"/>
      <c r="W21" s="589"/>
      <c r="Y21" s="1047"/>
      <c r="Z21" s="1047"/>
      <c r="AA21" s="1047"/>
      <c r="AB21" s="1047"/>
      <c r="AC21" s="1047"/>
      <c r="AD21" s="1047"/>
      <c r="AE21" s="1047"/>
    </row>
    <row r="22" spans="2:31" ht="29">
      <c r="B22" s="252" t="s">
        <v>1438</v>
      </c>
      <c r="C22" s="251" t="s">
        <v>2475</v>
      </c>
      <c r="D22" s="251" t="s">
        <v>909</v>
      </c>
      <c r="E22" s="251" t="s">
        <v>2476</v>
      </c>
      <c r="F22" s="251" t="s">
        <v>2477</v>
      </c>
      <c r="G22" s="252" t="s">
        <v>2478</v>
      </c>
      <c r="H22" s="251" t="s">
        <v>2448</v>
      </c>
      <c r="I22" s="251" t="s">
        <v>413</v>
      </c>
      <c r="J22" s="679">
        <v>8.5000000000000006E-2</v>
      </c>
      <c r="K22" s="251" t="s">
        <v>2473</v>
      </c>
      <c r="L22" s="251" t="s">
        <v>2473</v>
      </c>
      <c r="M22" s="251"/>
      <c r="N22" s="251" t="s">
        <v>2479</v>
      </c>
      <c r="O22" s="251"/>
      <c r="P22" s="251" t="s">
        <v>2480</v>
      </c>
      <c r="Q22" s="251" t="s">
        <v>2473</v>
      </c>
      <c r="R22" s="251" t="s">
        <v>928</v>
      </c>
      <c r="V22" s="22"/>
      <c r="W22" s="589"/>
    </row>
    <row r="23" spans="2:31" ht="29">
      <c r="B23" s="252" t="s">
        <v>1438</v>
      </c>
      <c r="C23" s="251" t="s">
        <v>2475</v>
      </c>
      <c r="D23" s="251" t="s">
        <v>909</v>
      </c>
      <c r="E23" s="251" t="s">
        <v>2476</v>
      </c>
      <c r="F23" s="251" t="s">
        <v>2477</v>
      </c>
      <c r="G23" s="252" t="s">
        <v>2478</v>
      </c>
      <c r="H23" s="251" t="s">
        <v>411</v>
      </c>
      <c r="I23" s="251" t="s">
        <v>411</v>
      </c>
      <c r="J23" s="353">
        <v>0.17499999999999999</v>
      </c>
      <c r="K23" s="251" t="s">
        <v>2473</v>
      </c>
      <c r="L23" s="251" t="s">
        <v>2473</v>
      </c>
      <c r="M23" s="252"/>
      <c r="N23" s="252" t="s">
        <v>2479</v>
      </c>
      <c r="O23" s="252"/>
      <c r="P23" s="251" t="s">
        <v>2480</v>
      </c>
      <c r="Q23" s="252" t="s">
        <v>2473</v>
      </c>
      <c r="R23" s="251" t="s">
        <v>928</v>
      </c>
      <c r="V23" s="22"/>
      <c r="W23" s="589"/>
    </row>
    <row r="24" spans="2:31" ht="29">
      <c r="B24" s="252" t="s">
        <v>1438</v>
      </c>
      <c r="C24" s="251" t="s">
        <v>2475</v>
      </c>
      <c r="D24" s="251" t="s">
        <v>909</v>
      </c>
      <c r="E24" s="251" t="s">
        <v>2476</v>
      </c>
      <c r="F24" s="251" t="s">
        <v>2477</v>
      </c>
      <c r="G24" s="252" t="s">
        <v>2481</v>
      </c>
      <c r="H24" s="251" t="s">
        <v>415</v>
      </c>
      <c r="I24" s="251" t="s">
        <v>415</v>
      </c>
      <c r="J24" s="353">
        <v>0.26900000000000002</v>
      </c>
      <c r="K24" s="251" t="s">
        <v>2473</v>
      </c>
      <c r="L24" s="251" t="s">
        <v>2473</v>
      </c>
      <c r="M24" s="252"/>
      <c r="N24" s="252" t="s">
        <v>2479</v>
      </c>
      <c r="O24" s="252"/>
      <c r="P24" s="251" t="s">
        <v>2480</v>
      </c>
      <c r="Q24" s="252" t="s">
        <v>2473</v>
      </c>
      <c r="R24" s="251" t="s">
        <v>928</v>
      </c>
      <c r="U24" s="1048"/>
      <c r="V24" s="1048"/>
      <c r="W24" s="645"/>
    </row>
    <row r="25" spans="2:31" ht="43.5">
      <c r="B25" s="252" t="s">
        <v>1438</v>
      </c>
      <c r="C25" s="252" t="s">
        <v>438</v>
      </c>
      <c r="D25" s="251" t="s">
        <v>909</v>
      </c>
      <c r="E25" s="251" t="s">
        <v>930</v>
      </c>
      <c r="F25" s="251" t="s">
        <v>932</v>
      </c>
      <c r="G25" s="252" t="s">
        <v>439</v>
      </c>
      <c r="H25" s="251" t="s">
        <v>2448</v>
      </c>
      <c r="I25" s="251" t="s">
        <v>413</v>
      </c>
      <c r="J25" s="679">
        <v>8.7176000000000003E-2</v>
      </c>
      <c r="K25" s="251" t="s">
        <v>2473</v>
      </c>
      <c r="L25" s="251" t="s">
        <v>2473</v>
      </c>
      <c r="M25" s="251"/>
      <c r="N25" s="251" t="s">
        <v>2479</v>
      </c>
      <c r="O25" s="251" t="s">
        <v>2473</v>
      </c>
      <c r="P25" s="251" t="s">
        <v>2482</v>
      </c>
      <c r="Q25" s="251" t="s">
        <v>2473</v>
      </c>
      <c r="R25" s="251" t="s">
        <v>2483</v>
      </c>
      <c r="U25" s="1049"/>
      <c r="V25" s="1049"/>
      <c r="W25" s="1049"/>
    </row>
    <row r="26" spans="2:31" ht="43.5">
      <c r="B26" s="252" t="s">
        <v>1438</v>
      </c>
      <c r="C26" s="252" t="s">
        <v>438</v>
      </c>
      <c r="D26" s="251" t="s">
        <v>909</v>
      </c>
      <c r="E26" s="251" t="s">
        <v>930</v>
      </c>
      <c r="F26" s="252" t="s">
        <v>923</v>
      </c>
      <c r="G26" s="252" t="s">
        <v>440</v>
      </c>
      <c r="H26" s="251" t="s">
        <v>2448</v>
      </c>
      <c r="I26" s="252" t="s">
        <v>413</v>
      </c>
      <c r="J26" s="353">
        <v>2.1901E-2</v>
      </c>
      <c r="K26" s="251" t="s">
        <v>2473</v>
      </c>
      <c r="L26" s="251" t="s">
        <v>2479</v>
      </c>
      <c r="M26" s="252"/>
      <c r="N26" s="252" t="s">
        <v>2479</v>
      </c>
      <c r="O26" s="251" t="s">
        <v>2473</v>
      </c>
      <c r="P26" s="251" t="s">
        <v>2482</v>
      </c>
      <c r="Q26" s="251" t="s">
        <v>2473</v>
      </c>
      <c r="R26" s="251" t="s">
        <v>2483</v>
      </c>
      <c r="U26" s="1049"/>
      <c r="V26" s="1049"/>
      <c r="W26" s="1049"/>
    </row>
    <row r="27" spans="2:31" ht="43.5">
      <c r="B27" s="252" t="s">
        <v>1438</v>
      </c>
      <c r="C27" s="252" t="s">
        <v>438</v>
      </c>
      <c r="D27" s="251" t="s">
        <v>909</v>
      </c>
      <c r="E27" s="251" t="s">
        <v>930</v>
      </c>
      <c r="F27" s="252" t="s">
        <v>923</v>
      </c>
      <c r="G27" s="252" t="s">
        <v>440</v>
      </c>
      <c r="H27" s="251" t="s">
        <v>2448</v>
      </c>
      <c r="I27" s="252" t="s">
        <v>413</v>
      </c>
      <c r="J27" s="353">
        <v>1.7045999999999999E-2</v>
      </c>
      <c r="K27" s="251" t="s">
        <v>2473</v>
      </c>
      <c r="L27" s="251" t="s">
        <v>2479</v>
      </c>
      <c r="M27" s="252"/>
      <c r="N27" s="252" t="s">
        <v>2479</v>
      </c>
      <c r="O27" s="251" t="s">
        <v>2473</v>
      </c>
      <c r="P27" s="251" t="s">
        <v>2482</v>
      </c>
      <c r="Q27" s="251" t="s">
        <v>2473</v>
      </c>
      <c r="R27" s="251" t="s">
        <v>2483</v>
      </c>
    </row>
    <row r="28" spans="2:31" ht="43.5">
      <c r="B28" s="252" t="s">
        <v>1438</v>
      </c>
      <c r="C28" s="252" t="s">
        <v>438</v>
      </c>
      <c r="D28" s="251" t="s">
        <v>909</v>
      </c>
      <c r="E28" s="251" t="s">
        <v>930</v>
      </c>
      <c r="F28" s="251" t="s">
        <v>923</v>
      </c>
      <c r="G28" s="251" t="s">
        <v>440</v>
      </c>
      <c r="H28" s="251" t="s">
        <v>2448</v>
      </c>
      <c r="I28" s="251" t="s">
        <v>413</v>
      </c>
      <c r="J28" s="679">
        <v>6.3829999999999998E-3</v>
      </c>
      <c r="K28" s="251" t="s">
        <v>2473</v>
      </c>
      <c r="L28" s="251" t="s">
        <v>2479</v>
      </c>
      <c r="M28" s="251"/>
      <c r="N28" s="251" t="s">
        <v>2479</v>
      </c>
      <c r="O28" s="251" t="s">
        <v>2473</v>
      </c>
      <c r="P28" s="251" t="s">
        <v>2482</v>
      </c>
      <c r="Q28" s="251" t="s">
        <v>2473</v>
      </c>
      <c r="R28" s="251" t="s">
        <v>2483</v>
      </c>
    </row>
    <row r="29" spans="2:31" ht="43.5">
      <c r="B29" s="252" t="s">
        <v>1438</v>
      </c>
      <c r="C29" s="252" t="s">
        <v>438</v>
      </c>
      <c r="D29" s="251" t="s">
        <v>909</v>
      </c>
      <c r="E29" s="251" t="s">
        <v>930</v>
      </c>
      <c r="F29" s="251" t="s">
        <v>923</v>
      </c>
      <c r="G29" s="251" t="s">
        <v>2484</v>
      </c>
      <c r="H29" s="251" t="s">
        <v>415</v>
      </c>
      <c r="I29" s="251" t="s">
        <v>415</v>
      </c>
      <c r="J29" s="679">
        <v>8.5709999999999995E-2</v>
      </c>
      <c r="K29" s="251" t="s">
        <v>2473</v>
      </c>
      <c r="L29" s="251" t="s">
        <v>2479</v>
      </c>
      <c r="M29" s="251"/>
      <c r="N29" s="251" t="s">
        <v>2479</v>
      </c>
      <c r="O29" s="251" t="s">
        <v>2479</v>
      </c>
      <c r="P29" s="251" t="s">
        <v>2482</v>
      </c>
      <c r="Q29" s="251" t="s">
        <v>2473</v>
      </c>
      <c r="R29" s="251" t="s">
        <v>2483</v>
      </c>
    </row>
    <row r="30" spans="2:31" ht="43.5">
      <c r="B30" s="252" t="s">
        <v>1438</v>
      </c>
      <c r="C30" s="252" t="s">
        <v>438</v>
      </c>
      <c r="D30" s="251" t="s">
        <v>909</v>
      </c>
      <c r="E30" s="251" t="s">
        <v>930</v>
      </c>
      <c r="F30" s="251" t="s">
        <v>913</v>
      </c>
      <c r="G30" s="251" t="s">
        <v>931</v>
      </c>
      <c r="H30" s="251" t="s">
        <v>2448</v>
      </c>
      <c r="I30" s="251" t="s">
        <v>413</v>
      </c>
      <c r="J30" s="679">
        <v>3.6724E-2</v>
      </c>
      <c r="K30" s="251" t="s">
        <v>2473</v>
      </c>
      <c r="L30" s="251" t="s">
        <v>2479</v>
      </c>
      <c r="M30" s="251"/>
      <c r="N30" s="251" t="s">
        <v>2479</v>
      </c>
      <c r="O30" s="251" t="s">
        <v>2473</v>
      </c>
      <c r="P30" s="251" t="s">
        <v>2482</v>
      </c>
      <c r="Q30" s="251" t="s">
        <v>2473</v>
      </c>
      <c r="R30" s="251" t="s">
        <v>2483</v>
      </c>
    </row>
    <row r="31" spans="2:31" ht="43.5">
      <c r="B31" s="252" t="s">
        <v>1438</v>
      </c>
      <c r="C31" s="252" t="s">
        <v>438</v>
      </c>
      <c r="D31" s="251" t="s">
        <v>909</v>
      </c>
      <c r="E31" s="251" t="s">
        <v>930</v>
      </c>
      <c r="F31" s="251" t="s">
        <v>913</v>
      </c>
      <c r="G31" s="251" t="s">
        <v>931</v>
      </c>
      <c r="H31" s="251" t="s">
        <v>2448</v>
      </c>
      <c r="I31" s="251" t="s">
        <v>413</v>
      </c>
      <c r="J31" s="679">
        <v>5.5843999999999998E-2</v>
      </c>
      <c r="K31" s="251" t="s">
        <v>2473</v>
      </c>
      <c r="L31" s="251" t="s">
        <v>2479</v>
      </c>
      <c r="M31" s="251"/>
      <c r="N31" s="251" t="s">
        <v>2479</v>
      </c>
      <c r="O31" s="251" t="s">
        <v>2473</v>
      </c>
      <c r="P31" s="251" t="s">
        <v>2482</v>
      </c>
      <c r="Q31" s="251" t="s">
        <v>2473</v>
      </c>
      <c r="R31" s="251" t="s">
        <v>2483</v>
      </c>
    </row>
    <row r="32" spans="2:31" ht="43.5">
      <c r="B32" s="252" t="s">
        <v>1438</v>
      </c>
      <c r="C32" s="252" t="s">
        <v>438</v>
      </c>
      <c r="D32" s="251" t="s">
        <v>909</v>
      </c>
      <c r="E32" s="251" t="s">
        <v>930</v>
      </c>
      <c r="F32" s="252" t="s">
        <v>913</v>
      </c>
      <c r="G32" s="252" t="s">
        <v>931</v>
      </c>
      <c r="H32" s="251" t="s">
        <v>2448</v>
      </c>
      <c r="I32" s="252" t="s">
        <v>413</v>
      </c>
      <c r="J32" s="353">
        <v>2.3224000000000002E-2</v>
      </c>
      <c r="K32" s="251" t="s">
        <v>2473</v>
      </c>
      <c r="L32" s="251" t="s">
        <v>2479</v>
      </c>
      <c r="M32" s="252"/>
      <c r="N32" s="252" t="s">
        <v>2479</v>
      </c>
      <c r="O32" s="251" t="s">
        <v>2473</v>
      </c>
      <c r="P32" s="251" t="s">
        <v>2482</v>
      </c>
      <c r="Q32" s="251" t="s">
        <v>2473</v>
      </c>
      <c r="R32" s="251" t="s">
        <v>2483</v>
      </c>
    </row>
    <row r="33" spans="2:18" ht="43.5">
      <c r="B33" s="252" t="s">
        <v>1438</v>
      </c>
      <c r="C33" s="252" t="s">
        <v>438</v>
      </c>
      <c r="D33" s="251" t="s">
        <v>909</v>
      </c>
      <c r="E33" s="251" t="s">
        <v>930</v>
      </c>
      <c r="F33" s="252" t="s">
        <v>913</v>
      </c>
      <c r="G33" s="252" t="s">
        <v>931</v>
      </c>
      <c r="H33" s="251" t="s">
        <v>2448</v>
      </c>
      <c r="I33" s="252" t="s">
        <v>413</v>
      </c>
      <c r="J33" s="353">
        <v>9.4140000000000005E-3</v>
      </c>
      <c r="K33" s="251" t="s">
        <v>2473</v>
      </c>
      <c r="L33" s="251" t="s">
        <v>2479</v>
      </c>
      <c r="M33" s="252"/>
      <c r="N33" s="252" t="s">
        <v>2479</v>
      </c>
      <c r="O33" s="251" t="s">
        <v>2473</v>
      </c>
      <c r="P33" s="251" t="s">
        <v>2482</v>
      </c>
      <c r="Q33" s="251" t="s">
        <v>2473</v>
      </c>
      <c r="R33" s="251" t="s">
        <v>2483</v>
      </c>
    </row>
    <row r="34" spans="2:18" ht="43.5">
      <c r="B34" s="252" t="s">
        <v>1438</v>
      </c>
      <c r="C34" s="252" t="s">
        <v>438</v>
      </c>
      <c r="D34" s="251" t="s">
        <v>909</v>
      </c>
      <c r="E34" s="251" t="s">
        <v>930</v>
      </c>
      <c r="F34" s="252" t="s">
        <v>913</v>
      </c>
      <c r="G34" s="252" t="s">
        <v>931</v>
      </c>
      <c r="H34" s="251" t="s">
        <v>2448</v>
      </c>
      <c r="I34" s="252" t="s">
        <v>413</v>
      </c>
      <c r="J34" s="353">
        <v>3.7426000000000001E-2</v>
      </c>
      <c r="K34" s="251" t="s">
        <v>2473</v>
      </c>
      <c r="L34" s="251" t="s">
        <v>2479</v>
      </c>
      <c r="M34" s="252"/>
      <c r="N34" s="252" t="s">
        <v>2479</v>
      </c>
      <c r="O34" s="251" t="s">
        <v>2473</v>
      </c>
      <c r="P34" s="251" t="s">
        <v>2482</v>
      </c>
      <c r="Q34" s="251" t="s">
        <v>2473</v>
      </c>
      <c r="R34" s="251" t="s">
        <v>2483</v>
      </c>
    </row>
    <row r="35" spans="2:18" ht="43.5">
      <c r="B35" s="252" t="s">
        <v>1438</v>
      </c>
      <c r="C35" s="252" t="s">
        <v>438</v>
      </c>
      <c r="D35" s="251" t="s">
        <v>909</v>
      </c>
      <c r="E35" s="251" t="s">
        <v>930</v>
      </c>
      <c r="F35" s="252" t="s">
        <v>923</v>
      </c>
      <c r="G35" s="252" t="s">
        <v>441</v>
      </c>
      <c r="H35" s="251" t="s">
        <v>2448</v>
      </c>
      <c r="I35" s="252" t="s">
        <v>413</v>
      </c>
      <c r="J35" s="353">
        <v>2.2016999999999998E-2</v>
      </c>
      <c r="K35" s="251" t="s">
        <v>2473</v>
      </c>
      <c r="L35" s="251" t="s">
        <v>2479</v>
      </c>
      <c r="M35" s="252"/>
      <c r="N35" s="252" t="s">
        <v>2479</v>
      </c>
      <c r="O35" s="251" t="s">
        <v>2473</v>
      </c>
      <c r="P35" s="251" t="s">
        <v>2482</v>
      </c>
      <c r="Q35" s="251" t="s">
        <v>2473</v>
      </c>
      <c r="R35" s="251" t="s">
        <v>2483</v>
      </c>
    </row>
    <row r="36" spans="2:18" ht="43.5">
      <c r="B36" s="252" t="s">
        <v>1438</v>
      </c>
      <c r="C36" s="252" t="s">
        <v>438</v>
      </c>
      <c r="D36" s="251" t="s">
        <v>909</v>
      </c>
      <c r="E36" s="251" t="s">
        <v>930</v>
      </c>
      <c r="F36" s="251" t="s">
        <v>923</v>
      </c>
      <c r="G36" s="251" t="s">
        <v>441</v>
      </c>
      <c r="H36" s="251" t="s">
        <v>2448</v>
      </c>
      <c r="I36" s="251" t="s">
        <v>413</v>
      </c>
      <c r="J36" s="679">
        <v>2.5399000000000001E-2</v>
      </c>
      <c r="K36" s="251" t="s">
        <v>2473</v>
      </c>
      <c r="L36" s="251" t="s">
        <v>2479</v>
      </c>
      <c r="M36" s="251"/>
      <c r="N36" s="251" t="s">
        <v>2479</v>
      </c>
      <c r="O36" s="251" t="s">
        <v>2473</v>
      </c>
      <c r="P36" s="251" t="s">
        <v>2482</v>
      </c>
      <c r="Q36" s="251" t="s">
        <v>2473</v>
      </c>
      <c r="R36" s="251" t="s">
        <v>2483</v>
      </c>
    </row>
    <row r="37" spans="2:18" ht="43.5">
      <c r="B37" s="252" t="s">
        <v>1438</v>
      </c>
      <c r="C37" s="252" t="s">
        <v>438</v>
      </c>
      <c r="D37" s="251" t="s">
        <v>909</v>
      </c>
      <c r="E37" s="251" t="s">
        <v>930</v>
      </c>
      <c r="F37" s="251" t="s">
        <v>932</v>
      </c>
      <c r="G37" s="251" t="s">
        <v>439</v>
      </c>
      <c r="H37" s="251" t="s">
        <v>2448</v>
      </c>
      <c r="I37" s="251" t="s">
        <v>413</v>
      </c>
      <c r="J37" s="679">
        <v>0.23801</v>
      </c>
      <c r="K37" s="251" t="s">
        <v>2473</v>
      </c>
      <c r="L37" s="251" t="s">
        <v>2473</v>
      </c>
      <c r="M37" s="251"/>
      <c r="N37" s="251" t="s">
        <v>2479</v>
      </c>
      <c r="O37" s="251" t="s">
        <v>2473</v>
      </c>
      <c r="P37" s="251" t="s">
        <v>2482</v>
      </c>
      <c r="Q37" s="251" t="s">
        <v>2473</v>
      </c>
      <c r="R37" s="251" t="s">
        <v>2483</v>
      </c>
    </row>
    <row r="38" spans="2:18" ht="43.5">
      <c r="B38" s="252" t="s">
        <v>1438</v>
      </c>
      <c r="C38" s="252" t="s">
        <v>438</v>
      </c>
      <c r="D38" s="251" t="s">
        <v>909</v>
      </c>
      <c r="E38" s="251" t="s">
        <v>930</v>
      </c>
      <c r="F38" s="251" t="s">
        <v>932</v>
      </c>
      <c r="G38" s="251" t="s">
        <v>439</v>
      </c>
      <c r="H38" s="251" t="s">
        <v>2448</v>
      </c>
      <c r="I38" s="251" t="s">
        <v>413</v>
      </c>
      <c r="J38" s="679">
        <v>0.227825</v>
      </c>
      <c r="K38" s="251" t="s">
        <v>2473</v>
      </c>
      <c r="L38" s="251" t="s">
        <v>2473</v>
      </c>
      <c r="M38" s="251"/>
      <c r="N38" s="251" t="s">
        <v>2479</v>
      </c>
      <c r="O38" s="251" t="s">
        <v>2473</v>
      </c>
      <c r="P38" s="251" t="s">
        <v>2482</v>
      </c>
      <c r="Q38" s="251" t="s">
        <v>2473</v>
      </c>
      <c r="R38" s="251" t="s">
        <v>2483</v>
      </c>
    </row>
    <row r="39" spans="2:18" ht="43.5">
      <c r="B39" s="252" t="s">
        <v>1438</v>
      </c>
      <c r="C39" s="252" t="s">
        <v>438</v>
      </c>
      <c r="D39" s="251" t="s">
        <v>909</v>
      </c>
      <c r="E39" s="251" t="s">
        <v>930</v>
      </c>
      <c r="F39" s="251" t="s">
        <v>932</v>
      </c>
      <c r="G39" s="251" t="s">
        <v>439</v>
      </c>
      <c r="H39" s="251" t="s">
        <v>2448</v>
      </c>
      <c r="I39" s="251" t="s">
        <v>413</v>
      </c>
      <c r="J39" s="679">
        <v>0.52787600000000001</v>
      </c>
      <c r="K39" s="251" t="s">
        <v>2473</v>
      </c>
      <c r="L39" s="251" t="s">
        <v>2473</v>
      </c>
      <c r="M39" s="251"/>
      <c r="N39" s="251" t="s">
        <v>2479</v>
      </c>
      <c r="O39" s="251" t="s">
        <v>2473</v>
      </c>
      <c r="P39" s="251" t="s">
        <v>2482</v>
      </c>
      <c r="Q39" s="251" t="s">
        <v>2473</v>
      </c>
      <c r="R39" s="251" t="s">
        <v>2483</v>
      </c>
    </row>
    <row r="40" spans="2:18" ht="43.5">
      <c r="B40" s="252" t="s">
        <v>1438</v>
      </c>
      <c r="C40" s="252" t="s">
        <v>438</v>
      </c>
      <c r="D40" s="251" t="s">
        <v>909</v>
      </c>
      <c r="E40" s="251" t="s">
        <v>930</v>
      </c>
      <c r="F40" s="251" t="s">
        <v>932</v>
      </c>
      <c r="G40" s="251" t="s">
        <v>439</v>
      </c>
      <c r="H40" s="251" t="s">
        <v>2448</v>
      </c>
      <c r="I40" s="251" t="s">
        <v>413</v>
      </c>
      <c r="J40" s="679">
        <v>0.47678500000000001</v>
      </c>
      <c r="K40" s="251" t="s">
        <v>2473</v>
      </c>
      <c r="L40" s="251" t="s">
        <v>2473</v>
      </c>
      <c r="M40" s="251"/>
      <c r="N40" s="251" t="s">
        <v>2479</v>
      </c>
      <c r="O40" s="251" t="s">
        <v>2473</v>
      </c>
      <c r="P40" s="251" t="s">
        <v>2482</v>
      </c>
      <c r="Q40" s="251" t="s">
        <v>2473</v>
      </c>
      <c r="R40" s="251" t="s">
        <v>2483</v>
      </c>
    </row>
    <row r="41" spans="2:18" ht="43.5">
      <c r="B41" s="252" t="s">
        <v>1438</v>
      </c>
      <c r="C41" s="252" t="s">
        <v>438</v>
      </c>
      <c r="D41" s="251" t="s">
        <v>909</v>
      </c>
      <c r="E41" s="251" t="s">
        <v>930</v>
      </c>
      <c r="F41" s="251" t="s">
        <v>932</v>
      </c>
      <c r="G41" s="251" t="s">
        <v>439</v>
      </c>
      <c r="H41" s="251" t="s">
        <v>2448</v>
      </c>
      <c r="I41" s="251" t="s">
        <v>413</v>
      </c>
      <c r="J41" s="679">
        <v>0.52787799999999996</v>
      </c>
      <c r="K41" s="251" t="s">
        <v>2473</v>
      </c>
      <c r="L41" s="251" t="s">
        <v>2473</v>
      </c>
      <c r="M41" s="251"/>
      <c r="N41" s="251" t="s">
        <v>2479</v>
      </c>
      <c r="O41" s="251" t="s">
        <v>2473</v>
      </c>
      <c r="P41" s="251" t="s">
        <v>2482</v>
      </c>
      <c r="Q41" s="251" t="s">
        <v>2473</v>
      </c>
      <c r="R41" s="251" t="s">
        <v>2483</v>
      </c>
    </row>
    <row r="42" spans="2:18" ht="43.5">
      <c r="B42" s="252" t="s">
        <v>1438</v>
      </c>
      <c r="C42" s="252" t="s">
        <v>438</v>
      </c>
      <c r="D42" s="251" t="s">
        <v>909</v>
      </c>
      <c r="E42" s="251" t="s">
        <v>930</v>
      </c>
      <c r="F42" s="251" t="s">
        <v>923</v>
      </c>
      <c r="G42" s="251" t="s">
        <v>465</v>
      </c>
      <c r="H42" s="251" t="s">
        <v>2448</v>
      </c>
      <c r="I42" s="251" t="s">
        <v>413</v>
      </c>
      <c r="J42" s="679">
        <v>0.29202600000000001</v>
      </c>
      <c r="K42" s="251" t="s">
        <v>2473</v>
      </c>
      <c r="L42" s="251" t="s">
        <v>2479</v>
      </c>
      <c r="M42" s="252"/>
      <c r="N42" s="252" t="s">
        <v>2473</v>
      </c>
      <c r="O42" s="251" t="s">
        <v>2479</v>
      </c>
      <c r="P42" s="251" t="s">
        <v>2482</v>
      </c>
      <c r="Q42" s="251" t="s">
        <v>2473</v>
      </c>
      <c r="R42" s="251" t="s">
        <v>2483</v>
      </c>
    </row>
    <row r="43" spans="2:18" ht="43.5">
      <c r="B43" s="252" t="s">
        <v>1438</v>
      </c>
      <c r="C43" s="252" t="s">
        <v>438</v>
      </c>
      <c r="D43" s="251" t="s">
        <v>909</v>
      </c>
      <c r="E43" s="251" t="s">
        <v>930</v>
      </c>
      <c r="F43" s="251" t="s">
        <v>932</v>
      </c>
      <c r="G43" s="251" t="s">
        <v>465</v>
      </c>
      <c r="H43" s="251" t="s">
        <v>2448</v>
      </c>
      <c r="I43" s="251" t="s">
        <v>413</v>
      </c>
      <c r="J43" s="679">
        <v>0.400918</v>
      </c>
      <c r="K43" s="251" t="s">
        <v>2473</v>
      </c>
      <c r="L43" s="251" t="s">
        <v>2473</v>
      </c>
      <c r="M43" s="252"/>
      <c r="N43" s="252" t="s">
        <v>2473</v>
      </c>
      <c r="O43" s="251" t="s">
        <v>2479</v>
      </c>
      <c r="P43" s="251" t="s">
        <v>2482</v>
      </c>
      <c r="Q43" s="251" t="s">
        <v>2473</v>
      </c>
      <c r="R43" s="251" t="s">
        <v>2483</v>
      </c>
    </row>
    <row r="44" spans="2:18" ht="43.5">
      <c r="B44" s="252" t="s">
        <v>1438</v>
      </c>
      <c r="C44" s="252" t="s">
        <v>438</v>
      </c>
      <c r="D44" s="251" t="s">
        <v>909</v>
      </c>
      <c r="E44" s="251" t="s">
        <v>930</v>
      </c>
      <c r="F44" s="251" t="s">
        <v>932</v>
      </c>
      <c r="G44" s="251" t="s">
        <v>465</v>
      </c>
      <c r="H44" s="251" t="s">
        <v>2448</v>
      </c>
      <c r="I44" s="251" t="s">
        <v>413</v>
      </c>
      <c r="J44" s="679">
        <v>0.44214300000000001</v>
      </c>
      <c r="K44" s="251" t="s">
        <v>2473</v>
      </c>
      <c r="L44" s="251" t="s">
        <v>2473</v>
      </c>
      <c r="M44" s="252"/>
      <c r="N44" s="252" t="s">
        <v>2473</v>
      </c>
      <c r="O44" s="251" t="s">
        <v>2479</v>
      </c>
      <c r="P44" s="251" t="s">
        <v>2482</v>
      </c>
      <c r="Q44" s="251" t="s">
        <v>2473</v>
      </c>
      <c r="R44" s="251" t="s">
        <v>2483</v>
      </c>
    </row>
    <row r="45" spans="2:18" ht="43.5">
      <c r="B45" s="252" t="s">
        <v>1438</v>
      </c>
      <c r="C45" s="252" t="s">
        <v>438</v>
      </c>
      <c r="D45" s="251" t="s">
        <v>909</v>
      </c>
      <c r="E45" s="251" t="s">
        <v>930</v>
      </c>
      <c r="F45" s="251" t="s">
        <v>932</v>
      </c>
      <c r="G45" s="251" t="s">
        <v>465</v>
      </c>
      <c r="H45" s="251" t="s">
        <v>2448</v>
      </c>
      <c r="I45" s="251" t="s">
        <v>413</v>
      </c>
      <c r="J45" s="679">
        <v>0.42250100000000002</v>
      </c>
      <c r="K45" s="251" t="s">
        <v>2473</v>
      </c>
      <c r="L45" s="251" t="s">
        <v>2473</v>
      </c>
      <c r="M45" s="252"/>
      <c r="N45" s="252" t="s">
        <v>2473</v>
      </c>
      <c r="O45" s="251" t="s">
        <v>2479</v>
      </c>
      <c r="P45" s="251" t="s">
        <v>2482</v>
      </c>
      <c r="Q45" s="251" t="s">
        <v>2473</v>
      </c>
      <c r="R45" s="251" t="s">
        <v>2483</v>
      </c>
    </row>
    <row r="46" spans="2:18" ht="43.5">
      <c r="B46" s="252" t="s">
        <v>1438</v>
      </c>
      <c r="C46" s="252" t="s">
        <v>438</v>
      </c>
      <c r="D46" s="251" t="s">
        <v>909</v>
      </c>
      <c r="E46" s="251" t="s">
        <v>930</v>
      </c>
      <c r="F46" s="251" t="s">
        <v>932</v>
      </c>
      <c r="G46" s="251" t="s">
        <v>465</v>
      </c>
      <c r="H46" s="251" t="s">
        <v>2448</v>
      </c>
      <c r="I46" s="251" t="s">
        <v>413</v>
      </c>
      <c r="J46" s="679">
        <v>0.13047300000000001</v>
      </c>
      <c r="K46" s="251" t="s">
        <v>2473</v>
      </c>
      <c r="L46" s="251" t="s">
        <v>2473</v>
      </c>
      <c r="M46" s="252"/>
      <c r="N46" s="252" t="s">
        <v>2473</v>
      </c>
      <c r="O46" s="251" t="s">
        <v>2479</v>
      </c>
      <c r="P46" s="251" t="s">
        <v>2482</v>
      </c>
      <c r="Q46" s="251" t="s">
        <v>2473</v>
      </c>
      <c r="R46" s="251" t="s">
        <v>2483</v>
      </c>
    </row>
    <row r="47" spans="2:18" ht="43.5">
      <c r="B47" s="252" t="s">
        <v>1438</v>
      </c>
      <c r="C47" s="252" t="s">
        <v>438</v>
      </c>
      <c r="D47" s="251" t="s">
        <v>909</v>
      </c>
      <c r="E47" s="251" t="s">
        <v>930</v>
      </c>
      <c r="F47" s="252" t="s">
        <v>923</v>
      </c>
      <c r="G47" s="252" t="s">
        <v>444</v>
      </c>
      <c r="H47" s="251" t="s">
        <v>2448</v>
      </c>
      <c r="I47" s="252" t="s">
        <v>413</v>
      </c>
      <c r="J47" s="353">
        <v>4.2229999999999997E-2</v>
      </c>
      <c r="K47" s="251" t="s">
        <v>2473</v>
      </c>
      <c r="L47" s="251" t="s">
        <v>2479</v>
      </c>
      <c r="M47" s="252"/>
      <c r="N47" s="252" t="s">
        <v>2479</v>
      </c>
      <c r="O47" s="251" t="s">
        <v>2479</v>
      </c>
      <c r="P47" s="251" t="s">
        <v>2482</v>
      </c>
      <c r="Q47" s="251" t="s">
        <v>2473</v>
      </c>
      <c r="R47" s="251" t="s">
        <v>2483</v>
      </c>
    </row>
    <row r="48" spans="2:18" ht="43.5">
      <c r="B48" s="252" t="s">
        <v>1438</v>
      </c>
      <c r="C48" s="252" t="s">
        <v>438</v>
      </c>
      <c r="D48" s="251" t="s">
        <v>909</v>
      </c>
      <c r="E48" s="251" t="s">
        <v>930</v>
      </c>
      <c r="F48" s="252" t="s">
        <v>923</v>
      </c>
      <c r="G48" s="252" t="s">
        <v>444</v>
      </c>
      <c r="H48" s="251" t="s">
        <v>2448</v>
      </c>
      <c r="I48" s="252" t="s">
        <v>413</v>
      </c>
      <c r="J48" s="353">
        <v>2.7635E-2</v>
      </c>
      <c r="K48" s="251" t="s">
        <v>2473</v>
      </c>
      <c r="L48" s="251" t="s">
        <v>2479</v>
      </c>
      <c r="M48" s="252"/>
      <c r="N48" s="252" t="s">
        <v>2479</v>
      </c>
      <c r="O48" s="251" t="s">
        <v>2479</v>
      </c>
      <c r="P48" s="251" t="s">
        <v>2482</v>
      </c>
      <c r="Q48" s="251" t="s">
        <v>2473</v>
      </c>
      <c r="R48" s="251" t="s">
        <v>2483</v>
      </c>
    </row>
    <row r="49" spans="2:18" ht="43.5">
      <c r="B49" s="252" t="s">
        <v>1438</v>
      </c>
      <c r="C49" s="252" t="s">
        <v>438</v>
      </c>
      <c r="D49" s="251" t="s">
        <v>909</v>
      </c>
      <c r="E49" s="251" t="s">
        <v>930</v>
      </c>
      <c r="F49" s="252" t="s">
        <v>923</v>
      </c>
      <c r="G49" s="252" t="s">
        <v>444</v>
      </c>
      <c r="H49" s="251" t="s">
        <v>2448</v>
      </c>
      <c r="I49" s="252" t="s">
        <v>413</v>
      </c>
      <c r="J49" s="353">
        <v>3.8850000000000003E-2</v>
      </c>
      <c r="K49" s="251" t="s">
        <v>2473</v>
      </c>
      <c r="L49" s="251" t="s">
        <v>2479</v>
      </c>
      <c r="M49" s="252"/>
      <c r="N49" s="252" t="s">
        <v>2479</v>
      </c>
      <c r="O49" s="251" t="s">
        <v>2479</v>
      </c>
      <c r="P49" s="251" t="s">
        <v>2482</v>
      </c>
      <c r="Q49" s="251" t="s">
        <v>2473</v>
      </c>
      <c r="R49" s="251" t="s">
        <v>2483</v>
      </c>
    </row>
    <row r="50" spans="2:18" ht="43.5">
      <c r="B50" s="252" t="s">
        <v>1438</v>
      </c>
      <c r="C50" s="252" t="s">
        <v>438</v>
      </c>
      <c r="D50" s="251" t="s">
        <v>909</v>
      </c>
      <c r="E50" s="251" t="s">
        <v>930</v>
      </c>
      <c r="F50" s="252" t="s">
        <v>913</v>
      </c>
      <c r="G50" s="252" t="s">
        <v>931</v>
      </c>
      <c r="H50" s="251" t="s">
        <v>2448</v>
      </c>
      <c r="I50" s="252" t="s">
        <v>413</v>
      </c>
      <c r="J50" s="353">
        <v>1.6360000000000001E-3</v>
      </c>
      <c r="K50" s="251" t="s">
        <v>2473</v>
      </c>
      <c r="L50" s="251" t="s">
        <v>2479</v>
      </c>
      <c r="M50" s="252"/>
      <c r="N50" s="252" t="s">
        <v>2479</v>
      </c>
      <c r="O50" s="251" t="s">
        <v>2473</v>
      </c>
      <c r="P50" s="251" t="s">
        <v>2482</v>
      </c>
      <c r="Q50" s="251" t="s">
        <v>2473</v>
      </c>
      <c r="R50" s="251" t="s">
        <v>2483</v>
      </c>
    </row>
    <row r="51" spans="2:18" ht="43.5">
      <c r="B51" s="252" t="s">
        <v>1438</v>
      </c>
      <c r="C51" s="252" t="s">
        <v>438</v>
      </c>
      <c r="D51" s="251" t="s">
        <v>909</v>
      </c>
      <c r="E51" s="251" t="s">
        <v>930</v>
      </c>
      <c r="F51" s="252" t="s">
        <v>913</v>
      </c>
      <c r="G51" s="252" t="s">
        <v>931</v>
      </c>
      <c r="H51" s="251" t="s">
        <v>2448</v>
      </c>
      <c r="I51" s="252" t="s">
        <v>413</v>
      </c>
      <c r="J51" s="353">
        <v>2.5233999999999999E-2</v>
      </c>
      <c r="K51" s="251" t="s">
        <v>2473</v>
      </c>
      <c r="L51" s="251" t="s">
        <v>2479</v>
      </c>
      <c r="M51" s="252"/>
      <c r="N51" s="252" t="s">
        <v>2479</v>
      </c>
      <c r="O51" s="251" t="s">
        <v>2473</v>
      </c>
      <c r="P51" s="251" t="s">
        <v>2482</v>
      </c>
      <c r="Q51" s="251" t="s">
        <v>2473</v>
      </c>
      <c r="R51" s="251" t="s">
        <v>2483</v>
      </c>
    </row>
    <row r="52" spans="2:18" ht="43.5">
      <c r="B52" s="252" t="s">
        <v>1438</v>
      </c>
      <c r="C52" s="252" t="s">
        <v>438</v>
      </c>
      <c r="D52" s="251" t="s">
        <v>909</v>
      </c>
      <c r="E52" s="251" t="s">
        <v>930</v>
      </c>
      <c r="F52" s="252" t="s">
        <v>913</v>
      </c>
      <c r="G52" s="252" t="s">
        <v>931</v>
      </c>
      <c r="H52" s="251" t="s">
        <v>2448</v>
      </c>
      <c r="I52" s="252" t="s">
        <v>413</v>
      </c>
      <c r="J52" s="353">
        <v>3.3801999999999999E-2</v>
      </c>
      <c r="K52" s="251" t="s">
        <v>2473</v>
      </c>
      <c r="L52" s="251" t="s">
        <v>2479</v>
      </c>
      <c r="M52" s="252"/>
      <c r="N52" s="252" t="s">
        <v>2479</v>
      </c>
      <c r="O52" s="251" t="s">
        <v>2473</v>
      </c>
      <c r="P52" s="251" t="s">
        <v>2482</v>
      </c>
      <c r="Q52" s="251" t="s">
        <v>2473</v>
      </c>
      <c r="R52" s="251" t="s">
        <v>2483</v>
      </c>
    </row>
    <row r="53" spans="2:18" ht="43.5">
      <c r="B53" s="252" t="s">
        <v>1438</v>
      </c>
      <c r="C53" s="252" t="s">
        <v>438</v>
      </c>
      <c r="D53" s="251" t="s">
        <v>909</v>
      </c>
      <c r="E53" s="251" t="s">
        <v>930</v>
      </c>
      <c r="F53" s="252" t="s">
        <v>913</v>
      </c>
      <c r="G53" s="252" t="s">
        <v>931</v>
      </c>
      <c r="H53" s="251" t="s">
        <v>2448</v>
      </c>
      <c r="I53" s="252" t="s">
        <v>413</v>
      </c>
      <c r="J53" s="353">
        <v>3.3009999999999998E-2</v>
      </c>
      <c r="K53" s="251" t="s">
        <v>2473</v>
      </c>
      <c r="L53" s="251" t="s">
        <v>2479</v>
      </c>
      <c r="M53" s="252"/>
      <c r="N53" s="252" t="s">
        <v>2479</v>
      </c>
      <c r="O53" s="251" t="s">
        <v>2473</v>
      </c>
      <c r="P53" s="251" t="s">
        <v>2482</v>
      </c>
      <c r="Q53" s="251" t="s">
        <v>2473</v>
      </c>
      <c r="R53" s="251" t="s">
        <v>2483</v>
      </c>
    </row>
    <row r="54" spans="2:18" ht="43.5">
      <c r="B54" s="252" t="s">
        <v>1438</v>
      </c>
      <c r="C54" s="252" t="s">
        <v>438</v>
      </c>
      <c r="D54" s="251" t="s">
        <v>909</v>
      </c>
      <c r="E54" s="251" t="s">
        <v>930</v>
      </c>
      <c r="F54" s="252" t="s">
        <v>923</v>
      </c>
      <c r="G54" s="252" t="s">
        <v>2484</v>
      </c>
      <c r="H54" s="251" t="s">
        <v>2448</v>
      </c>
      <c r="I54" s="252" t="s">
        <v>413</v>
      </c>
      <c r="J54" s="353">
        <v>0.19317400000000001</v>
      </c>
      <c r="K54" s="251" t="s">
        <v>2473</v>
      </c>
      <c r="L54" s="251" t="s">
        <v>2479</v>
      </c>
      <c r="M54" s="252"/>
      <c r="N54" s="252" t="s">
        <v>2479</v>
      </c>
      <c r="O54" s="251" t="s">
        <v>2479</v>
      </c>
      <c r="P54" s="251" t="s">
        <v>2482</v>
      </c>
      <c r="Q54" s="251" t="s">
        <v>2473</v>
      </c>
      <c r="R54" s="251" t="s">
        <v>2483</v>
      </c>
    </row>
    <row r="55" spans="2:18" ht="43.5">
      <c r="B55" s="252" t="s">
        <v>1438</v>
      </c>
      <c r="C55" s="252" t="s">
        <v>438</v>
      </c>
      <c r="D55" s="251" t="s">
        <v>909</v>
      </c>
      <c r="E55" s="251" t="s">
        <v>930</v>
      </c>
      <c r="F55" s="252" t="s">
        <v>923</v>
      </c>
      <c r="G55" s="252" t="s">
        <v>2484</v>
      </c>
      <c r="H55" s="251" t="s">
        <v>2448</v>
      </c>
      <c r="I55" s="252" t="s">
        <v>413</v>
      </c>
      <c r="J55" s="353">
        <v>0.121154</v>
      </c>
      <c r="K55" s="251" t="s">
        <v>2473</v>
      </c>
      <c r="L55" s="251" t="s">
        <v>2479</v>
      </c>
      <c r="M55" s="252"/>
      <c r="N55" s="252" t="s">
        <v>2479</v>
      </c>
      <c r="O55" s="251" t="s">
        <v>2479</v>
      </c>
      <c r="P55" s="251" t="s">
        <v>2482</v>
      </c>
      <c r="Q55" s="251" t="s">
        <v>2473</v>
      </c>
      <c r="R55" s="251" t="s">
        <v>2483</v>
      </c>
    </row>
    <row r="56" spans="2:18" ht="43.5">
      <c r="B56" s="252" t="s">
        <v>1438</v>
      </c>
      <c r="C56" s="252" t="s">
        <v>438</v>
      </c>
      <c r="D56" s="251" t="s">
        <v>909</v>
      </c>
      <c r="E56" s="251" t="s">
        <v>930</v>
      </c>
      <c r="F56" s="252" t="s">
        <v>923</v>
      </c>
      <c r="G56" s="252" t="s">
        <v>2484</v>
      </c>
      <c r="H56" s="251" t="s">
        <v>2448</v>
      </c>
      <c r="I56" s="252" t="s">
        <v>413</v>
      </c>
      <c r="J56" s="353">
        <v>0.25450499999999998</v>
      </c>
      <c r="K56" s="251" t="s">
        <v>2473</v>
      </c>
      <c r="L56" s="251" t="s">
        <v>2479</v>
      </c>
      <c r="M56" s="252"/>
      <c r="N56" s="252" t="s">
        <v>2479</v>
      </c>
      <c r="O56" s="251" t="s">
        <v>2479</v>
      </c>
      <c r="P56" s="251" t="s">
        <v>2482</v>
      </c>
      <c r="Q56" s="251" t="s">
        <v>2473</v>
      </c>
      <c r="R56" s="251" t="s">
        <v>2483</v>
      </c>
    </row>
    <row r="57" spans="2:18" ht="43.5">
      <c r="B57" s="252" t="s">
        <v>1438</v>
      </c>
      <c r="C57" s="252" t="s">
        <v>438</v>
      </c>
      <c r="D57" s="251" t="s">
        <v>909</v>
      </c>
      <c r="E57" s="251" t="s">
        <v>930</v>
      </c>
      <c r="F57" s="252" t="s">
        <v>923</v>
      </c>
      <c r="G57" s="252" t="s">
        <v>2484</v>
      </c>
      <c r="H57" s="251" t="s">
        <v>2448</v>
      </c>
      <c r="I57" s="252" t="s">
        <v>413</v>
      </c>
      <c r="J57" s="353">
        <v>7.17E-2</v>
      </c>
      <c r="K57" s="251" t="s">
        <v>2473</v>
      </c>
      <c r="L57" s="251" t="s">
        <v>2479</v>
      </c>
      <c r="M57" s="252"/>
      <c r="N57" s="252" t="s">
        <v>2479</v>
      </c>
      <c r="O57" s="251" t="s">
        <v>2479</v>
      </c>
      <c r="P57" s="251" t="s">
        <v>2482</v>
      </c>
      <c r="Q57" s="251" t="s">
        <v>2473</v>
      </c>
      <c r="R57" s="251" t="s">
        <v>2483</v>
      </c>
    </row>
    <row r="58" spans="2:18" ht="43.5">
      <c r="B58" s="252" t="s">
        <v>1438</v>
      </c>
      <c r="C58" s="252" t="s">
        <v>438</v>
      </c>
      <c r="D58" s="251" t="s">
        <v>909</v>
      </c>
      <c r="E58" s="251" t="s">
        <v>930</v>
      </c>
      <c r="F58" s="252" t="s">
        <v>923</v>
      </c>
      <c r="G58" s="252" t="s">
        <v>2484</v>
      </c>
      <c r="H58" s="251" t="s">
        <v>2448</v>
      </c>
      <c r="I58" s="252" t="s">
        <v>413</v>
      </c>
      <c r="J58" s="353">
        <v>0.180197</v>
      </c>
      <c r="K58" s="251" t="s">
        <v>2473</v>
      </c>
      <c r="L58" s="251" t="s">
        <v>2479</v>
      </c>
      <c r="M58" s="252"/>
      <c r="N58" s="252" t="s">
        <v>2479</v>
      </c>
      <c r="O58" s="251" t="s">
        <v>2479</v>
      </c>
      <c r="P58" s="251" t="s">
        <v>2482</v>
      </c>
      <c r="Q58" s="251" t="s">
        <v>2473</v>
      </c>
      <c r="R58" s="251" t="s">
        <v>2483</v>
      </c>
    </row>
    <row r="59" spans="2:18" ht="43.5">
      <c r="B59" s="252" t="s">
        <v>1438</v>
      </c>
      <c r="C59" s="252" t="s">
        <v>438</v>
      </c>
      <c r="D59" s="251" t="s">
        <v>909</v>
      </c>
      <c r="E59" s="251" t="s">
        <v>930</v>
      </c>
      <c r="F59" s="252" t="s">
        <v>923</v>
      </c>
      <c r="G59" s="252" t="s">
        <v>2484</v>
      </c>
      <c r="H59" s="251" t="s">
        <v>2448</v>
      </c>
      <c r="I59" s="252" t="s">
        <v>413</v>
      </c>
      <c r="J59" s="353">
        <v>5.8222000000000003E-2</v>
      </c>
      <c r="K59" s="251" t="s">
        <v>2473</v>
      </c>
      <c r="L59" s="251" t="s">
        <v>2479</v>
      </c>
      <c r="M59" s="252"/>
      <c r="N59" s="252" t="s">
        <v>2479</v>
      </c>
      <c r="O59" s="251" t="s">
        <v>2479</v>
      </c>
      <c r="P59" s="251" t="s">
        <v>2482</v>
      </c>
      <c r="Q59" s="251" t="s">
        <v>2473</v>
      </c>
      <c r="R59" s="251" t="s">
        <v>2483</v>
      </c>
    </row>
    <row r="60" spans="2:18" ht="43.5">
      <c r="B60" s="252" t="s">
        <v>1438</v>
      </c>
      <c r="C60" s="252" t="s">
        <v>438</v>
      </c>
      <c r="D60" s="251" t="s">
        <v>909</v>
      </c>
      <c r="E60" s="251" t="s">
        <v>930</v>
      </c>
      <c r="F60" s="252" t="s">
        <v>923</v>
      </c>
      <c r="G60" s="252" t="s">
        <v>2484</v>
      </c>
      <c r="H60" s="251" t="s">
        <v>2448</v>
      </c>
      <c r="I60" s="252" t="s">
        <v>413</v>
      </c>
      <c r="J60" s="353">
        <v>1.3694E-2</v>
      </c>
      <c r="K60" s="251" t="s">
        <v>2473</v>
      </c>
      <c r="L60" s="251" t="s">
        <v>2479</v>
      </c>
      <c r="M60" s="252"/>
      <c r="N60" s="252" t="s">
        <v>2479</v>
      </c>
      <c r="O60" s="251" t="s">
        <v>2479</v>
      </c>
      <c r="P60" s="251" t="s">
        <v>2482</v>
      </c>
      <c r="Q60" s="251" t="s">
        <v>2473</v>
      </c>
      <c r="R60" s="251" t="s">
        <v>2483</v>
      </c>
    </row>
    <row r="61" spans="2:18" ht="43.5">
      <c r="B61" s="252" t="s">
        <v>1438</v>
      </c>
      <c r="C61" s="252" t="s">
        <v>438</v>
      </c>
      <c r="D61" s="251" t="s">
        <v>909</v>
      </c>
      <c r="E61" s="251" t="s">
        <v>930</v>
      </c>
      <c r="F61" s="252" t="s">
        <v>923</v>
      </c>
      <c r="G61" s="252" t="s">
        <v>2484</v>
      </c>
      <c r="H61" s="251" t="s">
        <v>2448</v>
      </c>
      <c r="I61" s="252" t="s">
        <v>413</v>
      </c>
      <c r="J61" s="353">
        <v>2.7916E-2</v>
      </c>
      <c r="K61" s="251" t="s">
        <v>2473</v>
      </c>
      <c r="L61" s="251" t="s">
        <v>2479</v>
      </c>
      <c r="M61" s="252"/>
      <c r="N61" s="252" t="s">
        <v>2479</v>
      </c>
      <c r="O61" s="251" t="s">
        <v>2479</v>
      </c>
      <c r="P61" s="251" t="s">
        <v>2482</v>
      </c>
      <c r="Q61" s="251" t="s">
        <v>2473</v>
      </c>
      <c r="R61" s="251" t="s">
        <v>2483</v>
      </c>
    </row>
    <row r="62" spans="2:18" ht="43.5">
      <c r="B62" s="252" t="s">
        <v>1438</v>
      </c>
      <c r="C62" s="252" t="s">
        <v>438</v>
      </c>
      <c r="D62" s="251" t="s">
        <v>909</v>
      </c>
      <c r="E62" s="251" t="s">
        <v>930</v>
      </c>
      <c r="F62" s="251" t="s">
        <v>923</v>
      </c>
      <c r="G62" s="251" t="s">
        <v>2484</v>
      </c>
      <c r="H62" s="251" t="s">
        <v>2448</v>
      </c>
      <c r="I62" s="251" t="s">
        <v>413</v>
      </c>
      <c r="J62" s="679">
        <v>3.9003000000000003E-2</v>
      </c>
      <c r="K62" s="251" t="s">
        <v>2473</v>
      </c>
      <c r="L62" s="251" t="s">
        <v>2479</v>
      </c>
      <c r="M62" s="251"/>
      <c r="N62" s="251" t="s">
        <v>2479</v>
      </c>
      <c r="O62" s="251" t="s">
        <v>2479</v>
      </c>
      <c r="P62" s="251" t="s">
        <v>2482</v>
      </c>
      <c r="Q62" s="251" t="s">
        <v>2473</v>
      </c>
      <c r="R62" s="251" t="s">
        <v>2483</v>
      </c>
    </row>
    <row r="63" spans="2:18" ht="43.5">
      <c r="B63" s="252" t="s">
        <v>1438</v>
      </c>
      <c r="C63" s="252" t="s">
        <v>438</v>
      </c>
      <c r="D63" s="251" t="s">
        <v>909</v>
      </c>
      <c r="E63" s="251" t="s">
        <v>930</v>
      </c>
      <c r="F63" s="251" t="s">
        <v>923</v>
      </c>
      <c r="G63" s="251" t="s">
        <v>2484</v>
      </c>
      <c r="H63" s="251" t="s">
        <v>2448</v>
      </c>
      <c r="I63" s="251" t="s">
        <v>413</v>
      </c>
      <c r="J63" s="679">
        <v>1.2153000000000001E-2</v>
      </c>
      <c r="K63" s="251" t="s">
        <v>2473</v>
      </c>
      <c r="L63" s="251" t="s">
        <v>2479</v>
      </c>
      <c r="M63" s="251"/>
      <c r="N63" s="251" t="s">
        <v>2479</v>
      </c>
      <c r="O63" s="251" t="s">
        <v>2479</v>
      </c>
      <c r="P63" s="251" t="s">
        <v>2482</v>
      </c>
      <c r="Q63" s="251" t="s">
        <v>2473</v>
      </c>
      <c r="R63" s="251" t="s">
        <v>2483</v>
      </c>
    </row>
    <row r="64" spans="2:18" ht="43.5">
      <c r="B64" s="252" t="s">
        <v>1438</v>
      </c>
      <c r="C64" s="252" t="s">
        <v>438</v>
      </c>
      <c r="D64" s="251" t="s">
        <v>909</v>
      </c>
      <c r="E64" s="251" t="s">
        <v>930</v>
      </c>
      <c r="F64" s="251" t="s">
        <v>923</v>
      </c>
      <c r="G64" s="251" t="s">
        <v>2484</v>
      </c>
      <c r="H64" s="251" t="s">
        <v>2448</v>
      </c>
      <c r="I64" s="251" t="s">
        <v>413</v>
      </c>
      <c r="J64" s="679">
        <v>4.0779999999999997E-2</v>
      </c>
      <c r="K64" s="251" t="s">
        <v>2473</v>
      </c>
      <c r="L64" s="251" t="s">
        <v>2479</v>
      </c>
      <c r="M64" s="251"/>
      <c r="N64" s="251" t="s">
        <v>2479</v>
      </c>
      <c r="O64" s="251" t="s">
        <v>2479</v>
      </c>
      <c r="P64" s="251" t="s">
        <v>2482</v>
      </c>
      <c r="Q64" s="251" t="s">
        <v>2473</v>
      </c>
      <c r="R64" s="251" t="s">
        <v>2483</v>
      </c>
    </row>
    <row r="65" spans="2:18" ht="43.5">
      <c r="B65" s="252" t="s">
        <v>1438</v>
      </c>
      <c r="C65" s="252" t="s">
        <v>438</v>
      </c>
      <c r="D65" s="251" t="s">
        <v>909</v>
      </c>
      <c r="E65" s="251" t="s">
        <v>930</v>
      </c>
      <c r="F65" s="251" t="s">
        <v>2485</v>
      </c>
      <c r="G65" s="251" t="s">
        <v>439</v>
      </c>
      <c r="H65" s="251" t="s">
        <v>2448</v>
      </c>
      <c r="I65" s="251" t="s">
        <v>413</v>
      </c>
      <c r="J65" s="679">
        <v>0.18434400000000001</v>
      </c>
      <c r="K65" s="251" t="s">
        <v>2473</v>
      </c>
      <c r="L65" s="251" t="s">
        <v>2473</v>
      </c>
      <c r="M65" s="251"/>
      <c r="N65" s="251" t="s">
        <v>2479</v>
      </c>
      <c r="O65" s="251" t="s">
        <v>2473</v>
      </c>
      <c r="P65" s="251" t="s">
        <v>2482</v>
      </c>
      <c r="Q65" s="251" t="s">
        <v>2473</v>
      </c>
      <c r="R65" s="251" t="s">
        <v>2483</v>
      </c>
    </row>
    <row r="66" spans="2:18" ht="43.5">
      <c r="B66" s="252" t="s">
        <v>1438</v>
      </c>
      <c r="C66" s="252" t="s">
        <v>438</v>
      </c>
      <c r="D66" s="251" t="s">
        <v>909</v>
      </c>
      <c r="E66" s="251" t="s">
        <v>930</v>
      </c>
      <c r="F66" s="251" t="s">
        <v>932</v>
      </c>
      <c r="G66" s="251" t="s">
        <v>439</v>
      </c>
      <c r="H66" s="251" t="s">
        <v>2448</v>
      </c>
      <c r="I66" s="251" t="s">
        <v>413</v>
      </c>
      <c r="J66" s="679">
        <v>0.299566</v>
      </c>
      <c r="K66" s="251" t="s">
        <v>2473</v>
      </c>
      <c r="L66" s="251" t="s">
        <v>2473</v>
      </c>
      <c r="M66" s="251"/>
      <c r="N66" s="251" t="s">
        <v>2479</v>
      </c>
      <c r="O66" s="251" t="s">
        <v>2473</v>
      </c>
      <c r="P66" s="251" t="s">
        <v>2482</v>
      </c>
      <c r="Q66" s="251" t="s">
        <v>2473</v>
      </c>
      <c r="R66" s="251" t="s">
        <v>2483</v>
      </c>
    </row>
    <row r="67" spans="2:18" ht="43.5">
      <c r="B67" s="252" t="s">
        <v>1438</v>
      </c>
      <c r="C67" s="252" t="s">
        <v>438</v>
      </c>
      <c r="D67" s="251" t="s">
        <v>909</v>
      </c>
      <c r="E67" s="251" t="s">
        <v>930</v>
      </c>
      <c r="F67" s="251" t="s">
        <v>2485</v>
      </c>
      <c r="G67" s="251" t="s">
        <v>439</v>
      </c>
      <c r="H67" s="251" t="s">
        <v>2448</v>
      </c>
      <c r="I67" s="251" t="s">
        <v>413</v>
      </c>
      <c r="J67" s="679">
        <v>9.0121000000000007E-2</v>
      </c>
      <c r="K67" s="251" t="s">
        <v>2473</v>
      </c>
      <c r="L67" s="251" t="s">
        <v>2473</v>
      </c>
      <c r="M67" s="251"/>
      <c r="N67" s="251" t="s">
        <v>2479</v>
      </c>
      <c r="O67" s="251" t="s">
        <v>2473</v>
      </c>
      <c r="P67" s="251" t="s">
        <v>2482</v>
      </c>
      <c r="Q67" s="251" t="s">
        <v>2473</v>
      </c>
      <c r="R67" s="251" t="s">
        <v>2483</v>
      </c>
    </row>
    <row r="68" spans="2:18" ht="43.5">
      <c r="B68" s="252" t="s">
        <v>1438</v>
      </c>
      <c r="C68" s="252" t="s">
        <v>438</v>
      </c>
      <c r="D68" s="251" t="s">
        <v>909</v>
      </c>
      <c r="E68" s="251" t="s">
        <v>930</v>
      </c>
      <c r="F68" s="251" t="s">
        <v>932</v>
      </c>
      <c r="G68" s="251" t="s">
        <v>439</v>
      </c>
      <c r="H68" s="251" t="s">
        <v>2448</v>
      </c>
      <c r="I68" s="251" t="s">
        <v>413</v>
      </c>
      <c r="J68" s="679">
        <v>0.24543899999999999</v>
      </c>
      <c r="K68" s="251" t="s">
        <v>2473</v>
      </c>
      <c r="L68" s="251" t="s">
        <v>2473</v>
      </c>
      <c r="M68" s="251"/>
      <c r="N68" s="251" t="s">
        <v>2479</v>
      </c>
      <c r="O68" s="251" t="s">
        <v>2473</v>
      </c>
      <c r="P68" s="251" t="s">
        <v>2482</v>
      </c>
      <c r="Q68" s="251" t="s">
        <v>2473</v>
      </c>
      <c r="R68" s="251" t="s">
        <v>2483</v>
      </c>
    </row>
    <row r="69" spans="2:18" ht="43.5">
      <c r="B69" s="252" t="s">
        <v>1438</v>
      </c>
      <c r="C69" s="252" t="s">
        <v>438</v>
      </c>
      <c r="D69" s="251" t="s">
        <v>909</v>
      </c>
      <c r="E69" s="251" t="s">
        <v>930</v>
      </c>
      <c r="F69" s="251" t="s">
        <v>2485</v>
      </c>
      <c r="G69" s="251" t="s">
        <v>439</v>
      </c>
      <c r="H69" s="251" t="s">
        <v>2448</v>
      </c>
      <c r="I69" s="251" t="s">
        <v>413</v>
      </c>
      <c r="J69" s="679">
        <v>0.17152400000000001</v>
      </c>
      <c r="K69" s="251" t="s">
        <v>2473</v>
      </c>
      <c r="L69" s="251" t="s">
        <v>2473</v>
      </c>
      <c r="M69" s="251"/>
      <c r="N69" s="251" t="s">
        <v>2479</v>
      </c>
      <c r="O69" s="251" t="s">
        <v>2473</v>
      </c>
      <c r="P69" s="251" t="s">
        <v>2482</v>
      </c>
      <c r="Q69" s="251" t="s">
        <v>2473</v>
      </c>
      <c r="R69" s="251" t="s">
        <v>2483</v>
      </c>
    </row>
    <row r="70" spans="2:18" ht="43.5">
      <c r="B70" s="252" t="s">
        <v>1438</v>
      </c>
      <c r="C70" s="252" t="s">
        <v>438</v>
      </c>
      <c r="D70" s="251" t="s">
        <v>909</v>
      </c>
      <c r="E70" s="251" t="s">
        <v>930</v>
      </c>
      <c r="F70" s="251" t="s">
        <v>932</v>
      </c>
      <c r="G70" s="251" t="s">
        <v>439</v>
      </c>
      <c r="H70" s="251" t="s">
        <v>2448</v>
      </c>
      <c r="I70" s="251" t="s">
        <v>413</v>
      </c>
      <c r="J70" s="679">
        <v>0.29081699999999999</v>
      </c>
      <c r="K70" s="251" t="s">
        <v>2473</v>
      </c>
      <c r="L70" s="251" t="s">
        <v>2473</v>
      </c>
      <c r="M70" s="251"/>
      <c r="N70" s="251" t="s">
        <v>2479</v>
      </c>
      <c r="O70" s="251" t="s">
        <v>2473</v>
      </c>
      <c r="P70" s="251" t="s">
        <v>2482</v>
      </c>
      <c r="Q70" s="251" t="s">
        <v>2473</v>
      </c>
      <c r="R70" s="251" t="s">
        <v>2483</v>
      </c>
    </row>
    <row r="71" spans="2:18" ht="43.5">
      <c r="B71" s="252" t="s">
        <v>1438</v>
      </c>
      <c r="C71" s="252" t="s">
        <v>438</v>
      </c>
      <c r="D71" s="251" t="s">
        <v>909</v>
      </c>
      <c r="E71" s="251" t="s">
        <v>930</v>
      </c>
      <c r="F71" s="251" t="s">
        <v>2485</v>
      </c>
      <c r="G71" s="251" t="s">
        <v>439</v>
      </c>
      <c r="H71" s="251" t="s">
        <v>2448</v>
      </c>
      <c r="I71" s="251" t="s">
        <v>413</v>
      </c>
      <c r="J71" s="679">
        <v>1.0396000000000001E-2</v>
      </c>
      <c r="K71" s="251" t="s">
        <v>2473</v>
      </c>
      <c r="L71" s="251" t="s">
        <v>2473</v>
      </c>
      <c r="M71" s="251"/>
      <c r="N71" s="251" t="s">
        <v>2479</v>
      </c>
      <c r="O71" s="251" t="s">
        <v>2473</v>
      </c>
      <c r="P71" s="251" t="s">
        <v>2482</v>
      </c>
      <c r="Q71" s="251" t="s">
        <v>2473</v>
      </c>
      <c r="R71" s="251" t="s">
        <v>2483</v>
      </c>
    </row>
    <row r="72" spans="2:18" ht="43.5">
      <c r="B72" s="252" t="s">
        <v>1438</v>
      </c>
      <c r="C72" s="252" t="s">
        <v>438</v>
      </c>
      <c r="D72" s="251" t="s">
        <v>909</v>
      </c>
      <c r="E72" s="251" t="s">
        <v>930</v>
      </c>
      <c r="F72" s="251" t="s">
        <v>932</v>
      </c>
      <c r="G72" s="251" t="s">
        <v>439</v>
      </c>
      <c r="H72" s="251" t="s">
        <v>2448</v>
      </c>
      <c r="I72" s="251" t="s">
        <v>413</v>
      </c>
      <c r="J72" s="679">
        <v>1.1000000000000001E-3</v>
      </c>
      <c r="K72" s="251" t="s">
        <v>2473</v>
      </c>
      <c r="L72" s="251" t="s">
        <v>2473</v>
      </c>
      <c r="M72" s="251"/>
      <c r="N72" s="251" t="s">
        <v>2479</v>
      </c>
      <c r="O72" s="251" t="s">
        <v>2473</v>
      </c>
      <c r="P72" s="251" t="s">
        <v>2482</v>
      </c>
      <c r="Q72" s="251" t="s">
        <v>2473</v>
      </c>
      <c r="R72" s="251" t="s">
        <v>2483</v>
      </c>
    </row>
    <row r="73" spans="2:18" ht="43.5">
      <c r="B73" s="252" t="s">
        <v>1438</v>
      </c>
      <c r="C73" s="252" t="s">
        <v>438</v>
      </c>
      <c r="D73" s="251" t="s">
        <v>909</v>
      </c>
      <c r="E73" s="251" t="s">
        <v>930</v>
      </c>
      <c r="F73" s="251" t="s">
        <v>2485</v>
      </c>
      <c r="G73" s="251" t="s">
        <v>439</v>
      </c>
      <c r="H73" s="251" t="s">
        <v>2448</v>
      </c>
      <c r="I73" s="251" t="s">
        <v>413</v>
      </c>
      <c r="J73" s="679">
        <v>0.10005799999999999</v>
      </c>
      <c r="K73" s="251" t="s">
        <v>2473</v>
      </c>
      <c r="L73" s="251" t="s">
        <v>2473</v>
      </c>
      <c r="M73" s="251"/>
      <c r="N73" s="251" t="s">
        <v>2479</v>
      </c>
      <c r="O73" s="251" t="s">
        <v>2473</v>
      </c>
      <c r="P73" s="251" t="s">
        <v>2482</v>
      </c>
      <c r="Q73" s="251" t="s">
        <v>2473</v>
      </c>
      <c r="R73" s="251" t="s">
        <v>2483</v>
      </c>
    </row>
    <row r="74" spans="2:18" ht="43.5">
      <c r="B74" s="252" t="s">
        <v>1438</v>
      </c>
      <c r="C74" s="252" t="s">
        <v>438</v>
      </c>
      <c r="D74" s="251" t="s">
        <v>909</v>
      </c>
      <c r="E74" s="251" t="s">
        <v>930</v>
      </c>
      <c r="F74" s="251" t="s">
        <v>932</v>
      </c>
      <c r="G74" s="251" t="s">
        <v>439</v>
      </c>
      <c r="H74" s="251" t="s">
        <v>2448</v>
      </c>
      <c r="I74" s="251" t="s">
        <v>413</v>
      </c>
      <c r="J74" s="679">
        <v>4.9626999999999998E-2</v>
      </c>
      <c r="K74" s="251" t="s">
        <v>2473</v>
      </c>
      <c r="L74" s="251" t="s">
        <v>2473</v>
      </c>
      <c r="M74" s="251"/>
      <c r="N74" s="251" t="s">
        <v>2479</v>
      </c>
      <c r="O74" s="251" t="s">
        <v>2473</v>
      </c>
      <c r="P74" s="251" t="s">
        <v>2482</v>
      </c>
      <c r="Q74" s="251" t="s">
        <v>2473</v>
      </c>
      <c r="R74" s="251" t="s">
        <v>2483</v>
      </c>
    </row>
    <row r="75" spans="2:18" ht="43.5">
      <c r="B75" s="252" t="s">
        <v>1438</v>
      </c>
      <c r="C75" s="252" t="s">
        <v>438</v>
      </c>
      <c r="D75" s="251" t="s">
        <v>909</v>
      </c>
      <c r="E75" s="251" t="s">
        <v>930</v>
      </c>
      <c r="F75" s="251" t="s">
        <v>2485</v>
      </c>
      <c r="G75" s="251" t="s">
        <v>439</v>
      </c>
      <c r="H75" s="251" t="s">
        <v>2448</v>
      </c>
      <c r="I75" s="251" t="s">
        <v>413</v>
      </c>
      <c r="J75" s="679">
        <v>6.9342000000000001E-2</v>
      </c>
      <c r="K75" s="251" t="s">
        <v>2473</v>
      </c>
      <c r="L75" s="251" t="s">
        <v>2473</v>
      </c>
      <c r="M75" s="251"/>
      <c r="N75" s="251" t="s">
        <v>2479</v>
      </c>
      <c r="O75" s="251" t="s">
        <v>2473</v>
      </c>
      <c r="P75" s="251" t="s">
        <v>2482</v>
      </c>
      <c r="Q75" s="251" t="s">
        <v>2473</v>
      </c>
      <c r="R75" s="251" t="s">
        <v>2483</v>
      </c>
    </row>
    <row r="76" spans="2:18" ht="43.5">
      <c r="B76" s="252" t="s">
        <v>1438</v>
      </c>
      <c r="C76" s="252" t="s">
        <v>438</v>
      </c>
      <c r="D76" s="251" t="s">
        <v>909</v>
      </c>
      <c r="E76" s="251" t="s">
        <v>930</v>
      </c>
      <c r="F76" s="251" t="s">
        <v>932</v>
      </c>
      <c r="G76" s="251" t="s">
        <v>439</v>
      </c>
      <c r="H76" s="251" t="s">
        <v>2448</v>
      </c>
      <c r="I76" s="251" t="s">
        <v>413</v>
      </c>
      <c r="J76" s="679">
        <v>0.432695</v>
      </c>
      <c r="K76" s="251" t="s">
        <v>2473</v>
      </c>
      <c r="L76" s="251" t="s">
        <v>2473</v>
      </c>
      <c r="M76" s="251"/>
      <c r="N76" s="251" t="s">
        <v>2479</v>
      </c>
      <c r="O76" s="251" t="s">
        <v>2473</v>
      </c>
      <c r="P76" s="251" t="s">
        <v>2482</v>
      </c>
      <c r="Q76" s="251" t="s">
        <v>2473</v>
      </c>
      <c r="R76" s="251" t="s">
        <v>2483</v>
      </c>
    </row>
    <row r="77" spans="2:18" ht="43.5">
      <c r="B77" s="252" t="s">
        <v>1438</v>
      </c>
      <c r="C77" s="252" t="s">
        <v>438</v>
      </c>
      <c r="D77" s="251" t="s">
        <v>909</v>
      </c>
      <c r="E77" s="251" t="s">
        <v>930</v>
      </c>
      <c r="F77" s="251" t="s">
        <v>2485</v>
      </c>
      <c r="G77" s="251" t="s">
        <v>439</v>
      </c>
      <c r="H77" s="251" t="s">
        <v>2448</v>
      </c>
      <c r="I77" s="251" t="s">
        <v>413</v>
      </c>
      <c r="J77" s="679">
        <v>2.7E-2</v>
      </c>
      <c r="K77" s="251" t="s">
        <v>2473</v>
      </c>
      <c r="L77" s="251" t="s">
        <v>2473</v>
      </c>
      <c r="M77" s="251"/>
      <c r="N77" s="251" t="s">
        <v>2479</v>
      </c>
      <c r="O77" s="251" t="s">
        <v>2473</v>
      </c>
      <c r="P77" s="251" t="s">
        <v>2482</v>
      </c>
      <c r="Q77" s="251" t="s">
        <v>2473</v>
      </c>
      <c r="R77" s="251" t="s">
        <v>2483</v>
      </c>
    </row>
    <row r="78" spans="2:18" ht="43.5">
      <c r="B78" s="252" t="s">
        <v>1438</v>
      </c>
      <c r="C78" s="252" t="s">
        <v>438</v>
      </c>
      <c r="D78" s="251" t="s">
        <v>909</v>
      </c>
      <c r="E78" s="251" t="s">
        <v>930</v>
      </c>
      <c r="F78" s="251" t="s">
        <v>2485</v>
      </c>
      <c r="G78" s="251" t="s">
        <v>439</v>
      </c>
      <c r="H78" s="251" t="s">
        <v>2448</v>
      </c>
      <c r="I78" s="251" t="s">
        <v>413</v>
      </c>
      <c r="J78" s="679">
        <v>4.0496999999999998E-2</v>
      </c>
      <c r="K78" s="251" t="s">
        <v>2473</v>
      </c>
      <c r="L78" s="251" t="s">
        <v>2473</v>
      </c>
      <c r="M78" s="251"/>
      <c r="N78" s="251" t="s">
        <v>2479</v>
      </c>
      <c r="O78" s="251" t="s">
        <v>2473</v>
      </c>
      <c r="P78" s="251" t="s">
        <v>2482</v>
      </c>
      <c r="Q78" s="251" t="s">
        <v>2473</v>
      </c>
      <c r="R78" s="251" t="s">
        <v>2483</v>
      </c>
    </row>
    <row r="79" spans="2:18" ht="43.5">
      <c r="B79" s="252" t="s">
        <v>1438</v>
      </c>
      <c r="C79" s="252" t="s">
        <v>438</v>
      </c>
      <c r="D79" s="251" t="s">
        <v>909</v>
      </c>
      <c r="E79" s="251" t="s">
        <v>930</v>
      </c>
      <c r="F79" s="251" t="s">
        <v>932</v>
      </c>
      <c r="G79" s="251" t="s">
        <v>439</v>
      </c>
      <c r="H79" s="251" t="s">
        <v>2448</v>
      </c>
      <c r="I79" s="251" t="s">
        <v>413</v>
      </c>
      <c r="J79" s="679">
        <v>0.38009999999999999</v>
      </c>
      <c r="K79" s="251" t="s">
        <v>2473</v>
      </c>
      <c r="L79" s="251" t="s">
        <v>2473</v>
      </c>
      <c r="M79" s="251"/>
      <c r="N79" s="251" t="s">
        <v>2479</v>
      </c>
      <c r="O79" s="251" t="s">
        <v>2473</v>
      </c>
      <c r="P79" s="251" t="s">
        <v>2482</v>
      </c>
      <c r="Q79" s="251" t="s">
        <v>2473</v>
      </c>
      <c r="R79" s="251" t="s">
        <v>2483</v>
      </c>
    </row>
    <row r="80" spans="2:18" ht="43.5">
      <c r="B80" s="252" t="s">
        <v>1438</v>
      </c>
      <c r="C80" s="252" t="s">
        <v>438</v>
      </c>
      <c r="D80" s="251" t="s">
        <v>909</v>
      </c>
      <c r="E80" s="251" t="s">
        <v>930</v>
      </c>
      <c r="F80" s="251" t="s">
        <v>2485</v>
      </c>
      <c r="G80" s="251" t="s">
        <v>439</v>
      </c>
      <c r="H80" s="251" t="s">
        <v>2448</v>
      </c>
      <c r="I80" s="251" t="s">
        <v>413</v>
      </c>
      <c r="J80" s="679">
        <v>6.1136999999999997E-2</v>
      </c>
      <c r="K80" s="251" t="s">
        <v>2473</v>
      </c>
      <c r="L80" s="251" t="s">
        <v>2473</v>
      </c>
      <c r="M80" s="251"/>
      <c r="N80" s="251" t="s">
        <v>2479</v>
      </c>
      <c r="O80" s="251" t="s">
        <v>2473</v>
      </c>
      <c r="P80" s="251" t="s">
        <v>2482</v>
      </c>
      <c r="Q80" s="251" t="s">
        <v>2473</v>
      </c>
      <c r="R80" s="251" t="s">
        <v>2483</v>
      </c>
    </row>
    <row r="81" spans="2:18" ht="43.5">
      <c r="B81" s="252" t="s">
        <v>1438</v>
      </c>
      <c r="C81" s="252" t="s">
        <v>438</v>
      </c>
      <c r="D81" s="251" t="s">
        <v>909</v>
      </c>
      <c r="E81" s="251" t="s">
        <v>930</v>
      </c>
      <c r="F81" s="251" t="s">
        <v>2485</v>
      </c>
      <c r="G81" s="251" t="s">
        <v>439</v>
      </c>
      <c r="H81" s="251" t="s">
        <v>2448</v>
      </c>
      <c r="I81" s="251" t="s">
        <v>413</v>
      </c>
      <c r="J81" s="679">
        <v>1.5266E-2</v>
      </c>
      <c r="K81" s="251" t="s">
        <v>2473</v>
      </c>
      <c r="L81" s="251" t="s">
        <v>2473</v>
      </c>
      <c r="M81" s="251"/>
      <c r="N81" s="251" t="s">
        <v>2479</v>
      </c>
      <c r="O81" s="251" t="s">
        <v>2473</v>
      </c>
      <c r="P81" s="251" t="s">
        <v>2482</v>
      </c>
      <c r="Q81" s="251" t="s">
        <v>2473</v>
      </c>
      <c r="R81" s="251" t="s">
        <v>2483</v>
      </c>
    </row>
    <row r="82" spans="2:18" ht="43.5">
      <c r="B82" s="252" t="s">
        <v>1438</v>
      </c>
      <c r="C82" s="252" t="s">
        <v>438</v>
      </c>
      <c r="D82" s="251" t="s">
        <v>909</v>
      </c>
      <c r="E82" s="251" t="s">
        <v>930</v>
      </c>
      <c r="F82" s="251" t="s">
        <v>932</v>
      </c>
      <c r="G82" s="251" t="s">
        <v>439</v>
      </c>
      <c r="H82" s="251" t="s">
        <v>2448</v>
      </c>
      <c r="I82" s="251" t="s">
        <v>413</v>
      </c>
      <c r="J82" s="679">
        <v>0.453789</v>
      </c>
      <c r="K82" s="251" t="s">
        <v>2473</v>
      </c>
      <c r="L82" s="251" t="s">
        <v>2473</v>
      </c>
      <c r="M82" s="251"/>
      <c r="N82" s="251" t="s">
        <v>2479</v>
      </c>
      <c r="O82" s="251" t="s">
        <v>2473</v>
      </c>
      <c r="P82" s="251" t="s">
        <v>2482</v>
      </c>
      <c r="Q82" s="251" t="s">
        <v>2473</v>
      </c>
      <c r="R82" s="251" t="s">
        <v>2483</v>
      </c>
    </row>
    <row r="83" spans="2:18" ht="43.5">
      <c r="B83" s="252" t="s">
        <v>1438</v>
      </c>
      <c r="C83" s="252" t="s">
        <v>438</v>
      </c>
      <c r="D83" s="251" t="s">
        <v>909</v>
      </c>
      <c r="E83" s="251" t="s">
        <v>930</v>
      </c>
      <c r="F83" s="251" t="s">
        <v>2485</v>
      </c>
      <c r="G83" s="251" t="s">
        <v>439</v>
      </c>
      <c r="H83" s="251" t="s">
        <v>2448</v>
      </c>
      <c r="I83" s="251" t="s">
        <v>413</v>
      </c>
      <c r="J83" s="679">
        <v>6.8602999999999997E-2</v>
      </c>
      <c r="K83" s="251" t="s">
        <v>2473</v>
      </c>
      <c r="L83" s="251" t="s">
        <v>2473</v>
      </c>
      <c r="M83" s="251"/>
      <c r="N83" s="251" t="s">
        <v>2479</v>
      </c>
      <c r="O83" s="251" t="s">
        <v>2473</v>
      </c>
      <c r="P83" s="251" t="s">
        <v>2482</v>
      </c>
      <c r="Q83" s="251" t="s">
        <v>2473</v>
      </c>
      <c r="R83" s="251" t="s">
        <v>2483</v>
      </c>
    </row>
    <row r="84" spans="2:18" ht="43.5">
      <c r="B84" s="252" t="s">
        <v>1438</v>
      </c>
      <c r="C84" s="252" t="s">
        <v>438</v>
      </c>
      <c r="D84" s="251" t="s">
        <v>909</v>
      </c>
      <c r="E84" s="251" t="s">
        <v>930</v>
      </c>
      <c r="F84" s="251" t="s">
        <v>923</v>
      </c>
      <c r="G84" s="251" t="s">
        <v>465</v>
      </c>
      <c r="H84" s="251" t="s">
        <v>2448</v>
      </c>
      <c r="I84" s="251" t="s">
        <v>413</v>
      </c>
      <c r="J84" s="679">
        <v>1.4272999999999999E-2</v>
      </c>
      <c r="K84" s="251" t="s">
        <v>2473</v>
      </c>
      <c r="L84" s="251" t="s">
        <v>2479</v>
      </c>
      <c r="M84" s="251"/>
      <c r="N84" s="251" t="s">
        <v>2473</v>
      </c>
      <c r="O84" s="251" t="s">
        <v>2479</v>
      </c>
      <c r="P84" s="251" t="s">
        <v>2482</v>
      </c>
      <c r="Q84" s="251" t="s">
        <v>2473</v>
      </c>
      <c r="R84" s="251" t="s">
        <v>2483</v>
      </c>
    </row>
    <row r="85" spans="2:18" ht="43.5">
      <c r="B85" s="252" t="s">
        <v>1438</v>
      </c>
      <c r="C85" s="252" t="s">
        <v>438</v>
      </c>
      <c r="D85" s="251" t="s">
        <v>909</v>
      </c>
      <c r="E85" s="251" t="s">
        <v>930</v>
      </c>
      <c r="F85" s="251" t="s">
        <v>923</v>
      </c>
      <c r="G85" s="251" t="s">
        <v>465</v>
      </c>
      <c r="H85" s="251" t="s">
        <v>2448</v>
      </c>
      <c r="I85" s="251" t="s">
        <v>413</v>
      </c>
      <c r="J85" s="679">
        <v>6.0553000000000003E-2</v>
      </c>
      <c r="K85" s="251" t="s">
        <v>2473</v>
      </c>
      <c r="L85" s="251" t="s">
        <v>2479</v>
      </c>
      <c r="M85" s="251"/>
      <c r="N85" s="251" t="s">
        <v>2473</v>
      </c>
      <c r="O85" s="251" t="s">
        <v>2479</v>
      </c>
      <c r="P85" s="251" t="s">
        <v>2482</v>
      </c>
      <c r="Q85" s="251" t="s">
        <v>2473</v>
      </c>
      <c r="R85" s="251" t="s">
        <v>2483</v>
      </c>
    </row>
    <row r="86" spans="2:18" ht="43.5">
      <c r="B86" s="252" t="s">
        <v>1438</v>
      </c>
      <c r="C86" s="252" t="s">
        <v>438</v>
      </c>
      <c r="D86" s="251" t="s">
        <v>909</v>
      </c>
      <c r="E86" s="251" t="s">
        <v>930</v>
      </c>
      <c r="F86" s="251" t="s">
        <v>923</v>
      </c>
      <c r="G86" s="251" t="s">
        <v>465</v>
      </c>
      <c r="H86" s="251" t="s">
        <v>2448</v>
      </c>
      <c r="I86" s="251" t="s">
        <v>413</v>
      </c>
      <c r="J86" s="679">
        <v>0.13869799999999999</v>
      </c>
      <c r="K86" s="251" t="s">
        <v>2473</v>
      </c>
      <c r="L86" s="251" t="s">
        <v>2479</v>
      </c>
      <c r="M86" s="251"/>
      <c r="N86" s="251" t="s">
        <v>2473</v>
      </c>
      <c r="O86" s="251" t="s">
        <v>2479</v>
      </c>
      <c r="P86" s="251" t="s">
        <v>2482</v>
      </c>
      <c r="Q86" s="251" t="s">
        <v>2473</v>
      </c>
      <c r="R86" s="251" t="s">
        <v>2483</v>
      </c>
    </row>
    <row r="87" spans="2:18" ht="43.5">
      <c r="B87" s="252" t="s">
        <v>1438</v>
      </c>
      <c r="C87" s="252" t="s">
        <v>438</v>
      </c>
      <c r="D87" s="251" t="s">
        <v>909</v>
      </c>
      <c r="E87" s="251" t="s">
        <v>930</v>
      </c>
      <c r="F87" s="251" t="s">
        <v>923</v>
      </c>
      <c r="G87" s="251" t="s">
        <v>465</v>
      </c>
      <c r="H87" s="251" t="s">
        <v>2448</v>
      </c>
      <c r="I87" s="251" t="s">
        <v>413</v>
      </c>
      <c r="J87" s="679">
        <v>9.4256000000000006E-2</v>
      </c>
      <c r="K87" s="251" t="s">
        <v>2473</v>
      </c>
      <c r="L87" s="251" t="s">
        <v>2479</v>
      </c>
      <c r="M87" s="251"/>
      <c r="N87" s="251" t="s">
        <v>2473</v>
      </c>
      <c r="O87" s="251" t="s">
        <v>2479</v>
      </c>
      <c r="P87" s="251" t="s">
        <v>2482</v>
      </c>
      <c r="Q87" s="251" t="s">
        <v>2473</v>
      </c>
      <c r="R87" s="251" t="s">
        <v>2483</v>
      </c>
    </row>
    <row r="88" spans="2:18" ht="43.5">
      <c r="B88" s="252" t="s">
        <v>1438</v>
      </c>
      <c r="C88" s="252" t="s">
        <v>438</v>
      </c>
      <c r="D88" s="251" t="s">
        <v>909</v>
      </c>
      <c r="E88" s="251" t="s">
        <v>930</v>
      </c>
      <c r="F88" s="251" t="s">
        <v>932</v>
      </c>
      <c r="G88" s="251" t="s">
        <v>465</v>
      </c>
      <c r="H88" s="251" t="s">
        <v>2448</v>
      </c>
      <c r="I88" s="251" t="s">
        <v>413</v>
      </c>
      <c r="J88" s="679">
        <v>8.7894E-2</v>
      </c>
      <c r="K88" s="251" t="s">
        <v>2473</v>
      </c>
      <c r="L88" s="251" t="s">
        <v>2473</v>
      </c>
      <c r="M88" s="251"/>
      <c r="N88" s="251" t="s">
        <v>2473</v>
      </c>
      <c r="O88" s="251" t="s">
        <v>2479</v>
      </c>
      <c r="P88" s="251" t="s">
        <v>2482</v>
      </c>
      <c r="Q88" s="251" t="s">
        <v>2473</v>
      </c>
      <c r="R88" s="251" t="s">
        <v>2483</v>
      </c>
    </row>
    <row r="89" spans="2:18" ht="43.5">
      <c r="B89" s="252" t="s">
        <v>1438</v>
      </c>
      <c r="C89" s="252" t="s">
        <v>438</v>
      </c>
      <c r="D89" s="251" t="s">
        <v>909</v>
      </c>
      <c r="E89" s="251" t="s">
        <v>930</v>
      </c>
      <c r="F89" s="251" t="s">
        <v>932</v>
      </c>
      <c r="G89" s="251" t="s">
        <v>465</v>
      </c>
      <c r="H89" s="251" t="s">
        <v>2448</v>
      </c>
      <c r="I89" s="251" t="s">
        <v>413</v>
      </c>
      <c r="J89" s="679">
        <v>6.5001000000000003E-2</v>
      </c>
      <c r="K89" s="251" t="s">
        <v>2473</v>
      </c>
      <c r="L89" s="251" t="s">
        <v>2473</v>
      </c>
      <c r="M89" s="251"/>
      <c r="N89" s="251" t="s">
        <v>2473</v>
      </c>
      <c r="O89" s="251" t="s">
        <v>2479</v>
      </c>
      <c r="P89" s="251" t="s">
        <v>2482</v>
      </c>
      <c r="Q89" s="251" t="s">
        <v>2473</v>
      </c>
      <c r="R89" s="251" t="s">
        <v>2483</v>
      </c>
    </row>
    <row r="90" spans="2:18" ht="43.5">
      <c r="B90" s="252" t="s">
        <v>1438</v>
      </c>
      <c r="C90" s="252" t="s">
        <v>438</v>
      </c>
      <c r="D90" s="251" t="s">
        <v>909</v>
      </c>
      <c r="E90" s="251" t="s">
        <v>930</v>
      </c>
      <c r="F90" s="251" t="s">
        <v>932</v>
      </c>
      <c r="G90" s="251" t="s">
        <v>465</v>
      </c>
      <c r="H90" s="251" t="s">
        <v>2448</v>
      </c>
      <c r="I90" s="251" t="s">
        <v>413</v>
      </c>
      <c r="J90" s="679">
        <v>2.1575E-2</v>
      </c>
      <c r="K90" s="251" t="s">
        <v>2473</v>
      </c>
      <c r="L90" s="251" t="s">
        <v>2473</v>
      </c>
      <c r="M90" s="251"/>
      <c r="N90" s="251" t="s">
        <v>2473</v>
      </c>
      <c r="O90" s="251" t="s">
        <v>2479</v>
      </c>
      <c r="P90" s="251" t="s">
        <v>2482</v>
      </c>
      <c r="Q90" s="251" t="s">
        <v>2473</v>
      </c>
      <c r="R90" s="251" t="s">
        <v>2483</v>
      </c>
    </row>
    <row r="91" spans="2:18" ht="43.5">
      <c r="B91" s="252" t="s">
        <v>1438</v>
      </c>
      <c r="C91" s="252" t="s">
        <v>438</v>
      </c>
      <c r="D91" s="251" t="s">
        <v>909</v>
      </c>
      <c r="E91" s="251" t="s">
        <v>930</v>
      </c>
      <c r="F91" s="251" t="s">
        <v>932</v>
      </c>
      <c r="G91" s="251" t="s">
        <v>465</v>
      </c>
      <c r="H91" s="251" t="s">
        <v>2448</v>
      </c>
      <c r="I91" s="251" t="s">
        <v>413</v>
      </c>
      <c r="J91" s="679">
        <v>6.6870000000000002E-3</v>
      </c>
      <c r="K91" s="251" t="s">
        <v>2473</v>
      </c>
      <c r="L91" s="251" t="s">
        <v>2473</v>
      </c>
      <c r="M91" s="251"/>
      <c r="N91" s="251" t="s">
        <v>2473</v>
      </c>
      <c r="O91" s="251" t="s">
        <v>2479</v>
      </c>
      <c r="P91" s="251" t="s">
        <v>2482</v>
      </c>
      <c r="Q91" s="251" t="s">
        <v>2473</v>
      </c>
      <c r="R91" s="251" t="s">
        <v>2483</v>
      </c>
    </row>
    <row r="92" spans="2:18" ht="43.5">
      <c r="B92" s="252" t="s">
        <v>1438</v>
      </c>
      <c r="C92" s="252" t="s">
        <v>438</v>
      </c>
      <c r="D92" s="251" t="s">
        <v>909</v>
      </c>
      <c r="E92" s="251" t="s">
        <v>930</v>
      </c>
      <c r="F92" s="251" t="s">
        <v>923</v>
      </c>
      <c r="G92" s="251" t="s">
        <v>465</v>
      </c>
      <c r="H92" s="251" t="s">
        <v>2448</v>
      </c>
      <c r="I92" s="251" t="s">
        <v>413</v>
      </c>
      <c r="J92" s="679">
        <v>0.14136000000000001</v>
      </c>
      <c r="K92" s="251" t="s">
        <v>2473</v>
      </c>
      <c r="L92" s="251" t="s">
        <v>2479</v>
      </c>
      <c r="M92" s="251"/>
      <c r="N92" s="251" t="s">
        <v>2473</v>
      </c>
      <c r="O92" s="251" t="s">
        <v>2479</v>
      </c>
      <c r="P92" s="251" t="s">
        <v>2482</v>
      </c>
      <c r="Q92" s="251" t="s">
        <v>2473</v>
      </c>
      <c r="R92" s="251" t="s">
        <v>2483</v>
      </c>
    </row>
    <row r="93" spans="2:18" ht="43.5">
      <c r="B93" s="252" t="s">
        <v>1438</v>
      </c>
      <c r="C93" s="252" t="s">
        <v>438</v>
      </c>
      <c r="D93" s="251" t="s">
        <v>909</v>
      </c>
      <c r="E93" s="251" t="s">
        <v>930</v>
      </c>
      <c r="F93" s="251" t="s">
        <v>923</v>
      </c>
      <c r="G93" s="251" t="s">
        <v>465</v>
      </c>
      <c r="H93" s="251" t="s">
        <v>2448</v>
      </c>
      <c r="I93" s="251" t="s">
        <v>413</v>
      </c>
      <c r="J93" s="679">
        <v>2.2932999999999999E-2</v>
      </c>
      <c r="K93" s="251" t="s">
        <v>2473</v>
      </c>
      <c r="L93" s="251" t="s">
        <v>2479</v>
      </c>
      <c r="M93" s="251"/>
      <c r="N93" s="251" t="s">
        <v>2473</v>
      </c>
      <c r="O93" s="251" t="s">
        <v>2479</v>
      </c>
      <c r="P93" s="251" t="s">
        <v>2482</v>
      </c>
      <c r="Q93" s="251" t="s">
        <v>2473</v>
      </c>
      <c r="R93" s="251" t="s">
        <v>2483</v>
      </c>
    </row>
    <row r="94" spans="2:18" ht="43.5">
      <c r="B94" s="252" t="s">
        <v>1438</v>
      </c>
      <c r="C94" s="252" t="s">
        <v>438</v>
      </c>
      <c r="D94" s="251" t="s">
        <v>909</v>
      </c>
      <c r="E94" s="251" t="s">
        <v>930</v>
      </c>
      <c r="F94" s="251" t="s">
        <v>932</v>
      </c>
      <c r="G94" s="251" t="s">
        <v>465</v>
      </c>
      <c r="H94" s="251" t="s">
        <v>2448</v>
      </c>
      <c r="I94" s="251" t="s">
        <v>413</v>
      </c>
      <c r="J94" s="679">
        <v>0.11609999999999999</v>
      </c>
      <c r="K94" s="251" t="s">
        <v>2473</v>
      </c>
      <c r="L94" s="251" t="s">
        <v>2473</v>
      </c>
      <c r="M94" s="251"/>
      <c r="N94" s="251" t="s">
        <v>2473</v>
      </c>
      <c r="O94" s="251" t="s">
        <v>2479</v>
      </c>
      <c r="P94" s="251" t="s">
        <v>2482</v>
      </c>
      <c r="Q94" s="251" t="s">
        <v>2473</v>
      </c>
      <c r="R94" s="251" t="s">
        <v>2483</v>
      </c>
    </row>
    <row r="95" spans="2:18" ht="43.5">
      <c r="B95" s="252" t="s">
        <v>1438</v>
      </c>
      <c r="C95" s="252" t="s">
        <v>438</v>
      </c>
      <c r="D95" s="251" t="s">
        <v>909</v>
      </c>
      <c r="E95" s="251" t="s">
        <v>930</v>
      </c>
      <c r="F95" s="251" t="s">
        <v>932</v>
      </c>
      <c r="G95" s="251" t="s">
        <v>465</v>
      </c>
      <c r="H95" s="251" t="s">
        <v>2448</v>
      </c>
      <c r="I95" s="251" t="s">
        <v>413</v>
      </c>
      <c r="J95" s="679">
        <v>0.403916</v>
      </c>
      <c r="K95" s="251" t="s">
        <v>2473</v>
      </c>
      <c r="L95" s="251" t="s">
        <v>2473</v>
      </c>
      <c r="M95" s="251"/>
      <c r="N95" s="251" t="s">
        <v>2473</v>
      </c>
      <c r="O95" s="251" t="s">
        <v>2479</v>
      </c>
      <c r="P95" s="251" t="s">
        <v>2482</v>
      </c>
      <c r="Q95" s="251" t="s">
        <v>2473</v>
      </c>
      <c r="R95" s="251" t="s">
        <v>2483</v>
      </c>
    </row>
    <row r="96" spans="2:18" ht="43.5">
      <c r="B96" s="252" t="s">
        <v>1438</v>
      </c>
      <c r="C96" s="252" t="s">
        <v>438</v>
      </c>
      <c r="D96" s="251" t="s">
        <v>909</v>
      </c>
      <c r="E96" s="251" t="s">
        <v>930</v>
      </c>
      <c r="F96" s="251" t="s">
        <v>932</v>
      </c>
      <c r="G96" s="251" t="s">
        <v>465</v>
      </c>
      <c r="H96" s="251" t="s">
        <v>2448</v>
      </c>
      <c r="I96" s="251" t="s">
        <v>413</v>
      </c>
      <c r="J96" s="679">
        <v>0.41434100000000001</v>
      </c>
      <c r="K96" s="251" t="s">
        <v>2473</v>
      </c>
      <c r="L96" s="251" t="s">
        <v>2473</v>
      </c>
      <c r="M96" s="251"/>
      <c r="N96" s="251" t="s">
        <v>2473</v>
      </c>
      <c r="O96" s="251" t="s">
        <v>2479</v>
      </c>
      <c r="P96" s="251" t="s">
        <v>2482</v>
      </c>
      <c r="Q96" s="251" t="s">
        <v>2473</v>
      </c>
      <c r="R96" s="251" t="s">
        <v>2483</v>
      </c>
    </row>
    <row r="97" spans="2:18" ht="43.5">
      <c r="B97" s="252" t="s">
        <v>1438</v>
      </c>
      <c r="C97" s="252" t="s">
        <v>438</v>
      </c>
      <c r="D97" s="251" t="s">
        <v>909</v>
      </c>
      <c r="E97" s="251" t="s">
        <v>930</v>
      </c>
      <c r="F97" s="251" t="s">
        <v>2485</v>
      </c>
      <c r="G97" s="251" t="s">
        <v>465</v>
      </c>
      <c r="H97" s="251" t="s">
        <v>2448</v>
      </c>
      <c r="I97" s="251" t="s">
        <v>413</v>
      </c>
      <c r="J97" s="679">
        <v>4.0210000000000003E-3</v>
      </c>
      <c r="K97" s="251" t="s">
        <v>2473</v>
      </c>
      <c r="L97" s="251" t="s">
        <v>2473</v>
      </c>
      <c r="M97" s="251"/>
      <c r="N97" s="251" t="s">
        <v>2473</v>
      </c>
      <c r="O97" s="251" t="s">
        <v>2479</v>
      </c>
      <c r="P97" s="251" t="s">
        <v>2482</v>
      </c>
      <c r="Q97" s="251" t="s">
        <v>2473</v>
      </c>
      <c r="R97" s="251" t="s">
        <v>2483</v>
      </c>
    </row>
    <row r="98" spans="2:18" ht="43.5">
      <c r="B98" s="252" t="s">
        <v>1438</v>
      </c>
      <c r="C98" s="252" t="s">
        <v>438</v>
      </c>
      <c r="D98" s="251" t="s">
        <v>909</v>
      </c>
      <c r="E98" s="251" t="s">
        <v>930</v>
      </c>
      <c r="F98" s="251" t="s">
        <v>923</v>
      </c>
      <c r="G98" s="251" t="s">
        <v>442</v>
      </c>
      <c r="H98" s="251" t="s">
        <v>2448</v>
      </c>
      <c r="I98" s="251" t="s">
        <v>413</v>
      </c>
      <c r="J98" s="679">
        <v>3.3681000000000003E-2</v>
      </c>
      <c r="K98" s="251" t="s">
        <v>2473</v>
      </c>
      <c r="L98" s="251" t="s">
        <v>2479</v>
      </c>
      <c r="M98" s="251"/>
      <c r="N98" s="251" t="s">
        <v>2479</v>
      </c>
      <c r="O98" s="251" t="s">
        <v>2473</v>
      </c>
      <c r="P98" s="251" t="s">
        <v>2482</v>
      </c>
      <c r="Q98" s="251" t="s">
        <v>2473</v>
      </c>
      <c r="R98" s="251" t="s">
        <v>2483</v>
      </c>
    </row>
    <row r="99" spans="2:18" ht="43.5">
      <c r="B99" s="252" t="s">
        <v>1438</v>
      </c>
      <c r="C99" s="252" t="s">
        <v>438</v>
      </c>
      <c r="D99" s="251" t="s">
        <v>909</v>
      </c>
      <c r="E99" s="251" t="s">
        <v>930</v>
      </c>
      <c r="F99" s="251" t="s">
        <v>923</v>
      </c>
      <c r="G99" s="251" t="s">
        <v>442</v>
      </c>
      <c r="H99" s="251" t="s">
        <v>2448</v>
      </c>
      <c r="I99" s="251" t="s">
        <v>413</v>
      </c>
      <c r="J99" s="679">
        <v>2.5335E-2</v>
      </c>
      <c r="K99" s="251" t="s">
        <v>2473</v>
      </c>
      <c r="L99" s="251" t="s">
        <v>2479</v>
      </c>
      <c r="M99" s="251"/>
      <c r="N99" s="251" t="s">
        <v>2479</v>
      </c>
      <c r="O99" s="251" t="s">
        <v>2473</v>
      </c>
      <c r="P99" s="251" t="s">
        <v>2482</v>
      </c>
      <c r="Q99" s="251" t="s">
        <v>2473</v>
      </c>
      <c r="R99" s="251" t="s">
        <v>2483</v>
      </c>
    </row>
    <row r="100" spans="2:18" ht="43.5">
      <c r="B100" s="252" t="s">
        <v>1438</v>
      </c>
      <c r="C100" s="252" t="s">
        <v>438</v>
      </c>
      <c r="D100" s="251" t="s">
        <v>909</v>
      </c>
      <c r="E100" s="251" t="s">
        <v>930</v>
      </c>
      <c r="F100" s="251" t="s">
        <v>923</v>
      </c>
      <c r="G100" s="251" t="s">
        <v>442</v>
      </c>
      <c r="H100" s="251" t="s">
        <v>2448</v>
      </c>
      <c r="I100" s="251" t="s">
        <v>413</v>
      </c>
      <c r="J100" s="679">
        <v>1.8336000000000002E-2</v>
      </c>
      <c r="K100" s="251" t="s">
        <v>2473</v>
      </c>
      <c r="L100" s="251" t="s">
        <v>2479</v>
      </c>
      <c r="M100" s="251"/>
      <c r="N100" s="251" t="s">
        <v>2479</v>
      </c>
      <c r="O100" s="251" t="s">
        <v>2473</v>
      </c>
      <c r="P100" s="251" t="s">
        <v>2482</v>
      </c>
      <c r="Q100" s="251" t="s">
        <v>2473</v>
      </c>
      <c r="R100" s="251" t="s">
        <v>2483</v>
      </c>
    </row>
    <row r="101" spans="2:18" ht="43.5">
      <c r="B101" s="252" t="s">
        <v>1438</v>
      </c>
      <c r="C101" s="252" t="s">
        <v>438</v>
      </c>
      <c r="D101" s="251" t="s">
        <v>909</v>
      </c>
      <c r="E101" s="251" t="s">
        <v>930</v>
      </c>
      <c r="F101" s="251" t="s">
        <v>923</v>
      </c>
      <c r="G101" s="251" t="s">
        <v>442</v>
      </c>
      <c r="H101" s="251" t="s">
        <v>2448</v>
      </c>
      <c r="I101" s="251" t="s">
        <v>413</v>
      </c>
      <c r="J101" s="679">
        <v>3.5378E-2</v>
      </c>
      <c r="K101" s="251" t="s">
        <v>2473</v>
      </c>
      <c r="L101" s="251" t="s">
        <v>2479</v>
      </c>
      <c r="M101" s="251"/>
      <c r="N101" s="251" t="s">
        <v>2479</v>
      </c>
      <c r="O101" s="251" t="s">
        <v>2473</v>
      </c>
      <c r="P101" s="251" t="s">
        <v>2482</v>
      </c>
      <c r="Q101" s="251" t="s">
        <v>2473</v>
      </c>
      <c r="R101" s="251" t="s">
        <v>2483</v>
      </c>
    </row>
    <row r="102" spans="2:18" ht="43.5">
      <c r="B102" s="252" t="s">
        <v>1438</v>
      </c>
      <c r="C102" s="252" t="s">
        <v>438</v>
      </c>
      <c r="D102" s="251" t="s">
        <v>909</v>
      </c>
      <c r="E102" s="251" t="s">
        <v>930</v>
      </c>
      <c r="F102" s="251" t="s">
        <v>923</v>
      </c>
      <c r="G102" s="251" t="s">
        <v>442</v>
      </c>
      <c r="H102" s="251" t="s">
        <v>2448</v>
      </c>
      <c r="I102" s="251" t="s">
        <v>413</v>
      </c>
      <c r="J102" s="679">
        <v>0.10913200000000001</v>
      </c>
      <c r="K102" s="251" t="s">
        <v>2473</v>
      </c>
      <c r="L102" s="251" t="s">
        <v>2479</v>
      </c>
      <c r="M102" s="251"/>
      <c r="N102" s="251" t="s">
        <v>2479</v>
      </c>
      <c r="O102" s="251" t="s">
        <v>2473</v>
      </c>
      <c r="P102" s="251" t="s">
        <v>2482</v>
      </c>
      <c r="Q102" s="251" t="s">
        <v>2473</v>
      </c>
      <c r="R102" s="251" t="s">
        <v>2483</v>
      </c>
    </row>
    <row r="103" spans="2:18" ht="43.5">
      <c r="B103" s="252" t="s">
        <v>1438</v>
      </c>
      <c r="C103" s="252" t="s">
        <v>438</v>
      </c>
      <c r="D103" s="251" t="s">
        <v>909</v>
      </c>
      <c r="E103" s="251" t="s">
        <v>930</v>
      </c>
      <c r="F103" s="251" t="s">
        <v>923</v>
      </c>
      <c r="G103" s="251" t="s">
        <v>442</v>
      </c>
      <c r="H103" s="251" t="s">
        <v>2448</v>
      </c>
      <c r="I103" s="251" t="s">
        <v>413</v>
      </c>
      <c r="J103" s="679">
        <v>3.3138000000000001E-2</v>
      </c>
      <c r="K103" s="251" t="s">
        <v>2473</v>
      </c>
      <c r="L103" s="251" t="s">
        <v>2479</v>
      </c>
      <c r="M103" s="251"/>
      <c r="N103" s="251" t="s">
        <v>2479</v>
      </c>
      <c r="O103" s="251" t="s">
        <v>2473</v>
      </c>
      <c r="P103" s="251" t="s">
        <v>2482</v>
      </c>
      <c r="Q103" s="251" t="s">
        <v>2473</v>
      </c>
      <c r="R103" s="251" t="s">
        <v>2483</v>
      </c>
    </row>
    <row r="104" spans="2:18" ht="43.5">
      <c r="B104" s="252" t="s">
        <v>1438</v>
      </c>
      <c r="C104" s="252" t="s">
        <v>438</v>
      </c>
      <c r="D104" s="251" t="s">
        <v>909</v>
      </c>
      <c r="E104" s="251" t="s">
        <v>930</v>
      </c>
      <c r="F104" s="251" t="s">
        <v>923</v>
      </c>
      <c r="G104" s="251" t="s">
        <v>442</v>
      </c>
      <c r="H104" s="251" t="s">
        <v>2448</v>
      </c>
      <c r="I104" s="251" t="s">
        <v>413</v>
      </c>
      <c r="J104" s="679">
        <v>0.122766</v>
      </c>
      <c r="K104" s="251" t="s">
        <v>2473</v>
      </c>
      <c r="L104" s="251" t="s">
        <v>2479</v>
      </c>
      <c r="M104" s="251"/>
      <c r="N104" s="251" t="s">
        <v>2479</v>
      </c>
      <c r="O104" s="251" t="s">
        <v>2473</v>
      </c>
      <c r="P104" s="251" t="s">
        <v>2482</v>
      </c>
      <c r="Q104" s="251" t="s">
        <v>2473</v>
      </c>
      <c r="R104" s="251" t="s">
        <v>2483</v>
      </c>
    </row>
    <row r="105" spans="2:18" ht="43.5">
      <c r="B105" s="252" t="s">
        <v>1438</v>
      </c>
      <c r="C105" s="252" t="s">
        <v>438</v>
      </c>
      <c r="D105" s="251" t="s">
        <v>909</v>
      </c>
      <c r="E105" s="251" t="s">
        <v>930</v>
      </c>
      <c r="F105" s="251" t="s">
        <v>923</v>
      </c>
      <c r="G105" s="251" t="s">
        <v>442</v>
      </c>
      <c r="H105" s="251" t="s">
        <v>2448</v>
      </c>
      <c r="I105" s="251" t="s">
        <v>413</v>
      </c>
      <c r="J105" s="679">
        <v>3.7386999999999997E-2</v>
      </c>
      <c r="K105" s="251" t="s">
        <v>2473</v>
      </c>
      <c r="L105" s="251" t="s">
        <v>2479</v>
      </c>
      <c r="M105" s="251"/>
      <c r="N105" s="251" t="s">
        <v>2479</v>
      </c>
      <c r="O105" s="251" t="s">
        <v>2473</v>
      </c>
      <c r="P105" s="251" t="s">
        <v>2482</v>
      </c>
      <c r="Q105" s="251" t="s">
        <v>2473</v>
      </c>
      <c r="R105" s="251" t="s">
        <v>2483</v>
      </c>
    </row>
    <row r="106" spans="2:18" ht="43.5">
      <c r="B106" s="252" t="s">
        <v>1438</v>
      </c>
      <c r="C106" s="252" t="s">
        <v>438</v>
      </c>
      <c r="D106" s="251" t="s">
        <v>909</v>
      </c>
      <c r="E106" s="251" t="s">
        <v>930</v>
      </c>
      <c r="F106" s="251" t="s">
        <v>923</v>
      </c>
      <c r="G106" s="251" t="s">
        <v>442</v>
      </c>
      <c r="H106" s="251" t="s">
        <v>2448</v>
      </c>
      <c r="I106" s="251" t="s">
        <v>413</v>
      </c>
      <c r="J106" s="679">
        <v>9.0676999999999994E-2</v>
      </c>
      <c r="K106" s="251" t="s">
        <v>2473</v>
      </c>
      <c r="L106" s="251" t="s">
        <v>2479</v>
      </c>
      <c r="M106" s="251"/>
      <c r="N106" s="251" t="s">
        <v>2479</v>
      </c>
      <c r="O106" s="251" t="s">
        <v>2473</v>
      </c>
      <c r="P106" s="251" t="s">
        <v>2482</v>
      </c>
      <c r="Q106" s="251" t="s">
        <v>2473</v>
      </c>
      <c r="R106" s="251" t="s">
        <v>2483</v>
      </c>
    </row>
    <row r="107" spans="2:18" ht="43.5">
      <c r="B107" s="252" t="s">
        <v>1438</v>
      </c>
      <c r="C107" s="252" t="s">
        <v>438</v>
      </c>
      <c r="D107" s="251" t="s">
        <v>909</v>
      </c>
      <c r="E107" s="251" t="s">
        <v>930</v>
      </c>
      <c r="F107" s="251" t="s">
        <v>923</v>
      </c>
      <c r="G107" s="251" t="s">
        <v>442</v>
      </c>
      <c r="H107" s="251" t="s">
        <v>2448</v>
      </c>
      <c r="I107" s="251" t="s">
        <v>413</v>
      </c>
      <c r="J107" s="679">
        <v>0.16542499999999999</v>
      </c>
      <c r="K107" s="251" t="s">
        <v>2473</v>
      </c>
      <c r="L107" s="251" t="s">
        <v>2479</v>
      </c>
      <c r="M107" s="251"/>
      <c r="N107" s="251" t="s">
        <v>2479</v>
      </c>
      <c r="O107" s="251" t="s">
        <v>2473</v>
      </c>
      <c r="P107" s="251" t="s">
        <v>2482</v>
      </c>
      <c r="Q107" s="251" t="s">
        <v>2473</v>
      </c>
      <c r="R107" s="251" t="s">
        <v>2483</v>
      </c>
    </row>
    <row r="108" spans="2:18" ht="43.5">
      <c r="B108" s="252" t="s">
        <v>1438</v>
      </c>
      <c r="C108" s="252" t="s">
        <v>438</v>
      </c>
      <c r="D108" s="251" t="s">
        <v>909</v>
      </c>
      <c r="E108" s="251" t="s">
        <v>930</v>
      </c>
      <c r="F108" s="251" t="s">
        <v>923</v>
      </c>
      <c r="G108" s="251" t="s">
        <v>442</v>
      </c>
      <c r="H108" s="251" t="s">
        <v>2448</v>
      </c>
      <c r="I108" s="251" t="s">
        <v>413</v>
      </c>
      <c r="J108" s="679">
        <v>0.177844</v>
      </c>
      <c r="K108" s="251" t="s">
        <v>2473</v>
      </c>
      <c r="L108" s="251" t="s">
        <v>2479</v>
      </c>
      <c r="M108" s="251"/>
      <c r="N108" s="251" t="s">
        <v>2479</v>
      </c>
      <c r="O108" s="251" t="s">
        <v>2473</v>
      </c>
      <c r="P108" s="251" t="s">
        <v>2482</v>
      </c>
      <c r="Q108" s="251" t="s">
        <v>2473</v>
      </c>
      <c r="R108" s="251" t="s">
        <v>2483</v>
      </c>
    </row>
    <row r="109" spans="2:18" ht="43.5">
      <c r="B109" s="252" t="s">
        <v>1438</v>
      </c>
      <c r="C109" s="252" t="s">
        <v>438</v>
      </c>
      <c r="D109" s="251" t="s">
        <v>909</v>
      </c>
      <c r="E109" s="251" t="s">
        <v>930</v>
      </c>
      <c r="F109" s="251" t="s">
        <v>923</v>
      </c>
      <c r="G109" s="251" t="s">
        <v>442</v>
      </c>
      <c r="H109" s="251" t="s">
        <v>2448</v>
      </c>
      <c r="I109" s="251" t="s">
        <v>413</v>
      </c>
      <c r="J109" s="679">
        <v>9.5040000000000003E-3</v>
      </c>
      <c r="K109" s="251" t="s">
        <v>2473</v>
      </c>
      <c r="L109" s="251" t="s">
        <v>2479</v>
      </c>
      <c r="M109" s="251"/>
      <c r="N109" s="251" t="s">
        <v>2479</v>
      </c>
      <c r="O109" s="251" t="s">
        <v>2473</v>
      </c>
      <c r="P109" s="251" t="s">
        <v>2482</v>
      </c>
      <c r="Q109" s="251" t="s">
        <v>2473</v>
      </c>
      <c r="R109" s="251" t="s">
        <v>2483</v>
      </c>
    </row>
    <row r="110" spans="2:18" ht="43.5">
      <c r="B110" s="252" t="s">
        <v>1438</v>
      </c>
      <c r="C110" s="252" t="s">
        <v>438</v>
      </c>
      <c r="D110" s="251" t="s">
        <v>909</v>
      </c>
      <c r="E110" s="251" t="s">
        <v>930</v>
      </c>
      <c r="F110" s="251" t="s">
        <v>923</v>
      </c>
      <c r="G110" s="251" t="s">
        <v>931</v>
      </c>
      <c r="H110" s="251" t="s">
        <v>2448</v>
      </c>
      <c r="I110" s="251" t="s">
        <v>413</v>
      </c>
      <c r="J110" s="679">
        <v>2.0497000000000001E-2</v>
      </c>
      <c r="K110" s="251" t="s">
        <v>2473</v>
      </c>
      <c r="L110" s="251" t="s">
        <v>2479</v>
      </c>
      <c r="M110" s="251"/>
      <c r="N110" s="251" t="s">
        <v>2479</v>
      </c>
      <c r="O110" s="251" t="s">
        <v>2473</v>
      </c>
      <c r="P110" s="251" t="s">
        <v>2482</v>
      </c>
      <c r="Q110" s="251" t="s">
        <v>2473</v>
      </c>
      <c r="R110" s="251" t="s">
        <v>2483</v>
      </c>
    </row>
    <row r="111" spans="2:18" ht="43.5">
      <c r="B111" s="252" t="s">
        <v>1438</v>
      </c>
      <c r="C111" s="252" t="s">
        <v>438</v>
      </c>
      <c r="D111" s="251" t="s">
        <v>909</v>
      </c>
      <c r="E111" s="251" t="s">
        <v>930</v>
      </c>
      <c r="F111" s="251" t="s">
        <v>923</v>
      </c>
      <c r="G111" s="251" t="s">
        <v>442</v>
      </c>
      <c r="H111" s="251" t="s">
        <v>2448</v>
      </c>
      <c r="I111" s="251" t="s">
        <v>413</v>
      </c>
      <c r="J111" s="679">
        <v>0.15615699999999999</v>
      </c>
      <c r="K111" s="251" t="s">
        <v>2473</v>
      </c>
      <c r="L111" s="251" t="s">
        <v>2479</v>
      </c>
      <c r="M111" s="251"/>
      <c r="N111" s="251" t="s">
        <v>2479</v>
      </c>
      <c r="O111" s="251" t="s">
        <v>2473</v>
      </c>
      <c r="P111" s="251" t="s">
        <v>2482</v>
      </c>
      <c r="Q111" s="251" t="s">
        <v>2473</v>
      </c>
      <c r="R111" s="251" t="s">
        <v>2483</v>
      </c>
    </row>
    <row r="112" spans="2:18" ht="43.5">
      <c r="B112" s="252" t="s">
        <v>1438</v>
      </c>
      <c r="C112" s="252" t="s">
        <v>438</v>
      </c>
      <c r="D112" s="251" t="s">
        <v>909</v>
      </c>
      <c r="E112" s="251" t="s">
        <v>930</v>
      </c>
      <c r="F112" s="251" t="s">
        <v>923</v>
      </c>
      <c r="G112" s="251" t="s">
        <v>2486</v>
      </c>
      <c r="H112" s="251" t="s">
        <v>415</v>
      </c>
      <c r="I112" s="251" t="s">
        <v>415</v>
      </c>
      <c r="J112" s="679">
        <v>5.3781000000000002E-2</v>
      </c>
      <c r="K112" s="251" t="s">
        <v>2473</v>
      </c>
      <c r="L112" s="251" t="s">
        <v>2479</v>
      </c>
      <c r="M112" s="251"/>
      <c r="N112" s="251" t="s">
        <v>2479</v>
      </c>
      <c r="O112" s="251" t="s">
        <v>2473</v>
      </c>
      <c r="P112" s="251" t="s">
        <v>2482</v>
      </c>
      <c r="Q112" s="251" t="s">
        <v>2473</v>
      </c>
      <c r="R112" s="251" t="s">
        <v>2483</v>
      </c>
    </row>
    <row r="113" spans="2:18" ht="43.5">
      <c r="B113" s="252" t="s">
        <v>1438</v>
      </c>
      <c r="C113" s="252" t="s">
        <v>438</v>
      </c>
      <c r="D113" s="251" t="s">
        <v>909</v>
      </c>
      <c r="E113" s="251" t="s">
        <v>930</v>
      </c>
      <c r="F113" s="251" t="s">
        <v>923</v>
      </c>
      <c r="G113" s="251" t="s">
        <v>2486</v>
      </c>
      <c r="H113" s="251" t="s">
        <v>415</v>
      </c>
      <c r="I113" s="251" t="s">
        <v>415</v>
      </c>
      <c r="J113" s="679">
        <v>3.1833E-2</v>
      </c>
      <c r="K113" s="251" t="s">
        <v>2473</v>
      </c>
      <c r="L113" s="251" t="s">
        <v>2479</v>
      </c>
      <c r="M113" s="251"/>
      <c r="N113" s="251" t="s">
        <v>2479</v>
      </c>
      <c r="O113" s="251" t="s">
        <v>2473</v>
      </c>
      <c r="P113" s="251" t="s">
        <v>2482</v>
      </c>
      <c r="Q113" s="251" t="s">
        <v>2473</v>
      </c>
      <c r="R113" s="251" t="s">
        <v>2483</v>
      </c>
    </row>
    <row r="114" spans="2:18" ht="43.5">
      <c r="B114" s="252" t="s">
        <v>1438</v>
      </c>
      <c r="C114" s="252" t="s">
        <v>438</v>
      </c>
      <c r="D114" s="251" t="s">
        <v>909</v>
      </c>
      <c r="E114" s="251" t="s">
        <v>930</v>
      </c>
      <c r="F114" s="251" t="s">
        <v>923</v>
      </c>
      <c r="G114" s="251" t="s">
        <v>2486</v>
      </c>
      <c r="H114" s="251" t="s">
        <v>415</v>
      </c>
      <c r="I114" s="251" t="s">
        <v>415</v>
      </c>
      <c r="J114" s="679">
        <v>1.2149999999999999E-2</v>
      </c>
      <c r="K114" s="251" t="s">
        <v>2473</v>
      </c>
      <c r="L114" s="251" t="s">
        <v>2479</v>
      </c>
      <c r="M114" s="251"/>
      <c r="N114" s="251" t="s">
        <v>2479</v>
      </c>
      <c r="O114" s="251" t="s">
        <v>2473</v>
      </c>
      <c r="P114" s="251" t="s">
        <v>2482</v>
      </c>
      <c r="Q114" s="251" t="s">
        <v>2473</v>
      </c>
      <c r="R114" s="251" t="s">
        <v>2483</v>
      </c>
    </row>
    <row r="115" spans="2:18" ht="43.5">
      <c r="B115" s="252" t="s">
        <v>1438</v>
      </c>
      <c r="C115" s="252" t="s">
        <v>438</v>
      </c>
      <c r="D115" s="251" t="s">
        <v>909</v>
      </c>
      <c r="E115" s="251" t="s">
        <v>930</v>
      </c>
      <c r="F115" s="251" t="s">
        <v>923</v>
      </c>
      <c r="G115" s="251" t="s">
        <v>2486</v>
      </c>
      <c r="H115" s="251" t="s">
        <v>415</v>
      </c>
      <c r="I115" s="251" t="s">
        <v>415</v>
      </c>
      <c r="J115" s="679">
        <v>3.7229999999999999E-2</v>
      </c>
      <c r="K115" s="251" t="s">
        <v>2473</v>
      </c>
      <c r="L115" s="251" t="s">
        <v>2479</v>
      </c>
      <c r="M115" s="251"/>
      <c r="N115" s="251" t="s">
        <v>2479</v>
      </c>
      <c r="O115" s="251" t="s">
        <v>2473</v>
      </c>
      <c r="P115" s="251" t="s">
        <v>2482</v>
      </c>
      <c r="Q115" s="251" t="s">
        <v>2473</v>
      </c>
      <c r="R115" s="251" t="s">
        <v>2483</v>
      </c>
    </row>
    <row r="116" spans="2:18" ht="43.5">
      <c r="B116" s="252" t="s">
        <v>1438</v>
      </c>
      <c r="C116" s="252" t="s">
        <v>438</v>
      </c>
      <c r="D116" s="251" t="s">
        <v>909</v>
      </c>
      <c r="E116" s="251" t="s">
        <v>930</v>
      </c>
      <c r="F116" s="251" t="s">
        <v>923</v>
      </c>
      <c r="G116" s="251" t="s">
        <v>441</v>
      </c>
      <c r="H116" s="251" t="s">
        <v>415</v>
      </c>
      <c r="I116" s="251" t="s">
        <v>415</v>
      </c>
      <c r="J116" s="679">
        <v>4.4040999999999997E-2</v>
      </c>
      <c r="K116" s="251" t="s">
        <v>2473</v>
      </c>
      <c r="L116" s="251" t="s">
        <v>2479</v>
      </c>
      <c r="M116" s="251"/>
      <c r="N116" s="251" t="s">
        <v>2479</v>
      </c>
      <c r="O116" s="251" t="s">
        <v>2473</v>
      </c>
      <c r="P116" s="251" t="s">
        <v>2482</v>
      </c>
      <c r="Q116" s="251" t="s">
        <v>2473</v>
      </c>
      <c r="R116" s="251" t="s">
        <v>2483</v>
      </c>
    </row>
    <row r="117" spans="2:18" ht="43.5">
      <c r="B117" s="252" t="s">
        <v>1438</v>
      </c>
      <c r="C117" s="252" t="s">
        <v>438</v>
      </c>
      <c r="D117" s="251" t="s">
        <v>909</v>
      </c>
      <c r="E117" s="251" t="s">
        <v>930</v>
      </c>
      <c r="F117" s="251" t="s">
        <v>923</v>
      </c>
      <c r="G117" s="251" t="s">
        <v>441</v>
      </c>
      <c r="H117" s="251" t="s">
        <v>415</v>
      </c>
      <c r="I117" s="251" t="s">
        <v>415</v>
      </c>
      <c r="J117" s="679">
        <v>3.5595000000000002E-2</v>
      </c>
      <c r="K117" s="251" t="s">
        <v>2473</v>
      </c>
      <c r="L117" s="251" t="s">
        <v>2479</v>
      </c>
      <c r="M117" s="251"/>
      <c r="N117" s="251" t="s">
        <v>2479</v>
      </c>
      <c r="O117" s="251" t="s">
        <v>2473</v>
      </c>
      <c r="P117" s="251" t="s">
        <v>2482</v>
      </c>
      <c r="Q117" s="251" t="s">
        <v>2473</v>
      </c>
      <c r="R117" s="251" t="s">
        <v>2483</v>
      </c>
    </row>
    <row r="118" spans="2:18" ht="43.5">
      <c r="B118" s="252" t="s">
        <v>1438</v>
      </c>
      <c r="C118" s="252" t="s">
        <v>438</v>
      </c>
      <c r="D118" s="251" t="s">
        <v>909</v>
      </c>
      <c r="E118" s="251" t="s">
        <v>930</v>
      </c>
      <c r="F118" s="251" t="s">
        <v>923</v>
      </c>
      <c r="G118" s="251" t="s">
        <v>441</v>
      </c>
      <c r="H118" s="251" t="s">
        <v>415</v>
      </c>
      <c r="I118" s="251" t="s">
        <v>415</v>
      </c>
      <c r="J118" s="679">
        <v>5.2312999999999998E-2</v>
      </c>
      <c r="K118" s="251" t="s">
        <v>2473</v>
      </c>
      <c r="L118" s="251" t="s">
        <v>2479</v>
      </c>
      <c r="M118" s="251"/>
      <c r="N118" s="251" t="s">
        <v>2479</v>
      </c>
      <c r="O118" s="251" t="s">
        <v>2473</v>
      </c>
      <c r="P118" s="251" t="s">
        <v>2482</v>
      </c>
      <c r="Q118" s="251" t="s">
        <v>2473</v>
      </c>
      <c r="R118" s="251" t="s">
        <v>2483</v>
      </c>
    </row>
    <row r="119" spans="2:18" ht="43.5">
      <c r="B119" s="252" t="s">
        <v>1438</v>
      </c>
      <c r="C119" s="252" t="s">
        <v>438</v>
      </c>
      <c r="D119" s="251" t="s">
        <v>909</v>
      </c>
      <c r="E119" s="251" t="s">
        <v>930</v>
      </c>
      <c r="F119" s="251" t="s">
        <v>923</v>
      </c>
      <c r="G119" s="251" t="s">
        <v>441</v>
      </c>
      <c r="H119" s="251" t="s">
        <v>415</v>
      </c>
      <c r="I119" s="251" t="s">
        <v>415</v>
      </c>
      <c r="J119" s="679">
        <v>3.4308999999999999E-2</v>
      </c>
      <c r="K119" s="251" t="s">
        <v>2473</v>
      </c>
      <c r="L119" s="251" t="s">
        <v>2479</v>
      </c>
      <c r="M119" s="251"/>
      <c r="N119" s="251" t="s">
        <v>2479</v>
      </c>
      <c r="O119" s="251" t="s">
        <v>2473</v>
      </c>
      <c r="P119" s="251" t="s">
        <v>2482</v>
      </c>
      <c r="Q119" s="251" t="s">
        <v>2473</v>
      </c>
      <c r="R119" s="251" t="s">
        <v>2483</v>
      </c>
    </row>
    <row r="120" spans="2:18" ht="43.5">
      <c r="B120" s="252" t="s">
        <v>1438</v>
      </c>
      <c r="C120" s="252" t="s">
        <v>438</v>
      </c>
      <c r="D120" s="251" t="s">
        <v>909</v>
      </c>
      <c r="E120" s="251" t="s">
        <v>930</v>
      </c>
      <c r="F120" s="251" t="s">
        <v>923</v>
      </c>
      <c r="G120" s="251" t="s">
        <v>441</v>
      </c>
      <c r="H120" s="251" t="s">
        <v>415</v>
      </c>
      <c r="I120" s="251" t="s">
        <v>415</v>
      </c>
      <c r="J120" s="679">
        <v>1.4161999999999999E-2</v>
      </c>
      <c r="K120" s="251" t="s">
        <v>2473</v>
      </c>
      <c r="L120" s="251" t="s">
        <v>2479</v>
      </c>
      <c r="M120" s="251"/>
      <c r="N120" s="251" t="s">
        <v>2479</v>
      </c>
      <c r="O120" s="251" t="s">
        <v>2473</v>
      </c>
      <c r="P120" s="251" t="s">
        <v>2482</v>
      </c>
      <c r="Q120" s="251" t="s">
        <v>2473</v>
      </c>
      <c r="R120" s="251" t="s">
        <v>2483</v>
      </c>
    </row>
    <row r="121" spans="2:18" ht="43.5">
      <c r="B121" s="252" t="s">
        <v>1438</v>
      </c>
      <c r="C121" s="252" t="s">
        <v>438</v>
      </c>
      <c r="D121" s="251" t="s">
        <v>909</v>
      </c>
      <c r="E121" s="251" t="s">
        <v>930</v>
      </c>
      <c r="F121" s="251" t="s">
        <v>923</v>
      </c>
      <c r="G121" s="251" t="s">
        <v>2484</v>
      </c>
      <c r="H121" s="251" t="s">
        <v>2448</v>
      </c>
      <c r="I121" s="251" t="s">
        <v>413</v>
      </c>
      <c r="J121" s="679">
        <v>7.8118000000000007E-2</v>
      </c>
      <c r="K121" s="251" t="s">
        <v>2473</v>
      </c>
      <c r="L121" s="251" t="s">
        <v>2479</v>
      </c>
      <c r="M121" s="251"/>
      <c r="N121" s="251" t="s">
        <v>2479</v>
      </c>
      <c r="O121" s="251" t="s">
        <v>2479</v>
      </c>
      <c r="P121" s="251" t="s">
        <v>2482</v>
      </c>
      <c r="Q121" s="251" t="s">
        <v>2473</v>
      </c>
      <c r="R121" s="251" t="s">
        <v>2483</v>
      </c>
    </row>
    <row r="122" spans="2:18" ht="43.5">
      <c r="B122" s="252" t="s">
        <v>1438</v>
      </c>
      <c r="C122" s="252" t="s">
        <v>438</v>
      </c>
      <c r="D122" s="251" t="s">
        <v>909</v>
      </c>
      <c r="E122" s="251" t="s">
        <v>930</v>
      </c>
      <c r="F122" s="251" t="s">
        <v>923</v>
      </c>
      <c r="G122" s="251" t="s">
        <v>2484</v>
      </c>
      <c r="H122" s="251" t="s">
        <v>2448</v>
      </c>
      <c r="I122" s="251" t="s">
        <v>413</v>
      </c>
      <c r="J122" s="679">
        <v>5.7408000000000001E-2</v>
      </c>
      <c r="K122" s="251" t="s">
        <v>2473</v>
      </c>
      <c r="L122" s="251" t="s">
        <v>2479</v>
      </c>
      <c r="M122" s="251"/>
      <c r="N122" s="251" t="s">
        <v>2479</v>
      </c>
      <c r="O122" s="251" t="s">
        <v>2479</v>
      </c>
      <c r="P122" s="251" t="s">
        <v>2482</v>
      </c>
      <c r="Q122" s="251" t="s">
        <v>2473</v>
      </c>
      <c r="R122" s="251" t="s">
        <v>2483</v>
      </c>
    </row>
    <row r="123" spans="2:18" ht="43.5">
      <c r="B123" s="252" t="s">
        <v>1438</v>
      </c>
      <c r="C123" s="252" t="s">
        <v>438</v>
      </c>
      <c r="D123" s="251" t="s">
        <v>909</v>
      </c>
      <c r="E123" s="251" t="s">
        <v>930</v>
      </c>
      <c r="F123" s="251" t="s">
        <v>923</v>
      </c>
      <c r="G123" s="251" t="s">
        <v>2484</v>
      </c>
      <c r="H123" s="251" t="s">
        <v>2448</v>
      </c>
      <c r="I123" s="251" t="s">
        <v>413</v>
      </c>
      <c r="J123" s="679">
        <v>0.11737599999999999</v>
      </c>
      <c r="K123" s="251" t="s">
        <v>2473</v>
      </c>
      <c r="L123" s="251" t="s">
        <v>2479</v>
      </c>
      <c r="M123" s="251"/>
      <c r="N123" s="251" t="s">
        <v>2479</v>
      </c>
      <c r="O123" s="251" t="s">
        <v>2479</v>
      </c>
      <c r="P123" s="251" t="s">
        <v>2482</v>
      </c>
      <c r="Q123" s="251" t="s">
        <v>2473</v>
      </c>
      <c r="R123" s="251" t="s">
        <v>2483</v>
      </c>
    </row>
    <row r="124" spans="2:18" ht="43.5">
      <c r="B124" s="252" t="s">
        <v>1438</v>
      </c>
      <c r="C124" s="252" t="s">
        <v>438</v>
      </c>
      <c r="D124" s="251" t="s">
        <v>909</v>
      </c>
      <c r="E124" s="251" t="s">
        <v>930</v>
      </c>
      <c r="F124" s="251" t="s">
        <v>923</v>
      </c>
      <c r="G124" s="251" t="s">
        <v>2484</v>
      </c>
      <c r="H124" s="251" t="s">
        <v>2448</v>
      </c>
      <c r="I124" s="251" t="s">
        <v>413</v>
      </c>
      <c r="J124" s="679">
        <v>0.10197199999999999</v>
      </c>
      <c r="K124" s="251" t="s">
        <v>2473</v>
      </c>
      <c r="L124" s="251" t="s">
        <v>2479</v>
      </c>
      <c r="M124" s="251"/>
      <c r="N124" s="251" t="s">
        <v>2479</v>
      </c>
      <c r="O124" s="251" t="s">
        <v>2479</v>
      </c>
      <c r="P124" s="251" t="s">
        <v>2482</v>
      </c>
      <c r="Q124" s="251" t="s">
        <v>2473</v>
      </c>
      <c r="R124" s="251" t="s">
        <v>2483</v>
      </c>
    </row>
    <row r="125" spans="2:18" ht="43.5">
      <c r="B125" s="252" t="s">
        <v>1438</v>
      </c>
      <c r="C125" s="252" t="s">
        <v>438</v>
      </c>
      <c r="D125" s="251" t="s">
        <v>909</v>
      </c>
      <c r="E125" s="251" t="s">
        <v>930</v>
      </c>
      <c r="F125" s="251" t="s">
        <v>923</v>
      </c>
      <c r="G125" s="251" t="s">
        <v>2484</v>
      </c>
      <c r="H125" s="251" t="s">
        <v>2448</v>
      </c>
      <c r="I125" s="251" t="s">
        <v>413</v>
      </c>
      <c r="J125" s="679">
        <v>2.7289999999999998E-2</v>
      </c>
      <c r="K125" s="251" t="s">
        <v>2473</v>
      </c>
      <c r="L125" s="251" t="s">
        <v>2479</v>
      </c>
      <c r="M125" s="251"/>
      <c r="N125" s="251" t="s">
        <v>2479</v>
      </c>
      <c r="O125" s="251" t="s">
        <v>2479</v>
      </c>
      <c r="P125" s="251" t="s">
        <v>2482</v>
      </c>
      <c r="Q125" s="251" t="s">
        <v>2473</v>
      </c>
      <c r="R125" s="251" t="s">
        <v>2483</v>
      </c>
    </row>
    <row r="126" spans="2:18" ht="43.5">
      <c r="B126" s="252" t="s">
        <v>1438</v>
      </c>
      <c r="C126" s="252" t="s">
        <v>438</v>
      </c>
      <c r="D126" s="251" t="s">
        <v>909</v>
      </c>
      <c r="E126" s="251" t="s">
        <v>930</v>
      </c>
      <c r="F126" s="251" t="s">
        <v>913</v>
      </c>
      <c r="G126" s="251" t="s">
        <v>440</v>
      </c>
      <c r="H126" s="251" t="s">
        <v>2448</v>
      </c>
      <c r="I126" s="251" t="s">
        <v>413</v>
      </c>
      <c r="J126" s="679">
        <v>3.6212000000000001E-2</v>
      </c>
      <c r="K126" s="251" t="s">
        <v>2473</v>
      </c>
      <c r="L126" s="251" t="s">
        <v>2479</v>
      </c>
      <c r="M126" s="251"/>
      <c r="N126" s="251" t="s">
        <v>2479</v>
      </c>
      <c r="O126" s="251" t="s">
        <v>2473</v>
      </c>
      <c r="P126" s="251" t="s">
        <v>2482</v>
      </c>
      <c r="Q126" s="251" t="s">
        <v>2473</v>
      </c>
      <c r="R126" s="251" t="s">
        <v>2483</v>
      </c>
    </row>
    <row r="127" spans="2:18" ht="43.5">
      <c r="B127" s="252" t="s">
        <v>1438</v>
      </c>
      <c r="C127" s="252" t="s">
        <v>438</v>
      </c>
      <c r="D127" s="251" t="s">
        <v>909</v>
      </c>
      <c r="E127" s="251" t="s">
        <v>930</v>
      </c>
      <c r="F127" s="251" t="s">
        <v>913</v>
      </c>
      <c r="G127" s="251" t="s">
        <v>440</v>
      </c>
      <c r="H127" s="251" t="s">
        <v>2448</v>
      </c>
      <c r="I127" s="251" t="s">
        <v>413</v>
      </c>
      <c r="J127" s="679">
        <v>2.0902E-2</v>
      </c>
      <c r="K127" s="251" t="s">
        <v>2473</v>
      </c>
      <c r="L127" s="251" t="s">
        <v>2479</v>
      </c>
      <c r="M127" s="251"/>
      <c r="N127" s="251" t="s">
        <v>2479</v>
      </c>
      <c r="O127" s="251" t="s">
        <v>2473</v>
      </c>
      <c r="P127" s="251" t="s">
        <v>2482</v>
      </c>
      <c r="Q127" s="251" t="s">
        <v>2473</v>
      </c>
      <c r="R127" s="251" t="s">
        <v>2483</v>
      </c>
    </row>
    <row r="128" spans="2:18" ht="43.5">
      <c r="B128" s="252" t="s">
        <v>1438</v>
      </c>
      <c r="C128" s="252" t="s">
        <v>438</v>
      </c>
      <c r="D128" s="251" t="s">
        <v>909</v>
      </c>
      <c r="E128" s="251" t="s">
        <v>930</v>
      </c>
      <c r="F128" s="251" t="s">
        <v>923</v>
      </c>
      <c r="G128" s="251" t="s">
        <v>440</v>
      </c>
      <c r="H128" s="251" t="s">
        <v>2448</v>
      </c>
      <c r="I128" s="251" t="s">
        <v>413</v>
      </c>
      <c r="J128" s="679">
        <v>1.526E-3</v>
      </c>
      <c r="K128" s="251" t="s">
        <v>2473</v>
      </c>
      <c r="L128" s="251" t="s">
        <v>2479</v>
      </c>
      <c r="M128" s="251"/>
      <c r="N128" s="251" t="s">
        <v>2479</v>
      </c>
      <c r="O128" s="251" t="s">
        <v>2473</v>
      </c>
      <c r="P128" s="251" t="s">
        <v>2482</v>
      </c>
      <c r="Q128" s="251" t="s">
        <v>2473</v>
      </c>
      <c r="R128" s="251" t="s">
        <v>2483</v>
      </c>
    </row>
    <row r="129" spans="2:18" ht="43.5">
      <c r="B129" s="252" t="s">
        <v>1438</v>
      </c>
      <c r="C129" s="252" t="s">
        <v>438</v>
      </c>
      <c r="D129" s="251" t="s">
        <v>909</v>
      </c>
      <c r="E129" s="251" t="s">
        <v>930</v>
      </c>
      <c r="F129" s="251" t="s">
        <v>913</v>
      </c>
      <c r="G129" s="251" t="s">
        <v>440</v>
      </c>
      <c r="H129" s="251" t="s">
        <v>2448</v>
      </c>
      <c r="I129" s="251" t="s">
        <v>413</v>
      </c>
      <c r="J129" s="679">
        <v>5.8869999999999999E-3</v>
      </c>
      <c r="K129" s="251" t="s">
        <v>2473</v>
      </c>
      <c r="L129" s="251" t="s">
        <v>2479</v>
      </c>
      <c r="M129" s="251"/>
      <c r="N129" s="251" t="s">
        <v>2479</v>
      </c>
      <c r="O129" s="251" t="s">
        <v>2473</v>
      </c>
      <c r="P129" s="251" t="s">
        <v>2482</v>
      </c>
      <c r="Q129" s="251" t="s">
        <v>2473</v>
      </c>
      <c r="R129" s="251" t="s">
        <v>2483</v>
      </c>
    </row>
    <row r="130" spans="2:18" ht="43.5">
      <c r="B130" s="252" t="s">
        <v>1438</v>
      </c>
      <c r="C130" s="252" t="s">
        <v>438</v>
      </c>
      <c r="D130" s="251" t="s">
        <v>909</v>
      </c>
      <c r="E130" s="251" t="s">
        <v>930</v>
      </c>
      <c r="F130" s="251" t="s">
        <v>913</v>
      </c>
      <c r="G130" s="251" t="s">
        <v>440</v>
      </c>
      <c r="H130" s="251" t="s">
        <v>2448</v>
      </c>
      <c r="I130" s="251" t="s">
        <v>413</v>
      </c>
      <c r="J130" s="679">
        <v>1.1995E-2</v>
      </c>
      <c r="K130" s="251" t="s">
        <v>2473</v>
      </c>
      <c r="L130" s="251" t="s">
        <v>2479</v>
      </c>
      <c r="M130" s="251"/>
      <c r="N130" s="251" t="s">
        <v>2479</v>
      </c>
      <c r="O130" s="251" t="s">
        <v>2473</v>
      </c>
      <c r="P130" s="251" t="s">
        <v>2482</v>
      </c>
      <c r="Q130" s="251" t="s">
        <v>2473</v>
      </c>
      <c r="R130" s="251" t="s">
        <v>2483</v>
      </c>
    </row>
    <row r="131" spans="2:18" ht="43.5">
      <c r="B131" s="252" t="s">
        <v>1438</v>
      </c>
      <c r="C131" s="252" t="s">
        <v>438</v>
      </c>
      <c r="D131" s="251" t="s">
        <v>909</v>
      </c>
      <c r="E131" s="251" t="s">
        <v>930</v>
      </c>
      <c r="F131" s="251" t="s">
        <v>913</v>
      </c>
      <c r="G131" s="251" t="s">
        <v>440</v>
      </c>
      <c r="H131" s="251" t="s">
        <v>2448</v>
      </c>
      <c r="I131" s="251" t="s">
        <v>413</v>
      </c>
      <c r="J131" s="679">
        <v>1.5785E-2</v>
      </c>
      <c r="K131" s="251" t="s">
        <v>2473</v>
      </c>
      <c r="L131" s="251" t="s">
        <v>2479</v>
      </c>
      <c r="M131" s="251"/>
      <c r="N131" s="251" t="s">
        <v>2479</v>
      </c>
      <c r="O131" s="251" t="s">
        <v>2473</v>
      </c>
      <c r="P131" s="251" t="s">
        <v>2482</v>
      </c>
      <c r="Q131" s="251" t="s">
        <v>2473</v>
      </c>
      <c r="R131" s="251" t="s">
        <v>2483</v>
      </c>
    </row>
    <row r="132" spans="2:18" ht="43.5">
      <c r="B132" s="252" t="s">
        <v>1438</v>
      </c>
      <c r="C132" s="252" t="s">
        <v>438</v>
      </c>
      <c r="D132" s="251" t="s">
        <v>909</v>
      </c>
      <c r="E132" s="251" t="s">
        <v>930</v>
      </c>
      <c r="F132" s="251" t="s">
        <v>923</v>
      </c>
      <c r="G132" s="251" t="s">
        <v>2486</v>
      </c>
      <c r="H132" s="251" t="s">
        <v>415</v>
      </c>
      <c r="I132" s="251" t="s">
        <v>415</v>
      </c>
      <c r="J132" s="679">
        <v>4.0596E-2</v>
      </c>
      <c r="K132" s="251" t="s">
        <v>2473</v>
      </c>
      <c r="L132" s="251" t="s">
        <v>2479</v>
      </c>
      <c r="M132" s="251"/>
      <c r="N132" s="251" t="s">
        <v>2479</v>
      </c>
      <c r="O132" s="251" t="s">
        <v>2473</v>
      </c>
      <c r="P132" s="251" t="s">
        <v>2482</v>
      </c>
      <c r="Q132" s="251" t="s">
        <v>2473</v>
      </c>
      <c r="R132" s="251" t="s">
        <v>2483</v>
      </c>
    </row>
    <row r="133" spans="2:18" ht="43.5">
      <c r="B133" s="252" t="s">
        <v>1438</v>
      </c>
      <c r="C133" s="252" t="s">
        <v>438</v>
      </c>
      <c r="D133" s="251" t="s">
        <v>909</v>
      </c>
      <c r="E133" s="251" t="s">
        <v>930</v>
      </c>
      <c r="F133" s="251" t="s">
        <v>923</v>
      </c>
      <c r="G133" s="251" t="s">
        <v>465</v>
      </c>
      <c r="H133" s="251" t="s">
        <v>2448</v>
      </c>
      <c r="I133" s="251" t="s">
        <v>413</v>
      </c>
      <c r="J133" s="679">
        <v>8.5722999999999994E-2</v>
      </c>
      <c r="K133" s="251" t="s">
        <v>2473</v>
      </c>
      <c r="L133" s="251" t="s">
        <v>2479</v>
      </c>
      <c r="M133" s="251"/>
      <c r="N133" s="251" t="s">
        <v>2473</v>
      </c>
      <c r="O133" s="251" t="s">
        <v>2479</v>
      </c>
      <c r="P133" s="251" t="s">
        <v>2482</v>
      </c>
      <c r="Q133" s="251" t="s">
        <v>2473</v>
      </c>
      <c r="R133" s="251" t="s">
        <v>2483</v>
      </c>
    </row>
    <row r="134" spans="2:18" ht="43.5">
      <c r="B134" s="252" t="s">
        <v>1438</v>
      </c>
      <c r="C134" s="252" t="s">
        <v>438</v>
      </c>
      <c r="D134" s="251" t="s">
        <v>909</v>
      </c>
      <c r="E134" s="251" t="s">
        <v>930</v>
      </c>
      <c r="F134" s="251" t="s">
        <v>923</v>
      </c>
      <c r="G134" s="251" t="s">
        <v>465</v>
      </c>
      <c r="H134" s="251" t="s">
        <v>2448</v>
      </c>
      <c r="I134" s="251" t="s">
        <v>413</v>
      </c>
      <c r="J134" s="679">
        <v>0.108024</v>
      </c>
      <c r="K134" s="251" t="s">
        <v>2473</v>
      </c>
      <c r="L134" s="251" t="s">
        <v>2479</v>
      </c>
      <c r="M134" s="251"/>
      <c r="N134" s="251" t="s">
        <v>2473</v>
      </c>
      <c r="O134" s="251" t="s">
        <v>2479</v>
      </c>
      <c r="P134" s="251" t="s">
        <v>2482</v>
      </c>
      <c r="Q134" s="251" t="s">
        <v>2473</v>
      </c>
      <c r="R134" s="251" t="s">
        <v>2483</v>
      </c>
    </row>
    <row r="135" spans="2:18" ht="43.5">
      <c r="B135" s="252" t="s">
        <v>1438</v>
      </c>
      <c r="C135" s="252" t="s">
        <v>438</v>
      </c>
      <c r="D135" s="251" t="s">
        <v>909</v>
      </c>
      <c r="E135" s="251" t="s">
        <v>930</v>
      </c>
      <c r="F135" s="251" t="s">
        <v>923</v>
      </c>
      <c r="G135" s="251" t="s">
        <v>465</v>
      </c>
      <c r="H135" s="251" t="s">
        <v>2448</v>
      </c>
      <c r="I135" s="251" t="s">
        <v>413</v>
      </c>
      <c r="J135" s="679">
        <v>9.2369000000000007E-2</v>
      </c>
      <c r="K135" s="251" t="s">
        <v>2473</v>
      </c>
      <c r="L135" s="251" t="s">
        <v>2479</v>
      </c>
      <c r="M135" s="251"/>
      <c r="N135" s="251" t="s">
        <v>2473</v>
      </c>
      <c r="O135" s="251" t="s">
        <v>2479</v>
      </c>
      <c r="P135" s="251" t="s">
        <v>2482</v>
      </c>
      <c r="Q135" s="251" t="s">
        <v>2473</v>
      </c>
      <c r="R135" s="251" t="s">
        <v>2483</v>
      </c>
    </row>
    <row r="136" spans="2:18" ht="43.5">
      <c r="B136" s="252" t="s">
        <v>1438</v>
      </c>
      <c r="C136" s="252" t="s">
        <v>438</v>
      </c>
      <c r="D136" s="251" t="s">
        <v>909</v>
      </c>
      <c r="E136" s="251" t="s">
        <v>930</v>
      </c>
      <c r="F136" s="251" t="s">
        <v>923</v>
      </c>
      <c r="G136" s="251" t="s">
        <v>465</v>
      </c>
      <c r="H136" s="251" t="s">
        <v>2448</v>
      </c>
      <c r="I136" s="251" t="s">
        <v>413</v>
      </c>
      <c r="J136" s="679">
        <v>0.21388399999999999</v>
      </c>
      <c r="K136" s="251" t="s">
        <v>2473</v>
      </c>
      <c r="L136" s="251" t="s">
        <v>2479</v>
      </c>
      <c r="M136" s="251"/>
      <c r="N136" s="251" t="s">
        <v>2473</v>
      </c>
      <c r="O136" s="251" t="s">
        <v>2479</v>
      </c>
      <c r="P136" s="251" t="s">
        <v>2482</v>
      </c>
      <c r="Q136" s="251" t="s">
        <v>2473</v>
      </c>
      <c r="R136" s="251" t="s">
        <v>2483</v>
      </c>
    </row>
    <row r="137" spans="2:18" ht="43.5">
      <c r="B137" s="252" t="s">
        <v>1438</v>
      </c>
      <c r="C137" s="252" t="s">
        <v>438</v>
      </c>
      <c r="D137" s="251" t="s">
        <v>909</v>
      </c>
      <c r="E137" s="251" t="s">
        <v>930</v>
      </c>
      <c r="F137" s="251" t="s">
        <v>923</v>
      </c>
      <c r="G137" s="251" t="s">
        <v>465</v>
      </c>
      <c r="H137" s="251" t="s">
        <v>2448</v>
      </c>
      <c r="I137" s="251" t="s">
        <v>413</v>
      </c>
      <c r="J137" s="679">
        <v>2.6134000000000001E-2</v>
      </c>
      <c r="K137" s="251" t="s">
        <v>2473</v>
      </c>
      <c r="L137" s="251" t="s">
        <v>2479</v>
      </c>
      <c r="M137" s="251"/>
      <c r="N137" s="251" t="s">
        <v>2473</v>
      </c>
      <c r="O137" s="251" t="s">
        <v>2479</v>
      </c>
      <c r="P137" s="251" t="s">
        <v>2482</v>
      </c>
      <c r="Q137" s="251" t="s">
        <v>2473</v>
      </c>
      <c r="R137" s="251" t="s">
        <v>2483</v>
      </c>
    </row>
    <row r="138" spans="2:18" ht="43.5">
      <c r="B138" s="252" t="s">
        <v>1438</v>
      </c>
      <c r="C138" s="252" t="s">
        <v>438</v>
      </c>
      <c r="D138" s="251" t="s">
        <v>909</v>
      </c>
      <c r="E138" s="251" t="s">
        <v>2487</v>
      </c>
      <c r="F138" s="251" t="s">
        <v>913</v>
      </c>
      <c r="G138" s="251" t="s">
        <v>440</v>
      </c>
      <c r="H138" s="251" t="s">
        <v>2448</v>
      </c>
      <c r="I138" s="251" t="s">
        <v>413</v>
      </c>
      <c r="J138" s="679">
        <v>1.8196572625913099E-3</v>
      </c>
      <c r="K138" s="251" t="s">
        <v>2473</v>
      </c>
      <c r="L138" s="251" t="s">
        <v>2479</v>
      </c>
      <c r="M138" s="251"/>
      <c r="N138" s="251" t="s">
        <v>2479</v>
      </c>
      <c r="O138" s="251" t="s">
        <v>2473</v>
      </c>
      <c r="P138" s="251" t="s">
        <v>2482</v>
      </c>
      <c r="Q138" s="251" t="s">
        <v>2473</v>
      </c>
      <c r="R138" s="251" t="s">
        <v>2483</v>
      </c>
    </row>
    <row r="139" spans="2:18" ht="43.5">
      <c r="B139" s="252" t="s">
        <v>1438</v>
      </c>
      <c r="C139" s="252" t="s">
        <v>438</v>
      </c>
      <c r="D139" s="251" t="s">
        <v>909</v>
      </c>
      <c r="E139" s="251" t="s">
        <v>2487</v>
      </c>
      <c r="F139" s="251" t="s">
        <v>923</v>
      </c>
      <c r="G139" s="251" t="s">
        <v>440</v>
      </c>
      <c r="H139" s="251" t="s">
        <v>2448</v>
      </c>
      <c r="I139" s="251" t="s">
        <v>413</v>
      </c>
      <c r="J139" s="679">
        <v>6.0203427374086894E-3</v>
      </c>
      <c r="K139" s="251" t="s">
        <v>2473</v>
      </c>
      <c r="L139" s="251" t="s">
        <v>2479</v>
      </c>
      <c r="M139" s="251"/>
      <c r="N139" s="251" t="s">
        <v>2479</v>
      </c>
      <c r="O139" s="251" t="s">
        <v>2473</v>
      </c>
      <c r="P139" s="251" t="s">
        <v>2482</v>
      </c>
      <c r="Q139" s="251" t="s">
        <v>2473</v>
      </c>
      <c r="R139" s="251" t="s">
        <v>2483</v>
      </c>
    </row>
    <row r="140" spans="2:18" ht="43.5">
      <c r="B140" s="252" t="s">
        <v>1438</v>
      </c>
      <c r="C140" s="252" t="s">
        <v>438</v>
      </c>
      <c r="D140" s="251" t="s">
        <v>909</v>
      </c>
      <c r="E140" s="251" t="s">
        <v>930</v>
      </c>
      <c r="F140" s="251" t="s">
        <v>923</v>
      </c>
      <c r="G140" s="251" t="s">
        <v>446</v>
      </c>
      <c r="H140" s="251" t="s">
        <v>415</v>
      </c>
      <c r="I140" s="251" t="s">
        <v>415</v>
      </c>
      <c r="J140" s="679">
        <v>2.1061E-2</v>
      </c>
      <c r="K140" s="251" t="s">
        <v>2473</v>
      </c>
      <c r="L140" s="251" t="s">
        <v>2479</v>
      </c>
      <c r="M140" s="251"/>
      <c r="N140" s="251" t="s">
        <v>2479</v>
      </c>
      <c r="O140" s="251" t="s">
        <v>2479</v>
      </c>
      <c r="P140" s="251" t="s">
        <v>2482</v>
      </c>
      <c r="Q140" s="251" t="s">
        <v>2473</v>
      </c>
      <c r="R140" s="251" t="s">
        <v>2483</v>
      </c>
    </row>
    <row r="141" spans="2:18" ht="43.5">
      <c r="B141" s="252" t="s">
        <v>1438</v>
      </c>
      <c r="C141" s="252" t="s">
        <v>438</v>
      </c>
      <c r="D141" s="251" t="s">
        <v>909</v>
      </c>
      <c r="E141" s="251" t="s">
        <v>930</v>
      </c>
      <c r="F141" s="251" t="s">
        <v>913</v>
      </c>
      <c r="G141" s="251" t="s">
        <v>441</v>
      </c>
      <c r="H141" s="251" t="s">
        <v>2448</v>
      </c>
      <c r="I141" s="251" t="s">
        <v>413</v>
      </c>
      <c r="J141" s="679">
        <v>0.15591099999999999</v>
      </c>
      <c r="K141" s="251" t="s">
        <v>2473</v>
      </c>
      <c r="L141" s="251" t="s">
        <v>2479</v>
      </c>
      <c r="M141" s="251"/>
      <c r="N141" s="251" t="s">
        <v>2479</v>
      </c>
      <c r="O141" s="251" t="s">
        <v>2473</v>
      </c>
      <c r="P141" s="251" t="s">
        <v>2482</v>
      </c>
      <c r="Q141" s="251" t="s">
        <v>2473</v>
      </c>
      <c r="R141" s="251" t="s">
        <v>2483</v>
      </c>
    </row>
    <row r="142" spans="2:18" ht="43.5">
      <c r="B142" s="252" t="s">
        <v>1438</v>
      </c>
      <c r="C142" s="252" t="s">
        <v>438</v>
      </c>
      <c r="D142" s="251" t="s">
        <v>909</v>
      </c>
      <c r="E142" s="251" t="s">
        <v>930</v>
      </c>
      <c r="F142" s="251" t="s">
        <v>913</v>
      </c>
      <c r="G142" s="251" t="s">
        <v>441</v>
      </c>
      <c r="H142" s="251" t="s">
        <v>2448</v>
      </c>
      <c r="I142" s="251" t="s">
        <v>413</v>
      </c>
      <c r="J142" s="679">
        <v>8.3502000000000007E-2</v>
      </c>
      <c r="K142" s="251" t="s">
        <v>2473</v>
      </c>
      <c r="L142" s="251" t="s">
        <v>2479</v>
      </c>
      <c r="M142" s="251"/>
      <c r="N142" s="251" t="s">
        <v>2479</v>
      </c>
      <c r="O142" s="251" t="s">
        <v>2473</v>
      </c>
      <c r="P142" s="251" t="s">
        <v>2482</v>
      </c>
      <c r="Q142" s="251" t="s">
        <v>2473</v>
      </c>
      <c r="R142" s="251" t="s">
        <v>2483</v>
      </c>
    </row>
    <row r="143" spans="2:18" ht="43.5">
      <c r="B143" s="252" t="s">
        <v>1438</v>
      </c>
      <c r="C143" s="252" t="s">
        <v>438</v>
      </c>
      <c r="D143" s="251" t="s">
        <v>909</v>
      </c>
      <c r="E143" s="251" t="s">
        <v>930</v>
      </c>
      <c r="F143" s="251" t="s">
        <v>913</v>
      </c>
      <c r="G143" s="251" t="s">
        <v>441</v>
      </c>
      <c r="H143" s="251" t="s">
        <v>2448</v>
      </c>
      <c r="I143" s="251" t="s">
        <v>413</v>
      </c>
      <c r="J143" s="679">
        <v>1.619E-2</v>
      </c>
      <c r="K143" s="251" t="s">
        <v>2473</v>
      </c>
      <c r="L143" s="251" t="s">
        <v>2479</v>
      </c>
      <c r="M143" s="251"/>
      <c r="N143" s="251" t="s">
        <v>2479</v>
      </c>
      <c r="O143" s="251" t="s">
        <v>2473</v>
      </c>
      <c r="P143" s="251" t="s">
        <v>2482</v>
      </c>
      <c r="Q143" s="251" t="s">
        <v>2473</v>
      </c>
      <c r="R143" s="251" t="s">
        <v>2483</v>
      </c>
    </row>
    <row r="144" spans="2:18" ht="43.5">
      <c r="B144" s="252" t="s">
        <v>1438</v>
      </c>
      <c r="C144" s="252" t="s">
        <v>438</v>
      </c>
      <c r="D144" s="251" t="s">
        <v>909</v>
      </c>
      <c r="E144" s="251" t="s">
        <v>930</v>
      </c>
      <c r="F144" s="251" t="s">
        <v>913</v>
      </c>
      <c r="G144" s="251" t="s">
        <v>441</v>
      </c>
      <c r="H144" s="251" t="s">
        <v>2448</v>
      </c>
      <c r="I144" s="251" t="s">
        <v>413</v>
      </c>
      <c r="J144" s="679">
        <v>2.1361999999999999E-2</v>
      </c>
      <c r="K144" s="251" t="s">
        <v>2473</v>
      </c>
      <c r="L144" s="251" t="s">
        <v>2479</v>
      </c>
      <c r="M144" s="251"/>
      <c r="N144" s="251" t="s">
        <v>2479</v>
      </c>
      <c r="O144" s="251" t="s">
        <v>2473</v>
      </c>
      <c r="P144" s="251" t="s">
        <v>2482</v>
      </c>
      <c r="Q144" s="251" t="s">
        <v>2473</v>
      </c>
      <c r="R144" s="251" t="s">
        <v>2483</v>
      </c>
    </row>
    <row r="145" spans="2:18" ht="43.5">
      <c r="B145" s="252" t="s">
        <v>1438</v>
      </c>
      <c r="C145" s="252" t="s">
        <v>438</v>
      </c>
      <c r="D145" s="251" t="s">
        <v>909</v>
      </c>
      <c r="E145" s="251" t="s">
        <v>930</v>
      </c>
      <c r="F145" s="251" t="s">
        <v>913</v>
      </c>
      <c r="G145" s="251" t="s">
        <v>441</v>
      </c>
      <c r="H145" s="251" t="s">
        <v>2448</v>
      </c>
      <c r="I145" s="251" t="s">
        <v>413</v>
      </c>
      <c r="J145" s="679">
        <v>8.1910000000000004E-3</v>
      </c>
      <c r="K145" s="251" t="s">
        <v>2473</v>
      </c>
      <c r="L145" s="251" t="s">
        <v>2479</v>
      </c>
      <c r="M145" s="251"/>
      <c r="N145" s="251" t="s">
        <v>2479</v>
      </c>
      <c r="O145" s="251" t="s">
        <v>2473</v>
      </c>
      <c r="P145" s="251" t="s">
        <v>2482</v>
      </c>
      <c r="Q145" s="251" t="s">
        <v>2473</v>
      </c>
      <c r="R145" s="251" t="s">
        <v>2483</v>
      </c>
    </row>
    <row r="146" spans="2:18" ht="43.5">
      <c r="B146" s="252" t="s">
        <v>1438</v>
      </c>
      <c r="C146" s="252" t="s">
        <v>438</v>
      </c>
      <c r="D146" s="251" t="s">
        <v>909</v>
      </c>
      <c r="E146" s="251" t="s">
        <v>930</v>
      </c>
      <c r="F146" s="251" t="s">
        <v>913</v>
      </c>
      <c r="G146" s="251" t="s">
        <v>441</v>
      </c>
      <c r="H146" s="251" t="s">
        <v>2448</v>
      </c>
      <c r="I146" s="251" t="s">
        <v>413</v>
      </c>
      <c r="J146" s="679">
        <v>2.1510000000000001E-2</v>
      </c>
      <c r="K146" s="251" t="s">
        <v>2473</v>
      </c>
      <c r="L146" s="251" t="s">
        <v>2479</v>
      </c>
      <c r="M146" s="251"/>
      <c r="N146" s="251" t="s">
        <v>2479</v>
      </c>
      <c r="O146" s="251" t="s">
        <v>2473</v>
      </c>
      <c r="P146" s="251" t="s">
        <v>2482</v>
      </c>
      <c r="Q146" s="251" t="s">
        <v>2473</v>
      </c>
      <c r="R146" s="251" t="s">
        <v>2483</v>
      </c>
    </row>
    <row r="147" spans="2:18" ht="43.5">
      <c r="B147" s="252" t="s">
        <v>1438</v>
      </c>
      <c r="C147" s="252" t="s">
        <v>438</v>
      </c>
      <c r="D147" s="251" t="s">
        <v>909</v>
      </c>
      <c r="E147" s="251" t="s">
        <v>930</v>
      </c>
      <c r="F147" s="251" t="s">
        <v>913</v>
      </c>
      <c r="G147" s="251" t="s">
        <v>441</v>
      </c>
      <c r="H147" s="251" t="s">
        <v>2448</v>
      </c>
      <c r="I147" s="251" t="s">
        <v>413</v>
      </c>
      <c r="J147" s="679">
        <v>3.456E-2</v>
      </c>
      <c r="K147" s="251" t="s">
        <v>2473</v>
      </c>
      <c r="L147" s="251" t="s">
        <v>2479</v>
      </c>
      <c r="M147" s="251"/>
      <c r="N147" s="251" t="s">
        <v>2479</v>
      </c>
      <c r="O147" s="251" t="s">
        <v>2473</v>
      </c>
      <c r="P147" s="251" t="s">
        <v>2482</v>
      </c>
      <c r="Q147" s="251" t="s">
        <v>2473</v>
      </c>
      <c r="R147" s="251" t="s">
        <v>2483</v>
      </c>
    </row>
    <row r="148" spans="2:18" ht="43.5">
      <c r="B148" s="252" t="s">
        <v>1438</v>
      </c>
      <c r="C148" s="252" t="s">
        <v>438</v>
      </c>
      <c r="D148" s="251" t="s">
        <v>909</v>
      </c>
      <c r="E148" s="251" t="s">
        <v>930</v>
      </c>
      <c r="F148" s="251" t="s">
        <v>913</v>
      </c>
      <c r="G148" s="251" t="s">
        <v>441</v>
      </c>
      <c r="H148" s="251" t="s">
        <v>2448</v>
      </c>
      <c r="I148" s="251" t="s">
        <v>413</v>
      </c>
      <c r="J148" s="679">
        <v>7.6524999999999996E-2</v>
      </c>
      <c r="K148" s="251" t="s">
        <v>2473</v>
      </c>
      <c r="L148" s="251" t="s">
        <v>2479</v>
      </c>
      <c r="M148" s="251"/>
      <c r="N148" s="251" t="s">
        <v>2479</v>
      </c>
      <c r="O148" s="251" t="s">
        <v>2473</v>
      </c>
      <c r="P148" s="251" t="s">
        <v>2482</v>
      </c>
      <c r="Q148" s="251" t="s">
        <v>2473</v>
      </c>
      <c r="R148" s="251" t="s">
        <v>2483</v>
      </c>
    </row>
    <row r="149" spans="2:18" ht="43.5">
      <c r="B149" s="252" t="s">
        <v>1438</v>
      </c>
      <c r="C149" s="252" t="s">
        <v>438</v>
      </c>
      <c r="D149" s="251" t="s">
        <v>909</v>
      </c>
      <c r="E149" s="251" t="s">
        <v>930</v>
      </c>
      <c r="F149" s="251" t="s">
        <v>923</v>
      </c>
      <c r="G149" s="251" t="s">
        <v>447</v>
      </c>
      <c r="H149" s="251" t="s">
        <v>416</v>
      </c>
      <c r="I149" s="251" t="s">
        <v>416</v>
      </c>
      <c r="J149" s="679">
        <v>2.818E-2</v>
      </c>
      <c r="K149" s="251" t="s">
        <v>2473</v>
      </c>
      <c r="L149" s="251" t="s">
        <v>2479</v>
      </c>
      <c r="M149" s="251"/>
      <c r="N149" s="251" t="s">
        <v>2479</v>
      </c>
      <c r="O149" s="251" t="s">
        <v>2473</v>
      </c>
      <c r="P149" s="251" t="s">
        <v>2482</v>
      </c>
      <c r="Q149" s="251" t="s">
        <v>2473</v>
      </c>
      <c r="R149" s="251" t="s">
        <v>2483</v>
      </c>
    </row>
    <row r="150" spans="2:18" ht="43.5">
      <c r="B150" s="252" t="s">
        <v>1438</v>
      </c>
      <c r="C150" s="252" t="s">
        <v>438</v>
      </c>
      <c r="D150" s="251" t="s">
        <v>909</v>
      </c>
      <c r="E150" s="251" t="s">
        <v>930</v>
      </c>
      <c r="F150" s="251" t="s">
        <v>923</v>
      </c>
      <c r="G150" s="251" t="s">
        <v>447</v>
      </c>
      <c r="H150" s="251" t="s">
        <v>416</v>
      </c>
      <c r="I150" s="251" t="s">
        <v>416</v>
      </c>
      <c r="J150" s="679">
        <v>3.1326E-2</v>
      </c>
      <c r="K150" s="251" t="s">
        <v>2473</v>
      </c>
      <c r="L150" s="251" t="s">
        <v>2479</v>
      </c>
      <c r="M150" s="251"/>
      <c r="N150" s="251" t="s">
        <v>2479</v>
      </c>
      <c r="O150" s="251" t="s">
        <v>2473</v>
      </c>
      <c r="P150" s="251" t="s">
        <v>2482</v>
      </c>
      <c r="Q150" s="251" t="s">
        <v>2473</v>
      </c>
      <c r="R150" s="251" t="s">
        <v>2483</v>
      </c>
    </row>
    <row r="151" spans="2:18" ht="43.5">
      <c r="B151" s="252" t="s">
        <v>1438</v>
      </c>
      <c r="C151" s="251" t="s">
        <v>2488</v>
      </c>
      <c r="D151" s="251" t="s">
        <v>909</v>
      </c>
      <c r="E151" s="251" t="s">
        <v>909</v>
      </c>
      <c r="F151" s="252" t="s">
        <v>2489</v>
      </c>
      <c r="G151" s="252" t="s">
        <v>2490</v>
      </c>
      <c r="H151" s="251" t="s">
        <v>416</v>
      </c>
      <c r="I151" s="251" t="s">
        <v>416</v>
      </c>
      <c r="J151" s="353">
        <v>3.0309999999999998E-3</v>
      </c>
      <c r="K151" s="252" t="s">
        <v>2491</v>
      </c>
      <c r="L151" s="251" t="s">
        <v>2492</v>
      </c>
      <c r="M151" s="251" t="s">
        <v>2492</v>
      </c>
      <c r="N151" s="251" t="s">
        <v>2493</v>
      </c>
      <c r="O151" s="251" t="s">
        <v>2473</v>
      </c>
      <c r="P151" s="237" t="s">
        <v>2494</v>
      </c>
      <c r="Q151" s="251" t="s">
        <v>2495</v>
      </c>
      <c r="R151" s="251" t="s">
        <v>5707</v>
      </c>
    </row>
    <row r="152" spans="2:18" ht="43.5">
      <c r="B152" s="252" t="s">
        <v>1438</v>
      </c>
      <c r="C152" s="251" t="s">
        <v>2488</v>
      </c>
      <c r="D152" s="251" t="s">
        <v>909</v>
      </c>
      <c r="E152" s="251" t="s">
        <v>909</v>
      </c>
      <c r="F152" s="252" t="s">
        <v>2489</v>
      </c>
      <c r="G152" s="252" t="s">
        <v>2496</v>
      </c>
      <c r="H152" s="251" t="s">
        <v>2448</v>
      </c>
      <c r="I152" s="252" t="s">
        <v>622</v>
      </c>
      <c r="J152" s="353">
        <v>5.8844E-2</v>
      </c>
      <c r="K152" s="252" t="s">
        <v>2491</v>
      </c>
      <c r="L152" s="251" t="s">
        <v>2492</v>
      </c>
      <c r="M152" s="251" t="s">
        <v>2492</v>
      </c>
      <c r="N152" s="251" t="s">
        <v>2493</v>
      </c>
      <c r="O152" s="251" t="s">
        <v>2473</v>
      </c>
      <c r="P152" s="237" t="s">
        <v>2494</v>
      </c>
      <c r="Q152" s="251" t="s">
        <v>2495</v>
      </c>
      <c r="R152" s="251" t="s">
        <v>5707</v>
      </c>
    </row>
    <row r="153" spans="2:18" ht="43.5">
      <c r="B153" s="252" t="s">
        <v>1438</v>
      </c>
      <c r="C153" s="251" t="s">
        <v>2488</v>
      </c>
      <c r="D153" s="251" t="s">
        <v>909</v>
      </c>
      <c r="E153" s="251" t="s">
        <v>909</v>
      </c>
      <c r="F153" s="252" t="s">
        <v>2489</v>
      </c>
      <c r="G153" s="252" t="s">
        <v>2496</v>
      </c>
      <c r="H153" s="251" t="s">
        <v>2448</v>
      </c>
      <c r="I153" s="252" t="s">
        <v>1427</v>
      </c>
      <c r="J153" s="353">
        <v>6.2365999999999998E-2</v>
      </c>
      <c r="K153" s="252" t="s">
        <v>2491</v>
      </c>
      <c r="L153" s="251" t="s">
        <v>2492</v>
      </c>
      <c r="M153" s="251" t="s">
        <v>2492</v>
      </c>
      <c r="N153" s="251" t="s">
        <v>2497</v>
      </c>
      <c r="O153" s="251" t="s">
        <v>2473</v>
      </c>
      <c r="P153" s="237" t="s">
        <v>2494</v>
      </c>
      <c r="Q153" s="251" t="s">
        <v>2495</v>
      </c>
      <c r="R153" s="251" t="s">
        <v>5707</v>
      </c>
    </row>
    <row r="154" spans="2:18" ht="43.5">
      <c r="B154" s="252" t="s">
        <v>1438</v>
      </c>
      <c r="C154" s="251" t="s">
        <v>2488</v>
      </c>
      <c r="D154" s="251" t="s">
        <v>909</v>
      </c>
      <c r="E154" s="251" t="s">
        <v>909</v>
      </c>
      <c r="F154" s="252" t="s">
        <v>2489</v>
      </c>
      <c r="G154" s="252" t="s">
        <v>2498</v>
      </c>
      <c r="H154" s="251" t="s">
        <v>2448</v>
      </c>
      <c r="I154" s="252" t="s">
        <v>622</v>
      </c>
      <c r="J154" s="353">
        <v>6.5693000000000001E-2</v>
      </c>
      <c r="K154" s="252" t="s">
        <v>2491</v>
      </c>
      <c r="L154" s="251" t="s">
        <v>2492</v>
      </c>
      <c r="M154" s="251" t="s">
        <v>2492</v>
      </c>
      <c r="N154" s="251" t="s">
        <v>2493</v>
      </c>
      <c r="O154" s="251" t="s">
        <v>2473</v>
      </c>
      <c r="P154" s="237" t="s">
        <v>2494</v>
      </c>
      <c r="Q154" s="251" t="s">
        <v>2495</v>
      </c>
      <c r="R154" s="251" t="s">
        <v>5707</v>
      </c>
    </row>
    <row r="155" spans="2:18" ht="43.5">
      <c r="B155" s="252" t="s">
        <v>1438</v>
      </c>
      <c r="C155" s="251" t="s">
        <v>2488</v>
      </c>
      <c r="D155" s="251" t="s">
        <v>909</v>
      </c>
      <c r="E155" s="251" t="s">
        <v>909</v>
      </c>
      <c r="F155" s="252" t="s">
        <v>2489</v>
      </c>
      <c r="G155" s="252" t="s">
        <v>2498</v>
      </c>
      <c r="H155" s="251" t="s">
        <v>2448</v>
      </c>
      <c r="I155" s="252" t="s">
        <v>622</v>
      </c>
      <c r="J155" s="354">
        <v>5.4829999999999997E-2</v>
      </c>
      <c r="K155" s="251" t="s">
        <v>2491</v>
      </c>
      <c r="L155" s="251" t="s">
        <v>2492</v>
      </c>
      <c r="M155" s="251" t="s">
        <v>2492</v>
      </c>
      <c r="N155" s="251" t="s">
        <v>2493</v>
      </c>
      <c r="O155" s="251" t="s">
        <v>2473</v>
      </c>
      <c r="P155" s="237" t="s">
        <v>2494</v>
      </c>
      <c r="Q155" s="251" t="s">
        <v>2495</v>
      </c>
      <c r="R155" s="251" t="s">
        <v>5707</v>
      </c>
    </row>
    <row r="156" spans="2:18" ht="43.5">
      <c r="B156" s="252" t="s">
        <v>1438</v>
      </c>
      <c r="C156" s="251" t="s">
        <v>2488</v>
      </c>
      <c r="D156" s="251" t="s">
        <v>909</v>
      </c>
      <c r="E156" s="251" t="s">
        <v>909</v>
      </c>
      <c r="F156" s="252" t="s">
        <v>2489</v>
      </c>
      <c r="G156" s="252" t="s">
        <v>2498</v>
      </c>
      <c r="H156" s="251" t="s">
        <v>2448</v>
      </c>
      <c r="I156" s="252" t="s">
        <v>1427</v>
      </c>
      <c r="J156" s="353">
        <v>3.1212E-2</v>
      </c>
      <c r="K156" s="252" t="s">
        <v>2491</v>
      </c>
      <c r="L156" s="251" t="s">
        <v>2492</v>
      </c>
      <c r="M156" s="251" t="s">
        <v>2492</v>
      </c>
      <c r="N156" s="251" t="s">
        <v>2497</v>
      </c>
      <c r="O156" s="251" t="s">
        <v>2473</v>
      </c>
      <c r="P156" s="237" t="s">
        <v>2494</v>
      </c>
      <c r="Q156" s="251" t="s">
        <v>2495</v>
      </c>
      <c r="R156" s="251" t="s">
        <v>5707</v>
      </c>
    </row>
    <row r="157" spans="2:18" ht="43.5">
      <c r="B157" s="252" t="s">
        <v>1438</v>
      </c>
      <c r="C157" s="251" t="s">
        <v>2488</v>
      </c>
      <c r="D157" s="251" t="s">
        <v>909</v>
      </c>
      <c r="E157" s="251" t="s">
        <v>909</v>
      </c>
      <c r="F157" s="252" t="s">
        <v>2499</v>
      </c>
      <c r="G157" s="252" t="s">
        <v>5708</v>
      </c>
      <c r="H157" s="251" t="s">
        <v>2448</v>
      </c>
      <c r="I157" s="252" t="s">
        <v>918</v>
      </c>
      <c r="J157" s="353">
        <v>0.17596000000000001</v>
      </c>
      <c r="K157" s="251" t="s">
        <v>2473</v>
      </c>
      <c r="L157" s="251" t="s">
        <v>2492</v>
      </c>
      <c r="M157" s="251" t="s">
        <v>2492</v>
      </c>
      <c r="N157" s="251" t="s">
        <v>2497</v>
      </c>
      <c r="O157" s="251" t="s">
        <v>2473</v>
      </c>
      <c r="P157" s="237" t="s">
        <v>2494</v>
      </c>
      <c r="Q157" s="251" t="s">
        <v>2495</v>
      </c>
      <c r="R157" s="251" t="s">
        <v>5707</v>
      </c>
    </row>
    <row r="158" spans="2:18" ht="43.5">
      <c r="B158" s="252" t="s">
        <v>1438</v>
      </c>
      <c r="C158" s="251" t="s">
        <v>2488</v>
      </c>
      <c r="D158" s="251" t="s">
        <v>909</v>
      </c>
      <c r="E158" s="251" t="s">
        <v>909</v>
      </c>
      <c r="F158" s="252" t="s">
        <v>2499</v>
      </c>
      <c r="G158" s="252" t="s">
        <v>5708</v>
      </c>
      <c r="H158" s="251" t="s">
        <v>411</v>
      </c>
      <c r="I158" s="252" t="s">
        <v>2397</v>
      </c>
      <c r="J158" s="353">
        <v>6.2276999999999999E-2</v>
      </c>
      <c r="K158" s="251" t="s">
        <v>2473</v>
      </c>
      <c r="L158" s="251" t="s">
        <v>2492</v>
      </c>
      <c r="M158" s="251" t="s">
        <v>2492</v>
      </c>
      <c r="N158" s="251" t="s">
        <v>2493</v>
      </c>
      <c r="O158" s="251" t="s">
        <v>2473</v>
      </c>
      <c r="P158" s="237" t="s">
        <v>2494</v>
      </c>
      <c r="Q158" s="251" t="s">
        <v>2495</v>
      </c>
      <c r="R158" s="251" t="s">
        <v>5707</v>
      </c>
    </row>
    <row r="159" spans="2:18" ht="43.5">
      <c r="B159" s="252" t="s">
        <v>1438</v>
      </c>
      <c r="C159" s="251" t="s">
        <v>2488</v>
      </c>
      <c r="D159" s="251" t="s">
        <v>909</v>
      </c>
      <c r="E159" s="251" t="s">
        <v>909</v>
      </c>
      <c r="F159" s="252" t="s">
        <v>2499</v>
      </c>
      <c r="G159" s="252" t="s">
        <v>5708</v>
      </c>
      <c r="H159" s="251" t="s">
        <v>411</v>
      </c>
      <c r="I159" s="252" t="s">
        <v>2397</v>
      </c>
      <c r="J159" s="353">
        <v>4.9624000000000001E-2</v>
      </c>
      <c r="K159" s="252" t="s">
        <v>2491</v>
      </c>
      <c r="L159" s="251" t="s">
        <v>2492</v>
      </c>
      <c r="M159" s="251" t="s">
        <v>2492</v>
      </c>
      <c r="N159" s="251" t="s">
        <v>2493</v>
      </c>
      <c r="O159" s="251" t="s">
        <v>2473</v>
      </c>
      <c r="P159" s="237" t="s">
        <v>2494</v>
      </c>
      <c r="Q159" s="251" t="s">
        <v>2495</v>
      </c>
      <c r="R159" s="251" t="s">
        <v>5707</v>
      </c>
    </row>
    <row r="160" spans="2:18" ht="43.5">
      <c r="B160" s="252" t="s">
        <v>1438</v>
      </c>
      <c r="C160" s="251" t="s">
        <v>2488</v>
      </c>
      <c r="D160" s="251" t="s">
        <v>909</v>
      </c>
      <c r="E160" s="251" t="s">
        <v>909</v>
      </c>
      <c r="F160" s="252" t="s">
        <v>2499</v>
      </c>
      <c r="G160" s="252" t="s">
        <v>5708</v>
      </c>
      <c r="H160" s="251" t="s">
        <v>2448</v>
      </c>
      <c r="I160" s="252" t="s">
        <v>918</v>
      </c>
      <c r="J160" s="353">
        <v>3.0575999999999999E-2</v>
      </c>
      <c r="K160" s="251" t="s">
        <v>2473</v>
      </c>
      <c r="L160" s="251" t="s">
        <v>2492</v>
      </c>
      <c r="M160" s="251" t="s">
        <v>2492</v>
      </c>
      <c r="N160" s="251" t="s">
        <v>2497</v>
      </c>
      <c r="O160" s="251" t="s">
        <v>2473</v>
      </c>
      <c r="P160" s="237" t="s">
        <v>2494</v>
      </c>
      <c r="Q160" s="251" t="s">
        <v>2495</v>
      </c>
      <c r="R160" s="251" t="s">
        <v>5707</v>
      </c>
    </row>
    <row r="161" spans="2:18" ht="43.5">
      <c r="B161" s="252" t="s">
        <v>1438</v>
      </c>
      <c r="C161" s="251" t="s">
        <v>2488</v>
      </c>
      <c r="D161" s="251" t="s">
        <v>909</v>
      </c>
      <c r="E161" s="251" t="s">
        <v>909</v>
      </c>
      <c r="F161" s="252" t="s">
        <v>2499</v>
      </c>
      <c r="G161" s="252" t="s">
        <v>5708</v>
      </c>
      <c r="H161" s="251" t="s">
        <v>2448</v>
      </c>
      <c r="I161" s="252" t="s">
        <v>918</v>
      </c>
      <c r="J161" s="353">
        <v>5.7916000000000002E-2</v>
      </c>
      <c r="K161" s="252" t="s">
        <v>2491</v>
      </c>
      <c r="L161" s="251" t="s">
        <v>2492</v>
      </c>
      <c r="M161" s="251" t="s">
        <v>2492</v>
      </c>
      <c r="N161" s="251" t="s">
        <v>2497</v>
      </c>
      <c r="O161" s="251" t="s">
        <v>2473</v>
      </c>
      <c r="P161" s="237" t="s">
        <v>2494</v>
      </c>
      <c r="Q161" s="251" t="s">
        <v>2495</v>
      </c>
      <c r="R161" s="251" t="s">
        <v>5707</v>
      </c>
    </row>
    <row r="162" spans="2:18" ht="43.5">
      <c r="B162" s="252" t="s">
        <v>1438</v>
      </c>
      <c r="C162" s="251" t="s">
        <v>2488</v>
      </c>
      <c r="D162" s="251" t="s">
        <v>909</v>
      </c>
      <c r="E162" s="251" t="s">
        <v>909</v>
      </c>
      <c r="F162" s="252" t="s">
        <v>2499</v>
      </c>
      <c r="G162" s="252" t="s">
        <v>5708</v>
      </c>
      <c r="H162" s="251" t="s">
        <v>2448</v>
      </c>
      <c r="I162" s="252" t="s">
        <v>918</v>
      </c>
      <c r="J162" s="353">
        <v>0.24586335300000001</v>
      </c>
      <c r="K162" s="251" t="s">
        <v>2473</v>
      </c>
      <c r="L162" s="251" t="s">
        <v>2492</v>
      </c>
      <c r="M162" s="251" t="s">
        <v>2492</v>
      </c>
      <c r="N162" s="251" t="s">
        <v>2497</v>
      </c>
      <c r="O162" s="251" t="s">
        <v>2473</v>
      </c>
      <c r="P162" s="237" t="s">
        <v>2494</v>
      </c>
      <c r="Q162" s="251" t="s">
        <v>2495</v>
      </c>
      <c r="R162" s="251" t="s">
        <v>5707</v>
      </c>
    </row>
    <row r="163" spans="2:18" ht="43.5">
      <c r="B163" s="252" t="s">
        <v>1438</v>
      </c>
      <c r="C163" s="251" t="s">
        <v>2488</v>
      </c>
      <c r="D163" s="251" t="s">
        <v>909</v>
      </c>
      <c r="E163" s="251" t="s">
        <v>909</v>
      </c>
      <c r="F163" s="252" t="s">
        <v>2499</v>
      </c>
      <c r="G163" s="252" t="s">
        <v>5708</v>
      </c>
      <c r="H163" s="251" t="s">
        <v>2448</v>
      </c>
      <c r="I163" s="252" t="s">
        <v>918</v>
      </c>
      <c r="J163" s="353">
        <v>1.0533000000000001E-2</v>
      </c>
      <c r="K163" s="252" t="s">
        <v>2491</v>
      </c>
      <c r="L163" s="251" t="s">
        <v>2492</v>
      </c>
      <c r="M163" s="251" t="s">
        <v>2492</v>
      </c>
      <c r="N163" s="251" t="s">
        <v>2497</v>
      </c>
      <c r="O163" s="251" t="s">
        <v>2473</v>
      </c>
      <c r="P163" s="237" t="s">
        <v>2494</v>
      </c>
      <c r="Q163" s="251" t="s">
        <v>2495</v>
      </c>
      <c r="R163" s="251" t="s">
        <v>5707</v>
      </c>
    </row>
    <row r="164" spans="2:18" ht="43.5">
      <c r="B164" s="252" t="s">
        <v>1438</v>
      </c>
      <c r="C164" s="251" t="s">
        <v>2488</v>
      </c>
      <c r="D164" s="251" t="s">
        <v>909</v>
      </c>
      <c r="E164" s="251" t="s">
        <v>909</v>
      </c>
      <c r="F164" s="252" t="s">
        <v>2499</v>
      </c>
      <c r="G164" s="252" t="s">
        <v>5708</v>
      </c>
      <c r="H164" s="251" t="s">
        <v>2448</v>
      </c>
      <c r="I164" s="252" t="s">
        <v>2395</v>
      </c>
      <c r="J164" s="353">
        <v>1.7607999999999999E-2</v>
      </c>
      <c r="K164" s="251" t="s">
        <v>2473</v>
      </c>
      <c r="L164" s="251" t="s">
        <v>2492</v>
      </c>
      <c r="M164" s="251" t="s">
        <v>2492</v>
      </c>
      <c r="N164" s="251" t="s">
        <v>2497</v>
      </c>
      <c r="O164" s="251" t="s">
        <v>2473</v>
      </c>
      <c r="P164" s="237" t="s">
        <v>2494</v>
      </c>
      <c r="Q164" s="251" t="s">
        <v>2495</v>
      </c>
      <c r="R164" s="251" t="s">
        <v>5707</v>
      </c>
    </row>
    <row r="165" spans="2:18" ht="43.5">
      <c r="B165" s="252" t="s">
        <v>1438</v>
      </c>
      <c r="C165" s="251" t="s">
        <v>2488</v>
      </c>
      <c r="D165" s="251" t="s">
        <v>909</v>
      </c>
      <c r="E165" s="251" t="s">
        <v>909</v>
      </c>
      <c r="F165" s="252" t="s">
        <v>2499</v>
      </c>
      <c r="G165" s="252" t="s">
        <v>5708</v>
      </c>
      <c r="H165" s="251" t="s">
        <v>2448</v>
      </c>
      <c r="I165" s="252" t="s">
        <v>1427</v>
      </c>
      <c r="J165" s="353">
        <v>5.0226E-2</v>
      </c>
      <c r="K165" s="252" t="s">
        <v>2491</v>
      </c>
      <c r="L165" s="251" t="s">
        <v>2492</v>
      </c>
      <c r="M165" s="251" t="s">
        <v>2492</v>
      </c>
      <c r="N165" s="251" t="s">
        <v>2497</v>
      </c>
      <c r="O165" s="251" t="s">
        <v>2473</v>
      </c>
      <c r="P165" s="237" t="s">
        <v>2494</v>
      </c>
      <c r="Q165" s="251" t="s">
        <v>2495</v>
      </c>
      <c r="R165" s="251" t="s">
        <v>5707</v>
      </c>
    </row>
    <row r="166" spans="2:18" ht="43.5">
      <c r="B166" s="252" t="s">
        <v>1438</v>
      </c>
      <c r="C166" s="251" t="s">
        <v>2488</v>
      </c>
      <c r="D166" s="251" t="s">
        <v>909</v>
      </c>
      <c r="E166" s="251" t="s">
        <v>909</v>
      </c>
      <c r="F166" s="252" t="s">
        <v>2499</v>
      </c>
      <c r="G166" s="252" t="s">
        <v>5708</v>
      </c>
      <c r="H166" s="251" t="s">
        <v>415</v>
      </c>
      <c r="I166" s="252" t="s">
        <v>392</v>
      </c>
      <c r="J166" s="353">
        <v>1.0710000000000001E-2</v>
      </c>
      <c r="K166" s="252" t="s">
        <v>2491</v>
      </c>
      <c r="L166" s="251" t="s">
        <v>2492</v>
      </c>
      <c r="M166" s="251" t="s">
        <v>2492</v>
      </c>
      <c r="N166" s="251" t="s">
        <v>2493</v>
      </c>
      <c r="O166" s="251" t="s">
        <v>2473</v>
      </c>
      <c r="P166" s="237" t="s">
        <v>2494</v>
      </c>
      <c r="Q166" s="251" t="s">
        <v>2495</v>
      </c>
      <c r="R166" s="251" t="s">
        <v>5707</v>
      </c>
    </row>
    <row r="167" spans="2:18" ht="43.5">
      <c r="B167" s="252" t="s">
        <v>1438</v>
      </c>
      <c r="C167" s="251" t="s">
        <v>2488</v>
      </c>
      <c r="D167" s="251" t="s">
        <v>909</v>
      </c>
      <c r="E167" s="251" t="s">
        <v>909</v>
      </c>
      <c r="F167" s="252" t="s">
        <v>2499</v>
      </c>
      <c r="G167" s="252" t="s">
        <v>5708</v>
      </c>
      <c r="H167" s="251" t="s">
        <v>416</v>
      </c>
      <c r="I167" s="251" t="s">
        <v>416</v>
      </c>
      <c r="J167" s="353">
        <v>4.7024999999999997E-2</v>
      </c>
      <c r="K167" s="252" t="s">
        <v>2491</v>
      </c>
      <c r="L167" s="251" t="s">
        <v>2492</v>
      </c>
      <c r="M167" s="251" t="s">
        <v>2492</v>
      </c>
      <c r="N167" s="251" t="s">
        <v>2493</v>
      </c>
      <c r="O167" s="251" t="s">
        <v>2473</v>
      </c>
      <c r="P167" s="237" t="s">
        <v>2494</v>
      </c>
      <c r="Q167" s="251" t="s">
        <v>2495</v>
      </c>
      <c r="R167" s="251" t="s">
        <v>5707</v>
      </c>
    </row>
    <row r="168" spans="2:18" ht="43.5">
      <c r="B168" s="252" t="s">
        <v>1438</v>
      </c>
      <c r="C168" s="251" t="s">
        <v>2488</v>
      </c>
      <c r="D168" s="251" t="s">
        <v>909</v>
      </c>
      <c r="E168" s="251" t="s">
        <v>909</v>
      </c>
      <c r="F168" s="252" t="s">
        <v>2499</v>
      </c>
      <c r="G168" s="252" t="s">
        <v>2500</v>
      </c>
      <c r="H168" s="251" t="s">
        <v>2448</v>
      </c>
      <c r="I168" s="252" t="s">
        <v>622</v>
      </c>
      <c r="J168" s="353">
        <v>5.8803000000000001E-2</v>
      </c>
      <c r="K168" s="252" t="s">
        <v>2491</v>
      </c>
      <c r="L168" s="251" t="s">
        <v>2492</v>
      </c>
      <c r="M168" s="251" t="s">
        <v>2492</v>
      </c>
      <c r="N168" s="251" t="s">
        <v>2493</v>
      </c>
      <c r="O168" s="251" t="s">
        <v>2473</v>
      </c>
      <c r="P168" s="237" t="s">
        <v>2494</v>
      </c>
      <c r="Q168" s="251" t="s">
        <v>2495</v>
      </c>
      <c r="R168" s="251" t="s">
        <v>5707</v>
      </c>
    </row>
    <row r="169" spans="2:18" ht="43.5">
      <c r="B169" s="252" t="s">
        <v>1438</v>
      </c>
      <c r="C169" s="251" t="s">
        <v>2488</v>
      </c>
      <c r="D169" s="251" t="s">
        <v>909</v>
      </c>
      <c r="E169" s="251" t="s">
        <v>909</v>
      </c>
      <c r="F169" s="252" t="s">
        <v>2499</v>
      </c>
      <c r="G169" s="252" t="s">
        <v>2500</v>
      </c>
      <c r="H169" s="251" t="s">
        <v>415</v>
      </c>
      <c r="I169" s="252" t="s">
        <v>392</v>
      </c>
      <c r="J169" s="353">
        <v>3.9482999999999997E-2</v>
      </c>
      <c r="K169" s="251" t="s">
        <v>2473</v>
      </c>
      <c r="L169" s="251" t="s">
        <v>2492</v>
      </c>
      <c r="M169" s="251" t="s">
        <v>2492</v>
      </c>
      <c r="N169" s="251" t="s">
        <v>2493</v>
      </c>
      <c r="O169" s="251" t="s">
        <v>2473</v>
      </c>
      <c r="P169" s="237" t="s">
        <v>2494</v>
      </c>
      <c r="Q169" s="251" t="s">
        <v>2495</v>
      </c>
      <c r="R169" s="251" t="s">
        <v>5707</v>
      </c>
    </row>
    <row r="170" spans="2:18" ht="43.5">
      <c r="B170" s="252" t="s">
        <v>1438</v>
      </c>
      <c r="C170" s="251" t="s">
        <v>2488</v>
      </c>
      <c r="D170" s="251" t="s">
        <v>909</v>
      </c>
      <c r="E170" s="251" t="s">
        <v>909</v>
      </c>
      <c r="F170" s="252" t="s">
        <v>2499</v>
      </c>
      <c r="G170" s="252" t="s">
        <v>2500</v>
      </c>
      <c r="H170" s="251" t="s">
        <v>2448</v>
      </c>
      <c r="I170" s="252" t="s">
        <v>2395</v>
      </c>
      <c r="J170" s="353">
        <v>6.1076999999999999E-2</v>
      </c>
      <c r="K170" s="252" t="s">
        <v>2491</v>
      </c>
      <c r="L170" s="251" t="s">
        <v>2492</v>
      </c>
      <c r="M170" s="251" t="s">
        <v>2492</v>
      </c>
      <c r="N170" s="251" t="s">
        <v>2497</v>
      </c>
      <c r="O170" s="251" t="s">
        <v>2473</v>
      </c>
      <c r="P170" s="237" t="s">
        <v>2494</v>
      </c>
      <c r="Q170" s="251" t="s">
        <v>2495</v>
      </c>
      <c r="R170" s="251" t="s">
        <v>5707</v>
      </c>
    </row>
    <row r="171" spans="2:18" ht="43.5">
      <c r="B171" s="252" t="s">
        <v>1438</v>
      </c>
      <c r="C171" s="251" t="s">
        <v>2488</v>
      </c>
      <c r="D171" s="251" t="s">
        <v>909</v>
      </c>
      <c r="E171" s="251" t="s">
        <v>909</v>
      </c>
      <c r="F171" s="252" t="s">
        <v>2499</v>
      </c>
      <c r="G171" s="252" t="s">
        <v>2501</v>
      </c>
      <c r="H171" s="251" t="s">
        <v>2448</v>
      </c>
      <c r="I171" s="252" t="s">
        <v>622</v>
      </c>
      <c r="J171" s="353">
        <v>3.9354E-2</v>
      </c>
      <c r="K171" s="252" t="s">
        <v>2491</v>
      </c>
      <c r="L171" s="251" t="s">
        <v>2492</v>
      </c>
      <c r="M171" s="251" t="s">
        <v>2492</v>
      </c>
      <c r="N171" s="251" t="s">
        <v>2493</v>
      </c>
      <c r="O171" s="251" t="s">
        <v>2473</v>
      </c>
      <c r="P171" s="237" t="s">
        <v>2494</v>
      </c>
      <c r="Q171" s="251" t="s">
        <v>2495</v>
      </c>
      <c r="R171" s="251" t="s">
        <v>5707</v>
      </c>
    </row>
    <row r="172" spans="2:18" ht="43.5">
      <c r="B172" s="252" t="s">
        <v>1438</v>
      </c>
      <c r="C172" s="251" t="s">
        <v>2488</v>
      </c>
      <c r="D172" s="251" t="s">
        <v>909</v>
      </c>
      <c r="E172" s="251" t="s">
        <v>909</v>
      </c>
      <c r="F172" s="252" t="s">
        <v>2499</v>
      </c>
      <c r="G172" s="252" t="s">
        <v>2501</v>
      </c>
      <c r="H172" s="251" t="s">
        <v>2448</v>
      </c>
      <c r="I172" s="252" t="s">
        <v>1427</v>
      </c>
      <c r="J172" s="353">
        <v>3.3871999999999999E-2</v>
      </c>
      <c r="K172" s="251" t="s">
        <v>2473</v>
      </c>
      <c r="L172" s="251" t="s">
        <v>2492</v>
      </c>
      <c r="M172" s="251" t="s">
        <v>2492</v>
      </c>
      <c r="N172" s="251" t="s">
        <v>2497</v>
      </c>
      <c r="O172" s="251" t="s">
        <v>2473</v>
      </c>
      <c r="P172" s="237" t="s">
        <v>2494</v>
      </c>
      <c r="Q172" s="251" t="s">
        <v>2495</v>
      </c>
      <c r="R172" s="251" t="s">
        <v>5707</v>
      </c>
    </row>
    <row r="173" spans="2:18" ht="43.5">
      <c r="B173" s="252" t="s">
        <v>1438</v>
      </c>
      <c r="C173" s="251" t="s">
        <v>2488</v>
      </c>
      <c r="D173" s="251" t="s">
        <v>909</v>
      </c>
      <c r="E173" s="251" t="s">
        <v>909</v>
      </c>
      <c r="F173" s="252" t="s">
        <v>2499</v>
      </c>
      <c r="G173" s="252" t="s">
        <v>2501</v>
      </c>
      <c r="H173" s="251" t="s">
        <v>2448</v>
      </c>
      <c r="I173" s="252" t="s">
        <v>2395</v>
      </c>
      <c r="J173" s="353">
        <v>6.2267999999999997E-2</v>
      </c>
      <c r="K173" s="251" t="s">
        <v>2473</v>
      </c>
      <c r="L173" s="251" t="s">
        <v>2492</v>
      </c>
      <c r="M173" s="251" t="s">
        <v>2492</v>
      </c>
      <c r="N173" s="251" t="s">
        <v>2497</v>
      </c>
      <c r="O173" s="251" t="s">
        <v>2473</v>
      </c>
      <c r="P173" s="237" t="s">
        <v>2494</v>
      </c>
      <c r="Q173" s="251" t="s">
        <v>2495</v>
      </c>
      <c r="R173" s="251" t="s">
        <v>5707</v>
      </c>
    </row>
    <row r="174" spans="2:18" ht="43.5">
      <c r="B174" s="252" t="s">
        <v>1438</v>
      </c>
      <c r="C174" s="251" t="s">
        <v>2488</v>
      </c>
      <c r="D174" s="251" t="s">
        <v>909</v>
      </c>
      <c r="E174" s="251" t="s">
        <v>909</v>
      </c>
      <c r="F174" s="252" t="s">
        <v>2499</v>
      </c>
      <c r="G174" s="252" t="s">
        <v>2501</v>
      </c>
      <c r="H174" s="251" t="s">
        <v>2448</v>
      </c>
      <c r="I174" s="252" t="s">
        <v>622</v>
      </c>
      <c r="J174" s="354">
        <v>3.0924E-2</v>
      </c>
      <c r="K174" s="251" t="s">
        <v>2473</v>
      </c>
      <c r="L174" s="251" t="s">
        <v>2492</v>
      </c>
      <c r="M174" s="251" t="s">
        <v>2492</v>
      </c>
      <c r="N174" s="251" t="s">
        <v>2493</v>
      </c>
      <c r="O174" s="251" t="s">
        <v>2473</v>
      </c>
      <c r="P174" s="237" t="s">
        <v>2494</v>
      </c>
      <c r="Q174" s="251" t="s">
        <v>2495</v>
      </c>
      <c r="R174" s="251" t="s">
        <v>5707</v>
      </c>
    </row>
    <row r="175" spans="2:18" ht="43.5">
      <c r="B175" s="252" t="s">
        <v>1438</v>
      </c>
      <c r="C175" s="251" t="s">
        <v>2488</v>
      </c>
      <c r="D175" s="251" t="s">
        <v>909</v>
      </c>
      <c r="E175" s="251" t="s">
        <v>909</v>
      </c>
      <c r="F175" s="252" t="s">
        <v>2499</v>
      </c>
      <c r="G175" s="252" t="s">
        <v>2501</v>
      </c>
      <c r="H175" s="251" t="s">
        <v>2448</v>
      </c>
      <c r="I175" s="252" t="s">
        <v>1427</v>
      </c>
      <c r="J175" s="354">
        <v>1.6525999999999999E-2</v>
      </c>
      <c r="K175" s="251" t="s">
        <v>2473</v>
      </c>
      <c r="L175" s="251" t="s">
        <v>2492</v>
      </c>
      <c r="M175" s="251" t="s">
        <v>2492</v>
      </c>
      <c r="N175" s="251" t="s">
        <v>2497</v>
      </c>
      <c r="O175" s="251" t="s">
        <v>2473</v>
      </c>
      <c r="P175" s="237" t="s">
        <v>2494</v>
      </c>
      <c r="Q175" s="251" t="s">
        <v>2495</v>
      </c>
      <c r="R175" s="251" t="s">
        <v>5707</v>
      </c>
    </row>
    <row r="176" spans="2:18" ht="43.5">
      <c r="B176" s="252" t="s">
        <v>1438</v>
      </c>
      <c r="C176" s="251" t="s">
        <v>2488</v>
      </c>
      <c r="D176" s="251" t="s">
        <v>909</v>
      </c>
      <c r="E176" s="251" t="s">
        <v>909</v>
      </c>
      <c r="F176" s="252" t="s">
        <v>2499</v>
      </c>
      <c r="G176" s="252" t="s">
        <v>2501</v>
      </c>
      <c r="H176" s="251" t="s">
        <v>2448</v>
      </c>
      <c r="I176" s="252" t="s">
        <v>624</v>
      </c>
      <c r="J176" s="353">
        <v>3.9412000000000003E-2</v>
      </c>
      <c r="K176" s="251" t="s">
        <v>2473</v>
      </c>
      <c r="L176" s="251" t="s">
        <v>2492</v>
      </c>
      <c r="M176" s="251" t="s">
        <v>2492</v>
      </c>
      <c r="N176" s="251" t="s">
        <v>2497</v>
      </c>
      <c r="O176" s="251" t="s">
        <v>2473</v>
      </c>
      <c r="P176" s="237" t="s">
        <v>2494</v>
      </c>
      <c r="Q176" s="251" t="s">
        <v>2495</v>
      </c>
      <c r="R176" s="251" t="s">
        <v>5707</v>
      </c>
    </row>
    <row r="177" spans="2:18" ht="43.5">
      <c r="B177" s="252" t="s">
        <v>1438</v>
      </c>
      <c r="C177" s="251" t="s">
        <v>2488</v>
      </c>
      <c r="D177" s="251" t="s">
        <v>909</v>
      </c>
      <c r="E177" s="251" t="s">
        <v>909</v>
      </c>
      <c r="F177" s="252" t="s">
        <v>2499</v>
      </c>
      <c r="G177" s="252" t="s">
        <v>2501</v>
      </c>
      <c r="H177" s="251" t="s">
        <v>2448</v>
      </c>
      <c r="I177" s="252" t="s">
        <v>622</v>
      </c>
      <c r="J177" s="353">
        <v>4.7051000000000003E-2</v>
      </c>
      <c r="K177" s="251" t="s">
        <v>2473</v>
      </c>
      <c r="L177" s="251" t="s">
        <v>2492</v>
      </c>
      <c r="M177" s="251" t="s">
        <v>2492</v>
      </c>
      <c r="N177" s="251" t="s">
        <v>2493</v>
      </c>
      <c r="O177" s="251" t="s">
        <v>2473</v>
      </c>
      <c r="P177" s="237" t="s">
        <v>2494</v>
      </c>
      <c r="Q177" s="251" t="s">
        <v>2495</v>
      </c>
      <c r="R177" s="251" t="s">
        <v>5707</v>
      </c>
    </row>
    <row r="178" spans="2:18" ht="43.5">
      <c r="B178" s="252" t="s">
        <v>1438</v>
      </c>
      <c r="C178" s="251" t="s">
        <v>2488</v>
      </c>
      <c r="D178" s="251" t="s">
        <v>909</v>
      </c>
      <c r="E178" s="251" t="s">
        <v>909</v>
      </c>
      <c r="F178" s="252" t="s">
        <v>2499</v>
      </c>
      <c r="G178" s="252" t="s">
        <v>2501</v>
      </c>
      <c r="H178" s="251" t="s">
        <v>2448</v>
      </c>
      <c r="I178" s="252" t="s">
        <v>622</v>
      </c>
      <c r="J178" s="353">
        <v>7.6189999999999999E-3</v>
      </c>
      <c r="K178" s="252" t="s">
        <v>2491</v>
      </c>
      <c r="L178" s="251" t="s">
        <v>2492</v>
      </c>
      <c r="M178" s="251" t="s">
        <v>2492</v>
      </c>
      <c r="N178" s="251" t="s">
        <v>2493</v>
      </c>
      <c r="O178" s="251" t="s">
        <v>2473</v>
      </c>
      <c r="P178" s="237" t="s">
        <v>2494</v>
      </c>
      <c r="Q178" s="251" t="s">
        <v>2495</v>
      </c>
      <c r="R178" s="251" t="s">
        <v>5707</v>
      </c>
    </row>
    <row r="179" spans="2:18" ht="43.5">
      <c r="B179" s="252" t="s">
        <v>1438</v>
      </c>
      <c r="C179" s="251" t="s">
        <v>2488</v>
      </c>
      <c r="D179" s="251" t="s">
        <v>909</v>
      </c>
      <c r="E179" s="251" t="s">
        <v>909</v>
      </c>
      <c r="F179" s="252" t="s">
        <v>2499</v>
      </c>
      <c r="G179" s="252" t="s">
        <v>2501</v>
      </c>
      <c r="H179" s="251" t="s">
        <v>415</v>
      </c>
      <c r="I179" s="252" t="s">
        <v>392</v>
      </c>
      <c r="J179" s="354">
        <v>2.9099999999999998E-3</v>
      </c>
      <c r="K179" s="251" t="s">
        <v>2473</v>
      </c>
      <c r="L179" s="251" t="s">
        <v>2492</v>
      </c>
      <c r="M179" s="251" t="s">
        <v>2492</v>
      </c>
      <c r="N179" s="251" t="s">
        <v>2493</v>
      </c>
      <c r="O179" s="251" t="s">
        <v>2473</v>
      </c>
      <c r="P179" s="237" t="s">
        <v>2494</v>
      </c>
      <c r="Q179" s="251" t="s">
        <v>2495</v>
      </c>
      <c r="R179" s="251" t="s">
        <v>5707</v>
      </c>
    </row>
    <row r="180" spans="2:18" ht="43.5">
      <c r="B180" s="252" t="s">
        <v>1438</v>
      </c>
      <c r="C180" s="251" t="s">
        <v>2488</v>
      </c>
      <c r="D180" s="251" t="s">
        <v>909</v>
      </c>
      <c r="E180" s="251" t="s">
        <v>909</v>
      </c>
      <c r="F180" s="252" t="s">
        <v>2499</v>
      </c>
      <c r="G180" s="252" t="s">
        <v>2501</v>
      </c>
      <c r="H180" s="251" t="s">
        <v>2448</v>
      </c>
      <c r="I180" s="252" t="s">
        <v>2395</v>
      </c>
      <c r="J180" s="679">
        <v>4.2214000000000002E-2</v>
      </c>
      <c r="K180" s="251" t="s">
        <v>2473</v>
      </c>
      <c r="L180" s="251" t="s">
        <v>2492</v>
      </c>
      <c r="M180" s="251" t="s">
        <v>2492</v>
      </c>
      <c r="N180" s="251" t="s">
        <v>2497</v>
      </c>
      <c r="O180" s="251" t="s">
        <v>2473</v>
      </c>
      <c r="P180" s="237" t="s">
        <v>2494</v>
      </c>
      <c r="Q180" s="251" t="s">
        <v>2495</v>
      </c>
      <c r="R180" s="251" t="s">
        <v>5707</v>
      </c>
    </row>
    <row r="181" spans="2:18" ht="43.5">
      <c r="B181" s="252" t="s">
        <v>1438</v>
      </c>
      <c r="C181" s="251" t="s">
        <v>2488</v>
      </c>
      <c r="D181" s="251" t="s">
        <v>909</v>
      </c>
      <c r="E181" s="251" t="s">
        <v>909</v>
      </c>
      <c r="F181" s="252" t="s">
        <v>2499</v>
      </c>
      <c r="G181" s="252" t="s">
        <v>2501</v>
      </c>
      <c r="H181" s="251" t="s">
        <v>415</v>
      </c>
      <c r="I181" s="252" t="s">
        <v>392</v>
      </c>
      <c r="J181" s="354">
        <v>4.3700999999999997E-2</v>
      </c>
      <c r="K181" s="251" t="s">
        <v>2473</v>
      </c>
      <c r="L181" s="251" t="s">
        <v>2492</v>
      </c>
      <c r="M181" s="251" t="s">
        <v>2492</v>
      </c>
      <c r="N181" s="251" t="s">
        <v>2493</v>
      </c>
      <c r="O181" s="251" t="s">
        <v>2473</v>
      </c>
      <c r="P181" s="237" t="s">
        <v>2494</v>
      </c>
      <c r="Q181" s="251" t="s">
        <v>2495</v>
      </c>
      <c r="R181" s="251" t="s">
        <v>5707</v>
      </c>
    </row>
    <row r="182" spans="2:18" ht="43.5">
      <c r="B182" s="252" t="s">
        <v>1438</v>
      </c>
      <c r="C182" s="251" t="s">
        <v>2488</v>
      </c>
      <c r="D182" s="251" t="s">
        <v>909</v>
      </c>
      <c r="E182" s="251" t="s">
        <v>909</v>
      </c>
      <c r="F182" s="252" t="s">
        <v>2499</v>
      </c>
      <c r="G182" s="252" t="s">
        <v>2501</v>
      </c>
      <c r="H182" s="251" t="s">
        <v>2448</v>
      </c>
      <c r="I182" s="252" t="s">
        <v>622</v>
      </c>
      <c r="J182" s="354">
        <v>3.3349999999999999E-3</v>
      </c>
      <c r="K182" s="251" t="s">
        <v>2473</v>
      </c>
      <c r="L182" s="251" t="s">
        <v>2492</v>
      </c>
      <c r="M182" s="251" t="s">
        <v>2492</v>
      </c>
      <c r="N182" s="251" t="s">
        <v>2493</v>
      </c>
      <c r="O182" s="251" t="s">
        <v>2473</v>
      </c>
      <c r="P182" s="237" t="s">
        <v>2494</v>
      </c>
      <c r="Q182" s="251" t="s">
        <v>2495</v>
      </c>
      <c r="R182" s="251" t="s">
        <v>5707</v>
      </c>
    </row>
    <row r="183" spans="2:18" ht="43.5">
      <c r="B183" s="252" t="s">
        <v>1438</v>
      </c>
      <c r="C183" s="251" t="s">
        <v>2488</v>
      </c>
      <c r="D183" s="251" t="s">
        <v>909</v>
      </c>
      <c r="E183" s="251" t="s">
        <v>909</v>
      </c>
      <c r="F183" s="252" t="s">
        <v>2499</v>
      </c>
      <c r="G183" s="252" t="s">
        <v>2501</v>
      </c>
      <c r="H183" s="251" t="s">
        <v>415</v>
      </c>
      <c r="I183" s="252" t="s">
        <v>392</v>
      </c>
      <c r="J183" s="353">
        <v>2.4038E-2</v>
      </c>
      <c r="K183" s="251" t="s">
        <v>2473</v>
      </c>
      <c r="L183" s="251" t="s">
        <v>2492</v>
      </c>
      <c r="M183" s="251" t="s">
        <v>2492</v>
      </c>
      <c r="N183" s="251" t="s">
        <v>2493</v>
      </c>
      <c r="O183" s="251" t="s">
        <v>2473</v>
      </c>
      <c r="P183" s="237" t="s">
        <v>2494</v>
      </c>
      <c r="Q183" s="251" t="s">
        <v>2495</v>
      </c>
      <c r="R183" s="251" t="s">
        <v>5707</v>
      </c>
    </row>
    <row r="184" spans="2:18" ht="43.5">
      <c r="B184" s="252" t="s">
        <v>1438</v>
      </c>
      <c r="C184" s="251" t="s">
        <v>2488</v>
      </c>
      <c r="D184" s="251" t="s">
        <v>909</v>
      </c>
      <c r="E184" s="251" t="s">
        <v>909</v>
      </c>
      <c r="F184" s="252" t="s">
        <v>2499</v>
      </c>
      <c r="G184" s="252" t="s">
        <v>2502</v>
      </c>
      <c r="H184" s="251" t="s">
        <v>415</v>
      </c>
      <c r="I184" s="252" t="s">
        <v>392</v>
      </c>
      <c r="J184" s="353">
        <v>2.1680999999999999E-2</v>
      </c>
      <c r="K184" s="251" t="s">
        <v>2473</v>
      </c>
      <c r="L184" s="251" t="s">
        <v>2492</v>
      </c>
      <c r="M184" s="251" t="s">
        <v>2492</v>
      </c>
      <c r="N184" s="251" t="s">
        <v>2493</v>
      </c>
      <c r="O184" s="251" t="s">
        <v>2473</v>
      </c>
      <c r="P184" s="237" t="s">
        <v>2494</v>
      </c>
      <c r="Q184" s="251" t="s">
        <v>2495</v>
      </c>
      <c r="R184" s="251" t="s">
        <v>5707</v>
      </c>
    </row>
    <row r="185" spans="2:18" ht="43.5">
      <c r="B185" s="252" t="s">
        <v>1438</v>
      </c>
      <c r="C185" s="251" t="s">
        <v>2488</v>
      </c>
      <c r="D185" s="251" t="s">
        <v>909</v>
      </c>
      <c r="E185" s="251" t="s">
        <v>909</v>
      </c>
      <c r="F185" s="252" t="s">
        <v>2499</v>
      </c>
      <c r="G185" s="252" t="s">
        <v>2502</v>
      </c>
      <c r="H185" s="251" t="s">
        <v>2448</v>
      </c>
      <c r="I185" s="252" t="s">
        <v>918</v>
      </c>
      <c r="J185" s="353">
        <v>7.6220000000000003E-3</v>
      </c>
      <c r="K185" s="251" t="s">
        <v>2473</v>
      </c>
      <c r="L185" s="251" t="s">
        <v>2492</v>
      </c>
      <c r="M185" s="251" t="s">
        <v>2492</v>
      </c>
      <c r="N185" s="251" t="s">
        <v>2497</v>
      </c>
      <c r="O185" s="251" t="s">
        <v>2473</v>
      </c>
      <c r="P185" s="237" t="s">
        <v>2494</v>
      </c>
      <c r="Q185" s="251" t="s">
        <v>2495</v>
      </c>
      <c r="R185" s="251" t="s">
        <v>5707</v>
      </c>
    </row>
    <row r="186" spans="2:18" ht="43.5">
      <c r="B186" s="252" t="s">
        <v>1438</v>
      </c>
      <c r="C186" s="251" t="s">
        <v>2488</v>
      </c>
      <c r="D186" s="251" t="s">
        <v>909</v>
      </c>
      <c r="E186" s="251" t="s">
        <v>909</v>
      </c>
      <c r="F186" s="252" t="s">
        <v>2499</v>
      </c>
      <c r="G186" s="252" t="s">
        <v>2502</v>
      </c>
      <c r="H186" s="251" t="s">
        <v>2448</v>
      </c>
      <c r="I186" s="252" t="s">
        <v>622</v>
      </c>
      <c r="J186" s="353">
        <v>7.1353666999999996E-2</v>
      </c>
      <c r="K186" s="251" t="s">
        <v>2473</v>
      </c>
      <c r="L186" s="251" t="s">
        <v>2492</v>
      </c>
      <c r="M186" s="251" t="s">
        <v>2492</v>
      </c>
      <c r="N186" s="251" t="s">
        <v>2493</v>
      </c>
      <c r="O186" s="251" t="s">
        <v>2473</v>
      </c>
      <c r="P186" s="237" t="s">
        <v>2494</v>
      </c>
      <c r="Q186" s="251" t="s">
        <v>2495</v>
      </c>
      <c r="R186" s="251" t="s">
        <v>5707</v>
      </c>
    </row>
    <row r="187" spans="2:18" ht="43.5">
      <c r="B187" s="252" t="s">
        <v>1438</v>
      </c>
      <c r="C187" s="251" t="s">
        <v>2488</v>
      </c>
      <c r="D187" s="251" t="s">
        <v>909</v>
      </c>
      <c r="E187" s="251" t="s">
        <v>909</v>
      </c>
      <c r="F187" s="252" t="s">
        <v>2499</v>
      </c>
      <c r="G187" s="252" t="s">
        <v>2502</v>
      </c>
      <c r="H187" s="251" t="s">
        <v>2448</v>
      </c>
      <c r="I187" s="252" t="s">
        <v>1427</v>
      </c>
      <c r="J187" s="353">
        <v>6.2361E-2</v>
      </c>
      <c r="K187" s="252" t="s">
        <v>2491</v>
      </c>
      <c r="L187" s="251" t="s">
        <v>2492</v>
      </c>
      <c r="M187" s="251" t="s">
        <v>2492</v>
      </c>
      <c r="N187" s="251" t="s">
        <v>2497</v>
      </c>
      <c r="O187" s="251" t="s">
        <v>2473</v>
      </c>
      <c r="P187" s="237" t="s">
        <v>2494</v>
      </c>
      <c r="Q187" s="251" t="s">
        <v>2495</v>
      </c>
      <c r="R187" s="251" t="s">
        <v>5707</v>
      </c>
    </row>
    <row r="188" spans="2:18" ht="43.5">
      <c r="B188" s="252" t="s">
        <v>1438</v>
      </c>
      <c r="C188" s="251" t="s">
        <v>2488</v>
      </c>
      <c r="D188" s="251" t="s">
        <v>909</v>
      </c>
      <c r="E188" s="251" t="s">
        <v>909</v>
      </c>
      <c r="F188" s="252" t="s">
        <v>2499</v>
      </c>
      <c r="G188" s="252" t="s">
        <v>2502</v>
      </c>
      <c r="H188" s="251" t="s">
        <v>415</v>
      </c>
      <c r="I188" s="252" t="s">
        <v>392</v>
      </c>
      <c r="J188" s="353">
        <v>4.5544570999999999E-2</v>
      </c>
      <c r="K188" s="252" t="s">
        <v>2491</v>
      </c>
      <c r="L188" s="251" t="s">
        <v>2492</v>
      </c>
      <c r="M188" s="251" t="s">
        <v>2492</v>
      </c>
      <c r="N188" s="251" t="s">
        <v>2493</v>
      </c>
      <c r="O188" s="251" t="s">
        <v>2473</v>
      </c>
      <c r="P188" s="237" t="s">
        <v>2494</v>
      </c>
      <c r="Q188" s="251" t="s">
        <v>2495</v>
      </c>
      <c r="R188" s="251" t="s">
        <v>5707</v>
      </c>
    </row>
    <row r="189" spans="2:18" ht="43.5">
      <c r="B189" s="252" t="s">
        <v>1438</v>
      </c>
      <c r="C189" s="251" t="s">
        <v>2488</v>
      </c>
      <c r="D189" s="251" t="s">
        <v>909</v>
      </c>
      <c r="E189" s="251" t="s">
        <v>909</v>
      </c>
      <c r="F189" s="252" t="s">
        <v>2499</v>
      </c>
      <c r="G189" s="252" t="s">
        <v>2502</v>
      </c>
      <c r="H189" s="251" t="s">
        <v>416</v>
      </c>
      <c r="I189" s="251" t="s">
        <v>416</v>
      </c>
      <c r="J189" s="353">
        <v>8.8571200000000003E-2</v>
      </c>
      <c r="K189" s="251" t="s">
        <v>2473</v>
      </c>
      <c r="L189" s="251" t="s">
        <v>2492</v>
      </c>
      <c r="M189" s="251" t="s">
        <v>2492</v>
      </c>
      <c r="N189" s="251" t="s">
        <v>2493</v>
      </c>
      <c r="O189" s="251" t="s">
        <v>2473</v>
      </c>
      <c r="P189" s="237" t="s">
        <v>2494</v>
      </c>
      <c r="Q189" s="251" t="s">
        <v>2495</v>
      </c>
      <c r="R189" s="251" t="s">
        <v>5707</v>
      </c>
    </row>
    <row r="190" spans="2:18" ht="43.5">
      <c r="B190" s="252" t="s">
        <v>1438</v>
      </c>
      <c r="C190" s="251" t="s">
        <v>2488</v>
      </c>
      <c r="D190" s="251" t="s">
        <v>909</v>
      </c>
      <c r="E190" s="251" t="s">
        <v>909</v>
      </c>
      <c r="F190" s="252" t="s">
        <v>2499</v>
      </c>
      <c r="G190" s="252" t="s">
        <v>2502</v>
      </c>
      <c r="H190" s="251" t="s">
        <v>2448</v>
      </c>
      <c r="I190" s="252" t="s">
        <v>622</v>
      </c>
      <c r="J190" s="353">
        <v>3.9426999999999997E-2</v>
      </c>
      <c r="K190" s="251" t="s">
        <v>2473</v>
      </c>
      <c r="L190" s="251" t="s">
        <v>2492</v>
      </c>
      <c r="M190" s="251" t="s">
        <v>2492</v>
      </c>
      <c r="N190" s="251" t="s">
        <v>2493</v>
      </c>
      <c r="O190" s="251" t="s">
        <v>2473</v>
      </c>
      <c r="P190" s="237" t="s">
        <v>2494</v>
      </c>
      <c r="Q190" s="251" t="s">
        <v>2495</v>
      </c>
      <c r="R190" s="251" t="s">
        <v>5707</v>
      </c>
    </row>
    <row r="191" spans="2:18" ht="43.5">
      <c r="B191" s="252" t="s">
        <v>1438</v>
      </c>
      <c r="C191" s="251" t="s">
        <v>2488</v>
      </c>
      <c r="D191" s="251" t="s">
        <v>909</v>
      </c>
      <c r="E191" s="251" t="s">
        <v>909</v>
      </c>
      <c r="F191" s="252" t="s">
        <v>2499</v>
      </c>
      <c r="G191" s="252" t="s">
        <v>2502</v>
      </c>
      <c r="H191" s="251" t="s">
        <v>2448</v>
      </c>
      <c r="I191" s="252" t="s">
        <v>622</v>
      </c>
      <c r="J191" s="353">
        <v>2.00036E-2</v>
      </c>
      <c r="K191" s="251" t="s">
        <v>2473</v>
      </c>
      <c r="L191" s="251" t="s">
        <v>2492</v>
      </c>
      <c r="M191" s="251" t="s">
        <v>2492</v>
      </c>
      <c r="N191" s="251" t="s">
        <v>2493</v>
      </c>
      <c r="O191" s="251" t="s">
        <v>2473</v>
      </c>
      <c r="P191" s="237" t="s">
        <v>2494</v>
      </c>
      <c r="Q191" s="251" t="s">
        <v>2495</v>
      </c>
      <c r="R191" s="251" t="s">
        <v>5707</v>
      </c>
    </row>
    <row r="192" spans="2:18" ht="43.5">
      <c r="B192" s="252" t="s">
        <v>1438</v>
      </c>
      <c r="C192" s="251" t="s">
        <v>2488</v>
      </c>
      <c r="D192" s="251" t="s">
        <v>909</v>
      </c>
      <c r="E192" s="251" t="s">
        <v>909</v>
      </c>
      <c r="F192" s="252" t="s">
        <v>2499</v>
      </c>
      <c r="G192" s="252" t="s">
        <v>2502</v>
      </c>
      <c r="H192" s="251" t="s">
        <v>2448</v>
      </c>
      <c r="I192" s="252" t="s">
        <v>622</v>
      </c>
      <c r="J192" s="353">
        <v>5.4677000000000003E-2</v>
      </c>
      <c r="K192" s="251" t="s">
        <v>2473</v>
      </c>
      <c r="L192" s="251" t="s">
        <v>2492</v>
      </c>
      <c r="M192" s="251" t="s">
        <v>2492</v>
      </c>
      <c r="N192" s="251" t="s">
        <v>2493</v>
      </c>
      <c r="O192" s="251" t="s">
        <v>2473</v>
      </c>
      <c r="P192" s="237" t="s">
        <v>2494</v>
      </c>
      <c r="Q192" s="251" t="s">
        <v>2495</v>
      </c>
      <c r="R192" s="251" t="s">
        <v>5707</v>
      </c>
    </row>
    <row r="193" spans="2:18" ht="43.5">
      <c r="B193" s="252" t="s">
        <v>1438</v>
      </c>
      <c r="C193" s="251" t="s">
        <v>2488</v>
      </c>
      <c r="D193" s="251" t="s">
        <v>909</v>
      </c>
      <c r="E193" s="251" t="s">
        <v>909</v>
      </c>
      <c r="F193" s="252" t="s">
        <v>2499</v>
      </c>
      <c r="G193" s="252" t="s">
        <v>2502</v>
      </c>
      <c r="H193" s="251" t="s">
        <v>2448</v>
      </c>
      <c r="I193" s="252" t="s">
        <v>622</v>
      </c>
      <c r="J193" s="353">
        <v>1.2715000000000001E-2</v>
      </c>
      <c r="K193" s="251" t="s">
        <v>2473</v>
      </c>
      <c r="L193" s="251" t="s">
        <v>2492</v>
      </c>
      <c r="M193" s="251" t="s">
        <v>2492</v>
      </c>
      <c r="N193" s="251" t="s">
        <v>2493</v>
      </c>
      <c r="O193" s="251" t="s">
        <v>2473</v>
      </c>
      <c r="P193" s="237" t="s">
        <v>2494</v>
      </c>
      <c r="Q193" s="251" t="s">
        <v>2495</v>
      </c>
      <c r="R193" s="251" t="s">
        <v>5707</v>
      </c>
    </row>
    <row r="194" spans="2:18" ht="43.5">
      <c r="B194" s="252" t="s">
        <v>1438</v>
      </c>
      <c r="C194" s="251" t="s">
        <v>2488</v>
      </c>
      <c r="D194" s="251" t="s">
        <v>909</v>
      </c>
      <c r="E194" s="251" t="s">
        <v>909</v>
      </c>
      <c r="F194" s="252" t="s">
        <v>2499</v>
      </c>
      <c r="G194" s="252" t="s">
        <v>2502</v>
      </c>
      <c r="H194" s="251" t="s">
        <v>2448</v>
      </c>
      <c r="I194" s="252" t="s">
        <v>622</v>
      </c>
      <c r="J194" s="353">
        <v>2.1329000000000001E-2</v>
      </c>
      <c r="K194" s="251" t="s">
        <v>2473</v>
      </c>
      <c r="L194" s="251" t="s">
        <v>2492</v>
      </c>
      <c r="M194" s="251" t="s">
        <v>2492</v>
      </c>
      <c r="N194" s="251" t="s">
        <v>2493</v>
      </c>
      <c r="O194" s="251" t="s">
        <v>2473</v>
      </c>
      <c r="P194" s="237" t="s">
        <v>2494</v>
      </c>
      <c r="Q194" s="251" t="s">
        <v>2495</v>
      </c>
      <c r="R194" s="251" t="s">
        <v>5707</v>
      </c>
    </row>
    <row r="195" spans="2:18" ht="43.5">
      <c r="B195" s="252" t="s">
        <v>1438</v>
      </c>
      <c r="C195" s="251" t="s">
        <v>2488</v>
      </c>
      <c r="D195" s="251" t="s">
        <v>909</v>
      </c>
      <c r="E195" s="251" t="s">
        <v>909</v>
      </c>
      <c r="F195" s="252" t="s">
        <v>2499</v>
      </c>
      <c r="G195" s="252" t="s">
        <v>2502</v>
      </c>
      <c r="H195" s="251" t="s">
        <v>2448</v>
      </c>
      <c r="I195" s="252" t="s">
        <v>622</v>
      </c>
      <c r="J195" s="353">
        <v>3.3001200000000001E-2</v>
      </c>
      <c r="K195" s="251" t="s">
        <v>2473</v>
      </c>
      <c r="L195" s="251" t="s">
        <v>2492</v>
      </c>
      <c r="M195" s="251" t="s">
        <v>2492</v>
      </c>
      <c r="N195" s="251" t="s">
        <v>2493</v>
      </c>
      <c r="O195" s="251" t="s">
        <v>2473</v>
      </c>
      <c r="P195" s="237" t="s">
        <v>2494</v>
      </c>
      <c r="Q195" s="251" t="s">
        <v>2495</v>
      </c>
      <c r="R195" s="251" t="s">
        <v>5707</v>
      </c>
    </row>
    <row r="196" spans="2:18" ht="43.5">
      <c r="B196" s="252" t="s">
        <v>1438</v>
      </c>
      <c r="C196" s="251" t="s">
        <v>2488</v>
      </c>
      <c r="D196" s="251" t="s">
        <v>909</v>
      </c>
      <c r="E196" s="251" t="s">
        <v>909</v>
      </c>
      <c r="F196" s="252" t="s">
        <v>2499</v>
      </c>
      <c r="G196" s="252" t="s">
        <v>2503</v>
      </c>
      <c r="H196" s="251" t="s">
        <v>411</v>
      </c>
      <c r="I196" s="252" t="s">
        <v>2397</v>
      </c>
      <c r="J196" s="353">
        <v>5.0166000000000002E-2</v>
      </c>
      <c r="K196" s="251" t="s">
        <v>2473</v>
      </c>
      <c r="L196" s="251" t="s">
        <v>2492</v>
      </c>
      <c r="M196" s="251" t="s">
        <v>2492</v>
      </c>
      <c r="N196" s="251" t="s">
        <v>2493</v>
      </c>
      <c r="O196" s="251" t="s">
        <v>2473</v>
      </c>
      <c r="P196" s="237" t="s">
        <v>2494</v>
      </c>
      <c r="Q196" s="251" t="s">
        <v>2495</v>
      </c>
      <c r="R196" s="251" t="s">
        <v>5707</v>
      </c>
    </row>
    <row r="197" spans="2:18" ht="43.5">
      <c r="B197" s="252" t="s">
        <v>1438</v>
      </c>
      <c r="C197" s="251" t="s">
        <v>2488</v>
      </c>
      <c r="D197" s="251" t="s">
        <v>909</v>
      </c>
      <c r="E197" s="251" t="s">
        <v>909</v>
      </c>
      <c r="F197" s="252" t="s">
        <v>2499</v>
      </c>
      <c r="G197" s="252" t="s">
        <v>2503</v>
      </c>
      <c r="H197" s="251" t="s">
        <v>2448</v>
      </c>
      <c r="I197" s="252" t="s">
        <v>1427</v>
      </c>
      <c r="J197" s="353">
        <v>5.6039400000000003E-2</v>
      </c>
      <c r="K197" s="251" t="s">
        <v>2473</v>
      </c>
      <c r="L197" s="251" t="s">
        <v>2492</v>
      </c>
      <c r="M197" s="251" t="s">
        <v>2492</v>
      </c>
      <c r="N197" s="251" t="s">
        <v>2497</v>
      </c>
      <c r="O197" s="251" t="s">
        <v>2473</v>
      </c>
      <c r="P197" s="237" t="s">
        <v>2494</v>
      </c>
      <c r="Q197" s="251" t="s">
        <v>2495</v>
      </c>
      <c r="R197" s="251" t="s">
        <v>5707</v>
      </c>
    </row>
    <row r="198" spans="2:18" ht="43.5">
      <c r="B198" s="252" t="s">
        <v>1438</v>
      </c>
      <c r="C198" s="251" t="s">
        <v>2488</v>
      </c>
      <c r="D198" s="251" t="s">
        <v>909</v>
      </c>
      <c r="E198" s="251" t="s">
        <v>909</v>
      </c>
      <c r="F198" s="252" t="s">
        <v>2499</v>
      </c>
      <c r="G198" s="252" t="s">
        <v>2503</v>
      </c>
      <c r="H198" s="251" t="s">
        <v>415</v>
      </c>
      <c r="I198" s="252" t="s">
        <v>392</v>
      </c>
      <c r="J198" s="353">
        <v>4.7038000000000003E-2</v>
      </c>
      <c r="K198" s="251" t="s">
        <v>2473</v>
      </c>
      <c r="L198" s="251" t="s">
        <v>2492</v>
      </c>
      <c r="M198" s="251" t="s">
        <v>2492</v>
      </c>
      <c r="N198" s="251" t="s">
        <v>2493</v>
      </c>
      <c r="O198" s="251" t="s">
        <v>2473</v>
      </c>
      <c r="P198" s="237" t="s">
        <v>2494</v>
      </c>
      <c r="Q198" s="251" t="s">
        <v>2495</v>
      </c>
      <c r="R198" s="251" t="s">
        <v>5707</v>
      </c>
    </row>
    <row r="199" spans="2:18" ht="43.5">
      <c r="B199" s="252" t="s">
        <v>1438</v>
      </c>
      <c r="C199" s="251" t="s">
        <v>2488</v>
      </c>
      <c r="D199" s="251" t="s">
        <v>909</v>
      </c>
      <c r="E199" s="251" t="s">
        <v>909</v>
      </c>
      <c r="F199" s="252" t="s">
        <v>2499</v>
      </c>
      <c r="G199" s="252" t="s">
        <v>2503</v>
      </c>
      <c r="H199" s="251" t="s">
        <v>2448</v>
      </c>
      <c r="I199" s="252" t="s">
        <v>622</v>
      </c>
      <c r="J199" s="353">
        <v>1.1580500000000001E-2</v>
      </c>
      <c r="K199" s="251" t="s">
        <v>2473</v>
      </c>
      <c r="L199" s="251" t="s">
        <v>2492</v>
      </c>
      <c r="M199" s="251" t="s">
        <v>2492</v>
      </c>
      <c r="N199" s="251" t="s">
        <v>2493</v>
      </c>
      <c r="O199" s="251" t="s">
        <v>2473</v>
      </c>
      <c r="P199" s="237" t="s">
        <v>2494</v>
      </c>
      <c r="Q199" s="251" t="s">
        <v>2495</v>
      </c>
      <c r="R199" s="251" t="s">
        <v>5707</v>
      </c>
    </row>
    <row r="200" spans="2:18" ht="43.5">
      <c r="B200" s="252" t="s">
        <v>1438</v>
      </c>
      <c r="C200" s="251" t="s">
        <v>2488</v>
      </c>
      <c r="D200" s="251" t="s">
        <v>909</v>
      </c>
      <c r="E200" s="251" t="s">
        <v>909</v>
      </c>
      <c r="F200" s="252" t="s">
        <v>2499</v>
      </c>
      <c r="G200" s="252" t="s">
        <v>2503</v>
      </c>
      <c r="H200" s="251" t="s">
        <v>2448</v>
      </c>
      <c r="I200" s="252" t="s">
        <v>1427</v>
      </c>
      <c r="J200" s="353">
        <v>3.4043062999999998E-2</v>
      </c>
      <c r="K200" s="251" t="s">
        <v>2473</v>
      </c>
      <c r="L200" s="251" t="s">
        <v>2492</v>
      </c>
      <c r="M200" s="251" t="s">
        <v>2492</v>
      </c>
      <c r="N200" s="251" t="s">
        <v>2497</v>
      </c>
      <c r="O200" s="251" t="s">
        <v>2473</v>
      </c>
      <c r="P200" s="237" t="s">
        <v>2494</v>
      </c>
      <c r="Q200" s="251" t="s">
        <v>2495</v>
      </c>
      <c r="R200" s="251" t="s">
        <v>5707</v>
      </c>
    </row>
    <row r="201" spans="2:18" ht="43.5">
      <c r="B201" s="252" t="s">
        <v>1438</v>
      </c>
      <c r="C201" s="251" t="s">
        <v>2488</v>
      </c>
      <c r="D201" s="251" t="s">
        <v>909</v>
      </c>
      <c r="E201" s="251" t="s">
        <v>909</v>
      </c>
      <c r="F201" s="252" t="s">
        <v>2499</v>
      </c>
      <c r="G201" s="252" t="s">
        <v>2503</v>
      </c>
      <c r="H201" s="251" t="s">
        <v>2448</v>
      </c>
      <c r="I201" s="252" t="s">
        <v>622</v>
      </c>
      <c r="J201" s="353">
        <v>3.3890999999999998E-2</v>
      </c>
      <c r="K201" s="251" t="s">
        <v>2473</v>
      </c>
      <c r="L201" s="251" t="s">
        <v>2492</v>
      </c>
      <c r="M201" s="251" t="s">
        <v>2492</v>
      </c>
      <c r="N201" s="251" t="s">
        <v>2493</v>
      </c>
      <c r="O201" s="251" t="s">
        <v>2473</v>
      </c>
      <c r="P201" s="237" t="s">
        <v>2494</v>
      </c>
      <c r="Q201" s="251" t="s">
        <v>2495</v>
      </c>
      <c r="R201" s="251" t="s">
        <v>5707</v>
      </c>
    </row>
    <row r="202" spans="2:18" ht="43.5">
      <c r="B202" s="252" t="s">
        <v>1438</v>
      </c>
      <c r="C202" s="251" t="s">
        <v>2488</v>
      </c>
      <c r="D202" s="251" t="s">
        <v>909</v>
      </c>
      <c r="E202" s="251" t="s">
        <v>909</v>
      </c>
      <c r="F202" s="252" t="s">
        <v>2499</v>
      </c>
      <c r="G202" s="252" t="s">
        <v>2503</v>
      </c>
      <c r="H202" s="251" t="s">
        <v>2448</v>
      </c>
      <c r="I202" s="252" t="s">
        <v>622</v>
      </c>
      <c r="J202" s="353">
        <v>2.1010999999999998E-2</v>
      </c>
      <c r="K202" s="251" t="s">
        <v>2473</v>
      </c>
      <c r="L202" s="251" t="s">
        <v>2492</v>
      </c>
      <c r="M202" s="251" t="s">
        <v>2492</v>
      </c>
      <c r="N202" s="251" t="s">
        <v>2493</v>
      </c>
      <c r="O202" s="251" t="s">
        <v>2473</v>
      </c>
      <c r="P202" s="237" t="s">
        <v>2494</v>
      </c>
      <c r="Q202" s="251" t="s">
        <v>2495</v>
      </c>
      <c r="R202" s="251" t="s">
        <v>5707</v>
      </c>
    </row>
    <row r="203" spans="2:18" ht="43.5">
      <c r="B203" s="252" t="s">
        <v>1438</v>
      </c>
      <c r="C203" s="251" t="s">
        <v>2488</v>
      </c>
      <c r="D203" s="251" t="s">
        <v>909</v>
      </c>
      <c r="E203" s="251" t="s">
        <v>909</v>
      </c>
      <c r="F203" s="252" t="s">
        <v>2499</v>
      </c>
      <c r="G203" s="252" t="s">
        <v>2503</v>
      </c>
      <c r="H203" s="251" t="s">
        <v>2448</v>
      </c>
      <c r="I203" s="252" t="s">
        <v>2395</v>
      </c>
      <c r="J203" s="679">
        <v>2.0934000000000001E-2</v>
      </c>
      <c r="K203" s="251" t="s">
        <v>2473</v>
      </c>
      <c r="L203" s="251" t="s">
        <v>2492</v>
      </c>
      <c r="M203" s="251" t="s">
        <v>2492</v>
      </c>
      <c r="N203" s="251" t="s">
        <v>2497</v>
      </c>
      <c r="O203" s="251" t="s">
        <v>2473</v>
      </c>
      <c r="P203" s="237" t="s">
        <v>2494</v>
      </c>
      <c r="Q203" s="251" t="s">
        <v>2495</v>
      </c>
      <c r="R203" s="251" t="s">
        <v>5707</v>
      </c>
    </row>
    <row r="204" spans="2:18" ht="43.5">
      <c r="B204" s="252" t="s">
        <v>1438</v>
      </c>
      <c r="C204" s="251" t="s">
        <v>2488</v>
      </c>
      <c r="D204" s="251" t="s">
        <v>909</v>
      </c>
      <c r="E204" s="251" t="s">
        <v>909</v>
      </c>
      <c r="F204" s="252" t="s">
        <v>2499</v>
      </c>
      <c r="G204" s="252" t="s">
        <v>2503</v>
      </c>
      <c r="H204" s="251" t="s">
        <v>415</v>
      </c>
      <c r="I204" s="252" t="s">
        <v>392</v>
      </c>
      <c r="J204" s="768">
        <v>5.4739000000000003E-2</v>
      </c>
      <c r="K204" s="251" t="s">
        <v>2473</v>
      </c>
      <c r="L204" s="251" t="s">
        <v>2492</v>
      </c>
      <c r="M204" s="251" t="s">
        <v>2492</v>
      </c>
      <c r="N204" s="251" t="s">
        <v>2493</v>
      </c>
      <c r="O204" s="251" t="s">
        <v>2473</v>
      </c>
      <c r="P204" s="237" t="s">
        <v>2494</v>
      </c>
      <c r="Q204" s="251" t="s">
        <v>2495</v>
      </c>
      <c r="R204" s="251" t="s">
        <v>5707</v>
      </c>
    </row>
    <row r="205" spans="2:18" ht="43.5">
      <c r="B205" s="252" t="s">
        <v>1438</v>
      </c>
      <c r="C205" s="251" t="s">
        <v>2488</v>
      </c>
      <c r="D205" s="251" t="s">
        <v>909</v>
      </c>
      <c r="E205" s="251" t="s">
        <v>909</v>
      </c>
      <c r="F205" s="252" t="s">
        <v>2499</v>
      </c>
      <c r="G205" s="252" t="s">
        <v>2503</v>
      </c>
      <c r="H205" s="251" t="s">
        <v>416</v>
      </c>
      <c r="I205" s="251" t="s">
        <v>416</v>
      </c>
      <c r="J205" s="353">
        <v>3.2487428999999998E-2</v>
      </c>
      <c r="K205" s="251" t="s">
        <v>2473</v>
      </c>
      <c r="L205" s="251" t="s">
        <v>2492</v>
      </c>
      <c r="M205" s="251" t="s">
        <v>2492</v>
      </c>
      <c r="N205" s="251" t="s">
        <v>2493</v>
      </c>
      <c r="O205" s="251" t="s">
        <v>2473</v>
      </c>
      <c r="P205" s="237" t="s">
        <v>2494</v>
      </c>
      <c r="Q205" s="251" t="s">
        <v>2495</v>
      </c>
      <c r="R205" s="251" t="s">
        <v>5707</v>
      </c>
    </row>
    <row r="206" spans="2:18" ht="43.5">
      <c r="B206" s="252" t="s">
        <v>1438</v>
      </c>
      <c r="C206" s="251" t="s">
        <v>2488</v>
      </c>
      <c r="D206" s="251" t="s">
        <v>909</v>
      </c>
      <c r="E206" s="251" t="s">
        <v>909</v>
      </c>
      <c r="F206" s="252" t="s">
        <v>2499</v>
      </c>
      <c r="G206" s="252" t="s">
        <v>2504</v>
      </c>
      <c r="H206" s="251" t="s">
        <v>2448</v>
      </c>
      <c r="I206" s="252" t="s">
        <v>1427</v>
      </c>
      <c r="J206" s="353">
        <v>5.5001000000000001E-2</v>
      </c>
      <c r="K206" s="251" t="s">
        <v>2473</v>
      </c>
      <c r="L206" s="251" t="s">
        <v>2492</v>
      </c>
      <c r="M206" s="251" t="s">
        <v>2492</v>
      </c>
      <c r="N206" s="251" t="s">
        <v>2497</v>
      </c>
      <c r="O206" s="251" t="s">
        <v>2473</v>
      </c>
      <c r="P206" s="237" t="s">
        <v>2494</v>
      </c>
      <c r="Q206" s="251" t="s">
        <v>2495</v>
      </c>
      <c r="R206" s="251" t="s">
        <v>5707</v>
      </c>
    </row>
    <row r="207" spans="2:18" ht="43.5">
      <c r="B207" s="252" t="s">
        <v>1438</v>
      </c>
      <c r="C207" s="251" t="s">
        <v>2488</v>
      </c>
      <c r="D207" s="251" t="s">
        <v>909</v>
      </c>
      <c r="E207" s="251" t="s">
        <v>909</v>
      </c>
      <c r="F207" s="252" t="s">
        <v>2499</v>
      </c>
      <c r="G207" s="252" t="s">
        <v>2496</v>
      </c>
      <c r="H207" s="251" t="s">
        <v>2448</v>
      </c>
      <c r="I207" s="252" t="s">
        <v>622</v>
      </c>
      <c r="J207" s="353">
        <v>7.6369999999999997E-3</v>
      </c>
      <c r="K207" s="251" t="s">
        <v>2473</v>
      </c>
      <c r="L207" s="251" t="s">
        <v>2492</v>
      </c>
      <c r="M207" s="251" t="s">
        <v>2492</v>
      </c>
      <c r="N207" s="251" t="s">
        <v>2493</v>
      </c>
      <c r="O207" s="251" t="s">
        <v>2473</v>
      </c>
      <c r="P207" s="237" t="s">
        <v>2494</v>
      </c>
      <c r="Q207" s="251" t="s">
        <v>2495</v>
      </c>
      <c r="R207" s="251" t="s">
        <v>5707</v>
      </c>
    </row>
    <row r="208" spans="2:18" ht="43.5">
      <c r="B208" s="252" t="s">
        <v>1438</v>
      </c>
      <c r="C208" s="251" t="s">
        <v>2488</v>
      </c>
      <c r="D208" s="251" t="s">
        <v>909</v>
      </c>
      <c r="E208" s="251" t="s">
        <v>909</v>
      </c>
      <c r="F208" s="252" t="s">
        <v>2499</v>
      </c>
      <c r="G208" s="252" t="s">
        <v>2505</v>
      </c>
      <c r="H208" s="251" t="s">
        <v>415</v>
      </c>
      <c r="I208" s="252" t="s">
        <v>392</v>
      </c>
      <c r="J208" s="353">
        <v>1.5820000000000001E-2</v>
      </c>
      <c r="K208" s="251" t="s">
        <v>2473</v>
      </c>
      <c r="L208" s="251" t="s">
        <v>2492</v>
      </c>
      <c r="M208" s="251" t="s">
        <v>2492</v>
      </c>
      <c r="N208" s="251" t="s">
        <v>2493</v>
      </c>
      <c r="O208" s="251" t="s">
        <v>2473</v>
      </c>
      <c r="P208" s="237" t="s">
        <v>2494</v>
      </c>
      <c r="Q208" s="251" t="s">
        <v>2495</v>
      </c>
      <c r="R208" s="251" t="s">
        <v>5707</v>
      </c>
    </row>
    <row r="209" spans="2:18" ht="43.5">
      <c r="B209" s="252" t="s">
        <v>1438</v>
      </c>
      <c r="C209" s="251" t="s">
        <v>2488</v>
      </c>
      <c r="D209" s="251" t="s">
        <v>909</v>
      </c>
      <c r="E209" s="251" t="s">
        <v>909</v>
      </c>
      <c r="F209" s="252" t="s">
        <v>2499</v>
      </c>
      <c r="G209" s="252" t="s">
        <v>2505</v>
      </c>
      <c r="H209" s="251" t="s">
        <v>415</v>
      </c>
      <c r="I209" s="252" t="s">
        <v>392</v>
      </c>
      <c r="J209" s="353">
        <v>1.2452E-2</v>
      </c>
      <c r="K209" s="251" t="s">
        <v>2473</v>
      </c>
      <c r="L209" s="251" t="s">
        <v>2492</v>
      </c>
      <c r="M209" s="251" t="s">
        <v>2492</v>
      </c>
      <c r="N209" s="251" t="s">
        <v>2493</v>
      </c>
      <c r="O209" s="251" t="s">
        <v>2473</v>
      </c>
      <c r="P209" s="237" t="s">
        <v>2494</v>
      </c>
      <c r="Q209" s="251" t="s">
        <v>2495</v>
      </c>
      <c r="R209" s="251" t="s">
        <v>5707</v>
      </c>
    </row>
    <row r="210" spans="2:18" ht="43.5">
      <c r="B210" s="252" t="s">
        <v>1438</v>
      </c>
      <c r="C210" s="251" t="s">
        <v>2488</v>
      </c>
      <c r="D210" s="251" t="s">
        <v>909</v>
      </c>
      <c r="E210" s="251" t="s">
        <v>909</v>
      </c>
      <c r="F210" s="252" t="s">
        <v>2499</v>
      </c>
      <c r="G210" s="252" t="s">
        <v>2505</v>
      </c>
      <c r="H210" s="251" t="s">
        <v>415</v>
      </c>
      <c r="I210" s="252" t="s">
        <v>392</v>
      </c>
      <c r="J210" s="353">
        <v>4.7057000000000002E-2</v>
      </c>
      <c r="K210" s="252" t="s">
        <v>2491</v>
      </c>
      <c r="L210" s="251" t="s">
        <v>2492</v>
      </c>
      <c r="M210" s="251" t="s">
        <v>2492</v>
      </c>
      <c r="N210" s="251" t="s">
        <v>2493</v>
      </c>
      <c r="O210" s="251" t="s">
        <v>2473</v>
      </c>
      <c r="P210" s="237" t="s">
        <v>2494</v>
      </c>
      <c r="Q210" s="251" t="s">
        <v>2495</v>
      </c>
      <c r="R210" s="251" t="s">
        <v>5707</v>
      </c>
    </row>
    <row r="211" spans="2:18" ht="43.5">
      <c r="B211" s="252" t="s">
        <v>1438</v>
      </c>
      <c r="C211" s="251" t="s">
        <v>2488</v>
      </c>
      <c r="D211" s="251" t="s">
        <v>909</v>
      </c>
      <c r="E211" s="251" t="s">
        <v>909</v>
      </c>
      <c r="F211" s="252" t="s">
        <v>2499</v>
      </c>
      <c r="G211" s="252" t="s">
        <v>2505</v>
      </c>
      <c r="H211" s="251" t="s">
        <v>415</v>
      </c>
      <c r="I211" s="252" t="s">
        <v>392</v>
      </c>
      <c r="J211" s="353">
        <v>4.7136999999999998E-2</v>
      </c>
      <c r="K211" s="252" t="s">
        <v>2491</v>
      </c>
      <c r="L211" s="251" t="s">
        <v>2492</v>
      </c>
      <c r="M211" s="251" t="s">
        <v>2492</v>
      </c>
      <c r="N211" s="251" t="s">
        <v>2493</v>
      </c>
      <c r="O211" s="251" t="s">
        <v>2473</v>
      </c>
      <c r="P211" s="237" t="s">
        <v>2494</v>
      </c>
      <c r="Q211" s="251" t="s">
        <v>2495</v>
      </c>
      <c r="R211" s="251" t="s">
        <v>5707</v>
      </c>
    </row>
    <row r="212" spans="2:18" ht="43.5">
      <c r="B212" s="252" t="s">
        <v>1438</v>
      </c>
      <c r="C212" s="251" t="s">
        <v>2488</v>
      </c>
      <c r="D212" s="251" t="s">
        <v>909</v>
      </c>
      <c r="E212" s="251" t="s">
        <v>909</v>
      </c>
      <c r="F212" s="252" t="s">
        <v>2499</v>
      </c>
      <c r="G212" s="252" t="s">
        <v>2505</v>
      </c>
      <c r="H212" s="251" t="s">
        <v>2448</v>
      </c>
      <c r="I212" s="252" t="s">
        <v>622</v>
      </c>
      <c r="J212" s="353">
        <v>3.2147000000000002E-2</v>
      </c>
      <c r="K212" s="252" t="s">
        <v>2491</v>
      </c>
      <c r="L212" s="251" t="s">
        <v>2492</v>
      </c>
      <c r="M212" s="251" t="s">
        <v>2492</v>
      </c>
      <c r="N212" s="251" t="s">
        <v>2493</v>
      </c>
      <c r="O212" s="237" t="s">
        <v>100</v>
      </c>
      <c r="P212" s="237" t="s">
        <v>2494</v>
      </c>
      <c r="Q212" s="251" t="s">
        <v>2495</v>
      </c>
      <c r="R212" s="251" t="s">
        <v>5707</v>
      </c>
    </row>
    <row r="213" spans="2:18" ht="43.5">
      <c r="B213" s="252" t="s">
        <v>1438</v>
      </c>
      <c r="C213" s="251" t="s">
        <v>2488</v>
      </c>
      <c r="D213" s="251" t="s">
        <v>909</v>
      </c>
      <c r="E213" s="251" t="s">
        <v>909</v>
      </c>
      <c r="F213" s="252" t="s">
        <v>2499</v>
      </c>
      <c r="G213" s="252" t="s">
        <v>2505</v>
      </c>
      <c r="H213" s="251" t="s">
        <v>2448</v>
      </c>
      <c r="I213" s="252" t="s">
        <v>2395</v>
      </c>
      <c r="J213" s="679">
        <v>1.8251E-2</v>
      </c>
      <c r="K213" s="251" t="s">
        <v>2491</v>
      </c>
      <c r="L213" s="251" t="s">
        <v>2492</v>
      </c>
      <c r="M213" s="251" t="s">
        <v>2492</v>
      </c>
      <c r="N213" s="251" t="s">
        <v>2497</v>
      </c>
      <c r="O213" s="237" t="s">
        <v>100</v>
      </c>
      <c r="P213" s="237" t="s">
        <v>2494</v>
      </c>
      <c r="Q213" s="251" t="s">
        <v>2495</v>
      </c>
      <c r="R213" s="251" t="s">
        <v>5707</v>
      </c>
    </row>
    <row r="214" spans="2:18" ht="43.5">
      <c r="B214" s="252" t="s">
        <v>1438</v>
      </c>
      <c r="C214" s="251" t="s">
        <v>2488</v>
      </c>
      <c r="D214" s="251" t="s">
        <v>909</v>
      </c>
      <c r="E214" s="251" t="s">
        <v>909</v>
      </c>
      <c r="F214" s="252" t="s">
        <v>2499</v>
      </c>
      <c r="G214" s="252" t="s">
        <v>2506</v>
      </c>
      <c r="H214" s="251" t="s">
        <v>415</v>
      </c>
      <c r="I214" s="252" t="s">
        <v>392</v>
      </c>
      <c r="J214" s="353">
        <v>7.6350000000000003E-3</v>
      </c>
      <c r="K214" s="252" t="s">
        <v>2491</v>
      </c>
      <c r="L214" s="251" t="s">
        <v>2492</v>
      </c>
      <c r="M214" s="251" t="s">
        <v>2492</v>
      </c>
      <c r="N214" s="251" t="s">
        <v>2493</v>
      </c>
      <c r="O214" s="237" t="s">
        <v>100</v>
      </c>
      <c r="P214" s="237" t="s">
        <v>2494</v>
      </c>
      <c r="Q214" s="251" t="s">
        <v>2495</v>
      </c>
      <c r="R214" s="251" t="s">
        <v>5707</v>
      </c>
    </row>
    <row r="215" spans="2:18" ht="43.5">
      <c r="B215" s="252" t="s">
        <v>1438</v>
      </c>
      <c r="C215" s="251" t="s">
        <v>2488</v>
      </c>
      <c r="D215" s="251" t="s">
        <v>909</v>
      </c>
      <c r="E215" s="251" t="s">
        <v>909</v>
      </c>
      <c r="F215" s="252" t="s">
        <v>2499</v>
      </c>
      <c r="G215" s="252" t="s">
        <v>2506</v>
      </c>
      <c r="H215" s="251" t="s">
        <v>2448</v>
      </c>
      <c r="I215" s="252" t="s">
        <v>622</v>
      </c>
      <c r="J215" s="353">
        <v>5.4674E-2</v>
      </c>
      <c r="K215" s="252" t="s">
        <v>2491</v>
      </c>
      <c r="L215" s="251" t="s">
        <v>2492</v>
      </c>
      <c r="M215" s="251" t="s">
        <v>2492</v>
      </c>
      <c r="N215" s="251" t="s">
        <v>2493</v>
      </c>
      <c r="O215" s="251" t="s">
        <v>2473</v>
      </c>
      <c r="P215" s="237" t="s">
        <v>2494</v>
      </c>
      <c r="Q215" s="251" t="s">
        <v>2495</v>
      </c>
      <c r="R215" s="251" t="s">
        <v>5707</v>
      </c>
    </row>
    <row r="216" spans="2:18" ht="43.5">
      <c r="B216" s="252" t="s">
        <v>1438</v>
      </c>
      <c r="C216" s="251" t="s">
        <v>2488</v>
      </c>
      <c r="D216" s="251" t="s">
        <v>909</v>
      </c>
      <c r="E216" s="251" t="s">
        <v>909</v>
      </c>
      <c r="F216" s="252" t="s">
        <v>2499</v>
      </c>
      <c r="G216" s="252" t="s">
        <v>2506</v>
      </c>
      <c r="H216" s="251" t="s">
        <v>2448</v>
      </c>
      <c r="I216" s="252" t="s">
        <v>622</v>
      </c>
      <c r="J216" s="354">
        <v>5.4781000000000003E-2</v>
      </c>
      <c r="K216" s="252" t="s">
        <v>2491</v>
      </c>
      <c r="L216" s="251" t="s">
        <v>2492</v>
      </c>
      <c r="M216" s="251" t="s">
        <v>2492</v>
      </c>
      <c r="N216" s="251" t="s">
        <v>2493</v>
      </c>
      <c r="O216" s="251" t="s">
        <v>2473</v>
      </c>
      <c r="P216" s="237" t="s">
        <v>2494</v>
      </c>
      <c r="Q216" s="251" t="s">
        <v>2495</v>
      </c>
      <c r="R216" s="251" t="s">
        <v>5707</v>
      </c>
    </row>
    <row r="217" spans="2:18" ht="43.5">
      <c r="B217" s="252" t="s">
        <v>1438</v>
      </c>
      <c r="C217" s="251" t="s">
        <v>2488</v>
      </c>
      <c r="D217" s="251" t="s">
        <v>909</v>
      </c>
      <c r="E217" s="251" t="s">
        <v>909</v>
      </c>
      <c r="F217" s="252" t="s">
        <v>2499</v>
      </c>
      <c r="G217" s="252" t="s">
        <v>2506</v>
      </c>
      <c r="H217" s="251" t="s">
        <v>2448</v>
      </c>
      <c r="I217" s="252" t="s">
        <v>1427</v>
      </c>
      <c r="J217" s="354">
        <v>4.7148987000000003E-2</v>
      </c>
      <c r="K217" s="252" t="s">
        <v>2491</v>
      </c>
      <c r="L217" s="251" t="s">
        <v>2492</v>
      </c>
      <c r="M217" s="251" t="s">
        <v>2492</v>
      </c>
      <c r="N217" s="251" t="s">
        <v>2497</v>
      </c>
      <c r="O217" s="251" t="s">
        <v>2473</v>
      </c>
      <c r="P217" s="237" t="s">
        <v>2494</v>
      </c>
      <c r="Q217" s="251" t="s">
        <v>2495</v>
      </c>
      <c r="R217" s="251" t="s">
        <v>5707</v>
      </c>
    </row>
    <row r="218" spans="2:18" ht="43.5">
      <c r="B218" s="252" t="s">
        <v>1438</v>
      </c>
      <c r="C218" s="251" t="s">
        <v>2488</v>
      </c>
      <c r="D218" s="251" t="s">
        <v>909</v>
      </c>
      <c r="E218" s="251" t="s">
        <v>909</v>
      </c>
      <c r="F218" s="252" t="s">
        <v>2499</v>
      </c>
      <c r="G218" s="252" t="s">
        <v>2506</v>
      </c>
      <c r="H218" s="251" t="s">
        <v>2448</v>
      </c>
      <c r="I218" s="252" t="s">
        <v>622</v>
      </c>
      <c r="J218" s="353">
        <v>4.9999000000000002E-2</v>
      </c>
      <c r="K218" s="252" t="s">
        <v>2491</v>
      </c>
      <c r="L218" s="251" t="s">
        <v>2492</v>
      </c>
      <c r="M218" s="251" t="s">
        <v>2492</v>
      </c>
      <c r="N218" s="251" t="s">
        <v>2493</v>
      </c>
      <c r="O218" s="251" t="s">
        <v>2473</v>
      </c>
      <c r="P218" s="237" t="s">
        <v>2494</v>
      </c>
      <c r="Q218" s="251" t="s">
        <v>2495</v>
      </c>
      <c r="R218" s="251" t="s">
        <v>5707</v>
      </c>
    </row>
    <row r="219" spans="2:18" ht="43.5">
      <c r="B219" s="252" t="s">
        <v>1438</v>
      </c>
      <c r="C219" s="251" t="s">
        <v>2488</v>
      </c>
      <c r="D219" s="251" t="s">
        <v>909</v>
      </c>
      <c r="E219" s="251" t="s">
        <v>909</v>
      </c>
      <c r="F219" s="252" t="s">
        <v>2499</v>
      </c>
      <c r="G219" s="252" t="s">
        <v>2506</v>
      </c>
      <c r="H219" s="251" t="s">
        <v>2448</v>
      </c>
      <c r="I219" s="252" t="s">
        <v>622</v>
      </c>
      <c r="J219" s="679">
        <v>4.7094999999999998E-2</v>
      </c>
      <c r="K219" s="251" t="s">
        <v>2491</v>
      </c>
      <c r="L219" s="251" t="s">
        <v>2492</v>
      </c>
      <c r="M219" s="251" t="s">
        <v>2492</v>
      </c>
      <c r="N219" s="251" t="s">
        <v>2493</v>
      </c>
      <c r="O219" s="251" t="s">
        <v>2473</v>
      </c>
      <c r="P219" s="237" t="s">
        <v>2494</v>
      </c>
      <c r="Q219" s="251" t="s">
        <v>2495</v>
      </c>
      <c r="R219" s="251" t="s">
        <v>5707</v>
      </c>
    </row>
    <row r="220" spans="2:18" ht="43.5">
      <c r="B220" s="252" t="s">
        <v>1438</v>
      </c>
      <c r="C220" s="251" t="s">
        <v>2488</v>
      </c>
      <c r="D220" s="251" t="s">
        <v>909</v>
      </c>
      <c r="E220" s="251" t="s">
        <v>909</v>
      </c>
      <c r="F220" s="252" t="s">
        <v>2499</v>
      </c>
      <c r="G220" s="252" t="s">
        <v>2506</v>
      </c>
      <c r="H220" s="251" t="s">
        <v>2448</v>
      </c>
      <c r="I220" s="252" t="s">
        <v>622</v>
      </c>
      <c r="J220" s="353">
        <v>0.10143099999999999</v>
      </c>
      <c r="K220" s="252" t="s">
        <v>2491</v>
      </c>
      <c r="L220" s="251" t="s">
        <v>2492</v>
      </c>
      <c r="M220" s="251" t="s">
        <v>2492</v>
      </c>
      <c r="N220" s="251" t="s">
        <v>2493</v>
      </c>
      <c r="O220" s="251" t="s">
        <v>2473</v>
      </c>
      <c r="P220" s="237" t="s">
        <v>2494</v>
      </c>
      <c r="Q220" s="251" t="s">
        <v>2495</v>
      </c>
      <c r="R220" s="251" t="s">
        <v>5707</v>
      </c>
    </row>
    <row r="221" spans="2:18" ht="43.5">
      <c r="B221" s="252" t="s">
        <v>1438</v>
      </c>
      <c r="C221" s="251" t="s">
        <v>2488</v>
      </c>
      <c r="D221" s="251" t="s">
        <v>909</v>
      </c>
      <c r="E221" s="251" t="s">
        <v>909</v>
      </c>
      <c r="F221" s="252" t="s">
        <v>2499</v>
      </c>
      <c r="G221" s="252" t="s">
        <v>2506</v>
      </c>
      <c r="H221" s="251" t="s">
        <v>2448</v>
      </c>
      <c r="I221" s="252" t="s">
        <v>2395</v>
      </c>
      <c r="J221" s="353">
        <v>5.4712999999999998E-2</v>
      </c>
      <c r="K221" s="251" t="s">
        <v>2473</v>
      </c>
      <c r="L221" s="251" t="s">
        <v>2492</v>
      </c>
      <c r="M221" s="251" t="s">
        <v>2492</v>
      </c>
      <c r="N221" s="251" t="s">
        <v>2497</v>
      </c>
      <c r="O221" s="251" t="s">
        <v>2473</v>
      </c>
      <c r="P221" s="237" t="s">
        <v>2494</v>
      </c>
      <c r="Q221" s="251" t="s">
        <v>2495</v>
      </c>
      <c r="R221" s="251" t="s">
        <v>5707</v>
      </c>
    </row>
    <row r="222" spans="2:18" ht="43.5">
      <c r="B222" s="252" t="s">
        <v>1438</v>
      </c>
      <c r="C222" s="251" t="s">
        <v>2488</v>
      </c>
      <c r="D222" s="251" t="s">
        <v>909</v>
      </c>
      <c r="E222" s="251" t="s">
        <v>909</v>
      </c>
      <c r="F222" s="252" t="s">
        <v>2499</v>
      </c>
      <c r="G222" s="252" t="s">
        <v>2506</v>
      </c>
      <c r="H222" s="251" t="s">
        <v>2448</v>
      </c>
      <c r="I222" s="252" t="s">
        <v>1427</v>
      </c>
      <c r="J222" s="679">
        <v>4.0203999999999997E-2</v>
      </c>
      <c r="K222" s="251" t="s">
        <v>2491</v>
      </c>
      <c r="L222" s="251" t="s">
        <v>2492</v>
      </c>
      <c r="M222" s="251" t="s">
        <v>2492</v>
      </c>
      <c r="N222" s="251" t="s">
        <v>2497</v>
      </c>
      <c r="O222" s="251" t="s">
        <v>2473</v>
      </c>
      <c r="P222" s="237" t="s">
        <v>2494</v>
      </c>
      <c r="Q222" s="251" t="s">
        <v>2495</v>
      </c>
      <c r="R222" s="251" t="s">
        <v>5707</v>
      </c>
    </row>
    <row r="223" spans="2:18" ht="43.5">
      <c r="B223" s="252" t="s">
        <v>1438</v>
      </c>
      <c r="C223" s="251" t="s">
        <v>2488</v>
      </c>
      <c r="D223" s="251" t="s">
        <v>909</v>
      </c>
      <c r="E223" s="251" t="s">
        <v>909</v>
      </c>
      <c r="F223" s="252" t="s">
        <v>2499</v>
      </c>
      <c r="G223" s="252" t="s">
        <v>2506</v>
      </c>
      <c r="H223" s="251" t="s">
        <v>2448</v>
      </c>
      <c r="I223" s="252" t="s">
        <v>1427</v>
      </c>
      <c r="J223" s="353">
        <v>4.7049000000000001E-2</v>
      </c>
      <c r="K223" s="252" t="s">
        <v>2491</v>
      </c>
      <c r="L223" s="251" t="s">
        <v>2492</v>
      </c>
      <c r="M223" s="251" t="s">
        <v>2492</v>
      </c>
      <c r="N223" s="251" t="s">
        <v>2497</v>
      </c>
      <c r="O223" s="251" t="s">
        <v>2473</v>
      </c>
      <c r="P223" s="237" t="s">
        <v>2494</v>
      </c>
      <c r="Q223" s="251" t="s">
        <v>2495</v>
      </c>
      <c r="R223" s="251" t="s">
        <v>5707</v>
      </c>
    </row>
    <row r="224" spans="2:18" ht="43.5">
      <c r="B224" s="252" t="s">
        <v>1438</v>
      </c>
      <c r="C224" s="251" t="s">
        <v>2488</v>
      </c>
      <c r="D224" s="251" t="s">
        <v>909</v>
      </c>
      <c r="E224" s="251" t="s">
        <v>909</v>
      </c>
      <c r="F224" s="252" t="s">
        <v>2499</v>
      </c>
      <c r="G224" s="252" t="s">
        <v>2506</v>
      </c>
      <c r="H224" s="251" t="s">
        <v>2448</v>
      </c>
      <c r="I224" s="252" t="s">
        <v>622</v>
      </c>
      <c r="J224" s="353">
        <v>6.2400999999999998E-2</v>
      </c>
      <c r="K224" s="252" t="s">
        <v>2491</v>
      </c>
      <c r="L224" s="251" t="s">
        <v>2492</v>
      </c>
      <c r="M224" s="251" t="s">
        <v>2492</v>
      </c>
      <c r="N224" s="251" t="s">
        <v>2493</v>
      </c>
      <c r="O224" s="251" t="s">
        <v>2473</v>
      </c>
      <c r="P224" s="237" t="s">
        <v>2494</v>
      </c>
      <c r="Q224" s="251" t="s">
        <v>2495</v>
      </c>
      <c r="R224" s="251" t="s">
        <v>5707</v>
      </c>
    </row>
    <row r="225" spans="2:18" ht="43.5">
      <c r="B225" s="252" t="s">
        <v>1438</v>
      </c>
      <c r="C225" s="251" t="s">
        <v>2488</v>
      </c>
      <c r="D225" s="251" t="s">
        <v>909</v>
      </c>
      <c r="E225" s="251" t="s">
        <v>909</v>
      </c>
      <c r="F225" s="252" t="s">
        <v>2499</v>
      </c>
      <c r="G225" s="252" t="s">
        <v>2506</v>
      </c>
      <c r="H225" s="251" t="s">
        <v>2448</v>
      </c>
      <c r="I225" s="252" t="s">
        <v>1427</v>
      </c>
      <c r="J225" s="353">
        <v>4.7128000000000003E-2</v>
      </c>
      <c r="K225" s="252" t="s">
        <v>2491</v>
      </c>
      <c r="L225" s="251" t="s">
        <v>2492</v>
      </c>
      <c r="M225" s="251" t="s">
        <v>2492</v>
      </c>
      <c r="N225" s="251" t="s">
        <v>2497</v>
      </c>
      <c r="O225" s="251" t="s">
        <v>2473</v>
      </c>
      <c r="P225" s="237" t="s">
        <v>2494</v>
      </c>
      <c r="Q225" s="251" t="s">
        <v>2495</v>
      </c>
      <c r="R225" s="251" t="s">
        <v>5707</v>
      </c>
    </row>
    <row r="226" spans="2:18" ht="43.5">
      <c r="B226" s="252" t="s">
        <v>1438</v>
      </c>
      <c r="C226" s="251" t="s">
        <v>2488</v>
      </c>
      <c r="D226" s="251" t="s">
        <v>909</v>
      </c>
      <c r="E226" s="251" t="s">
        <v>909</v>
      </c>
      <c r="F226" s="252" t="s">
        <v>2499</v>
      </c>
      <c r="G226" s="252" t="s">
        <v>2506</v>
      </c>
      <c r="H226" s="251" t="s">
        <v>2448</v>
      </c>
      <c r="I226" s="252" t="s">
        <v>622</v>
      </c>
      <c r="J226" s="353">
        <v>0.102572</v>
      </c>
      <c r="K226" s="252" t="s">
        <v>2491</v>
      </c>
      <c r="L226" s="251" t="s">
        <v>2492</v>
      </c>
      <c r="M226" s="251" t="s">
        <v>2492</v>
      </c>
      <c r="N226" s="251" t="s">
        <v>2493</v>
      </c>
      <c r="O226" s="251" t="s">
        <v>2473</v>
      </c>
      <c r="P226" s="237" t="s">
        <v>2494</v>
      </c>
      <c r="Q226" s="251" t="s">
        <v>2495</v>
      </c>
      <c r="R226" s="251" t="s">
        <v>5707</v>
      </c>
    </row>
    <row r="227" spans="2:18" ht="43.5">
      <c r="B227" s="252" t="s">
        <v>1438</v>
      </c>
      <c r="C227" s="251" t="s">
        <v>2488</v>
      </c>
      <c r="D227" s="251" t="s">
        <v>909</v>
      </c>
      <c r="E227" s="251" t="s">
        <v>909</v>
      </c>
      <c r="F227" s="252" t="s">
        <v>2499</v>
      </c>
      <c r="G227" s="252" t="s">
        <v>2506</v>
      </c>
      <c r="H227" s="251" t="s">
        <v>2448</v>
      </c>
      <c r="I227" s="252" t="s">
        <v>622</v>
      </c>
      <c r="J227" s="354">
        <v>4.7118E-2</v>
      </c>
      <c r="K227" s="252" t="s">
        <v>2491</v>
      </c>
      <c r="L227" s="251" t="s">
        <v>2492</v>
      </c>
      <c r="M227" s="251" t="s">
        <v>2492</v>
      </c>
      <c r="N227" s="251" t="s">
        <v>2493</v>
      </c>
      <c r="O227" s="251" t="s">
        <v>2473</v>
      </c>
      <c r="P227" s="237" t="s">
        <v>2494</v>
      </c>
      <c r="Q227" s="251" t="s">
        <v>2495</v>
      </c>
      <c r="R227" s="251" t="s">
        <v>5707</v>
      </c>
    </row>
    <row r="228" spans="2:18" ht="43.5">
      <c r="B228" s="252" t="s">
        <v>1438</v>
      </c>
      <c r="C228" s="251" t="s">
        <v>2488</v>
      </c>
      <c r="D228" s="251" t="s">
        <v>909</v>
      </c>
      <c r="E228" s="251" t="s">
        <v>909</v>
      </c>
      <c r="F228" s="252" t="s">
        <v>2499</v>
      </c>
      <c r="G228" s="252" t="s">
        <v>2506</v>
      </c>
      <c r="H228" s="251" t="s">
        <v>2448</v>
      </c>
      <c r="I228" s="252" t="s">
        <v>1427</v>
      </c>
      <c r="J228" s="353">
        <v>3.2138E-2</v>
      </c>
      <c r="K228" s="251" t="s">
        <v>2473</v>
      </c>
      <c r="L228" s="251" t="s">
        <v>2492</v>
      </c>
      <c r="M228" s="251" t="s">
        <v>2492</v>
      </c>
      <c r="N228" s="251" t="s">
        <v>2497</v>
      </c>
      <c r="O228" s="251" t="s">
        <v>2473</v>
      </c>
      <c r="P228" s="237" t="s">
        <v>2494</v>
      </c>
      <c r="Q228" s="251" t="s">
        <v>2495</v>
      </c>
      <c r="R228" s="251" t="s">
        <v>5707</v>
      </c>
    </row>
    <row r="229" spans="2:18" ht="43.5">
      <c r="B229" s="252" t="s">
        <v>1438</v>
      </c>
      <c r="C229" s="251" t="s">
        <v>2488</v>
      </c>
      <c r="D229" s="251" t="s">
        <v>909</v>
      </c>
      <c r="E229" s="251" t="s">
        <v>909</v>
      </c>
      <c r="F229" s="252" t="s">
        <v>2499</v>
      </c>
      <c r="G229" s="252" t="s">
        <v>2506</v>
      </c>
      <c r="H229" s="251" t="s">
        <v>2448</v>
      </c>
      <c r="I229" s="252" t="s">
        <v>1427</v>
      </c>
      <c r="J229" s="353">
        <v>1.4225E-2</v>
      </c>
      <c r="K229" s="252" t="s">
        <v>2491</v>
      </c>
      <c r="L229" s="251" t="s">
        <v>2492</v>
      </c>
      <c r="M229" s="251" t="s">
        <v>2492</v>
      </c>
      <c r="N229" s="251" t="s">
        <v>2497</v>
      </c>
      <c r="O229" s="251" t="s">
        <v>2473</v>
      </c>
      <c r="P229" s="237" t="s">
        <v>2494</v>
      </c>
      <c r="Q229" s="251" t="s">
        <v>2495</v>
      </c>
      <c r="R229" s="251" t="s">
        <v>5707</v>
      </c>
    </row>
    <row r="230" spans="2:18" ht="43.5">
      <c r="B230" s="252" t="s">
        <v>1438</v>
      </c>
      <c r="C230" s="251" t="s">
        <v>2488</v>
      </c>
      <c r="D230" s="251" t="s">
        <v>909</v>
      </c>
      <c r="E230" s="251" t="s">
        <v>909</v>
      </c>
      <c r="F230" s="252" t="s">
        <v>2499</v>
      </c>
      <c r="G230" s="252" t="s">
        <v>2506</v>
      </c>
      <c r="H230" s="251" t="s">
        <v>2448</v>
      </c>
      <c r="I230" s="252" t="s">
        <v>1427</v>
      </c>
      <c r="J230" s="353">
        <v>5.3948000000000003E-2</v>
      </c>
      <c r="K230" s="251" t="s">
        <v>2473</v>
      </c>
      <c r="L230" s="251" t="s">
        <v>2492</v>
      </c>
      <c r="M230" s="251" t="s">
        <v>2492</v>
      </c>
      <c r="N230" s="251" t="s">
        <v>2497</v>
      </c>
      <c r="O230" s="251" t="s">
        <v>2473</v>
      </c>
      <c r="P230" s="237" t="s">
        <v>2494</v>
      </c>
      <c r="Q230" s="251" t="s">
        <v>2495</v>
      </c>
      <c r="R230" s="251" t="s">
        <v>5707</v>
      </c>
    </row>
    <row r="231" spans="2:18" ht="43.5">
      <c r="B231" s="252" t="s">
        <v>1438</v>
      </c>
      <c r="C231" s="251" t="s">
        <v>2488</v>
      </c>
      <c r="D231" s="251" t="s">
        <v>909</v>
      </c>
      <c r="E231" s="251" t="s">
        <v>909</v>
      </c>
      <c r="F231" s="252" t="s">
        <v>2499</v>
      </c>
      <c r="G231" s="252" t="s">
        <v>2506</v>
      </c>
      <c r="H231" s="252" t="s">
        <v>2453</v>
      </c>
      <c r="I231" s="252" t="s">
        <v>2507</v>
      </c>
      <c r="J231" s="354">
        <v>4.7118E-2</v>
      </c>
      <c r="K231" s="252" t="s">
        <v>2491</v>
      </c>
      <c r="L231" s="251" t="s">
        <v>2492</v>
      </c>
      <c r="M231" s="251" t="s">
        <v>2492</v>
      </c>
      <c r="N231" s="251" t="s">
        <v>2497</v>
      </c>
      <c r="O231" s="251" t="s">
        <v>2473</v>
      </c>
      <c r="P231" s="237" t="s">
        <v>2494</v>
      </c>
      <c r="Q231" s="251" t="s">
        <v>2495</v>
      </c>
      <c r="R231" s="251" t="s">
        <v>5707</v>
      </c>
    </row>
    <row r="232" spans="2:18" ht="43.5">
      <c r="B232" s="252" t="s">
        <v>1438</v>
      </c>
      <c r="C232" s="251" t="s">
        <v>2488</v>
      </c>
      <c r="D232" s="251" t="s">
        <v>909</v>
      </c>
      <c r="E232" s="251" t="s">
        <v>909</v>
      </c>
      <c r="F232" s="252" t="s">
        <v>2499</v>
      </c>
      <c r="G232" s="252" t="s">
        <v>2506</v>
      </c>
      <c r="H232" s="252" t="s">
        <v>2453</v>
      </c>
      <c r="I232" s="252" t="s">
        <v>2507</v>
      </c>
      <c r="J232" s="353">
        <v>5.4752000000000002E-2</v>
      </c>
      <c r="K232" s="252" t="s">
        <v>2491</v>
      </c>
      <c r="L232" s="251" t="s">
        <v>2492</v>
      </c>
      <c r="M232" s="251" t="s">
        <v>2492</v>
      </c>
      <c r="N232" s="251" t="s">
        <v>2497</v>
      </c>
      <c r="O232" s="251" t="s">
        <v>2473</v>
      </c>
      <c r="P232" s="237" t="s">
        <v>2494</v>
      </c>
      <c r="Q232" s="251" t="s">
        <v>2495</v>
      </c>
      <c r="R232" s="251" t="s">
        <v>5707</v>
      </c>
    </row>
    <row r="233" spans="2:18" ht="43.5">
      <c r="B233" s="252" t="s">
        <v>1438</v>
      </c>
      <c r="C233" s="251" t="s">
        <v>2488</v>
      </c>
      <c r="D233" s="251" t="s">
        <v>909</v>
      </c>
      <c r="E233" s="251" t="s">
        <v>909</v>
      </c>
      <c r="F233" s="252" t="s">
        <v>2499</v>
      </c>
      <c r="G233" s="252" t="s">
        <v>2506</v>
      </c>
      <c r="H233" s="252" t="s">
        <v>2453</v>
      </c>
      <c r="I233" s="252" t="s">
        <v>2507</v>
      </c>
      <c r="J233" s="353">
        <v>6.2399999999999997E-2</v>
      </c>
      <c r="K233" s="251" t="s">
        <v>2473</v>
      </c>
      <c r="L233" s="251" t="s">
        <v>2492</v>
      </c>
      <c r="M233" s="251" t="s">
        <v>2492</v>
      </c>
      <c r="N233" s="251" t="s">
        <v>2497</v>
      </c>
      <c r="O233" s="251" t="s">
        <v>2473</v>
      </c>
      <c r="P233" s="237" t="s">
        <v>2494</v>
      </c>
      <c r="Q233" s="251" t="s">
        <v>2495</v>
      </c>
      <c r="R233" s="251" t="s">
        <v>5707</v>
      </c>
    </row>
    <row r="234" spans="2:18" ht="43.5">
      <c r="B234" s="252" t="s">
        <v>1438</v>
      </c>
      <c r="C234" s="251" t="s">
        <v>2488</v>
      </c>
      <c r="D234" s="251" t="s">
        <v>909</v>
      </c>
      <c r="E234" s="251" t="s">
        <v>909</v>
      </c>
      <c r="F234" s="252" t="s">
        <v>2499</v>
      </c>
      <c r="G234" s="252" t="s">
        <v>2508</v>
      </c>
      <c r="H234" s="251" t="s">
        <v>2448</v>
      </c>
      <c r="I234" s="252" t="s">
        <v>622</v>
      </c>
      <c r="J234" s="353">
        <v>2.16825E-2</v>
      </c>
      <c r="K234" s="252" t="s">
        <v>2491</v>
      </c>
      <c r="L234" s="251" t="s">
        <v>2492</v>
      </c>
      <c r="M234" s="251" t="s">
        <v>2492</v>
      </c>
      <c r="N234" s="251" t="s">
        <v>2493</v>
      </c>
      <c r="O234" s="251" t="s">
        <v>2473</v>
      </c>
      <c r="P234" s="237" t="s">
        <v>2494</v>
      </c>
      <c r="Q234" s="251" t="s">
        <v>2495</v>
      </c>
      <c r="R234" s="251" t="s">
        <v>5707</v>
      </c>
    </row>
    <row r="235" spans="2:18" ht="43.5">
      <c r="B235" s="252" t="s">
        <v>1438</v>
      </c>
      <c r="C235" s="251" t="s">
        <v>2509</v>
      </c>
      <c r="D235" s="251" t="s">
        <v>927</v>
      </c>
      <c r="E235" s="251" t="s">
        <v>916</v>
      </c>
      <c r="F235" s="251" t="s">
        <v>913</v>
      </c>
      <c r="G235" s="252" t="s">
        <v>5709</v>
      </c>
      <c r="H235" s="251" t="s">
        <v>2448</v>
      </c>
      <c r="I235" s="251" t="s">
        <v>2510</v>
      </c>
      <c r="J235" s="679">
        <v>2.0101000000000001E-2</v>
      </c>
      <c r="K235" s="251" t="s">
        <v>2473</v>
      </c>
      <c r="L235" s="251" t="s">
        <v>2479</v>
      </c>
      <c r="M235" s="251" t="s">
        <v>2479</v>
      </c>
      <c r="N235" s="251" t="s">
        <v>428</v>
      </c>
      <c r="O235" s="251" t="s">
        <v>428</v>
      </c>
      <c r="P235" s="251" t="s">
        <v>2511</v>
      </c>
      <c r="Q235" s="251" t="s">
        <v>2473</v>
      </c>
      <c r="R235" s="251" t="s">
        <v>5707</v>
      </c>
    </row>
    <row r="236" spans="2:18" ht="43.5">
      <c r="B236" s="252" t="s">
        <v>1438</v>
      </c>
      <c r="C236" s="252" t="s">
        <v>2512</v>
      </c>
      <c r="D236" s="251" t="s">
        <v>927</v>
      </c>
      <c r="E236" s="251" t="s">
        <v>916</v>
      </c>
      <c r="F236" s="252" t="s">
        <v>932</v>
      </c>
      <c r="G236" s="252" t="s">
        <v>2513</v>
      </c>
      <c r="H236" s="251" t="s">
        <v>2448</v>
      </c>
      <c r="I236" s="252" t="s">
        <v>623</v>
      </c>
      <c r="J236" s="353">
        <v>0.101104</v>
      </c>
      <c r="K236" s="251" t="s">
        <v>2479</v>
      </c>
      <c r="L236" s="252" t="s">
        <v>2479</v>
      </c>
      <c r="M236" s="252" t="s">
        <v>2479</v>
      </c>
      <c r="N236" s="252" t="s">
        <v>428</v>
      </c>
      <c r="O236" s="252" t="s">
        <v>428</v>
      </c>
      <c r="P236" s="251" t="s">
        <v>2511</v>
      </c>
      <c r="Q236" s="252" t="s">
        <v>2473</v>
      </c>
      <c r="R236" s="251" t="s">
        <v>5707</v>
      </c>
    </row>
    <row r="237" spans="2:18" ht="29">
      <c r="B237" s="252" t="s">
        <v>1438</v>
      </c>
      <c r="C237" s="251" t="s">
        <v>5710</v>
      </c>
      <c r="D237" s="251" t="s">
        <v>927</v>
      </c>
      <c r="E237" s="251" t="s">
        <v>916</v>
      </c>
      <c r="F237" s="251" t="s">
        <v>2514</v>
      </c>
      <c r="G237" s="252" t="s">
        <v>2515</v>
      </c>
      <c r="H237" s="251" t="s">
        <v>2448</v>
      </c>
      <c r="I237" s="252" t="s">
        <v>623</v>
      </c>
      <c r="J237" s="353">
        <v>3.5006000000000002E-2</v>
      </c>
      <c r="K237" s="251" t="s">
        <v>2479</v>
      </c>
      <c r="L237" s="252" t="s">
        <v>2479</v>
      </c>
      <c r="M237" s="252" t="s">
        <v>2479</v>
      </c>
      <c r="N237" s="252" t="s">
        <v>428</v>
      </c>
      <c r="O237" s="252" t="s">
        <v>428</v>
      </c>
      <c r="P237" s="251" t="s">
        <v>2511</v>
      </c>
      <c r="Q237" s="252" t="s">
        <v>2473</v>
      </c>
      <c r="R237" s="251" t="s">
        <v>5707</v>
      </c>
    </row>
    <row r="238" spans="2:18" ht="29">
      <c r="B238" s="252" t="s">
        <v>1438</v>
      </c>
      <c r="C238" s="251" t="s">
        <v>5710</v>
      </c>
      <c r="D238" s="251" t="s">
        <v>927</v>
      </c>
      <c r="E238" s="251" t="s">
        <v>916</v>
      </c>
      <c r="F238" s="251" t="s">
        <v>2514</v>
      </c>
      <c r="G238" s="251" t="s">
        <v>2516</v>
      </c>
      <c r="H238" s="251" t="s">
        <v>415</v>
      </c>
      <c r="I238" s="251" t="s">
        <v>392</v>
      </c>
      <c r="J238" s="353">
        <v>5.0264000000000003E-2</v>
      </c>
      <c r="K238" s="251" t="s">
        <v>2479</v>
      </c>
      <c r="L238" s="252" t="s">
        <v>2479</v>
      </c>
      <c r="M238" s="252" t="s">
        <v>2479</v>
      </c>
      <c r="N238" s="252" t="s">
        <v>428</v>
      </c>
      <c r="O238" s="252" t="s">
        <v>428</v>
      </c>
      <c r="P238" s="251" t="s">
        <v>2517</v>
      </c>
      <c r="Q238" s="252" t="s">
        <v>2473</v>
      </c>
      <c r="R238" s="251" t="s">
        <v>5707</v>
      </c>
    </row>
    <row r="239" spans="2:18" ht="29">
      <c r="B239" s="252" t="s">
        <v>1438</v>
      </c>
      <c r="C239" s="251" t="s">
        <v>2518</v>
      </c>
      <c r="D239" s="251" t="s">
        <v>927</v>
      </c>
      <c r="E239" s="251" t="s">
        <v>916</v>
      </c>
      <c r="F239" s="251" t="s">
        <v>2514</v>
      </c>
      <c r="G239" s="251" t="s">
        <v>2519</v>
      </c>
      <c r="H239" s="251" t="s">
        <v>2448</v>
      </c>
      <c r="I239" s="251" t="s">
        <v>2510</v>
      </c>
      <c r="J239" s="353">
        <v>0.12643799999999999</v>
      </c>
      <c r="K239" s="251" t="s">
        <v>2473</v>
      </c>
      <c r="L239" s="251" t="s">
        <v>2479</v>
      </c>
      <c r="M239" s="251" t="s">
        <v>2479</v>
      </c>
      <c r="N239" s="251" t="s">
        <v>428</v>
      </c>
      <c r="O239" s="251" t="s">
        <v>428</v>
      </c>
      <c r="P239" s="251" t="s">
        <v>2511</v>
      </c>
      <c r="Q239" s="252" t="s">
        <v>2473</v>
      </c>
      <c r="R239" s="251" t="s">
        <v>5707</v>
      </c>
    </row>
    <row r="240" spans="2:18" ht="29">
      <c r="B240" s="252" t="s">
        <v>1438</v>
      </c>
      <c r="C240" s="252" t="s">
        <v>2520</v>
      </c>
      <c r="D240" s="251" t="s">
        <v>927</v>
      </c>
      <c r="E240" s="251" t="s">
        <v>916</v>
      </c>
      <c r="F240" s="251" t="s">
        <v>2514</v>
      </c>
      <c r="G240" s="251" t="s">
        <v>2521</v>
      </c>
      <c r="H240" s="251" t="s">
        <v>415</v>
      </c>
      <c r="I240" s="251" t="s">
        <v>392</v>
      </c>
      <c r="J240" s="353">
        <v>0.118898</v>
      </c>
      <c r="K240" s="251" t="s">
        <v>2473</v>
      </c>
      <c r="L240" s="251" t="s">
        <v>2479</v>
      </c>
      <c r="M240" s="251" t="s">
        <v>2479</v>
      </c>
      <c r="N240" s="251" t="s">
        <v>428</v>
      </c>
      <c r="O240" s="251" t="s">
        <v>428</v>
      </c>
      <c r="P240" s="251" t="s">
        <v>2517</v>
      </c>
      <c r="Q240" s="252" t="s">
        <v>2473</v>
      </c>
      <c r="R240" s="251" t="s">
        <v>5707</v>
      </c>
    </row>
    <row r="241" spans="2:18" ht="29">
      <c r="B241" s="252" t="s">
        <v>1438</v>
      </c>
      <c r="C241" s="251" t="s">
        <v>2522</v>
      </c>
      <c r="D241" s="251" t="s">
        <v>927</v>
      </c>
      <c r="E241" s="251" t="s">
        <v>916</v>
      </c>
      <c r="F241" s="251" t="s">
        <v>2514</v>
      </c>
      <c r="G241" s="251" t="s">
        <v>2523</v>
      </c>
      <c r="H241" s="251" t="s">
        <v>1812</v>
      </c>
      <c r="I241" s="251" t="s">
        <v>2524</v>
      </c>
      <c r="J241" s="353">
        <v>0.32309399999999999</v>
      </c>
      <c r="K241" s="251" t="s">
        <v>2473</v>
      </c>
      <c r="L241" s="251" t="s">
        <v>2479</v>
      </c>
      <c r="M241" s="251" t="s">
        <v>2479</v>
      </c>
      <c r="N241" s="251" t="s">
        <v>428</v>
      </c>
      <c r="O241" s="251" t="s">
        <v>428</v>
      </c>
      <c r="P241" s="251" t="s">
        <v>2517</v>
      </c>
      <c r="Q241" s="252" t="s">
        <v>2473</v>
      </c>
      <c r="R241" s="251" t="s">
        <v>5707</v>
      </c>
    </row>
    <row r="242" spans="2:18" ht="29">
      <c r="B242" s="252" t="s">
        <v>1438</v>
      </c>
      <c r="C242" s="252" t="s">
        <v>2525</v>
      </c>
      <c r="D242" s="251" t="s">
        <v>927</v>
      </c>
      <c r="E242" s="251" t="s">
        <v>916</v>
      </c>
      <c r="F242" s="251" t="s">
        <v>2514</v>
      </c>
      <c r="G242" s="252" t="s">
        <v>2526</v>
      </c>
      <c r="H242" s="251" t="s">
        <v>415</v>
      </c>
      <c r="I242" s="251" t="s">
        <v>392</v>
      </c>
      <c r="J242" s="353">
        <v>4.7619000000000002E-2</v>
      </c>
      <c r="K242" s="251" t="s">
        <v>2473</v>
      </c>
      <c r="L242" s="252" t="s">
        <v>2479</v>
      </c>
      <c r="M242" s="252" t="s">
        <v>2479</v>
      </c>
      <c r="N242" s="251" t="s">
        <v>428</v>
      </c>
      <c r="O242" s="251" t="s">
        <v>428</v>
      </c>
      <c r="P242" s="251" t="s">
        <v>2511</v>
      </c>
      <c r="Q242" s="252" t="s">
        <v>2473</v>
      </c>
      <c r="R242" s="251" t="s">
        <v>5707</v>
      </c>
    </row>
    <row r="243" spans="2:18" ht="58">
      <c r="B243" s="252" t="s">
        <v>1438</v>
      </c>
      <c r="C243" s="252" t="s">
        <v>2527</v>
      </c>
      <c r="D243" s="251" t="s">
        <v>927</v>
      </c>
      <c r="E243" s="251" t="s">
        <v>916</v>
      </c>
      <c r="F243" s="252" t="s">
        <v>2514</v>
      </c>
      <c r="G243" s="252" t="s">
        <v>2528</v>
      </c>
      <c r="H243" s="251" t="s">
        <v>415</v>
      </c>
      <c r="I243" s="251" t="s">
        <v>392</v>
      </c>
      <c r="J243" s="353">
        <v>0.15243499999999999</v>
      </c>
      <c r="K243" s="251" t="s">
        <v>2473</v>
      </c>
      <c r="L243" s="252" t="s">
        <v>2479</v>
      </c>
      <c r="M243" s="252" t="s">
        <v>2479</v>
      </c>
      <c r="N243" s="251" t="s">
        <v>428</v>
      </c>
      <c r="O243" s="251" t="s">
        <v>428</v>
      </c>
      <c r="P243" s="251" t="s">
        <v>2517</v>
      </c>
      <c r="Q243" s="252" t="s">
        <v>2473</v>
      </c>
      <c r="R243" s="251" t="s">
        <v>5707</v>
      </c>
    </row>
    <row r="244" spans="2:18">
      <c r="B244" s="718" t="s">
        <v>1316</v>
      </c>
      <c r="C244" s="521" t="s">
        <v>568</v>
      </c>
      <c r="D244" s="521" t="s">
        <v>915</v>
      </c>
      <c r="E244" s="520" t="s">
        <v>2529</v>
      </c>
      <c r="F244" s="521" t="s">
        <v>923</v>
      </c>
      <c r="G244" s="718" t="s">
        <v>5711</v>
      </c>
      <c r="H244" s="520" t="s">
        <v>2530</v>
      </c>
      <c r="I244" s="521">
        <f>7*4/10000</f>
        <v>2.8E-3</v>
      </c>
      <c r="J244" s="520" t="s">
        <v>2479</v>
      </c>
      <c r="K244" s="520" t="s">
        <v>2479</v>
      </c>
      <c r="L244" s="520" t="s">
        <v>2479</v>
      </c>
      <c r="M244" s="520" t="s">
        <v>2479</v>
      </c>
      <c r="N244" s="521" t="s">
        <v>100</v>
      </c>
      <c r="O244" s="520" t="s">
        <v>2531</v>
      </c>
      <c r="P244" s="520" t="s">
        <v>2495</v>
      </c>
      <c r="Q244" s="520" t="s">
        <v>2532</v>
      </c>
      <c r="R244" s="520" t="s">
        <v>2533</v>
      </c>
    </row>
  </sheetData>
  <autoFilter ref="B5:R244" xr:uid="{CEC6F07B-9D7D-4728-AA3A-D7273F3BCDD8}"/>
  <mergeCells count="9">
    <mergeCell ref="Y21:AE21"/>
    <mergeCell ref="U24:V24"/>
    <mergeCell ref="U25:W26"/>
    <mergeCell ref="B3:F3"/>
    <mergeCell ref="X11:AD11"/>
    <mergeCell ref="X12:AD12"/>
    <mergeCell ref="X13:AD13"/>
    <mergeCell ref="T20:V20"/>
    <mergeCell ref="Y20:AE2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745BA-1B76-4EE0-88BA-AA1311BA0876}">
  <dimension ref="B2:O3864"/>
  <sheetViews>
    <sheetView showGridLines="0" topLeftCell="A19" zoomScale="80" zoomScaleNormal="80" workbookViewId="0">
      <selection activeCell="F12" sqref="F12"/>
    </sheetView>
  </sheetViews>
  <sheetFormatPr baseColWidth="10" defaultColWidth="11.453125" defaultRowHeight="14.5"/>
  <cols>
    <col min="1" max="1" width="6.453125" customWidth="1"/>
    <col min="2" max="2" width="26.453125" customWidth="1"/>
    <col min="3" max="3" width="24.1796875" customWidth="1"/>
    <col min="4" max="5" width="29.453125" customWidth="1"/>
    <col min="6" max="6" width="31.54296875" customWidth="1"/>
    <col min="7" max="7" width="25.26953125" customWidth="1"/>
    <col min="8" max="8" width="26" customWidth="1"/>
    <col min="9" max="10" width="23.453125" customWidth="1"/>
    <col min="11" max="11" width="19.1796875" customWidth="1"/>
    <col min="13" max="13" width="29.81640625" customWidth="1"/>
    <col min="14" max="14" width="70" customWidth="1"/>
  </cols>
  <sheetData>
    <row r="2" spans="2:15" ht="23.5">
      <c r="B2" s="826" t="s">
        <v>5712</v>
      </c>
      <c r="C2" s="826"/>
      <c r="D2" s="826"/>
      <c r="E2" s="826"/>
      <c r="F2" s="826"/>
      <c r="G2" s="826"/>
    </row>
    <row r="4" spans="2:15">
      <c r="B4" s="239"/>
      <c r="C4" s="239"/>
      <c r="D4" s="239"/>
      <c r="E4" s="239"/>
      <c r="F4" s="239"/>
      <c r="G4" s="239"/>
      <c r="H4" s="239"/>
      <c r="I4" s="239"/>
      <c r="J4" s="239"/>
      <c r="K4" s="239"/>
      <c r="L4" s="239"/>
      <c r="M4" s="239"/>
      <c r="N4" s="239"/>
      <c r="O4" s="239"/>
    </row>
    <row r="5" spans="2:15" ht="57.65" customHeight="1">
      <c r="B5" s="334" t="s">
        <v>375</v>
      </c>
      <c r="C5" s="334" t="s">
        <v>3982</v>
      </c>
      <c r="D5" s="334" t="s">
        <v>936</v>
      </c>
      <c r="E5" s="334" t="s">
        <v>3983</v>
      </c>
      <c r="F5" s="334" t="s">
        <v>937</v>
      </c>
      <c r="G5" s="334" t="s">
        <v>5713</v>
      </c>
      <c r="H5" s="334" t="s">
        <v>5714</v>
      </c>
      <c r="I5" s="334" t="s">
        <v>938</v>
      </c>
      <c r="J5" s="334" t="s">
        <v>939</v>
      </c>
      <c r="K5" s="334" t="s">
        <v>940</v>
      </c>
      <c r="L5" s="239"/>
      <c r="M5" s="773" t="s">
        <v>375</v>
      </c>
      <c r="N5" s="773" t="s">
        <v>113</v>
      </c>
      <c r="O5" s="239"/>
    </row>
    <row r="6" spans="2:15" ht="222" customHeight="1">
      <c r="B6" s="251" t="s">
        <v>2443</v>
      </c>
      <c r="C6" s="251"/>
      <c r="D6" s="251" t="s">
        <v>23</v>
      </c>
      <c r="E6" s="251" t="s">
        <v>23</v>
      </c>
      <c r="F6" s="251" t="s">
        <v>23</v>
      </c>
      <c r="G6" s="251" t="s">
        <v>23</v>
      </c>
      <c r="H6" s="251" t="s">
        <v>23</v>
      </c>
      <c r="I6" s="251" t="s">
        <v>23</v>
      </c>
      <c r="J6" s="251" t="s">
        <v>23</v>
      </c>
      <c r="K6" s="251" t="s">
        <v>23</v>
      </c>
      <c r="L6" s="239"/>
      <c r="M6" s="238" t="s">
        <v>3984</v>
      </c>
      <c r="N6" s="251" t="s">
        <v>5720</v>
      </c>
      <c r="O6" s="239"/>
    </row>
    <row r="7" spans="2:15">
      <c r="B7" s="520" t="s">
        <v>3</v>
      </c>
      <c r="C7" s="520"/>
      <c r="D7" s="520" t="s">
        <v>23</v>
      </c>
      <c r="E7" s="520" t="s">
        <v>23</v>
      </c>
      <c r="F7" s="520" t="s">
        <v>23</v>
      </c>
      <c r="G7" s="520" t="s">
        <v>23</v>
      </c>
      <c r="H7" s="520" t="s">
        <v>23</v>
      </c>
      <c r="I7" s="520"/>
      <c r="J7" s="520" t="s">
        <v>23</v>
      </c>
      <c r="K7" s="520" t="s">
        <v>23</v>
      </c>
      <c r="L7" s="239"/>
      <c r="M7" s="239"/>
      <c r="N7" s="774"/>
      <c r="O7" s="239"/>
    </row>
    <row r="8" spans="2:15" ht="29">
      <c r="B8" s="252" t="s">
        <v>1271</v>
      </c>
      <c r="C8" s="252"/>
      <c r="D8" s="251" t="s">
        <v>3985</v>
      </c>
      <c r="E8" s="251">
        <v>2025</v>
      </c>
      <c r="F8" s="251" t="s">
        <v>3986</v>
      </c>
      <c r="G8" s="251" t="s">
        <v>3986</v>
      </c>
      <c r="H8" s="251" t="s">
        <v>3986</v>
      </c>
      <c r="I8" s="251">
        <v>1</v>
      </c>
      <c r="J8" s="251" t="s">
        <v>3987</v>
      </c>
      <c r="K8" s="251" t="s">
        <v>23</v>
      </c>
      <c r="L8" s="239"/>
      <c r="M8" s="239"/>
      <c r="N8" s="239"/>
      <c r="O8" s="239"/>
    </row>
    <row r="9" spans="2:15" ht="50.25" customHeight="1">
      <c r="B9" s="252" t="s">
        <v>1271</v>
      </c>
      <c r="C9" s="252"/>
      <c r="D9" s="251" t="s">
        <v>3988</v>
      </c>
      <c r="E9" s="251">
        <v>2025</v>
      </c>
      <c r="F9" s="251" t="s">
        <v>3986</v>
      </c>
      <c r="G9" s="251" t="s">
        <v>3986</v>
      </c>
      <c r="H9" s="251" t="s">
        <v>3986</v>
      </c>
      <c r="I9" s="251">
        <v>2</v>
      </c>
      <c r="J9" s="251" t="s">
        <v>3987</v>
      </c>
      <c r="K9" s="251" t="s">
        <v>23</v>
      </c>
      <c r="L9" s="239"/>
      <c r="M9" s="1051"/>
      <c r="N9" s="1051"/>
      <c r="O9" s="239"/>
    </row>
    <row r="10" spans="2:15" ht="29">
      <c r="B10" s="252" t="s">
        <v>1271</v>
      </c>
      <c r="C10" s="252"/>
      <c r="D10" s="251" t="s">
        <v>3989</v>
      </c>
      <c r="E10" s="251">
        <v>2025</v>
      </c>
      <c r="F10" s="251" t="s">
        <v>3986</v>
      </c>
      <c r="G10" s="251" t="s">
        <v>3986</v>
      </c>
      <c r="H10" s="251" t="s">
        <v>3986</v>
      </c>
      <c r="I10" s="251">
        <v>3</v>
      </c>
      <c r="J10" s="251" t="s">
        <v>3987</v>
      </c>
      <c r="K10" s="251" t="s">
        <v>23</v>
      </c>
      <c r="L10" s="239"/>
      <c r="M10" s="239"/>
      <c r="N10" s="239"/>
      <c r="O10" s="239"/>
    </row>
    <row r="11" spans="2:15" ht="29">
      <c r="B11" s="252" t="s">
        <v>1271</v>
      </c>
      <c r="C11" s="252"/>
      <c r="D11" s="251" t="s">
        <v>3990</v>
      </c>
      <c r="E11" s="251">
        <v>2025</v>
      </c>
      <c r="F11" s="251" t="s">
        <v>3986</v>
      </c>
      <c r="G11" s="251" t="s">
        <v>3986</v>
      </c>
      <c r="H11" s="251" t="s">
        <v>3986</v>
      </c>
      <c r="I11" s="251">
        <v>4</v>
      </c>
      <c r="J11" s="251" t="s">
        <v>3987</v>
      </c>
      <c r="K11" s="251" t="s">
        <v>23</v>
      </c>
      <c r="L11" s="239"/>
      <c r="M11" s="239"/>
      <c r="N11" s="239"/>
      <c r="O11" s="239"/>
    </row>
    <row r="12" spans="2:15" ht="29">
      <c r="B12" s="520" t="s">
        <v>5727</v>
      </c>
      <c r="C12" s="520"/>
      <c r="D12" s="520" t="s">
        <v>3991</v>
      </c>
      <c r="E12" s="520">
        <v>2025</v>
      </c>
      <c r="F12" s="520" t="s">
        <v>3992</v>
      </c>
      <c r="G12" s="520" t="s">
        <v>3993</v>
      </c>
      <c r="H12" s="520" t="s">
        <v>3994</v>
      </c>
      <c r="I12" s="520">
        <v>724.5</v>
      </c>
      <c r="J12" s="520" t="s">
        <v>944</v>
      </c>
      <c r="K12" s="520" t="s">
        <v>2473</v>
      </c>
      <c r="L12" s="239"/>
      <c r="M12" s="239"/>
      <c r="N12" s="239"/>
      <c r="O12" s="239"/>
    </row>
    <row r="13" spans="2:15" ht="43.5">
      <c r="B13" s="520" t="s">
        <v>5727</v>
      </c>
      <c r="C13" s="520"/>
      <c r="D13" s="520" t="s">
        <v>3995</v>
      </c>
      <c r="E13" s="520">
        <v>2025</v>
      </c>
      <c r="F13" s="520" t="s">
        <v>3996</v>
      </c>
      <c r="G13" s="520" t="s">
        <v>3997</v>
      </c>
      <c r="H13" s="520" t="s">
        <v>3998</v>
      </c>
      <c r="I13" s="520">
        <v>1707</v>
      </c>
      <c r="J13" s="520" t="s">
        <v>944</v>
      </c>
      <c r="K13" s="520" t="s">
        <v>2473</v>
      </c>
      <c r="L13" s="239"/>
      <c r="M13" s="239"/>
      <c r="N13" s="239"/>
      <c r="O13" s="239"/>
    </row>
    <row r="14" spans="2:15" ht="29">
      <c r="B14" s="520" t="s">
        <v>5727</v>
      </c>
      <c r="C14" s="520"/>
      <c r="D14" s="520" t="s">
        <v>3999</v>
      </c>
      <c r="E14" s="520">
        <v>2025</v>
      </c>
      <c r="F14" s="520" t="s">
        <v>4000</v>
      </c>
      <c r="G14" s="520" t="s">
        <v>4001</v>
      </c>
      <c r="H14" s="520" t="s">
        <v>4002</v>
      </c>
      <c r="I14" s="520">
        <v>4956</v>
      </c>
      <c r="J14" s="520" t="s">
        <v>944</v>
      </c>
      <c r="K14" s="520" t="s">
        <v>2473</v>
      </c>
      <c r="L14" s="239"/>
      <c r="M14" s="239"/>
      <c r="N14" s="239"/>
      <c r="O14" s="239"/>
    </row>
    <row r="15" spans="2:15" ht="29">
      <c r="B15" s="520" t="s">
        <v>5727</v>
      </c>
      <c r="C15" s="520"/>
      <c r="D15" s="520" t="s">
        <v>4003</v>
      </c>
      <c r="E15" s="520">
        <v>2025</v>
      </c>
      <c r="F15" s="520" t="s">
        <v>4004</v>
      </c>
      <c r="G15" s="520" t="s">
        <v>4005</v>
      </c>
      <c r="H15" s="520" t="s">
        <v>4006</v>
      </c>
      <c r="I15" s="520">
        <v>4539.6000000000004</v>
      </c>
      <c r="J15" s="520" t="s">
        <v>944</v>
      </c>
      <c r="K15" s="520" t="s">
        <v>2473</v>
      </c>
      <c r="L15" s="239"/>
      <c r="M15" s="239"/>
      <c r="N15" s="239"/>
      <c r="O15" s="239"/>
    </row>
    <row r="16" spans="2:15" ht="47.25" customHeight="1">
      <c r="B16" s="251" t="s">
        <v>1438</v>
      </c>
      <c r="C16" s="251" t="s">
        <v>4007</v>
      </c>
      <c r="D16" s="251" t="s">
        <v>4008</v>
      </c>
      <c r="E16" s="251" t="s">
        <v>4009</v>
      </c>
      <c r="F16" s="251"/>
      <c r="G16" s="251" t="s">
        <v>4010</v>
      </c>
      <c r="H16" s="251" t="s">
        <v>4011</v>
      </c>
      <c r="I16" s="679">
        <v>105</v>
      </c>
      <c r="J16" s="251" t="s">
        <v>956</v>
      </c>
      <c r="K16" s="251" t="s">
        <v>2473</v>
      </c>
      <c r="L16" s="239"/>
      <c r="M16" s="239"/>
      <c r="N16" s="239"/>
      <c r="O16" s="239"/>
    </row>
    <row r="17" spans="2:15" ht="43.5">
      <c r="B17" s="251" t="s">
        <v>1438</v>
      </c>
      <c r="C17" s="251" t="s">
        <v>4007</v>
      </c>
      <c r="D17" s="251" t="s">
        <v>4008</v>
      </c>
      <c r="E17" s="251" t="s">
        <v>4009</v>
      </c>
      <c r="F17" s="251"/>
      <c r="G17" s="251" t="s">
        <v>4010</v>
      </c>
      <c r="H17" s="251" t="s">
        <v>4011</v>
      </c>
      <c r="I17" s="679">
        <v>3</v>
      </c>
      <c r="J17" s="251" t="s">
        <v>956</v>
      </c>
      <c r="K17" s="251" t="s">
        <v>2473</v>
      </c>
      <c r="L17" s="239"/>
      <c r="M17" s="239"/>
      <c r="N17" s="775"/>
      <c r="O17" s="239"/>
    </row>
    <row r="18" spans="2:15" ht="43.5">
      <c r="B18" s="251" t="s">
        <v>1438</v>
      </c>
      <c r="C18" s="251" t="s">
        <v>4007</v>
      </c>
      <c r="D18" s="251" t="s">
        <v>4012</v>
      </c>
      <c r="E18" s="251" t="s">
        <v>4009</v>
      </c>
      <c r="F18" s="251"/>
      <c r="G18" s="251" t="s">
        <v>4010</v>
      </c>
      <c r="H18" s="251" t="s">
        <v>4011</v>
      </c>
      <c r="I18" s="679">
        <v>5</v>
      </c>
      <c r="J18" s="251" t="s">
        <v>956</v>
      </c>
      <c r="K18" s="251" t="s">
        <v>2473</v>
      </c>
      <c r="L18" s="239"/>
      <c r="M18" s="239"/>
      <c r="N18" s="239"/>
      <c r="O18" s="239"/>
    </row>
    <row r="19" spans="2:15" ht="43.5">
      <c r="B19" s="251" t="s">
        <v>1438</v>
      </c>
      <c r="C19" s="251" t="s">
        <v>4007</v>
      </c>
      <c r="D19" s="251" t="s">
        <v>4013</v>
      </c>
      <c r="E19" s="251" t="s">
        <v>4014</v>
      </c>
      <c r="F19" s="251"/>
      <c r="G19" s="251" t="s">
        <v>4015</v>
      </c>
      <c r="H19" s="251" t="s">
        <v>4016</v>
      </c>
      <c r="I19" s="679">
        <v>4.5</v>
      </c>
      <c r="J19" s="251" t="s">
        <v>944</v>
      </c>
      <c r="K19" s="251" t="s">
        <v>2473</v>
      </c>
      <c r="L19" s="239"/>
      <c r="M19" s="239"/>
      <c r="N19" s="1036"/>
      <c r="O19" s="239"/>
    </row>
    <row r="20" spans="2:15" ht="43.5">
      <c r="B20" s="251" t="s">
        <v>1438</v>
      </c>
      <c r="C20" s="251" t="s">
        <v>4007</v>
      </c>
      <c r="D20" s="251" t="s">
        <v>4008</v>
      </c>
      <c r="E20" s="251" t="s">
        <v>4017</v>
      </c>
      <c r="F20" s="251"/>
      <c r="G20" s="251" t="s">
        <v>4010</v>
      </c>
      <c r="H20" s="251" t="s">
        <v>4011</v>
      </c>
      <c r="I20" s="679">
        <v>12</v>
      </c>
      <c r="J20" s="251" t="s">
        <v>956</v>
      </c>
      <c r="K20" s="251" t="s">
        <v>2473</v>
      </c>
      <c r="L20" s="239"/>
      <c r="M20" s="239"/>
      <c r="N20" s="1036"/>
      <c r="O20" s="239"/>
    </row>
    <row r="21" spans="2:15" ht="43.5">
      <c r="B21" s="251" t="s">
        <v>1438</v>
      </c>
      <c r="C21" s="251" t="s">
        <v>4007</v>
      </c>
      <c r="D21" s="251" t="s">
        <v>4008</v>
      </c>
      <c r="E21" s="251" t="s">
        <v>4017</v>
      </c>
      <c r="F21" s="251"/>
      <c r="G21" s="251" t="s">
        <v>4010</v>
      </c>
      <c r="H21" s="251" t="s">
        <v>4011</v>
      </c>
      <c r="I21" s="679">
        <v>120</v>
      </c>
      <c r="J21" s="251" t="s">
        <v>956</v>
      </c>
      <c r="K21" s="251" t="s">
        <v>2473</v>
      </c>
      <c r="L21" s="239"/>
      <c r="M21" s="239"/>
      <c r="N21" s="1036"/>
      <c r="O21" s="239"/>
    </row>
    <row r="22" spans="2:15" ht="43.5">
      <c r="B22" s="251" t="s">
        <v>1438</v>
      </c>
      <c r="C22" s="251" t="s">
        <v>4007</v>
      </c>
      <c r="D22" s="251" t="s">
        <v>4013</v>
      </c>
      <c r="E22" s="251" t="s">
        <v>4018</v>
      </c>
      <c r="F22" s="251"/>
      <c r="G22" s="251" t="s">
        <v>4015</v>
      </c>
      <c r="H22" s="251" t="s">
        <v>4016</v>
      </c>
      <c r="I22" s="679">
        <v>7.5</v>
      </c>
      <c r="J22" s="251" t="s">
        <v>944</v>
      </c>
      <c r="K22" s="251" t="s">
        <v>2473</v>
      </c>
      <c r="L22" s="239"/>
      <c r="M22" s="239"/>
      <c r="N22" s="1036"/>
      <c r="O22" s="239"/>
    </row>
    <row r="23" spans="2:15" ht="43.5">
      <c r="B23" s="251" t="s">
        <v>1438</v>
      </c>
      <c r="C23" s="251" t="s">
        <v>4007</v>
      </c>
      <c r="D23" s="251" t="s">
        <v>4013</v>
      </c>
      <c r="E23" s="251" t="s">
        <v>4019</v>
      </c>
      <c r="F23" s="251"/>
      <c r="G23" s="251" t="s">
        <v>4015</v>
      </c>
      <c r="H23" s="251" t="s">
        <v>4016</v>
      </c>
      <c r="I23" s="679">
        <v>5.5</v>
      </c>
      <c r="J23" s="251" t="s">
        <v>944</v>
      </c>
      <c r="K23" s="251" t="s">
        <v>2473</v>
      </c>
      <c r="L23" s="239"/>
      <c r="M23" s="239"/>
      <c r="N23" s="1036"/>
      <c r="O23" s="239"/>
    </row>
    <row r="24" spans="2:15" ht="43.5">
      <c r="B24" s="251" t="s">
        <v>1438</v>
      </c>
      <c r="C24" s="251" t="s">
        <v>4007</v>
      </c>
      <c r="D24" s="251" t="s">
        <v>4013</v>
      </c>
      <c r="E24" s="251" t="s">
        <v>4020</v>
      </c>
      <c r="F24" s="251"/>
      <c r="G24" s="251" t="s">
        <v>4015</v>
      </c>
      <c r="H24" s="251" t="s">
        <v>4016</v>
      </c>
      <c r="I24" s="679">
        <v>5</v>
      </c>
      <c r="J24" s="251" t="s">
        <v>944</v>
      </c>
      <c r="K24" s="251" t="s">
        <v>2473</v>
      </c>
      <c r="L24" s="239"/>
      <c r="M24" s="239"/>
      <c r="N24" s="1036"/>
      <c r="O24" s="239"/>
    </row>
    <row r="25" spans="2:15" ht="43.5">
      <c r="B25" s="251" t="s">
        <v>1438</v>
      </c>
      <c r="C25" s="251" t="s">
        <v>4007</v>
      </c>
      <c r="D25" s="251" t="s">
        <v>4008</v>
      </c>
      <c r="E25" s="251" t="s">
        <v>4021</v>
      </c>
      <c r="F25" s="251"/>
      <c r="G25" s="251" t="s">
        <v>4010</v>
      </c>
      <c r="H25" s="251" t="s">
        <v>4011</v>
      </c>
      <c r="I25" s="679">
        <v>115</v>
      </c>
      <c r="J25" s="251" t="s">
        <v>956</v>
      </c>
      <c r="K25" s="251" t="s">
        <v>2473</v>
      </c>
      <c r="L25" s="239"/>
      <c r="M25" s="239"/>
      <c r="N25" s="1036"/>
      <c r="O25" s="239"/>
    </row>
    <row r="26" spans="2:15" ht="43.5">
      <c r="B26" s="251" t="s">
        <v>1438</v>
      </c>
      <c r="C26" s="251" t="s">
        <v>4007</v>
      </c>
      <c r="D26" s="251" t="s">
        <v>4008</v>
      </c>
      <c r="E26" s="251" t="s">
        <v>4021</v>
      </c>
      <c r="F26" s="251"/>
      <c r="G26" s="251" t="s">
        <v>4010</v>
      </c>
      <c r="H26" s="251" t="s">
        <v>4011</v>
      </c>
      <c r="I26" s="679">
        <v>7</v>
      </c>
      <c r="J26" s="251" t="s">
        <v>956</v>
      </c>
      <c r="K26" s="251" t="s">
        <v>2473</v>
      </c>
      <c r="L26" s="239"/>
      <c r="M26" s="239"/>
      <c r="N26" s="1036"/>
      <c r="O26" s="239"/>
    </row>
    <row r="27" spans="2:15" ht="43.5">
      <c r="B27" s="251" t="s">
        <v>1438</v>
      </c>
      <c r="C27" s="251" t="s">
        <v>4007</v>
      </c>
      <c r="D27" s="251" t="s">
        <v>4013</v>
      </c>
      <c r="E27" s="251" t="s">
        <v>4021</v>
      </c>
      <c r="F27" s="251"/>
      <c r="G27" s="251" t="s">
        <v>4015</v>
      </c>
      <c r="H27" s="251" t="s">
        <v>4016</v>
      </c>
      <c r="I27" s="679">
        <v>4.5</v>
      </c>
      <c r="J27" s="251" t="s">
        <v>944</v>
      </c>
      <c r="K27" s="251" t="s">
        <v>2473</v>
      </c>
      <c r="L27" s="239"/>
      <c r="M27" s="239"/>
      <c r="N27" s="1036"/>
      <c r="O27" s="239"/>
    </row>
    <row r="28" spans="2:15" ht="43.5">
      <c r="B28" s="251" t="s">
        <v>1438</v>
      </c>
      <c r="C28" s="251" t="s">
        <v>4007</v>
      </c>
      <c r="D28" s="251" t="s">
        <v>4022</v>
      </c>
      <c r="E28" s="251" t="s">
        <v>4023</v>
      </c>
      <c r="F28" s="251"/>
      <c r="G28" s="251" t="s">
        <v>4015</v>
      </c>
      <c r="H28" s="251" t="s">
        <v>4016</v>
      </c>
      <c r="I28" s="679">
        <v>16</v>
      </c>
      <c r="J28" s="251" t="s">
        <v>944</v>
      </c>
      <c r="K28" s="251" t="s">
        <v>2473</v>
      </c>
      <c r="L28" s="239"/>
      <c r="M28" s="239"/>
      <c r="N28" s="1036"/>
      <c r="O28" s="239"/>
    </row>
    <row r="29" spans="2:15" ht="43.5">
      <c r="B29" s="251" t="s">
        <v>1438</v>
      </c>
      <c r="C29" s="251" t="s">
        <v>4007</v>
      </c>
      <c r="D29" s="251" t="s">
        <v>4013</v>
      </c>
      <c r="E29" s="251" t="s">
        <v>4024</v>
      </c>
      <c r="F29" s="251"/>
      <c r="G29" s="251" t="s">
        <v>4015</v>
      </c>
      <c r="H29" s="251" t="s">
        <v>4016</v>
      </c>
      <c r="I29" s="679">
        <v>5.25</v>
      </c>
      <c r="J29" s="251" t="s">
        <v>944</v>
      </c>
      <c r="K29" s="251" t="s">
        <v>2473</v>
      </c>
      <c r="L29" s="239"/>
      <c r="M29" s="239"/>
      <c r="N29" s="1036"/>
      <c r="O29" s="239"/>
    </row>
    <row r="30" spans="2:15" ht="43.5">
      <c r="B30" s="251" t="s">
        <v>1438</v>
      </c>
      <c r="C30" s="251" t="s">
        <v>4007</v>
      </c>
      <c r="D30" s="251" t="s">
        <v>4013</v>
      </c>
      <c r="E30" s="251" t="s">
        <v>4025</v>
      </c>
      <c r="F30" s="251"/>
      <c r="G30" s="251" t="s">
        <v>4015</v>
      </c>
      <c r="H30" s="251" t="s">
        <v>4016</v>
      </c>
      <c r="I30" s="679">
        <v>8</v>
      </c>
      <c r="J30" s="251" t="s">
        <v>944</v>
      </c>
      <c r="K30" s="251" t="s">
        <v>2473</v>
      </c>
      <c r="L30" s="239"/>
      <c r="M30" s="239"/>
      <c r="N30" s="1036"/>
      <c r="O30" s="239"/>
    </row>
    <row r="31" spans="2:15" ht="43.5">
      <c r="B31" s="251" t="s">
        <v>1438</v>
      </c>
      <c r="C31" s="251" t="s">
        <v>4007</v>
      </c>
      <c r="D31" s="251" t="s">
        <v>950</v>
      </c>
      <c r="E31" s="251" t="s">
        <v>4026</v>
      </c>
      <c r="F31" s="251"/>
      <c r="G31" s="251" t="s">
        <v>4015</v>
      </c>
      <c r="H31" s="251" t="s">
        <v>4016</v>
      </c>
      <c r="I31" s="679">
        <v>16</v>
      </c>
      <c r="J31" s="251" t="s">
        <v>944</v>
      </c>
      <c r="K31" s="251" t="s">
        <v>2473</v>
      </c>
      <c r="L31" s="239"/>
      <c r="M31" s="239"/>
      <c r="N31" s="1036"/>
      <c r="O31" s="239"/>
    </row>
    <row r="32" spans="2:15" ht="43.5">
      <c r="B32" s="251" t="s">
        <v>1438</v>
      </c>
      <c r="C32" s="251" t="s">
        <v>4007</v>
      </c>
      <c r="D32" s="251" t="s">
        <v>950</v>
      </c>
      <c r="E32" s="251" t="s">
        <v>4026</v>
      </c>
      <c r="F32" s="251"/>
      <c r="G32" s="251" t="s">
        <v>4015</v>
      </c>
      <c r="H32" s="251" t="s">
        <v>4016</v>
      </c>
      <c r="I32" s="679">
        <v>16</v>
      </c>
      <c r="J32" s="251" t="s">
        <v>944</v>
      </c>
      <c r="K32" s="251" t="s">
        <v>2473</v>
      </c>
      <c r="L32" s="239"/>
      <c r="M32" s="239"/>
      <c r="N32" s="1036"/>
      <c r="O32" s="239"/>
    </row>
    <row r="33" spans="2:15" ht="43.5">
      <c r="B33" s="251" t="s">
        <v>1438</v>
      </c>
      <c r="C33" s="251" t="s">
        <v>4007</v>
      </c>
      <c r="D33" s="251" t="s">
        <v>4013</v>
      </c>
      <c r="E33" s="251" t="s">
        <v>4027</v>
      </c>
      <c r="F33" s="251"/>
      <c r="G33" s="251" t="s">
        <v>4015</v>
      </c>
      <c r="H33" s="251" t="s">
        <v>4016</v>
      </c>
      <c r="I33" s="679">
        <v>8</v>
      </c>
      <c r="J33" s="251" t="s">
        <v>944</v>
      </c>
      <c r="K33" s="251" t="s">
        <v>2473</v>
      </c>
      <c r="L33" s="239"/>
      <c r="M33" s="239"/>
      <c r="N33" s="1036"/>
      <c r="O33" s="239"/>
    </row>
    <row r="34" spans="2:15" ht="43.5">
      <c r="B34" s="251" t="s">
        <v>1438</v>
      </c>
      <c r="C34" s="251" t="s">
        <v>4007</v>
      </c>
      <c r="D34" s="251" t="s">
        <v>4008</v>
      </c>
      <c r="E34" s="251" t="s">
        <v>4028</v>
      </c>
      <c r="F34" s="251"/>
      <c r="G34" s="251" t="s">
        <v>4010</v>
      </c>
      <c r="H34" s="251" t="s">
        <v>4011</v>
      </c>
      <c r="I34" s="679">
        <v>150</v>
      </c>
      <c r="J34" s="251" t="s">
        <v>956</v>
      </c>
      <c r="K34" s="251" t="s">
        <v>2473</v>
      </c>
      <c r="L34" s="239"/>
      <c r="M34" s="239"/>
      <c r="N34" s="239"/>
      <c r="O34" s="239"/>
    </row>
    <row r="35" spans="2:15" ht="43.5">
      <c r="B35" s="251" t="s">
        <v>1438</v>
      </c>
      <c r="C35" s="251" t="s">
        <v>4007</v>
      </c>
      <c r="D35" s="251" t="s">
        <v>4008</v>
      </c>
      <c r="E35" s="251" t="s">
        <v>4028</v>
      </c>
      <c r="F35" s="251"/>
      <c r="G35" s="251" t="s">
        <v>4010</v>
      </c>
      <c r="H35" s="251" t="s">
        <v>4011</v>
      </c>
      <c r="I35" s="679">
        <v>14</v>
      </c>
      <c r="J35" s="251" t="s">
        <v>956</v>
      </c>
      <c r="K35" s="251" t="s">
        <v>2473</v>
      </c>
      <c r="L35" s="239"/>
      <c r="M35" s="239"/>
      <c r="N35" s="239"/>
      <c r="O35" s="239"/>
    </row>
    <row r="36" spans="2:15" ht="43.5">
      <c r="B36" s="251" t="s">
        <v>1438</v>
      </c>
      <c r="C36" s="251" t="s">
        <v>4007</v>
      </c>
      <c r="D36" s="251" t="s">
        <v>4013</v>
      </c>
      <c r="E36" s="251" t="s">
        <v>4029</v>
      </c>
      <c r="F36" s="251"/>
      <c r="G36" s="251" t="s">
        <v>4015</v>
      </c>
      <c r="H36" s="251" t="s">
        <v>4016</v>
      </c>
      <c r="I36" s="679">
        <v>7.8</v>
      </c>
      <c r="J36" s="251" t="s">
        <v>944</v>
      </c>
      <c r="K36" s="251" t="s">
        <v>2473</v>
      </c>
      <c r="L36" s="239"/>
      <c r="M36" s="239"/>
      <c r="N36" s="239"/>
      <c r="O36" s="239"/>
    </row>
    <row r="37" spans="2:15" ht="43.5">
      <c r="B37" s="251" t="s">
        <v>1438</v>
      </c>
      <c r="C37" s="251" t="s">
        <v>4007</v>
      </c>
      <c r="D37" s="251" t="s">
        <v>4013</v>
      </c>
      <c r="E37" s="251" t="s">
        <v>4029</v>
      </c>
      <c r="F37" s="251"/>
      <c r="G37" s="251" t="s">
        <v>4015</v>
      </c>
      <c r="H37" s="251" t="s">
        <v>4016</v>
      </c>
      <c r="I37" s="679">
        <v>8</v>
      </c>
      <c r="J37" s="251" t="s">
        <v>944</v>
      </c>
      <c r="K37" s="251" t="s">
        <v>2473</v>
      </c>
      <c r="L37" s="239"/>
      <c r="M37" s="239"/>
      <c r="N37" s="239"/>
      <c r="O37" s="239"/>
    </row>
    <row r="38" spans="2:15" ht="43.5">
      <c r="B38" s="251" t="s">
        <v>1438</v>
      </c>
      <c r="C38" s="251" t="s">
        <v>4007</v>
      </c>
      <c r="D38" s="251" t="s">
        <v>4013</v>
      </c>
      <c r="E38" s="251" t="s">
        <v>4030</v>
      </c>
      <c r="F38" s="251"/>
      <c r="G38" s="251" t="s">
        <v>4015</v>
      </c>
      <c r="H38" s="251" t="s">
        <v>4016</v>
      </c>
      <c r="I38" s="679">
        <v>7.7</v>
      </c>
      <c r="J38" s="251" t="s">
        <v>944</v>
      </c>
      <c r="K38" s="251" t="s">
        <v>2473</v>
      </c>
      <c r="L38" s="239"/>
      <c r="M38" s="239"/>
      <c r="N38" s="239"/>
      <c r="O38" s="239"/>
    </row>
    <row r="39" spans="2:15" ht="43.5">
      <c r="B39" s="251" t="s">
        <v>1438</v>
      </c>
      <c r="C39" s="251" t="s">
        <v>4007</v>
      </c>
      <c r="D39" s="251" t="s">
        <v>4008</v>
      </c>
      <c r="E39" s="251" t="s">
        <v>4031</v>
      </c>
      <c r="F39" s="251"/>
      <c r="G39" s="251" t="s">
        <v>4010</v>
      </c>
      <c r="H39" s="251" t="s">
        <v>4011</v>
      </c>
      <c r="I39" s="679">
        <v>108</v>
      </c>
      <c r="J39" s="251" t="s">
        <v>956</v>
      </c>
      <c r="K39" s="251" t="s">
        <v>2473</v>
      </c>
      <c r="L39" s="239"/>
      <c r="M39" s="239"/>
      <c r="N39" s="239"/>
      <c r="O39" s="239"/>
    </row>
    <row r="40" spans="2:15" ht="43.5">
      <c r="B40" s="251" t="s">
        <v>1438</v>
      </c>
      <c r="C40" s="251" t="s">
        <v>4007</v>
      </c>
      <c r="D40" s="251" t="s">
        <v>4022</v>
      </c>
      <c r="E40" s="251" t="s">
        <v>4032</v>
      </c>
      <c r="F40" s="251"/>
      <c r="G40" s="251" t="s">
        <v>4015</v>
      </c>
      <c r="H40" s="251" t="s">
        <v>4016</v>
      </c>
      <c r="I40" s="679">
        <v>14</v>
      </c>
      <c r="J40" s="251" t="s">
        <v>944</v>
      </c>
      <c r="K40" s="251" t="s">
        <v>2473</v>
      </c>
      <c r="L40" s="239"/>
      <c r="M40" s="239"/>
      <c r="N40" s="239"/>
      <c r="O40" s="239"/>
    </row>
    <row r="41" spans="2:15" ht="43.5">
      <c r="B41" s="251" t="s">
        <v>1438</v>
      </c>
      <c r="C41" s="251" t="s">
        <v>4007</v>
      </c>
      <c r="D41" s="251" t="s">
        <v>941</v>
      </c>
      <c r="E41" s="251" t="s">
        <v>4033</v>
      </c>
      <c r="F41" s="251"/>
      <c r="G41" s="251" t="s">
        <v>4015</v>
      </c>
      <c r="H41" s="251" t="s">
        <v>4016</v>
      </c>
      <c r="I41" s="679">
        <v>14</v>
      </c>
      <c r="J41" s="251" t="s">
        <v>944</v>
      </c>
      <c r="K41" s="251" t="s">
        <v>2473</v>
      </c>
      <c r="L41" s="239"/>
      <c r="M41" s="239"/>
      <c r="N41" s="239"/>
      <c r="O41" s="239"/>
    </row>
    <row r="42" spans="2:15" ht="43.5">
      <c r="B42" s="251" t="s">
        <v>1438</v>
      </c>
      <c r="C42" s="251" t="s">
        <v>4007</v>
      </c>
      <c r="D42" s="251" t="s">
        <v>4034</v>
      </c>
      <c r="E42" s="251" t="s">
        <v>4033</v>
      </c>
      <c r="F42" s="251"/>
      <c r="G42" s="251" t="s">
        <v>4015</v>
      </c>
      <c r="H42" s="251" t="s">
        <v>4016</v>
      </c>
      <c r="I42" s="679">
        <v>16</v>
      </c>
      <c r="J42" s="251" t="s">
        <v>944</v>
      </c>
      <c r="K42" s="251" t="s">
        <v>2473</v>
      </c>
      <c r="L42" s="239"/>
      <c r="M42" s="239"/>
      <c r="N42" s="239"/>
      <c r="O42" s="239"/>
    </row>
    <row r="43" spans="2:15" ht="43.5">
      <c r="B43" s="251" t="s">
        <v>1438</v>
      </c>
      <c r="C43" s="251" t="s">
        <v>4007</v>
      </c>
      <c r="D43" s="251" t="s">
        <v>4022</v>
      </c>
      <c r="E43" s="251" t="s">
        <v>4033</v>
      </c>
      <c r="F43" s="251"/>
      <c r="G43" s="251" t="s">
        <v>4015</v>
      </c>
      <c r="H43" s="251" t="s">
        <v>4016</v>
      </c>
      <c r="I43" s="679">
        <v>14</v>
      </c>
      <c r="J43" s="251" t="s">
        <v>944</v>
      </c>
      <c r="K43" s="251" t="s">
        <v>2473</v>
      </c>
      <c r="L43" s="239"/>
      <c r="M43" s="239"/>
      <c r="N43" s="239"/>
      <c r="O43" s="239"/>
    </row>
    <row r="44" spans="2:15" ht="43.5">
      <c r="B44" s="251" t="s">
        <v>1438</v>
      </c>
      <c r="C44" s="251" t="s">
        <v>4007</v>
      </c>
      <c r="D44" s="251" t="s">
        <v>941</v>
      </c>
      <c r="E44" s="251" t="s">
        <v>4033</v>
      </c>
      <c r="F44" s="251"/>
      <c r="G44" s="251" t="s">
        <v>4015</v>
      </c>
      <c r="H44" s="251" t="s">
        <v>4016</v>
      </c>
      <c r="I44" s="679">
        <v>16</v>
      </c>
      <c r="J44" s="251" t="s">
        <v>944</v>
      </c>
      <c r="K44" s="251" t="s">
        <v>2473</v>
      </c>
      <c r="L44" s="239"/>
      <c r="M44" s="239"/>
      <c r="N44" s="239"/>
      <c r="O44" s="239"/>
    </row>
    <row r="45" spans="2:15" ht="43.5">
      <c r="B45" s="251" t="s">
        <v>1438</v>
      </c>
      <c r="C45" s="251" t="s">
        <v>4007</v>
      </c>
      <c r="D45" s="251" t="s">
        <v>4008</v>
      </c>
      <c r="E45" s="251" t="s">
        <v>4035</v>
      </c>
      <c r="F45" s="251"/>
      <c r="G45" s="251" t="s">
        <v>4010</v>
      </c>
      <c r="H45" s="251" t="s">
        <v>4011</v>
      </c>
      <c r="I45" s="679">
        <v>115</v>
      </c>
      <c r="J45" s="251" t="s">
        <v>956</v>
      </c>
      <c r="K45" s="251" t="s">
        <v>2473</v>
      </c>
      <c r="L45" s="239"/>
      <c r="M45" s="239"/>
      <c r="N45" s="239"/>
      <c r="O45" s="239"/>
    </row>
    <row r="46" spans="2:15" ht="43.5">
      <c r="B46" s="251" t="s">
        <v>1438</v>
      </c>
      <c r="C46" s="251" t="s">
        <v>4007</v>
      </c>
      <c r="D46" s="251" t="s">
        <v>4034</v>
      </c>
      <c r="E46" s="251" t="s">
        <v>4036</v>
      </c>
      <c r="F46" s="251"/>
      <c r="G46" s="251" t="s">
        <v>4015</v>
      </c>
      <c r="H46" s="251" t="s">
        <v>4016</v>
      </c>
      <c r="I46" s="679">
        <v>16</v>
      </c>
      <c r="J46" s="251" t="s">
        <v>944</v>
      </c>
      <c r="K46" s="251" t="s">
        <v>2473</v>
      </c>
      <c r="L46" s="239"/>
      <c r="M46" s="239"/>
      <c r="N46" s="239"/>
      <c r="O46" s="239"/>
    </row>
    <row r="47" spans="2:15" ht="43.5">
      <c r="B47" s="251" t="s">
        <v>1438</v>
      </c>
      <c r="C47" s="251" t="s">
        <v>4007</v>
      </c>
      <c r="D47" s="251" t="s">
        <v>4008</v>
      </c>
      <c r="E47" s="251" t="s">
        <v>4037</v>
      </c>
      <c r="F47" s="251"/>
      <c r="G47" s="251" t="s">
        <v>4010</v>
      </c>
      <c r="H47" s="251" t="s">
        <v>4011</v>
      </c>
      <c r="I47" s="679">
        <v>13.967000000000001</v>
      </c>
      <c r="J47" s="251" t="s">
        <v>956</v>
      </c>
      <c r="K47" s="251" t="s">
        <v>2473</v>
      </c>
      <c r="L47" s="239"/>
      <c r="M47" s="239"/>
      <c r="N47" s="239"/>
      <c r="O47" s="239"/>
    </row>
    <row r="48" spans="2:15" ht="43.5">
      <c r="B48" s="251" t="s">
        <v>1438</v>
      </c>
      <c r="C48" s="251" t="s">
        <v>4007</v>
      </c>
      <c r="D48" s="251" t="s">
        <v>4008</v>
      </c>
      <c r="E48" s="251" t="s">
        <v>4037</v>
      </c>
      <c r="F48" s="251"/>
      <c r="G48" s="251" t="s">
        <v>4010</v>
      </c>
      <c r="H48" s="251" t="s">
        <v>4011</v>
      </c>
      <c r="I48" s="679">
        <v>10.949</v>
      </c>
      <c r="J48" s="251" t="s">
        <v>956</v>
      </c>
      <c r="K48" s="251" t="s">
        <v>2473</v>
      </c>
      <c r="L48" s="239"/>
      <c r="M48" s="239"/>
      <c r="N48" s="239"/>
      <c r="O48" s="239"/>
    </row>
    <row r="49" spans="2:15" ht="58">
      <c r="B49" s="251" t="s">
        <v>1438</v>
      </c>
      <c r="C49" s="251" t="s">
        <v>5715</v>
      </c>
      <c r="D49" s="251" t="s">
        <v>953</v>
      </c>
      <c r="E49" s="251" t="s">
        <v>4038</v>
      </c>
      <c r="F49" s="251"/>
      <c r="G49" s="251" t="s">
        <v>4039</v>
      </c>
      <c r="H49" s="251" t="s">
        <v>4040</v>
      </c>
      <c r="I49" s="679">
        <v>15</v>
      </c>
      <c r="J49" s="251" t="s">
        <v>944</v>
      </c>
      <c r="K49" s="251" t="s">
        <v>2473</v>
      </c>
      <c r="L49" s="239"/>
      <c r="M49" s="239"/>
      <c r="N49" s="239"/>
      <c r="O49" s="239"/>
    </row>
    <row r="50" spans="2:15" ht="58">
      <c r="B50" s="251" t="s">
        <v>1438</v>
      </c>
      <c r="C50" s="251" t="s">
        <v>5715</v>
      </c>
      <c r="D50" s="251" t="s">
        <v>953</v>
      </c>
      <c r="E50" s="251" t="s">
        <v>4038</v>
      </c>
      <c r="F50" s="251"/>
      <c r="G50" s="251" t="s">
        <v>4039</v>
      </c>
      <c r="H50" s="251" t="s">
        <v>4040</v>
      </c>
      <c r="I50" s="679">
        <v>17</v>
      </c>
      <c r="J50" s="251" t="s">
        <v>944</v>
      </c>
      <c r="K50" s="251" t="s">
        <v>2473</v>
      </c>
      <c r="L50" s="239"/>
      <c r="M50" s="239"/>
      <c r="N50" s="239"/>
      <c r="O50" s="239"/>
    </row>
    <row r="51" spans="2:15" ht="58">
      <c r="B51" s="251" t="s">
        <v>1438</v>
      </c>
      <c r="C51" s="251" t="s">
        <v>5715</v>
      </c>
      <c r="D51" s="251" t="s">
        <v>953</v>
      </c>
      <c r="E51" s="251" t="s">
        <v>4041</v>
      </c>
      <c r="F51" s="251"/>
      <c r="G51" s="251" t="s">
        <v>4039</v>
      </c>
      <c r="H51" s="251" t="s">
        <v>4040</v>
      </c>
      <c r="I51" s="679">
        <v>12</v>
      </c>
      <c r="J51" s="251" t="s">
        <v>944</v>
      </c>
      <c r="K51" s="251" t="s">
        <v>2473</v>
      </c>
      <c r="L51" s="239"/>
      <c r="M51" s="239"/>
      <c r="N51" s="239"/>
      <c r="O51" s="239"/>
    </row>
    <row r="52" spans="2:15" ht="58">
      <c r="B52" s="251" t="s">
        <v>1438</v>
      </c>
      <c r="C52" s="251" t="s">
        <v>5715</v>
      </c>
      <c r="D52" s="251" t="s">
        <v>953</v>
      </c>
      <c r="E52" s="251" t="s">
        <v>4042</v>
      </c>
      <c r="F52" s="251"/>
      <c r="G52" s="251" t="s">
        <v>4039</v>
      </c>
      <c r="H52" s="251" t="s">
        <v>4040</v>
      </c>
      <c r="I52" s="679">
        <v>16.5</v>
      </c>
      <c r="J52" s="251" t="s">
        <v>944</v>
      </c>
      <c r="K52" s="251" t="s">
        <v>2473</v>
      </c>
      <c r="L52" s="239"/>
      <c r="M52" s="239"/>
      <c r="N52" s="239"/>
      <c r="O52" s="239"/>
    </row>
    <row r="53" spans="2:15" ht="58">
      <c r="B53" s="251" t="s">
        <v>1438</v>
      </c>
      <c r="C53" s="251" t="s">
        <v>5715</v>
      </c>
      <c r="D53" s="251" t="s">
        <v>4013</v>
      </c>
      <c r="E53" s="251" t="s">
        <v>4043</v>
      </c>
      <c r="F53" s="251"/>
      <c r="G53" s="251" t="s">
        <v>4044</v>
      </c>
      <c r="H53" s="251" t="s">
        <v>4045</v>
      </c>
      <c r="I53" s="679">
        <v>4.5</v>
      </c>
      <c r="J53" s="251" t="s">
        <v>944</v>
      </c>
      <c r="K53" s="251" t="s">
        <v>2473</v>
      </c>
      <c r="L53" s="239"/>
      <c r="M53" s="239"/>
      <c r="N53" s="239"/>
      <c r="O53" s="239"/>
    </row>
    <row r="54" spans="2:15" ht="58">
      <c r="B54" s="251" t="s">
        <v>1438</v>
      </c>
      <c r="C54" s="251" t="s">
        <v>5715</v>
      </c>
      <c r="D54" s="251" t="s">
        <v>4008</v>
      </c>
      <c r="E54" s="251" t="s">
        <v>4046</v>
      </c>
      <c r="F54" s="251"/>
      <c r="G54" s="251" t="s">
        <v>4047</v>
      </c>
      <c r="H54" s="251" t="s">
        <v>4048</v>
      </c>
      <c r="I54" s="679">
        <v>12</v>
      </c>
      <c r="J54" s="251" t="s">
        <v>956</v>
      </c>
      <c r="K54" s="251" t="s">
        <v>2473</v>
      </c>
      <c r="L54" s="239"/>
      <c r="M54" s="239"/>
      <c r="N54" s="239"/>
      <c r="O54" s="239"/>
    </row>
    <row r="55" spans="2:15" ht="58">
      <c r="B55" s="251" t="s">
        <v>1438</v>
      </c>
      <c r="C55" s="251" t="s">
        <v>5715</v>
      </c>
      <c r="D55" s="251" t="s">
        <v>4008</v>
      </c>
      <c r="E55" s="251" t="s">
        <v>4046</v>
      </c>
      <c r="F55" s="251"/>
      <c r="G55" s="251" t="s">
        <v>4047</v>
      </c>
      <c r="H55" s="251" t="s">
        <v>4048</v>
      </c>
      <c r="I55" s="679">
        <v>18.556999999999999</v>
      </c>
      <c r="J55" s="251" t="s">
        <v>956</v>
      </c>
      <c r="K55" s="251" t="s">
        <v>2473</v>
      </c>
      <c r="L55" s="239"/>
      <c r="M55" s="239"/>
      <c r="N55" s="239"/>
      <c r="O55" s="239"/>
    </row>
    <row r="56" spans="2:15" ht="58">
      <c r="B56" s="251" t="s">
        <v>1438</v>
      </c>
      <c r="C56" s="251" t="s">
        <v>5715</v>
      </c>
      <c r="D56" s="251" t="s">
        <v>4008</v>
      </c>
      <c r="E56" s="251" t="s">
        <v>4049</v>
      </c>
      <c r="F56" s="251"/>
      <c r="G56" s="251" t="s">
        <v>4047</v>
      </c>
      <c r="H56" s="251" t="s">
        <v>4048</v>
      </c>
      <c r="I56" s="679">
        <v>12</v>
      </c>
      <c r="J56" s="251" t="s">
        <v>956</v>
      </c>
      <c r="K56" s="251" t="s">
        <v>2473</v>
      </c>
      <c r="L56" s="239"/>
      <c r="M56" s="239"/>
      <c r="N56" s="239"/>
      <c r="O56" s="239"/>
    </row>
    <row r="57" spans="2:15" ht="58">
      <c r="B57" s="251" t="s">
        <v>1438</v>
      </c>
      <c r="C57" s="251" t="s">
        <v>5715</v>
      </c>
      <c r="D57" s="251" t="s">
        <v>4008</v>
      </c>
      <c r="E57" s="251" t="s">
        <v>4014</v>
      </c>
      <c r="F57" s="251"/>
      <c r="G57" s="251" t="s">
        <v>4047</v>
      </c>
      <c r="H57" s="251" t="s">
        <v>4048</v>
      </c>
      <c r="I57" s="679">
        <v>9.8810000000000002</v>
      </c>
      <c r="J57" s="251" t="s">
        <v>956</v>
      </c>
      <c r="K57" s="251" t="s">
        <v>2473</v>
      </c>
      <c r="L57" s="239"/>
      <c r="M57" s="239"/>
      <c r="N57" s="239"/>
      <c r="O57" s="239"/>
    </row>
    <row r="58" spans="2:15" ht="58">
      <c r="B58" s="251" t="s">
        <v>1438</v>
      </c>
      <c r="C58" s="251" t="s">
        <v>5715</v>
      </c>
      <c r="D58" s="251" t="s">
        <v>4008</v>
      </c>
      <c r="E58" s="251" t="s">
        <v>4017</v>
      </c>
      <c r="F58" s="251"/>
      <c r="G58" s="251" t="s">
        <v>4047</v>
      </c>
      <c r="H58" s="251" t="s">
        <v>4048</v>
      </c>
      <c r="I58" s="679">
        <v>12</v>
      </c>
      <c r="J58" s="251" t="s">
        <v>956</v>
      </c>
      <c r="K58" s="251" t="s">
        <v>2473</v>
      </c>
      <c r="L58" s="239"/>
      <c r="M58" s="239"/>
      <c r="N58" s="239"/>
      <c r="O58" s="239"/>
    </row>
    <row r="59" spans="2:15" ht="58">
      <c r="B59" s="251" t="s">
        <v>1438</v>
      </c>
      <c r="C59" s="251" t="s">
        <v>5715</v>
      </c>
      <c r="D59" s="251" t="s">
        <v>4008</v>
      </c>
      <c r="E59" s="251" t="s">
        <v>4018</v>
      </c>
      <c r="F59" s="251"/>
      <c r="G59" s="251" t="s">
        <v>4047</v>
      </c>
      <c r="H59" s="251" t="s">
        <v>4048</v>
      </c>
      <c r="I59" s="679">
        <v>12</v>
      </c>
      <c r="J59" s="251" t="s">
        <v>956</v>
      </c>
      <c r="K59" s="251" t="s">
        <v>2473</v>
      </c>
      <c r="L59" s="239"/>
      <c r="M59" s="239"/>
      <c r="N59" s="239"/>
      <c r="O59" s="239"/>
    </row>
    <row r="60" spans="2:15" ht="58">
      <c r="B60" s="251" t="s">
        <v>1438</v>
      </c>
      <c r="C60" s="251" t="s">
        <v>5715</v>
      </c>
      <c r="D60" s="251" t="s">
        <v>4008</v>
      </c>
      <c r="E60" s="251" t="s">
        <v>4050</v>
      </c>
      <c r="F60" s="251"/>
      <c r="G60" s="251" t="s">
        <v>4047</v>
      </c>
      <c r="H60" s="251" t="s">
        <v>4048</v>
      </c>
      <c r="I60" s="679">
        <v>6</v>
      </c>
      <c r="J60" s="251" t="s">
        <v>956</v>
      </c>
      <c r="K60" s="251" t="s">
        <v>2473</v>
      </c>
      <c r="L60" s="239"/>
      <c r="M60" s="239"/>
      <c r="N60" s="239"/>
      <c r="O60" s="239"/>
    </row>
    <row r="61" spans="2:15" ht="58">
      <c r="B61" s="251" t="s">
        <v>1438</v>
      </c>
      <c r="C61" s="251" t="s">
        <v>5715</v>
      </c>
      <c r="D61" s="251" t="s">
        <v>4008</v>
      </c>
      <c r="E61" s="251" t="s">
        <v>4021</v>
      </c>
      <c r="F61" s="251"/>
      <c r="G61" s="251" t="s">
        <v>4047</v>
      </c>
      <c r="H61" s="251" t="s">
        <v>4048</v>
      </c>
      <c r="I61" s="679">
        <v>18.401</v>
      </c>
      <c r="J61" s="251" t="s">
        <v>956</v>
      </c>
      <c r="K61" s="251" t="s">
        <v>2473</v>
      </c>
      <c r="L61" s="239"/>
      <c r="M61" s="239"/>
      <c r="N61" s="239"/>
      <c r="O61" s="239"/>
    </row>
    <row r="62" spans="2:15" ht="58">
      <c r="B62" s="251" t="s">
        <v>1438</v>
      </c>
      <c r="C62" s="251" t="s">
        <v>5715</v>
      </c>
      <c r="D62" s="251" t="s">
        <v>4008</v>
      </c>
      <c r="E62" s="251" t="s">
        <v>4023</v>
      </c>
      <c r="F62" s="251"/>
      <c r="G62" s="251" t="s">
        <v>4047</v>
      </c>
      <c r="H62" s="251" t="s">
        <v>4048</v>
      </c>
      <c r="I62" s="679">
        <v>192.49299999999999</v>
      </c>
      <c r="J62" s="251" t="s">
        <v>956</v>
      </c>
      <c r="K62" s="251" t="s">
        <v>2473</v>
      </c>
      <c r="L62" s="239"/>
      <c r="M62" s="239"/>
      <c r="N62" s="239"/>
      <c r="O62" s="239"/>
    </row>
    <row r="63" spans="2:15" ht="58">
      <c r="B63" s="251" t="s">
        <v>1438</v>
      </c>
      <c r="C63" s="251" t="s">
        <v>5715</v>
      </c>
      <c r="D63" s="251" t="s">
        <v>4008</v>
      </c>
      <c r="E63" s="251" t="s">
        <v>4051</v>
      </c>
      <c r="F63" s="251"/>
      <c r="G63" s="251" t="s">
        <v>4047</v>
      </c>
      <c r="H63" s="251" t="s">
        <v>4048</v>
      </c>
      <c r="I63" s="679">
        <v>18.827999999999999</v>
      </c>
      <c r="J63" s="251" t="s">
        <v>956</v>
      </c>
      <c r="K63" s="251" t="s">
        <v>2473</v>
      </c>
      <c r="L63" s="239"/>
      <c r="M63" s="239"/>
      <c r="N63" s="239"/>
      <c r="O63" s="239"/>
    </row>
    <row r="64" spans="2:15" ht="58">
      <c r="B64" s="251" t="s">
        <v>1438</v>
      </c>
      <c r="C64" s="251" t="s">
        <v>5715</v>
      </c>
      <c r="D64" s="251" t="s">
        <v>4008</v>
      </c>
      <c r="E64" s="251" t="s">
        <v>4027</v>
      </c>
      <c r="F64" s="251"/>
      <c r="G64" s="251" t="s">
        <v>4047</v>
      </c>
      <c r="H64" s="251" t="s">
        <v>4048</v>
      </c>
      <c r="I64" s="679">
        <v>17.504000000000001</v>
      </c>
      <c r="J64" s="251" t="s">
        <v>956</v>
      </c>
      <c r="K64" s="251" t="s">
        <v>2473</v>
      </c>
      <c r="L64" s="239"/>
      <c r="M64" s="239"/>
      <c r="N64" s="239"/>
      <c r="O64" s="239"/>
    </row>
    <row r="65" spans="2:15" ht="58">
      <c r="B65" s="251" t="s">
        <v>1438</v>
      </c>
      <c r="C65" s="251" t="s">
        <v>5715</v>
      </c>
      <c r="D65" s="251" t="s">
        <v>4008</v>
      </c>
      <c r="E65" s="251" t="s">
        <v>4052</v>
      </c>
      <c r="F65" s="251"/>
      <c r="G65" s="251" t="s">
        <v>4047</v>
      </c>
      <c r="H65" s="251" t="s">
        <v>4048</v>
      </c>
      <c r="I65" s="679">
        <v>18.934999999999999</v>
      </c>
      <c r="J65" s="251" t="s">
        <v>956</v>
      </c>
      <c r="K65" s="251" t="s">
        <v>2473</v>
      </c>
      <c r="L65" s="239"/>
      <c r="M65" s="239"/>
      <c r="N65" s="239"/>
      <c r="O65" s="239"/>
    </row>
    <row r="66" spans="2:15" ht="58">
      <c r="B66" s="251" t="s">
        <v>1438</v>
      </c>
      <c r="C66" s="251" t="s">
        <v>5715</v>
      </c>
      <c r="D66" s="251" t="s">
        <v>4008</v>
      </c>
      <c r="E66" s="251" t="s">
        <v>4053</v>
      </c>
      <c r="F66" s="251"/>
      <c r="G66" s="251" t="s">
        <v>4047</v>
      </c>
      <c r="H66" s="251" t="s">
        <v>4048</v>
      </c>
      <c r="I66" s="679">
        <v>10.568</v>
      </c>
      <c r="J66" s="251" t="s">
        <v>956</v>
      </c>
      <c r="K66" s="251" t="s">
        <v>2473</v>
      </c>
      <c r="L66" s="239"/>
      <c r="M66" s="239"/>
      <c r="N66" s="239"/>
      <c r="O66" s="239"/>
    </row>
    <row r="67" spans="2:15" ht="58">
      <c r="B67" s="251" t="s">
        <v>1438</v>
      </c>
      <c r="C67" s="251" t="s">
        <v>5715</v>
      </c>
      <c r="D67" s="251" t="s">
        <v>4008</v>
      </c>
      <c r="E67" s="251" t="s">
        <v>4053</v>
      </c>
      <c r="F67" s="251"/>
      <c r="G67" s="251" t="s">
        <v>4047</v>
      </c>
      <c r="H67" s="251" t="s">
        <v>4048</v>
      </c>
      <c r="I67" s="679">
        <v>9.8810000000000002</v>
      </c>
      <c r="J67" s="251" t="s">
        <v>956</v>
      </c>
      <c r="K67" s="251" t="s">
        <v>2473</v>
      </c>
      <c r="L67" s="239"/>
      <c r="M67" s="239"/>
      <c r="N67" s="239"/>
      <c r="O67" s="239"/>
    </row>
    <row r="68" spans="2:15" ht="58">
      <c r="B68" s="251" t="s">
        <v>1438</v>
      </c>
      <c r="C68" s="251" t="s">
        <v>5715</v>
      </c>
      <c r="D68" s="251" t="s">
        <v>953</v>
      </c>
      <c r="E68" s="251" t="s">
        <v>4046</v>
      </c>
      <c r="F68" s="251"/>
      <c r="G68" s="251" t="s">
        <v>4039</v>
      </c>
      <c r="H68" s="251" t="s">
        <v>4040</v>
      </c>
      <c r="I68" s="679">
        <v>16.5</v>
      </c>
      <c r="J68" s="251" t="s">
        <v>944</v>
      </c>
      <c r="K68" s="251" t="s">
        <v>2473</v>
      </c>
      <c r="L68" s="239"/>
      <c r="M68" s="239"/>
      <c r="N68" s="239"/>
      <c r="O68" s="239"/>
    </row>
    <row r="69" spans="2:15" ht="58">
      <c r="B69" s="251" t="s">
        <v>1438</v>
      </c>
      <c r="C69" s="251" t="s">
        <v>5715</v>
      </c>
      <c r="D69" s="251" t="s">
        <v>953</v>
      </c>
      <c r="E69" s="251" t="s">
        <v>4046</v>
      </c>
      <c r="F69" s="251"/>
      <c r="G69" s="251" t="s">
        <v>4039</v>
      </c>
      <c r="H69" s="251" t="s">
        <v>4040</v>
      </c>
      <c r="I69" s="679">
        <v>17</v>
      </c>
      <c r="J69" s="251" t="s">
        <v>944</v>
      </c>
      <c r="K69" s="251" t="s">
        <v>2473</v>
      </c>
      <c r="L69" s="239"/>
      <c r="M69" s="239"/>
      <c r="N69" s="239"/>
      <c r="O69" s="239"/>
    </row>
    <row r="70" spans="2:15" ht="58">
      <c r="B70" s="251" t="s">
        <v>1438</v>
      </c>
      <c r="C70" s="251" t="s">
        <v>5715</v>
      </c>
      <c r="D70" s="251" t="s">
        <v>953</v>
      </c>
      <c r="E70" s="251" t="s">
        <v>4054</v>
      </c>
      <c r="F70" s="251"/>
      <c r="G70" s="251" t="s">
        <v>4039</v>
      </c>
      <c r="H70" s="251" t="s">
        <v>4040</v>
      </c>
      <c r="I70" s="679">
        <v>17</v>
      </c>
      <c r="J70" s="251" t="s">
        <v>944</v>
      </c>
      <c r="K70" s="251" t="s">
        <v>2473</v>
      </c>
      <c r="L70" s="239"/>
      <c r="M70" s="239"/>
      <c r="N70" s="239"/>
      <c r="O70" s="239"/>
    </row>
    <row r="71" spans="2:15" ht="58">
      <c r="B71" s="251" t="s">
        <v>1438</v>
      </c>
      <c r="C71" s="251" t="s">
        <v>5715</v>
      </c>
      <c r="D71" s="251" t="s">
        <v>953</v>
      </c>
      <c r="E71" s="251" t="s">
        <v>4054</v>
      </c>
      <c r="F71" s="251"/>
      <c r="G71" s="251" t="s">
        <v>4039</v>
      </c>
      <c r="H71" s="251" t="s">
        <v>4040</v>
      </c>
      <c r="I71" s="679">
        <v>16</v>
      </c>
      <c r="J71" s="251" t="s">
        <v>944</v>
      </c>
      <c r="K71" s="251" t="s">
        <v>2473</v>
      </c>
      <c r="L71" s="239"/>
      <c r="M71" s="239"/>
      <c r="N71" s="239"/>
      <c r="O71" s="239"/>
    </row>
    <row r="72" spans="2:15" ht="58">
      <c r="B72" s="251" t="s">
        <v>1438</v>
      </c>
      <c r="C72" s="251" t="s">
        <v>5715</v>
      </c>
      <c r="D72" s="251" t="s">
        <v>947</v>
      </c>
      <c r="E72" s="251" t="s">
        <v>4055</v>
      </c>
      <c r="F72" s="251"/>
      <c r="G72" s="251" t="s">
        <v>4039</v>
      </c>
      <c r="H72" s="251" t="s">
        <v>4040</v>
      </c>
      <c r="I72" s="679">
        <v>15</v>
      </c>
      <c r="J72" s="251" t="s">
        <v>944</v>
      </c>
      <c r="K72" s="251" t="s">
        <v>2473</v>
      </c>
      <c r="L72" s="239"/>
      <c r="M72" s="239"/>
      <c r="N72" s="239"/>
      <c r="O72" s="239"/>
    </row>
    <row r="73" spans="2:15" ht="58">
      <c r="B73" s="251" t="s">
        <v>1438</v>
      </c>
      <c r="C73" s="251" t="s">
        <v>5715</v>
      </c>
      <c r="D73" s="251" t="s">
        <v>953</v>
      </c>
      <c r="E73" s="251" t="s">
        <v>4055</v>
      </c>
      <c r="F73" s="251"/>
      <c r="G73" s="251" t="s">
        <v>4039</v>
      </c>
      <c r="H73" s="251" t="s">
        <v>4040</v>
      </c>
      <c r="I73" s="679">
        <v>16</v>
      </c>
      <c r="J73" s="251" t="s">
        <v>944</v>
      </c>
      <c r="K73" s="251" t="s">
        <v>2473</v>
      </c>
      <c r="L73" s="239"/>
      <c r="M73" s="239"/>
      <c r="N73" s="239"/>
      <c r="O73" s="239"/>
    </row>
    <row r="74" spans="2:15" ht="58">
      <c r="B74" s="251" t="s">
        <v>1438</v>
      </c>
      <c r="C74" s="251" t="s">
        <v>5715</v>
      </c>
      <c r="D74" s="251" t="s">
        <v>953</v>
      </c>
      <c r="E74" s="251" t="s">
        <v>4055</v>
      </c>
      <c r="F74" s="251"/>
      <c r="G74" s="251" t="s">
        <v>4039</v>
      </c>
      <c r="H74" s="251" t="s">
        <v>4040</v>
      </c>
      <c r="I74" s="679">
        <v>15</v>
      </c>
      <c r="J74" s="251" t="s">
        <v>944</v>
      </c>
      <c r="K74" s="251" t="s">
        <v>2473</v>
      </c>
      <c r="L74" s="239"/>
      <c r="M74" s="239"/>
      <c r="N74" s="239"/>
      <c r="O74" s="239"/>
    </row>
    <row r="75" spans="2:15" ht="58">
      <c r="B75" s="251" t="s">
        <v>1438</v>
      </c>
      <c r="C75" s="251" t="s">
        <v>5715</v>
      </c>
      <c r="D75" s="251" t="s">
        <v>941</v>
      </c>
      <c r="E75" s="251" t="s">
        <v>4056</v>
      </c>
      <c r="F75" s="251"/>
      <c r="G75" s="251" t="s">
        <v>4039</v>
      </c>
      <c r="H75" s="251" t="s">
        <v>4040</v>
      </c>
      <c r="I75" s="679">
        <v>12</v>
      </c>
      <c r="J75" s="251" t="s">
        <v>944</v>
      </c>
      <c r="K75" s="251" t="s">
        <v>2473</v>
      </c>
      <c r="L75" s="239"/>
      <c r="M75" s="239"/>
      <c r="N75" s="239"/>
      <c r="O75" s="239"/>
    </row>
    <row r="76" spans="2:15" ht="58">
      <c r="B76" s="251" t="s">
        <v>1438</v>
      </c>
      <c r="C76" s="251" t="s">
        <v>5715</v>
      </c>
      <c r="D76" s="251" t="s">
        <v>953</v>
      </c>
      <c r="E76" s="251" t="s">
        <v>4057</v>
      </c>
      <c r="F76" s="251"/>
      <c r="G76" s="251" t="s">
        <v>4039</v>
      </c>
      <c r="H76" s="251" t="s">
        <v>4040</v>
      </c>
      <c r="I76" s="679">
        <v>17</v>
      </c>
      <c r="J76" s="251" t="s">
        <v>944</v>
      </c>
      <c r="K76" s="251" t="s">
        <v>2473</v>
      </c>
      <c r="L76" s="239"/>
      <c r="M76" s="239"/>
      <c r="N76" s="239"/>
      <c r="O76" s="239"/>
    </row>
    <row r="77" spans="2:15" ht="58">
      <c r="B77" s="251" t="s">
        <v>1438</v>
      </c>
      <c r="C77" s="251" t="s">
        <v>5715</v>
      </c>
      <c r="D77" s="251" t="s">
        <v>953</v>
      </c>
      <c r="E77" s="251" t="s">
        <v>4026</v>
      </c>
      <c r="F77" s="251"/>
      <c r="G77" s="251" t="s">
        <v>4039</v>
      </c>
      <c r="H77" s="251" t="s">
        <v>4040</v>
      </c>
      <c r="I77" s="679">
        <v>15</v>
      </c>
      <c r="J77" s="251" t="s">
        <v>944</v>
      </c>
      <c r="K77" s="251" t="s">
        <v>2473</v>
      </c>
      <c r="L77" s="239"/>
      <c r="M77" s="239"/>
      <c r="N77" s="239"/>
      <c r="O77" s="239"/>
    </row>
    <row r="78" spans="2:15" ht="58">
      <c r="B78" s="251" t="s">
        <v>1438</v>
      </c>
      <c r="C78" s="251" t="s">
        <v>5715</v>
      </c>
      <c r="D78" s="251" t="s">
        <v>4008</v>
      </c>
      <c r="E78" s="251" t="s">
        <v>4058</v>
      </c>
      <c r="F78" s="251"/>
      <c r="G78" s="251" t="s">
        <v>4047</v>
      </c>
      <c r="H78" s="251" t="s">
        <v>4048</v>
      </c>
      <c r="I78" s="679">
        <v>16.622</v>
      </c>
      <c r="J78" s="251" t="s">
        <v>956</v>
      </c>
      <c r="K78" s="251" t="s">
        <v>2473</v>
      </c>
      <c r="L78" s="239"/>
      <c r="M78" s="239"/>
      <c r="N78" s="239"/>
      <c r="O78" s="239"/>
    </row>
    <row r="79" spans="2:15" ht="58">
      <c r="B79" s="251" t="s">
        <v>1438</v>
      </c>
      <c r="C79" s="251" t="s">
        <v>5715</v>
      </c>
      <c r="D79" s="251" t="s">
        <v>4008</v>
      </c>
      <c r="E79" s="251" t="s">
        <v>4059</v>
      </c>
      <c r="F79" s="251"/>
      <c r="G79" s="251" t="s">
        <v>4047</v>
      </c>
      <c r="H79" s="251" t="s">
        <v>4048</v>
      </c>
      <c r="I79" s="679">
        <v>12</v>
      </c>
      <c r="J79" s="251" t="s">
        <v>956</v>
      </c>
      <c r="K79" s="251" t="s">
        <v>2473</v>
      </c>
      <c r="L79" s="239"/>
      <c r="M79" s="239"/>
      <c r="N79" s="239"/>
      <c r="O79" s="239"/>
    </row>
    <row r="80" spans="2:15" ht="58">
      <c r="B80" s="251" t="s">
        <v>1438</v>
      </c>
      <c r="C80" s="251" t="s">
        <v>5715</v>
      </c>
      <c r="D80" s="251" t="s">
        <v>4008</v>
      </c>
      <c r="E80" s="251" t="s">
        <v>4035</v>
      </c>
      <c r="F80" s="251"/>
      <c r="G80" s="251" t="s">
        <v>4047</v>
      </c>
      <c r="H80" s="251" t="s">
        <v>4048</v>
      </c>
      <c r="I80" s="679">
        <v>18.952000000000002</v>
      </c>
      <c r="J80" s="251" t="s">
        <v>956</v>
      </c>
      <c r="K80" s="251" t="s">
        <v>2473</v>
      </c>
      <c r="L80" s="239"/>
      <c r="M80" s="239"/>
      <c r="N80" s="239"/>
      <c r="O80" s="239"/>
    </row>
    <row r="81" spans="2:15" ht="58">
      <c r="B81" s="251" t="s">
        <v>1438</v>
      </c>
      <c r="C81" s="251" t="s">
        <v>5715</v>
      </c>
      <c r="D81" s="251" t="s">
        <v>4008</v>
      </c>
      <c r="E81" s="251" t="s">
        <v>4060</v>
      </c>
      <c r="F81" s="251"/>
      <c r="G81" s="251" t="s">
        <v>4047</v>
      </c>
      <c r="H81" s="251" t="s">
        <v>4048</v>
      </c>
      <c r="I81" s="679">
        <v>16.832000000000001</v>
      </c>
      <c r="J81" s="251" t="s">
        <v>956</v>
      </c>
      <c r="K81" s="251" t="s">
        <v>2473</v>
      </c>
      <c r="L81" s="239"/>
      <c r="M81" s="239"/>
      <c r="N81" s="239"/>
      <c r="O81" s="239"/>
    </row>
    <row r="82" spans="2:15" ht="58">
      <c r="B82" s="251" t="s">
        <v>1438</v>
      </c>
      <c r="C82" s="251" t="s">
        <v>5715</v>
      </c>
      <c r="D82" s="251" t="s">
        <v>4008</v>
      </c>
      <c r="E82" s="251" t="s">
        <v>4060</v>
      </c>
      <c r="F82" s="251"/>
      <c r="G82" s="251" t="s">
        <v>4047</v>
      </c>
      <c r="H82" s="251" t="s">
        <v>4048</v>
      </c>
      <c r="I82" s="679">
        <v>12</v>
      </c>
      <c r="J82" s="251" t="s">
        <v>956</v>
      </c>
      <c r="K82" s="251" t="s">
        <v>2473</v>
      </c>
      <c r="L82" s="239"/>
      <c r="M82" s="239"/>
      <c r="N82" s="239"/>
      <c r="O82" s="239"/>
    </row>
    <row r="83" spans="2:15" ht="58">
      <c r="B83" s="251" t="s">
        <v>1438</v>
      </c>
      <c r="C83" s="251" t="s">
        <v>5715</v>
      </c>
      <c r="D83" s="251" t="s">
        <v>4008</v>
      </c>
      <c r="E83" s="251" t="s">
        <v>4061</v>
      </c>
      <c r="F83" s="251"/>
      <c r="G83" s="251" t="s">
        <v>4047</v>
      </c>
      <c r="H83" s="251" t="s">
        <v>4048</v>
      </c>
      <c r="I83" s="679">
        <v>6.41</v>
      </c>
      <c r="J83" s="251" t="s">
        <v>956</v>
      </c>
      <c r="K83" s="251" t="s">
        <v>2473</v>
      </c>
      <c r="L83" s="239"/>
      <c r="M83" s="239"/>
      <c r="N83" s="239"/>
      <c r="O83" s="239"/>
    </row>
    <row r="84" spans="2:15" ht="58">
      <c r="B84" s="251" t="s">
        <v>1438</v>
      </c>
      <c r="C84" s="251" t="s">
        <v>5715</v>
      </c>
      <c r="D84" s="251" t="s">
        <v>4008</v>
      </c>
      <c r="E84" s="251" t="s">
        <v>4061</v>
      </c>
      <c r="F84" s="251"/>
      <c r="G84" s="251" t="s">
        <v>4047</v>
      </c>
      <c r="H84" s="251" t="s">
        <v>4048</v>
      </c>
      <c r="I84" s="679">
        <v>12</v>
      </c>
      <c r="J84" s="251" t="s">
        <v>956</v>
      </c>
      <c r="K84" s="251" t="s">
        <v>2473</v>
      </c>
      <c r="L84" s="239"/>
      <c r="M84" s="239"/>
      <c r="N84" s="239"/>
      <c r="O84" s="239"/>
    </row>
    <row r="85" spans="2:15" ht="58">
      <c r="B85" s="251" t="s">
        <v>1438</v>
      </c>
      <c r="C85" s="251" t="s">
        <v>5715</v>
      </c>
      <c r="D85" s="251" t="s">
        <v>4008</v>
      </c>
      <c r="E85" s="251" t="s">
        <v>4062</v>
      </c>
      <c r="F85" s="251"/>
      <c r="G85" s="251" t="s">
        <v>4047</v>
      </c>
      <c r="H85" s="251" t="s">
        <v>4048</v>
      </c>
      <c r="I85" s="679">
        <v>18.239999999999998</v>
      </c>
      <c r="J85" s="251" t="s">
        <v>956</v>
      </c>
      <c r="K85" s="251" t="s">
        <v>2473</v>
      </c>
      <c r="L85" s="239"/>
      <c r="M85" s="239"/>
      <c r="N85" s="239"/>
      <c r="O85" s="239"/>
    </row>
    <row r="86" spans="2:15" ht="58">
      <c r="B86" s="251" t="s">
        <v>1438</v>
      </c>
      <c r="C86" s="251" t="s">
        <v>5715</v>
      </c>
      <c r="D86" s="251" t="s">
        <v>4008</v>
      </c>
      <c r="E86" s="251" t="s">
        <v>4032</v>
      </c>
      <c r="F86" s="251"/>
      <c r="G86" s="251" t="s">
        <v>4047</v>
      </c>
      <c r="H86" s="251" t="s">
        <v>4048</v>
      </c>
      <c r="I86" s="679">
        <v>10.1</v>
      </c>
      <c r="J86" s="251" t="s">
        <v>956</v>
      </c>
      <c r="K86" s="251" t="s">
        <v>2473</v>
      </c>
      <c r="L86" s="239"/>
      <c r="M86" s="239"/>
      <c r="N86" s="239"/>
      <c r="O86" s="239"/>
    </row>
    <row r="87" spans="2:15" ht="58">
      <c r="B87" s="251" t="s">
        <v>1438</v>
      </c>
      <c r="C87" s="251" t="s">
        <v>5715</v>
      </c>
      <c r="D87" s="251" t="s">
        <v>4008</v>
      </c>
      <c r="E87" s="251" t="s">
        <v>4033</v>
      </c>
      <c r="F87" s="251"/>
      <c r="G87" s="251" t="s">
        <v>4047</v>
      </c>
      <c r="H87" s="251" t="s">
        <v>4048</v>
      </c>
      <c r="I87" s="679">
        <v>3.1840000000000002</v>
      </c>
      <c r="J87" s="251" t="s">
        <v>956</v>
      </c>
      <c r="K87" s="251" t="s">
        <v>2473</v>
      </c>
      <c r="L87" s="239"/>
      <c r="M87" s="239"/>
      <c r="N87" s="239"/>
      <c r="O87" s="239"/>
    </row>
    <row r="88" spans="2:15" ht="58">
      <c r="B88" s="251" t="s">
        <v>1438</v>
      </c>
      <c r="C88" s="251" t="s">
        <v>5715</v>
      </c>
      <c r="D88" s="251" t="s">
        <v>4008</v>
      </c>
      <c r="E88" s="251" t="s">
        <v>4036</v>
      </c>
      <c r="F88" s="251"/>
      <c r="G88" s="251" t="s">
        <v>4047</v>
      </c>
      <c r="H88" s="251" t="s">
        <v>4048</v>
      </c>
      <c r="I88" s="679">
        <v>16.893000000000001</v>
      </c>
      <c r="J88" s="251" t="s">
        <v>956</v>
      </c>
      <c r="K88" s="251" t="s">
        <v>2473</v>
      </c>
      <c r="L88" s="239"/>
      <c r="M88" s="239"/>
      <c r="N88" s="239"/>
      <c r="O88" s="239"/>
    </row>
    <row r="89" spans="2:15" ht="58">
      <c r="B89" s="251" t="s">
        <v>1438</v>
      </c>
      <c r="C89" s="251" t="s">
        <v>5715</v>
      </c>
      <c r="D89" s="251" t="s">
        <v>4008</v>
      </c>
      <c r="E89" s="251" t="s">
        <v>4063</v>
      </c>
      <c r="F89" s="251"/>
      <c r="G89" s="251" t="s">
        <v>4047</v>
      </c>
      <c r="H89" s="251" t="s">
        <v>4048</v>
      </c>
      <c r="I89" s="679">
        <v>12</v>
      </c>
      <c r="J89" s="251" t="s">
        <v>956</v>
      </c>
      <c r="K89" s="251" t="s">
        <v>2473</v>
      </c>
      <c r="L89" s="239"/>
      <c r="M89" s="239"/>
      <c r="N89" s="239"/>
      <c r="O89" s="239"/>
    </row>
    <row r="90" spans="2:15" ht="58">
      <c r="B90" s="251" t="s">
        <v>1438</v>
      </c>
      <c r="C90" s="251" t="s">
        <v>5715</v>
      </c>
      <c r="D90" s="251" t="s">
        <v>4008</v>
      </c>
      <c r="E90" s="251" t="s">
        <v>4064</v>
      </c>
      <c r="F90" s="251"/>
      <c r="G90" s="251" t="s">
        <v>4047</v>
      </c>
      <c r="H90" s="251" t="s">
        <v>4048</v>
      </c>
      <c r="I90" s="679">
        <v>17.791</v>
      </c>
      <c r="J90" s="251" t="s">
        <v>956</v>
      </c>
      <c r="K90" s="251" t="s">
        <v>2473</v>
      </c>
      <c r="L90" s="239"/>
      <c r="M90" s="239"/>
      <c r="N90" s="239"/>
      <c r="O90" s="239"/>
    </row>
    <row r="91" spans="2:15" ht="58">
      <c r="B91" s="251" t="s">
        <v>1438</v>
      </c>
      <c r="C91" s="251" t="s">
        <v>5715</v>
      </c>
      <c r="D91" s="251" t="s">
        <v>4008</v>
      </c>
      <c r="E91" s="251" t="s">
        <v>4065</v>
      </c>
      <c r="F91" s="251"/>
      <c r="G91" s="251" t="s">
        <v>4047</v>
      </c>
      <c r="H91" s="251" t="s">
        <v>4048</v>
      </c>
      <c r="I91" s="679">
        <v>12</v>
      </c>
      <c r="J91" s="251" t="s">
        <v>956</v>
      </c>
      <c r="K91" s="251" t="s">
        <v>2473</v>
      </c>
      <c r="L91" s="239"/>
      <c r="M91" s="239"/>
      <c r="N91" s="239"/>
      <c r="O91" s="239"/>
    </row>
    <row r="92" spans="2:15" ht="58">
      <c r="B92" s="251" t="s">
        <v>1438</v>
      </c>
      <c r="C92" s="251" t="s">
        <v>5715</v>
      </c>
      <c r="D92" s="251" t="s">
        <v>4008</v>
      </c>
      <c r="E92" s="251" t="s">
        <v>4066</v>
      </c>
      <c r="F92" s="251"/>
      <c r="G92" s="251" t="s">
        <v>4047</v>
      </c>
      <c r="H92" s="251" t="s">
        <v>4048</v>
      </c>
      <c r="I92" s="679">
        <v>16.158999999999999</v>
      </c>
      <c r="J92" s="251" t="s">
        <v>956</v>
      </c>
      <c r="K92" s="251" t="s">
        <v>2473</v>
      </c>
      <c r="L92" s="239"/>
      <c r="M92" s="239"/>
      <c r="N92" s="239"/>
      <c r="O92" s="239"/>
    </row>
    <row r="93" spans="2:15" ht="58">
      <c r="B93" s="251" t="s">
        <v>1438</v>
      </c>
      <c r="C93" s="251" t="s">
        <v>5715</v>
      </c>
      <c r="D93" s="251" t="s">
        <v>4008</v>
      </c>
      <c r="E93" s="251" t="s">
        <v>4066</v>
      </c>
      <c r="F93" s="251"/>
      <c r="G93" s="251" t="s">
        <v>4047</v>
      </c>
      <c r="H93" s="251" t="s">
        <v>4048</v>
      </c>
      <c r="I93" s="679">
        <v>14.97</v>
      </c>
      <c r="J93" s="251" t="s">
        <v>956</v>
      </c>
      <c r="K93" s="251" t="s">
        <v>2473</v>
      </c>
      <c r="L93" s="239"/>
      <c r="M93" s="239"/>
      <c r="N93" s="239"/>
      <c r="O93" s="239"/>
    </row>
    <row r="94" spans="2:15" ht="58">
      <c r="B94" s="251" t="s">
        <v>1438</v>
      </c>
      <c r="C94" s="251" t="s">
        <v>5715</v>
      </c>
      <c r="D94" s="251" t="s">
        <v>4008</v>
      </c>
      <c r="E94" s="251" t="s">
        <v>4067</v>
      </c>
      <c r="F94" s="251"/>
      <c r="G94" s="251" t="s">
        <v>4047</v>
      </c>
      <c r="H94" s="251" t="s">
        <v>4048</v>
      </c>
      <c r="I94" s="679">
        <v>3.14</v>
      </c>
      <c r="J94" s="251" t="s">
        <v>956</v>
      </c>
      <c r="K94" s="251" t="s">
        <v>2473</v>
      </c>
      <c r="L94" s="239"/>
      <c r="M94" s="239"/>
      <c r="N94" s="239"/>
      <c r="O94" s="239"/>
    </row>
    <row r="95" spans="2:15" ht="58">
      <c r="B95" s="251" t="s">
        <v>1438</v>
      </c>
      <c r="C95" s="251" t="s">
        <v>5715</v>
      </c>
      <c r="D95" s="251" t="s">
        <v>4008</v>
      </c>
      <c r="E95" s="251" t="s">
        <v>4037</v>
      </c>
      <c r="F95" s="251"/>
      <c r="G95" s="251" t="s">
        <v>4047</v>
      </c>
      <c r="H95" s="251" t="s">
        <v>4048</v>
      </c>
      <c r="I95" s="679">
        <v>8.9109999999999996</v>
      </c>
      <c r="J95" s="251" t="s">
        <v>956</v>
      </c>
      <c r="K95" s="251" t="s">
        <v>2473</v>
      </c>
      <c r="L95" s="239"/>
      <c r="M95" s="239"/>
      <c r="N95" s="239"/>
      <c r="O95" s="239"/>
    </row>
    <row r="96" spans="2:15" ht="58">
      <c r="B96" s="251" t="s">
        <v>1438</v>
      </c>
      <c r="C96" s="251" t="s">
        <v>5715</v>
      </c>
      <c r="D96" s="251" t="s">
        <v>4008</v>
      </c>
      <c r="E96" s="251" t="s">
        <v>4068</v>
      </c>
      <c r="F96" s="251"/>
      <c r="G96" s="251" t="s">
        <v>4047</v>
      </c>
      <c r="H96" s="251" t="s">
        <v>4048</v>
      </c>
      <c r="I96" s="679">
        <v>10.343</v>
      </c>
      <c r="J96" s="251" t="s">
        <v>956</v>
      </c>
      <c r="K96" s="251" t="s">
        <v>2473</v>
      </c>
      <c r="L96" s="239"/>
      <c r="M96" s="239"/>
      <c r="N96" s="239"/>
      <c r="O96" s="239"/>
    </row>
    <row r="97" spans="2:15" ht="58">
      <c r="B97" s="251" t="s">
        <v>1438</v>
      </c>
      <c r="C97" s="251" t="s">
        <v>5715</v>
      </c>
      <c r="D97" s="251" t="s">
        <v>947</v>
      </c>
      <c r="E97" s="251" t="s">
        <v>4062</v>
      </c>
      <c r="F97" s="251"/>
      <c r="G97" s="251" t="s">
        <v>4039</v>
      </c>
      <c r="H97" s="251" t="s">
        <v>4040</v>
      </c>
      <c r="I97" s="679">
        <v>16.5</v>
      </c>
      <c r="J97" s="251" t="s">
        <v>944</v>
      </c>
      <c r="K97" s="251" t="s">
        <v>2473</v>
      </c>
      <c r="L97" s="239"/>
      <c r="M97" s="239"/>
      <c r="N97" s="239"/>
      <c r="O97" s="239"/>
    </row>
    <row r="98" spans="2:15" ht="58">
      <c r="B98" s="251" t="s">
        <v>1438</v>
      </c>
      <c r="C98" s="251" t="s">
        <v>5715</v>
      </c>
      <c r="D98" s="251" t="s">
        <v>953</v>
      </c>
      <c r="E98" s="251" t="s">
        <v>4069</v>
      </c>
      <c r="F98" s="251"/>
      <c r="G98" s="251" t="s">
        <v>4039</v>
      </c>
      <c r="H98" s="251" t="s">
        <v>4040</v>
      </c>
      <c r="I98" s="679">
        <v>16</v>
      </c>
      <c r="J98" s="251" t="s">
        <v>944</v>
      </c>
      <c r="K98" s="251" t="s">
        <v>2473</v>
      </c>
      <c r="L98" s="239"/>
      <c r="M98" s="239"/>
      <c r="N98" s="239"/>
      <c r="O98" s="239"/>
    </row>
    <row r="99" spans="2:15" ht="58">
      <c r="B99" s="251" t="s">
        <v>1438</v>
      </c>
      <c r="C99" s="251" t="s">
        <v>5715</v>
      </c>
      <c r="D99" s="251" t="s">
        <v>947</v>
      </c>
      <c r="E99" s="251" t="s">
        <v>4070</v>
      </c>
      <c r="F99" s="251"/>
      <c r="G99" s="251" t="s">
        <v>4039</v>
      </c>
      <c r="H99" s="251" t="s">
        <v>4040</v>
      </c>
      <c r="I99" s="679">
        <v>15</v>
      </c>
      <c r="J99" s="251" t="s">
        <v>944</v>
      </c>
      <c r="K99" s="251" t="s">
        <v>2473</v>
      </c>
      <c r="L99" s="239"/>
      <c r="M99" s="239"/>
      <c r="N99" s="239"/>
      <c r="O99" s="239"/>
    </row>
    <row r="100" spans="2:15" ht="58">
      <c r="B100" s="251" t="s">
        <v>1438</v>
      </c>
      <c r="C100" s="251" t="s">
        <v>5715</v>
      </c>
      <c r="D100" s="251" t="s">
        <v>953</v>
      </c>
      <c r="E100" s="251" t="s">
        <v>4064</v>
      </c>
      <c r="F100" s="251"/>
      <c r="G100" s="251" t="s">
        <v>4039</v>
      </c>
      <c r="H100" s="251" t="s">
        <v>4040</v>
      </c>
      <c r="I100" s="679">
        <v>16</v>
      </c>
      <c r="J100" s="251" t="s">
        <v>944</v>
      </c>
      <c r="K100" s="251" t="s">
        <v>2473</v>
      </c>
      <c r="L100" s="239"/>
      <c r="M100" s="239"/>
      <c r="N100" s="239"/>
      <c r="O100" s="239"/>
    </row>
    <row r="101" spans="2:15" ht="58">
      <c r="B101" s="251" t="s">
        <v>1438</v>
      </c>
      <c r="C101" s="251" t="s">
        <v>5715</v>
      </c>
      <c r="D101" s="251" t="s">
        <v>953</v>
      </c>
      <c r="E101" s="251" t="s">
        <v>4064</v>
      </c>
      <c r="F101" s="251"/>
      <c r="G101" s="251" t="s">
        <v>4039</v>
      </c>
      <c r="H101" s="251" t="s">
        <v>4040</v>
      </c>
      <c r="I101" s="679">
        <v>15</v>
      </c>
      <c r="J101" s="251" t="s">
        <v>944</v>
      </c>
      <c r="K101" s="251" t="s">
        <v>2473</v>
      </c>
      <c r="L101" s="239"/>
      <c r="M101" s="239"/>
      <c r="N101" s="239"/>
      <c r="O101" s="239"/>
    </row>
    <row r="102" spans="2:15" ht="58">
      <c r="B102" s="251" t="s">
        <v>1438</v>
      </c>
      <c r="C102" s="251" t="s">
        <v>5715</v>
      </c>
      <c r="D102" s="251" t="s">
        <v>4003</v>
      </c>
      <c r="E102" s="251" t="s">
        <v>4037</v>
      </c>
      <c r="F102" s="251"/>
      <c r="G102" s="251" t="s">
        <v>4071</v>
      </c>
      <c r="H102" s="251" t="s">
        <v>4072</v>
      </c>
      <c r="I102" s="679">
        <v>15</v>
      </c>
      <c r="J102" s="251" t="s">
        <v>944</v>
      </c>
      <c r="K102" s="251" t="s">
        <v>4073</v>
      </c>
      <c r="L102" s="239"/>
      <c r="M102" s="239"/>
      <c r="N102" s="239"/>
      <c r="O102" s="239"/>
    </row>
    <row r="103" spans="2:15" ht="58">
      <c r="B103" s="251" t="s">
        <v>1438</v>
      </c>
      <c r="C103" s="251" t="s">
        <v>5715</v>
      </c>
      <c r="D103" s="251" t="s">
        <v>4003</v>
      </c>
      <c r="E103" s="251" t="s">
        <v>4037</v>
      </c>
      <c r="F103" s="251"/>
      <c r="G103" s="251" t="s">
        <v>4071</v>
      </c>
      <c r="H103" s="251" t="s">
        <v>4072</v>
      </c>
      <c r="I103" s="679">
        <v>5</v>
      </c>
      <c r="J103" s="251" t="s">
        <v>944</v>
      </c>
      <c r="K103" s="251" t="s">
        <v>4073</v>
      </c>
      <c r="L103" s="239"/>
      <c r="M103" s="239"/>
      <c r="N103" s="239"/>
      <c r="O103" s="239"/>
    </row>
    <row r="104" spans="2:15" ht="58">
      <c r="B104" s="251" t="s">
        <v>1438</v>
      </c>
      <c r="C104" s="251" t="s">
        <v>5715</v>
      </c>
      <c r="D104" s="251" t="s">
        <v>4003</v>
      </c>
      <c r="E104" s="251" t="s">
        <v>4037</v>
      </c>
      <c r="F104" s="251"/>
      <c r="G104" s="251" t="s">
        <v>4071</v>
      </c>
      <c r="H104" s="251" t="s">
        <v>4072</v>
      </c>
      <c r="I104" s="679">
        <v>9</v>
      </c>
      <c r="J104" s="251" t="s">
        <v>944</v>
      </c>
      <c r="K104" s="251" t="s">
        <v>4073</v>
      </c>
      <c r="L104" s="239"/>
      <c r="M104" s="239"/>
      <c r="N104" s="239"/>
      <c r="O104" s="239"/>
    </row>
    <row r="105" spans="2:15" ht="58">
      <c r="B105" s="251" t="s">
        <v>1438</v>
      </c>
      <c r="C105" s="251" t="s">
        <v>5715</v>
      </c>
      <c r="D105" s="251" t="s">
        <v>4003</v>
      </c>
      <c r="E105" s="251" t="s">
        <v>4037</v>
      </c>
      <c r="F105" s="251"/>
      <c r="G105" s="251" t="s">
        <v>4071</v>
      </c>
      <c r="H105" s="251" t="s">
        <v>4072</v>
      </c>
      <c r="I105" s="679">
        <v>5</v>
      </c>
      <c r="J105" s="251" t="s">
        <v>944</v>
      </c>
      <c r="K105" s="251" t="s">
        <v>4073</v>
      </c>
      <c r="L105" s="239"/>
      <c r="M105" s="239"/>
      <c r="N105" s="239"/>
      <c r="O105" s="239"/>
    </row>
    <row r="106" spans="2:15" ht="58">
      <c r="B106" s="251" t="s">
        <v>1438</v>
      </c>
      <c r="C106" s="251" t="s">
        <v>5715</v>
      </c>
      <c r="D106" s="251" t="s">
        <v>4003</v>
      </c>
      <c r="E106" s="251" t="s">
        <v>4037</v>
      </c>
      <c r="F106" s="251"/>
      <c r="G106" s="251" t="s">
        <v>4071</v>
      </c>
      <c r="H106" s="251" t="s">
        <v>4072</v>
      </c>
      <c r="I106" s="679">
        <v>5</v>
      </c>
      <c r="J106" s="251" t="s">
        <v>944</v>
      </c>
      <c r="K106" s="251" t="s">
        <v>4073</v>
      </c>
      <c r="L106" s="239"/>
      <c r="M106" s="239"/>
      <c r="N106" s="239"/>
      <c r="O106" s="239"/>
    </row>
    <row r="107" spans="2:15" ht="58">
      <c r="B107" s="251" t="s">
        <v>1438</v>
      </c>
      <c r="C107" s="251" t="s">
        <v>5715</v>
      </c>
      <c r="D107" s="251" t="s">
        <v>4003</v>
      </c>
      <c r="E107" s="251" t="s">
        <v>4037</v>
      </c>
      <c r="F107" s="251"/>
      <c r="G107" s="251" t="s">
        <v>4071</v>
      </c>
      <c r="H107" s="251" t="s">
        <v>4072</v>
      </c>
      <c r="I107" s="679">
        <v>16</v>
      </c>
      <c r="J107" s="251" t="s">
        <v>944</v>
      </c>
      <c r="K107" s="251" t="s">
        <v>4073</v>
      </c>
      <c r="L107" s="239"/>
      <c r="M107" s="239"/>
      <c r="N107" s="239"/>
      <c r="O107" s="239"/>
    </row>
    <row r="108" spans="2:15" ht="58">
      <c r="B108" s="251" t="s">
        <v>1438</v>
      </c>
      <c r="C108" s="251" t="s">
        <v>5715</v>
      </c>
      <c r="D108" s="251" t="s">
        <v>4003</v>
      </c>
      <c r="E108" s="251" t="s">
        <v>4068</v>
      </c>
      <c r="F108" s="251"/>
      <c r="G108" s="251" t="s">
        <v>4071</v>
      </c>
      <c r="H108" s="251" t="s">
        <v>4072</v>
      </c>
      <c r="I108" s="679">
        <v>5</v>
      </c>
      <c r="J108" s="251" t="s">
        <v>944</v>
      </c>
      <c r="K108" s="251" t="s">
        <v>4073</v>
      </c>
      <c r="L108" s="239"/>
      <c r="M108" s="239"/>
      <c r="N108" s="239"/>
      <c r="O108" s="239"/>
    </row>
    <row r="109" spans="2:15" ht="58">
      <c r="B109" s="251" t="s">
        <v>1438</v>
      </c>
      <c r="C109" s="251" t="s">
        <v>5715</v>
      </c>
      <c r="D109" s="251" t="s">
        <v>4003</v>
      </c>
      <c r="E109" s="251" t="s">
        <v>4068</v>
      </c>
      <c r="F109" s="251"/>
      <c r="G109" s="251" t="s">
        <v>4071</v>
      </c>
      <c r="H109" s="251" t="s">
        <v>4072</v>
      </c>
      <c r="I109" s="679">
        <v>5</v>
      </c>
      <c r="J109" s="251" t="s">
        <v>944</v>
      </c>
      <c r="K109" s="251" t="s">
        <v>4073</v>
      </c>
      <c r="L109" s="239"/>
      <c r="M109" s="239"/>
      <c r="N109" s="239"/>
      <c r="O109" s="239"/>
    </row>
    <row r="110" spans="2:15" ht="58">
      <c r="B110" s="251" t="s">
        <v>1438</v>
      </c>
      <c r="C110" s="251" t="s">
        <v>5715</v>
      </c>
      <c r="D110" s="251" t="s">
        <v>4003</v>
      </c>
      <c r="E110" s="251" t="s">
        <v>4068</v>
      </c>
      <c r="F110" s="251"/>
      <c r="G110" s="251" t="s">
        <v>4071</v>
      </c>
      <c r="H110" s="251" t="s">
        <v>4072</v>
      </c>
      <c r="I110" s="679">
        <v>9</v>
      </c>
      <c r="J110" s="251" t="s">
        <v>944</v>
      </c>
      <c r="K110" s="251" t="s">
        <v>4073</v>
      </c>
      <c r="L110" s="239"/>
      <c r="M110" s="239"/>
      <c r="N110" s="239"/>
      <c r="O110" s="239"/>
    </row>
    <row r="111" spans="2:15" ht="58">
      <c r="B111" s="251" t="s">
        <v>1438</v>
      </c>
      <c r="C111" s="251" t="s">
        <v>5715</v>
      </c>
      <c r="D111" s="251" t="s">
        <v>4003</v>
      </c>
      <c r="E111" s="251" t="s">
        <v>4068</v>
      </c>
      <c r="F111" s="251"/>
      <c r="G111" s="251" t="s">
        <v>4071</v>
      </c>
      <c r="H111" s="251" t="s">
        <v>4072</v>
      </c>
      <c r="I111" s="679">
        <v>16</v>
      </c>
      <c r="J111" s="251" t="s">
        <v>944</v>
      </c>
      <c r="K111" s="251" t="s">
        <v>4073</v>
      </c>
      <c r="L111" s="239"/>
      <c r="M111" s="239"/>
      <c r="N111" s="239"/>
      <c r="O111" s="239"/>
    </row>
    <row r="112" spans="2:15" ht="58">
      <c r="B112" s="251" t="s">
        <v>1438</v>
      </c>
      <c r="C112" s="251" t="s">
        <v>5715</v>
      </c>
      <c r="D112" s="251" t="s">
        <v>4003</v>
      </c>
      <c r="E112" s="251" t="s">
        <v>4068</v>
      </c>
      <c r="F112" s="251"/>
      <c r="G112" s="251" t="s">
        <v>4071</v>
      </c>
      <c r="H112" s="251" t="s">
        <v>4072</v>
      </c>
      <c r="I112" s="679">
        <v>5</v>
      </c>
      <c r="J112" s="251" t="s">
        <v>944</v>
      </c>
      <c r="K112" s="251" t="s">
        <v>4073</v>
      </c>
      <c r="L112" s="239"/>
      <c r="M112" s="239"/>
      <c r="N112" s="239"/>
      <c r="O112" s="239"/>
    </row>
    <row r="113" spans="2:15" ht="58">
      <c r="B113" s="251" t="s">
        <v>1438</v>
      </c>
      <c r="C113" s="251" t="s">
        <v>5715</v>
      </c>
      <c r="D113" s="251" t="s">
        <v>4003</v>
      </c>
      <c r="E113" s="251" t="s">
        <v>4074</v>
      </c>
      <c r="F113" s="251"/>
      <c r="G113" s="251" t="s">
        <v>4071</v>
      </c>
      <c r="H113" s="251" t="s">
        <v>4072</v>
      </c>
      <c r="I113" s="679">
        <v>9.5</v>
      </c>
      <c r="J113" s="251" t="s">
        <v>944</v>
      </c>
      <c r="K113" s="251" t="s">
        <v>4073</v>
      </c>
      <c r="L113" s="239"/>
      <c r="M113" s="239"/>
      <c r="N113" s="239"/>
      <c r="O113" s="239"/>
    </row>
    <row r="114" spans="2:15" ht="58">
      <c r="B114" s="251" t="s">
        <v>1438</v>
      </c>
      <c r="C114" s="251" t="s">
        <v>5715</v>
      </c>
      <c r="D114" s="251" t="s">
        <v>4003</v>
      </c>
      <c r="E114" s="251" t="s">
        <v>4074</v>
      </c>
      <c r="F114" s="251"/>
      <c r="G114" s="251" t="s">
        <v>4071</v>
      </c>
      <c r="H114" s="251" t="s">
        <v>4072</v>
      </c>
      <c r="I114" s="679">
        <v>8</v>
      </c>
      <c r="J114" s="251" t="s">
        <v>944</v>
      </c>
      <c r="K114" s="251" t="s">
        <v>4073</v>
      </c>
      <c r="L114" s="239"/>
      <c r="M114" s="239"/>
      <c r="N114" s="239"/>
      <c r="O114" s="239"/>
    </row>
    <row r="115" spans="2:15" ht="58">
      <c r="B115" s="251" t="s">
        <v>1438</v>
      </c>
      <c r="C115" s="251" t="s">
        <v>5715</v>
      </c>
      <c r="D115" s="251" t="s">
        <v>4003</v>
      </c>
      <c r="E115" s="251" t="s">
        <v>4074</v>
      </c>
      <c r="F115" s="251"/>
      <c r="G115" s="251" t="s">
        <v>4071</v>
      </c>
      <c r="H115" s="251" t="s">
        <v>4072</v>
      </c>
      <c r="I115" s="679">
        <v>8.5</v>
      </c>
      <c r="J115" s="251" t="s">
        <v>944</v>
      </c>
      <c r="K115" s="251" t="s">
        <v>4073</v>
      </c>
      <c r="L115" s="239"/>
      <c r="M115" s="239"/>
      <c r="N115" s="239"/>
      <c r="O115" s="239"/>
    </row>
    <row r="116" spans="2:15" ht="58">
      <c r="B116" s="251" t="s">
        <v>1438</v>
      </c>
      <c r="C116" s="251" t="s">
        <v>5715</v>
      </c>
      <c r="D116" s="251" t="s">
        <v>947</v>
      </c>
      <c r="E116" s="251" t="s">
        <v>4062</v>
      </c>
      <c r="F116" s="251"/>
      <c r="G116" s="251" t="s">
        <v>4039</v>
      </c>
      <c r="H116" s="251" t="s">
        <v>4040</v>
      </c>
      <c r="I116" s="679">
        <v>16.5</v>
      </c>
      <c r="J116" s="251" t="s">
        <v>944</v>
      </c>
      <c r="K116" s="251" t="s">
        <v>2495</v>
      </c>
      <c r="L116" s="239"/>
      <c r="M116" s="239"/>
      <c r="N116" s="239"/>
      <c r="O116" s="239"/>
    </row>
    <row r="117" spans="2:15" ht="58">
      <c r="B117" s="251" t="s">
        <v>1438</v>
      </c>
      <c r="C117" s="251" t="s">
        <v>5715</v>
      </c>
      <c r="D117" s="251" t="s">
        <v>953</v>
      </c>
      <c r="E117" s="251" t="s">
        <v>4069</v>
      </c>
      <c r="F117" s="251"/>
      <c r="G117" s="251" t="s">
        <v>4039</v>
      </c>
      <c r="H117" s="251" t="s">
        <v>4040</v>
      </c>
      <c r="I117" s="679">
        <v>16</v>
      </c>
      <c r="J117" s="251" t="s">
        <v>944</v>
      </c>
      <c r="K117" s="251" t="s">
        <v>2495</v>
      </c>
      <c r="L117" s="239"/>
      <c r="M117" s="239"/>
      <c r="N117" s="239"/>
      <c r="O117" s="239"/>
    </row>
    <row r="118" spans="2:15" ht="58">
      <c r="B118" s="251" t="s">
        <v>1438</v>
      </c>
      <c r="C118" s="251" t="s">
        <v>5715</v>
      </c>
      <c r="D118" s="251" t="s">
        <v>947</v>
      </c>
      <c r="E118" s="251" t="s">
        <v>4070</v>
      </c>
      <c r="F118" s="251"/>
      <c r="G118" s="251" t="s">
        <v>4039</v>
      </c>
      <c r="H118" s="251" t="s">
        <v>4040</v>
      </c>
      <c r="I118" s="679">
        <v>15</v>
      </c>
      <c r="J118" s="251" t="s">
        <v>944</v>
      </c>
      <c r="K118" s="251" t="s">
        <v>2495</v>
      </c>
      <c r="L118" s="239"/>
      <c r="M118" s="239"/>
      <c r="N118" s="239"/>
      <c r="O118" s="239"/>
    </row>
    <row r="119" spans="2:15" ht="58">
      <c r="B119" s="251" t="s">
        <v>1438</v>
      </c>
      <c r="C119" s="251" t="s">
        <v>5715</v>
      </c>
      <c r="D119" s="251" t="s">
        <v>953</v>
      </c>
      <c r="E119" s="251" t="s">
        <v>4064</v>
      </c>
      <c r="F119" s="251"/>
      <c r="G119" s="251" t="s">
        <v>4039</v>
      </c>
      <c r="H119" s="251" t="s">
        <v>4040</v>
      </c>
      <c r="I119" s="679">
        <v>16</v>
      </c>
      <c r="J119" s="251" t="s">
        <v>944</v>
      </c>
      <c r="K119" s="251" t="s">
        <v>2495</v>
      </c>
      <c r="L119" s="239"/>
      <c r="M119" s="239"/>
      <c r="N119" s="239"/>
      <c r="O119" s="239"/>
    </row>
    <row r="120" spans="2:15" ht="58">
      <c r="B120" s="251" t="s">
        <v>1438</v>
      </c>
      <c r="C120" s="251" t="s">
        <v>5715</v>
      </c>
      <c r="D120" s="251" t="s">
        <v>953</v>
      </c>
      <c r="E120" s="251" t="s">
        <v>4064</v>
      </c>
      <c r="F120" s="251"/>
      <c r="G120" s="251" t="s">
        <v>4039</v>
      </c>
      <c r="H120" s="251" t="s">
        <v>4040</v>
      </c>
      <c r="I120" s="679">
        <v>15</v>
      </c>
      <c r="J120" s="251" t="s">
        <v>944</v>
      </c>
      <c r="K120" s="251" t="s">
        <v>2495</v>
      </c>
      <c r="L120" s="239"/>
      <c r="M120" s="239"/>
      <c r="N120" s="239"/>
      <c r="O120" s="239"/>
    </row>
    <row r="121" spans="2:15" ht="58">
      <c r="B121" s="251" t="s">
        <v>1438</v>
      </c>
      <c r="C121" s="251" t="s">
        <v>5715</v>
      </c>
      <c r="D121" s="251" t="s">
        <v>4003</v>
      </c>
      <c r="E121" s="251" t="s">
        <v>4037</v>
      </c>
      <c r="F121" s="251"/>
      <c r="G121" s="251" t="s">
        <v>4071</v>
      </c>
      <c r="H121" s="251" t="s">
        <v>4072</v>
      </c>
      <c r="I121" s="679">
        <v>15</v>
      </c>
      <c r="J121" s="251" t="s">
        <v>944</v>
      </c>
      <c r="K121" s="251" t="s">
        <v>4073</v>
      </c>
      <c r="L121" s="239"/>
      <c r="M121" s="239"/>
      <c r="N121" s="239"/>
      <c r="O121" s="239"/>
    </row>
    <row r="122" spans="2:15" ht="58">
      <c r="B122" s="251" t="s">
        <v>1438</v>
      </c>
      <c r="C122" s="251" t="s">
        <v>5715</v>
      </c>
      <c r="D122" s="251" t="s">
        <v>4003</v>
      </c>
      <c r="E122" s="251" t="s">
        <v>4037</v>
      </c>
      <c r="F122" s="251"/>
      <c r="G122" s="251" t="s">
        <v>4071</v>
      </c>
      <c r="H122" s="251" t="s">
        <v>4072</v>
      </c>
      <c r="I122" s="679">
        <v>5</v>
      </c>
      <c r="J122" s="251" t="s">
        <v>944</v>
      </c>
      <c r="K122" s="251" t="s">
        <v>4073</v>
      </c>
      <c r="L122" s="239"/>
      <c r="M122" s="239"/>
      <c r="N122" s="239"/>
      <c r="O122" s="239"/>
    </row>
    <row r="123" spans="2:15" ht="58">
      <c r="B123" s="251" t="s">
        <v>1438</v>
      </c>
      <c r="C123" s="251" t="s">
        <v>5715</v>
      </c>
      <c r="D123" s="251" t="s">
        <v>4003</v>
      </c>
      <c r="E123" s="251" t="s">
        <v>4037</v>
      </c>
      <c r="F123" s="251"/>
      <c r="G123" s="251" t="s">
        <v>4071</v>
      </c>
      <c r="H123" s="251" t="s">
        <v>4072</v>
      </c>
      <c r="I123" s="679">
        <v>9</v>
      </c>
      <c r="J123" s="251" t="s">
        <v>944</v>
      </c>
      <c r="K123" s="251" t="s">
        <v>4073</v>
      </c>
      <c r="L123" s="239"/>
      <c r="M123" s="239"/>
      <c r="N123" s="239"/>
      <c r="O123" s="239"/>
    </row>
    <row r="124" spans="2:15" ht="58">
      <c r="B124" s="251" t="s">
        <v>1438</v>
      </c>
      <c r="C124" s="251" t="s">
        <v>5715</v>
      </c>
      <c r="D124" s="251" t="s">
        <v>4003</v>
      </c>
      <c r="E124" s="251" t="s">
        <v>4037</v>
      </c>
      <c r="F124" s="251"/>
      <c r="G124" s="251" t="s">
        <v>4071</v>
      </c>
      <c r="H124" s="251" t="s">
        <v>4072</v>
      </c>
      <c r="I124" s="679">
        <v>5</v>
      </c>
      <c r="J124" s="251" t="s">
        <v>944</v>
      </c>
      <c r="K124" s="251" t="s">
        <v>4073</v>
      </c>
      <c r="L124" s="239"/>
      <c r="M124" s="239"/>
      <c r="N124" s="239"/>
      <c r="O124" s="239"/>
    </row>
    <row r="125" spans="2:15" ht="58">
      <c r="B125" s="251" t="s">
        <v>1438</v>
      </c>
      <c r="C125" s="251" t="s">
        <v>5715</v>
      </c>
      <c r="D125" s="251" t="s">
        <v>4003</v>
      </c>
      <c r="E125" s="251" t="s">
        <v>4037</v>
      </c>
      <c r="F125" s="251"/>
      <c r="G125" s="251" t="s">
        <v>4071</v>
      </c>
      <c r="H125" s="251" t="s">
        <v>4072</v>
      </c>
      <c r="I125" s="679">
        <v>5</v>
      </c>
      <c r="J125" s="251" t="s">
        <v>944</v>
      </c>
      <c r="K125" s="251" t="s">
        <v>4073</v>
      </c>
      <c r="L125" s="239"/>
      <c r="M125" s="239"/>
      <c r="N125" s="239"/>
      <c r="O125" s="239"/>
    </row>
    <row r="126" spans="2:15" ht="58">
      <c r="B126" s="251" t="s">
        <v>1438</v>
      </c>
      <c r="C126" s="251" t="s">
        <v>5715</v>
      </c>
      <c r="D126" s="251" t="s">
        <v>4003</v>
      </c>
      <c r="E126" s="251" t="s">
        <v>4037</v>
      </c>
      <c r="F126" s="251"/>
      <c r="G126" s="251" t="s">
        <v>4071</v>
      </c>
      <c r="H126" s="251" t="s">
        <v>4072</v>
      </c>
      <c r="I126" s="679">
        <v>16</v>
      </c>
      <c r="J126" s="251" t="s">
        <v>944</v>
      </c>
      <c r="K126" s="251" t="s">
        <v>4073</v>
      </c>
      <c r="L126" s="239"/>
      <c r="M126" s="239"/>
      <c r="N126" s="239"/>
      <c r="O126" s="239"/>
    </row>
    <row r="127" spans="2:15" ht="58">
      <c r="B127" s="251" t="s">
        <v>1438</v>
      </c>
      <c r="C127" s="251" t="s">
        <v>5715</v>
      </c>
      <c r="D127" s="251" t="s">
        <v>4003</v>
      </c>
      <c r="E127" s="251" t="s">
        <v>4068</v>
      </c>
      <c r="F127" s="251"/>
      <c r="G127" s="251" t="s">
        <v>4071</v>
      </c>
      <c r="H127" s="251" t="s">
        <v>4072</v>
      </c>
      <c r="I127" s="679">
        <v>5</v>
      </c>
      <c r="J127" s="251" t="s">
        <v>944</v>
      </c>
      <c r="K127" s="251" t="s">
        <v>4073</v>
      </c>
      <c r="L127" s="239"/>
      <c r="M127" s="239"/>
      <c r="N127" s="239"/>
      <c r="O127" s="239"/>
    </row>
    <row r="128" spans="2:15" ht="58">
      <c r="B128" s="251" t="s">
        <v>1438</v>
      </c>
      <c r="C128" s="251" t="s">
        <v>5715</v>
      </c>
      <c r="D128" s="251" t="s">
        <v>4003</v>
      </c>
      <c r="E128" s="251" t="s">
        <v>4068</v>
      </c>
      <c r="F128" s="251"/>
      <c r="G128" s="251" t="s">
        <v>4071</v>
      </c>
      <c r="H128" s="251" t="s">
        <v>4072</v>
      </c>
      <c r="I128" s="679">
        <v>5</v>
      </c>
      <c r="J128" s="251" t="s">
        <v>944</v>
      </c>
      <c r="K128" s="251" t="s">
        <v>4073</v>
      </c>
      <c r="L128" s="239"/>
      <c r="M128" s="239"/>
      <c r="N128" s="239"/>
      <c r="O128" s="239"/>
    </row>
    <row r="129" spans="2:15" ht="58">
      <c r="B129" s="251" t="s">
        <v>1438</v>
      </c>
      <c r="C129" s="251" t="s">
        <v>5715</v>
      </c>
      <c r="D129" s="251" t="s">
        <v>4003</v>
      </c>
      <c r="E129" s="251" t="s">
        <v>4068</v>
      </c>
      <c r="F129" s="251"/>
      <c r="G129" s="251" t="s">
        <v>4071</v>
      </c>
      <c r="H129" s="251" t="s">
        <v>4072</v>
      </c>
      <c r="I129" s="679">
        <v>9</v>
      </c>
      <c r="J129" s="251" t="s">
        <v>944</v>
      </c>
      <c r="K129" s="251" t="s">
        <v>4073</v>
      </c>
      <c r="L129" s="239"/>
      <c r="M129" s="239"/>
      <c r="N129" s="239"/>
      <c r="O129" s="239"/>
    </row>
    <row r="130" spans="2:15" ht="58">
      <c r="B130" s="251" t="s">
        <v>1438</v>
      </c>
      <c r="C130" s="251" t="s">
        <v>5715</v>
      </c>
      <c r="D130" s="251" t="s">
        <v>4003</v>
      </c>
      <c r="E130" s="251" t="s">
        <v>4068</v>
      </c>
      <c r="F130" s="251"/>
      <c r="G130" s="251" t="s">
        <v>4071</v>
      </c>
      <c r="H130" s="251" t="s">
        <v>4072</v>
      </c>
      <c r="I130" s="679">
        <v>16</v>
      </c>
      <c r="J130" s="251" t="s">
        <v>944</v>
      </c>
      <c r="K130" s="251" t="s">
        <v>4073</v>
      </c>
      <c r="L130" s="239"/>
      <c r="M130" s="239"/>
      <c r="N130" s="239"/>
      <c r="O130" s="239"/>
    </row>
    <row r="131" spans="2:15" ht="58">
      <c r="B131" s="251" t="s">
        <v>1438</v>
      </c>
      <c r="C131" s="251" t="s">
        <v>5715</v>
      </c>
      <c r="D131" s="251" t="s">
        <v>4003</v>
      </c>
      <c r="E131" s="251" t="s">
        <v>4068</v>
      </c>
      <c r="F131" s="251"/>
      <c r="G131" s="251" t="s">
        <v>4071</v>
      </c>
      <c r="H131" s="251" t="s">
        <v>4072</v>
      </c>
      <c r="I131" s="679">
        <v>5</v>
      </c>
      <c r="J131" s="251" t="s">
        <v>944</v>
      </c>
      <c r="K131" s="251" t="s">
        <v>4073</v>
      </c>
      <c r="L131" s="239"/>
      <c r="M131" s="239"/>
      <c r="N131" s="239"/>
      <c r="O131" s="239"/>
    </row>
    <row r="132" spans="2:15" ht="58">
      <c r="B132" s="251" t="s">
        <v>1438</v>
      </c>
      <c r="C132" s="251" t="s">
        <v>5715</v>
      </c>
      <c r="D132" s="251" t="s">
        <v>4003</v>
      </c>
      <c r="E132" s="251" t="s">
        <v>4074</v>
      </c>
      <c r="F132" s="251"/>
      <c r="G132" s="251" t="s">
        <v>4071</v>
      </c>
      <c r="H132" s="251" t="s">
        <v>4072</v>
      </c>
      <c r="I132" s="679">
        <v>9.5</v>
      </c>
      <c r="J132" s="251" t="s">
        <v>944</v>
      </c>
      <c r="K132" s="251" t="s">
        <v>4073</v>
      </c>
      <c r="L132" s="239"/>
      <c r="M132" s="239"/>
      <c r="N132" s="239"/>
      <c r="O132" s="239"/>
    </row>
    <row r="133" spans="2:15" ht="58">
      <c r="B133" s="251" t="s">
        <v>1438</v>
      </c>
      <c r="C133" s="251" t="s">
        <v>5715</v>
      </c>
      <c r="D133" s="251" t="s">
        <v>4003</v>
      </c>
      <c r="E133" s="251" t="s">
        <v>4074</v>
      </c>
      <c r="F133" s="251"/>
      <c r="G133" s="251" t="s">
        <v>4071</v>
      </c>
      <c r="H133" s="251" t="s">
        <v>4072</v>
      </c>
      <c r="I133" s="679">
        <v>8</v>
      </c>
      <c r="J133" s="251" t="s">
        <v>944</v>
      </c>
      <c r="K133" s="251" t="s">
        <v>4073</v>
      </c>
      <c r="L133" s="239"/>
      <c r="M133" s="239"/>
      <c r="N133" s="239"/>
      <c r="O133" s="239"/>
    </row>
    <row r="134" spans="2:15" ht="58">
      <c r="B134" s="251" t="s">
        <v>1438</v>
      </c>
      <c r="C134" s="251" t="s">
        <v>5715</v>
      </c>
      <c r="D134" s="251" t="s">
        <v>4003</v>
      </c>
      <c r="E134" s="251" t="s">
        <v>4074</v>
      </c>
      <c r="F134" s="251"/>
      <c r="G134" s="251" t="s">
        <v>4071</v>
      </c>
      <c r="H134" s="251" t="s">
        <v>4072</v>
      </c>
      <c r="I134" s="679">
        <v>8.5</v>
      </c>
      <c r="J134" s="251" t="s">
        <v>944</v>
      </c>
      <c r="K134" s="251" t="s">
        <v>4073</v>
      </c>
      <c r="L134" s="239"/>
      <c r="M134" s="239"/>
      <c r="N134" s="239"/>
      <c r="O134" s="239"/>
    </row>
    <row r="135" spans="2:15" ht="58">
      <c r="B135" s="251" t="s">
        <v>1438</v>
      </c>
      <c r="C135" s="251" t="s">
        <v>5715</v>
      </c>
      <c r="D135" s="251" t="s">
        <v>4008</v>
      </c>
      <c r="E135" s="251" t="s">
        <v>4075</v>
      </c>
      <c r="F135" s="251"/>
      <c r="G135" s="251" t="s">
        <v>4047</v>
      </c>
      <c r="H135" s="251" t="s">
        <v>4048</v>
      </c>
      <c r="I135" s="679">
        <v>10.62</v>
      </c>
      <c r="J135" s="251" t="s">
        <v>956</v>
      </c>
      <c r="K135" s="251" t="s">
        <v>2495</v>
      </c>
      <c r="L135" s="239"/>
      <c r="M135" s="239"/>
      <c r="N135" s="239"/>
      <c r="O135" s="239"/>
    </row>
    <row r="136" spans="2:15" ht="58">
      <c r="B136" s="251" t="s">
        <v>1438</v>
      </c>
      <c r="C136" s="251" t="s">
        <v>5715</v>
      </c>
      <c r="D136" s="251" t="s">
        <v>4008</v>
      </c>
      <c r="E136" s="251" t="s">
        <v>4076</v>
      </c>
      <c r="F136" s="251"/>
      <c r="G136" s="251" t="s">
        <v>4047</v>
      </c>
      <c r="H136" s="251" t="s">
        <v>4048</v>
      </c>
      <c r="I136" s="679">
        <v>9.74</v>
      </c>
      <c r="J136" s="251" t="s">
        <v>956</v>
      </c>
      <c r="K136" s="251" t="s">
        <v>2495</v>
      </c>
      <c r="L136" s="239"/>
      <c r="M136" s="239"/>
      <c r="N136" s="239"/>
      <c r="O136" s="239"/>
    </row>
    <row r="137" spans="2:15" ht="58">
      <c r="B137" s="251" t="s">
        <v>1438</v>
      </c>
      <c r="C137" s="251" t="s">
        <v>5715</v>
      </c>
      <c r="D137" s="251" t="s">
        <v>4008</v>
      </c>
      <c r="E137" s="251" t="s">
        <v>4076</v>
      </c>
      <c r="F137" s="251"/>
      <c r="G137" s="251" t="s">
        <v>4047</v>
      </c>
      <c r="H137" s="251" t="s">
        <v>4048</v>
      </c>
      <c r="I137" s="679">
        <v>14.147</v>
      </c>
      <c r="J137" s="251" t="s">
        <v>956</v>
      </c>
      <c r="K137" s="251" t="s">
        <v>2495</v>
      </c>
      <c r="L137" s="239"/>
      <c r="M137" s="239"/>
      <c r="N137" s="239"/>
      <c r="O137" s="239"/>
    </row>
    <row r="138" spans="2:15" ht="58">
      <c r="B138" s="251" t="s">
        <v>1438</v>
      </c>
      <c r="C138" s="251" t="s">
        <v>5715</v>
      </c>
      <c r="D138" s="251" t="s">
        <v>4008</v>
      </c>
      <c r="E138" s="251" t="s">
        <v>4077</v>
      </c>
      <c r="F138" s="251"/>
      <c r="G138" s="251" t="s">
        <v>4047</v>
      </c>
      <c r="H138" s="251" t="s">
        <v>4048</v>
      </c>
      <c r="I138" s="679">
        <v>11.814</v>
      </c>
      <c r="J138" s="251" t="s">
        <v>956</v>
      </c>
      <c r="K138" s="251" t="s">
        <v>2495</v>
      </c>
      <c r="L138" s="239"/>
      <c r="M138" s="239"/>
      <c r="N138" s="239"/>
      <c r="O138" s="239"/>
    </row>
    <row r="139" spans="2:15" ht="58">
      <c r="B139" s="251" t="s">
        <v>1438</v>
      </c>
      <c r="C139" s="251" t="s">
        <v>5715</v>
      </c>
      <c r="D139" s="251" t="s">
        <v>4008</v>
      </c>
      <c r="E139" s="251" t="s">
        <v>4078</v>
      </c>
      <c r="F139" s="251"/>
      <c r="G139" s="251" t="s">
        <v>4047</v>
      </c>
      <c r="H139" s="251" t="s">
        <v>4048</v>
      </c>
      <c r="I139" s="679">
        <v>19.222000000000001</v>
      </c>
      <c r="J139" s="251" t="s">
        <v>956</v>
      </c>
      <c r="K139" s="251" t="s">
        <v>2495</v>
      </c>
      <c r="L139" s="239"/>
      <c r="M139" s="239"/>
      <c r="N139" s="239"/>
      <c r="O139" s="239"/>
    </row>
    <row r="140" spans="2:15" ht="58">
      <c r="B140" s="251" t="s">
        <v>1438</v>
      </c>
      <c r="C140" s="251" t="s">
        <v>5715</v>
      </c>
      <c r="D140" s="251" t="s">
        <v>4008</v>
      </c>
      <c r="E140" s="251" t="s">
        <v>4079</v>
      </c>
      <c r="F140" s="251"/>
      <c r="G140" s="251" t="s">
        <v>4047</v>
      </c>
      <c r="H140" s="251" t="s">
        <v>4048</v>
      </c>
      <c r="I140" s="679">
        <v>14.984999999999999</v>
      </c>
      <c r="J140" s="251" t="s">
        <v>956</v>
      </c>
      <c r="K140" s="251" t="s">
        <v>2495</v>
      </c>
      <c r="L140" s="239"/>
      <c r="M140" s="239"/>
      <c r="N140" s="239"/>
      <c r="O140" s="239"/>
    </row>
    <row r="141" spans="2:15" ht="58">
      <c r="B141" s="251" t="s">
        <v>1438</v>
      </c>
      <c r="C141" s="251" t="s">
        <v>5715</v>
      </c>
      <c r="D141" s="251" t="s">
        <v>4008</v>
      </c>
      <c r="E141" s="251" t="s">
        <v>4080</v>
      </c>
      <c r="F141" s="251"/>
      <c r="G141" s="251" t="s">
        <v>4047</v>
      </c>
      <c r="H141" s="251" t="s">
        <v>4048</v>
      </c>
      <c r="I141" s="679">
        <v>9.3520000000000003</v>
      </c>
      <c r="J141" s="251" t="s">
        <v>956</v>
      </c>
      <c r="K141" s="251" t="s">
        <v>2495</v>
      </c>
      <c r="L141" s="239"/>
      <c r="M141" s="239"/>
      <c r="N141" s="239"/>
      <c r="O141" s="239"/>
    </row>
    <row r="142" spans="2:15" ht="58">
      <c r="B142" s="251" t="s">
        <v>1438</v>
      </c>
      <c r="C142" s="251" t="s">
        <v>5715</v>
      </c>
      <c r="D142" s="251" t="s">
        <v>4008</v>
      </c>
      <c r="E142" s="251" t="s">
        <v>4081</v>
      </c>
      <c r="F142" s="251"/>
      <c r="G142" s="251" t="s">
        <v>4047</v>
      </c>
      <c r="H142" s="251" t="s">
        <v>4048</v>
      </c>
      <c r="I142" s="679">
        <v>179.63900000000001</v>
      </c>
      <c r="J142" s="251" t="s">
        <v>956</v>
      </c>
      <c r="K142" s="251" t="s">
        <v>2495</v>
      </c>
      <c r="L142" s="239"/>
      <c r="M142" s="239"/>
      <c r="N142" s="239"/>
      <c r="O142" s="239"/>
    </row>
    <row r="143" spans="2:15" ht="58">
      <c r="B143" s="251" t="s">
        <v>1438</v>
      </c>
      <c r="C143" s="251" t="s">
        <v>5715</v>
      </c>
      <c r="D143" s="251" t="s">
        <v>4008</v>
      </c>
      <c r="E143" s="251" t="s">
        <v>4082</v>
      </c>
      <c r="F143" s="251"/>
      <c r="G143" s="251" t="s">
        <v>4047</v>
      </c>
      <c r="H143" s="251" t="s">
        <v>4048</v>
      </c>
      <c r="I143" s="679">
        <v>12.313000000000001</v>
      </c>
      <c r="J143" s="251" t="s">
        <v>956</v>
      </c>
      <c r="K143" s="251" t="s">
        <v>2495</v>
      </c>
      <c r="L143" s="239"/>
      <c r="M143" s="239"/>
      <c r="N143" s="239"/>
      <c r="O143" s="239"/>
    </row>
    <row r="144" spans="2:15" ht="58">
      <c r="B144" s="251" t="s">
        <v>1438</v>
      </c>
      <c r="C144" s="251" t="s">
        <v>5715</v>
      </c>
      <c r="D144" s="251" t="s">
        <v>4008</v>
      </c>
      <c r="E144" s="251" t="s">
        <v>4083</v>
      </c>
      <c r="F144" s="251"/>
      <c r="G144" s="251" t="s">
        <v>4047</v>
      </c>
      <c r="H144" s="251" t="s">
        <v>4048</v>
      </c>
      <c r="I144" s="679">
        <v>12</v>
      </c>
      <c r="J144" s="251" t="s">
        <v>956</v>
      </c>
      <c r="K144" s="251" t="s">
        <v>2495</v>
      </c>
      <c r="L144" s="239"/>
      <c r="M144" s="239"/>
      <c r="N144" s="239"/>
      <c r="O144" s="239"/>
    </row>
    <row r="145" spans="2:15" ht="58">
      <c r="B145" s="251" t="s">
        <v>1438</v>
      </c>
      <c r="C145" s="251" t="s">
        <v>5715</v>
      </c>
      <c r="D145" s="251" t="s">
        <v>4008</v>
      </c>
      <c r="E145" s="251" t="s">
        <v>4084</v>
      </c>
      <c r="F145" s="251"/>
      <c r="G145" s="251" t="s">
        <v>4047</v>
      </c>
      <c r="H145" s="251" t="s">
        <v>4048</v>
      </c>
      <c r="I145" s="679">
        <v>18.763999999999999</v>
      </c>
      <c r="J145" s="251" t="s">
        <v>956</v>
      </c>
      <c r="K145" s="251" t="s">
        <v>2495</v>
      </c>
      <c r="L145" s="239"/>
      <c r="M145" s="239"/>
      <c r="N145" s="239"/>
      <c r="O145" s="239"/>
    </row>
    <row r="146" spans="2:15" ht="58">
      <c r="B146" s="251" t="s">
        <v>1438</v>
      </c>
      <c r="C146" s="251" t="s">
        <v>5715</v>
      </c>
      <c r="D146" s="251" t="s">
        <v>4008</v>
      </c>
      <c r="E146" s="251" t="s">
        <v>4085</v>
      </c>
      <c r="F146" s="251"/>
      <c r="G146" s="251" t="s">
        <v>4047</v>
      </c>
      <c r="H146" s="251" t="s">
        <v>4048</v>
      </c>
      <c r="I146" s="679">
        <v>18.678000000000001</v>
      </c>
      <c r="J146" s="251" t="s">
        <v>956</v>
      </c>
      <c r="K146" s="251" t="s">
        <v>2495</v>
      </c>
      <c r="L146" s="239"/>
      <c r="M146" s="239"/>
      <c r="N146" s="239"/>
      <c r="O146" s="239"/>
    </row>
    <row r="147" spans="2:15" ht="58">
      <c r="B147" s="251" t="s">
        <v>1438</v>
      </c>
      <c r="C147" s="251" t="s">
        <v>5715</v>
      </c>
      <c r="D147" s="251" t="s">
        <v>4008</v>
      </c>
      <c r="E147" s="251" t="s">
        <v>4085</v>
      </c>
      <c r="F147" s="251"/>
      <c r="G147" s="251" t="s">
        <v>4047</v>
      </c>
      <c r="H147" s="251" t="s">
        <v>4048</v>
      </c>
      <c r="I147" s="679">
        <v>9.4160000000000004</v>
      </c>
      <c r="J147" s="251" t="s">
        <v>956</v>
      </c>
      <c r="K147" s="251" t="s">
        <v>2495</v>
      </c>
      <c r="L147" s="239"/>
      <c r="M147" s="239"/>
      <c r="N147" s="239"/>
      <c r="O147" s="239"/>
    </row>
    <row r="148" spans="2:15" ht="58">
      <c r="B148" s="251" t="s">
        <v>1438</v>
      </c>
      <c r="C148" s="251" t="s">
        <v>5715</v>
      </c>
      <c r="D148" s="251" t="s">
        <v>4008</v>
      </c>
      <c r="E148" s="251" t="s">
        <v>4086</v>
      </c>
      <c r="F148" s="251"/>
      <c r="G148" s="251" t="s">
        <v>4047</v>
      </c>
      <c r="H148" s="251" t="s">
        <v>4048</v>
      </c>
      <c r="I148" s="679">
        <v>14.945</v>
      </c>
      <c r="J148" s="251" t="s">
        <v>956</v>
      </c>
      <c r="K148" s="251" t="s">
        <v>2495</v>
      </c>
      <c r="L148" s="239"/>
      <c r="M148" s="239"/>
      <c r="N148" s="239"/>
      <c r="O148" s="239"/>
    </row>
    <row r="149" spans="2:15" ht="58">
      <c r="B149" s="251" t="s">
        <v>1438</v>
      </c>
      <c r="C149" s="251" t="s">
        <v>5715</v>
      </c>
      <c r="D149" s="251" t="s">
        <v>4008</v>
      </c>
      <c r="E149" s="251" t="s">
        <v>4087</v>
      </c>
      <c r="F149" s="251"/>
      <c r="G149" s="251" t="s">
        <v>4047</v>
      </c>
      <c r="H149" s="251" t="s">
        <v>4048</v>
      </c>
      <c r="I149" s="679">
        <v>17.256</v>
      </c>
      <c r="J149" s="251" t="s">
        <v>956</v>
      </c>
      <c r="K149" s="251" t="s">
        <v>2495</v>
      </c>
      <c r="L149" s="239"/>
      <c r="M149" s="239"/>
      <c r="N149" s="239"/>
      <c r="O149" s="239"/>
    </row>
    <row r="150" spans="2:15" ht="58">
      <c r="B150" s="251" t="s">
        <v>1438</v>
      </c>
      <c r="C150" s="251" t="s">
        <v>5715</v>
      </c>
      <c r="D150" s="251" t="s">
        <v>4008</v>
      </c>
      <c r="E150" s="251" t="s">
        <v>4087</v>
      </c>
      <c r="F150" s="251"/>
      <c r="G150" s="251" t="s">
        <v>4047</v>
      </c>
      <c r="H150" s="251" t="s">
        <v>4048</v>
      </c>
      <c r="I150" s="679">
        <v>12</v>
      </c>
      <c r="J150" s="251" t="s">
        <v>956</v>
      </c>
      <c r="K150" s="251" t="s">
        <v>2495</v>
      </c>
      <c r="L150" s="239"/>
      <c r="M150" s="239"/>
      <c r="N150" s="239"/>
      <c r="O150" s="239"/>
    </row>
    <row r="151" spans="2:15" ht="58">
      <c r="B151" s="251" t="s">
        <v>1438</v>
      </c>
      <c r="C151" s="251" t="s">
        <v>5715</v>
      </c>
      <c r="D151" s="251" t="s">
        <v>4008</v>
      </c>
      <c r="E151" s="251" t="s">
        <v>4088</v>
      </c>
      <c r="F151" s="251"/>
      <c r="G151" s="251" t="s">
        <v>4047</v>
      </c>
      <c r="H151" s="251" t="s">
        <v>4048</v>
      </c>
      <c r="I151" s="679">
        <v>15.364000000000001</v>
      </c>
      <c r="J151" s="251" t="s">
        <v>956</v>
      </c>
      <c r="K151" s="251" t="s">
        <v>2495</v>
      </c>
      <c r="L151" s="239"/>
      <c r="M151" s="239"/>
      <c r="N151" s="239"/>
      <c r="O151" s="239"/>
    </row>
    <row r="152" spans="2:15" ht="58">
      <c r="B152" s="251" t="s">
        <v>1438</v>
      </c>
      <c r="C152" s="251" t="s">
        <v>5715</v>
      </c>
      <c r="D152" s="251" t="s">
        <v>4008</v>
      </c>
      <c r="E152" s="251" t="s">
        <v>4089</v>
      </c>
      <c r="F152" s="251"/>
      <c r="G152" s="251" t="s">
        <v>4047</v>
      </c>
      <c r="H152" s="251" t="s">
        <v>4048</v>
      </c>
      <c r="I152" s="679">
        <v>12</v>
      </c>
      <c r="J152" s="251" t="s">
        <v>956</v>
      </c>
      <c r="K152" s="251" t="s">
        <v>2495</v>
      </c>
      <c r="L152" s="239"/>
      <c r="M152" s="239"/>
      <c r="N152" s="239"/>
      <c r="O152" s="239"/>
    </row>
    <row r="153" spans="2:15" ht="58">
      <c r="B153" s="251" t="s">
        <v>1438</v>
      </c>
      <c r="C153" s="251" t="s">
        <v>5715</v>
      </c>
      <c r="D153" s="251" t="s">
        <v>4008</v>
      </c>
      <c r="E153" s="251" t="s">
        <v>4090</v>
      </c>
      <c r="F153" s="251"/>
      <c r="G153" s="251" t="s">
        <v>4047</v>
      </c>
      <c r="H153" s="251" t="s">
        <v>4048</v>
      </c>
      <c r="I153" s="679">
        <v>18.617999999999999</v>
      </c>
      <c r="J153" s="251" t="s">
        <v>956</v>
      </c>
      <c r="K153" s="251" t="s">
        <v>2495</v>
      </c>
      <c r="L153" s="239"/>
      <c r="M153" s="239"/>
      <c r="N153" s="239"/>
      <c r="O153" s="239"/>
    </row>
    <row r="154" spans="2:15" ht="58">
      <c r="B154" s="251" t="s">
        <v>1438</v>
      </c>
      <c r="C154" s="251" t="s">
        <v>5715</v>
      </c>
      <c r="D154" s="251" t="s">
        <v>4008</v>
      </c>
      <c r="E154" s="251" t="s">
        <v>4091</v>
      </c>
      <c r="F154" s="251"/>
      <c r="G154" s="251" t="s">
        <v>4047</v>
      </c>
      <c r="H154" s="251" t="s">
        <v>4048</v>
      </c>
      <c r="I154" s="679">
        <v>11.641999999999999</v>
      </c>
      <c r="J154" s="251" t="s">
        <v>956</v>
      </c>
      <c r="K154" s="251" t="s">
        <v>2495</v>
      </c>
      <c r="L154" s="239"/>
      <c r="M154" s="239"/>
      <c r="N154" s="239"/>
      <c r="O154" s="239"/>
    </row>
    <row r="155" spans="2:15" ht="58">
      <c r="B155" s="251" t="s">
        <v>1438</v>
      </c>
      <c r="C155" s="251" t="s">
        <v>5715</v>
      </c>
      <c r="D155" s="251" t="s">
        <v>4008</v>
      </c>
      <c r="E155" s="251" t="s">
        <v>4092</v>
      </c>
      <c r="F155" s="251"/>
      <c r="G155" s="251" t="s">
        <v>4047</v>
      </c>
      <c r="H155" s="251" t="s">
        <v>4048</v>
      </c>
      <c r="I155" s="679">
        <v>12</v>
      </c>
      <c r="J155" s="251" t="s">
        <v>956</v>
      </c>
      <c r="K155" s="251" t="s">
        <v>2495</v>
      </c>
      <c r="L155" s="239"/>
      <c r="M155" s="239"/>
      <c r="N155" s="239"/>
      <c r="O155" s="239"/>
    </row>
    <row r="156" spans="2:15" ht="58">
      <c r="B156" s="251" t="s">
        <v>1438</v>
      </c>
      <c r="C156" s="251" t="s">
        <v>5715</v>
      </c>
      <c r="D156" s="251" t="s">
        <v>947</v>
      </c>
      <c r="E156" s="251" t="s">
        <v>4093</v>
      </c>
      <c r="F156" s="251"/>
      <c r="G156" s="251" t="s">
        <v>4039</v>
      </c>
      <c r="H156" s="251" t="s">
        <v>4040</v>
      </c>
      <c r="I156" s="679">
        <v>15</v>
      </c>
      <c r="J156" s="251" t="s">
        <v>944</v>
      </c>
      <c r="K156" s="251" t="s">
        <v>2495</v>
      </c>
      <c r="L156" s="239"/>
      <c r="M156" s="239"/>
      <c r="N156" s="239"/>
      <c r="O156" s="239"/>
    </row>
    <row r="157" spans="2:15" ht="58">
      <c r="B157" s="251" t="s">
        <v>1438</v>
      </c>
      <c r="C157" s="251" t="s">
        <v>5715</v>
      </c>
      <c r="D157" s="251" t="s">
        <v>947</v>
      </c>
      <c r="E157" s="251" t="s">
        <v>4093</v>
      </c>
      <c r="F157" s="251"/>
      <c r="G157" s="251" t="s">
        <v>4039</v>
      </c>
      <c r="H157" s="251" t="s">
        <v>4040</v>
      </c>
      <c r="I157" s="679">
        <v>15</v>
      </c>
      <c r="J157" s="251" t="s">
        <v>944</v>
      </c>
      <c r="K157" s="251" t="s">
        <v>2495</v>
      </c>
      <c r="L157" s="239"/>
      <c r="M157" s="239"/>
      <c r="N157" s="239"/>
      <c r="O157" s="239"/>
    </row>
    <row r="158" spans="2:15" ht="58">
      <c r="B158" s="251" t="s">
        <v>1438</v>
      </c>
      <c r="C158" s="251" t="s">
        <v>5715</v>
      </c>
      <c r="D158" s="251" t="s">
        <v>947</v>
      </c>
      <c r="E158" s="251" t="s">
        <v>4093</v>
      </c>
      <c r="F158" s="251"/>
      <c r="G158" s="251" t="s">
        <v>4039</v>
      </c>
      <c r="H158" s="251" t="s">
        <v>4040</v>
      </c>
      <c r="I158" s="679">
        <v>15</v>
      </c>
      <c r="J158" s="251" t="s">
        <v>944</v>
      </c>
      <c r="K158" s="251" t="s">
        <v>2495</v>
      </c>
      <c r="L158" s="239"/>
      <c r="M158" s="239"/>
      <c r="N158" s="239"/>
      <c r="O158" s="239"/>
    </row>
    <row r="159" spans="2:15" ht="58">
      <c r="B159" s="251" t="s">
        <v>1438</v>
      </c>
      <c r="C159" s="251" t="s">
        <v>5715</v>
      </c>
      <c r="D159" s="251" t="s">
        <v>947</v>
      </c>
      <c r="E159" s="251" t="s">
        <v>4093</v>
      </c>
      <c r="F159" s="251"/>
      <c r="G159" s="251" t="s">
        <v>4039</v>
      </c>
      <c r="H159" s="251" t="s">
        <v>4040</v>
      </c>
      <c r="I159" s="679">
        <v>16</v>
      </c>
      <c r="J159" s="251" t="s">
        <v>944</v>
      </c>
      <c r="K159" s="251" t="s">
        <v>2495</v>
      </c>
      <c r="L159" s="239"/>
      <c r="M159" s="239"/>
      <c r="N159" s="239"/>
      <c r="O159" s="239"/>
    </row>
    <row r="160" spans="2:15" ht="58">
      <c r="B160" s="251" t="s">
        <v>1438</v>
      </c>
      <c r="C160" s="251" t="s">
        <v>5715</v>
      </c>
      <c r="D160" s="251" t="s">
        <v>953</v>
      </c>
      <c r="E160" s="251" t="s">
        <v>4075</v>
      </c>
      <c r="F160" s="251"/>
      <c r="G160" s="251" t="s">
        <v>4039</v>
      </c>
      <c r="H160" s="251" t="s">
        <v>4040</v>
      </c>
      <c r="I160" s="679">
        <v>16.5</v>
      </c>
      <c r="J160" s="251" t="s">
        <v>944</v>
      </c>
      <c r="K160" s="251" t="s">
        <v>2495</v>
      </c>
      <c r="L160" s="239"/>
      <c r="M160" s="239"/>
      <c r="N160" s="239"/>
      <c r="O160" s="239"/>
    </row>
    <row r="161" spans="2:15" ht="58">
      <c r="B161" s="251" t="s">
        <v>1438</v>
      </c>
      <c r="C161" s="251" t="s">
        <v>5715</v>
      </c>
      <c r="D161" s="251" t="s">
        <v>947</v>
      </c>
      <c r="E161" s="251" t="s">
        <v>4075</v>
      </c>
      <c r="F161" s="251"/>
      <c r="G161" s="251" t="s">
        <v>4039</v>
      </c>
      <c r="H161" s="251" t="s">
        <v>4040</v>
      </c>
      <c r="I161" s="679">
        <v>15</v>
      </c>
      <c r="J161" s="251" t="s">
        <v>944</v>
      </c>
      <c r="K161" s="251" t="s">
        <v>2495</v>
      </c>
      <c r="L161" s="239"/>
      <c r="M161" s="239"/>
      <c r="N161" s="239"/>
      <c r="O161" s="239"/>
    </row>
    <row r="162" spans="2:15" ht="58">
      <c r="B162" s="251" t="s">
        <v>1438</v>
      </c>
      <c r="C162" s="251" t="s">
        <v>5715</v>
      </c>
      <c r="D162" s="251" t="s">
        <v>947</v>
      </c>
      <c r="E162" s="251" t="s">
        <v>4075</v>
      </c>
      <c r="F162" s="251"/>
      <c r="G162" s="251" t="s">
        <v>4039</v>
      </c>
      <c r="H162" s="251" t="s">
        <v>4040</v>
      </c>
      <c r="I162" s="679">
        <v>17</v>
      </c>
      <c r="J162" s="251" t="s">
        <v>944</v>
      </c>
      <c r="K162" s="251" t="s">
        <v>2495</v>
      </c>
      <c r="L162" s="239"/>
      <c r="M162" s="239"/>
      <c r="N162" s="239"/>
      <c r="O162" s="239"/>
    </row>
    <row r="163" spans="2:15" ht="58">
      <c r="B163" s="251" t="s">
        <v>1438</v>
      </c>
      <c r="C163" s="251" t="s">
        <v>5715</v>
      </c>
      <c r="D163" s="251" t="s">
        <v>947</v>
      </c>
      <c r="E163" s="251" t="s">
        <v>4075</v>
      </c>
      <c r="F163" s="251"/>
      <c r="G163" s="251" t="s">
        <v>4039</v>
      </c>
      <c r="H163" s="251" t="s">
        <v>4040</v>
      </c>
      <c r="I163" s="679">
        <v>16</v>
      </c>
      <c r="J163" s="251" t="s">
        <v>944</v>
      </c>
      <c r="K163" s="251" t="s">
        <v>2495</v>
      </c>
      <c r="L163" s="239"/>
      <c r="M163" s="239"/>
      <c r="N163" s="239"/>
      <c r="O163" s="239"/>
    </row>
    <row r="164" spans="2:15" ht="58">
      <c r="B164" s="251" t="s">
        <v>1438</v>
      </c>
      <c r="C164" s="251" t="s">
        <v>5715</v>
      </c>
      <c r="D164" s="251" t="s">
        <v>947</v>
      </c>
      <c r="E164" s="251" t="s">
        <v>4075</v>
      </c>
      <c r="F164" s="251"/>
      <c r="G164" s="251" t="s">
        <v>4039</v>
      </c>
      <c r="H164" s="251" t="s">
        <v>4040</v>
      </c>
      <c r="I164" s="679">
        <v>15</v>
      </c>
      <c r="J164" s="251" t="s">
        <v>944</v>
      </c>
      <c r="K164" s="251" t="s">
        <v>2495</v>
      </c>
      <c r="L164" s="239"/>
      <c r="M164" s="239"/>
      <c r="N164" s="239"/>
      <c r="O164" s="239"/>
    </row>
    <row r="165" spans="2:15" ht="58">
      <c r="B165" s="251" t="s">
        <v>1438</v>
      </c>
      <c r="C165" s="251" t="s">
        <v>5715</v>
      </c>
      <c r="D165" s="251" t="s">
        <v>947</v>
      </c>
      <c r="E165" s="251" t="s">
        <v>4075</v>
      </c>
      <c r="F165" s="251"/>
      <c r="G165" s="251" t="s">
        <v>4039</v>
      </c>
      <c r="H165" s="251" t="s">
        <v>4040</v>
      </c>
      <c r="I165" s="679">
        <v>15</v>
      </c>
      <c r="J165" s="251" t="s">
        <v>944</v>
      </c>
      <c r="K165" s="251" t="s">
        <v>2495</v>
      </c>
      <c r="L165" s="239"/>
      <c r="M165" s="239"/>
      <c r="N165" s="239"/>
      <c r="O165" s="239"/>
    </row>
    <row r="166" spans="2:15" ht="58">
      <c r="B166" s="251" t="s">
        <v>1438</v>
      </c>
      <c r="C166" s="251" t="s">
        <v>5715</v>
      </c>
      <c r="D166" s="251" t="s">
        <v>947</v>
      </c>
      <c r="E166" s="251" t="s">
        <v>4075</v>
      </c>
      <c r="F166" s="251"/>
      <c r="G166" s="251" t="s">
        <v>4039</v>
      </c>
      <c r="H166" s="251" t="s">
        <v>4040</v>
      </c>
      <c r="I166" s="679">
        <v>17</v>
      </c>
      <c r="J166" s="251" t="s">
        <v>944</v>
      </c>
      <c r="K166" s="251" t="s">
        <v>2495</v>
      </c>
      <c r="L166" s="239"/>
      <c r="M166" s="239"/>
      <c r="N166" s="239"/>
      <c r="O166" s="239"/>
    </row>
    <row r="167" spans="2:15" ht="58">
      <c r="B167" s="251" t="s">
        <v>1438</v>
      </c>
      <c r="C167" s="251" t="s">
        <v>5715</v>
      </c>
      <c r="D167" s="251" t="s">
        <v>947</v>
      </c>
      <c r="E167" s="251" t="s">
        <v>4075</v>
      </c>
      <c r="F167" s="251"/>
      <c r="G167" s="251" t="s">
        <v>4039</v>
      </c>
      <c r="H167" s="251" t="s">
        <v>4040</v>
      </c>
      <c r="I167" s="679">
        <v>16.5</v>
      </c>
      <c r="J167" s="251" t="s">
        <v>944</v>
      </c>
      <c r="K167" s="251" t="s">
        <v>2495</v>
      </c>
      <c r="L167" s="239"/>
      <c r="M167" s="239"/>
      <c r="N167" s="239"/>
      <c r="O167" s="239"/>
    </row>
    <row r="168" spans="2:15" ht="58">
      <c r="B168" s="251" t="s">
        <v>1438</v>
      </c>
      <c r="C168" s="251" t="s">
        <v>5715</v>
      </c>
      <c r="D168" s="251" t="s">
        <v>947</v>
      </c>
      <c r="E168" s="251" t="s">
        <v>4076</v>
      </c>
      <c r="F168" s="251"/>
      <c r="G168" s="251" t="s">
        <v>4039</v>
      </c>
      <c r="H168" s="251" t="s">
        <v>4040</v>
      </c>
      <c r="I168" s="679">
        <v>15</v>
      </c>
      <c r="J168" s="251" t="s">
        <v>944</v>
      </c>
      <c r="K168" s="251" t="s">
        <v>2495</v>
      </c>
      <c r="L168" s="239"/>
      <c r="M168" s="239"/>
      <c r="N168" s="239"/>
      <c r="O168" s="239"/>
    </row>
    <row r="169" spans="2:15" ht="58">
      <c r="B169" s="251" t="s">
        <v>1438</v>
      </c>
      <c r="C169" s="251" t="s">
        <v>5715</v>
      </c>
      <c r="D169" s="251" t="s">
        <v>947</v>
      </c>
      <c r="E169" s="251" t="s">
        <v>4076</v>
      </c>
      <c r="F169" s="251"/>
      <c r="G169" s="251" t="s">
        <v>4039</v>
      </c>
      <c r="H169" s="251" t="s">
        <v>4040</v>
      </c>
      <c r="I169" s="679">
        <v>17</v>
      </c>
      <c r="J169" s="251" t="s">
        <v>944</v>
      </c>
      <c r="K169" s="251" t="s">
        <v>2495</v>
      </c>
      <c r="L169" s="239"/>
      <c r="M169" s="239"/>
      <c r="N169" s="239"/>
      <c r="O169" s="239"/>
    </row>
    <row r="170" spans="2:15" ht="58">
      <c r="B170" s="251" t="s">
        <v>1438</v>
      </c>
      <c r="C170" s="251" t="s">
        <v>5715</v>
      </c>
      <c r="D170" s="251" t="s">
        <v>947</v>
      </c>
      <c r="E170" s="251" t="s">
        <v>4076</v>
      </c>
      <c r="F170" s="251"/>
      <c r="G170" s="251" t="s">
        <v>4039</v>
      </c>
      <c r="H170" s="251" t="s">
        <v>4040</v>
      </c>
      <c r="I170" s="679">
        <v>15</v>
      </c>
      <c r="J170" s="251" t="s">
        <v>944</v>
      </c>
      <c r="K170" s="251" t="s">
        <v>2495</v>
      </c>
      <c r="L170" s="239"/>
      <c r="M170" s="239"/>
      <c r="N170" s="239"/>
      <c r="O170" s="239"/>
    </row>
    <row r="171" spans="2:15" ht="58">
      <c r="B171" s="251" t="s">
        <v>1438</v>
      </c>
      <c r="C171" s="251" t="s">
        <v>5715</v>
      </c>
      <c r="D171" s="251" t="s">
        <v>953</v>
      </c>
      <c r="E171" s="251" t="s">
        <v>4084</v>
      </c>
      <c r="F171" s="251"/>
      <c r="G171" s="251" t="s">
        <v>4039</v>
      </c>
      <c r="H171" s="251" t="s">
        <v>4040</v>
      </c>
      <c r="I171" s="679">
        <v>15</v>
      </c>
      <c r="J171" s="251" t="s">
        <v>944</v>
      </c>
      <c r="K171" s="251" t="s">
        <v>2495</v>
      </c>
      <c r="L171" s="239"/>
      <c r="M171" s="239"/>
      <c r="N171" s="239"/>
      <c r="O171" s="239"/>
    </row>
    <row r="172" spans="2:15" ht="58">
      <c r="B172" s="251" t="s">
        <v>1438</v>
      </c>
      <c r="C172" s="251" t="s">
        <v>5715</v>
      </c>
      <c r="D172" s="251" t="s">
        <v>941</v>
      </c>
      <c r="E172" s="251" t="s">
        <v>4084</v>
      </c>
      <c r="F172" s="251"/>
      <c r="G172" s="251" t="s">
        <v>4039</v>
      </c>
      <c r="H172" s="251" t="s">
        <v>4040</v>
      </c>
      <c r="I172" s="679">
        <v>15</v>
      </c>
      <c r="J172" s="251" t="s">
        <v>944</v>
      </c>
      <c r="K172" s="251" t="s">
        <v>2495</v>
      </c>
      <c r="L172" s="239"/>
      <c r="M172" s="239"/>
      <c r="N172" s="239"/>
      <c r="O172" s="239"/>
    </row>
    <row r="173" spans="2:15" ht="58">
      <c r="B173" s="251" t="s">
        <v>1438</v>
      </c>
      <c r="C173" s="251" t="s">
        <v>5715</v>
      </c>
      <c r="D173" s="251" t="s">
        <v>953</v>
      </c>
      <c r="E173" s="251" t="s">
        <v>4094</v>
      </c>
      <c r="F173" s="251"/>
      <c r="G173" s="251" t="s">
        <v>4039</v>
      </c>
      <c r="H173" s="251" t="s">
        <v>4040</v>
      </c>
      <c r="I173" s="679">
        <v>15</v>
      </c>
      <c r="J173" s="251" t="s">
        <v>944</v>
      </c>
      <c r="K173" s="251" t="s">
        <v>2495</v>
      </c>
      <c r="L173" s="239"/>
      <c r="M173" s="239"/>
      <c r="N173" s="239"/>
      <c r="O173" s="239"/>
    </row>
    <row r="174" spans="2:15" ht="58">
      <c r="B174" s="251" t="s">
        <v>1438</v>
      </c>
      <c r="C174" s="251" t="s">
        <v>5715</v>
      </c>
      <c r="D174" s="251" t="s">
        <v>941</v>
      </c>
      <c r="E174" s="251" t="s">
        <v>4089</v>
      </c>
      <c r="F174" s="251"/>
      <c r="G174" s="251" t="s">
        <v>4039</v>
      </c>
      <c r="H174" s="251" t="s">
        <v>4040</v>
      </c>
      <c r="I174" s="679">
        <v>16</v>
      </c>
      <c r="J174" s="251" t="s">
        <v>944</v>
      </c>
      <c r="K174" s="251" t="s">
        <v>2495</v>
      </c>
      <c r="L174" s="239"/>
      <c r="M174" s="239"/>
      <c r="N174" s="239"/>
      <c r="O174" s="239"/>
    </row>
    <row r="175" spans="2:15" ht="58">
      <c r="B175" s="251" t="s">
        <v>1438</v>
      </c>
      <c r="C175" s="251" t="s">
        <v>5715</v>
      </c>
      <c r="D175" s="251" t="s">
        <v>953</v>
      </c>
      <c r="E175" s="251" t="s">
        <v>4089</v>
      </c>
      <c r="F175" s="251"/>
      <c r="G175" s="251" t="s">
        <v>4039</v>
      </c>
      <c r="H175" s="251" t="s">
        <v>4040</v>
      </c>
      <c r="I175" s="679">
        <v>15</v>
      </c>
      <c r="J175" s="251" t="s">
        <v>944</v>
      </c>
      <c r="K175" s="251" t="s">
        <v>2495</v>
      </c>
      <c r="L175" s="239"/>
      <c r="M175" s="239"/>
      <c r="N175" s="239"/>
      <c r="O175" s="239"/>
    </row>
    <row r="176" spans="2:15" ht="58">
      <c r="B176" s="251" t="s">
        <v>1438</v>
      </c>
      <c r="C176" s="251" t="s">
        <v>5715</v>
      </c>
      <c r="D176" s="251" t="s">
        <v>4013</v>
      </c>
      <c r="E176" s="251" t="s">
        <v>4093</v>
      </c>
      <c r="F176" s="251"/>
      <c r="G176" s="251" t="s">
        <v>4095</v>
      </c>
      <c r="H176" s="251" t="s">
        <v>4096</v>
      </c>
      <c r="I176" s="679">
        <v>3.75</v>
      </c>
      <c r="J176" s="251" t="s">
        <v>944</v>
      </c>
      <c r="K176" s="251" t="s">
        <v>2495</v>
      </c>
      <c r="L176" s="239"/>
      <c r="M176" s="239"/>
      <c r="N176" s="239"/>
      <c r="O176" s="239"/>
    </row>
    <row r="177" spans="2:15" ht="58">
      <c r="B177" s="251" t="s">
        <v>1438</v>
      </c>
      <c r="C177" s="251" t="s">
        <v>5715</v>
      </c>
      <c r="D177" s="251" t="s">
        <v>4013</v>
      </c>
      <c r="E177" s="251" t="s">
        <v>4077</v>
      </c>
      <c r="F177" s="251"/>
      <c r="G177" s="251" t="s">
        <v>4095</v>
      </c>
      <c r="H177" s="251" t="s">
        <v>4096</v>
      </c>
      <c r="I177" s="679">
        <v>5.25</v>
      </c>
      <c r="J177" s="251" t="s">
        <v>944</v>
      </c>
      <c r="K177" s="251" t="s">
        <v>2495</v>
      </c>
      <c r="L177" s="239"/>
      <c r="M177" s="239"/>
      <c r="N177" s="239"/>
      <c r="O177" s="239"/>
    </row>
    <row r="178" spans="2:15" ht="58">
      <c r="B178" s="251" t="s">
        <v>1438</v>
      </c>
      <c r="C178" s="251" t="s">
        <v>5715</v>
      </c>
      <c r="D178" s="251" t="s">
        <v>4013</v>
      </c>
      <c r="E178" s="251" t="s">
        <v>4077</v>
      </c>
      <c r="F178" s="251"/>
      <c r="G178" s="251" t="s">
        <v>4095</v>
      </c>
      <c r="H178" s="251" t="s">
        <v>4096</v>
      </c>
      <c r="I178" s="679">
        <v>3.75</v>
      </c>
      <c r="J178" s="251" t="s">
        <v>944</v>
      </c>
      <c r="K178" s="251" t="s">
        <v>2495</v>
      </c>
      <c r="L178" s="239"/>
      <c r="M178" s="239"/>
      <c r="N178" s="239"/>
      <c r="O178" s="239"/>
    </row>
    <row r="179" spans="2:15" ht="58">
      <c r="B179" s="251" t="s">
        <v>1438</v>
      </c>
      <c r="C179" s="251" t="s">
        <v>5715</v>
      </c>
      <c r="D179" s="251" t="s">
        <v>4013</v>
      </c>
      <c r="E179" s="251" t="s">
        <v>4077</v>
      </c>
      <c r="F179" s="251"/>
      <c r="G179" s="251" t="s">
        <v>4095</v>
      </c>
      <c r="H179" s="251" t="s">
        <v>4096</v>
      </c>
      <c r="I179" s="679">
        <v>3.5</v>
      </c>
      <c r="J179" s="251" t="s">
        <v>944</v>
      </c>
      <c r="K179" s="251" t="s">
        <v>2495</v>
      </c>
      <c r="L179" s="239"/>
      <c r="M179" s="239"/>
      <c r="N179" s="239"/>
      <c r="O179" s="239"/>
    </row>
    <row r="180" spans="2:15" ht="58">
      <c r="B180" s="251" t="s">
        <v>1438</v>
      </c>
      <c r="C180" s="251" t="s">
        <v>5715</v>
      </c>
      <c r="D180" s="251" t="s">
        <v>4013</v>
      </c>
      <c r="E180" s="251" t="s">
        <v>4081</v>
      </c>
      <c r="F180" s="251"/>
      <c r="G180" s="251" t="s">
        <v>4095</v>
      </c>
      <c r="H180" s="251" t="s">
        <v>4096</v>
      </c>
      <c r="I180" s="679">
        <v>3</v>
      </c>
      <c r="J180" s="251" t="s">
        <v>944</v>
      </c>
      <c r="K180" s="251" t="s">
        <v>2495</v>
      </c>
      <c r="L180" s="239"/>
      <c r="M180" s="239"/>
      <c r="N180" s="239"/>
      <c r="O180" s="239"/>
    </row>
    <row r="181" spans="2:15" ht="58">
      <c r="B181" s="251" t="s">
        <v>1438</v>
      </c>
      <c r="C181" s="251" t="s">
        <v>5715</v>
      </c>
      <c r="D181" s="251" t="s">
        <v>4013</v>
      </c>
      <c r="E181" s="251" t="s">
        <v>4081</v>
      </c>
      <c r="F181" s="251"/>
      <c r="G181" s="251" t="s">
        <v>4095</v>
      </c>
      <c r="H181" s="251" t="s">
        <v>4096</v>
      </c>
      <c r="I181" s="679">
        <v>3</v>
      </c>
      <c r="J181" s="251" t="s">
        <v>944</v>
      </c>
      <c r="K181" s="251" t="s">
        <v>2495</v>
      </c>
      <c r="L181" s="239"/>
      <c r="M181" s="239"/>
      <c r="N181" s="239"/>
      <c r="O181" s="239"/>
    </row>
    <row r="182" spans="2:15" ht="58">
      <c r="B182" s="251" t="s">
        <v>1438</v>
      </c>
      <c r="C182" s="251" t="s">
        <v>5715</v>
      </c>
      <c r="D182" s="251" t="s">
        <v>4013</v>
      </c>
      <c r="E182" s="251" t="s">
        <v>4081</v>
      </c>
      <c r="F182" s="251"/>
      <c r="G182" s="251" t="s">
        <v>4095</v>
      </c>
      <c r="H182" s="251" t="s">
        <v>4096</v>
      </c>
      <c r="I182" s="679">
        <v>5.25</v>
      </c>
      <c r="J182" s="251" t="s">
        <v>944</v>
      </c>
      <c r="K182" s="251" t="s">
        <v>2495</v>
      </c>
      <c r="L182" s="239"/>
      <c r="M182" s="239"/>
      <c r="N182" s="239"/>
      <c r="O182" s="239"/>
    </row>
    <row r="183" spans="2:15" ht="58">
      <c r="B183" s="251" t="s">
        <v>1438</v>
      </c>
      <c r="C183" s="251" t="s">
        <v>5715</v>
      </c>
      <c r="D183" s="251" t="s">
        <v>4013</v>
      </c>
      <c r="E183" s="251" t="s">
        <v>4086</v>
      </c>
      <c r="F183" s="251"/>
      <c r="G183" s="251" t="s">
        <v>4095</v>
      </c>
      <c r="H183" s="251" t="s">
        <v>4096</v>
      </c>
      <c r="I183" s="679">
        <v>5.25</v>
      </c>
      <c r="J183" s="251" t="s">
        <v>944</v>
      </c>
      <c r="K183" s="251" t="s">
        <v>2495</v>
      </c>
      <c r="L183" s="239"/>
      <c r="M183" s="239"/>
      <c r="N183" s="239"/>
      <c r="O183" s="239"/>
    </row>
    <row r="184" spans="2:15" ht="58">
      <c r="B184" s="251" t="s">
        <v>1438</v>
      </c>
      <c r="C184" s="251" t="s">
        <v>5715</v>
      </c>
      <c r="D184" s="251" t="s">
        <v>4013</v>
      </c>
      <c r="E184" s="251" t="s">
        <v>4087</v>
      </c>
      <c r="F184" s="251"/>
      <c r="G184" s="251" t="s">
        <v>4095</v>
      </c>
      <c r="H184" s="251" t="s">
        <v>4096</v>
      </c>
      <c r="I184" s="679">
        <v>5</v>
      </c>
      <c r="J184" s="251" t="s">
        <v>944</v>
      </c>
      <c r="K184" s="251" t="s">
        <v>2495</v>
      </c>
      <c r="L184" s="239"/>
      <c r="M184" s="239"/>
      <c r="N184" s="239"/>
      <c r="O184" s="239"/>
    </row>
    <row r="185" spans="2:15" ht="58">
      <c r="B185" s="251" t="s">
        <v>1438</v>
      </c>
      <c r="C185" s="251" t="s">
        <v>5715</v>
      </c>
      <c r="D185" s="251" t="s">
        <v>4013</v>
      </c>
      <c r="E185" s="251" t="s">
        <v>4089</v>
      </c>
      <c r="F185" s="251"/>
      <c r="G185" s="251" t="s">
        <v>4095</v>
      </c>
      <c r="H185" s="251" t="s">
        <v>4096</v>
      </c>
      <c r="I185" s="679">
        <v>5.25</v>
      </c>
      <c r="J185" s="251" t="s">
        <v>944</v>
      </c>
      <c r="K185" s="251" t="s">
        <v>2495</v>
      </c>
      <c r="L185" s="239"/>
      <c r="M185" s="239"/>
      <c r="N185" s="239"/>
      <c r="O185" s="239"/>
    </row>
    <row r="186" spans="2:15" ht="58">
      <c r="B186" s="251" t="s">
        <v>1438</v>
      </c>
      <c r="C186" s="251" t="s">
        <v>5715</v>
      </c>
      <c r="D186" s="251" t="s">
        <v>4013</v>
      </c>
      <c r="E186" s="251" t="s">
        <v>4090</v>
      </c>
      <c r="F186" s="251"/>
      <c r="G186" s="251" t="s">
        <v>4095</v>
      </c>
      <c r="H186" s="251" t="s">
        <v>4096</v>
      </c>
      <c r="I186" s="679">
        <v>5</v>
      </c>
      <c r="J186" s="251" t="s">
        <v>944</v>
      </c>
      <c r="K186" s="251" t="s">
        <v>2495</v>
      </c>
      <c r="L186" s="239"/>
      <c r="M186" s="239"/>
      <c r="N186" s="239"/>
      <c r="O186" s="239"/>
    </row>
    <row r="187" spans="2:15" ht="58">
      <c r="B187" s="251" t="s">
        <v>1438</v>
      </c>
      <c r="C187" s="251" t="s">
        <v>5715</v>
      </c>
      <c r="D187" s="251" t="s">
        <v>953</v>
      </c>
      <c r="E187" s="251" t="s">
        <v>4097</v>
      </c>
      <c r="F187" s="251"/>
      <c r="G187" s="251" t="s">
        <v>4039</v>
      </c>
      <c r="H187" s="251" t="s">
        <v>4040</v>
      </c>
      <c r="I187" s="679">
        <v>16</v>
      </c>
      <c r="J187" s="251" t="s">
        <v>944</v>
      </c>
      <c r="K187" s="251" t="s">
        <v>2495</v>
      </c>
      <c r="L187" s="239"/>
      <c r="M187" s="239"/>
      <c r="N187" s="239"/>
      <c r="O187" s="239"/>
    </row>
    <row r="188" spans="2:15" ht="58">
      <c r="B188" s="251" t="s">
        <v>1438</v>
      </c>
      <c r="C188" s="251" t="s">
        <v>5715</v>
      </c>
      <c r="D188" s="251" t="s">
        <v>953</v>
      </c>
      <c r="E188" s="251" t="s">
        <v>4097</v>
      </c>
      <c r="F188" s="251"/>
      <c r="G188" s="251" t="s">
        <v>4039</v>
      </c>
      <c r="H188" s="251" t="s">
        <v>4040</v>
      </c>
      <c r="I188" s="679">
        <v>17</v>
      </c>
      <c r="J188" s="251" t="s">
        <v>944</v>
      </c>
      <c r="K188" s="251" t="s">
        <v>2495</v>
      </c>
      <c r="L188" s="239"/>
      <c r="M188" s="239"/>
      <c r="N188" s="239"/>
      <c r="O188" s="239"/>
    </row>
    <row r="189" spans="2:15" ht="58">
      <c r="B189" s="251" t="s">
        <v>1438</v>
      </c>
      <c r="C189" s="251" t="s">
        <v>5715</v>
      </c>
      <c r="D189" s="251" t="s">
        <v>953</v>
      </c>
      <c r="E189" s="251" t="s">
        <v>4097</v>
      </c>
      <c r="F189" s="251"/>
      <c r="G189" s="251" t="s">
        <v>4039</v>
      </c>
      <c r="H189" s="251" t="s">
        <v>4040</v>
      </c>
      <c r="I189" s="679">
        <v>16.5</v>
      </c>
      <c r="J189" s="251" t="s">
        <v>944</v>
      </c>
      <c r="K189" s="251" t="s">
        <v>2495</v>
      </c>
      <c r="L189" s="239"/>
      <c r="M189" s="239"/>
      <c r="N189" s="239"/>
      <c r="O189" s="239"/>
    </row>
    <row r="190" spans="2:15" ht="58">
      <c r="B190" s="251" t="s">
        <v>1438</v>
      </c>
      <c r="C190" s="251" t="s">
        <v>5715</v>
      </c>
      <c r="D190" s="251" t="s">
        <v>953</v>
      </c>
      <c r="E190" s="251" t="s">
        <v>4097</v>
      </c>
      <c r="F190" s="251"/>
      <c r="G190" s="251" t="s">
        <v>4039</v>
      </c>
      <c r="H190" s="251" t="s">
        <v>4040</v>
      </c>
      <c r="I190" s="679">
        <v>15</v>
      </c>
      <c r="J190" s="251" t="s">
        <v>944</v>
      </c>
      <c r="K190" s="251" t="s">
        <v>2495</v>
      </c>
      <c r="L190" s="239"/>
      <c r="M190" s="239"/>
      <c r="N190" s="239"/>
      <c r="O190" s="239"/>
    </row>
    <row r="191" spans="2:15" ht="58">
      <c r="B191" s="251" t="s">
        <v>1438</v>
      </c>
      <c r="C191" s="251" t="s">
        <v>5715</v>
      </c>
      <c r="D191" s="251" t="s">
        <v>953</v>
      </c>
      <c r="E191" s="251" t="s">
        <v>4098</v>
      </c>
      <c r="F191" s="251"/>
      <c r="G191" s="251" t="s">
        <v>4039</v>
      </c>
      <c r="H191" s="251" t="s">
        <v>4040</v>
      </c>
      <c r="I191" s="679">
        <v>15</v>
      </c>
      <c r="J191" s="251" t="s">
        <v>944</v>
      </c>
      <c r="K191" s="251" t="s">
        <v>2495</v>
      </c>
      <c r="L191" s="239"/>
      <c r="M191" s="239"/>
      <c r="N191" s="239"/>
      <c r="O191" s="239"/>
    </row>
    <row r="192" spans="2:15" ht="58">
      <c r="B192" s="251" t="s">
        <v>1438</v>
      </c>
      <c r="C192" s="251" t="s">
        <v>5715</v>
      </c>
      <c r="D192" s="251" t="s">
        <v>4034</v>
      </c>
      <c r="E192" s="251" t="s">
        <v>4099</v>
      </c>
      <c r="F192" s="251"/>
      <c r="G192" s="251" t="s">
        <v>4039</v>
      </c>
      <c r="H192" s="251" t="s">
        <v>4040</v>
      </c>
      <c r="I192" s="679">
        <v>16</v>
      </c>
      <c r="J192" s="251" t="s">
        <v>944</v>
      </c>
      <c r="K192" s="251" t="s">
        <v>2495</v>
      </c>
      <c r="L192" s="239"/>
      <c r="M192" s="239"/>
      <c r="N192" s="239"/>
      <c r="O192" s="239"/>
    </row>
    <row r="193" spans="2:15" ht="58">
      <c r="B193" s="251" t="s">
        <v>1438</v>
      </c>
      <c r="C193" s="251" t="s">
        <v>5715</v>
      </c>
      <c r="D193" s="251" t="s">
        <v>941</v>
      </c>
      <c r="E193" s="251" t="s">
        <v>4100</v>
      </c>
      <c r="F193" s="251"/>
      <c r="G193" s="251" t="s">
        <v>4039</v>
      </c>
      <c r="H193" s="251" t="s">
        <v>4040</v>
      </c>
      <c r="I193" s="679">
        <v>17</v>
      </c>
      <c r="J193" s="251" t="s">
        <v>944</v>
      </c>
      <c r="K193" s="251" t="s">
        <v>2495</v>
      </c>
      <c r="L193" s="239"/>
      <c r="M193" s="239"/>
      <c r="N193" s="239"/>
      <c r="O193" s="239"/>
    </row>
    <row r="194" spans="2:15" ht="58">
      <c r="B194" s="251" t="s">
        <v>1438</v>
      </c>
      <c r="C194" s="251" t="s">
        <v>5715</v>
      </c>
      <c r="D194" s="251" t="s">
        <v>953</v>
      </c>
      <c r="E194" s="251" t="s">
        <v>4101</v>
      </c>
      <c r="F194" s="251"/>
      <c r="G194" s="251" t="s">
        <v>4039</v>
      </c>
      <c r="H194" s="251" t="s">
        <v>4040</v>
      </c>
      <c r="I194" s="679">
        <v>15</v>
      </c>
      <c r="J194" s="251" t="s">
        <v>944</v>
      </c>
      <c r="K194" s="251" t="s">
        <v>2495</v>
      </c>
      <c r="L194" s="239"/>
      <c r="M194" s="239"/>
      <c r="N194" s="239"/>
      <c r="O194" s="239"/>
    </row>
    <row r="195" spans="2:15" ht="58">
      <c r="B195" s="251" t="s">
        <v>1438</v>
      </c>
      <c r="C195" s="251" t="s">
        <v>5715</v>
      </c>
      <c r="D195" s="251" t="s">
        <v>953</v>
      </c>
      <c r="E195" s="251" t="s">
        <v>4101</v>
      </c>
      <c r="F195" s="251"/>
      <c r="G195" s="251" t="s">
        <v>4039</v>
      </c>
      <c r="H195" s="251" t="s">
        <v>4040</v>
      </c>
      <c r="I195" s="679">
        <v>16.5</v>
      </c>
      <c r="J195" s="251" t="s">
        <v>944</v>
      </c>
      <c r="K195" s="251" t="s">
        <v>2495</v>
      </c>
      <c r="L195" s="239"/>
      <c r="M195" s="239"/>
      <c r="N195" s="239"/>
      <c r="O195" s="239"/>
    </row>
    <row r="196" spans="2:15" ht="58">
      <c r="B196" s="251" t="s">
        <v>1438</v>
      </c>
      <c r="C196" s="251" t="s">
        <v>5715</v>
      </c>
      <c r="D196" s="251" t="s">
        <v>953</v>
      </c>
      <c r="E196" s="251" t="s">
        <v>4101</v>
      </c>
      <c r="F196" s="251"/>
      <c r="G196" s="251" t="s">
        <v>4039</v>
      </c>
      <c r="H196" s="251" t="s">
        <v>4040</v>
      </c>
      <c r="I196" s="679">
        <v>17</v>
      </c>
      <c r="J196" s="251" t="s">
        <v>944</v>
      </c>
      <c r="K196" s="251" t="s">
        <v>2495</v>
      </c>
      <c r="L196" s="239"/>
      <c r="M196" s="239"/>
      <c r="N196" s="239"/>
      <c r="O196" s="239"/>
    </row>
    <row r="197" spans="2:15" ht="58">
      <c r="B197" s="251" t="s">
        <v>1438</v>
      </c>
      <c r="C197" s="251" t="s">
        <v>5715</v>
      </c>
      <c r="D197" s="251" t="s">
        <v>953</v>
      </c>
      <c r="E197" s="251" t="s">
        <v>4101</v>
      </c>
      <c r="F197" s="251"/>
      <c r="G197" s="251" t="s">
        <v>4039</v>
      </c>
      <c r="H197" s="251" t="s">
        <v>4040</v>
      </c>
      <c r="I197" s="679">
        <v>17</v>
      </c>
      <c r="J197" s="251" t="s">
        <v>944</v>
      </c>
      <c r="K197" s="251" t="s">
        <v>2495</v>
      </c>
      <c r="L197" s="239"/>
      <c r="M197" s="239"/>
      <c r="N197" s="239"/>
      <c r="O197" s="239"/>
    </row>
    <row r="198" spans="2:15" ht="58">
      <c r="B198" s="251" t="s">
        <v>1438</v>
      </c>
      <c r="C198" s="251" t="s">
        <v>5715</v>
      </c>
      <c r="D198" s="251" t="s">
        <v>953</v>
      </c>
      <c r="E198" s="251" t="s">
        <v>4101</v>
      </c>
      <c r="F198" s="251"/>
      <c r="G198" s="251" t="s">
        <v>4039</v>
      </c>
      <c r="H198" s="251" t="s">
        <v>4040</v>
      </c>
      <c r="I198" s="679">
        <v>15</v>
      </c>
      <c r="J198" s="251" t="s">
        <v>944</v>
      </c>
      <c r="K198" s="251" t="s">
        <v>2495</v>
      </c>
      <c r="L198" s="239"/>
      <c r="M198" s="239"/>
      <c r="N198" s="239"/>
      <c r="O198" s="239"/>
    </row>
    <row r="199" spans="2:15" ht="58">
      <c r="B199" s="251" t="s">
        <v>1438</v>
      </c>
      <c r="C199" s="251" t="s">
        <v>5715</v>
      </c>
      <c r="D199" s="251" t="s">
        <v>953</v>
      </c>
      <c r="E199" s="251" t="s">
        <v>4102</v>
      </c>
      <c r="F199" s="251"/>
      <c r="G199" s="251" t="s">
        <v>4039</v>
      </c>
      <c r="H199" s="251" t="s">
        <v>4040</v>
      </c>
      <c r="I199" s="679">
        <v>15</v>
      </c>
      <c r="J199" s="251" t="s">
        <v>944</v>
      </c>
      <c r="K199" s="251" t="s">
        <v>2495</v>
      </c>
      <c r="L199" s="239"/>
      <c r="M199" s="239"/>
      <c r="N199" s="239"/>
      <c r="O199" s="239"/>
    </row>
    <row r="200" spans="2:15" ht="58">
      <c r="B200" s="251" t="s">
        <v>1438</v>
      </c>
      <c r="C200" s="251" t="s">
        <v>5715</v>
      </c>
      <c r="D200" s="251" t="s">
        <v>953</v>
      </c>
      <c r="E200" s="251" t="s">
        <v>4102</v>
      </c>
      <c r="F200" s="251"/>
      <c r="G200" s="251" t="s">
        <v>4039</v>
      </c>
      <c r="H200" s="251" t="s">
        <v>4040</v>
      </c>
      <c r="I200" s="679">
        <v>16</v>
      </c>
      <c r="J200" s="251" t="s">
        <v>944</v>
      </c>
      <c r="K200" s="251" t="s">
        <v>2495</v>
      </c>
      <c r="L200" s="239"/>
      <c r="M200" s="239"/>
      <c r="N200" s="239"/>
      <c r="O200" s="239"/>
    </row>
    <row r="201" spans="2:15" ht="58">
      <c r="B201" s="251" t="s">
        <v>1438</v>
      </c>
      <c r="C201" s="251" t="s">
        <v>5715</v>
      </c>
      <c r="D201" s="251" t="s">
        <v>953</v>
      </c>
      <c r="E201" s="251" t="s">
        <v>4102</v>
      </c>
      <c r="F201" s="251"/>
      <c r="G201" s="251" t="s">
        <v>4039</v>
      </c>
      <c r="H201" s="251" t="s">
        <v>4040</v>
      </c>
      <c r="I201" s="679">
        <v>16</v>
      </c>
      <c r="J201" s="251" t="s">
        <v>944</v>
      </c>
      <c r="K201" s="251" t="s">
        <v>2495</v>
      </c>
      <c r="L201" s="239"/>
      <c r="M201" s="239"/>
      <c r="N201" s="239"/>
      <c r="O201" s="239"/>
    </row>
    <row r="202" spans="2:15" ht="58">
      <c r="B202" s="251" t="s">
        <v>1438</v>
      </c>
      <c r="C202" s="251" t="s">
        <v>5715</v>
      </c>
      <c r="D202" s="251" t="s">
        <v>953</v>
      </c>
      <c r="E202" s="251" t="s">
        <v>4102</v>
      </c>
      <c r="F202" s="251"/>
      <c r="G202" s="251" t="s">
        <v>4039</v>
      </c>
      <c r="H202" s="251" t="s">
        <v>4040</v>
      </c>
      <c r="I202" s="679">
        <v>15</v>
      </c>
      <c r="J202" s="251" t="s">
        <v>944</v>
      </c>
      <c r="K202" s="251" t="s">
        <v>2495</v>
      </c>
      <c r="L202" s="239"/>
      <c r="M202" s="239"/>
      <c r="N202" s="239"/>
      <c r="O202" s="239"/>
    </row>
    <row r="203" spans="2:15" ht="58">
      <c r="B203" s="251" t="s">
        <v>1438</v>
      </c>
      <c r="C203" s="251" t="s">
        <v>5715</v>
      </c>
      <c r="D203" s="251" t="s">
        <v>953</v>
      </c>
      <c r="E203" s="251" t="s">
        <v>4103</v>
      </c>
      <c r="F203" s="251"/>
      <c r="G203" s="251" t="s">
        <v>4039</v>
      </c>
      <c r="H203" s="251" t="s">
        <v>4040</v>
      </c>
      <c r="I203" s="679">
        <v>16.5</v>
      </c>
      <c r="J203" s="251" t="s">
        <v>944</v>
      </c>
      <c r="K203" s="251" t="s">
        <v>2495</v>
      </c>
      <c r="L203" s="239"/>
      <c r="M203" s="239"/>
      <c r="N203" s="239"/>
      <c r="O203" s="239"/>
    </row>
    <row r="204" spans="2:15" ht="58">
      <c r="B204" s="251" t="s">
        <v>1438</v>
      </c>
      <c r="C204" s="251" t="s">
        <v>5715</v>
      </c>
      <c r="D204" s="251" t="s">
        <v>953</v>
      </c>
      <c r="E204" s="251" t="s">
        <v>4104</v>
      </c>
      <c r="F204" s="251"/>
      <c r="G204" s="251" t="s">
        <v>4039</v>
      </c>
      <c r="H204" s="251" t="s">
        <v>4040</v>
      </c>
      <c r="I204" s="679">
        <v>15</v>
      </c>
      <c r="J204" s="251" t="s">
        <v>944</v>
      </c>
      <c r="K204" s="251" t="s">
        <v>2495</v>
      </c>
      <c r="L204" s="239"/>
      <c r="M204" s="239"/>
      <c r="N204" s="239"/>
      <c r="O204" s="239"/>
    </row>
    <row r="205" spans="2:15" ht="58">
      <c r="B205" s="251" t="s">
        <v>1438</v>
      </c>
      <c r="C205" s="251" t="s">
        <v>5715</v>
      </c>
      <c r="D205" s="251" t="s">
        <v>953</v>
      </c>
      <c r="E205" s="251" t="s">
        <v>4104</v>
      </c>
      <c r="F205" s="251"/>
      <c r="G205" s="251" t="s">
        <v>4039</v>
      </c>
      <c r="H205" s="251" t="s">
        <v>4040</v>
      </c>
      <c r="I205" s="679">
        <v>15</v>
      </c>
      <c r="J205" s="251" t="s">
        <v>944</v>
      </c>
      <c r="K205" s="251" t="s">
        <v>2495</v>
      </c>
      <c r="L205" s="239"/>
      <c r="M205" s="239"/>
      <c r="N205" s="239"/>
      <c r="O205" s="239"/>
    </row>
    <row r="206" spans="2:15" ht="58">
      <c r="B206" s="251" t="s">
        <v>1438</v>
      </c>
      <c r="C206" s="251" t="s">
        <v>5715</v>
      </c>
      <c r="D206" s="251" t="s">
        <v>953</v>
      </c>
      <c r="E206" s="251" t="s">
        <v>4104</v>
      </c>
      <c r="F206" s="251"/>
      <c r="G206" s="251" t="s">
        <v>4039</v>
      </c>
      <c r="H206" s="251" t="s">
        <v>4040</v>
      </c>
      <c r="I206" s="679">
        <v>16</v>
      </c>
      <c r="J206" s="251" t="s">
        <v>944</v>
      </c>
      <c r="K206" s="251" t="s">
        <v>2495</v>
      </c>
      <c r="L206" s="239"/>
      <c r="M206" s="239"/>
      <c r="N206" s="239"/>
      <c r="O206" s="239"/>
    </row>
    <row r="207" spans="2:15" ht="58">
      <c r="B207" s="251" t="s">
        <v>1438</v>
      </c>
      <c r="C207" s="251" t="s">
        <v>5715</v>
      </c>
      <c r="D207" s="251" t="s">
        <v>953</v>
      </c>
      <c r="E207" s="251" t="s">
        <v>4105</v>
      </c>
      <c r="F207" s="251"/>
      <c r="G207" s="251" t="s">
        <v>4039</v>
      </c>
      <c r="H207" s="251" t="s">
        <v>4040</v>
      </c>
      <c r="I207" s="679">
        <v>17</v>
      </c>
      <c r="J207" s="251" t="s">
        <v>944</v>
      </c>
      <c r="K207" s="251" t="s">
        <v>2495</v>
      </c>
      <c r="L207" s="239"/>
      <c r="M207" s="239"/>
      <c r="N207" s="239"/>
      <c r="O207" s="239"/>
    </row>
    <row r="208" spans="2:15" ht="58">
      <c r="B208" s="251" t="s">
        <v>1438</v>
      </c>
      <c r="C208" s="251" t="s">
        <v>5715</v>
      </c>
      <c r="D208" s="251" t="s">
        <v>953</v>
      </c>
      <c r="E208" s="251" t="s">
        <v>4106</v>
      </c>
      <c r="F208" s="251"/>
      <c r="G208" s="251" t="s">
        <v>4039</v>
      </c>
      <c r="H208" s="251" t="s">
        <v>4040</v>
      </c>
      <c r="I208" s="679">
        <v>15</v>
      </c>
      <c r="J208" s="251" t="s">
        <v>944</v>
      </c>
      <c r="K208" s="251" t="s">
        <v>2495</v>
      </c>
      <c r="L208" s="239"/>
      <c r="M208" s="239"/>
      <c r="N208" s="239"/>
      <c r="O208" s="239"/>
    </row>
    <row r="209" spans="2:15" ht="58">
      <c r="B209" s="251" t="s">
        <v>1438</v>
      </c>
      <c r="C209" s="251" t="s">
        <v>5715</v>
      </c>
      <c r="D209" s="251" t="s">
        <v>953</v>
      </c>
      <c r="E209" s="251" t="s">
        <v>4107</v>
      </c>
      <c r="F209" s="251"/>
      <c r="G209" s="251" t="s">
        <v>4039</v>
      </c>
      <c r="H209" s="251" t="s">
        <v>4040</v>
      </c>
      <c r="I209" s="679">
        <v>16.5</v>
      </c>
      <c r="J209" s="251" t="s">
        <v>944</v>
      </c>
      <c r="K209" s="251" t="s">
        <v>2495</v>
      </c>
      <c r="L209" s="239"/>
      <c r="M209" s="239"/>
      <c r="N209" s="239"/>
      <c r="O209" s="239"/>
    </row>
    <row r="210" spans="2:15" ht="58">
      <c r="B210" s="251" t="s">
        <v>1438</v>
      </c>
      <c r="C210" s="251" t="s">
        <v>5715</v>
      </c>
      <c r="D210" s="251" t="s">
        <v>953</v>
      </c>
      <c r="E210" s="251" t="s">
        <v>4108</v>
      </c>
      <c r="F210" s="251"/>
      <c r="G210" s="251" t="s">
        <v>4039</v>
      </c>
      <c r="H210" s="251" t="s">
        <v>4040</v>
      </c>
      <c r="I210" s="679">
        <v>15</v>
      </c>
      <c r="J210" s="251" t="s">
        <v>944</v>
      </c>
      <c r="K210" s="251" t="s">
        <v>2495</v>
      </c>
      <c r="L210" s="239"/>
      <c r="M210" s="239"/>
      <c r="N210" s="239"/>
      <c r="O210" s="239"/>
    </row>
    <row r="211" spans="2:15" ht="58">
      <c r="B211" s="251" t="s">
        <v>1438</v>
      </c>
      <c r="C211" s="251" t="s">
        <v>5715</v>
      </c>
      <c r="D211" s="251" t="s">
        <v>953</v>
      </c>
      <c r="E211" s="251" t="s">
        <v>4108</v>
      </c>
      <c r="F211" s="251"/>
      <c r="G211" s="251" t="s">
        <v>4039</v>
      </c>
      <c r="H211" s="251" t="s">
        <v>4040</v>
      </c>
      <c r="I211" s="679">
        <v>17</v>
      </c>
      <c r="J211" s="251" t="s">
        <v>944</v>
      </c>
      <c r="K211" s="251" t="s">
        <v>2495</v>
      </c>
      <c r="L211" s="239"/>
      <c r="M211" s="239"/>
      <c r="N211" s="239"/>
      <c r="O211" s="239"/>
    </row>
    <row r="212" spans="2:15" ht="58">
      <c r="B212" s="251" t="s">
        <v>1438</v>
      </c>
      <c r="C212" s="251" t="s">
        <v>5715</v>
      </c>
      <c r="D212" s="251" t="s">
        <v>953</v>
      </c>
      <c r="E212" s="251" t="s">
        <v>4108</v>
      </c>
      <c r="F212" s="251"/>
      <c r="G212" s="251" t="s">
        <v>4039</v>
      </c>
      <c r="H212" s="251" t="s">
        <v>4040</v>
      </c>
      <c r="I212" s="679">
        <v>16</v>
      </c>
      <c r="J212" s="251" t="s">
        <v>944</v>
      </c>
      <c r="K212" s="251" t="s">
        <v>2495</v>
      </c>
      <c r="L212" s="239"/>
      <c r="M212" s="239"/>
      <c r="N212" s="239"/>
      <c r="O212" s="239"/>
    </row>
    <row r="213" spans="2:15" ht="58">
      <c r="B213" s="251" t="s">
        <v>1438</v>
      </c>
      <c r="C213" s="251" t="s">
        <v>5715</v>
      </c>
      <c r="D213" s="251" t="s">
        <v>953</v>
      </c>
      <c r="E213" s="251" t="s">
        <v>4109</v>
      </c>
      <c r="F213" s="251"/>
      <c r="G213" s="251" t="s">
        <v>4039</v>
      </c>
      <c r="H213" s="251" t="s">
        <v>4040</v>
      </c>
      <c r="I213" s="679">
        <v>15</v>
      </c>
      <c r="J213" s="251" t="s">
        <v>944</v>
      </c>
      <c r="K213" s="251" t="s">
        <v>2495</v>
      </c>
      <c r="L213" s="239"/>
      <c r="M213" s="239"/>
      <c r="N213" s="239"/>
      <c r="O213" s="239"/>
    </row>
    <row r="214" spans="2:15" ht="58">
      <c r="B214" s="251" t="s">
        <v>1438</v>
      </c>
      <c r="C214" s="251" t="s">
        <v>5715</v>
      </c>
      <c r="D214" s="251" t="s">
        <v>953</v>
      </c>
      <c r="E214" s="251" t="s">
        <v>4109</v>
      </c>
      <c r="F214" s="251"/>
      <c r="G214" s="251" t="s">
        <v>4039</v>
      </c>
      <c r="H214" s="251" t="s">
        <v>4040</v>
      </c>
      <c r="I214" s="679">
        <v>15</v>
      </c>
      <c r="J214" s="251" t="s">
        <v>944</v>
      </c>
      <c r="K214" s="251" t="s">
        <v>2495</v>
      </c>
      <c r="L214" s="239"/>
      <c r="M214" s="239"/>
      <c r="N214" s="239"/>
      <c r="O214" s="239"/>
    </row>
    <row r="215" spans="2:15" ht="58">
      <c r="B215" s="251" t="s">
        <v>1438</v>
      </c>
      <c r="C215" s="251" t="s">
        <v>5715</v>
      </c>
      <c r="D215" s="251" t="s">
        <v>953</v>
      </c>
      <c r="E215" s="251" t="s">
        <v>4109</v>
      </c>
      <c r="F215" s="251"/>
      <c r="G215" s="251" t="s">
        <v>4039</v>
      </c>
      <c r="H215" s="251" t="s">
        <v>4040</v>
      </c>
      <c r="I215" s="679">
        <v>15</v>
      </c>
      <c r="J215" s="251" t="s">
        <v>944</v>
      </c>
      <c r="K215" s="251" t="s">
        <v>2495</v>
      </c>
      <c r="L215" s="239"/>
      <c r="M215" s="239"/>
      <c r="N215" s="239"/>
      <c r="O215" s="239"/>
    </row>
    <row r="216" spans="2:15" ht="58">
      <c r="B216" s="251" t="s">
        <v>1438</v>
      </c>
      <c r="C216" s="251" t="s">
        <v>5715</v>
      </c>
      <c r="D216" s="251" t="s">
        <v>953</v>
      </c>
      <c r="E216" s="251" t="s">
        <v>4109</v>
      </c>
      <c r="F216" s="251"/>
      <c r="G216" s="251" t="s">
        <v>4039</v>
      </c>
      <c r="H216" s="251" t="s">
        <v>4040</v>
      </c>
      <c r="I216" s="679">
        <v>17</v>
      </c>
      <c r="J216" s="251" t="s">
        <v>944</v>
      </c>
      <c r="K216" s="251" t="s">
        <v>2495</v>
      </c>
      <c r="L216" s="239"/>
      <c r="M216" s="239"/>
      <c r="N216" s="239"/>
      <c r="O216" s="239"/>
    </row>
    <row r="217" spans="2:15" ht="58">
      <c r="B217" s="251" t="s">
        <v>1438</v>
      </c>
      <c r="C217" s="251" t="s">
        <v>5715</v>
      </c>
      <c r="D217" s="251" t="s">
        <v>953</v>
      </c>
      <c r="E217" s="251" t="s">
        <v>4109</v>
      </c>
      <c r="F217" s="251"/>
      <c r="G217" s="251" t="s">
        <v>4039</v>
      </c>
      <c r="H217" s="251" t="s">
        <v>4040</v>
      </c>
      <c r="I217" s="679">
        <v>15</v>
      </c>
      <c r="J217" s="251" t="s">
        <v>944</v>
      </c>
      <c r="K217" s="251" t="s">
        <v>2495</v>
      </c>
      <c r="L217" s="239"/>
      <c r="M217" s="239"/>
      <c r="N217" s="239"/>
      <c r="O217" s="239"/>
    </row>
    <row r="218" spans="2:15" ht="58">
      <c r="B218" s="251" t="s">
        <v>1438</v>
      </c>
      <c r="C218" s="251" t="s">
        <v>5715</v>
      </c>
      <c r="D218" s="251" t="s">
        <v>953</v>
      </c>
      <c r="E218" s="251" t="s">
        <v>4109</v>
      </c>
      <c r="F218" s="251"/>
      <c r="G218" s="251" t="s">
        <v>4039</v>
      </c>
      <c r="H218" s="251" t="s">
        <v>4040</v>
      </c>
      <c r="I218" s="679">
        <v>16</v>
      </c>
      <c r="J218" s="251" t="s">
        <v>944</v>
      </c>
      <c r="K218" s="251" t="s">
        <v>2495</v>
      </c>
      <c r="L218" s="239"/>
      <c r="M218" s="239"/>
      <c r="N218" s="239"/>
      <c r="O218" s="239"/>
    </row>
    <row r="219" spans="2:15" ht="58">
      <c r="B219" s="251" t="s">
        <v>1438</v>
      </c>
      <c r="C219" s="251" t="s">
        <v>5715</v>
      </c>
      <c r="D219" s="251" t="s">
        <v>953</v>
      </c>
      <c r="E219" s="251" t="s">
        <v>4109</v>
      </c>
      <c r="F219" s="251"/>
      <c r="G219" s="251" t="s">
        <v>4039</v>
      </c>
      <c r="H219" s="251" t="s">
        <v>4040</v>
      </c>
      <c r="I219" s="679">
        <v>15</v>
      </c>
      <c r="J219" s="251" t="s">
        <v>944</v>
      </c>
      <c r="K219" s="251" t="s">
        <v>2495</v>
      </c>
      <c r="L219" s="239"/>
      <c r="M219" s="239"/>
      <c r="N219" s="239"/>
      <c r="O219" s="239"/>
    </row>
    <row r="220" spans="2:15" ht="58">
      <c r="B220" s="251" t="s">
        <v>1438</v>
      </c>
      <c r="C220" s="251" t="s">
        <v>5715</v>
      </c>
      <c r="D220" s="251" t="s">
        <v>953</v>
      </c>
      <c r="E220" s="251" t="s">
        <v>4110</v>
      </c>
      <c r="F220" s="251"/>
      <c r="G220" s="251" t="s">
        <v>4039</v>
      </c>
      <c r="H220" s="251" t="s">
        <v>4040</v>
      </c>
      <c r="I220" s="679">
        <v>16</v>
      </c>
      <c r="J220" s="251" t="s">
        <v>944</v>
      </c>
      <c r="K220" s="251" t="s">
        <v>2495</v>
      </c>
      <c r="L220" s="239"/>
      <c r="M220" s="239"/>
      <c r="N220" s="239"/>
      <c r="O220" s="239"/>
    </row>
    <row r="221" spans="2:15" ht="58">
      <c r="B221" s="251" t="s">
        <v>1438</v>
      </c>
      <c r="C221" s="251" t="s">
        <v>5715</v>
      </c>
      <c r="D221" s="251" t="s">
        <v>953</v>
      </c>
      <c r="E221" s="251" t="s">
        <v>4110</v>
      </c>
      <c r="F221" s="251"/>
      <c r="G221" s="251" t="s">
        <v>4039</v>
      </c>
      <c r="H221" s="251" t="s">
        <v>4040</v>
      </c>
      <c r="I221" s="679">
        <v>17</v>
      </c>
      <c r="J221" s="251" t="s">
        <v>944</v>
      </c>
      <c r="K221" s="251" t="s">
        <v>2495</v>
      </c>
      <c r="L221" s="239"/>
      <c r="M221" s="239"/>
      <c r="N221" s="239"/>
      <c r="O221" s="239"/>
    </row>
    <row r="222" spans="2:15" ht="58">
      <c r="B222" s="251" t="s">
        <v>1438</v>
      </c>
      <c r="C222" s="251" t="s">
        <v>5715</v>
      </c>
      <c r="D222" s="251" t="s">
        <v>953</v>
      </c>
      <c r="E222" s="251" t="s">
        <v>4110</v>
      </c>
      <c r="F222" s="251"/>
      <c r="G222" s="251" t="s">
        <v>4039</v>
      </c>
      <c r="H222" s="251" t="s">
        <v>4040</v>
      </c>
      <c r="I222" s="679">
        <v>16.5</v>
      </c>
      <c r="J222" s="251" t="s">
        <v>944</v>
      </c>
      <c r="K222" s="251" t="s">
        <v>2495</v>
      </c>
      <c r="L222" s="239"/>
      <c r="M222" s="239"/>
      <c r="N222" s="239"/>
      <c r="O222" s="239"/>
    </row>
    <row r="223" spans="2:15" ht="58">
      <c r="B223" s="251" t="s">
        <v>1438</v>
      </c>
      <c r="C223" s="251" t="s">
        <v>5715</v>
      </c>
      <c r="D223" s="251" t="s">
        <v>953</v>
      </c>
      <c r="E223" s="251" t="s">
        <v>4110</v>
      </c>
      <c r="F223" s="251"/>
      <c r="G223" s="251" t="s">
        <v>4039</v>
      </c>
      <c r="H223" s="251" t="s">
        <v>4040</v>
      </c>
      <c r="I223" s="679">
        <v>17</v>
      </c>
      <c r="J223" s="251" t="s">
        <v>944</v>
      </c>
      <c r="K223" s="251" t="s">
        <v>2495</v>
      </c>
      <c r="L223" s="239"/>
      <c r="M223" s="239"/>
      <c r="N223" s="239"/>
      <c r="O223" s="239"/>
    </row>
    <row r="224" spans="2:15" ht="58">
      <c r="B224" s="251" t="s">
        <v>1438</v>
      </c>
      <c r="C224" s="251" t="s">
        <v>5715</v>
      </c>
      <c r="D224" s="251" t="s">
        <v>4013</v>
      </c>
      <c r="E224" s="251" t="s">
        <v>4110</v>
      </c>
      <c r="F224" s="251"/>
      <c r="G224" s="251" t="s">
        <v>4095</v>
      </c>
      <c r="H224" s="251" t="s">
        <v>4096</v>
      </c>
      <c r="I224" s="679">
        <v>4</v>
      </c>
      <c r="J224" s="251" t="s">
        <v>944</v>
      </c>
      <c r="K224" s="251" t="s">
        <v>2495</v>
      </c>
      <c r="L224" s="239"/>
      <c r="M224" s="239"/>
      <c r="N224" s="239"/>
      <c r="O224" s="239"/>
    </row>
    <row r="225" spans="2:15" ht="58">
      <c r="B225" s="251" t="s">
        <v>1438</v>
      </c>
      <c r="C225" s="251" t="s">
        <v>5715</v>
      </c>
      <c r="D225" s="251" t="s">
        <v>4008</v>
      </c>
      <c r="E225" s="251" t="s">
        <v>4100</v>
      </c>
      <c r="F225" s="251"/>
      <c r="G225" s="251" t="s">
        <v>4111</v>
      </c>
      <c r="H225" s="251" t="s">
        <v>4112</v>
      </c>
      <c r="I225" s="679">
        <v>18.951000000000001</v>
      </c>
      <c r="J225" s="251" t="s">
        <v>956</v>
      </c>
      <c r="K225" s="251" t="s">
        <v>2495</v>
      </c>
      <c r="L225" s="239"/>
      <c r="M225" s="239"/>
      <c r="N225" s="239"/>
      <c r="O225" s="239"/>
    </row>
    <row r="226" spans="2:15" ht="58">
      <c r="B226" s="251" t="s">
        <v>1438</v>
      </c>
      <c r="C226" s="251" t="s">
        <v>5715</v>
      </c>
      <c r="D226" s="251" t="s">
        <v>4008</v>
      </c>
      <c r="E226" s="251" t="s">
        <v>4104</v>
      </c>
      <c r="F226" s="251"/>
      <c r="G226" s="251" t="s">
        <v>4111</v>
      </c>
      <c r="H226" s="251" t="s">
        <v>4112</v>
      </c>
      <c r="I226" s="679">
        <v>19.347999999999999</v>
      </c>
      <c r="J226" s="251" t="s">
        <v>956</v>
      </c>
      <c r="K226" s="251" t="s">
        <v>2495</v>
      </c>
      <c r="L226" s="239"/>
      <c r="M226" s="239"/>
      <c r="N226" s="239"/>
      <c r="O226" s="239"/>
    </row>
    <row r="227" spans="2:15" ht="58">
      <c r="B227" s="251" t="s">
        <v>1438</v>
      </c>
      <c r="C227" s="251" t="s">
        <v>5715</v>
      </c>
      <c r="D227" s="251" t="s">
        <v>4008</v>
      </c>
      <c r="E227" s="251" t="s">
        <v>4105</v>
      </c>
      <c r="F227" s="251"/>
      <c r="G227" s="251" t="s">
        <v>4111</v>
      </c>
      <c r="H227" s="251" t="s">
        <v>4112</v>
      </c>
      <c r="I227" s="679">
        <v>9.99</v>
      </c>
      <c r="J227" s="251" t="s">
        <v>956</v>
      </c>
      <c r="K227" s="251" t="s">
        <v>2495</v>
      </c>
      <c r="L227" s="239"/>
      <c r="M227" s="239"/>
      <c r="N227" s="239"/>
      <c r="O227" s="239"/>
    </row>
    <row r="228" spans="2:15" ht="58">
      <c r="B228" s="251" t="s">
        <v>1438</v>
      </c>
      <c r="C228" s="251" t="s">
        <v>5715</v>
      </c>
      <c r="D228" s="251" t="s">
        <v>4008</v>
      </c>
      <c r="E228" s="251" t="s">
        <v>4107</v>
      </c>
      <c r="F228" s="251"/>
      <c r="G228" s="251" t="s">
        <v>4111</v>
      </c>
      <c r="H228" s="251" t="s">
        <v>4112</v>
      </c>
      <c r="I228" s="679">
        <v>18.684000000000001</v>
      </c>
      <c r="J228" s="251" t="s">
        <v>956</v>
      </c>
      <c r="K228" s="251" t="s">
        <v>2495</v>
      </c>
      <c r="L228" s="239"/>
      <c r="M228" s="239"/>
      <c r="N228" s="239"/>
      <c r="O228" s="239"/>
    </row>
    <row r="229" spans="2:15" ht="58">
      <c r="B229" s="251" t="s">
        <v>1438</v>
      </c>
      <c r="C229" s="251" t="s">
        <v>5715</v>
      </c>
      <c r="D229" s="251" t="s">
        <v>4008</v>
      </c>
      <c r="E229" s="251" t="s">
        <v>4113</v>
      </c>
      <c r="F229" s="251"/>
      <c r="G229" s="251" t="s">
        <v>4111</v>
      </c>
      <c r="H229" s="251" t="s">
        <v>4112</v>
      </c>
      <c r="I229" s="679">
        <v>174.41399999999999</v>
      </c>
      <c r="J229" s="251" t="s">
        <v>956</v>
      </c>
      <c r="K229" s="251" t="s">
        <v>2495</v>
      </c>
      <c r="L229" s="239"/>
      <c r="M229" s="239"/>
      <c r="N229" s="239"/>
      <c r="O229" s="239"/>
    </row>
    <row r="230" spans="2:15" ht="58">
      <c r="B230" s="251" t="s">
        <v>1438</v>
      </c>
      <c r="C230" s="251" t="s">
        <v>5715</v>
      </c>
      <c r="D230" s="251" t="s">
        <v>4008</v>
      </c>
      <c r="E230" s="251" t="s">
        <v>4109</v>
      </c>
      <c r="F230" s="251"/>
      <c r="G230" s="251" t="s">
        <v>4111</v>
      </c>
      <c r="H230" s="251" t="s">
        <v>4112</v>
      </c>
      <c r="I230" s="679">
        <v>4.9950000000000001</v>
      </c>
      <c r="J230" s="251" t="s">
        <v>956</v>
      </c>
      <c r="K230" s="251" t="s">
        <v>2495</v>
      </c>
      <c r="L230" s="239"/>
      <c r="M230" s="239"/>
      <c r="N230" s="239"/>
      <c r="O230" s="239"/>
    </row>
    <row r="231" spans="2:15" ht="58">
      <c r="B231" s="251" t="s">
        <v>1438</v>
      </c>
      <c r="C231" s="251" t="s">
        <v>5715</v>
      </c>
      <c r="D231" s="251" t="s">
        <v>4008</v>
      </c>
      <c r="E231" s="251" t="s">
        <v>4109</v>
      </c>
      <c r="F231" s="251"/>
      <c r="G231" s="251" t="s">
        <v>4111</v>
      </c>
      <c r="H231" s="251" t="s">
        <v>4112</v>
      </c>
      <c r="I231" s="679">
        <v>17.577999999999999</v>
      </c>
      <c r="J231" s="251" t="s">
        <v>956</v>
      </c>
      <c r="K231" s="251" t="s">
        <v>2495</v>
      </c>
      <c r="L231" s="239"/>
      <c r="M231" s="239"/>
      <c r="N231" s="239"/>
      <c r="O231" s="239"/>
    </row>
    <row r="232" spans="2:15" ht="58">
      <c r="B232" s="251" t="s">
        <v>1438</v>
      </c>
      <c r="C232" s="251" t="s">
        <v>5715</v>
      </c>
      <c r="D232" s="251" t="s">
        <v>953</v>
      </c>
      <c r="E232" s="251" t="s">
        <v>4114</v>
      </c>
      <c r="F232" s="251"/>
      <c r="G232" s="251" t="s">
        <v>4039</v>
      </c>
      <c r="H232" s="251" t="s">
        <v>4040</v>
      </c>
      <c r="I232" s="679">
        <v>17</v>
      </c>
      <c r="J232" s="251" t="s">
        <v>944</v>
      </c>
      <c r="K232" s="251" t="s">
        <v>2495</v>
      </c>
      <c r="L232" s="239"/>
      <c r="M232" s="239"/>
      <c r="N232" s="239"/>
      <c r="O232" s="239"/>
    </row>
    <row r="233" spans="2:15" ht="58">
      <c r="B233" s="251" t="s">
        <v>1438</v>
      </c>
      <c r="C233" s="251" t="s">
        <v>5715</v>
      </c>
      <c r="D233" s="251" t="s">
        <v>953</v>
      </c>
      <c r="E233" s="251" t="s">
        <v>4114</v>
      </c>
      <c r="F233" s="251"/>
      <c r="G233" s="251" t="s">
        <v>4039</v>
      </c>
      <c r="H233" s="251" t="s">
        <v>4040</v>
      </c>
      <c r="I233" s="679">
        <v>15</v>
      </c>
      <c r="J233" s="251" t="s">
        <v>944</v>
      </c>
      <c r="K233" s="251" t="s">
        <v>2495</v>
      </c>
      <c r="L233" s="239"/>
      <c r="M233" s="239"/>
      <c r="N233" s="239"/>
      <c r="O233" s="239"/>
    </row>
    <row r="234" spans="2:15" ht="58">
      <c r="B234" s="251" t="s">
        <v>1438</v>
      </c>
      <c r="C234" s="251" t="s">
        <v>5715</v>
      </c>
      <c r="D234" s="251" t="s">
        <v>953</v>
      </c>
      <c r="E234" s="251" t="s">
        <v>4115</v>
      </c>
      <c r="F234" s="251"/>
      <c r="G234" s="251" t="s">
        <v>4039</v>
      </c>
      <c r="H234" s="251" t="s">
        <v>4040</v>
      </c>
      <c r="I234" s="679">
        <v>15</v>
      </c>
      <c r="J234" s="251" t="s">
        <v>944</v>
      </c>
      <c r="K234" s="251" t="s">
        <v>2495</v>
      </c>
      <c r="L234" s="239"/>
      <c r="M234" s="239"/>
      <c r="N234" s="239"/>
      <c r="O234" s="239"/>
    </row>
    <row r="235" spans="2:15" ht="58">
      <c r="B235" s="251" t="s">
        <v>1438</v>
      </c>
      <c r="C235" s="251" t="s">
        <v>5715</v>
      </c>
      <c r="D235" s="251" t="s">
        <v>4116</v>
      </c>
      <c r="E235" s="251" t="s">
        <v>4115</v>
      </c>
      <c r="F235" s="251"/>
      <c r="G235" s="251" t="s">
        <v>4039</v>
      </c>
      <c r="H235" s="251" t="s">
        <v>4040</v>
      </c>
      <c r="I235" s="679">
        <v>17</v>
      </c>
      <c r="J235" s="251" t="s">
        <v>944</v>
      </c>
      <c r="K235" s="251" t="s">
        <v>2495</v>
      </c>
      <c r="L235" s="239"/>
      <c r="M235" s="239"/>
      <c r="N235" s="239"/>
      <c r="O235" s="239"/>
    </row>
    <row r="236" spans="2:15" ht="58">
      <c r="B236" s="251" t="s">
        <v>1438</v>
      </c>
      <c r="C236" s="251" t="s">
        <v>5715</v>
      </c>
      <c r="D236" s="251" t="s">
        <v>941</v>
      </c>
      <c r="E236" s="251" t="s">
        <v>4117</v>
      </c>
      <c r="F236" s="251"/>
      <c r="G236" s="251" t="s">
        <v>4039</v>
      </c>
      <c r="H236" s="251" t="s">
        <v>4040</v>
      </c>
      <c r="I236" s="679">
        <v>16.5</v>
      </c>
      <c r="J236" s="251" t="s">
        <v>944</v>
      </c>
      <c r="K236" s="251" t="s">
        <v>2495</v>
      </c>
      <c r="L236" s="239"/>
      <c r="M236" s="239"/>
      <c r="N236" s="239"/>
      <c r="O236" s="239"/>
    </row>
    <row r="237" spans="2:15" ht="58">
      <c r="B237" s="251" t="s">
        <v>1438</v>
      </c>
      <c r="C237" s="251" t="s">
        <v>5715</v>
      </c>
      <c r="D237" s="251" t="s">
        <v>953</v>
      </c>
      <c r="E237" s="251" t="s">
        <v>4115</v>
      </c>
      <c r="F237" s="251"/>
      <c r="G237" s="251" t="s">
        <v>4039</v>
      </c>
      <c r="H237" s="251" t="s">
        <v>4040</v>
      </c>
      <c r="I237" s="679">
        <v>15</v>
      </c>
      <c r="J237" s="251" t="s">
        <v>944</v>
      </c>
      <c r="K237" s="251" t="s">
        <v>2495</v>
      </c>
      <c r="L237" s="239"/>
      <c r="M237" s="239"/>
      <c r="N237" s="239"/>
      <c r="O237" s="239"/>
    </row>
    <row r="238" spans="2:15" ht="58">
      <c r="B238" s="251" t="s">
        <v>1438</v>
      </c>
      <c r="C238" s="251" t="s">
        <v>5715</v>
      </c>
      <c r="D238" s="251" t="s">
        <v>953</v>
      </c>
      <c r="E238" s="251" t="s">
        <v>4118</v>
      </c>
      <c r="F238" s="251"/>
      <c r="G238" s="251" t="s">
        <v>4039</v>
      </c>
      <c r="H238" s="251" t="s">
        <v>4040</v>
      </c>
      <c r="I238" s="679">
        <v>15</v>
      </c>
      <c r="J238" s="251" t="s">
        <v>944</v>
      </c>
      <c r="K238" s="251" t="s">
        <v>2495</v>
      </c>
      <c r="L238" s="239"/>
      <c r="M238" s="239"/>
      <c r="N238" s="239"/>
      <c r="O238" s="239"/>
    </row>
    <row r="239" spans="2:15" ht="58">
      <c r="B239" s="251" t="s">
        <v>1438</v>
      </c>
      <c r="C239" s="251" t="s">
        <v>5715</v>
      </c>
      <c r="D239" s="251" t="s">
        <v>953</v>
      </c>
      <c r="E239" s="251" t="s">
        <v>4118</v>
      </c>
      <c r="F239" s="251"/>
      <c r="G239" s="251" t="s">
        <v>4039</v>
      </c>
      <c r="H239" s="251" t="s">
        <v>4040</v>
      </c>
      <c r="I239" s="679">
        <v>15</v>
      </c>
      <c r="J239" s="251" t="s">
        <v>944</v>
      </c>
      <c r="K239" s="251" t="s">
        <v>2495</v>
      </c>
      <c r="L239" s="239"/>
      <c r="M239" s="239"/>
      <c r="N239" s="239"/>
      <c r="O239" s="239"/>
    </row>
    <row r="240" spans="2:15" ht="58">
      <c r="B240" s="251" t="s">
        <v>1438</v>
      </c>
      <c r="C240" s="251" t="s">
        <v>5715</v>
      </c>
      <c r="D240" s="251" t="s">
        <v>953</v>
      </c>
      <c r="E240" s="251" t="s">
        <v>4119</v>
      </c>
      <c r="F240" s="251"/>
      <c r="G240" s="251" t="s">
        <v>4039</v>
      </c>
      <c r="H240" s="251" t="s">
        <v>4040</v>
      </c>
      <c r="I240" s="679">
        <v>17</v>
      </c>
      <c r="J240" s="251" t="s">
        <v>944</v>
      </c>
      <c r="K240" s="251" t="s">
        <v>2495</v>
      </c>
      <c r="L240" s="239"/>
      <c r="M240" s="239"/>
      <c r="N240" s="239"/>
      <c r="O240" s="239"/>
    </row>
    <row r="241" spans="2:15" ht="58">
      <c r="B241" s="251" t="s">
        <v>1438</v>
      </c>
      <c r="C241" s="251" t="s">
        <v>5715</v>
      </c>
      <c r="D241" s="251" t="s">
        <v>953</v>
      </c>
      <c r="E241" s="251" t="s">
        <v>4119</v>
      </c>
      <c r="F241" s="251"/>
      <c r="G241" s="251" t="s">
        <v>4039</v>
      </c>
      <c r="H241" s="251" t="s">
        <v>4040</v>
      </c>
      <c r="I241" s="679">
        <v>15</v>
      </c>
      <c r="J241" s="251" t="s">
        <v>944</v>
      </c>
      <c r="K241" s="251" t="s">
        <v>2495</v>
      </c>
      <c r="L241" s="239"/>
      <c r="M241" s="239"/>
      <c r="N241" s="239"/>
      <c r="O241" s="239"/>
    </row>
    <row r="242" spans="2:15" ht="58">
      <c r="B242" s="251" t="s">
        <v>1438</v>
      </c>
      <c r="C242" s="251" t="s">
        <v>5715</v>
      </c>
      <c r="D242" s="251" t="s">
        <v>953</v>
      </c>
      <c r="E242" s="251" t="s">
        <v>4119</v>
      </c>
      <c r="F242" s="251"/>
      <c r="G242" s="251" t="s">
        <v>4039</v>
      </c>
      <c r="H242" s="251" t="s">
        <v>4040</v>
      </c>
      <c r="I242" s="679">
        <v>16</v>
      </c>
      <c r="J242" s="251" t="s">
        <v>944</v>
      </c>
      <c r="K242" s="251" t="s">
        <v>2495</v>
      </c>
      <c r="L242" s="239"/>
      <c r="M242" s="239"/>
      <c r="N242" s="239"/>
      <c r="O242" s="239"/>
    </row>
    <row r="243" spans="2:15" ht="58">
      <c r="B243" s="251" t="s">
        <v>1438</v>
      </c>
      <c r="C243" s="251" t="s">
        <v>5715</v>
      </c>
      <c r="D243" s="251" t="s">
        <v>953</v>
      </c>
      <c r="E243" s="251" t="s">
        <v>4120</v>
      </c>
      <c r="F243" s="251"/>
      <c r="G243" s="251" t="s">
        <v>4039</v>
      </c>
      <c r="H243" s="251" t="s">
        <v>4040</v>
      </c>
      <c r="I243" s="679">
        <v>15</v>
      </c>
      <c r="J243" s="251" t="s">
        <v>944</v>
      </c>
      <c r="K243" s="251" t="s">
        <v>2495</v>
      </c>
      <c r="L243" s="239"/>
      <c r="M243" s="239"/>
      <c r="N243" s="239"/>
      <c r="O243" s="239"/>
    </row>
    <row r="244" spans="2:15" ht="58">
      <c r="B244" s="251" t="s">
        <v>1438</v>
      </c>
      <c r="C244" s="251" t="s">
        <v>5715</v>
      </c>
      <c r="D244" s="251" t="s">
        <v>953</v>
      </c>
      <c r="E244" s="251" t="s">
        <v>4120</v>
      </c>
      <c r="F244" s="251"/>
      <c r="G244" s="251" t="s">
        <v>4039</v>
      </c>
      <c r="H244" s="251" t="s">
        <v>4040</v>
      </c>
      <c r="I244" s="679">
        <v>16</v>
      </c>
      <c r="J244" s="251" t="s">
        <v>944</v>
      </c>
      <c r="K244" s="251" t="s">
        <v>2495</v>
      </c>
      <c r="L244" s="239"/>
      <c r="M244" s="239"/>
      <c r="N244" s="239"/>
      <c r="O244" s="239"/>
    </row>
    <row r="245" spans="2:15" ht="58">
      <c r="B245" s="251" t="s">
        <v>1438</v>
      </c>
      <c r="C245" s="251" t="s">
        <v>5715</v>
      </c>
      <c r="D245" s="251" t="s">
        <v>953</v>
      </c>
      <c r="E245" s="251" t="s">
        <v>4120</v>
      </c>
      <c r="F245" s="251"/>
      <c r="G245" s="251" t="s">
        <v>4039</v>
      </c>
      <c r="H245" s="251" t="s">
        <v>4040</v>
      </c>
      <c r="I245" s="679">
        <v>15</v>
      </c>
      <c r="J245" s="251" t="s">
        <v>944</v>
      </c>
      <c r="K245" s="251" t="s">
        <v>2495</v>
      </c>
      <c r="L245" s="239"/>
      <c r="M245" s="239"/>
      <c r="N245" s="239"/>
      <c r="O245" s="239"/>
    </row>
    <row r="246" spans="2:15" ht="58">
      <c r="B246" s="251" t="s">
        <v>1438</v>
      </c>
      <c r="C246" s="251" t="s">
        <v>5715</v>
      </c>
      <c r="D246" s="251" t="s">
        <v>953</v>
      </c>
      <c r="E246" s="251" t="s">
        <v>4120</v>
      </c>
      <c r="F246" s="251"/>
      <c r="G246" s="251" t="s">
        <v>4039</v>
      </c>
      <c r="H246" s="251" t="s">
        <v>4040</v>
      </c>
      <c r="I246" s="679">
        <v>16.5</v>
      </c>
      <c r="J246" s="251" t="s">
        <v>944</v>
      </c>
      <c r="K246" s="251" t="s">
        <v>2495</v>
      </c>
      <c r="L246" s="239"/>
      <c r="M246" s="239"/>
      <c r="N246" s="239"/>
      <c r="O246" s="239"/>
    </row>
    <row r="247" spans="2:15" ht="58">
      <c r="B247" s="251" t="s">
        <v>1438</v>
      </c>
      <c r="C247" s="251" t="s">
        <v>5715</v>
      </c>
      <c r="D247" s="251" t="s">
        <v>953</v>
      </c>
      <c r="E247" s="251" t="s">
        <v>4121</v>
      </c>
      <c r="F247" s="251"/>
      <c r="G247" s="251" t="s">
        <v>4039</v>
      </c>
      <c r="H247" s="251" t="s">
        <v>4040</v>
      </c>
      <c r="I247" s="679">
        <v>17</v>
      </c>
      <c r="J247" s="251" t="s">
        <v>944</v>
      </c>
      <c r="K247" s="251" t="s">
        <v>2495</v>
      </c>
      <c r="L247" s="239"/>
      <c r="M247" s="239"/>
      <c r="N247" s="239"/>
      <c r="O247" s="239"/>
    </row>
    <row r="248" spans="2:15" ht="58">
      <c r="B248" s="251" t="s">
        <v>1438</v>
      </c>
      <c r="C248" s="251" t="s">
        <v>5715</v>
      </c>
      <c r="D248" s="251" t="s">
        <v>953</v>
      </c>
      <c r="E248" s="251" t="s">
        <v>4121</v>
      </c>
      <c r="F248" s="251"/>
      <c r="G248" s="251" t="s">
        <v>4039</v>
      </c>
      <c r="H248" s="251" t="s">
        <v>4040</v>
      </c>
      <c r="I248" s="679">
        <v>15</v>
      </c>
      <c r="J248" s="251" t="s">
        <v>944</v>
      </c>
      <c r="K248" s="251" t="s">
        <v>2495</v>
      </c>
      <c r="L248" s="239"/>
      <c r="M248" s="239"/>
      <c r="N248" s="239"/>
      <c r="O248" s="239"/>
    </row>
    <row r="249" spans="2:15" ht="58">
      <c r="B249" s="251" t="s">
        <v>1438</v>
      </c>
      <c r="C249" s="251" t="s">
        <v>5715</v>
      </c>
      <c r="D249" s="251" t="s">
        <v>953</v>
      </c>
      <c r="E249" s="251" t="s">
        <v>4121</v>
      </c>
      <c r="F249" s="251"/>
      <c r="G249" s="251" t="s">
        <v>4039</v>
      </c>
      <c r="H249" s="251" t="s">
        <v>4040</v>
      </c>
      <c r="I249" s="679">
        <v>15</v>
      </c>
      <c r="J249" s="251" t="s">
        <v>944</v>
      </c>
      <c r="K249" s="251" t="s">
        <v>2495</v>
      </c>
      <c r="L249" s="239"/>
      <c r="M249" s="239"/>
      <c r="N249" s="239"/>
      <c r="O249" s="239"/>
    </row>
    <row r="250" spans="2:15" ht="58">
      <c r="B250" s="251" t="s">
        <v>1438</v>
      </c>
      <c r="C250" s="251" t="s">
        <v>5715</v>
      </c>
      <c r="D250" s="251" t="s">
        <v>953</v>
      </c>
      <c r="E250" s="251" t="s">
        <v>4122</v>
      </c>
      <c r="F250" s="251"/>
      <c r="G250" s="251" t="s">
        <v>4039</v>
      </c>
      <c r="H250" s="251" t="s">
        <v>4040</v>
      </c>
      <c r="I250" s="679">
        <v>15</v>
      </c>
      <c r="J250" s="251" t="s">
        <v>944</v>
      </c>
      <c r="K250" s="251" t="s">
        <v>2495</v>
      </c>
      <c r="L250" s="239"/>
      <c r="M250" s="239"/>
      <c r="N250" s="239"/>
      <c r="O250" s="239"/>
    </row>
    <row r="251" spans="2:15" ht="58">
      <c r="B251" s="251" t="s">
        <v>1438</v>
      </c>
      <c r="C251" s="251" t="s">
        <v>5715</v>
      </c>
      <c r="D251" s="251" t="s">
        <v>953</v>
      </c>
      <c r="E251" s="251" t="s">
        <v>4123</v>
      </c>
      <c r="F251" s="251"/>
      <c r="G251" s="251" t="s">
        <v>4039</v>
      </c>
      <c r="H251" s="251" t="s">
        <v>4040</v>
      </c>
      <c r="I251" s="679">
        <v>16</v>
      </c>
      <c r="J251" s="251" t="s">
        <v>944</v>
      </c>
      <c r="K251" s="251" t="s">
        <v>2495</v>
      </c>
      <c r="L251" s="239"/>
      <c r="M251" s="239"/>
      <c r="N251" s="239"/>
      <c r="O251" s="239"/>
    </row>
    <row r="252" spans="2:15" ht="58">
      <c r="B252" s="251" t="s">
        <v>1438</v>
      </c>
      <c r="C252" s="251" t="s">
        <v>5715</v>
      </c>
      <c r="D252" s="251" t="s">
        <v>941</v>
      </c>
      <c r="E252" s="251" t="s">
        <v>4123</v>
      </c>
      <c r="F252" s="251"/>
      <c r="G252" s="251" t="s">
        <v>4039</v>
      </c>
      <c r="H252" s="251" t="s">
        <v>4040</v>
      </c>
      <c r="I252" s="679">
        <v>17</v>
      </c>
      <c r="J252" s="251" t="s">
        <v>944</v>
      </c>
      <c r="K252" s="251" t="s">
        <v>2495</v>
      </c>
      <c r="L252" s="239"/>
      <c r="M252" s="239"/>
      <c r="N252" s="239"/>
      <c r="O252" s="239"/>
    </row>
    <row r="253" spans="2:15" ht="58">
      <c r="B253" s="251" t="s">
        <v>1438</v>
      </c>
      <c r="C253" s="251" t="s">
        <v>5715</v>
      </c>
      <c r="D253" s="251" t="s">
        <v>953</v>
      </c>
      <c r="E253" s="251" t="s">
        <v>4124</v>
      </c>
      <c r="F253" s="251"/>
      <c r="G253" s="251" t="s">
        <v>4039</v>
      </c>
      <c r="H253" s="251" t="s">
        <v>4040</v>
      </c>
      <c r="I253" s="679">
        <v>15</v>
      </c>
      <c r="J253" s="251" t="s">
        <v>944</v>
      </c>
      <c r="K253" s="251" t="s">
        <v>2495</v>
      </c>
      <c r="L253" s="239"/>
      <c r="M253" s="239"/>
      <c r="N253" s="239"/>
      <c r="O253" s="239"/>
    </row>
    <row r="254" spans="2:15" ht="58">
      <c r="B254" s="251" t="s">
        <v>1438</v>
      </c>
      <c r="C254" s="251" t="s">
        <v>5715</v>
      </c>
      <c r="D254" s="251" t="s">
        <v>953</v>
      </c>
      <c r="E254" s="251" t="s">
        <v>4124</v>
      </c>
      <c r="F254" s="251"/>
      <c r="G254" s="251" t="s">
        <v>4039</v>
      </c>
      <c r="H254" s="251" t="s">
        <v>4040</v>
      </c>
      <c r="I254" s="679">
        <v>17</v>
      </c>
      <c r="J254" s="251" t="s">
        <v>944</v>
      </c>
      <c r="K254" s="251" t="s">
        <v>2495</v>
      </c>
      <c r="L254" s="239"/>
      <c r="M254" s="239"/>
      <c r="N254" s="239"/>
      <c r="O254" s="239"/>
    </row>
    <row r="255" spans="2:15" ht="58">
      <c r="B255" s="251" t="s">
        <v>1438</v>
      </c>
      <c r="C255" s="251" t="s">
        <v>5715</v>
      </c>
      <c r="D255" s="251" t="s">
        <v>953</v>
      </c>
      <c r="E255" s="251" t="s">
        <v>4125</v>
      </c>
      <c r="F255" s="251"/>
      <c r="G255" s="251" t="s">
        <v>4039</v>
      </c>
      <c r="H255" s="251" t="s">
        <v>4040</v>
      </c>
      <c r="I255" s="679">
        <v>16</v>
      </c>
      <c r="J255" s="251" t="s">
        <v>944</v>
      </c>
      <c r="K255" s="251" t="s">
        <v>2495</v>
      </c>
      <c r="L255" s="239"/>
      <c r="M255" s="239"/>
      <c r="N255" s="239"/>
      <c r="O255" s="239"/>
    </row>
    <row r="256" spans="2:15" ht="58">
      <c r="B256" s="251" t="s">
        <v>1438</v>
      </c>
      <c r="C256" s="251" t="s">
        <v>5715</v>
      </c>
      <c r="D256" s="251" t="s">
        <v>953</v>
      </c>
      <c r="E256" s="251" t="s">
        <v>4125</v>
      </c>
      <c r="F256" s="251"/>
      <c r="G256" s="251" t="s">
        <v>4039</v>
      </c>
      <c r="H256" s="251" t="s">
        <v>4040</v>
      </c>
      <c r="I256" s="679">
        <v>15</v>
      </c>
      <c r="J256" s="251" t="s">
        <v>944</v>
      </c>
      <c r="K256" s="251" t="s">
        <v>2495</v>
      </c>
      <c r="L256" s="239"/>
      <c r="M256" s="239"/>
      <c r="N256" s="239"/>
      <c r="O256" s="239"/>
    </row>
    <row r="257" spans="2:15" ht="58">
      <c r="B257" s="251" t="s">
        <v>1438</v>
      </c>
      <c r="C257" s="251" t="s">
        <v>5715</v>
      </c>
      <c r="D257" s="251" t="s">
        <v>953</v>
      </c>
      <c r="E257" s="251" t="s">
        <v>4125</v>
      </c>
      <c r="F257" s="251"/>
      <c r="G257" s="251" t="s">
        <v>4039</v>
      </c>
      <c r="H257" s="251" t="s">
        <v>4040</v>
      </c>
      <c r="I257" s="679">
        <v>15</v>
      </c>
      <c r="J257" s="251" t="s">
        <v>944</v>
      </c>
      <c r="K257" s="251" t="s">
        <v>2495</v>
      </c>
      <c r="L257" s="239"/>
      <c r="M257" s="239"/>
      <c r="N257" s="239"/>
      <c r="O257" s="239"/>
    </row>
    <row r="258" spans="2:15" ht="58">
      <c r="B258" s="251" t="s">
        <v>1438</v>
      </c>
      <c r="C258" s="251" t="s">
        <v>5715</v>
      </c>
      <c r="D258" s="251" t="s">
        <v>953</v>
      </c>
      <c r="E258" s="251" t="s">
        <v>4125</v>
      </c>
      <c r="F258" s="251"/>
      <c r="G258" s="251" t="s">
        <v>4039</v>
      </c>
      <c r="H258" s="251" t="s">
        <v>4040</v>
      </c>
      <c r="I258" s="679">
        <v>16.5</v>
      </c>
      <c r="J258" s="251" t="s">
        <v>944</v>
      </c>
      <c r="K258" s="251" t="s">
        <v>2495</v>
      </c>
      <c r="L258" s="239"/>
      <c r="M258" s="239"/>
      <c r="N258" s="239"/>
      <c r="O258" s="239"/>
    </row>
    <row r="259" spans="2:15" ht="58">
      <c r="B259" s="251" t="s">
        <v>1438</v>
      </c>
      <c r="C259" s="251" t="s">
        <v>5715</v>
      </c>
      <c r="D259" s="251" t="s">
        <v>953</v>
      </c>
      <c r="E259" s="251" t="s">
        <v>4125</v>
      </c>
      <c r="F259" s="251"/>
      <c r="G259" s="251" t="s">
        <v>4039</v>
      </c>
      <c r="H259" s="251" t="s">
        <v>4040</v>
      </c>
      <c r="I259" s="679">
        <v>15</v>
      </c>
      <c r="J259" s="251" t="s">
        <v>944</v>
      </c>
      <c r="K259" s="251" t="s">
        <v>2495</v>
      </c>
      <c r="L259" s="239"/>
      <c r="M259" s="239"/>
      <c r="N259" s="239"/>
      <c r="O259" s="239"/>
    </row>
    <row r="260" spans="2:15" ht="58">
      <c r="B260" s="251" t="s">
        <v>1438</v>
      </c>
      <c r="C260" s="251" t="s">
        <v>5715</v>
      </c>
      <c r="D260" s="251" t="s">
        <v>4116</v>
      </c>
      <c r="E260" s="251" t="s">
        <v>4125</v>
      </c>
      <c r="F260" s="251"/>
      <c r="G260" s="251" t="s">
        <v>4039</v>
      </c>
      <c r="H260" s="251" t="s">
        <v>4040</v>
      </c>
      <c r="I260" s="679">
        <v>16</v>
      </c>
      <c r="J260" s="251" t="s">
        <v>944</v>
      </c>
      <c r="K260" s="251" t="s">
        <v>2495</v>
      </c>
      <c r="L260" s="239"/>
      <c r="M260" s="239"/>
      <c r="N260" s="239"/>
      <c r="O260" s="239"/>
    </row>
    <row r="261" spans="2:15" ht="58">
      <c r="B261" s="251" t="s">
        <v>1438</v>
      </c>
      <c r="C261" s="251" t="s">
        <v>5715</v>
      </c>
      <c r="D261" s="251" t="s">
        <v>4126</v>
      </c>
      <c r="E261" s="251" t="s">
        <v>4125</v>
      </c>
      <c r="F261" s="251"/>
      <c r="G261" s="251" t="s">
        <v>4039</v>
      </c>
      <c r="H261" s="251" t="s">
        <v>4040</v>
      </c>
      <c r="I261" s="679">
        <v>16.5</v>
      </c>
      <c r="J261" s="251" t="s">
        <v>944</v>
      </c>
      <c r="K261" s="251" t="s">
        <v>2495</v>
      </c>
      <c r="L261" s="239"/>
      <c r="M261" s="239"/>
      <c r="N261" s="239"/>
      <c r="O261" s="239"/>
    </row>
    <row r="262" spans="2:15" ht="58">
      <c r="B262" s="251" t="s">
        <v>1438</v>
      </c>
      <c r="C262" s="251" t="s">
        <v>5715</v>
      </c>
      <c r="D262" s="251" t="s">
        <v>953</v>
      </c>
      <c r="E262" s="251" t="s">
        <v>4127</v>
      </c>
      <c r="F262" s="251"/>
      <c r="G262" s="251" t="s">
        <v>4039</v>
      </c>
      <c r="H262" s="251" t="s">
        <v>4040</v>
      </c>
      <c r="I262" s="679">
        <v>16</v>
      </c>
      <c r="J262" s="251" t="s">
        <v>944</v>
      </c>
      <c r="K262" s="251" t="s">
        <v>2495</v>
      </c>
      <c r="L262" s="239"/>
      <c r="M262" s="239"/>
      <c r="N262" s="239"/>
      <c r="O262" s="239"/>
    </row>
    <row r="263" spans="2:15" ht="58">
      <c r="B263" s="251" t="s">
        <v>1438</v>
      </c>
      <c r="C263" s="251" t="s">
        <v>5715</v>
      </c>
      <c r="D263" s="251" t="s">
        <v>953</v>
      </c>
      <c r="E263" s="251" t="s">
        <v>4127</v>
      </c>
      <c r="F263" s="251"/>
      <c r="G263" s="251" t="s">
        <v>4039</v>
      </c>
      <c r="H263" s="251" t="s">
        <v>4040</v>
      </c>
      <c r="I263" s="679">
        <v>16</v>
      </c>
      <c r="J263" s="251" t="s">
        <v>944</v>
      </c>
      <c r="K263" s="251" t="s">
        <v>2495</v>
      </c>
      <c r="L263" s="239"/>
      <c r="M263" s="239"/>
      <c r="N263" s="239"/>
      <c r="O263" s="239"/>
    </row>
    <row r="264" spans="2:15" ht="58">
      <c r="B264" s="251" t="s">
        <v>1438</v>
      </c>
      <c r="C264" s="251" t="s">
        <v>5715</v>
      </c>
      <c r="D264" s="251" t="s">
        <v>953</v>
      </c>
      <c r="E264" s="251" t="s">
        <v>4127</v>
      </c>
      <c r="F264" s="251"/>
      <c r="G264" s="251" t="s">
        <v>4039</v>
      </c>
      <c r="H264" s="251" t="s">
        <v>4040</v>
      </c>
      <c r="I264" s="679">
        <v>15</v>
      </c>
      <c r="J264" s="251" t="s">
        <v>944</v>
      </c>
      <c r="K264" s="251" t="s">
        <v>2495</v>
      </c>
      <c r="L264" s="239"/>
      <c r="M264" s="239"/>
      <c r="N264" s="239"/>
      <c r="O264" s="239"/>
    </row>
    <row r="265" spans="2:15" ht="58">
      <c r="B265" s="251" t="s">
        <v>1438</v>
      </c>
      <c r="C265" s="251" t="s">
        <v>5715</v>
      </c>
      <c r="D265" s="251" t="s">
        <v>953</v>
      </c>
      <c r="E265" s="251" t="s">
        <v>4128</v>
      </c>
      <c r="F265" s="251"/>
      <c r="G265" s="251" t="s">
        <v>4039</v>
      </c>
      <c r="H265" s="251" t="s">
        <v>4040</v>
      </c>
      <c r="I265" s="679">
        <v>15</v>
      </c>
      <c r="J265" s="251" t="s">
        <v>944</v>
      </c>
      <c r="K265" s="251" t="s">
        <v>2495</v>
      </c>
      <c r="L265" s="239"/>
      <c r="M265" s="239"/>
      <c r="N265" s="239"/>
      <c r="O265" s="239"/>
    </row>
    <row r="266" spans="2:15" ht="58">
      <c r="B266" s="251" t="s">
        <v>1438</v>
      </c>
      <c r="C266" s="251" t="s">
        <v>5715</v>
      </c>
      <c r="D266" s="251" t="s">
        <v>953</v>
      </c>
      <c r="E266" s="251" t="s">
        <v>4128</v>
      </c>
      <c r="F266" s="251"/>
      <c r="G266" s="251" t="s">
        <v>4039</v>
      </c>
      <c r="H266" s="251" t="s">
        <v>4040</v>
      </c>
      <c r="I266" s="679">
        <v>16.5</v>
      </c>
      <c r="J266" s="251" t="s">
        <v>944</v>
      </c>
      <c r="K266" s="251" t="s">
        <v>2495</v>
      </c>
      <c r="L266" s="239"/>
      <c r="M266" s="239"/>
      <c r="N266" s="239"/>
      <c r="O266" s="239"/>
    </row>
    <row r="267" spans="2:15" ht="58">
      <c r="B267" s="251" t="s">
        <v>1438</v>
      </c>
      <c r="C267" s="251" t="s">
        <v>5715</v>
      </c>
      <c r="D267" s="251" t="s">
        <v>953</v>
      </c>
      <c r="E267" s="251" t="s">
        <v>4128</v>
      </c>
      <c r="F267" s="251"/>
      <c r="G267" s="251" t="s">
        <v>4039</v>
      </c>
      <c r="H267" s="251" t="s">
        <v>4040</v>
      </c>
      <c r="I267" s="679">
        <v>15</v>
      </c>
      <c r="J267" s="251" t="s">
        <v>944</v>
      </c>
      <c r="K267" s="251" t="s">
        <v>2495</v>
      </c>
      <c r="L267" s="239"/>
      <c r="M267" s="239"/>
      <c r="N267" s="239"/>
      <c r="O267" s="239"/>
    </row>
    <row r="268" spans="2:15" ht="58">
      <c r="B268" s="251" t="s">
        <v>1438</v>
      </c>
      <c r="C268" s="251" t="s">
        <v>5715</v>
      </c>
      <c r="D268" s="251" t="s">
        <v>941</v>
      </c>
      <c r="E268" s="251" t="s">
        <v>4129</v>
      </c>
      <c r="F268" s="251"/>
      <c r="G268" s="251" t="s">
        <v>4039</v>
      </c>
      <c r="H268" s="251" t="s">
        <v>4040</v>
      </c>
      <c r="I268" s="679">
        <v>15</v>
      </c>
      <c r="J268" s="251" t="s">
        <v>944</v>
      </c>
      <c r="K268" s="251" t="s">
        <v>2495</v>
      </c>
      <c r="L268" s="239"/>
      <c r="M268" s="239"/>
      <c r="N268" s="239"/>
      <c r="O268" s="239"/>
    </row>
    <row r="269" spans="2:15" ht="58">
      <c r="B269" s="251" t="s">
        <v>1438</v>
      </c>
      <c r="C269" s="251" t="s">
        <v>5715</v>
      </c>
      <c r="D269" s="251" t="s">
        <v>953</v>
      </c>
      <c r="E269" s="251" t="s">
        <v>4125</v>
      </c>
      <c r="F269" s="251"/>
      <c r="G269" s="251" t="s">
        <v>4039</v>
      </c>
      <c r="H269" s="251" t="s">
        <v>4040</v>
      </c>
      <c r="I269" s="679">
        <v>17</v>
      </c>
      <c r="J269" s="251" t="s">
        <v>944</v>
      </c>
      <c r="K269" s="251" t="s">
        <v>2495</v>
      </c>
      <c r="L269" s="239"/>
      <c r="M269" s="239"/>
      <c r="N269" s="239"/>
      <c r="O269" s="239"/>
    </row>
    <row r="270" spans="2:15" ht="58">
      <c r="B270" s="251" t="s">
        <v>1438</v>
      </c>
      <c r="C270" s="251" t="s">
        <v>5715</v>
      </c>
      <c r="D270" s="251" t="s">
        <v>953</v>
      </c>
      <c r="E270" s="251" t="s">
        <v>4129</v>
      </c>
      <c r="F270" s="251"/>
      <c r="G270" s="251" t="s">
        <v>4039</v>
      </c>
      <c r="H270" s="251" t="s">
        <v>4040</v>
      </c>
      <c r="I270" s="679">
        <v>15</v>
      </c>
      <c r="J270" s="251" t="s">
        <v>944</v>
      </c>
      <c r="K270" s="251" t="s">
        <v>2495</v>
      </c>
      <c r="L270" s="239"/>
      <c r="M270" s="239"/>
      <c r="N270" s="239"/>
      <c r="O270" s="239"/>
    </row>
    <row r="271" spans="2:15" ht="58">
      <c r="B271" s="251" t="s">
        <v>1438</v>
      </c>
      <c r="C271" s="251" t="s">
        <v>5715</v>
      </c>
      <c r="D271" s="251" t="s">
        <v>953</v>
      </c>
      <c r="E271" s="251" t="s">
        <v>4130</v>
      </c>
      <c r="F271" s="251"/>
      <c r="G271" s="251" t="s">
        <v>4039</v>
      </c>
      <c r="H271" s="251" t="s">
        <v>4040</v>
      </c>
      <c r="I271" s="679">
        <v>15</v>
      </c>
      <c r="J271" s="251" t="s">
        <v>944</v>
      </c>
      <c r="K271" s="251" t="s">
        <v>2495</v>
      </c>
      <c r="L271" s="239"/>
      <c r="M271" s="239"/>
      <c r="N271" s="239"/>
      <c r="O271" s="239"/>
    </row>
    <row r="272" spans="2:15" ht="58">
      <c r="B272" s="251" t="s">
        <v>1438</v>
      </c>
      <c r="C272" s="251" t="s">
        <v>5715</v>
      </c>
      <c r="D272" s="251" t="s">
        <v>953</v>
      </c>
      <c r="E272" s="251" t="s">
        <v>4130</v>
      </c>
      <c r="F272" s="251"/>
      <c r="G272" s="251" t="s">
        <v>4039</v>
      </c>
      <c r="H272" s="251" t="s">
        <v>4040</v>
      </c>
      <c r="I272" s="679">
        <v>16.5</v>
      </c>
      <c r="J272" s="251" t="s">
        <v>944</v>
      </c>
      <c r="K272" s="251" t="s">
        <v>2495</v>
      </c>
      <c r="L272" s="239"/>
      <c r="M272" s="239"/>
      <c r="N272" s="239"/>
      <c r="O272" s="239"/>
    </row>
    <row r="273" spans="2:15" ht="58">
      <c r="B273" s="251" t="s">
        <v>1438</v>
      </c>
      <c r="C273" s="251" t="s">
        <v>5715</v>
      </c>
      <c r="D273" s="251" t="s">
        <v>953</v>
      </c>
      <c r="E273" s="251" t="s">
        <v>4130</v>
      </c>
      <c r="F273" s="251"/>
      <c r="G273" s="251" t="s">
        <v>4039</v>
      </c>
      <c r="H273" s="251" t="s">
        <v>4040</v>
      </c>
      <c r="I273" s="679">
        <v>15</v>
      </c>
      <c r="J273" s="251" t="s">
        <v>944</v>
      </c>
      <c r="K273" s="251" t="s">
        <v>2495</v>
      </c>
      <c r="L273" s="239"/>
      <c r="M273" s="239"/>
      <c r="N273" s="239"/>
      <c r="O273" s="239"/>
    </row>
    <row r="274" spans="2:15" ht="58">
      <c r="B274" s="251" t="s">
        <v>1438</v>
      </c>
      <c r="C274" s="251" t="s">
        <v>5715</v>
      </c>
      <c r="D274" s="251" t="s">
        <v>953</v>
      </c>
      <c r="E274" s="251" t="s">
        <v>4130</v>
      </c>
      <c r="F274" s="251"/>
      <c r="G274" s="251" t="s">
        <v>4039</v>
      </c>
      <c r="H274" s="251" t="s">
        <v>4040</v>
      </c>
      <c r="I274" s="679">
        <v>16</v>
      </c>
      <c r="J274" s="251" t="s">
        <v>944</v>
      </c>
      <c r="K274" s="251" t="s">
        <v>2495</v>
      </c>
      <c r="L274" s="239"/>
      <c r="M274" s="239"/>
      <c r="N274" s="239"/>
      <c r="O274" s="239"/>
    </row>
    <row r="275" spans="2:15" ht="58">
      <c r="B275" s="251" t="s">
        <v>1438</v>
      </c>
      <c r="C275" s="251" t="s">
        <v>5715</v>
      </c>
      <c r="D275" s="251" t="s">
        <v>953</v>
      </c>
      <c r="E275" s="251" t="s">
        <v>4130</v>
      </c>
      <c r="F275" s="251"/>
      <c r="G275" s="251" t="s">
        <v>4039</v>
      </c>
      <c r="H275" s="251" t="s">
        <v>4040</v>
      </c>
      <c r="I275" s="679">
        <v>17</v>
      </c>
      <c r="J275" s="251" t="s">
        <v>944</v>
      </c>
      <c r="K275" s="251" t="s">
        <v>2495</v>
      </c>
      <c r="L275" s="239"/>
      <c r="M275" s="239"/>
      <c r="N275" s="239"/>
      <c r="O275" s="239"/>
    </row>
    <row r="276" spans="2:15" ht="58">
      <c r="B276" s="251" t="s">
        <v>1438</v>
      </c>
      <c r="C276" s="251" t="s">
        <v>5715</v>
      </c>
      <c r="D276" s="251"/>
      <c r="E276" s="251"/>
      <c r="F276" s="251"/>
      <c r="G276" s="251"/>
      <c r="H276" s="251"/>
      <c r="I276" s="679">
        <v>15</v>
      </c>
      <c r="J276" s="251"/>
      <c r="K276" s="251"/>
      <c r="L276" s="239"/>
      <c r="M276" s="239"/>
      <c r="N276" s="239"/>
      <c r="O276" s="239"/>
    </row>
    <row r="277" spans="2:15" ht="58">
      <c r="B277" s="251" t="s">
        <v>1438</v>
      </c>
      <c r="C277" s="251" t="s">
        <v>5715</v>
      </c>
      <c r="D277" s="251" t="s">
        <v>4116</v>
      </c>
      <c r="E277" s="251"/>
      <c r="F277" s="251"/>
      <c r="G277" s="251" t="s">
        <v>4039</v>
      </c>
      <c r="H277" s="251" t="s">
        <v>4040</v>
      </c>
      <c r="I277" s="679">
        <v>16.5</v>
      </c>
      <c r="J277" s="251" t="s">
        <v>944</v>
      </c>
      <c r="K277" s="251" t="s">
        <v>2495</v>
      </c>
      <c r="L277" s="239"/>
      <c r="M277" s="239"/>
      <c r="N277" s="239"/>
      <c r="O277" s="239"/>
    </row>
    <row r="278" spans="2:15" ht="58">
      <c r="B278" s="251" t="s">
        <v>1438</v>
      </c>
      <c r="C278" s="251" t="s">
        <v>5715</v>
      </c>
      <c r="D278" s="251" t="s">
        <v>4116</v>
      </c>
      <c r="E278" s="251"/>
      <c r="F278" s="251"/>
      <c r="G278" s="251" t="s">
        <v>4039</v>
      </c>
      <c r="H278" s="251" t="s">
        <v>4040</v>
      </c>
      <c r="I278" s="679">
        <v>15</v>
      </c>
      <c r="J278" s="251" t="s">
        <v>944</v>
      </c>
      <c r="K278" s="251" t="s">
        <v>2495</v>
      </c>
      <c r="L278" s="239"/>
      <c r="M278" s="239"/>
      <c r="N278" s="239"/>
      <c r="O278" s="239"/>
    </row>
    <row r="279" spans="2:15" ht="58">
      <c r="B279" s="251" t="s">
        <v>1438</v>
      </c>
      <c r="C279" s="251" t="s">
        <v>5715</v>
      </c>
      <c r="D279" s="251" t="s">
        <v>4116</v>
      </c>
      <c r="E279" s="251"/>
      <c r="F279" s="251"/>
      <c r="G279" s="251" t="s">
        <v>4039</v>
      </c>
      <c r="H279" s="251" t="s">
        <v>4040</v>
      </c>
      <c r="I279" s="679">
        <v>17</v>
      </c>
      <c r="J279" s="251" t="s">
        <v>944</v>
      </c>
      <c r="K279" s="251" t="s">
        <v>2495</v>
      </c>
      <c r="L279" s="239"/>
      <c r="M279" s="239"/>
      <c r="N279" s="239"/>
      <c r="O279" s="239"/>
    </row>
    <row r="280" spans="2:15" ht="58">
      <c r="B280" s="251" t="s">
        <v>1438</v>
      </c>
      <c r="C280" s="251" t="s">
        <v>5715</v>
      </c>
      <c r="D280" s="251" t="s">
        <v>4116</v>
      </c>
      <c r="E280" s="251"/>
      <c r="F280" s="251"/>
      <c r="G280" s="251" t="s">
        <v>4039</v>
      </c>
      <c r="H280" s="251" t="s">
        <v>4040</v>
      </c>
      <c r="I280" s="679">
        <v>15</v>
      </c>
      <c r="J280" s="251" t="s">
        <v>944</v>
      </c>
      <c r="K280" s="251" t="s">
        <v>2495</v>
      </c>
      <c r="L280" s="239"/>
      <c r="M280" s="239"/>
      <c r="N280" s="239"/>
      <c r="O280" s="239"/>
    </row>
    <row r="281" spans="2:15" ht="58">
      <c r="B281" s="251" t="s">
        <v>1438</v>
      </c>
      <c r="C281" s="251" t="s">
        <v>5715</v>
      </c>
      <c r="D281" s="251" t="s">
        <v>4116</v>
      </c>
      <c r="E281" s="251"/>
      <c r="F281" s="251"/>
      <c r="G281" s="251" t="s">
        <v>4039</v>
      </c>
      <c r="H281" s="251" t="s">
        <v>4040</v>
      </c>
      <c r="I281" s="679">
        <v>15</v>
      </c>
      <c r="J281" s="251" t="s">
        <v>944</v>
      </c>
      <c r="K281" s="251" t="s">
        <v>2495</v>
      </c>
      <c r="L281" s="239"/>
      <c r="M281" s="239"/>
      <c r="N281" s="239"/>
      <c r="O281" s="239"/>
    </row>
    <row r="282" spans="2:15" ht="58">
      <c r="B282" s="251" t="s">
        <v>1438</v>
      </c>
      <c r="C282" s="251" t="s">
        <v>5715</v>
      </c>
      <c r="D282" s="251" t="s">
        <v>4116</v>
      </c>
      <c r="E282" s="251"/>
      <c r="F282" s="251"/>
      <c r="G282" s="251" t="s">
        <v>4039</v>
      </c>
      <c r="H282" s="251" t="s">
        <v>4040</v>
      </c>
      <c r="I282" s="679">
        <v>16</v>
      </c>
      <c r="J282" s="251" t="s">
        <v>944</v>
      </c>
      <c r="K282" s="251" t="s">
        <v>2495</v>
      </c>
      <c r="L282" s="239"/>
      <c r="M282" s="239"/>
      <c r="N282" s="239"/>
      <c r="O282" s="239"/>
    </row>
    <row r="283" spans="2:15" ht="58">
      <c r="B283" s="251" t="s">
        <v>1438</v>
      </c>
      <c r="C283" s="251" t="s">
        <v>5715</v>
      </c>
      <c r="D283" s="251" t="s">
        <v>4116</v>
      </c>
      <c r="E283" s="251"/>
      <c r="F283" s="251"/>
      <c r="G283" s="251" t="s">
        <v>4039</v>
      </c>
      <c r="H283" s="251" t="s">
        <v>4040</v>
      </c>
      <c r="I283" s="679">
        <v>17</v>
      </c>
      <c r="J283" s="251" t="s">
        <v>944</v>
      </c>
      <c r="K283" s="251" t="s">
        <v>2495</v>
      </c>
      <c r="L283" s="239"/>
      <c r="M283" s="239"/>
      <c r="N283" s="239"/>
      <c r="O283" s="239"/>
    </row>
    <row r="284" spans="2:15" ht="58">
      <c r="B284" s="251" t="s">
        <v>1438</v>
      </c>
      <c r="C284" s="251" t="s">
        <v>5715</v>
      </c>
      <c r="D284" s="251" t="s">
        <v>4116</v>
      </c>
      <c r="E284" s="251"/>
      <c r="F284" s="251"/>
      <c r="G284" s="251" t="s">
        <v>4039</v>
      </c>
      <c r="H284" s="251" t="s">
        <v>4040</v>
      </c>
      <c r="I284" s="679">
        <v>15</v>
      </c>
      <c r="J284" s="251" t="s">
        <v>944</v>
      </c>
      <c r="K284" s="251" t="s">
        <v>2495</v>
      </c>
      <c r="L284" s="239"/>
      <c r="M284" s="239"/>
      <c r="N284" s="239"/>
      <c r="O284" s="239"/>
    </row>
    <row r="285" spans="2:15" ht="58">
      <c r="B285" s="251" t="s">
        <v>1438</v>
      </c>
      <c r="C285" s="251" t="s">
        <v>5715</v>
      </c>
      <c r="D285" s="251" t="s">
        <v>4116</v>
      </c>
      <c r="E285" s="251"/>
      <c r="F285" s="251"/>
      <c r="G285" s="251" t="s">
        <v>4039</v>
      </c>
      <c r="H285" s="251" t="s">
        <v>4040</v>
      </c>
      <c r="I285" s="679">
        <v>15</v>
      </c>
      <c r="J285" s="251" t="s">
        <v>944</v>
      </c>
      <c r="K285" s="251" t="s">
        <v>2495</v>
      </c>
      <c r="L285" s="239"/>
      <c r="M285" s="239"/>
      <c r="N285" s="239"/>
      <c r="O285" s="239"/>
    </row>
    <row r="286" spans="2:15" ht="58">
      <c r="B286" s="251" t="s">
        <v>1438</v>
      </c>
      <c r="C286" s="251" t="s">
        <v>5715</v>
      </c>
      <c r="D286" s="251" t="s">
        <v>4116</v>
      </c>
      <c r="E286" s="251"/>
      <c r="F286" s="251"/>
      <c r="G286" s="251" t="s">
        <v>4039</v>
      </c>
      <c r="H286" s="251" t="s">
        <v>4040</v>
      </c>
      <c r="I286" s="679">
        <v>17</v>
      </c>
      <c r="J286" s="251" t="s">
        <v>944</v>
      </c>
      <c r="K286" s="251" t="s">
        <v>2495</v>
      </c>
      <c r="L286" s="239"/>
      <c r="M286" s="239"/>
      <c r="N286" s="239"/>
      <c r="O286" s="239"/>
    </row>
    <row r="287" spans="2:15" ht="58">
      <c r="B287" s="251" t="s">
        <v>1438</v>
      </c>
      <c r="C287" s="251" t="s">
        <v>5715</v>
      </c>
      <c r="D287" s="251" t="s">
        <v>4116</v>
      </c>
      <c r="E287" s="251"/>
      <c r="F287" s="251"/>
      <c r="G287" s="251" t="s">
        <v>4039</v>
      </c>
      <c r="H287" s="251" t="s">
        <v>4040</v>
      </c>
      <c r="I287" s="679">
        <v>17</v>
      </c>
      <c r="J287" s="251" t="s">
        <v>944</v>
      </c>
      <c r="K287" s="251" t="s">
        <v>2495</v>
      </c>
      <c r="L287" s="239"/>
      <c r="M287" s="239"/>
      <c r="N287" s="239"/>
      <c r="O287" s="239"/>
    </row>
    <row r="288" spans="2:15" ht="58">
      <c r="B288" s="251" t="s">
        <v>1438</v>
      </c>
      <c r="C288" s="251" t="s">
        <v>5715</v>
      </c>
      <c r="D288" s="251" t="s">
        <v>4116</v>
      </c>
      <c r="E288" s="251"/>
      <c r="F288" s="251"/>
      <c r="G288" s="251" t="s">
        <v>4039</v>
      </c>
      <c r="H288" s="251" t="s">
        <v>4040</v>
      </c>
      <c r="I288" s="679">
        <v>15</v>
      </c>
      <c r="J288" s="251" t="s">
        <v>944</v>
      </c>
      <c r="K288" s="251" t="s">
        <v>2495</v>
      </c>
      <c r="L288" s="239"/>
      <c r="M288" s="239"/>
      <c r="N288" s="239"/>
      <c r="O288" s="239"/>
    </row>
    <row r="289" spans="2:15" ht="58">
      <c r="B289" s="251" t="s">
        <v>1438</v>
      </c>
      <c r="C289" s="251" t="s">
        <v>5715</v>
      </c>
      <c r="D289" s="251" t="s">
        <v>4116</v>
      </c>
      <c r="E289" s="251"/>
      <c r="F289" s="251"/>
      <c r="G289" s="251" t="s">
        <v>4039</v>
      </c>
      <c r="H289" s="251" t="s">
        <v>4040</v>
      </c>
      <c r="I289" s="679">
        <v>16</v>
      </c>
      <c r="J289" s="251" t="s">
        <v>944</v>
      </c>
      <c r="K289" s="251" t="s">
        <v>2495</v>
      </c>
      <c r="L289" s="239"/>
      <c r="M289" s="239"/>
      <c r="N289" s="239"/>
      <c r="O289" s="239"/>
    </row>
    <row r="290" spans="2:15" ht="58">
      <c r="B290" s="251" t="s">
        <v>1438</v>
      </c>
      <c r="C290" s="251" t="s">
        <v>5715</v>
      </c>
      <c r="D290" s="251" t="s">
        <v>4116</v>
      </c>
      <c r="E290" s="251"/>
      <c r="F290" s="251"/>
      <c r="G290" s="251" t="s">
        <v>4039</v>
      </c>
      <c r="H290" s="251" t="s">
        <v>4040</v>
      </c>
      <c r="I290" s="679">
        <v>17</v>
      </c>
      <c r="J290" s="251" t="s">
        <v>944</v>
      </c>
      <c r="K290" s="251" t="s">
        <v>2495</v>
      </c>
      <c r="L290" s="239"/>
      <c r="M290" s="239"/>
      <c r="N290" s="239"/>
      <c r="O290" s="239"/>
    </row>
    <row r="291" spans="2:15" ht="58">
      <c r="B291" s="251" t="s">
        <v>1438</v>
      </c>
      <c r="C291" s="251" t="s">
        <v>5715</v>
      </c>
      <c r="D291" s="251" t="s">
        <v>4116</v>
      </c>
      <c r="E291" s="251"/>
      <c r="F291" s="251"/>
      <c r="G291" s="251" t="s">
        <v>4039</v>
      </c>
      <c r="H291" s="251" t="s">
        <v>4040</v>
      </c>
      <c r="I291" s="679">
        <v>16.5</v>
      </c>
      <c r="J291" s="251" t="s">
        <v>944</v>
      </c>
      <c r="K291" s="251" t="s">
        <v>2495</v>
      </c>
      <c r="L291" s="239"/>
      <c r="M291" s="239"/>
      <c r="N291" s="239"/>
      <c r="O291" s="239"/>
    </row>
    <row r="292" spans="2:15" ht="58">
      <c r="B292" s="251" t="s">
        <v>1438</v>
      </c>
      <c r="C292" s="251" t="s">
        <v>5715</v>
      </c>
      <c r="D292" s="251" t="s">
        <v>4116</v>
      </c>
      <c r="E292" s="251"/>
      <c r="F292" s="251"/>
      <c r="G292" s="251" t="s">
        <v>4039</v>
      </c>
      <c r="H292" s="251" t="s">
        <v>4040</v>
      </c>
      <c r="I292" s="679">
        <v>15</v>
      </c>
      <c r="J292" s="251" t="s">
        <v>944</v>
      </c>
      <c r="K292" s="251" t="s">
        <v>2495</v>
      </c>
      <c r="L292" s="239"/>
      <c r="M292" s="239"/>
      <c r="N292" s="239"/>
      <c r="O292" s="239"/>
    </row>
    <row r="293" spans="2:15" ht="58">
      <c r="B293" s="251" t="s">
        <v>1438</v>
      </c>
      <c r="C293" s="251" t="s">
        <v>5715</v>
      </c>
      <c r="D293" s="251" t="s">
        <v>4116</v>
      </c>
      <c r="E293" s="251"/>
      <c r="F293" s="251"/>
      <c r="G293" s="251" t="s">
        <v>4039</v>
      </c>
      <c r="H293" s="251" t="s">
        <v>4040</v>
      </c>
      <c r="I293" s="679">
        <v>15</v>
      </c>
      <c r="J293" s="251" t="s">
        <v>944</v>
      </c>
      <c r="K293" s="251" t="s">
        <v>2495</v>
      </c>
      <c r="L293" s="239"/>
      <c r="M293" s="239"/>
      <c r="N293" s="239"/>
      <c r="O293" s="239"/>
    </row>
    <row r="294" spans="2:15" ht="58">
      <c r="B294" s="251" t="s">
        <v>1438</v>
      </c>
      <c r="C294" s="251" t="s">
        <v>5715</v>
      </c>
      <c r="D294" s="251" t="s">
        <v>4116</v>
      </c>
      <c r="E294" s="251"/>
      <c r="F294" s="251"/>
      <c r="G294" s="251" t="s">
        <v>4039</v>
      </c>
      <c r="H294" s="251" t="s">
        <v>4040</v>
      </c>
      <c r="I294" s="679">
        <v>16</v>
      </c>
      <c r="J294" s="251" t="s">
        <v>944</v>
      </c>
      <c r="K294" s="251" t="s">
        <v>2495</v>
      </c>
      <c r="L294" s="239"/>
      <c r="M294" s="239"/>
      <c r="N294" s="239"/>
      <c r="O294" s="239"/>
    </row>
    <row r="295" spans="2:15" ht="58">
      <c r="B295" s="251" t="s">
        <v>1438</v>
      </c>
      <c r="C295" s="251" t="s">
        <v>5715</v>
      </c>
      <c r="D295" s="251" t="s">
        <v>4116</v>
      </c>
      <c r="E295" s="251"/>
      <c r="F295" s="251"/>
      <c r="G295" s="251" t="s">
        <v>4039</v>
      </c>
      <c r="H295" s="251" t="s">
        <v>4040</v>
      </c>
      <c r="I295" s="679">
        <v>15</v>
      </c>
      <c r="J295" s="251" t="s">
        <v>944</v>
      </c>
      <c r="K295" s="251" t="s">
        <v>2495</v>
      </c>
      <c r="L295" s="239"/>
      <c r="M295" s="239"/>
      <c r="N295" s="239"/>
      <c r="O295" s="239"/>
    </row>
    <row r="296" spans="2:15" ht="58">
      <c r="B296" s="251" t="s">
        <v>1438</v>
      </c>
      <c r="C296" s="251" t="s">
        <v>5715</v>
      </c>
      <c r="D296" s="251" t="s">
        <v>4116</v>
      </c>
      <c r="E296" s="251"/>
      <c r="F296" s="251"/>
      <c r="G296" s="251" t="s">
        <v>4039</v>
      </c>
      <c r="H296" s="251" t="s">
        <v>4040</v>
      </c>
      <c r="I296" s="679">
        <v>15</v>
      </c>
      <c r="J296" s="251" t="s">
        <v>944</v>
      </c>
      <c r="K296" s="251" t="s">
        <v>2495</v>
      </c>
      <c r="L296" s="239"/>
      <c r="M296" s="239"/>
      <c r="N296" s="239"/>
      <c r="O296" s="239"/>
    </row>
    <row r="297" spans="2:15" ht="58">
      <c r="B297" s="251" t="s">
        <v>1438</v>
      </c>
      <c r="C297" s="251" t="s">
        <v>5715</v>
      </c>
      <c r="D297" s="251" t="s">
        <v>4116</v>
      </c>
      <c r="E297" s="251"/>
      <c r="F297" s="251"/>
      <c r="G297" s="251" t="s">
        <v>4039</v>
      </c>
      <c r="H297" s="251" t="s">
        <v>4040</v>
      </c>
      <c r="I297" s="679">
        <v>16.5</v>
      </c>
      <c r="J297" s="251" t="s">
        <v>944</v>
      </c>
      <c r="K297" s="251" t="s">
        <v>2495</v>
      </c>
      <c r="L297" s="239"/>
      <c r="M297" s="239"/>
      <c r="N297" s="239"/>
      <c r="O297" s="239"/>
    </row>
    <row r="298" spans="2:15" ht="58">
      <c r="B298" s="251" t="s">
        <v>1438</v>
      </c>
      <c r="C298" s="251" t="s">
        <v>5715</v>
      </c>
      <c r="D298" s="251" t="s">
        <v>4116</v>
      </c>
      <c r="E298" s="251"/>
      <c r="F298" s="251"/>
      <c r="G298" s="251" t="s">
        <v>4039</v>
      </c>
      <c r="H298" s="251" t="s">
        <v>4040</v>
      </c>
      <c r="I298" s="679">
        <v>17</v>
      </c>
      <c r="J298" s="251" t="s">
        <v>944</v>
      </c>
      <c r="K298" s="251" t="s">
        <v>2495</v>
      </c>
      <c r="L298" s="239"/>
      <c r="M298" s="239"/>
      <c r="N298" s="239"/>
      <c r="O298" s="239"/>
    </row>
    <row r="299" spans="2:15" ht="58">
      <c r="B299" s="251" t="s">
        <v>1438</v>
      </c>
      <c r="C299" s="251" t="s">
        <v>5715</v>
      </c>
      <c r="D299" s="251" t="s">
        <v>4116</v>
      </c>
      <c r="E299" s="251"/>
      <c r="F299" s="251"/>
      <c r="G299" s="251" t="s">
        <v>4039</v>
      </c>
      <c r="H299" s="251" t="s">
        <v>4040</v>
      </c>
      <c r="I299" s="679">
        <v>15</v>
      </c>
      <c r="J299" s="251" t="s">
        <v>944</v>
      </c>
      <c r="K299" s="251" t="s">
        <v>2495</v>
      </c>
      <c r="L299" s="239"/>
      <c r="M299" s="239"/>
      <c r="N299" s="239"/>
      <c r="O299" s="239"/>
    </row>
    <row r="300" spans="2:15" ht="58">
      <c r="B300" s="251" t="s">
        <v>1438</v>
      </c>
      <c r="C300" s="251" t="s">
        <v>5715</v>
      </c>
      <c r="D300" s="251" t="s">
        <v>4116</v>
      </c>
      <c r="E300" s="251"/>
      <c r="F300" s="251"/>
      <c r="G300" s="251" t="s">
        <v>4039</v>
      </c>
      <c r="H300" s="251" t="s">
        <v>4040</v>
      </c>
      <c r="I300" s="679">
        <v>16.5</v>
      </c>
      <c r="J300" s="251" t="s">
        <v>944</v>
      </c>
      <c r="K300" s="251" t="s">
        <v>2495</v>
      </c>
      <c r="L300" s="239"/>
      <c r="M300" s="239"/>
      <c r="N300" s="239"/>
      <c r="O300" s="239"/>
    </row>
    <row r="301" spans="2:15" ht="58">
      <c r="B301" s="251" t="s">
        <v>1438</v>
      </c>
      <c r="C301" s="251" t="s">
        <v>5715</v>
      </c>
      <c r="D301" s="251" t="s">
        <v>4116</v>
      </c>
      <c r="E301" s="251"/>
      <c r="F301" s="251"/>
      <c r="G301" s="251" t="s">
        <v>4039</v>
      </c>
      <c r="H301" s="251" t="s">
        <v>4040</v>
      </c>
      <c r="I301" s="679">
        <v>16</v>
      </c>
      <c r="J301" s="251" t="s">
        <v>944</v>
      </c>
      <c r="K301" s="251" t="s">
        <v>2495</v>
      </c>
      <c r="L301" s="239"/>
      <c r="M301" s="239"/>
      <c r="N301" s="239"/>
      <c r="O301" s="239"/>
    </row>
    <row r="302" spans="2:15" ht="58">
      <c r="B302" s="251" t="s">
        <v>1438</v>
      </c>
      <c r="C302" s="251" t="s">
        <v>5715</v>
      </c>
      <c r="D302" s="251" t="s">
        <v>4116</v>
      </c>
      <c r="E302" s="251"/>
      <c r="F302" s="251"/>
      <c r="G302" s="251" t="s">
        <v>4039</v>
      </c>
      <c r="H302" s="251" t="s">
        <v>4040</v>
      </c>
      <c r="I302" s="679">
        <v>15</v>
      </c>
      <c r="J302" s="251" t="s">
        <v>944</v>
      </c>
      <c r="K302" s="251" t="s">
        <v>2495</v>
      </c>
      <c r="L302" s="239"/>
      <c r="M302" s="239"/>
      <c r="N302" s="239"/>
      <c r="O302" s="239"/>
    </row>
    <row r="303" spans="2:15" ht="58">
      <c r="B303" s="251" t="s">
        <v>1438</v>
      </c>
      <c r="C303" s="251" t="s">
        <v>5715</v>
      </c>
      <c r="D303" s="251" t="s">
        <v>4116</v>
      </c>
      <c r="E303" s="251"/>
      <c r="F303" s="251"/>
      <c r="G303" s="251" t="s">
        <v>4039</v>
      </c>
      <c r="H303" s="251" t="s">
        <v>4040</v>
      </c>
      <c r="I303" s="679">
        <v>17</v>
      </c>
      <c r="J303" s="251" t="s">
        <v>944</v>
      </c>
      <c r="K303" s="251" t="s">
        <v>2495</v>
      </c>
      <c r="L303" s="239"/>
      <c r="M303" s="239"/>
      <c r="N303" s="239"/>
      <c r="O303" s="239"/>
    </row>
    <row r="304" spans="2:15" ht="58">
      <c r="B304" s="251" t="s">
        <v>1438</v>
      </c>
      <c r="C304" s="251" t="s">
        <v>5715</v>
      </c>
      <c r="D304" s="251" t="s">
        <v>4116</v>
      </c>
      <c r="E304" s="251"/>
      <c r="F304" s="251"/>
      <c r="G304" s="251" t="s">
        <v>4039</v>
      </c>
      <c r="H304" s="251" t="s">
        <v>4040</v>
      </c>
      <c r="I304" s="679">
        <v>15</v>
      </c>
      <c r="J304" s="251" t="s">
        <v>944</v>
      </c>
      <c r="K304" s="251" t="s">
        <v>2495</v>
      </c>
      <c r="L304" s="239"/>
      <c r="M304" s="239"/>
      <c r="N304" s="239"/>
      <c r="O304" s="239"/>
    </row>
    <row r="305" spans="2:15" ht="58">
      <c r="B305" s="251" t="s">
        <v>1438</v>
      </c>
      <c r="C305" s="251" t="s">
        <v>5715</v>
      </c>
      <c r="D305" s="251" t="s">
        <v>953</v>
      </c>
      <c r="E305" s="251"/>
      <c r="F305" s="251"/>
      <c r="G305" s="251" t="s">
        <v>4039</v>
      </c>
      <c r="H305" s="251" t="s">
        <v>4040</v>
      </c>
      <c r="I305" s="679">
        <v>15</v>
      </c>
      <c r="J305" s="251" t="s">
        <v>944</v>
      </c>
      <c r="K305" s="251" t="s">
        <v>2495</v>
      </c>
      <c r="L305" s="239"/>
      <c r="M305" s="239"/>
      <c r="N305" s="239"/>
      <c r="O305" s="239"/>
    </row>
    <row r="306" spans="2:15" ht="58">
      <c r="B306" s="251" t="s">
        <v>1438</v>
      </c>
      <c r="C306" s="251" t="s">
        <v>5715</v>
      </c>
      <c r="D306" s="251" t="s">
        <v>4116</v>
      </c>
      <c r="E306" s="251"/>
      <c r="F306" s="251"/>
      <c r="G306" s="251" t="s">
        <v>4039</v>
      </c>
      <c r="H306" s="251" t="s">
        <v>4040</v>
      </c>
      <c r="I306" s="679">
        <v>16</v>
      </c>
      <c r="J306" s="251" t="s">
        <v>944</v>
      </c>
      <c r="K306" s="251" t="s">
        <v>2495</v>
      </c>
      <c r="L306" s="239"/>
      <c r="M306" s="239"/>
      <c r="N306" s="239"/>
      <c r="O306" s="239"/>
    </row>
    <row r="307" spans="2:15" ht="58">
      <c r="B307" s="251" t="s">
        <v>1438</v>
      </c>
      <c r="C307" s="251" t="s">
        <v>5715</v>
      </c>
      <c r="D307" s="251" t="s">
        <v>4116</v>
      </c>
      <c r="E307" s="251"/>
      <c r="F307" s="251"/>
      <c r="G307" s="251" t="s">
        <v>4039</v>
      </c>
      <c r="H307" s="251" t="s">
        <v>4040</v>
      </c>
      <c r="I307" s="679">
        <v>16.5</v>
      </c>
      <c r="J307" s="251" t="s">
        <v>944</v>
      </c>
      <c r="K307" s="251" t="s">
        <v>2495</v>
      </c>
      <c r="L307" s="239"/>
      <c r="M307" s="239"/>
      <c r="N307" s="239"/>
      <c r="O307" s="239"/>
    </row>
    <row r="308" spans="2:15" ht="58">
      <c r="B308" s="251" t="s">
        <v>1438</v>
      </c>
      <c r="C308" s="251" t="s">
        <v>5715</v>
      </c>
      <c r="D308" s="251" t="s">
        <v>4116</v>
      </c>
      <c r="E308" s="251"/>
      <c r="F308" s="251"/>
      <c r="G308" s="251" t="s">
        <v>4039</v>
      </c>
      <c r="H308" s="251" t="s">
        <v>4040</v>
      </c>
      <c r="I308" s="679">
        <v>16.5</v>
      </c>
      <c r="J308" s="251" t="s">
        <v>944</v>
      </c>
      <c r="K308" s="251" t="s">
        <v>2495</v>
      </c>
      <c r="L308" s="239"/>
      <c r="M308" s="239"/>
      <c r="N308" s="239"/>
      <c r="O308" s="239"/>
    </row>
    <row r="309" spans="2:15" ht="58">
      <c r="B309" s="251" t="s">
        <v>1438</v>
      </c>
      <c r="C309" s="251" t="s">
        <v>5715</v>
      </c>
      <c r="D309" s="251" t="s">
        <v>4116</v>
      </c>
      <c r="E309" s="251"/>
      <c r="F309" s="251"/>
      <c r="G309" s="251" t="s">
        <v>4039</v>
      </c>
      <c r="H309" s="251" t="s">
        <v>4040</v>
      </c>
      <c r="I309" s="679">
        <v>15</v>
      </c>
      <c r="J309" s="251" t="s">
        <v>944</v>
      </c>
      <c r="K309" s="251" t="s">
        <v>2495</v>
      </c>
      <c r="L309" s="239"/>
      <c r="M309" s="239"/>
      <c r="N309" s="239"/>
      <c r="O309" s="239"/>
    </row>
    <row r="310" spans="2:15" ht="58">
      <c r="B310" s="251" t="s">
        <v>1438</v>
      </c>
      <c r="C310" s="251" t="s">
        <v>5715</v>
      </c>
      <c r="D310" s="251" t="s">
        <v>4116</v>
      </c>
      <c r="E310" s="251"/>
      <c r="F310" s="251"/>
      <c r="G310" s="251" t="s">
        <v>4039</v>
      </c>
      <c r="H310" s="251" t="s">
        <v>4040</v>
      </c>
      <c r="I310" s="679">
        <v>17</v>
      </c>
      <c r="J310" s="251" t="s">
        <v>944</v>
      </c>
      <c r="K310" s="251" t="s">
        <v>2495</v>
      </c>
      <c r="L310" s="239"/>
      <c r="M310" s="239"/>
      <c r="N310" s="239"/>
      <c r="O310" s="239"/>
    </row>
    <row r="311" spans="2:15" ht="58">
      <c r="B311" s="251" t="s">
        <v>1438</v>
      </c>
      <c r="C311" s="251" t="s">
        <v>5715</v>
      </c>
      <c r="D311" s="251" t="s">
        <v>4116</v>
      </c>
      <c r="E311" s="251"/>
      <c r="F311" s="251"/>
      <c r="G311" s="251" t="s">
        <v>4039</v>
      </c>
      <c r="H311" s="251" t="s">
        <v>4040</v>
      </c>
      <c r="I311" s="679">
        <v>15</v>
      </c>
      <c r="J311" s="251" t="s">
        <v>944</v>
      </c>
      <c r="K311" s="251" t="s">
        <v>2495</v>
      </c>
      <c r="L311" s="239"/>
      <c r="M311" s="239"/>
      <c r="N311" s="239"/>
      <c r="O311" s="239"/>
    </row>
    <row r="312" spans="2:15" ht="58">
      <c r="B312" s="251" t="s">
        <v>1438</v>
      </c>
      <c r="C312" s="251" t="s">
        <v>5715</v>
      </c>
      <c r="D312" s="251" t="s">
        <v>4116</v>
      </c>
      <c r="E312" s="251"/>
      <c r="F312" s="251"/>
      <c r="G312" s="251" t="s">
        <v>4039</v>
      </c>
      <c r="H312" s="251" t="s">
        <v>4040</v>
      </c>
      <c r="I312" s="679">
        <v>15</v>
      </c>
      <c r="J312" s="251" t="s">
        <v>944</v>
      </c>
      <c r="K312" s="251" t="s">
        <v>2495</v>
      </c>
      <c r="L312" s="239"/>
      <c r="M312" s="239"/>
      <c r="N312" s="239"/>
      <c r="O312" s="239"/>
    </row>
    <row r="313" spans="2:15" ht="58">
      <c r="B313" s="251" t="s">
        <v>1438</v>
      </c>
      <c r="C313" s="251" t="s">
        <v>5715</v>
      </c>
      <c r="D313" s="251" t="s">
        <v>4116</v>
      </c>
      <c r="E313" s="251"/>
      <c r="F313" s="251"/>
      <c r="G313" s="251" t="s">
        <v>4039</v>
      </c>
      <c r="H313" s="251" t="s">
        <v>4040</v>
      </c>
      <c r="I313" s="679">
        <v>15</v>
      </c>
      <c r="J313" s="251" t="s">
        <v>944</v>
      </c>
      <c r="K313" s="251" t="s">
        <v>2495</v>
      </c>
      <c r="L313" s="239"/>
      <c r="M313" s="239"/>
      <c r="N313" s="239"/>
      <c r="O313" s="239"/>
    </row>
    <row r="314" spans="2:15" ht="58">
      <c r="B314" s="251" t="s">
        <v>1438</v>
      </c>
      <c r="C314" s="251" t="s">
        <v>5715</v>
      </c>
      <c r="D314" s="251" t="s">
        <v>941</v>
      </c>
      <c r="E314" s="251"/>
      <c r="F314" s="251"/>
      <c r="G314" s="251" t="s">
        <v>4039</v>
      </c>
      <c r="H314" s="251" t="s">
        <v>4040</v>
      </c>
      <c r="I314" s="679">
        <v>16</v>
      </c>
      <c r="J314" s="251" t="s">
        <v>944</v>
      </c>
      <c r="K314" s="251" t="s">
        <v>2495</v>
      </c>
      <c r="L314" s="239"/>
      <c r="M314" s="239"/>
      <c r="N314" s="239"/>
      <c r="O314" s="239"/>
    </row>
    <row r="315" spans="2:15" ht="58">
      <c r="B315" s="251" t="s">
        <v>1438</v>
      </c>
      <c r="C315" s="251" t="s">
        <v>5715</v>
      </c>
      <c r="D315" s="251" t="s">
        <v>953</v>
      </c>
      <c r="E315" s="251"/>
      <c r="F315" s="251"/>
      <c r="G315" s="251" t="s">
        <v>4039</v>
      </c>
      <c r="H315" s="251" t="s">
        <v>4040</v>
      </c>
      <c r="I315" s="679">
        <v>15</v>
      </c>
      <c r="J315" s="251" t="s">
        <v>944</v>
      </c>
      <c r="K315" s="251" t="s">
        <v>2495</v>
      </c>
      <c r="L315" s="239"/>
      <c r="M315" s="239"/>
      <c r="N315" s="239"/>
      <c r="O315" s="239"/>
    </row>
    <row r="316" spans="2:15" ht="58">
      <c r="B316" s="251" t="s">
        <v>1438</v>
      </c>
      <c r="C316" s="251" t="s">
        <v>5715</v>
      </c>
      <c r="D316" s="251" t="s">
        <v>953</v>
      </c>
      <c r="E316" s="251"/>
      <c r="F316" s="251"/>
      <c r="G316" s="251" t="s">
        <v>4039</v>
      </c>
      <c r="H316" s="251" t="s">
        <v>4040</v>
      </c>
      <c r="I316" s="679">
        <v>15</v>
      </c>
      <c r="J316" s="251" t="s">
        <v>944</v>
      </c>
      <c r="K316" s="251" t="s">
        <v>2495</v>
      </c>
      <c r="L316" s="239"/>
      <c r="M316" s="239"/>
      <c r="N316" s="239"/>
      <c r="O316" s="239"/>
    </row>
    <row r="317" spans="2:15" ht="58">
      <c r="B317" s="251" t="s">
        <v>1438</v>
      </c>
      <c r="C317" s="251" t="s">
        <v>5715</v>
      </c>
      <c r="D317" s="251" t="s">
        <v>953</v>
      </c>
      <c r="E317" s="251"/>
      <c r="F317" s="251"/>
      <c r="G317" s="251" t="s">
        <v>4039</v>
      </c>
      <c r="H317" s="251" t="s">
        <v>4040</v>
      </c>
      <c r="I317" s="679">
        <v>17</v>
      </c>
      <c r="J317" s="251" t="s">
        <v>944</v>
      </c>
      <c r="K317" s="251" t="s">
        <v>2495</v>
      </c>
      <c r="L317" s="239"/>
      <c r="M317" s="239"/>
      <c r="N317" s="239"/>
      <c r="O317" s="239"/>
    </row>
    <row r="318" spans="2:15" ht="58">
      <c r="B318" s="251" t="s">
        <v>1438</v>
      </c>
      <c r="C318" s="251" t="s">
        <v>5715</v>
      </c>
      <c r="D318" s="251" t="s">
        <v>953</v>
      </c>
      <c r="E318" s="251"/>
      <c r="F318" s="251"/>
      <c r="G318" s="251" t="s">
        <v>4039</v>
      </c>
      <c r="H318" s="251" t="s">
        <v>4040</v>
      </c>
      <c r="I318" s="679">
        <v>16</v>
      </c>
      <c r="J318" s="251" t="s">
        <v>944</v>
      </c>
      <c r="K318" s="251" t="s">
        <v>2495</v>
      </c>
      <c r="L318" s="239"/>
      <c r="M318" s="239"/>
      <c r="N318" s="239"/>
      <c r="O318" s="239"/>
    </row>
    <row r="319" spans="2:15" ht="58">
      <c r="B319" s="251" t="s">
        <v>1438</v>
      </c>
      <c r="C319" s="251" t="s">
        <v>5715</v>
      </c>
      <c r="D319" s="251" t="s">
        <v>953</v>
      </c>
      <c r="E319" s="251"/>
      <c r="F319" s="251"/>
      <c r="G319" s="251" t="s">
        <v>4039</v>
      </c>
      <c r="H319" s="251" t="s">
        <v>4040</v>
      </c>
      <c r="I319" s="679">
        <v>16</v>
      </c>
      <c r="J319" s="251" t="s">
        <v>944</v>
      </c>
      <c r="K319" s="251" t="s">
        <v>2495</v>
      </c>
      <c r="L319" s="239"/>
      <c r="M319" s="239"/>
      <c r="N319" s="239"/>
      <c r="O319" s="239"/>
    </row>
    <row r="320" spans="2:15" ht="58">
      <c r="B320" s="251" t="s">
        <v>1438</v>
      </c>
      <c r="C320" s="251" t="s">
        <v>5715</v>
      </c>
      <c r="D320" s="251" t="s">
        <v>953</v>
      </c>
      <c r="E320" s="251"/>
      <c r="F320" s="251"/>
      <c r="G320" s="251" t="s">
        <v>4039</v>
      </c>
      <c r="H320" s="251" t="s">
        <v>4040</v>
      </c>
      <c r="I320" s="679">
        <v>16.5</v>
      </c>
      <c r="J320" s="251" t="s">
        <v>944</v>
      </c>
      <c r="K320" s="251" t="s">
        <v>2495</v>
      </c>
      <c r="L320" s="239"/>
      <c r="M320" s="239"/>
      <c r="N320" s="239"/>
      <c r="O320" s="239"/>
    </row>
    <row r="321" spans="2:15" ht="58">
      <c r="B321" s="251" t="s">
        <v>1438</v>
      </c>
      <c r="C321" s="251" t="s">
        <v>5715</v>
      </c>
      <c r="D321" s="251" t="s">
        <v>4116</v>
      </c>
      <c r="E321" s="251"/>
      <c r="F321" s="251"/>
      <c r="G321" s="251" t="s">
        <v>4039</v>
      </c>
      <c r="H321" s="251" t="s">
        <v>4040</v>
      </c>
      <c r="I321" s="679">
        <v>16.5</v>
      </c>
      <c r="J321" s="251" t="s">
        <v>944</v>
      </c>
      <c r="K321" s="251" t="s">
        <v>2495</v>
      </c>
      <c r="L321" s="239"/>
      <c r="M321" s="239"/>
      <c r="N321" s="239"/>
      <c r="O321" s="239"/>
    </row>
    <row r="322" spans="2:15" ht="58">
      <c r="B322" s="251" t="s">
        <v>1438</v>
      </c>
      <c r="C322" s="251" t="s">
        <v>5715</v>
      </c>
      <c r="D322" s="251" t="s">
        <v>953</v>
      </c>
      <c r="E322" s="251"/>
      <c r="F322" s="251"/>
      <c r="G322" s="251" t="s">
        <v>4039</v>
      </c>
      <c r="H322" s="251" t="s">
        <v>4040</v>
      </c>
      <c r="I322" s="679">
        <v>15</v>
      </c>
      <c r="J322" s="251" t="s">
        <v>944</v>
      </c>
      <c r="K322" s="251" t="s">
        <v>2495</v>
      </c>
      <c r="L322" s="239"/>
      <c r="M322" s="239"/>
      <c r="N322" s="239"/>
      <c r="O322" s="239"/>
    </row>
    <row r="323" spans="2:15" ht="58">
      <c r="B323" s="251" t="s">
        <v>1438</v>
      </c>
      <c r="C323" s="251" t="s">
        <v>5715</v>
      </c>
      <c r="D323" s="251" t="s">
        <v>4116</v>
      </c>
      <c r="E323" s="251"/>
      <c r="F323" s="251"/>
      <c r="G323" s="251" t="s">
        <v>4039</v>
      </c>
      <c r="H323" s="251" t="s">
        <v>4040</v>
      </c>
      <c r="I323" s="679">
        <v>16</v>
      </c>
      <c r="J323" s="251" t="s">
        <v>944</v>
      </c>
      <c r="K323" s="251" t="s">
        <v>2495</v>
      </c>
      <c r="L323" s="239"/>
      <c r="M323" s="239"/>
      <c r="N323" s="239"/>
      <c r="O323" s="239"/>
    </row>
    <row r="324" spans="2:15" ht="58">
      <c r="B324" s="251" t="s">
        <v>1438</v>
      </c>
      <c r="C324" s="251" t="s">
        <v>5715</v>
      </c>
      <c r="D324" s="251" t="s">
        <v>941</v>
      </c>
      <c r="E324" s="251"/>
      <c r="F324" s="251"/>
      <c r="G324" s="251" t="s">
        <v>4039</v>
      </c>
      <c r="H324" s="251" t="s">
        <v>4040</v>
      </c>
      <c r="I324" s="679">
        <v>17</v>
      </c>
      <c r="J324" s="251" t="s">
        <v>944</v>
      </c>
      <c r="K324" s="251" t="s">
        <v>2495</v>
      </c>
      <c r="L324" s="239"/>
      <c r="M324" s="239"/>
      <c r="N324" s="239"/>
      <c r="O324" s="239"/>
    </row>
    <row r="325" spans="2:15" ht="58">
      <c r="B325" s="251" t="s">
        <v>1438</v>
      </c>
      <c r="C325" s="251" t="s">
        <v>5715</v>
      </c>
      <c r="D325" s="251" t="s">
        <v>953</v>
      </c>
      <c r="E325" s="251"/>
      <c r="F325" s="251"/>
      <c r="G325" s="251" t="s">
        <v>4039</v>
      </c>
      <c r="H325" s="251" t="s">
        <v>4040</v>
      </c>
      <c r="I325" s="679">
        <v>16.5</v>
      </c>
      <c r="J325" s="251" t="s">
        <v>944</v>
      </c>
      <c r="K325" s="251" t="s">
        <v>2495</v>
      </c>
      <c r="L325" s="239"/>
      <c r="M325" s="239"/>
      <c r="N325" s="239"/>
      <c r="O325" s="239"/>
    </row>
    <row r="326" spans="2:15" ht="58">
      <c r="B326" s="251" t="s">
        <v>1438</v>
      </c>
      <c r="C326" s="251" t="s">
        <v>5715</v>
      </c>
      <c r="D326" s="251" t="s">
        <v>4116</v>
      </c>
      <c r="E326" s="251"/>
      <c r="F326" s="251"/>
      <c r="G326" s="251" t="s">
        <v>4039</v>
      </c>
      <c r="H326" s="251" t="s">
        <v>4040</v>
      </c>
      <c r="I326" s="679">
        <v>15</v>
      </c>
      <c r="J326" s="251" t="s">
        <v>944</v>
      </c>
      <c r="K326" s="251" t="s">
        <v>2495</v>
      </c>
      <c r="L326" s="239"/>
      <c r="M326" s="239"/>
      <c r="N326" s="239"/>
      <c r="O326" s="239"/>
    </row>
    <row r="327" spans="2:15" ht="58">
      <c r="B327" s="251" t="s">
        <v>1438</v>
      </c>
      <c r="C327" s="251" t="s">
        <v>5715</v>
      </c>
      <c r="D327" s="251" t="s">
        <v>941</v>
      </c>
      <c r="E327" s="251"/>
      <c r="F327" s="251"/>
      <c r="G327" s="251" t="s">
        <v>4039</v>
      </c>
      <c r="H327" s="251" t="s">
        <v>4040</v>
      </c>
      <c r="I327" s="679">
        <v>15</v>
      </c>
      <c r="J327" s="251" t="s">
        <v>944</v>
      </c>
      <c r="K327" s="251" t="s">
        <v>2495</v>
      </c>
      <c r="L327" s="239"/>
      <c r="M327" s="239"/>
      <c r="N327" s="239"/>
      <c r="O327" s="239"/>
    </row>
    <row r="328" spans="2:15" ht="58">
      <c r="B328" s="251" t="s">
        <v>1438</v>
      </c>
      <c r="C328" s="251" t="s">
        <v>5715</v>
      </c>
      <c r="D328" s="251" t="s">
        <v>953</v>
      </c>
      <c r="E328" s="251"/>
      <c r="F328" s="251"/>
      <c r="G328" s="251" t="s">
        <v>4039</v>
      </c>
      <c r="H328" s="251" t="s">
        <v>4040</v>
      </c>
      <c r="I328" s="679">
        <v>16</v>
      </c>
      <c r="J328" s="251" t="s">
        <v>944</v>
      </c>
      <c r="K328" s="251" t="s">
        <v>2495</v>
      </c>
      <c r="L328" s="239"/>
      <c r="M328" s="239"/>
      <c r="N328" s="239"/>
      <c r="O328" s="239"/>
    </row>
    <row r="329" spans="2:15" ht="58">
      <c r="B329" s="251" t="s">
        <v>1438</v>
      </c>
      <c r="C329" s="251" t="s">
        <v>5715</v>
      </c>
      <c r="D329" s="251" t="s">
        <v>4116</v>
      </c>
      <c r="E329" s="251"/>
      <c r="F329" s="251"/>
      <c r="G329" s="251" t="s">
        <v>4039</v>
      </c>
      <c r="H329" s="251" t="s">
        <v>4040</v>
      </c>
      <c r="I329" s="679">
        <v>17</v>
      </c>
      <c r="J329" s="251" t="s">
        <v>944</v>
      </c>
      <c r="K329" s="251" t="s">
        <v>2495</v>
      </c>
      <c r="L329" s="239"/>
      <c r="M329" s="239"/>
      <c r="N329" s="239"/>
      <c r="O329" s="239"/>
    </row>
    <row r="330" spans="2:15" ht="58">
      <c r="B330" s="251" t="s">
        <v>1438</v>
      </c>
      <c r="C330" s="251" t="s">
        <v>5715</v>
      </c>
      <c r="D330" s="251" t="s">
        <v>4116</v>
      </c>
      <c r="E330" s="251"/>
      <c r="F330" s="251"/>
      <c r="G330" s="251" t="s">
        <v>4039</v>
      </c>
      <c r="H330" s="251" t="s">
        <v>4040</v>
      </c>
      <c r="I330" s="679">
        <v>15</v>
      </c>
      <c r="J330" s="251" t="s">
        <v>944</v>
      </c>
      <c r="K330" s="251" t="s">
        <v>2495</v>
      </c>
      <c r="L330" s="239"/>
      <c r="M330" s="239"/>
      <c r="N330" s="239"/>
      <c r="O330" s="239"/>
    </row>
    <row r="331" spans="2:15" ht="58">
      <c r="B331" s="251" t="s">
        <v>1438</v>
      </c>
      <c r="C331" s="251" t="s">
        <v>5715</v>
      </c>
      <c r="D331" s="251" t="s">
        <v>4116</v>
      </c>
      <c r="E331" s="251"/>
      <c r="F331" s="251"/>
      <c r="G331" s="251" t="s">
        <v>4039</v>
      </c>
      <c r="H331" s="251" t="s">
        <v>4040</v>
      </c>
      <c r="I331" s="679">
        <v>15</v>
      </c>
      <c r="J331" s="251" t="s">
        <v>944</v>
      </c>
      <c r="K331" s="251" t="s">
        <v>2495</v>
      </c>
      <c r="L331" s="239"/>
      <c r="M331" s="239"/>
      <c r="N331" s="239"/>
      <c r="O331" s="239"/>
    </row>
    <row r="332" spans="2:15" ht="58">
      <c r="B332" s="251" t="s">
        <v>1438</v>
      </c>
      <c r="C332" s="251" t="s">
        <v>5715</v>
      </c>
      <c r="D332" s="251" t="s">
        <v>4116</v>
      </c>
      <c r="E332" s="251"/>
      <c r="F332" s="251"/>
      <c r="G332" s="251" t="s">
        <v>4039</v>
      </c>
      <c r="H332" s="251" t="s">
        <v>4040</v>
      </c>
      <c r="I332" s="679">
        <v>15</v>
      </c>
      <c r="J332" s="251" t="s">
        <v>944</v>
      </c>
      <c r="K332" s="251" t="s">
        <v>2495</v>
      </c>
      <c r="L332" s="239"/>
      <c r="M332" s="239"/>
      <c r="N332" s="239"/>
      <c r="O332" s="239"/>
    </row>
    <row r="333" spans="2:15" ht="58">
      <c r="B333" s="251" t="s">
        <v>1438</v>
      </c>
      <c r="C333" s="251" t="s">
        <v>5715</v>
      </c>
      <c r="D333" s="251" t="s">
        <v>4116</v>
      </c>
      <c r="E333" s="251"/>
      <c r="F333" s="251"/>
      <c r="G333" s="251" t="s">
        <v>4039</v>
      </c>
      <c r="H333" s="251" t="s">
        <v>4040</v>
      </c>
      <c r="I333" s="679">
        <v>16</v>
      </c>
      <c r="J333" s="251" t="s">
        <v>944</v>
      </c>
      <c r="K333" s="251" t="s">
        <v>2495</v>
      </c>
      <c r="L333" s="239"/>
      <c r="M333" s="239"/>
      <c r="N333" s="239"/>
      <c r="O333" s="239"/>
    </row>
    <row r="334" spans="2:15" ht="58">
      <c r="B334" s="251" t="s">
        <v>1438</v>
      </c>
      <c r="C334" s="251" t="s">
        <v>5715</v>
      </c>
      <c r="D334" s="251" t="s">
        <v>4116</v>
      </c>
      <c r="E334" s="251"/>
      <c r="F334" s="251"/>
      <c r="G334" s="251" t="s">
        <v>4039</v>
      </c>
      <c r="H334" s="251" t="s">
        <v>4040</v>
      </c>
      <c r="I334" s="679">
        <v>15</v>
      </c>
      <c r="J334" s="251" t="s">
        <v>944</v>
      </c>
      <c r="K334" s="251" t="s">
        <v>2495</v>
      </c>
      <c r="L334" s="239"/>
      <c r="M334" s="239"/>
      <c r="N334" s="239"/>
      <c r="O334" s="239"/>
    </row>
    <row r="335" spans="2:15" ht="58">
      <c r="B335" s="251" t="s">
        <v>1438</v>
      </c>
      <c r="C335" s="251" t="s">
        <v>5715</v>
      </c>
      <c r="D335" s="251" t="s">
        <v>4116</v>
      </c>
      <c r="E335" s="251"/>
      <c r="F335" s="251"/>
      <c r="G335" s="251" t="s">
        <v>4039</v>
      </c>
      <c r="H335" s="251" t="s">
        <v>4040</v>
      </c>
      <c r="I335" s="679">
        <v>17</v>
      </c>
      <c r="J335" s="251" t="s">
        <v>944</v>
      </c>
      <c r="K335" s="251" t="s">
        <v>2495</v>
      </c>
      <c r="L335" s="239"/>
      <c r="M335" s="239"/>
      <c r="N335" s="239"/>
      <c r="O335" s="239"/>
    </row>
    <row r="336" spans="2:15" ht="58">
      <c r="B336" s="251" t="s">
        <v>1438</v>
      </c>
      <c r="C336" s="251" t="s">
        <v>5715</v>
      </c>
      <c r="D336" s="251" t="s">
        <v>4116</v>
      </c>
      <c r="E336" s="251"/>
      <c r="F336" s="251"/>
      <c r="G336" s="251" t="s">
        <v>4039</v>
      </c>
      <c r="H336" s="251" t="s">
        <v>4040</v>
      </c>
      <c r="I336" s="679">
        <v>17</v>
      </c>
      <c r="J336" s="251" t="s">
        <v>944</v>
      </c>
      <c r="K336" s="251" t="s">
        <v>2495</v>
      </c>
      <c r="L336" s="239"/>
      <c r="M336" s="239"/>
      <c r="N336" s="239"/>
      <c r="O336" s="239"/>
    </row>
    <row r="337" spans="2:15" ht="58">
      <c r="B337" s="251" t="s">
        <v>1438</v>
      </c>
      <c r="C337" s="251" t="s">
        <v>5715</v>
      </c>
      <c r="D337" s="251" t="s">
        <v>4131</v>
      </c>
      <c r="E337" s="251"/>
      <c r="F337" s="251"/>
      <c r="G337" s="251" t="s">
        <v>4039</v>
      </c>
      <c r="H337" s="251" t="s">
        <v>4040</v>
      </c>
      <c r="I337" s="679">
        <v>16.5</v>
      </c>
      <c r="J337" s="251" t="s">
        <v>944</v>
      </c>
      <c r="K337" s="251"/>
      <c r="L337" s="239"/>
      <c r="M337" s="239"/>
      <c r="N337" s="239"/>
      <c r="O337" s="239"/>
    </row>
    <row r="338" spans="2:15" ht="58">
      <c r="B338" s="251" t="s">
        <v>1438</v>
      </c>
      <c r="C338" s="251" t="s">
        <v>5715</v>
      </c>
      <c r="D338" s="251" t="s">
        <v>941</v>
      </c>
      <c r="E338" s="251"/>
      <c r="F338" s="251"/>
      <c r="G338" s="251" t="s">
        <v>4039</v>
      </c>
      <c r="H338" s="251" t="s">
        <v>4040</v>
      </c>
      <c r="I338" s="679">
        <v>17</v>
      </c>
      <c r="J338" s="251" t="s">
        <v>944</v>
      </c>
      <c r="K338" s="251" t="s">
        <v>2495</v>
      </c>
      <c r="L338" s="239"/>
      <c r="M338" s="239"/>
      <c r="N338" s="239"/>
      <c r="O338" s="239"/>
    </row>
    <row r="339" spans="2:15" ht="58">
      <c r="B339" s="251" t="s">
        <v>1438</v>
      </c>
      <c r="C339" s="251" t="s">
        <v>5715</v>
      </c>
      <c r="D339" s="251" t="s">
        <v>953</v>
      </c>
      <c r="E339" s="251"/>
      <c r="F339" s="251"/>
      <c r="G339" s="251" t="s">
        <v>4039</v>
      </c>
      <c r="H339" s="251" t="s">
        <v>4040</v>
      </c>
      <c r="I339" s="679">
        <v>15</v>
      </c>
      <c r="J339" s="251" t="s">
        <v>944</v>
      </c>
      <c r="K339" s="251" t="s">
        <v>2495</v>
      </c>
      <c r="L339" s="239"/>
      <c r="M339" s="239"/>
      <c r="N339" s="239"/>
      <c r="O339" s="239"/>
    </row>
    <row r="340" spans="2:15" ht="58">
      <c r="B340" s="251" t="s">
        <v>1438</v>
      </c>
      <c r="C340" s="251" t="s">
        <v>5715</v>
      </c>
      <c r="D340" s="251" t="s">
        <v>953</v>
      </c>
      <c r="E340" s="251"/>
      <c r="F340" s="251"/>
      <c r="G340" s="251" t="s">
        <v>4039</v>
      </c>
      <c r="H340" s="251" t="s">
        <v>4040</v>
      </c>
      <c r="I340" s="679">
        <v>15</v>
      </c>
      <c r="J340" s="251" t="s">
        <v>944</v>
      </c>
      <c r="K340" s="251" t="s">
        <v>2495</v>
      </c>
      <c r="L340" s="239"/>
      <c r="M340" s="239"/>
      <c r="N340" s="239"/>
      <c r="O340" s="239"/>
    </row>
    <row r="341" spans="2:15" ht="58">
      <c r="B341" s="251" t="s">
        <v>1438</v>
      </c>
      <c r="C341" s="251" t="s">
        <v>5715</v>
      </c>
      <c r="D341" s="251" t="s">
        <v>953</v>
      </c>
      <c r="E341" s="251"/>
      <c r="F341" s="251"/>
      <c r="G341" s="251" t="s">
        <v>4039</v>
      </c>
      <c r="H341" s="251" t="s">
        <v>4040</v>
      </c>
      <c r="I341" s="679">
        <v>15</v>
      </c>
      <c r="J341" s="251" t="s">
        <v>944</v>
      </c>
      <c r="K341" s="251" t="s">
        <v>2495</v>
      </c>
      <c r="L341" s="239"/>
      <c r="M341" s="239"/>
      <c r="N341" s="239"/>
      <c r="O341" s="239"/>
    </row>
    <row r="342" spans="2:15" ht="58">
      <c r="B342" s="251" t="s">
        <v>1438</v>
      </c>
      <c r="C342" s="251" t="s">
        <v>5715</v>
      </c>
      <c r="D342" s="251" t="s">
        <v>953</v>
      </c>
      <c r="E342" s="251"/>
      <c r="F342" s="251"/>
      <c r="G342" s="251" t="s">
        <v>4039</v>
      </c>
      <c r="H342" s="251" t="s">
        <v>4040</v>
      </c>
      <c r="I342" s="679">
        <v>16</v>
      </c>
      <c r="J342" s="251" t="s">
        <v>944</v>
      </c>
      <c r="K342" s="251" t="s">
        <v>2495</v>
      </c>
      <c r="L342" s="239"/>
      <c r="M342" s="239"/>
      <c r="N342" s="239"/>
      <c r="O342" s="239"/>
    </row>
    <row r="343" spans="2:15" ht="58">
      <c r="B343" s="251" t="s">
        <v>1438</v>
      </c>
      <c r="C343" s="251" t="s">
        <v>5715</v>
      </c>
      <c r="D343" s="251" t="s">
        <v>953</v>
      </c>
      <c r="E343" s="251"/>
      <c r="F343" s="251"/>
      <c r="G343" s="251" t="s">
        <v>4039</v>
      </c>
      <c r="H343" s="251" t="s">
        <v>4040</v>
      </c>
      <c r="I343" s="679">
        <v>17</v>
      </c>
      <c r="J343" s="251" t="s">
        <v>944</v>
      </c>
      <c r="K343" s="251" t="s">
        <v>2495</v>
      </c>
      <c r="L343" s="239"/>
      <c r="M343" s="239"/>
      <c r="N343" s="239"/>
      <c r="O343" s="239"/>
    </row>
    <row r="344" spans="2:15" ht="58">
      <c r="B344" s="251" t="s">
        <v>1438</v>
      </c>
      <c r="C344" s="251" t="s">
        <v>5715</v>
      </c>
      <c r="D344" s="251" t="s">
        <v>953</v>
      </c>
      <c r="E344" s="251"/>
      <c r="F344" s="251"/>
      <c r="G344" s="251" t="s">
        <v>4039</v>
      </c>
      <c r="H344" s="251" t="s">
        <v>4040</v>
      </c>
      <c r="I344" s="679">
        <v>15</v>
      </c>
      <c r="J344" s="251" t="s">
        <v>944</v>
      </c>
      <c r="K344" s="251" t="s">
        <v>2495</v>
      </c>
      <c r="L344" s="239"/>
      <c r="M344" s="239"/>
      <c r="N344" s="239"/>
      <c r="O344" s="239"/>
    </row>
    <row r="345" spans="2:15" ht="58">
      <c r="B345" s="251" t="s">
        <v>1438</v>
      </c>
      <c r="C345" s="251" t="s">
        <v>5715</v>
      </c>
      <c r="D345" s="251" t="s">
        <v>953</v>
      </c>
      <c r="E345" s="251"/>
      <c r="F345" s="251"/>
      <c r="G345" s="251" t="s">
        <v>4039</v>
      </c>
      <c r="H345" s="251" t="s">
        <v>4040</v>
      </c>
      <c r="I345" s="679">
        <v>15</v>
      </c>
      <c r="J345" s="251" t="s">
        <v>944</v>
      </c>
      <c r="K345" s="251" t="s">
        <v>2495</v>
      </c>
      <c r="L345" s="239"/>
      <c r="M345" s="239"/>
      <c r="N345" s="239"/>
      <c r="O345" s="239"/>
    </row>
    <row r="346" spans="2:15" ht="58">
      <c r="B346" s="251" t="s">
        <v>1438</v>
      </c>
      <c r="C346" s="251" t="s">
        <v>5715</v>
      </c>
      <c r="D346" s="251" t="s">
        <v>953</v>
      </c>
      <c r="E346" s="251"/>
      <c r="F346" s="251"/>
      <c r="G346" s="251" t="s">
        <v>4039</v>
      </c>
      <c r="H346" s="251" t="s">
        <v>4040</v>
      </c>
      <c r="I346" s="679">
        <v>16.5</v>
      </c>
      <c r="J346" s="251" t="s">
        <v>944</v>
      </c>
      <c r="K346" s="251" t="s">
        <v>2495</v>
      </c>
      <c r="L346" s="239"/>
      <c r="M346" s="239"/>
      <c r="N346" s="239"/>
      <c r="O346" s="239"/>
    </row>
    <row r="347" spans="2:15" ht="58">
      <c r="B347" s="251" t="s">
        <v>1438</v>
      </c>
      <c r="C347" s="251" t="s">
        <v>5715</v>
      </c>
      <c r="D347" s="251" t="s">
        <v>953</v>
      </c>
      <c r="E347" s="251"/>
      <c r="F347" s="251"/>
      <c r="G347" s="251" t="s">
        <v>4039</v>
      </c>
      <c r="H347" s="251" t="s">
        <v>4040</v>
      </c>
      <c r="I347" s="679">
        <v>15</v>
      </c>
      <c r="J347" s="251" t="s">
        <v>944</v>
      </c>
      <c r="K347" s="251" t="s">
        <v>2495</v>
      </c>
      <c r="L347" s="239"/>
      <c r="M347" s="239"/>
      <c r="N347" s="239"/>
      <c r="O347" s="239"/>
    </row>
    <row r="348" spans="2:15" ht="58">
      <c r="B348" s="251" t="s">
        <v>1438</v>
      </c>
      <c r="C348" s="251" t="s">
        <v>5715</v>
      </c>
      <c r="D348" s="251" t="s">
        <v>953</v>
      </c>
      <c r="E348" s="251"/>
      <c r="F348" s="251"/>
      <c r="G348" s="251" t="s">
        <v>4039</v>
      </c>
      <c r="H348" s="251" t="s">
        <v>4040</v>
      </c>
      <c r="I348" s="679">
        <v>16.5</v>
      </c>
      <c r="J348" s="251" t="s">
        <v>944</v>
      </c>
      <c r="K348" s="251" t="s">
        <v>2495</v>
      </c>
      <c r="L348" s="239"/>
      <c r="M348" s="239"/>
      <c r="N348" s="239"/>
      <c r="O348" s="239"/>
    </row>
    <row r="349" spans="2:15" ht="58">
      <c r="B349" s="251" t="s">
        <v>1438</v>
      </c>
      <c r="C349" s="251" t="s">
        <v>5715</v>
      </c>
      <c r="D349" s="251" t="s">
        <v>953</v>
      </c>
      <c r="E349" s="251"/>
      <c r="F349" s="251"/>
      <c r="G349" s="251" t="s">
        <v>4039</v>
      </c>
      <c r="H349" s="251" t="s">
        <v>4040</v>
      </c>
      <c r="I349" s="679">
        <v>15</v>
      </c>
      <c r="J349" s="251" t="s">
        <v>944</v>
      </c>
      <c r="K349" s="251" t="s">
        <v>2495</v>
      </c>
      <c r="L349" s="239"/>
      <c r="M349" s="239"/>
      <c r="N349" s="239"/>
      <c r="O349" s="239"/>
    </row>
    <row r="350" spans="2:15" ht="58">
      <c r="B350" s="251" t="s">
        <v>1438</v>
      </c>
      <c r="C350" s="251" t="s">
        <v>5715</v>
      </c>
      <c r="D350" s="251" t="s">
        <v>953</v>
      </c>
      <c r="E350" s="251"/>
      <c r="F350" s="251"/>
      <c r="G350" s="251" t="s">
        <v>4039</v>
      </c>
      <c r="H350" s="251" t="s">
        <v>4040</v>
      </c>
      <c r="I350" s="679">
        <v>15</v>
      </c>
      <c r="J350" s="251" t="s">
        <v>944</v>
      </c>
      <c r="K350" s="251" t="s">
        <v>2495</v>
      </c>
      <c r="L350" s="239"/>
      <c r="M350" s="239"/>
      <c r="N350" s="239"/>
      <c r="O350" s="239"/>
    </row>
    <row r="351" spans="2:15" ht="58">
      <c r="B351" s="251" t="s">
        <v>1438</v>
      </c>
      <c r="C351" s="251" t="s">
        <v>5715</v>
      </c>
      <c r="D351" s="251" t="s">
        <v>953</v>
      </c>
      <c r="E351" s="251"/>
      <c r="F351" s="251"/>
      <c r="G351" s="251" t="s">
        <v>4039</v>
      </c>
      <c r="H351" s="251" t="s">
        <v>4040</v>
      </c>
      <c r="I351" s="679">
        <v>15</v>
      </c>
      <c r="J351" s="251" t="s">
        <v>944</v>
      </c>
      <c r="K351" s="251" t="s">
        <v>2495</v>
      </c>
      <c r="L351" s="239"/>
      <c r="M351" s="239"/>
      <c r="N351" s="239"/>
      <c r="O351" s="239"/>
    </row>
    <row r="352" spans="2:15" ht="58">
      <c r="B352" s="251" t="s">
        <v>1438</v>
      </c>
      <c r="C352" s="251" t="s">
        <v>5715</v>
      </c>
      <c r="D352" s="251" t="s">
        <v>953</v>
      </c>
      <c r="E352" s="251"/>
      <c r="F352" s="251"/>
      <c r="G352" s="251" t="s">
        <v>4039</v>
      </c>
      <c r="H352" s="251" t="s">
        <v>4040</v>
      </c>
      <c r="I352" s="679">
        <v>17</v>
      </c>
      <c r="J352" s="251" t="s">
        <v>944</v>
      </c>
      <c r="K352" s="251" t="s">
        <v>2495</v>
      </c>
      <c r="L352" s="239"/>
      <c r="M352" s="239"/>
      <c r="N352" s="239"/>
      <c r="O352" s="239"/>
    </row>
    <row r="353" spans="2:15" ht="58">
      <c r="B353" s="251" t="s">
        <v>1438</v>
      </c>
      <c r="C353" s="251" t="s">
        <v>5715</v>
      </c>
      <c r="D353" s="251" t="s">
        <v>953</v>
      </c>
      <c r="E353" s="251"/>
      <c r="F353" s="251"/>
      <c r="G353" s="251" t="s">
        <v>4039</v>
      </c>
      <c r="H353" s="251" t="s">
        <v>4040</v>
      </c>
      <c r="I353" s="679">
        <v>15</v>
      </c>
      <c r="J353" s="251" t="s">
        <v>944</v>
      </c>
      <c r="K353" s="251" t="s">
        <v>2495</v>
      </c>
      <c r="L353" s="239"/>
      <c r="M353" s="239"/>
      <c r="N353" s="239"/>
      <c r="O353" s="239"/>
    </row>
    <row r="354" spans="2:15" ht="58">
      <c r="B354" s="251" t="s">
        <v>1438</v>
      </c>
      <c r="C354" s="251" t="s">
        <v>5715</v>
      </c>
      <c r="D354" s="251" t="s">
        <v>953</v>
      </c>
      <c r="E354" s="251"/>
      <c r="F354" s="251"/>
      <c r="G354" s="251" t="s">
        <v>4039</v>
      </c>
      <c r="H354" s="251" t="s">
        <v>4040</v>
      </c>
      <c r="I354" s="679">
        <v>15</v>
      </c>
      <c r="J354" s="251" t="s">
        <v>944</v>
      </c>
      <c r="K354" s="251" t="s">
        <v>2495</v>
      </c>
      <c r="L354" s="239"/>
      <c r="M354" s="239"/>
      <c r="N354" s="239"/>
      <c r="O354" s="239"/>
    </row>
    <row r="355" spans="2:15" ht="58">
      <c r="B355" s="251" t="s">
        <v>1438</v>
      </c>
      <c r="C355" s="251" t="s">
        <v>5715</v>
      </c>
      <c r="D355" s="251" t="s">
        <v>953</v>
      </c>
      <c r="E355" s="251"/>
      <c r="F355" s="251"/>
      <c r="G355" s="251" t="s">
        <v>4039</v>
      </c>
      <c r="H355" s="251" t="s">
        <v>4040</v>
      </c>
      <c r="I355" s="679">
        <v>17</v>
      </c>
      <c r="J355" s="251" t="s">
        <v>944</v>
      </c>
      <c r="K355" s="251" t="s">
        <v>2495</v>
      </c>
      <c r="L355" s="239"/>
      <c r="M355" s="239"/>
      <c r="N355" s="239"/>
      <c r="O355" s="239"/>
    </row>
    <row r="356" spans="2:15" ht="58">
      <c r="B356" s="251" t="s">
        <v>1438</v>
      </c>
      <c r="C356" s="251" t="s">
        <v>5715</v>
      </c>
      <c r="D356" s="251" t="s">
        <v>953</v>
      </c>
      <c r="E356" s="251"/>
      <c r="F356" s="251"/>
      <c r="G356" s="251" t="s">
        <v>4039</v>
      </c>
      <c r="H356" s="251" t="s">
        <v>4040</v>
      </c>
      <c r="I356" s="679">
        <v>15</v>
      </c>
      <c r="J356" s="251" t="s">
        <v>944</v>
      </c>
      <c r="K356" s="251" t="s">
        <v>2495</v>
      </c>
      <c r="L356" s="239"/>
      <c r="M356" s="239"/>
      <c r="N356" s="239"/>
      <c r="O356" s="239"/>
    </row>
    <row r="357" spans="2:15" ht="58">
      <c r="B357" s="251" t="s">
        <v>1438</v>
      </c>
      <c r="C357" s="251" t="s">
        <v>5715</v>
      </c>
      <c r="D357" s="251" t="s">
        <v>953</v>
      </c>
      <c r="E357" s="251"/>
      <c r="F357" s="251"/>
      <c r="G357" s="251" t="s">
        <v>4039</v>
      </c>
      <c r="H357" s="251" t="s">
        <v>4040</v>
      </c>
      <c r="I357" s="679">
        <v>17</v>
      </c>
      <c r="J357" s="251" t="s">
        <v>944</v>
      </c>
      <c r="K357" s="251" t="s">
        <v>2495</v>
      </c>
      <c r="L357" s="239"/>
      <c r="M357" s="239"/>
      <c r="N357" s="239"/>
      <c r="O357" s="239"/>
    </row>
    <row r="358" spans="2:15" ht="58">
      <c r="B358" s="251" t="s">
        <v>1438</v>
      </c>
      <c r="C358" s="251" t="s">
        <v>5715</v>
      </c>
      <c r="D358" s="251" t="s">
        <v>4013</v>
      </c>
      <c r="E358" s="251"/>
      <c r="F358" s="251"/>
      <c r="G358" s="251" t="s">
        <v>4095</v>
      </c>
      <c r="H358" s="251" t="s">
        <v>4096</v>
      </c>
      <c r="I358" s="679">
        <v>5</v>
      </c>
      <c r="J358" s="251" t="s">
        <v>944</v>
      </c>
      <c r="K358" s="251" t="s">
        <v>2495</v>
      </c>
      <c r="L358" s="239"/>
      <c r="M358" s="239"/>
      <c r="N358" s="239"/>
      <c r="O358" s="239"/>
    </row>
    <row r="359" spans="2:15" ht="58">
      <c r="B359" s="251" t="s">
        <v>1438</v>
      </c>
      <c r="C359" s="251" t="s">
        <v>5715</v>
      </c>
      <c r="D359" s="251" t="s">
        <v>4013</v>
      </c>
      <c r="E359" s="251"/>
      <c r="F359" s="251"/>
      <c r="G359" s="251" t="s">
        <v>4095</v>
      </c>
      <c r="H359" s="251" t="s">
        <v>4096</v>
      </c>
      <c r="I359" s="679">
        <v>4</v>
      </c>
      <c r="J359" s="251" t="s">
        <v>944</v>
      </c>
      <c r="K359" s="251" t="s">
        <v>2495</v>
      </c>
      <c r="L359" s="239"/>
      <c r="M359" s="239"/>
      <c r="N359" s="239"/>
      <c r="O359" s="239"/>
    </row>
    <row r="360" spans="2:15" ht="58">
      <c r="B360" s="251" t="s">
        <v>1438</v>
      </c>
      <c r="C360" s="251" t="s">
        <v>5715</v>
      </c>
      <c r="D360" s="251" t="s">
        <v>4013</v>
      </c>
      <c r="E360" s="251"/>
      <c r="F360" s="251"/>
      <c r="G360" s="251" t="s">
        <v>4095</v>
      </c>
      <c r="H360" s="251" t="s">
        <v>4096</v>
      </c>
      <c r="I360" s="679">
        <v>4</v>
      </c>
      <c r="J360" s="251" t="s">
        <v>944</v>
      </c>
      <c r="K360" s="251" t="s">
        <v>2495</v>
      </c>
      <c r="L360" s="239"/>
      <c r="M360" s="239"/>
      <c r="N360" s="239"/>
      <c r="O360" s="239"/>
    </row>
    <row r="361" spans="2:15" ht="58">
      <c r="B361" s="251" t="s">
        <v>1438</v>
      </c>
      <c r="C361" s="251" t="s">
        <v>5715</v>
      </c>
      <c r="D361" s="251" t="s">
        <v>4013</v>
      </c>
      <c r="E361" s="251"/>
      <c r="F361" s="251"/>
      <c r="G361" s="251" t="s">
        <v>4095</v>
      </c>
      <c r="H361" s="251" t="s">
        <v>4096</v>
      </c>
      <c r="I361" s="679">
        <v>3.5</v>
      </c>
      <c r="J361" s="251" t="s">
        <v>944</v>
      </c>
      <c r="K361" s="251" t="s">
        <v>2495</v>
      </c>
      <c r="L361" s="239"/>
      <c r="M361" s="239"/>
      <c r="N361" s="239"/>
      <c r="O361" s="239"/>
    </row>
    <row r="362" spans="2:15" ht="58">
      <c r="B362" s="251" t="s">
        <v>1438</v>
      </c>
      <c r="C362" s="251" t="s">
        <v>5715</v>
      </c>
      <c r="D362" s="251" t="s">
        <v>4013</v>
      </c>
      <c r="E362" s="251"/>
      <c r="F362" s="251"/>
      <c r="G362" s="251" t="s">
        <v>4095</v>
      </c>
      <c r="H362" s="251" t="s">
        <v>4096</v>
      </c>
      <c r="I362" s="679">
        <v>3</v>
      </c>
      <c r="J362" s="251" t="s">
        <v>944</v>
      </c>
      <c r="K362" s="251" t="s">
        <v>2495</v>
      </c>
      <c r="L362" s="239"/>
      <c r="M362" s="239"/>
      <c r="N362" s="239"/>
      <c r="O362" s="239"/>
    </row>
    <row r="363" spans="2:15" ht="58">
      <c r="B363" s="251" t="s">
        <v>1438</v>
      </c>
      <c r="C363" s="251" t="s">
        <v>5715</v>
      </c>
      <c r="D363" s="251" t="s">
        <v>4013</v>
      </c>
      <c r="E363" s="251"/>
      <c r="F363" s="251"/>
      <c r="G363" s="251" t="s">
        <v>4095</v>
      </c>
      <c r="H363" s="251" t="s">
        <v>4096</v>
      </c>
      <c r="I363" s="679">
        <v>4</v>
      </c>
      <c r="J363" s="251" t="s">
        <v>944</v>
      </c>
      <c r="K363" s="251" t="s">
        <v>2495</v>
      </c>
      <c r="L363" s="239"/>
      <c r="M363" s="239"/>
      <c r="N363" s="239"/>
      <c r="O363" s="239"/>
    </row>
    <row r="364" spans="2:15" ht="58">
      <c r="B364" s="251" t="s">
        <v>1438</v>
      </c>
      <c r="C364" s="251" t="s">
        <v>5715</v>
      </c>
      <c r="D364" s="251" t="s">
        <v>4013</v>
      </c>
      <c r="E364" s="251"/>
      <c r="F364" s="251"/>
      <c r="G364" s="251" t="s">
        <v>4095</v>
      </c>
      <c r="H364" s="251" t="s">
        <v>4096</v>
      </c>
      <c r="I364" s="679">
        <v>5.75</v>
      </c>
      <c r="J364" s="251" t="s">
        <v>944</v>
      </c>
      <c r="K364" s="251" t="s">
        <v>2495</v>
      </c>
      <c r="L364" s="239"/>
      <c r="M364" s="239"/>
      <c r="N364" s="239"/>
      <c r="O364" s="239"/>
    </row>
    <row r="365" spans="2:15" ht="58">
      <c r="B365" s="251" t="s">
        <v>1438</v>
      </c>
      <c r="C365" s="251" t="s">
        <v>5715</v>
      </c>
      <c r="D365" s="251" t="s">
        <v>4013</v>
      </c>
      <c r="E365" s="251"/>
      <c r="F365" s="251"/>
      <c r="G365" s="251" t="s">
        <v>4095</v>
      </c>
      <c r="H365" s="251" t="s">
        <v>4096</v>
      </c>
      <c r="I365" s="679">
        <v>5.5</v>
      </c>
      <c r="J365" s="251" t="s">
        <v>944</v>
      </c>
      <c r="K365" s="251" t="s">
        <v>2495</v>
      </c>
      <c r="L365" s="239"/>
      <c r="M365" s="239"/>
      <c r="N365" s="239"/>
      <c r="O365" s="239"/>
    </row>
    <row r="366" spans="2:15" ht="58">
      <c r="B366" s="251" t="s">
        <v>1438</v>
      </c>
      <c r="C366" s="251" t="s">
        <v>5715</v>
      </c>
      <c r="D366" s="251" t="s">
        <v>949</v>
      </c>
      <c r="E366" s="251"/>
      <c r="F366" s="251"/>
      <c r="G366" s="251"/>
      <c r="H366" s="251"/>
      <c r="I366" s="679">
        <v>1.7625</v>
      </c>
      <c r="J366" s="251" t="s">
        <v>944</v>
      </c>
      <c r="K366" s="251" t="s">
        <v>2495</v>
      </c>
      <c r="L366" s="239"/>
      <c r="M366" s="239"/>
      <c r="N366" s="239"/>
      <c r="O366" s="239"/>
    </row>
    <row r="367" spans="2:15" ht="58">
      <c r="B367" s="251" t="s">
        <v>1438</v>
      </c>
      <c r="C367" s="251" t="s">
        <v>5715</v>
      </c>
      <c r="D367" s="251" t="s">
        <v>949</v>
      </c>
      <c r="E367" s="251"/>
      <c r="F367" s="251"/>
      <c r="G367" s="251"/>
      <c r="H367" s="251"/>
      <c r="I367" s="679">
        <v>0.810226</v>
      </c>
      <c r="J367" s="251" t="s">
        <v>944</v>
      </c>
      <c r="K367" s="251" t="s">
        <v>2495</v>
      </c>
      <c r="L367" s="239"/>
      <c r="M367" s="239"/>
      <c r="N367" s="239"/>
      <c r="O367" s="239"/>
    </row>
    <row r="368" spans="2:15" ht="58">
      <c r="B368" s="251" t="s">
        <v>1438</v>
      </c>
      <c r="C368" s="251" t="s">
        <v>5715</v>
      </c>
      <c r="D368" s="251"/>
      <c r="E368" s="251"/>
      <c r="F368" s="251"/>
      <c r="G368" s="251"/>
      <c r="H368" s="251"/>
      <c r="I368" s="679">
        <v>15</v>
      </c>
      <c r="J368" s="251"/>
      <c r="K368" s="251"/>
      <c r="L368" s="239"/>
      <c r="M368" s="239"/>
      <c r="N368" s="239"/>
      <c r="O368" s="239"/>
    </row>
    <row r="369" spans="2:15" ht="58">
      <c r="B369" s="251" t="s">
        <v>1438</v>
      </c>
      <c r="C369" s="251" t="s">
        <v>5715</v>
      </c>
      <c r="D369" s="251" t="s">
        <v>4116</v>
      </c>
      <c r="E369" s="251"/>
      <c r="F369" s="251"/>
      <c r="G369" s="251" t="s">
        <v>4039</v>
      </c>
      <c r="H369" s="251" t="s">
        <v>4040</v>
      </c>
      <c r="I369" s="679">
        <v>16</v>
      </c>
      <c r="J369" s="251" t="s">
        <v>944</v>
      </c>
      <c r="K369" s="251" t="s">
        <v>2495</v>
      </c>
      <c r="L369" s="239"/>
      <c r="M369" s="239"/>
      <c r="N369" s="239"/>
      <c r="O369" s="239"/>
    </row>
    <row r="370" spans="2:15" ht="58">
      <c r="B370" s="251" t="s">
        <v>1438</v>
      </c>
      <c r="C370" s="251" t="s">
        <v>5715</v>
      </c>
      <c r="D370" s="251" t="s">
        <v>4116</v>
      </c>
      <c r="E370" s="251"/>
      <c r="F370" s="251"/>
      <c r="G370" s="251" t="s">
        <v>4039</v>
      </c>
      <c r="H370" s="251" t="s">
        <v>4040</v>
      </c>
      <c r="I370" s="679">
        <v>15</v>
      </c>
      <c r="J370" s="251" t="s">
        <v>944</v>
      </c>
      <c r="K370" s="251" t="s">
        <v>2495</v>
      </c>
      <c r="L370" s="239"/>
      <c r="M370" s="239"/>
      <c r="N370" s="239"/>
      <c r="O370" s="239"/>
    </row>
    <row r="371" spans="2:15" ht="58">
      <c r="B371" s="251" t="s">
        <v>1438</v>
      </c>
      <c r="C371" s="251" t="s">
        <v>5715</v>
      </c>
      <c r="D371" s="251" t="s">
        <v>4116</v>
      </c>
      <c r="E371" s="251"/>
      <c r="F371" s="251"/>
      <c r="G371" s="251" t="s">
        <v>4039</v>
      </c>
      <c r="H371" s="251" t="s">
        <v>4040</v>
      </c>
      <c r="I371" s="679">
        <v>17</v>
      </c>
      <c r="J371" s="251" t="s">
        <v>944</v>
      </c>
      <c r="K371" s="251" t="s">
        <v>2495</v>
      </c>
      <c r="L371" s="239"/>
      <c r="M371" s="239"/>
      <c r="N371" s="239"/>
      <c r="O371" s="239"/>
    </row>
    <row r="372" spans="2:15" ht="58">
      <c r="B372" s="251" t="s">
        <v>1438</v>
      </c>
      <c r="C372" s="251" t="s">
        <v>5715</v>
      </c>
      <c r="D372" s="251" t="s">
        <v>4116</v>
      </c>
      <c r="E372" s="251"/>
      <c r="F372" s="251"/>
      <c r="G372" s="251" t="s">
        <v>4039</v>
      </c>
      <c r="H372" s="251" t="s">
        <v>4040</v>
      </c>
      <c r="I372" s="679">
        <v>16.5</v>
      </c>
      <c r="J372" s="251" t="s">
        <v>944</v>
      </c>
      <c r="K372" s="251" t="s">
        <v>2495</v>
      </c>
      <c r="L372" s="239"/>
      <c r="M372" s="239"/>
      <c r="N372" s="239"/>
      <c r="O372" s="239"/>
    </row>
    <row r="373" spans="2:15" ht="58">
      <c r="B373" s="251" t="s">
        <v>1438</v>
      </c>
      <c r="C373" s="251" t="s">
        <v>5715</v>
      </c>
      <c r="D373" s="251" t="s">
        <v>4116</v>
      </c>
      <c r="E373" s="251"/>
      <c r="F373" s="251"/>
      <c r="G373" s="251" t="s">
        <v>4039</v>
      </c>
      <c r="H373" s="251" t="s">
        <v>4040</v>
      </c>
      <c r="I373" s="679">
        <v>17</v>
      </c>
      <c r="J373" s="251" t="s">
        <v>944</v>
      </c>
      <c r="K373" s="251" t="s">
        <v>2495</v>
      </c>
      <c r="L373" s="239"/>
      <c r="M373" s="239"/>
      <c r="N373" s="239"/>
      <c r="O373" s="239"/>
    </row>
    <row r="374" spans="2:15" ht="58">
      <c r="B374" s="251" t="s">
        <v>1438</v>
      </c>
      <c r="C374" s="251" t="s">
        <v>5715</v>
      </c>
      <c r="D374" s="251" t="s">
        <v>4116</v>
      </c>
      <c r="E374" s="251"/>
      <c r="F374" s="251"/>
      <c r="G374" s="251" t="s">
        <v>4039</v>
      </c>
      <c r="H374" s="251" t="s">
        <v>4040</v>
      </c>
      <c r="I374" s="679">
        <v>15</v>
      </c>
      <c r="J374" s="251" t="s">
        <v>944</v>
      </c>
      <c r="K374" s="251" t="s">
        <v>2495</v>
      </c>
      <c r="L374" s="239"/>
      <c r="M374" s="239"/>
      <c r="N374" s="239"/>
      <c r="O374" s="239"/>
    </row>
    <row r="375" spans="2:15" ht="58">
      <c r="B375" s="251" t="s">
        <v>1438</v>
      </c>
      <c r="C375" s="251" t="s">
        <v>5715</v>
      </c>
      <c r="D375" s="251" t="s">
        <v>4116</v>
      </c>
      <c r="E375" s="251"/>
      <c r="F375" s="251"/>
      <c r="G375" s="251" t="s">
        <v>4039</v>
      </c>
      <c r="H375" s="251" t="s">
        <v>4040</v>
      </c>
      <c r="I375" s="679">
        <v>16.5</v>
      </c>
      <c r="J375" s="251" t="s">
        <v>944</v>
      </c>
      <c r="K375" s="251" t="s">
        <v>2495</v>
      </c>
      <c r="L375" s="239"/>
      <c r="M375" s="239"/>
      <c r="N375" s="239"/>
      <c r="O375" s="239"/>
    </row>
    <row r="376" spans="2:15" ht="58">
      <c r="B376" s="251" t="s">
        <v>1438</v>
      </c>
      <c r="C376" s="251" t="s">
        <v>5715</v>
      </c>
      <c r="D376" s="251" t="s">
        <v>4116</v>
      </c>
      <c r="E376" s="251"/>
      <c r="F376" s="251"/>
      <c r="G376" s="251" t="s">
        <v>4039</v>
      </c>
      <c r="H376" s="251" t="s">
        <v>4040</v>
      </c>
      <c r="I376" s="679">
        <v>16.5</v>
      </c>
      <c r="J376" s="251" t="s">
        <v>944</v>
      </c>
      <c r="K376" s="251" t="s">
        <v>2495</v>
      </c>
      <c r="L376" s="239"/>
      <c r="M376" s="239"/>
      <c r="N376" s="239"/>
      <c r="O376" s="239"/>
    </row>
    <row r="377" spans="2:15" ht="58">
      <c r="B377" s="251" t="s">
        <v>1438</v>
      </c>
      <c r="C377" s="251" t="s">
        <v>5715</v>
      </c>
      <c r="D377" s="251" t="s">
        <v>4126</v>
      </c>
      <c r="E377" s="251"/>
      <c r="F377" s="251"/>
      <c r="G377" s="251" t="s">
        <v>4039</v>
      </c>
      <c r="H377" s="251" t="s">
        <v>4040</v>
      </c>
      <c r="I377" s="679">
        <v>15</v>
      </c>
      <c r="J377" s="251" t="s">
        <v>944</v>
      </c>
      <c r="K377" s="251" t="s">
        <v>2495</v>
      </c>
      <c r="L377" s="239"/>
      <c r="M377" s="239"/>
      <c r="N377" s="239"/>
      <c r="O377" s="239"/>
    </row>
    <row r="378" spans="2:15" ht="58">
      <c r="B378" s="251" t="s">
        <v>1438</v>
      </c>
      <c r="C378" s="251" t="s">
        <v>5715</v>
      </c>
      <c r="D378" s="251" t="s">
        <v>4126</v>
      </c>
      <c r="E378" s="251"/>
      <c r="F378" s="251"/>
      <c r="G378" s="251" t="s">
        <v>4039</v>
      </c>
      <c r="H378" s="251" t="s">
        <v>4040</v>
      </c>
      <c r="I378" s="679">
        <v>17</v>
      </c>
      <c r="J378" s="251" t="s">
        <v>944</v>
      </c>
      <c r="K378" s="251" t="s">
        <v>2495</v>
      </c>
      <c r="L378" s="239"/>
      <c r="M378" s="239"/>
      <c r="N378" s="239"/>
      <c r="O378" s="239"/>
    </row>
    <row r="379" spans="2:15" ht="58">
      <c r="B379" s="251" t="s">
        <v>1438</v>
      </c>
      <c r="C379" s="251" t="s">
        <v>5715</v>
      </c>
      <c r="D379" s="251" t="s">
        <v>4126</v>
      </c>
      <c r="E379" s="251"/>
      <c r="F379" s="251"/>
      <c r="G379" s="251" t="s">
        <v>4039</v>
      </c>
      <c r="H379" s="251" t="s">
        <v>4040</v>
      </c>
      <c r="I379" s="679">
        <v>15</v>
      </c>
      <c r="J379" s="251" t="s">
        <v>944</v>
      </c>
      <c r="K379" s="251" t="s">
        <v>2495</v>
      </c>
      <c r="L379" s="239"/>
      <c r="M379" s="239"/>
      <c r="N379" s="239"/>
      <c r="O379" s="239"/>
    </row>
    <row r="380" spans="2:15" ht="58">
      <c r="B380" s="251" t="s">
        <v>1438</v>
      </c>
      <c r="C380" s="251" t="s">
        <v>5715</v>
      </c>
      <c r="D380" s="251" t="s">
        <v>953</v>
      </c>
      <c r="E380" s="251"/>
      <c r="F380" s="251"/>
      <c r="G380" s="251" t="s">
        <v>4039</v>
      </c>
      <c r="H380" s="251" t="s">
        <v>4040</v>
      </c>
      <c r="I380" s="679">
        <v>15</v>
      </c>
      <c r="J380" s="251" t="s">
        <v>944</v>
      </c>
      <c r="K380" s="251" t="s">
        <v>2495</v>
      </c>
      <c r="L380" s="239"/>
      <c r="M380" s="239"/>
      <c r="N380" s="239"/>
      <c r="O380" s="239"/>
    </row>
    <row r="381" spans="2:15" ht="58">
      <c r="B381" s="251" t="s">
        <v>1438</v>
      </c>
      <c r="C381" s="251" t="s">
        <v>5715</v>
      </c>
      <c r="D381" s="251" t="s">
        <v>941</v>
      </c>
      <c r="E381" s="251"/>
      <c r="F381" s="251"/>
      <c r="G381" s="251" t="s">
        <v>4039</v>
      </c>
      <c r="H381" s="251" t="s">
        <v>4040</v>
      </c>
      <c r="I381" s="679">
        <v>16.5</v>
      </c>
      <c r="J381" s="251" t="s">
        <v>944</v>
      </c>
      <c r="K381" s="251" t="s">
        <v>2495</v>
      </c>
      <c r="L381" s="239"/>
      <c r="M381" s="239"/>
      <c r="N381" s="239"/>
      <c r="O381" s="239"/>
    </row>
    <row r="382" spans="2:15" ht="58">
      <c r="B382" s="251" t="s">
        <v>1438</v>
      </c>
      <c r="C382" s="251" t="s">
        <v>5715</v>
      </c>
      <c r="D382" s="251" t="s">
        <v>4131</v>
      </c>
      <c r="E382" s="251"/>
      <c r="F382" s="251"/>
      <c r="G382" s="251" t="s">
        <v>4132</v>
      </c>
      <c r="H382" s="251" t="s">
        <v>4133</v>
      </c>
      <c r="I382" s="679">
        <v>15</v>
      </c>
      <c r="J382" s="251" t="s">
        <v>944</v>
      </c>
      <c r="K382" s="251"/>
      <c r="L382" s="239"/>
      <c r="M382" s="239"/>
      <c r="N382" s="239"/>
      <c r="O382" s="239"/>
    </row>
    <row r="383" spans="2:15" ht="58">
      <c r="B383" s="251" t="s">
        <v>1438</v>
      </c>
      <c r="C383" s="251" t="s">
        <v>5715</v>
      </c>
      <c r="D383" s="251" t="s">
        <v>4131</v>
      </c>
      <c r="E383" s="251"/>
      <c r="F383" s="251"/>
      <c r="G383" s="251" t="s">
        <v>4132</v>
      </c>
      <c r="H383" s="251" t="s">
        <v>4133</v>
      </c>
      <c r="I383" s="679">
        <v>16</v>
      </c>
      <c r="J383" s="251" t="s">
        <v>944</v>
      </c>
      <c r="K383" s="251"/>
      <c r="L383" s="239"/>
      <c r="M383" s="239"/>
      <c r="N383" s="239"/>
      <c r="O383" s="239"/>
    </row>
    <row r="384" spans="2:15" ht="58">
      <c r="B384" s="251" t="s">
        <v>1438</v>
      </c>
      <c r="C384" s="251" t="s">
        <v>5715</v>
      </c>
      <c r="D384" s="251" t="s">
        <v>4131</v>
      </c>
      <c r="E384" s="251"/>
      <c r="F384" s="251"/>
      <c r="G384" s="251" t="s">
        <v>4132</v>
      </c>
      <c r="H384" s="251" t="s">
        <v>4133</v>
      </c>
      <c r="I384" s="679">
        <v>15</v>
      </c>
      <c r="J384" s="251" t="s">
        <v>944</v>
      </c>
      <c r="K384" s="251"/>
      <c r="L384" s="239"/>
      <c r="M384" s="239"/>
      <c r="N384" s="239"/>
      <c r="O384" s="239"/>
    </row>
    <row r="385" spans="2:15" ht="58">
      <c r="B385" s="251" t="s">
        <v>1438</v>
      </c>
      <c r="C385" s="251" t="s">
        <v>5715</v>
      </c>
      <c r="D385" s="251" t="s">
        <v>4131</v>
      </c>
      <c r="E385" s="251"/>
      <c r="F385" s="251"/>
      <c r="G385" s="251" t="s">
        <v>4132</v>
      </c>
      <c r="H385" s="251" t="s">
        <v>4133</v>
      </c>
      <c r="I385" s="679">
        <v>15</v>
      </c>
      <c r="J385" s="251" t="s">
        <v>944</v>
      </c>
      <c r="K385" s="251"/>
      <c r="L385" s="239"/>
      <c r="M385" s="239"/>
      <c r="N385" s="239"/>
      <c r="O385" s="239"/>
    </row>
    <row r="386" spans="2:15" ht="58">
      <c r="B386" s="251" t="s">
        <v>1438</v>
      </c>
      <c r="C386" s="251" t="s">
        <v>5715</v>
      </c>
      <c r="D386" s="251" t="s">
        <v>4131</v>
      </c>
      <c r="E386" s="251"/>
      <c r="F386" s="251"/>
      <c r="G386" s="251" t="s">
        <v>4132</v>
      </c>
      <c r="H386" s="251" t="s">
        <v>4133</v>
      </c>
      <c r="I386" s="679">
        <v>15</v>
      </c>
      <c r="J386" s="251" t="s">
        <v>944</v>
      </c>
      <c r="K386" s="251"/>
      <c r="L386" s="239"/>
      <c r="M386" s="239"/>
      <c r="N386" s="239"/>
      <c r="O386" s="239"/>
    </row>
    <row r="387" spans="2:15" ht="58">
      <c r="B387" s="251" t="s">
        <v>1438</v>
      </c>
      <c r="C387" s="251" t="s">
        <v>5715</v>
      </c>
      <c r="D387" s="251" t="s">
        <v>4131</v>
      </c>
      <c r="E387" s="251"/>
      <c r="F387" s="251"/>
      <c r="G387" s="251" t="s">
        <v>4132</v>
      </c>
      <c r="H387" s="251" t="s">
        <v>4133</v>
      </c>
      <c r="I387" s="679">
        <v>16</v>
      </c>
      <c r="J387" s="251" t="s">
        <v>944</v>
      </c>
      <c r="K387" s="251"/>
      <c r="L387" s="239"/>
      <c r="M387" s="239"/>
      <c r="N387" s="239"/>
      <c r="O387" s="239"/>
    </row>
    <row r="388" spans="2:15" ht="58">
      <c r="B388" s="251" t="s">
        <v>1438</v>
      </c>
      <c r="C388" s="251" t="s">
        <v>5715</v>
      </c>
      <c r="D388" s="251" t="s">
        <v>4131</v>
      </c>
      <c r="E388" s="251"/>
      <c r="F388" s="251"/>
      <c r="G388" s="251" t="s">
        <v>4132</v>
      </c>
      <c r="H388" s="251" t="s">
        <v>4133</v>
      </c>
      <c r="I388" s="679">
        <v>15</v>
      </c>
      <c r="J388" s="251" t="s">
        <v>944</v>
      </c>
      <c r="K388" s="251"/>
      <c r="L388" s="239"/>
      <c r="M388" s="239"/>
      <c r="N388" s="239"/>
      <c r="O388" s="239"/>
    </row>
    <row r="389" spans="2:15" ht="58">
      <c r="B389" s="251" t="s">
        <v>1438</v>
      </c>
      <c r="C389" s="251" t="s">
        <v>5715</v>
      </c>
      <c r="D389" s="251" t="s">
        <v>4116</v>
      </c>
      <c r="E389" s="251"/>
      <c r="F389" s="251"/>
      <c r="G389" s="251" t="s">
        <v>4039</v>
      </c>
      <c r="H389" s="251" t="s">
        <v>4040</v>
      </c>
      <c r="I389" s="679">
        <v>15</v>
      </c>
      <c r="J389" s="251" t="s">
        <v>944</v>
      </c>
      <c r="K389" s="251" t="s">
        <v>2495</v>
      </c>
      <c r="L389" s="239"/>
      <c r="M389" s="239"/>
      <c r="N389" s="239"/>
      <c r="O389" s="239"/>
    </row>
    <row r="390" spans="2:15" ht="58">
      <c r="B390" s="251" t="s">
        <v>1438</v>
      </c>
      <c r="C390" s="251" t="s">
        <v>5715</v>
      </c>
      <c r="D390" s="251" t="s">
        <v>4116</v>
      </c>
      <c r="E390" s="251"/>
      <c r="F390" s="251"/>
      <c r="G390" s="251" t="s">
        <v>4039</v>
      </c>
      <c r="H390" s="251" t="s">
        <v>4040</v>
      </c>
      <c r="I390" s="679">
        <v>15</v>
      </c>
      <c r="J390" s="251" t="s">
        <v>944</v>
      </c>
      <c r="K390" s="251" t="s">
        <v>2495</v>
      </c>
      <c r="L390" s="239"/>
      <c r="M390" s="239"/>
      <c r="N390" s="239"/>
      <c r="O390" s="239"/>
    </row>
    <row r="391" spans="2:15" ht="58">
      <c r="B391" s="251" t="s">
        <v>1438</v>
      </c>
      <c r="C391" s="251" t="s">
        <v>5715</v>
      </c>
      <c r="D391" s="251" t="s">
        <v>4126</v>
      </c>
      <c r="E391" s="251"/>
      <c r="F391" s="251"/>
      <c r="G391" s="251" t="s">
        <v>4039</v>
      </c>
      <c r="H391" s="251" t="s">
        <v>4040</v>
      </c>
      <c r="I391" s="679">
        <v>16</v>
      </c>
      <c r="J391" s="251" t="s">
        <v>944</v>
      </c>
      <c r="K391" s="251" t="s">
        <v>2495</v>
      </c>
      <c r="L391" s="239"/>
      <c r="M391" s="239"/>
      <c r="N391" s="239"/>
      <c r="O391" s="239"/>
    </row>
    <row r="392" spans="2:15" ht="58">
      <c r="B392" s="251" t="s">
        <v>1438</v>
      </c>
      <c r="C392" s="251" t="s">
        <v>5715</v>
      </c>
      <c r="D392" s="251" t="s">
        <v>4126</v>
      </c>
      <c r="E392" s="251"/>
      <c r="F392" s="251"/>
      <c r="G392" s="251" t="s">
        <v>4039</v>
      </c>
      <c r="H392" s="251" t="s">
        <v>4040</v>
      </c>
      <c r="I392" s="679">
        <v>15</v>
      </c>
      <c r="J392" s="251" t="s">
        <v>944</v>
      </c>
      <c r="K392" s="251" t="s">
        <v>2495</v>
      </c>
      <c r="L392" s="239"/>
      <c r="M392" s="239"/>
      <c r="N392" s="239"/>
      <c r="O392" s="239"/>
    </row>
    <row r="393" spans="2:15" ht="58">
      <c r="B393" s="251" t="s">
        <v>1438</v>
      </c>
      <c r="C393" s="251" t="s">
        <v>5715</v>
      </c>
      <c r="D393" s="251" t="s">
        <v>4126</v>
      </c>
      <c r="E393" s="251"/>
      <c r="F393" s="251"/>
      <c r="G393" s="251" t="s">
        <v>4039</v>
      </c>
      <c r="H393" s="251" t="s">
        <v>4040</v>
      </c>
      <c r="I393" s="679">
        <v>17</v>
      </c>
      <c r="J393" s="251" t="s">
        <v>944</v>
      </c>
      <c r="K393" s="251" t="s">
        <v>2495</v>
      </c>
      <c r="L393" s="239"/>
      <c r="M393" s="239"/>
      <c r="N393" s="239"/>
      <c r="O393" s="239"/>
    </row>
    <row r="394" spans="2:15" ht="58">
      <c r="B394" s="251" t="s">
        <v>1438</v>
      </c>
      <c r="C394" s="251" t="s">
        <v>5715</v>
      </c>
      <c r="D394" s="251" t="s">
        <v>4126</v>
      </c>
      <c r="E394" s="251"/>
      <c r="F394" s="251"/>
      <c r="G394" s="251" t="s">
        <v>4039</v>
      </c>
      <c r="H394" s="251" t="s">
        <v>4040</v>
      </c>
      <c r="I394" s="679">
        <v>17</v>
      </c>
      <c r="J394" s="251" t="s">
        <v>944</v>
      </c>
      <c r="K394" s="251" t="s">
        <v>2495</v>
      </c>
      <c r="L394" s="239"/>
      <c r="M394" s="239"/>
      <c r="N394" s="239"/>
      <c r="O394" s="239"/>
    </row>
    <row r="395" spans="2:15" ht="58">
      <c r="B395" s="251" t="s">
        <v>1438</v>
      </c>
      <c r="C395" s="251" t="s">
        <v>5715</v>
      </c>
      <c r="D395" s="251" t="s">
        <v>4126</v>
      </c>
      <c r="E395" s="251"/>
      <c r="F395" s="251"/>
      <c r="G395" s="251" t="s">
        <v>4039</v>
      </c>
      <c r="H395" s="251" t="s">
        <v>4040</v>
      </c>
      <c r="I395" s="679">
        <v>16.5</v>
      </c>
      <c r="J395" s="251" t="s">
        <v>944</v>
      </c>
      <c r="K395" s="251" t="s">
        <v>2495</v>
      </c>
      <c r="L395" s="239"/>
      <c r="M395" s="239"/>
      <c r="N395" s="239"/>
      <c r="O395" s="239"/>
    </row>
    <row r="396" spans="2:15" ht="58">
      <c r="B396" s="251" t="s">
        <v>1438</v>
      </c>
      <c r="C396" s="251" t="s">
        <v>5715</v>
      </c>
      <c r="D396" s="251" t="s">
        <v>4126</v>
      </c>
      <c r="E396" s="251"/>
      <c r="F396" s="251"/>
      <c r="G396" s="251" t="s">
        <v>4039</v>
      </c>
      <c r="H396" s="251" t="s">
        <v>4040</v>
      </c>
      <c r="I396" s="679">
        <v>16</v>
      </c>
      <c r="J396" s="251" t="s">
        <v>944</v>
      </c>
      <c r="K396" s="251" t="s">
        <v>2495</v>
      </c>
      <c r="L396" s="239"/>
      <c r="M396" s="239"/>
      <c r="N396" s="239"/>
      <c r="O396" s="239"/>
    </row>
    <row r="397" spans="2:15" ht="58">
      <c r="B397" s="251" t="s">
        <v>1438</v>
      </c>
      <c r="C397" s="251" t="s">
        <v>5715</v>
      </c>
      <c r="D397" s="251" t="s">
        <v>4116</v>
      </c>
      <c r="E397" s="251"/>
      <c r="F397" s="251"/>
      <c r="G397" s="251" t="s">
        <v>4039</v>
      </c>
      <c r="H397" s="251" t="s">
        <v>4040</v>
      </c>
      <c r="I397" s="679">
        <v>15</v>
      </c>
      <c r="J397" s="251" t="s">
        <v>944</v>
      </c>
      <c r="K397" s="251" t="s">
        <v>2495</v>
      </c>
      <c r="L397" s="239"/>
      <c r="M397" s="239"/>
      <c r="N397" s="239"/>
      <c r="O397" s="239"/>
    </row>
    <row r="398" spans="2:15" ht="58">
      <c r="B398" s="251" t="s">
        <v>1438</v>
      </c>
      <c r="C398" s="251" t="s">
        <v>5715</v>
      </c>
      <c r="D398" s="251" t="s">
        <v>4126</v>
      </c>
      <c r="E398" s="251"/>
      <c r="F398" s="251"/>
      <c r="G398" s="251" t="s">
        <v>4039</v>
      </c>
      <c r="H398" s="251" t="s">
        <v>4040</v>
      </c>
      <c r="I398" s="679">
        <v>15</v>
      </c>
      <c r="J398" s="251" t="s">
        <v>944</v>
      </c>
      <c r="K398" s="251" t="s">
        <v>2495</v>
      </c>
      <c r="L398" s="239"/>
      <c r="M398" s="239"/>
      <c r="N398" s="239"/>
      <c r="O398" s="239"/>
    </row>
    <row r="399" spans="2:15" ht="58">
      <c r="B399" s="251" t="s">
        <v>1438</v>
      </c>
      <c r="C399" s="251" t="s">
        <v>5715</v>
      </c>
      <c r="D399" s="251" t="s">
        <v>4126</v>
      </c>
      <c r="E399" s="251"/>
      <c r="F399" s="251"/>
      <c r="G399" s="251" t="s">
        <v>4039</v>
      </c>
      <c r="H399" s="251" t="s">
        <v>4040</v>
      </c>
      <c r="I399" s="679">
        <v>15</v>
      </c>
      <c r="J399" s="251" t="s">
        <v>944</v>
      </c>
      <c r="K399" s="251" t="s">
        <v>2495</v>
      </c>
      <c r="L399" s="239"/>
      <c r="M399" s="239"/>
      <c r="N399" s="239"/>
      <c r="O399" s="239"/>
    </row>
    <row r="400" spans="2:15" ht="58">
      <c r="B400" s="251" t="s">
        <v>1438</v>
      </c>
      <c r="C400" s="251" t="s">
        <v>5715</v>
      </c>
      <c r="D400" s="251" t="s">
        <v>4126</v>
      </c>
      <c r="E400" s="251"/>
      <c r="F400" s="251"/>
      <c r="G400" s="251" t="s">
        <v>4039</v>
      </c>
      <c r="H400" s="251" t="s">
        <v>4040</v>
      </c>
      <c r="I400" s="679">
        <v>16</v>
      </c>
      <c r="J400" s="251" t="s">
        <v>944</v>
      </c>
      <c r="K400" s="251" t="s">
        <v>2495</v>
      </c>
      <c r="L400" s="239"/>
      <c r="M400" s="239"/>
      <c r="N400" s="239"/>
      <c r="O400" s="239"/>
    </row>
    <row r="401" spans="2:15" ht="58">
      <c r="B401" s="251" t="s">
        <v>1438</v>
      </c>
      <c r="C401" s="251" t="s">
        <v>5715</v>
      </c>
      <c r="D401" s="251" t="s">
        <v>4116</v>
      </c>
      <c r="E401" s="251"/>
      <c r="F401" s="251"/>
      <c r="G401" s="251" t="s">
        <v>4039</v>
      </c>
      <c r="H401" s="251" t="s">
        <v>4040</v>
      </c>
      <c r="I401" s="679">
        <v>15</v>
      </c>
      <c r="J401" s="251" t="s">
        <v>944</v>
      </c>
      <c r="K401" s="251" t="s">
        <v>2495</v>
      </c>
      <c r="L401" s="239"/>
      <c r="M401" s="239"/>
      <c r="N401" s="239"/>
      <c r="O401" s="239"/>
    </row>
    <row r="402" spans="2:15" ht="58">
      <c r="B402" s="251" t="s">
        <v>1438</v>
      </c>
      <c r="C402" s="251" t="s">
        <v>5715</v>
      </c>
      <c r="D402" s="251" t="s">
        <v>4116</v>
      </c>
      <c r="E402" s="251"/>
      <c r="F402" s="251"/>
      <c r="G402" s="251" t="s">
        <v>4039</v>
      </c>
      <c r="H402" s="251" t="s">
        <v>4040</v>
      </c>
      <c r="I402" s="679">
        <v>17</v>
      </c>
      <c r="J402" s="251" t="s">
        <v>944</v>
      </c>
      <c r="K402" s="251" t="s">
        <v>2495</v>
      </c>
      <c r="L402" s="239"/>
      <c r="M402" s="239"/>
      <c r="N402" s="239"/>
      <c r="O402" s="239"/>
    </row>
    <row r="403" spans="2:15" ht="58">
      <c r="B403" s="251" t="s">
        <v>1438</v>
      </c>
      <c r="C403" s="251" t="s">
        <v>5715</v>
      </c>
      <c r="D403" s="251" t="s">
        <v>4116</v>
      </c>
      <c r="E403" s="251"/>
      <c r="F403" s="251"/>
      <c r="G403" s="251" t="s">
        <v>4039</v>
      </c>
      <c r="H403" s="251" t="s">
        <v>4040</v>
      </c>
      <c r="I403" s="679">
        <v>16</v>
      </c>
      <c r="J403" s="251" t="s">
        <v>944</v>
      </c>
      <c r="K403" s="251" t="s">
        <v>2495</v>
      </c>
      <c r="L403" s="239"/>
      <c r="M403" s="239"/>
      <c r="N403" s="239"/>
      <c r="O403" s="239"/>
    </row>
    <row r="404" spans="2:15" ht="58">
      <c r="B404" s="251" t="s">
        <v>1438</v>
      </c>
      <c r="C404" s="251" t="s">
        <v>5715</v>
      </c>
      <c r="D404" s="251" t="s">
        <v>4116</v>
      </c>
      <c r="E404" s="251"/>
      <c r="F404" s="251"/>
      <c r="G404" s="251" t="s">
        <v>4039</v>
      </c>
      <c r="H404" s="251" t="s">
        <v>4040</v>
      </c>
      <c r="I404" s="679">
        <v>16</v>
      </c>
      <c r="J404" s="251" t="s">
        <v>944</v>
      </c>
      <c r="K404" s="251" t="s">
        <v>2495</v>
      </c>
      <c r="L404" s="239"/>
      <c r="M404" s="239"/>
      <c r="N404" s="239"/>
      <c r="O404" s="239"/>
    </row>
    <row r="405" spans="2:15" ht="58">
      <c r="B405" s="251" t="s">
        <v>1438</v>
      </c>
      <c r="C405" s="251" t="s">
        <v>5715</v>
      </c>
      <c r="D405" s="251" t="s">
        <v>4116</v>
      </c>
      <c r="E405" s="251"/>
      <c r="F405" s="251"/>
      <c r="G405" s="251" t="s">
        <v>4039</v>
      </c>
      <c r="H405" s="251" t="s">
        <v>4040</v>
      </c>
      <c r="I405" s="679">
        <v>15</v>
      </c>
      <c r="J405" s="251" t="s">
        <v>944</v>
      </c>
      <c r="K405" s="251" t="s">
        <v>2495</v>
      </c>
      <c r="L405" s="239"/>
      <c r="M405" s="239"/>
      <c r="N405" s="239"/>
      <c r="O405" s="239"/>
    </row>
    <row r="406" spans="2:15" ht="58">
      <c r="B406" s="251" t="s">
        <v>1438</v>
      </c>
      <c r="C406" s="251" t="s">
        <v>5715</v>
      </c>
      <c r="D406" s="251" t="s">
        <v>4116</v>
      </c>
      <c r="E406" s="251"/>
      <c r="F406" s="251"/>
      <c r="G406" s="251" t="s">
        <v>4039</v>
      </c>
      <c r="H406" s="251" t="s">
        <v>4040</v>
      </c>
      <c r="I406" s="679">
        <v>17</v>
      </c>
      <c r="J406" s="251" t="s">
        <v>944</v>
      </c>
      <c r="K406" s="251" t="s">
        <v>2495</v>
      </c>
      <c r="L406" s="239"/>
      <c r="M406" s="239"/>
      <c r="N406" s="239"/>
      <c r="O406" s="239"/>
    </row>
    <row r="407" spans="2:15" ht="58">
      <c r="B407" s="251" t="s">
        <v>1438</v>
      </c>
      <c r="C407" s="251" t="s">
        <v>5715</v>
      </c>
      <c r="D407" s="251" t="s">
        <v>4116</v>
      </c>
      <c r="E407" s="251"/>
      <c r="F407" s="251"/>
      <c r="G407" s="251" t="s">
        <v>4039</v>
      </c>
      <c r="H407" s="251" t="s">
        <v>4040</v>
      </c>
      <c r="I407" s="679">
        <v>15</v>
      </c>
      <c r="J407" s="251" t="s">
        <v>944</v>
      </c>
      <c r="K407" s="251" t="s">
        <v>2495</v>
      </c>
      <c r="L407" s="239"/>
      <c r="M407" s="239"/>
      <c r="N407" s="239"/>
      <c r="O407" s="239"/>
    </row>
    <row r="408" spans="2:15" ht="58">
      <c r="B408" s="251" t="s">
        <v>1438</v>
      </c>
      <c r="C408" s="251" t="s">
        <v>5715</v>
      </c>
      <c r="D408" s="251" t="s">
        <v>4116</v>
      </c>
      <c r="E408" s="251"/>
      <c r="F408" s="251"/>
      <c r="G408" s="251" t="s">
        <v>4039</v>
      </c>
      <c r="H408" s="251" t="s">
        <v>4040</v>
      </c>
      <c r="I408" s="679">
        <v>15</v>
      </c>
      <c r="J408" s="251" t="s">
        <v>944</v>
      </c>
      <c r="K408" s="251" t="s">
        <v>2495</v>
      </c>
      <c r="L408" s="239"/>
      <c r="M408" s="239"/>
      <c r="N408" s="239"/>
      <c r="O408" s="239"/>
    </row>
    <row r="409" spans="2:15" ht="58">
      <c r="B409" s="251" t="s">
        <v>1438</v>
      </c>
      <c r="C409" s="251" t="s">
        <v>5715</v>
      </c>
      <c r="D409" s="251" t="s">
        <v>953</v>
      </c>
      <c r="E409" s="251"/>
      <c r="F409" s="251"/>
      <c r="G409" s="251" t="s">
        <v>4039</v>
      </c>
      <c r="H409" s="251" t="s">
        <v>4040</v>
      </c>
      <c r="I409" s="679">
        <v>15</v>
      </c>
      <c r="J409" s="251" t="s">
        <v>944</v>
      </c>
      <c r="K409" s="251" t="s">
        <v>2495</v>
      </c>
      <c r="L409" s="239"/>
      <c r="M409" s="239"/>
      <c r="N409" s="239"/>
      <c r="O409" s="239"/>
    </row>
    <row r="410" spans="2:15" ht="58">
      <c r="B410" s="251" t="s">
        <v>1438</v>
      </c>
      <c r="C410" s="251" t="s">
        <v>5715</v>
      </c>
      <c r="D410" s="251" t="s">
        <v>941</v>
      </c>
      <c r="E410" s="251"/>
      <c r="F410" s="251"/>
      <c r="G410" s="251" t="s">
        <v>4039</v>
      </c>
      <c r="H410" s="251" t="s">
        <v>4040</v>
      </c>
      <c r="I410" s="679">
        <v>15</v>
      </c>
      <c r="J410" s="251" t="s">
        <v>944</v>
      </c>
      <c r="K410" s="251" t="s">
        <v>2495</v>
      </c>
      <c r="L410" s="239"/>
      <c r="M410" s="239"/>
      <c r="N410" s="239"/>
      <c r="O410" s="239"/>
    </row>
    <row r="411" spans="2:15" ht="58">
      <c r="B411" s="251" t="s">
        <v>1438</v>
      </c>
      <c r="C411" s="251" t="s">
        <v>5715</v>
      </c>
      <c r="D411" s="251" t="s">
        <v>4116</v>
      </c>
      <c r="E411" s="251"/>
      <c r="F411" s="251"/>
      <c r="G411" s="251" t="s">
        <v>4039</v>
      </c>
      <c r="H411" s="251" t="s">
        <v>4040</v>
      </c>
      <c r="I411" s="679">
        <v>15</v>
      </c>
      <c r="J411" s="251" t="s">
        <v>944</v>
      </c>
      <c r="K411" s="251" t="s">
        <v>2495</v>
      </c>
      <c r="L411" s="239"/>
      <c r="M411" s="239"/>
      <c r="N411" s="239"/>
      <c r="O411" s="239"/>
    </row>
    <row r="412" spans="2:15" ht="58">
      <c r="B412" s="251" t="s">
        <v>1438</v>
      </c>
      <c r="C412" s="251" t="s">
        <v>5715</v>
      </c>
      <c r="D412" s="251" t="s">
        <v>4116</v>
      </c>
      <c r="E412" s="251"/>
      <c r="F412" s="251"/>
      <c r="G412" s="251" t="s">
        <v>4039</v>
      </c>
      <c r="H412" s="251" t="s">
        <v>4040</v>
      </c>
      <c r="I412" s="679">
        <v>15</v>
      </c>
      <c r="J412" s="251" t="s">
        <v>944</v>
      </c>
      <c r="K412" s="251" t="s">
        <v>2495</v>
      </c>
      <c r="L412" s="239"/>
      <c r="M412" s="239"/>
      <c r="N412" s="239"/>
      <c r="O412" s="239"/>
    </row>
    <row r="413" spans="2:15" ht="58">
      <c r="B413" s="251" t="s">
        <v>1438</v>
      </c>
      <c r="C413" s="251" t="s">
        <v>5715</v>
      </c>
      <c r="D413" s="251" t="s">
        <v>4116</v>
      </c>
      <c r="E413" s="251"/>
      <c r="F413" s="251"/>
      <c r="G413" s="251" t="s">
        <v>4039</v>
      </c>
      <c r="H413" s="251" t="s">
        <v>4040</v>
      </c>
      <c r="I413" s="679">
        <v>16</v>
      </c>
      <c r="J413" s="251" t="s">
        <v>944</v>
      </c>
      <c r="K413" s="251" t="s">
        <v>2495</v>
      </c>
      <c r="L413" s="239"/>
      <c r="M413" s="239"/>
      <c r="N413" s="239"/>
      <c r="O413" s="239"/>
    </row>
    <row r="414" spans="2:15" ht="58">
      <c r="B414" s="251" t="s">
        <v>1438</v>
      </c>
      <c r="C414" s="251" t="s">
        <v>5715</v>
      </c>
      <c r="D414" s="251" t="s">
        <v>4116</v>
      </c>
      <c r="E414" s="251"/>
      <c r="F414" s="251"/>
      <c r="G414" s="251" t="s">
        <v>4039</v>
      </c>
      <c r="H414" s="251" t="s">
        <v>4040</v>
      </c>
      <c r="I414" s="679">
        <v>15</v>
      </c>
      <c r="J414" s="251" t="s">
        <v>944</v>
      </c>
      <c r="K414" s="251" t="s">
        <v>2495</v>
      </c>
      <c r="L414" s="239"/>
      <c r="M414" s="239"/>
      <c r="N414" s="239"/>
      <c r="O414" s="239"/>
    </row>
    <row r="415" spans="2:15" ht="58">
      <c r="B415" s="251" t="s">
        <v>1438</v>
      </c>
      <c r="C415" s="251" t="s">
        <v>5715</v>
      </c>
      <c r="D415" s="251" t="s">
        <v>4116</v>
      </c>
      <c r="E415" s="251"/>
      <c r="F415" s="251"/>
      <c r="G415" s="251" t="s">
        <v>4039</v>
      </c>
      <c r="H415" s="251" t="s">
        <v>4040</v>
      </c>
      <c r="I415" s="679">
        <v>15</v>
      </c>
      <c r="J415" s="251" t="s">
        <v>944</v>
      </c>
      <c r="K415" s="251" t="s">
        <v>2495</v>
      </c>
      <c r="L415" s="239"/>
      <c r="M415" s="239"/>
      <c r="N415" s="239"/>
      <c r="O415" s="239"/>
    </row>
    <row r="416" spans="2:15" ht="58">
      <c r="B416" s="251" t="s">
        <v>1438</v>
      </c>
      <c r="C416" s="251" t="s">
        <v>5715</v>
      </c>
      <c r="D416" s="251" t="s">
        <v>4116</v>
      </c>
      <c r="E416" s="251"/>
      <c r="F416" s="251"/>
      <c r="G416" s="251" t="s">
        <v>4039</v>
      </c>
      <c r="H416" s="251" t="s">
        <v>4040</v>
      </c>
      <c r="I416" s="679">
        <v>15</v>
      </c>
      <c r="J416" s="251" t="s">
        <v>944</v>
      </c>
      <c r="K416" s="251" t="s">
        <v>2495</v>
      </c>
      <c r="L416" s="239"/>
      <c r="M416" s="239"/>
      <c r="N416" s="239"/>
      <c r="O416" s="239"/>
    </row>
    <row r="417" spans="2:15" ht="58">
      <c r="B417" s="251" t="s">
        <v>1438</v>
      </c>
      <c r="C417" s="251" t="s">
        <v>5715</v>
      </c>
      <c r="D417" s="251" t="s">
        <v>4116</v>
      </c>
      <c r="E417" s="251"/>
      <c r="F417" s="251"/>
      <c r="G417" s="251" t="s">
        <v>4039</v>
      </c>
      <c r="H417" s="251" t="s">
        <v>4040</v>
      </c>
      <c r="I417" s="679">
        <v>16.5</v>
      </c>
      <c r="J417" s="251" t="s">
        <v>944</v>
      </c>
      <c r="K417" s="251" t="s">
        <v>2495</v>
      </c>
      <c r="L417" s="239"/>
      <c r="M417" s="239"/>
      <c r="N417" s="239"/>
      <c r="O417" s="239"/>
    </row>
    <row r="418" spans="2:15" ht="58">
      <c r="B418" s="251" t="s">
        <v>1438</v>
      </c>
      <c r="C418" s="251" t="s">
        <v>5715</v>
      </c>
      <c r="D418" s="251" t="s">
        <v>953</v>
      </c>
      <c r="E418" s="251"/>
      <c r="F418" s="251"/>
      <c r="G418" s="251" t="s">
        <v>4039</v>
      </c>
      <c r="H418" s="251" t="s">
        <v>4040</v>
      </c>
      <c r="I418" s="679">
        <v>16.5</v>
      </c>
      <c r="J418" s="251" t="s">
        <v>944</v>
      </c>
      <c r="K418" s="251" t="s">
        <v>2495</v>
      </c>
      <c r="L418" s="239"/>
      <c r="M418" s="239"/>
      <c r="N418" s="239"/>
      <c r="O418" s="239"/>
    </row>
    <row r="419" spans="2:15" ht="58">
      <c r="B419" s="251" t="s">
        <v>1438</v>
      </c>
      <c r="C419" s="251" t="s">
        <v>5715</v>
      </c>
      <c r="D419" s="251" t="s">
        <v>941</v>
      </c>
      <c r="E419" s="251"/>
      <c r="F419" s="251"/>
      <c r="G419" s="251" t="s">
        <v>4039</v>
      </c>
      <c r="H419" s="251" t="s">
        <v>4040</v>
      </c>
      <c r="I419" s="679">
        <v>16.5</v>
      </c>
      <c r="J419" s="251" t="s">
        <v>944</v>
      </c>
      <c r="K419" s="251" t="s">
        <v>2495</v>
      </c>
      <c r="L419" s="239"/>
      <c r="M419" s="239"/>
      <c r="N419" s="239"/>
      <c r="O419" s="239"/>
    </row>
    <row r="420" spans="2:15" ht="58">
      <c r="B420" s="251" t="s">
        <v>1438</v>
      </c>
      <c r="C420" s="251" t="s">
        <v>5715</v>
      </c>
      <c r="D420" s="251" t="s">
        <v>4116</v>
      </c>
      <c r="E420" s="251"/>
      <c r="F420" s="251"/>
      <c r="G420" s="251" t="s">
        <v>4039</v>
      </c>
      <c r="H420" s="251" t="s">
        <v>4040</v>
      </c>
      <c r="I420" s="679">
        <v>15</v>
      </c>
      <c r="J420" s="251" t="s">
        <v>944</v>
      </c>
      <c r="K420" s="251" t="s">
        <v>2495</v>
      </c>
      <c r="L420" s="239"/>
      <c r="M420" s="239"/>
      <c r="N420" s="239"/>
      <c r="O420" s="239"/>
    </row>
    <row r="421" spans="2:15" ht="58">
      <c r="B421" s="251" t="s">
        <v>1438</v>
      </c>
      <c r="C421" s="251" t="s">
        <v>5715</v>
      </c>
      <c r="D421" s="251" t="s">
        <v>4116</v>
      </c>
      <c r="E421" s="251"/>
      <c r="F421" s="251"/>
      <c r="G421" s="251" t="s">
        <v>4039</v>
      </c>
      <c r="H421" s="251" t="s">
        <v>4040</v>
      </c>
      <c r="I421" s="679">
        <v>17</v>
      </c>
      <c r="J421" s="251" t="s">
        <v>944</v>
      </c>
      <c r="K421" s="251" t="s">
        <v>2495</v>
      </c>
      <c r="L421" s="239"/>
      <c r="M421" s="239"/>
      <c r="N421" s="239"/>
      <c r="O421" s="239"/>
    </row>
    <row r="422" spans="2:15" ht="58">
      <c r="B422" s="251" t="s">
        <v>1438</v>
      </c>
      <c r="C422" s="251" t="s">
        <v>5715</v>
      </c>
      <c r="D422" s="251" t="s">
        <v>953</v>
      </c>
      <c r="E422" s="251"/>
      <c r="F422" s="251"/>
      <c r="G422" s="251" t="s">
        <v>4039</v>
      </c>
      <c r="H422" s="251" t="s">
        <v>4040</v>
      </c>
      <c r="I422" s="679">
        <v>8</v>
      </c>
      <c r="J422" s="251" t="s">
        <v>944</v>
      </c>
      <c r="K422" s="251" t="s">
        <v>2495</v>
      </c>
      <c r="L422" s="239"/>
      <c r="M422" s="239"/>
      <c r="N422" s="239"/>
      <c r="O422" s="239"/>
    </row>
    <row r="423" spans="2:15" ht="58">
      <c r="B423" s="251" t="s">
        <v>1438</v>
      </c>
      <c r="C423" s="251" t="s">
        <v>5715</v>
      </c>
      <c r="D423" s="251" t="s">
        <v>941</v>
      </c>
      <c r="E423" s="251"/>
      <c r="F423" s="251"/>
      <c r="G423" s="251" t="s">
        <v>4039</v>
      </c>
      <c r="H423" s="251" t="s">
        <v>4040</v>
      </c>
      <c r="I423" s="679">
        <v>15</v>
      </c>
      <c r="J423" s="251" t="s">
        <v>944</v>
      </c>
      <c r="K423" s="251" t="s">
        <v>2495</v>
      </c>
      <c r="L423" s="239"/>
      <c r="M423" s="239"/>
      <c r="N423" s="239"/>
      <c r="O423" s="239"/>
    </row>
    <row r="424" spans="2:15" ht="58">
      <c r="B424" s="251" t="s">
        <v>1438</v>
      </c>
      <c r="C424" s="251" t="s">
        <v>5715</v>
      </c>
      <c r="D424" s="251" t="s">
        <v>4013</v>
      </c>
      <c r="E424" s="251"/>
      <c r="F424" s="251"/>
      <c r="G424" s="251" t="s">
        <v>4095</v>
      </c>
      <c r="H424" s="251" t="s">
        <v>4096</v>
      </c>
      <c r="I424" s="679">
        <v>3</v>
      </c>
      <c r="J424" s="251" t="s">
        <v>944</v>
      </c>
      <c r="K424" s="251" t="s">
        <v>2495</v>
      </c>
      <c r="L424" s="239"/>
      <c r="M424" s="239"/>
      <c r="N424" s="239"/>
      <c r="O424" s="239"/>
    </row>
    <row r="425" spans="2:15" ht="58">
      <c r="B425" s="251" t="s">
        <v>1438</v>
      </c>
      <c r="C425" s="251" t="s">
        <v>5715</v>
      </c>
      <c r="D425" s="251" t="s">
        <v>4013</v>
      </c>
      <c r="E425" s="251"/>
      <c r="F425" s="251"/>
      <c r="G425" s="251" t="s">
        <v>4095</v>
      </c>
      <c r="H425" s="251" t="s">
        <v>4096</v>
      </c>
      <c r="I425" s="679">
        <v>3.5</v>
      </c>
      <c r="J425" s="251" t="s">
        <v>944</v>
      </c>
      <c r="K425" s="251" t="s">
        <v>2495</v>
      </c>
      <c r="L425" s="239"/>
      <c r="M425" s="239"/>
      <c r="N425" s="239"/>
      <c r="O425" s="239"/>
    </row>
    <row r="426" spans="2:15" ht="58">
      <c r="B426" s="251" t="s">
        <v>1438</v>
      </c>
      <c r="C426" s="251" t="s">
        <v>5715</v>
      </c>
      <c r="D426" s="251" t="s">
        <v>4013</v>
      </c>
      <c r="E426" s="251"/>
      <c r="F426" s="251"/>
      <c r="G426" s="251" t="s">
        <v>4095</v>
      </c>
      <c r="H426" s="251" t="s">
        <v>4096</v>
      </c>
      <c r="I426" s="679">
        <v>3.5</v>
      </c>
      <c r="J426" s="251" t="s">
        <v>944</v>
      </c>
      <c r="K426" s="251" t="s">
        <v>2495</v>
      </c>
      <c r="L426" s="239"/>
      <c r="M426" s="239"/>
      <c r="N426" s="239"/>
      <c r="O426" s="239"/>
    </row>
    <row r="427" spans="2:15" ht="58">
      <c r="B427" s="251" t="s">
        <v>1438</v>
      </c>
      <c r="C427" s="251" t="s">
        <v>5715</v>
      </c>
      <c r="D427" s="251" t="s">
        <v>4013</v>
      </c>
      <c r="E427" s="251"/>
      <c r="F427" s="251"/>
      <c r="G427" s="251" t="s">
        <v>4095</v>
      </c>
      <c r="H427" s="251" t="s">
        <v>4096</v>
      </c>
      <c r="I427" s="679">
        <v>4.5</v>
      </c>
      <c r="J427" s="251" t="s">
        <v>944</v>
      </c>
      <c r="K427" s="251" t="s">
        <v>2495</v>
      </c>
      <c r="L427" s="239"/>
      <c r="M427" s="239"/>
      <c r="N427" s="239"/>
      <c r="O427" s="239"/>
    </row>
    <row r="428" spans="2:15" ht="58">
      <c r="B428" s="251" t="s">
        <v>1438</v>
      </c>
      <c r="C428" s="251" t="s">
        <v>5715</v>
      </c>
      <c r="D428" s="251" t="s">
        <v>4013</v>
      </c>
      <c r="E428" s="251"/>
      <c r="F428" s="251"/>
      <c r="G428" s="251" t="s">
        <v>4095</v>
      </c>
      <c r="H428" s="251" t="s">
        <v>4096</v>
      </c>
      <c r="I428" s="679">
        <v>5</v>
      </c>
      <c r="J428" s="251" t="s">
        <v>944</v>
      </c>
      <c r="K428" s="251" t="s">
        <v>2495</v>
      </c>
      <c r="L428" s="239"/>
      <c r="M428" s="239"/>
      <c r="N428" s="239"/>
      <c r="O428" s="239"/>
    </row>
    <row r="429" spans="2:15" ht="58">
      <c r="B429" s="251" t="s">
        <v>1438</v>
      </c>
      <c r="C429" s="251" t="s">
        <v>5715</v>
      </c>
      <c r="D429" s="251" t="s">
        <v>4013</v>
      </c>
      <c r="E429" s="251"/>
      <c r="F429" s="251"/>
      <c r="G429" s="251" t="s">
        <v>4095</v>
      </c>
      <c r="H429" s="251" t="s">
        <v>4096</v>
      </c>
      <c r="I429" s="679">
        <v>5</v>
      </c>
      <c r="J429" s="251" t="s">
        <v>944</v>
      </c>
      <c r="K429" s="251" t="s">
        <v>2495</v>
      </c>
      <c r="L429" s="239"/>
      <c r="M429" s="239"/>
      <c r="N429" s="239"/>
      <c r="O429" s="239"/>
    </row>
    <row r="430" spans="2:15" ht="58">
      <c r="B430" s="251" t="s">
        <v>1438</v>
      </c>
      <c r="C430" s="251" t="s">
        <v>5715</v>
      </c>
      <c r="D430" s="251" t="s">
        <v>4013</v>
      </c>
      <c r="E430" s="251"/>
      <c r="F430" s="251"/>
      <c r="G430" s="251" t="s">
        <v>4095</v>
      </c>
      <c r="H430" s="251" t="s">
        <v>4096</v>
      </c>
      <c r="I430" s="679">
        <v>4</v>
      </c>
      <c r="J430" s="251" t="s">
        <v>944</v>
      </c>
      <c r="K430" s="251" t="s">
        <v>2495</v>
      </c>
      <c r="L430" s="239"/>
      <c r="M430" s="239"/>
      <c r="N430" s="239"/>
      <c r="O430" s="239"/>
    </row>
    <row r="431" spans="2:15" ht="58">
      <c r="B431" s="251" t="s">
        <v>1438</v>
      </c>
      <c r="C431" s="251" t="s">
        <v>5715</v>
      </c>
      <c r="D431" s="251" t="s">
        <v>4013</v>
      </c>
      <c r="E431" s="251"/>
      <c r="F431" s="251"/>
      <c r="G431" s="251" t="s">
        <v>4095</v>
      </c>
      <c r="H431" s="251" t="s">
        <v>4096</v>
      </c>
      <c r="I431" s="679">
        <v>4.5</v>
      </c>
      <c r="J431" s="251" t="s">
        <v>944</v>
      </c>
      <c r="K431" s="251" t="s">
        <v>2495</v>
      </c>
      <c r="L431" s="239"/>
      <c r="M431" s="239"/>
      <c r="N431" s="239"/>
      <c r="O431" s="239"/>
    </row>
    <row r="432" spans="2:15" ht="58">
      <c r="B432" s="251" t="s">
        <v>1438</v>
      </c>
      <c r="C432" s="251" t="s">
        <v>5715</v>
      </c>
      <c r="D432" s="251" t="s">
        <v>4013</v>
      </c>
      <c r="E432" s="251"/>
      <c r="F432" s="251"/>
      <c r="G432" s="251" t="s">
        <v>4095</v>
      </c>
      <c r="H432" s="251" t="s">
        <v>4096</v>
      </c>
      <c r="I432" s="679">
        <v>5</v>
      </c>
      <c r="J432" s="251" t="s">
        <v>944</v>
      </c>
      <c r="K432" s="251" t="s">
        <v>2495</v>
      </c>
      <c r="L432" s="239"/>
      <c r="M432" s="239"/>
      <c r="N432" s="239"/>
      <c r="O432" s="239"/>
    </row>
    <row r="433" spans="2:15" ht="58">
      <c r="B433" s="251" t="s">
        <v>1438</v>
      </c>
      <c r="C433" s="251" t="s">
        <v>5715</v>
      </c>
      <c r="D433" s="251" t="s">
        <v>4013</v>
      </c>
      <c r="E433" s="251"/>
      <c r="F433" s="251"/>
      <c r="G433" s="251" t="s">
        <v>4095</v>
      </c>
      <c r="H433" s="251" t="s">
        <v>4096</v>
      </c>
      <c r="I433" s="679">
        <v>4</v>
      </c>
      <c r="J433" s="251" t="s">
        <v>944</v>
      </c>
      <c r="K433" s="251" t="s">
        <v>2495</v>
      </c>
      <c r="L433" s="239"/>
      <c r="M433" s="239"/>
      <c r="N433" s="239"/>
      <c r="O433" s="239"/>
    </row>
    <row r="434" spans="2:15" ht="58">
      <c r="B434" s="251" t="s">
        <v>1438</v>
      </c>
      <c r="C434" s="251" t="s">
        <v>5715</v>
      </c>
      <c r="D434" s="251" t="s">
        <v>4013</v>
      </c>
      <c r="E434" s="251"/>
      <c r="F434" s="251"/>
      <c r="G434" s="251" t="s">
        <v>4095</v>
      </c>
      <c r="H434" s="251" t="s">
        <v>4096</v>
      </c>
      <c r="I434" s="679">
        <v>6</v>
      </c>
      <c r="J434" s="251" t="s">
        <v>944</v>
      </c>
      <c r="K434" s="251" t="s">
        <v>2495</v>
      </c>
      <c r="L434" s="239"/>
      <c r="M434" s="239"/>
      <c r="N434" s="239"/>
      <c r="O434" s="239"/>
    </row>
    <row r="435" spans="2:15" ht="58">
      <c r="B435" s="251" t="s">
        <v>1438</v>
      </c>
      <c r="C435" s="251" t="s">
        <v>5715</v>
      </c>
      <c r="D435" s="251" t="s">
        <v>4013</v>
      </c>
      <c r="E435" s="251"/>
      <c r="F435" s="251"/>
      <c r="G435" s="251" t="s">
        <v>4095</v>
      </c>
      <c r="H435" s="251" t="s">
        <v>4096</v>
      </c>
      <c r="I435" s="679">
        <v>4.5</v>
      </c>
      <c r="J435" s="251" t="s">
        <v>944</v>
      </c>
      <c r="K435" s="251" t="s">
        <v>2495</v>
      </c>
      <c r="L435" s="239"/>
      <c r="M435" s="239"/>
      <c r="N435" s="239"/>
      <c r="O435" s="239"/>
    </row>
    <row r="436" spans="2:15" ht="58">
      <c r="B436" s="251" t="s">
        <v>1438</v>
      </c>
      <c r="C436" s="251" t="s">
        <v>5715</v>
      </c>
      <c r="D436" s="251" t="s">
        <v>4013</v>
      </c>
      <c r="E436" s="251"/>
      <c r="F436" s="251"/>
      <c r="G436" s="251" t="s">
        <v>4095</v>
      </c>
      <c r="H436" s="251" t="s">
        <v>4096</v>
      </c>
      <c r="I436" s="679">
        <v>3.5</v>
      </c>
      <c r="J436" s="251" t="s">
        <v>944</v>
      </c>
      <c r="K436" s="251" t="s">
        <v>2495</v>
      </c>
      <c r="L436" s="239"/>
      <c r="M436" s="239"/>
      <c r="N436" s="239"/>
      <c r="O436" s="239"/>
    </row>
    <row r="437" spans="2:15" ht="58">
      <c r="B437" s="251" t="s">
        <v>1438</v>
      </c>
      <c r="C437" s="251" t="s">
        <v>5715</v>
      </c>
      <c r="D437" s="251" t="s">
        <v>4013</v>
      </c>
      <c r="E437" s="251"/>
      <c r="F437" s="251"/>
      <c r="G437" s="251" t="s">
        <v>4095</v>
      </c>
      <c r="H437" s="251" t="s">
        <v>4096</v>
      </c>
      <c r="I437" s="679">
        <v>3</v>
      </c>
      <c r="J437" s="251" t="s">
        <v>944</v>
      </c>
      <c r="K437" s="251" t="s">
        <v>2495</v>
      </c>
      <c r="L437" s="239"/>
      <c r="M437" s="239"/>
      <c r="N437" s="239"/>
      <c r="O437" s="239"/>
    </row>
    <row r="438" spans="2:15" ht="58">
      <c r="B438" s="251" t="s">
        <v>1438</v>
      </c>
      <c r="C438" s="251" t="s">
        <v>5715</v>
      </c>
      <c r="D438" s="251" t="s">
        <v>4013</v>
      </c>
      <c r="E438" s="251"/>
      <c r="F438" s="251"/>
      <c r="G438" s="251" t="s">
        <v>4095</v>
      </c>
      <c r="H438" s="251" t="s">
        <v>4096</v>
      </c>
      <c r="I438" s="679">
        <v>5</v>
      </c>
      <c r="J438" s="251" t="s">
        <v>944</v>
      </c>
      <c r="K438" s="251" t="s">
        <v>2495</v>
      </c>
      <c r="L438" s="239"/>
      <c r="M438" s="239"/>
      <c r="N438" s="239"/>
      <c r="O438" s="239"/>
    </row>
    <row r="439" spans="2:15" ht="58">
      <c r="B439" s="251" t="s">
        <v>1438</v>
      </c>
      <c r="C439" s="251" t="s">
        <v>5715</v>
      </c>
      <c r="D439" s="251" t="s">
        <v>4013</v>
      </c>
      <c r="E439" s="251"/>
      <c r="F439" s="251"/>
      <c r="G439" s="251" t="s">
        <v>4095</v>
      </c>
      <c r="H439" s="251" t="s">
        <v>4096</v>
      </c>
      <c r="I439" s="679">
        <v>5</v>
      </c>
      <c r="J439" s="251" t="s">
        <v>944</v>
      </c>
      <c r="K439" s="251" t="s">
        <v>2495</v>
      </c>
      <c r="L439" s="239"/>
      <c r="M439" s="239"/>
      <c r="N439" s="239"/>
      <c r="O439" s="239"/>
    </row>
    <row r="440" spans="2:15" ht="58">
      <c r="B440" s="251" t="s">
        <v>1438</v>
      </c>
      <c r="C440" s="251" t="s">
        <v>5715</v>
      </c>
      <c r="D440" s="251" t="s">
        <v>4013</v>
      </c>
      <c r="E440" s="251"/>
      <c r="F440" s="251"/>
      <c r="G440" s="251" t="s">
        <v>4095</v>
      </c>
      <c r="H440" s="251" t="s">
        <v>4096</v>
      </c>
      <c r="I440" s="679">
        <v>5</v>
      </c>
      <c r="J440" s="251" t="s">
        <v>944</v>
      </c>
      <c r="K440" s="251" t="s">
        <v>2495</v>
      </c>
      <c r="L440" s="239"/>
      <c r="M440" s="239"/>
      <c r="N440" s="239"/>
      <c r="O440" s="239"/>
    </row>
    <row r="441" spans="2:15" ht="58">
      <c r="B441" s="251" t="s">
        <v>1438</v>
      </c>
      <c r="C441" s="251" t="s">
        <v>5715</v>
      </c>
      <c r="D441" s="251" t="s">
        <v>4013</v>
      </c>
      <c r="E441" s="251"/>
      <c r="F441" s="251"/>
      <c r="G441" s="251" t="s">
        <v>4095</v>
      </c>
      <c r="H441" s="251" t="s">
        <v>4096</v>
      </c>
      <c r="I441" s="679">
        <v>3.5</v>
      </c>
      <c r="J441" s="251" t="s">
        <v>944</v>
      </c>
      <c r="K441" s="251" t="s">
        <v>2495</v>
      </c>
      <c r="L441" s="239"/>
      <c r="M441" s="239"/>
      <c r="N441" s="239"/>
      <c r="O441" s="239"/>
    </row>
    <row r="442" spans="2:15" ht="58">
      <c r="B442" s="251" t="s">
        <v>1438</v>
      </c>
      <c r="C442" s="251" t="s">
        <v>5715</v>
      </c>
      <c r="D442" s="251" t="s">
        <v>4013</v>
      </c>
      <c r="E442" s="251"/>
      <c r="F442" s="251"/>
      <c r="G442" s="251" t="s">
        <v>4095</v>
      </c>
      <c r="H442" s="251" t="s">
        <v>4096</v>
      </c>
      <c r="I442" s="679">
        <v>5.5</v>
      </c>
      <c r="J442" s="251" t="s">
        <v>944</v>
      </c>
      <c r="K442" s="251" t="s">
        <v>2495</v>
      </c>
      <c r="L442" s="239"/>
      <c r="M442" s="239"/>
      <c r="N442" s="239"/>
      <c r="O442" s="239"/>
    </row>
    <row r="443" spans="2:15" ht="58">
      <c r="B443" s="251" t="s">
        <v>1438</v>
      </c>
      <c r="C443" s="251" t="s">
        <v>5715</v>
      </c>
      <c r="D443" s="251" t="s">
        <v>4013</v>
      </c>
      <c r="E443" s="251"/>
      <c r="F443" s="251"/>
      <c r="G443" s="251" t="s">
        <v>4095</v>
      </c>
      <c r="H443" s="251" t="s">
        <v>4096</v>
      </c>
      <c r="I443" s="679">
        <v>5.5</v>
      </c>
      <c r="J443" s="251" t="s">
        <v>944</v>
      </c>
      <c r="K443" s="251" t="s">
        <v>2495</v>
      </c>
      <c r="L443" s="239"/>
      <c r="M443" s="239"/>
      <c r="N443" s="239"/>
      <c r="O443" s="239"/>
    </row>
    <row r="444" spans="2:15" ht="58">
      <c r="B444" s="251" t="s">
        <v>1438</v>
      </c>
      <c r="C444" s="251" t="s">
        <v>5715</v>
      </c>
      <c r="D444" s="251" t="s">
        <v>949</v>
      </c>
      <c r="E444" s="251"/>
      <c r="F444" s="251"/>
      <c r="G444" s="251"/>
      <c r="H444" s="251"/>
      <c r="I444" s="679">
        <v>3.12</v>
      </c>
      <c r="J444" s="251" t="s">
        <v>944</v>
      </c>
      <c r="K444" s="251" t="s">
        <v>2495</v>
      </c>
      <c r="L444" s="239"/>
      <c r="M444" s="239"/>
      <c r="N444" s="239"/>
      <c r="O444" s="239"/>
    </row>
    <row r="445" spans="2:15" ht="58">
      <c r="B445" s="251" t="s">
        <v>1438</v>
      </c>
      <c r="C445" s="251" t="s">
        <v>5715</v>
      </c>
      <c r="D445" s="251"/>
      <c r="E445" s="251"/>
      <c r="F445" s="251"/>
      <c r="G445" s="251"/>
      <c r="H445" s="251"/>
      <c r="I445" s="679">
        <v>15</v>
      </c>
      <c r="J445" s="251"/>
      <c r="K445" s="251"/>
      <c r="L445" s="239"/>
      <c r="M445" s="239"/>
      <c r="N445" s="239"/>
      <c r="O445" s="239"/>
    </row>
    <row r="446" spans="2:15" ht="43.5">
      <c r="B446" s="251" t="s">
        <v>1438</v>
      </c>
      <c r="C446" s="251" t="s">
        <v>5716</v>
      </c>
      <c r="D446" s="251" t="s">
        <v>4008</v>
      </c>
      <c r="E446" s="251"/>
      <c r="F446" s="251"/>
      <c r="G446" s="251" t="s">
        <v>4134</v>
      </c>
      <c r="H446" s="251" t="s">
        <v>4135</v>
      </c>
      <c r="I446" s="679">
        <v>13.602</v>
      </c>
      <c r="J446" s="251" t="s">
        <v>956</v>
      </c>
      <c r="K446" s="251" t="s">
        <v>2495</v>
      </c>
      <c r="L446" s="239"/>
      <c r="M446" s="239"/>
      <c r="N446" s="239"/>
      <c r="O446" s="239"/>
    </row>
    <row r="447" spans="2:15" ht="43.5">
      <c r="B447" s="251" t="s">
        <v>1438</v>
      </c>
      <c r="C447" s="251" t="s">
        <v>5716</v>
      </c>
      <c r="D447" s="251" t="s">
        <v>4008</v>
      </c>
      <c r="E447" s="251"/>
      <c r="F447" s="251"/>
      <c r="G447" s="251" t="s">
        <v>4134</v>
      </c>
      <c r="H447" s="251" t="s">
        <v>4135</v>
      </c>
      <c r="I447" s="679">
        <v>12.067</v>
      </c>
      <c r="J447" s="251" t="s">
        <v>956</v>
      </c>
      <c r="K447" s="251" t="s">
        <v>2495</v>
      </c>
      <c r="L447" s="239"/>
      <c r="M447" s="239"/>
      <c r="N447" s="239"/>
      <c r="O447" s="239"/>
    </row>
    <row r="448" spans="2:15" ht="43.5">
      <c r="B448" s="251" t="s">
        <v>1438</v>
      </c>
      <c r="C448" s="251" t="s">
        <v>5716</v>
      </c>
      <c r="D448" s="251" t="s">
        <v>4008</v>
      </c>
      <c r="E448" s="251"/>
      <c r="F448" s="251"/>
      <c r="G448" s="251" t="s">
        <v>4134</v>
      </c>
      <c r="H448" s="251" t="s">
        <v>4135</v>
      </c>
      <c r="I448" s="679">
        <v>14.666</v>
      </c>
      <c r="J448" s="251" t="s">
        <v>956</v>
      </c>
      <c r="K448" s="251" t="s">
        <v>2495</v>
      </c>
      <c r="L448" s="239"/>
      <c r="M448" s="239"/>
      <c r="N448" s="239"/>
      <c r="O448" s="239"/>
    </row>
    <row r="449" spans="2:15" ht="43.5">
      <c r="B449" s="251" t="s">
        <v>1438</v>
      </c>
      <c r="C449" s="251" t="s">
        <v>5716</v>
      </c>
      <c r="D449" s="251" t="s">
        <v>4008</v>
      </c>
      <c r="E449" s="251"/>
      <c r="F449" s="251"/>
      <c r="G449" s="251" t="s">
        <v>4136</v>
      </c>
      <c r="H449" s="251" t="s">
        <v>4135</v>
      </c>
      <c r="I449" s="679">
        <v>10.35</v>
      </c>
      <c r="J449" s="251" t="s">
        <v>956</v>
      </c>
      <c r="K449" s="251" t="s">
        <v>2495</v>
      </c>
      <c r="L449" s="239"/>
      <c r="M449" s="239"/>
      <c r="N449" s="239"/>
      <c r="O449" s="239"/>
    </row>
    <row r="450" spans="2:15" ht="43.5">
      <c r="B450" s="251" t="s">
        <v>1438</v>
      </c>
      <c r="C450" s="251" t="s">
        <v>5716</v>
      </c>
      <c r="D450" s="251" t="s">
        <v>4008</v>
      </c>
      <c r="E450" s="251"/>
      <c r="F450" s="251"/>
      <c r="G450" s="251" t="s">
        <v>4134</v>
      </c>
      <c r="H450" s="251" t="s">
        <v>4135</v>
      </c>
      <c r="I450" s="679">
        <v>13.553000000000001</v>
      </c>
      <c r="J450" s="251" t="s">
        <v>956</v>
      </c>
      <c r="K450" s="251" t="s">
        <v>2495</v>
      </c>
      <c r="L450" s="239"/>
      <c r="M450" s="239"/>
      <c r="N450" s="239"/>
      <c r="O450" s="239"/>
    </row>
    <row r="451" spans="2:15" ht="43.5">
      <c r="B451" s="251" t="s">
        <v>1438</v>
      </c>
      <c r="C451" s="251" t="s">
        <v>5716</v>
      </c>
      <c r="D451" s="251" t="s">
        <v>4008</v>
      </c>
      <c r="E451" s="251"/>
      <c r="F451" s="251"/>
      <c r="G451" s="251" t="s">
        <v>4134</v>
      </c>
      <c r="H451" s="251" t="s">
        <v>4135</v>
      </c>
      <c r="I451" s="679">
        <v>13.48</v>
      </c>
      <c r="J451" s="251" t="s">
        <v>956</v>
      </c>
      <c r="K451" s="251" t="s">
        <v>2495</v>
      </c>
      <c r="L451" s="239"/>
      <c r="M451" s="239"/>
      <c r="N451" s="239"/>
      <c r="O451" s="239"/>
    </row>
    <row r="452" spans="2:15" ht="43.5">
      <c r="B452" s="251" t="s">
        <v>1438</v>
      </c>
      <c r="C452" s="251" t="s">
        <v>5716</v>
      </c>
      <c r="D452" s="251" t="s">
        <v>4008</v>
      </c>
      <c r="E452" s="251"/>
      <c r="F452" s="251"/>
      <c r="G452" s="251" t="s">
        <v>4134</v>
      </c>
      <c r="H452" s="251" t="s">
        <v>4135</v>
      </c>
      <c r="I452" s="679">
        <v>10.882999999999999</v>
      </c>
      <c r="J452" s="251" t="s">
        <v>956</v>
      </c>
      <c r="K452" s="251" t="s">
        <v>2495</v>
      </c>
      <c r="L452" s="239"/>
      <c r="M452" s="239"/>
      <c r="N452" s="239"/>
      <c r="O452" s="239"/>
    </row>
    <row r="453" spans="2:15" ht="43.5">
      <c r="B453" s="251" t="s">
        <v>1438</v>
      </c>
      <c r="C453" s="251" t="s">
        <v>5716</v>
      </c>
      <c r="D453" s="251" t="s">
        <v>4008</v>
      </c>
      <c r="E453" s="251"/>
      <c r="F453" s="251"/>
      <c r="G453" s="251" t="s">
        <v>4134</v>
      </c>
      <c r="H453" s="251" t="s">
        <v>4135</v>
      </c>
      <c r="I453" s="679">
        <v>14</v>
      </c>
      <c r="J453" s="251" t="s">
        <v>956</v>
      </c>
      <c r="K453" s="251" t="s">
        <v>2495</v>
      </c>
      <c r="L453" s="239"/>
      <c r="M453" s="239"/>
      <c r="N453" s="239"/>
      <c r="O453" s="239"/>
    </row>
    <row r="454" spans="2:15" ht="43.5">
      <c r="B454" s="251" t="s">
        <v>1438</v>
      </c>
      <c r="C454" s="251" t="s">
        <v>5716</v>
      </c>
      <c r="D454" s="251" t="s">
        <v>4008</v>
      </c>
      <c r="E454" s="251"/>
      <c r="F454" s="251"/>
      <c r="G454" s="251" t="s">
        <v>4134</v>
      </c>
      <c r="H454" s="251" t="s">
        <v>4135</v>
      </c>
      <c r="I454" s="679">
        <v>10</v>
      </c>
      <c r="J454" s="251" t="s">
        <v>956</v>
      </c>
      <c r="K454" s="251" t="s">
        <v>2495</v>
      </c>
      <c r="L454" s="239"/>
      <c r="M454" s="239"/>
      <c r="N454" s="239"/>
      <c r="O454" s="239"/>
    </row>
    <row r="455" spans="2:15" ht="43.5">
      <c r="B455" s="251" t="s">
        <v>1438</v>
      </c>
      <c r="C455" s="251" t="s">
        <v>5716</v>
      </c>
      <c r="D455" s="251" t="s">
        <v>4008</v>
      </c>
      <c r="E455" s="251"/>
      <c r="F455" s="251"/>
      <c r="G455" s="251" t="s">
        <v>4134</v>
      </c>
      <c r="H455" s="251" t="s">
        <v>4135</v>
      </c>
      <c r="I455" s="679">
        <v>12</v>
      </c>
      <c r="J455" s="251" t="s">
        <v>956</v>
      </c>
      <c r="K455" s="251" t="s">
        <v>2495</v>
      </c>
      <c r="L455" s="239"/>
      <c r="M455" s="239"/>
      <c r="N455" s="239"/>
      <c r="O455" s="239"/>
    </row>
    <row r="456" spans="2:15" ht="43.5">
      <c r="B456" s="251" t="s">
        <v>1438</v>
      </c>
      <c r="C456" s="251" t="s">
        <v>5716</v>
      </c>
      <c r="D456" s="251" t="s">
        <v>4008</v>
      </c>
      <c r="E456" s="251"/>
      <c r="F456" s="251"/>
      <c r="G456" s="251" t="s">
        <v>4134</v>
      </c>
      <c r="H456" s="251" t="s">
        <v>4135</v>
      </c>
      <c r="I456" s="679">
        <v>5</v>
      </c>
      <c r="J456" s="251" t="s">
        <v>956</v>
      </c>
      <c r="K456" s="251" t="s">
        <v>2495</v>
      </c>
      <c r="L456" s="239"/>
      <c r="M456" s="239"/>
      <c r="N456" s="239"/>
      <c r="O456" s="239"/>
    </row>
    <row r="457" spans="2:15" ht="43.5">
      <c r="B457" s="251" t="s">
        <v>1438</v>
      </c>
      <c r="C457" s="251" t="s">
        <v>5716</v>
      </c>
      <c r="D457" s="251" t="s">
        <v>4008</v>
      </c>
      <c r="E457" s="251"/>
      <c r="F457" s="251"/>
      <c r="G457" s="251" t="s">
        <v>4134</v>
      </c>
      <c r="H457" s="251" t="s">
        <v>4135</v>
      </c>
      <c r="I457" s="679">
        <v>9.343</v>
      </c>
      <c r="J457" s="251" t="s">
        <v>956</v>
      </c>
      <c r="K457" s="251" t="s">
        <v>2495</v>
      </c>
      <c r="L457" s="239"/>
      <c r="M457" s="239"/>
      <c r="N457" s="239"/>
      <c r="O457" s="239"/>
    </row>
    <row r="458" spans="2:15" ht="43.5">
      <c r="B458" s="251" t="s">
        <v>1438</v>
      </c>
      <c r="C458" s="251" t="s">
        <v>5716</v>
      </c>
      <c r="D458" s="251" t="s">
        <v>4008</v>
      </c>
      <c r="E458" s="251"/>
      <c r="F458" s="251"/>
      <c r="G458" s="251" t="s">
        <v>4134</v>
      </c>
      <c r="H458" s="251" t="s">
        <v>4135</v>
      </c>
      <c r="I458" s="679">
        <v>12.215</v>
      </c>
      <c r="J458" s="251" t="s">
        <v>956</v>
      </c>
      <c r="K458" s="251" t="s">
        <v>2495</v>
      </c>
      <c r="L458" s="239"/>
      <c r="M458" s="239"/>
      <c r="N458" s="239"/>
      <c r="O458" s="239"/>
    </row>
    <row r="459" spans="2:15" ht="43.5">
      <c r="B459" s="251" t="s">
        <v>1438</v>
      </c>
      <c r="C459" s="251" t="s">
        <v>5716</v>
      </c>
      <c r="D459" s="251" t="s">
        <v>4008</v>
      </c>
      <c r="E459" s="251"/>
      <c r="F459" s="251"/>
      <c r="G459" s="251" t="s">
        <v>4134</v>
      </c>
      <c r="H459" s="251" t="s">
        <v>4135</v>
      </c>
      <c r="I459" s="679">
        <v>11</v>
      </c>
      <c r="J459" s="251" t="s">
        <v>956</v>
      </c>
      <c r="K459" s="251" t="s">
        <v>2495</v>
      </c>
      <c r="L459" s="239"/>
      <c r="M459" s="239"/>
      <c r="N459" s="239"/>
      <c r="O459" s="239"/>
    </row>
    <row r="460" spans="2:15" ht="43.5">
      <c r="B460" s="251" t="s">
        <v>1438</v>
      </c>
      <c r="C460" s="251" t="s">
        <v>5716</v>
      </c>
      <c r="D460" s="251" t="s">
        <v>4008</v>
      </c>
      <c r="E460" s="251"/>
      <c r="F460" s="251"/>
      <c r="G460" s="251" t="s">
        <v>4134</v>
      </c>
      <c r="H460" s="251" t="s">
        <v>4135</v>
      </c>
      <c r="I460" s="679">
        <v>12.006</v>
      </c>
      <c r="J460" s="251" t="s">
        <v>956</v>
      </c>
      <c r="K460" s="251" t="s">
        <v>2495</v>
      </c>
      <c r="L460" s="239"/>
      <c r="M460" s="239"/>
      <c r="N460" s="239"/>
      <c r="O460" s="239"/>
    </row>
    <row r="461" spans="2:15" ht="43.5">
      <c r="B461" s="251" t="s">
        <v>1438</v>
      </c>
      <c r="C461" s="251" t="s">
        <v>5716</v>
      </c>
      <c r="D461" s="251" t="s">
        <v>4008</v>
      </c>
      <c r="E461" s="251"/>
      <c r="F461" s="251"/>
      <c r="G461" s="251" t="s">
        <v>4136</v>
      </c>
      <c r="H461" s="251" t="s">
        <v>4137</v>
      </c>
      <c r="I461" s="679">
        <v>10.163</v>
      </c>
      <c r="J461" s="251" t="s">
        <v>956</v>
      </c>
      <c r="K461" s="251" t="s">
        <v>2495</v>
      </c>
      <c r="L461" s="239"/>
      <c r="M461" s="239"/>
      <c r="N461" s="239"/>
      <c r="O461" s="239"/>
    </row>
    <row r="462" spans="2:15" ht="43.5">
      <c r="B462" s="251" t="s">
        <v>1438</v>
      </c>
      <c r="C462" s="251" t="s">
        <v>5716</v>
      </c>
      <c r="D462" s="251" t="s">
        <v>4008</v>
      </c>
      <c r="E462" s="251"/>
      <c r="F462" s="251"/>
      <c r="G462" s="251" t="s">
        <v>4134</v>
      </c>
      <c r="H462" s="251" t="s">
        <v>4135</v>
      </c>
      <c r="I462" s="679">
        <v>11.282</v>
      </c>
      <c r="J462" s="251" t="s">
        <v>956</v>
      </c>
      <c r="K462" s="251" t="s">
        <v>2495</v>
      </c>
      <c r="L462" s="239"/>
      <c r="M462" s="239"/>
      <c r="N462" s="239"/>
      <c r="O462" s="239"/>
    </row>
    <row r="463" spans="2:15" ht="43.5">
      <c r="B463" s="251" t="s">
        <v>1438</v>
      </c>
      <c r="C463" s="251" t="s">
        <v>5716</v>
      </c>
      <c r="D463" s="251" t="s">
        <v>4008</v>
      </c>
      <c r="E463" s="251"/>
      <c r="F463" s="251"/>
      <c r="G463" s="251" t="s">
        <v>4134</v>
      </c>
      <c r="H463" s="251" t="s">
        <v>4135</v>
      </c>
      <c r="I463" s="679">
        <v>5.2140000000000004</v>
      </c>
      <c r="J463" s="251" t="s">
        <v>956</v>
      </c>
      <c r="K463" s="251" t="s">
        <v>2495</v>
      </c>
      <c r="L463" s="239"/>
      <c r="M463" s="239"/>
      <c r="N463" s="239"/>
      <c r="O463" s="239"/>
    </row>
    <row r="464" spans="2:15" ht="43.5">
      <c r="B464" s="251" t="s">
        <v>1438</v>
      </c>
      <c r="C464" s="251" t="s">
        <v>5716</v>
      </c>
      <c r="D464" s="251" t="s">
        <v>4008</v>
      </c>
      <c r="E464" s="251"/>
      <c r="F464" s="251"/>
      <c r="G464" s="251" t="s">
        <v>4134</v>
      </c>
      <c r="H464" s="251" t="s">
        <v>4135</v>
      </c>
      <c r="I464" s="679">
        <v>10.811</v>
      </c>
      <c r="J464" s="251" t="s">
        <v>956</v>
      </c>
      <c r="K464" s="251" t="s">
        <v>2495</v>
      </c>
      <c r="L464" s="239"/>
      <c r="M464" s="239"/>
      <c r="N464" s="239"/>
      <c r="O464" s="239"/>
    </row>
    <row r="465" spans="2:15" ht="43.5">
      <c r="B465" s="251" t="s">
        <v>1438</v>
      </c>
      <c r="C465" s="251" t="s">
        <v>5716</v>
      </c>
      <c r="D465" s="251" t="s">
        <v>4008</v>
      </c>
      <c r="E465" s="251"/>
      <c r="F465" s="251"/>
      <c r="G465" s="251" t="s">
        <v>4134</v>
      </c>
      <c r="H465" s="251" t="s">
        <v>4135</v>
      </c>
      <c r="I465" s="679">
        <v>10.438000000000001</v>
      </c>
      <c r="J465" s="251" t="s">
        <v>956</v>
      </c>
      <c r="K465" s="251" t="s">
        <v>2495</v>
      </c>
      <c r="L465" s="239"/>
      <c r="M465" s="239"/>
      <c r="N465" s="239"/>
      <c r="O465" s="239"/>
    </row>
    <row r="466" spans="2:15" ht="43.5">
      <c r="B466" s="251" t="s">
        <v>1438</v>
      </c>
      <c r="C466" s="251" t="s">
        <v>5716</v>
      </c>
      <c r="D466" s="251" t="s">
        <v>4008</v>
      </c>
      <c r="E466" s="251"/>
      <c r="F466" s="251"/>
      <c r="G466" s="251" t="s">
        <v>4134</v>
      </c>
      <c r="H466" s="251" t="s">
        <v>4135</v>
      </c>
      <c r="I466" s="679">
        <v>7.5149999999999997</v>
      </c>
      <c r="J466" s="251" t="s">
        <v>956</v>
      </c>
      <c r="K466" s="251" t="s">
        <v>2495</v>
      </c>
      <c r="L466" s="239"/>
      <c r="M466" s="239"/>
      <c r="N466" s="239"/>
      <c r="O466" s="239"/>
    </row>
    <row r="467" spans="2:15" ht="43.5">
      <c r="B467" s="251" t="s">
        <v>1438</v>
      </c>
      <c r="C467" s="251" t="s">
        <v>5716</v>
      </c>
      <c r="D467" s="251" t="s">
        <v>4008</v>
      </c>
      <c r="E467" s="251"/>
      <c r="F467" s="251"/>
      <c r="G467" s="251" t="s">
        <v>4134</v>
      </c>
      <c r="H467" s="251" t="s">
        <v>4135</v>
      </c>
      <c r="I467" s="679">
        <v>8.0380000000000003</v>
      </c>
      <c r="J467" s="251" t="s">
        <v>956</v>
      </c>
      <c r="K467" s="251" t="s">
        <v>2495</v>
      </c>
      <c r="L467" s="239"/>
      <c r="M467" s="239"/>
      <c r="N467" s="239"/>
      <c r="O467" s="239"/>
    </row>
    <row r="468" spans="2:15" ht="43.5">
      <c r="B468" s="251" t="s">
        <v>1438</v>
      </c>
      <c r="C468" s="251" t="s">
        <v>5716</v>
      </c>
      <c r="D468" s="251" t="s">
        <v>4008</v>
      </c>
      <c r="E468" s="251"/>
      <c r="F468" s="251"/>
      <c r="G468" s="251" t="s">
        <v>4138</v>
      </c>
      <c r="H468" s="251" t="s">
        <v>4139</v>
      </c>
      <c r="I468" s="679">
        <v>11.124000000000001</v>
      </c>
      <c r="J468" s="251" t="s">
        <v>956</v>
      </c>
      <c r="K468" s="251" t="s">
        <v>2495</v>
      </c>
      <c r="L468" s="239"/>
      <c r="M468" s="239"/>
      <c r="N468" s="239"/>
      <c r="O468" s="239"/>
    </row>
    <row r="469" spans="2:15" ht="43.5">
      <c r="B469" s="251" t="s">
        <v>1438</v>
      </c>
      <c r="C469" s="251" t="s">
        <v>5716</v>
      </c>
      <c r="D469" s="251" t="s">
        <v>4008</v>
      </c>
      <c r="E469" s="251"/>
      <c r="F469" s="251"/>
      <c r="G469" s="251" t="s">
        <v>4134</v>
      </c>
      <c r="H469" s="251" t="s">
        <v>4135</v>
      </c>
      <c r="I469" s="679">
        <v>15.448</v>
      </c>
      <c r="J469" s="251" t="s">
        <v>956</v>
      </c>
      <c r="K469" s="251" t="s">
        <v>2495</v>
      </c>
      <c r="L469" s="239"/>
      <c r="M469" s="239"/>
      <c r="N469" s="239"/>
      <c r="O469" s="239"/>
    </row>
    <row r="470" spans="2:15" ht="43.5">
      <c r="B470" s="251" t="s">
        <v>1438</v>
      </c>
      <c r="C470" s="251" t="s">
        <v>5716</v>
      </c>
      <c r="D470" s="251" t="s">
        <v>4012</v>
      </c>
      <c r="E470" s="251"/>
      <c r="F470" s="251"/>
      <c r="G470" s="251" t="s">
        <v>4134</v>
      </c>
      <c r="H470" s="251" t="s">
        <v>4135</v>
      </c>
      <c r="I470" s="679">
        <v>4</v>
      </c>
      <c r="J470" s="251" t="s">
        <v>956</v>
      </c>
      <c r="K470" s="251" t="s">
        <v>2495</v>
      </c>
      <c r="L470" s="239"/>
      <c r="M470" s="239"/>
      <c r="N470" s="239"/>
      <c r="O470" s="239"/>
    </row>
    <row r="471" spans="2:15" ht="43.5">
      <c r="B471" s="251" t="s">
        <v>1438</v>
      </c>
      <c r="C471" s="251" t="s">
        <v>5716</v>
      </c>
      <c r="D471" s="251" t="s">
        <v>4008</v>
      </c>
      <c r="E471" s="251"/>
      <c r="F471" s="251"/>
      <c r="G471" s="251" t="s">
        <v>4134</v>
      </c>
      <c r="H471" s="251" t="s">
        <v>4135</v>
      </c>
      <c r="I471" s="679">
        <v>10.02</v>
      </c>
      <c r="J471" s="251" t="s">
        <v>956</v>
      </c>
      <c r="K471" s="251" t="s">
        <v>2495</v>
      </c>
      <c r="L471" s="239"/>
      <c r="M471" s="239"/>
      <c r="N471" s="239"/>
      <c r="O471" s="239"/>
    </row>
    <row r="472" spans="2:15" ht="43.5">
      <c r="B472" s="251" t="s">
        <v>1438</v>
      </c>
      <c r="C472" s="251" t="s">
        <v>5716</v>
      </c>
      <c r="D472" s="251" t="s">
        <v>4008</v>
      </c>
      <c r="E472" s="251"/>
      <c r="F472" s="251"/>
      <c r="G472" s="251" t="s">
        <v>4134</v>
      </c>
      <c r="H472" s="251" t="s">
        <v>4135</v>
      </c>
      <c r="I472" s="679">
        <v>13.628</v>
      </c>
      <c r="J472" s="251" t="s">
        <v>956</v>
      </c>
      <c r="K472" s="251" t="s">
        <v>2495</v>
      </c>
      <c r="L472" s="239"/>
      <c r="M472" s="239"/>
      <c r="N472" s="239"/>
      <c r="O472" s="239"/>
    </row>
    <row r="473" spans="2:15" ht="43.5">
      <c r="B473" s="251" t="s">
        <v>1438</v>
      </c>
      <c r="C473" s="251" t="s">
        <v>5716</v>
      </c>
      <c r="D473" s="251" t="s">
        <v>4008</v>
      </c>
      <c r="E473" s="251"/>
      <c r="F473" s="251"/>
      <c r="G473" s="251" t="s">
        <v>4136</v>
      </c>
      <c r="H473" s="251" t="s">
        <v>4137</v>
      </c>
      <c r="I473" s="679">
        <v>14.22</v>
      </c>
      <c r="J473" s="251" t="s">
        <v>956</v>
      </c>
      <c r="K473" s="251" t="s">
        <v>2495</v>
      </c>
      <c r="L473" s="239"/>
      <c r="M473" s="239"/>
      <c r="N473" s="239"/>
      <c r="O473" s="239"/>
    </row>
    <row r="474" spans="2:15" ht="43.5">
      <c r="B474" s="251" t="s">
        <v>1438</v>
      </c>
      <c r="C474" s="251" t="s">
        <v>5716</v>
      </c>
      <c r="D474" s="251" t="s">
        <v>4008</v>
      </c>
      <c r="E474" s="251"/>
      <c r="F474" s="251"/>
      <c r="G474" s="251" t="s">
        <v>4134</v>
      </c>
      <c r="H474" s="251" t="s">
        <v>4135</v>
      </c>
      <c r="I474" s="679">
        <v>4</v>
      </c>
      <c r="J474" s="251" t="s">
        <v>956</v>
      </c>
      <c r="K474" s="251" t="s">
        <v>2495</v>
      </c>
      <c r="L474" s="239"/>
      <c r="M474" s="239"/>
      <c r="N474" s="239"/>
      <c r="O474" s="239"/>
    </row>
    <row r="475" spans="2:15" ht="43.5">
      <c r="B475" s="251" t="s">
        <v>1438</v>
      </c>
      <c r="C475" s="251" t="s">
        <v>5716</v>
      </c>
      <c r="D475" s="251" t="s">
        <v>4008</v>
      </c>
      <c r="E475" s="251"/>
      <c r="F475" s="251"/>
      <c r="G475" s="251" t="s">
        <v>4134</v>
      </c>
      <c r="H475" s="251" t="s">
        <v>4135</v>
      </c>
      <c r="I475" s="679">
        <v>11.791</v>
      </c>
      <c r="J475" s="251" t="s">
        <v>956</v>
      </c>
      <c r="K475" s="251" t="s">
        <v>2495</v>
      </c>
      <c r="L475" s="239"/>
      <c r="M475" s="239"/>
      <c r="N475" s="239"/>
      <c r="O475" s="239"/>
    </row>
    <row r="476" spans="2:15" ht="43.5">
      <c r="B476" s="251" t="s">
        <v>1438</v>
      </c>
      <c r="C476" s="251" t="s">
        <v>5716</v>
      </c>
      <c r="D476" s="251" t="s">
        <v>4008</v>
      </c>
      <c r="E476" s="251"/>
      <c r="F476" s="251"/>
      <c r="G476" s="251" t="s">
        <v>4134</v>
      </c>
      <c r="H476" s="251" t="s">
        <v>4135</v>
      </c>
      <c r="I476" s="679">
        <v>7.1660000000000004</v>
      </c>
      <c r="J476" s="251" t="s">
        <v>956</v>
      </c>
      <c r="K476" s="251" t="s">
        <v>2495</v>
      </c>
      <c r="L476" s="239"/>
      <c r="M476" s="239"/>
      <c r="N476" s="239"/>
      <c r="O476" s="239"/>
    </row>
    <row r="477" spans="2:15" ht="43.5">
      <c r="B477" s="251" t="s">
        <v>1438</v>
      </c>
      <c r="C477" s="251" t="s">
        <v>5716</v>
      </c>
      <c r="D477" s="251" t="s">
        <v>4008</v>
      </c>
      <c r="E477" s="251"/>
      <c r="F477" s="251"/>
      <c r="G477" s="251" t="s">
        <v>4134</v>
      </c>
      <c r="H477" s="251" t="s">
        <v>4135</v>
      </c>
      <c r="I477" s="679">
        <v>10.997</v>
      </c>
      <c r="J477" s="251" t="s">
        <v>956</v>
      </c>
      <c r="K477" s="251" t="s">
        <v>2495</v>
      </c>
      <c r="L477" s="239"/>
      <c r="M477" s="239"/>
      <c r="N477" s="239"/>
      <c r="O477" s="239"/>
    </row>
    <row r="478" spans="2:15" ht="43.5">
      <c r="B478" s="251" t="s">
        <v>1438</v>
      </c>
      <c r="C478" s="251" t="s">
        <v>5716</v>
      </c>
      <c r="D478" s="251" t="s">
        <v>4008</v>
      </c>
      <c r="E478" s="251"/>
      <c r="F478" s="251"/>
      <c r="G478" s="251" t="s">
        <v>4134</v>
      </c>
      <c r="H478" s="251" t="s">
        <v>4135</v>
      </c>
      <c r="I478" s="679">
        <v>9.9559999999999995</v>
      </c>
      <c r="J478" s="251" t="s">
        <v>956</v>
      </c>
      <c r="K478" s="251" t="s">
        <v>2495</v>
      </c>
      <c r="L478" s="239"/>
      <c r="M478" s="239"/>
      <c r="N478" s="239"/>
      <c r="O478" s="239"/>
    </row>
    <row r="479" spans="2:15" ht="43.5">
      <c r="B479" s="251" t="s">
        <v>1438</v>
      </c>
      <c r="C479" s="251" t="s">
        <v>5716</v>
      </c>
      <c r="D479" s="251" t="s">
        <v>4008</v>
      </c>
      <c r="E479" s="251"/>
      <c r="F479" s="251"/>
      <c r="G479" s="251" t="s">
        <v>4134</v>
      </c>
      <c r="H479" s="251" t="s">
        <v>4135</v>
      </c>
      <c r="I479" s="679">
        <v>27.061</v>
      </c>
      <c r="J479" s="251" t="s">
        <v>956</v>
      </c>
      <c r="K479" s="251" t="s">
        <v>2495</v>
      </c>
      <c r="L479" s="239"/>
      <c r="M479" s="239"/>
      <c r="N479" s="239"/>
      <c r="O479" s="239"/>
    </row>
    <row r="480" spans="2:15" ht="43.5">
      <c r="B480" s="251" t="s">
        <v>1438</v>
      </c>
      <c r="C480" s="251" t="s">
        <v>5716</v>
      </c>
      <c r="D480" s="251" t="s">
        <v>4008</v>
      </c>
      <c r="E480" s="251"/>
      <c r="F480" s="251"/>
      <c r="G480" s="251" t="s">
        <v>4134</v>
      </c>
      <c r="H480" s="251" t="s">
        <v>4135</v>
      </c>
      <c r="I480" s="679">
        <v>16.332999999999998</v>
      </c>
      <c r="J480" s="251" t="s">
        <v>956</v>
      </c>
      <c r="K480" s="251" t="s">
        <v>2495</v>
      </c>
      <c r="L480" s="239"/>
      <c r="M480" s="239"/>
      <c r="N480" s="239"/>
      <c r="O480" s="239"/>
    </row>
    <row r="481" spans="2:15" ht="43.5">
      <c r="B481" s="251" t="s">
        <v>1438</v>
      </c>
      <c r="C481" s="251" t="s">
        <v>5716</v>
      </c>
      <c r="D481" s="251" t="s">
        <v>4008</v>
      </c>
      <c r="E481" s="251"/>
      <c r="F481" s="251"/>
      <c r="G481" s="251" t="s">
        <v>4134</v>
      </c>
      <c r="H481" s="251" t="s">
        <v>4135</v>
      </c>
      <c r="I481" s="679">
        <v>27.061</v>
      </c>
      <c r="J481" s="251" t="s">
        <v>956</v>
      </c>
      <c r="K481" s="251" t="s">
        <v>2495</v>
      </c>
      <c r="L481" s="239"/>
      <c r="M481" s="239"/>
      <c r="N481" s="239"/>
      <c r="O481" s="239"/>
    </row>
    <row r="482" spans="2:15" ht="43.5">
      <c r="B482" s="251" t="s">
        <v>1438</v>
      </c>
      <c r="C482" s="251" t="s">
        <v>5716</v>
      </c>
      <c r="D482" s="251" t="s">
        <v>4008</v>
      </c>
      <c r="E482" s="251"/>
      <c r="F482" s="251"/>
      <c r="G482" s="251" t="s">
        <v>4134</v>
      </c>
      <c r="H482" s="251" t="s">
        <v>4135</v>
      </c>
      <c r="I482" s="679">
        <v>12.706</v>
      </c>
      <c r="J482" s="251" t="s">
        <v>956</v>
      </c>
      <c r="K482" s="251" t="s">
        <v>2495</v>
      </c>
      <c r="L482" s="239"/>
      <c r="M482" s="239"/>
      <c r="N482" s="239"/>
      <c r="O482" s="239"/>
    </row>
    <row r="483" spans="2:15" ht="43.5">
      <c r="B483" s="251" t="s">
        <v>1438</v>
      </c>
      <c r="C483" s="251" t="s">
        <v>5716</v>
      </c>
      <c r="D483" s="251" t="s">
        <v>4008</v>
      </c>
      <c r="E483" s="251"/>
      <c r="F483" s="251"/>
      <c r="G483" s="251" t="s">
        <v>4134</v>
      </c>
      <c r="H483" s="251" t="s">
        <v>4135</v>
      </c>
      <c r="I483" s="679">
        <v>9.7720000000000002</v>
      </c>
      <c r="J483" s="251" t="s">
        <v>956</v>
      </c>
      <c r="K483" s="251" t="s">
        <v>2495</v>
      </c>
      <c r="L483" s="239"/>
      <c r="M483" s="239"/>
      <c r="N483" s="239"/>
      <c r="O483" s="239"/>
    </row>
    <row r="484" spans="2:15" ht="43.5">
      <c r="B484" s="251" t="s">
        <v>1438</v>
      </c>
      <c r="C484" s="251" t="s">
        <v>5716</v>
      </c>
      <c r="D484" s="251" t="s">
        <v>4012</v>
      </c>
      <c r="E484" s="251"/>
      <c r="F484" s="251"/>
      <c r="G484" s="251" t="s">
        <v>4134</v>
      </c>
      <c r="H484" s="251" t="s">
        <v>4135</v>
      </c>
      <c r="I484" s="679">
        <v>3.2570000000000001</v>
      </c>
      <c r="J484" s="251" t="s">
        <v>956</v>
      </c>
      <c r="K484" s="251" t="s">
        <v>2495</v>
      </c>
      <c r="L484" s="239"/>
      <c r="M484" s="239"/>
      <c r="N484" s="239"/>
      <c r="O484" s="239"/>
    </row>
    <row r="485" spans="2:15" ht="43.5">
      <c r="B485" s="251" t="s">
        <v>1438</v>
      </c>
      <c r="C485" s="251" t="s">
        <v>5716</v>
      </c>
      <c r="D485" s="251" t="s">
        <v>4008</v>
      </c>
      <c r="E485" s="251"/>
      <c r="F485" s="251"/>
      <c r="G485" s="251" t="s">
        <v>4134</v>
      </c>
      <c r="H485" s="251" t="s">
        <v>4135</v>
      </c>
      <c r="I485" s="679">
        <v>15.03</v>
      </c>
      <c r="J485" s="251" t="s">
        <v>956</v>
      </c>
      <c r="K485" s="251" t="s">
        <v>2495</v>
      </c>
      <c r="L485" s="239"/>
      <c r="M485" s="239"/>
      <c r="N485" s="239"/>
      <c r="O485" s="239"/>
    </row>
    <row r="486" spans="2:15" ht="43.5">
      <c r="B486" s="251" t="s">
        <v>1438</v>
      </c>
      <c r="C486" s="251" t="s">
        <v>5716</v>
      </c>
      <c r="D486" s="251" t="s">
        <v>4008</v>
      </c>
      <c r="E486" s="251"/>
      <c r="F486" s="251"/>
      <c r="G486" s="251" t="s">
        <v>4134</v>
      </c>
      <c r="H486" s="251" t="s">
        <v>4135</v>
      </c>
      <c r="I486" s="679">
        <v>5.01</v>
      </c>
      <c r="J486" s="251" t="s">
        <v>956</v>
      </c>
      <c r="K486" s="251" t="s">
        <v>2495</v>
      </c>
      <c r="L486" s="239"/>
      <c r="M486" s="239"/>
      <c r="N486" s="239"/>
      <c r="O486" s="239"/>
    </row>
    <row r="487" spans="2:15" ht="43.5">
      <c r="B487" s="251" t="s">
        <v>1438</v>
      </c>
      <c r="C487" s="251" t="s">
        <v>5716</v>
      </c>
      <c r="D487" s="251" t="s">
        <v>4008</v>
      </c>
      <c r="E487" s="251"/>
      <c r="F487" s="251"/>
      <c r="G487" s="251" t="s">
        <v>4134</v>
      </c>
      <c r="H487" s="251" t="s">
        <v>4135</v>
      </c>
      <c r="I487" s="679">
        <v>10.02</v>
      </c>
      <c r="J487" s="251" t="s">
        <v>956</v>
      </c>
      <c r="K487" s="251" t="s">
        <v>2495</v>
      </c>
      <c r="L487" s="239"/>
      <c r="M487" s="239"/>
      <c r="N487" s="239"/>
      <c r="O487" s="239"/>
    </row>
    <row r="488" spans="2:15" ht="43.5">
      <c r="B488" s="251" t="s">
        <v>1438</v>
      </c>
      <c r="C488" s="251" t="s">
        <v>5716</v>
      </c>
      <c r="D488" s="251" t="s">
        <v>4008</v>
      </c>
      <c r="E488" s="251"/>
      <c r="F488" s="251"/>
      <c r="G488" s="251" t="s">
        <v>4134</v>
      </c>
      <c r="H488" s="251" t="s">
        <v>4135</v>
      </c>
      <c r="I488" s="679">
        <v>5.01</v>
      </c>
      <c r="J488" s="251" t="s">
        <v>956</v>
      </c>
      <c r="K488" s="251" t="s">
        <v>2495</v>
      </c>
      <c r="L488" s="239"/>
      <c r="M488" s="239"/>
      <c r="N488" s="239"/>
      <c r="O488" s="239"/>
    </row>
    <row r="489" spans="2:15" ht="43.5">
      <c r="B489" s="251" t="s">
        <v>1438</v>
      </c>
      <c r="C489" s="251" t="s">
        <v>5716</v>
      </c>
      <c r="D489" s="251" t="s">
        <v>4008</v>
      </c>
      <c r="E489" s="251"/>
      <c r="F489" s="251"/>
      <c r="G489" s="251" t="s">
        <v>4134</v>
      </c>
      <c r="H489" s="251" t="s">
        <v>4135</v>
      </c>
      <c r="I489" s="679">
        <v>10.02</v>
      </c>
      <c r="J489" s="251" t="s">
        <v>956</v>
      </c>
      <c r="K489" s="251" t="s">
        <v>2495</v>
      </c>
      <c r="L489" s="239"/>
      <c r="M489" s="239"/>
      <c r="N489" s="239"/>
      <c r="O489" s="239"/>
    </row>
    <row r="490" spans="2:15" ht="43.5">
      <c r="B490" s="251" t="s">
        <v>1438</v>
      </c>
      <c r="C490" s="251" t="s">
        <v>5716</v>
      </c>
      <c r="D490" s="251" t="s">
        <v>4008</v>
      </c>
      <c r="E490" s="251"/>
      <c r="F490" s="251"/>
      <c r="G490" s="251" t="s">
        <v>4134</v>
      </c>
      <c r="H490" s="251" t="s">
        <v>4135</v>
      </c>
      <c r="I490" s="679">
        <v>23.004000000000001</v>
      </c>
      <c r="J490" s="251" t="s">
        <v>956</v>
      </c>
      <c r="K490" s="251" t="s">
        <v>2495</v>
      </c>
      <c r="L490" s="239"/>
      <c r="M490" s="239"/>
      <c r="N490" s="239"/>
      <c r="O490" s="239"/>
    </row>
    <row r="491" spans="2:15" ht="43.5">
      <c r="B491" s="251" t="s">
        <v>1438</v>
      </c>
      <c r="C491" s="251" t="s">
        <v>5716</v>
      </c>
      <c r="D491" s="251" t="s">
        <v>4008</v>
      </c>
      <c r="E491" s="251"/>
      <c r="F491" s="251"/>
      <c r="G491" s="251" t="s">
        <v>4134</v>
      </c>
      <c r="H491" s="251" t="s">
        <v>4135</v>
      </c>
      <c r="I491" s="679">
        <v>20.04</v>
      </c>
      <c r="J491" s="251" t="s">
        <v>956</v>
      </c>
      <c r="K491" s="251" t="s">
        <v>2495</v>
      </c>
      <c r="L491" s="239"/>
      <c r="M491" s="239"/>
      <c r="N491" s="239"/>
      <c r="O491" s="239"/>
    </row>
    <row r="492" spans="2:15" ht="43.5">
      <c r="B492" s="251" t="s">
        <v>1438</v>
      </c>
      <c r="C492" s="251" t="s">
        <v>5716</v>
      </c>
      <c r="D492" s="251" t="s">
        <v>4008</v>
      </c>
      <c r="E492" s="251"/>
      <c r="F492" s="251"/>
      <c r="G492" s="251" t="s">
        <v>4134</v>
      </c>
      <c r="H492" s="251" t="s">
        <v>4135</v>
      </c>
      <c r="I492" s="679">
        <v>10.02</v>
      </c>
      <c r="J492" s="251" t="s">
        <v>956</v>
      </c>
      <c r="K492" s="251" t="s">
        <v>2495</v>
      </c>
      <c r="L492" s="239"/>
      <c r="M492" s="239"/>
      <c r="N492" s="239"/>
      <c r="O492" s="239"/>
    </row>
    <row r="493" spans="2:15" ht="43.5">
      <c r="B493" s="251" t="s">
        <v>1438</v>
      </c>
      <c r="C493" s="251" t="s">
        <v>5716</v>
      </c>
      <c r="D493" s="251" t="s">
        <v>4008</v>
      </c>
      <c r="E493" s="251"/>
      <c r="F493" s="251"/>
      <c r="G493" s="251" t="s">
        <v>4134</v>
      </c>
      <c r="H493" s="251" t="s">
        <v>4135</v>
      </c>
      <c r="I493" s="679">
        <v>8.2970000000000006</v>
      </c>
      <c r="J493" s="251" t="s">
        <v>956</v>
      </c>
      <c r="K493" s="251" t="s">
        <v>2495</v>
      </c>
      <c r="L493" s="239"/>
      <c r="M493" s="239"/>
      <c r="N493" s="239"/>
      <c r="O493" s="239"/>
    </row>
    <row r="494" spans="2:15" ht="43.5">
      <c r="B494" s="251" t="s">
        <v>1438</v>
      </c>
      <c r="C494" s="251" t="s">
        <v>5716</v>
      </c>
      <c r="D494" s="251" t="s">
        <v>4008</v>
      </c>
      <c r="E494" s="251"/>
      <c r="F494" s="251"/>
      <c r="G494" s="251" t="s">
        <v>4134</v>
      </c>
      <c r="H494" s="251" t="s">
        <v>4135</v>
      </c>
      <c r="I494" s="679">
        <v>5.01</v>
      </c>
      <c r="J494" s="251" t="s">
        <v>956</v>
      </c>
      <c r="K494" s="251" t="s">
        <v>2495</v>
      </c>
      <c r="L494" s="239"/>
      <c r="M494" s="239"/>
      <c r="N494" s="239"/>
      <c r="O494" s="239"/>
    </row>
    <row r="495" spans="2:15" ht="43.5">
      <c r="B495" s="251" t="s">
        <v>1438</v>
      </c>
      <c r="C495" s="251" t="s">
        <v>5716</v>
      </c>
      <c r="D495" s="251" t="s">
        <v>4008</v>
      </c>
      <c r="E495" s="251"/>
      <c r="F495" s="251"/>
      <c r="G495" s="251" t="s">
        <v>4134</v>
      </c>
      <c r="H495" s="251" t="s">
        <v>4135</v>
      </c>
      <c r="I495" s="679">
        <v>10.826000000000001</v>
      </c>
      <c r="J495" s="251" t="s">
        <v>956</v>
      </c>
      <c r="K495" s="251" t="s">
        <v>2495</v>
      </c>
      <c r="L495" s="239"/>
      <c r="M495" s="239"/>
      <c r="N495" s="239"/>
      <c r="O495" s="239"/>
    </row>
    <row r="496" spans="2:15" ht="43.5">
      <c r="B496" s="251" t="s">
        <v>1438</v>
      </c>
      <c r="C496" s="251" t="s">
        <v>5716</v>
      </c>
      <c r="D496" s="251" t="s">
        <v>4008</v>
      </c>
      <c r="E496" s="251"/>
      <c r="F496" s="251"/>
      <c r="G496" s="251" t="s">
        <v>4134</v>
      </c>
      <c r="H496" s="251" t="s">
        <v>4135</v>
      </c>
      <c r="I496" s="679">
        <v>6.0119999999999996</v>
      </c>
      <c r="J496" s="251" t="s">
        <v>956</v>
      </c>
      <c r="K496" s="251" t="s">
        <v>2495</v>
      </c>
      <c r="L496" s="239"/>
      <c r="M496" s="239"/>
      <c r="N496" s="239"/>
      <c r="O496" s="239"/>
    </row>
    <row r="497" spans="2:15" ht="43.5">
      <c r="B497" s="251" t="s">
        <v>1438</v>
      </c>
      <c r="C497" s="251" t="s">
        <v>5716</v>
      </c>
      <c r="D497" s="251" t="s">
        <v>4008</v>
      </c>
      <c r="E497" s="251"/>
      <c r="F497" s="251"/>
      <c r="G497" s="251" t="s">
        <v>4134</v>
      </c>
      <c r="H497" s="251" t="s">
        <v>4135</v>
      </c>
      <c r="I497" s="679">
        <v>20.620999999999999</v>
      </c>
      <c r="J497" s="251" t="s">
        <v>956</v>
      </c>
      <c r="K497" s="251" t="s">
        <v>2495</v>
      </c>
      <c r="L497" s="239"/>
      <c r="M497" s="239"/>
      <c r="N497" s="239"/>
      <c r="O497" s="239"/>
    </row>
    <row r="498" spans="2:15" ht="43.5">
      <c r="B498" s="251" t="s">
        <v>1438</v>
      </c>
      <c r="C498" s="251" t="s">
        <v>5716</v>
      </c>
      <c r="D498" s="251" t="s">
        <v>4012</v>
      </c>
      <c r="E498" s="251"/>
      <c r="F498" s="251"/>
      <c r="G498" s="251" t="s">
        <v>4134</v>
      </c>
      <c r="H498" s="251" t="s">
        <v>4135</v>
      </c>
      <c r="I498" s="679">
        <v>4.6669999999999998</v>
      </c>
      <c r="J498" s="251" t="s">
        <v>956</v>
      </c>
      <c r="K498" s="251" t="s">
        <v>2495</v>
      </c>
      <c r="L498" s="239"/>
      <c r="M498" s="239"/>
      <c r="N498" s="239"/>
      <c r="O498" s="239"/>
    </row>
    <row r="499" spans="2:15" ht="43.5">
      <c r="B499" s="251" t="s">
        <v>1438</v>
      </c>
      <c r="C499" s="251" t="s">
        <v>5716</v>
      </c>
      <c r="D499" s="251" t="s">
        <v>4008</v>
      </c>
      <c r="E499" s="251"/>
      <c r="F499" s="251"/>
      <c r="G499" s="251" t="s">
        <v>4134</v>
      </c>
      <c r="H499" s="251" t="s">
        <v>4135</v>
      </c>
      <c r="I499" s="679">
        <v>12.361000000000001</v>
      </c>
      <c r="J499" s="251" t="s">
        <v>956</v>
      </c>
      <c r="K499" s="251" t="s">
        <v>2495</v>
      </c>
      <c r="L499" s="239"/>
      <c r="M499" s="239"/>
      <c r="N499" s="239"/>
      <c r="O499" s="239"/>
    </row>
    <row r="500" spans="2:15" ht="43.5">
      <c r="B500" s="251" t="s">
        <v>1438</v>
      </c>
      <c r="C500" s="251" t="s">
        <v>5716</v>
      </c>
      <c r="D500" s="251" t="s">
        <v>4008</v>
      </c>
      <c r="E500" s="251"/>
      <c r="F500" s="251"/>
      <c r="G500" s="251" t="s">
        <v>4134</v>
      </c>
      <c r="H500" s="251" t="s">
        <v>4135</v>
      </c>
      <c r="I500" s="679">
        <v>10.02</v>
      </c>
      <c r="J500" s="251" t="s">
        <v>956</v>
      </c>
      <c r="K500" s="251" t="s">
        <v>2495</v>
      </c>
      <c r="L500" s="239"/>
      <c r="M500" s="239"/>
      <c r="N500" s="239"/>
      <c r="O500" s="239"/>
    </row>
    <row r="501" spans="2:15" ht="43.5">
      <c r="B501" s="251" t="s">
        <v>1438</v>
      </c>
      <c r="C501" s="251" t="s">
        <v>5716</v>
      </c>
      <c r="D501" s="251" t="s">
        <v>4008</v>
      </c>
      <c r="E501" s="251"/>
      <c r="F501" s="251"/>
      <c r="G501" s="251" t="s">
        <v>4134</v>
      </c>
      <c r="H501" s="251" t="s">
        <v>4135</v>
      </c>
      <c r="I501" s="679">
        <v>12.999000000000001</v>
      </c>
      <c r="J501" s="251" t="s">
        <v>956</v>
      </c>
      <c r="K501" s="251" t="s">
        <v>2495</v>
      </c>
      <c r="L501" s="239"/>
      <c r="M501" s="239"/>
      <c r="N501" s="239"/>
      <c r="O501" s="239"/>
    </row>
    <row r="502" spans="2:15" ht="43.5">
      <c r="B502" s="251" t="s">
        <v>1438</v>
      </c>
      <c r="C502" s="251" t="s">
        <v>5716</v>
      </c>
      <c r="D502" s="251" t="s">
        <v>4008</v>
      </c>
      <c r="E502" s="251"/>
      <c r="F502" s="251"/>
      <c r="G502" s="251" t="s">
        <v>4134</v>
      </c>
      <c r="H502" s="251" t="s">
        <v>4135</v>
      </c>
      <c r="I502" s="679">
        <v>11.952</v>
      </c>
      <c r="J502" s="251" t="s">
        <v>956</v>
      </c>
      <c r="K502" s="251" t="s">
        <v>2495</v>
      </c>
      <c r="L502" s="239"/>
      <c r="M502" s="239"/>
      <c r="N502" s="239"/>
      <c r="O502" s="239"/>
    </row>
    <row r="503" spans="2:15" ht="43.5">
      <c r="B503" s="251" t="s">
        <v>1438</v>
      </c>
      <c r="C503" s="251" t="s">
        <v>5716</v>
      </c>
      <c r="D503" s="251" t="s">
        <v>4008</v>
      </c>
      <c r="E503" s="251"/>
      <c r="F503" s="251"/>
      <c r="G503" s="251" t="s">
        <v>4134</v>
      </c>
      <c r="H503" s="251" t="s">
        <v>4135</v>
      </c>
      <c r="I503" s="679">
        <v>10.111000000000001</v>
      </c>
      <c r="J503" s="251" t="s">
        <v>956</v>
      </c>
      <c r="K503" s="251" t="s">
        <v>2495</v>
      </c>
      <c r="L503" s="239"/>
      <c r="M503" s="239"/>
      <c r="N503" s="239"/>
      <c r="O503" s="239"/>
    </row>
    <row r="504" spans="2:15" ht="43.5">
      <c r="B504" s="251" t="s">
        <v>1438</v>
      </c>
      <c r="C504" s="251" t="s">
        <v>5716</v>
      </c>
      <c r="D504" s="251" t="s">
        <v>4008</v>
      </c>
      <c r="E504" s="251"/>
      <c r="F504" s="251"/>
      <c r="G504" s="251" t="s">
        <v>4134</v>
      </c>
      <c r="H504" s="251" t="s">
        <v>4135</v>
      </c>
      <c r="I504" s="679">
        <v>10.363</v>
      </c>
      <c r="J504" s="251" t="s">
        <v>956</v>
      </c>
      <c r="K504" s="251" t="s">
        <v>2495</v>
      </c>
      <c r="L504" s="239"/>
      <c r="M504" s="239"/>
      <c r="N504" s="239"/>
      <c r="O504" s="239"/>
    </row>
    <row r="505" spans="2:15" ht="43.5">
      <c r="B505" s="251" t="s">
        <v>1438</v>
      </c>
      <c r="C505" s="251" t="s">
        <v>5716</v>
      </c>
      <c r="D505" s="251" t="s">
        <v>4008</v>
      </c>
      <c r="E505" s="251"/>
      <c r="F505" s="251"/>
      <c r="G505" s="251" t="s">
        <v>4134</v>
      </c>
      <c r="H505" s="251" t="s">
        <v>4135</v>
      </c>
      <c r="I505" s="679">
        <v>5.01</v>
      </c>
      <c r="J505" s="251" t="s">
        <v>956</v>
      </c>
      <c r="K505" s="251" t="s">
        <v>2495</v>
      </c>
      <c r="L505" s="239"/>
      <c r="M505" s="239"/>
      <c r="N505" s="239"/>
      <c r="O505" s="239"/>
    </row>
    <row r="506" spans="2:15" ht="43.5">
      <c r="B506" s="251" t="s">
        <v>1438</v>
      </c>
      <c r="C506" s="251" t="s">
        <v>5716</v>
      </c>
      <c r="D506" s="251" t="s">
        <v>4008</v>
      </c>
      <c r="E506" s="251"/>
      <c r="F506" s="251"/>
      <c r="G506" s="251" t="s">
        <v>4134</v>
      </c>
      <c r="H506" s="251" t="s">
        <v>4135</v>
      </c>
      <c r="I506" s="679">
        <v>3.7320000000000002</v>
      </c>
      <c r="J506" s="251" t="s">
        <v>956</v>
      </c>
      <c r="K506" s="251" t="s">
        <v>2495</v>
      </c>
      <c r="L506" s="239"/>
      <c r="M506" s="239"/>
      <c r="N506" s="239"/>
      <c r="O506" s="239"/>
    </row>
    <row r="507" spans="2:15" ht="43.5">
      <c r="B507" s="251" t="s">
        <v>1438</v>
      </c>
      <c r="C507" s="251" t="s">
        <v>5716</v>
      </c>
      <c r="D507" s="251" t="s">
        <v>4008</v>
      </c>
      <c r="E507" s="251"/>
      <c r="F507" s="251"/>
      <c r="G507" s="251" t="s">
        <v>4134</v>
      </c>
      <c r="H507" s="251" t="s">
        <v>4135</v>
      </c>
      <c r="I507" s="679">
        <v>4.6589999999999998</v>
      </c>
      <c r="J507" s="251" t="s">
        <v>956</v>
      </c>
      <c r="K507" s="251" t="s">
        <v>2495</v>
      </c>
      <c r="L507" s="239"/>
      <c r="M507" s="239"/>
      <c r="N507" s="239"/>
      <c r="O507" s="239"/>
    </row>
    <row r="508" spans="2:15" ht="43.5">
      <c r="B508" s="251" t="s">
        <v>1438</v>
      </c>
      <c r="C508" s="251" t="s">
        <v>5716</v>
      </c>
      <c r="D508" s="251" t="s">
        <v>4008</v>
      </c>
      <c r="E508" s="251"/>
      <c r="F508" s="251"/>
      <c r="G508" s="251" t="s">
        <v>4134</v>
      </c>
      <c r="H508" s="251" t="s">
        <v>4135</v>
      </c>
      <c r="I508" s="679">
        <v>13.858000000000001</v>
      </c>
      <c r="J508" s="251" t="s">
        <v>956</v>
      </c>
      <c r="K508" s="251" t="s">
        <v>2495</v>
      </c>
      <c r="L508" s="239"/>
      <c r="M508" s="239"/>
      <c r="N508" s="239"/>
      <c r="O508" s="239"/>
    </row>
    <row r="509" spans="2:15" ht="43.5">
      <c r="B509" s="251" t="s">
        <v>1438</v>
      </c>
      <c r="C509" s="251" t="s">
        <v>5716</v>
      </c>
      <c r="D509" s="251" t="s">
        <v>4008</v>
      </c>
      <c r="E509" s="251"/>
      <c r="F509" s="251"/>
      <c r="G509" s="251" t="s">
        <v>4134</v>
      </c>
      <c r="H509" s="251" t="s">
        <v>4135</v>
      </c>
      <c r="I509" s="679">
        <v>33.74</v>
      </c>
      <c r="J509" s="251" t="s">
        <v>956</v>
      </c>
      <c r="K509" s="251" t="s">
        <v>2495</v>
      </c>
      <c r="L509" s="239"/>
      <c r="M509" s="239"/>
      <c r="N509" s="239"/>
      <c r="O509" s="239"/>
    </row>
    <row r="510" spans="2:15" ht="43.5">
      <c r="B510" s="251" t="s">
        <v>1438</v>
      </c>
      <c r="C510" s="251" t="s">
        <v>5716</v>
      </c>
      <c r="D510" s="251" t="s">
        <v>4008</v>
      </c>
      <c r="E510" s="251"/>
      <c r="F510" s="251"/>
      <c r="G510" s="251" t="s">
        <v>4134</v>
      </c>
      <c r="H510" s="251" t="s">
        <v>4135</v>
      </c>
      <c r="I510" s="679">
        <v>12.981</v>
      </c>
      <c r="J510" s="251" t="s">
        <v>956</v>
      </c>
      <c r="K510" s="251" t="s">
        <v>2495</v>
      </c>
      <c r="L510" s="239"/>
      <c r="M510" s="239"/>
      <c r="N510" s="239"/>
      <c r="O510" s="239"/>
    </row>
    <row r="511" spans="2:15" ht="43.5">
      <c r="B511" s="251" t="s">
        <v>1438</v>
      </c>
      <c r="C511" s="251" t="s">
        <v>5716</v>
      </c>
      <c r="D511" s="251" t="s">
        <v>4008</v>
      </c>
      <c r="E511" s="251"/>
      <c r="F511" s="251"/>
      <c r="G511" s="251" t="s">
        <v>4134</v>
      </c>
      <c r="H511" s="251" t="s">
        <v>4135</v>
      </c>
      <c r="I511" s="679">
        <v>20.702000000000002</v>
      </c>
      <c r="J511" s="251" t="s">
        <v>956</v>
      </c>
      <c r="K511" s="251" t="s">
        <v>2495</v>
      </c>
      <c r="L511" s="239"/>
      <c r="M511" s="239"/>
      <c r="N511" s="239"/>
      <c r="O511" s="239"/>
    </row>
    <row r="512" spans="2:15" ht="43.5">
      <c r="B512" s="251" t="s">
        <v>1438</v>
      </c>
      <c r="C512" s="251" t="s">
        <v>5716</v>
      </c>
      <c r="D512" s="251" t="s">
        <v>4008</v>
      </c>
      <c r="E512" s="251"/>
      <c r="F512" s="251"/>
      <c r="G512" s="251" t="s">
        <v>4134</v>
      </c>
      <c r="H512" s="251" t="s">
        <v>4135</v>
      </c>
      <c r="I512" s="679">
        <v>14.061</v>
      </c>
      <c r="J512" s="251" t="s">
        <v>956</v>
      </c>
      <c r="K512" s="251" t="s">
        <v>2495</v>
      </c>
      <c r="L512" s="239"/>
      <c r="M512" s="239"/>
      <c r="N512" s="239"/>
      <c r="O512" s="239"/>
    </row>
    <row r="513" spans="2:15" ht="43.5">
      <c r="B513" s="251" t="s">
        <v>1438</v>
      </c>
      <c r="C513" s="251" t="s">
        <v>5716</v>
      </c>
      <c r="D513" s="251" t="s">
        <v>4008</v>
      </c>
      <c r="E513" s="251"/>
      <c r="F513" s="251"/>
      <c r="G513" s="251" t="s">
        <v>4134</v>
      </c>
      <c r="H513" s="251" t="s">
        <v>4135</v>
      </c>
      <c r="I513" s="679">
        <v>13.113</v>
      </c>
      <c r="J513" s="251" t="s">
        <v>956</v>
      </c>
      <c r="K513" s="251" t="s">
        <v>2495</v>
      </c>
      <c r="L513" s="239"/>
      <c r="M513" s="239"/>
      <c r="N513" s="239"/>
      <c r="O513" s="239"/>
    </row>
    <row r="514" spans="2:15" ht="43.5">
      <c r="B514" s="251" t="s">
        <v>1438</v>
      </c>
      <c r="C514" s="251" t="s">
        <v>5716</v>
      </c>
      <c r="D514" s="251" t="s">
        <v>4008</v>
      </c>
      <c r="E514" s="251"/>
      <c r="F514" s="251"/>
      <c r="G514" s="251" t="s">
        <v>4134</v>
      </c>
      <c r="H514" s="251" t="s">
        <v>4135</v>
      </c>
      <c r="I514" s="679">
        <v>12.423</v>
      </c>
      <c r="J514" s="251" t="s">
        <v>956</v>
      </c>
      <c r="K514" s="251" t="s">
        <v>2495</v>
      </c>
      <c r="L514" s="239"/>
      <c r="M514" s="239"/>
      <c r="N514" s="239"/>
      <c r="O514" s="239"/>
    </row>
    <row r="515" spans="2:15" ht="43.5">
      <c r="B515" s="251" t="s">
        <v>1438</v>
      </c>
      <c r="C515" s="251" t="s">
        <v>5716</v>
      </c>
      <c r="D515" s="251" t="s">
        <v>4008</v>
      </c>
      <c r="E515" s="251"/>
      <c r="F515" s="251"/>
      <c r="G515" s="251" t="s">
        <v>4134</v>
      </c>
      <c r="H515" s="251" t="s">
        <v>4135</v>
      </c>
      <c r="I515" s="679">
        <v>9.8569999999999993</v>
      </c>
      <c r="J515" s="251" t="s">
        <v>956</v>
      </c>
      <c r="K515" s="251" t="s">
        <v>2495</v>
      </c>
      <c r="L515" s="239"/>
      <c r="M515" s="239"/>
      <c r="N515" s="239"/>
      <c r="O515" s="239"/>
    </row>
    <row r="516" spans="2:15" ht="43.5">
      <c r="B516" s="251" t="s">
        <v>1438</v>
      </c>
      <c r="C516" s="251" t="s">
        <v>5716</v>
      </c>
      <c r="D516" s="251" t="s">
        <v>4008</v>
      </c>
      <c r="E516" s="251"/>
      <c r="F516" s="251"/>
      <c r="G516" s="251" t="s">
        <v>4134</v>
      </c>
      <c r="H516" s="251" t="s">
        <v>4135</v>
      </c>
      <c r="I516" s="679">
        <v>11.51</v>
      </c>
      <c r="J516" s="251" t="s">
        <v>956</v>
      </c>
      <c r="K516" s="251" t="s">
        <v>2495</v>
      </c>
      <c r="L516" s="239"/>
      <c r="M516" s="239"/>
      <c r="N516" s="239"/>
      <c r="O516" s="239"/>
    </row>
    <row r="517" spans="2:15" ht="43.5">
      <c r="B517" s="251" t="s">
        <v>1438</v>
      </c>
      <c r="C517" s="251" t="s">
        <v>5716</v>
      </c>
      <c r="D517" s="251" t="s">
        <v>4008</v>
      </c>
      <c r="E517" s="251"/>
      <c r="F517" s="251"/>
      <c r="G517" s="251" t="s">
        <v>4134</v>
      </c>
      <c r="H517" s="251" t="s">
        <v>4135</v>
      </c>
      <c r="I517" s="679">
        <v>10.551</v>
      </c>
      <c r="J517" s="251" t="s">
        <v>956</v>
      </c>
      <c r="K517" s="251" t="s">
        <v>2495</v>
      </c>
      <c r="L517" s="239"/>
      <c r="M517" s="239"/>
      <c r="N517" s="239"/>
      <c r="O517" s="239"/>
    </row>
    <row r="518" spans="2:15" ht="43.5">
      <c r="B518" s="251" t="s">
        <v>1438</v>
      </c>
      <c r="C518" s="251" t="s">
        <v>5716</v>
      </c>
      <c r="D518" s="251" t="s">
        <v>4008</v>
      </c>
      <c r="E518" s="251"/>
      <c r="F518" s="251"/>
      <c r="G518" s="251" t="s">
        <v>4134</v>
      </c>
      <c r="H518" s="251" t="s">
        <v>4135</v>
      </c>
      <c r="I518" s="679">
        <v>7.8860000000000001</v>
      </c>
      <c r="J518" s="251" t="s">
        <v>956</v>
      </c>
      <c r="K518" s="251" t="s">
        <v>2495</v>
      </c>
      <c r="L518" s="239"/>
      <c r="M518" s="239"/>
      <c r="N518" s="239"/>
      <c r="O518" s="239"/>
    </row>
    <row r="519" spans="2:15" ht="43.5">
      <c r="B519" s="251" t="s">
        <v>1438</v>
      </c>
      <c r="C519" s="251" t="s">
        <v>5716</v>
      </c>
      <c r="D519" s="251" t="s">
        <v>4008</v>
      </c>
      <c r="E519" s="251"/>
      <c r="F519" s="251"/>
      <c r="G519" s="251" t="s">
        <v>4134</v>
      </c>
      <c r="H519" s="251" t="s">
        <v>4135</v>
      </c>
      <c r="I519" s="679">
        <v>7.6390000000000002</v>
      </c>
      <c r="J519" s="251" t="s">
        <v>956</v>
      </c>
      <c r="K519" s="251" t="s">
        <v>2495</v>
      </c>
      <c r="L519" s="239"/>
      <c r="M519" s="239"/>
      <c r="N519" s="239"/>
      <c r="O519" s="239"/>
    </row>
    <row r="520" spans="2:15" ht="43.5">
      <c r="B520" s="251" t="s">
        <v>1438</v>
      </c>
      <c r="C520" s="251" t="s">
        <v>5716</v>
      </c>
      <c r="D520" s="251" t="s">
        <v>4008</v>
      </c>
      <c r="E520" s="251"/>
      <c r="F520" s="251"/>
      <c r="G520" s="251" t="s">
        <v>4134</v>
      </c>
      <c r="H520" s="251" t="s">
        <v>4135</v>
      </c>
      <c r="I520" s="679">
        <v>6.9009999999999998</v>
      </c>
      <c r="J520" s="251" t="s">
        <v>956</v>
      </c>
      <c r="K520" s="251" t="s">
        <v>2495</v>
      </c>
      <c r="L520" s="239"/>
      <c r="M520" s="239"/>
      <c r="N520" s="239"/>
      <c r="O520" s="239"/>
    </row>
    <row r="521" spans="2:15" ht="43.5">
      <c r="B521" s="251" t="s">
        <v>1438</v>
      </c>
      <c r="C521" s="251" t="s">
        <v>5716</v>
      </c>
      <c r="D521" s="251" t="s">
        <v>4008</v>
      </c>
      <c r="E521" s="251"/>
      <c r="F521" s="251"/>
      <c r="G521" s="251" t="s">
        <v>4134</v>
      </c>
      <c r="H521" s="251" t="s">
        <v>4135</v>
      </c>
      <c r="I521" s="679">
        <v>6.9009999999999998</v>
      </c>
      <c r="J521" s="251" t="s">
        <v>956</v>
      </c>
      <c r="K521" s="251" t="s">
        <v>2495</v>
      </c>
      <c r="L521" s="239"/>
      <c r="M521" s="239"/>
      <c r="N521" s="239"/>
      <c r="O521" s="239"/>
    </row>
    <row r="522" spans="2:15" ht="43.5">
      <c r="B522" s="251" t="s">
        <v>1438</v>
      </c>
      <c r="C522" s="251" t="s">
        <v>5716</v>
      </c>
      <c r="D522" s="251" t="s">
        <v>4008</v>
      </c>
      <c r="E522" s="251"/>
      <c r="F522" s="251"/>
      <c r="G522" s="251" t="s">
        <v>4134</v>
      </c>
      <c r="H522" s="251" t="s">
        <v>4135</v>
      </c>
      <c r="I522" s="679">
        <v>14.787000000000001</v>
      </c>
      <c r="J522" s="251" t="s">
        <v>956</v>
      </c>
      <c r="K522" s="251" t="s">
        <v>2495</v>
      </c>
      <c r="L522" s="239"/>
      <c r="M522" s="239"/>
      <c r="N522" s="239"/>
      <c r="O522" s="239"/>
    </row>
    <row r="523" spans="2:15" ht="43.5">
      <c r="B523" s="251" t="s">
        <v>1438</v>
      </c>
      <c r="C523" s="251" t="s">
        <v>5716</v>
      </c>
      <c r="D523" s="251" t="s">
        <v>4008</v>
      </c>
      <c r="E523" s="251"/>
      <c r="F523" s="251"/>
      <c r="G523" s="251" t="s">
        <v>4134</v>
      </c>
      <c r="H523" s="251" t="s">
        <v>4135</v>
      </c>
      <c r="I523" s="679">
        <v>4.907</v>
      </c>
      <c r="J523" s="251" t="s">
        <v>956</v>
      </c>
      <c r="K523" s="251" t="s">
        <v>2495</v>
      </c>
      <c r="L523" s="239"/>
      <c r="M523" s="239"/>
      <c r="N523" s="239"/>
      <c r="O523" s="239"/>
    </row>
    <row r="524" spans="2:15" ht="43.5">
      <c r="B524" s="251" t="s">
        <v>1438</v>
      </c>
      <c r="C524" s="251" t="s">
        <v>5716</v>
      </c>
      <c r="D524" s="251" t="s">
        <v>4008</v>
      </c>
      <c r="E524" s="251"/>
      <c r="F524" s="251"/>
      <c r="G524" s="251" t="s">
        <v>4134</v>
      </c>
      <c r="H524" s="251" t="s">
        <v>4135</v>
      </c>
      <c r="I524" s="679">
        <v>6.9009999999999998</v>
      </c>
      <c r="J524" s="251" t="s">
        <v>956</v>
      </c>
      <c r="K524" s="251" t="s">
        <v>2495</v>
      </c>
      <c r="L524" s="239"/>
      <c r="M524" s="239"/>
      <c r="N524" s="239"/>
      <c r="O524" s="239"/>
    </row>
    <row r="525" spans="2:15" ht="43.5">
      <c r="B525" s="251" t="s">
        <v>1438</v>
      </c>
      <c r="C525" s="251" t="s">
        <v>5716</v>
      </c>
      <c r="D525" s="251" t="s">
        <v>4008</v>
      </c>
      <c r="E525" s="251"/>
      <c r="F525" s="251"/>
      <c r="G525" s="251" t="s">
        <v>4134</v>
      </c>
      <c r="H525" s="251" t="s">
        <v>4135</v>
      </c>
      <c r="I525" s="679">
        <v>6.85</v>
      </c>
      <c r="J525" s="251" t="s">
        <v>956</v>
      </c>
      <c r="K525" s="251" t="s">
        <v>2495</v>
      </c>
      <c r="L525" s="239"/>
      <c r="M525" s="239"/>
      <c r="N525" s="239"/>
      <c r="O525" s="239"/>
    </row>
    <row r="526" spans="2:15" ht="43.5">
      <c r="B526" s="251" t="s">
        <v>1438</v>
      </c>
      <c r="C526" s="251" t="s">
        <v>5716</v>
      </c>
      <c r="D526" s="251" t="s">
        <v>4008</v>
      </c>
      <c r="E526" s="251"/>
      <c r="F526" s="251"/>
      <c r="G526" s="251" t="s">
        <v>4134</v>
      </c>
      <c r="H526" s="251" t="s">
        <v>4135</v>
      </c>
      <c r="I526" s="679">
        <v>9.8580000000000005</v>
      </c>
      <c r="J526" s="251" t="s">
        <v>956</v>
      </c>
      <c r="K526" s="251" t="s">
        <v>2495</v>
      </c>
      <c r="L526" s="239"/>
      <c r="M526" s="239"/>
      <c r="N526" s="239"/>
      <c r="O526" s="239"/>
    </row>
    <row r="527" spans="2:15" ht="43.5">
      <c r="B527" s="251" t="s">
        <v>1438</v>
      </c>
      <c r="C527" s="251" t="s">
        <v>5716</v>
      </c>
      <c r="D527" s="251" t="s">
        <v>4008</v>
      </c>
      <c r="E527" s="251"/>
      <c r="F527" s="251"/>
      <c r="G527" s="251" t="s">
        <v>4134</v>
      </c>
      <c r="H527" s="251" t="s">
        <v>4135</v>
      </c>
      <c r="I527" s="679">
        <v>13.407</v>
      </c>
      <c r="J527" s="251" t="s">
        <v>956</v>
      </c>
      <c r="K527" s="251" t="s">
        <v>2495</v>
      </c>
      <c r="L527" s="239"/>
      <c r="M527" s="239"/>
      <c r="N527" s="239"/>
      <c r="O527" s="239"/>
    </row>
    <row r="528" spans="2:15" ht="43.5">
      <c r="B528" s="251" t="s">
        <v>1438</v>
      </c>
      <c r="C528" s="251" t="s">
        <v>5716</v>
      </c>
      <c r="D528" s="251" t="s">
        <v>4008</v>
      </c>
      <c r="E528" s="251"/>
      <c r="F528" s="251"/>
      <c r="G528" s="251" t="s">
        <v>4134</v>
      </c>
      <c r="H528" s="251" t="s">
        <v>4135</v>
      </c>
      <c r="I528" s="679">
        <v>10.741</v>
      </c>
      <c r="J528" s="251" t="s">
        <v>956</v>
      </c>
      <c r="K528" s="251" t="s">
        <v>2495</v>
      </c>
      <c r="L528" s="239"/>
      <c r="M528" s="239"/>
      <c r="N528" s="239"/>
      <c r="O528" s="239"/>
    </row>
    <row r="529" spans="2:15" ht="43.5">
      <c r="B529" s="251" t="s">
        <v>1438</v>
      </c>
      <c r="C529" s="251" t="s">
        <v>5716</v>
      </c>
      <c r="D529" s="251" t="s">
        <v>4008</v>
      </c>
      <c r="E529" s="251"/>
      <c r="F529" s="251"/>
      <c r="G529" s="251" t="s">
        <v>4134</v>
      </c>
      <c r="H529" s="251" t="s">
        <v>4135</v>
      </c>
      <c r="I529" s="679">
        <v>11.83</v>
      </c>
      <c r="J529" s="251" t="s">
        <v>956</v>
      </c>
      <c r="K529" s="251" t="s">
        <v>2495</v>
      </c>
      <c r="L529" s="239"/>
      <c r="M529" s="239"/>
      <c r="N529" s="239"/>
      <c r="O529" s="239"/>
    </row>
    <row r="530" spans="2:15" ht="43.5">
      <c r="B530" s="251" t="s">
        <v>1438</v>
      </c>
      <c r="C530" s="251" t="s">
        <v>5716</v>
      </c>
      <c r="D530" s="251" t="s">
        <v>4008</v>
      </c>
      <c r="E530" s="251"/>
      <c r="F530" s="251"/>
      <c r="G530" s="251" t="s">
        <v>4134</v>
      </c>
      <c r="H530" s="251" t="s">
        <v>4135</v>
      </c>
      <c r="I530" s="679">
        <v>19.716000000000001</v>
      </c>
      <c r="J530" s="251" t="s">
        <v>956</v>
      </c>
      <c r="K530" s="251" t="s">
        <v>2495</v>
      </c>
      <c r="L530" s="239"/>
      <c r="M530" s="239"/>
      <c r="N530" s="239"/>
      <c r="O530" s="239"/>
    </row>
    <row r="531" spans="2:15" ht="43.5">
      <c r="B531" s="251" t="s">
        <v>1438</v>
      </c>
      <c r="C531" s="251" t="s">
        <v>5716</v>
      </c>
      <c r="D531" s="251" t="s">
        <v>4008</v>
      </c>
      <c r="E531" s="251"/>
      <c r="F531" s="251"/>
      <c r="G531" s="251" t="s">
        <v>4134</v>
      </c>
      <c r="H531" s="251" t="s">
        <v>4135</v>
      </c>
      <c r="I531" s="679">
        <v>11.83</v>
      </c>
      <c r="J531" s="251" t="s">
        <v>956</v>
      </c>
      <c r="K531" s="251" t="s">
        <v>2495</v>
      </c>
      <c r="L531" s="239"/>
      <c r="M531" s="239"/>
      <c r="N531" s="239"/>
      <c r="O531" s="239"/>
    </row>
    <row r="532" spans="2:15" ht="43.5">
      <c r="B532" s="251" t="s">
        <v>1438</v>
      </c>
      <c r="C532" s="251" t="s">
        <v>5716</v>
      </c>
      <c r="D532" s="251" t="s">
        <v>4008</v>
      </c>
      <c r="E532" s="251"/>
      <c r="F532" s="251"/>
      <c r="G532" s="251" t="s">
        <v>4134</v>
      </c>
      <c r="H532" s="251" t="s">
        <v>4135</v>
      </c>
      <c r="I532" s="679">
        <v>12.817</v>
      </c>
      <c r="J532" s="251" t="s">
        <v>956</v>
      </c>
      <c r="K532" s="251" t="s">
        <v>2495</v>
      </c>
      <c r="L532" s="239"/>
      <c r="M532" s="239"/>
      <c r="N532" s="239"/>
      <c r="O532" s="239"/>
    </row>
    <row r="533" spans="2:15" ht="43.5">
      <c r="B533" s="251" t="s">
        <v>1438</v>
      </c>
      <c r="C533" s="251" t="s">
        <v>5716</v>
      </c>
      <c r="D533" s="251" t="s">
        <v>4008</v>
      </c>
      <c r="E533" s="251"/>
      <c r="F533" s="251"/>
      <c r="G533" s="251" t="s">
        <v>4134</v>
      </c>
      <c r="H533" s="251" t="s">
        <v>4135</v>
      </c>
      <c r="I533" s="679">
        <v>9.8580000000000005</v>
      </c>
      <c r="J533" s="251" t="s">
        <v>956</v>
      </c>
      <c r="K533" s="251" t="s">
        <v>2495</v>
      </c>
      <c r="L533" s="239"/>
      <c r="M533" s="239"/>
      <c r="N533" s="239"/>
      <c r="O533" s="239"/>
    </row>
    <row r="534" spans="2:15" ht="43.5">
      <c r="B534" s="251" t="s">
        <v>1438</v>
      </c>
      <c r="C534" s="251" t="s">
        <v>5716</v>
      </c>
      <c r="D534" s="251" t="s">
        <v>4008</v>
      </c>
      <c r="E534" s="251"/>
      <c r="F534" s="251"/>
      <c r="G534" s="251" t="s">
        <v>4134</v>
      </c>
      <c r="H534" s="251" t="s">
        <v>4135</v>
      </c>
      <c r="I534" s="679">
        <v>12.816000000000001</v>
      </c>
      <c r="J534" s="251" t="s">
        <v>956</v>
      </c>
      <c r="K534" s="251" t="s">
        <v>2495</v>
      </c>
      <c r="L534" s="239"/>
      <c r="M534" s="239"/>
      <c r="N534" s="239"/>
      <c r="O534" s="239"/>
    </row>
    <row r="535" spans="2:15" ht="43.5">
      <c r="B535" s="251" t="s">
        <v>1438</v>
      </c>
      <c r="C535" s="251" t="s">
        <v>5716</v>
      </c>
      <c r="D535" s="251" t="s">
        <v>4008</v>
      </c>
      <c r="E535" s="251"/>
      <c r="F535" s="251"/>
      <c r="G535" s="251" t="s">
        <v>4134</v>
      </c>
      <c r="H535" s="251" t="s">
        <v>4135</v>
      </c>
      <c r="I535" s="679">
        <v>17.353000000000002</v>
      </c>
      <c r="J535" s="251" t="s">
        <v>956</v>
      </c>
      <c r="K535" s="251" t="s">
        <v>2495</v>
      </c>
      <c r="L535" s="239"/>
      <c r="M535" s="239"/>
      <c r="N535" s="239"/>
      <c r="O535" s="239"/>
    </row>
    <row r="536" spans="2:15" ht="43.5">
      <c r="B536" s="251" t="s">
        <v>1438</v>
      </c>
      <c r="C536" s="251" t="s">
        <v>5716</v>
      </c>
      <c r="D536" s="251" t="s">
        <v>4008</v>
      </c>
      <c r="E536" s="251"/>
      <c r="F536" s="251"/>
      <c r="G536" s="251" t="s">
        <v>4134</v>
      </c>
      <c r="H536" s="251" t="s">
        <v>4135</v>
      </c>
      <c r="I536" s="679">
        <v>13.211</v>
      </c>
      <c r="J536" s="251" t="s">
        <v>956</v>
      </c>
      <c r="K536" s="251" t="s">
        <v>2495</v>
      </c>
      <c r="L536" s="239"/>
      <c r="M536" s="239"/>
      <c r="N536" s="239"/>
      <c r="O536" s="239"/>
    </row>
    <row r="537" spans="2:15" ht="43.5">
      <c r="B537" s="251" t="s">
        <v>1438</v>
      </c>
      <c r="C537" s="251" t="s">
        <v>5716</v>
      </c>
      <c r="D537" s="251" t="s">
        <v>4008</v>
      </c>
      <c r="E537" s="251"/>
      <c r="F537" s="251"/>
      <c r="G537" s="251" t="s">
        <v>4134</v>
      </c>
      <c r="H537" s="251" t="s">
        <v>4135</v>
      </c>
      <c r="I537" s="679">
        <v>20.024000000000001</v>
      </c>
      <c r="J537" s="251" t="s">
        <v>956</v>
      </c>
      <c r="K537" s="251" t="s">
        <v>2495</v>
      </c>
      <c r="L537" s="239"/>
      <c r="M537" s="239"/>
      <c r="N537" s="239"/>
      <c r="O537" s="239"/>
    </row>
    <row r="538" spans="2:15" ht="43.5">
      <c r="B538" s="251" t="s">
        <v>1438</v>
      </c>
      <c r="C538" s="251" t="s">
        <v>5716</v>
      </c>
      <c r="D538" s="251" t="s">
        <v>4008</v>
      </c>
      <c r="E538" s="251"/>
      <c r="F538" s="251"/>
      <c r="G538" s="251" t="s">
        <v>4134</v>
      </c>
      <c r="H538" s="251" t="s">
        <v>4135</v>
      </c>
      <c r="I538" s="679">
        <v>9.8580000000000005</v>
      </c>
      <c r="J538" s="251" t="s">
        <v>956</v>
      </c>
      <c r="K538" s="251" t="s">
        <v>2495</v>
      </c>
      <c r="L538" s="239"/>
      <c r="M538" s="239"/>
      <c r="N538" s="239"/>
      <c r="O538" s="239"/>
    </row>
    <row r="539" spans="2:15" ht="43.5">
      <c r="B539" s="251" t="s">
        <v>1438</v>
      </c>
      <c r="C539" s="251" t="s">
        <v>5716</v>
      </c>
      <c r="D539" s="251" t="s">
        <v>4008</v>
      </c>
      <c r="E539" s="251"/>
      <c r="F539" s="251"/>
      <c r="G539" s="251" t="s">
        <v>4134</v>
      </c>
      <c r="H539" s="251" t="s">
        <v>4135</v>
      </c>
      <c r="I539" s="679">
        <v>11.83</v>
      </c>
      <c r="J539" s="251" t="s">
        <v>956</v>
      </c>
      <c r="K539" s="251" t="s">
        <v>2495</v>
      </c>
      <c r="L539" s="239"/>
      <c r="M539" s="239"/>
      <c r="N539" s="239"/>
      <c r="O539" s="239"/>
    </row>
    <row r="540" spans="2:15" ht="43.5">
      <c r="B540" s="251" t="s">
        <v>1438</v>
      </c>
      <c r="C540" s="251" t="s">
        <v>5716</v>
      </c>
      <c r="D540" s="251" t="s">
        <v>4008</v>
      </c>
      <c r="E540" s="251"/>
      <c r="F540" s="251"/>
      <c r="G540" s="251" t="s">
        <v>4134</v>
      </c>
      <c r="H540" s="251" t="s">
        <v>4135</v>
      </c>
      <c r="I540" s="679">
        <v>11.708</v>
      </c>
      <c r="J540" s="251" t="s">
        <v>956</v>
      </c>
      <c r="K540" s="251" t="s">
        <v>2495</v>
      </c>
      <c r="L540" s="239"/>
      <c r="M540" s="239"/>
      <c r="N540" s="239"/>
      <c r="O540" s="239"/>
    </row>
    <row r="541" spans="2:15" ht="43.5">
      <c r="B541" s="251" t="s">
        <v>1438</v>
      </c>
      <c r="C541" s="251" t="s">
        <v>5716</v>
      </c>
      <c r="D541" s="251" t="s">
        <v>4008</v>
      </c>
      <c r="E541" s="251"/>
      <c r="F541" s="251"/>
      <c r="G541" s="251" t="s">
        <v>4134</v>
      </c>
      <c r="H541" s="251" t="s">
        <v>4140</v>
      </c>
      <c r="I541" s="679">
        <v>13.314</v>
      </c>
      <c r="J541" s="251" t="s">
        <v>956</v>
      </c>
      <c r="K541" s="251" t="s">
        <v>2495</v>
      </c>
      <c r="L541" s="239"/>
      <c r="M541" s="239"/>
      <c r="N541" s="239"/>
      <c r="O541" s="239"/>
    </row>
    <row r="542" spans="2:15" ht="43.5">
      <c r="B542" s="251" t="s">
        <v>1438</v>
      </c>
      <c r="C542" s="251" t="s">
        <v>5716</v>
      </c>
      <c r="D542" s="251" t="s">
        <v>4008</v>
      </c>
      <c r="E542" s="251"/>
      <c r="F542" s="251"/>
      <c r="G542" s="251" t="s">
        <v>4134</v>
      </c>
      <c r="H542" s="251" t="s">
        <v>4135</v>
      </c>
      <c r="I542" s="679">
        <v>8.7379999999999995</v>
      </c>
      <c r="J542" s="251" t="s">
        <v>956</v>
      </c>
      <c r="K542" s="251" t="s">
        <v>2495</v>
      </c>
      <c r="L542" s="239"/>
      <c r="M542" s="239"/>
      <c r="N542" s="239"/>
      <c r="O542" s="239"/>
    </row>
    <row r="543" spans="2:15" ht="43.5">
      <c r="B543" s="251" t="s">
        <v>1438</v>
      </c>
      <c r="C543" s="251" t="s">
        <v>5716</v>
      </c>
      <c r="D543" s="251" t="s">
        <v>4008</v>
      </c>
      <c r="E543" s="251"/>
      <c r="F543" s="251"/>
      <c r="G543" s="251" t="s">
        <v>4134</v>
      </c>
      <c r="H543" s="251" t="s">
        <v>4135</v>
      </c>
      <c r="I543" s="679">
        <v>10.843999999999999</v>
      </c>
      <c r="J543" s="251" t="s">
        <v>956</v>
      </c>
      <c r="K543" s="251" t="s">
        <v>2495</v>
      </c>
      <c r="L543" s="239"/>
      <c r="M543" s="239"/>
      <c r="N543" s="239"/>
      <c r="O543" s="239"/>
    </row>
    <row r="544" spans="2:15" ht="43.5">
      <c r="B544" s="251" t="s">
        <v>1438</v>
      </c>
      <c r="C544" s="251" t="s">
        <v>5716</v>
      </c>
      <c r="D544" s="251" t="s">
        <v>4008</v>
      </c>
      <c r="E544" s="251"/>
      <c r="F544" s="251"/>
      <c r="G544" s="251" t="s">
        <v>4134</v>
      </c>
      <c r="H544" s="251" t="s">
        <v>4135</v>
      </c>
      <c r="I544" s="679">
        <v>11.83</v>
      </c>
      <c r="J544" s="251" t="s">
        <v>956</v>
      </c>
      <c r="K544" s="251" t="s">
        <v>2495</v>
      </c>
      <c r="L544" s="239"/>
      <c r="M544" s="239"/>
      <c r="N544" s="239"/>
      <c r="O544" s="239"/>
    </row>
    <row r="545" spans="2:15" ht="43.5">
      <c r="B545" s="251" t="s">
        <v>1438</v>
      </c>
      <c r="C545" s="251" t="s">
        <v>5716</v>
      </c>
      <c r="D545" s="251" t="s">
        <v>4008</v>
      </c>
      <c r="E545" s="251"/>
      <c r="F545" s="251"/>
      <c r="G545" s="251" t="s">
        <v>4134</v>
      </c>
      <c r="H545" s="251" t="s">
        <v>4135</v>
      </c>
      <c r="I545" s="679">
        <v>7.8869999999999996</v>
      </c>
      <c r="J545" s="251" t="s">
        <v>956</v>
      </c>
      <c r="K545" s="251" t="s">
        <v>2495</v>
      </c>
      <c r="L545" s="239"/>
      <c r="M545" s="239"/>
      <c r="N545" s="239"/>
      <c r="O545" s="239"/>
    </row>
    <row r="546" spans="2:15" ht="43.5">
      <c r="B546" s="251" t="s">
        <v>1438</v>
      </c>
      <c r="C546" s="251" t="s">
        <v>5716</v>
      </c>
      <c r="D546" s="251" t="s">
        <v>4008</v>
      </c>
      <c r="E546" s="251"/>
      <c r="F546" s="251"/>
      <c r="G546" s="251" t="s">
        <v>4134</v>
      </c>
      <c r="H546" s="251" t="s">
        <v>4135</v>
      </c>
      <c r="I546" s="679">
        <v>7.492</v>
      </c>
      <c r="J546" s="251" t="s">
        <v>956</v>
      </c>
      <c r="K546" s="251" t="s">
        <v>2495</v>
      </c>
      <c r="L546" s="239"/>
      <c r="M546" s="239"/>
      <c r="N546" s="239"/>
      <c r="O546" s="239"/>
    </row>
    <row r="547" spans="2:15" ht="43.5">
      <c r="B547" s="251" t="s">
        <v>1438</v>
      </c>
      <c r="C547" s="251" t="s">
        <v>5716</v>
      </c>
      <c r="D547" s="251" t="s">
        <v>4008</v>
      </c>
      <c r="E547" s="251"/>
      <c r="F547" s="251"/>
      <c r="G547" s="251" t="s">
        <v>4134</v>
      </c>
      <c r="H547" s="251" t="s">
        <v>4135</v>
      </c>
      <c r="I547" s="679">
        <v>10.45</v>
      </c>
      <c r="J547" s="251" t="s">
        <v>956</v>
      </c>
      <c r="K547" s="251" t="s">
        <v>2495</v>
      </c>
      <c r="L547" s="239"/>
      <c r="M547" s="239"/>
      <c r="N547" s="239"/>
      <c r="O547" s="239"/>
    </row>
    <row r="548" spans="2:15" ht="43.5">
      <c r="B548" s="251" t="s">
        <v>1438</v>
      </c>
      <c r="C548" s="251" t="s">
        <v>5716</v>
      </c>
      <c r="D548" s="251" t="s">
        <v>4008</v>
      </c>
      <c r="E548" s="251"/>
      <c r="F548" s="251"/>
      <c r="G548" s="251" t="s">
        <v>4134</v>
      </c>
      <c r="H548" s="251" t="s">
        <v>4135</v>
      </c>
      <c r="I548" s="679">
        <v>12.619</v>
      </c>
      <c r="J548" s="251" t="s">
        <v>956</v>
      </c>
      <c r="K548" s="251" t="s">
        <v>2495</v>
      </c>
      <c r="L548" s="239"/>
      <c r="M548" s="239"/>
      <c r="N548" s="239"/>
      <c r="O548" s="239"/>
    </row>
    <row r="549" spans="2:15" ht="43.5">
      <c r="B549" s="251" t="s">
        <v>1438</v>
      </c>
      <c r="C549" s="251" t="s">
        <v>5716</v>
      </c>
      <c r="D549" s="251" t="s">
        <v>4008</v>
      </c>
      <c r="E549" s="251"/>
      <c r="F549" s="251"/>
      <c r="G549" s="251" t="s">
        <v>4134</v>
      </c>
      <c r="H549" s="251" t="s">
        <v>4135</v>
      </c>
      <c r="I549" s="679">
        <v>8.577</v>
      </c>
      <c r="J549" s="251" t="s">
        <v>956</v>
      </c>
      <c r="K549" s="251" t="s">
        <v>2495</v>
      </c>
      <c r="L549" s="239"/>
      <c r="M549" s="239"/>
      <c r="N549" s="239"/>
      <c r="O549" s="239"/>
    </row>
    <row r="550" spans="2:15" ht="43.5">
      <c r="B550" s="251" t="s">
        <v>1438</v>
      </c>
      <c r="C550" s="251" t="s">
        <v>5716</v>
      </c>
      <c r="D550" s="251" t="s">
        <v>4008</v>
      </c>
      <c r="E550" s="251"/>
      <c r="F550" s="251"/>
      <c r="G550" s="251" t="s">
        <v>4134</v>
      </c>
      <c r="H550" s="251" t="s">
        <v>4135</v>
      </c>
      <c r="I550" s="679">
        <v>6.1059999999999999</v>
      </c>
      <c r="J550" s="251" t="s">
        <v>956</v>
      </c>
      <c r="K550" s="251" t="s">
        <v>2495</v>
      </c>
      <c r="L550" s="239"/>
      <c r="M550" s="239"/>
      <c r="N550" s="239"/>
      <c r="O550" s="239"/>
    </row>
    <row r="551" spans="2:15" ht="43.5">
      <c r="B551" s="251" t="s">
        <v>1438</v>
      </c>
      <c r="C551" s="251" t="s">
        <v>5716</v>
      </c>
      <c r="D551" s="251" t="s">
        <v>4008</v>
      </c>
      <c r="E551" s="251"/>
      <c r="F551" s="251"/>
      <c r="G551" s="251" t="s">
        <v>4134</v>
      </c>
      <c r="H551" s="251" t="s">
        <v>4135</v>
      </c>
      <c r="I551" s="679">
        <v>10.337</v>
      </c>
      <c r="J551" s="251" t="s">
        <v>956</v>
      </c>
      <c r="K551" s="251" t="s">
        <v>2495</v>
      </c>
      <c r="L551" s="239"/>
      <c r="M551" s="239"/>
      <c r="N551" s="239"/>
      <c r="O551" s="239"/>
    </row>
    <row r="552" spans="2:15" ht="43.5">
      <c r="B552" s="251" t="s">
        <v>1438</v>
      </c>
      <c r="C552" s="251" t="s">
        <v>5716</v>
      </c>
      <c r="D552" s="251" t="s">
        <v>4008</v>
      </c>
      <c r="E552" s="251"/>
      <c r="F552" s="251"/>
      <c r="G552" s="251" t="s">
        <v>4134</v>
      </c>
      <c r="H552" s="251" t="s">
        <v>4135</v>
      </c>
      <c r="I552" s="679">
        <v>26.617000000000001</v>
      </c>
      <c r="J552" s="251" t="s">
        <v>956</v>
      </c>
      <c r="K552" s="251" t="s">
        <v>2495</v>
      </c>
      <c r="L552" s="239"/>
      <c r="M552" s="239"/>
      <c r="N552" s="239"/>
      <c r="O552" s="239"/>
    </row>
    <row r="553" spans="2:15" ht="43.5">
      <c r="B553" s="251" t="s">
        <v>1438</v>
      </c>
      <c r="C553" s="251" t="s">
        <v>5716</v>
      </c>
      <c r="D553" s="251" t="s">
        <v>4008</v>
      </c>
      <c r="E553" s="251"/>
      <c r="F553" s="251"/>
      <c r="G553" s="251" t="s">
        <v>4134</v>
      </c>
      <c r="H553" s="251" t="s">
        <v>4135</v>
      </c>
      <c r="I553" s="679">
        <v>15.183</v>
      </c>
      <c r="J553" s="251" t="s">
        <v>956</v>
      </c>
      <c r="K553" s="251" t="s">
        <v>2495</v>
      </c>
      <c r="L553" s="239"/>
      <c r="M553" s="239"/>
      <c r="N553" s="239"/>
      <c r="O553" s="239"/>
    </row>
    <row r="554" spans="2:15" ht="43.5">
      <c r="B554" s="251" t="s">
        <v>1438</v>
      </c>
      <c r="C554" s="251" t="s">
        <v>5716</v>
      </c>
      <c r="D554" s="251" t="s">
        <v>4008</v>
      </c>
      <c r="E554" s="251"/>
      <c r="F554" s="251"/>
      <c r="G554" s="251" t="s">
        <v>4134</v>
      </c>
      <c r="H554" s="251" t="s">
        <v>4135</v>
      </c>
      <c r="I554" s="679">
        <v>16.152000000000001</v>
      </c>
      <c r="J554" s="251" t="s">
        <v>956</v>
      </c>
      <c r="K554" s="251" t="s">
        <v>2495</v>
      </c>
      <c r="L554" s="239"/>
      <c r="M554" s="239"/>
      <c r="N554" s="239"/>
      <c r="O554" s="239"/>
    </row>
    <row r="555" spans="2:15" ht="43.5">
      <c r="B555" s="251" t="s">
        <v>1438</v>
      </c>
      <c r="C555" s="251" t="s">
        <v>5716</v>
      </c>
      <c r="D555" s="251" t="s">
        <v>4008</v>
      </c>
      <c r="E555" s="251"/>
      <c r="F555" s="251"/>
      <c r="G555" s="251" t="s">
        <v>4134</v>
      </c>
      <c r="H555" s="251" t="s">
        <v>4135</v>
      </c>
      <c r="I555" s="679">
        <v>28.786999999999999</v>
      </c>
      <c r="J555" s="251" t="s">
        <v>956</v>
      </c>
      <c r="K555" s="251" t="s">
        <v>2495</v>
      </c>
      <c r="L555" s="239"/>
      <c r="M555" s="239"/>
      <c r="N555" s="239"/>
      <c r="O555" s="239"/>
    </row>
    <row r="556" spans="2:15" ht="43.5">
      <c r="B556" s="251" t="s">
        <v>1438</v>
      </c>
      <c r="C556" s="251" t="s">
        <v>5716</v>
      </c>
      <c r="D556" s="251" t="s">
        <v>4012</v>
      </c>
      <c r="E556" s="251"/>
      <c r="F556" s="251"/>
      <c r="G556" s="251" t="s">
        <v>4134</v>
      </c>
      <c r="H556" s="251" t="s">
        <v>4135</v>
      </c>
      <c r="I556" s="679">
        <v>6.4530000000000003</v>
      </c>
      <c r="J556" s="251" t="s">
        <v>956</v>
      </c>
      <c r="K556" s="251" t="s">
        <v>2495</v>
      </c>
      <c r="L556" s="239"/>
      <c r="M556" s="239"/>
      <c r="N556" s="239"/>
      <c r="O556" s="239"/>
    </row>
    <row r="557" spans="2:15" ht="43.5">
      <c r="B557" s="251" t="s">
        <v>1438</v>
      </c>
      <c r="C557" s="251" t="s">
        <v>5716</v>
      </c>
      <c r="D557" s="251" t="s">
        <v>4008</v>
      </c>
      <c r="E557" s="251"/>
      <c r="F557" s="251"/>
      <c r="G557" s="251" t="s">
        <v>4134</v>
      </c>
      <c r="H557" s="251" t="s">
        <v>4135</v>
      </c>
      <c r="I557" s="679">
        <v>10.122</v>
      </c>
      <c r="J557" s="251" t="s">
        <v>956</v>
      </c>
      <c r="K557" s="251" t="s">
        <v>2495</v>
      </c>
      <c r="L557" s="239"/>
      <c r="M557" s="239"/>
      <c r="N557" s="239"/>
      <c r="O557" s="239"/>
    </row>
    <row r="558" spans="2:15" ht="43.5">
      <c r="B558" s="251" t="s">
        <v>1438</v>
      </c>
      <c r="C558" s="251" t="s">
        <v>5716</v>
      </c>
      <c r="D558" s="251" t="s">
        <v>4008</v>
      </c>
      <c r="E558" s="251"/>
      <c r="F558" s="251"/>
      <c r="G558" s="251" t="s">
        <v>4134</v>
      </c>
      <c r="H558" s="251" t="s">
        <v>4135</v>
      </c>
      <c r="I558" s="679">
        <v>15.183</v>
      </c>
      <c r="J558" s="251" t="s">
        <v>956</v>
      </c>
      <c r="K558" s="251" t="s">
        <v>2495</v>
      </c>
      <c r="L558" s="239"/>
      <c r="M558" s="239"/>
      <c r="N558" s="239"/>
      <c r="O558" s="239"/>
    </row>
    <row r="559" spans="2:15" ht="43.5">
      <c r="B559" s="251" t="s">
        <v>1438</v>
      </c>
      <c r="C559" s="251" t="s">
        <v>5716</v>
      </c>
      <c r="D559" s="251" t="s">
        <v>4008</v>
      </c>
      <c r="E559" s="251"/>
      <c r="F559" s="251"/>
      <c r="G559" s="251" t="s">
        <v>4134</v>
      </c>
      <c r="H559" s="251" t="s">
        <v>4135</v>
      </c>
      <c r="I559" s="679">
        <v>6.2110000000000003</v>
      </c>
      <c r="J559" s="251" t="s">
        <v>956</v>
      </c>
      <c r="K559" s="251" t="s">
        <v>2495</v>
      </c>
      <c r="L559" s="239"/>
      <c r="M559" s="239"/>
      <c r="N559" s="239"/>
      <c r="O559" s="239"/>
    </row>
    <row r="560" spans="2:15" ht="43.5">
      <c r="B560" s="251" t="s">
        <v>1438</v>
      </c>
      <c r="C560" s="251" t="s">
        <v>5716</v>
      </c>
      <c r="D560" s="251" t="s">
        <v>4008</v>
      </c>
      <c r="E560" s="251"/>
      <c r="F560" s="251"/>
      <c r="G560" s="251" t="s">
        <v>4134</v>
      </c>
      <c r="H560" s="251" t="s">
        <v>4135</v>
      </c>
      <c r="I560" s="679">
        <v>5.3360000000000003</v>
      </c>
      <c r="J560" s="251" t="s">
        <v>956</v>
      </c>
      <c r="K560" s="251" t="s">
        <v>2495</v>
      </c>
      <c r="L560" s="239"/>
      <c r="M560" s="239"/>
      <c r="N560" s="239"/>
      <c r="O560" s="239"/>
    </row>
    <row r="561" spans="2:15" ht="43.5">
      <c r="B561" s="251" t="s">
        <v>1438</v>
      </c>
      <c r="C561" s="251" t="s">
        <v>5716</v>
      </c>
      <c r="D561" s="251" t="s">
        <v>4008</v>
      </c>
      <c r="E561" s="251"/>
      <c r="F561" s="251"/>
      <c r="G561" s="251" t="s">
        <v>4134</v>
      </c>
      <c r="H561" s="251" t="s">
        <v>4135</v>
      </c>
      <c r="I561" s="679">
        <v>10.842000000000001</v>
      </c>
      <c r="J561" s="251" t="s">
        <v>956</v>
      </c>
      <c r="K561" s="251" t="s">
        <v>2495</v>
      </c>
      <c r="L561" s="239"/>
      <c r="M561" s="239"/>
      <c r="N561" s="239"/>
      <c r="O561" s="239"/>
    </row>
    <row r="562" spans="2:15" ht="43.5">
      <c r="B562" s="251" t="s">
        <v>1438</v>
      </c>
      <c r="C562" s="251" t="s">
        <v>5716</v>
      </c>
      <c r="D562" s="251" t="s">
        <v>4008</v>
      </c>
      <c r="E562" s="251"/>
      <c r="F562" s="251"/>
      <c r="G562" s="251" t="s">
        <v>4134</v>
      </c>
      <c r="H562" s="251" t="s">
        <v>4135</v>
      </c>
      <c r="I562" s="679">
        <v>6.0839999999999996</v>
      </c>
      <c r="J562" s="251" t="s">
        <v>956</v>
      </c>
      <c r="K562" s="251" t="s">
        <v>2495</v>
      </c>
      <c r="L562" s="239"/>
      <c r="M562" s="239"/>
      <c r="N562" s="239"/>
      <c r="O562" s="239"/>
    </row>
    <row r="563" spans="2:15" ht="43.5">
      <c r="B563" s="251" t="s">
        <v>1438</v>
      </c>
      <c r="C563" s="251" t="s">
        <v>5716</v>
      </c>
      <c r="D563" s="251" t="s">
        <v>4008</v>
      </c>
      <c r="E563" s="251"/>
      <c r="F563" s="251"/>
      <c r="G563" s="251" t="s">
        <v>4134</v>
      </c>
      <c r="H563" s="251" t="s">
        <v>4135</v>
      </c>
      <c r="I563" s="679">
        <v>9</v>
      </c>
      <c r="J563" s="251" t="s">
        <v>956</v>
      </c>
      <c r="K563" s="251" t="s">
        <v>2495</v>
      </c>
      <c r="L563" s="239"/>
      <c r="M563" s="239"/>
      <c r="N563" s="239"/>
      <c r="O563" s="239"/>
    </row>
    <row r="564" spans="2:15" ht="43.5">
      <c r="B564" s="251" t="s">
        <v>1438</v>
      </c>
      <c r="C564" s="251" t="s">
        <v>5716</v>
      </c>
      <c r="D564" s="251" t="s">
        <v>4008</v>
      </c>
      <c r="E564" s="251"/>
      <c r="F564" s="251"/>
      <c r="G564" s="251" t="s">
        <v>4134</v>
      </c>
      <c r="H564" s="251" t="s">
        <v>4135</v>
      </c>
      <c r="I564" s="679">
        <v>14.493</v>
      </c>
      <c r="J564" s="251" t="s">
        <v>956</v>
      </c>
      <c r="K564" s="251" t="s">
        <v>2495</v>
      </c>
      <c r="L564" s="239"/>
      <c r="M564" s="239"/>
      <c r="N564" s="239"/>
      <c r="O564" s="239"/>
    </row>
    <row r="565" spans="2:15" ht="43.5">
      <c r="B565" s="251" t="s">
        <v>1438</v>
      </c>
      <c r="C565" s="251" t="s">
        <v>5716</v>
      </c>
      <c r="D565" s="251" t="s">
        <v>4008</v>
      </c>
      <c r="E565" s="251"/>
      <c r="F565" s="251"/>
      <c r="G565" s="251" t="s">
        <v>4134</v>
      </c>
      <c r="H565" s="251" t="s">
        <v>4135</v>
      </c>
      <c r="I565" s="679">
        <v>19.716000000000001</v>
      </c>
      <c r="J565" s="251" t="s">
        <v>956</v>
      </c>
      <c r="K565" s="251" t="s">
        <v>2495</v>
      </c>
      <c r="L565" s="239"/>
      <c r="M565" s="239"/>
      <c r="N565" s="239"/>
      <c r="O565" s="239"/>
    </row>
    <row r="566" spans="2:15" ht="43.5">
      <c r="B566" s="251" t="s">
        <v>1438</v>
      </c>
      <c r="C566" s="251" t="s">
        <v>5716</v>
      </c>
      <c r="D566" s="251" t="s">
        <v>4008</v>
      </c>
      <c r="E566" s="251"/>
      <c r="F566" s="251"/>
      <c r="G566" s="251" t="s">
        <v>4134</v>
      </c>
      <c r="H566" s="251" t="s">
        <v>4135</v>
      </c>
      <c r="I566" s="679">
        <v>6.4539999999999997</v>
      </c>
      <c r="J566" s="251" t="s">
        <v>956</v>
      </c>
      <c r="K566" s="251" t="s">
        <v>2495</v>
      </c>
      <c r="L566" s="239"/>
      <c r="M566" s="239"/>
      <c r="N566" s="239"/>
      <c r="O566" s="239"/>
    </row>
    <row r="567" spans="2:15" ht="43.5">
      <c r="B567" s="251" t="s">
        <v>1438</v>
      </c>
      <c r="C567" s="251" t="s">
        <v>5716</v>
      </c>
      <c r="D567" s="251" t="s">
        <v>4008</v>
      </c>
      <c r="E567" s="251"/>
      <c r="F567" s="251"/>
      <c r="G567" s="251" t="s">
        <v>4134</v>
      </c>
      <c r="H567" s="251" t="s">
        <v>4135</v>
      </c>
      <c r="I567" s="679">
        <v>14.103999999999999</v>
      </c>
      <c r="J567" s="251" t="s">
        <v>956</v>
      </c>
      <c r="K567" s="251" t="s">
        <v>2495</v>
      </c>
      <c r="L567" s="239"/>
      <c r="M567" s="239"/>
      <c r="N567" s="239"/>
      <c r="O567" s="239"/>
    </row>
    <row r="568" spans="2:15" ht="43.5">
      <c r="B568" s="251" t="s">
        <v>1438</v>
      </c>
      <c r="C568" s="251" t="s">
        <v>5716</v>
      </c>
      <c r="D568" s="251" t="s">
        <v>4008</v>
      </c>
      <c r="E568" s="251"/>
      <c r="F568" s="251"/>
      <c r="G568" s="251" t="s">
        <v>4134</v>
      </c>
      <c r="H568" s="251" t="s">
        <v>4135</v>
      </c>
      <c r="I568" s="679">
        <v>24.353000000000002</v>
      </c>
      <c r="J568" s="251" t="s">
        <v>956</v>
      </c>
      <c r="K568" s="251" t="s">
        <v>2495</v>
      </c>
      <c r="L568" s="239"/>
      <c r="M568" s="239"/>
      <c r="N568" s="239"/>
      <c r="O568" s="239"/>
    </row>
    <row r="569" spans="2:15" ht="43.5">
      <c r="B569" s="251" t="s">
        <v>1438</v>
      </c>
      <c r="C569" s="251" t="s">
        <v>5716</v>
      </c>
      <c r="D569" s="251" t="s">
        <v>4008</v>
      </c>
      <c r="E569" s="251"/>
      <c r="F569" s="251"/>
      <c r="G569" s="251" t="s">
        <v>4134</v>
      </c>
      <c r="H569" s="251" t="s">
        <v>4135</v>
      </c>
      <c r="I569" s="679">
        <v>9.8580000000000005</v>
      </c>
      <c r="J569" s="251" t="s">
        <v>956</v>
      </c>
      <c r="K569" s="251" t="s">
        <v>2495</v>
      </c>
      <c r="L569" s="239"/>
      <c r="M569" s="239"/>
      <c r="N569" s="239"/>
      <c r="O569" s="239"/>
    </row>
    <row r="570" spans="2:15" ht="43.5">
      <c r="B570" s="251" t="s">
        <v>1438</v>
      </c>
      <c r="C570" s="251" t="s">
        <v>5716</v>
      </c>
      <c r="D570" s="251" t="s">
        <v>4008</v>
      </c>
      <c r="E570" s="251"/>
      <c r="F570" s="251"/>
      <c r="G570" s="251" t="s">
        <v>4134</v>
      </c>
      <c r="H570" s="251" t="s">
        <v>4135</v>
      </c>
      <c r="I570" s="679">
        <v>10.842000000000001</v>
      </c>
      <c r="J570" s="251" t="s">
        <v>956</v>
      </c>
      <c r="K570" s="251" t="s">
        <v>2495</v>
      </c>
      <c r="L570" s="239"/>
      <c r="M570" s="239"/>
      <c r="N570" s="239"/>
      <c r="O570" s="239"/>
    </row>
    <row r="571" spans="2:15" ht="43.5">
      <c r="B571" s="251" t="s">
        <v>1438</v>
      </c>
      <c r="C571" s="251" t="s">
        <v>5716</v>
      </c>
      <c r="D571" s="251" t="s">
        <v>4008</v>
      </c>
      <c r="E571" s="251"/>
      <c r="F571" s="251"/>
      <c r="G571" s="251" t="s">
        <v>4134</v>
      </c>
      <c r="H571" s="251" t="s">
        <v>4135</v>
      </c>
      <c r="I571" s="679">
        <v>16.484000000000002</v>
      </c>
      <c r="J571" s="251" t="s">
        <v>956</v>
      </c>
      <c r="K571" s="251" t="s">
        <v>2495</v>
      </c>
      <c r="L571" s="239"/>
      <c r="M571" s="239"/>
      <c r="N571" s="239"/>
      <c r="O571" s="239"/>
    </row>
    <row r="572" spans="2:15" ht="43.5">
      <c r="B572" s="251" t="s">
        <v>1438</v>
      </c>
      <c r="C572" s="251" t="s">
        <v>5716</v>
      </c>
      <c r="D572" s="251" t="s">
        <v>4008</v>
      </c>
      <c r="E572" s="251"/>
      <c r="F572" s="251"/>
      <c r="G572" s="251" t="s">
        <v>4134</v>
      </c>
      <c r="H572" s="251" t="s">
        <v>4135</v>
      </c>
      <c r="I572" s="679">
        <v>11.763</v>
      </c>
      <c r="J572" s="251" t="s">
        <v>956</v>
      </c>
      <c r="K572" s="251" t="s">
        <v>2495</v>
      </c>
      <c r="L572" s="239"/>
      <c r="M572" s="239"/>
      <c r="N572" s="239"/>
      <c r="O572" s="239"/>
    </row>
    <row r="573" spans="2:15" ht="43.5">
      <c r="B573" s="251" t="s">
        <v>1438</v>
      </c>
      <c r="C573" s="251" t="s">
        <v>5716</v>
      </c>
      <c r="D573" s="251" t="s">
        <v>949</v>
      </c>
      <c r="E573" s="251"/>
      <c r="F573" s="251"/>
      <c r="G573" s="251" t="s">
        <v>4134</v>
      </c>
      <c r="H573" s="251" t="s">
        <v>4135</v>
      </c>
      <c r="I573" s="679">
        <v>16</v>
      </c>
      <c r="J573" s="251"/>
      <c r="K573" s="251" t="s">
        <v>2495</v>
      </c>
      <c r="L573" s="239"/>
      <c r="M573" s="239"/>
      <c r="N573" s="239"/>
      <c r="O573" s="239"/>
    </row>
    <row r="574" spans="2:15" ht="43.5">
      <c r="B574" s="251" t="s">
        <v>1438</v>
      </c>
      <c r="C574" s="251" t="s">
        <v>5716</v>
      </c>
      <c r="D574" s="251" t="s">
        <v>4008</v>
      </c>
      <c r="E574" s="251"/>
      <c r="F574" s="251"/>
      <c r="G574" s="251" t="s">
        <v>4134</v>
      </c>
      <c r="H574" s="251" t="s">
        <v>4135</v>
      </c>
      <c r="I574" s="679">
        <v>20.006</v>
      </c>
      <c r="J574" s="251" t="s">
        <v>956</v>
      </c>
      <c r="K574" s="251" t="s">
        <v>2495</v>
      </c>
      <c r="L574" s="239"/>
      <c r="M574" s="239"/>
      <c r="N574" s="239"/>
      <c r="O574" s="239"/>
    </row>
    <row r="575" spans="2:15" ht="43.5">
      <c r="B575" s="251" t="s">
        <v>1438</v>
      </c>
      <c r="C575" s="251" t="s">
        <v>5716</v>
      </c>
      <c r="D575" s="251" t="s">
        <v>4008</v>
      </c>
      <c r="E575" s="251"/>
      <c r="F575" s="251"/>
      <c r="G575" s="251" t="s">
        <v>4134</v>
      </c>
      <c r="H575" s="251" t="s">
        <v>4135</v>
      </c>
      <c r="I575" s="679">
        <v>17.646999999999998</v>
      </c>
      <c r="J575" s="251" t="s">
        <v>956</v>
      </c>
      <c r="K575" s="251" t="s">
        <v>2495</v>
      </c>
      <c r="L575" s="239"/>
      <c r="M575" s="239"/>
      <c r="N575" s="239"/>
      <c r="O575" s="239"/>
    </row>
    <row r="576" spans="2:15" ht="43.5">
      <c r="B576" s="251" t="s">
        <v>1438</v>
      </c>
      <c r="C576" s="251" t="s">
        <v>5716</v>
      </c>
      <c r="D576" s="251" t="s">
        <v>4008</v>
      </c>
      <c r="E576" s="251"/>
      <c r="F576" s="251"/>
      <c r="G576" s="251" t="s">
        <v>4134</v>
      </c>
      <c r="H576" s="251" t="s">
        <v>4135</v>
      </c>
      <c r="I576" s="679">
        <v>12.96</v>
      </c>
      <c r="J576" s="251" t="s">
        <v>956</v>
      </c>
      <c r="K576" s="251" t="s">
        <v>2495</v>
      </c>
      <c r="L576" s="239"/>
      <c r="M576" s="239"/>
      <c r="N576" s="239"/>
      <c r="O576" s="239"/>
    </row>
    <row r="577" spans="2:15" ht="43.5">
      <c r="B577" s="251" t="s">
        <v>1438</v>
      </c>
      <c r="C577" s="251" t="s">
        <v>5716</v>
      </c>
      <c r="D577" s="251" t="s">
        <v>4008</v>
      </c>
      <c r="E577" s="251"/>
      <c r="F577" s="251"/>
      <c r="G577" s="251" t="s">
        <v>4134</v>
      </c>
      <c r="H577" s="251" t="s">
        <v>4135</v>
      </c>
      <c r="I577" s="679">
        <v>12.581</v>
      </c>
      <c r="J577" s="251" t="s">
        <v>956</v>
      </c>
      <c r="K577" s="251" t="s">
        <v>2495</v>
      </c>
      <c r="L577" s="239"/>
      <c r="M577" s="239"/>
      <c r="N577" s="239"/>
      <c r="O577" s="239"/>
    </row>
    <row r="578" spans="2:15" ht="43.5">
      <c r="B578" s="251" t="s">
        <v>1438</v>
      </c>
      <c r="C578" s="251" t="s">
        <v>5716</v>
      </c>
      <c r="D578" s="251" t="s">
        <v>4008</v>
      </c>
      <c r="E578" s="251"/>
      <c r="F578" s="251"/>
      <c r="G578" s="251" t="s">
        <v>4134</v>
      </c>
      <c r="H578" s="251" t="s">
        <v>4135</v>
      </c>
      <c r="I578" s="679">
        <v>7.8879999999999999</v>
      </c>
      <c r="J578" s="251" t="s">
        <v>956</v>
      </c>
      <c r="K578" s="251" t="s">
        <v>2495</v>
      </c>
      <c r="L578" s="239"/>
      <c r="M578" s="239"/>
      <c r="N578" s="239"/>
      <c r="O578" s="239"/>
    </row>
    <row r="579" spans="2:15" ht="43.5">
      <c r="B579" s="251" t="s">
        <v>1438</v>
      </c>
      <c r="C579" s="251" t="s">
        <v>5716</v>
      </c>
      <c r="D579" s="251" t="s">
        <v>4008</v>
      </c>
      <c r="E579" s="251"/>
      <c r="F579" s="251"/>
      <c r="G579" s="251" t="s">
        <v>4134</v>
      </c>
      <c r="H579" s="251" t="s">
        <v>4140</v>
      </c>
      <c r="I579" s="679">
        <v>7.516</v>
      </c>
      <c r="J579" s="251" t="s">
        <v>956</v>
      </c>
      <c r="K579" s="251" t="s">
        <v>2495</v>
      </c>
      <c r="L579" s="239"/>
      <c r="M579" s="239"/>
      <c r="N579" s="239"/>
      <c r="O579" s="239"/>
    </row>
    <row r="580" spans="2:15" ht="43.5">
      <c r="B580" s="251" t="s">
        <v>1438</v>
      </c>
      <c r="C580" s="251" t="s">
        <v>5716</v>
      </c>
      <c r="D580" s="251" t="s">
        <v>4008</v>
      </c>
      <c r="E580" s="251"/>
      <c r="F580" s="251"/>
      <c r="G580" s="251" t="s">
        <v>4134</v>
      </c>
      <c r="H580" s="251" t="s">
        <v>4135</v>
      </c>
      <c r="I580" s="679">
        <v>13.802</v>
      </c>
      <c r="J580" s="251" t="s">
        <v>956</v>
      </c>
      <c r="K580" s="251" t="s">
        <v>2495</v>
      </c>
      <c r="L580" s="239"/>
      <c r="M580" s="239"/>
      <c r="N580" s="239"/>
      <c r="O580" s="239"/>
    </row>
    <row r="581" spans="2:15" ht="43.5">
      <c r="B581" s="251" t="s">
        <v>1438</v>
      </c>
      <c r="C581" s="251" t="s">
        <v>5716</v>
      </c>
      <c r="D581" s="251" t="s">
        <v>4008</v>
      </c>
      <c r="E581" s="251"/>
      <c r="F581" s="251"/>
      <c r="G581" s="251" t="s">
        <v>4134</v>
      </c>
      <c r="H581" s="251" t="s">
        <v>4135</v>
      </c>
      <c r="I581" s="679">
        <v>14.097</v>
      </c>
      <c r="J581" s="251" t="s">
        <v>956</v>
      </c>
      <c r="K581" s="251" t="s">
        <v>2495</v>
      </c>
      <c r="L581" s="239"/>
      <c r="M581" s="239"/>
      <c r="N581" s="239"/>
      <c r="O581" s="239"/>
    </row>
    <row r="582" spans="2:15" ht="43.5">
      <c r="B582" s="251" t="s">
        <v>1438</v>
      </c>
      <c r="C582" s="251" t="s">
        <v>5716</v>
      </c>
      <c r="D582" s="251" t="s">
        <v>4008</v>
      </c>
      <c r="E582" s="251"/>
      <c r="F582" s="251"/>
      <c r="G582" s="251" t="s">
        <v>4134</v>
      </c>
      <c r="H582" s="251" t="s">
        <v>4135</v>
      </c>
      <c r="I582" s="679">
        <v>8.8740000000000006</v>
      </c>
      <c r="J582" s="251" t="s">
        <v>956</v>
      </c>
      <c r="K582" s="251" t="s">
        <v>2495</v>
      </c>
      <c r="L582" s="239"/>
      <c r="M582" s="239"/>
      <c r="N582" s="239"/>
      <c r="O582" s="239"/>
    </row>
    <row r="583" spans="2:15" ht="43.5">
      <c r="B583" s="251" t="s">
        <v>1438</v>
      </c>
      <c r="C583" s="251" t="s">
        <v>5716</v>
      </c>
      <c r="D583" s="251" t="s">
        <v>4008</v>
      </c>
      <c r="E583" s="251"/>
      <c r="F583" s="251"/>
      <c r="G583" s="251" t="s">
        <v>4134</v>
      </c>
      <c r="H583" s="251" t="s">
        <v>4135</v>
      </c>
      <c r="I583" s="679">
        <v>12.72</v>
      </c>
      <c r="J583" s="251" t="s">
        <v>956</v>
      </c>
      <c r="K583" s="251" t="s">
        <v>2495</v>
      </c>
      <c r="L583" s="239"/>
      <c r="M583" s="239"/>
      <c r="N583" s="239"/>
      <c r="O583" s="239"/>
    </row>
    <row r="584" spans="2:15" ht="43.5">
      <c r="B584" s="251" t="s">
        <v>1438</v>
      </c>
      <c r="C584" s="251" t="s">
        <v>5716</v>
      </c>
      <c r="D584" s="251" t="s">
        <v>4008</v>
      </c>
      <c r="E584" s="251"/>
      <c r="F584" s="251"/>
      <c r="G584" s="251" t="s">
        <v>4134</v>
      </c>
      <c r="H584" s="251" t="s">
        <v>4135</v>
      </c>
      <c r="I584" s="679">
        <v>9.8580000000000005</v>
      </c>
      <c r="J584" s="251" t="s">
        <v>956</v>
      </c>
      <c r="K584" s="251" t="s">
        <v>2495</v>
      </c>
      <c r="L584" s="239"/>
      <c r="M584" s="239"/>
      <c r="N584" s="239"/>
      <c r="O584" s="239"/>
    </row>
    <row r="585" spans="2:15" ht="43.5">
      <c r="B585" s="251" t="s">
        <v>1438</v>
      </c>
      <c r="C585" s="251" t="s">
        <v>5716</v>
      </c>
      <c r="D585" s="251" t="s">
        <v>4008</v>
      </c>
      <c r="E585" s="251"/>
      <c r="F585" s="251"/>
      <c r="G585" s="251" t="s">
        <v>4134</v>
      </c>
      <c r="H585" s="251" t="s">
        <v>4135</v>
      </c>
      <c r="I585" s="679">
        <v>12.420999999999999</v>
      </c>
      <c r="J585" s="251" t="s">
        <v>956</v>
      </c>
      <c r="K585" s="251" t="s">
        <v>2495</v>
      </c>
      <c r="L585" s="239"/>
      <c r="M585" s="239"/>
      <c r="N585" s="239"/>
      <c r="O585" s="239"/>
    </row>
    <row r="586" spans="2:15" ht="43.5">
      <c r="B586" s="251" t="s">
        <v>1438</v>
      </c>
      <c r="C586" s="251" t="s">
        <v>5716</v>
      </c>
      <c r="D586" s="251" t="s">
        <v>4008</v>
      </c>
      <c r="E586" s="251"/>
      <c r="F586" s="251"/>
      <c r="G586" s="251" t="s">
        <v>4134</v>
      </c>
      <c r="H586" s="251" t="s">
        <v>4135</v>
      </c>
      <c r="I586" s="679">
        <v>14.788</v>
      </c>
      <c r="J586" s="251" t="s">
        <v>956</v>
      </c>
      <c r="K586" s="251" t="s">
        <v>2495</v>
      </c>
      <c r="L586" s="239"/>
      <c r="M586" s="239"/>
      <c r="N586" s="239"/>
      <c r="O586" s="239"/>
    </row>
    <row r="587" spans="2:15" ht="43.5">
      <c r="B587" s="251" t="s">
        <v>1438</v>
      </c>
      <c r="C587" s="251" t="s">
        <v>5716</v>
      </c>
      <c r="D587" s="251" t="s">
        <v>4008</v>
      </c>
      <c r="E587" s="251"/>
      <c r="F587" s="251"/>
      <c r="G587" s="251" t="s">
        <v>4134</v>
      </c>
      <c r="H587" s="251" t="s">
        <v>4135</v>
      </c>
      <c r="I587" s="679">
        <v>12.420999999999999</v>
      </c>
      <c r="J587" s="251" t="s">
        <v>956</v>
      </c>
      <c r="K587" s="251" t="s">
        <v>2495</v>
      </c>
      <c r="L587" s="239"/>
      <c r="M587" s="239"/>
      <c r="N587" s="239"/>
      <c r="O587" s="239"/>
    </row>
    <row r="588" spans="2:15" ht="43.5">
      <c r="B588" s="251" t="s">
        <v>1438</v>
      </c>
      <c r="C588" s="251" t="s">
        <v>5716</v>
      </c>
      <c r="D588" s="251" t="s">
        <v>4008</v>
      </c>
      <c r="E588" s="251"/>
      <c r="F588" s="251"/>
      <c r="G588" s="251" t="s">
        <v>4134</v>
      </c>
      <c r="H588" s="251" t="s">
        <v>4135</v>
      </c>
      <c r="I588" s="679">
        <v>9.8580000000000005</v>
      </c>
      <c r="J588" s="251" t="s">
        <v>956</v>
      </c>
      <c r="K588" s="251" t="s">
        <v>2495</v>
      </c>
      <c r="L588" s="239"/>
      <c r="M588" s="239"/>
      <c r="N588" s="239"/>
      <c r="O588" s="239"/>
    </row>
    <row r="589" spans="2:15" ht="43.5">
      <c r="B589" s="251" t="s">
        <v>1438</v>
      </c>
      <c r="C589" s="251" t="s">
        <v>5716</v>
      </c>
      <c r="D589" s="251" t="s">
        <v>4008</v>
      </c>
      <c r="E589" s="251"/>
      <c r="F589" s="251"/>
      <c r="G589" s="251" t="s">
        <v>4134</v>
      </c>
      <c r="H589" s="251" t="s">
        <v>4135</v>
      </c>
      <c r="I589" s="679">
        <v>10.509</v>
      </c>
      <c r="J589" s="251" t="s">
        <v>956</v>
      </c>
      <c r="K589" s="251" t="s">
        <v>2495</v>
      </c>
      <c r="L589" s="239"/>
      <c r="M589" s="239"/>
      <c r="N589" s="239"/>
      <c r="O589" s="239"/>
    </row>
    <row r="590" spans="2:15" ht="43.5">
      <c r="B590" s="251" t="s">
        <v>1438</v>
      </c>
      <c r="C590" s="251" t="s">
        <v>5716</v>
      </c>
      <c r="D590" s="251" t="s">
        <v>4008</v>
      </c>
      <c r="E590" s="251"/>
      <c r="F590" s="251"/>
      <c r="G590" s="251" t="s">
        <v>4134</v>
      </c>
      <c r="H590" s="251" t="s">
        <v>4135</v>
      </c>
      <c r="I590" s="679">
        <v>9.8580000000000005</v>
      </c>
      <c r="J590" s="251" t="s">
        <v>956</v>
      </c>
      <c r="K590" s="251" t="s">
        <v>2495</v>
      </c>
      <c r="L590" s="239"/>
      <c r="M590" s="239"/>
      <c r="N590" s="239"/>
      <c r="O590" s="239"/>
    </row>
    <row r="591" spans="2:15" ht="43.5">
      <c r="B591" s="251" t="s">
        <v>1438</v>
      </c>
      <c r="C591" s="251" t="s">
        <v>5716</v>
      </c>
      <c r="D591" s="251" t="s">
        <v>4008</v>
      </c>
      <c r="E591" s="251"/>
      <c r="F591" s="251"/>
      <c r="G591" s="251" t="s">
        <v>4134</v>
      </c>
      <c r="H591" s="251" t="s">
        <v>4135</v>
      </c>
      <c r="I591" s="679">
        <v>12.026999999999999</v>
      </c>
      <c r="J591" s="251" t="s">
        <v>956</v>
      </c>
      <c r="K591" s="251" t="s">
        <v>2495</v>
      </c>
      <c r="L591" s="239"/>
      <c r="M591" s="239"/>
      <c r="N591" s="239"/>
      <c r="O591" s="239"/>
    </row>
    <row r="592" spans="2:15" ht="43.5">
      <c r="B592" s="251" t="s">
        <v>1438</v>
      </c>
      <c r="C592" s="251" t="s">
        <v>5716</v>
      </c>
      <c r="D592" s="251" t="s">
        <v>4008</v>
      </c>
      <c r="E592" s="251"/>
      <c r="F592" s="251"/>
      <c r="G592" s="251" t="s">
        <v>4134</v>
      </c>
      <c r="H592" s="251" t="s">
        <v>4135</v>
      </c>
      <c r="I592" s="679">
        <v>7.4930000000000003</v>
      </c>
      <c r="J592" s="251" t="s">
        <v>956</v>
      </c>
      <c r="K592" s="251" t="s">
        <v>2495</v>
      </c>
      <c r="L592" s="239"/>
      <c r="M592" s="239"/>
      <c r="N592" s="239"/>
      <c r="O592" s="239"/>
    </row>
    <row r="593" spans="2:15" ht="43.5">
      <c r="B593" s="251" t="s">
        <v>1438</v>
      </c>
      <c r="C593" s="251" t="s">
        <v>5716</v>
      </c>
      <c r="D593" s="251" t="s">
        <v>4008</v>
      </c>
      <c r="E593" s="251"/>
      <c r="F593" s="251"/>
      <c r="G593" s="251" t="s">
        <v>4134</v>
      </c>
      <c r="H593" s="251" t="s">
        <v>4135</v>
      </c>
      <c r="I593" s="679">
        <v>14.541</v>
      </c>
      <c r="J593" s="251" t="s">
        <v>956</v>
      </c>
      <c r="K593" s="251" t="s">
        <v>2495</v>
      </c>
      <c r="L593" s="239"/>
      <c r="M593" s="239"/>
      <c r="N593" s="239"/>
      <c r="O593" s="239"/>
    </row>
    <row r="594" spans="2:15" ht="43.5">
      <c r="B594" s="251" t="s">
        <v>1438</v>
      </c>
      <c r="C594" s="251" t="s">
        <v>5716</v>
      </c>
      <c r="D594" s="251" t="s">
        <v>4008</v>
      </c>
      <c r="E594" s="251"/>
      <c r="F594" s="251"/>
      <c r="G594" s="251" t="s">
        <v>4134</v>
      </c>
      <c r="H594" s="251" t="s">
        <v>4135</v>
      </c>
      <c r="I594" s="679">
        <v>21.690999999999999</v>
      </c>
      <c r="J594" s="251" t="s">
        <v>956</v>
      </c>
      <c r="K594" s="251" t="s">
        <v>2495</v>
      </c>
      <c r="L594" s="239"/>
      <c r="M594" s="239"/>
      <c r="N594" s="239"/>
      <c r="O594" s="239"/>
    </row>
    <row r="595" spans="2:15" ht="43.5">
      <c r="B595" s="251" t="s">
        <v>1438</v>
      </c>
      <c r="C595" s="251" t="s">
        <v>5716</v>
      </c>
      <c r="D595" s="251" t="s">
        <v>4008</v>
      </c>
      <c r="E595" s="251"/>
      <c r="F595" s="251"/>
      <c r="G595" s="251" t="s">
        <v>4134</v>
      </c>
      <c r="H595" s="251" t="s">
        <v>4135</v>
      </c>
      <c r="I595" s="679">
        <v>19.584</v>
      </c>
      <c r="J595" s="251" t="s">
        <v>956</v>
      </c>
      <c r="K595" s="251" t="s">
        <v>2495</v>
      </c>
      <c r="L595" s="239"/>
      <c r="M595" s="239"/>
      <c r="N595" s="239"/>
      <c r="O595" s="239"/>
    </row>
    <row r="596" spans="2:15" ht="43.5">
      <c r="B596" s="251" t="s">
        <v>1438</v>
      </c>
      <c r="C596" s="251" t="s">
        <v>5716</v>
      </c>
      <c r="D596" s="251" t="s">
        <v>4008</v>
      </c>
      <c r="E596" s="251"/>
      <c r="F596" s="251"/>
      <c r="G596" s="251" t="s">
        <v>4134</v>
      </c>
      <c r="H596" s="251" t="s">
        <v>4135</v>
      </c>
      <c r="I596" s="679">
        <v>14.788</v>
      </c>
      <c r="J596" s="251" t="s">
        <v>956</v>
      </c>
      <c r="K596" s="251" t="s">
        <v>2495</v>
      </c>
      <c r="L596" s="239"/>
      <c r="M596" s="239"/>
      <c r="N596" s="239"/>
      <c r="O596" s="239"/>
    </row>
    <row r="597" spans="2:15" ht="43.5">
      <c r="B597" s="251" t="s">
        <v>1438</v>
      </c>
      <c r="C597" s="251" t="s">
        <v>5716</v>
      </c>
      <c r="D597" s="251" t="s">
        <v>4012</v>
      </c>
      <c r="E597" s="251"/>
      <c r="F597" s="251"/>
      <c r="G597" s="251" t="s">
        <v>4134</v>
      </c>
      <c r="H597" s="251" t="s">
        <v>4135</v>
      </c>
      <c r="I597" s="679">
        <v>0.96799999999999997</v>
      </c>
      <c r="J597" s="251" t="s">
        <v>956</v>
      </c>
      <c r="K597" s="251" t="s">
        <v>2495</v>
      </c>
      <c r="L597" s="239"/>
      <c r="M597" s="239"/>
      <c r="N597" s="239"/>
      <c r="O597" s="239"/>
    </row>
    <row r="598" spans="2:15" ht="43.5">
      <c r="B598" s="251" t="s">
        <v>1438</v>
      </c>
      <c r="C598" s="251" t="s">
        <v>5716</v>
      </c>
      <c r="D598" s="251" t="s">
        <v>4012</v>
      </c>
      <c r="E598" s="251"/>
      <c r="F598" s="251"/>
      <c r="G598" s="251" t="s">
        <v>4134</v>
      </c>
      <c r="H598" s="251" t="s">
        <v>4135</v>
      </c>
      <c r="I598" s="679">
        <v>0.22700000000000001</v>
      </c>
      <c r="J598" s="251" t="s">
        <v>956</v>
      </c>
      <c r="K598" s="251" t="s">
        <v>2495</v>
      </c>
      <c r="L598" s="239"/>
      <c r="M598" s="239"/>
      <c r="N598" s="239"/>
      <c r="O598" s="239"/>
    </row>
    <row r="599" spans="2:15" ht="43.5">
      <c r="B599" s="251" t="s">
        <v>1438</v>
      </c>
      <c r="C599" s="251" t="s">
        <v>5716</v>
      </c>
      <c r="D599" s="251" t="s">
        <v>4008</v>
      </c>
      <c r="E599" s="251"/>
      <c r="F599" s="251"/>
      <c r="G599" s="251" t="s">
        <v>4134</v>
      </c>
      <c r="H599" s="251" t="s">
        <v>4135</v>
      </c>
      <c r="I599" s="679">
        <v>56.191000000000003</v>
      </c>
      <c r="J599" s="251" t="s">
        <v>956</v>
      </c>
      <c r="K599" s="251" t="s">
        <v>2495</v>
      </c>
      <c r="L599" s="239"/>
      <c r="M599" s="239"/>
      <c r="N599" s="239"/>
      <c r="O599" s="239"/>
    </row>
    <row r="600" spans="2:15" ht="43.5">
      <c r="B600" s="251" t="s">
        <v>1438</v>
      </c>
      <c r="C600" s="251" t="s">
        <v>5716</v>
      </c>
      <c r="D600" s="251" t="s">
        <v>4008</v>
      </c>
      <c r="E600" s="251"/>
      <c r="F600" s="251"/>
      <c r="G600" s="251" t="s">
        <v>4134</v>
      </c>
      <c r="H600" s="251" t="s">
        <v>4135</v>
      </c>
      <c r="I600" s="679">
        <v>8.5980000000000008</v>
      </c>
      <c r="J600" s="251" t="s">
        <v>956</v>
      </c>
      <c r="K600" s="251" t="s">
        <v>2495</v>
      </c>
      <c r="L600" s="239"/>
      <c r="M600" s="239"/>
      <c r="N600" s="239"/>
      <c r="O600" s="239"/>
    </row>
    <row r="601" spans="2:15" ht="43.5">
      <c r="B601" s="251" t="s">
        <v>1438</v>
      </c>
      <c r="C601" s="251" t="s">
        <v>5716</v>
      </c>
      <c r="D601" s="251" t="s">
        <v>4008</v>
      </c>
      <c r="E601" s="251"/>
      <c r="F601" s="251"/>
      <c r="G601" s="251" t="s">
        <v>4134</v>
      </c>
      <c r="H601" s="251" t="s">
        <v>4135</v>
      </c>
      <c r="I601" s="679">
        <v>14.788</v>
      </c>
      <c r="J601" s="251" t="s">
        <v>956</v>
      </c>
      <c r="K601" s="251" t="s">
        <v>2495</v>
      </c>
      <c r="L601" s="239"/>
      <c r="M601" s="239"/>
      <c r="N601" s="239"/>
      <c r="O601" s="239"/>
    </row>
    <row r="602" spans="2:15" ht="43.5">
      <c r="B602" s="251" t="s">
        <v>1438</v>
      </c>
      <c r="C602" s="251" t="s">
        <v>5716</v>
      </c>
      <c r="D602" s="251" t="s">
        <v>4008</v>
      </c>
      <c r="E602" s="251"/>
      <c r="F602" s="251"/>
      <c r="G602" s="251" t="s">
        <v>4134</v>
      </c>
      <c r="H602" s="251" t="s">
        <v>4135</v>
      </c>
      <c r="I602" s="679">
        <v>9.8580000000000005</v>
      </c>
      <c r="J602" s="251" t="s">
        <v>956</v>
      </c>
      <c r="K602" s="251" t="s">
        <v>2495</v>
      </c>
      <c r="L602" s="239"/>
      <c r="M602" s="239"/>
      <c r="N602" s="239"/>
      <c r="O602" s="239"/>
    </row>
    <row r="603" spans="2:15" ht="43.5">
      <c r="B603" s="251" t="s">
        <v>1438</v>
      </c>
      <c r="C603" s="251" t="s">
        <v>5716</v>
      </c>
      <c r="D603" s="251" t="s">
        <v>4008</v>
      </c>
      <c r="E603" s="251"/>
      <c r="F603" s="251"/>
      <c r="G603" s="251" t="s">
        <v>4134</v>
      </c>
      <c r="H603" s="251" t="s">
        <v>4135</v>
      </c>
      <c r="I603" s="679">
        <v>14.788</v>
      </c>
      <c r="J603" s="251" t="s">
        <v>956</v>
      </c>
      <c r="K603" s="251" t="s">
        <v>2495</v>
      </c>
      <c r="L603" s="239"/>
      <c r="M603" s="239"/>
      <c r="N603" s="239"/>
      <c r="O603" s="239"/>
    </row>
    <row r="604" spans="2:15" ht="43.5">
      <c r="B604" s="251" t="s">
        <v>1438</v>
      </c>
      <c r="C604" s="251" t="s">
        <v>5716</v>
      </c>
      <c r="D604" s="251" t="s">
        <v>4008</v>
      </c>
      <c r="E604" s="251"/>
      <c r="F604" s="251"/>
      <c r="G604" s="251" t="s">
        <v>4134</v>
      </c>
      <c r="H604" s="251" t="s">
        <v>4135</v>
      </c>
      <c r="I604" s="679">
        <v>14.787000000000001</v>
      </c>
      <c r="J604" s="251" t="s">
        <v>956</v>
      </c>
      <c r="K604" s="251" t="s">
        <v>2495</v>
      </c>
      <c r="L604" s="239"/>
      <c r="M604" s="239"/>
      <c r="N604" s="239"/>
      <c r="O604" s="239"/>
    </row>
    <row r="605" spans="2:15" ht="43.5">
      <c r="B605" s="251" t="s">
        <v>1438</v>
      </c>
      <c r="C605" s="251" t="s">
        <v>5716</v>
      </c>
      <c r="D605" s="251" t="s">
        <v>4012</v>
      </c>
      <c r="E605" s="251"/>
      <c r="F605" s="251"/>
      <c r="G605" s="251" t="s">
        <v>4134</v>
      </c>
      <c r="H605" s="251" t="s">
        <v>4135</v>
      </c>
      <c r="I605" s="679">
        <v>1.163</v>
      </c>
      <c r="J605" s="251" t="s">
        <v>956</v>
      </c>
      <c r="K605" s="251" t="s">
        <v>2495</v>
      </c>
      <c r="L605" s="239"/>
      <c r="M605" s="239"/>
      <c r="N605" s="239"/>
      <c r="O605" s="239"/>
    </row>
    <row r="606" spans="2:15" ht="43.5">
      <c r="B606" s="251" t="s">
        <v>1438</v>
      </c>
      <c r="C606" s="251" t="s">
        <v>5716</v>
      </c>
      <c r="D606" s="251" t="s">
        <v>4008</v>
      </c>
      <c r="E606" s="251"/>
      <c r="F606" s="251"/>
      <c r="G606" s="251" t="s">
        <v>4134</v>
      </c>
      <c r="H606" s="251" t="s">
        <v>4135</v>
      </c>
      <c r="I606" s="679">
        <v>7.8879999999999999</v>
      </c>
      <c r="J606" s="251" t="s">
        <v>956</v>
      </c>
      <c r="K606" s="251" t="s">
        <v>2495</v>
      </c>
      <c r="L606" s="239"/>
      <c r="M606" s="239"/>
      <c r="N606" s="239"/>
      <c r="O606" s="239"/>
    </row>
    <row r="607" spans="2:15" ht="43.5">
      <c r="B607" s="251" t="s">
        <v>1438</v>
      </c>
      <c r="C607" s="251" t="s">
        <v>5716</v>
      </c>
      <c r="D607" s="251" t="s">
        <v>4008</v>
      </c>
      <c r="E607" s="251"/>
      <c r="F607" s="251"/>
      <c r="G607" s="251" t="s">
        <v>4134</v>
      </c>
      <c r="H607" s="251" t="s">
        <v>4135</v>
      </c>
      <c r="I607" s="679">
        <v>9.5180000000000007</v>
      </c>
      <c r="J607" s="251" t="s">
        <v>956</v>
      </c>
      <c r="K607" s="251" t="s">
        <v>2495</v>
      </c>
      <c r="L607" s="239"/>
      <c r="M607" s="239"/>
      <c r="N607" s="239"/>
      <c r="O607" s="239"/>
    </row>
    <row r="608" spans="2:15" ht="43.5">
      <c r="B608" s="251" t="s">
        <v>1438</v>
      </c>
      <c r="C608" s="251" t="s">
        <v>5716</v>
      </c>
      <c r="D608" s="251" t="s">
        <v>4008</v>
      </c>
      <c r="E608" s="251"/>
      <c r="F608" s="251"/>
      <c r="G608" s="251" t="s">
        <v>4134</v>
      </c>
      <c r="H608" s="251" t="s">
        <v>4135</v>
      </c>
      <c r="I608" s="679">
        <v>13.803000000000001</v>
      </c>
      <c r="J608" s="251" t="s">
        <v>956</v>
      </c>
      <c r="K608" s="251" t="s">
        <v>2495</v>
      </c>
      <c r="L608" s="239"/>
      <c r="M608" s="239"/>
      <c r="N608" s="239"/>
      <c r="O608" s="239"/>
    </row>
    <row r="609" spans="2:15" ht="43.5">
      <c r="B609" s="251" t="s">
        <v>1438</v>
      </c>
      <c r="C609" s="251" t="s">
        <v>5716</v>
      </c>
      <c r="D609" s="251" t="s">
        <v>4012</v>
      </c>
      <c r="E609" s="251"/>
      <c r="F609" s="251"/>
      <c r="G609" s="251" t="s">
        <v>4134</v>
      </c>
      <c r="H609" s="251" t="s">
        <v>4135</v>
      </c>
      <c r="I609" s="679">
        <v>1.2909999999999999</v>
      </c>
      <c r="J609" s="251" t="s">
        <v>956</v>
      </c>
      <c r="K609" s="251" t="s">
        <v>2495</v>
      </c>
      <c r="L609" s="239"/>
      <c r="M609" s="239"/>
      <c r="N609" s="239"/>
      <c r="O609" s="239"/>
    </row>
    <row r="610" spans="2:15" ht="43.5">
      <c r="B610" s="251" t="s">
        <v>1438</v>
      </c>
      <c r="C610" s="251" t="s">
        <v>5716</v>
      </c>
      <c r="D610" s="251" t="s">
        <v>4008</v>
      </c>
      <c r="E610" s="251"/>
      <c r="F610" s="251"/>
      <c r="G610" s="251" t="s">
        <v>4134</v>
      </c>
      <c r="H610" s="251" t="s">
        <v>4135</v>
      </c>
      <c r="I610" s="679">
        <v>9.8580000000000005</v>
      </c>
      <c r="J610" s="251" t="s">
        <v>956</v>
      </c>
      <c r="K610" s="251" t="s">
        <v>2495</v>
      </c>
      <c r="L610" s="239"/>
      <c r="M610" s="239"/>
      <c r="N610" s="239"/>
      <c r="O610" s="239"/>
    </row>
    <row r="611" spans="2:15" ht="43.5">
      <c r="B611" s="251" t="s">
        <v>1438</v>
      </c>
      <c r="C611" s="251" t="s">
        <v>5716</v>
      </c>
      <c r="D611" s="251" t="s">
        <v>4008</v>
      </c>
      <c r="E611" s="251"/>
      <c r="F611" s="251"/>
      <c r="G611" s="251" t="s">
        <v>4134</v>
      </c>
      <c r="H611" s="251" t="s">
        <v>4135</v>
      </c>
      <c r="I611" s="679">
        <v>19.608000000000001</v>
      </c>
      <c r="J611" s="251" t="s">
        <v>956</v>
      </c>
      <c r="K611" s="251" t="s">
        <v>2495</v>
      </c>
      <c r="L611" s="239"/>
      <c r="M611" s="239"/>
      <c r="N611" s="239"/>
      <c r="O611" s="239"/>
    </row>
    <row r="612" spans="2:15" ht="43.5">
      <c r="B612" s="251" t="s">
        <v>1438</v>
      </c>
      <c r="C612" s="251" t="s">
        <v>5716</v>
      </c>
      <c r="D612" s="251" t="s">
        <v>4008</v>
      </c>
      <c r="E612" s="251"/>
      <c r="F612" s="251"/>
      <c r="G612" s="251" t="s">
        <v>4134</v>
      </c>
      <c r="H612" s="251" t="s">
        <v>4135</v>
      </c>
      <c r="I612" s="679">
        <v>14.788</v>
      </c>
      <c r="J612" s="251" t="s">
        <v>956</v>
      </c>
      <c r="K612" s="251" t="s">
        <v>2495</v>
      </c>
      <c r="L612" s="239"/>
      <c r="M612" s="239"/>
      <c r="N612" s="239"/>
      <c r="O612" s="239"/>
    </row>
    <row r="613" spans="2:15" ht="43.5">
      <c r="B613" s="251" t="s">
        <v>1438</v>
      </c>
      <c r="C613" s="251" t="s">
        <v>5716</v>
      </c>
      <c r="D613" s="251" t="s">
        <v>4008</v>
      </c>
      <c r="E613" s="251"/>
      <c r="F613" s="251"/>
      <c r="G613" s="251" t="s">
        <v>4134</v>
      </c>
      <c r="H613" s="251" t="s">
        <v>4135</v>
      </c>
      <c r="I613" s="679">
        <v>9.8580000000000005</v>
      </c>
      <c r="J613" s="251" t="s">
        <v>956</v>
      </c>
      <c r="K613" s="251" t="s">
        <v>2495</v>
      </c>
      <c r="L613" s="239"/>
      <c r="M613" s="239"/>
      <c r="N613" s="239"/>
      <c r="O613" s="239"/>
    </row>
    <row r="614" spans="2:15" ht="43.5">
      <c r="B614" s="251" t="s">
        <v>1438</v>
      </c>
      <c r="C614" s="251" t="s">
        <v>5716</v>
      </c>
      <c r="D614" s="251" t="s">
        <v>4008</v>
      </c>
      <c r="E614" s="251"/>
      <c r="F614" s="251"/>
      <c r="G614" s="251" t="s">
        <v>4134</v>
      </c>
      <c r="H614" s="251" t="s">
        <v>4135</v>
      </c>
      <c r="I614" s="679">
        <v>9.8580000000000005</v>
      </c>
      <c r="J614" s="251" t="s">
        <v>956</v>
      </c>
      <c r="K614" s="251" t="s">
        <v>2495</v>
      </c>
      <c r="L614" s="239"/>
      <c r="M614" s="239"/>
      <c r="N614" s="239"/>
      <c r="O614" s="239"/>
    </row>
    <row r="615" spans="2:15" ht="43.5">
      <c r="B615" s="251" t="s">
        <v>1438</v>
      </c>
      <c r="C615" s="251" t="s">
        <v>5716</v>
      </c>
      <c r="D615" s="251" t="s">
        <v>4008</v>
      </c>
      <c r="E615" s="251"/>
      <c r="F615" s="251"/>
      <c r="G615" s="251" t="s">
        <v>4134</v>
      </c>
      <c r="H615" s="251" t="s">
        <v>4135</v>
      </c>
      <c r="I615" s="679">
        <v>19.716000000000001</v>
      </c>
      <c r="J615" s="251" t="s">
        <v>956</v>
      </c>
      <c r="K615" s="251" t="s">
        <v>2495</v>
      </c>
      <c r="L615" s="239"/>
      <c r="M615" s="239"/>
      <c r="N615" s="239"/>
      <c r="O615" s="239"/>
    </row>
    <row r="616" spans="2:15" ht="43.5">
      <c r="B616" s="251" t="s">
        <v>1438</v>
      </c>
      <c r="C616" s="251" t="s">
        <v>5716</v>
      </c>
      <c r="D616" s="251" t="s">
        <v>4008</v>
      </c>
      <c r="E616" s="251"/>
      <c r="F616" s="251"/>
      <c r="G616" s="251" t="s">
        <v>4134</v>
      </c>
      <c r="H616" s="251" t="s">
        <v>4135</v>
      </c>
      <c r="I616" s="679">
        <v>16.959</v>
      </c>
      <c r="J616" s="251" t="s">
        <v>956</v>
      </c>
      <c r="K616" s="251" t="s">
        <v>2495</v>
      </c>
      <c r="L616" s="239"/>
      <c r="M616" s="239"/>
      <c r="N616" s="239"/>
      <c r="O616" s="239"/>
    </row>
    <row r="617" spans="2:15" ht="43.5">
      <c r="B617" s="251" t="s">
        <v>1438</v>
      </c>
      <c r="C617" s="251" t="s">
        <v>5716</v>
      </c>
      <c r="D617" s="251" t="s">
        <v>4008</v>
      </c>
      <c r="E617" s="251"/>
      <c r="F617" s="251"/>
      <c r="G617" s="251" t="s">
        <v>4134</v>
      </c>
      <c r="H617" s="251" t="s">
        <v>4135</v>
      </c>
      <c r="I617" s="679">
        <v>16.956</v>
      </c>
      <c r="J617" s="251" t="s">
        <v>956</v>
      </c>
      <c r="K617" s="251" t="s">
        <v>2495</v>
      </c>
      <c r="L617" s="239"/>
      <c r="M617" s="239"/>
      <c r="N617" s="239"/>
      <c r="O617" s="239"/>
    </row>
    <row r="618" spans="2:15" ht="43.5">
      <c r="B618" s="251" t="s">
        <v>1438</v>
      </c>
      <c r="C618" s="251" t="s">
        <v>5716</v>
      </c>
      <c r="D618" s="251" t="s">
        <v>4008</v>
      </c>
      <c r="E618" s="251"/>
      <c r="F618" s="251"/>
      <c r="G618" s="251" t="s">
        <v>4134</v>
      </c>
      <c r="H618" s="251" t="s">
        <v>4135</v>
      </c>
      <c r="I618" s="679">
        <v>7.5469999999999997</v>
      </c>
      <c r="J618" s="251" t="s">
        <v>956</v>
      </c>
      <c r="K618" s="251" t="s">
        <v>2495</v>
      </c>
      <c r="L618" s="239"/>
      <c r="M618" s="239"/>
      <c r="N618" s="239"/>
      <c r="O618" s="239"/>
    </row>
    <row r="619" spans="2:15" ht="43.5">
      <c r="B619" s="251" t="s">
        <v>1438</v>
      </c>
      <c r="C619" s="251" t="s">
        <v>5716</v>
      </c>
      <c r="D619" s="251" t="s">
        <v>4008</v>
      </c>
      <c r="E619" s="251"/>
      <c r="F619" s="251"/>
      <c r="G619" s="251" t="s">
        <v>4134</v>
      </c>
      <c r="H619" s="251" t="s">
        <v>4135</v>
      </c>
      <c r="I619" s="679">
        <v>4.93</v>
      </c>
      <c r="J619" s="251" t="s">
        <v>956</v>
      </c>
      <c r="K619" s="251" t="s">
        <v>2495</v>
      </c>
      <c r="L619" s="239"/>
      <c r="M619" s="239"/>
      <c r="N619" s="239"/>
      <c r="O619" s="239"/>
    </row>
    <row r="620" spans="2:15" ht="43.5">
      <c r="B620" s="251" t="s">
        <v>1438</v>
      </c>
      <c r="C620" s="251" t="s">
        <v>5716</v>
      </c>
      <c r="D620" s="251" t="s">
        <v>4008</v>
      </c>
      <c r="E620" s="251"/>
      <c r="F620" s="251"/>
      <c r="G620" s="251" t="s">
        <v>4134</v>
      </c>
      <c r="H620" s="251" t="s">
        <v>4135</v>
      </c>
      <c r="I620" s="679">
        <v>9.8580000000000005</v>
      </c>
      <c r="J620" s="251" t="s">
        <v>956</v>
      </c>
      <c r="K620" s="251" t="s">
        <v>2495</v>
      </c>
      <c r="L620" s="239"/>
      <c r="M620" s="239"/>
      <c r="N620" s="239"/>
      <c r="O620" s="239"/>
    </row>
    <row r="621" spans="2:15" ht="43.5">
      <c r="B621" s="251" t="s">
        <v>1438</v>
      </c>
      <c r="C621" s="251" t="s">
        <v>5716</v>
      </c>
      <c r="D621" s="251" t="s">
        <v>4008</v>
      </c>
      <c r="E621" s="251"/>
      <c r="F621" s="251"/>
      <c r="G621" s="251" t="s">
        <v>4134</v>
      </c>
      <c r="H621" s="251" t="s">
        <v>4135</v>
      </c>
      <c r="I621" s="679">
        <v>9.8580000000000005</v>
      </c>
      <c r="J621" s="251" t="s">
        <v>956</v>
      </c>
      <c r="K621" s="251" t="s">
        <v>2495</v>
      </c>
      <c r="L621" s="239"/>
      <c r="M621" s="239"/>
      <c r="N621" s="239"/>
      <c r="O621" s="239"/>
    </row>
    <row r="622" spans="2:15" ht="43.5">
      <c r="B622" s="251" t="s">
        <v>1438</v>
      </c>
      <c r="C622" s="251" t="s">
        <v>5716</v>
      </c>
      <c r="D622" s="251" t="s">
        <v>4012</v>
      </c>
      <c r="E622" s="251"/>
      <c r="F622" s="251"/>
      <c r="G622" s="251" t="s">
        <v>4134</v>
      </c>
      <c r="H622" s="251" t="s">
        <v>4135</v>
      </c>
      <c r="I622" s="679">
        <v>0.96799999999999997</v>
      </c>
      <c r="J622" s="251" t="s">
        <v>956</v>
      </c>
      <c r="K622" s="251" t="s">
        <v>2495</v>
      </c>
      <c r="L622" s="239"/>
      <c r="M622" s="239"/>
      <c r="N622" s="239"/>
      <c r="O622" s="239"/>
    </row>
    <row r="623" spans="2:15" ht="43.5">
      <c r="B623" s="251" t="s">
        <v>1438</v>
      </c>
      <c r="C623" s="251" t="s">
        <v>5716</v>
      </c>
      <c r="D623" s="251" t="s">
        <v>4008</v>
      </c>
      <c r="E623" s="251"/>
      <c r="F623" s="251"/>
      <c r="G623" s="251" t="s">
        <v>4134</v>
      </c>
      <c r="H623" s="251" t="s">
        <v>4135</v>
      </c>
      <c r="I623" s="679">
        <v>14.180999999999999</v>
      </c>
      <c r="J623" s="251" t="s">
        <v>956</v>
      </c>
      <c r="K623" s="251" t="s">
        <v>2495</v>
      </c>
      <c r="L623" s="239"/>
      <c r="M623" s="239"/>
      <c r="N623" s="239"/>
      <c r="O623" s="239"/>
    </row>
    <row r="624" spans="2:15" ht="43.5">
      <c r="B624" s="251" t="s">
        <v>1438</v>
      </c>
      <c r="C624" s="251" t="s">
        <v>5716</v>
      </c>
      <c r="D624" s="251" t="s">
        <v>4008</v>
      </c>
      <c r="E624" s="251"/>
      <c r="F624" s="251"/>
      <c r="G624" s="251" t="s">
        <v>4134</v>
      </c>
      <c r="H624" s="251" t="s">
        <v>4135</v>
      </c>
      <c r="I624" s="679">
        <v>14.678000000000001</v>
      </c>
      <c r="J624" s="251" t="s">
        <v>956</v>
      </c>
      <c r="K624" s="251" t="s">
        <v>2495</v>
      </c>
      <c r="L624" s="239"/>
      <c r="M624" s="239"/>
      <c r="N624" s="239"/>
      <c r="O624" s="239"/>
    </row>
    <row r="625" spans="2:15" ht="43.5">
      <c r="B625" s="251" t="s">
        <v>1438</v>
      </c>
      <c r="C625" s="251" t="s">
        <v>5716</v>
      </c>
      <c r="D625" s="251" t="s">
        <v>4008</v>
      </c>
      <c r="E625" s="251"/>
      <c r="F625" s="251"/>
      <c r="G625" s="251" t="s">
        <v>4134</v>
      </c>
      <c r="H625" s="251" t="s">
        <v>4135</v>
      </c>
      <c r="I625" s="679">
        <v>75.909000000000006</v>
      </c>
      <c r="J625" s="251" t="s">
        <v>956</v>
      </c>
      <c r="K625" s="251" t="s">
        <v>2495</v>
      </c>
      <c r="L625" s="239"/>
      <c r="M625" s="239"/>
      <c r="N625" s="239"/>
      <c r="O625" s="239"/>
    </row>
    <row r="626" spans="2:15" ht="43.5">
      <c r="B626" s="251" t="s">
        <v>1438</v>
      </c>
      <c r="C626" s="251" t="s">
        <v>5716</v>
      </c>
      <c r="D626" s="251" t="s">
        <v>4008</v>
      </c>
      <c r="E626" s="251"/>
      <c r="F626" s="251"/>
      <c r="G626" s="251" t="s">
        <v>4134</v>
      </c>
      <c r="H626" s="251" t="s">
        <v>4135</v>
      </c>
      <c r="I626" s="679">
        <v>9.7789999999999999</v>
      </c>
      <c r="J626" s="251" t="s">
        <v>956</v>
      </c>
      <c r="K626" s="251" t="s">
        <v>2495</v>
      </c>
      <c r="L626" s="239"/>
      <c r="M626" s="239"/>
      <c r="N626" s="239"/>
      <c r="O626" s="239"/>
    </row>
    <row r="627" spans="2:15" ht="43.5">
      <c r="B627" s="251" t="s">
        <v>1438</v>
      </c>
      <c r="C627" s="251" t="s">
        <v>5716</v>
      </c>
      <c r="D627" s="251" t="s">
        <v>4008</v>
      </c>
      <c r="E627" s="251"/>
      <c r="F627" s="251"/>
      <c r="G627" s="251" t="s">
        <v>4134</v>
      </c>
      <c r="H627" s="251" t="s">
        <v>4135</v>
      </c>
      <c r="I627" s="679">
        <v>14.679</v>
      </c>
      <c r="J627" s="251" t="s">
        <v>956</v>
      </c>
      <c r="K627" s="251" t="s">
        <v>2495</v>
      </c>
      <c r="L627" s="239"/>
      <c r="M627" s="239"/>
      <c r="N627" s="239"/>
      <c r="O627" s="239"/>
    </row>
    <row r="628" spans="2:15" ht="43.5">
      <c r="B628" s="251" t="s">
        <v>1438</v>
      </c>
      <c r="C628" s="251" t="s">
        <v>5716</v>
      </c>
      <c r="D628" s="251" t="s">
        <v>4008</v>
      </c>
      <c r="E628" s="251"/>
      <c r="F628" s="251"/>
      <c r="G628" s="251" t="s">
        <v>4134</v>
      </c>
      <c r="H628" s="251" t="s">
        <v>4135</v>
      </c>
      <c r="I628" s="679">
        <v>10.96</v>
      </c>
      <c r="J628" s="251" t="s">
        <v>956</v>
      </c>
      <c r="K628" s="251" t="s">
        <v>2495</v>
      </c>
      <c r="L628" s="239"/>
      <c r="M628" s="239"/>
      <c r="N628" s="239"/>
      <c r="O628" s="239"/>
    </row>
    <row r="629" spans="2:15" ht="43.5">
      <c r="B629" s="251" t="s">
        <v>1438</v>
      </c>
      <c r="C629" s="251" t="s">
        <v>5716</v>
      </c>
      <c r="D629" s="251" t="s">
        <v>4008</v>
      </c>
      <c r="E629" s="251"/>
      <c r="F629" s="251"/>
      <c r="G629" s="251" t="s">
        <v>4134</v>
      </c>
      <c r="H629" s="251" t="s">
        <v>4135</v>
      </c>
      <c r="I629" s="679">
        <v>8.7240000000000002</v>
      </c>
      <c r="J629" s="251" t="s">
        <v>956</v>
      </c>
      <c r="K629" s="251" t="s">
        <v>2495</v>
      </c>
      <c r="L629" s="239"/>
      <c r="M629" s="239"/>
      <c r="N629" s="239"/>
      <c r="O629" s="239"/>
    </row>
    <row r="630" spans="2:15" ht="43.5">
      <c r="B630" s="251" t="s">
        <v>1438</v>
      </c>
      <c r="C630" s="251" t="s">
        <v>5716</v>
      </c>
      <c r="D630" s="251" t="s">
        <v>4008</v>
      </c>
      <c r="E630" s="251"/>
      <c r="F630" s="251"/>
      <c r="G630" s="251" t="s">
        <v>4134</v>
      </c>
      <c r="H630" s="251" t="s">
        <v>4135</v>
      </c>
      <c r="I630" s="679">
        <v>8.0399999999999991</v>
      </c>
      <c r="J630" s="251" t="s">
        <v>956</v>
      </c>
      <c r="K630" s="251" t="s">
        <v>2495</v>
      </c>
      <c r="L630" s="239"/>
      <c r="M630" s="239"/>
      <c r="N630" s="239"/>
      <c r="O630" s="239"/>
    </row>
    <row r="631" spans="2:15" ht="43.5">
      <c r="B631" s="251" t="s">
        <v>1438</v>
      </c>
      <c r="C631" s="251" t="s">
        <v>5716</v>
      </c>
      <c r="D631" s="251" t="s">
        <v>4008</v>
      </c>
      <c r="E631" s="251"/>
      <c r="F631" s="251"/>
      <c r="G631" s="251" t="s">
        <v>4134</v>
      </c>
      <c r="H631" s="251" t="s">
        <v>4135</v>
      </c>
      <c r="I631" s="679">
        <v>14.678000000000001</v>
      </c>
      <c r="J631" s="251" t="s">
        <v>956</v>
      </c>
      <c r="K631" s="251" t="s">
        <v>2495</v>
      </c>
      <c r="L631" s="239"/>
      <c r="M631" s="239"/>
      <c r="N631" s="239"/>
      <c r="O631" s="239"/>
    </row>
    <row r="632" spans="2:15" ht="43.5">
      <c r="B632" s="251" t="s">
        <v>1438</v>
      </c>
      <c r="C632" s="251" t="s">
        <v>5716</v>
      </c>
      <c r="D632" s="251" t="s">
        <v>4008</v>
      </c>
      <c r="E632" s="251"/>
      <c r="F632" s="251"/>
      <c r="G632" s="251" t="s">
        <v>4134</v>
      </c>
      <c r="H632" s="251" t="s">
        <v>4135</v>
      </c>
      <c r="I632" s="679">
        <v>14.679</v>
      </c>
      <c r="J632" s="251" t="s">
        <v>956</v>
      </c>
      <c r="K632" s="251" t="s">
        <v>2495</v>
      </c>
      <c r="L632" s="239"/>
      <c r="M632" s="239"/>
      <c r="N632" s="239"/>
      <c r="O632" s="239"/>
    </row>
    <row r="633" spans="2:15" ht="43.5">
      <c r="B633" s="251" t="s">
        <v>1438</v>
      </c>
      <c r="C633" s="251" t="s">
        <v>5716</v>
      </c>
      <c r="D633" s="251" t="s">
        <v>4008</v>
      </c>
      <c r="E633" s="251"/>
      <c r="F633" s="251"/>
      <c r="G633" s="251" t="s">
        <v>4134</v>
      </c>
      <c r="H633" s="251" t="s">
        <v>4135</v>
      </c>
      <c r="I633" s="679">
        <v>8.048</v>
      </c>
      <c r="J633" s="251" t="s">
        <v>956</v>
      </c>
      <c r="K633" s="251" t="s">
        <v>2495</v>
      </c>
      <c r="L633" s="239"/>
      <c r="M633" s="239"/>
      <c r="N633" s="239"/>
      <c r="O633" s="239"/>
    </row>
    <row r="634" spans="2:15" ht="43.5">
      <c r="B634" s="251" t="s">
        <v>1438</v>
      </c>
      <c r="C634" s="251" t="s">
        <v>5716</v>
      </c>
      <c r="D634" s="251" t="s">
        <v>4008</v>
      </c>
      <c r="E634" s="251"/>
      <c r="F634" s="251"/>
      <c r="G634" s="251" t="s">
        <v>4134</v>
      </c>
      <c r="H634" s="251" t="s">
        <v>4135</v>
      </c>
      <c r="I634" s="679">
        <v>70.545000000000002</v>
      </c>
      <c r="J634" s="251" t="s">
        <v>956</v>
      </c>
      <c r="K634" s="251" t="s">
        <v>2495</v>
      </c>
      <c r="L634" s="239"/>
      <c r="M634" s="239"/>
      <c r="N634" s="239"/>
      <c r="O634" s="239"/>
    </row>
    <row r="635" spans="2:15" ht="43.5">
      <c r="B635" s="251" t="s">
        <v>1438</v>
      </c>
      <c r="C635" s="251" t="s">
        <v>5716</v>
      </c>
      <c r="D635" s="251" t="s">
        <v>4008</v>
      </c>
      <c r="E635" s="251"/>
      <c r="F635" s="251"/>
      <c r="G635" s="251" t="s">
        <v>4134</v>
      </c>
      <c r="H635" s="251" t="s">
        <v>4135</v>
      </c>
      <c r="I635" s="679">
        <v>11.151999999999999</v>
      </c>
      <c r="J635" s="251" t="s">
        <v>956</v>
      </c>
      <c r="K635" s="251" t="s">
        <v>2495</v>
      </c>
      <c r="L635" s="239"/>
      <c r="M635" s="239"/>
      <c r="N635" s="239"/>
      <c r="O635" s="239"/>
    </row>
    <row r="636" spans="2:15" ht="43.5">
      <c r="B636" s="251" t="s">
        <v>1438</v>
      </c>
      <c r="C636" s="251" t="s">
        <v>5716</v>
      </c>
      <c r="D636" s="251" t="s">
        <v>4008</v>
      </c>
      <c r="E636" s="251"/>
      <c r="F636" s="251"/>
      <c r="G636" s="251" t="s">
        <v>4134</v>
      </c>
      <c r="H636" s="251" t="s">
        <v>4135</v>
      </c>
      <c r="I636" s="679">
        <v>16.635999999999999</v>
      </c>
      <c r="J636" s="251" t="s">
        <v>956</v>
      </c>
      <c r="K636" s="251" t="s">
        <v>2495</v>
      </c>
      <c r="L636" s="239"/>
      <c r="M636" s="239"/>
      <c r="N636" s="239"/>
      <c r="O636" s="239"/>
    </row>
    <row r="637" spans="2:15" ht="43.5">
      <c r="B637" s="251" t="s">
        <v>1438</v>
      </c>
      <c r="C637" s="251" t="s">
        <v>5716</v>
      </c>
      <c r="D637" s="251" t="s">
        <v>4008</v>
      </c>
      <c r="E637" s="251"/>
      <c r="F637" s="251"/>
      <c r="G637" s="251" t="s">
        <v>4134</v>
      </c>
      <c r="H637" s="251" t="s">
        <v>4135</v>
      </c>
      <c r="I637" s="679">
        <v>14.68</v>
      </c>
      <c r="J637" s="251" t="s">
        <v>956</v>
      </c>
      <c r="K637" s="251" t="s">
        <v>2495</v>
      </c>
      <c r="L637" s="239"/>
      <c r="M637" s="239"/>
      <c r="N637" s="239"/>
      <c r="O637" s="239"/>
    </row>
    <row r="638" spans="2:15" ht="43.5">
      <c r="B638" s="251" t="s">
        <v>1438</v>
      </c>
      <c r="C638" s="251" t="s">
        <v>5716</v>
      </c>
      <c r="D638" s="251" t="s">
        <v>4008</v>
      </c>
      <c r="E638" s="251"/>
      <c r="F638" s="251"/>
      <c r="G638" s="251" t="s">
        <v>4134</v>
      </c>
      <c r="H638" s="251" t="s">
        <v>4135</v>
      </c>
      <c r="I638" s="679">
        <v>11.939</v>
      </c>
      <c r="J638" s="251" t="s">
        <v>956</v>
      </c>
      <c r="K638" s="251" t="s">
        <v>2495</v>
      </c>
      <c r="L638" s="239"/>
      <c r="M638" s="239"/>
      <c r="N638" s="239"/>
      <c r="O638" s="239"/>
    </row>
    <row r="639" spans="2:15" ht="43.5">
      <c r="B639" s="251" t="s">
        <v>1438</v>
      </c>
      <c r="C639" s="251" t="s">
        <v>5716</v>
      </c>
      <c r="D639" s="251" t="s">
        <v>4008</v>
      </c>
      <c r="E639" s="251"/>
      <c r="F639" s="251"/>
      <c r="G639" s="251" t="s">
        <v>4134</v>
      </c>
      <c r="H639" s="251" t="s">
        <v>4135</v>
      </c>
      <c r="I639" s="679">
        <v>18.593</v>
      </c>
      <c r="J639" s="251" t="s">
        <v>956</v>
      </c>
      <c r="K639" s="251" t="s">
        <v>2495</v>
      </c>
      <c r="L639" s="239"/>
      <c r="M639" s="239"/>
      <c r="N639" s="239"/>
      <c r="O639" s="239"/>
    </row>
    <row r="640" spans="2:15" ht="43.5">
      <c r="B640" s="251" t="s">
        <v>1438</v>
      </c>
      <c r="C640" s="251" t="s">
        <v>5716</v>
      </c>
      <c r="D640" s="251" t="s">
        <v>4008</v>
      </c>
      <c r="E640" s="251"/>
      <c r="F640" s="251"/>
      <c r="G640" s="251" t="s">
        <v>4134</v>
      </c>
      <c r="H640" s="251" t="s">
        <v>4135</v>
      </c>
      <c r="I640" s="679">
        <v>14.657999999999999</v>
      </c>
      <c r="J640" s="251" t="s">
        <v>956</v>
      </c>
      <c r="K640" s="251" t="s">
        <v>2495</v>
      </c>
      <c r="L640" s="239"/>
      <c r="M640" s="239"/>
      <c r="N640" s="239"/>
      <c r="O640" s="239"/>
    </row>
    <row r="641" spans="2:15" ht="43.5">
      <c r="B641" s="251" t="s">
        <v>1438</v>
      </c>
      <c r="C641" s="251" t="s">
        <v>5716</v>
      </c>
      <c r="D641" s="251" t="s">
        <v>4008</v>
      </c>
      <c r="E641" s="251"/>
      <c r="F641" s="251"/>
      <c r="G641" s="251" t="s">
        <v>4134</v>
      </c>
      <c r="H641" s="251" t="s">
        <v>4135</v>
      </c>
      <c r="I641" s="679">
        <v>19.571999999999999</v>
      </c>
      <c r="J641" s="251" t="s">
        <v>956</v>
      </c>
      <c r="K641" s="251" t="s">
        <v>2495</v>
      </c>
      <c r="L641" s="239"/>
      <c r="M641" s="239"/>
      <c r="N641" s="239"/>
      <c r="O641" s="239"/>
    </row>
    <row r="642" spans="2:15" ht="43.5">
      <c r="B642" s="251" t="s">
        <v>1438</v>
      </c>
      <c r="C642" s="251" t="s">
        <v>5716</v>
      </c>
      <c r="D642" s="251" t="s">
        <v>4008</v>
      </c>
      <c r="E642" s="251"/>
      <c r="F642" s="251"/>
      <c r="G642" s="251" t="s">
        <v>4134</v>
      </c>
      <c r="H642" s="251" t="s">
        <v>4135</v>
      </c>
      <c r="I642" s="679">
        <v>11.051</v>
      </c>
      <c r="J642" s="251" t="s">
        <v>956</v>
      </c>
      <c r="K642" s="251" t="s">
        <v>2495</v>
      </c>
      <c r="L642" s="239"/>
      <c r="M642" s="239"/>
      <c r="N642" s="239"/>
      <c r="O642" s="239"/>
    </row>
    <row r="643" spans="2:15" ht="43.5">
      <c r="B643" s="251" t="s">
        <v>1438</v>
      </c>
      <c r="C643" s="251" t="s">
        <v>5716</v>
      </c>
      <c r="D643" s="251" t="s">
        <v>4008</v>
      </c>
      <c r="E643" s="251"/>
      <c r="F643" s="251"/>
      <c r="G643" s="251" t="s">
        <v>4134</v>
      </c>
      <c r="H643" s="251" t="s">
        <v>4135</v>
      </c>
      <c r="I643" s="679">
        <v>14.686999999999999</v>
      </c>
      <c r="J643" s="251" t="s">
        <v>956</v>
      </c>
      <c r="K643" s="251" t="s">
        <v>2495</v>
      </c>
      <c r="L643" s="239"/>
      <c r="M643" s="239"/>
      <c r="N643" s="239"/>
      <c r="O643" s="239"/>
    </row>
    <row r="644" spans="2:15" ht="43.5">
      <c r="B644" s="251" t="s">
        <v>1438</v>
      </c>
      <c r="C644" s="251" t="s">
        <v>5716</v>
      </c>
      <c r="D644" s="251" t="s">
        <v>4008</v>
      </c>
      <c r="E644" s="251"/>
      <c r="F644" s="251"/>
      <c r="G644" s="251" t="s">
        <v>4134</v>
      </c>
      <c r="H644" s="251" t="s">
        <v>4135</v>
      </c>
      <c r="I644" s="679">
        <v>13.475</v>
      </c>
      <c r="J644" s="251" t="s">
        <v>956</v>
      </c>
      <c r="K644" s="251" t="s">
        <v>2495</v>
      </c>
      <c r="L644" s="239"/>
      <c r="M644" s="239"/>
      <c r="N644" s="239"/>
      <c r="O644" s="239"/>
    </row>
    <row r="645" spans="2:15" ht="43.5">
      <c r="B645" s="251" t="s">
        <v>1438</v>
      </c>
      <c r="C645" s="251" t="s">
        <v>5716</v>
      </c>
      <c r="D645" s="251" t="s">
        <v>4008</v>
      </c>
      <c r="E645" s="251"/>
      <c r="F645" s="251"/>
      <c r="G645" s="251" t="s">
        <v>4134</v>
      </c>
      <c r="H645" s="251" t="s">
        <v>4135</v>
      </c>
      <c r="I645" s="679">
        <v>14.678000000000001</v>
      </c>
      <c r="J645" s="251" t="s">
        <v>956</v>
      </c>
      <c r="K645" s="251" t="s">
        <v>2495</v>
      </c>
      <c r="L645" s="239"/>
      <c r="M645" s="239"/>
      <c r="N645" s="239"/>
      <c r="O645" s="239"/>
    </row>
    <row r="646" spans="2:15" ht="43.5">
      <c r="B646" s="251" t="s">
        <v>1438</v>
      </c>
      <c r="C646" s="251" t="s">
        <v>5716</v>
      </c>
      <c r="D646" s="251" t="s">
        <v>4008</v>
      </c>
      <c r="E646" s="251"/>
      <c r="F646" s="251"/>
      <c r="G646" s="251" t="s">
        <v>4134</v>
      </c>
      <c r="H646" s="251" t="s">
        <v>4135</v>
      </c>
      <c r="I646" s="679">
        <v>9.7859999999999996</v>
      </c>
      <c r="J646" s="251" t="s">
        <v>956</v>
      </c>
      <c r="K646" s="251" t="s">
        <v>2495</v>
      </c>
      <c r="L646" s="239"/>
      <c r="M646" s="239"/>
      <c r="N646" s="239"/>
      <c r="O646" s="239"/>
    </row>
    <row r="647" spans="2:15" ht="43.5">
      <c r="B647" s="251" t="s">
        <v>1438</v>
      </c>
      <c r="C647" s="251" t="s">
        <v>5716</v>
      </c>
      <c r="D647" s="251" t="s">
        <v>4008</v>
      </c>
      <c r="E647" s="251"/>
      <c r="F647" s="251"/>
      <c r="G647" s="251" t="s">
        <v>4134</v>
      </c>
      <c r="H647" s="251" t="s">
        <v>4135</v>
      </c>
      <c r="I647" s="679">
        <v>9.7859999999999996</v>
      </c>
      <c r="J647" s="251" t="s">
        <v>956</v>
      </c>
      <c r="K647" s="251" t="s">
        <v>2495</v>
      </c>
      <c r="L647" s="239"/>
      <c r="M647" s="239"/>
      <c r="N647" s="239"/>
      <c r="O647" s="239"/>
    </row>
    <row r="648" spans="2:15" ht="43.5">
      <c r="B648" s="251" t="s">
        <v>1438</v>
      </c>
      <c r="C648" s="251" t="s">
        <v>5716</v>
      </c>
      <c r="D648" s="251" t="s">
        <v>4008</v>
      </c>
      <c r="E648" s="251"/>
      <c r="F648" s="251"/>
      <c r="G648" s="251" t="s">
        <v>4134</v>
      </c>
      <c r="H648" s="251" t="s">
        <v>4135</v>
      </c>
      <c r="I648" s="679">
        <v>16.635999999999999</v>
      </c>
      <c r="J648" s="251" t="s">
        <v>956</v>
      </c>
      <c r="K648" s="251" t="s">
        <v>2495</v>
      </c>
      <c r="L648" s="239"/>
      <c r="M648" s="239"/>
      <c r="N648" s="239"/>
      <c r="O648" s="239"/>
    </row>
    <row r="649" spans="2:15" ht="43.5">
      <c r="B649" s="251" t="s">
        <v>1438</v>
      </c>
      <c r="C649" s="251" t="s">
        <v>5716</v>
      </c>
      <c r="D649" s="251" t="s">
        <v>4008</v>
      </c>
      <c r="E649" s="251"/>
      <c r="F649" s="251"/>
      <c r="G649" s="251" t="s">
        <v>4134</v>
      </c>
      <c r="H649" s="251" t="s">
        <v>4135</v>
      </c>
      <c r="I649" s="679">
        <v>6.7830000000000004</v>
      </c>
      <c r="J649" s="251" t="s">
        <v>956</v>
      </c>
      <c r="K649" s="251" t="s">
        <v>2495</v>
      </c>
      <c r="L649" s="239"/>
      <c r="M649" s="239"/>
      <c r="N649" s="239"/>
      <c r="O649" s="239"/>
    </row>
    <row r="650" spans="2:15" ht="43.5">
      <c r="B650" s="251" t="s">
        <v>1438</v>
      </c>
      <c r="C650" s="251" t="s">
        <v>5716</v>
      </c>
      <c r="D650" s="251" t="s">
        <v>4008</v>
      </c>
      <c r="E650" s="251"/>
      <c r="F650" s="251"/>
      <c r="G650" s="251" t="s">
        <v>4134</v>
      </c>
      <c r="H650" s="251" t="s">
        <v>4135</v>
      </c>
      <c r="I650" s="679">
        <v>7.7270000000000003</v>
      </c>
      <c r="J650" s="251" t="s">
        <v>956</v>
      </c>
      <c r="K650" s="251" t="s">
        <v>2495</v>
      </c>
      <c r="L650" s="239"/>
      <c r="M650" s="239"/>
      <c r="N650" s="239"/>
      <c r="O650" s="239"/>
    </row>
    <row r="651" spans="2:15" ht="43.5">
      <c r="B651" s="251" t="s">
        <v>1438</v>
      </c>
      <c r="C651" s="251" t="s">
        <v>5716</v>
      </c>
      <c r="D651" s="251" t="s">
        <v>4008</v>
      </c>
      <c r="E651" s="251"/>
      <c r="F651" s="251"/>
      <c r="G651" s="251" t="s">
        <v>4134</v>
      </c>
      <c r="H651" s="251" t="s">
        <v>4135</v>
      </c>
      <c r="I651" s="679">
        <v>9.7880000000000003</v>
      </c>
      <c r="J651" s="251" t="s">
        <v>956</v>
      </c>
      <c r="K651" s="251" t="s">
        <v>2495</v>
      </c>
      <c r="L651" s="239"/>
      <c r="M651" s="239"/>
      <c r="N651" s="239"/>
      <c r="O651" s="239"/>
    </row>
    <row r="652" spans="2:15" ht="43.5">
      <c r="B652" s="251" t="s">
        <v>1438</v>
      </c>
      <c r="C652" s="251" t="s">
        <v>5716</v>
      </c>
      <c r="D652" s="251" t="s">
        <v>4008</v>
      </c>
      <c r="E652" s="251"/>
      <c r="F652" s="251"/>
      <c r="G652" s="251" t="s">
        <v>4134</v>
      </c>
      <c r="H652" s="251" t="s">
        <v>4135</v>
      </c>
      <c r="I652" s="679">
        <v>9.7859999999999996</v>
      </c>
      <c r="J652" s="251" t="s">
        <v>956</v>
      </c>
      <c r="K652" s="251" t="s">
        <v>2495</v>
      </c>
      <c r="L652" s="239"/>
      <c r="M652" s="239"/>
      <c r="N652" s="239"/>
      <c r="O652" s="239"/>
    </row>
    <row r="653" spans="2:15" ht="43.5">
      <c r="B653" s="251" t="s">
        <v>1438</v>
      </c>
      <c r="C653" s="251" t="s">
        <v>5716</v>
      </c>
      <c r="D653" s="251" t="s">
        <v>4008</v>
      </c>
      <c r="E653" s="251"/>
      <c r="F653" s="251"/>
      <c r="G653" s="251" t="s">
        <v>4134</v>
      </c>
      <c r="H653" s="251" t="s">
        <v>4135</v>
      </c>
      <c r="I653" s="679">
        <v>14.679</v>
      </c>
      <c r="J653" s="251" t="s">
        <v>956</v>
      </c>
      <c r="K653" s="251" t="s">
        <v>2495</v>
      </c>
      <c r="L653" s="239"/>
      <c r="M653" s="239"/>
      <c r="N653" s="239"/>
      <c r="O653" s="239"/>
    </row>
    <row r="654" spans="2:15" ht="43.5">
      <c r="B654" s="251" t="s">
        <v>1438</v>
      </c>
      <c r="C654" s="251" t="s">
        <v>5716</v>
      </c>
      <c r="D654" s="251" t="s">
        <v>4008</v>
      </c>
      <c r="E654" s="251"/>
      <c r="F654" s="251"/>
      <c r="G654" s="251" t="s">
        <v>4134</v>
      </c>
      <c r="H654" s="251" t="s">
        <v>4135</v>
      </c>
      <c r="I654" s="679">
        <v>7.0460000000000003</v>
      </c>
      <c r="J654" s="251" t="s">
        <v>956</v>
      </c>
      <c r="K654" s="251" t="s">
        <v>2495</v>
      </c>
      <c r="L654" s="239"/>
      <c r="M654" s="239"/>
      <c r="N654" s="239"/>
      <c r="O654" s="239"/>
    </row>
    <row r="655" spans="2:15" ht="43.5">
      <c r="B655" s="251" t="s">
        <v>1438</v>
      </c>
      <c r="C655" s="251" t="s">
        <v>5716</v>
      </c>
      <c r="D655" s="251" t="s">
        <v>4008</v>
      </c>
      <c r="E655" s="251"/>
      <c r="F655" s="251"/>
      <c r="G655" s="251" t="s">
        <v>4134</v>
      </c>
      <c r="H655" s="251" t="s">
        <v>4135</v>
      </c>
      <c r="I655" s="679">
        <v>9.4689999999999994</v>
      </c>
      <c r="J655" s="251" t="s">
        <v>956</v>
      </c>
      <c r="K655" s="251" t="s">
        <v>2495</v>
      </c>
      <c r="L655" s="239"/>
      <c r="M655" s="239"/>
      <c r="N655" s="239"/>
      <c r="O655" s="239"/>
    </row>
    <row r="656" spans="2:15" ht="43.5">
      <c r="B656" s="251" t="s">
        <v>1438</v>
      </c>
      <c r="C656" s="251" t="s">
        <v>5716</v>
      </c>
      <c r="D656" s="251" t="s">
        <v>4008</v>
      </c>
      <c r="E656" s="251"/>
      <c r="F656" s="251"/>
      <c r="G656" s="251" t="s">
        <v>4134</v>
      </c>
      <c r="H656" s="251" t="s">
        <v>4135</v>
      </c>
      <c r="I656" s="679">
        <v>67.613</v>
      </c>
      <c r="J656" s="251" t="s">
        <v>956</v>
      </c>
      <c r="K656" s="251" t="s">
        <v>2495</v>
      </c>
      <c r="L656" s="239"/>
      <c r="M656" s="239"/>
      <c r="N656" s="239"/>
      <c r="O656" s="239"/>
    </row>
    <row r="657" spans="2:15" ht="43.5">
      <c r="B657" s="251" t="s">
        <v>1438</v>
      </c>
      <c r="C657" s="251" t="s">
        <v>5716</v>
      </c>
      <c r="D657" s="251" t="s">
        <v>4008</v>
      </c>
      <c r="E657" s="251"/>
      <c r="F657" s="251"/>
      <c r="G657" s="251" t="s">
        <v>4134</v>
      </c>
      <c r="H657" s="251" t="s">
        <v>4135</v>
      </c>
      <c r="I657" s="679">
        <v>19.824000000000002</v>
      </c>
      <c r="J657" s="251" t="s">
        <v>956</v>
      </c>
      <c r="K657" s="251" t="s">
        <v>2495</v>
      </c>
      <c r="L657" s="239"/>
      <c r="M657" s="239"/>
      <c r="N657" s="239"/>
      <c r="O657" s="239"/>
    </row>
    <row r="658" spans="2:15" ht="43.5">
      <c r="B658" s="251" t="s">
        <v>1438</v>
      </c>
      <c r="C658" s="251" t="s">
        <v>5716</v>
      </c>
      <c r="D658" s="251" t="s">
        <v>4008</v>
      </c>
      <c r="E658" s="251"/>
      <c r="F658" s="251"/>
      <c r="G658" s="251" t="s">
        <v>4134</v>
      </c>
      <c r="H658" s="251" t="s">
        <v>4135</v>
      </c>
      <c r="I658" s="679">
        <v>9.9120000000000008</v>
      </c>
      <c r="J658" s="251" t="s">
        <v>956</v>
      </c>
      <c r="K658" s="251" t="s">
        <v>2495</v>
      </c>
      <c r="L658" s="239"/>
      <c r="M658" s="239"/>
      <c r="N658" s="239"/>
      <c r="O658" s="239"/>
    </row>
    <row r="659" spans="2:15" ht="43.5">
      <c r="B659" s="251" t="s">
        <v>1438</v>
      </c>
      <c r="C659" s="251" t="s">
        <v>5716</v>
      </c>
      <c r="D659" s="251" t="s">
        <v>4008</v>
      </c>
      <c r="E659" s="251"/>
      <c r="F659" s="251"/>
      <c r="G659" s="251" t="s">
        <v>4134</v>
      </c>
      <c r="H659" s="251" t="s">
        <v>4135</v>
      </c>
      <c r="I659" s="679">
        <v>5.9470000000000001</v>
      </c>
      <c r="J659" s="251" t="s">
        <v>956</v>
      </c>
      <c r="K659" s="251" t="s">
        <v>2495</v>
      </c>
      <c r="L659" s="239"/>
      <c r="M659" s="239"/>
      <c r="N659" s="239"/>
      <c r="O659" s="239"/>
    </row>
    <row r="660" spans="2:15" ht="43.5">
      <c r="B660" s="251" t="s">
        <v>1438</v>
      </c>
      <c r="C660" s="251" t="s">
        <v>5716</v>
      </c>
      <c r="D660" s="251" t="s">
        <v>4008</v>
      </c>
      <c r="E660" s="251"/>
      <c r="F660" s="251"/>
      <c r="G660" s="251" t="s">
        <v>4134</v>
      </c>
      <c r="H660" s="251" t="s">
        <v>4135</v>
      </c>
      <c r="I660" s="679">
        <v>19.571000000000002</v>
      </c>
      <c r="J660" s="251" t="s">
        <v>956</v>
      </c>
      <c r="K660" s="251" t="s">
        <v>2495</v>
      </c>
      <c r="L660" s="239"/>
      <c r="M660" s="239"/>
      <c r="N660" s="239"/>
      <c r="O660" s="239"/>
    </row>
    <row r="661" spans="2:15" ht="43.5">
      <c r="B661" s="251" t="s">
        <v>1438</v>
      </c>
      <c r="C661" s="251" t="s">
        <v>5716</v>
      </c>
      <c r="D661" s="251" t="s">
        <v>4008</v>
      </c>
      <c r="E661" s="251"/>
      <c r="F661" s="251"/>
      <c r="G661" s="251" t="s">
        <v>4134</v>
      </c>
      <c r="H661" s="251" t="s">
        <v>4135</v>
      </c>
      <c r="I661" s="679">
        <v>19.824000000000002</v>
      </c>
      <c r="J661" s="251" t="s">
        <v>956</v>
      </c>
      <c r="K661" s="251" t="s">
        <v>2495</v>
      </c>
      <c r="L661" s="239"/>
      <c r="M661" s="239"/>
      <c r="N661" s="239"/>
      <c r="O661" s="239"/>
    </row>
    <row r="662" spans="2:15" ht="43.5">
      <c r="B662" s="251" t="s">
        <v>1438</v>
      </c>
      <c r="C662" s="251" t="s">
        <v>5716</v>
      </c>
      <c r="D662" s="251" t="s">
        <v>4008</v>
      </c>
      <c r="E662" s="251"/>
      <c r="F662" s="251"/>
      <c r="G662" s="251" t="s">
        <v>4134</v>
      </c>
      <c r="H662" s="251" t="s">
        <v>4135</v>
      </c>
      <c r="I662" s="679">
        <v>11.295</v>
      </c>
      <c r="J662" s="251" t="s">
        <v>956</v>
      </c>
      <c r="K662" s="251" t="s">
        <v>2495</v>
      </c>
      <c r="L662" s="239"/>
      <c r="M662" s="239"/>
      <c r="N662" s="239"/>
      <c r="O662" s="239"/>
    </row>
    <row r="663" spans="2:15" ht="43.5">
      <c r="B663" s="251" t="s">
        <v>1438</v>
      </c>
      <c r="C663" s="251" t="s">
        <v>5716</v>
      </c>
      <c r="D663" s="251" t="s">
        <v>4008</v>
      </c>
      <c r="E663" s="251"/>
      <c r="F663" s="251"/>
      <c r="G663" s="251" t="s">
        <v>4134</v>
      </c>
      <c r="H663" s="251" t="s">
        <v>4135</v>
      </c>
      <c r="I663" s="679">
        <v>16.635999999999999</v>
      </c>
      <c r="J663" s="251" t="s">
        <v>956</v>
      </c>
      <c r="K663" s="251" t="s">
        <v>2495</v>
      </c>
      <c r="L663" s="239"/>
      <c r="M663" s="239"/>
      <c r="N663" s="239"/>
      <c r="O663" s="239"/>
    </row>
    <row r="664" spans="2:15" ht="43.5">
      <c r="B664" s="251" t="s">
        <v>1438</v>
      </c>
      <c r="C664" s="251" t="s">
        <v>5716</v>
      </c>
      <c r="D664" s="251" t="s">
        <v>4008</v>
      </c>
      <c r="E664" s="251"/>
      <c r="F664" s="251"/>
      <c r="G664" s="251" t="s">
        <v>4134</v>
      </c>
      <c r="H664" s="251" t="s">
        <v>4135</v>
      </c>
      <c r="I664" s="679">
        <v>6.4509999999999996</v>
      </c>
      <c r="J664" s="251" t="s">
        <v>956</v>
      </c>
      <c r="K664" s="251" t="s">
        <v>2495</v>
      </c>
      <c r="L664" s="239"/>
      <c r="M664" s="239"/>
      <c r="N664" s="239"/>
      <c r="O664" s="239"/>
    </row>
    <row r="665" spans="2:15" ht="43.5">
      <c r="B665" s="251" t="s">
        <v>1438</v>
      </c>
      <c r="C665" s="251" t="s">
        <v>5716</v>
      </c>
      <c r="D665" s="251" t="s">
        <v>4008</v>
      </c>
      <c r="E665" s="251"/>
      <c r="F665" s="251"/>
      <c r="G665" s="251" t="s">
        <v>4134</v>
      </c>
      <c r="H665" s="251" t="s">
        <v>4135</v>
      </c>
      <c r="I665" s="679">
        <v>9.7859999999999996</v>
      </c>
      <c r="J665" s="251" t="s">
        <v>956</v>
      </c>
      <c r="K665" s="251" t="s">
        <v>2495</v>
      </c>
      <c r="L665" s="239"/>
      <c r="M665" s="239"/>
      <c r="N665" s="239"/>
      <c r="O665" s="239"/>
    </row>
    <row r="666" spans="2:15" ht="43.5">
      <c r="B666" s="251" t="s">
        <v>1438</v>
      </c>
      <c r="C666" s="251" t="s">
        <v>5716</v>
      </c>
      <c r="D666" s="251" t="s">
        <v>4008</v>
      </c>
      <c r="E666" s="251"/>
      <c r="F666" s="251"/>
      <c r="G666" s="251" t="s">
        <v>4134</v>
      </c>
      <c r="H666" s="251" t="s">
        <v>4135</v>
      </c>
      <c r="I666" s="679">
        <v>14.679</v>
      </c>
      <c r="J666" s="251" t="s">
        <v>956</v>
      </c>
      <c r="K666" s="251" t="s">
        <v>2495</v>
      </c>
      <c r="L666" s="239"/>
      <c r="M666" s="239"/>
      <c r="N666" s="239"/>
      <c r="O666" s="239"/>
    </row>
    <row r="667" spans="2:15" ht="43.5">
      <c r="B667" s="251" t="s">
        <v>1438</v>
      </c>
      <c r="C667" s="251" t="s">
        <v>5716</v>
      </c>
      <c r="D667" s="251" t="s">
        <v>4012</v>
      </c>
      <c r="E667" s="251"/>
      <c r="F667" s="251"/>
      <c r="G667" s="251" t="s">
        <v>4134</v>
      </c>
      <c r="H667" s="251" t="s">
        <v>4135</v>
      </c>
      <c r="I667" s="679">
        <v>11.451000000000001</v>
      </c>
      <c r="J667" s="251" t="s">
        <v>956</v>
      </c>
      <c r="K667" s="251" t="s">
        <v>2495</v>
      </c>
      <c r="L667" s="239"/>
      <c r="M667" s="239"/>
      <c r="N667" s="239"/>
      <c r="O667" s="239"/>
    </row>
    <row r="668" spans="2:15" ht="43.5">
      <c r="B668" s="251" t="s">
        <v>1438</v>
      </c>
      <c r="C668" s="251" t="s">
        <v>5716</v>
      </c>
      <c r="D668" s="251" t="s">
        <v>4008</v>
      </c>
      <c r="E668" s="251"/>
      <c r="F668" s="251"/>
      <c r="G668" s="251" t="s">
        <v>4134</v>
      </c>
      <c r="H668" s="251" t="s">
        <v>4135</v>
      </c>
      <c r="I668" s="679">
        <v>14.678000000000001</v>
      </c>
      <c r="J668" s="251" t="s">
        <v>956</v>
      </c>
      <c r="K668" s="251" t="s">
        <v>2495</v>
      </c>
      <c r="L668" s="239"/>
      <c r="M668" s="239"/>
      <c r="N668" s="239"/>
      <c r="O668" s="239"/>
    </row>
    <row r="669" spans="2:15" ht="43.5">
      <c r="B669" s="251" t="s">
        <v>1438</v>
      </c>
      <c r="C669" s="251" t="s">
        <v>5716</v>
      </c>
      <c r="D669" s="251" t="s">
        <v>4008</v>
      </c>
      <c r="E669" s="251"/>
      <c r="F669" s="251"/>
      <c r="G669" s="251" t="s">
        <v>4134</v>
      </c>
      <c r="H669" s="251" t="s">
        <v>4135</v>
      </c>
      <c r="I669" s="679">
        <v>19.571000000000002</v>
      </c>
      <c r="J669" s="251" t="s">
        <v>956</v>
      </c>
      <c r="K669" s="251" t="s">
        <v>2495</v>
      </c>
      <c r="L669" s="239"/>
      <c r="M669" s="239"/>
      <c r="N669" s="239"/>
      <c r="O669" s="239"/>
    </row>
    <row r="670" spans="2:15" ht="43.5">
      <c r="B670" s="251" t="s">
        <v>1438</v>
      </c>
      <c r="C670" s="251" t="s">
        <v>5716</v>
      </c>
      <c r="D670" s="251" t="s">
        <v>4008</v>
      </c>
      <c r="E670" s="251"/>
      <c r="F670" s="251"/>
      <c r="G670" s="251" t="s">
        <v>4134</v>
      </c>
      <c r="H670" s="251" t="s">
        <v>4135</v>
      </c>
      <c r="I670" s="679">
        <v>9</v>
      </c>
      <c r="J670" s="251" t="s">
        <v>956</v>
      </c>
      <c r="K670" s="251" t="s">
        <v>2495</v>
      </c>
      <c r="L670" s="239"/>
      <c r="M670" s="239"/>
      <c r="N670" s="239"/>
      <c r="O670" s="239"/>
    </row>
    <row r="671" spans="2:15" ht="43.5">
      <c r="B671" s="251" t="s">
        <v>1438</v>
      </c>
      <c r="C671" s="251" t="s">
        <v>5716</v>
      </c>
      <c r="D671" s="251" t="s">
        <v>4008</v>
      </c>
      <c r="E671" s="251"/>
      <c r="F671" s="251"/>
      <c r="G671" s="251" t="s">
        <v>4134</v>
      </c>
      <c r="H671" s="251" t="s">
        <v>4135</v>
      </c>
      <c r="I671" s="679">
        <v>9.7859999999999996</v>
      </c>
      <c r="J671" s="251" t="s">
        <v>956</v>
      </c>
      <c r="K671" s="251" t="s">
        <v>2495</v>
      </c>
      <c r="L671" s="239"/>
      <c r="M671" s="239"/>
      <c r="N671" s="239"/>
      <c r="O671" s="239"/>
    </row>
    <row r="672" spans="2:15" ht="43.5">
      <c r="B672" s="251" t="s">
        <v>1438</v>
      </c>
      <c r="C672" s="251" t="s">
        <v>5716</v>
      </c>
      <c r="D672" s="251" t="s">
        <v>4008</v>
      </c>
      <c r="E672" s="251"/>
      <c r="F672" s="251"/>
      <c r="G672" s="251" t="s">
        <v>4134</v>
      </c>
      <c r="H672" s="251" t="s">
        <v>4135</v>
      </c>
      <c r="I672" s="679">
        <v>14.670999999999999</v>
      </c>
      <c r="J672" s="251" t="s">
        <v>956</v>
      </c>
      <c r="K672" s="251" t="s">
        <v>2495</v>
      </c>
      <c r="L672" s="239"/>
      <c r="M672" s="239"/>
      <c r="N672" s="239"/>
      <c r="O672" s="239"/>
    </row>
    <row r="673" spans="2:15" ht="43.5">
      <c r="B673" s="251" t="s">
        <v>1438</v>
      </c>
      <c r="C673" s="251" t="s">
        <v>5716</v>
      </c>
      <c r="D673" s="251" t="s">
        <v>4008</v>
      </c>
      <c r="E673" s="251"/>
      <c r="F673" s="251"/>
      <c r="G673" s="251" t="s">
        <v>4134</v>
      </c>
      <c r="H673" s="251" t="s">
        <v>4135</v>
      </c>
      <c r="I673" s="679">
        <v>9.2309999999999999</v>
      </c>
      <c r="J673" s="251" t="s">
        <v>956</v>
      </c>
      <c r="K673" s="251" t="s">
        <v>2495</v>
      </c>
      <c r="L673" s="239"/>
      <c r="M673" s="239"/>
      <c r="N673" s="239"/>
      <c r="O673" s="239"/>
    </row>
    <row r="674" spans="2:15" ht="43.5">
      <c r="B674" s="251" t="s">
        <v>1438</v>
      </c>
      <c r="C674" s="251" t="s">
        <v>5716</v>
      </c>
      <c r="D674" s="251" t="s">
        <v>4012</v>
      </c>
      <c r="E674" s="251"/>
      <c r="F674" s="251"/>
      <c r="G674" s="251" t="s">
        <v>4134</v>
      </c>
      <c r="H674" s="251" t="s">
        <v>4135</v>
      </c>
      <c r="I674" s="679">
        <v>16.635999999999999</v>
      </c>
      <c r="J674" s="251" t="s">
        <v>956</v>
      </c>
      <c r="K674" s="251" t="s">
        <v>2495</v>
      </c>
      <c r="L674" s="239"/>
      <c r="M674" s="239"/>
      <c r="N674" s="239"/>
      <c r="O674" s="239"/>
    </row>
    <row r="675" spans="2:15" ht="43.5">
      <c r="B675" s="251" t="s">
        <v>1438</v>
      </c>
      <c r="C675" s="251" t="s">
        <v>5716</v>
      </c>
      <c r="D675" s="251" t="s">
        <v>4008</v>
      </c>
      <c r="E675" s="251"/>
      <c r="F675" s="251"/>
      <c r="G675" s="251" t="s">
        <v>4134</v>
      </c>
      <c r="H675" s="251" t="s">
        <v>4135</v>
      </c>
      <c r="I675" s="679">
        <v>19.84</v>
      </c>
      <c r="J675" s="251" t="s">
        <v>956</v>
      </c>
      <c r="K675" s="251" t="s">
        <v>2495</v>
      </c>
      <c r="L675" s="239"/>
      <c r="M675" s="239"/>
      <c r="N675" s="239"/>
      <c r="O675" s="239"/>
    </row>
    <row r="676" spans="2:15" ht="43.5">
      <c r="B676" s="251" t="s">
        <v>1438</v>
      </c>
      <c r="C676" s="251" t="s">
        <v>5716</v>
      </c>
      <c r="D676" s="251" t="s">
        <v>4008</v>
      </c>
      <c r="E676" s="251"/>
      <c r="F676" s="251"/>
      <c r="G676" s="251" t="s">
        <v>4134</v>
      </c>
      <c r="H676" s="251" t="s">
        <v>4135</v>
      </c>
      <c r="I676" s="679">
        <v>15.186999999999999</v>
      </c>
      <c r="J676" s="251" t="s">
        <v>956</v>
      </c>
      <c r="K676" s="251" t="s">
        <v>2495</v>
      </c>
      <c r="L676" s="239"/>
      <c r="M676" s="239"/>
      <c r="N676" s="239"/>
      <c r="O676" s="239"/>
    </row>
    <row r="677" spans="2:15" ht="43.5">
      <c r="B677" s="251" t="s">
        <v>1438</v>
      </c>
      <c r="C677" s="251" t="s">
        <v>5716</v>
      </c>
      <c r="D677" s="251" t="s">
        <v>4008</v>
      </c>
      <c r="E677" s="251"/>
      <c r="F677" s="251"/>
      <c r="G677" s="251" t="s">
        <v>4134</v>
      </c>
      <c r="H677" s="251" t="s">
        <v>4135</v>
      </c>
      <c r="I677" s="679">
        <v>14.670999999999999</v>
      </c>
      <c r="J677" s="251" t="s">
        <v>956</v>
      </c>
      <c r="K677" s="251" t="s">
        <v>2495</v>
      </c>
      <c r="L677" s="239"/>
      <c r="M677" s="239"/>
      <c r="N677" s="239"/>
      <c r="O677" s="239"/>
    </row>
    <row r="678" spans="2:15" ht="43.5">
      <c r="B678" s="251" t="s">
        <v>1438</v>
      </c>
      <c r="C678" s="251" t="s">
        <v>5716</v>
      </c>
      <c r="D678" s="251" t="s">
        <v>4008</v>
      </c>
      <c r="E678" s="251"/>
      <c r="F678" s="251"/>
      <c r="G678" s="251" t="s">
        <v>4134</v>
      </c>
      <c r="H678" s="251" t="s">
        <v>4135</v>
      </c>
      <c r="I678" s="679">
        <v>11</v>
      </c>
      <c r="J678" s="251" t="s">
        <v>956</v>
      </c>
      <c r="K678" s="251" t="s">
        <v>2495</v>
      </c>
      <c r="L678" s="239"/>
      <c r="M678" s="239"/>
      <c r="N678" s="239"/>
      <c r="O678" s="239"/>
    </row>
    <row r="679" spans="2:15" ht="43.5">
      <c r="B679" s="251" t="s">
        <v>1438</v>
      </c>
      <c r="C679" s="251" t="s">
        <v>5716</v>
      </c>
      <c r="D679" s="251" t="s">
        <v>4008</v>
      </c>
      <c r="E679" s="251"/>
      <c r="F679" s="251"/>
      <c r="G679" s="251" t="s">
        <v>4134</v>
      </c>
      <c r="H679" s="251" t="s">
        <v>4135</v>
      </c>
      <c r="I679" s="679">
        <v>9.9329999999999998</v>
      </c>
      <c r="J679" s="251" t="s">
        <v>956</v>
      </c>
      <c r="K679" s="251" t="s">
        <v>2495</v>
      </c>
      <c r="L679" s="239"/>
      <c r="M679" s="239"/>
      <c r="N679" s="239"/>
      <c r="O679" s="239"/>
    </row>
    <row r="680" spans="2:15" ht="43.5">
      <c r="B680" s="251" t="s">
        <v>1438</v>
      </c>
      <c r="C680" s="251" t="s">
        <v>5716</v>
      </c>
      <c r="D680" s="251" t="s">
        <v>4008</v>
      </c>
      <c r="E680" s="251"/>
      <c r="F680" s="251"/>
      <c r="G680" s="251" t="s">
        <v>4134</v>
      </c>
      <c r="H680" s="251" t="s">
        <v>4135</v>
      </c>
      <c r="I680" s="679">
        <v>19.571000000000002</v>
      </c>
      <c r="J680" s="251" t="s">
        <v>956</v>
      </c>
      <c r="K680" s="251" t="s">
        <v>2495</v>
      </c>
      <c r="L680" s="239"/>
      <c r="M680" s="239"/>
      <c r="N680" s="239"/>
      <c r="O680" s="239"/>
    </row>
    <row r="681" spans="2:15" ht="43.5">
      <c r="B681" s="251" t="s">
        <v>1438</v>
      </c>
      <c r="C681" s="251" t="s">
        <v>5716</v>
      </c>
      <c r="D681" s="251" t="s">
        <v>4008</v>
      </c>
      <c r="E681" s="251"/>
      <c r="F681" s="251"/>
      <c r="G681" s="251" t="s">
        <v>4134</v>
      </c>
      <c r="H681" s="251" t="s">
        <v>4135</v>
      </c>
      <c r="I681" s="679">
        <v>19.571000000000002</v>
      </c>
      <c r="J681" s="251" t="s">
        <v>956</v>
      </c>
      <c r="K681" s="251" t="s">
        <v>2495</v>
      </c>
      <c r="L681" s="239"/>
      <c r="M681" s="239"/>
      <c r="N681" s="239"/>
      <c r="O681" s="239"/>
    </row>
    <row r="682" spans="2:15" ht="43.5">
      <c r="B682" s="251" t="s">
        <v>1438</v>
      </c>
      <c r="C682" s="251" t="s">
        <v>5716</v>
      </c>
      <c r="D682" s="251" t="s">
        <v>4008</v>
      </c>
      <c r="E682" s="251"/>
      <c r="F682" s="251"/>
      <c r="G682" s="251" t="s">
        <v>4134</v>
      </c>
      <c r="H682" s="251" t="s">
        <v>4135</v>
      </c>
      <c r="I682" s="679">
        <v>19.25</v>
      </c>
      <c r="J682" s="251" t="s">
        <v>956</v>
      </c>
      <c r="K682" s="251" t="s">
        <v>2495</v>
      </c>
      <c r="L682" s="239"/>
      <c r="M682" s="239"/>
      <c r="N682" s="239"/>
      <c r="O682" s="239"/>
    </row>
    <row r="683" spans="2:15" ht="43.5">
      <c r="B683" s="251" t="s">
        <v>1438</v>
      </c>
      <c r="C683" s="251" t="s">
        <v>5716</v>
      </c>
      <c r="D683" s="251" t="s">
        <v>4008</v>
      </c>
      <c r="E683" s="251"/>
      <c r="F683" s="251"/>
      <c r="G683" s="251" t="s">
        <v>4134</v>
      </c>
      <c r="H683" s="251" t="s">
        <v>4135</v>
      </c>
      <c r="I683" s="679">
        <v>14</v>
      </c>
      <c r="J683" s="251" t="s">
        <v>956</v>
      </c>
      <c r="K683" s="251" t="s">
        <v>2495</v>
      </c>
      <c r="L683" s="239"/>
      <c r="M683" s="239"/>
      <c r="N683" s="239"/>
      <c r="O683" s="239"/>
    </row>
    <row r="684" spans="2:15" ht="43.5">
      <c r="B684" s="251" t="s">
        <v>1438</v>
      </c>
      <c r="C684" s="251" t="s">
        <v>5716</v>
      </c>
      <c r="D684" s="251" t="s">
        <v>4008</v>
      </c>
      <c r="E684" s="251"/>
      <c r="F684" s="251"/>
      <c r="G684" s="251" t="s">
        <v>4134</v>
      </c>
      <c r="H684" s="251" t="s">
        <v>4135</v>
      </c>
      <c r="I684" s="679">
        <v>10.865</v>
      </c>
      <c r="J684" s="251" t="s">
        <v>956</v>
      </c>
      <c r="K684" s="251" t="s">
        <v>2495</v>
      </c>
      <c r="L684" s="239"/>
      <c r="M684" s="239"/>
      <c r="N684" s="239"/>
      <c r="O684" s="239"/>
    </row>
    <row r="685" spans="2:15" ht="43.5">
      <c r="B685" s="251" t="s">
        <v>1438</v>
      </c>
      <c r="C685" s="251" t="s">
        <v>5716</v>
      </c>
      <c r="D685" s="251" t="s">
        <v>4008</v>
      </c>
      <c r="E685" s="251"/>
      <c r="F685" s="251"/>
      <c r="G685" s="251" t="s">
        <v>4134</v>
      </c>
      <c r="H685" s="251" t="s">
        <v>4135</v>
      </c>
      <c r="I685" s="679">
        <v>13.702</v>
      </c>
      <c r="J685" s="251" t="s">
        <v>956</v>
      </c>
      <c r="K685" s="251" t="s">
        <v>2495</v>
      </c>
      <c r="L685" s="239"/>
      <c r="M685" s="239"/>
      <c r="N685" s="239"/>
      <c r="O685" s="239"/>
    </row>
    <row r="686" spans="2:15" ht="43.5">
      <c r="B686" s="251" t="s">
        <v>1438</v>
      </c>
      <c r="C686" s="251" t="s">
        <v>5716</v>
      </c>
      <c r="D686" s="251" t="s">
        <v>4008</v>
      </c>
      <c r="E686" s="251"/>
      <c r="F686" s="251"/>
      <c r="G686" s="251" t="s">
        <v>4134</v>
      </c>
      <c r="H686" s="251" t="s">
        <v>4135</v>
      </c>
      <c r="I686" s="679">
        <v>7.2640000000000002</v>
      </c>
      <c r="J686" s="251" t="s">
        <v>956</v>
      </c>
      <c r="K686" s="251" t="s">
        <v>2495</v>
      </c>
      <c r="L686" s="239"/>
      <c r="M686" s="239"/>
      <c r="N686" s="239"/>
      <c r="O686" s="239"/>
    </row>
    <row r="687" spans="2:15" ht="43.5">
      <c r="B687" s="251" t="s">
        <v>1438</v>
      </c>
      <c r="C687" s="251" t="s">
        <v>5716</v>
      </c>
      <c r="D687" s="251" t="s">
        <v>4008</v>
      </c>
      <c r="E687" s="251"/>
      <c r="F687" s="251"/>
      <c r="G687" s="251" t="s">
        <v>4134</v>
      </c>
      <c r="H687" s="251" t="s">
        <v>4135</v>
      </c>
      <c r="I687" s="679">
        <v>10.765000000000001</v>
      </c>
      <c r="J687" s="251" t="s">
        <v>956</v>
      </c>
      <c r="K687" s="251" t="s">
        <v>2495</v>
      </c>
      <c r="L687" s="239"/>
      <c r="M687" s="239"/>
      <c r="N687" s="239"/>
      <c r="O687" s="239"/>
    </row>
    <row r="688" spans="2:15" ht="43.5">
      <c r="B688" s="251" t="s">
        <v>1438</v>
      </c>
      <c r="C688" s="251" t="s">
        <v>5716</v>
      </c>
      <c r="D688" s="251" t="s">
        <v>4008</v>
      </c>
      <c r="E688" s="251"/>
      <c r="F688" s="251"/>
      <c r="G688" s="251" t="s">
        <v>4134</v>
      </c>
      <c r="H688" s="251" t="s">
        <v>4135</v>
      </c>
      <c r="I688" s="679">
        <v>9</v>
      </c>
      <c r="J688" s="251" t="s">
        <v>956</v>
      </c>
      <c r="K688" s="251" t="s">
        <v>2495</v>
      </c>
      <c r="L688" s="239"/>
      <c r="M688" s="239"/>
      <c r="N688" s="239"/>
      <c r="O688" s="239"/>
    </row>
    <row r="689" spans="2:15" ht="43.5">
      <c r="B689" s="251" t="s">
        <v>1438</v>
      </c>
      <c r="C689" s="251" t="s">
        <v>5716</v>
      </c>
      <c r="D689" s="251" t="s">
        <v>4008</v>
      </c>
      <c r="E689" s="251"/>
      <c r="F689" s="251"/>
      <c r="G689" s="251" t="s">
        <v>4134</v>
      </c>
      <c r="H689" s="251" t="s">
        <v>4135</v>
      </c>
      <c r="I689" s="679">
        <v>6.3609999999999998</v>
      </c>
      <c r="J689" s="251" t="s">
        <v>956</v>
      </c>
      <c r="K689" s="251" t="s">
        <v>2495</v>
      </c>
      <c r="L689" s="239"/>
      <c r="M689" s="239"/>
      <c r="N689" s="239"/>
      <c r="O689" s="239"/>
    </row>
    <row r="690" spans="2:15" ht="43.5">
      <c r="B690" s="251" t="s">
        <v>1438</v>
      </c>
      <c r="C690" s="251" t="s">
        <v>5716</v>
      </c>
      <c r="D690" s="251" t="s">
        <v>4008</v>
      </c>
      <c r="E690" s="251"/>
      <c r="F690" s="251"/>
      <c r="G690" s="251" t="s">
        <v>4134</v>
      </c>
      <c r="H690" s="251" t="s">
        <v>4135</v>
      </c>
      <c r="I690" s="679">
        <v>11.894</v>
      </c>
      <c r="J690" s="251" t="s">
        <v>956</v>
      </c>
      <c r="K690" s="251" t="s">
        <v>2495</v>
      </c>
      <c r="L690" s="239"/>
      <c r="M690" s="239"/>
      <c r="N690" s="239"/>
      <c r="O690" s="239"/>
    </row>
    <row r="691" spans="2:15" ht="43.5">
      <c r="B691" s="251" t="s">
        <v>1438</v>
      </c>
      <c r="C691" s="251" t="s">
        <v>5716</v>
      </c>
      <c r="D691" s="251" t="s">
        <v>4008</v>
      </c>
      <c r="E691" s="251"/>
      <c r="F691" s="251"/>
      <c r="G691" s="251" t="s">
        <v>4134</v>
      </c>
      <c r="H691" s="251" t="s">
        <v>4135</v>
      </c>
      <c r="I691" s="679">
        <v>14.679</v>
      </c>
      <c r="J691" s="251" t="s">
        <v>956</v>
      </c>
      <c r="K691" s="251" t="s">
        <v>2495</v>
      </c>
      <c r="L691" s="239"/>
      <c r="M691" s="239"/>
      <c r="N691" s="239"/>
      <c r="O691" s="239"/>
    </row>
    <row r="692" spans="2:15" ht="43.5">
      <c r="B692" s="251" t="s">
        <v>1438</v>
      </c>
      <c r="C692" s="251" t="s">
        <v>5716</v>
      </c>
      <c r="D692" s="251" t="s">
        <v>4008</v>
      </c>
      <c r="E692" s="251"/>
      <c r="F692" s="251"/>
      <c r="G692" s="251" t="s">
        <v>4134</v>
      </c>
      <c r="H692" s="251" t="s">
        <v>4135</v>
      </c>
      <c r="I692" s="679">
        <v>9.7959999999999994</v>
      </c>
      <c r="J692" s="251" t="s">
        <v>956</v>
      </c>
      <c r="K692" s="251" t="s">
        <v>2495</v>
      </c>
      <c r="L692" s="239"/>
      <c r="M692" s="239"/>
      <c r="N692" s="239"/>
      <c r="O692" s="239"/>
    </row>
    <row r="693" spans="2:15" ht="43.5">
      <c r="B693" s="251" t="s">
        <v>1438</v>
      </c>
      <c r="C693" s="251" t="s">
        <v>5716</v>
      </c>
      <c r="D693" s="251" t="s">
        <v>4008</v>
      </c>
      <c r="E693" s="251"/>
      <c r="F693" s="251"/>
      <c r="G693" s="251" t="s">
        <v>4134</v>
      </c>
      <c r="H693" s="251" t="s">
        <v>4135</v>
      </c>
      <c r="I693" s="679">
        <v>19.571000000000002</v>
      </c>
      <c r="J693" s="251" t="s">
        <v>956</v>
      </c>
      <c r="K693" s="251" t="s">
        <v>2495</v>
      </c>
      <c r="L693" s="239"/>
      <c r="M693" s="239"/>
      <c r="N693" s="239"/>
      <c r="O693" s="239"/>
    </row>
    <row r="694" spans="2:15" ht="43.5">
      <c r="B694" s="251" t="s">
        <v>1438</v>
      </c>
      <c r="C694" s="251" t="s">
        <v>5716</v>
      </c>
      <c r="D694" s="251" t="s">
        <v>4008</v>
      </c>
      <c r="E694" s="251"/>
      <c r="F694" s="251"/>
      <c r="G694" s="251" t="s">
        <v>4134</v>
      </c>
      <c r="H694" s="251" t="s">
        <v>4135</v>
      </c>
      <c r="I694" s="679">
        <v>19.571000000000002</v>
      </c>
      <c r="J694" s="251" t="s">
        <v>956</v>
      </c>
      <c r="K694" s="251" t="s">
        <v>2495</v>
      </c>
      <c r="L694" s="239"/>
      <c r="M694" s="239"/>
      <c r="N694" s="239"/>
      <c r="O694" s="239"/>
    </row>
    <row r="695" spans="2:15" ht="43.5">
      <c r="B695" s="251" t="s">
        <v>1438</v>
      </c>
      <c r="C695" s="251" t="s">
        <v>5716</v>
      </c>
      <c r="D695" s="251" t="s">
        <v>4008</v>
      </c>
      <c r="E695" s="251"/>
      <c r="F695" s="251"/>
      <c r="G695" s="251" t="s">
        <v>4134</v>
      </c>
      <c r="H695" s="251" t="s">
        <v>4135</v>
      </c>
      <c r="I695" s="679">
        <v>9.7859999999999996</v>
      </c>
      <c r="J695" s="251" t="s">
        <v>956</v>
      </c>
      <c r="K695" s="251" t="s">
        <v>2495</v>
      </c>
      <c r="L695" s="239"/>
      <c r="M695" s="239"/>
      <c r="N695" s="239"/>
      <c r="O695" s="239"/>
    </row>
    <row r="696" spans="2:15" ht="43.5">
      <c r="B696" s="251" t="s">
        <v>1438</v>
      </c>
      <c r="C696" s="251" t="s">
        <v>5716</v>
      </c>
      <c r="D696" s="251" t="s">
        <v>4008</v>
      </c>
      <c r="E696" s="251"/>
      <c r="F696" s="251"/>
      <c r="G696" s="251" t="s">
        <v>4134</v>
      </c>
      <c r="H696" s="251" t="s">
        <v>4135</v>
      </c>
      <c r="I696" s="679">
        <v>14.670999999999999</v>
      </c>
      <c r="J696" s="251" t="s">
        <v>956</v>
      </c>
      <c r="K696" s="251" t="s">
        <v>2495</v>
      </c>
      <c r="L696" s="239"/>
      <c r="M696" s="239"/>
      <c r="N696" s="239"/>
      <c r="O696" s="239"/>
    </row>
    <row r="697" spans="2:15" ht="43.5">
      <c r="B697" s="251" t="s">
        <v>1438</v>
      </c>
      <c r="C697" s="251" t="s">
        <v>5716</v>
      </c>
      <c r="D697" s="251" t="s">
        <v>4008</v>
      </c>
      <c r="E697" s="251"/>
      <c r="F697" s="251"/>
      <c r="G697" s="251" t="s">
        <v>4134</v>
      </c>
      <c r="H697" s="251" t="s">
        <v>4135</v>
      </c>
      <c r="I697" s="679">
        <v>10.696</v>
      </c>
      <c r="J697" s="251" t="s">
        <v>956</v>
      </c>
      <c r="K697" s="251" t="s">
        <v>2495</v>
      </c>
      <c r="L697" s="239"/>
      <c r="M697" s="239"/>
      <c r="N697" s="239"/>
      <c r="O697" s="239"/>
    </row>
    <row r="698" spans="2:15" ht="43.5">
      <c r="B698" s="251" t="s">
        <v>1438</v>
      </c>
      <c r="C698" s="251" t="s">
        <v>5716</v>
      </c>
      <c r="D698" s="251" t="s">
        <v>4008</v>
      </c>
      <c r="E698" s="251"/>
      <c r="F698" s="251"/>
      <c r="G698" s="251" t="s">
        <v>4134</v>
      </c>
      <c r="H698" s="251" t="s">
        <v>4135</v>
      </c>
      <c r="I698" s="679">
        <v>9</v>
      </c>
      <c r="J698" s="251" t="s">
        <v>956</v>
      </c>
      <c r="K698" s="251" t="s">
        <v>2495</v>
      </c>
      <c r="L698" s="239"/>
      <c r="M698" s="239"/>
      <c r="N698" s="239"/>
      <c r="O698" s="239"/>
    </row>
    <row r="699" spans="2:15" ht="43.5">
      <c r="B699" s="251" t="s">
        <v>1438</v>
      </c>
      <c r="C699" s="251" t="s">
        <v>5716</v>
      </c>
      <c r="D699" s="251" t="s">
        <v>4008</v>
      </c>
      <c r="E699" s="251"/>
      <c r="F699" s="251"/>
      <c r="G699" s="251" t="s">
        <v>4134</v>
      </c>
      <c r="H699" s="251" t="s">
        <v>4135</v>
      </c>
      <c r="I699" s="679">
        <v>10.862</v>
      </c>
      <c r="J699" s="251" t="s">
        <v>956</v>
      </c>
      <c r="K699" s="251" t="s">
        <v>2495</v>
      </c>
      <c r="L699" s="239"/>
      <c r="M699" s="239"/>
      <c r="N699" s="239"/>
      <c r="O699" s="239"/>
    </row>
    <row r="700" spans="2:15" ht="43.5">
      <c r="B700" s="251" t="s">
        <v>1438</v>
      </c>
      <c r="C700" s="251" t="s">
        <v>5716</v>
      </c>
      <c r="D700" s="251" t="s">
        <v>4008</v>
      </c>
      <c r="E700" s="251"/>
      <c r="F700" s="251"/>
      <c r="G700" s="251" t="s">
        <v>4134</v>
      </c>
      <c r="H700" s="251" t="s">
        <v>4135</v>
      </c>
      <c r="I700" s="679">
        <v>11.254</v>
      </c>
      <c r="J700" s="251" t="s">
        <v>956</v>
      </c>
      <c r="K700" s="251" t="s">
        <v>2495</v>
      </c>
      <c r="L700" s="239"/>
      <c r="M700" s="239"/>
      <c r="N700" s="239"/>
      <c r="O700" s="239"/>
    </row>
    <row r="701" spans="2:15" ht="43.5">
      <c r="B701" s="251" t="s">
        <v>1438</v>
      </c>
      <c r="C701" s="251" t="s">
        <v>5716</v>
      </c>
      <c r="D701" s="251" t="s">
        <v>4008</v>
      </c>
      <c r="E701" s="251"/>
      <c r="F701" s="251"/>
      <c r="G701" s="251" t="s">
        <v>4134</v>
      </c>
      <c r="H701" s="251" t="s">
        <v>4135</v>
      </c>
      <c r="I701" s="679">
        <v>9.98</v>
      </c>
      <c r="J701" s="251" t="s">
        <v>956</v>
      </c>
      <c r="K701" s="251" t="s">
        <v>2495</v>
      </c>
      <c r="L701" s="239"/>
      <c r="M701" s="239"/>
      <c r="N701" s="239"/>
      <c r="O701" s="239"/>
    </row>
    <row r="702" spans="2:15" ht="43.5">
      <c r="B702" s="251" t="s">
        <v>1438</v>
      </c>
      <c r="C702" s="251" t="s">
        <v>5716</v>
      </c>
      <c r="D702" s="251" t="s">
        <v>4008</v>
      </c>
      <c r="E702" s="251"/>
      <c r="F702" s="251"/>
      <c r="G702" s="251" t="s">
        <v>4134</v>
      </c>
      <c r="H702" s="251" t="s">
        <v>4135</v>
      </c>
      <c r="I702" s="679">
        <v>9.4909999999999997</v>
      </c>
      <c r="J702" s="251" t="s">
        <v>956</v>
      </c>
      <c r="K702" s="251" t="s">
        <v>2495</v>
      </c>
      <c r="L702" s="239"/>
      <c r="M702" s="239"/>
      <c r="N702" s="239"/>
      <c r="O702" s="239"/>
    </row>
    <row r="703" spans="2:15" ht="43.5">
      <c r="B703" s="251" t="s">
        <v>1438</v>
      </c>
      <c r="C703" s="251" t="s">
        <v>5716</v>
      </c>
      <c r="D703" s="251" t="s">
        <v>4008</v>
      </c>
      <c r="E703" s="251"/>
      <c r="F703" s="251"/>
      <c r="G703" s="251" t="s">
        <v>4134</v>
      </c>
      <c r="H703" s="251" t="s">
        <v>4135</v>
      </c>
      <c r="I703" s="679">
        <v>17.809999999999999</v>
      </c>
      <c r="J703" s="251" t="s">
        <v>956</v>
      </c>
      <c r="K703" s="251" t="s">
        <v>2495</v>
      </c>
      <c r="L703" s="239"/>
      <c r="M703" s="239"/>
      <c r="N703" s="239"/>
      <c r="O703" s="239"/>
    </row>
    <row r="704" spans="2:15" ht="43.5">
      <c r="B704" s="251" t="s">
        <v>1438</v>
      </c>
      <c r="C704" s="251" t="s">
        <v>5716</v>
      </c>
      <c r="D704" s="251" t="s">
        <v>4008</v>
      </c>
      <c r="E704" s="251"/>
      <c r="F704" s="251"/>
      <c r="G704" s="251" t="s">
        <v>4134</v>
      </c>
      <c r="H704" s="251" t="s">
        <v>4135</v>
      </c>
      <c r="I704" s="679">
        <v>19.571000000000002</v>
      </c>
      <c r="J704" s="251" t="s">
        <v>956</v>
      </c>
      <c r="K704" s="251" t="s">
        <v>2495</v>
      </c>
      <c r="L704" s="239"/>
      <c r="M704" s="239"/>
      <c r="N704" s="239"/>
      <c r="O704" s="239"/>
    </row>
    <row r="705" spans="2:15" ht="43.5">
      <c r="B705" s="251" t="s">
        <v>1438</v>
      </c>
      <c r="C705" s="251" t="s">
        <v>5716</v>
      </c>
      <c r="D705" s="251" t="s">
        <v>4008</v>
      </c>
      <c r="E705" s="251"/>
      <c r="F705" s="251"/>
      <c r="G705" s="251" t="s">
        <v>4134</v>
      </c>
      <c r="H705" s="251" t="s">
        <v>4135</v>
      </c>
      <c r="I705" s="679">
        <v>6.4589999999999996</v>
      </c>
      <c r="J705" s="251" t="s">
        <v>956</v>
      </c>
      <c r="K705" s="251" t="s">
        <v>2495</v>
      </c>
      <c r="L705" s="239"/>
      <c r="M705" s="239"/>
      <c r="N705" s="239"/>
      <c r="O705" s="239"/>
    </row>
    <row r="706" spans="2:15" ht="43.5">
      <c r="B706" s="251" t="s">
        <v>1438</v>
      </c>
      <c r="C706" s="251" t="s">
        <v>5716</v>
      </c>
      <c r="D706" s="251" t="s">
        <v>4008</v>
      </c>
      <c r="E706" s="251"/>
      <c r="F706" s="251"/>
      <c r="G706" s="251" t="s">
        <v>4134</v>
      </c>
      <c r="H706" s="251" t="s">
        <v>4135</v>
      </c>
      <c r="I706" s="679">
        <v>14.679</v>
      </c>
      <c r="J706" s="251" t="s">
        <v>956</v>
      </c>
      <c r="K706" s="251" t="s">
        <v>2495</v>
      </c>
      <c r="L706" s="239"/>
      <c r="M706" s="239"/>
      <c r="N706" s="239"/>
      <c r="O706" s="239"/>
    </row>
    <row r="707" spans="2:15" ht="43.5">
      <c r="B707" s="251" t="s">
        <v>1438</v>
      </c>
      <c r="C707" s="251" t="s">
        <v>5716</v>
      </c>
      <c r="D707" s="251" t="s">
        <v>4008</v>
      </c>
      <c r="E707" s="251"/>
      <c r="F707" s="251"/>
      <c r="G707" s="251" t="s">
        <v>4134</v>
      </c>
      <c r="H707" s="251" t="s">
        <v>4135</v>
      </c>
      <c r="I707" s="679">
        <v>6</v>
      </c>
      <c r="J707" s="251" t="s">
        <v>956</v>
      </c>
      <c r="K707" s="251" t="s">
        <v>2495</v>
      </c>
      <c r="L707" s="239"/>
      <c r="M707" s="239"/>
      <c r="N707" s="239"/>
      <c r="O707" s="239"/>
    </row>
    <row r="708" spans="2:15" ht="43.5">
      <c r="B708" s="251" t="s">
        <v>1438</v>
      </c>
      <c r="C708" s="251" t="s">
        <v>5716</v>
      </c>
      <c r="D708" s="251" t="s">
        <v>4012</v>
      </c>
      <c r="E708" s="251"/>
      <c r="F708" s="251"/>
      <c r="G708" s="251" t="s">
        <v>4134</v>
      </c>
      <c r="H708" s="251" t="s">
        <v>4135</v>
      </c>
      <c r="I708" s="679">
        <v>8.8079999999999998</v>
      </c>
      <c r="J708" s="251" t="s">
        <v>956</v>
      </c>
      <c r="K708" s="251" t="s">
        <v>2495</v>
      </c>
      <c r="L708" s="239"/>
      <c r="M708" s="239"/>
      <c r="N708" s="239"/>
      <c r="O708" s="239"/>
    </row>
    <row r="709" spans="2:15" ht="43.5">
      <c r="B709" s="251" t="s">
        <v>1438</v>
      </c>
      <c r="C709" s="251" t="s">
        <v>5716</v>
      </c>
      <c r="D709" s="251" t="s">
        <v>4008</v>
      </c>
      <c r="E709" s="251"/>
      <c r="F709" s="251"/>
      <c r="G709" s="251" t="s">
        <v>4134</v>
      </c>
      <c r="H709" s="251" t="s">
        <v>4135</v>
      </c>
      <c r="I709" s="679">
        <v>9.7870000000000008</v>
      </c>
      <c r="J709" s="251" t="s">
        <v>956</v>
      </c>
      <c r="K709" s="251" t="s">
        <v>2495</v>
      </c>
      <c r="L709" s="239"/>
      <c r="M709" s="239"/>
      <c r="N709" s="239"/>
      <c r="O709" s="239"/>
    </row>
    <row r="710" spans="2:15" ht="43.5">
      <c r="B710" s="251" t="s">
        <v>1438</v>
      </c>
      <c r="C710" s="251" t="s">
        <v>5716</v>
      </c>
      <c r="D710" s="251" t="s">
        <v>4008</v>
      </c>
      <c r="E710" s="251"/>
      <c r="F710" s="251"/>
      <c r="G710" s="251" t="s">
        <v>4134</v>
      </c>
      <c r="H710" s="251" t="s">
        <v>4135</v>
      </c>
      <c r="I710" s="679">
        <v>12</v>
      </c>
      <c r="J710" s="251" t="s">
        <v>956</v>
      </c>
      <c r="K710" s="251" t="s">
        <v>2495</v>
      </c>
      <c r="L710" s="239"/>
      <c r="M710" s="239"/>
      <c r="N710" s="239"/>
      <c r="O710" s="239"/>
    </row>
    <row r="711" spans="2:15" ht="43.5">
      <c r="B711" s="251" t="s">
        <v>1438</v>
      </c>
      <c r="C711" s="251" t="s">
        <v>5716</v>
      </c>
      <c r="D711" s="251" t="s">
        <v>4008</v>
      </c>
      <c r="E711" s="251"/>
      <c r="F711" s="251"/>
      <c r="G711" s="251" t="s">
        <v>4134</v>
      </c>
      <c r="H711" s="251" t="s">
        <v>4135</v>
      </c>
      <c r="I711" s="679">
        <v>9.7859999999999996</v>
      </c>
      <c r="J711" s="251" t="s">
        <v>956</v>
      </c>
      <c r="K711" s="251" t="s">
        <v>2495</v>
      </c>
      <c r="L711" s="239"/>
      <c r="M711" s="239"/>
      <c r="N711" s="239"/>
      <c r="O711" s="239"/>
    </row>
    <row r="712" spans="2:15" ht="43.5">
      <c r="B712" s="251" t="s">
        <v>1438</v>
      </c>
      <c r="C712" s="251" t="s">
        <v>5716</v>
      </c>
      <c r="D712" s="251" t="s">
        <v>4008</v>
      </c>
      <c r="E712" s="251"/>
      <c r="F712" s="251"/>
      <c r="G712" s="251" t="s">
        <v>4134</v>
      </c>
      <c r="H712" s="251" t="s">
        <v>4135</v>
      </c>
      <c r="I712" s="679">
        <v>8.9649999999999999</v>
      </c>
      <c r="J712" s="251" t="s">
        <v>956</v>
      </c>
      <c r="K712" s="251" t="s">
        <v>2495</v>
      </c>
      <c r="L712" s="239"/>
      <c r="M712" s="239"/>
      <c r="N712" s="239"/>
      <c r="O712" s="239"/>
    </row>
    <row r="713" spans="2:15" ht="43.5">
      <c r="B713" s="251" t="s">
        <v>1438</v>
      </c>
      <c r="C713" s="251" t="s">
        <v>5716</v>
      </c>
      <c r="D713" s="251" t="s">
        <v>4008</v>
      </c>
      <c r="E713" s="251"/>
      <c r="F713" s="251"/>
      <c r="G713" s="251" t="s">
        <v>4134</v>
      </c>
      <c r="H713" s="251" t="s">
        <v>4135</v>
      </c>
      <c r="I713" s="679">
        <v>6.85</v>
      </c>
      <c r="J713" s="251" t="s">
        <v>956</v>
      </c>
      <c r="K713" s="251" t="s">
        <v>2495</v>
      </c>
      <c r="L713" s="239"/>
      <c r="M713" s="239"/>
      <c r="N713" s="239"/>
      <c r="O713" s="239"/>
    </row>
    <row r="714" spans="2:15" ht="43.5">
      <c r="B714" s="251" t="s">
        <v>1438</v>
      </c>
      <c r="C714" s="251" t="s">
        <v>5716</v>
      </c>
      <c r="D714" s="251" t="s">
        <v>4008</v>
      </c>
      <c r="E714" s="251"/>
      <c r="F714" s="251"/>
      <c r="G714" s="251" t="s">
        <v>4134</v>
      </c>
      <c r="H714" s="251" t="s">
        <v>4135</v>
      </c>
      <c r="I714" s="679">
        <v>5.9470000000000001</v>
      </c>
      <c r="J714" s="251" t="s">
        <v>956</v>
      </c>
      <c r="K714" s="251" t="s">
        <v>2495</v>
      </c>
      <c r="L714" s="239"/>
      <c r="M714" s="239"/>
      <c r="N714" s="239"/>
      <c r="O714" s="239"/>
    </row>
    <row r="715" spans="2:15" ht="43.5">
      <c r="B715" s="251" t="s">
        <v>1438</v>
      </c>
      <c r="C715" s="251" t="s">
        <v>5716</v>
      </c>
      <c r="D715" s="251" t="s">
        <v>4008</v>
      </c>
      <c r="E715" s="251"/>
      <c r="F715" s="251"/>
      <c r="G715" s="251" t="s">
        <v>4134</v>
      </c>
      <c r="H715" s="251" t="s">
        <v>4135</v>
      </c>
      <c r="I715" s="679">
        <v>6.9379999999999997</v>
      </c>
      <c r="J715" s="251" t="s">
        <v>956</v>
      </c>
      <c r="K715" s="251" t="s">
        <v>2495</v>
      </c>
      <c r="L715" s="239"/>
      <c r="M715" s="239"/>
      <c r="N715" s="239"/>
      <c r="O715" s="239"/>
    </row>
    <row r="716" spans="2:15" ht="43.5">
      <c r="B716" s="251" t="s">
        <v>1438</v>
      </c>
      <c r="C716" s="251" t="s">
        <v>5716</v>
      </c>
      <c r="D716" s="251" t="s">
        <v>941</v>
      </c>
      <c r="E716" s="251"/>
      <c r="F716" s="251"/>
      <c r="G716" s="251" t="s">
        <v>4134</v>
      </c>
      <c r="H716" s="251" t="s">
        <v>4135</v>
      </c>
      <c r="I716" s="679">
        <v>136.38999999999999</v>
      </c>
      <c r="J716" s="251" t="s">
        <v>4141</v>
      </c>
      <c r="K716" s="251" t="s">
        <v>2495</v>
      </c>
      <c r="L716" s="239"/>
      <c r="M716" s="239"/>
      <c r="N716" s="239"/>
      <c r="O716" s="239"/>
    </row>
    <row r="717" spans="2:15" ht="43.5">
      <c r="B717" s="251" t="s">
        <v>1438</v>
      </c>
      <c r="C717" s="251" t="s">
        <v>4142</v>
      </c>
      <c r="D717" s="251" t="s">
        <v>953</v>
      </c>
      <c r="E717" s="251"/>
      <c r="F717" s="251"/>
      <c r="G717" s="251" t="s">
        <v>4143</v>
      </c>
      <c r="H717" s="251" t="s">
        <v>4144</v>
      </c>
      <c r="I717" s="679">
        <v>16</v>
      </c>
      <c r="J717" s="251" t="s">
        <v>944</v>
      </c>
      <c r="K717" s="251" t="s">
        <v>2495</v>
      </c>
      <c r="L717" s="239"/>
      <c r="M717" s="239"/>
      <c r="N717" s="239"/>
      <c r="O717" s="239"/>
    </row>
    <row r="718" spans="2:15" ht="43.5">
      <c r="B718" s="251" t="s">
        <v>1438</v>
      </c>
      <c r="C718" s="251" t="s">
        <v>4142</v>
      </c>
      <c r="D718" s="251" t="s">
        <v>4012</v>
      </c>
      <c r="E718" s="251"/>
      <c r="F718" s="251"/>
      <c r="G718" s="251" t="s">
        <v>4145</v>
      </c>
      <c r="H718" s="251" t="s">
        <v>4146</v>
      </c>
      <c r="I718" s="679">
        <v>3.48</v>
      </c>
      <c r="J718" s="251" t="s">
        <v>956</v>
      </c>
      <c r="K718" s="251" t="s">
        <v>2495</v>
      </c>
      <c r="L718" s="239"/>
      <c r="M718" s="239"/>
      <c r="N718" s="239"/>
      <c r="O718" s="239"/>
    </row>
    <row r="719" spans="2:15" ht="43.5">
      <c r="B719" s="251" t="s">
        <v>1438</v>
      </c>
      <c r="C719" s="251" t="s">
        <v>4142</v>
      </c>
      <c r="D719" s="251" t="s">
        <v>4008</v>
      </c>
      <c r="E719" s="251"/>
      <c r="F719" s="251"/>
      <c r="G719" s="251" t="s">
        <v>4145</v>
      </c>
      <c r="H719" s="251" t="s">
        <v>4146</v>
      </c>
      <c r="I719" s="679">
        <v>5</v>
      </c>
      <c r="J719" s="251" t="s">
        <v>956</v>
      </c>
      <c r="K719" s="251" t="s">
        <v>2495</v>
      </c>
      <c r="L719" s="239"/>
      <c r="M719" s="239"/>
      <c r="N719" s="239"/>
      <c r="O719" s="239"/>
    </row>
    <row r="720" spans="2:15" ht="43.5">
      <c r="B720" s="251" t="s">
        <v>1438</v>
      </c>
      <c r="C720" s="251" t="s">
        <v>4142</v>
      </c>
      <c r="D720" s="251" t="s">
        <v>4012</v>
      </c>
      <c r="E720" s="251"/>
      <c r="F720" s="251"/>
      <c r="G720" s="251" t="s">
        <v>4145</v>
      </c>
      <c r="H720" s="251" t="s">
        <v>4146</v>
      </c>
      <c r="I720" s="679">
        <v>3.7</v>
      </c>
      <c r="J720" s="251" t="s">
        <v>956</v>
      </c>
      <c r="K720" s="251" t="s">
        <v>2495</v>
      </c>
      <c r="L720" s="239"/>
      <c r="M720" s="239"/>
      <c r="N720" s="239"/>
      <c r="O720" s="239"/>
    </row>
    <row r="721" spans="2:15" ht="43.5">
      <c r="B721" s="251" t="s">
        <v>1438</v>
      </c>
      <c r="C721" s="251" t="s">
        <v>4142</v>
      </c>
      <c r="D721" s="251" t="s">
        <v>4008</v>
      </c>
      <c r="E721" s="251"/>
      <c r="F721" s="251"/>
      <c r="G721" s="251" t="s">
        <v>4145</v>
      </c>
      <c r="H721" s="251" t="s">
        <v>4146</v>
      </c>
      <c r="I721" s="679">
        <v>9.98</v>
      </c>
      <c r="J721" s="251" t="s">
        <v>956</v>
      </c>
      <c r="K721" s="251" t="s">
        <v>2495</v>
      </c>
      <c r="L721" s="239"/>
      <c r="M721" s="239"/>
      <c r="N721" s="239"/>
      <c r="O721" s="239"/>
    </row>
    <row r="722" spans="2:15" ht="43.5">
      <c r="B722" s="251" t="s">
        <v>1438</v>
      </c>
      <c r="C722" s="251" t="s">
        <v>4142</v>
      </c>
      <c r="D722" s="251" t="s">
        <v>4012</v>
      </c>
      <c r="E722" s="251"/>
      <c r="F722" s="251"/>
      <c r="G722" s="251" t="s">
        <v>4145</v>
      </c>
      <c r="H722" s="251" t="s">
        <v>4146</v>
      </c>
      <c r="I722" s="679">
        <v>3.22</v>
      </c>
      <c r="J722" s="251" t="s">
        <v>956</v>
      </c>
      <c r="K722" s="251" t="s">
        <v>2495</v>
      </c>
      <c r="L722" s="239"/>
      <c r="M722" s="239"/>
      <c r="N722" s="239"/>
      <c r="O722" s="239"/>
    </row>
    <row r="723" spans="2:15" ht="43.5">
      <c r="B723" s="251" t="s">
        <v>1438</v>
      </c>
      <c r="C723" s="251" t="s">
        <v>4142</v>
      </c>
      <c r="D723" s="251" t="s">
        <v>4012</v>
      </c>
      <c r="E723" s="251"/>
      <c r="F723" s="251"/>
      <c r="G723" s="251" t="s">
        <v>4145</v>
      </c>
      <c r="H723" s="251" t="s">
        <v>4146</v>
      </c>
      <c r="I723" s="679">
        <v>5.15</v>
      </c>
      <c r="J723" s="251" t="s">
        <v>956</v>
      </c>
      <c r="K723" s="251" t="s">
        <v>2495</v>
      </c>
      <c r="L723" s="239"/>
      <c r="M723" s="239"/>
      <c r="N723" s="239"/>
      <c r="O723" s="239"/>
    </row>
    <row r="724" spans="2:15" ht="43.5">
      <c r="B724" s="251" t="s">
        <v>1438</v>
      </c>
      <c r="C724" s="251" t="s">
        <v>4142</v>
      </c>
      <c r="D724" s="251" t="s">
        <v>4008</v>
      </c>
      <c r="E724" s="251"/>
      <c r="F724" s="251"/>
      <c r="G724" s="251" t="s">
        <v>4145</v>
      </c>
      <c r="H724" s="251" t="s">
        <v>4146</v>
      </c>
      <c r="I724" s="679">
        <v>9.91</v>
      </c>
      <c r="J724" s="251" t="s">
        <v>956</v>
      </c>
      <c r="K724" s="251" t="s">
        <v>2495</v>
      </c>
      <c r="L724" s="239"/>
      <c r="M724" s="239"/>
      <c r="N724" s="239"/>
      <c r="O724" s="239"/>
    </row>
    <row r="725" spans="2:15" ht="43.5">
      <c r="B725" s="251" t="s">
        <v>1438</v>
      </c>
      <c r="C725" s="251" t="s">
        <v>4142</v>
      </c>
      <c r="D725" s="251" t="s">
        <v>4008</v>
      </c>
      <c r="E725" s="251"/>
      <c r="F725" s="251"/>
      <c r="G725" s="251" t="s">
        <v>4145</v>
      </c>
      <c r="H725" s="251" t="s">
        <v>4146</v>
      </c>
      <c r="I725" s="679">
        <v>7.93</v>
      </c>
      <c r="J725" s="251" t="s">
        <v>956</v>
      </c>
      <c r="K725" s="251" t="s">
        <v>2495</v>
      </c>
      <c r="L725" s="239"/>
      <c r="M725" s="239"/>
      <c r="N725" s="239"/>
      <c r="O725" s="239"/>
    </row>
    <row r="726" spans="2:15" ht="43.5">
      <c r="B726" s="251" t="s">
        <v>1438</v>
      </c>
      <c r="C726" s="251" t="s">
        <v>4142</v>
      </c>
      <c r="D726" s="251" t="s">
        <v>4012</v>
      </c>
      <c r="E726" s="251"/>
      <c r="F726" s="251"/>
      <c r="G726" s="251" t="s">
        <v>4145</v>
      </c>
      <c r="H726" s="251" t="s">
        <v>4146</v>
      </c>
      <c r="I726" s="679">
        <v>5.98</v>
      </c>
      <c r="J726" s="251" t="s">
        <v>956</v>
      </c>
      <c r="K726" s="251" t="s">
        <v>2495</v>
      </c>
      <c r="L726" s="239"/>
      <c r="M726" s="239"/>
      <c r="N726" s="239"/>
      <c r="O726" s="239"/>
    </row>
    <row r="727" spans="2:15" ht="43.5">
      <c r="B727" s="251" t="s">
        <v>1438</v>
      </c>
      <c r="C727" s="251" t="s">
        <v>4142</v>
      </c>
      <c r="D727" s="251" t="s">
        <v>953</v>
      </c>
      <c r="E727" s="251"/>
      <c r="F727" s="251"/>
      <c r="G727" s="251" t="s">
        <v>4147</v>
      </c>
      <c r="H727" s="251" t="s">
        <v>4148</v>
      </c>
      <c r="I727" s="679">
        <v>35</v>
      </c>
      <c r="J727" s="251" t="s">
        <v>944</v>
      </c>
      <c r="K727" s="251" t="s">
        <v>2495</v>
      </c>
      <c r="L727" s="239"/>
      <c r="M727" s="239"/>
      <c r="N727" s="239"/>
      <c r="O727" s="239"/>
    </row>
    <row r="728" spans="2:15" ht="43.5">
      <c r="B728" s="251" t="s">
        <v>1438</v>
      </c>
      <c r="C728" s="251" t="s">
        <v>4142</v>
      </c>
      <c r="D728" s="251" t="s">
        <v>953</v>
      </c>
      <c r="E728" s="251"/>
      <c r="F728" s="251"/>
      <c r="G728" s="251" t="s">
        <v>4147</v>
      </c>
      <c r="H728" s="251" t="s">
        <v>4148</v>
      </c>
      <c r="I728" s="679">
        <v>56</v>
      </c>
      <c r="J728" s="251" t="s">
        <v>944</v>
      </c>
      <c r="K728" s="251" t="s">
        <v>2495</v>
      </c>
      <c r="L728" s="239"/>
      <c r="M728" s="239"/>
      <c r="N728" s="239"/>
      <c r="O728" s="239"/>
    </row>
    <row r="729" spans="2:15" ht="43.5">
      <c r="B729" s="251" t="s">
        <v>1438</v>
      </c>
      <c r="C729" s="251" t="s">
        <v>4142</v>
      </c>
      <c r="D729" s="251" t="s">
        <v>4008</v>
      </c>
      <c r="E729" s="251"/>
      <c r="F729" s="251"/>
      <c r="G729" s="251" t="s">
        <v>4149</v>
      </c>
      <c r="H729" s="251" t="s">
        <v>4150</v>
      </c>
      <c r="I729" s="679">
        <v>831.21199999999999</v>
      </c>
      <c r="J729" s="251" t="s">
        <v>956</v>
      </c>
      <c r="K729" s="251" t="s">
        <v>2495</v>
      </c>
      <c r="L729" s="239"/>
      <c r="M729" s="239"/>
      <c r="N729" s="239"/>
      <c r="O729" s="239"/>
    </row>
    <row r="730" spans="2:15" ht="43.5">
      <c r="B730" s="251" t="s">
        <v>1438</v>
      </c>
      <c r="C730" s="251" t="s">
        <v>4142</v>
      </c>
      <c r="D730" s="251" t="s">
        <v>4012</v>
      </c>
      <c r="E730" s="251"/>
      <c r="F730" s="251"/>
      <c r="G730" s="251" t="s">
        <v>4149</v>
      </c>
      <c r="H730" s="251" t="s">
        <v>4150</v>
      </c>
      <c r="I730" s="679">
        <v>70.864999999999995</v>
      </c>
      <c r="J730" s="251" t="s">
        <v>956</v>
      </c>
      <c r="K730" s="251" t="s">
        <v>2495</v>
      </c>
      <c r="L730" s="239"/>
      <c r="M730" s="239"/>
      <c r="N730" s="239"/>
      <c r="O730" s="239"/>
    </row>
    <row r="731" spans="2:15" ht="43.5">
      <c r="B731" s="251" t="s">
        <v>1438</v>
      </c>
      <c r="C731" s="251" t="s">
        <v>4142</v>
      </c>
      <c r="D731" s="251" t="s">
        <v>4008</v>
      </c>
      <c r="E731" s="251"/>
      <c r="F731" s="251"/>
      <c r="G731" s="251" t="s">
        <v>4149</v>
      </c>
      <c r="H731" s="251" t="s">
        <v>4150</v>
      </c>
      <c r="I731" s="679">
        <v>815.00900000000001</v>
      </c>
      <c r="J731" s="251" t="s">
        <v>956</v>
      </c>
      <c r="K731" s="251" t="s">
        <v>2495</v>
      </c>
      <c r="L731" s="239"/>
      <c r="M731" s="239"/>
      <c r="N731" s="239"/>
      <c r="O731" s="239"/>
    </row>
    <row r="732" spans="2:15" ht="43.5">
      <c r="B732" s="251" t="s">
        <v>1438</v>
      </c>
      <c r="C732" s="251" t="s">
        <v>4142</v>
      </c>
      <c r="D732" s="251" t="s">
        <v>4012</v>
      </c>
      <c r="E732" s="251"/>
      <c r="F732" s="251"/>
      <c r="G732" s="251" t="s">
        <v>4149</v>
      </c>
      <c r="H732" s="251" t="s">
        <v>4150</v>
      </c>
      <c r="I732" s="679">
        <v>45.71</v>
      </c>
      <c r="J732" s="251" t="s">
        <v>956</v>
      </c>
      <c r="K732" s="251" t="s">
        <v>2495</v>
      </c>
      <c r="L732" s="239"/>
      <c r="M732" s="239"/>
      <c r="N732" s="239"/>
      <c r="O732" s="239"/>
    </row>
    <row r="733" spans="2:15" ht="43.5">
      <c r="B733" s="251" t="s">
        <v>1438</v>
      </c>
      <c r="C733" s="251" t="s">
        <v>4142</v>
      </c>
      <c r="D733" s="251" t="s">
        <v>957</v>
      </c>
      <c r="E733" s="251"/>
      <c r="F733" s="251"/>
      <c r="G733" s="251" t="s">
        <v>4151</v>
      </c>
      <c r="H733" s="251" t="s">
        <v>4152</v>
      </c>
      <c r="I733" s="679">
        <v>330</v>
      </c>
      <c r="J733" s="251" t="s">
        <v>4153</v>
      </c>
      <c r="K733" s="251" t="s">
        <v>2495</v>
      </c>
      <c r="L733" s="239"/>
      <c r="M733" s="239"/>
      <c r="N733" s="239"/>
      <c r="O733" s="239"/>
    </row>
    <row r="734" spans="2:15" ht="72.5">
      <c r="B734" s="251" t="s">
        <v>1438</v>
      </c>
      <c r="C734" s="251" t="s">
        <v>4154</v>
      </c>
      <c r="D734" s="251" t="s">
        <v>4008</v>
      </c>
      <c r="E734" s="251"/>
      <c r="F734" s="251"/>
      <c r="G734" s="251" t="s">
        <v>4155</v>
      </c>
      <c r="H734" s="251" t="s">
        <v>4156</v>
      </c>
      <c r="I734" s="679">
        <v>8.76</v>
      </c>
      <c r="J734" s="251" t="s">
        <v>956</v>
      </c>
      <c r="K734" s="251" t="s">
        <v>2495</v>
      </c>
      <c r="L734" s="239"/>
      <c r="M734" s="239"/>
      <c r="N734" s="239"/>
      <c r="O734" s="239"/>
    </row>
    <row r="735" spans="2:15" ht="72.5">
      <c r="B735" s="251" t="s">
        <v>1438</v>
      </c>
      <c r="C735" s="251" t="s">
        <v>4154</v>
      </c>
      <c r="D735" s="251" t="s">
        <v>4008</v>
      </c>
      <c r="E735" s="251"/>
      <c r="F735" s="251"/>
      <c r="G735" s="251" t="s">
        <v>4155</v>
      </c>
      <c r="H735" s="251" t="s">
        <v>4156</v>
      </c>
      <c r="I735" s="679">
        <v>14.89</v>
      </c>
      <c r="J735" s="251" t="s">
        <v>956</v>
      </c>
      <c r="K735" s="251" t="s">
        <v>2495</v>
      </c>
      <c r="L735" s="239"/>
      <c r="M735" s="239"/>
      <c r="N735" s="239"/>
      <c r="O735" s="239"/>
    </row>
    <row r="736" spans="2:15" ht="72.5">
      <c r="B736" s="251" t="s">
        <v>1438</v>
      </c>
      <c r="C736" s="251" t="s">
        <v>4154</v>
      </c>
      <c r="D736" s="251" t="s">
        <v>4008</v>
      </c>
      <c r="E736" s="251"/>
      <c r="F736" s="251"/>
      <c r="G736" s="251" t="s">
        <v>4155</v>
      </c>
      <c r="H736" s="251" t="s">
        <v>4156</v>
      </c>
      <c r="I736" s="679">
        <v>14.01</v>
      </c>
      <c r="J736" s="251" t="s">
        <v>956</v>
      </c>
      <c r="K736" s="251" t="s">
        <v>2495</v>
      </c>
      <c r="L736" s="239"/>
      <c r="M736" s="239"/>
      <c r="N736" s="239"/>
      <c r="O736" s="239"/>
    </row>
    <row r="737" spans="2:15" ht="72.5">
      <c r="B737" s="251" t="s">
        <v>1438</v>
      </c>
      <c r="C737" s="251" t="s">
        <v>4154</v>
      </c>
      <c r="D737" s="251" t="s">
        <v>4012</v>
      </c>
      <c r="E737" s="251"/>
      <c r="F737" s="251"/>
      <c r="G737" s="251" t="s">
        <v>4155</v>
      </c>
      <c r="H737" s="251" t="s">
        <v>4156</v>
      </c>
      <c r="I737" s="679">
        <v>8.1129999999999995</v>
      </c>
      <c r="J737" s="251" t="s">
        <v>956</v>
      </c>
      <c r="K737" s="251" t="s">
        <v>2495</v>
      </c>
      <c r="L737" s="239"/>
      <c r="M737" s="239"/>
      <c r="N737" s="239"/>
      <c r="O737" s="239"/>
    </row>
    <row r="738" spans="2:15" ht="72.5">
      <c r="B738" s="251" t="s">
        <v>1438</v>
      </c>
      <c r="C738" s="251" t="s">
        <v>4154</v>
      </c>
      <c r="D738" s="251" t="s">
        <v>4012</v>
      </c>
      <c r="E738" s="251"/>
      <c r="F738" s="251"/>
      <c r="G738" s="251" t="s">
        <v>4155</v>
      </c>
      <c r="H738" s="251" t="s">
        <v>4156</v>
      </c>
      <c r="I738" s="679">
        <v>5.6980000000000004</v>
      </c>
      <c r="J738" s="251" t="s">
        <v>956</v>
      </c>
      <c r="K738" s="251" t="s">
        <v>2495</v>
      </c>
      <c r="L738" s="239"/>
      <c r="M738" s="239"/>
      <c r="N738" s="239"/>
      <c r="O738" s="239"/>
    </row>
    <row r="739" spans="2:15" ht="72.5">
      <c r="B739" s="251" t="s">
        <v>1438</v>
      </c>
      <c r="C739" s="251" t="s">
        <v>4154</v>
      </c>
      <c r="D739" s="251" t="s">
        <v>4012</v>
      </c>
      <c r="E739" s="251"/>
      <c r="F739" s="251"/>
      <c r="G739" s="251" t="s">
        <v>4155</v>
      </c>
      <c r="H739" s="251" t="s">
        <v>4156</v>
      </c>
      <c r="I739" s="679">
        <v>7.1159999999999997</v>
      </c>
      <c r="J739" s="251" t="s">
        <v>956</v>
      </c>
      <c r="K739" s="251" t="s">
        <v>2495</v>
      </c>
      <c r="L739" s="239"/>
      <c r="M739" s="239"/>
      <c r="N739" s="239"/>
      <c r="O739" s="239"/>
    </row>
    <row r="740" spans="2:15" ht="72.5">
      <c r="B740" s="251" t="s">
        <v>1438</v>
      </c>
      <c r="C740" s="251" t="s">
        <v>4154</v>
      </c>
      <c r="D740" s="251" t="s">
        <v>4012</v>
      </c>
      <c r="E740" s="251"/>
      <c r="F740" s="251"/>
      <c r="G740" s="251" t="s">
        <v>4155</v>
      </c>
      <c r="H740" s="251" t="s">
        <v>4156</v>
      </c>
      <c r="I740" s="679">
        <v>13.122</v>
      </c>
      <c r="J740" s="251" t="s">
        <v>956</v>
      </c>
      <c r="K740" s="251" t="s">
        <v>2495</v>
      </c>
      <c r="L740" s="239"/>
      <c r="M740" s="239"/>
      <c r="N740" s="239"/>
      <c r="O740" s="239"/>
    </row>
    <row r="741" spans="2:15" ht="72.5">
      <c r="B741" s="251" t="s">
        <v>1438</v>
      </c>
      <c r="C741" s="251" t="s">
        <v>4154</v>
      </c>
      <c r="D741" s="251" t="s">
        <v>4012</v>
      </c>
      <c r="E741" s="251"/>
      <c r="F741" s="251"/>
      <c r="G741" s="251" t="s">
        <v>4155</v>
      </c>
      <c r="H741" s="251" t="s">
        <v>4156</v>
      </c>
      <c r="I741" s="679">
        <v>12.01</v>
      </c>
      <c r="J741" s="251" t="s">
        <v>956</v>
      </c>
      <c r="K741" s="251" t="s">
        <v>2495</v>
      </c>
      <c r="L741" s="239"/>
      <c r="M741" s="239"/>
      <c r="N741" s="239"/>
      <c r="O741" s="239"/>
    </row>
    <row r="742" spans="2:15" ht="72.5">
      <c r="B742" s="251" t="s">
        <v>1438</v>
      </c>
      <c r="C742" s="251" t="s">
        <v>4154</v>
      </c>
      <c r="D742" s="251" t="s">
        <v>4012</v>
      </c>
      <c r="E742" s="251"/>
      <c r="F742" s="251"/>
      <c r="G742" s="251" t="s">
        <v>4155</v>
      </c>
      <c r="H742" s="251" t="s">
        <v>4156</v>
      </c>
      <c r="I742" s="679">
        <v>5.5979999999999999</v>
      </c>
      <c r="J742" s="251" t="s">
        <v>956</v>
      </c>
      <c r="K742" s="251" t="s">
        <v>2495</v>
      </c>
      <c r="L742" s="239"/>
      <c r="M742" s="239"/>
      <c r="N742" s="239"/>
      <c r="O742" s="239"/>
    </row>
    <row r="743" spans="2:15" ht="72.5">
      <c r="B743" s="251" t="s">
        <v>1438</v>
      </c>
      <c r="C743" s="251" t="s">
        <v>4154</v>
      </c>
      <c r="D743" s="251" t="s">
        <v>4012</v>
      </c>
      <c r="E743" s="251"/>
      <c r="F743" s="251"/>
      <c r="G743" s="251" t="s">
        <v>4155</v>
      </c>
      <c r="H743" s="251" t="s">
        <v>4156</v>
      </c>
      <c r="I743" s="679">
        <v>11.138</v>
      </c>
      <c r="J743" s="251" t="s">
        <v>956</v>
      </c>
      <c r="K743" s="251" t="s">
        <v>2495</v>
      </c>
      <c r="L743" s="239"/>
      <c r="M743" s="239"/>
      <c r="N743" s="239"/>
      <c r="O743" s="239"/>
    </row>
    <row r="744" spans="2:15" ht="72.5">
      <c r="B744" s="251" t="s">
        <v>1438</v>
      </c>
      <c r="C744" s="251" t="s">
        <v>4154</v>
      </c>
      <c r="D744" s="251" t="s">
        <v>4012</v>
      </c>
      <c r="E744" s="251"/>
      <c r="F744" s="251"/>
      <c r="G744" s="251" t="s">
        <v>4155</v>
      </c>
      <c r="H744" s="251" t="s">
        <v>4156</v>
      </c>
      <c r="I744" s="679">
        <v>5.8680000000000003</v>
      </c>
      <c r="J744" s="251" t="s">
        <v>956</v>
      </c>
      <c r="K744" s="251" t="s">
        <v>2495</v>
      </c>
      <c r="L744" s="239"/>
      <c r="M744" s="239"/>
      <c r="N744" s="239"/>
      <c r="O744" s="239"/>
    </row>
    <row r="745" spans="2:15" ht="72.5">
      <c r="B745" s="251" t="s">
        <v>1438</v>
      </c>
      <c r="C745" s="251" t="s">
        <v>4154</v>
      </c>
      <c r="D745" s="251" t="s">
        <v>4012</v>
      </c>
      <c r="E745" s="251"/>
      <c r="F745" s="251"/>
      <c r="G745" s="251" t="s">
        <v>4155</v>
      </c>
      <c r="H745" s="251" t="s">
        <v>4156</v>
      </c>
      <c r="I745" s="679">
        <v>11.317</v>
      </c>
      <c r="J745" s="251" t="s">
        <v>956</v>
      </c>
      <c r="K745" s="251" t="s">
        <v>2495</v>
      </c>
      <c r="L745" s="239"/>
      <c r="M745" s="239"/>
      <c r="N745" s="239"/>
      <c r="O745" s="239"/>
    </row>
    <row r="746" spans="2:15" ht="72.5">
      <c r="B746" s="251" t="s">
        <v>1438</v>
      </c>
      <c r="C746" s="251" t="s">
        <v>4154</v>
      </c>
      <c r="D746" s="251" t="s">
        <v>4013</v>
      </c>
      <c r="E746" s="251"/>
      <c r="F746" s="251"/>
      <c r="G746" s="251" t="s">
        <v>4157</v>
      </c>
      <c r="H746" s="251" t="s">
        <v>4158</v>
      </c>
      <c r="I746" s="679">
        <v>31</v>
      </c>
      <c r="J746" s="251" t="s">
        <v>944</v>
      </c>
      <c r="K746" s="251" t="s">
        <v>2495</v>
      </c>
      <c r="L746" s="239"/>
      <c r="M746" s="239"/>
      <c r="N746" s="239"/>
      <c r="O746" s="239"/>
    </row>
    <row r="747" spans="2:15" ht="72.5">
      <c r="B747" s="251" t="s">
        <v>1438</v>
      </c>
      <c r="C747" s="251" t="s">
        <v>4154</v>
      </c>
      <c r="D747" s="251" t="s">
        <v>4013</v>
      </c>
      <c r="E747" s="251"/>
      <c r="F747" s="251"/>
      <c r="G747" s="251" t="s">
        <v>4157</v>
      </c>
      <c r="H747" s="251" t="s">
        <v>4158</v>
      </c>
      <c r="I747" s="679">
        <v>5</v>
      </c>
      <c r="J747" s="251" t="s">
        <v>944</v>
      </c>
      <c r="K747" s="251" t="s">
        <v>2495</v>
      </c>
      <c r="L747" s="239"/>
      <c r="M747" s="239"/>
      <c r="N747" s="239"/>
      <c r="O747" s="239"/>
    </row>
    <row r="748" spans="2:15" ht="72.5">
      <c r="B748" s="251" t="s">
        <v>1438</v>
      </c>
      <c r="C748" s="251" t="s">
        <v>4154</v>
      </c>
      <c r="D748" s="251" t="s">
        <v>4013</v>
      </c>
      <c r="E748" s="251"/>
      <c r="F748" s="251"/>
      <c r="G748" s="251" t="s">
        <v>4157</v>
      </c>
      <c r="H748" s="251" t="s">
        <v>4158</v>
      </c>
      <c r="I748" s="679">
        <v>8</v>
      </c>
      <c r="J748" s="251" t="s">
        <v>944</v>
      </c>
      <c r="K748" s="251" t="s">
        <v>2495</v>
      </c>
      <c r="L748" s="239"/>
      <c r="M748" s="239"/>
      <c r="N748" s="239"/>
      <c r="O748" s="239"/>
    </row>
    <row r="749" spans="2:15" ht="72.5">
      <c r="B749" s="251" t="s">
        <v>1438</v>
      </c>
      <c r="C749" s="251" t="s">
        <v>4154</v>
      </c>
      <c r="D749" s="251" t="s">
        <v>4013</v>
      </c>
      <c r="E749" s="251"/>
      <c r="F749" s="251"/>
      <c r="G749" s="251" t="s">
        <v>4157</v>
      </c>
      <c r="H749" s="251" t="s">
        <v>4158</v>
      </c>
      <c r="I749" s="679">
        <v>9</v>
      </c>
      <c r="J749" s="251" t="s">
        <v>944</v>
      </c>
      <c r="K749" s="251" t="s">
        <v>2495</v>
      </c>
      <c r="L749" s="239"/>
      <c r="M749" s="239"/>
      <c r="N749" s="239"/>
      <c r="O749" s="239"/>
    </row>
    <row r="750" spans="2:15" ht="72.5">
      <c r="B750" s="251" t="s">
        <v>1438</v>
      </c>
      <c r="C750" s="251" t="s">
        <v>4154</v>
      </c>
      <c r="D750" s="251" t="s">
        <v>4013</v>
      </c>
      <c r="E750" s="251"/>
      <c r="F750" s="251"/>
      <c r="G750" s="251" t="s">
        <v>4159</v>
      </c>
      <c r="H750" s="251" t="s">
        <v>4160</v>
      </c>
      <c r="I750" s="679">
        <v>23</v>
      </c>
      <c r="J750" s="251" t="s">
        <v>944</v>
      </c>
      <c r="K750" s="251" t="s">
        <v>2495</v>
      </c>
      <c r="L750" s="239"/>
      <c r="M750" s="239"/>
      <c r="N750" s="239"/>
      <c r="O750" s="239"/>
    </row>
    <row r="751" spans="2:15" ht="72.5">
      <c r="B751" s="251" t="s">
        <v>1438</v>
      </c>
      <c r="C751" s="251" t="s">
        <v>4154</v>
      </c>
      <c r="D751" s="251" t="s">
        <v>4013</v>
      </c>
      <c r="E751" s="251"/>
      <c r="F751" s="251"/>
      <c r="G751" s="251" t="s">
        <v>4159</v>
      </c>
      <c r="H751" s="251" t="s">
        <v>4160</v>
      </c>
      <c r="I751" s="679">
        <v>32</v>
      </c>
      <c r="J751" s="251" t="s">
        <v>944</v>
      </c>
      <c r="K751" s="251" t="s">
        <v>2495</v>
      </c>
      <c r="L751" s="239"/>
      <c r="M751" s="239"/>
      <c r="N751" s="239"/>
      <c r="O751" s="239"/>
    </row>
    <row r="752" spans="2:15" ht="72.5">
      <c r="B752" s="251" t="s">
        <v>1438</v>
      </c>
      <c r="C752" s="251" t="s">
        <v>4154</v>
      </c>
      <c r="D752" s="251" t="s">
        <v>4013</v>
      </c>
      <c r="E752" s="251"/>
      <c r="F752" s="251"/>
      <c r="G752" s="251" t="s">
        <v>4159</v>
      </c>
      <c r="H752" s="251" t="s">
        <v>4160</v>
      </c>
      <c r="I752" s="679">
        <v>9</v>
      </c>
      <c r="J752" s="251" t="s">
        <v>944</v>
      </c>
      <c r="K752" s="251" t="s">
        <v>2495</v>
      </c>
      <c r="L752" s="239"/>
      <c r="M752" s="239"/>
      <c r="N752" s="239"/>
      <c r="O752" s="239"/>
    </row>
    <row r="753" spans="2:15" ht="72.5">
      <c r="B753" s="251" t="s">
        <v>1438</v>
      </c>
      <c r="C753" s="251" t="s">
        <v>4154</v>
      </c>
      <c r="D753" s="251" t="s">
        <v>4013</v>
      </c>
      <c r="E753" s="251"/>
      <c r="F753" s="251"/>
      <c r="G753" s="251" t="s">
        <v>4159</v>
      </c>
      <c r="H753" s="251" t="s">
        <v>4160</v>
      </c>
      <c r="I753" s="679">
        <v>9</v>
      </c>
      <c r="J753" s="251" t="s">
        <v>944</v>
      </c>
      <c r="K753" s="251" t="s">
        <v>2495</v>
      </c>
      <c r="L753" s="239"/>
      <c r="M753" s="239"/>
      <c r="N753" s="239"/>
      <c r="O753" s="239"/>
    </row>
    <row r="754" spans="2:15" ht="72.5">
      <c r="B754" s="251" t="s">
        <v>1438</v>
      </c>
      <c r="C754" s="251" t="s">
        <v>4154</v>
      </c>
      <c r="D754" s="251" t="s">
        <v>4013</v>
      </c>
      <c r="E754" s="251"/>
      <c r="F754" s="251"/>
      <c r="G754" s="251" t="s">
        <v>4159</v>
      </c>
      <c r="H754" s="251" t="s">
        <v>4160</v>
      </c>
      <c r="I754" s="679">
        <v>9</v>
      </c>
      <c r="J754" s="251" t="s">
        <v>944</v>
      </c>
      <c r="K754" s="251" t="s">
        <v>2495</v>
      </c>
      <c r="L754" s="239"/>
      <c r="M754" s="239"/>
      <c r="N754" s="239"/>
      <c r="O754" s="239"/>
    </row>
    <row r="755" spans="2:15" ht="72.5">
      <c r="B755" s="251" t="s">
        <v>1438</v>
      </c>
      <c r="C755" s="251" t="s">
        <v>4154</v>
      </c>
      <c r="D755" s="251" t="s">
        <v>4013</v>
      </c>
      <c r="E755" s="251"/>
      <c r="F755" s="251"/>
      <c r="G755" s="251" t="s">
        <v>4159</v>
      </c>
      <c r="H755" s="251" t="s">
        <v>4160</v>
      </c>
      <c r="I755" s="679">
        <v>9</v>
      </c>
      <c r="J755" s="251" t="s">
        <v>944</v>
      </c>
      <c r="K755" s="251" t="s">
        <v>2495</v>
      </c>
      <c r="L755" s="239"/>
      <c r="M755" s="239"/>
      <c r="N755" s="239"/>
      <c r="O755" s="239"/>
    </row>
    <row r="756" spans="2:15" ht="72.5">
      <c r="B756" s="251" t="s">
        <v>1438</v>
      </c>
      <c r="C756" s="251" t="s">
        <v>4154</v>
      </c>
      <c r="D756" s="251" t="s">
        <v>4013</v>
      </c>
      <c r="E756" s="251"/>
      <c r="F756" s="251"/>
      <c r="G756" s="251" t="s">
        <v>4159</v>
      </c>
      <c r="H756" s="251" t="s">
        <v>4160</v>
      </c>
      <c r="I756" s="679">
        <v>27</v>
      </c>
      <c r="J756" s="251" t="s">
        <v>944</v>
      </c>
      <c r="K756" s="251" t="s">
        <v>2495</v>
      </c>
      <c r="L756" s="239"/>
      <c r="M756" s="239"/>
      <c r="N756" s="239"/>
      <c r="O756" s="239"/>
    </row>
    <row r="757" spans="2:15" ht="72.5">
      <c r="B757" s="251" t="s">
        <v>1438</v>
      </c>
      <c r="C757" s="251" t="s">
        <v>4154</v>
      </c>
      <c r="D757" s="251" t="s">
        <v>4013</v>
      </c>
      <c r="E757" s="251"/>
      <c r="F757" s="251"/>
      <c r="G757" s="251" t="s">
        <v>4159</v>
      </c>
      <c r="H757" s="251" t="s">
        <v>4160</v>
      </c>
      <c r="I757" s="679">
        <v>9</v>
      </c>
      <c r="J757" s="251" t="s">
        <v>944</v>
      </c>
      <c r="K757" s="251" t="s">
        <v>2495</v>
      </c>
      <c r="L757" s="239"/>
      <c r="M757" s="239"/>
      <c r="N757" s="239"/>
      <c r="O757" s="239"/>
    </row>
    <row r="758" spans="2:15" ht="72.5">
      <c r="B758" s="251" t="s">
        <v>1438</v>
      </c>
      <c r="C758" s="251" t="s">
        <v>4154</v>
      </c>
      <c r="D758" s="251" t="s">
        <v>4013</v>
      </c>
      <c r="E758" s="251"/>
      <c r="F758" s="251"/>
      <c r="G758" s="251" t="s">
        <v>4159</v>
      </c>
      <c r="H758" s="251" t="s">
        <v>4160</v>
      </c>
      <c r="I758" s="679">
        <v>18</v>
      </c>
      <c r="J758" s="251" t="s">
        <v>944</v>
      </c>
      <c r="K758" s="251" t="s">
        <v>2495</v>
      </c>
      <c r="L758" s="239"/>
      <c r="M758" s="239"/>
      <c r="N758" s="239"/>
      <c r="O758" s="239"/>
    </row>
    <row r="759" spans="2:15" ht="72.5">
      <c r="B759" s="251" t="s">
        <v>1438</v>
      </c>
      <c r="C759" s="251" t="s">
        <v>4154</v>
      </c>
      <c r="D759" s="251" t="s">
        <v>4013</v>
      </c>
      <c r="E759" s="251"/>
      <c r="F759" s="251"/>
      <c r="G759" s="251" t="s">
        <v>4159</v>
      </c>
      <c r="H759" s="251" t="s">
        <v>4160</v>
      </c>
      <c r="I759" s="679">
        <v>9</v>
      </c>
      <c r="J759" s="251" t="s">
        <v>944</v>
      </c>
      <c r="K759" s="251" t="s">
        <v>2495</v>
      </c>
      <c r="L759" s="239"/>
      <c r="M759" s="239"/>
      <c r="N759" s="239"/>
      <c r="O759" s="239"/>
    </row>
    <row r="760" spans="2:15" ht="72.5">
      <c r="B760" s="251" t="s">
        <v>1438</v>
      </c>
      <c r="C760" s="251" t="s">
        <v>4154</v>
      </c>
      <c r="D760" s="251" t="s">
        <v>4013</v>
      </c>
      <c r="E760" s="251"/>
      <c r="F760" s="251"/>
      <c r="G760" s="251" t="s">
        <v>4159</v>
      </c>
      <c r="H760" s="251" t="s">
        <v>4160</v>
      </c>
      <c r="I760" s="679">
        <v>14</v>
      </c>
      <c r="J760" s="251" t="s">
        <v>944</v>
      </c>
      <c r="K760" s="251" t="s">
        <v>2495</v>
      </c>
      <c r="L760" s="239"/>
      <c r="M760" s="239"/>
      <c r="N760" s="239"/>
      <c r="O760" s="239"/>
    </row>
    <row r="761" spans="2:15" ht="72.5">
      <c r="B761" s="251" t="s">
        <v>1438</v>
      </c>
      <c r="C761" s="251" t="s">
        <v>4154</v>
      </c>
      <c r="D761" s="251" t="s">
        <v>4013</v>
      </c>
      <c r="E761" s="251"/>
      <c r="F761" s="251"/>
      <c r="G761" s="251" t="s">
        <v>4159</v>
      </c>
      <c r="H761" s="251" t="s">
        <v>4160</v>
      </c>
      <c r="I761" s="679">
        <v>4</v>
      </c>
      <c r="J761" s="251" t="s">
        <v>944</v>
      </c>
      <c r="K761" s="251" t="s">
        <v>2495</v>
      </c>
      <c r="L761" s="239"/>
      <c r="M761" s="239"/>
      <c r="N761" s="239"/>
      <c r="O761" s="239"/>
    </row>
    <row r="762" spans="2:15" ht="72.5">
      <c r="B762" s="251" t="s">
        <v>1438</v>
      </c>
      <c r="C762" s="251" t="s">
        <v>4154</v>
      </c>
      <c r="D762" s="251" t="s">
        <v>949</v>
      </c>
      <c r="E762" s="251"/>
      <c r="F762" s="251"/>
      <c r="G762" s="251" t="s">
        <v>4161</v>
      </c>
      <c r="H762" s="251" t="s">
        <v>4162</v>
      </c>
      <c r="I762" s="679">
        <v>10</v>
      </c>
      <c r="J762" s="251"/>
      <c r="K762" s="251" t="s">
        <v>2495</v>
      </c>
      <c r="L762" s="239"/>
      <c r="M762" s="239"/>
      <c r="N762" s="239"/>
      <c r="O762" s="239"/>
    </row>
    <row r="763" spans="2:15" ht="72.5">
      <c r="B763" s="251" t="s">
        <v>1438</v>
      </c>
      <c r="C763" s="251" t="s">
        <v>4154</v>
      </c>
      <c r="D763" s="251" t="s">
        <v>949</v>
      </c>
      <c r="E763" s="251"/>
      <c r="F763" s="251"/>
      <c r="G763" s="251" t="s">
        <v>4161</v>
      </c>
      <c r="H763" s="251" t="s">
        <v>4162</v>
      </c>
      <c r="I763" s="679">
        <v>100</v>
      </c>
      <c r="J763" s="251"/>
      <c r="K763" s="251" t="s">
        <v>2495</v>
      </c>
      <c r="L763" s="239"/>
      <c r="M763" s="239"/>
      <c r="N763" s="239"/>
      <c r="O763" s="239"/>
    </row>
    <row r="764" spans="2:15" ht="72.5">
      <c r="B764" s="251" t="s">
        <v>1438</v>
      </c>
      <c r="C764" s="251" t="s">
        <v>4154</v>
      </c>
      <c r="D764" s="251" t="s">
        <v>949</v>
      </c>
      <c r="E764" s="251"/>
      <c r="F764" s="251"/>
      <c r="G764" s="251" t="s">
        <v>4161</v>
      </c>
      <c r="H764" s="251" t="s">
        <v>4162</v>
      </c>
      <c r="I764" s="679">
        <v>35</v>
      </c>
      <c r="J764" s="251"/>
      <c r="K764" s="251" t="s">
        <v>2495</v>
      </c>
      <c r="L764" s="239"/>
      <c r="M764" s="239"/>
      <c r="N764" s="239"/>
      <c r="O764" s="239"/>
    </row>
    <row r="765" spans="2:15" ht="72.5">
      <c r="B765" s="251" t="s">
        <v>1438</v>
      </c>
      <c r="C765" s="251" t="s">
        <v>4154</v>
      </c>
      <c r="D765" s="251" t="s">
        <v>953</v>
      </c>
      <c r="E765" s="251"/>
      <c r="F765" s="251"/>
      <c r="G765" s="251" t="s">
        <v>4163</v>
      </c>
      <c r="H765" s="251" t="s">
        <v>4164</v>
      </c>
      <c r="I765" s="679">
        <v>4</v>
      </c>
      <c r="J765" s="251"/>
      <c r="K765" s="251" t="s">
        <v>2495</v>
      </c>
      <c r="L765" s="239"/>
      <c r="M765" s="239"/>
      <c r="N765" s="239"/>
      <c r="O765" s="239"/>
    </row>
    <row r="766" spans="2:15" ht="72.5">
      <c r="B766" s="251" t="s">
        <v>1438</v>
      </c>
      <c r="C766" s="251" t="s">
        <v>4154</v>
      </c>
      <c r="D766" s="251" t="s">
        <v>941</v>
      </c>
      <c r="E766" s="251"/>
      <c r="F766" s="251"/>
      <c r="G766" s="251" t="s">
        <v>4163</v>
      </c>
      <c r="H766" s="251" t="s">
        <v>4164</v>
      </c>
      <c r="I766" s="679">
        <v>4</v>
      </c>
      <c r="J766" s="251"/>
      <c r="K766" s="251" t="s">
        <v>2495</v>
      </c>
      <c r="L766" s="239"/>
      <c r="M766" s="239"/>
      <c r="N766" s="239"/>
      <c r="O766" s="239"/>
    </row>
    <row r="767" spans="2:15" ht="72.5">
      <c r="B767" s="251" t="s">
        <v>1438</v>
      </c>
      <c r="C767" s="251" t="s">
        <v>4154</v>
      </c>
      <c r="D767" s="251" t="s">
        <v>941</v>
      </c>
      <c r="E767" s="251"/>
      <c r="F767" s="251"/>
      <c r="G767" s="251" t="s">
        <v>4163</v>
      </c>
      <c r="H767" s="251" t="s">
        <v>4164</v>
      </c>
      <c r="I767" s="679">
        <v>2</v>
      </c>
      <c r="J767" s="251"/>
      <c r="K767" s="251" t="s">
        <v>2495</v>
      </c>
      <c r="L767" s="239"/>
      <c r="M767" s="239"/>
      <c r="N767" s="239"/>
      <c r="O767" s="239"/>
    </row>
    <row r="768" spans="2:15" ht="29">
      <c r="B768" s="251" t="s">
        <v>1438</v>
      </c>
      <c r="C768" s="251" t="s">
        <v>4165</v>
      </c>
      <c r="D768" s="251" t="s">
        <v>4012</v>
      </c>
      <c r="E768" s="251"/>
      <c r="F768" s="251"/>
      <c r="G768" s="251" t="s">
        <v>4166</v>
      </c>
      <c r="H768" s="251" t="s">
        <v>4167</v>
      </c>
      <c r="I768" s="679">
        <v>10</v>
      </c>
      <c r="J768" s="251" t="s">
        <v>956</v>
      </c>
      <c r="K768" s="251" t="s">
        <v>2495</v>
      </c>
      <c r="L768" s="239"/>
      <c r="M768" s="239"/>
      <c r="N768" s="239"/>
      <c r="O768" s="239"/>
    </row>
    <row r="769" spans="2:15" ht="29">
      <c r="B769" s="251" t="s">
        <v>1438</v>
      </c>
      <c r="C769" s="251" t="s">
        <v>4165</v>
      </c>
      <c r="D769" s="251" t="s">
        <v>4008</v>
      </c>
      <c r="E769" s="251"/>
      <c r="F769" s="251"/>
      <c r="G769" s="251" t="s">
        <v>4166</v>
      </c>
      <c r="H769" s="251" t="s">
        <v>4167</v>
      </c>
      <c r="I769" s="679">
        <v>90</v>
      </c>
      <c r="J769" s="251" t="s">
        <v>956</v>
      </c>
      <c r="K769" s="251" t="s">
        <v>2495</v>
      </c>
      <c r="L769" s="239"/>
      <c r="M769" s="239"/>
      <c r="N769" s="239"/>
      <c r="O769" s="239"/>
    </row>
    <row r="770" spans="2:15" ht="29">
      <c r="B770" s="251" t="s">
        <v>1438</v>
      </c>
      <c r="C770" s="251" t="s">
        <v>4165</v>
      </c>
      <c r="D770" s="251" t="s">
        <v>4008</v>
      </c>
      <c r="E770" s="251"/>
      <c r="F770" s="251"/>
      <c r="G770" s="251" t="s">
        <v>4166</v>
      </c>
      <c r="H770" s="251" t="s">
        <v>4167</v>
      </c>
      <c r="I770" s="679">
        <v>14</v>
      </c>
      <c r="J770" s="251" t="s">
        <v>956</v>
      </c>
      <c r="K770" s="251" t="s">
        <v>2495</v>
      </c>
      <c r="L770" s="239"/>
      <c r="M770" s="239"/>
      <c r="N770" s="239"/>
      <c r="O770" s="239"/>
    </row>
    <row r="771" spans="2:15" ht="29">
      <c r="B771" s="251" t="s">
        <v>1438</v>
      </c>
      <c r="C771" s="251" t="s">
        <v>4165</v>
      </c>
      <c r="D771" s="251" t="s">
        <v>941</v>
      </c>
      <c r="E771" s="251"/>
      <c r="F771" s="251"/>
      <c r="G771" s="251" t="s">
        <v>4168</v>
      </c>
      <c r="H771" s="251" t="s">
        <v>4169</v>
      </c>
      <c r="I771" s="679">
        <v>7</v>
      </c>
      <c r="J771" s="251" t="s">
        <v>944</v>
      </c>
      <c r="K771" s="251" t="s">
        <v>2495</v>
      </c>
      <c r="L771" s="239"/>
      <c r="M771" s="239"/>
      <c r="N771" s="239"/>
      <c r="O771" s="239"/>
    </row>
    <row r="772" spans="2:15" ht="29">
      <c r="B772" s="251" t="s">
        <v>1438</v>
      </c>
      <c r="C772" s="251" t="s">
        <v>4165</v>
      </c>
      <c r="D772" s="251" t="s">
        <v>941</v>
      </c>
      <c r="E772" s="251"/>
      <c r="F772" s="251"/>
      <c r="G772" s="251" t="s">
        <v>4168</v>
      </c>
      <c r="H772" s="251" t="s">
        <v>4169</v>
      </c>
      <c r="I772" s="679">
        <v>7</v>
      </c>
      <c r="J772" s="251" t="s">
        <v>944</v>
      </c>
      <c r="K772" s="251" t="s">
        <v>2495</v>
      </c>
      <c r="L772" s="239"/>
      <c r="M772" s="239"/>
      <c r="N772" s="239"/>
      <c r="O772" s="239"/>
    </row>
    <row r="773" spans="2:15" ht="29">
      <c r="B773" s="251" t="s">
        <v>1438</v>
      </c>
      <c r="C773" s="251" t="s">
        <v>4165</v>
      </c>
      <c r="D773" s="251" t="s">
        <v>4013</v>
      </c>
      <c r="E773" s="251"/>
      <c r="F773" s="251"/>
      <c r="G773" s="251" t="s">
        <v>4170</v>
      </c>
      <c r="H773" s="251" t="s">
        <v>4171</v>
      </c>
      <c r="I773" s="679">
        <v>8</v>
      </c>
      <c r="J773" s="251" t="s">
        <v>944</v>
      </c>
      <c r="K773" s="251" t="s">
        <v>2495</v>
      </c>
      <c r="L773" s="239"/>
      <c r="M773" s="239"/>
      <c r="N773" s="239"/>
      <c r="O773" s="239"/>
    </row>
    <row r="774" spans="2:15" ht="29">
      <c r="B774" s="251" t="s">
        <v>1438</v>
      </c>
      <c r="C774" s="251" t="s">
        <v>4165</v>
      </c>
      <c r="D774" s="251" t="s">
        <v>4013</v>
      </c>
      <c r="E774" s="251"/>
      <c r="F774" s="251"/>
      <c r="G774" s="251" t="s">
        <v>4170</v>
      </c>
      <c r="H774" s="251" t="s">
        <v>4171</v>
      </c>
      <c r="I774" s="679">
        <v>8</v>
      </c>
      <c r="J774" s="251" t="s">
        <v>944</v>
      </c>
      <c r="K774" s="251" t="s">
        <v>2495</v>
      </c>
      <c r="L774" s="239"/>
      <c r="M774" s="239"/>
      <c r="N774" s="239"/>
      <c r="O774" s="239"/>
    </row>
    <row r="775" spans="2:15" ht="29">
      <c r="B775" s="251" t="s">
        <v>1438</v>
      </c>
      <c r="C775" s="251" t="s">
        <v>4165</v>
      </c>
      <c r="D775" s="251" t="s">
        <v>4013</v>
      </c>
      <c r="E775" s="251"/>
      <c r="F775" s="251"/>
      <c r="G775" s="251" t="s">
        <v>4170</v>
      </c>
      <c r="H775" s="251" t="s">
        <v>4171</v>
      </c>
      <c r="I775" s="679">
        <v>8</v>
      </c>
      <c r="J775" s="251" t="s">
        <v>944</v>
      </c>
      <c r="K775" s="251" t="s">
        <v>2495</v>
      </c>
      <c r="L775" s="239"/>
      <c r="M775" s="239"/>
      <c r="N775" s="239"/>
      <c r="O775" s="239"/>
    </row>
    <row r="776" spans="2:15" ht="29">
      <c r="B776" s="251" t="s">
        <v>1438</v>
      </c>
      <c r="C776" s="251" t="s">
        <v>4165</v>
      </c>
      <c r="D776" s="251" t="s">
        <v>4013</v>
      </c>
      <c r="E776" s="251"/>
      <c r="F776" s="251"/>
      <c r="G776" s="251" t="s">
        <v>4170</v>
      </c>
      <c r="H776" s="251" t="s">
        <v>4171</v>
      </c>
      <c r="I776" s="679">
        <v>8</v>
      </c>
      <c r="J776" s="251" t="s">
        <v>944</v>
      </c>
      <c r="K776" s="251" t="s">
        <v>2495</v>
      </c>
      <c r="L776" s="239"/>
      <c r="M776" s="239"/>
      <c r="N776" s="239"/>
      <c r="O776" s="239"/>
    </row>
    <row r="777" spans="2:15" ht="29">
      <c r="B777" s="251" t="s">
        <v>1438</v>
      </c>
      <c r="C777" s="251" t="s">
        <v>4165</v>
      </c>
      <c r="D777" s="251" t="s">
        <v>4013</v>
      </c>
      <c r="E777" s="251"/>
      <c r="F777" s="251"/>
      <c r="G777" s="251" t="s">
        <v>4170</v>
      </c>
      <c r="H777" s="251" t="s">
        <v>4171</v>
      </c>
      <c r="I777" s="679">
        <v>8</v>
      </c>
      <c r="J777" s="251" t="s">
        <v>944</v>
      </c>
      <c r="K777" s="251" t="s">
        <v>2495</v>
      </c>
      <c r="L777" s="239"/>
      <c r="M777" s="239"/>
      <c r="N777" s="239"/>
      <c r="O777" s="239"/>
    </row>
    <row r="778" spans="2:15" ht="29">
      <c r="B778" s="251" t="s">
        <v>1438</v>
      </c>
      <c r="C778" s="251" t="s">
        <v>4165</v>
      </c>
      <c r="D778" s="251" t="s">
        <v>4008</v>
      </c>
      <c r="E778" s="251"/>
      <c r="F778" s="251"/>
      <c r="G778" s="251" t="s">
        <v>4166</v>
      </c>
      <c r="H778" s="251" t="s">
        <v>4167</v>
      </c>
      <c r="I778" s="679">
        <v>30</v>
      </c>
      <c r="J778" s="251" t="s">
        <v>956</v>
      </c>
      <c r="K778" s="251" t="s">
        <v>2495</v>
      </c>
      <c r="L778" s="239"/>
      <c r="M778" s="239"/>
      <c r="N778" s="239"/>
      <c r="O778" s="239"/>
    </row>
    <row r="779" spans="2:15" ht="29">
      <c r="B779" s="251" t="s">
        <v>1438</v>
      </c>
      <c r="C779" s="251" t="s">
        <v>4165</v>
      </c>
      <c r="D779" s="251" t="s">
        <v>4008</v>
      </c>
      <c r="E779" s="251"/>
      <c r="F779" s="251"/>
      <c r="G779" s="251" t="s">
        <v>4166</v>
      </c>
      <c r="H779" s="251" t="s">
        <v>4167</v>
      </c>
      <c r="I779" s="679">
        <v>17</v>
      </c>
      <c r="J779" s="251" t="s">
        <v>956</v>
      </c>
      <c r="K779" s="251" t="s">
        <v>2495</v>
      </c>
      <c r="L779" s="239"/>
      <c r="M779" s="239"/>
      <c r="N779" s="239"/>
      <c r="O779" s="239"/>
    </row>
    <row r="780" spans="2:15" ht="29">
      <c r="B780" s="251" t="s">
        <v>1438</v>
      </c>
      <c r="C780" s="251" t="s">
        <v>4165</v>
      </c>
      <c r="D780" s="251" t="s">
        <v>4022</v>
      </c>
      <c r="E780" s="251"/>
      <c r="F780" s="251"/>
      <c r="G780" s="251" t="s">
        <v>4168</v>
      </c>
      <c r="H780" s="251" t="s">
        <v>4169</v>
      </c>
      <c r="I780" s="679">
        <v>7</v>
      </c>
      <c r="J780" s="251" t="s">
        <v>944</v>
      </c>
      <c r="K780" s="251" t="s">
        <v>2495</v>
      </c>
      <c r="L780" s="239"/>
      <c r="M780" s="239"/>
      <c r="N780" s="239"/>
      <c r="O780" s="239"/>
    </row>
    <row r="781" spans="2:15" ht="29">
      <c r="B781" s="251" t="s">
        <v>1438</v>
      </c>
      <c r="C781" s="251" t="s">
        <v>4165</v>
      </c>
      <c r="D781" s="251" t="s">
        <v>4013</v>
      </c>
      <c r="E781" s="251"/>
      <c r="F781" s="251"/>
      <c r="G781" s="251" t="s">
        <v>4170</v>
      </c>
      <c r="H781" s="251" t="s">
        <v>4171</v>
      </c>
      <c r="I781" s="679">
        <v>8</v>
      </c>
      <c r="J781" s="251" t="s">
        <v>944</v>
      </c>
      <c r="K781" s="251" t="s">
        <v>2495</v>
      </c>
      <c r="L781" s="239"/>
      <c r="M781" s="239"/>
      <c r="N781" s="239"/>
      <c r="O781" s="239"/>
    </row>
    <row r="782" spans="2:15" ht="29">
      <c r="B782" s="251" t="s">
        <v>1438</v>
      </c>
      <c r="C782" s="251" t="s">
        <v>4165</v>
      </c>
      <c r="D782" s="251" t="s">
        <v>4013</v>
      </c>
      <c r="E782" s="251"/>
      <c r="F782" s="251"/>
      <c r="G782" s="251" t="s">
        <v>4170</v>
      </c>
      <c r="H782" s="251" t="s">
        <v>4171</v>
      </c>
      <c r="I782" s="679">
        <v>8</v>
      </c>
      <c r="J782" s="251" t="s">
        <v>944</v>
      </c>
      <c r="K782" s="251" t="s">
        <v>2495</v>
      </c>
      <c r="L782" s="239"/>
      <c r="M782" s="239"/>
      <c r="N782" s="239"/>
      <c r="O782" s="239"/>
    </row>
    <row r="783" spans="2:15" ht="29">
      <c r="B783" s="251" t="s">
        <v>1438</v>
      </c>
      <c r="C783" s="251" t="s">
        <v>4165</v>
      </c>
      <c r="D783" s="251" t="s">
        <v>947</v>
      </c>
      <c r="E783" s="251"/>
      <c r="F783" s="251"/>
      <c r="G783" s="251" t="s">
        <v>4170</v>
      </c>
      <c r="H783" s="251" t="s">
        <v>4171</v>
      </c>
      <c r="I783" s="679">
        <v>14</v>
      </c>
      <c r="J783" s="251" t="s">
        <v>944</v>
      </c>
      <c r="K783" s="251" t="s">
        <v>2495</v>
      </c>
      <c r="L783" s="239"/>
      <c r="M783" s="239"/>
      <c r="N783" s="239"/>
      <c r="O783" s="239"/>
    </row>
    <row r="784" spans="2:15" ht="29">
      <c r="B784" s="251" t="s">
        <v>1438</v>
      </c>
      <c r="C784" s="251" t="s">
        <v>4165</v>
      </c>
      <c r="D784" s="251" t="s">
        <v>4022</v>
      </c>
      <c r="E784" s="251"/>
      <c r="F784" s="251"/>
      <c r="G784" s="251" t="s">
        <v>4168</v>
      </c>
      <c r="H784" s="251" t="s">
        <v>4169</v>
      </c>
      <c r="I784" s="679">
        <v>7</v>
      </c>
      <c r="J784" s="251" t="s">
        <v>944</v>
      </c>
      <c r="K784" s="251" t="s">
        <v>2495</v>
      </c>
      <c r="L784" s="239"/>
      <c r="M784" s="239"/>
      <c r="N784" s="239"/>
      <c r="O784" s="239"/>
    </row>
    <row r="785" spans="2:15" ht="29">
      <c r="B785" s="251" t="s">
        <v>1438</v>
      </c>
      <c r="C785" s="251" t="s">
        <v>4165</v>
      </c>
      <c r="D785" s="251" t="s">
        <v>4022</v>
      </c>
      <c r="E785" s="251"/>
      <c r="F785" s="251"/>
      <c r="G785" s="251" t="s">
        <v>4168</v>
      </c>
      <c r="H785" s="251" t="s">
        <v>4169</v>
      </c>
      <c r="I785" s="679">
        <v>7</v>
      </c>
      <c r="J785" s="251" t="s">
        <v>944</v>
      </c>
      <c r="K785" s="251" t="s">
        <v>2495</v>
      </c>
      <c r="L785" s="239"/>
      <c r="M785" s="239"/>
      <c r="N785" s="239"/>
      <c r="O785" s="239"/>
    </row>
    <row r="786" spans="2:15" ht="29">
      <c r="B786" s="251" t="s">
        <v>1438</v>
      </c>
      <c r="C786" s="251" t="s">
        <v>4165</v>
      </c>
      <c r="D786" s="251" t="s">
        <v>4013</v>
      </c>
      <c r="E786" s="251"/>
      <c r="F786" s="251"/>
      <c r="G786" s="251" t="s">
        <v>4170</v>
      </c>
      <c r="H786" s="251" t="s">
        <v>4171</v>
      </c>
      <c r="I786" s="679">
        <v>7</v>
      </c>
      <c r="J786" s="251" t="s">
        <v>944</v>
      </c>
      <c r="K786" s="251" t="s">
        <v>2495</v>
      </c>
      <c r="L786" s="239"/>
      <c r="M786" s="239"/>
      <c r="N786" s="239"/>
      <c r="O786" s="239"/>
    </row>
    <row r="787" spans="2:15" ht="29">
      <c r="B787" s="251" t="s">
        <v>1438</v>
      </c>
      <c r="C787" s="251" t="s">
        <v>4165</v>
      </c>
      <c r="D787" s="251" t="s">
        <v>4013</v>
      </c>
      <c r="E787" s="251"/>
      <c r="F787" s="251"/>
      <c r="G787" s="251" t="s">
        <v>4170</v>
      </c>
      <c r="H787" s="251" t="s">
        <v>4171</v>
      </c>
      <c r="I787" s="679">
        <v>7</v>
      </c>
      <c r="J787" s="251" t="s">
        <v>944</v>
      </c>
      <c r="K787" s="251" t="s">
        <v>2495</v>
      </c>
      <c r="L787" s="239"/>
      <c r="M787" s="239"/>
      <c r="N787" s="239"/>
      <c r="O787" s="239"/>
    </row>
    <row r="788" spans="2:15" ht="29">
      <c r="B788" s="251" t="s">
        <v>1438</v>
      </c>
      <c r="C788" s="251" t="s">
        <v>4165</v>
      </c>
      <c r="D788" s="251" t="s">
        <v>4012</v>
      </c>
      <c r="E788" s="251"/>
      <c r="F788" s="251"/>
      <c r="G788" s="251" t="s">
        <v>4166</v>
      </c>
      <c r="H788" s="251" t="s">
        <v>4167</v>
      </c>
      <c r="I788" s="679">
        <v>10</v>
      </c>
      <c r="J788" s="251" t="s">
        <v>956</v>
      </c>
      <c r="K788" s="251" t="s">
        <v>2495</v>
      </c>
      <c r="L788" s="239"/>
      <c r="M788" s="239"/>
      <c r="N788" s="239"/>
      <c r="O788" s="239"/>
    </row>
    <row r="789" spans="2:15" ht="29">
      <c r="B789" s="251" t="s">
        <v>1438</v>
      </c>
      <c r="C789" s="251" t="s">
        <v>4165</v>
      </c>
      <c r="D789" s="251" t="s">
        <v>4008</v>
      </c>
      <c r="E789" s="251"/>
      <c r="F789" s="251"/>
      <c r="G789" s="251" t="s">
        <v>4166</v>
      </c>
      <c r="H789" s="251" t="s">
        <v>4167</v>
      </c>
      <c r="I789" s="679">
        <v>90</v>
      </c>
      <c r="J789" s="251" t="s">
        <v>956</v>
      </c>
      <c r="K789" s="251" t="s">
        <v>2495</v>
      </c>
      <c r="L789" s="239"/>
      <c r="M789" s="239"/>
      <c r="N789" s="239"/>
      <c r="O789" s="239"/>
    </row>
    <row r="790" spans="2:15" ht="29">
      <c r="B790" s="251" t="s">
        <v>1438</v>
      </c>
      <c r="C790" s="251" t="s">
        <v>4165</v>
      </c>
      <c r="D790" s="251" t="s">
        <v>4013</v>
      </c>
      <c r="E790" s="251"/>
      <c r="F790" s="251"/>
      <c r="G790" s="251" t="s">
        <v>4170</v>
      </c>
      <c r="H790" s="251" t="s">
        <v>4171</v>
      </c>
      <c r="I790" s="679">
        <v>3</v>
      </c>
      <c r="J790" s="251" t="s">
        <v>944</v>
      </c>
      <c r="K790" s="251" t="s">
        <v>2495</v>
      </c>
      <c r="L790" s="239"/>
      <c r="M790" s="239"/>
      <c r="N790" s="239"/>
      <c r="O790" s="239"/>
    </row>
    <row r="791" spans="2:15" ht="29">
      <c r="B791" s="251" t="s">
        <v>1438</v>
      </c>
      <c r="C791" s="251" t="s">
        <v>4165</v>
      </c>
      <c r="D791" s="251" t="s">
        <v>4008</v>
      </c>
      <c r="E791" s="251"/>
      <c r="F791" s="251"/>
      <c r="G791" s="251" t="s">
        <v>4166</v>
      </c>
      <c r="H791" s="251" t="s">
        <v>4167</v>
      </c>
      <c r="I791" s="679">
        <v>17</v>
      </c>
      <c r="J791" s="251" t="s">
        <v>956</v>
      </c>
      <c r="K791" s="251" t="s">
        <v>2495</v>
      </c>
      <c r="L791" s="239"/>
      <c r="M791" s="239"/>
      <c r="N791" s="239"/>
      <c r="O791" s="239"/>
    </row>
    <row r="792" spans="2:15" ht="29">
      <c r="B792" s="251" t="s">
        <v>1438</v>
      </c>
      <c r="C792" s="251" t="s">
        <v>4165</v>
      </c>
      <c r="D792" s="251" t="s">
        <v>4022</v>
      </c>
      <c r="E792" s="251"/>
      <c r="F792" s="251"/>
      <c r="G792" s="251" t="s">
        <v>4168</v>
      </c>
      <c r="H792" s="251" t="s">
        <v>4169</v>
      </c>
      <c r="I792" s="679">
        <v>7</v>
      </c>
      <c r="J792" s="251" t="s">
        <v>944</v>
      </c>
      <c r="K792" s="251" t="s">
        <v>2495</v>
      </c>
      <c r="L792" s="239"/>
      <c r="M792" s="239"/>
      <c r="N792" s="239"/>
      <c r="O792" s="239"/>
    </row>
    <row r="793" spans="2:15" ht="29">
      <c r="B793" s="251" t="s">
        <v>1438</v>
      </c>
      <c r="C793" s="251" t="s">
        <v>4165</v>
      </c>
      <c r="D793" s="251" t="s">
        <v>4013</v>
      </c>
      <c r="E793" s="251"/>
      <c r="F793" s="251"/>
      <c r="G793" s="251" t="s">
        <v>4170</v>
      </c>
      <c r="H793" s="251" t="s">
        <v>4171</v>
      </c>
      <c r="I793" s="679">
        <v>8</v>
      </c>
      <c r="J793" s="251" t="s">
        <v>944</v>
      </c>
      <c r="K793" s="251" t="s">
        <v>2495</v>
      </c>
      <c r="L793" s="239"/>
      <c r="M793" s="239"/>
      <c r="N793" s="239"/>
      <c r="O793" s="239"/>
    </row>
    <row r="794" spans="2:15" ht="29">
      <c r="B794" s="251" t="s">
        <v>1438</v>
      </c>
      <c r="C794" s="251" t="s">
        <v>4165</v>
      </c>
      <c r="D794" s="251" t="s">
        <v>4008</v>
      </c>
      <c r="E794" s="251"/>
      <c r="F794" s="251"/>
      <c r="G794" s="251" t="s">
        <v>4166</v>
      </c>
      <c r="H794" s="251" t="s">
        <v>4167</v>
      </c>
      <c r="I794" s="679">
        <v>90</v>
      </c>
      <c r="J794" s="251" t="s">
        <v>956</v>
      </c>
      <c r="K794" s="251" t="s">
        <v>2495</v>
      </c>
      <c r="L794" s="239"/>
      <c r="M794" s="239"/>
      <c r="N794" s="239"/>
      <c r="O794" s="239"/>
    </row>
    <row r="795" spans="2:15" ht="29">
      <c r="B795" s="251" t="s">
        <v>1438</v>
      </c>
      <c r="C795" s="251" t="s">
        <v>4165</v>
      </c>
      <c r="D795" s="251" t="s">
        <v>4022</v>
      </c>
      <c r="E795" s="251"/>
      <c r="F795" s="251"/>
      <c r="G795" s="251" t="s">
        <v>4168</v>
      </c>
      <c r="H795" s="251" t="s">
        <v>4169</v>
      </c>
      <c r="I795" s="679">
        <v>7</v>
      </c>
      <c r="J795" s="251" t="s">
        <v>944</v>
      </c>
      <c r="K795" s="251" t="s">
        <v>2495</v>
      </c>
      <c r="L795" s="239"/>
      <c r="M795" s="239"/>
      <c r="N795" s="239"/>
      <c r="O795" s="239"/>
    </row>
    <row r="796" spans="2:15" ht="29">
      <c r="B796" s="251" t="s">
        <v>1438</v>
      </c>
      <c r="C796" s="251" t="s">
        <v>4165</v>
      </c>
      <c r="D796" s="251" t="s">
        <v>4022</v>
      </c>
      <c r="E796" s="251"/>
      <c r="F796" s="251"/>
      <c r="G796" s="251" t="s">
        <v>4168</v>
      </c>
      <c r="H796" s="251" t="s">
        <v>4169</v>
      </c>
      <c r="I796" s="679">
        <v>7</v>
      </c>
      <c r="J796" s="251" t="s">
        <v>944</v>
      </c>
      <c r="K796" s="251" t="s">
        <v>2495</v>
      </c>
      <c r="L796" s="239"/>
      <c r="M796" s="239"/>
      <c r="N796" s="239"/>
      <c r="O796" s="239"/>
    </row>
    <row r="797" spans="2:15" ht="29">
      <c r="B797" s="251" t="s">
        <v>1438</v>
      </c>
      <c r="C797" s="251" t="s">
        <v>4165</v>
      </c>
      <c r="D797" s="251" t="s">
        <v>4022</v>
      </c>
      <c r="E797" s="251"/>
      <c r="F797" s="251"/>
      <c r="G797" s="251" t="s">
        <v>4168</v>
      </c>
      <c r="H797" s="251" t="s">
        <v>4169</v>
      </c>
      <c r="I797" s="679">
        <v>7</v>
      </c>
      <c r="J797" s="251" t="s">
        <v>944</v>
      </c>
      <c r="K797" s="251" t="s">
        <v>2495</v>
      </c>
      <c r="L797" s="239"/>
      <c r="M797" s="239"/>
      <c r="N797" s="239"/>
      <c r="O797" s="239"/>
    </row>
    <row r="798" spans="2:15" ht="29">
      <c r="B798" s="251" t="s">
        <v>1438</v>
      </c>
      <c r="C798" s="251" t="s">
        <v>4165</v>
      </c>
      <c r="D798" s="251" t="s">
        <v>4012</v>
      </c>
      <c r="E798" s="251"/>
      <c r="F798" s="251"/>
      <c r="G798" s="251" t="s">
        <v>4166</v>
      </c>
      <c r="H798" s="251" t="s">
        <v>4167</v>
      </c>
      <c r="I798" s="679">
        <v>10</v>
      </c>
      <c r="J798" s="251" t="s">
        <v>956</v>
      </c>
      <c r="K798" s="251" t="s">
        <v>2495</v>
      </c>
      <c r="L798" s="239"/>
      <c r="M798" s="239"/>
      <c r="N798" s="239"/>
      <c r="O798" s="239"/>
    </row>
    <row r="799" spans="2:15" ht="29">
      <c r="B799" s="251" t="s">
        <v>1438</v>
      </c>
      <c r="C799" s="251" t="s">
        <v>4165</v>
      </c>
      <c r="D799" s="251" t="s">
        <v>4022</v>
      </c>
      <c r="E799" s="251"/>
      <c r="F799" s="251"/>
      <c r="G799" s="251" t="s">
        <v>4168</v>
      </c>
      <c r="H799" s="251" t="s">
        <v>4169</v>
      </c>
      <c r="I799" s="679">
        <v>7</v>
      </c>
      <c r="J799" s="251" t="s">
        <v>944</v>
      </c>
      <c r="K799" s="251" t="s">
        <v>2495</v>
      </c>
      <c r="L799" s="239"/>
      <c r="M799" s="239"/>
      <c r="N799" s="239"/>
      <c r="O799" s="239"/>
    </row>
    <row r="800" spans="2:15" ht="29">
      <c r="B800" s="251" t="s">
        <v>1438</v>
      </c>
      <c r="C800" s="251" t="s">
        <v>4165</v>
      </c>
      <c r="D800" s="251" t="s">
        <v>4022</v>
      </c>
      <c r="E800" s="251"/>
      <c r="F800" s="251"/>
      <c r="G800" s="251" t="s">
        <v>4168</v>
      </c>
      <c r="H800" s="251" t="s">
        <v>4169</v>
      </c>
      <c r="I800" s="679">
        <v>7</v>
      </c>
      <c r="J800" s="251" t="s">
        <v>944</v>
      </c>
      <c r="K800" s="251" t="s">
        <v>2495</v>
      </c>
      <c r="L800" s="239"/>
      <c r="M800" s="239"/>
      <c r="N800" s="239"/>
      <c r="O800" s="239"/>
    </row>
    <row r="801" spans="2:15" ht="29">
      <c r="B801" s="251" t="s">
        <v>1438</v>
      </c>
      <c r="C801" s="251" t="s">
        <v>4165</v>
      </c>
      <c r="D801" s="251" t="s">
        <v>4008</v>
      </c>
      <c r="E801" s="251"/>
      <c r="F801" s="251"/>
      <c r="G801" s="251" t="s">
        <v>4166</v>
      </c>
      <c r="H801" s="251" t="s">
        <v>4167</v>
      </c>
      <c r="I801" s="679">
        <v>17</v>
      </c>
      <c r="J801" s="251" t="s">
        <v>956</v>
      </c>
      <c r="K801" s="251" t="s">
        <v>2495</v>
      </c>
      <c r="L801" s="239"/>
      <c r="M801" s="239"/>
      <c r="N801" s="239"/>
      <c r="O801" s="239"/>
    </row>
    <row r="802" spans="2:15" ht="29">
      <c r="B802" s="251" t="s">
        <v>1438</v>
      </c>
      <c r="C802" s="251" t="s">
        <v>4165</v>
      </c>
      <c r="D802" s="251" t="s">
        <v>4008</v>
      </c>
      <c r="E802" s="251"/>
      <c r="F802" s="251"/>
      <c r="G802" s="251" t="s">
        <v>4166</v>
      </c>
      <c r="H802" s="251" t="s">
        <v>4167</v>
      </c>
      <c r="I802" s="679">
        <v>90</v>
      </c>
      <c r="J802" s="251" t="s">
        <v>956</v>
      </c>
      <c r="K802" s="251" t="s">
        <v>2495</v>
      </c>
      <c r="L802" s="239"/>
      <c r="M802" s="239"/>
      <c r="N802" s="239"/>
      <c r="O802" s="239"/>
    </row>
    <row r="803" spans="2:15" ht="29">
      <c r="B803" s="251" t="s">
        <v>1438</v>
      </c>
      <c r="C803" s="251" t="s">
        <v>4165</v>
      </c>
      <c r="D803" s="251" t="s">
        <v>941</v>
      </c>
      <c r="E803" s="251"/>
      <c r="F803" s="251"/>
      <c r="G803" s="251" t="s">
        <v>4168</v>
      </c>
      <c r="H803" s="251" t="s">
        <v>4169</v>
      </c>
      <c r="I803" s="679">
        <v>7</v>
      </c>
      <c r="J803" s="251" t="s">
        <v>944</v>
      </c>
      <c r="K803" s="251" t="s">
        <v>2495</v>
      </c>
      <c r="L803" s="239"/>
      <c r="M803" s="239"/>
      <c r="N803" s="239"/>
      <c r="O803" s="239"/>
    </row>
    <row r="804" spans="2:15" ht="29">
      <c r="B804" s="251" t="s">
        <v>1438</v>
      </c>
      <c r="C804" s="251" t="s">
        <v>4165</v>
      </c>
      <c r="D804" s="251" t="s">
        <v>4022</v>
      </c>
      <c r="E804" s="251"/>
      <c r="F804" s="251"/>
      <c r="G804" s="251" t="s">
        <v>4168</v>
      </c>
      <c r="H804" s="251" t="s">
        <v>4169</v>
      </c>
      <c r="I804" s="679">
        <v>7</v>
      </c>
      <c r="J804" s="251" t="s">
        <v>944</v>
      </c>
      <c r="K804" s="251" t="s">
        <v>2495</v>
      </c>
      <c r="L804" s="239"/>
      <c r="M804" s="239"/>
      <c r="N804" s="239"/>
      <c r="O804" s="239"/>
    </row>
    <row r="805" spans="2:15" ht="29">
      <c r="B805" s="251" t="s">
        <v>1438</v>
      </c>
      <c r="C805" s="251" t="s">
        <v>4165</v>
      </c>
      <c r="D805" s="251" t="s">
        <v>4012</v>
      </c>
      <c r="E805" s="251"/>
      <c r="F805" s="251"/>
      <c r="G805" s="251" t="s">
        <v>4166</v>
      </c>
      <c r="H805" s="251" t="s">
        <v>4167</v>
      </c>
      <c r="I805" s="679">
        <v>10</v>
      </c>
      <c r="J805" s="251" t="s">
        <v>956</v>
      </c>
      <c r="K805" s="251" t="s">
        <v>2495</v>
      </c>
      <c r="L805" s="239"/>
      <c r="M805" s="239"/>
      <c r="N805" s="239"/>
      <c r="O805" s="239"/>
    </row>
    <row r="806" spans="2:15" ht="29">
      <c r="B806" s="251" t="s">
        <v>1438</v>
      </c>
      <c r="C806" s="251" t="s">
        <v>4165</v>
      </c>
      <c r="D806" s="251" t="s">
        <v>4022</v>
      </c>
      <c r="E806" s="251"/>
      <c r="F806" s="251"/>
      <c r="G806" s="251" t="s">
        <v>4168</v>
      </c>
      <c r="H806" s="251" t="s">
        <v>4169</v>
      </c>
      <c r="I806" s="679">
        <v>7</v>
      </c>
      <c r="J806" s="251" t="s">
        <v>944</v>
      </c>
      <c r="K806" s="251" t="s">
        <v>2495</v>
      </c>
      <c r="L806" s="239"/>
      <c r="M806" s="239"/>
      <c r="N806" s="239"/>
      <c r="O806" s="239"/>
    </row>
    <row r="807" spans="2:15" ht="29">
      <c r="B807" s="251" t="s">
        <v>1438</v>
      </c>
      <c r="C807" s="251" t="s">
        <v>4165</v>
      </c>
      <c r="D807" s="251" t="s">
        <v>4022</v>
      </c>
      <c r="E807" s="251"/>
      <c r="F807" s="251"/>
      <c r="G807" s="251" t="s">
        <v>4168</v>
      </c>
      <c r="H807" s="251" t="s">
        <v>4169</v>
      </c>
      <c r="I807" s="679">
        <v>8</v>
      </c>
      <c r="J807" s="251" t="s">
        <v>944</v>
      </c>
      <c r="K807" s="251" t="s">
        <v>2495</v>
      </c>
      <c r="L807" s="239"/>
      <c r="M807" s="239"/>
      <c r="N807" s="239"/>
      <c r="O807" s="239"/>
    </row>
    <row r="808" spans="2:15" ht="29">
      <c r="B808" s="251" t="s">
        <v>1438</v>
      </c>
      <c r="C808" s="251" t="s">
        <v>4165</v>
      </c>
      <c r="D808" s="251" t="s">
        <v>4013</v>
      </c>
      <c r="E808" s="251"/>
      <c r="F808" s="251"/>
      <c r="G808" s="251" t="s">
        <v>4170</v>
      </c>
      <c r="H808" s="251" t="s">
        <v>4171</v>
      </c>
      <c r="I808" s="679">
        <v>8</v>
      </c>
      <c r="J808" s="251" t="s">
        <v>944</v>
      </c>
      <c r="K808" s="251" t="s">
        <v>2495</v>
      </c>
      <c r="L808" s="239"/>
      <c r="M808" s="239"/>
      <c r="N808" s="239"/>
      <c r="O808" s="239"/>
    </row>
    <row r="809" spans="2:15" ht="29">
      <c r="B809" s="251" t="s">
        <v>1438</v>
      </c>
      <c r="C809" s="251" t="s">
        <v>4165</v>
      </c>
      <c r="D809" s="251" t="s">
        <v>4008</v>
      </c>
      <c r="E809" s="251"/>
      <c r="F809" s="251"/>
      <c r="G809" s="251" t="s">
        <v>4166</v>
      </c>
      <c r="H809" s="251" t="s">
        <v>4167</v>
      </c>
      <c r="I809" s="679">
        <v>30</v>
      </c>
      <c r="J809" s="251" t="s">
        <v>956</v>
      </c>
      <c r="K809" s="251" t="s">
        <v>2495</v>
      </c>
      <c r="L809" s="239"/>
      <c r="M809" s="239"/>
      <c r="N809" s="239"/>
      <c r="O809" s="239"/>
    </row>
    <row r="810" spans="2:15" ht="29">
      <c r="B810" s="251" t="s">
        <v>1438</v>
      </c>
      <c r="C810" s="251" t="s">
        <v>4165</v>
      </c>
      <c r="D810" s="251" t="s">
        <v>4022</v>
      </c>
      <c r="E810" s="251"/>
      <c r="F810" s="251"/>
      <c r="G810" s="251" t="s">
        <v>4168</v>
      </c>
      <c r="H810" s="251" t="s">
        <v>4169</v>
      </c>
      <c r="I810" s="679">
        <v>8</v>
      </c>
      <c r="J810" s="251" t="s">
        <v>944</v>
      </c>
      <c r="K810" s="251" t="s">
        <v>2495</v>
      </c>
      <c r="L810" s="239"/>
      <c r="M810" s="239"/>
      <c r="N810" s="239"/>
      <c r="O810" s="239"/>
    </row>
    <row r="811" spans="2:15" ht="29">
      <c r="B811" s="251" t="s">
        <v>1438</v>
      </c>
      <c r="C811" s="251" t="s">
        <v>4165</v>
      </c>
      <c r="D811" s="251" t="s">
        <v>4022</v>
      </c>
      <c r="E811" s="251"/>
      <c r="F811" s="251"/>
      <c r="G811" s="251" t="s">
        <v>4168</v>
      </c>
      <c r="H811" s="251" t="s">
        <v>4169</v>
      </c>
      <c r="I811" s="679">
        <v>7</v>
      </c>
      <c r="J811" s="251" t="s">
        <v>944</v>
      </c>
      <c r="K811" s="251" t="s">
        <v>2495</v>
      </c>
      <c r="L811" s="239"/>
      <c r="M811" s="239"/>
      <c r="N811" s="239"/>
      <c r="O811" s="239"/>
    </row>
    <row r="812" spans="2:15" ht="29">
      <c r="B812" s="251" t="s">
        <v>1438</v>
      </c>
      <c r="C812" s="251" t="s">
        <v>4165</v>
      </c>
      <c r="D812" s="251" t="s">
        <v>4022</v>
      </c>
      <c r="E812" s="251"/>
      <c r="F812" s="251"/>
      <c r="G812" s="251" t="s">
        <v>4168</v>
      </c>
      <c r="H812" s="251" t="s">
        <v>4169</v>
      </c>
      <c r="I812" s="679">
        <v>8</v>
      </c>
      <c r="J812" s="251" t="s">
        <v>944</v>
      </c>
      <c r="K812" s="251" t="s">
        <v>2495</v>
      </c>
      <c r="L812" s="239"/>
      <c r="M812" s="239"/>
      <c r="N812" s="239"/>
      <c r="O812" s="239"/>
    </row>
    <row r="813" spans="2:15" ht="29">
      <c r="B813" s="251" t="s">
        <v>1438</v>
      </c>
      <c r="C813" s="251" t="s">
        <v>4165</v>
      </c>
      <c r="D813" s="251" t="s">
        <v>4022</v>
      </c>
      <c r="E813" s="251"/>
      <c r="F813" s="251"/>
      <c r="G813" s="251" t="s">
        <v>4168</v>
      </c>
      <c r="H813" s="251" t="s">
        <v>4169</v>
      </c>
      <c r="I813" s="679">
        <v>7</v>
      </c>
      <c r="J813" s="251" t="s">
        <v>944</v>
      </c>
      <c r="K813" s="251" t="s">
        <v>2495</v>
      </c>
      <c r="L813" s="239"/>
      <c r="M813" s="239"/>
      <c r="N813" s="239"/>
      <c r="O813" s="239"/>
    </row>
    <row r="814" spans="2:15" ht="29">
      <c r="B814" s="251" t="s">
        <v>1438</v>
      </c>
      <c r="C814" s="251" t="s">
        <v>4165</v>
      </c>
      <c r="D814" s="251" t="s">
        <v>4022</v>
      </c>
      <c r="E814" s="251"/>
      <c r="F814" s="251"/>
      <c r="G814" s="251" t="s">
        <v>4168</v>
      </c>
      <c r="H814" s="251" t="s">
        <v>4169</v>
      </c>
      <c r="I814" s="679">
        <v>8</v>
      </c>
      <c r="J814" s="251" t="s">
        <v>944</v>
      </c>
      <c r="K814" s="251" t="s">
        <v>2495</v>
      </c>
      <c r="L814" s="239"/>
      <c r="M814" s="239"/>
      <c r="N814" s="239"/>
      <c r="O814" s="239"/>
    </row>
    <row r="815" spans="2:15" ht="29">
      <c r="B815" s="251" t="s">
        <v>1438</v>
      </c>
      <c r="C815" s="251" t="s">
        <v>4165</v>
      </c>
      <c r="D815" s="251" t="s">
        <v>4022</v>
      </c>
      <c r="E815" s="251"/>
      <c r="F815" s="251"/>
      <c r="G815" s="251" t="s">
        <v>4168</v>
      </c>
      <c r="H815" s="251" t="s">
        <v>4169</v>
      </c>
      <c r="I815" s="679">
        <v>7</v>
      </c>
      <c r="J815" s="251" t="s">
        <v>944</v>
      </c>
      <c r="K815" s="251" t="s">
        <v>2495</v>
      </c>
      <c r="L815" s="239"/>
      <c r="M815" s="239"/>
      <c r="N815" s="239"/>
      <c r="O815" s="239"/>
    </row>
    <row r="816" spans="2:15" ht="29">
      <c r="B816" s="251" t="s">
        <v>1438</v>
      </c>
      <c r="C816" s="251" t="s">
        <v>4165</v>
      </c>
      <c r="D816" s="251" t="s">
        <v>949</v>
      </c>
      <c r="E816" s="251"/>
      <c r="F816" s="251"/>
      <c r="G816" s="251" t="s">
        <v>4172</v>
      </c>
      <c r="H816" s="251" t="s">
        <v>4173</v>
      </c>
      <c r="I816" s="679">
        <v>9.0999999999999998E-2</v>
      </c>
      <c r="J816" s="251" t="s">
        <v>944</v>
      </c>
      <c r="K816" s="251" t="s">
        <v>2495</v>
      </c>
      <c r="L816" s="239"/>
      <c r="M816" s="239"/>
      <c r="N816" s="239"/>
      <c r="O816" s="239"/>
    </row>
    <row r="817" spans="2:15" ht="29">
      <c r="B817" s="251" t="s">
        <v>1438</v>
      </c>
      <c r="C817" s="251" t="s">
        <v>4165</v>
      </c>
      <c r="D817" s="251" t="s">
        <v>4022</v>
      </c>
      <c r="E817" s="251"/>
      <c r="F817" s="251"/>
      <c r="G817" s="251" t="s">
        <v>4168</v>
      </c>
      <c r="H817" s="251" t="s">
        <v>4169</v>
      </c>
      <c r="I817" s="679">
        <v>8</v>
      </c>
      <c r="J817" s="251" t="s">
        <v>944</v>
      </c>
      <c r="K817" s="251" t="s">
        <v>2495</v>
      </c>
      <c r="L817" s="239"/>
      <c r="M817" s="239"/>
      <c r="N817" s="239"/>
      <c r="O817" s="239"/>
    </row>
    <row r="818" spans="2:15" ht="29">
      <c r="B818" s="251" t="s">
        <v>1438</v>
      </c>
      <c r="C818" s="251" t="s">
        <v>4165</v>
      </c>
      <c r="D818" s="251" t="s">
        <v>4022</v>
      </c>
      <c r="E818" s="251"/>
      <c r="F818" s="251"/>
      <c r="G818" s="251" t="s">
        <v>4168</v>
      </c>
      <c r="H818" s="251" t="s">
        <v>4169</v>
      </c>
      <c r="I818" s="679">
        <v>7</v>
      </c>
      <c r="J818" s="251" t="s">
        <v>944</v>
      </c>
      <c r="K818" s="251" t="s">
        <v>2495</v>
      </c>
      <c r="L818" s="239"/>
      <c r="M818" s="239"/>
      <c r="N818" s="239"/>
      <c r="O818" s="239"/>
    </row>
    <row r="819" spans="2:15" ht="29">
      <c r="B819" s="251" t="s">
        <v>1438</v>
      </c>
      <c r="C819" s="251" t="s">
        <v>4165</v>
      </c>
      <c r="D819" s="251" t="s">
        <v>4022</v>
      </c>
      <c r="E819" s="251"/>
      <c r="F819" s="251"/>
      <c r="G819" s="251" t="s">
        <v>4168</v>
      </c>
      <c r="H819" s="251" t="s">
        <v>4169</v>
      </c>
      <c r="I819" s="679">
        <v>7</v>
      </c>
      <c r="J819" s="251" t="s">
        <v>944</v>
      </c>
      <c r="K819" s="251" t="s">
        <v>2495</v>
      </c>
      <c r="L819" s="239"/>
      <c r="M819" s="239"/>
      <c r="N819" s="239"/>
      <c r="O819" s="239"/>
    </row>
    <row r="820" spans="2:15" ht="29">
      <c r="B820" s="251" t="s">
        <v>1438</v>
      </c>
      <c r="C820" s="251" t="s">
        <v>4165</v>
      </c>
      <c r="D820" s="251" t="s">
        <v>4008</v>
      </c>
      <c r="E820" s="251"/>
      <c r="F820" s="251"/>
      <c r="G820" s="251" t="s">
        <v>4166</v>
      </c>
      <c r="H820" s="251" t="s">
        <v>4167</v>
      </c>
      <c r="I820" s="679">
        <v>90</v>
      </c>
      <c r="J820" s="251" t="s">
        <v>956</v>
      </c>
      <c r="K820" s="251" t="s">
        <v>2495</v>
      </c>
      <c r="L820" s="239"/>
      <c r="M820" s="239"/>
      <c r="N820" s="239"/>
      <c r="O820" s="239"/>
    </row>
    <row r="821" spans="2:15" ht="29">
      <c r="B821" s="251" t="s">
        <v>1438</v>
      </c>
      <c r="C821" s="251" t="s">
        <v>4165</v>
      </c>
      <c r="D821" s="251" t="s">
        <v>4012</v>
      </c>
      <c r="E821" s="251"/>
      <c r="F821" s="251"/>
      <c r="G821" s="251" t="s">
        <v>4166</v>
      </c>
      <c r="H821" s="251" t="s">
        <v>4167</v>
      </c>
      <c r="I821" s="679">
        <v>10</v>
      </c>
      <c r="J821" s="251" t="s">
        <v>956</v>
      </c>
      <c r="K821" s="251" t="s">
        <v>2495</v>
      </c>
      <c r="L821" s="239"/>
      <c r="M821" s="239"/>
      <c r="N821" s="239"/>
      <c r="O821" s="239"/>
    </row>
    <row r="822" spans="2:15" ht="29">
      <c r="B822" s="251" t="s">
        <v>1438</v>
      </c>
      <c r="C822" s="251" t="s">
        <v>4165</v>
      </c>
      <c r="D822" s="251" t="s">
        <v>4022</v>
      </c>
      <c r="E822" s="251"/>
      <c r="F822" s="251"/>
      <c r="G822" s="251" t="s">
        <v>4168</v>
      </c>
      <c r="H822" s="251" t="s">
        <v>4169</v>
      </c>
      <c r="I822" s="679">
        <v>8</v>
      </c>
      <c r="J822" s="251" t="s">
        <v>944</v>
      </c>
      <c r="K822" s="251" t="s">
        <v>2495</v>
      </c>
      <c r="L822" s="239"/>
      <c r="M822" s="239"/>
      <c r="N822" s="239"/>
      <c r="O822" s="239"/>
    </row>
    <row r="823" spans="2:15" ht="29">
      <c r="B823" s="251" t="s">
        <v>1438</v>
      </c>
      <c r="C823" s="251" t="s">
        <v>4165</v>
      </c>
      <c r="D823" s="251" t="s">
        <v>4022</v>
      </c>
      <c r="E823" s="251"/>
      <c r="F823" s="251"/>
      <c r="G823" s="251" t="s">
        <v>4168</v>
      </c>
      <c r="H823" s="251" t="s">
        <v>4169</v>
      </c>
      <c r="I823" s="679">
        <v>16</v>
      </c>
      <c r="J823" s="251" t="s">
        <v>944</v>
      </c>
      <c r="K823" s="251" t="s">
        <v>2495</v>
      </c>
      <c r="L823" s="239"/>
      <c r="M823" s="239"/>
      <c r="N823" s="239"/>
      <c r="O823" s="239"/>
    </row>
    <row r="824" spans="2:15" ht="29">
      <c r="B824" s="251" t="s">
        <v>1438</v>
      </c>
      <c r="C824" s="251" t="s">
        <v>4165</v>
      </c>
      <c r="D824" s="251" t="s">
        <v>4022</v>
      </c>
      <c r="E824" s="251"/>
      <c r="F824" s="251"/>
      <c r="G824" s="251" t="s">
        <v>4168</v>
      </c>
      <c r="H824" s="251" t="s">
        <v>4169</v>
      </c>
      <c r="I824" s="679">
        <v>7</v>
      </c>
      <c r="J824" s="251" t="s">
        <v>944</v>
      </c>
      <c r="K824" s="251" t="s">
        <v>2495</v>
      </c>
      <c r="L824" s="239"/>
      <c r="M824" s="239"/>
      <c r="N824" s="239"/>
      <c r="O824" s="239"/>
    </row>
    <row r="825" spans="2:15" ht="29">
      <c r="B825" s="251" t="s">
        <v>1438</v>
      </c>
      <c r="C825" s="251" t="s">
        <v>4165</v>
      </c>
      <c r="D825" s="251" t="s">
        <v>4022</v>
      </c>
      <c r="E825" s="251"/>
      <c r="F825" s="251"/>
      <c r="G825" s="251" t="s">
        <v>4168</v>
      </c>
      <c r="H825" s="251" t="s">
        <v>4169</v>
      </c>
      <c r="I825" s="679">
        <v>7</v>
      </c>
      <c r="J825" s="251" t="s">
        <v>944</v>
      </c>
      <c r="K825" s="251" t="s">
        <v>2495</v>
      </c>
      <c r="L825" s="239"/>
      <c r="M825" s="239"/>
      <c r="N825" s="239"/>
      <c r="O825" s="239"/>
    </row>
    <row r="826" spans="2:15" ht="29">
      <c r="B826" s="251" t="s">
        <v>1438</v>
      </c>
      <c r="C826" s="251" t="s">
        <v>4165</v>
      </c>
      <c r="D826" s="251" t="s">
        <v>4022</v>
      </c>
      <c r="E826" s="251"/>
      <c r="F826" s="251"/>
      <c r="G826" s="251" t="s">
        <v>4168</v>
      </c>
      <c r="H826" s="251" t="s">
        <v>4169</v>
      </c>
      <c r="I826" s="679">
        <v>7</v>
      </c>
      <c r="J826" s="251" t="s">
        <v>944</v>
      </c>
      <c r="K826" s="251" t="s">
        <v>2495</v>
      </c>
      <c r="L826" s="239"/>
      <c r="M826" s="239"/>
      <c r="N826" s="239"/>
      <c r="O826" s="239"/>
    </row>
    <row r="827" spans="2:15" ht="29">
      <c r="B827" s="251" t="s">
        <v>1438</v>
      </c>
      <c r="C827" s="251" t="s">
        <v>4165</v>
      </c>
      <c r="D827" s="251" t="s">
        <v>4008</v>
      </c>
      <c r="E827" s="251"/>
      <c r="F827" s="251"/>
      <c r="G827" s="251" t="s">
        <v>4166</v>
      </c>
      <c r="H827" s="251" t="s">
        <v>4167</v>
      </c>
      <c r="I827" s="679">
        <v>17</v>
      </c>
      <c r="J827" s="251" t="s">
        <v>956</v>
      </c>
      <c r="K827" s="251" t="s">
        <v>2495</v>
      </c>
      <c r="L827" s="239"/>
      <c r="M827" s="239"/>
      <c r="N827" s="239"/>
      <c r="O827" s="239"/>
    </row>
    <row r="828" spans="2:15" ht="29">
      <c r="B828" s="251" t="s">
        <v>1438</v>
      </c>
      <c r="C828" s="251" t="s">
        <v>4165</v>
      </c>
      <c r="D828" s="251" t="s">
        <v>4022</v>
      </c>
      <c r="E828" s="251"/>
      <c r="F828" s="251"/>
      <c r="G828" s="251" t="s">
        <v>4168</v>
      </c>
      <c r="H828" s="251" t="s">
        <v>4169</v>
      </c>
      <c r="I828" s="679">
        <v>8</v>
      </c>
      <c r="J828" s="251" t="s">
        <v>944</v>
      </c>
      <c r="K828" s="251" t="s">
        <v>2495</v>
      </c>
      <c r="L828" s="239"/>
      <c r="M828" s="239"/>
      <c r="N828" s="239"/>
      <c r="O828" s="239"/>
    </row>
    <row r="829" spans="2:15" ht="29">
      <c r="B829" s="251" t="s">
        <v>1438</v>
      </c>
      <c r="C829" s="251" t="s">
        <v>4165</v>
      </c>
      <c r="D829" s="251" t="s">
        <v>4012</v>
      </c>
      <c r="E829" s="251"/>
      <c r="F829" s="251"/>
      <c r="G829" s="251" t="s">
        <v>4166</v>
      </c>
      <c r="H829" s="251" t="s">
        <v>4167</v>
      </c>
      <c r="I829" s="679">
        <v>10</v>
      </c>
      <c r="J829" s="251" t="s">
        <v>956</v>
      </c>
      <c r="K829" s="251" t="s">
        <v>2495</v>
      </c>
      <c r="L829" s="239"/>
      <c r="M829" s="239"/>
      <c r="N829" s="239"/>
      <c r="O829" s="239"/>
    </row>
    <row r="830" spans="2:15" ht="29">
      <c r="B830" s="251" t="s">
        <v>1438</v>
      </c>
      <c r="C830" s="251" t="s">
        <v>4165</v>
      </c>
      <c r="D830" s="251" t="s">
        <v>4008</v>
      </c>
      <c r="E830" s="251"/>
      <c r="F830" s="251"/>
      <c r="G830" s="251" t="s">
        <v>4166</v>
      </c>
      <c r="H830" s="251" t="s">
        <v>4167</v>
      </c>
      <c r="I830" s="679">
        <v>90</v>
      </c>
      <c r="J830" s="251" t="s">
        <v>956</v>
      </c>
      <c r="K830" s="251" t="s">
        <v>2495</v>
      </c>
      <c r="L830" s="239"/>
      <c r="M830" s="239"/>
      <c r="N830" s="239"/>
      <c r="O830" s="239"/>
    </row>
    <row r="831" spans="2:15" ht="29">
      <c r="B831" s="251" t="s">
        <v>1438</v>
      </c>
      <c r="C831" s="251" t="s">
        <v>4165</v>
      </c>
      <c r="D831" s="251" t="s">
        <v>4022</v>
      </c>
      <c r="E831" s="251"/>
      <c r="F831" s="251"/>
      <c r="G831" s="251" t="s">
        <v>4168</v>
      </c>
      <c r="H831" s="251" t="s">
        <v>4169</v>
      </c>
      <c r="I831" s="679">
        <v>8</v>
      </c>
      <c r="J831" s="251" t="s">
        <v>944</v>
      </c>
      <c r="K831" s="251" t="s">
        <v>2495</v>
      </c>
      <c r="L831" s="239"/>
      <c r="M831" s="239"/>
      <c r="N831" s="239"/>
      <c r="O831" s="239"/>
    </row>
    <row r="832" spans="2:15" ht="29">
      <c r="B832" s="251" t="s">
        <v>1438</v>
      </c>
      <c r="C832" s="251" t="s">
        <v>4165</v>
      </c>
      <c r="D832" s="251" t="s">
        <v>4022</v>
      </c>
      <c r="E832" s="251"/>
      <c r="F832" s="251"/>
      <c r="G832" s="251" t="s">
        <v>4168</v>
      </c>
      <c r="H832" s="251" t="s">
        <v>4169</v>
      </c>
      <c r="I832" s="679">
        <v>8</v>
      </c>
      <c r="J832" s="251" t="s">
        <v>944</v>
      </c>
      <c r="K832" s="251" t="s">
        <v>2495</v>
      </c>
      <c r="L832" s="239"/>
      <c r="M832" s="239"/>
      <c r="N832" s="239"/>
      <c r="O832" s="239"/>
    </row>
    <row r="833" spans="2:15" ht="29">
      <c r="B833" s="251" t="s">
        <v>1438</v>
      </c>
      <c r="C833" s="251" t="s">
        <v>4165</v>
      </c>
      <c r="D833" s="251" t="s">
        <v>4008</v>
      </c>
      <c r="E833" s="251"/>
      <c r="F833" s="251"/>
      <c r="G833" s="251" t="s">
        <v>4166</v>
      </c>
      <c r="H833" s="251" t="s">
        <v>4167</v>
      </c>
      <c r="I833" s="679">
        <v>17</v>
      </c>
      <c r="J833" s="251" t="s">
        <v>956</v>
      </c>
      <c r="K833" s="251" t="s">
        <v>2495</v>
      </c>
      <c r="L833" s="239"/>
      <c r="M833" s="239"/>
      <c r="N833" s="239"/>
      <c r="O833" s="239"/>
    </row>
    <row r="834" spans="2:15" ht="29">
      <c r="B834" s="251" t="s">
        <v>1438</v>
      </c>
      <c r="C834" s="251" t="s">
        <v>4165</v>
      </c>
      <c r="D834" s="251" t="s">
        <v>4008</v>
      </c>
      <c r="E834" s="251"/>
      <c r="F834" s="251"/>
      <c r="G834" s="251" t="s">
        <v>4166</v>
      </c>
      <c r="H834" s="251" t="s">
        <v>4167</v>
      </c>
      <c r="I834" s="679">
        <v>90</v>
      </c>
      <c r="J834" s="251" t="s">
        <v>956</v>
      </c>
      <c r="K834" s="251" t="s">
        <v>2495</v>
      </c>
      <c r="L834" s="239"/>
      <c r="M834" s="239"/>
      <c r="N834" s="239"/>
      <c r="O834" s="239"/>
    </row>
    <row r="835" spans="2:15" ht="29">
      <c r="B835" s="251" t="s">
        <v>1438</v>
      </c>
      <c r="C835" s="251" t="s">
        <v>4165</v>
      </c>
      <c r="D835" s="251" t="s">
        <v>4012</v>
      </c>
      <c r="E835" s="251"/>
      <c r="F835" s="251"/>
      <c r="G835" s="251" t="s">
        <v>4166</v>
      </c>
      <c r="H835" s="251" t="s">
        <v>4167</v>
      </c>
      <c r="I835" s="679">
        <v>10</v>
      </c>
      <c r="J835" s="251" t="s">
        <v>956</v>
      </c>
      <c r="K835" s="251" t="s">
        <v>2495</v>
      </c>
      <c r="L835" s="239"/>
      <c r="M835" s="239"/>
      <c r="N835" s="239"/>
      <c r="O835" s="239"/>
    </row>
    <row r="836" spans="2:15" ht="29">
      <c r="B836" s="251" t="s">
        <v>1438</v>
      </c>
      <c r="C836" s="251" t="s">
        <v>4165</v>
      </c>
      <c r="D836" s="251" t="s">
        <v>4022</v>
      </c>
      <c r="E836" s="251"/>
      <c r="F836" s="251"/>
      <c r="G836" s="251" t="s">
        <v>4168</v>
      </c>
      <c r="H836" s="251" t="s">
        <v>4169</v>
      </c>
      <c r="I836" s="679">
        <v>8</v>
      </c>
      <c r="J836" s="251" t="s">
        <v>944</v>
      </c>
      <c r="K836" s="251" t="s">
        <v>2495</v>
      </c>
      <c r="L836" s="239"/>
      <c r="M836" s="239"/>
      <c r="N836" s="239"/>
      <c r="O836" s="239"/>
    </row>
    <row r="837" spans="2:15" ht="29">
      <c r="B837" s="251" t="s">
        <v>1438</v>
      </c>
      <c r="C837" s="251" t="s">
        <v>4165</v>
      </c>
      <c r="D837" s="251" t="s">
        <v>4022</v>
      </c>
      <c r="E837" s="251"/>
      <c r="F837" s="251"/>
      <c r="G837" s="251" t="s">
        <v>4168</v>
      </c>
      <c r="H837" s="251" t="s">
        <v>4169</v>
      </c>
      <c r="I837" s="679">
        <v>8</v>
      </c>
      <c r="J837" s="251" t="s">
        <v>944</v>
      </c>
      <c r="K837" s="251" t="s">
        <v>2495</v>
      </c>
      <c r="L837" s="239"/>
      <c r="M837" s="239"/>
      <c r="N837" s="239"/>
      <c r="O837" s="239"/>
    </row>
    <row r="838" spans="2:15" ht="29">
      <c r="B838" s="251" t="s">
        <v>1438</v>
      </c>
      <c r="C838" s="251" t="s">
        <v>4165</v>
      </c>
      <c r="D838" s="251" t="s">
        <v>4008</v>
      </c>
      <c r="E838" s="251"/>
      <c r="F838" s="251"/>
      <c r="G838" s="251" t="s">
        <v>4166</v>
      </c>
      <c r="H838" s="251" t="s">
        <v>4167</v>
      </c>
      <c r="I838" s="679">
        <v>30</v>
      </c>
      <c r="J838" s="251" t="s">
        <v>956</v>
      </c>
      <c r="K838" s="251" t="s">
        <v>2495</v>
      </c>
      <c r="L838" s="239"/>
      <c r="M838" s="239"/>
      <c r="N838" s="239"/>
      <c r="O838" s="239"/>
    </row>
    <row r="839" spans="2:15" ht="29">
      <c r="B839" s="251" t="s">
        <v>1438</v>
      </c>
      <c r="C839" s="251" t="s">
        <v>4165</v>
      </c>
      <c r="D839" s="251" t="s">
        <v>4008</v>
      </c>
      <c r="E839" s="251"/>
      <c r="F839" s="251"/>
      <c r="G839" s="251" t="s">
        <v>4166</v>
      </c>
      <c r="H839" s="251" t="s">
        <v>4167</v>
      </c>
      <c r="I839" s="679">
        <v>55</v>
      </c>
      <c r="J839" s="251" t="s">
        <v>956</v>
      </c>
      <c r="K839" s="251" t="s">
        <v>2495</v>
      </c>
      <c r="L839" s="239"/>
      <c r="M839" s="239"/>
      <c r="N839" s="239"/>
      <c r="O839" s="239"/>
    </row>
    <row r="840" spans="2:15" ht="29">
      <c r="B840" s="251" t="s">
        <v>1438</v>
      </c>
      <c r="C840" s="251" t="s">
        <v>4165</v>
      </c>
      <c r="D840" s="251" t="s">
        <v>941</v>
      </c>
      <c r="E840" s="251"/>
      <c r="F840" s="251"/>
      <c r="G840" s="251" t="s">
        <v>4168</v>
      </c>
      <c r="H840" s="251" t="s">
        <v>4169</v>
      </c>
      <c r="I840" s="679">
        <v>9</v>
      </c>
      <c r="J840" s="251" t="s">
        <v>944</v>
      </c>
      <c r="K840" s="251" t="s">
        <v>2495</v>
      </c>
      <c r="L840" s="239"/>
      <c r="M840" s="239"/>
      <c r="N840" s="239"/>
      <c r="O840" s="239"/>
    </row>
    <row r="841" spans="2:15" ht="29">
      <c r="B841" s="251" t="s">
        <v>1438</v>
      </c>
      <c r="C841" s="251" t="s">
        <v>4165</v>
      </c>
      <c r="D841" s="251" t="s">
        <v>4022</v>
      </c>
      <c r="E841" s="251"/>
      <c r="F841" s="251"/>
      <c r="G841" s="251" t="s">
        <v>4168</v>
      </c>
      <c r="H841" s="251" t="s">
        <v>4169</v>
      </c>
      <c r="I841" s="679">
        <v>8</v>
      </c>
      <c r="J841" s="251" t="s">
        <v>944</v>
      </c>
      <c r="K841" s="251" t="s">
        <v>2495</v>
      </c>
      <c r="L841" s="239"/>
      <c r="M841" s="239"/>
      <c r="N841" s="239"/>
      <c r="O841" s="239"/>
    </row>
    <row r="842" spans="2:15" ht="29">
      <c r="B842" s="251" t="s">
        <v>1438</v>
      </c>
      <c r="C842" s="251" t="s">
        <v>4165</v>
      </c>
      <c r="D842" s="251" t="s">
        <v>4022</v>
      </c>
      <c r="E842" s="251"/>
      <c r="F842" s="251"/>
      <c r="G842" s="251" t="s">
        <v>4168</v>
      </c>
      <c r="H842" s="251" t="s">
        <v>4169</v>
      </c>
      <c r="I842" s="679">
        <v>8</v>
      </c>
      <c r="J842" s="251" t="s">
        <v>944</v>
      </c>
      <c r="K842" s="251" t="s">
        <v>2495</v>
      </c>
      <c r="L842" s="239"/>
      <c r="M842" s="239"/>
      <c r="N842" s="239"/>
      <c r="O842" s="239"/>
    </row>
    <row r="843" spans="2:15" ht="29">
      <c r="B843" s="251" t="s">
        <v>1438</v>
      </c>
      <c r="C843" s="251" t="s">
        <v>4165</v>
      </c>
      <c r="D843" s="251" t="s">
        <v>4008</v>
      </c>
      <c r="E843" s="251"/>
      <c r="F843" s="251"/>
      <c r="G843" s="251" t="s">
        <v>4166</v>
      </c>
      <c r="H843" s="251" t="s">
        <v>4167</v>
      </c>
      <c r="I843" s="679">
        <v>10</v>
      </c>
      <c r="J843" s="251" t="s">
        <v>956</v>
      </c>
      <c r="K843" s="251" t="s">
        <v>2495</v>
      </c>
      <c r="L843" s="239"/>
      <c r="M843" s="239"/>
      <c r="N843" s="239"/>
      <c r="O843" s="239"/>
    </row>
    <row r="844" spans="2:15" ht="29">
      <c r="B844" s="251" t="s">
        <v>1438</v>
      </c>
      <c r="C844" s="251" t="s">
        <v>4165</v>
      </c>
      <c r="D844" s="251" t="s">
        <v>4008</v>
      </c>
      <c r="E844" s="251"/>
      <c r="F844" s="251"/>
      <c r="G844" s="251" t="s">
        <v>4166</v>
      </c>
      <c r="H844" s="251" t="s">
        <v>4167</v>
      </c>
      <c r="I844" s="679">
        <v>55</v>
      </c>
      <c r="J844" s="251" t="s">
        <v>956</v>
      </c>
      <c r="K844" s="251" t="s">
        <v>2495</v>
      </c>
      <c r="L844" s="239"/>
      <c r="M844" s="239"/>
      <c r="N844" s="239"/>
      <c r="O844" s="239"/>
    </row>
    <row r="845" spans="2:15" ht="29">
      <c r="B845" s="251" t="s">
        <v>1438</v>
      </c>
      <c r="C845" s="251" t="s">
        <v>4165</v>
      </c>
      <c r="D845" s="251" t="s">
        <v>947</v>
      </c>
      <c r="E845" s="251"/>
      <c r="F845" s="251"/>
      <c r="G845" s="251" t="s">
        <v>4170</v>
      </c>
      <c r="H845" s="251" t="s">
        <v>4171</v>
      </c>
      <c r="I845" s="679">
        <v>14</v>
      </c>
      <c r="J845" s="251" t="s">
        <v>944</v>
      </c>
      <c r="K845" s="251" t="s">
        <v>2495</v>
      </c>
      <c r="L845" s="239"/>
      <c r="M845" s="239"/>
      <c r="N845" s="239"/>
      <c r="O845" s="239"/>
    </row>
    <row r="846" spans="2:15" ht="29">
      <c r="B846" s="251" t="s">
        <v>1438</v>
      </c>
      <c r="C846" s="251" t="s">
        <v>4165</v>
      </c>
      <c r="D846" s="251" t="s">
        <v>947</v>
      </c>
      <c r="E846" s="251"/>
      <c r="F846" s="251"/>
      <c r="G846" s="251" t="s">
        <v>4170</v>
      </c>
      <c r="H846" s="251" t="s">
        <v>4171</v>
      </c>
      <c r="I846" s="679">
        <v>14</v>
      </c>
      <c r="J846" s="251" t="s">
        <v>944</v>
      </c>
      <c r="K846" s="251" t="s">
        <v>2495</v>
      </c>
      <c r="L846" s="239"/>
      <c r="M846" s="239"/>
      <c r="N846" s="239"/>
      <c r="O846" s="239"/>
    </row>
    <row r="847" spans="2:15" ht="29">
      <c r="B847" s="251" t="s">
        <v>1438</v>
      </c>
      <c r="C847" s="251" t="s">
        <v>4165</v>
      </c>
      <c r="D847" s="251" t="s">
        <v>4013</v>
      </c>
      <c r="E847" s="251"/>
      <c r="F847" s="251"/>
      <c r="G847" s="251" t="s">
        <v>4170</v>
      </c>
      <c r="H847" s="251" t="s">
        <v>4171</v>
      </c>
      <c r="I847" s="679">
        <v>8</v>
      </c>
      <c r="J847" s="251" t="s">
        <v>944</v>
      </c>
      <c r="K847" s="251" t="s">
        <v>2495</v>
      </c>
      <c r="L847" s="239"/>
      <c r="M847" s="239"/>
      <c r="N847" s="239"/>
      <c r="O847" s="239"/>
    </row>
    <row r="848" spans="2:15" ht="29">
      <c r="B848" s="251" t="s">
        <v>1438</v>
      </c>
      <c r="C848" s="251" t="s">
        <v>4165</v>
      </c>
      <c r="D848" s="251" t="s">
        <v>4013</v>
      </c>
      <c r="E848" s="251"/>
      <c r="F848" s="251"/>
      <c r="G848" s="251" t="s">
        <v>4170</v>
      </c>
      <c r="H848" s="251" t="s">
        <v>4171</v>
      </c>
      <c r="I848" s="679">
        <v>8</v>
      </c>
      <c r="J848" s="251" t="s">
        <v>944</v>
      </c>
      <c r="K848" s="251" t="s">
        <v>2495</v>
      </c>
      <c r="L848" s="239"/>
      <c r="M848" s="239"/>
      <c r="N848" s="239"/>
      <c r="O848" s="239"/>
    </row>
    <row r="849" spans="2:15" ht="29">
      <c r="B849" s="251" t="s">
        <v>1438</v>
      </c>
      <c r="C849" s="251" t="s">
        <v>4165</v>
      </c>
      <c r="D849" s="251" t="s">
        <v>947</v>
      </c>
      <c r="E849" s="251"/>
      <c r="F849" s="251"/>
      <c r="G849" s="251" t="s">
        <v>4170</v>
      </c>
      <c r="H849" s="251" t="s">
        <v>4171</v>
      </c>
      <c r="I849" s="679">
        <v>14</v>
      </c>
      <c r="J849" s="251" t="s">
        <v>944</v>
      </c>
      <c r="K849" s="251" t="s">
        <v>2495</v>
      </c>
      <c r="L849" s="239"/>
      <c r="M849" s="239"/>
      <c r="N849" s="239"/>
      <c r="O849" s="239"/>
    </row>
    <row r="850" spans="2:15" ht="29">
      <c r="B850" s="251" t="s">
        <v>1438</v>
      </c>
      <c r="C850" s="251" t="s">
        <v>4165</v>
      </c>
      <c r="D850" s="251" t="s">
        <v>4013</v>
      </c>
      <c r="E850" s="251"/>
      <c r="F850" s="251"/>
      <c r="G850" s="251" t="s">
        <v>4170</v>
      </c>
      <c r="H850" s="251" t="s">
        <v>4171</v>
      </c>
      <c r="I850" s="679">
        <v>8</v>
      </c>
      <c r="J850" s="251" t="s">
        <v>944</v>
      </c>
      <c r="K850" s="251" t="s">
        <v>2495</v>
      </c>
      <c r="L850" s="239"/>
      <c r="M850" s="239"/>
      <c r="N850" s="239"/>
      <c r="O850" s="239"/>
    </row>
    <row r="851" spans="2:15" ht="29">
      <c r="B851" s="251" t="s">
        <v>1438</v>
      </c>
      <c r="C851" s="251" t="s">
        <v>4165</v>
      </c>
      <c r="D851" s="251" t="s">
        <v>4013</v>
      </c>
      <c r="E851" s="251"/>
      <c r="F851" s="251"/>
      <c r="G851" s="251" t="s">
        <v>4170</v>
      </c>
      <c r="H851" s="251" t="s">
        <v>4171</v>
      </c>
      <c r="I851" s="679">
        <v>8</v>
      </c>
      <c r="J851" s="251" t="s">
        <v>944</v>
      </c>
      <c r="K851" s="251" t="s">
        <v>2495</v>
      </c>
      <c r="L851" s="239"/>
      <c r="M851" s="239"/>
      <c r="N851" s="239"/>
      <c r="O851" s="239"/>
    </row>
    <row r="852" spans="2:15" ht="29">
      <c r="B852" s="251" t="s">
        <v>1438</v>
      </c>
      <c r="C852" s="251" t="s">
        <v>4165</v>
      </c>
      <c r="D852" s="251" t="s">
        <v>947</v>
      </c>
      <c r="E852" s="251"/>
      <c r="F852" s="251"/>
      <c r="G852" s="251" t="s">
        <v>4170</v>
      </c>
      <c r="H852" s="251" t="s">
        <v>4171</v>
      </c>
      <c r="I852" s="679">
        <v>14</v>
      </c>
      <c r="J852" s="251" t="s">
        <v>944</v>
      </c>
      <c r="K852" s="251" t="s">
        <v>2495</v>
      </c>
      <c r="L852" s="239"/>
      <c r="M852" s="239"/>
      <c r="N852" s="239"/>
      <c r="O852" s="239"/>
    </row>
    <row r="853" spans="2:15" ht="29">
      <c r="B853" s="251" t="s">
        <v>1438</v>
      </c>
      <c r="C853" s="251" t="s">
        <v>4165</v>
      </c>
      <c r="D853" s="251" t="s">
        <v>947</v>
      </c>
      <c r="E853" s="251"/>
      <c r="F853" s="251"/>
      <c r="G853" s="251" t="s">
        <v>4170</v>
      </c>
      <c r="H853" s="251" t="s">
        <v>4171</v>
      </c>
      <c r="I853" s="679">
        <v>14</v>
      </c>
      <c r="J853" s="251" t="s">
        <v>944</v>
      </c>
      <c r="K853" s="251" t="s">
        <v>2495</v>
      </c>
      <c r="L853" s="239"/>
      <c r="M853" s="239"/>
      <c r="N853" s="239"/>
      <c r="O853" s="239"/>
    </row>
    <row r="854" spans="2:15" ht="29">
      <c r="B854" s="251" t="s">
        <v>1438</v>
      </c>
      <c r="C854" s="251" t="s">
        <v>4165</v>
      </c>
      <c r="D854" s="251" t="s">
        <v>947</v>
      </c>
      <c r="E854" s="251"/>
      <c r="F854" s="251"/>
      <c r="G854" s="251" t="s">
        <v>4170</v>
      </c>
      <c r="H854" s="251" t="s">
        <v>4171</v>
      </c>
      <c r="I854" s="679">
        <v>14</v>
      </c>
      <c r="J854" s="251" t="s">
        <v>944</v>
      </c>
      <c r="K854" s="251" t="s">
        <v>2495</v>
      </c>
      <c r="L854" s="239"/>
      <c r="M854" s="239"/>
      <c r="N854" s="239"/>
      <c r="O854" s="239"/>
    </row>
    <row r="855" spans="2:15" ht="29">
      <c r="B855" s="251" t="s">
        <v>1438</v>
      </c>
      <c r="C855" s="251" t="s">
        <v>4165</v>
      </c>
      <c r="D855" s="251" t="s">
        <v>947</v>
      </c>
      <c r="E855" s="251"/>
      <c r="F855" s="251"/>
      <c r="G855" s="251" t="s">
        <v>4170</v>
      </c>
      <c r="H855" s="251" t="s">
        <v>4171</v>
      </c>
      <c r="I855" s="679">
        <v>14</v>
      </c>
      <c r="J855" s="251" t="s">
        <v>944</v>
      </c>
      <c r="K855" s="251" t="s">
        <v>2495</v>
      </c>
      <c r="L855" s="239"/>
      <c r="M855" s="239"/>
      <c r="N855" s="239"/>
      <c r="O855" s="239"/>
    </row>
    <row r="856" spans="2:15" ht="29">
      <c r="B856" s="251" t="s">
        <v>1438</v>
      </c>
      <c r="C856" s="251" t="s">
        <v>4165</v>
      </c>
      <c r="D856" s="251" t="s">
        <v>947</v>
      </c>
      <c r="E856" s="251"/>
      <c r="F856" s="251"/>
      <c r="G856" s="251" t="s">
        <v>4170</v>
      </c>
      <c r="H856" s="251" t="s">
        <v>4171</v>
      </c>
      <c r="I856" s="679">
        <v>14</v>
      </c>
      <c r="J856" s="251" t="s">
        <v>944</v>
      </c>
      <c r="K856" s="251" t="s">
        <v>2495</v>
      </c>
      <c r="L856" s="239"/>
      <c r="M856" s="239"/>
      <c r="N856" s="239"/>
      <c r="O856" s="239"/>
    </row>
    <row r="857" spans="2:15" ht="29">
      <c r="B857" s="251" t="s">
        <v>1438</v>
      </c>
      <c r="C857" s="251" t="s">
        <v>4165</v>
      </c>
      <c r="D857" s="251" t="s">
        <v>4008</v>
      </c>
      <c r="E857" s="251"/>
      <c r="F857" s="251"/>
      <c r="G857" s="251" t="s">
        <v>4166</v>
      </c>
      <c r="H857" s="251" t="s">
        <v>4167</v>
      </c>
      <c r="I857" s="679">
        <v>30</v>
      </c>
      <c r="J857" s="251" t="s">
        <v>956</v>
      </c>
      <c r="K857" s="251" t="s">
        <v>2495</v>
      </c>
      <c r="L857" s="239"/>
      <c r="M857" s="239"/>
      <c r="N857" s="239"/>
      <c r="O857" s="239"/>
    </row>
    <row r="858" spans="2:15" ht="29">
      <c r="B858" s="251" t="s">
        <v>1438</v>
      </c>
      <c r="C858" s="251" t="s">
        <v>4165</v>
      </c>
      <c r="D858" s="251" t="s">
        <v>4012</v>
      </c>
      <c r="E858" s="251"/>
      <c r="F858" s="251"/>
      <c r="G858" s="251" t="s">
        <v>4166</v>
      </c>
      <c r="H858" s="251" t="s">
        <v>4167</v>
      </c>
      <c r="I858" s="679">
        <v>10</v>
      </c>
      <c r="J858" s="251" t="s">
        <v>956</v>
      </c>
      <c r="K858" s="251" t="s">
        <v>2495</v>
      </c>
      <c r="L858" s="239"/>
      <c r="M858" s="239"/>
      <c r="N858" s="239"/>
      <c r="O858" s="239"/>
    </row>
    <row r="859" spans="2:15" ht="29">
      <c r="B859" s="251" t="s">
        <v>1438</v>
      </c>
      <c r="C859" s="251" t="s">
        <v>4165</v>
      </c>
      <c r="D859" s="251" t="s">
        <v>4013</v>
      </c>
      <c r="E859" s="251"/>
      <c r="F859" s="251"/>
      <c r="G859" s="251" t="s">
        <v>4170</v>
      </c>
      <c r="H859" s="251" t="s">
        <v>4171</v>
      </c>
      <c r="I859" s="679">
        <v>8</v>
      </c>
      <c r="J859" s="251" t="s">
        <v>944</v>
      </c>
      <c r="K859" s="251" t="s">
        <v>2495</v>
      </c>
      <c r="L859" s="239"/>
      <c r="M859" s="239"/>
      <c r="N859" s="239"/>
      <c r="O859" s="239"/>
    </row>
    <row r="860" spans="2:15" ht="29">
      <c r="B860" s="251" t="s">
        <v>1438</v>
      </c>
      <c r="C860" s="251" t="s">
        <v>4165</v>
      </c>
      <c r="D860" s="251" t="s">
        <v>4013</v>
      </c>
      <c r="E860" s="251"/>
      <c r="F860" s="251"/>
      <c r="G860" s="251" t="s">
        <v>4170</v>
      </c>
      <c r="H860" s="251" t="s">
        <v>4171</v>
      </c>
      <c r="I860" s="679">
        <v>7.5</v>
      </c>
      <c r="J860" s="251" t="s">
        <v>944</v>
      </c>
      <c r="K860" s="251" t="s">
        <v>2495</v>
      </c>
      <c r="L860" s="239"/>
      <c r="M860" s="239"/>
      <c r="N860" s="239"/>
      <c r="O860" s="239"/>
    </row>
    <row r="861" spans="2:15" ht="29">
      <c r="B861" s="251" t="s">
        <v>1438</v>
      </c>
      <c r="C861" s="251" t="s">
        <v>4165</v>
      </c>
      <c r="D861" s="251" t="s">
        <v>941</v>
      </c>
      <c r="E861" s="251"/>
      <c r="F861" s="251"/>
      <c r="G861" s="251" t="s">
        <v>4168</v>
      </c>
      <c r="H861" s="251" t="s">
        <v>4169</v>
      </c>
      <c r="I861" s="679">
        <v>7</v>
      </c>
      <c r="J861" s="251" t="s">
        <v>944</v>
      </c>
      <c r="K861" s="251" t="s">
        <v>2495</v>
      </c>
      <c r="L861" s="239"/>
      <c r="M861" s="239"/>
      <c r="N861" s="239"/>
      <c r="O861" s="239"/>
    </row>
    <row r="862" spans="2:15" ht="29">
      <c r="B862" s="251" t="s">
        <v>1438</v>
      </c>
      <c r="C862" s="251" t="s">
        <v>4165</v>
      </c>
      <c r="D862" s="251" t="s">
        <v>941</v>
      </c>
      <c r="E862" s="251"/>
      <c r="F862" s="251"/>
      <c r="G862" s="251" t="s">
        <v>4168</v>
      </c>
      <c r="H862" s="251" t="s">
        <v>4169</v>
      </c>
      <c r="I862" s="679">
        <v>7</v>
      </c>
      <c r="J862" s="251" t="s">
        <v>944</v>
      </c>
      <c r="K862" s="251" t="s">
        <v>2495</v>
      </c>
      <c r="L862" s="239"/>
      <c r="M862" s="239"/>
      <c r="N862" s="239"/>
      <c r="O862" s="239"/>
    </row>
    <row r="863" spans="2:15" ht="29">
      <c r="B863" s="251" t="s">
        <v>1438</v>
      </c>
      <c r="C863" s="251" t="s">
        <v>4165</v>
      </c>
      <c r="D863" s="251" t="s">
        <v>4013</v>
      </c>
      <c r="E863" s="251"/>
      <c r="F863" s="251"/>
      <c r="G863" s="251" t="s">
        <v>4170</v>
      </c>
      <c r="H863" s="251" t="s">
        <v>4171</v>
      </c>
      <c r="I863" s="679">
        <v>5</v>
      </c>
      <c r="J863" s="251" t="s">
        <v>944</v>
      </c>
      <c r="K863" s="251" t="s">
        <v>2495</v>
      </c>
      <c r="L863" s="239"/>
      <c r="M863" s="239"/>
      <c r="N863" s="239"/>
      <c r="O863" s="239"/>
    </row>
    <row r="864" spans="2:15" ht="29">
      <c r="B864" s="251" t="s">
        <v>1438</v>
      </c>
      <c r="C864" s="251" t="s">
        <v>4165</v>
      </c>
      <c r="D864" s="251" t="s">
        <v>4008</v>
      </c>
      <c r="E864" s="251"/>
      <c r="F864" s="251"/>
      <c r="G864" s="251" t="s">
        <v>4166</v>
      </c>
      <c r="H864" s="251" t="s">
        <v>4167</v>
      </c>
      <c r="I864" s="679">
        <v>18</v>
      </c>
      <c r="J864" s="251" t="s">
        <v>956</v>
      </c>
      <c r="K864" s="251" t="s">
        <v>2495</v>
      </c>
      <c r="L864" s="239"/>
      <c r="M864" s="239"/>
      <c r="N864" s="239"/>
      <c r="O864" s="239"/>
    </row>
    <row r="865" spans="2:15" ht="29">
      <c r="B865" s="251" t="s">
        <v>1438</v>
      </c>
      <c r="C865" s="251" t="s">
        <v>4165</v>
      </c>
      <c r="D865" s="251" t="s">
        <v>4013</v>
      </c>
      <c r="E865" s="251"/>
      <c r="F865" s="251"/>
      <c r="G865" s="251" t="s">
        <v>4170</v>
      </c>
      <c r="H865" s="251" t="s">
        <v>4171</v>
      </c>
      <c r="I865" s="679">
        <v>7.5</v>
      </c>
      <c r="J865" s="251" t="s">
        <v>944</v>
      </c>
      <c r="K865" s="251" t="s">
        <v>2495</v>
      </c>
      <c r="L865" s="239"/>
      <c r="M865" s="239"/>
      <c r="N865" s="239"/>
      <c r="O865" s="239"/>
    </row>
    <row r="866" spans="2:15" ht="29">
      <c r="B866" s="251" t="s">
        <v>1438</v>
      </c>
      <c r="C866" s="251" t="s">
        <v>4165</v>
      </c>
      <c r="D866" s="251" t="s">
        <v>947</v>
      </c>
      <c r="E866" s="251"/>
      <c r="F866" s="251"/>
      <c r="G866" s="251" t="s">
        <v>4170</v>
      </c>
      <c r="H866" s="251" t="s">
        <v>4171</v>
      </c>
      <c r="I866" s="679">
        <v>14</v>
      </c>
      <c r="J866" s="251" t="s">
        <v>944</v>
      </c>
      <c r="K866" s="251" t="s">
        <v>2495</v>
      </c>
      <c r="L866" s="239"/>
      <c r="M866" s="239"/>
      <c r="N866" s="239"/>
      <c r="O866" s="239"/>
    </row>
    <row r="867" spans="2:15" ht="29">
      <c r="B867" s="251" t="s">
        <v>1438</v>
      </c>
      <c r="C867" s="251" t="s">
        <v>4165</v>
      </c>
      <c r="D867" s="251" t="s">
        <v>947</v>
      </c>
      <c r="E867" s="251"/>
      <c r="F867" s="251"/>
      <c r="G867" s="251" t="s">
        <v>4170</v>
      </c>
      <c r="H867" s="251" t="s">
        <v>4171</v>
      </c>
      <c r="I867" s="679">
        <v>14</v>
      </c>
      <c r="J867" s="251" t="s">
        <v>944</v>
      </c>
      <c r="K867" s="251" t="s">
        <v>2495</v>
      </c>
      <c r="L867" s="239"/>
      <c r="M867" s="239"/>
      <c r="N867" s="239"/>
      <c r="O867" s="239"/>
    </row>
    <row r="868" spans="2:15" ht="29">
      <c r="B868" s="251" t="s">
        <v>1438</v>
      </c>
      <c r="C868" s="251" t="s">
        <v>4165</v>
      </c>
      <c r="D868" s="251" t="s">
        <v>4013</v>
      </c>
      <c r="E868" s="251"/>
      <c r="F868" s="251"/>
      <c r="G868" s="251" t="s">
        <v>4170</v>
      </c>
      <c r="H868" s="251" t="s">
        <v>4171</v>
      </c>
      <c r="I868" s="679">
        <v>7</v>
      </c>
      <c r="J868" s="251" t="s">
        <v>944</v>
      </c>
      <c r="K868" s="251" t="s">
        <v>2495</v>
      </c>
      <c r="L868" s="239"/>
      <c r="M868" s="239"/>
      <c r="N868" s="239"/>
      <c r="O868" s="239"/>
    </row>
    <row r="869" spans="2:15" ht="29">
      <c r="B869" s="251" t="s">
        <v>1438</v>
      </c>
      <c r="C869" s="251" t="s">
        <v>4165</v>
      </c>
      <c r="D869" s="251" t="s">
        <v>4013</v>
      </c>
      <c r="E869" s="251"/>
      <c r="F869" s="251"/>
      <c r="G869" s="251" t="s">
        <v>4170</v>
      </c>
      <c r="H869" s="251" t="s">
        <v>4171</v>
      </c>
      <c r="I869" s="679">
        <v>7</v>
      </c>
      <c r="J869" s="251" t="s">
        <v>944</v>
      </c>
      <c r="K869" s="251" t="s">
        <v>2495</v>
      </c>
      <c r="L869" s="239"/>
      <c r="M869" s="239"/>
      <c r="N869" s="239"/>
      <c r="O869" s="239"/>
    </row>
    <row r="870" spans="2:15" ht="29">
      <c r="B870" s="251" t="s">
        <v>1438</v>
      </c>
      <c r="C870" s="251" t="s">
        <v>4165</v>
      </c>
      <c r="D870" s="251" t="s">
        <v>947</v>
      </c>
      <c r="E870" s="251"/>
      <c r="F870" s="251"/>
      <c r="G870" s="251" t="s">
        <v>4170</v>
      </c>
      <c r="H870" s="251" t="s">
        <v>4171</v>
      </c>
      <c r="I870" s="679">
        <v>14</v>
      </c>
      <c r="J870" s="251" t="s">
        <v>944</v>
      </c>
      <c r="K870" s="251" t="s">
        <v>2495</v>
      </c>
      <c r="L870" s="239"/>
      <c r="M870" s="239"/>
      <c r="N870" s="239"/>
      <c r="O870" s="239"/>
    </row>
    <row r="871" spans="2:15" ht="29">
      <c r="B871" s="251" t="s">
        <v>1438</v>
      </c>
      <c r="C871" s="251" t="s">
        <v>4165</v>
      </c>
      <c r="D871" s="251" t="s">
        <v>947</v>
      </c>
      <c r="E871" s="251"/>
      <c r="F871" s="251"/>
      <c r="G871" s="251" t="s">
        <v>4170</v>
      </c>
      <c r="H871" s="251" t="s">
        <v>4171</v>
      </c>
      <c r="I871" s="679">
        <v>14</v>
      </c>
      <c r="J871" s="251" t="s">
        <v>944</v>
      </c>
      <c r="K871" s="251" t="s">
        <v>2495</v>
      </c>
      <c r="L871" s="239"/>
      <c r="M871" s="239"/>
      <c r="N871" s="239"/>
      <c r="O871" s="239"/>
    </row>
    <row r="872" spans="2:15" ht="29">
      <c r="B872" s="251" t="s">
        <v>1438</v>
      </c>
      <c r="C872" s="251" t="s">
        <v>4165</v>
      </c>
      <c r="D872" s="251" t="s">
        <v>4008</v>
      </c>
      <c r="E872" s="251"/>
      <c r="F872" s="251"/>
      <c r="G872" s="251" t="s">
        <v>4166</v>
      </c>
      <c r="H872" s="251" t="s">
        <v>4167</v>
      </c>
      <c r="I872" s="679">
        <v>12</v>
      </c>
      <c r="J872" s="251" t="s">
        <v>956</v>
      </c>
      <c r="K872" s="251" t="s">
        <v>2495</v>
      </c>
      <c r="L872" s="239"/>
      <c r="M872" s="239"/>
      <c r="N872" s="239"/>
      <c r="O872" s="239"/>
    </row>
    <row r="873" spans="2:15" ht="29">
      <c r="B873" s="251" t="s">
        <v>1438</v>
      </c>
      <c r="C873" s="251" t="s">
        <v>4165</v>
      </c>
      <c r="D873" s="251" t="s">
        <v>4008</v>
      </c>
      <c r="E873" s="251"/>
      <c r="F873" s="251"/>
      <c r="G873" s="251" t="s">
        <v>4166</v>
      </c>
      <c r="H873" s="251" t="s">
        <v>4167</v>
      </c>
      <c r="I873" s="679">
        <v>91</v>
      </c>
      <c r="J873" s="251" t="s">
        <v>956</v>
      </c>
      <c r="K873" s="251" t="s">
        <v>2495</v>
      </c>
      <c r="L873" s="239"/>
      <c r="M873" s="239"/>
      <c r="N873" s="239"/>
      <c r="O873" s="239"/>
    </row>
    <row r="874" spans="2:15" ht="29">
      <c r="B874" s="251" t="s">
        <v>1438</v>
      </c>
      <c r="C874" s="251" t="s">
        <v>4165</v>
      </c>
      <c r="D874" s="251" t="s">
        <v>4012</v>
      </c>
      <c r="E874" s="251"/>
      <c r="F874" s="251"/>
      <c r="G874" s="251" t="s">
        <v>4166</v>
      </c>
      <c r="H874" s="251" t="s">
        <v>4167</v>
      </c>
      <c r="I874" s="679">
        <v>10</v>
      </c>
      <c r="J874" s="251" t="s">
        <v>956</v>
      </c>
      <c r="K874" s="251" t="s">
        <v>2495</v>
      </c>
      <c r="L874" s="239"/>
      <c r="M874" s="239"/>
      <c r="N874" s="239"/>
      <c r="O874" s="239"/>
    </row>
    <row r="875" spans="2:15" ht="29">
      <c r="B875" s="251" t="s">
        <v>1438</v>
      </c>
      <c r="C875" s="251" t="s">
        <v>4165</v>
      </c>
      <c r="D875" s="251" t="s">
        <v>4008</v>
      </c>
      <c r="E875" s="251"/>
      <c r="F875" s="251"/>
      <c r="G875" s="251" t="s">
        <v>4166</v>
      </c>
      <c r="H875" s="251" t="s">
        <v>4167</v>
      </c>
      <c r="I875" s="679">
        <v>103</v>
      </c>
      <c r="J875" s="251" t="s">
        <v>956</v>
      </c>
      <c r="K875" s="251" t="s">
        <v>2495</v>
      </c>
      <c r="L875" s="239"/>
      <c r="M875" s="239"/>
      <c r="N875" s="239"/>
      <c r="O875" s="239"/>
    </row>
    <row r="876" spans="2:15" ht="29">
      <c r="B876" s="251" t="s">
        <v>1438</v>
      </c>
      <c r="C876" s="251" t="s">
        <v>4165</v>
      </c>
      <c r="D876" s="251" t="s">
        <v>4012</v>
      </c>
      <c r="E876" s="251"/>
      <c r="F876" s="251"/>
      <c r="G876" s="251" t="s">
        <v>4166</v>
      </c>
      <c r="H876" s="251" t="s">
        <v>4167</v>
      </c>
      <c r="I876" s="679">
        <v>10</v>
      </c>
      <c r="J876" s="251" t="s">
        <v>956</v>
      </c>
      <c r="K876" s="251" t="s">
        <v>2495</v>
      </c>
      <c r="L876" s="239"/>
      <c r="M876" s="239"/>
      <c r="N876" s="239"/>
      <c r="O876" s="239"/>
    </row>
    <row r="877" spans="2:15" ht="29">
      <c r="B877" s="251" t="s">
        <v>1438</v>
      </c>
      <c r="C877" s="251" t="s">
        <v>4165</v>
      </c>
      <c r="D877" s="251" t="s">
        <v>947</v>
      </c>
      <c r="E877" s="251"/>
      <c r="F877" s="251"/>
      <c r="G877" s="251" t="s">
        <v>4168</v>
      </c>
      <c r="H877" s="251" t="s">
        <v>4169</v>
      </c>
      <c r="I877" s="679">
        <v>8</v>
      </c>
      <c r="J877" s="251" t="s">
        <v>944</v>
      </c>
      <c r="K877" s="251" t="s">
        <v>2495</v>
      </c>
      <c r="L877" s="239"/>
      <c r="M877" s="239"/>
      <c r="N877" s="239"/>
      <c r="O877" s="239"/>
    </row>
    <row r="878" spans="2:15" ht="29">
      <c r="B878" s="251" t="s">
        <v>1438</v>
      </c>
      <c r="C878" s="251" t="s">
        <v>4165</v>
      </c>
      <c r="D878" s="251" t="s">
        <v>947</v>
      </c>
      <c r="E878" s="251"/>
      <c r="F878" s="251"/>
      <c r="G878" s="251" t="s">
        <v>4168</v>
      </c>
      <c r="H878" s="251" t="s">
        <v>4169</v>
      </c>
      <c r="I878" s="679">
        <v>8</v>
      </c>
      <c r="J878" s="251" t="s">
        <v>944</v>
      </c>
      <c r="K878" s="251" t="s">
        <v>2495</v>
      </c>
      <c r="L878" s="239"/>
      <c r="M878" s="239"/>
      <c r="N878" s="239"/>
      <c r="O878" s="239"/>
    </row>
    <row r="879" spans="2:15" ht="29">
      <c r="B879" s="251" t="s">
        <v>1438</v>
      </c>
      <c r="C879" s="251" t="s">
        <v>4165</v>
      </c>
      <c r="D879" s="251" t="s">
        <v>4013</v>
      </c>
      <c r="E879" s="251"/>
      <c r="F879" s="251"/>
      <c r="G879" s="251" t="s">
        <v>4170</v>
      </c>
      <c r="H879" s="251" t="s">
        <v>4171</v>
      </c>
      <c r="I879" s="679">
        <v>8</v>
      </c>
      <c r="J879" s="251" t="s">
        <v>944</v>
      </c>
      <c r="K879" s="251" t="s">
        <v>2495</v>
      </c>
      <c r="L879" s="239"/>
      <c r="M879" s="239"/>
      <c r="N879" s="239"/>
      <c r="O879" s="239"/>
    </row>
    <row r="880" spans="2:15" ht="29">
      <c r="B880" s="251" t="s">
        <v>1438</v>
      </c>
      <c r="C880" s="251" t="s">
        <v>4165</v>
      </c>
      <c r="D880" s="251" t="s">
        <v>4013</v>
      </c>
      <c r="E880" s="251"/>
      <c r="F880" s="251"/>
      <c r="G880" s="251" t="s">
        <v>4170</v>
      </c>
      <c r="H880" s="251" t="s">
        <v>4171</v>
      </c>
      <c r="I880" s="679">
        <v>8</v>
      </c>
      <c r="J880" s="251" t="s">
        <v>944</v>
      </c>
      <c r="K880" s="251" t="s">
        <v>2495</v>
      </c>
      <c r="L880" s="239"/>
      <c r="M880" s="239"/>
      <c r="N880" s="239"/>
      <c r="O880" s="239"/>
    </row>
    <row r="881" spans="2:15" ht="29">
      <c r="B881" s="251" t="s">
        <v>1438</v>
      </c>
      <c r="C881" s="251" t="s">
        <v>4165</v>
      </c>
      <c r="D881" s="251" t="s">
        <v>947</v>
      </c>
      <c r="E881" s="251"/>
      <c r="F881" s="251"/>
      <c r="G881" s="251" t="s">
        <v>4170</v>
      </c>
      <c r="H881" s="251" t="s">
        <v>4171</v>
      </c>
      <c r="I881" s="679">
        <v>14</v>
      </c>
      <c r="J881" s="251" t="s">
        <v>944</v>
      </c>
      <c r="K881" s="251" t="s">
        <v>2495</v>
      </c>
      <c r="L881" s="239"/>
      <c r="M881" s="239"/>
      <c r="N881" s="239"/>
      <c r="O881" s="239"/>
    </row>
    <row r="882" spans="2:15" ht="29">
      <c r="B882" s="251" t="s">
        <v>1438</v>
      </c>
      <c r="C882" s="251" t="s">
        <v>4165</v>
      </c>
      <c r="D882" s="251" t="s">
        <v>947</v>
      </c>
      <c r="E882" s="251"/>
      <c r="F882" s="251"/>
      <c r="G882" s="251" t="s">
        <v>4170</v>
      </c>
      <c r="H882" s="251" t="s">
        <v>4171</v>
      </c>
      <c r="I882" s="679">
        <v>14</v>
      </c>
      <c r="J882" s="251" t="s">
        <v>944</v>
      </c>
      <c r="K882" s="251" t="s">
        <v>2495</v>
      </c>
      <c r="L882" s="239"/>
      <c r="M882" s="239"/>
      <c r="N882" s="239"/>
      <c r="O882" s="239"/>
    </row>
    <row r="883" spans="2:15" ht="29">
      <c r="B883" s="251" t="s">
        <v>1438</v>
      </c>
      <c r="C883" s="251" t="s">
        <v>4165</v>
      </c>
      <c r="D883" s="251" t="s">
        <v>4013</v>
      </c>
      <c r="E883" s="251"/>
      <c r="F883" s="251"/>
      <c r="G883" s="251" t="s">
        <v>4170</v>
      </c>
      <c r="H883" s="251" t="s">
        <v>4171</v>
      </c>
      <c r="I883" s="679">
        <v>5.5</v>
      </c>
      <c r="J883" s="251" t="s">
        <v>944</v>
      </c>
      <c r="K883" s="251" t="s">
        <v>2495</v>
      </c>
      <c r="L883" s="239"/>
      <c r="M883" s="239"/>
      <c r="N883" s="239"/>
      <c r="O883" s="239"/>
    </row>
    <row r="884" spans="2:15" ht="29">
      <c r="B884" s="251" t="s">
        <v>1438</v>
      </c>
      <c r="C884" s="251" t="s">
        <v>4165</v>
      </c>
      <c r="D884" s="251" t="s">
        <v>4013</v>
      </c>
      <c r="E884" s="251"/>
      <c r="F884" s="251"/>
      <c r="G884" s="251" t="s">
        <v>4170</v>
      </c>
      <c r="H884" s="251" t="s">
        <v>4171</v>
      </c>
      <c r="I884" s="679">
        <v>5.5</v>
      </c>
      <c r="J884" s="251" t="s">
        <v>944</v>
      </c>
      <c r="K884" s="251" t="s">
        <v>2495</v>
      </c>
      <c r="L884" s="239"/>
      <c r="M884" s="239"/>
      <c r="N884" s="239"/>
      <c r="O884" s="239"/>
    </row>
    <row r="885" spans="2:15" ht="29">
      <c r="B885" s="251" t="s">
        <v>1438</v>
      </c>
      <c r="C885" s="251" t="s">
        <v>4165</v>
      </c>
      <c r="D885" s="251" t="s">
        <v>4008</v>
      </c>
      <c r="E885" s="251"/>
      <c r="F885" s="251"/>
      <c r="G885" s="251" t="s">
        <v>4166</v>
      </c>
      <c r="H885" s="251" t="s">
        <v>4167</v>
      </c>
      <c r="I885" s="679">
        <v>28.73</v>
      </c>
      <c r="J885" s="251" t="s">
        <v>956</v>
      </c>
      <c r="K885" s="251" t="s">
        <v>2495</v>
      </c>
      <c r="L885" s="239"/>
      <c r="M885" s="239"/>
      <c r="N885" s="239"/>
      <c r="O885" s="239"/>
    </row>
    <row r="886" spans="2:15" ht="29">
      <c r="B886" s="251" t="s">
        <v>1438</v>
      </c>
      <c r="C886" s="251" t="s">
        <v>4165</v>
      </c>
      <c r="D886" s="251" t="s">
        <v>4008</v>
      </c>
      <c r="E886" s="251"/>
      <c r="F886" s="251"/>
      <c r="G886" s="251" t="s">
        <v>4166</v>
      </c>
      <c r="H886" s="251" t="s">
        <v>4167</v>
      </c>
      <c r="I886" s="679">
        <v>90</v>
      </c>
      <c r="J886" s="251" t="s">
        <v>956</v>
      </c>
      <c r="K886" s="251" t="s">
        <v>2495</v>
      </c>
      <c r="L886" s="239"/>
      <c r="M886" s="239"/>
      <c r="N886" s="239"/>
      <c r="O886" s="239"/>
    </row>
    <row r="887" spans="2:15" ht="29">
      <c r="B887" s="251" t="s">
        <v>1438</v>
      </c>
      <c r="C887" s="251" t="s">
        <v>4165</v>
      </c>
      <c r="D887" s="251" t="s">
        <v>4008</v>
      </c>
      <c r="E887" s="251"/>
      <c r="F887" s="251"/>
      <c r="G887" s="251" t="s">
        <v>4166</v>
      </c>
      <c r="H887" s="251" t="s">
        <v>4167</v>
      </c>
      <c r="I887" s="679">
        <v>16</v>
      </c>
      <c r="J887" s="251" t="s">
        <v>956</v>
      </c>
      <c r="K887" s="251" t="s">
        <v>2495</v>
      </c>
      <c r="L887" s="239"/>
      <c r="M887" s="239"/>
      <c r="N887" s="239"/>
      <c r="O887" s="239"/>
    </row>
    <row r="888" spans="2:15" ht="29">
      <c r="B888" s="251" t="s">
        <v>1438</v>
      </c>
      <c r="C888" s="251" t="s">
        <v>4165</v>
      </c>
      <c r="D888" s="251" t="s">
        <v>4012</v>
      </c>
      <c r="E888" s="251"/>
      <c r="F888" s="251"/>
      <c r="G888" s="251" t="s">
        <v>4166</v>
      </c>
      <c r="H888" s="251" t="s">
        <v>4167</v>
      </c>
      <c r="I888" s="679">
        <v>10</v>
      </c>
      <c r="J888" s="251" t="s">
        <v>956</v>
      </c>
      <c r="K888" s="251" t="s">
        <v>2495</v>
      </c>
      <c r="L888" s="239"/>
      <c r="M888" s="239"/>
      <c r="N888" s="239"/>
      <c r="O888" s="239"/>
    </row>
    <row r="889" spans="2:15" ht="29">
      <c r="B889" s="251" t="s">
        <v>1438</v>
      </c>
      <c r="C889" s="251" t="s">
        <v>4165</v>
      </c>
      <c r="D889" s="251" t="s">
        <v>4013</v>
      </c>
      <c r="E889" s="251"/>
      <c r="F889" s="251"/>
      <c r="G889" s="251" t="s">
        <v>4170</v>
      </c>
      <c r="H889" s="251" t="s">
        <v>4171</v>
      </c>
      <c r="I889" s="679">
        <v>7</v>
      </c>
      <c r="J889" s="251" t="s">
        <v>944</v>
      </c>
      <c r="K889" s="251" t="s">
        <v>2495</v>
      </c>
      <c r="L889" s="239"/>
      <c r="M889" s="239"/>
      <c r="N889" s="239"/>
      <c r="O889" s="239"/>
    </row>
    <row r="890" spans="2:15" ht="29">
      <c r="B890" s="251" t="s">
        <v>1438</v>
      </c>
      <c r="C890" s="251" t="s">
        <v>4165</v>
      </c>
      <c r="D890" s="251" t="s">
        <v>4013</v>
      </c>
      <c r="E890" s="251"/>
      <c r="F890" s="251"/>
      <c r="G890" s="251" t="s">
        <v>4170</v>
      </c>
      <c r="H890" s="251" t="s">
        <v>4171</v>
      </c>
      <c r="I890" s="679">
        <v>7</v>
      </c>
      <c r="J890" s="251" t="s">
        <v>944</v>
      </c>
      <c r="K890" s="251" t="s">
        <v>2495</v>
      </c>
      <c r="L890" s="239"/>
      <c r="M890" s="239"/>
      <c r="N890" s="239"/>
      <c r="O890" s="239"/>
    </row>
    <row r="891" spans="2:15" ht="29">
      <c r="B891" s="251" t="s">
        <v>1438</v>
      </c>
      <c r="C891" s="251" t="s">
        <v>4165</v>
      </c>
      <c r="D891" s="251" t="s">
        <v>4008</v>
      </c>
      <c r="E891" s="251"/>
      <c r="F891" s="251"/>
      <c r="G891" s="251" t="s">
        <v>4166</v>
      </c>
      <c r="H891" s="251" t="s">
        <v>4167</v>
      </c>
      <c r="I891" s="679">
        <v>5</v>
      </c>
      <c r="J891" s="251" t="s">
        <v>956</v>
      </c>
      <c r="K891" s="251" t="s">
        <v>2495</v>
      </c>
      <c r="L891" s="239"/>
      <c r="M891" s="239"/>
      <c r="N891" s="239"/>
      <c r="O891" s="239"/>
    </row>
    <row r="892" spans="2:15" ht="29">
      <c r="B892" s="251" t="s">
        <v>1438</v>
      </c>
      <c r="C892" s="251" t="s">
        <v>4165</v>
      </c>
      <c r="D892" s="251" t="s">
        <v>4008</v>
      </c>
      <c r="E892" s="251"/>
      <c r="F892" s="251"/>
      <c r="G892" s="251" t="s">
        <v>4166</v>
      </c>
      <c r="H892" s="251" t="s">
        <v>4167</v>
      </c>
      <c r="I892" s="679">
        <v>55</v>
      </c>
      <c r="J892" s="251" t="s">
        <v>956</v>
      </c>
      <c r="K892" s="251" t="s">
        <v>2495</v>
      </c>
      <c r="L892" s="239"/>
      <c r="M892" s="239"/>
      <c r="N892" s="239"/>
      <c r="O892" s="239"/>
    </row>
    <row r="893" spans="2:15" ht="29">
      <c r="B893" s="251" t="s">
        <v>1438</v>
      </c>
      <c r="C893" s="251" t="s">
        <v>4165</v>
      </c>
      <c r="D893" s="251" t="s">
        <v>949</v>
      </c>
      <c r="E893" s="251"/>
      <c r="F893" s="251"/>
      <c r="G893" s="251" t="s">
        <v>4172</v>
      </c>
      <c r="H893" s="251" t="s">
        <v>4173</v>
      </c>
      <c r="I893" s="679">
        <v>1.05</v>
      </c>
      <c r="J893" s="251" t="s">
        <v>944</v>
      </c>
      <c r="K893" s="251" t="s">
        <v>2495</v>
      </c>
      <c r="L893" s="239"/>
      <c r="M893" s="239"/>
      <c r="N893" s="239"/>
      <c r="O893" s="239"/>
    </row>
    <row r="894" spans="2:15" ht="29">
      <c r="B894" s="251" t="s">
        <v>1438</v>
      </c>
      <c r="C894" s="251" t="s">
        <v>4165</v>
      </c>
      <c r="D894" s="251" t="s">
        <v>4008</v>
      </c>
      <c r="E894" s="251"/>
      <c r="F894" s="251"/>
      <c r="G894" s="251" t="s">
        <v>4166</v>
      </c>
      <c r="H894" s="251" t="s">
        <v>4167</v>
      </c>
      <c r="I894" s="679">
        <v>75</v>
      </c>
      <c r="J894" s="251" t="s">
        <v>956</v>
      </c>
      <c r="K894" s="251" t="s">
        <v>2495</v>
      </c>
      <c r="L894" s="239"/>
      <c r="M894" s="239"/>
      <c r="N894" s="239"/>
      <c r="O894" s="239"/>
    </row>
    <row r="895" spans="2:15" ht="29">
      <c r="B895" s="251" t="s">
        <v>1438</v>
      </c>
      <c r="C895" s="251" t="s">
        <v>4165</v>
      </c>
      <c r="D895" s="251" t="s">
        <v>4013</v>
      </c>
      <c r="E895" s="251"/>
      <c r="F895" s="251"/>
      <c r="G895" s="251" t="s">
        <v>4170</v>
      </c>
      <c r="H895" s="251" t="s">
        <v>4171</v>
      </c>
      <c r="I895" s="679">
        <v>7.5</v>
      </c>
      <c r="J895" s="251" t="s">
        <v>944</v>
      </c>
      <c r="K895" s="251" t="s">
        <v>2495</v>
      </c>
      <c r="L895" s="239"/>
      <c r="M895" s="239"/>
      <c r="N895" s="239"/>
      <c r="O895" s="239"/>
    </row>
    <row r="896" spans="2:15" ht="29">
      <c r="B896" s="251" t="s">
        <v>1438</v>
      </c>
      <c r="C896" s="251" t="s">
        <v>4165</v>
      </c>
      <c r="D896" s="251" t="s">
        <v>4013</v>
      </c>
      <c r="E896" s="251"/>
      <c r="F896" s="251"/>
      <c r="G896" s="251" t="s">
        <v>4170</v>
      </c>
      <c r="H896" s="251" t="s">
        <v>4171</v>
      </c>
      <c r="I896" s="679">
        <v>7.5</v>
      </c>
      <c r="J896" s="251" t="s">
        <v>944</v>
      </c>
      <c r="K896" s="251" t="s">
        <v>2495</v>
      </c>
      <c r="L896" s="239"/>
      <c r="M896" s="239"/>
      <c r="N896" s="239"/>
      <c r="O896" s="239"/>
    </row>
    <row r="897" spans="2:15" ht="29">
      <c r="B897" s="251" t="s">
        <v>1438</v>
      </c>
      <c r="C897" s="251" t="s">
        <v>4165</v>
      </c>
      <c r="D897" s="251" t="s">
        <v>957</v>
      </c>
      <c r="E897" s="251"/>
      <c r="F897" s="251"/>
      <c r="G897" s="251" t="s">
        <v>4174</v>
      </c>
      <c r="H897" s="251" t="s">
        <v>4175</v>
      </c>
      <c r="I897" s="679">
        <v>235</v>
      </c>
      <c r="J897" s="251" t="s">
        <v>4153</v>
      </c>
      <c r="K897" s="251" t="s">
        <v>2495</v>
      </c>
      <c r="L897" s="239"/>
      <c r="M897" s="239"/>
      <c r="N897" s="239"/>
      <c r="O897" s="239"/>
    </row>
    <row r="898" spans="2:15" ht="29">
      <c r="B898" s="251" t="s">
        <v>1438</v>
      </c>
      <c r="C898" s="251" t="s">
        <v>4165</v>
      </c>
      <c r="D898" s="251" t="s">
        <v>4008</v>
      </c>
      <c r="E898" s="251"/>
      <c r="F898" s="251"/>
      <c r="G898" s="251" t="s">
        <v>4166</v>
      </c>
      <c r="H898" s="251" t="s">
        <v>4167</v>
      </c>
      <c r="I898" s="679">
        <v>17</v>
      </c>
      <c r="J898" s="251" t="s">
        <v>956</v>
      </c>
      <c r="K898" s="251" t="s">
        <v>2495</v>
      </c>
      <c r="L898" s="239"/>
      <c r="M898" s="239"/>
      <c r="N898" s="239"/>
      <c r="O898" s="239"/>
    </row>
    <row r="899" spans="2:15" ht="29">
      <c r="B899" s="251" t="s">
        <v>1438</v>
      </c>
      <c r="C899" s="251" t="s">
        <v>4165</v>
      </c>
      <c r="D899" s="251" t="s">
        <v>4013</v>
      </c>
      <c r="E899" s="251"/>
      <c r="F899" s="251"/>
      <c r="G899" s="251" t="s">
        <v>4170</v>
      </c>
      <c r="H899" s="251" t="s">
        <v>4171</v>
      </c>
      <c r="I899" s="679">
        <v>8</v>
      </c>
      <c r="J899" s="251" t="s">
        <v>944</v>
      </c>
      <c r="K899" s="251" t="s">
        <v>2495</v>
      </c>
      <c r="L899" s="239"/>
      <c r="M899" s="239"/>
      <c r="N899" s="239"/>
      <c r="O899" s="239"/>
    </row>
    <row r="900" spans="2:15" ht="29">
      <c r="B900" s="251" t="s">
        <v>1438</v>
      </c>
      <c r="C900" s="251" t="s">
        <v>4165</v>
      </c>
      <c r="D900" s="251" t="s">
        <v>4013</v>
      </c>
      <c r="E900" s="251"/>
      <c r="F900" s="251"/>
      <c r="G900" s="251" t="s">
        <v>4170</v>
      </c>
      <c r="H900" s="251" t="s">
        <v>4171</v>
      </c>
      <c r="I900" s="679">
        <v>8</v>
      </c>
      <c r="J900" s="251" t="s">
        <v>944</v>
      </c>
      <c r="K900" s="251" t="s">
        <v>2495</v>
      </c>
      <c r="L900" s="239"/>
      <c r="M900" s="239"/>
      <c r="N900" s="239"/>
      <c r="O900" s="239"/>
    </row>
    <row r="901" spans="2:15" ht="29">
      <c r="B901" s="251" t="s">
        <v>1438</v>
      </c>
      <c r="C901" s="251" t="s">
        <v>4165</v>
      </c>
      <c r="D901" s="251" t="s">
        <v>947</v>
      </c>
      <c r="E901" s="251"/>
      <c r="F901" s="251"/>
      <c r="G901" s="251" t="s">
        <v>4170</v>
      </c>
      <c r="H901" s="251" t="s">
        <v>4171</v>
      </c>
      <c r="I901" s="679">
        <v>14</v>
      </c>
      <c r="J901" s="251" t="s">
        <v>944</v>
      </c>
      <c r="K901" s="251" t="s">
        <v>2495</v>
      </c>
      <c r="L901" s="239"/>
      <c r="M901" s="239"/>
      <c r="N901" s="239"/>
      <c r="O901" s="239"/>
    </row>
    <row r="902" spans="2:15" ht="29">
      <c r="B902" s="251" t="s">
        <v>1438</v>
      </c>
      <c r="C902" s="251" t="s">
        <v>4165</v>
      </c>
      <c r="D902" s="251" t="s">
        <v>4013</v>
      </c>
      <c r="E902" s="251"/>
      <c r="F902" s="251"/>
      <c r="G902" s="251" t="s">
        <v>4170</v>
      </c>
      <c r="H902" s="251" t="s">
        <v>4171</v>
      </c>
      <c r="I902" s="679">
        <v>7</v>
      </c>
      <c r="J902" s="251" t="s">
        <v>944</v>
      </c>
      <c r="K902" s="251" t="s">
        <v>2495</v>
      </c>
      <c r="L902" s="239"/>
      <c r="M902" s="239"/>
      <c r="N902" s="239"/>
      <c r="O902" s="239"/>
    </row>
    <row r="903" spans="2:15" ht="29">
      <c r="B903" s="251" t="s">
        <v>1438</v>
      </c>
      <c r="C903" s="251" t="s">
        <v>4165</v>
      </c>
      <c r="D903" s="251" t="s">
        <v>4022</v>
      </c>
      <c r="E903" s="251"/>
      <c r="F903" s="251"/>
      <c r="G903" s="251" t="s">
        <v>4168</v>
      </c>
      <c r="H903" s="251" t="s">
        <v>4169</v>
      </c>
      <c r="I903" s="679">
        <v>8</v>
      </c>
      <c r="J903" s="251" t="s">
        <v>944</v>
      </c>
      <c r="K903" s="251" t="s">
        <v>2495</v>
      </c>
      <c r="L903" s="239"/>
      <c r="M903" s="239"/>
      <c r="N903" s="239"/>
      <c r="O903" s="239"/>
    </row>
    <row r="904" spans="2:15" ht="29">
      <c r="B904" s="251" t="s">
        <v>1438</v>
      </c>
      <c r="C904" s="251" t="s">
        <v>4165</v>
      </c>
      <c r="D904" s="251" t="s">
        <v>4022</v>
      </c>
      <c r="E904" s="251"/>
      <c r="F904" s="251"/>
      <c r="G904" s="251" t="s">
        <v>4168</v>
      </c>
      <c r="H904" s="251" t="s">
        <v>4169</v>
      </c>
      <c r="I904" s="679">
        <v>8</v>
      </c>
      <c r="J904" s="251" t="s">
        <v>944</v>
      </c>
      <c r="K904" s="251" t="s">
        <v>2495</v>
      </c>
      <c r="L904" s="239"/>
      <c r="M904" s="239"/>
      <c r="N904" s="239"/>
      <c r="O904" s="239"/>
    </row>
    <row r="905" spans="2:15" ht="29">
      <c r="B905" s="251" t="s">
        <v>1438</v>
      </c>
      <c r="C905" s="251" t="s">
        <v>4165</v>
      </c>
      <c r="D905" s="251" t="s">
        <v>4022</v>
      </c>
      <c r="E905" s="251"/>
      <c r="F905" s="251"/>
      <c r="G905" s="251" t="s">
        <v>4168</v>
      </c>
      <c r="H905" s="251" t="s">
        <v>4169</v>
      </c>
      <c r="I905" s="679">
        <v>7</v>
      </c>
      <c r="J905" s="251" t="s">
        <v>944</v>
      </c>
      <c r="K905" s="251" t="s">
        <v>2495</v>
      </c>
      <c r="L905" s="239"/>
      <c r="M905" s="239"/>
      <c r="N905" s="239"/>
      <c r="O905" s="239"/>
    </row>
    <row r="906" spans="2:15" ht="29">
      <c r="B906" s="251" t="s">
        <v>1438</v>
      </c>
      <c r="C906" s="251" t="s">
        <v>4165</v>
      </c>
      <c r="D906" s="251" t="s">
        <v>4008</v>
      </c>
      <c r="E906" s="251"/>
      <c r="F906" s="251"/>
      <c r="G906" s="251" t="s">
        <v>4166</v>
      </c>
      <c r="H906" s="251" t="s">
        <v>4167</v>
      </c>
      <c r="I906" s="679">
        <v>90</v>
      </c>
      <c r="J906" s="251" t="s">
        <v>956</v>
      </c>
      <c r="K906" s="251" t="s">
        <v>2495</v>
      </c>
      <c r="L906" s="239"/>
      <c r="M906" s="239"/>
      <c r="N906" s="239"/>
      <c r="O906" s="239"/>
    </row>
    <row r="907" spans="2:15" ht="29">
      <c r="B907" s="251" t="s">
        <v>1438</v>
      </c>
      <c r="C907" s="251" t="s">
        <v>4165</v>
      </c>
      <c r="D907" s="251" t="s">
        <v>4012</v>
      </c>
      <c r="E907" s="251"/>
      <c r="F907" s="251"/>
      <c r="G907" s="251" t="s">
        <v>4166</v>
      </c>
      <c r="H907" s="251" t="s">
        <v>4167</v>
      </c>
      <c r="I907" s="679">
        <v>10</v>
      </c>
      <c r="J907" s="251" t="s">
        <v>956</v>
      </c>
      <c r="K907" s="251" t="s">
        <v>2495</v>
      </c>
      <c r="L907" s="239"/>
      <c r="M907" s="239"/>
      <c r="N907" s="239"/>
      <c r="O907" s="239"/>
    </row>
    <row r="908" spans="2:15" ht="29">
      <c r="B908" s="251" t="s">
        <v>1438</v>
      </c>
      <c r="C908" s="251" t="s">
        <v>4165</v>
      </c>
      <c r="D908" s="251" t="s">
        <v>4022</v>
      </c>
      <c r="E908" s="251"/>
      <c r="F908" s="251"/>
      <c r="G908" s="251" t="s">
        <v>4168</v>
      </c>
      <c r="H908" s="251" t="s">
        <v>4169</v>
      </c>
      <c r="I908" s="679">
        <v>7</v>
      </c>
      <c r="J908" s="251" t="s">
        <v>944</v>
      </c>
      <c r="K908" s="251" t="s">
        <v>2495</v>
      </c>
      <c r="L908" s="239"/>
      <c r="M908" s="239"/>
      <c r="N908" s="239"/>
      <c r="O908" s="239"/>
    </row>
    <row r="909" spans="2:15" ht="29">
      <c r="B909" s="251" t="s">
        <v>1438</v>
      </c>
      <c r="C909" s="251" t="s">
        <v>4165</v>
      </c>
      <c r="D909" s="251" t="s">
        <v>4022</v>
      </c>
      <c r="E909" s="251"/>
      <c r="F909" s="251"/>
      <c r="G909" s="251" t="s">
        <v>4168</v>
      </c>
      <c r="H909" s="251" t="s">
        <v>4169</v>
      </c>
      <c r="I909" s="679">
        <v>7</v>
      </c>
      <c r="J909" s="251" t="s">
        <v>944</v>
      </c>
      <c r="K909" s="251" t="s">
        <v>2495</v>
      </c>
      <c r="L909" s="239"/>
      <c r="M909" s="239"/>
      <c r="N909" s="239"/>
      <c r="O909" s="239"/>
    </row>
    <row r="910" spans="2:15" ht="29">
      <c r="B910" s="251" t="s">
        <v>1438</v>
      </c>
      <c r="C910" s="251" t="s">
        <v>4165</v>
      </c>
      <c r="D910" s="251" t="s">
        <v>4013</v>
      </c>
      <c r="E910" s="251"/>
      <c r="F910" s="251"/>
      <c r="G910" s="251" t="s">
        <v>4170</v>
      </c>
      <c r="H910" s="251" t="s">
        <v>4171</v>
      </c>
      <c r="I910" s="679">
        <v>6.5</v>
      </c>
      <c r="J910" s="251" t="s">
        <v>944</v>
      </c>
      <c r="K910" s="251" t="s">
        <v>2495</v>
      </c>
      <c r="L910" s="239"/>
      <c r="M910" s="239"/>
      <c r="N910" s="239"/>
      <c r="O910" s="239"/>
    </row>
    <row r="911" spans="2:15" ht="29">
      <c r="B911" s="251" t="s">
        <v>1438</v>
      </c>
      <c r="C911" s="251" t="s">
        <v>4165</v>
      </c>
      <c r="D911" s="251" t="s">
        <v>4013</v>
      </c>
      <c r="E911" s="251"/>
      <c r="F911" s="251"/>
      <c r="G911" s="251" t="s">
        <v>4170</v>
      </c>
      <c r="H911" s="251" t="s">
        <v>4171</v>
      </c>
      <c r="I911" s="679">
        <v>6.5</v>
      </c>
      <c r="J911" s="251" t="s">
        <v>944</v>
      </c>
      <c r="K911" s="251" t="s">
        <v>2495</v>
      </c>
      <c r="L911" s="239"/>
      <c r="M911" s="239"/>
      <c r="N911" s="239"/>
      <c r="O911" s="239"/>
    </row>
    <row r="912" spans="2:15" ht="29">
      <c r="B912" s="251" t="s">
        <v>1438</v>
      </c>
      <c r="C912" s="251" t="s">
        <v>4165</v>
      </c>
      <c r="D912" s="251" t="s">
        <v>4008</v>
      </c>
      <c r="E912" s="251"/>
      <c r="F912" s="251"/>
      <c r="G912" s="251" t="s">
        <v>4166</v>
      </c>
      <c r="H912" s="251" t="s">
        <v>4167</v>
      </c>
      <c r="I912" s="679">
        <v>18</v>
      </c>
      <c r="J912" s="251" t="s">
        <v>944</v>
      </c>
      <c r="K912" s="251" t="s">
        <v>2495</v>
      </c>
      <c r="L912" s="239"/>
      <c r="M912" s="239"/>
      <c r="N912" s="239"/>
      <c r="O912" s="239"/>
    </row>
    <row r="913" spans="2:15" ht="29">
      <c r="B913" s="251" t="s">
        <v>1438</v>
      </c>
      <c r="C913" s="251" t="s">
        <v>4165</v>
      </c>
      <c r="D913" s="251" t="s">
        <v>4012</v>
      </c>
      <c r="E913" s="251"/>
      <c r="F913" s="251"/>
      <c r="G913" s="251" t="s">
        <v>4166</v>
      </c>
      <c r="H913" s="251" t="s">
        <v>4167</v>
      </c>
      <c r="I913" s="679">
        <v>5</v>
      </c>
      <c r="J913" s="251" t="s">
        <v>944</v>
      </c>
      <c r="K913" s="251" t="s">
        <v>2495</v>
      </c>
      <c r="L913" s="239"/>
      <c r="M913" s="239"/>
      <c r="N913" s="239"/>
      <c r="O913" s="239"/>
    </row>
    <row r="914" spans="2:15" ht="29">
      <c r="B914" s="251" t="s">
        <v>1438</v>
      </c>
      <c r="C914" s="251" t="s">
        <v>4165</v>
      </c>
      <c r="D914" s="251" t="s">
        <v>4008</v>
      </c>
      <c r="E914" s="251"/>
      <c r="F914" s="251"/>
      <c r="G914" s="251" t="s">
        <v>4166</v>
      </c>
      <c r="H914" s="251" t="s">
        <v>4167</v>
      </c>
      <c r="I914" s="679">
        <v>8</v>
      </c>
      <c r="J914" s="251" t="s">
        <v>944</v>
      </c>
      <c r="K914" s="251" t="s">
        <v>2495</v>
      </c>
      <c r="L914" s="239"/>
      <c r="M914" s="239"/>
      <c r="N914" s="239"/>
      <c r="O914" s="239"/>
    </row>
    <row r="915" spans="2:15" ht="29">
      <c r="B915" s="251" t="s">
        <v>1438</v>
      </c>
      <c r="C915" s="251" t="s">
        <v>4165</v>
      </c>
      <c r="D915" s="251" t="s">
        <v>4008</v>
      </c>
      <c r="E915" s="251"/>
      <c r="F915" s="251"/>
      <c r="G915" s="251" t="s">
        <v>4166</v>
      </c>
      <c r="H915" s="251" t="s">
        <v>4167</v>
      </c>
      <c r="I915" s="679">
        <v>28.7</v>
      </c>
      <c r="J915" s="251" t="s">
        <v>944</v>
      </c>
      <c r="K915" s="251" t="s">
        <v>2495</v>
      </c>
      <c r="L915" s="239"/>
      <c r="M915" s="239"/>
      <c r="N915" s="239"/>
      <c r="O915" s="239"/>
    </row>
    <row r="916" spans="2:15" ht="29">
      <c r="B916" s="251" t="s">
        <v>1438</v>
      </c>
      <c r="C916" s="251" t="s">
        <v>4165</v>
      </c>
      <c r="D916" s="251" t="s">
        <v>4013</v>
      </c>
      <c r="E916" s="251"/>
      <c r="F916" s="251"/>
      <c r="G916" s="251" t="s">
        <v>4170</v>
      </c>
      <c r="H916" s="251" t="s">
        <v>4171</v>
      </c>
      <c r="I916" s="679">
        <v>7.5</v>
      </c>
      <c r="J916" s="251" t="s">
        <v>944</v>
      </c>
      <c r="K916" s="251" t="s">
        <v>2495</v>
      </c>
      <c r="L916" s="239"/>
      <c r="M916" s="239"/>
      <c r="N916" s="239"/>
      <c r="O916" s="239"/>
    </row>
    <row r="917" spans="2:15" ht="29">
      <c r="B917" s="251" t="s">
        <v>1438</v>
      </c>
      <c r="C917" s="251" t="s">
        <v>4165</v>
      </c>
      <c r="D917" s="251" t="s">
        <v>4013</v>
      </c>
      <c r="E917" s="251"/>
      <c r="F917" s="251"/>
      <c r="G917" s="251" t="s">
        <v>4170</v>
      </c>
      <c r="H917" s="251" t="s">
        <v>4171</v>
      </c>
      <c r="I917" s="679">
        <v>7.5</v>
      </c>
      <c r="J917" s="251" t="s">
        <v>944</v>
      </c>
      <c r="K917" s="251" t="s">
        <v>2495</v>
      </c>
      <c r="L917" s="239"/>
      <c r="M917" s="239"/>
      <c r="N917" s="239"/>
      <c r="O917" s="239"/>
    </row>
    <row r="918" spans="2:15" ht="29">
      <c r="B918" s="251" t="s">
        <v>1438</v>
      </c>
      <c r="C918" s="251" t="s">
        <v>4165</v>
      </c>
      <c r="D918" s="251" t="s">
        <v>4008</v>
      </c>
      <c r="E918" s="251"/>
      <c r="F918" s="251"/>
      <c r="G918" s="251" t="s">
        <v>4166</v>
      </c>
      <c r="H918" s="251" t="s">
        <v>4167</v>
      </c>
      <c r="I918" s="679">
        <v>15</v>
      </c>
      <c r="J918" s="251" t="s">
        <v>944</v>
      </c>
      <c r="K918" s="251" t="s">
        <v>2495</v>
      </c>
      <c r="L918" s="239"/>
      <c r="M918" s="239"/>
      <c r="N918" s="239"/>
      <c r="O918" s="239"/>
    </row>
    <row r="919" spans="2:15" ht="29">
      <c r="B919" s="251" t="s">
        <v>1438</v>
      </c>
      <c r="C919" s="251" t="s">
        <v>4165</v>
      </c>
      <c r="D919" s="251" t="s">
        <v>4013</v>
      </c>
      <c r="E919" s="251"/>
      <c r="F919" s="251"/>
      <c r="G919" s="251" t="s">
        <v>4170</v>
      </c>
      <c r="H919" s="251" t="s">
        <v>4171</v>
      </c>
      <c r="I919" s="679">
        <v>6</v>
      </c>
      <c r="J919" s="251" t="s">
        <v>944</v>
      </c>
      <c r="K919" s="251" t="s">
        <v>2495</v>
      </c>
      <c r="L919" s="239"/>
      <c r="M919" s="239"/>
      <c r="N919" s="239"/>
      <c r="O919" s="239"/>
    </row>
    <row r="920" spans="2:15" ht="29">
      <c r="B920" s="251" t="s">
        <v>1438</v>
      </c>
      <c r="C920" s="251" t="s">
        <v>4165</v>
      </c>
      <c r="D920" s="251" t="s">
        <v>4012</v>
      </c>
      <c r="E920" s="251"/>
      <c r="F920" s="251"/>
      <c r="G920" s="251" t="s">
        <v>4166</v>
      </c>
      <c r="H920" s="251" t="s">
        <v>4167</v>
      </c>
      <c r="I920" s="679">
        <v>5</v>
      </c>
      <c r="J920" s="251" t="s">
        <v>944</v>
      </c>
      <c r="K920" s="251" t="s">
        <v>2495</v>
      </c>
      <c r="L920" s="239"/>
      <c r="M920" s="239"/>
      <c r="N920" s="239"/>
      <c r="O920" s="239"/>
    </row>
    <row r="921" spans="2:15" ht="29">
      <c r="B921" s="251" t="s">
        <v>1438</v>
      </c>
      <c r="C921" s="251" t="s">
        <v>4165</v>
      </c>
      <c r="D921" s="251" t="s">
        <v>4008</v>
      </c>
      <c r="E921" s="251"/>
      <c r="F921" s="251"/>
      <c r="G921" s="251" t="s">
        <v>4166</v>
      </c>
      <c r="H921" s="251" t="s">
        <v>4167</v>
      </c>
      <c r="I921" s="679">
        <v>55</v>
      </c>
      <c r="J921" s="251" t="s">
        <v>944</v>
      </c>
      <c r="K921" s="251" t="s">
        <v>2495</v>
      </c>
      <c r="L921" s="239"/>
      <c r="M921" s="239"/>
      <c r="N921" s="239"/>
      <c r="O921" s="239"/>
    </row>
    <row r="922" spans="2:15" ht="29">
      <c r="B922" s="251" t="s">
        <v>1438</v>
      </c>
      <c r="C922" s="251" t="s">
        <v>4165</v>
      </c>
      <c r="D922" s="251" t="s">
        <v>4013</v>
      </c>
      <c r="E922" s="251"/>
      <c r="F922" s="251"/>
      <c r="G922" s="251" t="s">
        <v>4170</v>
      </c>
      <c r="H922" s="251" t="s">
        <v>4171</v>
      </c>
      <c r="I922" s="679">
        <v>8</v>
      </c>
      <c r="J922" s="251" t="s">
        <v>944</v>
      </c>
      <c r="K922" s="251" t="s">
        <v>2495</v>
      </c>
      <c r="L922" s="239"/>
      <c r="M922" s="239"/>
      <c r="N922" s="239"/>
      <c r="O922" s="239"/>
    </row>
    <row r="923" spans="2:15" ht="29">
      <c r="B923" s="251" t="s">
        <v>1438</v>
      </c>
      <c r="C923" s="251" t="s">
        <v>4165</v>
      </c>
      <c r="D923" s="251" t="s">
        <v>4013</v>
      </c>
      <c r="E923" s="251"/>
      <c r="F923" s="251"/>
      <c r="G923" s="251" t="s">
        <v>4170</v>
      </c>
      <c r="H923" s="251" t="s">
        <v>4171</v>
      </c>
      <c r="I923" s="679">
        <v>6</v>
      </c>
      <c r="J923" s="251" t="s">
        <v>944</v>
      </c>
      <c r="K923" s="251" t="s">
        <v>2495</v>
      </c>
      <c r="L923" s="239"/>
      <c r="M923" s="239"/>
      <c r="N923" s="239"/>
      <c r="O923" s="239"/>
    </row>
    <row r="924" spans="2:15" ht="29">
      <c r="B924" s="251" t="s">
        <v>1438</v>
      </c>
      <c r="C924" s="251" t="s">
        <v>4165</v>
      </c>
      <c r="D924" s="251" t="s">
        <v>4013</v>
      </c>
      <c r="E924" s="251"/>
      <c r="F924" s="251"/>
      <c r="G924" s="251" t="s">
        <v>4170</v>
      </c>
      <c r="H924" s="251" t="s">
        <v>4171</v>
      </c>
      <c r="I924" s="679">
        <v>6</v>
      </c>
      <c r="J924" s="251" t="s">
        <v>944</v>
      </c>
      <c r="K924" s="251" t="s">
        <v>2495</v>
      </c>
      <c r="L924" s="239"/>
      <c r="M924" s="239"/>
      <c r="N924" s="239"/>
      <c r="O924" s="239"/>
    </row>
    <row r="925" spans="2:15" ht="29">
      <c r="B925" s="251" t="s">
        <v>1438</v>
      </c>
      <c r="C925" s="251" t="s">
        <v>4165</v>
      </c>
      <c r="D925" s="251" t="s">
        <v>4013</v>
      </c>
      <c r="E925" s="251"/>
      <c r="F925" s="251"/>
      <c r="G925" s="251" t="s">
        <v>4170</v>
      </c>
      <c r="H925" s="251" t="s">
        <v>4171</v>
      </c>
      <c r="I925" s="679">
        <v>7</v>
      </c>
      <c r="J925" s="251" t="s">
        <v>944</v>
      </c>
      <c r="K925" s="251" t="s">
        <v>2495</v>
      </c>
      <c r="L925" s="239"/>
      <c r="M925" s="239"/>
      <c r="N925" s="239"/>
      <c r="O925" s="239"/>
    </row>
    <row r="926" spans="2:15" ht="29">
      <c r="B926" s="251" t="s">
        <v>1438</v>
      </c>
      <c r="C926" s="251" t="s">
        <v>4165</v>
      </c>
      <c r="D926" s="251" t="s">
        <v>941</v>
      </c>
      <c r="E926" s="251"/>
      <c r="F926" s="251"/>
      <c r="G926" s="251" t="s">
        <v>4168</v>
      </c>
      <c r="H926" s="251" t="s">
        <v>4169</v>
      </c>
      <c r="I926" s="679">
        <v>7</v>
      </c>
      <c r="J926" s="251" t="s">
        <v>944</v>
      </c>
      <c r="K926" s="251" t="s">
        <v>2495</v>
      </c>
      <c r="L926" s="239"/>
      <c r="M926" s="239"/>
      <c r="N926" s="239"/>
      <c r="O926" s="239"/>
    </row>
    <row r="927" spans="2:15" ht="29">
      <c r="B927" s="251" t="s">
        <v>1438</v>
      </c>
      <c r="C927" s="251" t="s">
        <v>4165</v>
      </c>
      <c r="D927" s="251" t="s">
        <v>941</v>
      </c>
      <c r="E927" s="251"/>
      <c r="F927" s="251"/>
      <c r="G927" s="251" t="s">
        <v>4168</v>
      </c>
      <c r="H927" s="251" t="s">
        <v>4169</v>
      </c>
      <c r="I927" s="679">
        <v>7</v>
      </c>
      <c r="J927" s="251" t="s">
        <v>944</v>
      </c>
      <c r="K927" s="251" t="s">
        <v>2495</v>
      </c>
      <c r="L927" s="239"/>
      <c r="M927" s="239"/>
      <c r="N927" s="239"/>
      <c r="O927" s="239"/>
    </row>
    <row r="928" spans="2:15" ht="29">
      <c r="B928" s="251" t="s">
        <v>1438</v>
      </c>
      <c r="C928" s="251" t="s">
        <v>4165</v>
      </c>
      <c r="D928" s="251" t="s">
        <v>953</v>
      </c>
      <c r="E928" s="251"/>
      <c r="F928" s="251"/>
      <c r="G928" s="251" t="s">
        <v>4168</v>
      </c>
      <c r="H928" s="251" t="s">
        <v>4169</v>
      </c>
      <c r="I928" s="679">
        <v>7</v>
      </c>
      <c r="J928" s="251" t="s">
        <v>944</v>
      </c>
      <c r="K928" s="251" t="s">
        <v>2495</v>
      </c>
      <c r="L928" s="239"/>
      <c r="M928" s="239"/>
      <c r="N928" s="239"/>
      <c r="O928" s="239"/>
    </row>
    <row r="929" spans="2:15" ht="29">
      <c r="B929" s="251" t="s">
        <v>1438</v>
      </c>
      <c r="C929" s="251" t="s">
        <v>4165</v>
      </c>
      <c r="D929" s="251" t="s">
        <v>4008</v>
      </c>
      <c r="E929" s="251"/>
      <c r="F929" s="251"/>
      <c r="G929" s="251" t="s">
        <v>4166</v>
      </c>
      <c r="H929" s="251" t="s">
        <v>4167</v>
      </c>
      <c r="I929" s="679">
        <v>15</v>
      </c>
      <c r="J929" s="251" t="s">
        <v>944</v>
      </c>
      <c r="K929" s="251" t="s">
        <v>2495</v>
      </c>
      <c r="L929" s="239"/>
      <c r="M929" s="239"/>
      <c r="N929" s="239"/>
      <c r="O929" s="239"/>
    </row>
    <row r="930" spans="2:15" ht="29">
      <c r="B930" s="251" t="s">
        <v>1438</v>
      </c>
      <c r="C930" s="251" t="s">
        <v>4165</v>
      </c>
      <c r="D930" s="251" t="s">
        <v>4012</v>
      </c>
      <c r="E930" s="251"/>
      <c r="F930" s="251"/>
      <c r="G930" s="251" t="s">
        <v>4166</v>
      </c>
      <c r="H930" s="251" t="s">
        <v>4167</v>
      </c>
      <c r="I930" s="679">
        <v>5</v>
      </c>
      <c r="J930" s="251" t="s">
        <v>944</v>
      </c>
      <c r="K930" s="251" t="s">
        <v>2495</v>
      </c>
      <c r="L930" s="239"/>
      <c r="M930" s="239"/>
      <c r="N930" s="239"/>
      <c r="O930" s="239"/>
    </row>
    <row r="931" spans="2:15" ht="29">
      <c r="B931" s="251" t="s">
        <v>1438</v>
      </c>
      <c r="C931" s="251" t="s">
        <v>4165</v>
      </c>
      <c r="D931" s="251" t="s">
        <v>4008</v>
      </c>
      <c r="E931" s="251"/>
      <c r="F931" s="251"/>
      <c r="G931" s="251" t="s">
        <v>4166</v>
      </c>
      <c r="H931" s="251" t="s">
        <v>4167</v>
      </c>
      <c r="I931" s="679">
        <v>18</v>
      </c>
      <c r="J931" s="251" t="s">
        <v>944</v>
      </c>
      <c r="K931" s="251" t="s">
        <v>2495</v>
      </c>
      <c r="L931" s="239"/>
      <c r="M931" s="239"/>
      <c r="N931" s="239"/>
      <c r="O931" s="239"/>
    </row>
    <row r="932" spans="2:15" ht="29">
      <c r="B932" s="251" t="s">
        <v>1438</v>
      </c>
      <c r="C932" s="251" t="s">
        <v>4165</v>
      </c>
      <c r="D932" s="251" t="s">
        <v>4008</v>
      </c>
      <c r="E932" s="251"/>
      <c r="F932" s="251"/>
      <c r="G932" s="251" t="s">
        <v>4166</v>
      </c>
      <c r="H932" s="251" t="s">
        <v>4167</v>
      </c>
      <c r="I932" s="679">
        <v>18</v>
      </c>
      <c r="J932" s="251" t="s">
        <v>944</v>
      </c>
      <c r="K932" s="251" t="s">
        <v>2495</v>
      </c>
      <c r="L932" s="239"/>
      <c r="M932" s="239"/>
      <c r="N932" s="239"/>
      <c r="O932" s="239"/>
    </row>
    <row r="933" spans="2:15" ht="29">
      <c r="B933" s="251" t="s">
        <v>1438</v>
      </c>
      <c r="C933" s="251" t="s">
        <v>4165</v>
      </c>
      <c r="D933" s="251" t="s">
        <v>4008</v>
      </c>
      <c r="E933" s="251"/>
      <c r="F933" s="251"/>
      <c r="G933" s="251" t="s">
        <v>4166</v>
      </c>
      <c r="H933" s="251" t="s">
        <v>4167</v>
      </c>
      <c r="I933" s="679">
        <v>55</v>
      </c>
      <c r="J933" s="251" t="s">
        <v>944</v>
      </c>
      <c r="K933" s="251" t="s">
        <v>2495</v>
      </c>
      <c r="L933" s="239"/>
      <c r="M933" s="239"/>
      <c r="N933" s="239"/>
      <c r="O933" s="239"/>
    </row>
    <row r="934" spans="2:15" ht="29">
      <c r="B934" s="251" t="s">
        <v>1438</v>
      </c>
      <c r="C934" s="251" t="s">
        <v>4165</v>
      </c>
      <c r="D934" s="251" t="s">
        <v>4013</v>
      </c>
      <c r="E934" s="251"/>
      <c r="F934" s="251"/>
      <c r="G934" s="251" t="s">
        <v>4170</v>
      </c>
      <c r="H934" s="251" t="s">
        <v>4171</v>
      </c>
      <c r="I934" s="679">
        <v>7</v>
      </c>
      <c r="J934" s="251" t="s">
        <v>944</v>
      </c>
      <c r="K934" s="251" t="s">
        <v>2495</v>
      </c>
      <c r="L934" s="239"/>
      <c r="M934" s="239"/>
      <c r="N934" s="239"/>
      <c r="O934" s="239"/>
    </row>
    <row r="935" spans="2:15" ht="29">
      <c r="B935" s="251" t="s">
        <v>1438</v>
      </c>
      <c r="C935" s="251" t="s">
        <v>4165</v>
      </c>
      <c r="D935" s="251" t="s">
        <v>4013</v>
      </c>
      <c r="E935" s="251"/>
      <c r="F935" s="251"/>
      <c r="G935" s="251" t="s">
        <v>4170</v>
      </c>
      <c r="H935" s="251" t="s">
        <v>4171</v>
      </c>
      <c r="I935" s="679">
        <v>8</v>
      </c>
      <c r="J935" s="251" t="s">
        <v>944</v>
      </c>
      <c r="K935" s="251" t="s">
        <v>2495</v>
      </c>
      <c r="L935" s="239"/>
      <c r="M935" s="239"/>
      <c r="N935" s="239"/>
      <c r="O935" s="239"/>
    </row>
    <row r="936" spans="2:15" ht="29">
      <c r="B936" s="251" t="s">
        <v>1438</v>
      </c>
      <c r="C936" s="251" t="s">
        <v>4165</v>
      </c>
      <c r="D936" s="251" t="s">
        <v>4013</v>
      </c>
      <c r="E936" s="251"/>
      <c r="F936" s="251"/>
      <c r="G936" s="251" t="s">
        <v>4170</v>
      </c>
      <c r="H936" s="251" t="s">
        <v>4171</v>
      </c>
      <c r="I936" s="679">
        <v>8</v>
      </c>
      <c r="J936" s="251" t="s">
        <v>944</v>
      </c>
      <c r="K936" s="251" t="s">
        <v>2495</v>
      </c>
      <c r="L936" s="239"/>
      <c r="M936" s="239"/>
      <c r="N936" s="239"/>
      <c r="O936" s="239"/>
    </row>
    <row r="937" spans="2:15" ht="29">
      <c r="B937" s="251" t="s">
        <v>1438</v>
      </c>
      <c r="C937" s="251" t="s">
        <v>4165</v>
      </c>
      <c r="D937" s="251" t="s">
        <v>4008</v>
      </c>
      <c r="E937" s="251"/>
      <c r="F937" s="251"/>
      <c r="G937" s="251" t="s">
        <v>4166</v>
      </c>
      <c r="H937" s="251" t="s">
        <v>4167</v>
      </c>
      <c r="I937" s="679">
        <v>55</v>
      </c>
      <c r="J937" s="251" t="s">
        <v>944</v>
      </c>
      <c r="K937" s="251" t="s">
        <v>2495</v>
      </c>
      <c r="L937" s="239"/>
      <c r="M937" s="239"/>
      <c r="N937" s="239"/>
      <c r="O937" s="239"/>
    </row>
    <row r="938" spans="2:15" ht="29">
      <c r="B938" s="251" t="s">
        <v>1438</v>
      </c>
      <c r="C938" s="251" t="s">
        <v>4165</v>
      </c>
      <c r="D938" s="251" t="s">
        <v>4008</v>
      </c>
      <c r="E938" s="251"/>
      <c r="F938" s="251"/>
      <c r="G938" s="251" t="s">
        <v>4166</v>
      </c>
      <c r="H938" s="251" t="s">
        <v>4167</v>
      </c>
      <c r="I938" s="679">
        <v>10</v>
      </c>
      <c r="J938" s="251" t="s">
        <v>944</v>
      </c>
      <c r="K938" s="251" t="s">
        <v>2495</v>
      </c>
      <c r="L938" s="239"/>
      <c r="M938" s="239"/>
      <c r="N938" s="239"/>
      <c r="O938" s="239"/>
    </row>
    <row r="939" spans="2:15" ht="29">
      <c r="B939" s="251" t="s">
        <v>1438</v>
      </c>
      <c r="C939" s="251" t="s">
        <v>4165</v>
      </c>
      <c r="D939" s="251" t="s">
        <v>949</v>
      </c>
      <c r="E939" s="251"/>
      <c r="F939" s="251"/>
      <c r="G939" s="251" t="s">
        <v>4172</v>
      </c>
      <c r="H939" s="251" t="s">
        <v>4173</v>
      </c>
      <c r="I939" s="679">
        <v>0.33</v>
      </c>
      <c r="J939" s="251" t="s">
        <v>944</v>
      </c>
      <c r="K939" s="251" t="s">
        <v>2495</v>
      </c>
      <c r="L939" s="239"/>
      <c r="M939" s="239"/>
      <c r="N939" s="239"/>
      <c r="O939" s="239"/>
    </row>
    <row r="940" spans="2:15" ht="29">
      <c r="B940" s="251" t="s">
        <v>1438</v>
      </c>
      <c r="C940" s="251" t="s">
        <v>4165</v>
      </c>
      <c r="D940" s="251" t="s">
        <v>941</v>
      </c>
      <c r="E940" s="251"/>
      <c r="F940" s="251"/>
      <c r="G940" s="251" t="s">
        <v>4168</v>
      </c>
      <c r="H940" s="251" t="s">
        <v>4169</v>
      </c>
      <c r="I940" s="679">
        <v>7</v>
      </c>
      <c r="J940" s="251" t="s">
        <v>944</v>
      </c>
      <c r="K940" s="251" t="s">
        <v>2495</v>
      </c>
      <c r="L940" s="239"/>
      <c r="M940" s="239"/>
      <c r="N940" s="239"/>
      <c r="O940" s="239"/>
    </row>
    <row r="941" spans="2:15" ht="29">
      <c r="B941" s="251" t="s">
        <v>1438</v>
      </c>
      <c r="C941" s="251" t="s">
        <v>4165</v>
      </c>
      <c r="D941" s="251" t="s">
        <v>941</v>
      </c>
      <c r="E941" s="251"/>
      <c r="F941" s="251"/>
      <c r="G941" s="251" t="s">
        <v>4168</v>
      </c>
      <c r="H941" s="251" t="s">
        <v>4169</v>
      </c>
      <c r="I941" s="679">
        <v>7</v>
      </c>
      <c r="J941" s="251" t="s">
        <v>944</v>
      </c>
      <c r="K941" s="251" t="s">
        <v>2495</v>
      </c>
      <c r="L941" s="239"/>
      <c r="M941" s="239"/>
      <c r="N941" s="239"/>
      <c r="O941" s="239"/>
    </row>
    <row r="942" spans="2:15" ht="29">
      <c r="B942" s="251" t="s">
        <v>1438</v>
      </c>
      <c r="C942" s="251" t="s">
        <v>4165</v>
      </c>
      <c r="D942" s="251" t="s">
        <v>953</v>
      </c>
      <c r="E942" s="251"/>
      <c r="F942" s="251"/>
      <c r="G942" s="251" t="s">
        <v>4168</v>
      </c>
      <c r="H942" s="251" t="s">
        <v>4169</v>
      </c>
      <c r="I942" s="679">
        <v>7</v>
      </c>
      <c r="J942" s="251" t="s">
        <v>944</v>
      </c>
      <c r="K942" s="251" t="s">
        <v>2495</v>
      </c>
      <c r="L942" s="239"/>
      <c r="M942" s="239"/>
      <c r="N942" s="239"/>
      <c r="O942" s="239"/>
    </row>
    <row r="943" spans="2:15" ht="29">
      <c r="B943" s="251" t="s">
        <v>1438</v>
      </c>
      <c r="C943" s="251" t="s">
        <v>4165</v>
      </c>
      <c r="D943" s="251" t="s">
        <v>4008</v>
      </c>
      <c r="E943" s="251"/>
      <c r="F943" s="251"/>
      <c r="G943" s="251" t="s">
        <v>4166</v>
      </c>
      <c r="H943" s="251" t="s">
        <v>4167</v>
      </c>
      <c r="I943" s="679">
        <v>18</v>
      </c>
      <c r="J943" s="251" t="s">
        <v>944</v>
      </c>
      <c r="K943" s="251" t="s">
        <v>2495</v>
      </c>
      <c r="L943" s="239"/>
      <c r="M943" s="239"/>
      <c r="N943" s="239"/>
      <c r="O943" s="239"/>
    </row>
    <row r="944" spans="2:15" ht="29">
      <c r="B944" s="251" t="s">
        <v>1438</v>
      </c>
      <c r="C944" s="251" t="s">
        <v>4165</v>
      </c>
      <c r="D944" s="251" t="s">
        <v>4008</v>
      </c>
      <c r="E944" s="251"/>
      <c r="F944" s="251"/>
      <c r="G944" s="251" t="s">
        <v>4166</v>
      </c>
      <c r="H944" s="251" t="s">
        <v>4167</v>
      </c>
      <c r="I944" s="679">
        <v>55</v>
      </c>
      <c r="J944" s="251" t="s">
        <v>944</v>
      </c>
      <c r="K944" s="251" t="s">
        <v>2495</v>
      </c>
      <c r="L944" s="239"/>
      <c r="M944" s="239"/>
      <c r="N944" s="239"/>
      <c r="O944" s="239"/>
    </row>
    <row r="945" spans="2:15" ht="29">
      <c r="B945" s="251" t="s">
        <v>1438</v>
      </c>
      <c r="C945" s="251" t="s">
        <v>4165</v>
      </c>
      <c r="D945" s="251" t="s">
        <v>4012</v>
      </c>
      <c r="E945" s="251"/>
      <c r="F945" s="251"/>
      <c r="G945" s="251" t="s">
        <v>4166</v>
      </c>
      <c r="H945" s="251" t="s">
        <v>4167</v>
      </c>
      <c r="I945" s="679">
        <v>5</v>
      </c>
      <c r="J945" s="251" t="s">
        <v>944</v>
      </c>
      <c r="K945" s="251" t="s">
        <v>2495</v>
      </c>
      <c r="L945" s="239"/>
      <c r="M945" s="239"/>
      <c r="N945" s="239"/>
      <c r="O945" s="239"/>
    </row>
    <row r="946" spans="2:15" ht="29">
      <c r="B946" s="251" t="s">
        <v>1438</v>
      </c>
      <c r="C946" s="251" t="s">
        <v>4165</v>
      </c>
      <c r="D946" s="251" t="s">
        <v>4008</v>
      </c>
      <c r="E946" s="251"/>
      <c r="F946" s="251"/>
      <c r="G946" s="251" t="s">
        <v>4166</v>
      </c>
      <c r="H946" s="251" t="s">
        <v>4167</v>
      </c>
      <c r="I946" s="679">
        <v>15</v>
      </c>
      <c r="J946" s="251" t="s">
        <v>944</v>
      </c>
      <c r="K946" s="251" t="s">
        <v>2495</v>
      </c>
      <c r="L946" s="239"/>
      <c r="M946" s="239"/>
      <c r="N946" s="239"/>
      <c r="O946" s="239"/>
    </row>
    <row r="947" spans="2:15" ht="29">
      <c r="B947" s="251" t="s">
        <v>1438</v>
      </c>
      <c r="C947" s="251" t="s">
        <v>4165</v>
      </c>
      <c r="D947" s="251" t="s">
        <v>4022</v>
      </c>
      <c r="E947" s="251"/>
      <c r="F947" s="251"/>
      <c r="G947" s="251" t="s">
        <v>4168</v>
      </c>
      <c r="H947" s="251" t="s">
        <v>4169</v>
      </c>
      <c r="I947" s="679">
        <v>7</v>
      </c>
      <c r="J947" s="251" t="s">
        <v>944</v>
      </c>
      <c r="K947" s="251" t="s">
        <v>2495</v>
      </c>
      <c r="L947" s="239"/>
      <c r="M947" s="239"/>
      <c r="N947" s="239"/>
      <c r="O947" s="239"/>
    </row>
    <row r="948" spans="2:15" ht="29">
      <c r="B948" s="251" t="s">
        <v>1438</v>
      </c>
      <c r="C948" s="251" t="s">
        <v>4165</v>
      </c>
      <c r="D948" s="251" t="s">
        <v>4008</v>
      </c>
      <c r="E948" s="251"/>
      <c r="F948" s="251"/>
      <c r="G948" s="251" t="s">
        <v>4166</v>
      </c>
      <c r="H948" s="251" t="s">
        <v>4167</v>
      </c>
      <c r="I948" s="679">
        <v>30</v>
      </c>
      <c r="J948" s="251" t="s">
        <v>944</v>
      </c>
      <c r="K948" s="251" t="s">
        <v>2495</v>
      </c>
      <c r="L948" s="239"/>
      <c r="M948" s="239"/>
      <c r="N948" s="239"/>
      <c r="O948" s="239"/>
    </row>
    <row r="949" spans="2:15" ht="29">
      <c r="B949" s="251" t="s">
        <v>1438</v>
      </c>
      <c r="C949" s="251" t="s">
        <v>4165</v>
      </c>
      <c r="D949" s="251" t="s">
        <v>941</v>
      </c>
      <c r="E949" s="251"/>
      <c r="F949" s="251"/>
      <c r="G949" s="251" t="s">
        <v>4168</v>
      </c>
      <c r="H949" s="251" t="s">
        <v>4169</v>
      </c>
      <c r="I949" s="679">
        <v>7</v>
      </c>
      <c r="J949" s="251" t="s">
        <v>944</v>
      </c>
      <c r="K949" s="251" t="s">
        <v>2495</v>
      </c>
      <c r="L949" s="239"/>
      <c r="M949" s="239"/>
      <c r="N949" s="239"/>
      <c r="O949" s="239"/>
    </row>
    <row r="950" spans="2:15" ht="29">
      <c r="B950" s="251" t="s">
        <v>1438</v>
      </c>
      <c r="C950" s="251" t="s">
        <v>4165</v>
      </c>
      <c r="D950" s="251" t="s">
        <v>941</v>
      </c>
      <c r="E950" s="251"/>
      <c r="F950" s="251"/>
      <c r="G950" s="251" t="s">
        <v>4168</v>
      </c>
      <c r="H950" s="251" t="s">
        <v>4169</v>
      </c>
      <c r="I950" s="679">
        <v>7</v>
      </c>
      <c r="J950" s="251" t="s">
        <v>944</v>
      </c>
      <c r="K950" s="251" t="s">
        <v>2495</v>
      </c>
      <c r="L950" s="239"/>
      <c r="M950" s="239"/>
      <c r="N950" s="239"/>
      <c r="O950" s="239"/>
    </row>
    <row r="951" spans="2:15" ht="29">
      <c r="B951" s="251" t="s">
        <v>1438</v>
      </c>
      <c r="C951" s="251" t="s">
        <v>4165</v>
      </c>
      <c r="D951" s="251" t="s">
        <v>953</v>
      </c>
      <c r="E951" s="251"/>
      <c r="F951" s="251"/>
      <c r="G951" s="251" t="s">
        <v>4168</v>
      </c>
      <c r="H951" s="251" t="s">
        <v>4169</v>
      </c>
      <c r="I951" s="679">
        <v>7</v>
      </c>
      <c r="J951" s="251" t="s">
        <v>944</v>
      </c>
      <c r="K951" s="251" t="s">
        <v>2495</v>
      </c>
      <c r="L951" s="239"/>
      <c r="M951" s="239"/>
      <c r="N951" s="239"/>
      <c r="O951" s="239"/>
    </row>
    <row r="952" spans="2:15" ht="29">
      <c r="B952" s="251" t="s">
        <v>1438</v>
      </c>
      <c r="C952" s="251" t="s">
        <v>4165</v>
      </c>
      <c r="D952" s="251" t="s">
        <v>953</v>
      </c>
      <c r="E952" s="251"/>
      <c r="F952" s="251"/>
      <c r="G952" s="251" t="s">
        <v>4168</v>
      </c>
      <c r="H952" s="251" t="s">
        <v>4169</v>
      </c>
      <c r="I952" s="679">
        <v>7</v>
      </c>
      <c r="J952" s="251" t="s">
        <v>944</v>
      </c>
      <c r="K952" s="251" t="s">
        <v>2495</v>
      </c>
      <c r="L952" s="239"/>
      <c r="M952" s="239"/>
      <c r="N952" s="239"/>
      <c r="O952" s="239"/>
    </row>
    <row r="953" spans="2:15" ht="29">
      <c r="B953" s="251" t="s">
        <v>1438</v>
      </c>
      <c r="C953" s="251" t="s">
        <v>4165</v>
      </c>
      <c r="D953" s="251" t="s">
        <v>949</v>
      </c>
      <c r="E953" s="251"/>
      <c r="F953" s="251"/>
      <c r="G953" s="251" t="s">
        <v>4172</v>
      </c>
      <c r="H953" s="251" t="s">
        <v>4173</v>
      </c>
      <c r="I953" s="679">
        <v>0.02</v>
      </c>
      <c r="J953" s="251" t="s">
        <v>944</v>
      </c>
      <c r="K953" s="251" t="s">
        <v>2495</v>
      </c>
      <c r="L953" s="239"/>
      <c r="M953" s="239"/>
      <c r="N953" s="239"/>
      <c r="O953" s="239"/>
    </row>
    <row r="954" spans="2:15" ht="29">
      <c r="B954" s="251" t="s">
        <v>1438</v>
      </c>
      <c r="C954" s="251" t="s">
        <v>4165</v>
      </c>
      <c r="D954" s="251" t="s">
        <v>4008</v>
      </c>
      <c r="E954" s="251"/>
      <c r="F954" s="251"/>
      <c r="G954" s="251" t="s">
        <v>4166</v>
      </c>
      <c r="H954" s="251" t="s">
        <v>4167</v>
      </c>
      <c r="I954" s="679">
        <v>55</v>
      </c>
      <c r="J954" s="251" t="s">
        <v>944</v>
      </c>
      <c r="K954" s="251" t="s">
        <v>2495</v>
      </c>
      <c r="L954" s="239"/>
      <c r="M954" s="239"/>
      <c r="N954" s="239"/>
      <c r="O954" s="239"/>
    </row>
    <row r="955" spans="2:15" ht="29">
      <c r="B955" s="251" t="s">
        <v>1438</v>
      </c>
      <c r="C955" s="251" t="s">
        <v>4165</v>
      </c>
      <c r="D955" s="251" t="s">
        <v>4008</v>
      </c>
      <c r="E955" s="251"/>
      <c r="F955" s="251"/>
      <c r="G955" s="251" t="s">
        <v>4166</v>
      </c>
      <c r="H955" s="251" t="s">
        <v>4167</v>
      </c>
      <c r="I955" s="679">
        <v>18</v>
      </c>
      <c r="J955" s="251" t="s">
        <v>944</v>
      </c>
      <c r="K955" s="251" t="s">
        <v>2495</v>
      </c>
      <c r="L955" s="239"/>
      <c r="M955" s="239"/>
      <c r="N955" s="239"/>
      <c r="O955" s="239"/>
    </row>
    <row r="956" spans="2:15" ht="29">
      <c r="B956" s="251" t="s">
        <v>1438</v>
      </c>
      <c r="C956" s="251" t="s">
        <v>4165</v>
      </c>
      <c r="D956" s="251" t="s">
        <v>4008</v>
      </c>
      <c r="E956" s="251"/>
      <c r="F956" s="251"/>
      <c r="G956" s="251" t="s">
        <v>4166</v>
      </c>
      <c r="H956" s="251" t="s">
        <v>4167</v>
      </c>
      <c r="I956" s="679">
        <v>10</v>
      </c>
      <c r="J956" s="251" t="s">
        <v>944</v>
      </c>
      <c r="K956" s="251" t="s">
        <v>2495</v>
      </c>
      <c r="L956" s="239"/>
      <c r="M956" s="239"/>
      <c r="N956" s="239"/>
      <c r="O956" s="239"/>
    </row>
    <row r="957" spans="2:15" ht="29">
      <c r="B957" s="251" t="s">
        <v>1438</v>
      </c>
      <c r="C957" s="251" t="s">
        <v>4165</v>
      </c>
      <c r="D957" s="251" t="s">
        <v>4013</v>
      </c>
      <c r="E957" s="251"/>
      <c r="F957" s="251"/>
      <c r="G957" s="251" t="s">
        <v>4170</v>
      </c>
      <c r="H957" s="251" t="s">
        <v>4171</v>
      </c>
      <c r="I957" s="679">
        <v>8</v>
      </c>
      <c r="J957" s="251" t="s">
        <v>944</v>
      </c>
      <c r="K957" s="251" t="s">
        <v>2495</v>
      </c>
      <c r="L957" s="239"/>
      <c r="M957" s="239"/>
      <c r="N957" s="239"/>
      <c r="O957" s="239"/>
    </row>
    <row r="958" spans="2:15" ht="29">
      <c r="B958" s="251" t="s">
        <v>1438</v>
      </c>
      <c r="C958" s="251" t="s">
        <v>4165</v>
      </c>
      <c r="D958" s="251" t="s">
        <v>4013</v>
      </c>
      <c r="E958" s="251"/>
      <c r="F958" s="251"/>
      <c r="G958" s="251" t="s">
        <v>4170</v>
      </c>
      <c r="H958" s="251" t="s">
        <v>4171</v>
      </c>
      <c r="I958" s="679">
        <v>8</v>
      </c>
      <c r="J958" s="251" t="s">
        <v>944</v>
      </c>
      <c r="K958" s="251" t="s">
        <v>2495</v>
      </c>
      <c r="L958" s="239"/>
      <c r="M958" s="239"/>
      <c r="N958" s="239"/>
      <c r="O958" s="239"/>
    </row>
    <row r="959" spans="2:15" ht="29">
      <c r="B959" s="251" t="s">
        <v>1438</v>
      </c>
      <c r="C959" s="251" t="s">
        <v>4165</v>
      </c>
      <c r="D959" s="251" t="s">
        <v>949</v>
      </c>
      <c r="E959" s="251"/>
      <c r="F959" s="251"/>
      <c r="G959" s="251" t="s">
        <v>4172</v>
      </c>
      <c r="H959" s="251" t="s">
        <v>4173</v>
      </c>
      <c r="I959" s="679">
        <v>7.0000000000000007E-2</v>
      </c>
      <c r="J959" s="251" t="s">
        <v>944</v>
      </c>
      <c r="K959" s="251" t="s">
        <v>2495</v>
      </c>
      <c r="L959" s="239"/>
      <c r="M959" s="239"/>
      <c r="N959" s="239"/>
      <c r="O959" s="239"/>
    </row>
    <row r="960" spans="2:15" ht="29">
      <c r="B960" s="251" t="s">
        <v>1438</v>
      </c>
      <c r="C960" s="251" t="s">
        <v>4165</v>
      </c>
      <c r="D960" s="251" t="s">
        <v>949</v>
      </c>
      <c r="E960" s="251"/>
      <c r="F960" s="251"/>
      <c r="G960" s="251" t="s">
        <v>4172</v>
      </c>
      <c r="H960" s="251" t="s">
        <v>4173</v>
      </c>
      <c r="I960" s="679">
        <v>1.63</v>
      </c>
      <c r="J960" s="251" t="s">
        <v>944</v>
      </c>
      <c r="K960" s="251" t="s">
        <v>2495</v>
      </c>
      <c r="L960" s="239"/>
      <c r="M960" s="239"/>
      <c r="N960" s="239"/>
      <c r="O960" s="239"/>
    </row>
    <row r="961" spans="2:15" ht="29">
      <c r="B961" s="251" t="s">
        <v>1438</v>
      </c>
      <c r="C961" s="251" t="s">
        <v>4165</v>
      </c>
      <c r="D961" s="251" t="s">
        <v>4008</v>
      </c>
      <c r="E961" s="251"/>
      <c r="F961" s="251"/>
      <c r="G961" s="251" t="s">
        <v>4166</v>
      </c>
      <c r="H961" s="251" t="s">
        <v>4167</v>
      </c>
      <c r="I961" s="679">
        <v>55</v>
      </c>
      <c r="J961" s="251" t="s">
        <v>944</v>
      </c>
      <c r="K961" s="251" t="s">
        <v>2495</v>
      </c>
      <c r="L961" s="239"/>
      <c r="M961" s="239"/>
      <c r="N961" s="239"/>
      <c r="O961" s="239"/>
    </row>
    <row r="962" spans="2:15" ht="29">
      <c r="B962" s="251" t="s">
        <v>1438</v>
      </c>
      <c r="C962" s="251" t="s">
        <v>4165</v>
      </c>
      <c r="D962" s="251" t="s">
        <v>4008</v>
      </c>
      <c r="E962" s="251"/>
      <c r="F962" s="251"/>
      <c r="G962" s="251" t="s">
        <v>4166</v>
      </c>
      <c r="H962" s="251" t="s">
        <v>4167</v>
      </c>
      <c r="I962" s="679">
        <v>10</v>
      </c>
      <c r="J962" s="251" t="s">
        <v>944</v>
      </c>
      <c r="K962" s="251" t="s">
        <v>2495</v>
      </c>
      <c r="L962" s="239"/>
      <c r="M962" s="239"/>
      <c r="N962" s="239"/>
      <c r="O962" s="239"/>
    </row>
    <row r="963" spans="2:15" ht="29">
      <c r="B963" s="251" t="s">
        <v>1438</v>
      </c>
      <c r="C963" s="251" t="s">
        <v>4165</v>
      </c>
      <c r="D963" s="251" t="s">
        <v>4012</v>
      </c>
      <c r="E963" s="251"/>
      <c r="F963" s="251"/>
      <c r="G963" s="251" t="s">
        <v>4166</v>
      </c>
      <c r="H963" s="251" t="s">
        <v>4167</v>
      </c>
      <c r="I963" s="679">
        <v>10</v>
      </c>
      <c r="J963" s="251" t="s">
        <v>944</v>
      </c>
      <c r="K963" s="251" t="s">
        <v>2495</v>
      </c>
      <c r="L963" s="239"/>
      <c r="M963" s="239"/>
      <c r="N963" s="239"/>
      <c r="O963" s="239"/>
    </row>
    <row r="964" spans="2:15" ht="29">
      <c r="B964" s="251" t="s">
        <v>1438</v>
      </c>
      <c r="C964" s="251" t="s">
        <v>4165</v>
      </c>
      <c r="D964" s="251" t="s">
        <v>4008</v>
      </c>
      <c r="E964" s="251"/>
      <c r="F964" s="251"/>
      <c r="G964" s="251" t="s">
        <v>4166</v>
      </c>
      <c r="H964" s="251" t="s">
        <v>4167</v>
      </c>
      <c r="I964" s="679">
        <v>10</v>
      </c>
      <c r="J964" s="251" t="s">
        <v>944</v>
      </c>
      <c r="K964" s="251" t="s">
        <v>2495</v>
      </c>
      <c r="L964" s="239"/>
      <c r="M964" s="239"/>
      <c r="N964" s="239"/>
      <c r="O964" s="239"/>
    </row>
    <row r="965" spans="2:15" ht="29">
      <c r="B965" s="251" t="s">
        <v>1438</v>
      </c>
      <c r="C965" s="251" t="s">
        <v>4165</v>
      </c>
      <c r="D965" s="251" t="s">
        <v>4013</v>
      </c>
      <c r="E965" s="251"/>
      <c r="F965" s="251"/>
      <c r="G965" s="251" t="s">
        <v>4170</v>
      </c>
      <c r="H965" s="251" t="s">
        <v>4171</v>
      </c>
      <c r="I965" s="679">
        <v>6.65</v>
      </c>
      <c r="J965" s="251" t="s">
        <v>944</v>
      </c>
      <c r="K965" s="251" t="s">
        <v>2495</v>
      </c>
      <c r="L965" s="239"/>
      <c r="M965" s="239"/>
      <c r="N965" s="239"/>
      <c r="O965" s="239"/>
    </row>
    <row r="966" spans="2:15" ht="29">
      <c r="B966" s="251" t="s">
        <v>1438</v>
      </c>
      <c r="C966" s="251" t="s">
        <v>4165</v>
      </c>
      <c r="D966" s="251" t="s">
        <v>4013</v>
      </c>
      <c r="E966" s="251"/>
      <c r="F966" s="251"/>
      <c r="G966" s="251" t="s">
        <v>4170</v>
      </c>
      <c r="H966" s="251" t="s">
        <v>4171</v>
      </c>
      <c r="I966" s="679">
        <v>6.65</v>
      </c>
      <c r="J966" s="251" t="s">
        <v>944</v>
      </c>
      <c r="K966" s="251" t="s">
        <v>2495</v>
      </c>
      <c r="L966" s="239"/>
      <c r="M966" s="239"/>
      <c r="N966" s="239"/>
      <c r="O966" s="239"/>
    </row>
    <row r="967" spans="2:15" ht="29">
      <c r="B967" s="251" t="s">
        <v>1438</v>
      </c>
      <c r="C967" s="251" t="s">
        <v>4165</v>
      </c>
      <c r="D967" s="251" t="s">
        <v>4013</v>
      </c>
      <c r="E967" s="251"/>
      <c r="F967" s="251"/>
      <c r="G967" s="251" t="s">
        <v>4170</v>
      </c>
      <c r="H967" s="251" t="s">
        <v>4171</v>
      </c>
      <c r="I967" s="679">
        <v>7.5</v>
      </c>
      <c r="J967" s="251" t="s">
        <v>944</v>
      </c>
      <c r="K967" s="251" t="s">
        <v>2495</v>
      </c>
      <c r="L967" s="239"/>
      <c r="M967" s="239"/>
      <c r="N967" s="239"/>
      <c r="O967" s="239"/>
    </row>
    <row r="968" spans="2:15" ht="29">
      <c r="B968" s="251" t="s">
        <v>1438</v>
      </c>
      <c r="C968" s="251" t="s">
        <v>4165</v>
      </c>
      <c r="D968" s="251" t="s">
        <v>4013</v>
      </c>
      <c r="E968" s="251"/>
      <c r="F968" s="251"/>
      <c r="G968" s="251" t="s">
        <v>4170</v>
      </c>
      <c r="H968" s="251" t="s">
        <v>4171</v>
      </c>
      <c r="I968" s="679">
        <v>7.5</v>
      </c>
      <c r="J968" s="251" t="s">
        <v>944</v>
      </c>
      <c r="K968" s="251" t="s">
        <v>2495</v>
      </c>
      <c r="L968" s="239"/>
      <c r="M968" s="239"/>
      <c r="N968" s="239"/>
      <c r="O968" s="239"/>
    </row>
    <row r="969" spans="2:15" ht="29">
      <c r="B969" s="251" t="s">
        <v>1438</v>
      </c>
      <c r="C969" s="251" t="s">
        <v>4165</v>
      </c>
      <c r="D969" s="251" t="s">
        <v>4013</v>
      </c>
      <c r="E969" s="251"/>
      <c r="F969" s="251"/>
      <c r="G969" s="251" t="s">
        <v>4170</v>
      </c>
      <c r="H969" s="251" t="s">
        <v>4171</v>
      </c>
      <c r="I969" s="679">
        <v>7</v>
      </c>
      <c r="J969" s="251" t="s">
        <v>944</v>
      </c>
      <c r="K969" s="251" t="s">
        <v>2495</v>
      </c>
      <c r="L969" s="239"/>
      <c r="M969" s="239"/>
      <c r="N969" s="239"/>
      <c r="O969" s="239"/>
    </row>
    <row r="970" spans="2:15" ht="29">
      <c r="B970" s="251" t="s">
        <v>1438</v>
      </c>
      <c r="C970" s="251" t="s">
        <v>4165</v>
      </c>
      <c r="D970" s="251" t="s">
        <v>4013</v>
      </c>
      <c r="E970" s="251"/>
      <c r="F970" s="251"/>
      <c r="G970" s="251" t="s">
        <v>4170</v>
      </c>
      <c r="H970" s="251" t="s">
        <v>4171</v>
      </c>
      <c r="I970" s="679">
        <v>7.75</v>
      </c>
      <c r="J970" s="251" t="s">
        <v>944</v>
      </c>
      <c r="K970" s="251" t="s">
        <v>2495</v>
      </c>
      <c r="L970" s="239"/>
      <c r="M970" s="239"/>
      <c r="N970" s="239"/>
      <c r="O970" s="239"/>
    </row>
    <row r="971" spans="2:15" ht="29">
      <c r="B971" s="251" t="s">
        <v>1438</v>
      </c>
      <c r="C971" s="251" t="s">
        <v>4165</v>
      </c>
      <c r="D971" s="251" t="s">
        <v>4013</v>
      </c>
      <c r="E971" s="251"/>
      <c r="F971" s="251"/>
      <c r="G971" s="251" t="s">
        <v>4170</v>
      </c>
      <c r="H971" s="251" t="s">
        <v>4171</v>
      </c>
      <c r="I971" s="679">
        <v>7.75</v>
      </c>
      <c r="J971" s="251" t="s">
        <v>944</v>
      </c>
      <c r="K971" s="251" t="s">
        <v>2495</v>
      </c>
      <c r="L971" s="239"/>
      <c r="M971" s="239"/>
      <c r="N971" s="239"/>
      <c r="O971" s="239"/>
    </row>
    <row r="972" spans="2:15" ht="29">
      <c r="B972" s="251" t="s">
        <v>1438</v>
      </c>
      <c r="C972" s="251" t="s">
        <v>4165</v>
      </c>
      <c r="D972" s="251" t="s">
        <v>4013</v>
      </c>
      <c r="E972" s="251"/>
      <c r="F972" s="251"/>
      <c r="G972" s="251" t="s">
        <v>4170</v>
      </c>
      <c r="H972" s="251" t="s">
        <v>4171</v>
      </c>
      <c r="I972" s="679">
        <v>6</v>
      </c>
      <c r="J972" s="251" t="s">
        <v>944</v>
      </c>
      <c r="K972" s="251" t="s">
        <v>2495</v>
      </c>
      <c r="L972" s="239"/>
      <c r="M972" s="239"/>
      <c r="N972" s="239"/>
      <c r="O972" s="239"/>
    </row>
    <row r="973" spans="2:15" ht="29">
      <c r="B973" s="251" t="s">
        <v>1438</v>
      </c>
      <c r="C973" s="251" t="s">
        <v>4165</v>
      </c>
      <c r="D973" s="251" t="s">
        <v>4013</v>
      </c>
      <c r="E973" s="251"/>
      <c r="F973" s="251"/>
      <c r="G973" s="251" t="s">
        <v>4170</v>
      </c>
      <c r="H973" s="251" t="s">
        <v>4171</v>
      </c>
      <c r="I973" s="679">
        <v>6</v>
      </c>
      <c r="J973" s="251" t="s">
        <v>944</v>
      </c>
      <c r="K973" s="251" t="s">
        <v>2495</v>
      </c>
      <c r="L973" s="239"/>
      <c r="M973" s="239"/>
      <c r="N973" s="239"/>
      <c r="O973" s="239"/>
    </row>
    <row r="974" spans="2:15" ht="29">
      <c r="B974" s="251" t="s">
        <v>1438</v>
      </c>
      <c r="C974" s="251" t="s">
        <v>4165</v>
      </c>
      <c r="D974" s="251" t="s">
        <v>4013</v>
      </c>
      <c r="E974" s="251"/>
      <c r="F974" s="251"/>
      <c r="G974" s="251" t="s">
        <v>4170</v>
      </c>
      <c r="H974" s="251" t="s">
        <v>4171</v>
      </c>
      <c r="I974" s="679">
        <v>7</v>
      </c>
      <c r="J974" s="251" t="s">
        <v>944</v>
      </c>
      <c r="K974" s="251" t="s">
        <v>2495</v>
      </c>
      <c r="L974" s="239"/>
      <c r="M974" s="239"/>
      <c r="N974" s="239"/>
      <c r="O974" s="239"/>
    </row>
    <row r="975" spans="2:15" ht="29">
      <c r="B975" s="251" t="s">
        <v>1438</v>
      </c>
      <c r="C975" s="251" t="s">
        <v>4165</v>
      </c>
      <c r="D975" s="251" t="s">
        <v>4013</v>
      </c>
      <c r="E975" s="251"/>
      <c r="F975" s="251"/>
      <c r="G975" s="251" t="s">
        <v>4170</v>
      </c>
      <c r="H975" s="251" t="s">
        <v>4171</v>
      </c>
      <c r="I975" s="679">
        <v>6</v>
      </c>
      <c r="J975" s="251" t="s">
        <v>944</v>
      </c>
      <c r="K975" s="251" t="s">
        <v>2495</v>
      </c>
      <c r="L975" s="239"/>
      <c r="M975" s="239"/>
      <c r="N975" s="239"/>
      <c r="O975" s="239"/>
    </row>
    <row r="976" spans="2:15" ht="29">
      <c r="B976" s="251" t="s">
        <v>1438</v>
      </c>
      <c r="C976" s="251" t="s">
        <v>4165</v>
      </c>
      <c r="D976" s="251" t="s">
        <v>4013</v>
      </c>
      <c r="E976" s="251"/>
      <c r="F976" s="251"/>
      <c r="G976" s="251" t="s">
        <v>4170</v>
      </c>
      <c r="H976" s="251" t="s">
        <v>4171</v>
      </c>
      <c r="I976" s="679">
        <v>6</v>
      </c>
      <c r="J976" s="251" t="s">
        <v>944</v>
      </c>
      <c r="K976" s="251" t="s">
        <v>2495</v>
      </c>
      <c r="L976" s="239"/>
      <c r="M976" s="239"/>
      <c r="N976" s="239"/>
      <c r="O976" s="239"/>
    </row>
    <row r="977" spans="2:15" ht="29">
      <c r="B977" s="251" t="s">
        <v>1438</v>
      </c>
      <c r="C977" s="251" t="s">
        <v>4165</v>
      </c>
      <c r="D977" s="251" t="s">
        <v>4013</v>
      </c>
      <c r="E977" s="251"/>
      <c r="F977" s="251"/>
      <c r="G977" s="251" t="s">
        <v>4170</v>
      </c>
      <c r="H977" s="251" t="s">
        <v>4171</v>
      </c>
      <c r="I977" s="679">
        <v>6</v>
      </c>
      <c r="J977" s="251" t="s">
        <v>944</v>
      </c>
      <c r="K977" s="251" t="s">
        <v>2495</v>
      </c>
      <c r="L977" s="239"/>
      <c r="M977" s="239"/>
      <c r="N977" s="239"/>
      <c r="O977" s="239"/>
    </row>
    <row r="978" spans="2:15" ht="29">
      <c r="B978" s="251" t="s">
        <v>1438</v>
      </c>
      <c r="C978" s="251" t="s">
        <v>4165</v>
      </c>
      <c r="D978" s="251" t="s">
        <v>941</v>
      </c>
      <c r="E978" s="251"/>
      <c r="F978" s="251"/>
      <c r="G978" s="251" t="s">
        <v>4168</v>
      </c>
      <c r="H978" s="251" t="s">
        <v>4169</v>
      </c>
      <c r="I978" s="679">
        <v>7</v>
      </c>
      <c r="J978" s="251" t="s">
        <v>944</v>
      </c>
      <c r="K978" s="251" t="s">
        <v>2495</v>
      </c>
      <c r="L978" s="239"/>
      <c r="M978" s="239"/>
      <c r="N978" s="239"/>
      <c r="O978" s="239"/>
    </row>
    <row r="979" spans="2:15" ht="29">
      <c r="B979" s="251" t="s">
        <v>1438</v>
      </c>
      <c r="C979" s="251" t="s">
        <v>4165</v>
      </c>
      <c r="D979" s="251" t="s">
        <v>953</v>
      </c>
      <c r="E979" s="251"/>
      <c r="F979" s="251"/>
      <c r="G979" s="251" t="s">
        <v>4168</v>
      </c>
      <c r="H979" s="251" t="s">
        <v>4169</v>
      </c>
      <c r="I979" s="679">
        <v>7</v>
      </c>
      <c r="J979" s="251" t="s">
        <v>944</v>
      </c>
      <c r="K979" s="251" t="s">
        <v>2495</v>
      </c>
      <c r="L979" s="239"/>
      <c r="M979" s="239"/>
      <c r="N979" s="239"/>
      <c r="O979" s="239"/>
    </row>
    <row r="980" spans="2:15" ht="29">
      <c r="B980" s="251" t="s">
        <v>1438</v>
      </c>
      <c r="C980" s="251" t="s">
        <v>4165</v>
      </c>
      <c r="D980" s="251" t="s">
        <v>4013</v>
      </c>
      <c r="E980" s="251"/>
      <c r="F980" s="251"/>
      <c r="G980" s="251" t="s">
        <v>4170</v>
      </c>
      <c r="H980" s="251" t="s">
        <v>4171</v>
      </c>
      <c r="I980" s="679">
        <v>6</v>
      </c>
      <c r="J980" s="251" t="s">
        <v>944</v>
      </c>
      <c r="K980" s="251" t="s">
        <v>2495</v>
      </c>
      <c r="L980" s="239"/>
      <c r="M980" s="239"/>
      <c r="N980" s="239"/>
      <c r="O980" s="239"/>
    </row>
    <row r="981" spans="2:15" ht="29">
      <c r="B981" s="251" t="s">
        <v>1438</v>
      </c>
      <c r="C981" s="251" t="s">
        <v>4165</v>
      </c>
      <c r="D981" s="251" t="s">
        <v>4013</v>
      </c>
      <c r="E981" s="251"/>
      <c r="F981" s="251"/>
      <c r="G981" s="251" t="s">
        <v>4170</v>
      </c>
      <c r="H981" s="251" t="s">
        <v>4171</v>
      </c>
      <c r="I981" s="679">
        <v>8</v>
      </c>
      <c r="J981" s="251" t="s">
        <v>944</v>
      </c>
      <c r="K981" s="251" t="s">
        <v>2495</v>
      </c>
      <c r="L981" s="239"/>
      <c r="M981" s="239"/>
      <c r="N981" s="239"/>
      <c r="O981" s="239"/>
    </row>
    <row r="982" spans="2:15" ht="29">
      <c r="B982" s="251" t="s">
        <v>1438</v>
      </c>
      <c r="C982" s="251" t="s">
        <v>4165</v>
      </c>
      <c r="D982" s="251" t="s">
        <v>4013</v>
      </c>
      <c r="E982" s="251"/>
      <c r="F982" s="251"/>
      <c r="G982" s="251" t="s">
        <v>4170</v>
      </c>
      <c r="H982" s="251" t="s">
        <v>4171</v>
      </c>
      <c r="I982" s="679">
        <v>8</v>
      </c>
      <c r="J982" s="251" t="s">
        <v>944</v>
      </c>
      <c r="K982" s="251" t="s">
        <v>2495</v>
      </c>
      <c r="L982" s="239"/>
      <c r="M982" s="239"/>
      <c r="N982" s="239"/>
      <c r="O982" s="239"/>
    </row>
    <row r="983" spans="2:15" ht="29">
      <c r="B983" s="251" t="s">
        <v>1438</v>
      </c>
      <c r="C983" s="251" t="s">
        <v>4165</v>
      </c>
      <c r="D983" s="251" t="s">
        <v>4013</v>
      </c>
      <c r="E983" s="251"/>
      <c r="F983" s="251"/>
      <c r="G983" s="251" t="s">
        <v>4170</v>
      </c>
      <c r="H983" s="251" t="s">
        <v>4171</v>
      </c>
      <c r="I983" s="679">
        <v>6</v>
      </c>
      <c r="J983" s="251" t="s">
        <v>944</v>
      </c>
      <c r="K983" s="251" t="s">
        <v>2495</v>
      </c>
      <c r="L983" s="239"/>
      <c r="M983" s="239"/>
      <c r="N983" s="239"/>
      <c r="O983" s="239"/>
    </row>
    <row r="984" spans="2:15" ht="29">
      <c r="B984" s="251" t="s">
        <v>1438</v>
      </c>
      <c r="C984" s="251" t="s">
        <v>4165</v>
      </c>
      <c r="D984" s="251" t="s">
        <v>4013</v>
      </c>
      <c r="E984" s="251"/>
      <c r="F984" s="251"/>
      <c r="G984" s="251" t="s">
        <v>4170</v>
      </c>
      <c r="H984" s="251" t="s">
        <v>4171</v>
      </c>
      <c r="I984" s="679">
        <v>7</v>
      </c>
      <c r="J984" s="251" t="s">
        <v>944</v>
      </c>
      <c r="K984" s="251" t="s">
        <v>2495</v>
      </c>
      <c r="L984" s="239"/>
      <c r="M984" s="239"/>
      <c r="N984" s="239"/>
      <c r="O984" s="239"/>
    </row>
    <row r="985" spans="2:15" ht="29">
      <c r="B985" s="251" t="s">
        <v>1438</v>
      </c>
      <c r="C985" s="251" t="s">
        <v>4165</v>
      </c>
      <c r="D985" s="251" t="s">
        <v>4013</v>
      </c>
      <c r="E985" s="251"/>
      <c r="F985" s="251"/>
      <c r="G985" s="251" t="s">
        <v>4170</v>
      </c>
      <c r="H985" s="251" t="s">
        <v>4171</v>
      </c>
      <c r="I985" s="679">
        <v>7</v>
      </c>
      <c r="J985" s="251" t="s">
        <v>944</v>
      </c>
      <c r="K985" s="251" t="s">
        <v>2495</v>
      </c>
      <c r="L985" s="239"/>
      <c r="M985" s="239"/>
      <c r="N985" s="239"/>
      <c r="O985" s="239"/>
    </row>
    <row r="986" spans="2:15" ht="29">
      <c r="B986" s="251" t="s">
        <v>1438</v>
      </c>
      <c r="C986" s="251" t="s">
        <v>4165</v>
      </c>
      <c r="D986" s="251" t="s">
        <v>4013</v>
      </c>
      <c r="E986" s="251"/>
      <c r="F986" s="251"/>
      <c r="G986" s="251" t="s">
        <v>4170</v>
      </c>
      <c r="H986" s="251" t="s">
        <v>4171</v>
      </c>
      <c r="I986" s="679">
        <v>8</v>
      </c>
      <c r="J986" s="251" t="s">
        <v>944</v>
      </c>
      <c r="K986" s="251" t="s">
        <v>2495</v>
      </c>
      <c r="L986" s="239"/>
      <c r="M986" s="239"/>
      <c r="N986" s="239"/>
      <c r="O986" s="239"/>
    </row>
    <row r="987" spans="2:15" ht="29">
      <c r="B987" s="251" t="s">
        <v>1438</v>
      </c>
      <c r="C987" s="251" t="s">
        <v>4165</v>
      </c>
      <c r="D987" s="251" t="s">
        <v>4008</v>
      </c>
      <c r="E987" s="251"/>
      <c r="F987" s="251"/>
      <c r="G987" s="251" t="s">
        <v>4166</v>
      </c>
      <c r="H987" s="251" t="s">
        <v>4167</v>
      </c>
      <c r="I987" s="679">
        <v>28.93</v>
      </c>
      <c r="J987" s="251" t="s">
        <v>956</v>
      </c>
      <c r="K987" s="251" t="s">
        <v>2495</v>
      </c>
      <c r="L987" s="239"/>
      <c r="M987" s="239"/>
      <c r="N987" s="239"/>
      <c r="O987" s="239"/>
    </row>
    <row r="988" spans="2:15" ht="29">
      <c r="B988" s="251" t="s">
        <v>1438</v>
      </c>
      <c r="C988" s="251" t="s">
        <v>4165</v>
      </c>
      <c r="D988" s="251" t="s">
        <v>4013</v>
      </c>
      <c r="E988" s="251"/>
      <c r="F988" s="251"/>
      <c r="G988" s="251" t="s">
        <v>4170</v>
      </c>
      <c r="H988" s="251" t="s">
        <v>4171</v>
      </c>
      <c r="I988" s="679">
        <v>8</v>
      </c>
      <c r="J988" s="251" t="s">
        <v>944</v>
      </c>
      <c r="K988" s="251" t="s">
        <v>2495</v>
      </c>
      <c r="L988" s="239"/>
      <c r="M988" s="239"/>
      <c r="N988" s="239"/>
      <c r="O988" s="239"/>
    </row>
    <row r="989" spans="2:15" ht="29">
      <c r="B989" s="251" t="s">
        <v>1438</v>
      </c>
      <c r="C989" s="251" t="s">
        <v>4165</v>
      </c>
      <c r="D989" s="251" t="s">
        <v>4013</v>
      </c>
      <c r="E989" s="251"/>
      <c r="F989" s="251"/>
      <c r="G989" s="251" t="s">
        <v>4170</v>
      </c>
      <c r="H989" s="251" t="s">
        <v>4171</v>
      </c>
      <c r="I989" s="679">
        <v>7.5</v>
      </c>
      <c r="J989" s="251" t="s">
        <v>944</v>
      </c>
      <c r="K989" s="251" t="s">
        <v>2495</v>
      </c>
      <c r="L989" s="239"/>
      <c r="M989" s="239"/>
      <c r="N989" s="239"/>
      <c r="O989" s="239"/>
    </row>
    <row r="990" spans="2:15" ht="29">
      <c r="B990" s="251" t="s">
        <v>1438</v>
      </c>
      <c r="C990" s="251" t="s">
        <v>4165</v>
      </c>
      <c r="D990" s="251" t="s">
        <v>4013</v>
      </c>
      <c r="E990" s="251"/>
      <c r="F990" s="251"/>
      <c r="G990" s="251" t="s">
        <v>4170</v>
      </c>
      <c r="H990" s="251" t="s">
        <v>4171</v>
      </c>
      <c r="I990" s="679">
        <v>7.5</v>
      </c>
      <c r="J990" s="251" t="s">
        <v>944</v>
      </c>
      <c r="K990" s="251" t="s">
        <v>2495</v>
      </c>
      <c r="L990" s="239"/>
      <c r="M990" s="239"/>
      <c r="N990" s="239"/>
      <c r="O990" s="239"/>
    </row>
    <row r="991" spans="2:15" ht="29">
      <c r="B991" s="251" t="s">
        <v>1438</v>
      </c>
      <c r="C991" s="251" t="s">
        <v>4165</v>
      </c>
      <c r="D991" s="251" t="s">
        <v>4008</v>
      </c>
      <c r="E991" s="251"/>
      <c r="F991" s="251"/>
      <c r="G991" s="251" t="s">
        <v>4166</v>
      </c>
      <c r="H991" s="251" t="s">
        <v>4167</v>
      </c>
      <c r="I991" s="679">
        <v>14.46</v>
      </c>
      <c r="J991" s="251" t="s">
        <v>956</v>
      </c>
      <c r="K991" s="251" t="s">
        <v>2495</v>
      </c>
      <c r="L991" s="239"/>
      <c r="M991" s="239"/>
      <c r="N991" s="239"/>
      <c r="O991" s="239"/>
    </row>
    <row r="992" spans="2:15" ht="29">
      <c r="B992" s="251" t="s">
        <v>1438</v>
      </c>
      <c r="C992" s="251" t="s">
        <v>4165</v>
      </c>
      <c r="D992" s="251" t="s">
        <v>4012</v>
      </c>
      <c r="E992" s="251"/>
      <c r="F992" s="251"/>
      <c r="G992" s="251" t="s">
        <v>4166</v>
      </c>
      <c r="H992" s="251" t="s">
        <v>4167</v>
      </c>
      <c r="I992" s="679">
        <v>4.8</v>
      </c>
      <c r="J992" s="251" t="s">
        <v>956</v>
      </c>
      <c r="K992" s="251" t="s">
        <v>2495</v>
      </c>
      <c r="L992" s="239"/>
      <c r="M992" s="239"/>
      <c r="N992" s="239"/>
      <c r="O992" s="239"/>
    </row>
    <row r="993" spans="2:15" ht="29">
      <c r="B993" s="251" t="s">
        <v>1438</v>
      </c>
      <c r="C993" s="251" t="s">
        <v>4165</v>
      </c>
      <c r="D993" s="251" t="s">
        <v>4008</v>
      </c>
      <c r="E993" s="251"/>
      <c r="F993" s="251"/>
      <c r="G993" s="251" t="s">
        <v>4166</v>
      </c>
      <c r="H993" s="251" t="s">
        <v>4167</v>
      </c>
      <c r="I993" s="679">
        <v>72.8</v>
      </c>
      <c r="J993" s="251" t="s">
        <v>956</v>
      </c>
      <c r="K993" s="251" t="s">
        <v>2495</v>
      </c>
      <c r="L993" s="239"/>
      <c r="M993" s="239"/>
      <c r="N993" s="239"/>
      <c r="O993" s="239"/>
    </row>
    <row r="994" spans="2:15" ht="29">
      <c r="B994" s="251" t="s">
        <v>1438</v>
      </c>
      <c r="C994" s="251" t="s">
        <v>4165</v>
      </c>
      <c r="D994" s="251" t="s">
        <v>941</v>
      </c>
      <c r="E994" s="251"/>
      <c r="F994" s="251"/>
      <c r="G994" s="251" t="s">
        <v>4168</v>
      </c>
      <c r="H994" s="251" t="s">
        <v>4169</v>
      </c>
      <c r="I994" s="679">
        <v>7</v>
      </c>
      <c r="J994" s="251" t="s">
        <v>944</v>
      </c>
      <c r="K994" s="251" t="s">
        <v>2495</v>
      </c>
      <c r="L994" s="239"/>
      <c r="M994" s="239"/>
      <c r="N994" s="239"/>
      <c r="O994" s="239"/>
    </row>
    <row r="995" spans="2:15" ht="29">
      <c r="B995" s="251" t="s">
        <v>1438</v>
      </c>
      <c r="C995" s="251" t="s">
        <v>4165</v>
      </c>
      <c r="D995" s="251" t="s">
        <v>941</v>
      </c>
      <c r="E995" s="251"/>
      <c r="F995" s="251"/>
      <c r="G995" s="251" t="s">
        <v>4168</v>
      </c>
      <c r="H995" s="251" t="s">
        <v>4169</v>
      </c>
      <c r="I995" s="679">
        <v>7</v>
      </c>
      <c r="J995" s="251" t="s">
        <v>944</v>
      </c>
      <c r="K995" s="251" t="s">
        <v>2495</v>
      </c>
      <c r="L995" s="239"/>
      <c r="M995" s="239"/>
      <c r="N995" s="239"/>
      <c r="O995" s="239"/>
    </row>
    <row r="996" spans="2:15" ht="29">
      <c r="B996" s="251" t="s">
        <v>1438</v>
      </c>
      <c r="C996" s="251" t="s">
        <v>4165</v>
      </c>
      <c r="D996" s="251" t="s">
        <v>4013</v>
      </c>
      <c r="E996" s="251"/>
      <c r="F996" s="251"/>
      <c r="G996" s="251" t="s">
        <v>4170</v>
      </c>
      <c r="H996" s="251" t="s">
        <v>4171</v>
      </c>
      <c r="I996" s="679">
        <v>7.5</v>
      </c>
      <c r="J996" s="251" t="s">
        <v>944</v>
      </c>
      <c r="K996" s="251" t="s">
        <v>2495</v>
      </c>
      <c r="L996" s="239"/>
      <c r="M996" s="239"/>
      <c r="N996" s="239"/>
      <c r="O996" s="239"/>
    </row>
    <row r="997" spans="2:15" ht="29">
      <c r="B997" s="251" t="s">
        <v>1438</v>
      </c>
      <c r="C997" s="251" t="s">
        <v>4165</v>
      </c>
      <c r="D997" s="251" t="s">
        <v>4013</v>
      </c>
      <c r="E997" s="251"/>
      <c r="F997" s="251"/>
      <c r="G997" s="251" t="s">
        <v>4170</v>
      </c>
      <c r="H997" s="251" t="s">
        <v>4171</v>
      </c>
      <c r="I997" s="679">
        <v>7.5</v>
      </c>
      <c r="J997" s="251" t="s">
        <v>944</v>
      </c>
      <c r="K997" s="251" t="s">
        <v>2495</v>
      </c>
      <c r="L997" s="239"/>
      <c r="M997" s="239"/>
      <c r="N997" s="239"/>
      <c r="O997" s="239"/>
    </row>
    <row r="998" spans="2:15" ht="29">
      <c r="B998" s="251" t="s">
        <v>1438</v>
      </c>
      <c r="C998" s="251" t="s">
        <v>4165</v>
      </c>
      <c r="D998" s="251" t="s">
        <v>4013</v>
      </c>
      <c r="E998" s="251"/>
      <c r="F998" s="251"/>
      <c r="G998" s="251" t="s">
        <v>4170</v>
      </c>
      <c r="H998" s="251" t="s">
        <v>4171</v>
      </c>
      <c r="I998" s="679">
        <v>8</v>
      </c>
      <c r="J998" s="251" t="s">
        <v>944</v>
      </c>
      <c r="K998" s="251" t="s">
        <v>2495</v>
      </c>
      <c r="L998" s="239"/>
      <c r="M998" s="239"/>
      <c r="N998" s="239"/>
      <c r="O998" s="239"/>
    </row>
    <row r="999" spans="2:15" ht="29">
      <c r="B999" s="251" t="s">
        <v>1438</v>
      </c>
      <c r="C999" s="251" t="s">
        <v>4165</v>
      </c>
      <c r="D999" s="251" t="s">
        <v>4008</v>
      </c>
      <c r="E999" s="251"/>
      <c r="F999" s="251"/>
      <c r="G999" s="251" t="s">
        <v>4166</v>
      </c>
      <c r="H999" s="251" t="s">
        <v>4167</v>
      </c>
      <c r="I999" s="679">
        <v>54.96</v>
      </c>
      <c r="J999" s="251" t="s">
        <v>956</v>
      </c>
      <c r="K999" s="251" t="s">
        <v>2495</v>
      </c>
      <c r="L999" s="239"/>
      <c r="M999" s="239"/>
      <c r="N999" s="239"/>
      <c r="O999" s="239"/>
    </row>
    <row r="1000" spans="2:15" ht="29">
      <c r="B1000" s="251" t="s">
        <v>1438</v>
      </c>
      <c r="C1000" s="251" t="s">
        <v>4165</v>
      </c>
      <c r="D1000" s="251" t="s">
        <v>4008</v>
      </c>
      <c r="E1000" s="251"/>
      <c r="F1000" s="251"/>
      <c r="G1000" s="251" t="s">
        <v>4166</v>
      </c>
      <c r="H1000" s="251" t="s">
        <v>4167</v>
      </c>
      <c r="I1000" s="679">
        <v>4.78</v>
      </c>
      <c r="J1000" s="251" t="s">
        <v>956</v>
      </c>
      <c r="K1000" s="251" t="s">
        <v>2495</v>
      </c>
      <c r="L1000" s="239"/>
      <c r="M1000" s="239"/>
      <c r="N1000" s="239"/>
      <c r="O1000" s="239"/>
    </row>
    <row r="1001" spans="2:15" ht="29">
      <c r="B1001" s="251" t="s">
        <v>1438</v>
      </c>
      <c r="C1001" s="251" t="s">
        <v>4165</v>
      </c>
      <c r="D1001" s="251" t="s">
        <v>4013</v>
      </c>
      <c r="E1001" s="251"/>
      <c r="F1001" s="251"/>
      <c r="G1001" s="251" t="s">
        <v>4170</v>
      </c>
      <c r="H1001" s="251" t="s">
        <v>4171</v>
      </c>
      <c r="I1001" s="679">
        <v>7.5</v>
      </c>
      <c r="J1001" s="251" t="s">
        <v>944</v>
      </c>
      <c r="K1001" s="251" t="s">
        <v>2495</v>
      </c>
      <c r="L1001" s="239"/>
      <c r="M1001" s="239"/>
      <c r="N1001" s="239"/>
      <c r="O1001" s="239"/>
    </row>
    <row r="1002" spans="2:15" ht="29">
      <c r="B1002" s="251" t="s">
        <v>1438</v>
      </c>
      <c r="C1002" s="251" t="s">
        <v>4165</v>
      </c>
      <c r="D1002" s="251" t="s">
        <v>4013</v>
      </c>
      <c r="E1002" s="251"/>
      <c r="F1002" s="251"/>
      <c r="G1002" s="251" t="s">
        <v>4170</v>
      </c>
      <c r="H1002" s="251" t="s">
        <v>4171</v>
      </c>
      <c r="I1002" s="679">
        <v>8</v>
      </c>
      <c r="J1002" s="251" t="s">
        <v>944</v>
      </c>
      <c r="K1002" s="251" t="s">
        <v>2495</v>
      </c>
      <c r="L1002" s="239"/>
      <c r="M1002" s="239"/>
      <c r="N1002" s="239"/>
      <c r="O1002" s="239"/>
    </row>
    <row r="1003" spans="2:15" ht="29">
      <c r="B1003" s="251" t="s">
        <v>1438</v>
      </c>
      <c r="C1003" s="251" t="s">
        <v>4165</v>
      </c>
      <c r="D1003" s="251" t="s">
        <v>4013</v>
      </c>
      <c r="E1003" s="251"/>
      <c r="F1003" s="251"/>
      <c r="G1003" s="251" t="s">
        <v>4170</v>
      </c>
      <c r="H1003" s="251" t="s">
        <v>4171</v>
      </c>
      <c r="I1003" s="679">
        <v>8</v>
      </c>
      <c r="J1003" s="251" t="s">
        <v>944</v>
      </c>
      <c r="K1003" s="251" t="s">
        <v>2495</v>
      </c>
      <c r="L1003" s="239"/>
      <c r="M1003" s="239"/>
      <c r="N1003" s="239"/>
      <c r="O1003" s="239"/>
    </row>
    <row r="1004" spans="2:15" ht="29">
      <c r="B1004" s="251" t="s">
        <v>1438</v>
      </c>
      <c r="C1004" s="251" t="s">
        <v>4165</v>
      </c>
      <c r="D1004" s="251" t="s">
        <v>4013</v>
      </c>
      <c r="E1004" s="251"/>
      <c r="F1004" s="251"/>
      <c r="G1004" s="251" t="s">
        <v>4170</v>
      </c>
      <c r="H1004" s="251" t="s">
        <v>4171</v>
      </c>
      <c r="I1004" s="679">
        <v>7.5</v>
      </c>
      <c r="J1004" s="251" t="s">
        <v>944</v>
      </c>
      <c r="K1004" s="251" t="s">
        <v>2495</v>
      </c>
      <c r="L1004" s="239"/>
      <c r="M1004" s="239"/>
      <c r="N1004" s="239"/>
      <c r="O1004" s="239"/>
    </row>
    <row r="1005" spans="2:15" ht="29">
      <c r="B1005" s="251" t="s">
        <v>1438</v>
      </c>
      <c r="C1005" s="251" t="s">
        <v>4165</v>
      </c>
      <c r="D1005" s="251" t="s">
        <v>4013</v>
      </c>
      <c r="E1005" s="251"/>
      <c r="F1005" s="251"/>
      <c r="G1005" s="251" t="s">
        <v>4170</v>
      </c>
      <c r="H1005" s="251" t="s">
        <v>4171</v>
      </c>
      <c r="I1005" s="679">
        <v>7.5</v>
      </c>
      <c r="J1005" s="251" t="s">
        <v>944</v>
      </c>
      <c r="K1005" s="251" t="s">
        <v>2495</v>
      </c>
      <c r="L1005" s="239"/>
      <c r="M1005" s="239"/>
      <c r="N1005" s="239"/>
      <c r="O1005" s="239"/>
    </row>
    <row r="1006" spans="2:15" ht="29">
      <c r="B1006" s="251" t="s">
        <v>1438</v>
      </c>
      <c r="C1006" s="251" t="s">
        <v>4165</v>
      </c>
      <c r="D1006" s="251" t="s">
        <v>4013</v>
      </c>
      <c r="E1006" s="251"/>
      <c r="F1006" s="251"/>
      <c r="G1006" s="251" t="s">
        <v>4170</v>
      </c>
      <c r="H1006" s="251" t="s">
        <v>4171</v>
      </c>
      <c r="I1006" s="679">
        <v>8</v>
      </c>
      <c r="J1006" s="251" t="s">
        <v>944</v>
      </c>
      <c r="K1006" s="251" t="s">
        <v>2495</v>
      </c>
      <c r="L1006" s="239"/>
      <c r="M1006" s="239"/>
      <c r="N1006" s="239"/>
      <c r="O1006" s="239"/>
    </row>
    <row r="1007" spans="2:15" ht="29">
      <c r="B1007" s="251" t="s">
        <v>1438</v>
      </c>
      <c r="C1007" s="251" t="s">
        <v>4165</v>
      </c>
      <c r="D1007" s="251" t="s">
        <v>4013</v>
      </c>
      <c r="E1007" s="251"/>
      <c r="F1007" s="251"/>
      <c r="G1007" s="251" t="s">
        <v>4170</v>
      </c>
      <c r="H1007" s="251" t="s">
        <v>4171</v>
      </c>
      <c r="I1007" s="679">
        <v>8</v>
      </c>
      <c r="J1007" s="251" t="s">
        <v>944</v>
      </c>
      <c r="K1007" s="251" t="s">
        <v>2495</v>
      </c>
      <c r="L1007" s="239"/>
      <c r="M1007" s="239"/>
      <c r="N1007" s="239"/>
      <c r="O1007" s="239"/>
    </row>
    <row r="1008" spans="2:15" ht="29">
      <c r="B1008" s="251" t="s">
        <v>1438</v>
      </c>
      <c r="C1008" s="251" t="s">
        <v>4165</v>
      </c>
      <c r="D1008" s="251" t="s">
        <v>4013</v>
      </c>
      <c r="E1008" s="251"/>
      <c r="F1008" s="251"/>
      <c r="G1008" s="251" t="s">
        <v>4170</v>
      </c>
      <c r="H1008" s="251" t="s">
        <v>4171</v>
      </c>
      <c r="I1008" s="679">
        <v>8</v>
      </c>
      <c r="J1008" s="251" t="s">
        <v>944</v>
      </c>
      <c r="K1008" s="251" t="s">
        <v>2495</v>
      </c>
      <c r="L1008" s="239"/>
      <c r="M1008" s="239"/>
      <c r="N1008" s="239"/>
      <c r="O1008" s="239"/>
    </row>
    <row r="1009" spans="2:15" ht="29">
      <c r="B1009" s="251" t="s">
        <v>1438</v>
      </c>
      <c r="C1009" s="251" t="s">
        <v>4165</v>
      </c>
      <c r="D1009" s="251" t="s">
        <v>4013</v>
      </c>
      <c r="E1009" s="251"/>
      <c r="F1009" s="251"/>
      <c r="G1009" s="251" t="s">
        <v>4170</v>
      </c>
      <c r="H1009" s="251" t="s">
        <v>4171</v>
      </c>
      <c r="I1009" s="679">
        <v>7</v>
      </c>
      <c r="J1009" s="251" t="s">
        <v>944</v>
      </c>
      <c r="K1009" s="251" t="s">
        <v>2495</v>
      </c>
      <c r="L1009" s="239"/>
      <c r="M1009" s="239"/>
      <c r="N1009" s="239"/>
      <c r="O1009" s="239"/>
    </row>
    <row r="1010" spans="2:15" ht="29">
      <c r="B1010" s="251" t="s">
        <v>1438</v>
      </c>
      <c r="C1010" s="251" t="s">
        <v>4165</v>
      </c>
      <c r="D1010" s="251" t="s">
        <v>4013</v>
      </c>
      <c r="E1010" s="251"/>
      <c r="F1010" s="251"/>
      <c r="G1010" s="251" t="s">
        <v>4170</v>
      </c>
      <c r="H1010" s="251" t="s">
        <v>4171</v>
      </c>
      <c r="I1010" s="679">
        <v>7.5</v>
      </c>
      <c r="J1010" s="251" t="s">
        <v>944</v>
      </c>
      <c r="K1010" s="251" t="s">
        <v>2495</v>
      </c>
      <c r="L1010" s="239"/>
      <c r="M1010" s="239"/>
      <c r="N1010" s="239"/>
      <c r="O1010" s="239"/>
    </row>
    <row r="1011" spans="2:15" ht="29">
      <c r="B1011" s="251" t="s">
        <v>1438</v>
      </c>
      <c r="C1011" s="251" t="s">
        <v>4165</v>
      </c>
      <c r="D1011" s="251" t="s">
        <v>4013</v>
      </c>
      <c r="E1011" s="251"/>
      <c r="F1011" s="251"/>
      <c r="G1011" s="251" t="s">
        <v>4170</v>
      </c>
      <c r="H1011" s="251" t="s">
        <v>4171</v>
      </c>
      <c r="I1011" s="679">
        <v>7</v>
      </c>
      <c r="J1011" s="251" t="s">
        <v>944</v>
      </c>
      <c r="K1011" s="251" t="s">
        <v>2495</v>
      </c>
      <c r="L1011" s="239"/>
      <c r="M1011" s="239"/>
      <c r="N1011" s="239"/>
      <c r="O1011" s="239"/>
    </row>
    <row r="1012" spans="2:15" ht="29">
      <c r="B1012" s="251" t="s">
        <v>1438</v>
      </c>
      <c r="C1012" s="251" t="s">
        <v>4165</v>
      </c>
      <c r="D1012" s="251" t="s">
        <v>4013</v>
      </c>
      <c r="E1012" s="251"/>
      <c r="F1012" s="251"/>
      <c r="G1012" s="251" t="s">
        <v>4170</v>
      </c>
      <c r="H1012" s="251" t="s">
        <v>4171</v>
      </c>
      <c r="I1012" s="679">
        <v>8</v>
      </c>
      <c r="J1012" s="251" t="s">
        <v>944</v>
      </c>
      <c r="K1012" s="251" t="s">
        <v>2495</v>
      </c>
      <c r="L1012" s="239"/>
      <c r="M1012" s="239"/>
      <c r="N1012" s="239"/>
      <c r="O1012" s="239"/>
    </row>
    <row r="1013" spans="2:15" ht="29">
      <c r="B1013" s="251" t="s">
        <v>1438</v>
      </c>
      <c r="C1013" s="251" t="s">
        <v>4165</v>
      </c>
      <c r="D1013" s="251" t="s">
        <v>4013</v>
      </c>
      <c r="E1013" s="251"/>
      <c r="F1013" s="251"/>
      <c r="G1013" s="251" t="s">
        <v>4170</v>
      </c>
      <c r="H1013" s="251" t="s">
        <v>4171</v>
      </c>
      <c r="I1013" s="679">
        <v>8</v>
      </c>
      <c r="J1013" s="251" t="s">
        <v>944</v>
      </c>
      <c r="K1013" s="251" t="s">
        <v>2495</v>
      </c>
      <c r="L1013" s="239"/>
      <c r="M1013" s="239"/>
      <c r="N1013" s="239"/>
      <c r="O1013" s="239"/>
    </row>
    <row r="1014" spans="2:15" ht="29">
      <c r="B1014" s="251" t="s">
        <v>1438</v>
      </c>
      <c r="C1014" s="251" t="s">
        <v>4165</v>
      </c>
      <c r="D1014" s="251" t="s">
        <v>4013</v>
      </c>
      <c r="E1014" s="251"/>
      <c r="F1014" s="251"/>
      <c r="G1014" s="251" t="s">
        <v>4170</v>
      </c>
      <c r="H1014" s="251" t="s">
        <v>4171</v>
      </c>
      <c r="I1014" s="679">
        <v>8</v>
      </c>
      <c r="J1014" s="251" t="s">
        <v>944</v>
      </c>
      <c r="K1014" s="251" t="s">
        <v>2495</v>
      </c>
      <c r="L1014" s="239"/>
      <c r="M1014" s="239"/>
      <c r="N1014" s="239"/>
      <c r="O1014" s="239"/>
    </row>
    <row r="1015" spans="2:15" ht="29">
      <c r="B1015" s="251" t="s">
        <v>1438</v>
      </c>
      <c r="C1015" s="251" t="s">
        <v>4165</v>
      </c>
      <c r="D1015" s="251" t="s">
        <v>950</v>
      </c>
      <c r="E1015" s="251"/>
      <c r="F1015" s="251"/>
      <c r="G1015" s="251" t="s">
        <v>4176</v>
      </c>
      <c r="H1015" s="251" t="s">
        <v>4177</v>
      </c>
      <c r="I1015" s="679">
        <v>23</v>
      </c>
      <c r="J1015" s="251" t="s">
        <v>944</v>
      </c>
      <c r="K1015" s="251" t="s">
        <v>2495</v>
      </c>
      <c r="L1015" s="239"/>
      <c r="M1015" s="239"/>
      <c r="N1015" s="239"/>
      <c r="O1015" s="239"/>
    </row>
    <row r="1016" spans="2:15" ht="29">
      <c r="B1016" s="251" t="s">
        <v>1438</v>
      </c>
      <c r="C1016" s="251" t="s">
        <v>4165</v>
      </c>
      <c r="D1016" s="251" t="s">
        <v>950</v>
      </c>
      <c r="E1016" s="251"/>
      <c r="F1016" s="251"/>
      <c r="G1016" s="251" t="s">
        <v>4176</v>
      </c>
      <c r="H1016" s="251" t="s">
        <v>4177</v>
      </c>
      <c r="I1016" s="679">
        <v>15</v>
      </c>
      <c r="J1016" s="251" t="s">
        <v>944</v>
      </c>
      <c r="K1016" s="251" t="s">
        <v>2495</v>
      </c>
      <c r="L1016" s="239"/>
      <c r="M1016" s="239"/>
      <c r="N1016" s="239"/>
      <c r="O1016" s="239"/>
    </row>
    <row r="1017" spans="2:15" ht="29">
      <c r="B1017" s="251" t="s">
        <v>1438</v>
      </c>
      <c r="C1017" s="251" t="s">
        <v>4165</v>
      </c>
      <c r="D1017" s="251" t="s">
        <v>950</v>
      </c>
      <c r="E1017" s="251"/>
      <c r="F1017" s="251"/>
      <c r="G1017" s="251" t="s">
        <v>4176</v>
      </c>
      <c r="H1017" s="251" t="s">
        <v>4177</v>
      </c>
      <c r="I1017" s="679">
        <v>15</v>
      </c>
      <c r="J1017" s="251" t="s">
        <v>944</v>
      </c>
      <c r="K1017" s="251" t="s">
        <v>2495</v>
      </c>
      <c r="L1017" s="239"/>
      <c r="M1017" s="239"/>
      <c r="N1017" s="239"/>
      <c r="O1017" s="239"/>
    </row>
    <row r="1018" spans="2:15" ht="29">
      <c r="B1018" s="251" t="s">
        <v>1438</v>
      </c>
      <c r="C1018" s="251" t="s">
        <v>4165</v>
      </c>
      <c r="D1018" s="251" t="s">
        <v>950</v>
      </c>
      <c r="E1018" s="251"/>
      <c r="F1018" s="251"/>
      <c r="G1018" s="251" t="s">
        <v>4176</v>
      </c>
      <c r="H1018" s="251" t="s">
        <v>4177</v>
      </c>
      <c r="I1018" s="679">
        <v>15</v>
      </c>
      <c r="J1018" s="251" t="s">
        <v>944</v>
      </c>
      <c r="K1018" s="251" t="s">
        <v>2495</v>
      </c>
      <c r="L1018" s="239"/>
      <c r="M1018" s="239"/>
      <c r="N1018" s="239"/>
      <c r="O1018" s="239"/>
    </row>
    <row r="1019" spans="2:15" ht="29">
      <c r="B1019" s="251" t="s">
        <v>1438</v>
      </c>
      <c r="C1019" s="251" t="s">
        <v>4165</v>
      </c>
      <c r="D1019" s="251" t="s">
        <v>950</v>
      </c>
      <c r="E1019" s="251"/>
      <c r="F1019" s="251"/>
      <c r="G1019" s="251" t="s">
        <v>4176</v>
      </c>
      <c r="H1019" s="251" t="s">
        <v>4177</v>
      </c>
      <c r="I1019" s="679">
        <v>23</v>
      </c>
      <c r="J1019" s="251" t="s">
        <v>944</v>
      </c>
      <c r="K1019" s="251" t="s">
        <v>2495</v>
      </c>
      <c r="L1019" s="239"/>
      <c r="M1019" s="239"/>
      <c r="N1019" s="239"/>
      <c r="O1019" s="239"/>
    </row>
    <row r="1020" spans="2:15" ht="29">
      <c r="B1020" s="251" t="s">
        <v>1438</v>
      </c>
      <c r="C1020" s="251" t="s">
        <v>4165</v>
      </c>
      <c r="D1020" s="251" t="s">
        <v>950</v>
      </c>
      <c r="E1020" s="251"/>
      <c r="F1020" s="251"/>
      <c r="G1020" s="251" t="s">
        <v>4176</v>
      </c>
      <c r="H1020" s="251" t="s">
        <v>4177</v>
      </c>
      <c r="I1020" s="679">
        <v>23</v>
      </c>
      <c r="J1020" s="251" t="s">
        <v>944</v>
      </c>
      <c r="K1020" s="251" t="s">
        <v>2495</v>
      </c>
      <c r="L1020" s="239"/>
      <c r="M1020" s="239"/>
      <c r="N1020" s="239"/>
      <c r="O1020" s="239"/>
    </row>
    <row r="1021" spans="2:15" ht="29">
      <c r="B1021" s="251" t="s">
        <v>1438</v>
      </c>
      <c r="C1021" s="251" t="s">
        <v>4165</v>
      </c>
      <c r="D1021" s="251" t="s">
        <v>950</v>
      </c>
      <c r="E1021" s="251"/>
      <c r="F1021" s="251"/>
      <c r="G1021" s="251" t="s">
        <v>4176</v>
      </c>
      <c r="H1021" s="251" t="s">
        <v>4177</v>
      </c>
      <c r="I1021" s="679">
        <v>15</v>
      </c>
      <c r="J1021" s="251" t="s">
        <v>944</v>
      </c>
      <c r="K1021" s="251" t="s">
        <v>2495</v>
      </c>
      <c r="L1021" s="239"/>
      <c r="M1021" s="239"/>
      <c r="N1021" s="239"/>
      <c r="O1021" s="239"/>
    </row>
    <row r="1022" spans="2:15" ht="29">
      <c r="B1022" s="251" t="s">
        <v>1438</v>
      </c>
      <c r="C1022" s="251" t="s">
        <v>4165</v>
      </c>
      <c r="D1022" s="251" t="s">
        <v>950</v>
      </c>
      <c r="E1022" s="251"/>
      <c r="F1022" s="251"/>
      <c r="G1022" s="251" t="s">
        <v>4176</v>
      </c>
      <c r="H1022" s="251" t="s">
        <v>4177</v>
      </c>
      <c r="I1022" s="679">
        <v>15</v>
      </c>
      <c r="J1022" s="251" t="s">
        <v>944</v>
      </c>
      <c r="K1022" s="251" t="s">
        <v>2495</v>
      </c>
      <c r="L1022" s="239"/>
      <c r="M1022" s="239"/>
      <c r="N1022" s="239"/>
      <c r="O1022" s="239"/>
    </row>
    <row r="1023" spans="2:15" ht="29">
      <c r="B1023" s="251" t="s">
        <v>1438</v>
      </c>
      <c r="C1023" s="251" t="s">
        <v>4165</v>
      </c>
      <c r="D1023" s="251" t="s">
        <v>950</v>
      </c>
      <c r="E1023" s="251"/>
      <c r="F1023" s="251"/>
      <c r="G1023" s="251" t="s">
        <v>4176</v>
      </c>
      <c r="H1023" s="251" t="s">
        <v>4177</v>
      </c>
      <c r="I1023" s="679">
        <v>15</v>
      </c>
      <c r="J1023" s="251" t="s">
        <v>944</v>
      </c>
      <c r="K1023" s="251" t="s">
        <v>2495</v>
      </c>
      <c r="L1023" s="239"/>
      <c r="M1023" s="239"/>
      <c r="N1023" s="239"/>
      <c r="O1023" s="239"/>
    </row>
    <row r="1024" spans="2:15" ht="29">
      <c r="B1024" s="251" t="s">
        <v>1438</v>
      </c>
      <c r="C1024" s="251" t="s">
        <v>4165</v>
      </c>
      <c r="D1024" s="251" t="s">
        <v>950</v>
      </c>
      <c r="E1024" s="251"/>
      <c r="F1024" s="251"/>
      <c r="G1024" s="251" t="s">
        <v>4176</v>
      </c>
      <c r="H1024" s="251" t="s">
        <v>4177</v>
      </c>
      <c r="I1024" s="679">
        <v>15</v>
      </c>
      <c r="J1024" s="251" t="s">
        <v>944</v>
      </c>
      <c r="K1024" s="251" t="s">
        <v>2495</v>
      </c>
      <c r="L1024" s="239"/>
      <c r="M1024" s="239"/>
      <c r="N1024" s="239"/>
      <c r="O1024" s="239"/>
    </row>
    <row r="1025" spans="2:15" ht="29">
      <c r="B1025" s="251" t="s">
        <v>1438</v>
      </c>
      <c r="C1025" s="251" t="s">
        <v>4165</v>
      </c>
      <c r="D1025" s="251" t="s">
        <v>950</v>
      </c>
      <c r="E1025" s="251"/>
      <c r="F1025" s="251"/>
      <c r="G1025" s="251" t="s">
        <v>4176</v>
      </c>
      <c r="H1025" s="251" t="s">
        <v>4177</v>
      </c>
      <c r="I1025" s="679">
        <v>15</v>
      </c>
      <c r="J1025" s="251" t="s">
        <v>944</v>
      </c>
      <c r="K1025" s="251" t="s">
        <v>2495</v>
      </c>
      <c r="L1025" s="239"/>
      <c r="M1025" s="239"/>
      <c r="N1025" s="239"/>
      <c r="O1025" s="239"/>
    </row>
    <row r="1026" spans="2:15" ht="29">
      <c r="B1026" s="251" t="s">
        <v>1438</v>
      </c>
      <c r="C1026" s="251" t="s">
        <v>4165</v>
      </c>
      <c r="D1026" s="251" t="s">
        <v>950</v>
      </c>
      <c r="E1026" s="251"/>
      <c r="F1026" s="251"/>
      <c r="G1026" s="251" t="s">
        <v>4176</v>
      </c>
      <c r="H1026" s="251" t="s">
        <v>4177</v>
      </c>
      <c r="I1026" s="679">
        <v>23</v>
      </c>
      <c r="J1026" s="251" t="s">
        <v>944</v>
      </c>
      <c r="K1026" s="251" t="s">
        <v>2495</v>
      </c>
      <c r="L1026" s="239"/>
      <c r="M1026" s="239"/>
      <c r="N1026" s="239"/>
      <c r="O1026" s="239"/>
    </row>
    <row r="1027" spans="2:15" ht="29">
      <c r="B1027" s="251" t="s">
        <v>1438</v>
      </c>
      <c r="C1027" s="251" t="s">
        <v>4165</v>
      </c>
      <c r="D1027" s="251" t="s">
        <v>950</v>
      </c>
      <c r="E1027" s="251"/>
      <c r="F1027" s="251"/>
      <c r="G1027" s="251" t="s">
        <v>4176</v>
      </c>
      <c r="H1027" s="251" t="s">
        <v>4177</v>
      </c>
      <c r="I1027" s="679">
        <v>23</v>
      </c>
      <c r="J1027" s="251" t="s">
        <v>944</v>
      </c>
      <c r="K1027" s="251" t="s">
        <v>2495</v>
      </c>
      <c r="L1027" s="239"/>
      <c r="M1027" s="239"/>
      <c r="N1027" s="239"/>
      <c r="O1027" s="239"/>
    </row>
    <row r="1028" spans="2:15" ht="29">
      <c r="B1028" s="251" t="s">
        <v>1438</v>
      </c>
      <c r="C1028" s="251" t="s">
        <v>4165</v>
      </c>
      <c r="D1028" s="251" t="s">
        <v>950</v>
      </c>
      <c r="E1028" s="251"/>
      <c r="F1028" s="251"/>
      <c r="G1028" s="251" t="s">
        <v>4176</v>
      </c>
      <c r="H1028" s="251" t="s">
        <v>4177</v>
      </c>
      <c r="I1028" s="679">
        <v>23</v>
      </c>
      <c r="J1028" s="251" t="s">
        <v>944</v>
      </c>
      <c r="K1028" s="251" t="s">
        <v>2495</v>
      </c>
      <c r="L1028" s="239"/>
      <c r="M1028" s="239"/>
      <c r="N1028" s="239"/>
      <c r="O1028" s="239"/>
    </row>
    <row r="1029" spans="2:15" ht="29">
      <c r="B1029" s="251" t="s">
        <v>1438</v>
      </c>
      <c r="C1029" s="251" t="s">
        <v>4165</v>
      </c>
      <c r="D1029" s="251" t="s">
        <v>950</v>
      </c>
      <c r="E1029" s="251"/>
      <c r="F1029" s="251"/>
      <c r="G1029" s="251" t="s">
        <v>4176</v>
      </c>
      <c r="H1029" s="251" t="s">
        <v>4177</v>
      </c>
      <c r="I1029" s="679">
        <v>23</v>
      </c>
      <c r="J1029" s="251" t="s">
        <v>944</v>
      </c>
      <c r="K1029" s="251" t="s">
        <v>2495</v>
      </c>
      <c r="L1029" s="239"/>
      <c r="M1029" s="239"/>
      <c r="N1029" s="239"/>
      <c r="O1029" s="239"/>
    </row>
    <row r="1030" spans="2:15" ht="29">
      <c r="B1030" s="251" t="s">
        <v>1438</v>
      </c>
      <c r="C1030" s="251" t="s">
        <v>4165</v>
      </c>
      <c r="D1030" s="251" t="s">
        <v>950</v>
      </c>
      <c r="E1030" s="251"/>
      <c r="F1030" s="251"/>
      <c r="G1030" s="251" t="s">
        <v>4176</v>
      </c>
      <c r="H1030" s="251" t="s">
        <v>4177</v>
      </c>
      <c r="I1030" s="679">
        <v>23</v>
      </c>
      <c r="J1030" s="251" t="s">
        <v>944</v>
      </c>
      <c r="K1030" s="251" t="s">
        <v>2495</v>
      </c>
      <c r="L1030" s="239"/>
      <c r="M1030" s="239"/>
      <c r="N1030" s="239"/>
      <c r="O1030" s="239"/>
    </row>
    <row r="1031" spans="2:15" ht="29">
      <c r="B1031" s="251" t="s">
        <v>1438</v>
      </c>
      <c r="C1031" s="251" t="s">
        <v>4165</v>
      </c>
      <c r="D1031" s="251" t="s">
        <v>4013</v>
      </c>
      <c r="E1031" s="251"/>
      <c r="F1031" s="251"/>
      <c r="G1031" s="251" t="s">
        <v>4170</v>
      </c>
      <c r="H1031" s="251" t="s">
        <v>4171</v>
      </c>
      <c r="I1031" s="679">
        <v>8.5</v>
      </c>
      <c r="J1031" s="251" t="s">
        <v>944</v>
      </c>
      <c r="K1031" s="251" t="s">
        <v>2495</v>
      </c>
      <c r="L1031" s="239"/>
      <c r="M1031" s="239"/>
      <c r="N1031" s="239"/>
      <c r="O1031" s="239"/>
    </row>
    <row r="1032" spans="2:15" ht="29">
      <c r="B1032" s="251" t="s">
        <v>1438</v>
      </c>
      <c r="C1032" s="251" t="s">
        <v>4165</v>
      </c>
      <c r="D1032" s="251" t="s">
        <v>4013</v>
      </c>
      <c r="E1032" s="251"/>
      <c r="F1032" s="251"/>
      <c r="G1032" s="251" t="s">
        <v>4170</v>
      </c>
      <c r="H1032" s="251" t="s">
        <v>4171</v>
      </c>
      <c r="I1032" s="679">
        <v>6</v>
      </c>
      <c r="J1032" s="251" t="s">
        <v>944</v>
      </c>
      <c r="K1032" s="251" t="s">
        <v>2495</v>
      </c>
      <c r="L1032" s="239"/>
      <c r="M1032" s="239"/>
      <c r="N1032" s="239"/>
      <c r="O1032" s="239"/>
    </row>
    <row r="1033" spans="2:15" ht="29">
      <c r="B1033" s="251" t="s">
        <v>1438</v>
      </c>
      <c r="C1033" s="251" t="s">
        <v>4165</v>
      </c>
      <c r="D1033" s="251" t="s">
        <v>950</v>
      </c>
      <c r="E1033" s="251"/>
      <c r="F1033" s="251"/>
      <c r="G1033" s="251" t="s">
        <v>4176</v>
      </c>
      <c r="H1033" s="251" t="s">
        <v>4177</v>
      </c>
      <c r="I1033" s="679">
        <v>15</v>
      </c>
      <c r="J1033" s="251" t="s">
        <v>944</v>
      </c>
      <c r="K1033" s="251" t="s">
        <v>2495</v>
      </c>
      <c r="L1033" s="239"/>
      <c r="M1033" s="239"/>
      <c r="N1033" s="239"/>
      <c r="O1033" s="239"/>
    </row>
    <row r="1034" spans="2:15" ht="29">
      <c r="B1034" s="251" t="s">
        <v>1438</v>
      </c>
      <c r="C1034" s="251" t="s">
        <v>4165</v>
      </c>
      <c r="D1034" s="251" t="s">
        <v>950</v>
      </c>
      <c r="E1034" s="251"/>
      <c r="F1034" s="251"/>
      <c r="G1034" s="251" t="s">
        <v>4176</v>
      </c>
      <c r="H1034" s="251" t="s">
        <v>4177</v>
      </c>
      <c r="I1034" s="679">
        <v>15</v>
      </c>
      <c r="J1034" s="251" t="s">
        <v>944</v>
      </c>
      <c r="K1034" s="251" t="s">
        <v>2495</v>
      </c>
      <c r="L1034" s="239"/>
      <c r="M1034" s="239"/>
      <c r="N1034" s="239"/>
      <c r="O1034" s="239"/>
    </row>
    <row r="1035" spans="2:15" ht="29">
      <c r="B1035" s="251" t="s">
        <v>1438</v>
      </c>
      <c r="C1035" s="251" t="s">
        <v>4165</v>
      </c>
      <c r="D1035" s="251" t="s">
        <v>950</v>
      </c>
      <c r="E1035" s="251"/>
      <c r="F1035" s="251"/>
      <c r="G1035" s="251" t="s">
        <v>4176</v>
      </c>
      <c r="H1035" s="251" t="s">
        <v>4177</v>
      </c>
      <c r="I1035" s="679">
        <v>15</v>
      </c>
      <c r="J1035" s="251" t="s">
        <v>944</v>
      </c>
      <c r="K1035" s="251" t="s">
        <v>2495</v>
      </c>
      <c r="L1035" s="239"/>
      <c r="M1035" s="239"/>
      <c r="N1035" s="239"/>
      <c r="O1035" s="239"/>
    </row>
    <row r="1036" spans="2:15" ht="29">
      <c r="B1036" s="251" t="s">
        <v>1438</v>
      </c>
      <c r="C1036" s="251" t="s">
        <v>4165</v>
      </c>
      <c r="D1036" s="251" t="s">
        <v>950</v>
      </c>
      <c r="E1036" s="251"/>
      <c r="F1036" s="251"/>
      <c r="G1036" s="251" t="s">
        <v>4176</v>
      </c>
      <c r="H1036" s="251" t="s">
        <v>4177</v>
      </c>
      <c r="I1036" s="679">
        <v>15</v>
      </c>
      <c r="J1036" s="251" t="s">
        <v>944</v>
      </c>
      <c r="K1036" s="251" t="s">
        <v>2495</v>
      </c>
      <c r="L1036" s="239"/>
      <c r="M1036" s="239"/>
      <c r="N1036" s="239"/>
      <c r="O1036" s="239"/>
    </row>
    <row r="1037" spans="2:15" ht="29">
      <c r="B1037" s="251" t="s">
        <v>1438</v>
      </c>
      <c r="C1037" s="251" t="s">
        <v>4165</v>
      </c>
      <c r="D1037" s="251" t="s">
        <v>950</v>
      </c>
      <c r="E1037" s="251"/>
      <c r="F1037" s="251"/>
      <c r="G1037" s="251" t="s">
        <v>4176</v>
      </c>
      <c r="H1037" s="251" t="s">
        <v>4177</v>
      </c>
      <c r="I1037" s="679">
        <v>23</v>
      </c>
      <c r="J1037" s="251" t="s">
        <v>944</v>
      </c>
      <c r="K1037" s="251" t="s">
        <v>2495</v>
      </c>
      <c r="L1037" s="239"/>
      <c r="M1037" s="239"/>
      <c r="N1037" s="239"/>
      <c r="O1037" s="239"/>
    </row>
    <row r="1038" spans="2:15" ht="29">
      <c r="B1038" s="251" t="s">
        <v>1438</v>
      </c>
      <c r="C1038" s="251" t="s">
        <v>4165</v>
      </c>
      <c r="D1038" s="251" t="s">
        <v>950</v>
      </c>
      <c r="E1038" s="251"/>
      <c r="F1038" s="251"/>
      <c r="G1038" s="251" t="s">
        <v>4176</v>
      </c>
      <c r="H1038" s="251" t="s">
        <v>4177</v>
      </c>
      <c r="I1038" s="679">
        <v>23</v>
      </c>
      <c r="J1038" s="251" t="s">
        <v>944</v>
      </c>
      <c r="K1038" s="251" t="s">
        <v>2495</v>
      </c>
      <c r="L1038" s="239"/>
      <c r="M1038" s="239"/>
      <c r="N1038" s="239"/>
      <c r="O1038" s="239"/>
    </row>
    <row r="1039" spans="2:15" ht="29">
      <c r="B1039" s="251" t="s">
        <v>1438</v>
      </c>
      <c r="C1039" s="251" t="s">
        <v>4165</v>
      </c>
      <c r="D1039" s="251" t="s">
        <v>950</v>
      </c>
      <c r="E1039" s="251"/>
      <c r="F1039" s="251"/>
      <c r="G1039" s="251" t="s">
        <v>4176</v>
      </c>
      <c r="H1039" s="251" t="s">
        <v>4177</v>
      </c>
      <c r="I1039" s="679">
        <v>15</v>
      </c>
      <c r="J1039" s="251" t="s">
        <v>944</v>
      </c>
      <c r="K1039" s="251" t="s">
        <v>2495</v>
      </c>
      <c r="L1039" s="239"/>
      <c r="M1039" s="239"/>
      <c r="N1039" s="239"/>
      <c r="O1039" s="239"/>
    </row>
    <row r="1040" spans="2:15" ht="29">
      <c r="B1040" s="251" t="s">
        <v>1438</v>
      </c>
      <c r="C1040" s="251" t="s">
        <v>4165</v>
      </c>
      <c r="D1040" s="251" t="s">
        <v>950</v>
      </c>
      <c r="E1040" s="251"/>
      <c r="F1040" s="251"/>
      <c r="G1040" s="251" t="s">
        <v>4176</v>
      </c>
      <c r="H1040" s="251" t="s">
        <v>4177</v>
      </c>
      <c r="I1040" s="679">
        <v>15</v>
      </c>
      <c r="J1040" s="251" t="s">
        <v>944</v>
      </c>
      <c r="K1040" s="251" t="s">
        <v>2495</v>
      </c>
      <c r="L1040" s="239"/>
      <c r="M1040" s="239"/>
      <c r="N1040" s="239"/>
      <c r="O1040" s="239"/>
    </row>
    <row r="1041" spans="2:15" ht="29">
      <c r="B1041" s="251" t="s">
        <v>1438</v>
      </c>
      <c r="C1041" s="251" t="s">
        <v>4165</v>
      </c>
      <c r="D1041" s="251" t="s">
        <v>950</v>
      </c>
      <c r="E1041" s="251"/>
      <c r="F1041" s="251"/>
      <c r="G1041" s="251" t="s">
        <v>4176</v>
      </c>
      <c r="H1041" s="251" t="s">
        <v>4177</v>
      </c>
      <c r="I1041" s="679">
        <v>15</v>
      </c>
      <c r="J1041" s="251" t="s">
        <v>944</v>
      </c>
      <c r="K1041" s="251" t="s">
        <v>2495</v>
      </c>
      <c r="L1041" s="239"/>
      <c r="M1041" s="239"/>
      <c r="N1041" s="239"/>
      <c r="O1041" s="239"/>
    </row>
    <row r="1042" spans="2:15" ht="29">
      <c r="B1042" s="251" t="s">
        <v>1438</v>
      </c>
      <c r="C1042" s="251" t="s">
        <v>4165</v>
      </c>
      <c r="D1042" s="251" t="s">
        <v>950</v>
      </c>
      <c r="E1042" s="251"/>
      <c r="F1042" s="251"/>
      <c r="G1042" s="251" t="s">
        <v>4176</v>
      </c>
      <c r="H1042" s="251" t="s">
        <v>4177</v>
      </c>
      <c r="I1042" s="679">
        <v>15</v>
      </c>
      <c r="J1042" s="251" t="s">
        <v>944</v>
      </c>
      <c r="K1042" s="251" t="s">
        <v>2495</v>
      </c>
      <c r="L1042" s="239"/>
      <c r="M1042" s="239"/>
      <c r="N1042" s="239"/>
      <c r="O1042" s="239"/>
    </row>
    <row r="1043" spans="2:15" ht="29">
      <c r="B1043" s="251" t="s">
        <v>1438</v>
      </c>
      <c r="C1043" s="251" t="s">
        <v>4165</v>
      </c>
      <c r="D1043" s="251" t="s">
        <v>950</v>
      </c>
      <c r="E1043" s="251"/>
      <c r="F1043" s="251"/>
      <c r="G1043" s="251" t="s">
        <v>4176</v>
      </c>
      <c r="H1043" s="251" t="s">
        <v>4177</v>
      </c>
      <c r="I1043" s="679">
        <v>23</v>
      </c>
      <c r="J1043" s="251" t="s">
        <v>944</v>
      </c>
      <c r="K1043" s="251" t="s">
        <v>2495</v>
      </c>
      <c r="L1043" s="239"/>
      <c r="M1043" s="239"/>
      <c r="N1043" s="239"/>
      <c r="O1043" s="239"/>
    </row>
    <row r="1044" spans="2:15" ht="29">
      <c r="B1044" s="251" t="s">
        <v>1438</v>
      </c>
      <c r="C1044" s="251" t="s">
        <v>4165</v>
      </c>
      <c r="D1044" s="251" t="s">
        <v>950</v>
      </c>
      <c r="E1044" s="251"/>
      <c r="F1044" s="251"/>
      <c r="G1044" s="251" t="s">
        <v>4176</v>
      </c>
      <c r="H1044" s="251" t="s">
        <v>4177</v>
      </c>
      <c r="I1044" s="679">
        <v>23</v>
      </c>
      <c r="J1044" s="251" t="s">
        <v>944</v>
      </c>
      <c r="K1044" s="251" t="s">
        <v>2495</v>
      </c>
      <c r="L1044" s="239"/>
      <c r="M1044" s="239"/>
      <c r="N1044" s="239"/>
      <c r="O1044" s="239"/>
    </row>
    <row r="1045" spans="2:15" ht="29">
      <c r="B1045" s="251" t="s">
        <v>1438</v>
      </c>
      <c r="C1045" s="251" t="s">
        <v>4165</v>
      </c>
      <c r="D1045" s="251" t="s">
        <v>950</v>
      </c>
      <c r="E1045" s="251"/>
      <c r="F1045" s="251"/>
      <c r="G1045" s="251" t="s">
        <v>4176</v>
      </c>
      <c r="H1045" s="251" t="s">
        <v>4177</v>
      </c>
      <c r="I1045" s="679">
        <v>15</v>
      </c>
      <c r="J1045" s="251" t="s">
        <v>944</v>
      </c>
      <c r="K1045" s="251" t="s">
        <v>2495</v>
      </c>
      <c r="L1045" s="239"/>
      <c r="M1045" s="239"/>
      <c r="N1045" s="239"/>
      <c r="O1045" s="239"/>
    </row>
    <row r="1046" spans="2:15" ht="29">
      <c r="B1046" s="251" t="s">
        <v>1438</v>
      </c>
      <c r="C1046" s="251" t="s">
        <v>4165</v>
      </c>
      <c r="D1046" s="251" t="s">
        <v>950</v>
      </c>
      <c r="E1046" s="251"/>
      <c r="F1046" s="251"/>
      <c r="G1046" s="251" t="s">
        <v>4176</v>
      </c>
      <c r="H1046" s="251" t="s">
        <v>4177</v>
      </c>
      <c r="I1046" s="679">
        <v>15</v>
      </c>
      <c r="J1046" s="251" t="s">
        <v>944</v>
      </c>
      <c r="K1046" s="251" t="s">
        <v>2495</v>
      </c>
      <c r="L1046" s="239"/>
      <c r="M1046" s="239"/>
      <c r="N1046" s="239"/>
      <c r="O1046" s="239"/>
    </row>
    <row r="1047" spans="2:15" ht="29">
      <c r="B1047" s="251" t="s">
        <v>1438</v>
      </c>
      <c r="C1047" s="251" t="s">
        <v>4165</v>
      </c>
      <c r="D1047" s="251" t="s">
        <v>950</v>
      </c>
      <c r="E1047" s="251"/>
      <c r="F1047" s="251"/>
      <c r="G1047" s="251" t="s">
        <v>4176</v>
      </c>
      <c r="H1047" s="251" t="s">
        <v>4177</v>
      </c>
      <c r="I1047" s="679">
        <v>15</v>
      </c>
      <c r="J1047" s="251" t="s">
        <v>944</v>
      </c>
      <c r="K1047" s="251" t="s">
        <v>2495</v>
      </c>
      <c r="L1047" s="239"/>
      <c r="M1047" s="239"/>
      <c r="N1047" s="239"/>
      <c r="O1047" s="239"/>
    </row>
    <row r="1048" spans="2:15" ht="29">
      <c r="B1048" s="251" t="s">
        <v>1438</v>
      </c>
      <c r="C1048" s="251" t="s">
        <v>4165</v>
      </c>
      <c r="D1048" s="251" t="s">
        <v>950</v>
      </c>
      <c r="E1048" s="251"/>
      <c r="F1048" s="251"/>
      <c r="G1048" s="251" t="s">
        <v>4176</v>
      </c>
      <c r="H1048" s="251" t="s">
        <v>4177</v>
      </c>
      <c r="I1048" s="679">
        <v>23</v>
      </c>
      <c r="J1048" s="251" t="s">
        <v>944</v>
      </c>
      <c r="K1048" s="251" t="s">
        <v>2495</v>
      </c>
      <c r="L1048" s="239"/>
      <c r="M1048" s="239"/>
      <c r="N1048" s="239"/>
      <c r="O1048" s="239"/>
    </row>
    <row r="1049" spans="2:15" ht="29">
      <c r="B1049" s="251" t="s">
        <v>1438</v>
      </c>
      <c r="C1049" s="251" t="s">
        <v>4165</v>
      </c>
      <c r="D1049" s="251" t="s">
        <v>950</v>
      </c>
      <c r="E1049" s="251"/>
      <c r="F1049" s="251"/>
      <c r="G1049" s="251" t="s">
        <v>4176</v>
      </c>
      <c r="H1049" s="251" t="s">
        <v>4177</v>
      </c>
      <c r="I1049" s="679">
        <v>23</v>
      </c>
      <c r="J1049" s="251" t="s">
        <v>944</v>
      </c>
      <c r="K1049" s="251" t="s">
        <v>2495</v>
      </c>
      <c r="L1049" s="239"/>
      <c r="M1049" s="239"/>
      <c r="N1049" s="239"/>
      <c r="O1049" s="239"/>
    </row>
    <row r="1050" spans="2:15" ht="29">
      <c r="B1050" s="251" t="s">
        <v>1438</v>
      </c>
      <c r="C1050" s="251" t="s">
        <v>4165</v>
      </c>
      <c r="D1050" s="251" t="s">
        <v>950</v>
      </c>
      <c r="E1050" s="251"/>
      <c r="F1050" s="251"/>
      <c r="G1050" s="251" t="s">
        <v>4176</v>
      </c>
      <c r="H1050" s="251" t="s">
        <v>4177</v>
      </c>
      <c r="I1050" s="679">
        <v>15</v>
      </c>
      <c r="J1050" s="251" t="s">
        <v>944</v>
      </c>
      <c r="K1050" s="251" t="s">
        <v>2495</v>
      </c>
      <c r="L1050" s="239"/>
      <c r="M1050" s="239"/>
      <c r="N1050" s="239"/>
      <c r="O1050" s="239"/>
    </row>
    <row r="1051" spans="2:15" ht="29">
      <c r="B1051" s="251" t="s">
        <v>1438</v>
      </c>
      <c r="C1051" s="251" t="s">
        <v>4165</v>
      </c>
      <c r="D1051" s="251" t="s">
        <v>950</v>
      </c>
      <c r="E1051" s="251"/>
      <c r="F1051" s="251"/>
      <c r="G1051" s="251" t="s">
        <v>4176</v>
      </c>
      <c r="H1051" s="251" t="s">
        <v>4177</v>
      </c>
      <c r="I1051" s="679">
        <v>15</v>
      </c>
      <c r="J1051" s="251" t="s">
        <v>944</v>
      </c>
      <c r="K1051" s="251" t="s">
        <v>2495</v>
      </c>
      <c r="L1051" s="239"/>
      <c r="M1051" s="239"/>
      <c r="N1051" s="239"/>
      <c r="O1051" s="239"/>
    </row>
    <row r="1052" spans="2:15" ht="29">
      <c r="B1052" s="251" t="s">
        <v>1438</v>
      </c>
      <c r="C1052" s="251" t="s">
        <v>4165</v>
      </c>
      <c r="D1052" s="251" t="s">
        <v>950</v>
      </c>
      <c r="E1052" s="251"/>
      <c r="F1052" s="251"/>
      <c r="G1052" s="251" t="s">
        <v>4176</v>
      </c>
      <c r="H1052" s="251" t="s">
        <v>4177</v>
      </c>
      <c r="I1052" s="679">
        <v>15</v>
      </c>
      <c r="J1052" s="251" t="s">
        <v>944</v>
      </c>
      <c r="K1052" s="251" t="s">
        <v>2495</v>
      </c>
      <c r="L1052" s="239"/>
      <c r="M1052" s="239"/>
      <c r="N1052" s="239"/>
      <c r="O1052" s="239"/>
    </row>
    <row r="1053" spans="2:15" ht="29">
      <c r="B1053" s="251" t="s">
        <v>1438</v>
      </c>
      <c r="C1053" s="251" t="s">
        <v>4165</v>
      </c>
      <c r="D1053" s="251" t="s">
        <v>950</v>
      </c>
      <c r="E1053" s="251"/>
      <c r="F1053" s="251"/>
      <c r="G1053" s="251" t="s">
        <v>4176</v>
      </c>
      <c r="H1053" s="251" t="s">
        <v>4177</v>
      </c>
      <c r="I1053" s="679">
        <v>23</v>
      </c>
      <c r="J1053" s="251" t="s">
        <v>944</v>
      </c>
      <c r="K1053" s="251" t="s">
        <v>2495</v>
      </c>
      <c r="L1053" s="239"/>
      <c r="M1053" s="239"/>
      <c r="N1053" s="239"/>
      <c r="O1053" s="239"/>
    </row>
    <row r="1054" spans="2:15" ht="29">
      <c r="B1054" s="251" t="s">
        <v>1438</v>
      </c>
      <c r="C1054" s="251" t="s">
        <v>4165</v>
      </c>
      <c r="D1054" s="251" t="s">
        <v>950</v>
      </c>
      <c r="E1054" s="251"/>
      <c r="F1054" s="251"/>
      <c r="G1054" s="251" t="s">
        <v>4176</v>
      </c>
      <c r="H1054" s="251" t="s">
        <v>4177</v>
      </c>
      <c r="I1054" s="679">
        <v>15</v>
      </c>
      <c r="J1054" s="251" t="s">
        <v>944</v>
      </c>
      <c r="K1054" s="251" t="s">
        <v>2495</v>
      </c>
      <c r="L1054" s="239"/>
      <c r="M1054" s="239"/>
      <c r="N1054" s="239"/>
      <c r="O1054" s="239"/>
    </row>
    <row r="1055" spans="2:15" ht="29">
      <c r="B1055" s="251" t="s">
        <v>1438</v>
      </c>
      <c r="C1055" s="251" t="s">
        <v>4165</v>
      </c>
      <c r="D1055" s="251" t="s">
        <v>950</v>
      </c>
      <c r="E1055" s="251"/>
      <c r="F1055" s="251"/>
      <c r="G1055" s="251" t="s">
        <v>4176</v>
      </c>
      <c r="H1055" s="251" t="s">
        <v>4177</v>
      </c>
      <c r="I1055" s="679">
        <v>23</v>
      </c>
      <c r="J1055" s="251" t="s">
        <v>944</v>
      </c>
      <c r="K1055" s="251" t="s">
        <v>2495</v>
      </c>
      <c r="L1055" s="239"/>
      <c r="M1055" s="239"/>
      <c r="N1055" s="239"/>
      <c r="O1055" s="239"/>
    </row>
    <row r="1056" spans="2:15" ht="29">
      <c r="B1056" s="251" t="s">
        <v>1438</v>
      </c>
      <c r="C1056" s="251" t="s">
        <v>4165</v>
      </c>
      <c r="D1056" s="251" t="s">
        <v>950</v>
      </c>
      <c r="E1056" s="251"/>
      <c r="F1056" s="251"/>
      <c r="G1056" s="251" t="s">
        <v>4176</v>
      </c>
      <c r="H1056" s="251" t="s">
        <v>4177</v>
      </c>
      <c r="I1056" s="679">
        <v>15</v>
      </c>
      <c r="J1056" s="251" t="s">
        <v>944</v>
      </c>
      <c r="K1056" s="251" t="s">
        <v>2495</v>
      </c>
      <c r="L1056" s="239"/>
      <c r="M1056" s="239"/>
      <c r="N1056" s="239"/>
      <c r="O1056" s="239"/>
    </row>
    <row r="1057" spans="2:15" ht="29">
      <c r="B1057" s="251" t="s">
        <v>1438</v>
      </c>
      <c r="C1057" s="251" t="s">
        <v>4165</v>
      </c>
      <c r="D1057" s="251" t="s">
        <v>950</v>
      </c>
      <c r="E1057" s="251"/>
      <c r="F1057" s="251"/>
      <c r="G1057" s="251" t="s">
        <v>4176</v>
      </c>
      <c r="H1057" s="251" t="s">
        <v>4177</v>
      </c>
      <c r="I1057" s="679">
        <v>15</v>
      </c>
      <c r="J1057" s="251" t="s">
        <v>944</v>
      </c>
      <c r="K1057" s="251" t="s">
        <v>2495</v>
      </c>
      <c r="L1057" s="239"/>
      <c r="M1057" s="239"/>
      <c r="N1057" s="239"/>
      <c r="O1057" s="239"/>
    </row>
    <row r="1058" spans="2:15" ht="29">
      <c r="B1058" s="251" t="s">
        <v>1438</v>
      </c>
      <c r="C1058" s="251" t="s">
        <v>4165</v>
      </c>
      <c r="D1058" s="251" t="s">
        <v>950</v>
      </c>
      <c r="E1058" s="251"/>
      <c r="F1058" s="251"/>
      <c r="G1058" s="251" t="s">
        <v>4176</v>
      </c>
      <c r="H1058" s="251" t="s">
        <v>4177</v>
      </c>
      <c r="I1058" s="679">
        <v>15</v>
      </c>
      <c r="J1058" s="251" t="s">
        <v>944</v>
      </c>
      <c r="K1058" s="251" t="s">
        <v>2495</v>
      </c>
      <c r="L1058" s="239"/>
      <c r="M1058" s="239"/>
      <c r="N1058" s="239"/>
      <c r="O1058" s="239"/>
    </row>
    <row r="1059" spans="2:15" ht="29">
      <c r="B1059" s="251" t="s">
        <v>1438</v>
      </c>
      <c r="C1059" s="251" t="s">
        <v>4165</v>
      </c>
      <c r="D1059" s="251" t="s">
        <v>4008</v>
      </c>
      <c r="E1059" s="251"/>
      <c r="F1059" s="251"/>
      <c r="G1059" s="251" t="s">
        <v>4166</v>
      </c>
      <c r="H1059" s="251" t="s">
        <v>4167</v>
      </c>
      <c r="I1059" s="679">
        <v>16.399999999999999</v>
      </c>
      <c r="J1059" s="251" t="s">
        <v>956</v>
      </c>
      <c r="K1059" s="251" t="s">
        <v>2495</v>
      </c>
      <c r="L1059" s="239"/>
      <c r="M1059" s="239"/>
      <c r="N1059" s="239"/>
      <c r="O1059" s="239"/>
    </row>
    <row r="1060" spans="2:15" ht="29">
      <c r="B1060" s="251" t="s">
        <v>1438</v>
      </c>
      <c r="C1060" s="251" t="s">
        <v>4165</v>
      </c>
      <c r="D1060" s="251" t="s">
        <v>4008</v>
      </c>
      <c r="E1060" s="251"/>
      <c r="F1060" s="251"/>
      <c r="G1060" s="251" t="s">
        <v>4166</v>
      </c>
      <c r="H1060" s="251" t="s">
        <v>4167</v>
      </c>
      <c r="I1060" s="679">
        <v>27.21</v>
      </c>
      <c r="J1060" s="251" t="s">
        <v>956</v>
      </c>
      <c r="K1060" s="251" t="s">
        <v>2495</v>
      </c>
      <c r="L1060" s="239"/>
      <c r="M1060" s="239"/>
      <c r="N1060" s="239"/>
      <c r="O1060" s="239"/>
    </row>
    <row r="1061" spans="2:15" ht="29">
      <c r="B1061" s="251" t="s">
        <v>1438</v>
      </c>
      <c r="C1061" s="251" t="s">
        <v>4165</v>
      </c>
      <c r="D1061" s="251" t="s">
        <v>4012</v>
      </c>
      <c r="E1061" s="251"/>
      <c r="F1061" s="251"/>
      <c r="G1061" s="251" t="s">
        <v>4166</v>
      </c>
      <c r="H1061" s="251" t="s">
        <v>4167</v>
      </c>
      <c r="I1061" s="679">
        <v>3.82</v>
      </c>
      <c r="J1061" s="251" t="s">
        <v>956</v>
      </c>
      <c r="K1061" s="251" t="s">
        <v>2495</v>
      </c>
      <c r="L1061" s="239"/>
      <c r="M1061" s="239"/>
      <c r="N1061" s="239"/>
      <c r="O1061" s="239"/>
    </row>
    <row r="1062" spans="2:15" ht="29">
      <c r="B1062" s="251" t="s">
        <v>1438</v>
      </c>
      <c r="C1062" s="251" t="s">
        <v>4165</v>
      </c>
      <c r="D1062" s="251" t="s">
        <v>950</v>
      </c>
      <c r="E1062" s="251"/>
      <c r="F1062" s="251"/>
      <c r="G1062" s="251" t="s">
        <v>4176</v>
      </c>
      <c r="H1062" s="251" t="s">
        <v>4177</v>
      </c>
      <c r="I1062" s="679">
        <v>15</v>
      </c>
      <c r="J1062" s="251" t="s">
        <v>944</v>
      </c>
      <c r="K1062" s="251" t="s">
        <v>2495</v>
      </c>
      <c r="L1062" s="239"/>
      <c r="M1062" s="239"/>
      <c r="N1062" s="239"/>
      <c r="O1062" s="239"/>
    </row>
    <row r="1063" spans="2:15" ht="29">
      <c r="B1063" s="251" t="s">
        <v>1438</v>
      </c>
      <c r="C1063" s="251" t="s">
        <v>4165</v>
      </c>
      <c r="D1063" s="251" t="s">
        <v>950</v>
      </c>
      <c r="E1063" s="251"/>
      <c r="F1063" s="251"/>
      <c r="G1063" s="251" t="s">
        <v>4176</v>
      </c>
      <c r="H1063" s="251" t="s">
        <v>4177</v>
      </c>
      <c r="I1063" s="679">
        <v>15</v>
      </c>
      <c r="J1063" s="251" t="s">
        <v>944</v>
      </c>
      <c r="K1063" s="251" t="s">
        <v>2495</v>
      </c>
      <c r="L1063" s="239"/>
      <c r="M1063" s="239"/>
      <c r="N1063" s="239"/>
      <c r="O1063" s="239"/>
    </row>
    <row r="1064" spans="2:15" ht="29">
      <c r="B1064" s="251" t="s">
        <v>1438</v>
      </c>
      <c r="C1064" s="251" t="s">
        <v>4165</v>
      </c>
      <c r="D1064" s="251" t="s">
        <v>950</v>
      </c>
      <c r="E1064" s="251"/>
      <c r="F1064" s="251"/>
      <c r="G1064" s="251" t="s">
        <v>4176</v>
      </c>
      <c r="H1064" s="251" t="s">
        <v>4177</v>
      </c>
      <c r="I1064" s="679">
        <v>23</v>
      </c>
      <c r="J1064" s="251" t="s">
        <v>944</v>
      </c>
      <c r="K1064" s="251" t="s">
        <v>2495</v>
      </c>
      <c r="L1064" s="239"/>
      <c r="M1064" s="239"/>
      <c r="N1064" s="239"/>
      <c r="O1064" s="239"/>
    </row>
    <row r="1065" spans="2:15" ht="29">
      <c r="B1065" s="251" t="s">
        <v>1438</v>
      </c>
      <c r="C1065" s="251" t="s">
        <v>4165</v>
      </c>
      <c r="D1065" s="251" t="s">
        <v>950</v>
      </c>
      <c r="E1065" s="251"/>
      <c r="F1065" s="251"/>
      <c r="G1065" s="251" t="s">
        <v>4176</v>
      </c>
      <c r="H1065" s="251" t="s">
        <v>4177</v>
      </c>
      <c r="I1065" s="679">
        <v>15</v>
      </c>
      <c r="J1065" s="251" t="s">
        <v>944</v>
      </c>
      <c r="K1065" s="251" t="s">
        <v>2495</v>
      </c>
      <c r="L1065" s="239"/>
      <c r="M1065" s="239"/>
      <c r="N1065" s="239"/>
      <c r="O1065" s="239"/>
    </row>
    <row r="1066" spans="2:15" ht="29">
      <c r="B1066" s="251" t="s">
        <v>1438</v>
      </c>
      <c r="C1066" s="251" t="s">
        <v>4165</v>
      </c>
      <c r="D1066" s="251" t="s">
        <v>950</v>
      </c>
      <c r="E1066" s="251"/>
      <c r="F1066" s="251"/>
      <c r="G1066" s="251" t="s">
        <v>4176</v>
      </c>
      <c r="H1066" s="251" t="s">
        <v>4177</v>
      </c>
      <c r="I1066" s="679">
        <v>15</v>
      </c>
      <c r="J1066" s="251" t="s">
        <v>944</v>
      </c>
      <c r="K1066" s="251" t="s">
        <v>2495</v>
      </c>
      <c r="L1066" s="239"/>
      <c r="M1066" s="239"/>
      <c r="N1066" s="239"/>
      <c r="O1066" s="239"/>
    </row>
    <row r="1067" spans="2:15" ht="29">
      <c r="B1067" s="251" t="s">
        <v>1438</v>
      </c>
      <c r="C1067" s="251" t="s">
        <v>4165</v>
      </c>
      <c r="D1067" s="251" t="s">
        <v>950</v>
      </c>
      <c r="E1067" s="251"/>
      <c r="F1067" s="251"/>
      <c r="G1067" s="251" t="s">
        <v>4176</v>
      </c>
      <c r="H1067" s="251" t="s">
        <v>4177</v>
      </c>
      <c r="I1067" s="679">
        <v>15</v>
      </c>
      <c r="J1067" s="251" t="s">
        <v>944</v>
      </c>
      <c r="K1067" s="251" t="s">
        <v>2495</v>
      </c>
      <c r="L1067" s="239"/>
      <c r="M1067" s="239"/>
      <c r="N1067" s="239"/>
      <c r="O1067" s="239"/>
    </row>
    <row r="1068" spans="2:15" ht="29">
      <c r="B1068" s="251" t="s">
        <v>1438</v>
      </c>
      <c r="C1068" s="251" t="s">
        <v>4165</v>
      </c>
      <c r="D1068" s="251" t="s">
        <v>950</v>
      </c>
      <c r="E1068" s="251"/>
      <c r="F1068" s="251"/>
      <c r="G1068" s="251" t="s">
        <v>4176</v>
      </c>
      <c r="H1068" s="251" t="s">
        <v>4177</v>
      </c>
      <c r="I1068" s="679">
        <v>15</v>
      </c>
      <c r="J1068" s="251" t="s">
        <v>944</v>
      </c>
      <c r="K1068" s="251" t="s">
        <v>2495</v>
      </c>
      <c r="L1068" s="239"/>
      <c r="M1068" s="239"/>
      <c r="N1068" s="239"/>
      <c r="O1068" s="239"/>
    </row>
    <row r="1069" spans="2:15" ht="29">
      <c r="B1069" s="251" t="s">
        <v>1438</v>
      </c>
      <c r="C1069" s="251" t="s">
        <v>4165</v>
      </c>
      <c r="D1069" s="251" t="s">
        <v>950</v>
      </c>
      <c r="E1069" s="251"/>
      <c r="F1069" s="251"/>
      <c r="G1069" s="251" t="s">
        <v>4176</v>
      </c>
      <c r="H1069" s="251" t="s">
        <v>4177</v>
      </c>
      <c r="I1069" s="679">
        <v>15</v>
      </c>
      <c r="J1069" s="251" t="s">
        <v>944</v>
      </c>
      <c r="K1069" s="251" t="s">
        <v>2495</v>
      </c>
      <c r="L1069" s="239"/>
      <c r="M1069" s="239"/>
      <c r="N1069" s="239"/>
      <c r="O1069" s="239"/>
    </row>
    <row r="1070" spans="2:15" ht="29">
      <c r="B1070" s="251" t="s">
        <v>1438</v>
      </c>
      <c r="C1070" s="251" t="s">
        <v>4165</v>
      </c>
      <c r="D1070" s="251" t="s">
        <v>950</v>
      </c>
      <c r="E1070" s="251"/>
      <c r="F1070" s="251"/>
      <c r="G1070" s="251" t="s">
        <v>4176</v>
      </c>
      <c r="H1070" s="251" t="s">
        <v>4177</v>
      </c>
      <c r="I1070" s="679">
        <v>15</v>
      </c>
      <c r="J1070" s="251" t="s">
        <v>944</v>
      </c>
      <c r="K1070" s="251" t="s">
        <v>2495</v>
      </c>
      <c r="L1070" s="239"/>
      <c r="M1070" s="239"/>
      <c r="N1070" s="239"/>
      <c r="O1070" s="239"/>
    </row>
    <row r="1071" spans="2:15" ht="29">
      <c r="B1071" s="251" t="s">
        <v>1438</v>
      </c>
      <c r="C1071" s="251" t="s">
        <v>4165</v>
      </c>
      <c r="D1071" s="251" t="s">
        <v>950</v>
      </c>
      <c r="E1071" s="251"/>
      <c r="F1071" s="251"/>
      <c r="G1071" s="251" t="s">
        <v>4176</v>
      </c>
      <c r="H1071" s="251" t="s">
        <v>4177</v>
      </c>
      <c r="I1071" s="679">
        <v>23</v>
      </c>
      <c r="J1071" s="251" t="s">
        <v>944</v>
      </c>
      <c r="K1071" s="251" t="s">
        <v>2495</v>
      </c>
      <c r="L1071" s="239"/>
      <c r="M1071" s="239"/>
      <c r="N1071" s="239"/>
      <c r="O1071" s="239"/>
    </row>
    <row r="1072" spans="2:15" ht="29">
      <c r="B1072" s="251" t="s">
        <v>1438</v>
      </c>
      <c r="C1072" s="251" t="s">
        <v>4165</v>
      </c>
      <c r="D1072" s="251" t="s">
        <v>950</v>
      </c>
      <c r="E1072" s="251"/>
      <c r="F1072" s="251"/>
      <c r="G1072" s="251" t="s">
        <v>4176</v>
      </c>
      <c r="H1072" s="251" t="s">
        <v>4177</v>
      </c>
      <c r="I1072" s="679">
        <v>15</v>
      </c>
      <c r="J1072" s="251" t="s">
        <v>944</v>
      </c>
      <c r="K1072" s="251" t="s">
        <v>2495</v>
      </c>
      <c r="L1072" s="239"/>
      <c r="M1072" s="239"/>
      <c r="N1072" s="239"/>
      <c r="O1072" s="239"/>
    </row>
    <row r="1073" spans="2:15" ht="29">
      <c r="B1073" s="251" t="s">
        <v>1438</v>
      </c>
      <c r="C1073" s="251" t="s">
        <v>4165</v>
      </c>
      <c r="D1073" s="251" t="s">
        <v>950</v>
      </c>
      <c r="E1073" s="251"/>
      <c r="F1073" s="251"/>
      <c r="G1073" s="251" t="s">
        <v>4176</v>
      </c>
      <c r="H1073" s="251" t="s">
        <v>4177</v>
      </c>
      <c r="I1073" s="679">
        <v>15</v>
      </c>
      <c r="J1073" s="251" t="s">
        <v>944</v>
      </c>
      <c r="K1073" s="251" t="s">
        <v>2495</v>
      </c>
      <c r="L1073" s="239"/>
      <c r="M1073" s="239"/>
      <c r="N1073" s="239"/>
      <c r="O1073" s="239"/>
    </row>
    <row r="1074" spans="2:15" ht="29">
      <c r="B1074" s="251" t="s">
        <v>1438</v>
      </c>
      <c r="C1074" s="251" t="s">
        <v>4165</v>
      </c>
      <c r="D1074" s="251" t="s">
        <v>950</v>
      </c>
      <c r="E1074" s="251"/>
      <c r="F1074" s="251"/>
      <c r="G1074" s="251" t="s">
        <v>4176</v>
      </c>
      <c r="H1074" s="251" t="s">
        <v>4177</v>
      </c>
      <c r="I1074" s="679">
        <v>15</v>
      </c>
      <c r="J1074" s="251" t="s">
        <v>944</v>
      </c>
      <c r="K1074" s="251" t="s">
        <v>2495</v>
      </c>
      <c r="L1074" s="239"/>
      <c r="M1074" s="239"/>
      <c r="N1074" s="239"/>
      <c r="O1074" s="239"/>
    </row>
    <row r="1075" spans="2:15" ht="29">
      <c r="B1075" s="251" t="s">
        <v>1438</v>
      </c>
      <c r="C1075" s="251" t="s">
        <v>4165</v>
      </c>
      <c r="D1075" s="251" t="s">
        <v>950</v>
      </c>
      <c r="E1075" s="251"/>
      <c r="F1075" s="251"/>
      <c r="G1075" s="251" t="s">
        <v>4176</v>
      </c>
      <c r="H1075" s="251" t="s">
        <v>4177</v>
      </c>
      <c r="I1075" s="679">
        <v>15</v>
      </c>
      <c r="J1075" s="251" t="s">
        <v>944</v>
      </c>
      <c r="K1075" s="251" t="s">
        <v>2495</v>
      </c>
      <c r="L1075" s="239"/>
      <c r="M1075" s="239"/>
      <c r="N1075" s="239"/>
      <c r="O1075" s="239"/>
    </row>
    <row r="1076" spans="2:15" ht="29">
      <c r="B1076" s="251" t="s">
        <v>1438</v>
      </c>
      <c r="C1076" s="251" t="s">
        <v>4165</v>
      </c>
      <c r="D1076" s="251" t="s">
        <v>950</v>
      </c>
      <c r="E1076" s="251"/>
      <c r="F1076" s="251"/>
      <c r="G1076" s="251" t="s">
        <v>4176</v>
      </c>
      <c r="H1076" s="251" t="s">
        <v>4177</v>
      </c>
      <c r="I1076" s="679">
        <v>23</v>
      </c>
      <c r="J1076" s="251" t="s">
        <v>944</v>
      </c>
      <c r="K1076" s="251" t="s">
        <v>2495</v>
      </c>
      <c r="L1076" s="239"/>
      <c r="M1076" s="239"/>
      <c r="N1076" s="239"/>
      <c r="O1076" s="239"/>
    </row>
    <row r="1077" spans="2:15" ht="29">
      <c r="B1077" s="251" t="s">
        <v>1438</v>
      </c>
      <c r="C1077" s="251" t="s">
        <v>4165</v>
      </c>
      <c r="D1077" s="251" t="s">
        <v>950</v>
      </c>
      <c r="E1077" s="251"/>
      <c r="F1077" s="251"/>
      <c r="G1077" s="251" t="s">
        <v>4176</v>
      </c>
      <c r="H1077" s="251" t="s">
        <v>4177</v>
      </c>
      <c r="I1077" s="679">
        <v>23</v>
      </c>
      <c r="J1077" s="251" t="s">
        <v>944</v>
      </c>
      <c r="K1077" s="251" t="s">
        <v>2495</v>
      </c>
      <c r="L1077" s="239"/>
      <c r="M1077" s="239"/>
      <c r="N1077" s="239"/>
      <c r="O1077" s="239"/>
    </row>
    <row r="1078" spans="2:15" ht="29">
      <c r="B1078" s="251" t="s">
        <v>1438</v>
      </c>
      <c r="C1078" s="251" t="s">
        <v>4165</v>
      </c>
      <c r="D1078" s="251" t="s">
        <v>950</v>
      </c>
      <c r="E1078" s="251"/>
      <c r="F1078" s="251"/>
      <c r="G1078" s="251" t="s">
        <v>4176</v>
      </c>
      <c r="H1078" s="251" t="s">
        <v>4177</v>
      </c>
      <c r="I1078" s="679">
        <v>16</v>
      </c>
      <c r="J1078" s="251" t="s">
        <v>944</v>
      </c>
      <c r="K1078" s="251" t="s">
        <v>2495</v>
      </c>
      <c r="L1078" s="239"/>
      <c r="M1078" s="239"/>
      <c r="N1078" s="239"/>
      <c r="O1078" s="239"/>
    </row>
    <row r="1079" spans="2:15" ht="29">
      <c r="B1079" s="251" t="s">
        <v>1438</v>
      </c>
      <c r="C1079" s="251" t="s">
        <v>4165</v>
      </c>
      <c r="D1079" s="251" t="s">
        <v>950</v>
      </c>
      <c r="E1079" s="251"/>
      <c r="F1079" s="251"/>
      <c r="G1079" s="251" t="s">
        <v>4176</v>
      </c>
      <c r="H1079" s="251" t="s">
        <v>4177</v>
      </c>
      <c r="I1079" s="679">
        <v>15</v>
      </c>
      <c r="J1079" s="251" t="s">
        <v>944</v>
      </c>
      <c r="K1079" s="251" t="s">
        <v>2495</v>
      </c>
      <c r="L1079" s="239"/>
      <c r="M1079" s="239"/>
      <c r="N1079" s="239"/>
      <c r="O1079" s="239"/>
    </row>
    <row r="1080" spans="2:15" ht="29">
      <c r="B1080" s="251" t="s">
        <v>1438</v>
      </c>
      <c r="C1080" s="251" t="s">
        <v>4165</v>
      </c>
      <c r="D1080" s="251" t="s">
        <v>950</v>
      </c>
      <c r="E1080" s="251"/>
      <c r="F1080" s="251"/>
      <c r="G1080" s="251" t="s">
        <v>4176</v>
      </c>
      <c r="H1080" s="251" t="s">
        <v>4177</v>
      </c>
      <c r="I1080" s="679">
        <v>15</v>
      </c>
      <c r="J1080" s="251" t="s">
        <v>944</v>
      </c>
      <c r="K1080" s="251" t="s">
        <v>2495</v>
      </c>
      <c r="L1080" s="239"/>
      <c r="M1080" s="239"/>
      <c r="N1080" s="239"/>
      <c r="O1080" s="239"/>
    </row>
    <row r="1081" spans="2:15" ht="29">
      <c r="B1081" s="251" t="s">
        <v>1438</v>
      </c>
      <c r="C1081" s="251" t="s">
        <v>4165</v>
      </c>
      <c r="D1081" s="251" t="s">
        <v>949</v>
      </c>
      <c r="E1081" s="251"/>
      <c r="F1081" s="251"/>
      <c r="G1081" s="251" t="s">
        <v>4172</v>
      </c>
      <c r="H1081" s="251" t="s">
        <v>4173</v>
      </c>
      <c r="I1081" s="679">
        <v>0.63</v>
      </c>
      <c r="J1081" s="251" t="s">
        <v>944</v>
      </c>
      <c r="K1081" s="251" t="s">
        <v>2495</v>
      </c>
      <c r="L1081" s="239"/>
      <c r="M1081" s="239"/>
      <c r="N1081" s="239"/>
      <c r="O1081" s="239"/>
    </row>
    <row r="1082" spans="2:15" ht="29">
      <c r="B1082" s="251" t="s">
        <v>1438</v>
      </c>
      <c r="C1082" s="251" t="s">
        <v>4165</v>
      </c>
      <c r="D1082" s="251" t="s">
        <v>949</v>
      </c>
      <c r="E1082" s="251"/>
      <c r="F1082" s="251"/>
      <c r="G1082" s="251" t="s">
        <v>4172</v>
      </c>
      <c r="H1082" s="251" t="s">
        <v>4173</v>
      </c>
      <c r="I1082" s="679">
        <v>1.17</v>
      </c>
      <c r="J1082" s="251" t="s">
        <v>944</v>
      </c>
      <c r="K1082" s="251" t="s">
        <v>2495</v>
      </c>
      <c r="L1082" s="239"/>
      <c r="M1082" s="239"/>
      <c r="N1082" s="239"/>
      <c r="O1082" s="239"/>
    </row>
    <row r="1083" spans="2:15" ht="29">
      <c r="B1083" s="251" t="s">
        <v>1438</v>
      </c>
      <c r="C1083" s="251" t="s">
        <v>4165</v>
      </c>
      <c r="D1083" s="251" t="s">
        <v>950</v>
      </c>
      <c r="E1083" s="251"/>
      <c r="F1083" s="251"/>
      <c r="G1083" s="251" t="s">
        <v>4176</v>
      </c>
      <c r="H1083" s="251" t="s">
        <v>4177</v>
      </c>
      <c r="I1083" s="679">
        <v>15</v>
      </c>
      <c r="J1083" s="251" t="s">
        <v>944</v>
      </c>
      <c r="K1083" s="251" t="s">
        <v>2495</v>
      </c>
      <c r="L1083" s="239"/>
      <c r="M1083" s="239"/>
      <c r="N1083" s="239"/>
      <c r="O1083" s="239"/>
    </row>
    <row r="1084" spans="2:15" ht="29">
      <c r="B1084" s="251" t="s">
        <v>1438</v>
      </c>
      <c r="C1084" s="251" t="s">
        <v>4165</v>
      </c>
      <c r="D1084" s="251" t="s">
        <v>950</v>
      </c>
      <c r="E1084" s="251"/>
      <c r="F1084" s="251"/>
      <c r="G1084" s="251" t="s">
        <v>4176</v>
      </c>
      <c r="H1084" s="251" t="s">
        <v>4177</v>
      </c>
      <c r="I1084" s="679">
        <v>17.5</v>
      </c>
      <c r="J1084" s="251" t="s">
        <v>944</v>
      </c>
      <c r="K1084" s="251" t="s">
        <v>2495</v>
      </c>
      <c r="L1084" s="239"/>
      <c r="M1084" s="239"/>
      <c r="N1084" s="239"/>
      <c r="O1084" s="239"/>
    </row>
    <row r="1085" spans="2:15" ht="29">
      <c r="B1085" s="251" t="s">
        <v>1438</v>
      </c>
      <c r="C1085" s="251" t="s">
        <v>4165</v>
      </c>
      <c r="D1085" s="251" t="s">
        <v>950</v>
      </c>
      <c r="E1085" s="251"/>
      <c r="F1085" s="251"/>
      <c r="G1085" s="251" t="s">
        <v>4176</v>
      </c>
      <c r="H1085" s="251" t="s">
        <v>4177</v>
      </c>
      <c r="I1085" s="679">
        <v>18</v>
      </c>
      <c r="J1085" s="251" t="s">
        <v>944</v>
      </c>
      <c r="K1085" s="251" t="s">
        <v>2495</v>
      </c>
      <c r="L1085" s="239"/>
      <c r="M1085" s="239"/>
      <c r="N1085" s="239"/>
      <c r="O1085" s="239"/>
    </row>
    <row r="1086" spans="2:15" ht="29">
      <c r="B1086" s="251" t="s">
        <v>1438</v>
      </c>
      <c r="C1086" s="251" t="s">
        <v>4165</v>
      </c>
      <c r="D1086" s="251" t="s">
        <v>950</v>
      </c>
      <c r="E1086" s="251"/>
      <c r="F1086" s="251"/>
      <c r="G1086" s="251" t="s">
        <v>4176</v>
      </c>
      <c r="H1086" s="251" t="s">
        <v>4177</v>
      </c>
      <c r="I1086" s="679">
        <v>23</v>
      </c>
      <c r="J1086" s="251" t="s">
        <v>944</v>
      </c>
      <c r="K1086" s="251" t="s">
        <v>2495</v>
      </c>
      <c r="L1086" s="239"/>
      <c r="M1086" s="239"/>
      <c r="N1086" s="239"/>
      <c r="O1086" s="239"/>
    </row>
    <row r="1087" spans="2:15" ht="29">
      <c r="B1087" s="251" t="s">
        <v>1438</v>
      </c>
      <c r="C1087" s="251" t="s">
        <v>4165</v>
      </c>
      <c r="D1087" s="251" t="s">
        <v>950</v>
      </c>
      <c r="E1087" s="251"/>
      <c r="F1087" s="251"/>
      <c r="G1087" s="251" t="s">
        <v>4176</v>
      </c>
      <c r="H1087" s="251" t="s">
        <v>4177</v>
      </c>
      <c r="I1087" s="679">
        <v>17</v>
      </c>
      <c r="J1087" s="251" t="s">
        <v>944</v>
      </c>
      <c r="K1087" s="251" t="s">
        <v>2495</v>
      </c>
      <c r="L1087" s="239"/>
      <c r="M1087" s="239"/>
      <c r="N1087" s="239"/>
      <c r="O1087" s="239"/>
    </row>
    <row r="1088" spans="2:15" ht="29">
      <c r="B1088" s="251" t="s">
        <v>1438</v>
      </c>
      <c r="C1088" s="251" t="s">
        <v>4165</v>
      </c>
      <c r="D1088" s="251" t="s">
        <v>4008</v>
      </c>
      <c r="E1088" s="251"/>
      <c r="F1088" s="251"/>
      <c r="G1088" s="251" t="s">
        <v>4166</v>
      </c>
      <c r="H1088" s="251" t="s">
        <v>4167</v>
      </c>
      <c r="I1088" s="679">
        <v>17.82</v>
      </c>
      <c r="J1088" s="251" t="s">
        <v>956</v>
      </c>
      <c r="K1088" s="251" t="s">
        <v>2495</v>
      </c>
      <c r="L1088" s="239"/>
      <c r="M1088" s="239"/>
      <c r="N1088" s="239"/>
      <c r="O1088" s="239"/>
    </row>
    <row r="1089" spans="2:15" ht="29">
      <c r="B1089" s="251" t="s">
        <v>1438</v>
      </c>
      <c r="C1089" s="251" t="s">
        <v>4165</v>
      </c>
      <c r="D1089" s="251" t="s">
        <v>950</v>
      </c>
      <c r="E1089" s="251"/>
      <c r="F1089" s="251"/>
      <c r="G1089" s="251" t="s">
        <v>4176</v>
      </c>
      <c r="H1089" s="251" t="s">
        <v>4177</v>
      </c>
      <c r="I1089" s="679">
        <v>15</v>
      </c>
      <c r="J1089" s="251" t="s">
        <v>944</v>
      </c>
      <c r="K1089" s="251" t="s">
        <v>2495</v>
      </c>
      <c r="L1089" s="239"/>
      <c r="M1089" s="239"/>
      <c r="N1089" s="239"/>
      <c r="O1089" s="239"/>
    </row>
    <row r="1090" spans="2:15" ht="29">
      <c r="B1090" s="251" t="s">
        <v>1438</v>
      </c>
      <c r="C1090" s="251" t="s">
        <v>4165</v>
      </c>
      <c r="D1090" s="251" t="s">
        <v>950</v>
      </c>
      <c r="E1090" s="251"/>
      <c r="F1090" s="251"/>
      <c r="G1090" s="251" t="s">
        <v>4176</v>
      </c>
      <c r="H1090" s="251" t="s">
        <v>4177</v>
      </c>
      <c r="I1090" s="679">
        <v>17.5</v>
      </c>
      <c r="J1090" s="251" t="s">
        <v>944</v>
      </c>
      <c r="K1090" s="251" t="s">
        <v>2495</v>
      </c>
      <c r="L1090" s="239"/>
      <c r="M1090" s="239"/>
      <c r="N1090" s="239"/>
      <c r="O1090" s="239"/>
    </row>
    <row r="1091" spans="2:15" ht="29">
      <c r="B1091" s="251" t="s">
        <v>1438</v>
      </c>
      <c r="C1091" s="251" t="s">
        <v>4165</v>
      </c>
      <c r="D1091" s="251" t="s">
        <v>950</v>
      </c>
      <c r="E1091" s="251"/>
      <c r="F1091" s="251"/>
      <c r="G1091" s="251" t="s">
        <v>4176</v>
      </c>
      <c r="H1091" s="251" t="s">
        <v>4177</v>
      </c>
      <c r="I1091" s="679">
        <v>16.3</v>
      </c>
      <c r="J1091" s="251" t="s">
        <v>944</v>
      </c>
      <c r="K1091" s="251" t="s">
        <v>2495</v>
      </c>
      <c r="L1091" s="239"/>
      <c r="M1091" s="239"/>
      <c r="N1091" s="239"/>
      <c r="O1091" s="239"/>
    </row>
    <row r="1092" spans="2:15" ht="29">
      <c r="B1092" s="251" t="s">
        <v>1438</v>
      </c>
      <c r="C1092" s="251" t="s">
        <v>4165</v>
      </c>
      <c r="D1092" s="251" t="s">
        <v>950</v>
      </c>
      <c r="E1092" s="251"/>
      <c r="F1092" s="251"/>
      <c r="G1092" s="251" t="s">
        <v>4176</v>
      </c>
      <c r="H1092" s="251" t="s">
        <v>4177</v>
      </c>
      <c r="I1092" s="679">
        <v>23</v>
      </c>
      <c r="J1092" s="251" t="s">
        <v>944</v>
      </c>
      <c r="K1092" s="251" t="s">
        <v>2495</v>
      </c>
      <c r="L1092" s="239"/>
      <c r="M1092" s="239"/>
      <c r="N1092" s="239"/>
      <c r="O1092" s="239"/>
    </row>
    <row r="1093" spans="2:15" ht="29">
      <c r="B1093" s="251" t="s">
        <v>1438</v>
      </c>
      <c r="C1093" s="251" t="s">
        <v>4165</v>
      </c>
      <c r="D1093" s="251" t="s">
        <v>4013</v>
      </c>
      <c r="E1093" s="251"/>
      <c r="F1093" s="251"/>
      <c r="G1093" s="251" t="s">
        <v>4170</v>
      </c>
      <c r="H1093" s="251" t="s">
        <v>4171</v>
      </c>
      <c r="I1093" s="679">
        <v>6.5</v>
      </c>
      <c r="J1093" s="251" t="s">
        <v>944</v>
      </c>
      <c r="K1093" s="251" t="s">
        <v>2495</v>
      </c>
      <c r="L1093" s="239"/>
      <c r="M1093" s="239"/>
      <c r="N1093" s="239"/>
      <c r="O1093" s="239"/>
    </row>
    <row r="1094" spans="2:15" ht="29">
      <c r="B1094" s="251" t="s">
        <v>1438</v>
      </c>
      <c r="C1094" s="251" t="s">
        <v>4165</v>
      </c>
      <c r="D1094" s="251" t="s">
        <v>957</v>
      </c>
      <c r="E1094" s="251"/>
      <c r="F1094" s="251"/>
      <c r="G1094" s="251" t="s">
        <v>4174</v>
      </c>
      <c r="H1094" s="251" t="s">
        <v>4175</v>
      </c>
      <c r="I1094" s="679">
        <v>9775</v>
      </c>
      <c r="J1094" s="251" t="s">
        <v>4153</v>
      </c>
      <c r="K1094" s="251" t="s">
        <v>2495</v>
      </c>
      <c r="L1094" s="239"/>
      <c r="M1094" s="239"/>
      <c r="N1094" s="239"/>
      <c r="O1094" s="239"/>
    </row>
    <row r="1095" spans="2:15" ht="29">
      <c r="B1095" s="251" t="s">
        <v>1438</v>
      </c>
      <c r="C1095" s="251" t="s">
        <v>4165</v>
      </c>
      <c r="D1095" s="251" t="s">
        <v>4008</v>
      </c>
      <c r="E1095" s="251"/>
      <c r="F1095" s="251"/>
      <c r="G1095" s="251" t="s">
        <v>4166</v>
      </c>
      <c r="H1095" s="251" t="s">
        <v>4167</v>
      </c>
      <c r="I1095" s="679">
        <v>18.260000000000002</v>
      </c>
      <c r="J1095" s="251" t="s">
        <v>956</v>
      </c>
      <c r="K1095" s="251" t="s">
        <v>2495</v>
      </c>
      <c r="L1095" s="239"/>
      <c r="M1095" s="239"/>
      <c r="N1095" s="239"/>
      <c r="O1095" s="239"/>
    </row>
    <row r="1096" spans="2:15" ht="29">
      <c r="B1096" s="251" t="s">
        <v>1438</v>
      </c>
      <c r="C1096" s="251" t="s">
        <v>4165</v>
      </c>
      <c r="D1096" s="251" t="s">
        <v>4008</v>
      </c>
      <c r="E1096" s="251"/>
      <c r="F1096" s="251"/>
      <c r="G1096" s="251" t="s">
        <v>4166</v>
      </c>
      <c r="H1096" s="251" t="s">
        <v>4167</v>
      </c>
      <c r="I1096" s="679">
        <v>19.260000000000002</v>
      </c>
      <c r="J1096" s="251" t="s">
        <v>956</v>
      </c>
      <c r="K1096" s="251" t="s">
        <v>2495</v>
      </c>
      <c r="L1096" s="239"/>
      <c r="M1096" s="239"/>
      <c r="N1096" s="239"/>
      <c r="O1096" s="239"/>
    </row>
    <row r="1097" spans="2:15" ht="29">
      <c r="B1097" s="251" t="s">
        <v>1438</v>
      </c>
      <c r="C1097" s="251" t="s">
        <v>4165</v>
      </c>
      <c r="D1097" s="251" t="s">
        <v>4012</v>
      </c>
      <c r="E1097" s="251"/>
      <c r="F1097" s="251"/>
      <c r="G1097" s="251" t="s">
        <v>4166</v>
      </c>
      <c r="H1097" s="251" t="s">
        <v>4167</v>
      </c>
      <c r="I1097" s="679">
        <v>3.82</v>
      </c>
      <c r="J1097" s="251" t="s">
        <v>956</v>
      </c>
      <c r="K1097" s="251" t="s">
        <v>2495</v>
      </c>
      <c r="L1097" s="239"/>
      <c r="M1097" s="239"/>
      <c r="N1097" s="239"/>
      <c r="O1097" s="239"/>
    </row>
    <row r="1098" spans="2:15" ht="29">
      <c r="B1098" s="251" t="s">
        <v>1438</v>
      </c>
      <c r="C1098" s="251" t="s">
        <v>4165</v>
      </c>
      <c r="D1098" s="251" t="s">
        <v>4008</v>
      </c>
      <c r="E1098" s="251"/>
      <c r="F1098" s="251"/>
      <c r="G1098" s="251" t="s">
        <v>4166</v>
      </c>
      <c r="H1098" s="251" t="s">
        <v>4167</v>
      </c>
      <c r="I1098" s="679">
        <v>38.53</v>
      </c>
      <c r="J1098" s="251" t="s">
        <v>956</v>
      </c>
      <c r="K1098" s="251" t="s">
        <v>2495</v>
      </c>
      <c r="L1098" s="239"/>
      <c r="M1098" s="239"/>
      <c r="N1098" s="239"/>
      <c r="O1098" s="239"/>
    </row>
    <row r="1099" spans="2:15" ht="29">
      <c r="B1099" s="251" t="s">
        <v>1438</v>
      </c>
      <c r="C1099" s="251" t="s">
        <v>4165</v>
      </c>
      <c r="D1099" s="251" t="s">
        <v>4013</v>
      </c>
      <c r="E1099" s="251"/>
      <c r="F1099" s="251"/>
      <c r="G1099" s="251" t="s">
        <v>4170</v>
      </c>
      <c r="H1099" s="251" t="s">
        <v>4171</v>
      </c>
      <c r="I1099" s="679">
        <v>8</v>
      </c>
      <c r="J1099" s="251" t="s">
        <v>944</v>
      </c>
      <c r="K1099" s="251" t="s">
        <v>2495</v>
      </c>
      <c r="L1099" s="239"/>
      <c r="M1099" s="239"/>
      <c r="N1099" s="239"/>
      <c r="O1099" s="239"/>
    </row>
    <row r="1100" spans="2:15" ht="29">
      <c r="B1100" s="251" t="s">
        <v>1438</v>
      </c>
      <c r="C1100" s="251" t="s">
        <v>4165</v>
      </c>
      <c r="D1100" s="251" t="s">
        <v>4013</v>
      </c>
      <c r="E1100" s="251"/>
      <c r="F1100" s="251"/>
      <c r="G1100" s="251" t="s">
        <v>4170</v>
      </c>
      <c r="H1100" s="251" t="s">
        <v>4171</v>
      </c>
      <c r="I1100" s="679">
        <v>8</v>
      </c>
      <c r="J1100" s="251" t="s">
        <v>944</v>
      </c>
      <c r="K1100" s="251" t="s">
        <v>2495</v>
      </c>
      <c r="L1100" s="239"/>
      <c r="M1100" s="239"/>
      <c r="N1100" s="239"/>
      <c r="O1100" s="239"/>
    </row>
    <row r="1101" spans="2:15" ht="29">
      <c r="B1101" s="251" t="s">
        <v>1438</v>
      </c>
      <c r="C1101" s="251" t="s">
        <v>4165</v>
      </c>
      <c r="D1101" s="251" t="s">
        <v>4013</v>
      </c>
      <c r="E1101" s="251"/>
      <c r="F1101" s="251"/>
      <c r="G1101" s="251" t="s">
        <v>4170</v>
      </c>
      <c r="H1101" s="251" t="s">
        <v>4171</v>
      </c>
      <c r="I1101" s="679">
        <v>5</v>
      </c>
      <c r="J1101" s="251" t="s">
        <v>944</v>
      </c>
      <c r="K1101" s="251" t="s">
        <v>2495</v>
      </c>
      <c r="L1101" s="239"/>
      <c r="M1101" s="239"/>
      <c r="N1101" s="239"/>
      <c r="O1101" s="239"/>
    </row>
    <row r="1102" spans="2:15" ht="29">
      <c r="B1102" s="251" t="s">
        <v>1438</v>
      </c>
      <c r="C1102" s="251" t="s">
        <v>4165</v>
      </c>
      <c r="D1102" s="251" t="s">
        <v>4013</v>
      </c>
      <c r="E1102" s="251"/>
      <c r="F1102" s="251"/>
      <c r="G1102" s="251" t="s">
        <v>4170</v>
      </c>
      <c r="H1102" s="251" t="s">
        <v>4171</v>
      </c>
      <c r="I1102" s="679">
        <v>5</v>
      </c>
      <c r="J1102" s="251" t="s">
        <v>944</v>
      </c>
      <c r="K1102" s="251" t="s">
        <v>2495</v>
      </c>
      <c r="L1102" s="239"/>
      <c r="M1102" s="239"/>
      <c r="N1102" s="239"/>
      <c r="O1102" s="239"/>
    </row>
    <row r="1103" spans="2:15" ht="29">
      <c r="B1103" s="251" t="s">
        <v>1438</v>
      </c>
      <c r="C1103" s="251" t="s">
        <v>4165</v>
      </c>
      <c r="D1103" s="251" t="s">
        <v>4013</v>
      </c>
      <c r="E1103" s="251"/>
      <c r="F1103" s="251"/>
      <c r="G1103" s="251" t="s">
        <v>4170</v>
      </c>
      <c r="H1103" s="251" t="s">
        <v>4171</v>
      </c>
      <c r="I1103" s="679">
        <v>8</v>
      </c>
      <c r="J1103" s="251" t="s">
        <v>944</v>
      </c>
      <c r="K1103" s="251" t="s">
        <v>2495</v>
      </c>
      <c r="L1103" s="239"/>
      <c r="M1103" s="239"/>
      <c r="N1103" s="239"/>
      <c r="O1103" s="239"/>
    </row>
    <row r="1104" spans="2:15" ht="29">
      <c r="B1104" s="251" t="s">
        <v>1438</v>
      </c>
      <c r="C1104" s="251" t="s">
        <v>4165</v>
      </c>
      <c r="D1104" s="251" t="s">
        <v>4008</v>
      </c>
      <c r="E1104" s="251"/>
      <c r="F1104" s="251"/>
      <c r="G1104" s="251" t="s">
        <v>4166</v>
      </c>
      <c r="H1104" s="251" t="s">
        <v>4167</v>
      </c>
      <c r="I1104" s="679">
        <v>9.64</v>
      </c>
      <c r="J1104" s="251" t="s">
        <v>956</v>
      </c>
      <c r="K1104" s="251" t="s">
        <v>2495</v>
      </c>
      <c r="L1104" s="239"/>
      <c r="M1104" s="239"/>
      <c r="N1104" s="239"/>
      <c r="O1104" s="239"/>
    </row>
    <row r="1105" spans="2:15" ht="29">
      <c r="B1105" s="251" t="s">
        <v>1438</v>
      </c>
      <c r="C1105" s="251" t="s">
        <v>4165</v>
      </c>
      <c r="D1105" s="251" t="s">
        <v>4008</v>
      </c>
      <c r="E1105" s="251"/>
      <c r="F1105" s="251"/>
      <c r="G1105" s="251" t="s">
        <v>4166</v>
      </c>
      <c r="H1105" s="251" t="s">
        <v>4167</v>
      </c>
      <c r="I1105" s="679">
        <v>9.64</v>
      </c>
      <c r="J1105" s="251" t="s">
        <v>956</v>
      </c>
      <c r="K1105" s="251" t="s">
        <v>2495</v>
      </c>
      <c r="L1105" s="239"/>
      <c r="M1105" s="239"/>
      <c r="N1105" s="239"/>
      <c r="O1105" s="239"/>
    </row>
    <row r="1106" spans="2:15" ht="29">
      <c r="B1106" s="251" t="s">
        <v>1438</v>
      </c>
      <c r="C1106" s="251" t="s">
        <v>4165</v>
      </c>
      <c r="D1106" s="251" t="s">
        <v>4008</v>
      </c>
      <c r="E1106" s="251"/>
      <c r="F1106" s="251"/>
      <c r="G1106" s="251" t="s">
        <v>4166</v>
      </c>
      <c r="H1106" s="251" t="s">
        <v>4167</v>
      </c>
      <c r="I1106" s="679">
        <v>27</v>
      </c>
      <c r="J1106" s="251" t="s">
        <v>956</v>
      </c>
      <c r="K1106" s="251" t="s">
        <v>2495</v>
      </c>
      <c r="L1106" s="239"/>
      <c r="M1106" s="239"/>
      <c r="N1106" s="239"/>
      <c r="O1106" s="239"/>
    </row>
    <row r="1107" spans="2:15" ht="29">
      <c r="B1107" s="251" t="s">
        <v>1438</v>
      </c>
      <c r="C1107" s="251" t="s">
        <v>4165</v>
      </c>
      <c r="D1107" s="251" t="s">
        <v>4008</v>
      </c>
      <c r="E1107" s="251"/>
      <c r="F1107" s="251"/>
      <c r="G1107" s="251" t="s">
        <v>4166</v>
      </c>
      <c r="H1107" s="251" t="s">
        <v>4167</v>
      </c>
      <c r="I1107" s="679">
        <v>32.78</v>
      </c>
      <c r="J1107" s="251" t="s">
        <v>956</v>
      </c>
      <c r="K1107" s="251" t="s">
        <v>2495</v>
      </c>
      <c r="L1107" s="239"/>
      <c r="M1107" s="239"/>
      <c r="N1107" s="239"/>
      <c r="O1107" s="239"/>
    </row>
    <row r="1108" spans="2:15" ht="29">
      <c r="B1108" s="251" t="s">
        <v>1438</v>
      </c>
      <c r="C1108" s="251" t="s">
        <v>4165</v>
      </c>
      <c r="D1108" s="251" t="s">
        <v>4012</v>
      </c>
      <c r="E1108" s="251"/>
      <c r="F1108" s="251"/>
      <c r="G1108" s="251" t="s">
        <v>4166</v>
      </c>
      <c r="H1108" s="251" t="s">
        <v>4167</v>
      </c>
      <c r="I1108" s="679">
        <v>4.8</v>
      </c>
      <c r="J1108" s="251" t="s">
        <v>956</v>
      </c>
      <c r="K1108" s="251" t="s">
        <v>2495</v>
      </c>
      <c r="L1108" s="239"/>
      <c r="M1108" s="239"/>
      <c r="N1108" s="239"/>
      <c r="O1108" s="239"/>
    </row>
    <row r="1109" spans="2:15" ht="29">
      <c r="B1109" s="251" t="s">
        <v>1438</v>
      </c>
      <c r="C1109" s="251" t="s">
        <v>4165</v>
      </c>
      <c r="D1109" s="251" t="s">
        <v>4013</v>
      </c>
      <c r="E1109" s="251"/>
      <c r="F1109" s="251"/>
      <c r="G1109" s="251" t="s">
        <v>4170</v>
      </c>
      <c r="H1109" s="251" t="s">
        <v>4171</v>
      </c>
      <c r="I1109" s="679">
        <v>6</v>
      </c>
      <c r="J1109" s="251" t="s">
        <v>944</v>
      </c>
      <c r="K1109" s="251" t="s">
        <v>2495</v>
      </c>
      <c r="L1109" s="239"/>
      <c r="M1109" s="239"/>
      <c r="N1109" s="239"/>
      <c r="O1109" s="239"/>
    </row>
    <row r="1110" spans="2:15" ht="29">
      <c r="B1110" s="251" t="s">
        <v>1438</v>
      </c>
      <c r="C1110" s="251" t="s">
        <v>4165</v>
      </c>
      <c r="D1110" s="251" t="s">
        <v>4013</v>
      </c>
      <c r="E1110" s="251"/>
      <c r="F1110" s="251"/>
      <c r="G1110" s="251" t="s">
        <v>4170</v>
      </c>
      <c r="H1110" s="251" t="s">
        <v>4171</v>
      </c>
      <c r="I1110" s="679">
        <v>8</v>
      </c>
      <c r="J1110" s="251" t="s">
        <v>944</v>
      </c>
      <c r="K1110" s="251" t="s">
        <v>2495</v>
      </c>
      <c r="L1110" s="239"/>
      <c r="M1110" s="239"/>
      <c r="N1110" s="239"/>
      <c r="O1110" s="239"/>
    </row>
    <row r="1111" spans="2:15" ht="29">
      <c r="B1111" s="251" t="s">
        <v>1438</v>
      </c>
      <c r="C1111" s="251" t="s">
        <v>4165</v>
      </c>
      <c r="D1111" s="251" t="s">
        <v>4013</v>
      </c>
      <c r="E1111" s="251"/>
      <c r="F1111" s="251"/>
      <c r="G1111" s="251" t="s">
        <v>4170</v>
      </c>
      <c r="H1111" s="251" t="s">
        <v>4171</v>
      </c>
      <c r="I1111" s="679">
        <v>8</v>
      </c>
      <c r="J1111" s="251" t="s">
        <v>944</v>
      </c>
      <c r="K1111" s="251" t="s">
        <v>2495</v>
      </c>
      <c r="L1111" s="239"/>
      <c r="M1111" s="239"/>
      <c r="N1111" s="239"/>
      <c r="O1111" s="239"/>
    </row>
    <row r="1112" spans="2:15" ht="29">
      <c r="B1112" s="251" t="s">
        <v>1438</v>
      </c>
      <c r="C1112" s="251" t="s">
        <v>4165</v>
      </c>
      <c r="D1112" s="251" t="s">
        <v>4013</v>
      </c>
      <c r="E1112" s="251"/>
      <c r="F1112" s="251"/>
      <c r="G1112" s="251" t="s">
        <v>4170</v>
      </c>
      <c r="H1112" s="251" t="s">
        <v>4171</v>
      </c>
      <c r="I1112" s="679">
        <v>8</v>
      </c>
      <c r="J1112" s="251" t="s">
        <v>944</v>
      </c>
      <c r="K1112" s="251" t="s">
        <v>2495</v>
      </c>
      <c r="L1112" s="239"/>
      <c r="M1112" s="239"/>
      <c r="N1112" s="239"/>
      <c r="O1112" s="239"/>
    </row>
    <row r="1113" spans="2:15" ht="29">
      <c r="B1113" s="251" t="s">
        <v>1438</v>
      </c>
      <c r="C1113" s="251" t="s">
        <v>4165</v>
      </c>
      <c r="D1113" s="251" t="s">
        <v>4013</v>
      </c>
      <c r="E1113" s="251"/>
      <c r="F1113" s="251"/>
      <c r="G1113" s="251" t="s">
        <v>4170</v>
      </c>
      <c r="H1113" s="251" t="s">
        <v>4171</v>
      </c>
      <c r="I1113" s="679">
        <v>7</v>
      </c>
      <c r="J1113" s="251" t="s">
        <v>944</v>
      </c>
      <c r="K1113" s="251" t="s">
        <v>2495</v>
      </c>
      <c r="L1113" s="239"/>
      <c r="M1113" s="239"/>
      <c r="N1113" s="239"/>
      <c r="O1113" s="239"/>
    </row>
    <row r="1114" spans="2:15" ht="29">
      <c r="B1114" s="251" t="s">
        <v>1438</v>
      </c>
      <c r="C1114" s="251" t="s">
        <v>4165</v>
      </c>
      <c r="D1114" s="251" t="s">
        <v>4008</v>
      </c>
      <c r="E1114" s="251"/>
      <c r="F1114" s="251"/>
      <c r="G1114" s="251" t="s">
        <v>4166</v>
      </c>
      <c r="H1114" s="251" t="s">
        <v>4167</v>
      </c>
      <c r="I1114" s="679">
        <v>1.49</v>
      </c>
      <c r="J1114" s="251" t="s">
        <v>956</v>
      </c>
      <c r="K1114" s="251" t="s">
        <v>2495</v>
      </c>
      <c r="L1114" s="239"/>
      <c r="M1114" s="239"/>
      <c r="N1114" s="239"/>
      <c r="O1114" s="239"/>
    </row>
    <row r="1115" spans="2:15" ht="29">
      <c r="B1115" s="251" t="s">
        <v>1438</v>
      </c>
      <c r="C1115" s="251" t="s">
        <v>4165</v>
      </c>
      <c r="D1115" s="251" t="s">
        <v>4008</v>
      </c>
      <c r="E1115" s="251"/>
      <c r="F1115" s="251"/>
      <c r="G1115" s="251" t="s">
        <v>4166</v>
      </c>
      <c r="H1115" s="251" t="s">
        <v>4167</v>
      </c>
      <c r="I1115" s="679">
        <v>52.07</v>
      </c>
      <c r="J1115" s="251" t="s">
        <v>956</v>
      </c>
      <c r="K1115" s="251" t="s">
        <v>2495</v>
      </c>
      <c r="L1115" s="239"/>
      <c r="M1115" s="239"/>
      <c r="N1115" s="239"/>
      <c r="O1115" s="239"/>
    </row>
    <row r="1116" spans="2:15" ht="29">
      <c r="B1116" s="251" t="s">
        <v>1438</v>
      </c>
      <c r="C1116" s="251" t="s">
        <v>4165</v>
      </c>
      <c r="D1116" s="251" t="s">
        <v>4012</v>
      </c>
      <c r="E1116" s="251"/>
      <c r="F1116" s="251"/>
      <c r="G1116" s="251" t="s">
        <v>4166</v>
      </c>
      <c r="H1116" s="251" t="s">
        <v>4167</v>
      </c>
      <c r="I1116" s="679">
        <v>3.82</v>
      </c>
      <c r="J1116" s="251" t="s">
        <v>956</v>
      </c>
      <c r="K1116" s="251" t="s">
        <v>2495</v>
      </c>
      <c r="L1116" s="239"/>
      <c r="M1116" s="239"/>
      <c r="N1116" s="239"/>
      <c r="O1116" s="239"/>
    </row>
    <row r="1117" spans="2:15" ht="29">
      <c r="B1117" s="251" t="s">
        <v>1438</v>
      </c>
      <c r="C1117" s="251" t="s">
        <v>4165</v>
      </c>
      <c r="D1117" s="251" t="s">
        <v>4013</v>
      </c>
      <c r="E1117" s="251"/>
      <c r="F1117" s="251"/>
      <c r="G1117" s="251" t="s">
        <v>4170</v>
      </c>
      <c r="H1117" s="251" t="s">
        <v>4171</v>
      </c>
      <c r="I1117" s="679">
        <v>8</v>
      </c>
      <c r="J1117" s="251" t="s">
        <v>944</v>
      </c>
      <c r="K1117" s="251" t="s">
        <v>2495</v>
      </c>
      <c r="L1117" s="239"/>
      <c r="M1117" s="239"/>
      <c r="N1117" s="239"/>
      <c r="O1117" s="239"/>
    </row>
    <row r="1118" spans="2:15" ht="29">
      <c r="B1118" s="251" t="s">
        <v>1438</v>
      </c>
      <c r="C1118" s="251" t="s">
        <v>4165</v>
      </c>
      <c r="D1118" s="251" t="s">
        <v>4013</v>
      </c>
      <c r="E1118" s="251"/>
      <c r="F1118" s="251"/>
      <c r="G1118" s="251" t="s">
        <v>4170</v>
      </c>
      <c r="H1118" s="251" t="s">
        <v>4171</v>
      </c>
      <c r="I1118" s="679">
        <v>8</v>
      </c>
      <c r="J1118" s="251" t="s">
        <v>944</v>
      </c>
      <c r="K1118" s="251" t="s">
        <v>2495</v>
      </c>
      <c r="L1118" s="239"/>
      <c r="M1118" s="239"/>
      <c r="N1118" s="239"/>
      <c r="O1118" s="239"/>
    </row>
    <row r="1119" spans="2:15" ht="29">
      <c r="B1119" s="251" t="s">
        <v>1438</v>
      </c>
      <c r="C1119" s="251" t="s">
        <v>4165</v>
      </c>
      <c r="D1119" s="251" t="s">
        <v>4013</v>
      </c>
      <c r="E1119" s="251"/>
      <c r="F1119" s="251"/>
      <c r="G1119" s="251" t="s">
        <v>4170</v>
      </c>
      <c r="H1119" s="251" t="s">
        <v>4171</v>
      </c>
      <c r="I1119" s="679">
        <v>8</v>
      </c>
      <c r="J1119" s="251" t="s">
        <v>944</v>
      </c>
      <c r="K1119" s="251" t="s">
        <v>2495</v>
      </c>
      <c r="L1119" s="239"/>
      <c r="M1119" s="239"/>
      <c r="N1119" s="239"/>
      <c r="O1119" s="239"/>
    </row>
    <row r="1120" spans="2:15" ht="29">
      <c r="B1120" s="251" t="s">
        <v>1438</v>
      </c>
      <c r="C1120" s="251" t="s">
        <v>4165</v>
      </c>
      <c r="D1120" s="251" t="s">
        <v>953</v>
      </c>
      <c r="E1120" s="251"/>
      <c r="F1120" s="251"/>
      <c r="G1120" s="251" t="s">
        <v>4168</v>
      </c>
      <c r="H1120" s="251" t="s">
        <v>4169</v>
      </c>
      <c r="I1120" s="679">
        <v>7</v>
      </c>
      <c r="J1120" s="251" t="s">
        <v>944</v>
      </c>
      <c r="K1120" s="251" t="s">
        <v>2495</v>
      </c>
      <c r="L1120" s="239"/>
      <c r="M1120" s="239"/>
      <c r="N1120" s="239"/>
      <c r="O1120" s="239"/>
    </row>
    <row r="1121" spans="2:15" ht="29">
      <c r="B1121" s="251" t="s">
        <v>1438</v>
      </c>
      <c r="C1121" s="251" t="s">
        <v>4165</v>
      </c>
      <c r="D1121" s="251" t="s">
        <v>941</v>
      </c>
      <c r="E1121" s="251"/>
      <c r="F1121" s="251"/>
      <c r="G1121" s="251" t="s">
        <v>4168</v>
      </c>
      <c r="H1121" s="251" t="s">
        <v>4169</v>
      </c>
      <c r="I1121" s="679">
        <v>7</v>
      </c>
      <c r="J1121" s="251" t="s">
        <v>944</v>
      </c>
      <c r="K1121" s="251" t="s">
        <v>2495</v>
      </c>
      <c r="L1121" s="239"/>
      <c r="M1121" s="239"/>
      <c r="N1121" s="239"/>
      <c r="O1121" s="239"/>
    </row>
    <row r="1122" spans="2:15" ht="29">
      <c r="B1122" s="251" t="s">
        <v>1438</v>
      </c>
      <c r="C1122" s="251" t="s">
        <v>4165</v>
      </c>
      <c r="D1122" s="251" t="s">
        <v>953</v>
      </c>
      <c r="E1122" s="251"/>
      <c r="F1122" s="251"/>
      <c r="G1122" s="251" t="s">
        <v>4168</v>
      </c>
      <c r="H1122" s="251" t="s">
        <v>4169</v>
      </c>
      <c r="I1122" s="679">
        <v>7</v>
      </c>
      <c r="J1122" s="251" t="s">
        <v>944</v>
      </c>
      <c r="K1122" s="251" t="s">
        <v>2495</v>
      </c>
      <c r="L1122" s="239"/>
      <c r="M1122" s="239"/>
      <c r="N1122" s="239"/>
      <c r="O1122" s="239"/>
    </row>
    <row r="1123" spans="2:15" ht="29">
      <c r="B1123" s="251" t="s">
        <v>1438</v>
      </c>
      <c r="C1123" s="251" t="s">
        <v>4165</v>
      </c>
      <c r="D1123" s="251" t="s">
        <v>941</v>
      </c>
      <c r="E1123" s="251"/>
      <c r="F1123" s="251"/>
      <c r="G1123" s="251" t="s">
        <v>4168</v>
      </c>
      <c r="H1123" s="251" t="s">
        <v>4169</v>
      </c>
      <c r="I1123" s="679">
        <v>7</v>
      </c>
      <c r="J1123" s="251" t="s">
        <v>944</v>
      </c>
      <c r="K1123" s="251" t="s">
        <v>2495</v>
      </c>
      <c r="L1123" s="239"/>
      <c r="M1123" s="239"/>
      <c r="N1123" s="239"/>
      <c r="O1123" s="239"/>
    </row>
    <row r="1124" spans="2:15" ht="29">
      <c r="B1124" s="251" t="s">
        <v>1438</v>
      </c>
      <c r="C1124" s="251" t="s">
        <v>4165</v>
      </c>
      <c r="D1124" s="251" t="s">
        <v>4008</v>
      </c>
      <c r="E1124" s="251"/>
      <c r="F1124" s="251"/>
      <c r="G1124" s="251" t="s">
        <v>4166</v>
      </c>
      <c r="H1124" s="251" t="s">
        <v>4167</v>
      </c>
      <c r="I1124" s="679">
        <v>19.28</v>
      </c>
      <c r="J1124" s="251" t="s">
        <v>956</v>
      </c>
      <c r="K1124" s="251" t="s">
        <v>2495</v>
      </c>
      <c r="L1124" s="239"/>
      <c r="M1124" s="239"/>
      <c r="N1124" s="239"/>
      <c r="O1124" s="239"/>
    </row>
    <row r="1125" spans="2:15" ht="29">
      <c r="B1125" s="251" t="s">
        <v>1438</v>
      </c>
      <c r="C1125" s="251" t="s">
        <v>4165</v>
      </c>
      <c r="D1125" s="251" t="s">
        <v>4008</v>
      </c>
      <c r="E1125" s="251"/>
      <c r="F1125" s="251"/>
      <c r="G1125" s="251" t="s">
        <v>4166</v>
      </c>
      <c r="H1125" s="251" t="s">
        <v>4167</v>
      </c>
      <c r="I1125" s="679">
        <v>32.78</v>
      </c>
      <c r="J1125" s="251" t="s">
        <v>956</v>
      </c>
      <c r="K1125" s="251" t="s">
        <v>2495</v>
      </c>
      <c r="L1125" s="239"/>
      <c r="M1125" s="239"/>
      <c r="N1125" s="239"/>
      <c r="O1125" s="239"/>
    </row>
    <row r="1126" spans="2:15" ht="29">
      <c r="B1126" s="251" t="s">
        <v>1438</v>
      </c>
      <c r="C1126" s="251" t="s">
        <v>4165</v>
      </c>
      <c r="D1126" s="251" t="s">
        <v>4013</v>
      </c>
      <c r="E1126" s="251"/>
      <c r="F1126" s="251"/>
      <c r="G1126" s="251" t="s">
        <v>4170</v>
      </c>
      <c r="H1126" s="251" t="s">
        <v>4171</v>
      </c>
      <c r="I1126" s="679">
        <v>6</v>
      </c>
      <c r="J1126" s="251" t="s">
        <v>944</v>
      </c>
      <c r="K1126" s="251" t="s">
        <v>2495</v>
      </c>
      <c r="L1126" s="239"/>
      <c r="M1126" s="239"/>
      <c r="N1126" s="239"/>
      <c r="O1126" s="239"/>
    </row>
    <row r="1127" spans="2:15" ht="29">
      <c r="B1127" s="251" t="s">
        <v>1438</v>
      </c>
      <c r="C1127" s="251" t="s">
        <v>4165</v>
      </c>
      <c r="D1127" s="251" t="s">
        <v>4013</v>
      </c>
      <c r="E1127" s="251"/>
      <c r="F1127" s="251"/>
      <c r="G1127" s="251" t="s">
        <v>4170</v>
      </c>
      <c r="H1127" s="251" t="s">
        <v>4171</v>
      </c>
      <c r="I1127" s="679">
        <v>6</v>
      </c>
      <c r="J1127" s="251" t="s">
        <v>944</v>
      </c>
      <c r="K1127" s="251" t="s">
        <v>2495</v>
      </c>
      <c r="L1127" s="239"/>
      <c r="M1127" s="239"/>
      <c r="N1127" s="239"/>
      <c r="O1127" s="239"/>
    </row>
    <row r="1128" spans="2:15" ht="29">
      <c r="B1128" s="251" t="s">
        <v>1438</v>
      </c>
      <c r="C1128" s="251" t="s">
        <v>4165</v>
      </c>
      <c r="D1128" s="251" t="s">
        <v>4013</v>
      </c>
      <c r="E1128" s="251"/>
      <c r="F1128" s="251"/>
      <c r="G1128" s="251" t="s">
        <v>4170</v>
      </c>
      <c r="H1128" s="251" t="s">
        <v>4171</v>
      </c>
      <c r="I1128" s="679">
        <v>6</v>
      </c>
      <c r="J1128" s="251" t="s">
        <v>944</v>
      </c>
      <c r="K1128" s="251" t="s">
        <v>2495</v>
      </c>
      <c r="L1128" s="239"/>
      <c r="M1128" s="239"/>
      <c r="N1128" s="239"/>
      <c r="O1128" s="239"/>
    </row>
    <row r="1129" spans="2:15" ht="29">
      <c r="B1129" s="251" t="s">
        <v>1438</v>
      </c>
      <c r="C1129" s="251" t="s">
        <v>4165</v>
      </c>
      <c r="D1129" s="251" t="s">
        <v>4008</v>
      </c>
      <c r="E1129" s="251"/>
      <c r="F1129" s="251"/>
      <c r="G1129" s="251" t="s">
        <v>4166</v>
      </c>
      <c r="H1129" s="251" t="s">
        <v>4167</v>
      </c>
      <c r="I1129" s="679">
        <v>28.36</v>
      </c>
      <c r="J1129" s="251" t="s">
        <v>956</v>
      </c>
      <c r="K1129" s="251" t="s">
        <v>2495</v>
      </c>
      <c r="L1129" s="239"/>
      <c r="M1129" s="239"/>
      <c r="N1129" s="239"/>
      <c r="O1129" s="239"/>
    </row>
    <row r="1130" spans="2:15" ht="29">
      <c r="B1130" s="251" t="s">
        <v>1438</v>
      </c>
      <c r="C1130" s="251" t="s">
        <v>4165</v>
      </c>
      <c r="D1130" s="251" t="s">
        <v>4013</v>
      </c>
      <c r="E1130" s="251"/>
      <c r="F1130" s="251"/>
      <c r="G1130" s="251" t="s">
        <v>4170</v>
      </c>
      <c r="H1130" s="251" t="s">
        <v>4171</v>
      </c>
      <c r="I1130" s="679">
        <v>5.5</v>
      </c>
      <c r="J1130" s="251" t="s">
        <v>944</v>
      </c>
      <c r="K1130" s="251" t="s">
        <v>2495</v>
      </c>
      <c r="L1130" s="239"/>
      <c r="M1130" s="239"/>
      <c r="N1130" s="239"/>
      <c r="O1130" s="239"/>
    </row>
    <row r="1131" spans="2:15" ht="29">
      <c r="B1131" s="251" t="s">
        <v>1438</v>
      </c>
      <c r="C1131" s="251" t="s">
        <v>4165</v>
      </c>
      <c r="D1131" s="251" t="s">
        <v>4013</v>
      </c>
      <c r="E1131" s="251"/>
      <c r="F1131" s="251"/>
      <c r="G1131" s="251" t="s">
        <v>4170</v>
      </c>
      <c r="H1131" s="251" t="s">
        <v>4171</v>
      </c>
      <c r="I1131" s="679">
        <v>8</v>
      </c>
      <c r="J1131" s="251" t="s">
        <v>944</v>
      </c>
      <c r="K1131" s="251" t="s">
        <v>2495</v>
      </c>
      <c r="L1131" s="239"/>
      <c r="M1131" s="239"/>
      <c r="N1131" s="239"/>
      <c r="O1131" s="239"/>
    </row>
    <row r="1132" spans="2:15" ht="29">
      <c r="B1132" s="251" t="s">
        <v>1438</v>
      </c>
      <c r="C1132" s="251" t="s">
        <v>4165</v>
      </c>
      <c r="D1132" s="251" t="s">
        <v>4013</v>
      </c>
      <c r="E1132" s="251"/>
      <c r="F1132" s="251"/>
      <c r="G1132" s="251" t="s">
        <v>4170</v>
      </c>
      <c r="H1132" s="251" t="s">
        <v>4171</v>
      </c>
      <c r="I1132" s="679">
        <v>8</v>
      </c>
      <c r="J1132" s="251" t="s">
        <v>944</v>
      </c>
      <c r="K1132" s="251" t="s">
        <v>2495</v>
      </c>
      <c r="L1132" s="239"/>
      <c r="M1132" s="239"/>
      <c r="N1132" s="239"/>
      <c r="O1132" s="239"/>
    </row>
    <row r="1133" spans="2:15" ht="29">
      <c r="B1133" s="251" t="s">
        <v>1438</v>
      </c>
      <c r="C1133" s="251" t="s">
        <v>4165</v>
      </c>
      <c r="D1133" s="251" t="s">
        <v>4013</v>
      </c>
      <c r="E1133" s="251"/>
      <c r="F1133" s="251"/>
      <c r="G1133" s="251" t="s">
        <v>4170</v>
      </c>
      <c r="H1133" s="251" t="s">
        <v>4171</v>
      </c>
      <c r="I1133" s="679">
        <v>6</v>
      </c>
      <c r="J1133" s="251" t="s">
        <v>944</v>
      </c>
      <c r="K1133" s="251" t="s">
        <v>2495</v>
      </c>
      <c r="L1133" s="239"/>
      <c r="M1133" s="239"/>
      <c r="N1133" s="239"/>
      <c r="O1133" s="239"/>
    </row>
    <row r="1134" spans="2:15" ht="29">
      <c r="B1134" s="251" t="s">
        <v>1438</v>
      </c>
      <c r="C1134" s="251" t="s">
        <v>4165</v>
      </c>
      <c r="D1134" s="251" t="s">
        <v>4008</v>
      </c>
      <c r="E1134" s="251"/>
      <c r="F1134" s="251"/>
      <c r="G1134" s="251" t="s">
        <v>4166</v>
      </c>
      <c r="H1134" s="251" t="s">
        <v>4167</v>
      </c>
      <c r="I1134" s="679">
        <v>19.28</v>
      </c>
      <c r="J1134" s="251" t="s">
        <v>956</v>
      </c>
      <c r="K1134" s="251" t="s">
        <v>2495</v>
      </c>
      <c r="L1134" s="239"/>
      <c r="M1134" s="239"/>
      <c r="N1134" s="239"/>
      <c r="O1134" s="239"/>
    </row>
    <row r="1135" spans="2:15" ht="29">
      <c r="B1135" s="251" t="s">
        <v>1438</v>
      </c>
      <c r="C1135" s="251" t="s">
        <v>4165</v>
      </c>
      <c r="D1135" s="251" t="s">
        <v>4008</v>
      </c>
      <c r="E1135" s="251"/>
      <c r="F1135" s="251"/>
      <c r="G1135" s="251" t="s">
        <v>4166</v>
      </c>
      <c r="H1135" s="251" t="s">
        <v>4167</v>
      </c>
      <c r="I1135" s="679">
        <v>54</v>
      </c>
      <c r="J1135" s="251" t="s">
        <v>956</v>
      </c>
      <c r="K1135" s="251" t="s">
        <v>2495</v>
      </c>
      <c r="L1135" s="239"/>
      <c r="M1135" s="239"/>
      <c r="N1135" s="239"/>
      <c r="O1135" s="239"/>
    </row>
    <row r="1136" spans="2:15" ht="29">
      <c r="B1136" s="251" t="s">
        <v>1438</v>
      </c>
      <c r="C1136" s="251" t="s">
        <v>4165</v>
      </c>
      <c r="D1136" s="251" t="s">
        <v>4013</v>
      </c>
      <c r="E1136" s="251"/>
      <c r="F1136" s="251"/>
      <c r="G1136" s="251" t="s">
        <v>4170</v>
      </c>
      <c r="H1136" s="251" t="s">
        <v>4171</v>
      </c>
      <c r="I1136" s="679">
        <v>8</v>
      </c>
      <c r="J1136" s="251" t="s">
        <v>944</v>
      </c>
      <c r="K1136" s="251" t="s">
        <v>2495</v>
      </c>
      <c r="L1136" s="239"/>
      <c r="M1136" s="239"/>
      <c r="N1136" s="239"/>
      <c r="O1136" s="239"/>
    </row>
    <row r="1137" spans="2:15" ht="29">
      <c r="B1137" s="251" t="s">
        <v>1438</v>
      </c>
      <c r="C1137" s="251" t="s">
        <v>4165</v>
      </c>
      <c r="D1137" s="251" t="s">
        <v>4013</v>
      </c>
      <c r="E1137" s="251"/>
      <c r="F1137" s="251"/>
      <c r="G1137" s="251" t="s">
        <v>4170</v>
      </c>
      <c r="H1137" s="251" t="s">
        <v>4171</v>
      </c>
      <c r="I1137" s="679">
        <v>7</v>
      </c>
      <c r="J1137" s="251" t="s">
        <v>944</v>
      </c>
      <c r="K1137" s="251" t="s">
        <v>2495</v>
      </c>
      <c r="L1137" s="239"/>
      <c r="M1137" s="239"/>
      <c r="N1137" s="239"/>
      <c r="O1137" s="239"/>
    </row>
    <row r="1138" spans="2:15" ht="29">
      <c r="B1138" s="251" t="s">
        <v>1438</v>
      </c>
      <c r="C1138" s="251" t="s">
        <v>4165</v>
      </c>
      <c r="D1138" s="251" t="s">
        <v>4013</v>
      </c>
      <c r="E1138" s="251"/>
      <c r="F1138" s="251"/>
      <c r="G1138" s="251" t="s">
        <v>4170</v>
      </c>
      <c r="H1138" s="251" t="s">
        <v>4171</v>
      </c>
      <c r="I1138" s="679">
        <v>7</v>
      </c>
      <c r="J1138" s="251" t="s">
        <v>944</v>
      </c>
      <c r="K1138" s="251" t="s">
        <v>2495</v>
      </c>
      <c r="L1138" s="239"/>
      <c r="M1138" s="239"/>
      <c r="N1138" s="239"/>
      <c r="O1138" s="239"/>
    </row>
    <row r="1139" spans="2:15" ht="29">
      <c r="B1139" s="251" t="s">
        <v>1438</v>
      </c>
      <c r="C1139" s="251" t="s">
        <v>4165</v>
      </c>
      <c r="D1139" s="251" t="s">
        <v>4013</v>
      </c>
      <c r="E1139" s="251"/>
      <c r="F1139" s="251"/>
      <c r="G1139" s="251" t="s">
        <v>4170</v>
      </c>
      <c r="H1139" s="251" t="s">
        <v>4171</v>
      </c>
      <c r="I1139" s="679">
        <v>7</v>
      </c>
      <c r="J1139" s="251" t="s">
        <v>944</v>
      </c>
      <c r="K1139" s="251" t="s">
        <v>2495</v>
      </c>
      <c r="L1139" s="239"/>
      <c r="M1139" s="239"/>
      <c r="N1139" s="239"/>
      <c r="O1139" s="239"/>
    </row>
    <row r="1140" spans="2:15" ht="29">
      <c r="B1140" s="251" t="s">
        <v>1438</v>
      </c>
      <c r="C1140" s="251" t="s">
        <v>4165</v>
      </c>
      <c r="D1140" s="251" t="s">
        <v>4013</v>
      </c>
      <c r="E1140" s="251"/>
      <c r="F1140" s="251"/>
      <c r="G1140" s="251" t="s">
        <v>4170</v>
      </c>
      <c r="H1140" s="251" t="s">
        <v>4171</v>
      </c>
      <c r="I1140" s="679">
        <v>5</v>
      </c>
      <c r="J1140" s="251" t="s">
        <v>944</v>
      </c>
      <c r="K1140" s="251" t="s">
        <v>2495</v>
      </c>
      <c r="L1140" s="239"/>
      <c r="M1140" s="239"/>
      <c r="N1140" s="239"/>
      <c r="O1140" s="239"/>
    </row>
    <row r="1141" spans="2:15" ht="29">
      <c r="B1141" s="251" t="s">
        <v>1438</v>
      </c>
      <c r="C1141" s="251" t="s">
        <v>4165</v>
      </c>
      <c r="D1141" s="251" t="s">
        <v>949</v>
      </c>
      <c r="E1141" s="251"/>
      <c r="F1141" s="251"/>
      <c r="G1141" s="251" t="s">
        <v>4172</v>
      </c>
      <c r="H1141" s="251" t="s">
        <v>4173</v>
      </c>
      <c r="I1141" s="679">
        <v>0.308</v>
      </c>
      <c r="J1141" s="251" t="s">
        <v>944</v>
      </c>
      <c r="K1141" s="251" t="s">
        <v>2495</v>
      </c>
      <c r="L1141" s="239"/>
      <c r="M1141" s="239"/>
      <c r="N1141" s="239"/>
      <c r="O1141" s="239"/>
    </row>
    <row r="1142" spans="2:15" ht="29">
      <c r="B1142" s="251" t="s">
        <v>1438</v>
      </c>
      <c r="C1142" s="251" t="s">
        <v>4165</v>
      </c>
      <c r="D1142" s="251" t="s">
        <v>941</v>
      </c>
      <c r="E1142" s="251"/>
      <c r="F1142" s="251"/>
      <c r="G1142" s="251" t="s">
        <v>4168</v>
      </c>
      <c r="H1142" s="251" t="s">
        <v>4169</v>
      </c>
      <c r="I1142" s="679">
        <v>7</v>
      </c>
      <c r="J1142" s="251" t="s">
        <v>944</v>
      </c>
      <c r="K1142" s="251" t="s">
        <v>2495</v>
      </c>
      <c r="L1142" s="239"/>
      <c r="M1142" s="239"/>
      <c r="N1142" s="239"/>
      <c r="O1142" s="239"/>
    </row>
    <row r="1143" spans="2:15" ht="29">
      <c r="B1143" s="251" t="s">
        <v>1438</v>
      </c>
      <c r="C1143" s="251" t="s">
        <v>4165</v>
      </c>
      <c r="D1143" s="251" t="s">
        <v>953</v>
      </c>
      <c r="E1143" s="251"/>
      <c r="F1143" s="251"/>
      <c r="G1143" s="251" t="s">
        <v>4168</v>
      </c>
      <c r="H1143" s="251" t="s">
        <v>4169</v>
      </c>
      <c r="I1143" s="679">
        <v>7</v>
      </c>
      <c r="J1143" s="251" t="s">
        <v>944</v>
      </c>
      <c r="K1143" s="251" t="s">
        <v>2495</v>
      </c>
      <c r="L1143" s="239"/>
      <c r="M1143" s="239"/>
      <c r="N1143" s="239"/>
      <c r="O1143" s="239"/>
    </row>
    <row r="1144" spans="2:15" ht="29">
      <c r="B1144" s="251" t="s">
        <v>1438</v>
      </c>
      <c r="C1144" s="251" t="s">
        <v>4165</v>
      </c>
      <c r="D1144" s="251" t="s">
        <v>4008</v>
      </c>
      <c r="E1144" s="251"/>
      <c r="F1144" s="251"/>
      <c r="G1144" s="251" t="s">
        <v>4166</v>
      </c>
      <c r="H1144" s="251" t="s">
        <v>4167</v>
      </c>
      <c r="I1144" s="679">
        <v>19.2</v>
      </c>
      <c r="J1144" s="251" t="s">
        <v>956</v>
      </c>
      <c r="K1144" s="251" t="s">
        <v>2495</v>
      </c>
      <c r="L1144" s="239"/>
      <c r="M1144" s="239"/>
      <c r="N1144" s="239"/>
      <c r="O1144" s="239"/>
    </row>
    <row r="1145" spans="2:15" ht="29">
      <c r="B1145" s="251" t="s">
        <v>1438</v>
      </c>
      <c r="C1145" s="251" t="s">
        <v>4165</v>
      </c>
      <c r="D1145" s="251" t="s">
        <v>4008</v>
      </c>
      <c r="E1145" s="251"/>
      <c r="F1145" s="251"/>
      <c r="G1145" s="251" t="s">
        <v>4166</v>
      </c>
      <c r="H1145" s="251" t="s">
        <v>4167</v>
      </c>
      <c r="I1145" s="679">
        <v>9.69</v>
      </c>
      <c r="J1145" s="251" t="s">
        <v>956</v>
      </c>
      <c r="K1145" s="251" t="s">
        <v>2495</v>
      </c>
      <c r="L1145" s="239"/>
      <c r="M1145" s="239"/>
      <c r="N1145" s="239"/>
      <c r="O1145" s="239"/>
    </row>
    <row r="1146" spans="2:15" ht="29">
      <c r="B1146" s="251" t="s">
        <v>1438</v>
      </c>
      <c r="C1146" s="251" t="s">
        <v>4165</v>
      </c>
      <c r="D1146" s="251" t="s">
        <v>4008</v>
      </c>
      <c r="E1146" s="251"/>
      <c r="F1146" s="251"/>
      <c r="G1146" s="251" t="s">
        <v>4166</v>
      </c>
      <c r="H1146" s="251" t="s">
        <v>4167</v>
      </c>
      <c r="I1146" s="679">
        <v>17.440000000000001</v>
      </c>
      <c r="J1146" s="251" t="s">
        <v>956</v>
      </c>
      <c r="K1146" s="251" t="s">
        <v>2495</v>
      </c>
      <c r="L1146" s="239"/>
      <c r="M1146" s="239"/>
      <c r="N1146" s="239"/>
      <c r="O1146" s="239"/>
    </row>
    <row r="1147" spans="2:15" ht="29">
      <c r="B1147" s="251" t="s">
        <v>1438</v>
      </c>
      <c r="C1147" s="251" t="s">
        <v>4165</v>
      </c>
      <c r="D1147" s="251" t="s">
        <v>957</v>
      </c>
      <c r="E1147" s="251"/>
      <c r="F1147" s="251"/>
      <c r="G1147" s="251" t="s">
        <v>4174</v>
      </c>
      <c r="H1147" s="251" t="s">
        <v>4175</v>
      </c>
      <c r="I1147" s="679">
        <v>17000</v>
      </c>
      <c r="J1147" s="251" t="s">
        <v>4153</v>
      </c>
      <c r="K1147" s="251" t="s">
        <v>2495</v>
      </c>
      <c r="L1147" s="239"/>
      <c r="M1147" s="239"/>
      <c r="N1147" s="239"/>
      <c r="O1147" s="239"/>
    </row>
    <row r="1148" spans="2:15" ht="29">
      <c r="B1148" s="251" t="s">
        <v>1438</v>
      </c>
      <c r="C1148" s="251" t="s">
        <v>4165</v>
      </c>
      <c r="D1148" s="251" t="s">
        <v>4008</v>
      </c>
      <c r="E1148" s="251"/>
      <c r="F1148" s="251"/>
      <c r="G1148" s="251" t="s">
        <v>4166</v>
      </c>
      <c r="H1148" s="251" t="s">
        <v>4167</v>
      </c>
      <c r="I1148" s="679">
        <v>19.38</v>
      </c>
      <c r="J1148" s="251" t="s">
        <v>956</v>
      </c>
      <c r="K1148" s="251" t="s">
        <v>2495</v>
      </c>
      <c r="L1148" s="239"/>
      <c r="M1148" s="239"/>
      <c r="N1148" s="239"/>
      <c r="O1148" s="239"/>
    </row>
    <row r="1149" spans="2:15" ht="29">
      <c r="B1149" s="251" t="s">
        <v>1438</v>
      </c>
      <c r="C1149" s="251" t="s">
        <v>4165</v>
      </c>
      <c r="D1149" s="251" t="s">
        <v>4008</v>
      </c>
      <c r="E1149" s="251"/>
      <c r="F1149" s="251"/>
      <c r="G1149" s="251" t="s">
        <v>4166</v>
      </c>
      <c r="H1149" s="251" t="s">
        <v>4167</v>
      </c>
      <c r="I1149" s="679">
        <v>26.16</v>
      </c>
      <c r="J1149" s="251" t="s">
        <v>956</v>
      </c>
      <c r="K1149" s="251" t="s">
        <v>2495</v>
      </c>
      <c r="L1149" s="239"/>
      <c r="M1149" s="239"/>
      <c r="N1149" s="239"/>
      <c r="O1149" s="239"/>
    </row>
    <row r="1150" spans="2:15" ht="29">
      <c r="B1150" s="251" t="s">
        <v>1438</v>
      </c>
      <c r="C1150" s="251" t="s">
        <v>4165</v>
      </c>
      <c r="D1150" s="251" t="s">
        <v>4008</v>
      </c>
      <c r="E1150" s="251"/>
      <c r="F1150" s="251"/>
      <c r="G1150" s="251" t="s">
        <v>4166</v>
      </c>
      <c r="H1150" s="251" t="s">
        <v>4167</v>
      </c>
      <c r="I1150" s="679">
        <v>38.64</v>
      </c>
      <c r="J1150" s="251" t="s">
        <v>956</v>
      </c>
      <c r="K1150" s="251" t="s">
        <v>2495</v>
      </c>
      <c r="L1150" s="239"/>
      <c r="M1150" s="239"/>
      <c r="N1150" s="239"/>
      <c r="O1150" s="239"/>
    </row>
    <row r="1151" spans="2:15" ht="29">
      <c r="B1151" s="251" t="s">
        <v>1438</v>
      </c>
      <c r="C1151" s="251" t="s">
        <v>4165</v>
      </c>
      <c r="D1151" s="251" t="s">
        <v>4008</v>
      </c>
      <c r="E1151" s="251"/>
      <c r="F1151" s="251"/>
      <c r="G1151" s="251" t="s">
        <v>4166</v>
      </c>
      <c r="H1151" s="251" t="s">
        <v>4167</v>
      </c>
      <c r="I1151" s="679">
        <v>29.07</v>
      </c>
      <c r="J1151" s="251" t="s">
        <v>956</v>
      </c>
      <c r="K1151" s="251" t="s">
        <v>2495</v>
      </c>
      <c r="L1151" s="239"/>
      <c r="M1151" s="239"/>
      <c r="N1151" s="239"/>
      <c r="O1151" s="239"/>
    </row>
    <row r="1152" spans="2:15" ht="29">
      <c r="B1152" s="251" t="s">
        <v>1438</v>
      </c>
      <c r="C1152" s="251" t="s">
        <v>4165</v>
      </c>
      <c r="D1152" s="251" t="s">
        <v>4008</v>
      </c>
      <c r="E1152" s="251"/>
      <c r="F1152" s="251"/>
      <c r="G1152" s="251" t="s">
        <v>4166</v>
      </c>
      <c r="H1152" s="251" t="s">
        <v>4167</v>
      </c>
      <c r="I1152" s="679">
        <v>9.69</v>
      </c>
      <c r="J1152" s="251" t="s">
        <v>956</v>
      </c>
      <c r="K1152" s="251" t="s">
        <v>2495</v>
      </c>
      <c r="L1152" s="239"/>
      <c r="M1152" s="239"/>
      <c r="N1152" s="239"/>
      <c r="O1152" s="239"/>
    </row>
    <row r="1153" spans="2:15" ht="29">
      <c r="B1153" s="251" t="s">
        <v>1438</v>
      </c>
      <c r="C1153" s="251" t="s">
        <v>4165</v>
      </c>
      <c r="D1153" s="251" t="s">
        <v>4008</v>
      </c>
      <c r="E1153" s="251"/>
      <c r="F1153" s="251"/>
      <c r="G1153" s="251" t="s">
        <v>4166</v>
      </c>
      <c r="H1153" s="251" t="s">
        <v>4167</v>
      </c>
      <c r="I1153" s="679">
        <v>58.14</v>
      </c>
      <c r="J1153" s="251" t="s">
        <v>956</v>
      </c>
      <c r="K1153" s="251" t="s">
        <v>2495</v>
      </c>
      <c r="L1153" s="239"/>
      <c r="M1153" s="239"/>
      <c r="N1153" s="239"/>
      <c r="O1153" s="239"/>
    </row>
    <row r="1154" spans="2:15" ht="29">
      <c r="B1154" s="251" t="s">
        <v>1438</v>
      </c>
      <c r="C1154" s="251" t="s">
        <v>4165</v>
      </c>
      <c r="D1154" s="251" t="s">
        <v>941</v>
      </c>
      <c r="E1154" s="251"/>
      <c r="F1154" s="251"/>
      <c r="G1154" s="251" t="s">
        <v>4168</v>
      </c>
      <c r="H1154" s="251" t="s">
        <v>4169</v>
      </c>
      <c r="I1154" s="679">
        <v>7</v>
      </c>
      <c r="J1154" s="251" t="s">
        <v>944</v>
      </c>
      <c r="K1154" s="251" t="s">
        <v>2495</v>
      </c>
      <c r="L1154" s="239"/>
      <c r="M1154" s="239"/>
      <c r="N1154" s="239"/>
      <c r="O1154" s="239"/>
    </row>
    <row r="1155" spans="2:15" ht="29">
      <c r="B1155" s="251" t="s">
        <v>1438</v>
      </c>
      <c r="C1155" s="251" t="s">
        <v>4165</v>
      </c>
      <c r="D1155" s="251" t="s">
        <v>953</v>
      </c>
      <c r="E1155" s="251"/>
      <c r="F1155" s="251"/>
      <c r="G1155" s="251" t="s">
        <v>4168</v>
      </c>
      <c r="H1155" s="251" t="s">
        <v>4169</v>
      </c>
      <c r="I1155" s="679">
        <v>7</v>
      </c>
      <c r="J1155" s="251" t="s">
        <v>944</v>
      </c>
      <c r="K1155" s="251" t="s">
        <v>2495</v>
      </c>
      <c r="L1155" s="239"/>
      <c r="M1155" s="239"/>
      <c r="N1155" s="239"/>
      <c r="O1155" s="239"/>
    </row>
    <row r="1156" spans="2:15" ht="29">
      <c r="B1156" s="251" t="s">
        <v>1438</v>
      </c>
      <c r="C1156" s="251" t="s">
        <v>4165</v>
      </c>
      <c r="D1156" s="251" t="s">
        <v>953</v>
      </c>
      <c r="E1156" s="251"/>
      <c r="F1156" s="251"/>
      <c r="G1156" s="251" t="s">
        <v>4168</v>
      </c>
      <c r="H1156" s="251" t="s">
        <v>4169</v>
      </c>
      <c r="I1156" s="679">
        <v>7</v>
      </c>
      <c r="J1156" s="251" t="s">
        <v>944</v>
      </c>
      <c r="K1156" s="251" t="s">
        <v>2495</v>
      </c>
      <c r="L1156" s="239"/>
      <c r="M1156" s="239"/>
      <c r="N1156" s="239"/>
      <c r="O1156" s="239"/>
    </row>
    <row r="1157" spans="2:15" ht="29">
      <c r="B1157" s="251" t="s">
        <v>1438</v>
      </c>
      <c r="C1157" s="251" t="s">
        <v>4165</v>
      </c>
      <c r="D1157" s="251" t="s">
        <v>941</v>
      </c>
      <c r="E1157" s="251"/>
      <c r="F1157" s="251"/>
      <c r="G1157" s="251" t="s">
        <v>4168</v>
      </c>
      <c r="H1157" s="251" t="s">
        <v>4169</v>
      </c>
      <c r="I1157" s="679">
        <v>7</v>
      </c>
      <c r="J1157" s="251" t="s">
        <v>944</v>
      </c>
      <c r="K1157" s="251" t="s">
        <v>2495</v>
      </c>
      <c r="L1157" s="239"/>
      <c r="M1157" s="239"/>
      <c r="N1157" s="239"/>
      <c r="O1157" s="239"/>
    </row>
    <row r="1158" spans="2:15" ht="29">
      <c r="B1158" s="251" t="s">
        <v>1438</v>
      </c>
      <c r="C1158" s="251" t="s">
        <v>4165</v>
      </c>
      <c r="D1158" s="251" t="s">
        <v>4013</v>
      </c>
      <c r="E1158" s="251"/>
      <c r="F1158" s="251"/>
      <c r="G1158" s="251" t="s">
        <v>4170</v>
      </c>
      <c r="H1158" s="251" t="s">
        <v>4171</v>
      </c>
      <c r="I1158" s="679">
        <v>6</v>
      </c>
      <c r="J1158" s="251" t="s">
        <v>944</v>
      </c>
      <c r="K1158" s="251" t="s">
        <v>2495</v>
      </c>
      <c r="L1158" s="239"/>
      <c r="M1158" s="239"/>
      <c r="N1158" s="239"/>
      <c r="O1158" s="239"/>
    </row>
    <row r="1159" spans="2:15" ht="29">
      <c r="B1159" s="251" t="s">
        <v>1438</v>
      </c>
      <c r="C1159" s="251" t="s">
        <v>4165</v>
      </c>
      <c r="D1159" s="251" t="s">
        <v>4008</v>
      </c>
      <c r="E1159" s="251"/>
      <c r="F1159" s="251"/>
      <c r="G1159" s="251" t="s">
        <v>4166</v>
      </c>
      <c r="H1159" s="251" t="s">
        <v>4167</v>
      </c>
      <c r="I1159" s="679">
        <v>58.62</v>
      </c>
      <c r="J1159" s="251" t="s">
        <v>956</v>
      </c>
      <c r="K1159" s="251" t="s">
        <v>2495</v>
      </c>
      <c r="L1159" s="239"/>
      <c r="M1159" s="239"/>
      <c r="N1159" s="239"/>
      <c r="O1159" s="239"/>
    </row>
    <row r="1160" spans="2:15" ht="29">
      <c r="B1160" s="251" t="s">
        <v>1438</v>
      </c>
      <c r="C1160" s="251" t="s">
        <v>4165</v>
      </c>
      <c r="D1160" s="251" t="s">
        <v>4013</v>
      </c>
      <c r="E1160" s="251"/>
      <c r="F1160" s="251"/>
      <c r="G1160" s="251" t="s">
        <v>4170</v>
      </c>
      <c r="H1160" s="251" t="s">
        <v>4171</v>
      </c>
      <c r="I1160" s="679">
        <v>6</v>
      </c>
      <c r="J1160" s="251" t="s">
        <v>944</v>
      </c>
      <c r="K1160" s="251" t="s">
        <v>2495</v>
      </c>
      <c r="L1160" s="239"/>
      <c r="M1160" s="239"/>
      <c r="N1160" s="239"/>
      <c r="O1160" s="239"/>
    </row>
    <row r="1161" spans="2:15" ht="29">
      <c r="B1161" s="251" t="s">
        <v>1438</v>
      </c>
      <c r="C1161" s="251" t="s">
        <v>4165</v>
      </c>
      <c r="D1161" s="251" t="s">
        <v>4013</v>
      </c>
      <c r="E1161" s="251"/>
      <c r="F1161" s="251"/>
      <c r="G1161" s="251" t="s">
        <v>4170</v>
      </c>
      <c r="H1161" s="251" t="s">
        <v>4171</v>
      </c>
      <c r="I1161" s="679">
        <v>5</v>
      </c>
      <c r="J1161" s="251" t="s">
        <v>944</v>
      </c>
      <c r="K1161" s="251" t="s">
        <v>2495</v>
      </c>
      <c r="L1161" s="239"/>
      <c r="M1161" s="239"/>
      <c r="N1161" s="239"/>
      <c r="O1161" s="239"/>
    </row>
    <row r="1162" spans="2:15" ht="29">
      <c r="B1162" s="251" t="s">
        <v>1438</v>
      </c>
      <c r="C1162" s="251" t="s">
        <v>4165</v>
      </c>
      <c r="D1162" s="251" t="s">
        <v>4013</v>
      </c>
      <c r="E1162" s="251"/>
      <c r="F1162" s="251"/>
      <c r="G1162" s="251" t="s">
        <v>4170</v>
      </c>
      <c r="H1162" s="251" t="s">
        <v>4171</v>
      </c>
      <c r="I1162" s="679">
        <v>5</v>
      </c>
      <c r="J1162" s="251" t="s">
        <v>944</v>
      </c>
      <c r="K1162" s="251" t="s">
        <v>2495</v>
      </c>
      <c r="L1162" s="239"/>
      <c r="M1162" s="239"/>
      <c r="N1162" s="239"/>
      <c r="O1162" s="239"/>
    </row>
    <row r="1163" spans="2:15" ht="29">
      <c r="B1163" s="251" t="s">
        <v>1438</v>
      </c>
      <c r="C1163" s="251" t="s">
        <v>4165</v>
      </c>
      <c r="D1163" s="251" t="s">
        <v>4008</v>
      </c>
      <c r="E1163" s="251"/>
      <c r="F1163" s="251"/>
      <c r="G1163" s="251" t="s">
        <v>4166</v>
      </c>
      <c r="H1163" s="251" t="s">
        <v>4167</v>
      </c>
      <c r="I1163" s="679">
        <v>45.32</v>
      </c>
      <c r="J1163" s="251" t="s">
        <v>956</v>
      </c>
      <c r="K1163" s="251" t="s">
        <v>2495</v>
      </c>
      <c r="L1163" s="239"/>
      <c r="M1163" s="239"/>
      <c r="N1163" s="239"/>
      <c r="O1163" s="239"/>
    </row>
    <row r="1164" spans="2:15" ht="29">
      <c r="B1164" s="251" t="s">
        <v>1438</v>
      </c>
      <c r="C1164" s="251" t="s">
        <v>4165</v>
      </c>
      <c r="D1164" s="251" t="s">
        <v>4008</v>
      </c>
      <c r="E1164" s="251"/>
      <c r="F1164" s="251"/>
      <c r="G1164" s="251" t="s">
        <v>4166</v>
      </c>
      <c r="H1164" s="251" t="s">
        <v>4167</v>
      </c>
      <c r="I1164" s="679">
        <v>37.299999999999997</v>
      </c>
      <c r="J1164" s="251" t="s">
        <v>956</v>
      </c>
      <c r="K1164" s="251" t="s">
        <v>2495</v>
      </c>
      <c r="L1164" s="239"/>
      <c r="M1164" s="239"/>
      <c r="N1164" s="239"/>
      <c r="O1164" s="239"/>
    </row>
    <row r="1165" spans="2:15" ht="29">
      <c r="B1165" s="251" t="s">
        <v>1438</v>
      </c>
      <c r="C1165" s="251" t="s">
        <v>4165</v>
      </c>
      <c r="D1165" s="251" t="s">
        <v>4008</v>
      </c>
      <c r="E1165" s="251"/>
      <c r="F1165" s="251"/>
      <c r="G1165" s="251" t="s">
        <v>4166</v>
      </c>
      <c r="H1165" s="251" t="s">
        <v>4167</v>
      </c>
      <c r="I1165" s="679">
        <v>43.6</v>
      </c>
      <c r="J1165" s="251" t="s">
        <v>956</v>
      </c>
      <c r="K1165" s="251" t="s">
        <v>2495</v>
      </c>
      <c r="L1165" s="239"/>
      <c r="M1165" s="239"/>
      <c r="N1165" s="239"/>
      <c r="O1165" s="239"/>
    </row>
    <row r="1166" spans="2:15" ht="29">
      <c r="B1166" s="251" t="s">
        <v>1438</v>
      </c>
      <c r="C1166" s="251" t="s">
        <v>4165</v>
      </c>
      <c r="D1166" s="251" t="s">
        <v>4013</v>
      </c>
      <c r="E1166" s="251"/>
      <c r="F1166" s="251"/>
      <c r="G1166" s="251" t="s">
        <v>4170</v>
      </c>
      <c r="H1166" s="251" t="s">
        <v>4171</v>
      </c>
      <c r="I1166" s="679">
        <v>7</v>
      </c>
      <c r="J1166" s="251" t="s">
        <v>944</v>
      </c>
      <c r="K1166" s="251" t="s">
        <v>2495</v>
      </c>
      <c r="L1166" s="239"/>
      <c r="M1166" s="239"/>
      <c r="N1166" s="239"/>
      <c r="O1166" s="239"/>
    </row>
    <row r="1167" spans="2:15" ht="29">
      <c r="B1167" s="251" t="s">
        <v>1438</v>
      </c>
      <c r="C1167" s="251" t="s">
        <v>4165</v>
      </c>
      <c r="D1167" s="251" t="s">
        <v>4013</v>
      </c>
      <c r="E1167" s="251"/>
      <c r="F1167" s="251"/>
      <c r="G1167" s="251" t="s">
        <v>4170</v>
      </c>
      <c r="H1167" s="251" t="s">
        <v>4171</v>
      </c>
      <c r="I1167" s="679">
        <v>7</v>
      </c>
      <c r="J1167" s="251" t="s">
        <v>944</v>
      </c>
      <c r="K1167" s="251" t="s">
        <v>2495</v>
      </c>
      <c r="L1167" s="239"/>
      <c r="M1167" s="239"/>
      <c r="N1167" s="239"/>
      <c r="O1167" s="239"/>
    </row>
    <row r="1168" spans="2:15" ht="29">
      <c r="B1168" s="251" t="s">
        <v>1438</v>
      </c>
      <c r="C1168" s="251" t="s">
        <v>4165</v>
      </c>
      <c r="D1168" s="251" t="s">
        <v>4013</v>
      </c>
      <c r="E1168" s="251"/>
      <c r="F1168" s="251"/>
      <c r="G1168" s="251" t="s">
        <v>4170</v>
      </c>
      <c r="H1168" s="251" t="s">
        <v>4171</v>
      </c>
      <c r="I1168" s="679">
        <v>6</v>
      </c>
      <c r="J1168" s="251" t="s">
        <v>944</v>
      </c>
      <c r="K1168" s="251" t="s">
        <v>2495</v>
      </c>
      <c r="L1168" s="239"/>
      <c r="M1168" s="239"/>
      <c r="N1168" s="239"/>
      <c r="O1168" s="239"/>
    </row>
    <row r="1169" spans="2:15" ht="29">
      <c r="B1169" s="251" t="s">
        <v>1438</v>
      </c>
      <c r="C1169" s="251" t="s">
        <v>4165</v>
      </c>
      <c r="D1169" s="251" t="s">
        <v>4013</v>
      </c>
      <c r="E1169" s="251"/>
      <c r="F1169" s="251"/>
      <c r="G1169" s="251" t="s">
        <v>4170</v>
      </c>
      <c r="H1169" s="251" t="s">
        <v>4171</v>
      </c>
      <c r="I1169" s="679">
        <v>6</v>
      </c>
      <c r="J1169" s="251" t="s">
        <v>944</v>
      </c>
      <c r="K1169" s="251" t="s">
        <v>2495</v>
      </c>
      <c r="L1169" s="239"/>
      <c r="M1169" s="239"/>
      <c r="N1169" s="239"/>
      <c r="O1169" s="239"/>
    </row>
    <row r="1170" spans="2:15" ht="29">
      <c r="B1170" s="251" t="s">
        <v>1438</v>
      </c>
      <c r="C1170" s="251" t="s">
        <v>4165</v>
      </c>
      <c r="D1170" s="251" t="s">
        <v>941</v>
      </c>
      <c r="E1170" s="251"/>
      <c r="F1170" s="251"/>
      <c r="G1170" s="251" t="s">
        <v>4168</v>
      </c>
      <c r="H1170" s="251" t="s">
        <v>4169</v>
      </c>
      <c r="I1170" s="679">
        <v>7</v>
      </c>
      <c r="J1170" s="251" t="s">
        <v>944</v>
      </c>
      <c r="K1170" s="251" t="s">
        <v>2495</v>
      </c>
      <c r="L1170" s="239"/>
      <c r="M1170" s="239"/>
      <c r="N1170" s="239"/>
      <c r="O1170" s="239"/>
    </row>
    <row r="1171" spans="2:15" ht="29">
      <c r="B1171" s="251" t="s">
        <v>1438</v>
      </c>
      <c r="C1171" s="251" t="s">
        <v>4165</v>
      </c>
      <c r="D1171" s="251" t="s">
        <v>941</v>
      </c>
      <c r="E1171" s="251"/>
      <c r="F1171" s="251"/>
      <c r="G1171" s="251" t="s">
        <v>4168</v>
      </c>
      <c r="H1171" s="251" t="s">
        <v>4169</v>
      </c>
      <c r="I1171" s="679">
        <v>7</v>
      </c>
      <c r="J1171" s="251" t="s">
        <v>944</v>
      </c>
      <c r="K1171" s="251" t="s">
        <v>2495</v>
      </c>
      <c r="L1171" s="239"/>
      <c r="M1171" s="239"/>
      <c r="N1171" s="239"/>
      <c r="O1171" s="239"/>
    </row>
    <row r="1172" spans="2:15" ht="29">
      <c r="B1172" s="251" t="s">
        <v>1438</v>
      </c>
      <c r="C1172" s="251" t="s">
        <v>4165</v>
      </c>
      <c r="D1172" s="251" t="s">
        <v>4013</v>
      </c>
      <c r="E1172" s="251"/>
      <c r="F1172" s="251"/>
      <c r="G1172" s="251" t="s">
        <v>4170</v>
      </c>
      <c r="H1172" s="251" t="s">
        <v>4171</v>
      </c>
      <c r="I1172" s="679">
        <v>7</v>
      </c>
      <c r="J1172" s="251" t="s">
        <v>944</v>
      </c>
      <c r="K1172" s="251" t="s">
        <v>2495</v>
      </c>
      <c r="L1172" s="239"/>
      <c r="M1172" s="239"/>
      <c r="N1172" s="239"/>
      <c r="O1172" s="239"/>
    </row>
    <row r="1173" spans="2:15" ht="29">
      <c r="B1173" s="251" t="s">
        <v>1438</v>
      </c>
      <c r="C1173" s="251" t="s">
        <v>4165</v>
      </c>
      <c r="D1173" s="251" t="s">
        <v>4013</v>
      </c>
      <c r="E1173" s="251"/>
      <c r="F1173" s="251"/>
      <c r="G1173" s="251" t="s">
        <v>4170</v>
      </c>
      <c r="H1173" s="251" t="s">
        <v>4171</v>
      </c>
      <c r="I1173" s="679">
        <v>7</v>
      </c>
      <c r="J1173" s="251" t="s">
        <v>944</v>
      </c>
      <c r="K1173" s="251" t="s">
        <v>2495</v>
      </c>
      <c r="L1173" s="239"/>
      <c r="M1173" s="239"/>
      <c r="N1173" s="239"/>
      <c r="O1173" s="239"/>
    </row>
    <row r="1174" spans="2:15" ht="29">
      <c r="B1174" s="251" t="s">
        <v>1438</v>
      </c>
      <c r="C1174" s="251" t="s">
        <v>4165</v>
      </c>
      <c r="D1174" s="251" t="s">
        <v>4013</v>
      </c>
      <c r="E1174" s="251"/>
      <c r="F1174" s="251"/>
      <c r="G1174" s="251" t="s">
        <v>4170</v>
      </c>
      <c r="H1174" s="251" t="s">
        <v>4171</v>
      </c>
      <c r="I1174" s="679">
        <v>6</v>
      </c>
      <c r="J1174" s="251" t="s">
        <v>944</v>
      </c>
      <c r="K1174" s="251" t="s">
        <v>2495</v>
      </c>
      <c r="L1174" s="239"/>
      <c r="M1174" s="239"/>
      <c r="N1174" s="239"/>
      <c r="O1174" s="239"/>
    </row>
    <row r="1175" spans="2:15" ht="29">
      <c r="B1175" s="251" t="s">
        <v>1438</v>
      </c>
      <c r="C1175" s="251" t="s">
        <v>4165</v>
      </c>
      <c r="D1175" s="251" t="s">
        <v>953</v>
      </c>
      <c r="E1175" s="251"/>
      <c r="F1175" s="251"/>
      <c r="G1175" s="251" t="s">
        <v>4168</v>
      </c>
      <c r="H1175" s="251" t="s">
        <v>4169</v>
      </c>
      <c r="I1175" s="679">
        <v>7</v>
      </c>
      <c r="J1175" s="251" t="s">
        <v>944</v>
      </c>
      <c r="K1175" s="251" t="s">
        <v>2495</v>
      </c>
      <c r="L1175" s="239"/>
      <c r="M1175" s="239"/>
      <c r="N1175" s="239"/>
      <c r="O1175" s="239"/>
    </row>
    <row r="1176" spans="2:15" ht="29">
      <c r="B1176" s="251" t="s">
        <v>1438</v>
      </c>
      <c r="C1176" s="251" t="s">
        <v>4165</v>
      </c>
      <c r="D1176" s="251" t="s">
        <v>4008</v>
      </c>
      <c r="E1176" s="251"/>
      <c r="F1176" s="251"/>
      <c r="G1176" s="251" t="s">
        <v>4166</v>
      </c>
      <c r="H1176" s="251" t="s">
        <v>4167</v>
      </c>
      <c r="I1176" s="679">
        <v>82.36</v>
      </c>
      <c r="J1176" s="251" t="s">
        <v>956</v>
      </c>
      <c r="K1176" s="251" t="s">
        <v>2495</v>
      </c>
      <c r="L1176" s="239"/>
      <c r="M1176" s="239"/>
      <c r="N1176" s="239"/>
      <c r="O1176" s="239"/>
    </row>
    <row r="1177" spans="2:15" ht="29">
      <c r="B1177" s="251" t="s">
        <v>1438</v>
      </c>
      <c r="C1177" s="251" t="s">
        <v>4165</v>
      </c>
      <c r="D1177" s="251" t="s">
        <v>4013</v>
      </c>
      <c r="E1177" s="251"/>
      <c r="F1177" s="251"/>
      <c r="G1177" s="251" t="s">
        <v>4170</v>
      </c>
      <c r="H1177" s="251" t="s">
        <v>4171</v>
      </c>
      <c r="I1177" s="679">
        <v>8</v>
      </c>
      <c r="J1177" s="251" t="s">
        <v>944</v>
      </c>
      <c r="K1177" s="251" t="s">
        <v>2495</v>
      </c>
      <c r="L1177" s="239"/>
      <c r="M1177" s="239"/>
      <c r="N1177" s="239"/>
      <c r="O1177" s="239"/>
    </row>
    <row r="1178" spans="2:15" ht="29">
      <c r="B1178" s="251" t="s">
        <v>1438</v>
      </c>
      <c r="C1178" s="251" t="s">
        <v>4165</v>
      </c>
      <c r="D1178" s="251" t="s">
        <v>950</v>
      </c>
      <c r="E1178" s="251"/>
      <c r="F1178" s="251"/>
      <c r="G1178" s="251" t="s">
        <v>4176</v>
      </c>
      <c r="H1178" s="251" t="s">
        <v>4177</v>
      </c>
      <c r="I1178" s="679">
        <v>15</v>
      </c>
      <c r="J1178" s="251" t="s">
        <v>944</v>
      </c>
      <c r="K1178" s="251" t="s">
        <v>2495</v>
      </c>
      <c r="L1178" s="239"/>
      <c r="M1178" s="239"/>
      <c r="N1178" s="239"/>
      <c r="O1178" s="239"/>
    </row>
    <row r="1179" spans="2:15" ht="29">
      <c r="B1179" s="251" t="s">
        <v>1438</v>
      </c>
      <c r="C1179" s="251" t="s">
        <v>4165</v>
      </c>
      <c r="D1179" s="251" t="s">
        <v>950</v>
      </c>
      <c r="E1179" s="251"/>
      <c r="F1179" s="251"/>
      <c r="G1179" s="251" t="s">
        <v>4176</v>
      </c>
      <c r="H1179" s="251" t="s">
        <v>4177</v>
      </c>
      <c r="I1179" s="679">
        <v>15</v>
      </c>
      <c r="J1179" s="251" t="s">
        <v>944</v>
      </c>
      <c r="K1179" s="251" t="s">
        <v>2495</v>
      </c>
      <c r="L1179" s="239"/>
      <c r="M1179" s="239"/>
      <c r="N1179" s="239"/>
      <c r="O1179" s="239"/>
    </row>
    <row r="1180" spans="2:15" ht="29">
      <c r="B1180" s="251" t="s">
        <v>1438</v>
      </c>
      <c r="C1180" s="251" t="s">
        <v>4165</v>
      </c>
      <c r="D1180" s="251" t="s">
        <v>950</v>
      </c>
      <c r="E1180" s="251"/>
      <c r="F1180" s="251"/>
      <c r="G1180" s="251" t="s">
        <v>4176</v>
      </c>
      <c r="H1180" s="251" t="s">
        <v>4177</v>
      </c>
      <c r="I1180" s="679">
        <v>15</v>
      </c>
      <c r="J1180" s="251" t="s">
        <v>944</v>
      </c>
      <c r="K1180" s="251" t="s">
        <v>2495</v>
      </c>
      <c r="L1180" s="239"/>
      <c r="M1180" s="239"/>
      <c r="N1180" s="239"/>
      <c r="O1180" s="239"/>
    </row>
    <row r="1181" spans="2:15" ht="29">
      <c r="B1181" s="251" t="s">
        <v>1438</v>
      </c>
      <c r="C1181" s="251" t="s">
        <v>4165</v>
      </c>
      <c r="D1181" s="251" t="s">
        <v>950</v>
      </c>
      <c r="E1181" s="251"/>
      <c r="F1181" s="251"/>
      <c r="G1181" s="251" t="s">
        <v>4176</v>
      </c>
      <c r="H1181" s="251" t="s">
        <v>4177</v>
      </c>
      <c r="I1181" s="679">
        <v>15</v>
      </c>
      <c r="J1181" s="251" t="s">
        <v>944</v>
      </c>
      <c r="K1181" s="251" t="s">
        <v>2495</v>
      </c>
      <c r="L1181" s="239"/>
      <c r="M1181" s="239"/>
      <c r="N1181" s="239"/>
      <c r="O1181" s="239"/>
    </row>
    <row r="1182" spans="2:15" ht="29">
      <c r="B1182" s="251" t="s">
        <v>1438</v>
      </c>
      <c r="C1182" s="251" t="s">
        <v>4165</v>
      </c>
      <c r="D1182" s="251" t="s">
        <v>950</v>
      </c>
      <c r="E1182" s="251"/>
      <c r="F1182" s="251"/>
      <c r="G1182" s="251" t="s">
        <v>4176</v>
      </c>
      <c r="H1182" s="251" t="s">
        <v>4177</v>
      </c>
      <c r="I1182" s="679">
        <v>23</v>
      </c>
      <c r="J1182" s="251" t="s">
        <v>944</v>
      </c>
      <c r="K1182" s="251" t="s">
        <v>2495</v>
      </c>
      <c r="L1182" s="239"/>
      <c r="M1182" s="239"/>
      <c r="N1182" s="239"/>
      <c r="O1182" s="239"/>
    </row>
    <row r="1183" spans="2:15" ht="29">
      <c r="B1183" s="251" t="s">
        <v>1438</v>
      </c>
      <c r="C1183" s="251" t="s">
        <v>4165</v>
      </c>
      <c r="D1183" s="251" t="s">
        <v>950</v>
      </c>
      <c r="E1183" s="251"/>
      <c r="F1183" s="251"/>
      <c r="G1183" s="251" t="s">
        <v>4176</v>
      </c>
      <c r="H1183" s="251" t="s">
        <v>4177</v>
      </c>
      <c r="I1183" s="679">
        <v>23</v>
      </c>
      <c r="J1183" s="251" t="s">
        <v>944</v>
      </c>
      <c r="K1183" s="251" t="s">
        <v>2495</v>
      </c>
      <c r="L1183" s="239"/>
      <c r="M1183" s="239"/>
      <c r="N1183" s="239"/>
      <c r="O1183" s="239"/>
    </row>
    <row r="1184" spans="2:15" ht="29">
      <c r="B1184" s="251" t="s">
        <v>1438</v>
      </c>
      <c r="C1184" s="251" t="s">
        <v>4165</v>
      </c>
      <c r="D1184" s="251" t="s">
        <v>950</v>
      </c>
      <c r="E1184" s="251"/>
      <c r="F1184" s="251"/>
      <c r="G1184" s="251" t="s">
        <v>4176</v>
      </c>
      <c r="H1184" s="251" t="s">
        <v>4177</v>
      </c>
      <c r="I1184" s="679">
        <v>23</v>
      </c>
      <c r="J1184" s="251" t="s">
        <v>944</v>
      </c>
      <c r="K1184" s="251" t="s">
        <v>2495</v>
      </c>
      <c r="L1184" s="239"/>
      <c r="M1184" s="239"/>
      <c r="N1184" s="239"/>
      <c r="O1184" s="239"/>
    </row>
    <row r="1185" spans="2:15" ht="29">
      <c r="B1185" s="251" t="s">
        <v>1438</v>
      </c>
      <c r="C1185" s="251" t="s">
        <v>4165</v>
      </c>
      <c r="D1185" s="251" t="s">
        <v>950</v>
      </c>
      <c r="E1185" s="251"/>
      <c r="F1185" s="251"/>
      <c r="G1185" s="251" t="s">
        <v>4176</v>
      </c>
      <c r="H1185" s="251" t="s">
        <v>4177</v>
      </c>
      <c r="I1185" s="679">
        <v>23</v>
      </c>
      <c r="J1185" s="251" t="s">
        <v>944</v>
      </c>
      <c r="K1185" s="251" t="s">
        <v>2495</v>
      </c>
      <c r="L1185" s="239"/>
      <c r="M1185" s="239"/>
      <c r="N1185" s="239"/>
      <c r="O1185" s="239"/>
    </row>
    <row r="1186" spans="2:15" ht="29">
      <c r="B1186" s="251" t="s">
        <v>1438</v>
      </c>
      <c r="C1186" s="251" t="s">
        <v>4165</v>
      </c>
      <c r="D1186" s="251" t="s">
        <v>950</v>
      </c>
      <c r="E1186" s="251"/>
      <c r="F1186" s="251"/>
      <c r="G1186" s="251" t="s">
        <v>4176</v>
      </c>
      <c r="H1186" s="251" t="s">
        <v>4177</v>
      </c>
      <c r="I1186" s="679">
        <v>23</v>
      </c>
      <c r="J1186" s="251" t="s">
        <v>944</v>
      </c>
      <c r="K1186" s="251" t="s">
        <v>2495</v>
      </c>
      <c r="L1186" s="239"/>
      <c r="M1186" s="239"/>
      <c r="N1186" s="239"/>
      <c r="O1186" s="239"/>
    </row>
    <row r="1187" spans="2:15" ht="29">
      <c r="B1187" s="251" t="s">
        <v>1438</v>
      </c>
      <c r="C1187" s="251" t="s">
        <v>4165</v>
      </c>
      <c r="D1187" s="251" t="s">
        <v>950</v>
      </c>
      <c r="E1187" s="251"/>
      <c r="F1187" s="251"/>
      <c r="G1187" s="251" t="s">
        <v>4176</v>
      </c>
      <c r="H1187" s="251" t="s">
        <v>4177</v>
      </c>
      <c r="I1187" s="679">
        <v>23</v>
      </c>
      <c r="J1187" s="251" t="s">
        <v>944</v>
      </c>
      <c r="K1187" s="251" t="s">
        <v>2495</v>
      </c>
      <c r="L1187" s="239"/>
      <c r="M1187" s="239"/>
      <c r="N1187" s="239"/>
      <c r="O1187" s="239"/>
    </row>
    <row r="1188" spans="2:15" ht="29">
      <c r="B1188" s="251" t="s">
        <v>1438</v>
      </c>
      <c r="C1188" s="251" t="s">
        <v>4165</v>
      </c>
      <c r="D1188" s="251" t="s">
        <v>950</v>
      </c>
      <c r="E1188" s="251"/>
      <c r="F1188" s="251"/>
      <c r="G1188" s="251" t="s">
        <v>4176</v>
      </c>
      <c r="H1188" s="251" t="s">
        <v>4177</v>
      </c>
      <c r="I1188" s="679">
        <v>23</v>
      </c>
      <c r="J1188" s="251" t="s">
        <v>944</v>
      </c>
      <c r="K1188" s="251" t="s">
        <v>2495</v>
      </c>
      <c r="L1188" s="239"/>
      <c r="M1188" s="239"/>
      <c r="N1188" s="239"/>
      <c r="O1188" s="239"/>
    </row>
    <row r="1189" spans="2:15" ht="29">
      <c r="B1189" s="251" t="s">
        <v>1438</v>
      </c>
      <c r="C1189" s="251" t="s">
        <v>4165</v>
      </c>
      <c r="D1189" s="251" t="s">
        <v>4008</v>
      </c>
      <c r="E1189" s="251"/>
      <c r="F1189" s="251"/>
      <c r="G1189" s="251" t="s">
        <v>4166</v>
      </c>
      <c r="H1189" s="251" t="s">
        <v>4167</v>
      </c>
      <c r="I1189" s="679">
        <v>9.69</v>
      </c>
      <c r="J1189" s="251" t="s">
        <v>956</v>
      </c>
      <c r="K1189" s="251" t="s">
        <v>2495</v>
      </c>
      <c r="L1189" s="239"/>
      <c r="M1189" s="239"/>
      <c r="N1189" s="239"/>
      <c r="O1189" s="239"/>
    </row>
    <row r="1190" spans="2:15" ht="29">
      <c r="B1190" s="251" t="s">
        <v>1438</v>
      </c>
      <c r="C1190" s="251" t="s">
        <v>4165</v>
      </c>
      <c r="D1190" s="251" t="s">
        <v>4013</v>
      </c>
      <c r="E1190" s="251"/>
      <c r="F1190" s="251"/>
      <c r="G1190" s="251" t="s">
        <v>4170</v>
      </c>
      <c r="H1190" s="251" t="s">
        <v>4171</v>
      </c>
      <c r="I1190" s="679">
        <v>7</v>
      </c>
      <c r="J1190" s="251" t="s">
        <v>944</v>
      </c>
      <c r="K1190" s="251" t="s">
        <v>2495</v>
      </c>
      <c r="L1190" s="239"/>
      <c r="M1190" s="239"/>
      <c r="N1190" s="239"/>
      <c r="O1190" s="239"/>
    </row>
    <row r="1191" spans="2:15" ht="29">
      <c r="B1191" s="251" t="s">
        <v>1438</v>
      </c>
      <c r="C1191" s="251" t="s">
        <v>4165</v>
      </c>
      <c r="D1191" s="251" t="s">
        <v>4013</v>
      </c>
      <c r="E1191" s="251"/>
      <c r="F1191" s="251"/>
      <c r="G1191" s="251" t="s">
        <v>4170</v>
      </c>
      <c r="H1191" s="251" t="s">
        <v>4171</v>
      </c>
      <c r="I1191" s="679">
        <v>7</v>
      </c>
      <c r="J1191" s="251" t="s">
        <v>944</v>
      </c>
      <c r="K1191" s="251" t="s">
        <v>2495</v>
      </c>
      <c r="L1191" s="239"/>
      <c r="M1191" s="239"/>
      <c r="N1191" s="239"/>
      <c r="O1191" s="239"/>
    </row>
    <row r="1192" spans="2:15" ht="29">
      <c r="B1192" s="251" t="s">
        <v>1438</v>
      </c>
      <c r="C1192" s="251" t="s">
        <v>4165</v>
      </c>
      <c r="D1192" s="251" t="s">
        <v>4013</v>
      </c>
      <c r="E1192" s="251"/>
      <c r="F1192" s="251"/>
      <c r="G1192" s="251" t="s">
        <v>4170</v>
      </c>
      <c r="H1192" s="251" t="s">
        <v>4171</v>
      </c>
      <c r="I1192" s="679">
        <v>6</v>
      </c>
      <c r="J1192" s="251" t="s">
        <v>944</v>
      </c>
      <c r="K1192" s="251" t="s">
        <v>2495</v>
      </c>
      <c r="L1192" s="239"/>
      <c r="M1192" s="239"/>
      <c r="N1192" s="239"/>
      <c r="O1192" s="239"/>
    </row>
    <row r="1193" spans="2:15" ht="29">
      <c r="B1193" s="251" t="s">
        <v>1438</v>
      </c>
      <c r="C1193" s="251" t="s">
        <v>4165</v>
      </c>
      <c r="D1193" s="251" t="s">
        <v>950</v>
      </c>
      <c r="E1193" s="251"/>
      <c r="F1193" s="251"/>
      <c r="G1193" s="251" t="s">
        <v>4176</v>
      </c>
      <c r="H1193" s="251" t="s">
        <v>4177</v>
      </c>
      <c r="I1193" s="679">
        <v>15</v>
      </c>
      <c r="J1193" s="251" t="s">
        <v>944</v>
      </c>
      <c r="K1193" s="251" t="s">
        <v>2495</v>
      </c>
      <c r="L1193" s="239"/>
      <c r="M1193" s="239"/>
      <c r="N1193" s="239"/>
      <c r="O1193" s="239"/>
    </row>
    <row r="1194" spans="2:15" ht="29">
      <c r="B1194" s="251" t="s">
        <v>1438</v>
      </c>
      <c r="C1194" s="251" t="s">
        <v>4165</v>
      </c>
      <c r="D1194" s="251" t="s">
        <v>950</v>
      </c>
      <c r="E1194" s="251"/>
      <c r="F1194" s="251"/>
      <c r="G1194" s="251" t="s">
        <v>4176</v>
      </c>
      <c r="H1194" s="251" t="s">
        <v>4177</v>
      </c>
      <c r="I1194" s="679">
        <v>15</v>
      </c>
      <c r="J1194" s="251" t="s">
        <v>944</v>
      </c>
      <c r="K1194" s="251" t="s">
        <v>2495</v>
      </c>
      <c r="L1194" s="239"/>
      <c r="M1194" s="239"/>
      <c r="N1194" s="239"/>
      <c r="O1194" s="239"/>
    </row>
    <row r="1195" spans="2:15" ht="29">
      <c r="B1195" s="251" t="s">
        <v>1438</v>
      </c>
      <c r="C1195" s="251" t="s">
        <v>4165</v>
      </c>
      <c r="D1195" s="251" t="s">
        <v>950</v>
      </c>
      <c r="E1195" s="251"/>
      <c r="F1195" s="251"/>
      <c r="G1195" s="251" t="s">
        <v>4176</v>
      </c>
      <c r="H1195" s="251" t="s">
        <v>4177</v>
      </c>
      <c r="I1195" s="679">
        <v>15</v>
      </c>
      <c r="J1195" s="251" t="s">
        <v>944</v>
      </c>
      <c r="K1195" s="251" t="s">
        <v>2495</v>
      </c>
      <c r="L1195" s="239"/>
      <c r="M1195" s="239"/>
      <c r="N1195" s="239"/>
      <c r="O1195" s="239"/>
    </row>
    <row r="1196" spans="2:15" ht="29">
      <c r="B1196" s="251" t="s">
        <v>1438</v>
      </c>
      <c r="C1196" s="251" t="s">
        <v>4165</v>
      </c>
      <c r="D1196" s="251" t="s">
        <v>950</v>
      </c>
      <c r="E1196" s="251"/>
      <c r="F1196" s="251"/>
      <c r="G1196" s="251" t="s">
        <v>4176</v>
      </c>
      <c r="H1196" s="251" t="s">
        <v>4177</v>
      </c>
      <c r="I1196" s="679">
        <v>23</v>
      </c>
      <c r="J1196" s="251" t="s">
        <v>944</v>
      </c>
      <c r="K1196" s="251" t="s">
        <v>2495</v>
      </c>
      <c r="L1196" s="239"/>
      <c r="M1196" s="239"/>
      <c r="N1196" s="239"/>
      <c r="O1196" s="239"/>
    </row>
    <row r="1197" spans="2:15" ht="29">
      <c r="B1197" s="251" t="s">
        <v>1438</v>
      </c>
      <c r="C1197" s="251" t="s">
        <v>4165</v>
      </c>
      <c r="D1197" s="251" t="s">
        <v>950</v>
      </c>
      <c r="E1197" s="251"/>
      <c r="F1197" s="251"/>
      <c r="G1197" s="251" t="s">
        <v>4176</v>
      </c>
      <c r="H1197" s="251" t="s">
        <v>4177</v>
      </c>
      <c r="I1197" s="679">
        <v>15</v>
      </c>
      <c r="J1197" s="251" t="s">
        <v>944</v>
      </c>
      <c r="K1197" s="251" t="s">
        <v>2495</v>
      </c>
      <c r="L1197" s="239"/>
      <c r="M1197" s="239"/>
      <c r="N1197" s="239"/>
      <c r="O1197" s="239"/>
    </row>
    <row r="1198" spans="2:15" ht="29">
      <c r="B1198" s="251" t="s">
        <v>1438</v>
      </c>
      <c r="C1198" s="251" t="s">
        <v>4165</v>
      </c>
      <c r="D1198" s="251" t="s">
        <v>950</v>
      </c>
      <c r="E1198" s="251"/>
      <c r="F1198" s="251"/>
      <c r="G1198" s="251" t="s">
        <v>4176</v>
      </c>
      <c r="H1198" s="251" t="s">
        <v>4177</v>
      </c>
      <c r="I1198" s="679">
        <v>15</v>
      </c>
      <c r="J1198" s="251" t="s">
        <v>944</v>
      </c>
      <c r="K1198" s="251" t="s">
        <v>2495</v>
      </c>
      <c r="L1198" s="239"/>
      <c r="M1198" s="239"/>
      <c r="N1198" s="239"/>
      <c r="O1198" s="239"/>
    </row>
    <row r="1199" spans="2:15" ht="29">
      <c r="B1199" s="251" t="s">
        <v>1438</v>
      </c>
      <c r="C1199" s="251" t="s">
        <v>4165</v>
      </c>
      <c r="D1199" s="251" t="s">
        <v>950</v>
      </c>
      <c r="E1199" s="251"/>
      <c r="F1199" s="251"/>
      <c r="G1199" s="251" t="s">
        <v>4176</v>
      </c>
      <c r="H1199" s="251" t="s">
        <v>4177</v>
      </c>
      <c r="I1199" s="679">
        <v>15</v>
      </c>
      <c r="J1199" s="251" t="s">
        <v>944</v>
      </c>
      <c r="K1199" s="251" t="s">
        <v>2495</v>
      </c>
      <c r="L1199" s="239"/>
      <c r="M1199" s="239"/>
      <c r="N1199" s="239"/>
      <c r="O1199" s="239"/>
    </row>
    <row r="1200" spans="2:15" ht="29">
      <c r="B1200" s="251" t="s">
        <v>1438</v>
      </c>
      <c r="C1200" s="251" t="s">
        <v>4165</v>
      </c>
      <c r="D1200" s="251" t="s">
        <v>950</v>
      </c>
      <c r="E1200" s="251"/>
      <c r="F1200" s="251"/>
      <c r="G1200" s="251" t="s">
        <v>4176</v>
      </c>
      <c r="H1200" s="251" t="s">
        <v>4177</v>
      </c>
      <c r="I1200" s="679">
        <v>15</v>
      </c>
      <c r="J1200" s="251" t="s">
        <v>944</v>
      </c>
      <c r="K1200" s="251" t="s">
        <v>2495</v>
      </c>
      <c r="L1200" s="239"/>
      <c r="M1200" s="239"/>
      <c r="N1200" s="239"/>
      <c r="O1200" s="239"/>
    </row>
    <row r="1201" spans="2:15" ht="29">
      <c r="B1201" s="251" t="s">
        <v>1438</v>
      </c>
      <c r="C1201" s="251" t="s">
        <v>4165</v>
      </c>
      <c r="D1201" s="251" t="s">
        <v>950</v>
      </c>
      <c r="E1201" s="251"/>
      <c r="F1201" s="251"/>
      <c r="G1201" s="251" t="s">
        <v>4176</v>
      </c>
      <c r="H1201" s="251" t="s">
        <v>4177</v>
      </c>
      <c r="I1201" s="679">
        <v>23</v>
      </c>
      <c r="J1201" s="251" t="s">
        <v>944</v>
      </c>
      <c r="K1201" s="251" t="s">
        <v>2495</v>
      </c>
      <c r="L1201" s="239"/>
      <c r="M1201" s="239"/>
      <c r="N1201" s="239"/>
      <c r="O1201" s="239"/>
    </row>
    <row r="1202" spans="2:15" ht="29">
      <c r="B1202" s="251" t="s">
        <v>1438</v>
      </c>
      <c r="C1202" s="251" t="s">
        <v>4165</v>
      </c>
      <c r="D1202" s="251" t="s">
        <v>950</v>
      </c>
      <c r="E1202" s="251"/>
      <c r="F1202" s="251"/>
      <c r="G1202" s="251" t="s">
        <v>4176</v>
      </c>
      <c r="H1202" s="251" t="s">
        <v>4177</v>
      </c>
      <c r="I1202" s="679">
        <v>23</v>
      </c>
      <c r="J1202" s="251" t="s">
        <v>944</v>
      </c>
      <c r="K1202" s="251" t="s">
        <v>2495</v>
      </c>
      <c r="L1202" s="239"/>
      <c r="M1202" s="239"/>
      <c r="N1202" s="239"/>
      <c r="O1202" s="239"/>
    </row>
    <row r="1203" spans="2:15" ht="29">
      <c r="B1203" s="251" t="s">
        <v>1438</v>
      </c>
      <c r="C1203" s="251" t="s">
        <v>4165</v>
      </c>
      <c r="D1203" s="251" t="s">
        <v>950</v>
      </c>
      <c r="E1203" s="251"/>
      <c r="F1203" s="251"/>
      <c r="G1203" s="251" t="s">
        <v>4176</v>
      </c>
      <c r="H1203" s="251" t="s">
        <v>4177</v>
      </c>
      <c r="I1203" s="679">
        <v>15</v>
      </c>
      <c r="J1203" s="251" t="s">
        <v>944</v>
      </c>
      <c r="K1203" s="251" t="s">
        <v>2495</v>
      </c>
      <c r="L1203" s="239"/>
      <c r="M1203" s="239"/>
      <c r="N1203" s="239"/>
      <c r="O1203" s="239"/>
    </row>
    <row r="1204" spans="2:15" ht="29">
      <c r="B1204" s="251" t="s">
        <v>1438</v>
      </c>
      <c r="C1204" s="251" t="s">
        <v>4165</v>
      </c>
      <c r="D1204" s="251" t="s">
        <v>950</v>
      </c>
      <c r="E1204" s="251"/>
      <c r="F1204" s="251"/>
      <c r="G1204" s="251" t="s">
        <v>4176</v>
      </c>
      <c r="H1204" s="251" t="s">
        <v>4177</v>
      </c>
      <c r="I1204" s="679">
        <v>23</v>
      </c>
      <c r="J1204" s="251" t="s">
        <v>944</v>
      </c>
      <c r="K1204" s="251" t="s">
        <v>2495</v>
      </c>
      <c r="L1204" s="239"/>
      <c r="M1204" s="239"/>
      <c r="N1204" s="239"/>
      <c r="O1204" s="239"/>
    </row>
    <row r="1205" spans="2:15" ht="29">
      <c r="B1205" s="251" t="s">
        <v>1438</v>
      </c>
      <c r="C1205" s="251" t="s">
        <v>4165</v>
      </c>
      <c r="D1205" s="251" t="s">
        <v>950</v>
      </c>
      <c r="E1205" s="251"/>
      <c r="F1205" s="251"/>
      <c r="G1205" s="251" t="s">
        <v>4176</v>
      </c>
      <c r="H1205" s="251" t="s">
        <v>4177</v>
      </c>
      <c r="I1205" s="679">
        <v>23</v>
      </c>
      <c r="J1205" s="251" t="s">
        <v>944</v>
      </c>
      <c r="K1205" s="251" t="s">
        <v>2495</v>
      </c>
      <c r="L1205" s="239"/>
      <c r="M1205" s="239"/>
      <c r="N1205" s="239"/>
      <c r="O1205" s="239"/>
    </row>
    <row r="1206" spans="2:15" ht="29">
      <c r="B1206" s="251" t="s">
        <v>1438</v>
      </c>
      <c r="C1206" s="251" t="s">
        <v>4165</v>
      </c>
      <c r="D1206" s="251" t="s">
        <v>950</v>
      </c>
      <c r="E1206" s="251"/>
      <c r="F1206" s="251"/>
      <c r="G1206" s="251" t="s">
        <v>4176</v>
      </c>
      <c r="H1206" s="251" t="s">
        <v>4177</v>
      </c>
      <c r="I1206" s="679">
        <v>15</v>
      </c>
      <c r="J1206" s="251" t="s">
        <v>944</v>
      </c>
      <c r="K1206" s="251" t="s">
        <v>2495</v>
      </c>
      <c r="L1206" s="239"/>
      <c r="M1206" s="239"/>
      <c r="N1206" s="239"/>
      <c r="O1206" s="239"/>
    </row>
    <row r="1207" spans="2:15" ht="29">
      <c r="B1207" s="251" t="s">
        <v>1438</v>
      </c>
      <c r="C1207" s="251" t="s">
        <v>4165</v>
      </c>
      <c r="D1207" s="251" t="s">
        <v>950</v>
      </c>
      <c r="E1207" s="251"/>
      <c r="F1207" s="251"/>
      <c r="G1207" s="251" t="s">
        <v>4176</v>
      </c>
      <c r="H1207" s="251" t="s">
        <v>4177</v>
      </c>
      <c r="I1207" s="679">
        <v>15</v>
      </c>
      <c r="J1207" s="251" t="s">
        <v>944</v>
      </c>
      <c r="K1207" s="251" t="s">
        <v>2495</v>
      </c>
      <c r="L1207" s="239"/>
      <c r="M1207" s="239"/>
      <c r="N1207" s="239"/>
      <c r="O1207" s="239"/>
    </row>
    <row r="1208" spans="2:15" ht="29">
      <c r="B1208" s="251" t="s">
        <v>1438</v>
      </c>
      <c r="C1208" s="251" t="s">
        <v>4165</v>
      </c>
      <c r="D1208" s="251" t="s">
        <v>950</v>
      </c>
      <c r="E1208" s="251"/>
      <c r="F1208" s="251"/>
      <c r="G1208" s="251" t="s">
        <v>4176</v>
      </c>
      <c r="H1208" s="251" t="s">
        <v>4177</v>
      </c>
      <c r="I1208" s="679">
        <v>15</v>
      </c>
      <c r="J1208" s="251" t="s">
        <v>944</v>
      </c>
      <c r="K1208" s="251" t="s">
        <v>2495</v>
      </c>
      <c r="L1208" s="239"/>
      <c r="M1208" s="239"/>
      <c r="N1208" s="239"/>
      <c r="O1208" s="239"/>
    </row>
    <row r="1209" spans="2:15" ht="29">
      <c r="B1209" s="251" t="s">
        <v>1438</v>
      </c>
      <c r="C1209" s="251" t="s">
        <v>4165</v>
      </c>
      <c r="D1209" s="251" t="s">
        <v>950</v>
      </c>
      <c r="E1209" s="251"/>
      <c r="F1209" s="251"/>
      <c r="G1209" s="251" t="s">
        <v>4176</v>
      </c>
      <c r="H1209" s="251" t="s">
        <v>4177</v>
      </c>
      <c r="I1209" s="679">
        <v>23</v>
      </c>
      <c r="J1209" s="251" t="s">
        <v>944</v>
      </c>
      <c r="K1209" s="251" t="s">
        <v>2495</v>
      </c>
      <c r="L1209" s="239"/>
      <c r="M1209" s="239"/>
      <c r="N1209" s="239"/>
      <c r="O1209" s="239"/>
    </row>
    <row r="1210" spans="2:15" ht="29">
      <c r="B1210" s="251" t="s">
        <v>1438</v>
      </c>
      <c r="C1210" s="251" t="s">
        <v>4165</v>
      </c>
      <c r="D1210" s="251" t="s">
        <v>950</v>
      </c>
      <c r="E1210" s="251"/>
      <c r="F1210" s="251"/>
      <c r="G1210" s="251" t="s">
        <v>4176</v>
      </c>
      <c r="H1210" s="251" t="s">
        <v>4177</v>
      </c>
      <c r="I1210" s="679">
        <v>23</v>
      </c>
      <c r="J1210" s="251" t="s">
        <v>944</v>
      </c>
      <c r="K1210" s="251" t="s">
        <v>2495</v>
      </c>
      <c r="L1210" s="239"/>
      <c r="M1210" s="239"/>
      <c r="N1210" s="239"/>
      <c r="O1210" s="239"/>
    </row>
    <row r="1211" spans="2:15" ht="29">
      <c r="B1211" s="251" t="s">
        <v>1438</v>
      </c>
      <c r="C1211" s="251" t="s">
        <v>4165</v>
      </c>
      <c r="D1211" s="251" t="s">
        <v>950</v>
      </c>
      <c r="E1211" s="251"/>
      <c r="F1211" s="251"/>
      <c r="G1211" s="251" t="s">
        <v>4176</v>
      </c>
      <c r="H1211" s="251" t="s">
        <v>4177</v>
      </c>
      <c r="I1211" s="679">
        <v>15</v>
      </c>
      <c r="J1211" s="251" t="s">
        <v>944</v>
      </c>
      <c r="K1211" s="251" t="s">
        <v>2495</v>
      </c>
      <c r="L1211" s="239"/>
      <c r="M1211" s="239"/>
      <c r="N1211" s="239"/>
      <c r="O1211" s="239"/>
    </row>
    <row r="1212" spans="2:15" ht="29">
      <c r="B1212" s="251" t="s">
        <v>1438</v>
      </c>
      <c r="C1212" s="251" t="s">
        <v>4165</v>
      </c>
      <c r="D1212" s="251" t="s">
        <v>4013</v>
      </c>
      <c r="E1212" s="251"/>
      <c r="F1212" s="251"/>
      <c r="G1212" s="251" t="s">
        <v>4170</v>
      </c>
      <c r="H1212" s="251" t="s">
        <v>4171</v>
      </c>
      <c r="I1212" s="679">
        <v>8</v>
      </c>
      <c r="J1212" s="251" t="s">
        <v>944</v>
      </c>
      <c r="K1212" s="251" t="s">
        <v>2495</v>
      </c>
      <c r="L1212" s="239"/>
      <c r="M1212" s="239"/>
      <c r="N1212" s="239"/>
      <c r="O1212" s="239"/>
    </row>
    <row r="1213" spans="2:15" ht="29">
      <c r="B1213" s="251" t="s">
        <v>1438</v>
      </c>
      <c r="C1213" s="251" t="s">
        <v>4165</v>
      </c>
      <c r="D1213" s="251" t="s">
        <v>4013</v>
      </c>
      <c r="E1213" s="251"/>
      <c r="F1213" s="251"/>
      <c r="G1213" s="251" t="s">
        <v>4170</v>
      </c>
      <c r="H1213" s="251" t="s">
        <v>4171</v>
      </c>
      <c r="I1213" s="679">
        <v>8</v>
      </c>
      <c r="J1213" s="251" t="s">
        <v>944</v>
      </c>
      <c r="K1213" s="251" t="s">
        <v>2495</v>
      </c>
      <c r="L1213" s="239"/>
      <c r="M1213" s="239"/>
      <c r="N1213" s="239"/>
      <c r="O1213" s="239"/>
    </row>
    <row r="1214" spans="2:15" ht="29">
      <c r="B1214" s="251" t="s">
        <v>1438</v>
      </c>
      <c r="C1214" s="251" t="s">
        <v>4165</v>
      </c>
      <c r="D1214" s="251" t="s">
        <v>950</v>
      </c>
      <c r="E1214" s="251"/>
      <c r="F1214" s="251"/>
      <c r="G1214" s="251" t="s">
        <v>4176</v>
      </c>
      <c r="H1214" s="251" t="s">
        <v>4177</v>
      </c>
      <c r="I1214" s="679">
        <v>23</v>
      </c>
      <c r="J1214" s="251" t="s">
        <v>944</v>
      </c>
      <c r="K1214" s="251" t="s">
        <v>2495</v>
      </c>
      <c r="L1214" s="239"/>
      <c r="M1214" s="239"/>
      <c r="N1214" s="239"/>
      <c r="O1214" s="239"/>
    </row>
    <row r="1215" spans="2:15" ht="29">
      <c r="B1215" s="251" t="s">
        <v>1438</v>
      </c>
      <c r="C1215" s="251" t="s">
        <v>4165</v>
      </c>
      <c r="D1215" s="251" t="s">
        <v>950</v>
      </c>
      <c r="E1215" s="251"/>
      <c r="F1215" s="251"/>
      <c r="G1215" s="251" t="s">
        <v>4176</v>
      </c>
      <c r="H1215" s="251" t="s">
        <v>4177</v>
      </c>
      <c r="I1215" s="679">
        <v>23</v>
      </c>
      <c r="J1215" s="251" t="s">
        <v>944</v>
      </c>
      <c r="K1215" s="251" t="s">
        <v>2495</v>
      </c>
      <c r="L1215" s="239"/>
      <c r="M1215" s="239"/>
      <c r="N1215" s="239"/>
      <c r="O1215" s="239"/>
    </row>
    <row r="1216" spans="2:15" ht="29">
      <c r="B1216" s="251" t="s">
        <v>1438</v>
      </c>
      <c r="C1216" s="251" t="s">
        <v>4165</v>
      </c>
      <c r="D1216" s="251" t="s">
        <v>950</v>
      </c>
      <c r="E1216" s="251"/>
      <c r="F1216" s="251"/>
      <c r="G1216" s="251" t="s">
        <v>4176</v>
      </c>
      <c r="H1216" s="251" t="s">
        <v>4177</v>
      </c>
      <c r="I1216" s="679">
        <v>15</v>
      </c>
      <c r="J1216" s="251" t="s">
        <v>944</v>
      </c>
      <c r="K1216" s="251" t="s">
        <v>2495</v>
      </c>
      <c r="L1216" s="239"/>
      <c r="M1216" s="239"/>
      <c r="N1216" s="239"/>
      <c r="O1216" s="239"/>
    </row>
    <row r="1217" spans="2:15" ht="29">
      <c r="B1217" s="251" t="s">
        <v>1438</v>
      </c>
      <c r="C1217" s="251" t="s">
        <v>4165</v>
      </c>
      <c r="D1217" s="251" t="s">
        <v>4008</v>
      </c>
      <c r="E1217" s="251"/>
      <c r="F1217" s="251"/>
      <c r="G1217" s="251" t="s">
        <v>4166</v>
      </c>
      <c r="H1217" s="251" t="s">
        <v>4167</v>
      </c>
      <c r="I1217" s="679">
        <v>17.440000000000001</v>
      </c>
      <c r="J1217" s="251" t="s">
        <v>956</v>
      </c>
      <c r="K1217" s="251" t="s">
        <v>2495</v>
      </c>
      <c r="L1217" s="239"/>
      <c r="M1217" s="239"/>
      <c r="N1217" s="239"/>
      <c r="O1217" s="239"/>
    </row>
    <row r="1218" spans="2:15" ht="29">
      <c r="B1218" s="251" t="s">
        <v>1438</v>
      </c>
      <c r="C1218" s="251" t="s">
        <v>4165</v>
      </c>
      <c r="D1218" s="251" t="s">
        <v>4008</v>
      </c>
      <c r="E1218" s="251"/>
      <c r="F1218" s="251"/>
      <c r="G1218" s="251" t="s">
        <v>4166</v>
      </c>
      <c r="H1218" s="251" t="s">
        <v>4167</v>
      </c>
      <c r="I1218" s="679">
        <v>82</v>
      </c>
      <c r="J1218" s="251" t="s">
        <v>956</v>
      </c>
      <c r="K1218" s="251" t="s">
        <v>2495</v>
      </c>
      <c r="L1218" s="239"/>
      <c r="M1218" s="239"/>
      <c r="N1218" s="239"/>
      <c r="O1218" s="239"/>
    </row>
    <row r="1219" spans="2:15" ht="29">
      <c r="B1219" s="251" t="s">
        <v>1438</v>
      </c>
      <c r="C1219" s="251" t="s">
        <v>4165</v>
      </c>
      <c r="D1219" s="251" t="s">
        <v>950</v>
      </c>
      <c r="E1219" s="251"/>
      <c r="F1219" s="251"/>
      <c r="G1219" s="251" t="s">
        <v>4176</v>
      </c>
      <c r="H1219" s="251" t="s">
        <v>4177</v>
      </c>
      <c r="I1219" s="679">
        <v>15</v>
      </c>
      <c r="J1219" s="251" t="s">
        <v>944</v>
      </c>
      <c r="K1219" s="251" t="s">
        <v>2495</v>
      </c>
      <c r="L1219" s="239"/>
      <c r="M1219" s="239"/>
      <c r="N1219" s="239"/>
      <c r="O1219" s="239"/>
    </row>
    <row r="1220" spans="2:15" ht="29">
      <c r="B1220" s="251" t="s">
        <v>1438</v>
      </c>
      <c r="C1220" s="251" t="s">
        <v>4165</v>
      </c>
      <c r="D1220" s="251" t="s">
        <v>950</v>
      </c>
      <c r="E1220" s="251"/>
      <c r="F1220" s="251"/>
      <c r="G1220" s="251" t="s">
        <v>4176</v>
      </c>
      <c r="H1220" s="251" t="s">
        <v>4177</v>
      </c>
      <c r="I1220" s="679">
        <v>23</v>
      </c>
      <c r="J1220" s="251" t="s">
        <v>944</v>
      </c>
      <c r="K1220" s="251" t="s">
        <v>2495</v>
      </c>
      <c r="L1220" s="239"/>
      <c r="M1220" s="239"/>
      <c r="N1220" s="239"/>
      <c r="O1220" s="239"/>
    </row>
    <row r="1221" spans="2:15" ht="29">
      <c r="B1221" s="251" t="s">
        <v>1438</v>
      </c>
      <c r="C1221" s="251" t="s">
        <v>4165</v>
      </c>
      <c r="D1221" s="251" t="s">
        <v>950</v>
      </c>
      <c r="E1221" s="251"/>
      <c r="F1221" s="251"/>
      <c r="G1221" s="251" t="s">
        <v>4176</v>
      </c>
      <c r="H1221" s="251" t="s">
        <v>4177</v>
      </c>
      <c r="I1221" s="679">
        <v>15</v>
      </c>
      <c r="J1221" s="251" t="s">
        <v>944</v>
      </c>
      <c r="K1221" s="251" t="s">
        <v>2495</v>
      </c>
      <c r="L1221" s="239"/>
      <c r="M1221" s="239"/>
      <c r="N1221" s="239"/>
      <c r="O1221" s="239"/>
    </row>
    <row r="1222" spans="2:15" ht="29">
      <c r="B1222" s="251" t="s">
        <v>1438</v>
      </c>
      <c r="C1222" s="251" t="s">
        <v>4165</v>
      </c>
      <c r="D1222" s="251" t="s">
        <v>950</v>
      </c>
      <c r="E1222" s="251"/>
      <c r="F1222" s="251"/>
      <c r="G1222" s="251" t="s">
        <v>4176</v>
      </c>
      <c r="H1222" s="251" t="s">
        <v>4177</v>
      </c>
      <c r="I1222" s="679">
        <v>15</v>
      </c>
      <c r="J1222" s="251" t="s">
        <v>944</v>
      </c>
      <c r="K1222" s="251" t="s">
        <v>2495</v>
      </c>
      <c r="L1222" s="239"/>
      <c r="M1222" s="239"/>
      <c r="N1222" s="239"/>
      <c r="O1222" s="239"/>
    </row>
    <row r="1223" spans="2:15" ht="29">
      <c r="B1223" s="251" t="s">
        <v>1438</v>
      </c>
      <c r="C1223" s="251" t="s">
        <v>4165</v>
      </c>
      <c r="D1223" s="251" t="s">
        <v>950</v>
      </c>
      <c r="E1223" s="251"/>
      <c r="F1223" s="251"/>
      <c r="G1223" s="251" t="s">
        <v>4176</v>
      </c>
      <c r="H1223" s="251" t="s">
        <v>4177</v>
      </c>
      <c r="I1223" s="679">
        <v>23</v>
      </c>
      <c r="J1223" s="251" t="s">
        <v>944</v>
      </c>
      <c r="K1223" s="251" t="s">
        <v>2495</v>
      </c>
      <c r="L1223" s="239"/>
      <c r="M1223" s="239"/>
      <c r="N1223" s="239"/>
      <c r="O1223" s="239"/>
    </row>
    <row r="1224" spans="2:15" ht="29">
      <c r="B1224" s="251" t="s">
        <v>1438</v>
      </c>
      <c r="C1224" s="251" t="s">
        <v>4165</v>
      </c>
      <c r="D1224" s="251" t="s">
        <v>950</v>
      </c>
      <c r="E1224" s="251"/>
      <c r="F1224" s="251"/>
      <c r="G1224" s="251" t="s">
        <v>4176</v>
      </c>
      <c r="H1224" s="251" t="s">
        <v>4177</v>
      </c>
      <c r="I1224" s="679">
        <v>15</v>
      </c>
      <c r="J1224" s="251" t="s">
        <v>944</v>
      </c>
      <c r="K1224" s="251" t="s">
        <v>2495</v>
      </c>
      <c r="L1224" s="239"/>
      <c r="M1224" s="239"/>
      <c r="N1224" s="239"/>
      <c r="O1224" s="239"/>
    </row>
    <row r="1225" spans="2:15" ht="29">
      <c r="B1225" s="251" t="s">
        <v>1438</v>
      </c>
      <c r="C1225" s="251" t="s">
        <v>4165</v>
      </c>
      <c r="D1225" s="251" t="s">
        <v>950</v>
      </c>
      <c r="E1225" s="251"/>
      <c r="F1225" s="251"/>
      <c r="G1225" s="251" t="s">
        <v>4176</v>
      </c>
      <c r="H1225" s="251" t="s">
        <v>4177</v>
      </c>
      <c r="I1225" s="679">
        <v>23</v>
      </c>
      <c r="J1225" s="251" t="s">
        <v>944</v>
      </c>
      <c r="K1225" s="251" t="s">
        <v>2495</v>
      </c>
      <c r="L1225" s="239"/>
      <c r="M1225" s="239"/>
      <c r="N1225" s="239"/>
      <c r="O1225" s="239"/>
    </row>
    <row r="1226" spans="2:15" ht="29">
      <c r="B1226" s="251" t="s">
        <v>1438</v>
      </c>
      <c r="C1226" s="251" t="s">
        <v>4165</v>
      </c>
      <c r="D1226" s="251" t="s">
        <v>950</v>
      </c>
      <c r="E1226" s="251"/>
      <c r="F1226" s="251"/>
      <c r="G1226" s="251" t="s">
        <v>4176</v>
      </c>
      <c r="H1226" s="251" t="s">
        <v>4177</v>
      </c>
      <c r="I1226" s="679">
        <v>15</v>
      </c>
      <c r="J1226" s="251" t="s">
        <v>944</v>
      </c>
      <c r="K1226" s="251" t="s">
        <v>2495</v>
      </c>
      <c r="L1226" s="239"/>
      <c r="M1226" s="239"/>
      <c r="N1226" s="239"/>
      <c r="O1226" s="239"/>
    </row>
    <row r="1227" spans="2:15" ht="29">
      <c r="B1227" s="251" t="s">
        <v>1438</v>
      </c>
      <c r="C1227" s="251" t="s">
        <v>4165</v>
      </c>
      <c r="D1227" s="251" t="s">
        <v>950</v>
      </c>
      <c r="E1227" s="251"/>
      <c r="F1227" s="251"/>
      <c r="G1227" s="251" t="s">
        <v>4176</v>
      </c>
      <c r="H1227" s="251" t="s">
        <v>4177</v>
      </c>
      <c r="I1227" s="679">
        <v>23</v>
      </c>
      <c r="J1227" s="251" t="s">
        <v>944</v>
      </c>
      <c r="K1227" s="251" t="s">
        <v>2495</v>
      </c>
      <c r="L1227" s="239"/>
      <c r="M1227" s="239"/>
      <c r="N1227" s="239"/>
      <c r="O1227" s="239"/>
    </row>
    <row r="1228" spans="2:15" ht="29">
      <c r="B1228" s="251" t="s">
        <v>1438</v>
      </c>
      <c r="C1228" s="251" t="s">
        <v>4165</v>
      </c>
      <c r="D1228" s="251" t="s">
        <v>950</v>
      </c>
      <c r="E1228" s="251"/>
      <c r="F1228" s="251"/>
      <c r="G1228" s="251" t="s">
        <v>4176</v>
      </c>
      <c r="H1228" s="251" t="s">
        <v>4177</v>
      </c>
      <c r="I1228" s="679">
        <v>15</v>
      </c>
      <c r="J1228" s="251" t="s">
        <v>944</v>
      </c>
      <c r="K1228" s="251" t="s">
        <v>2495</v>
      </c>
      <c r="L1228" s="239"/>
      <c r="M1228" s="239"/>
      <c r="N1228" s="239"/>
      <c r="O1228" s="239"/>
    </row>
    <row r="1229" spans="2:15" ht="29">
      <c r="B1229" s="251" t="s">
        <v>1438</v>
      </c>
      <c r="C1229" s="251" t="s">
        <v>4165</v>
      </c>
      <c r="D1229" s="251" t="s">
        <v>950</v>
      </c>
      <c r="E1229" s="251"/>
      <c r="F1229" s="251"/>
      <c r="G1229" s="251" t="s">
        <v>4176</v>
      </c>
      <c r="H1229" s="251" t="s">
        <v>4177</v>
      </c>
      <c r="I1229" s="679">
        <v>15</v>
      </c>
      <c r="J1229" s="251" t="s">
        <v>944</v>
      </c>
      <c r="K1229" s="251" t="s">
        <v>2495</v>
      </c>
      <c r="L1229" s="239"/>
      <c r="M1229" s="239"/>
      <c r="N1229" s="239"/>
      <c r="O1229" s="239"/>
    </row>
    <row r="1230" spans="2:15" ht="29">
      <c r="B1230" s="251" t="s">
        <v>1438</v>
      </c>
      <c r="C1230" s="251" t="s">
        <v>4165</v>
      </c>
      <c r="D1230" s="251" t="s">
        <v>950</v>
      </c>
      <c r="E1230" s="251"/>
      <c r="F1230" s="251"/>
      <c r="G1230" s="251" t="s">
        <v>4176</v>
      </c>
      <c r="H1230" s="251" t="s">
        <v>4177</v>
      </c>
      <c r="I1230" s="679">
        <v>15</v>
      </c>
      <c r="J1230" s="251" t="s">
        <v>944</v>
      </c>
      <c r="K1230" s="251" t="s">
        <v>2495</v>
      </c>
      <c r="L1230" s="239"/>
      <c r="M1230" s="239"/>
      <c r="N1230" s="239"/>
      <c r="O1230" s="239"/>
    </row>
    <row r="1231" spans="2:15" ht="29">
      <c r="B1231" s="251" t="s">
        <v>1438</v>
      </c>
      <c r="C1231" s="251" t="s">
        <v>4165</v>
      </c>
      <c r="D1231" s="251" t="s">
        <v>950</v>
      </c>
      <c r="E1231" s="251"/>
      <c r="F1231" s="251"/>
      <c r="G1231" s="251" t="s">
        <v>4176</v>
      </c>
      <c r="H1231" s="251" t="s">
        <v>4177</v>
      </c>
      <c r="I1231" s="679">
        <v>15</v>
      </c>
      <c r="J1231" s="251" t="s">
        <v>944</v>
      </c>
      <c r="K1231" s="251" t="s">
        <v>2495</v>
      </c>
      <c r="L1231" s="239"/>
      <c r="M1231" s="239"/>
      <c r="N1231" s="239"/>
      <c r="O1231" s="239"/>
    </row>
    <row r="1232" spans="2:15" ht="29">
      <c r="B1232" s="251" t="s">
        <v>1438</v>
      </c>
      <c r="C1232" s="251" t="s">
        <v>4165</v>
      </c>
      <c r="D1232" s="251" t="s">
        <v>950</v>
      </c>
      <c r="E1232" s="251"/>
      <c r="F1232" s="251"/>
      <c r="G1232" s="251" t="s">
        <v>4176</v>
      </c>
      <c r="H1232" s="251" t="s">
        <v>4177</v>
      </c>
      <c r="I1232" s="679">
        <v>15</v>
      </c>
      <c r="J1232" s="251" t="s">
        <v>944</v>
      </c>
      <c r="K1232" s="251" t="s">
        <v>2495</v>
      </c>
      <c r="L1232" s="239"/>
      <c r="M1232" s="239"/>
      <c r="N1232" s="239"/>
      <c r="O1232" s="239"/>
    </row>
    <row r="1233" spans="2:15" ht="29">
      <c r="B1233" s="251" t="s">
        <v>1438</v>
      </c>
      <c r="C1233" s="251" t="s">
        <v>4165</v>
      </c>
      <c r="D1233" s="251" t="s">
        <v>950</v>
      </c>
      <c r="E1233" s="251"/>
      <c r="F1233" s="251"/>
      <c r="G1233" s="251" t="s">
        <v>4176</v>
      </c>
      <c r="H1233" s="251" t="s">
        <v>4177</v>
      </c>
      <c r="I1233" s="679">
        <v>23</v>
      </c>
      <c r="J1233" s="251" t="s">
        <v>944</v>
      </c>
      <c r="K1233" s="251" t="s">
        <v>2495</v>
      </c>
      <c r="L1233" s="239"/>
      <c r="M1233" s="239"/>
      <c r="N1233" s="239"/>
      <c r="O1233" s="239"/>
    </row>
    <row r="1234" spans="2:15" ht="29">
      <c r="B1234" s="251" t="s">
        <v>1438</v>
      </c>
      <c r="C1234" s="251" t="s">
        <v>4165</v>
      </c>
      <c r="D1234" s="251" t="s">
        <v>4013</v>
      </c>
      <c r="E1234" s="251"/>
      <c r="F1234" s="251"/>
      <c r="G1234" s="251" t="s">
        <v>4170</v>
      </c>
      <c r="H1234" s="251" t="s">
        <v>4171</v>
      </c>
      <c r="I1234" s="679">
        <v>6</v>
      </c>
      <c r="J1234" s="251" t="s">
        <v>944</v>
      </c>
      <c r="K1234" s="251" t="s">
        <v>2495</v>
      </c>
      <c r="L1234" s="239"/>
      <c r="M1234" s="239"/>
      <c r="N1234" s="239"/>
      <c r="O1234" s="239"/>
    </row>
    <row r="1235" spans="2:15" ht="29">
      <c r="B1235" s="251" t="s">
        <v>1438</v>
      </c>
      <c r="C1235" s="251" t="s">
        <v>4165</v>
      </c>
      <c r="D1235" s="251" t="s">
        <v>941</v>
      </c>
      <c r="E1235" s="251"/>
      <c r="F1235" s="251"/>
      <c r="G1235" s="251" t="s">
        <v>4168</v>
      </c>
      <c r="H1235" s="251" t="s">
        <v>4169</v>
      </c>
      <c r="I1235" s="679">
        <v>7</v>
      </c>
      <c r="J1235" s="251" t="s">
        <v>944</v>
      </c>
      <c r="K1235" s="251" t="s">
        <v>2495</v>
      </c>
      <c r="L1235" s="239"/>
      <c r="M1235" s="239"/>
      <c r="N1235" s="239"/>
      <c r="O1235" s="239"/>
    </row>
    <row r="1236" spans="2:15" ht="29">
      <c r="B1236" s="251" t="s">
        <v>1438</v>
      </c>
      <c r="C1236" s="251" t="s">
        <v>4165</v>
      </c>
      <c r="D1236" s="251" t="s">
        <v>953</v>
      </c>
      <c r="E1236" s="251"/>
      <c r="F1236" s="251"/>
      <c r="G1236" s="251" t="s">
        <v>4168</v>
      </c>
      <c r="H1236" s="251" t="s">
        <v>4169</v>
      </c>
      <c r="I1236" s="679">
        <v>7</v>
      </c>
      <c r="J1236" s="251" t="s">
        <v>944</v>
      </c>
      <c r="K1236" s="251" t="s">
        <v>2495</v>
      </c>
      <c r="L1236" s="239"/>
      <c r="M1236" s="239"/>
      <c r="N1236" s="239"/>
      <c r="O1236" s="239"/>
    </row>
    <row r="1237" spans="2:15" ht="29">
      <c r="B1237" s="251" t="s">
        <v>1438</v>
      </c>
      <c r="C1237" s="251" t="s">
        <v>4165</v>
      </c>
      <c r="D1237" s="251" t="s">
        <v>941</v>
      </c>
      <c r="E1237" s="251"/>
      <c r="F1237" s="251"/>
      <c r="G1237" s="251" t="s">
        <v>4168</v>
      </c>
      <c r="H1237" s="251" t="s">
        <v>4169</v>
      </c>
      <c r="I1237" s="679">
        <v>7</v>
      </c>
      <c r="J1237" s="251" t="s">
        <v>944</v>
      </c>
      <c r="K1237" s="251" t="s">
        <v>2495</v>
      </c>
      <c r="L1237" s="239"/>
      <c r="M1237" s="239"/>
      <c r="N1237" s="239"/>
      <c r="O1237" s="239"/>
    </row>
    <row r="1238" spans="2:15" ht="43.5">
      <c r="B1238" s="251" t="s">
        <v>1438</v>
      </c>
      <c r="C1238" s="251" t="s">
        <v>4178</v>
      </c>
      <c r="D1238" s="251" t="s">
        <v>4008</v>
      </c>
      <c r="E1238" s="251"/>
      <c r="F1238" s="251"/>
      <c r="G1238" s="251" t="s">
        <v>4179</v>
      </c>
      <c r="H1238" s="251" t="s">
        <v>4180</v>
      </c>
      <c r="I1238" s="679">
        <v>16.055</v>
      </c>
      <c r="J1238" s="251" t="s">
        <v>956</v>
      </c>
      <c r="K1238" s="251" t="s">
        <v>2495</v>
      </c>
      <c r="L1238" s="239"/>
      <c r="M1238" s="239"/>
      <c r="N1238" s="239"/>
      <c r="O1238" s="239"/>
    </row>
    <row r="1239" spans="2:15" ht="43.5">
      <c r="B1239" s="251" t="s">
        <v>1438</v>
      </c>
      <c r="C1239" s="251" t="s">
        <v>4178</v>
      </c>
      <c r="D1239" s="251" t="s">
        <v>4008</v>
      </c>
      <c r="E1239" s="251"/>
      <c r="F1239" s="251"/>
      <c r="G1239" s="251" t="s">
        <v>4179</v>
      </c>
      <c r="H1239" s="251" t="s">
        <v>4180</v>
      </c>
      <c r="I1239" s="679">
        <v>11.016999999999999</v>
      </c>
      <c r="J1239" s="251" t="s">
        <v>956</v>
      </c>
      <c r="K1239" s="251" t="s">
        <v>2495</v>
      </c>
      <c r="L1239" s="239"/>
      <c r="M1239" s="239"/>
      <c r="N1239" s="239"/>
      <c r="O1239" s="239"/>
    </row>
    <row r="1240" spans="2:15" ht="43.5">
      <c r="B1240" s="251" t="s">
        <v>1438</v>
      </c>
      <c r="C1240" s="251" t="s">
        <v>4178</v>
      </c>
      <c r="D1240" s="251" t="s">
        <v>4008</v>
      </c>
      <c r="E1240" s="251"/>
      <c r="F1240" s="251"/>
      <c r="G1240" s="251" t="s">
        <v>4179</v>
      </c>
      <c r="H1240" s="251" t="s">
        <v>4180</v>
      </c>
      <c r="I1240" s="679">
        <v>18.074999999999999</v>
      </c>
      <c r="J1240" s="251" t="s">
        <v>956</v>
      </c>
      <c r="K1240" s="251" t="s">
        <v>2495</v>
      </c>
      <c r="L1240" s="239"/>
      <c r="M1240" s="239"/>
      <c r="N1240" s="239"/>
      <c r="O1240" s="239"/>
    </row>
    <row r="1241" spans="2:15" ht="43.5">
      <c r="B1241" s="251" t="s">
        <v>1438</v>
      </c>
      <c r="C1241" s="251" t="s">
        <v>4178</v>
      </c>
      <c r="D1241" s="251" t="s">
        <v>4012</v>
      </c>
      <c r="E1241" s="251"/>
      <c r="F1241" s="251"/>
      <c r="G1241" s="251" t="s">
        <v>4179</v>
      </c>
      <c r="H1241" s="251" t="s">
        <v>4180</v>
      </c>
      <c r="I1241" s="679">
        <v>10.545</v>
      </c>
      <c r="J1241" s="251" t="s">
        <v>956</v>
      </c>
      <c r="K1241" s="251" t="s">
        <v>2495</v>
      </c>
      <c r="L1241" s="239"/>
      <c r="M1241" s="239"/>
      <c r="N1241" s="239"/>
      <c r="O1241" s="239"/>
    </row>
    <row r="1242" spans="2:15" ht="43.5">
      <c r="B1242" s="251" t="s">
        <v>1438</v>
      </c>
      <c r="C1242" s="251" t="s">
        <v>4178</v>
      </c>
      <c r="D1242" s="251" t="s">
        <v>4008</v>
      </c>
      <c r="E1242" s="251"/>
      <c r="F1242" s="251"/>
      <c r="G1242" s="251" t="s">
        <v>4179</v>
      </c>
      <c r="H1242" s="251" t="s">
        <v>4180</v>
      </c>
      <c r="I1242" s="679">
        <v>17.879000000000001</v>
      </c>
      <c r="J1242" s="251" t="s">
        <v>956</v>
      </c>
      <c r="K1242" s="251" t="s">
        <v>2495</v>
      </c>
      <c r="L1242" s="239"/>
      <c r="M1242" s="239"/>
      <c r="N1242" s="239"/>
      <c r="O1242" s="239"/>
    </row>
    <row r="1243" spans="2:15" ht="43.5">
      <c r="B1243" s="251" t="s">
        <v>1438</v>
      </c>
      <c r="C1243" s="251" t="s">
        <v>4178</v>
      </c>
      <c r="D1243" s="251" t="s">
        <v>4008</v>
      </c>
      <c r="E1243" s="251"/>
      <c r="F1243" s="251"/>
      <c r="G1243" s="251" t="s">
        <v>4179</v>
      </c>
      <c r="H1243" s="251" t="s">
        <v>4180</v>
      </c>
      <c r="I1243" s="679">
        <v>16.526</v>
      </c>
      <c r="J1243" s="251" t="s">
        <v>956</v>
      </c>
      <c r="K1243" s="251" t="s">
        <v>2495</v>
      </c>
      <c r="L1243" s="239"/>
      <c r="M1243" s="239"/>
      <c r="N1243" s="239"/>
      <c r="O1243" s="239"/>
    </row>
    <row r="1244" spans="2:15" ht="43.5">
      <c r="B1244" s="251" t="s">
        <v>1438</v>
      </c>
      <c r="C1244" s="251" t="s">
        <v>4178</v>
      </c>
      <c r="D1244" s="251" t="s">
        <v>4008</v>
      </c>
      <c r="E1244" s="251"/>
      <c r="F1244" s="251"/>
      <c r="G1244" s="251" t="s">
        <v>4179</v>
      </c>
      <c r="H1244" s="251" t="s">
        <v>4180</v>
      </c>
      <c r="I1244" s="679">
        <v>20.547000000000001</v>
      </c>
      <c r="J1244" s="251" t="s">
        <v>956</v>
      </c>
      <c r="K1244" s="251" t="s">
        <v>2495</v>
      </c>
      <c r="L1244" s="239"/>
      <c r="M1244" s="239"/>
      <c r="N1244" s="239"/>
      <c r="O1244" s="239"/>
    </row>
    <row r="1245" spans="2:15" ht="43.5">
      <c r="B1245" s="251" t="s">
        <v>1438</v>
      </c>
      <c r="C1245" s="251" t="s">
        <v>4178</v>
      </c>
      <c r="D1245" s="251" t="s">
        <v>4008</v>
      </c>
      <c r="E1245" s="251"/>
      <c r="F1245" s="251"/>
      <c r="G1245" s="251" t="s">
        <v>4179</v>
      </c>
      <c r="H1245" s="251" t="s">
        <v>4180</v>
      </c>
      <c r="I1245" s="679">
        <v>17.998000000000001</v>
      </c>
      <c r="J1245" s="251" t="s">
        <v>956</v>
      </c>
      <c r="K1245" s="251" t="s">
        <v>2495</v>
      </c>
      <c r="L1245" s="239"/>
      <c r="M1245" s="239"/>
      <c r="N1245" s="239"/>
      <c r="O1245" s="239"/>
    </row>
    <row r="1246" spans="2:15" ht="43.5">
      <c r="B1246" s="251" t="s">
        <v>1438</v>
      </c>
      <c r="C1246" s="251" t="s">
        <v>4178</v>
      </c>
      <c r="D1246" s="251" t="s">
        <v>4012</v>
      </c>
      <c r="E1246" s="251"/>
      <c r="F1246" s="251"/>
      <c r="G1246" s="251" t="s">
        <v>4179</v>
      </c>
      <c r="H1246" s="251" t="s">
        <v>4180</v>
      </c>
      <c r="I1246" s="679">
        <v>10.009</v>
      </c>
      <c r="J1246" s="251" t="s">
        <v>956</v>
      </c>
      <c r="K1246" s="251" t="s">
        <v>2495</v>
      </c>
      <c r="L1246" s="239"/>
      <c r="M1246" s="239"/>
      <c r="N1246" s="239"/>
      <c r="O1246" s="239"/>
    </row>
    <row r="1247" spans="2:15" ht="43.5">
      <c r="B1247" s="251" t="s">
        <v>1438</v>
      </c>
      <c r="C1247" s="251" t="s">
        <v>4178</v>
      </c>
      <c r="D1247" s="251" t="s">
        <v>4008</v>
      </c>
      <c r="E1247" s="251"/>
      <c r="F1247" s="251"/>
      <c r="G1247" s="251" t="s">
        <v>4179</v>
      </c>
      <c r="H1247" s="251" t="s">
        <v>4180</v>
      </c>
      <c r="I1247" s="679">
        <v>15.242000000000001</v>
      </c>
      <c r="J1247" s="251" t="s">
        <v>956</v>
      </c>
      <c r="K1247" s="251" t="s">
        <v>2495</v>
      </c>
      <c r="L1247" s="239"/>
      <c r="M1247" s="239"/>
      <c r="N1247" s="239"/>
      <c r="O1247" s="239"/>
    </row>
    <row r="1248" spans="2:15" ht="43.5">
      <c r="B1248" s="251" t="s">
        <v>1438</v>
      </c>
      <c r="C1248" s="251" t="s">
        <v>4178</v>
      </c>
      <c r="D1248" s="251" t="s">
        <v>4008</v>
      </c>
      <c r="E1248" s="251"/>
      <c r="F1248" s="251"/>
      <c r="G1248" s="251" t="s">
        <v>4179</v>
      </c>
      <c r="H1248" s="251" t="s">
        <v>4180</v>
      </c>
      <c r="I1248" s="679">
        <v>17.872</v>
      </c>
      <c r="J1248" s="251" t="s">
        <v>956</v>
      </c>
      <c r="K1248" s="251" t="s">
        <v>2495</v>
      </c>
      <c r="L1248" s="239"/>
      <c r="M1248" s="239"/>
      <c r="N1248" s="239"/>
      <c r="O1248" s="239"/>
    </row>
    <row r="1249" spans="2:15" ht="43.5">
      <c r="B1249" s="251" t="s">
        <v>1438</v>
      </c>
      <c r="C1249" s="251" t="s">
        <v>4178</v>
      </c>
      <c r="D1249" s="251" t="s">
        <v>4012</v>
      </c>
      <c r="E1249" s="251"/>
      <c r="F1249" s="251"/>
      <c r="G1249" s="251" t="s">
        <v>4179</v>
      </c>
      <c r="H1249" s="251" t="s">
        <v>4180</v>
      </c>
      <c r="I1249" s="679">
        <v>9.3829999999999991</v>
      </c>
      <c r="J1249" s="251" t="s">
        <v>956</v>
      </c>
      <c r="K1249" s="251" t="s">
        <v>2495</v>
      </c>
      <c r="L1249" s="239"/>
      <c r="M1249" s="239"/>
      <c r="N1249" s="239"/>
      <c r="O1249" s="239"/>
    </row>
    <row r="1250" spans="2:15" ht="43.5">
      <c r="B1250" s="251" t="s">
        <v>1438</v>
      </c>
      <c r="C1250" s="251" t="s">
        <v>4178</v>
      </c>
      <c r="D1250" s="251" t="s">
        <v>4008</v>
      </c>
      <c r="E1250" s="251"/>
      <c r="F1250" s="251"/>
      <c r="G1250" s="251" t="s">
        <v>4179</v>
      </c>
      <c r="H1250" s="251" t="s">
        <v>4180</v>
      </c>
      <c r="I1250" s="679">
        <v>12.375</v>
      </c>
      <c r="J1250" s="251" t="s">
        <v>956</v>
      </c>
      <c r="K1250" s="251" t="s">
        <v>2495</v>
      </c>
      <c r="L1250" s="239"/>
      <c r="M1250" s="239"/>
      <c r="N1250" s="239"/>
      <c r="O1250" s="239"/>
    </row>
    <row r="1251" spans="2:15" ht="43.5">
      <c r="B1251" s="251" t="s">
        <v>1438</v>
      </c>
      <c r="C1251" s="251" t="s">
        <v>4178</v>
      </c>
      <c r="D1251" s="251" t="s">
        <v>4008</v>
      </c>
      <c r="E1251" s="251"/>
      <c r="F1251" s="251"/>
      <c r="G1251" s="251" t="s">
        <v>4179</v>
      </c>
      <c r="H1251" s="251" t="s">
        <v>4180</v>
      </c>
      <c r="I1251" s="679">
        <v>17.927</v>
      </c>
      <c r="J1251" s="251" t="s">
        <v>956</v>
      </c>
      <c r="K1251" s="251" t="s">
        <v>2495</v>
      </c>
      <c r="L1251" s="239"/>
      <c r="M1251" s="239"/>
      <c r="N1251" s="239"/>
      <c r="O1251" s="239"/>
    </row>
    <row r="1252" spans="2:15" ht="43.5">
      <c r="B1252" s="251" t="s">
        <v>1438</v>
      </c>
      <c r="C1252" s="251" t="s">
        <v>4178</v>
      </c>
      <c r="D1252" s="251" t="s">
        <v>957</v>
      </c>
      <c r="E1252" s="251"/>
      <c r="F1252" s="251"/>
      <c r="G1252" s="251" t="s">
        <v>4179</v>
      </c>
      <c r="H1252" s="251" t="s">
        <v>4180</v>
      </c>
      <c r="I1252" s="679">
        <v>9.98</v>
      </c>
      <c r="J1252" s="251" t="s">
        <v>4141</v>
      </c>
      <c r="K1252" s="251" t="s">
        <v>2495</v>
      </c>
      <c r="L1252" s="239"/>
      <c r="M1252" s="239"/>
      <c r="N1252" s="239"/>
      <c r="O1252" s="239"/>
    </row>
    <row r="1253" spans="2:15" ht="43.5">
      <c r="B1253" s="251" t="s">
        <v>1438</v>
      </c>
      <c r="C1253" s="251" t="s">
        <v>4178</v>
      </c>
      <c r="D1253" s="251" t="s">
        <v>4008</v>
      </c>
      <c r="E1253" s="251"/>
      <c r="F1253" s="251"/>
      <c r="G1253" s="251" t="s">
        <v>4179</v>
      </c>
      <c r="H1253" s="251" t="s">
        <v>4180</v>
      </c>
      <c r="I1253" s="679">
        <v>14.968</v>
      </c>
      <c r="J1253" s="251" t="s">
        <v>956</v>
      </c>
      <c r="K1253" s="251" t="s">
        <v>2495</v>
      </c>
      <c r="L1253" s="239"/>
      <c r="M1253" s="239"/>
      <c r="N1253" s="239"/>
      <c r="O1253" s="239"/>
    </row>
    <row r="1254" spans="2:15" ht="43.5">
      <c r="B1254" s="251" t="s">
        <v>1438</v>
      </c>
      <c r="C1254" s="251" t="s">
        <v>4178</v>
      </c>
      <c r="D1254" s="251" t="s">
        <v>4008</v>
      </c>
      <c r="E1254" s="251"/>
      <c r="F1254" s="251"/>
      <c r="G1254" s="251" t="s">
        <v>4179</v>
      </c>
      <c r="H1254" s="251" t="s">
        <v>4180</v>
      </c>
      <c r="I1254" s="679">
        <v>12.558</v>
      </c>
      <c r="J1254" s="251" t="s">
        <v>956</v>
      </c>
      <c r="K1254" s="251" t="s">
        <v>2495</v>
      </c>
      <c r="L1254" s="239"/>
      <c r="M1254" s="239"/>
      <c r="N1254" s="239"/>
      <c r="O1254" s="239"/>
    </row>
    <row r="1255" spans="2:15" ht="43.5">
      <c r="B1255" s="251" t="s">
        <v>1438</v>
      </c>
      <c r="C1255" s="251" t="s">
        <v>4178</v>
      </c>
      <c r="D1255" s="251" t="s">
        <v>4008</v>
      </c>
      <c r="E1255" s="251"/>
      <c r="F1255" s="251"/>
      <c r="G1255" s="251" t="s">
        <v>4179</v>
      </c>
      <c r="H1255" s="251" t="s">
        <v>4180</v>
      </c>
      <c r="I1255" s="679">
        <v>17.672000000000001</v>
      </c>
      <c r="J1255" s="251" t="s">
        <v>956</v>
      </c>
      <c r="K1255" s="251" t="s">
        <v>2495</v>
      </c>
      <c r="L1255" s="239"/>
      <c r="M1255" s="239"/>
      <c r="N1255" s="239"/>
      <c r="O1255" s="239"/>
    </row>
    <row r="1256" spans="2:15" ht="43.5">
      <c r="B1256" s="251" t="s">
        <v>1438</v>
      </c>
      <c r="C1256" s="251" t="s">
        <v>4178</v>
      </c>
      <c r="D1256" s="251" t="s">
        <v>4012</v>
      </c>
      <c r="E1256" s="251"/>
      <c r="F1256" s="251"/>
      <c r="G1256" s="251" t="s">
        <v>4179</v>
      </c>
      <c r="H1256" s="251" t="s">
        <v>4180</v>
      </c>
      <c r="I1256" s="679">
        <v>10.009</v>
      </c>
      <c r="J1256" s="251" t="s">
        <v>956</v>
      </c>
      <c r="K1256" s="251" t="s">
        <v>2495</v>
      </c>
      <c r="L1256" s="239"/>
      <c r="M1256" s="239"/>
      <c r="N1256" s="239"/>
      <c r="O1256" s="239"/>
    </row>
    <row r="1257" spans="2:15" ht="43.5">
      <c r="B1257" s="251" t="s">
        <v>1438</v>
      </c>
      <c r="C1257" s="251" t="s">
        <v>4178</v>
      </c>
      <c r="D1257" s="251" t="s">
        <v>957</v>
      </c>
      <c r="E1257" s="251"/>
      <c r="F1257" s="251"/>
      <c r="G1257" s="251" t="s">
        <v>4179</v>
      </c>
      <c r="H1257" s="251" t="s">
        <v>4180</v>
      </c>
      <c r="I1257" s="679">
        <v>10</v>
      </c>
      <c r="J1257" s="251" t="s">
        <v>4141</v>
      </c>
      <c r="K1257" s="251" t="s">
        <v>2495</v>
      </c>
      <c r="L1257" s="239"/>
      <c r="M1257" s="239"/>
      <c r="N1257" s="239"/>
      <c r="O1257" s="239"/>
    </row>
    <row r="1258" spans="2:15" ht="43.5">
      <c r="B1258" s="251" t="s">
        <v>1438</v>
      </c>
      <c r="C1258" s="251" t="s">
        <v>4178</v>
      </c>
      <c r="D1258" s="251" t="s">
        <v>4008</v>
      </c>
      <c r="E1258" s="251"/>
      <c r="F1258" s="251"/>
      <c r="G1258" s="251" t="s">
        <v>4179</v>
      </c>
      <c r="H1258" s="251" t="s">
        <v>4180</v>
      </c>
      <c r="I1258" s="679">
        <v>16.507000000000001</v>
      </c>
      <c r="J1258" s="251" t="s">
        <v>956</v>
      </c>
      <c r="K1258" s="251" t="s">
        <v>2495</v>
      </c>
      <c r="L1258" s="239"/>
      <c r="M1258" s="239"/>
      <c r="N1258" s="239"/>
      <c r="O1258" s="239"/>
    </row>
    <row r="1259" spans="2:15" ht="43.5">
      <c r="B1259" s="251" t="s">
        <v>1438</v>
      </c>
      <c r="C1259" s="251" t="s">
        <v>4178</v>
      </c>
      <c r="D1259" s="251" t="s">
        <v>4008</v>
      </c>
      <c r="E1259" s="251"/>
      <c r="F1259" s="251"/>
      <c r="G1259" s="251" t="s">
        <v>4179</v>
      </c>
      <c r="H1259" s="251" t="s">
        <v>4180</v>
      </c>
      <c r="I1259" s="679">
        <v>13.295</v>
      </c>
      <c r="J1259" s="251" t="s">
        <v>956</v>
      </c>
      <c r="K1259" s="251" t="s">
        <v>2495</v>
      </c>
      <c r="L1259" s="239"/>
      <c r="M1259" s="239"/>
      <c r="N1259" s="239"/>
      <c r="O1259" s="239"/>
    </row>
    <row r="1260" spans="2:15" ht="43.5">
      <c r="B1260" s="251" t="s">
        <v>1438</v>
      </c>
      <c r="C1260" s="251" t="s">
        <v>4178</v>
      </c>
      <c r="D1260" s="251" t="s">
        <v>4008</v>
      </c>
      <c r="E1260" s="251"/>
      <c r="F1260" s="251"/>
      <c r="G1260" s="251" t="s">
        <v>4179</v>
      </c>
      <c r="H1260" s="251" t="s">
        <v>4180</v>
      </c>
      <c r="I1260" s="679">
        <v>55.045999999999999</v>
      </c>
      <c r="J1260" s="251" t="s">
        <v>956</v>
      </c>
      <c r="K1260" s="251" t="s">
        <v>2495</v>
      </c>
      <c r="L1260" s="239"/>
      <c r="M1260" s="239"/>
      <c r="N1260" s="239"/>
      <c r="O1260" s="239"/>
    </row>
    <row r="1261" spans="2:15" ht="43.5">
      <c r="B1261" s="251" t="s">
        <v>1438</v>
      </c>
      <c r="C1261" s="251" t="s">
        <v>4178</v>
      </c>
      <c r="D1261" s="251" t="s">
        <v>4008</v>
      </c>
      <c r="E1261" s="251"/>
      <c r="F1261" s="251"/>
      <c r="G1261" s="251" t="s">
        <v>4179</v>
      </c>
      <c r="H1261" s="251" t="s">
        <v>4180</v>
      </c>
      <c r="I1261" s="679">
        <v>55.045999999999999</v>
      </c>
      <c r="J1261" s="251" t="s">
        <v>956</v>
      </c>
      <c r="K1261" s="251" t="s">
        <v>2495</v>
      </c>
      <c r="L1261" s="239"/>
      <c r="M1261" s="239"/>
      <c r="N1261" s="239"/>
      <c r="O1261" s="239"/>
    </row>
    <row r="1262" spans="2:15" ht="43.5">
      <c r="B1262" s="251" t="s">
        <v>1438</v>
      </c>
      <c r="C1262" s="251" t="s">
        <v>4178</v>
      </c>
      <c r="D1262" s="251" t="s">
        <v>957</v>
      </c>
      <c r="E1262" s="251"/>
      <c r="F1262" s="251"/>
      <c r="G1262" s="251" t="s">
        <v>4179</v>
      </c>
      <c r="H1262" s="251" t="s">
        <v>4180</v>
      </c>
      <c r="I1262" s="679">
        <v>9.98</v>
      </c>
      <c r="J1262" s="251" t="s">
        <v>4141</v>
      </c>
      <c r="K1262" s="251" t="s">
        <v>2495</v>
      </c>
      <c r="L1262" s="239"/>
      <c r="M1262" s="239"/>
      <c r="N1262" s="239"/>
      <c r="O1262" s="239"/>
    </row>
    <row r="1263" spans="2:15" ht="43.5">
      <c r="B1263" s="251" t="s">
        <v>1438</v>
      </c>
      <c r="C1263" s="251" t="s">
        <v>4178</v>
      </c>
      <c r="D1263" s="251" t="s">
        <v>4008</v>
      </c>
      <c r="E1263" s="251"/>
      <c r="F1263" s="251"/>
      <c r="G1263" s="251" t="s">
        <v>4179</v>
      </c>
      <c r="H1263" s="251" t="s">
        <v>4180</v>
      </c>
      <c r="I1263" s="679">
        <v>15.608000000000001</v>
      </c>
      <c r="J1263" s="251" t="s">
        <v>956</v>
      </c>
      <c r="K1263" s="251" t="s">
        <v>2495</v>
      </c>
      <c r="L1263" s="239"/>
      <c r="M1263" s="239"/>
      <c r="N1263" s="239"/>
      <c r="O1263" s="239"/>
    </row>
    <row r="1264" spans="2:15" ht="43.5">
      <c r="B1264" s="251" t="s">
        <v>1438</v>
      </c>
      <c r="C1264" s="251" t="s">
        <v>4178</v>
      </c>
      <c r="D1264" s="251" t="s">
        <v>4008</v>
      </c>
      <c r="E1264" s="251"/>
      <c r="F1264" s="251"/>
      <c r="G1264" s="251" t="s">
        <v>4179</v>
      </c>
      <c r="H1264" s="251" t="s">
        <v>4180</v>
      </c>
      <c r="I1264" s="679">
        <v>16.055</v>
      </c>
      <c r="J1264" s="251" t="s">
        <v>956</v>
      </c>
      <c r="K1264" s="251" t="s">
        <v>2495</v>
      </c>
      <c r="L1264" s="239"/>
      <c r="M1264" s="239"/>
      <c r="N1264" s="239"/>
      <c r="O1264" s="239"/>
    </row>
    <row r="1265" spans="2:15" ht="43.5">
      <c r="B1265" s="251" t="s">
        <v>1438</v>
      </c>
      <c r="C1265" s="251" t="s">
        <v>4178</v>
      </c>
      <c r="D1265" s="251" t="s">
        <v>4008</v>
      </c>
      <c r="E1265" s="251"/>
      <c r="F1265" s="251"/>
      <c r="G1265" s="251" t="s">
        <v>4179</v>
      </c>
      <c r="H1265" s="251" t="s">
        <v>4180</v>
      </c>
      <c r="I1265" s="679">
        <v>12.375</v>
      </c>
      <c r="J1265" s="251" t="s">
        <v>956</v>
      </c>
      <c r="K1265" s="251" t="s">
        <v>2495</v>
      </c>
      <c r="L1265" s="239"/>
      <c r="M1265" s="239"/>
      <c r="N1265" s="239"/>
      <c r="O1265" s="239"/>
    </row>
    <row r="1266" spans="2:15" ht="43.5">
      <c r="B1266" s="251" t="s">
        <v>1438</v>
      </c>
      <c r="C1266" s="251" t="s">
        <v>4178</v>
      </c>
      <c r="D1266" s="251" t="s">
        <v>947</v>
      </c>
      <c r="E1266" s="251"/>
      <c r="F1266" s="251"/>
      <c r="G1266" s="251" t="s">
        <v>4181</v>
      </c>
      <c r="H1266" s="251" t="s">
        <v>4182</v>
      </c>
      <c r="I1266" s="679">
        <v>120</v>
      </c>
      <c r="J1266" s="251" t="s">
        <v>944</v>
      </c>
      <c r="K1266" s="251" t="s">
        <v>2495</v>
      </c>
      <c r="L1266" s="239"/>
      <c r="M1266" s="239"/>
      <c r="N1266" s="239"/>
      <c r="O1266" s="239"/>
    </row>
    <row r="1267" spans="2:15" ht="43.5">
      <c r="B1267" s="251" t="s">
        <v>1438</v>
      </c>
      <c r="C1267" s="251" t="s">
        <v>4178</v>
      </c>
      <c r="D1267" s="251" t="s">
        <v>4008</v>
      </c>
      <c r="E1267" s="251"/>
      <c r="F1267" s="251"/>
      <c r="G1267" s="251" t="s">
        <v>4179</v>
      </c>
      <c r="H1267" s="251" t="s">
        <v>4180</v>
      </c>
      <c r="I1267" s="679">
        <v>1.83</v>
      </c>
      <c r="J1267" s="251" t="s">
        <v>956</v>
      </c>
      <c r="K1267" s="251" t="s">
        <v>2495</v>
      </c>
      <c r="L1267" s="239"/>
      <c r="M1267" s="239"/>
      <c r="N1267" s="239"/>
      <c r="O1267" s="239"/>
    </row>
    <row r="1268" spans="2:15" ht="43.5">
      <c r="B1268" s="251" t="s">
        <v>1438</v>
      </c>
      <c r="C1268" s="251" t="s">
        <v>4178</v>
      </c>
      <c r="D1268" s="251" t="s">
        <v>4008</v>
      </c>
      <c r="E1268" s="251"/>
      <c r="F1268" s="251"/>
      <c r="G1268" s="251" t="s">
        <v>4179</v>
      </c>
      <c r="H1268" s="251" t="s">
        <v>4180</v>
      </c>
      <c r="I1268" s="679">
        <v>13.898999999999999</v>
      </c>
      <c r="J1268" s="251" t="s">
        <v>956</v>
      </c>
      <c r="K1268" s="251" t="s">
        <v>2495</v>
      </c>
      <c r="L1268" s="239"/>
      <c r="M1268" s="239"/>
      <c r="N1268" s="239"/>
      <c r="O1268" s="239"/>
    </row>
    <row r="1269" spans="2:15" ht="43.5">
      <c r="B1269" s="251" t="s">
        <v>1438</v>
      </c>
      <c r="C1269" s="251" t="s">
        <v>4178</v>
      </c>
      <c r="D1269" s="251" t="s">
        <v>4008</v>
      </c>
      <c r="E1269" s="251"/>
      <c r="F1269" s="251"/>
      <c r="G1269" s="251" t="s">
        <v>4179</v>
      </c>
      <c r="H1269" s="251" t="s">
        <v>4180</v>
      </c>
      <c r="I1269" s="679">
        <v>16.189</v>
      </c>
      <c r="J1269" s="251" t="s">
        <v>956</v>
      </c>
      <c r="K1269" s="251" t="s">
        <v>2495</v>
      </c>
      <c r="L1269" s="239"/>
      <c r="M1269" s="239"/>
      <c r="N1269" s="239"/>
      <c r="O1269" s="239"/>
    </row>
    <row r="1270" spans="2:15" ht="43.5">
      <c r="B1270" s="251" t="s">
        <v>1438</v>
      </c>
      <c r="C1270" s="251" t="s">
        <v>4178</v>
      </c>
      <c r="D1270" s="251" t="s">
        <v>4008</v>
      </c>
      <c r="E1270" s="251"/>
      <c r="F1270" s="251"/>
      <c r="G1270" s="251" t="s">
        <v>4179</v>
      </c>
      <c r="H1270" s="251" t="s">
        <v>4180</v>
      </c>
      <c r="I1270" s="679">
        <v>13.89</v>
      </c>
      <c r="J1270" s="251" t="s">
        <v>956</v>
      </c>
      <c r="K1270" s="251" t="s">
        <v>2495</v>
      </c>
      <c r="L1270" s="239"/>
      <c r="M1270" s="239"/>
      <c r="N1270" s="239"/>
      <c r="O1270" s="239"/>
    </row>
    <row r="1271" spans="2:15" ht="43.5">
      <c r="B1271" s="251" t="s">
        <v>1438</v>
      </c>
      <c r="C1271" s="251" t="s">
        <v>4178</v>
      </c>
      <c r="D1271" s="251" t="s">
        <v>4008</v>
      </c>
      <c r="E1271" s="251"/>
      <c r="F1271" s="251"/>
      <c r="G1271" s="251" t="s">
        <v>4179</v>
      </c>
      <c r="H1271" s="251" t="s">
        <v>4180</v>
      </c>
      <c r="I1271" s="679">
        <v>12.978</v>
      </c>
      <c r="J1271" s="251" t="s">
        <v>956</v>
      </c>
      <c r="K1271" s="251" t="s">
        <v>2495</v>
      </c>
      <c r="L1271" s="239"/>
      <c r="M1271" s="239"/>
      <c r="N1271" s="239"/>
      <c r="O1271" s="239"/>
    </row>
    <row r="1272" spans="2:15" ht="43.5">
      <c r="B1272" s="251" t="s">
        <v>1438</v>
      </c>
      <c r="C1272" s="251" t="s">
        <v>4178</v>
      </c>
      <c r="D1272" s="251" t="s">
        <v>4008</v>
      </c>
      <c r="E1272" s="251"/>
      <c r="F1272" s="251"/>
      <c r="G1272" s="251" t="s">
        <v>4179</v>
      </c>
      <c r="H1272" s="251" t="s">
        <v>4180</v>
      </c>
      <c r="I1272" s="679">
        <v>18.228000000000002</v>
      </c>
      <c r="J1272" s="251" t="s">
        <v>956</v>
      </c>
      <c r="K1272" s="251" t="s">
        <v>2495</v>
      </c>
      <c r="L1272" s="239"/>
      <c r="M1272" s="239"/>
      <c r="N1272" s="239"/>
      <c r="O1272" s="239"/>
    </row>
    <row r="1273" spans="2:15" ht="43.5">
      <c r="B1273" s="251" t="s">
        <v>1438</v>
      </c>
      <c r="C1273" s="251" t="s">
        <v>4178</v>
      </c>
      <c r="D1273" s="251" t="s">
        <v>4008</v>
      </c>
      <c r="E1273" s="251"/>
      <c r="F1273" s="251"/>
      <c r="G1273" s="251" t="s">
        <v>4179</v>
      </c>
      <c r="H1273" s="251" t="s">
        <v>4180</v>
      </c>
      <c r="I1273" s="679">
        <v>16.678999999999998</v>
      </c>
      <c r="J1273" s="251" t="s">
        <v>956</v>
      </c>
      <c r="K1273" s="251" t="s">
        <v>2495</v>
      </c>
      <c r="L1273" s="239"/>
      <c r="M1273" s="239"/>
      <c r="N1273" s="239"/>
      <c r="O1273" s="239"/>
    </row>
    <row r="1274" spans="2:15" ht="43.5">
      <c r="B1274" s="251" t="s">
        <v>1438</v>
      </c>
      <c r="C1274" s="251" t="s">
        <v>4178</v>
      </c>
      <c r="D1274" s="251" t="s">
        <v>4008</v>
      </c>
      <c r="E1274" s="251"/>
      <c r="F1274" s="251"/>
      <c r="G1274" s="251" t="s">
        <v>4179</v>
      </c>
      <c r="H1274" s="251" t="s">
        <v>4180</v>
      </c>
      <c r="I1274" s="679">
        <v>18.968</v>
      </c>
      <c r="J1274" s="251" t="s">
        <v>956</v>
      </c>
      <c r="K1274" s="251" t="s">
        <v>2495</v>
      </c>
      <c r="L1274" s="239"/>
      <c r="M1274" s="239"/>
      <c r="N1274" s="239"/>
      <c r="O1274" s="239"/>
    </row>
    <row r="1275" spans="2:15" ht="43.5">
      <c r="B1275" s="251" t="s">
        <v>1438</v>
      </c>
      <c r="C1275" s="251" t="s">
        <v>4178</v>
      </c>
      <c r="D1275" s="251" t="s">
        <v>4008</v>
      </c>
      <c r="E1275" s="251"/>
      <c r="F1275" s="251"/>
      <c r="G1275" s="251" t="s">
        <v>4179</v>
      </c>
      <c r="H1275" s="251" t="s">
        <v>4180</v>
      </c>
      <c r="I1275" s="679">
        <v>7.7939999999999996</v>
      </c>
      <c r="J1275" s="251" t="s">
        <v>956</v>
      </c>
      <c r="K1275" s="251" t="s">
        <v>2495</v>
      </c>
      <c r="L1275" s="239"/>
      <c r="M1275" s="239"/>
      <c r="N1275" s="239"/>
      <c r="O1275" s="239"/>
    </row>
    <row r="1276" spans="2:15" ht="43.5">
      <c r="B1276" s="251" t="s">
        <v>1438</v>
      </c>
      <c r="C1276" s="251" t="s">
        <v>4178</v>
      </c>
      <c r="D1276" s="251" t="s">
        <v>4008</v>
      </c>
      <c r="E1276" s="251"/>
      <c r="F1276" s="251"/>
      <c r="G1276" s="251" t="s">
        <v>4179</v>
      </c>
      <c r="H1276" s="251" t="s">
        <v>4180</v>
      </c>
      <c r="I1276" s="679">
        <v>13.898999999999999</v>
      </c>
      <c r="J1276" s="251" t="s">
        <v>956</v>
      </c>
      <c r="K1276" s="251" t="s">
        <v>2495</v>
      </c>
      <c r="L1276" s="239"/>
      <c r="M1276" s="239"/>
      <c r="N1276" s="239"/>
      <c r="O1276" s="239"/>
    </row>
    <row r="1277" spans="2:15" ht="43.5">
      <c r="B1277" s="251" t="s">
        <v>1438</v>
      </c>
      <c r="C1277" s="251" t="s">
        <v>4178</v>
      </c>
      <c r="D1277" s="251" t="s">
        <v>4008</v>
      </c>
      <c r="E1277" s="251"/>
      <c r="F1277" s="251"/>
      <c r="G1277" s="251" t="s">
        <v>4179</v>
      </c>
      <c r="H1277" s="251" t="s">
        <v>4180</v>
      </c>
      <c r="I1277" s="679">
        <v>37.616</v>
      </c>
      <c r="J1277" s="251" t="s">
        <v>956</v>
      </c>
      <c r="K1277" s="251" t="s">
        <v>2495</v>
      </c>
      <c r="L1277" s="239"/>
      <c r="M1277" s="239"/>
      <c r="N1277" s="239"/>
      <c r="O1277" s="239"/>
    </row>
    <row r="1278" spans="2:15" ht="43.5">
      <c r="B1278" s="251" t="s">
        <v>1438</v>
      </c>
      <c r="C1278" s="251" t="s">
        <v>4178</v>
      </c>
      <c r="D1278" s="251" t="s">
        <v>4012</v>
      </c>
      <c r="E1278" s="251"/>
      <c r="F1278" s="251"/>
      <c r="G1278" s="251" t="s">
        <v>4179</v>
      </c>
      <c r="H1278" s="251" t="s">
        <v>4180</v>
      </c>
      <c r="I1278" s="679">
        <v>6.2519999999999998</v>
      </c>
      <c r="J1278" s="251" t="s">
        <v>956</v>
      </c>
      <c r="K1278" s="251" t="s">
        <v>2495</v>
      </c>
      <c r="L1278" s="239"/>
      <c r="M1278" s="239"/>
      <c r="N1278" s="239"/>
      <c r="O1278" s="239"/>
    </row>
    <row r="1279" spans="2:15" ht="43.5">
      <c r="B1279" s="251" t="s">
        <v>1438</v>
      </c>
      <c r="C1279" s="251" t="s">
        <v>4178</v>
      </c>
      <c r="D1279" s="251" t="s">
        <v>4008</v>
      </c>
      <c r="E1279" s="251"/>
      <c r="F1279" s="251"/>
      <c r="G1279" s="251" t="s">
        <v>4179</v>
      </c>
      <c r="H1279" s="251" t="s">
        <v>4180</v>
      </c>
      <c r="I1279" s="679">
        <v>15.606999999999999</v>
      </c>
      <c r="J1279" s="251" t="s">
        <v>956</v>
      </c>
      <c r="K1279" s="251" t="s">
        <v>2495</v>
      </c>
      <c r="L1279" s="239"/>
      <c r="M1279" s="239"/>
      <c r="N1279" s="239"/>
      <c r="O1279" s="239"/>
    </row>
    <row r="1280" spans="2:15" ht="43.5">
      <c r="B1280" s="251" t="s">
        <v>1438</v>
      </c>
      <c r="C1280" s="251" t="s">
        <v>4178</v>
      </c>
      <c r="D1280" s="251" t="s">
        <v>953</v>
      </c>
      <c r="E1280" s="251"/>
      <c r="F1280" s="251"/>
      <c r="G1280" s="251" t="s">
        <v>4181</v>
      </c>
      <c r="H1280" s="251" t="s">
        <v>4182</v>
      </c>
      <c r="I1280" s="679">
        <v>60</v>
      </c>
      <c r="J1280" s="251" t="s">
        <v>944</v>
      </c>
      <c r="K1280" s="251" t="s">
        <v>2495</v>
      </c>
      <c r="L1280" s="239"/>
      <c r="M1280" s="239"/>
      <c r="N1280" s="239"/>
      <c r="O1280" s="239"/>
    </row>
    <row r="1281" spans="2:15" ht="43.5">
      <c r="B1281" s="251" t="s">
        <v>1438</v>
      </c>
      <c r="C1281" s="251" t="s">
        <v>4178</v>
      </c>
      <c r="D1281" s="251" t="s">
        <v>941</v>
      </c>
      <c r="E1281" s="251"/>
      <c r="F1281" s="251"/>
      <c r="G1281" s="251" t="s">
        <v>4181</v>
      </c>
      <c r="H1281" s="251" t="s">
        <v>4182</v>
      </c>
      <c r="I1281" s="679">
        <v>60</v>
      </c>
      <c r="J1281" s="251" t="s">
        <v>944</v>
      </c>
      <c r="K1281" s="251" t="s">
        <v>2495</v>
      </c>
      <c r="L1281" s="239"/>
      <c r="M1281" s="239"/>
      <c r="N1281" s="239"/>
      <c r="O1281" s="239"/>
    </row>
    <row r="1282" spans="2:15" ht="43.5">
      <c r="B1282" s="251" t="s">
        <v>1438</v>
      </c>
      <c r="C1282" s="251" t="s">
        <v>4178</v>
      </c>
      <c r="D1282" s="251" t="s">
        <v>953</v>
      </c>
      <c r="E1282" s="251"/>
      <c r="F1282" s="251"/>
      <c r="G1282" s="251" t="s">
        <v>4181</v>
      </c>
      <c r="H1282" s="251" t="s">
        <v>4182</v>
      </c>
      <c r="I1282" s="679">
        <v>37.5</v>
      </c>
      <c r="J1282" s="251" t="s">
        <v>944</v>
      </c>
      <c r="K1282" s="251" t="s">
        <v>2495</v>
      </c>
      <c r="L1282" s="239"/>
      <c r="M1282" s="239"/>
      <c r="N1282" s="239"/>
      <c r="O1282" s="239"/>
    </row>
    <row r="1283" spans="2:15" ht="43.5">
      <c r="B1283" s="251" t="s">
        <v>1438</v>
      </c>
      <c r="C1283" s="251" t="s">
        <v>4178</v>
      </c>
      <c r="D1283" s="251" t="s">
        <v>941</v>
      </c>
      <c r="E1283" s="251"/>
      <c r="F1283" s="251"/>
      <c r="G1283" s="251" t="s">
        <v>4181</v>
      </c>
      <c r="H1283" s="251" t="s">
        <v>4182</v>
      </c>
      <c r="I1283" s="679">
        <v>37.5</v>
      </c>
      <c r="J1283" s="251" t="s">
        <v>944</v>
      </c>
      <c r="K1283" s="251" t="s">
        <v>2495</v>
      </c>
      <c r="L1283" s="239"/>
      <c r="M1283" s="239"/>
      <c r="N1283" s="239"/>
      <c r="O1283" s="239"/>
    </row>
    <row r="1284" spans="2:15" ht="43.5">
      <c r="B1284" s="251" t="s">
        <v>1438</v>
      </c>
      <c r="C1284" s="251" t="s">
        <v>4178</v>
      </c>
      <c r="D1284" s="251" t="s">
        <v>4008</v>
      </c>
      <c r="E1284" s="251"/>
      <c r="F1284" s="251"/>
      <c r="G1284" s="251" t="s">
        <v>4179</v>
      </c>
      <c r="H1284" s="251" t="s">
        <v>4180</v>
      </c>
      <c r="I1284" s="679">
        <v>4.26</v>
      </c>
      <c r="J1284" s="251" t="s">
        <v>956</v>
      </c>
      <c r="K1284" s="251" t="s">
        <v>2495</v>
      </c>
      <c r="L1284" s="239"/>
      <c r="M1284" s="239"/>
      <c r="N1284" s="239"/>
      <c r="O1284" s="239"/>
    </row>
    <row r="1285" spans="2:15" ht="43.5">
      <c r="B1285" s="251" t="s">
        <v>1438</v>
      </c>
      <c r="C1285" s="251" t="s">
        <v>4178</v>
      </c>
      <c r="D1285" s="251" t="s">
        <v>4183</v>
      </c>
      <c r="E1285" s="251"/>
      <c r="F1285" s="251"/>
      <c r="G1285" s="251" t="s">
        <v>4179</v>
      </c>
      <c r="H1285" s="251" t="s">
        <v>4180</v>
      </c>
      <c r="I1285" s="679">
        <v>46.69</v>
      </c>
      <c r="J1285" s="251" t="s">
        <v>956</v>
      </c>
      <c r="K1285" s="251" t="s">
        <v>4073</v>
      </c>
      <c r="L1285" s="239"/>
      <c r="M1285" s="239"/>
      <c r="N1285" s="239"/>
      <c r="O1285" s="239"/>
    </row>
    <row r="1286" spans="2:15" ht="43.5">
      <c r="B1286" s="251" t="s">
        <v>1438</v>
      </c>
      <c r="C1286" s="251" t="s">
        <v>4178</v>
      </c>
      <c r="D1286" s="251" t="s">
        <v>4183</v>
      </c>
      <c r="E1286" s="251"/>
      <c r="F1286" s="251"/>
      <c r="G1286" s="251" t="s">
        <v>4179</v>
      </c>
      <c r="H1286" s="251" t="s">
        <v>4180</v>
      </c>
      <c r="I1286" s="679">
        <v>21.925000000000001</v>
      </c>
      <c r="J1286" s="251" t="s">
        <v>956</v>
      </c>
      <c r="K1286" s="251" t="s">
        <v>4073</v>
      </c>
      <c r="L1286" s="239"/>
      <c r="M1286" s="239"/>
      <c r="N1286" s="239"/>
      <c r="O1286" s="239"/>
    </row>
    <row r="1287" spans="2:15" ht="43.5">
      <c r="B1287" s="251" t="s">
        <v>1438</v>
      </c>
      <c r="C1287" s="251" t="s">
        <v>4178</v>
      </c>
      <c r="D1287" s="251" t="s">
        <v>949</v>
      </c>
      <c r="E1287" s="251"/>
      <c r="F1287" s="251"/>
      <c r="G1287" s="251" t="s">
        <v>4184</v>
      </c>
      <c r="H1287" s="251" t="s">
        <v>4185</v>
      </c>
      <c r="I1287" s="679">
        <v>1.8</v>
      </c>
      <c r="J1287" s="251" t="s">
        <v>944</v>
      </c>
      <c r="K1287" s="251" t="s">
        <v>2495</v>
      </c>
      <c r="L1287" s="239"/>
      <c r="M1287" s="239"/>
      <c r="N1287" s="239"/>
      <c r="O1287" s="239"/>
    </row>
    <row r="1288" spans="2:15">
      <c r="B1288" s="251" t="s">
        <v>1438</v>
      </c>
      <c r="C1288" s="251" t="s">
        <v>4186</v>
      </c>
      <c r="D1288" s="251" t="s">
        <v>4013</v>
      </c>
      <c r="E1288" s="251"/>
      <c r="F1288" s="251"/>
      <c r="G1288" s="251" t="s">
        <v>4187</v>
      </c>
      <c r="H1288" s="251" t="s">
        <v>4188</v>
      </c>
      <c r="I1288" s="679">
        <v>0.5</v>
      </c>
      <c r="J1288" s="251" t="s">
        <v>944</v>
      </c>
      <c r="K1288" s="251" t="s">
        <v>2495</v>
      </c>
      <c r="L1288" s="239"/>
      <c r="M1288" s="239"/>
      <c r="N1288" s="239"/>
      <c r="O1288" s="239"/>
    </row>
    <row r="1289" spans="2:15">
      <c r="B1289" s="251" t="s">
        <v>1438</v>
      </c>
      <c r="C1289" s="251" t="s">
        <v>4186</v>
      </c>
      <c r="D1289" s="251" t="s">
        <v>4013</v>
      </c>
      <c r="E1289" s="251"/>
      <c r="F1289" s="251"/>
      <c r="G1289" s="251" t="s">
        <v>4187</v>
      </c>
      <c r="H1289" s="251" t="s">
        <v>4188</v>
      </c>
      <c r="I1289" s="679">
        <v>2</v>
      </c>
      <c r="J1289" s="251" t="s">
        <v>944</v>
      </c>
      <c r="K1289" s="251" t="s">
        <v>2495</v>
      </c>
      <c r="L1289" s="239"/>
      <c r="M1289" s="239"/>
      <c r="N1289" s="239"/>
      <c r="O1289" s="239"/>
    </row>
    <row r="1290" spans="2:15">
      <c r="B1290" s="251" t="s">
        <v>1438</v>
      </c>
      <c r="C1290" s="251" t="s">
        <v>4186</v>
      </c>
      <c r="D1290" s="251" t="s">
        <v>4013</v>
      </c>
      <c r="E1290" s="251"/>
      <c r="F1290" s="251"/>
      <c r="G1290" s="251" t="s">
        <v>4187</v>
      </c>
      <c r="H1290" s="251" t="s">
        <v>4188</v>
      </c>
      <c r="I1290" s="679">
        <v>2.5</v>
      </c>
      <c r="J1290" s="251" t="s">
        <v>944</v>
      </c>
      <c r="K1290" s="251" t="s">
        <v>2495</v>
      </c>
      <c r="L1290" s="239"/>
      <c r="M1290" s="239"/>
      <c r="N1290" s="239"/>
      <c r="O1290" s="239"/>
    </row>
    <row r="1291" spans="2:15">
      <c r="B1291" s="251" t="s">
        <v>1438</v>
      </c>
      <c r="C1291" s="251" t="s">
        <v>4186</v>
      </c>
      <c r="D1291" s="251" t="s">
        <v>4013</v>
      </c>
      <c r="E1291" s="251"/>
      <c r="F1291" s="251"/>
      <c r="G1291" s="251" t="s">
        <v>4187</v>
      </c>
      <c r="H1291" s="251" t="s">
        <v>4188</v>
      </c>
      <c r="I1291" s="679">
        <v>6.5</v>
      </c>
      <c r="J1291" s="251" t="s">
        <v>944</v>
      </c>
      <c r="K1291" s="251" t="s">
        <v>2495</v>
      </c>
      <c r="L1291" s="239"/>
      <c r="M1291" s="239"/>
      <c r="N1291" s="239"/>
      <c r="O1291" s="239"/>
    </row>
    <row r="1292" spans="2:15">
      <c r="B1292" s="251" t="s">
        <v>1438</v>
      </c>
      <c r="C1292" s="251" t="s">
        <v>4186</v>
      </c>
      <c r="D1292" s="251" t="s">
        <v>4013</v>
      </c>
      <c r="E1292" s="251"/>
      <c r="F1292" s="251"/>
      <c r="G1292" s="251" t="s">
        <v>4187</v>
      </c>
      <c r="H1292" s="251" t="s">
        <v>4188</v>
      </c>
      <c r="I1292" s="679">
        <v>2</v>
      </c>
      <c r="J1292" s="251" t="s">
        <v>944</v>
      </c>
      <c r="K1292" s="251" t="s">
        <v>2495</v>
      </c>
      <c r="L1292" s="239"/>
      <c r="M1292" s="239"/>
      <c r="N1292" s="239"/>
      <c r="O1292" s="239"/>
    </row>
    <row r="1293" spans="2:15">
      <c r="B1293" s="251" t="s">
        <v>1438</v>
      </c>
      <c r="C1293" s="251" t="s">
        <v>4186</v>
      </c>
      <c r="D1293" s="251" t="s">
        <v>4013</v>
      </c>
      <c r="E1293" s="251"/>
      <c r="F1293" s="251"/>
      <c r="G1293" s="251" t="s">
        <v>4187</v>
      </c>
      <c r="H1293" s="251" t="s">
        <v>4188</v>
      </c>
      <c r="I1293" s="679">
        <v>2</v>
      </c>
      <c r="J1293" s="251" t="s">
        <v>944</v>
      </c>
      <c r="K1293" s="251" t="s">
        <v>2495</v>
      </c>
      <c r="L1293" s="239"/>
      <c r="M1293" s="239"/>
      <c r="N1293" s="239"/>
      <c r="O1293" s="239"/>
    </row>
    <row r="1294" spans="2:15">
      <c r="B1294" s="251" t="s">
        <v>1438</v>
      </c>
      <c r="C1294" s="251" t="s">
        <v>4186</v>
      </c>
      <c r="D1294" s="251" t="s">
        <v>4013</v>
      </c>
      <c r="E1294" s="251"/>
      <c r="F1294" s="251"/>
      <c r="G1294" s="251" t="s">
        <v>4187</v>
      </c>
      <c r="H1294" s="251" t="s">
        <v>4188</v>
      </c>
      <c r="I1294" s="679">
        <v>2.25</v>
      </c>
      <c r="J1294" s="251" t="s">
        <v>944</v>
      </c>
      <c r="K1294" s="251" t="s">
        <v>2495</v>
      </c>
      <c r="L1294" s="239"/>
      <c r="M1294" s="239"/>
      <c r="N1294" s="239"/>
      <c r="O1294" s="239"/>
    </row>
    <row r="1295" spans="2:15">
      <c r="B1295" s="251" t="s">
        <v>1438</v>
      </c>
      <c r="C1295" s="251" t="s">
        <v>4186</v>
      </c>
      <c r="D1295" s="251" t="s">
        <v>947</v>
      </c>
      <c r="E1295" s="251"/>
      <c r="F1295" s="251"/>
      <c r="G1295" s="251" t="s">
        <v>4189</v>
      </c>
      <c r="H1295" s="251" t="s">
        <v>4190</v>
      </c>
      <c r="I1295" s="679">
        <v>15</v>
      </c>
      <c r="J1295" s="251" t="s">
        <v>944</v>
      </c>
      <c r="K1295" s="251" t="s">
        <v>2495</v>
      </c>
      <c r="L1295" s="239"/>
      <c r="M1295" s="239"/>
      <c r="N1295" s="239"/>
      <c r="O1295" s="239"/>
    </row>
    <row r="1296" spans="2:15">
      <c r="B1296" s="251" t="s">
        <v>1438</v>
      </c>
      <c r="C1296" s="251" t="s">
        <v>4186</v>
      </c>
      <c r="D1296" s="251" t="s">
        <v>947</v>
      </c>
      <c r="E1296" s="251"/>
      <c r="F1296" s="251"/>
      <c r="G1296" s="251" t="s">
        <v>4189</v>
      </c>
      <c r="H1296" s="251" t="s">
        <v>4190</v>
      </c>
      <c r="I1296" s="679">
        <v>15</v>
      </c>
      <c r="J1296" s="251" t="s">
        <v>944</v>
      </c>
      <c r="K1296" s="251" t="s">
        <v>2495</v>
      </c>
      <c r="L1296" s="239"/>
      <c r="M1296" s="239"/>
      <c r="N1296" s="239"/>
      <c r="O1296" s="239"/>
    </row>
    <row r="1297" spans="2:15">
      <c r="B1297" s="251" t="s">
        <v>1438</v>
      </c>
      <c r="C1297" s="251" t="s">
        <v>4186</v>
      </c>
      <c r="D1297" s="251" t="s">
        <v>947</v>
      </c>
      <c r="E1297" s="251"/>
      <c r="F1297" s="251"/>
      <c r="G1297" s="251" t="s">
        <v>4189</v>
      </c>
      <c r="H1297" s="251" t="s">
        <v>4190</v>
      </c>
      <c r="I1297" s="679">
        <v>15</v>
      </c>
      <c r="J1297" s="251" t="s">
        <v>944</v>
      </c>
      <c r="K1297" s="251" t="s">
        <v>2495</v>
      </c>
      <c r="L1297" s="239"/>
      <c r="M1297" s="239"/>
      <c r="N1297" s="239"/>
      <c r="O1297" s="239"/>
    </row>
    <row r="1298" spans="2:15">
      <c r="B1298" s="251" t="s">
        <v>1438</v>
      </c>
      <c r="C1298" s="251" t="s">
        <v>4186</v>
      </c>
      <c r="D1298" s="251" t="s">
        <v>947</v>
      </c>
      <c r="E1298" s="251"/>
      <c r="F1298" s="251"/>
      <c r="G1298" s="251" t="s">
        <v>4189</v>
      </c>
      <c r="H1298" s="251" t="s">
        <v>4190</v>
      </c>
      <c r="I1298" s="679">
        <v>15</v>
      </c>
      <c r="J1298" s="251" t="s">
        <v>944</v>
      </c>
      <c r="K1298" s="251" t="s">
        <v>2495</v>
      </c>
      <c r="L1298" s="239"/>
      <c r="M1298" s="239"/>
      <c r="N1298" s="239"/>
      <c r="O1298" s="239"/>
    </row>
    <row r="1299" spans="2:15">
      <c r="B1299" s="251" t="s">
        <v>1438</v>
      </c>
      <c r="C1299" s="251" t="s">
        <v>4186</v>
      </c>
      <c r="D1299" s="251" t="s">
        <v>947</v>
      </c>
      <c r="E1299" s="251"/>
      <c r="F1299" s="251"/>
      <c r="G1299" s="251" t="s">
        <v>4189</v>
      </c>
      <c r="H1299" s="251" t="s">
        <v>4190</v>
      </c>
      <c r="I1299" s="679">
        <v>15</v>
      </c>
      <c r="J1299" s="251" t="s">
        <v>944</v>
      </c>
      <c r="K1299" s="251" t="s">
        <v>2495</v>
      </c>
      <c r="L1299" s="239"/>
      <c r="M1299" s="239"/>
      <c r="N1299" s="239"/>
      <c r="O1299" s="239"/>
    </row>
    <row r="1300" spans="2:15">
      <c r="B1300" s="251" t="s">
        <v>1438</v>
      </c>
      <c r="C1300" s="251" t="s">
        <v>4186</v>
      </c>
      <c r="D1300" s="251" t="s">
        <v>947</v>
      </c>
      <c r="E1300" s="251"/>
      <c r="F1300" s="251"/>
      <c r="G1300" s="251" t="s">
        <v>4189</v>
      </c>
      <c r="H1300" s="251" t="s">
        <v>4190</v>
      </c>
      <c r="I1300" s="679">
        <v>15</v>
      </c>
      <c r="J1300" s="251" t="s">
        <v>944</v>
      </c>
      <c r="K1300" s="251" t="s">
        <v>2495</v>
      </c>
      <c r="L1300" s="239"/>
      <c r="M1300" s="239"/>
      <c r="N1300" s="239"/>
      <c r="O1300" s="239"/>
    </row>
    <row r="1301" spans="2:15">
      <c r="B1301" s="251" t="s">
        <v>1438</v>
      </c>
      <c r="C1301" s="251" t="s">
        <v>4186</v>
      </c>
      <c r="D1301" s="251" t="s">
        <v>947</v>
      </c>
      <c r="E1301" s="251"/>
      <c r="F1301" s="251"/>
      <c r="G1301" s="251" t="s">
        <v>4189</v>
      </c>
      <c r="H1301" s="251" t="s">
        <v>4190</v>
      </c>
      <c r="I1301" s="679">
        <v>15</v>
      </c>
      <c r="J1301" s="251" t="s">
        <v>944</v>
      </c>
      <c r="K1301" s="251" t="s">
        <v>2495</v>
      </c>
      <c r="L1301" s="239"/>
      <c r="M1301" s="239"/>
      <c r="N1301" s="239"/>
      <c r="O1301" s="239"/>
    </row>
    <row r="1302" spans="2:15">
      <c r="B1302" s="251" t="s">
        <v>1438</v>
      </c>
      <c r="C1302" s="251" t="s">
        <v>4186</v>
      </c>
      <c r="D1302" s="251" t="s">
        <v>947</v>
      </c>
      <c r="E1302" s="251"/>
      <c r="F1302" s="251"/>
      <c r="G1302" s="251" t="s">
        <v>4189</v>
      </c>
      <c r="H1302" s="251" t="s">
        <v>4190</v>
      </c>
      <c r="I1302" s="679">
        <v>15</v>
      </c>
      <c r="J1302" s="251" t="s">
        <v>944</v>
      </c>
      <c r="K1302" s="251" t="s">
        <v>2495</v>
      </c>
      <c r="L1302" s="239"/>
      <c r="M1302" s="239"/>
      <c r="N1302" s="239"/>
      <c r="O1302" s="239"/>
    </row>
    <row r="1303" spans="2:15">
      <c r="B1303" s="251" t="s">
        <v>1438</v>
      </c>
      <c r="C1303" s="251" t="s">
        <v>4186</v>
      </c>
      <c r="D1303" s="251" t="s">
        <v>947</v>
      </c>
      <c r="E1303" s="251"/>
      <c r="F1303" s="251"/>
      <c r="G1303" s="251" t="s">
        <v>4189</v>
      </c>
      <c r="H1303" s="251" t="s">
        <v>4190</v>
      </c>
      <c r="I1303" s="679">
        <v>15</v>
      </c>
      <c r="J1303" s="251" t="s">
        <v>944</v>
      </c>
      <c r="K1303" s="251" t="s">
        <v>2495</v>
      </c>
      <c r="L1303" s="239"/>
      <c r="M1303" s="239"/>
      <c r="N1303" s="239"/>
      <c r="O1303" s="239"/>
    </row>
    <row r="1304" spans="2:15">
      <c r="B1304" s="251" t="s">
        <v>1438</v>
      </c>
      <c r="C1304" s="251" t="s">
        <v>4186</v>
      </c>
      <c r="D1304" s="251" t="s">
        <v>947</v>
      </c>
      <c r="E1304" s="251"/>
      <c r="F1304" s="251"/>
      <c r="G1304" s="251" t="s">
        <v>4189</v>
      </c>
      <c r="H1304" s="251" t="s">
        <v>4190</v>
      </c>
      <c r="I1304" s="679">
        <v>15</v>
      </c>
      <c r="J1304" s="251" t="s">
        <v>944</v>
      </c>
      <c r="K1304" s="251" t="s">
        <v>2495</v>
      </c>
      <c r="L1304" s="239"/>
      <c r="M1304" s="239"/>
      <c r="N1304" s="239"/>
      <c r="O1304" s="239"/>
    </row>
    <row r="1305" spans="2:15">
      <c r="B1305" s="251" t="s">
        <v>1438</v>
      </c>
      <c r="C1305" s="251" t="s">
        <v>4186</v>
      </c>
      <c r="D1305" s="251" t="s">
        <v>947</v>
      </c>
      <c r="E1305" s="251"/>
      <c r="F1305" s="251"/>
      <c r="G1305" s="251" t="s">
        <v>4189</v>
      </c>
      <c r="H1305" s="251" t="s">
        <v>4190</v>
      </c>
      <c r="I1305" s="679">
        <v>15</v>
      </c>
      <c r="J1305" s="251" t="s">
        <v>944</v>
      </c>
      <c r="K1305" s="251" t="s">
        <v>2495</v>
      </c>
      <c r="L1305" s="239"/>
      <c r="M1305" s="239"/>
      <c r="N1305" s="239"/>
      <c r="O1305" s="239"/>
    </row>
    <row r="1306" spans="2:15">
      <c r="B1306" s="251" t="s">
        <v>1438</v>
      </c>
      <c r="C1306" s="251" t="s">
        <v>4186</v>
      </c>
      <c r="D1306" s="251" t="s">
        <v>947</v>
      </c>
      <c r="E1306" s="251"/>
      <c r="F1306" s="251"/>
      <c r="G1306" s="251" t="s">
        <v>4189</v>
      </c>
      <c r="H1306" s="251" t="s">
        <v>4190</v>
      </c>
      <c r="I1306" s="679">
        <v>15</v>
      </c>
      <c r="J1306" s="251" t="s">
        <v>944</v>
      </c>
      <c r="K1306" s="251" t="s">
        <v>2495</v>
      </c>
      <c r="L1306" s="239"/>
      <c r="M1306" s="239"/>
      <c r="N1306" s="239"/>
      <c r="O1306" s="239"/>
    </row>
    <row r="1307" spans="2:15">
      <c r="B1307" s="251" t="s">
        <v>1438</v>
      </c>
      <c r="C1307" s="251" t="s">
        <v>4186</v>
      </c>
      <c r="D1307" s="251" t="s">
        <v>947</v>
      </c>
      <c r="E1307" s="251"/>
      <c r="F1307" s="251"/>
      <c r="G1307" s="251" t="s">
        <v>4189</v>
      </c>
      <c r="H1307" s="251" t="s">
        <v>4190</v>
      </c>
      <c r="I1307" s="679">
        <v>15</v>
      </c>
      <c r="J1307" s="251" t="s">
        <v>944</v>
      </c>
      <c r="K1307" s="251" t="s">
        <v>2495</v>
      </c>
      <c r="L1307" s="239"/>
      <c r="M1307" s="239"/>
      <c r="N1307" s="239"/>
      <c r="O1307" s="239"/>
    </row>
    <row r="1308" spans="2:15">
      <c r="B1308" s="251" t="s">
        <v>1438</v>
      </c>
      <c r="C1308" s="251" t="s">
        <v>4186</v>
      </c>
      <c r="D1308" s="251" t="s">
        <v>947</v>
      </c>
      <c r="E1308" s="251"/>
      <c r="F1308" s="251"/>
      <c r="G1308" s="251" t="s">
        <v>4189</v>
      </c>
      <c r="H1308" s="251" t="s">
        <v>4190</v>
      </c>
      <c r="I1308" s="679">
        <v>15</v>
      </c>
      <c r="J1308" s="251" t="s">
        <v>944</v>
      </c>
      <c r="K1308" s="251" t="s">
        <v>2495</v>
      </c>
      <c r="L1308" s="239"/>
      <c r="M1308" s="239"/>
      <c r="N1308" s="239"/>
      <c r="O1308" s="239"/>
    </row>
    <row r="1309" spans="2:15">
      <c r="B1309" s="251" t="s">
        <v>1438</v>
      </c>
      <c r="C1309" s="251" t="s">
        <v>4186</v>
      </c>
      <c r="D1309" s="251" t="s">
        <v>947</v>
      </c>
      <c r="E1309" s="251"/>
      <c r="F1309" s="251"/>
      <c r="G1309" s="251" t="s">
        <v>4189</v>
      </c>
      <c r="H1309" s="251" t="s">
        <v>4190</v>
      </c>
      <c r="I1309" s="679">
        <v>15</v>
      </c>
      <c r="J1309" s="251" t="s">
        <v>944</v>
      </c>
      <c r="K1309" s="251" t="s">
        <v>2495</v>
      </c>
      <c r="L1309" s="239"/>
      <c r="M1309" s="239"/>
      <c r="N1309" s="239"/>
      <c r="O1309" s="239"/>
    </row>
    <row r="1310" spans="2:15">
      <c r="B1310" s="251" t="s">
        <v>1438</v>
      </c>
      <c r="C1310" s="251" t="s">
        <v>4186</v>
      </c>
      <c r="D1310" s="251" t="s">
        <v>947</v>
      </c>
      <c r="E1310" s="251"/>
      <c r="F1310" s="251"/>
      <c r="G1310" s="251" t="s">
        <v>4189</v>
      </c>
      <c r="H1310" s="251" t="s">
        <v>4190</v>
      </c>
      <c r="I1310" s="679">
        <v>15</v>
      </c>
      <c r="J1310" s="251" t="s">
        <v>944</v>
      </c>
      <c r="K1310" s="251" t="s">
        <v>2495</v>
      </c>
      <c r="L1310" s="239"/>
      <c r="M1310" s="239"/>
      <c r="N1310" s="239"/>
      <c r="O1310" s="239"/>
    </row>
    <row r="1311" spans="2:15">
      <c r="B1311" s="251" t="s">
        <v>1438</v>
      </c>
      <c r="C1311" s="251" t="s">
        <v>4186</v>
      </c>
      <c r="D1311" s="251" t="s">
        <v>947</v>
      </c>
      <c r="E1311" s="251"/>
      <c r="F1311" s="251"/>
      <c r="G1311" s="251" t="s">
        <v>4189</v>
      </c>
      <c r="H1311" s="251" t="s">
        <v>4190</v>
      </c>
      <c r="I1311" s="679">
        <v>15</v>
      </c>
      <c r="J1311" s="251" t="s">
        <v>944</v>
      </c>
      <c r="K1311" s="251" t="s">
        <v>2495</v>
      </c>
      <c r="L1311" s="239"/>
      <c r="M1311" s="239"/>
      <c r="N1311" s="239"/>
      <c r="O1311" s="239"/>
    </row>
    <row r="1312" spans="2:15">
      <c r="B1312" s="251" t="s">
        <v>1438</v>
      </c>
      <c r="C1312" s="251" t="s">
        <v>4186</v>
      </c>
      <c r="D1312" s="251" t="s">
        <v>947</v>
      </c>
      <c r="E1312" s="251"/>
      <c r="F1312" s="251"/>
      <c r="G1312" s="251" t="s">
        <v>4189</v>
      </c>
      <c r="H1312" s="251" t="s">
        <v>4190</v>
      </c>
      <c r="I1312" s="679">
        <v>15</v>
      </c>
      <c r="J1312" s="251" t="s">
        <v>944</v>
      </c>
      <c r="K1312" s="251" t="s">
        <v>2495</v>
      </c>
      <c r="L1312" s="239"/>
      <c r="M1312" s="239"/>
      <c r="N1312" s="239"/>
      <c r="O1312" s="239"/>
    </row>
    <row r="1313" spans="2:15">
      <c r="B1313" s="251" t="s">
        <v>1438</v>
      </c>
      <c r="C1313" s="251" t="s">
        <v>4186</v>
      </c>
      <c r="D1313" s="251" t="s">
        <v>947</v>
      </c>
      <c r="E1313" s="251"/>
      <c r="F1313" s="251"/>
      <c r="G1313" s="251" t="s">
        <v>4189</v>
      </c>
      <c r="H1313" s="251" t="s">
        <v>4190</v>
      </c>
      <c r="I1313" s="679">
        <v>15</v>
      </c>
      <c r="J1313" s="251" t="s">
        <v>944</v>
      </c>
      <c r="K1313" s="251" t="s">
        <v>2495</v>
      </c>
      <c r="L1313" s="239"/>
      <c r="M1313" s="239"/>
      <c r="N1313" s="239"/>
      <c r="O1313" s="239"/>
    </row>
    <row r="1314" spans="2:15">
      <c r="B1314" s="251" t="s">
        <v>1438</v>
      </c>
      <c r="C1314" s="251" t="s">
        <v>4186</v>
      </c>
      <c r="D1314" s="251" t="s">
        <v>947</v>
      </c>
      <c r="E1314" s="251"/>
      <c r="F1314" s="251"/>
      <c r="G1314" s="251" t="s">
        <v>4189</v>
      </c>
      <c r="H1314" s="251" t="s">
        <v>4190</v>
      </c>
      <c r="I1314" s="679">
        <v>15</v>
      </c>
      <c r="J1314" s="251" t="s">
        <v>944</v>
      </c>
      <c r="K1314" s="251" t="s">
        <v>2495</v>
      </c>
      <c r="L1314" s="239"/>
      <c r="M1314" s="239"/>
      <c r="N1314" s="239"/>
      <c r="O1314" s="239"/>
    </row>
    <row r="1315" spans="2:15">
      <c r="B1315" s="251" t="s">
        <v>1438</v>
      </c>
      <c r="C1315" s="251" t="s">
        <v>4186</v>
      </c>
      <c r="D1315" s="251" t="s">
        <v>947</v>
      </c>
      <c r="E1315" s="251"/>
      <c r="F1315" s="251"/>
      <c r="G1315" s="251" t="s">
        <v>4189</v>
      </c>
      <c r="H1315" s="251" t="s">
        <v>4190</v>
      </c>
      <c r="I1315" s="679">
        <v>15</v>
      </c>
      <c r="J1315" s="251" t="s">
        <v>944</v>
      </c>
      <c r="K1315" s="251" t="s">
        <v>2495</v>
      </c>
      <c r="L1315" s="239"/>
      <c r="M1315" s="239"/>
      <c r="N1315" s="239"/>
      <c r="O1315" s="239"/>
    </row>
    <row r="1316" spans="2:15">
      <c r="B1316" s="251" t="s">
        <v>1438</v>
      </c>
      <c r="C1316" s="251" t="s">
        <v>4186</v>
      </c>
      <c r="D1316" s="251" t="s">
        <v>947</v>
      </c>
      <c r="E1316" s="251"/>
      <c r="F1316" s="251"/>
      <c r="G1316" s="251" t="s">
        <v>4189</v>
      </c>
      <c r="H1316" s="251" t="s">
        <v>4190</v>
      </c>
      <c r="I1316" s="679">
        <v>15</v>
      </c>
      <c r="J1316" s="251" t="s">
        <v>944</v>
      </c>
      <c r="K1316" s="251" t="s">
        <v>2495</v>
      </c>
      <c r="L1316" s="239"/>
      <c r="M1316" s="239"/>
      <c r="N1316" s="239"/>
      <c r="O1316" s="239"/>
    </row>
    <row r="1317" spans="2:15">
      <c r="B1317" s="251" t="s">
        <v>1438</v>
      </c>
      <c r="C1317" s="251" t="s">
        <v>4186</v>
      </c>
      <c r="D1317" s="251" t="s">
        <v>947</v>
      </c>
      <c r="E1317" s="251"/>
      <c r="F1317" s="251"/>
      <c r="G1317" s="251" t="s">
        <v>4189</v>
      </c>
      <c r="H1317" s="251" t="s">
        <v>4190</v>
      </c>
      <c r="I1317" s="679">
        <v>15</v>
      </c>
      <c r="J1317" s="251" t="s">
        <v>944</v>
      </c>
      <c r="K1317" s="251" t="s">
        <v>2495</v>
      </c>
      <c r="L1317" s="239"/>
      <c r="M1317" s="239"/>
      <c r="N1317" s="239"/>
      <c r="O1317" s="239"/>
    </row>
    <row r="1318" spans="2:15">
      <c r="B1318" s="251" t="s">
        <v>1438</v>
      </c>
      <c r="C1318" s="251" t="s">
        <v>4186</v>
      </c>
      <c r="D1318" s="251" t="s">
        <v>947</v>
      </c>
      <c r="E1318" s="251"/>
      <c r="F1318" s="251"/>
      <c r="G1318" s="251" t="s">
        <v>4189</v>
      </c>
      <c r="H1318" s="251" t="s">
        <v>4190</v>
      </c>
      <c r="I1318" s="679">
        <v>15</v>
      </c>
      <c r="J1318" s="251" t="s">
        <v>944</v>
      </c>
      <c r="K1318" s="251" t="s">
        <v>2495</v>
      </c>
      <c r="L1318" s="239"/>
      <c r="M1318" s="239"/>
      <c r="N1318" s="239"/>
      <c r="O1318" s="239"/>
    </row>
    <row r="1319" spans="2:15">
      <c r="B1319" s="251" t="s">
        <v>1438</v>
      </c>
      <c r="C1319" s="251" t="s">
        <v>4186</v>
      </c>
      <c r="D1319" s="251" t="s">
        <v>947</v>
      </c>
      <c r="E1319" s="251"/>
      <c r="F1319" s="251"/>
      <c r="G1319" s="251" t="s">
        <v>4189</v>
      </c>
      <c r="H1319" s="251" t="s">
        <v>4190</v>
      </c>
      <c r="I1319" s="679">
        <v>15</v>
      </c>
      <c r="J1319" s="251" t="s">
        <v>944</v>
      </c>
      <c r="K1319" s="251" t="s">
        <v>2495</v>
      </c>
      <c r="L1319" s="239"/>
      <c r="M1319" s="239"/>
      <c r="N1319" s="239"/>
      <c r="O1319" s="239"/>
    </row>
    <row r="1320" spans="2:15">
      <c r="B1320" s="251" t="s">
        <v>1438</v>
      </c>
      <c r="C1320" s="251" t="s">
        <v>4186</v>
      </c>
      <c r="D1320" s="251" t="s">
        <v>947</v>
      </c>
      <c r="E1320" s="251"/>
      <c r="F1320" s="251"/>
      <c r="G1320" s="251" t="s">
        <v>4189</v>
      </c>
      <c r="H1320" s="251" t="s">
        <v>4190</v>
      </c>
      <c r="I1320" s="679">
        <v>15</v>
      </c>
      <c r="J1320" s="251" t="s">
        <v>944</v>
      </c>
      <c r="K1320" s="251" t="s">
        <v>2495</v>
      </c>
      <c r="L1320" s="239"/>
      <c r="M1320" s="239"/>
      <c r="N1320" s="239"/>
      <c r="O1320" s="239"/>
    </row>
    <row r="1321" spans="2:15">
      <c r="B1321" s="251" t="s">
        <v>1438</v>
      </c>
      <c r="C1321" s="251" t="s">
        <v>4186</v>
      </c>
      <c r="D1321" s="251" t="s">
        <v>947</v>
      </c>
      <c r="E1321" s="251"/>
      <c r="F1321" s="251"/>
      <c r="G1321" s="251" t="s">
        <v>4189</v>
      </c>
      <c r="H1321" s="251" t="s">
        <v>4190</v>
      </c>
      <c r="I1321" s="679">
        <v>15</v>
      </c>
      <c r="J1321" s="251" t="s">
        <v>944</v>
      </c>
      <c r="K1321" s="251" t="s">
        <v>2495</v>
      </c>
      <c r="L1321" s="239"/>
      <c r="M1321" s="239"/>
      <c r="N1321" s="239"/>
      <c r="O1321" s="239"/>
    </row>
    <row r="1322" spans="2:15">
      <c r="B1322" s="251" t="s">
        <v>1438</v>
      </c>
      <c r="C1322" s="251" t="s">
        <v>4186</v>
      </c>
      <c r="D1322" s="251" t="s">
        <v>947</v>
      </c>
      <c r="E1322" s="251"/>
      <c r="F1322" s="251"/>
      <c r="G1322" s="251" t="s">
        <v>4189</v>
      </c>
      <c r="H1322" s="251" t="s">
        <v>4190</v>
      </c>
      <c r="I1322" s="679">
        <v>15</v>
      </c>
      <c r="J1322" s="251" t="s">
        <v>944</v>
      </c>
      <c r="K1322" s="251" t="s">
        <v>2495</v>
      </c>
      <c r="L1322" s="239"/>
      <c r="M1322" s="239"/>
      <c r="N1322" s="239"/>
      <c r="O1322" s="239"/>
    </row>
    <row r="1323" spans="2:15">
      <c r="B1323" s="251" t="s">
        <v>1438</v>
      </c>
      <c r="C1323" s="251" t="s">
        <v>4186</v>
      </c>
      <c r="D1323" s="251" t="s">
        <v>947</v>
      </c>
      <c r="E1323" s="251"/>
      <c r="F1323" s="251"/>
      <c r="G1323" s="251" t="s">
        <v>4189</v>
      </c>
      <c r="H1323" s="251" t="s">
        <v>4190</v>
      </c>
      <c r="I1323" s="679">
        <v>15</v>
      </c>
      <c r="J1323" s="251" t="s">
        <v>944</v>
      </c>
      <c r="K1323" s="251" t="s">
        <v>2495</v>
      </c>
      <c r="L1323" s="239"/>
      <c r="M1323" s="239"/>
      <c r="N1323" s="239"/>
      <c r="O1323" s="239"/>
    </row>
    <row r="1324" spans="2:15">
      <c r="B1324" s="251" t="s">
        <v>1438</v>
      </c>
      <c r="C1324" s="251" t="s">
        <v>4186</v>
      </c>
      <c r="D1324" s="251" t="s">
        <v>941</v>
      </c>
      <c r="E1324" s="251"/>
      <c r="F1324" s="251"/>
      <c r="G1324" s="251" t="s">
        <v>4189</v>
      </c>
      <c r="H1324" s="251" t="s">
        <v>4190</v>
      </c>
      <c r="I1324" s="679">
        <v>15</v>
      </c>
      <c r="J1324" s="251" t="s">
        <v>944</v>
      </c>
      <c r="K1324" s="251" t="s">
        <v>2495</v>
      </c>
      <c r="L1324" s="239"/>
      <c r="M1324" s="239"/>
      <c r="N1324" s="239"/>
      <c r="O1324" s="239"/>
    </row>
    <row r="1325" spans="2:15">
      <c r="B1325" s="251" t="s">
        <v>1438</v>
      </c>
      <c r="C1325" s="251" t="s">
        <v>4186</v>
      </c>
      <c r="D1325" s="251" t="s">
        <v>953</v>
      </c>
      <c r="E1325" s="251"/>
      <c r="F1325" s="251"/>
      <c r="G1325" s="251" t="s">
        <v>4189</v>
      </c>
      <c r="H1325" s="251" t="s">
        <v>4190</v>
      </c>
      <c r="I1325" s="679">
        <v>15</v>
      </c>
      <c r="J1325" s="251" t="s">
        <v>944</v>
      </c>
      <c r="K1325" s="251" t="s">
        <v>2495</v>
      </c>
      <c r="L1325" s="239"/>
      <c r="M1325" s="239"/>
      <c r="N1325" s="239"/>
      <c r="O1325" s="239"/>
    </row>
    <row r="1326" spans="2:15">
      <c r="B1326" s="251" t="s">
        <v>1438</v>
      </c>
      <c r="C1326" s="251" t="s">
        <v>4186</v>
      </c>
      <c r="D1326" s="251" t="s">
        <v>953</v>
      </c>
      <c r="E1326" s="251"/>
      <c r="F1326" s="251"/>
      <c r="G1326" s="251" t="s">
        <v>4189</v>
      </c>
      <c r="H1326" s="251" t="s">
        <v>4190</v>
      </c>
      <c r="I1326" s="679">
        <v>15</v>
      </c>
      <c r="J1326" s="251" t="s">
        <v>944</v>
      </c>
      <c r="K1326" s="251" t="s">
        <v>2495</v>
      </c>
      <c r="L1326" s="239"/>
      <c r="M1326" s="239"/>
      <c r="N1326" s="239"/>
      <c r="O1326" s="239"/>
    </row>
    <row r="1327" spans="2:15">
      <c r="B1327" s="251" t="s">
        <v>1438</v>
      </c>
      <c r="C1327" s="251" t="s">
        <v>4186</v>
      </c>
      <c r="D1327" s="251" t="s">
        <v>4008</v>
      </c>
      <c r="E1327" s="251"/>
      <c r="F1327" s="251"/>
      <c r="G1327" s="251" t="s">
        <v>4191</v>
      </c>
      <c r="H1327" s="251" t="s">
        <v>4192</v>
      </c>
      <c r="I1327" s="679">
        <v>58.465000000000003</v>
      </c>
      <c r="J1327" s="251" t="s">
        <v>956</v>
      </c>
      <c r="K1327" s="251" t="s">
        <v>2495</v>
      </c>
      <c r="L1327" s="239"/>
      <c r="M1327" s="239"/>
      <c r="N1327" s="239"/>
      <c r="O1327" s="239"/>
    </row>
    <row r="1328" spans="2:15">
      <c r="B1328" s="251" t="s">
        <v>1438</v>
      </c>
      <c r="C1328" s="251" t="s">
        <v>4186</v>
      </c>
      <c r="D1328" s="251" t="s">
        <v>4008</v>
      </c>
      <c r="E1328" s="251"/>
      <c r="F1328" s="251"/>
      <c r="G1328" s="251" t="s">
        <v>4191</v>
      </c>
      <c r="H1328" s="251" t="s">
        <v>4192</v>
      </c>
      <c r="I1328" s="679">
        <v>30.06</v>
      </c>
      <c r="J1328" s="251" t="s">
        <v>956</v>
      </c>
      <c r="K1328" s="251" t="s">
        <v>2495</v>
      </c>
      <c r="L1328" s="239"/>
      <c r="M1328" s="239"/>
      <c r="N1328" s="239"/>
      <c r="O1328" s="239"/>
    </row>
    <row r="1329" spans="2:15">
      <c r="B1329" s="251" t="s">
        <v>1438</v>
      </c>
      <c r="C1329" s="251" t="s">
        <v>4186</v>
      </c>
      <c r="D1329" s="251" t="s">
        <v>4008</v>
      </c>
      <c r="E1329" s="251"/>
      <c r="F1329" s="251"/>
      <c r="G1329" s="251" t="s">
        <v>4191</v>
      </c>
      <c r="H1329" s="251" t="s">
        <v>4192</v>
      </c>
      <c r="I1329" s="679">
        <v>60.527000000000001</v>
      </c>
      <c r="J1329" s="251" t="s">
        <v>956</v>
      </c>
      <c r="K1329" s="251" t="s">
        <v>2495</v>
      </c>
      <c r="L1329" s="239"/>
      <c r="M1329" s="239"/>
      <c r="N1329" s="239"/>
      <c r="O1329" s="239"/>
    </row>
    <row r="1330" spans="2:15">
      <c r="B1330" s="251" t="s">
        <v>1438</v>
      </c>
      <c r="C1330" s="251" t="s">
        <v>4186</v>
      </c>
      <c r="D1330" s="251" t="s">
        <v>4012</v>
      </c>
      <c r="E1330" s="251"/>
      <c r="F1330" s="251"/>
      <c r="G1330" s="251" t="s">
        <v>4191</v>
      </c>
      <c r="H1330" s="251" t="s">
        <v>4192</v>
      </c>
      <c r="I1330" s="679">
        <v>8.2789999999999999</v>
      </c>
      <c r="J1330" s="251" t="s">
        <v>956</v>
      </c>
      <c r="K1330" s="251" t="s">
        <v>2495</v>
      </c>
      <c r="L1330" s="239"/>
      <c r="M1330" s="239"/>
      <c r="N1330" s="239"/>
      <c r="O1330" s="239"/>
    </row>
    <row r="1331" spans="2:15">
      <c r="B1331" s="251" t="s">
        <v>1438</v>
      </c>
      <c r="C1331" s="251" t="s">
        <v>4186</v>
      </c>
      <c r="D1331" s="251" t="s">
        <v>957</v>
      </c>
      <c r="E1331" s="251"/>
      <c r="F1331" s="251"/>
      <c r="G1331" s="251" t="s">
        <v>4193</v>
      </c>
      <c r="H1331" s="251" t="s">
        <v>4194</v>
      </c>
      <c r="I1331" s="679">
        <v>10</v>
      </c>
      <c r="J1331" s="251"/>
      <c r="K1331" s="251" t="s">
        <v>2495</v>
      </c>
      <c r="L1331" s="239"/>
      <c r="M1331" s="239"/>
      <c r="N1331" s="239"/>
      <c r="O1331" s="239"/>
    </row>
    <row r="1332" spans="2:15">
      <c r="B1332" s="251" t="s">
        <v>1438</v>
      </c>
      <c r="C1332" s="251" t="s">
        <v>4186</v>
      </c>
      <c r="D1332" s="251" t="s">
        <v>957</v>
      </c>
      <c r="E1332" s="251"/>
      <c r="F1332" s="251"/>
      <c r="G1332" s="251" t="s">
        <v>4193</v>
      </c>
      <c r="H1332" s="251" t="s">
        <v>4194</v>
      </c>
      <c r="I1332" s="679">
        <v>15</v>
      </c>
      <c r="J1332" s="251"/>
      <c r="K1332" s="251" t="s">
        <v>2495</v>
      </c>
      <c r="L1332" s="239"/>
      <c r="M1332" s="239"/>
      <c r="N1332" s="239"/>
      <c r="O1332" s="239"/>
    </row>
    <row r="1333" spans="2:15">
      <c r="B1333" s="251" t="s">
        <v>1438</v>
      </c>
      <c r="C1333" s="251" t="s">
        <v>4186</v>
      </c>
      <c r="D1333" s="251" t="s">
        <v>957</v>
      </c>
      <c r="E1333" s="251"/>
      <c r="F1333" s="251"/>
      <c r="G1333" s="251" t="s">
        <v>4193</v>
      </c>
      <c r="H1333" s="251" t="s">
        <v>4194</v>
      </c>
      <c r="I1333" s="679">
        <v>15</v>
      </c>
      <c r="J1333" s="251"/>
      <c r="K1333" s="251" t="s">
        <v>2495</v>
      </c>
      <c r="L1333" s="239"/>
      <c r="M1333" s="239"/>
      <c r="N1333" s="239"/>
      <c r="O1333" s="239"/>
    </row>
    <row r="1334" spans="2:15">
      <c r="B1334" s="251" t="s">
        <v>1438</v>
      </c>
      <c r="C1334" s="251" t="s">
        <v>4186</v>
      </c>
      <c r="D1334" s="251" t="s">
        <v>957</v>
      </c>
      <c r="E1334" s="251"/>
      <c r="F1334" s="251"/>
      <c r="G1334" s="251" t="s">
        <v>4193</v>
      </c>
      <c r="H1334" s="251" t="s">
        <v>4194</v>
      </c>
      <c r="I1334" s="679">
        <v>15</v>
      </c>
      <c r="J1334" s="251"/>
      <c r="K1334" s="251" t="s">
        <v>2495</v>
      </c>
      <c r="L1334" s="239"/>
      <c r="M1334" s="239"/>
      <c r="N1334" s="239"/>
      <c r="O1334" s="239"/>
    </row>
    <row r="1335" spans="2:15">
      <c r="B1335" s="251" t="s">
        <v>1438</v>
      </c>
      <c r="C1335" s="251" t="s">
        <v>4186</v>
      </c>
      <c r="D1335" s="251" t="s">
        <v>957</v>
      </c>
      <c r="E1335" s="251"/>
      <c r="F1335" s="251"/>
      <c r="G1335" s="251" t="s">
        <v>4193</v>
      </c>
      <c r="H1335" s="251" t="s">
        <v>4194</v>
      </c>
      <c r="I1335" s="679">
        <v>40</v>
      </c>
      <c r="J1335" s="251"/>
      <c r="K1335" s="251" t="s">
        <v>2495</v>
      </c>
      <c r="L1335" s="239"/>
      <c r="M1335" s="239"/>
      <c r="N1335" s="239"/>
      <c r="O1335" s="239"/>
    </row>
    <row r="1336" spans="2:15">
      <c r="B1336" s="251" t="s">
        <v>1438</v>
      </c>
      <c r="C1336" s="251" t="s">
        <v>4186</v>
      </c>
      <c r="D1336" s="251" t="s">
        <v>957</v>
      </c>
      <c r="E1336" s="251"/>
      <c r="F1336" s="251"/>
      <c r="G1336" s="251" t="s">
        <v>4193</v>
      </c>
      <c r="H1336" s="251" t="s">
        <v>4194</v>
      </c>
      <c r="I1336" s="679">
        <v>5</v>
      </c>
      <c r="J1336" s="251"/>
      <c r="K1336" s="251" t="s">
        <v>2495</v>
      </c>
      <c r="L1336" s="239"/>
      <c r="M1336" s="239"/>
      <c r="N1336" s="239"/>
      <c r="O1336" s="239"/>
    </row>
    <row r="1337" spans="2:15">
      <c r="B1337" s="251" t="s">
        <v>1438</v>
      </c>
      <c r="C1337" s="251" t="s">
        <v>4186</v>
      </c>
      <c r="D1337" s="251" t="s">
        <v>949</v>
      </c>
      <c r="E1337" s="251"/>
      <c r="F1337" s="251"/>
      <c r="G1337" s="251" t="s">
        <v>4195</v>
      </c>
      <c r="H1337" s="251" t="s">
        <v>4196</v>
      </c>
      <c r="I1337" s="679">
        <v>84</v>
      </c>
      <c r="J1337" s="251"/>
      <c r="K1337" s="251" t="s">
        <v>2495</v>
      </c>
      <c r="L1337" s="239"/>
      <c r="M1337" s="239"/>
      <c r="N1337" s="239"/>
      <c r="O1337" s="239"/>
    </row>
    <row r="1338" spans="2:15">
      <c r="B1338" s="251" t="s">
        <v>1438</v>
      </c>
      <c r="C1338" s="251" t="s">
        <v>4186</v>
      </c>
      <c r="D1338" s="251" t="s">
        <v>4013</v>
      </c>
      <c r="E1338" s="251"/>
      <c r="F1338" s="251"/>
      <c r="G1338" s="251" t="s">
        <v>4187</v>
      </c>
      <c r="H1338" s="251" t="s">
        <v>4188</v>
      </c>
      <c r="I1338" s="679">
        <v>4.5</v>
      </c>
      <c r="J1338" s="251" t="s">
        <v>944</v>
      </c>
      <c r="K1338" s="251" t="s">
        <v>2495</v>
      </c>
      <c r="L1338" s="239"/>
      <c r="M1338" s="239"/>
      <c r="N1338" s="239"/>
      <c r="O1338" s="239"/>
    </row>
    <row r="1339" spans="2:15">
      <c r="B1339" s="251" t="s">
        <v>1438</v>
      </c>
      <c r="C1339" s="251" t="s">
        <v>4186</v>
      </c>
      <c r="D1339" s="251" t="s">
        <v>4013</v>
      </c>
      <c r="E1339" s="251"/>
      <c r="F1339" s="251"/>
      <c r="G1339" s="251" t="s">
        <v>4187</v>
      </c>
      <c r="H1339" s="251" t="s">
        <v>4188</v>
      </c>
      <c r="I1339" s="679">
        <v>4</v>
      </c>
      <c r="J1339" s="251" t="s">
        <v>944</v>
      </c>
      <c r="K1339" s="251" t="s">
        <v>2495</v>
      </c>
      <c r="L1339" s="239"/>
      <c r="M1339" s="239"/>
      <c r="N1339" s="239"/>
      <c r="O1339" s="239"/>
    </row>
    <row r="1340" spans="2:15">
      <c r="B1340" s="251" t="s">
        <v>1438</v>
      </c>
      <c r="C1340" s="251" t="s">
        <v>4186</v>
      </c>
      <c r="D1340" s="251" t="s">
        <v>4013</v>
      </c>
      <c r="E1340" s="251"/>
      <c r="F1340" s="251"/>
      <c r="G1340" s="251" t="s">
        <v>4187</v>
      </c>
      <c r="H1340" s="251" t="s">
        <v>4188</v>
      </c>
      <c r="I1340" s="679">
        <v>2.75</v>
      </c>
      <c r="J1340" s="251" t="s">
        <v>944</v>
      </c>
      <c r="K1340" s="251" t="s">
        <v>2495</v>
      </c>
      <c r="L1340" s="239"/>
      <c r="M1340" s="239"/>
      <c r="N1340" s="239"/>
      <c r="O1340" s="239"/>
    </row>
    <row r="1341" spans="2:15">
      <c r="B1341" s="251" t="s">
        <v>1438</v>
      </c>
      <c r="C1341" s="251" t="s">
        <v>4186</v>
      </c>
      <c r="D1341" s="251" t="s">
        <v>4013</v>
      </c>
      <c r="E1341" s="251"/>
      <c r="F1341" s="251"/>
      <c r="G1341" s="251" t="s">
        <v>4187</v>
      </c>
      <c r="H1341" s="251" t="s">
        <v>4188</v>
      </c>
      <c r="I1341" s="679">
        <v>6.75</v>
      </c>
      <c r="J1341" s="251" t="s">
        <v>944</v>
      </c>
      <c r="K1341" s="251" t="s">
        <v>2495</v>
      </c>
      <c r="L1341" s="239"/>
      <c r="M1341" s="239"/>
      <c r="N1341" s="239"/>
      <c r="O1341" s="239"/>
    </row>
    <row r="1342" spans="2:15">
      <c r="B1342" s="251" t="s">
        <v>1438</v>
      </c>
      <c r="C1342" s="251" t="s">
        <v>4186</v>
      </c>
      <c r="D1342" s="251" t="s">
        <v>4013</v>
      </c>
      <c r="E1342" s="251"/>
      <c r="F1342" s="251"/>
      <c r="G1342" s="251" t="s">
        <v>4187</v>
      </c>
      <c r="H1342" s="251" t="s">
        <v>4188</v>
      </c>
      <c r="I1342" s="679">
        <v>2.5</v>
      </c>
      <c r="J1342" s="251" t="s">
        <v>944</v>
      </c>
      <c r="K1342" s="251" t="s">
        <v>2495</v>
      </c>
      <c r="L1342" s="239"/>
      <c r="M1342" s="239"/>
      <c r="N1342" s="239"/>
      <c r="O1342" s="239"/>
    </row>
    <row r="1343" spans="2:15">
      <c r="B1343" s="251" t="s">
        <v>1438</v>
      </c>
      <c r="C1343" s="251" t="s">
        <v>4186</v>
      </c>
      <c r="D1343" s="251" t="s">
        <v>4013</v>
      </c>
      <c r="E1343" s="251"/>
      <c r="F1343" s="251"/>
      <c r="G1343" s="251" t="s">
        <v>4187</v>
      </c>
      <c r="H1343" s="251" t="s">
        <v>4188</v>
      </c>
      <c r="I1343" s="679">
        <v>2.25</v>
      </c>
      <c r="J1343" s="251" t="s">
        <v>944</v>
      </c>
      <c r="K1343" s="251" t="s">
        <v>2495</v>
      </c>
      <c r="L1343" s="239"/>
      <c r="M1343" s="239"/>
      <c r="N1343" s="239"/>
      <c r="O1343" s="239"/>
    </row>
    <row r="1344" spans="2:15">
      <c r="B1344" s="251" t="s">
        <v>1438</v>
      </c>
      <c r="C1344" s="251" t="s">
        <v>4186</v>
      </c>
      <c r="D1344" s="251" t="s">
        <v>4013</v>
      </c>
      <c r="E1344" s="251"/>
      <c r="F1344" s="251"/>
      <c r="G1344" s="251" t="s">
        <v>4187</v>
      </c>
      <c r="H1344" s="251" t="s">
        <v>4188</v>
      </c>
      <c r="I1344" s="679">
        <v>5.5</v>
      </c>
      <c r="J1344" s="251" t="s">
        <v>944</v>
      </c>
      <c r="K1344" s="251" t="s">
        <v>2495</v>
      </c>
      <c r="L1344" s="239"/>
      <c r="M1344" s="239"/>
      <c r="N1344" s="239"/>
      <c r="O1344" s="239"/>
    </row>
    <row r="1345" spans="2:15">
      <c r="B1345" s="251" t="s">
        <v>1438</v>
      </c>
      <c r="C1345" s="251" t="s">
        <v>4186</v>
      </c>
      <c r="D1345" s="251" t="s">
        <v>4013</v>
      </c>
      <c r="E1345" s="251"/>
      <c r="F1345" s="251"/>
      <c r="G1345" s="251" t="s">
        <v>4187</v>
      </c>
      <c r="H1345" s="251" t="s">
        <v>4188</v>
      </c>
      <c r="I1345" s="679">
        <v>3</v>
      </c>
      <c r="J1345" s="251" t="s">
        <v>944</v>
      </c>
      <c r="K1345" s="251" t="s">
        <v>2495</v>
      </c>
      <c r="L1345" s="239"/>
      <c r="M1345" s="239"/>
      <c r="N1345" s="239"/>
      <c r="O1345" s="239"/>
    </row>
    <row r="1346" spans="2:15">
      <c r="B1346" s="251" t="s">
        <v>1438</v>
      </c>
      <c r="C1346" s="251" t="s">
        <v>4186</v>
      </c>
      <c r="D1346" s="251" t="s">
        <v>4013</v>
      </c>
      <c r="E1346" s="251"/>
      <c r="F1346" s="251"/>
      <c r="G1346" s="251" t="s">
        <v>4187</v>
      </c>
      <c r="H1346" s="251" t="s">
        <v>4188</v>
      </c>
      <c r="I1346" s="679">
        <v>7</v>
      </c>
      <c r="J1346" s="251" t="s">
        <v>944</v>
      </c>
      <c r="K1346" s="251" t="s">
        <v>2495</v>
      </c>
      <c r="L1346" s="239"/>
      <c r="M1346" s="239"/>
      <c r="N1346" s="239"/>
      <c r="O1346" s="239"/>
    </row>
    <row r="1347" spans="2:15">
      <c r="B1347" s="251" t="s">
        <v>1438</v>
      </c>
      <c r="C1347" s="251" t="s">
        <v>4186</v>
      </c>
      <c r="D1347" s="251" t="s">
        <v>4013</v>
      </c>
      <c r="E1347" s="251"/>
      <c r="F1347" s="251"/>
      <c r="G1347" s="251" t="s">
        <v>4187</v>
      </c>
      <c r="H1347" s="251" t="s">
        <v>4188</v>
      </c>
      <c r="I1347" s="679">
        <v>4.5</v>
      </c>
      <c r="J1347" s="251" t="s">
        <v>944</v>
      </c>
      <c r="K1347" s="251" t="s">
        <v>2495</v>
      </c>
      <c r="L1347" s="239"/>
      <c r="M1347" s="239"/>
      <c r="N1347" s="239"/>
      <c r="O1347" s="239"/>
    </row>
    <row r="1348" spans="2:15">
      <c r="B1348" s="251" t="s">
        <v>1438</v>
      </c>
      <c r="C1348" s="251" t="s">
        <v>4186</v>
      </c>
      <c r="D1348" s="251" t="s">
        <v>4013</v>
      </c>
      <c r="E1348" s="251"/>
      <c r="F1348" s="251"/>
      <c r="G1348" s="251" t="s">
        <v>4187</v>
      </c>
      <c r="H1348" s="251" t="s">
        <v>4188</v>
      </c>
      <c r="I1348" s="679">
        <v>6</v>
      </c>
      <c r="J1348" s="251" t="s">
        <v>944</v>
      </c>
      <c r="K1348" s="251" t="s">
        <v>2495</v>
      </c>
      <c r="L1348" s="239"/>
      <c r="M1348" s="239"/>
      <c r="N1348" s="239"/>
      <c r="O1348" s="239"/>
    </row>
    <row r="1349" spans="2:15">
      <c r="B1349" s="251" t="s">
        <v>1438</v>
      </c>
      <c r="C1349" s="251" t="s">
        <v>4186</v>
      </c>
      <c r="D1349" s="251" t="s">
        <v>4013</v>
      </c>
      <c r="E1349" s="251"/>
      <c r="F1349" s="251"/>
      <c r="G1349" s="251" t="s">
        <v>4187</v>
      </c>
      <c r="H1349" s="251" t="s">
        <v>4188</v>
      </c>
      <c r="I1349" s="679">
        <v>4</v>
      </c>
      <c r="J1349" s="251" t="s">
        <v>944</v>
      </c>
      <c r="K1349" s="251" t="s">
        <v>2495</v>
      </c>
      <c r="L1349" s="239"/>
      <c r="M1349" s="239"/>
      <c r="N1349" s="239"/>
      <c r="O1349" s="239"/>
    </row>
    <row r="1350" spans="2:15">
      <c r="B1350" s="251" t="s">
        <v>1438</v>
      </c>
      <c r="C1350" s="251" t="s">
        <v>4186</v>
      </c>
      <c r="D1350" s="251" t="s">
        <v>4013</v>
      </c>
      <c r="E1350" s="251"/>
      <c r="F1350" s="251"/>
      <c r="G1350" s="251" t="s">
        <v>4187</v>
      </c>
      <c r="H1350" s="251" t="s">
        <v>4188</v>
      </c>
      <c r="I1350" s="679">
        <v>4</v>
      </c>
      <c r="J1350" s="251" t="s">
        <v>944</v>
      </c>
      <c r="K1350" s="251" t="s">
        <v>2495</v>
      </c>
      <c r="L1350" s="239"/>
      <c r="M1350" s="239"/>
      <c r="N1350" s="239"/>
      <c r="O1350" s="239"/>
    </row>
    <row r="1351" spans="2:15">
      <c r="B1351" s="251" t="s">
        <v>1438</v>
      </c>
      <c r="C1351" s="251" t="s">
        <v>4186</v>
      </c>
      <c r="D1351" s="251" t="s">
        <v>4013</v>
      </c>
      <c r="E1351" s="251"/>
      <c r="F1351" s="251"/>
      <c r="G1351" s="251" t="s">
        <v>4187</v>
      </c>
      <c r="H1351" s="251" t="s">
        <v>4188</v>
      </c>
      <c r="I1351" s="679">
        <v>4</v>
      </c>
      <c r="J1351" s="251" t="s">
        <v>944</v>
      </c>
      <c r="K1351" s="251" t="s">
        <v>2495</v>
      </c>
      <c r="L1351" s="239"/>
      <c r="M1351" s="239"/>
      <c r="N1351" s="239"/>
      <c r="O1351" s="239"/>
    </row>
    <row r="1352" spans="2:15">
      <c r="B1352" s="251" t="s">
        <v>1438</v>
      </c>
      <c r="C1352" s="251" t="s">
        <v>4186</v>
      </c>
      <c r="D1352" s="251" t="s">
        <v>4013</v>
      </c>
      <c r="E1352" s="251"/>
      <c r="F1352" s="251"/>
      <c r="G1352" s="251" t="s">
        <v>4187</v>
      </c>
      <c r="H1352" s="251" t="s">
        <v>4188</v>
      </c>
      <c r="I1352" s="679">
        <v>2.5</v>
      </c>
      <c r="J1352" s="251" t="s">
        <v>944</v>
      </c>
      <c r="K1352" s="251" t="s">
        <v>2495</v>
      </c>
      <c r="L1352" s="239"/>
      <c r="M1352" s="239"/>
      <c r="N1352" s="239"/>
      <c r="O1352" s="239"/>
    </row>
    <row r="1353" spans="2:15">
      <c r="B1353" s="251" t="s">
        <v>1438</v>
      </c>
      <c r="C1353" s="251" t="s">
        <v>4186</v>
      </c>
      <c r="D1353" s="251" t="s">
        <v>4013</v>
      </c>
      <c r="E1353" s="251"/>
      <c r="F1353" s="251"/>
      <c r="G1353" s="251" t="s">
        <v>4187</v>
      </c>
      <c r="H1353" s="251" t="s">
        <v>4188</v>
      </c>
      <c r="I1353" s="679">
        <v>6.75</v>
      </c>
      <c r="J1353" s="251" t="s">
        <v>944</v>
      </c>
      <c r="K1353" s="251" t="s">
        <v>2495</v>
      </c>
      <c r="L1353" s="239"/>
      <c r="M1353" s="239"/>
      <c r="N1353" s="239"/>
      <c r="O1353" s="239"/>
    </row>
    <row r="1354" spans="2:15">
      <c r="B1354" s="251" t="s">
        <v>1438</v>
      </c>
      <c r="C1354" s="251" t="s">
        <v>4186</v>
      </c>
      <c r="D1354" s="251" t="s">
        <v>4013</v>
      </c>
      <c r="E1354" s="251"/>
      <c r="F1354" s="251"/>
      <c r="G1354" s="251" t="s">
        <v>4187</v>
      </c>
      <c r="H1354" s="251" t="s">
        <v>4188</v>
      </c>
      <c r="I1354" s="679">
        <v>3.25</v>
      </c>
      <c r="J1354" s="251" t="s">
        <v>944</v>
      </c>
      <c r="K1354" s="251" t="s">
        <v>2495</v>
      </c>
      <c r="L1354" s="239"/>
      <c r="M1354" s="239"/>
      <c r="N1354" s="239"/>
      <c r="O1354" s="239"/>
    </row>
    <row r="1355" spans="2:15">
      <c r="B1355" s="251" t="s">
        <v>1438</v>
      </c>
      <c r="C1355" s="251" t="s">
        <v>4186</v>
      </c>
      <c r="D1355" s="251" t="s">
        <v>4013</v>
      </c>
      <c r="E1355" s="251"/>
      <c r="F1355" s="251"/>
      <c r="G1355" s="251" t="s">
        <v>4187</v>
      </c>
      <c r="H1355" s="251" t="s">
        <v>4188</v>
      </c>
      <c r="I1355" s="679">
        <v>3</v>
      </c>
      <c r="J1355" s="251" t="s">
        <v>944</v>
      </c>
      <c r="K1355" s="251" t="s">
        <v>2495</v>
      </c>
      <c r="L1355" s="239"/>
      <c r="M1355" s="239"/>
      <c r="N1355" s="239"/>
      <c r="O1355" s="239"/>
    </row>
    <row r="1356" spans="2:15">
      <c r="B1356" s="251" t="s">
        <v>1438</v>
      </c>
      <c r="C1356" s="251" t="s">
        <v>4186</v>
      </c>
      <c r="D1356" s="251" t="s">
        <v>4013</v>
      </c>
      <c r="E1356" s="251"/>
      <c r="F1356" s="251"/>
      <c r="G1356" s="251" t="s">
        <v>4187</v>
      </c>
      <c r="H1356" s="251" t="s">
        <v>4188</v>
      </c>
      <c r="I1356" s="679">
        <v>2.5</v>
      </c>
      <c r="J1356" s="251" t="s">
        <v>944</v>
      </c>
      <c r="K1356" s="251" t="s">
        <v>2495</v>
      </c>
      <c r="L1356" s="239"/>
      <c r="M1356" s="239"/>
      <c r="N1356" s="239"/>
      <c r="O1356" s="239"/>
    </row>
    <row r="1357" spans="2:15">
      <c r="B1357" s="251" t="s">
        <v>1438</v>
      </c>
      <c r="C1357" s="251" t="s">
        <v>4186</v>
      </c>
      <c r="D1357" s="251" t="s">
        <v>4013</v>
      </c>
      <c r="E1357" s="251"/>
      <c r="F1357" s="251"/>
      <c r="G1357" s="251" t="s">
        <v>4187</v>
      </c>
      <c r="H1357" s="251" t="s">
        <v>4188</v>
      </c>
      <c r="I1357" s="679">
        <v>4.5</v>
      </c>
      <c r="J1357" s="251" t="s">
        <v>944</v>
      </c>
      <c r="K1357" s="251" t="s">
        <v>2495</v>
      </c>
      <c r="L1357" s="239"/>
      <c r="M1357" s="239"/>
      <c r="N1357" s="239"/>
      <c r="O1357" s="239"/>
    </row>
    <row r="1358" spans="2:15">
      <c r="B1358" s="251" t="s">
        <v>1438</v>
      </c>
      <c r="C1358" s="251" t="s">
        <v>4186</v>
      </c>
      <c r="D1358" s="251" t="s">
        <v>4013</v>
      </c>
      <c r="E1358" s="251"/>
      <c r="F1358" s="251"/>
      <c r="G1358" s="251" t="s">
        <v>4187</v>
      </c>
      <c r="H1358" s="251" t="s">
        <v>4188</v>
      </c>
      <c r="I1358" s="679">
        <v>4</v>
      </c>
      <c r="J1358" s="251" t="s">
        <v>944</v>
      </c>
      <c r="K1358" s="251" t="s">
        <v>2495</v>
      </c>
      <c r="L1358" s="239"/>
      <c r="M1358" s="239"/>
      <c r="N1358" s="239"/>
      <c r="O1358" s="239"/>
    </row>
    <row r="1359" spans="2:15">
      <c r="B1359" s="251" t="s">
        <v>1438</v>
      </c>
      <c r="C1359" s="251" t="s">
        <v>4186</v>
      </c>
      <c r="D1359" s="251" t="s">
        <v>4013</v>
      </c>
      <c r="E1359" s="251"/>
      <c r="F1359" s="251"/>
      <c r="G1359" s="251" t="s">
        <v>4187</v>
      </c>
      <c r="H1359" s="251" t="s">
        <v>4188</v>
      </c>
      <c r="I1359" s="679">
        <v>4</v>
      </c>
      <c r="J1359" s="251" t="s">
        <v>944</v>
      </c>
      <c r="K1359" s="251" t="s">
        <v>2495</v>
      </c>
      <c r="L1359" s="239"/>
      <c r="M1359" s="239"/>
      <c r="N1359" s="239"/>
      <c r="O1359" s="239"/>
    </row>
    <row r="1360" spans="2:15">
      <c r="B1360" s="251" t="s">
        <v>1438</v>
      </c>
      <c r="C1360" s="251" t="s">
        <v>4186</v>
      </c>
      <c r="D1360" s="251" t="s">
        <v>947</v>
      </c>
      <c r="E1360" s="251"/>
      <c r="F1360" s="251"/>
      <c r="G1360" s="251" t="s">
        <v>4189</v>
      </c>
      <c r="H1360" s="251" t="s">
        <v>4190</v>
      </c>
      <c r="I1360" s="679">
        <v>15</v>
      </c>
      <c r="J1360" s="251" t="s">
        <v>944</v>
      </c>
      <c r="K1360" s="251" t="s">
        <v>2495</v>
      </c>
      <c r="L1360" s="239"/>
      <c r="M1360" s="239"/>
      <c r="N1360" s="239"/>
      <c r="O1360" s="239"/>
    </row>
    <row r="1361" spans="2:15">
      <c r="B1361" s="251" t="s">
        <v>1438</v>
      </c>
      <c r="C1361" s="251" t="s">
        <v>4186</v>
      </c>
      <c r="D1361" s="251" t="s">
        <v>947</v>
      </c>
      <c r="E1361" s="251"/>
      <c r="F1361" s="251"/>
      <c r="G1361" s="251" t="s">
        <v>4189</v>
      </c>
      <c r="H1361" s="251" t="s">
        <v>4190</v>
      </c>
      <c r="I1361" s="679">
        <v>15</v>
      </c>
      <c r="J1361" s="251" t="s">
        <v>944</v>
      </c>
      <c r="K1361" s="251" t="s">
        <v>2495</v>
      </c>
      <c r="L1361" s="239"/>
      <c r="M1361" s="239"/>
      <c r="N1361" s="239"/>
      <c r="O1361" s="239"/>
    </row>
    <row r="1362" spans="2:15">
      <c r="B1362" s="251" t="s">
        <v>1438</v>
      </c>
      <c r="C1362" s="251" t="s">
        <v>4186</v>
      </c>
      <c r="D1362" s="251" t="s">
        <v>947</v>
      </c>
      <c r="E1362" s="251"/>
      <c r="F1362" s="251"/>
      <c r="G1362" s="251" t="s">
        <v>4189</v>
      </c>
      <c r="H1362" s="251" t="s">
        <v>4190</v>
      </c>
      <c r="I1362" s="679">
        <v>15</v>
      </c>
      <c r="J1362" s="251" t="s">
        <v>944</v>
      </c>
      <c r="K1362" s="251" t="s">
        <v>2495</v>
      </c>
      <c r="L1362" s="239"/>
      <c r="M1362" s="239"/>
      <c r="N1362" s="239"/>
      <c r="O1362" s="239"/>
    </row>
    <row r="1363" spans="2:15">
      <c r="B1363" s="251" t="s">
        <v>1438</v>
      </c>
      <c r="C1363" s="251" t="s">
        <v>4186</v>
      </c>
      <c r="D1363" s="251" t="s">
        <v>947</v>
      </c>
      <c r="E1363" s="251"/>
      <c r="F1363" s="251"/>
      <c r="G1363" s="251" t="s">
        <v>4189</v>
      </c>
      <c r="H1363" s="251" t="s">
        <v>4190</v>
      </c>
      <c r="I1363" s="679">
        <v>15</v>
      </c>
      <c r="J1363" s="251" t="s">
        <v>944</v>
      </c>
      <c r="K1363" s="251" t="s">
        <v>2495</v>
      </c>
      <c r="L1363" s="239"/>
      <c r="M1363" s="239"/>
      <c r="N1363" s="239"/>
      <c r="O1363" s="239"/>
    </row>
    <row r="1364" spans="2:15">
      <c r="B1364" s="251" t="s">
        <v>1438</v>
      </c>
      <c r="C1364" s="251" t="s">
        <v>4186</v>
      </c>
      <c r="D1364" s="251" t="s">
        <v>947</v>
      </c>
      <c r="E1364" s="251"/>
      <c r="F1364" s="251"/>
      <c r="G1364" s="251" t="s">
        <v>4189</v>
      </c>
      <c r="H1364" s="251" t="s">
        <v>4190</v>
      </c>
      <c r="I1364" s="679">
        <v>15</v>
      </c>
      <c r="J1364" s="251" t="s">
        <v>944</v>
      </c>
      <c r="K1364" s="251" t="s">
        <v>2495</v>
      </c>
      <c r="L1364" s="239"/>
      <c r="M1364" s="239"/>
      <c r="N1364" s="239"/>
      <c r="O1364" s="239"/>
    </row>
    <row r="1365" spans="2:15">
      <c r="B1365" s="251" t="s">
        <v>1438</v>
      </c>
      <c r="C1365" s="251" t="s">
        <v>4186</v>
      </c>
      <c r="D1365" s="251" t="s">
        <v>947</v>
      </c>
      <c r="E1365" s="251"/>
      <c r="F1365" s="251"/>
      <c r="G1365" s="251" t="s">
        <v>4189</v>
      </c>
      <c r="H1365" s="251" t="s">
        <v>4190</v>
      </c>
      <c r="I1365" s="679">
        <v>15</v>
      </c>
      <c r="J1365" s="251" t="s">
        <v>944</v>
      </c>
      <c r="K1365" s="251" t="s">
        <v>2495</v>
      </c>
      <c r="L1365" s="239"/>
      <c r="M1365" s="239"/>
      <c r="N1365" s="239"/>
      <c r="O1365" s="239"/>
    </row>
    <row r="1366" spans="2:15">
      <c r="B1366" s="251" t="s">
        <v>1438</v>
      </c>
      <c r="C1366" s="251" t="s">
        <v>4186</v>
      </c>
      <c r="D1366" s="251" t="s">
        <v>947</v>
      </c>
      <c r="E1366" s="251"/>
      <c r="F1366" s="251"/>
      <c r="G1366" s="251" t="s">
        <v>4189</v>
      </c>
      <c r="H1366" s="251" t="s">
        <v>4190</v>
      </c>
      <c r="I1366" s="679">
        <v>15</v>
      </c>
      <c r="J1366" s="251" t="s">
        <v>944</v>
      </c>
      <c r="K1366" s="251" t="s">
        <v>2495</v>
      </c>
      <c r="L1366" s="239"/>
      <c r="M1366" s="239"/>
      <c r="N1366" s="239"/>
      <c r="O1366" s="239"/>
    </row>
    <row r="1367" spans="2:15">
      <c r="B1367" s="251" t="s">
        <v>1438</v>
      </c>
      <c r="C1367" s="251" t="s">
        <v>4186</v>
      </c>
      <c r="D1367" s="251" t="s">
        <v>947</v>
      </c>
      <c r="E1367" s="251"/>
      <c r="F1367" s="251"/>
      <c r="G1367" s="251" t="s">
        <v>4189</v>
      </c>
      <c r="H1367" s="251" t="s">
        <v>4190</v>
      </c>
      <c r="I1367" s="679">
        <v>15</v>
      </c>
      <c r="J1367" s="251" t="s">
        <v>944</v>
      </c>
      <c r="K1367" s="251" t="s">
        <v>2495</v>
      </c>
      <c r="L1367" s="239"/>
      <c r="M1367" s="239"/>
      <c r="N1367" s="239"/>
      <c r="O1367" s="239"/>
    </row>
    <row r="1368" spans="2:15">
      <c r="B1368" s="251" t="s">
        <v>1438</v>
      </c>
      <c r="C1368" s="251" t="s">
        <v>4186</v>
      </c>
      <c r="D1368" s="251" t="s">
        <v>947</v>
      </c>
      <c r="E1368" s="251"/>
      <c r="F1368" s="251"/>
      <c r="G1368" s="251" t="s">
        <v>4189</v>
      </c>
      <c r="H1368" s="251" t="s">
        <v>4190</v>
      </c>
      <c r="I1368" s="679">
        <v>15</v>
      </c>
      <c r="J1368" s="251" t="s">
        <v>944</v>
      </c>
      <c r="K1368" s="251" t="s">
        <v>2495</v>
      </c>
      <c r="L1368" s="239"/>
      <c r="M1368" s="239"/>
      <c r="N1368" s="239"/>
      <c r="O1368" s="239"/>
    </row>
    <row r="1369" spans="2:15">
      <c r="B1369" s="251" t="s">
        <v>1438</v>
      </c>
      <c r="C1369" s="251" t="s">
        <v>4186</v>
      </c>
      <c r="D1369" s="251" t="s">
        <v>947</v>
      </c>
      <c r="E1369" s="251"/>
      <c r="F1369" s="251"/>
      <c r="G1369" s="251" t="s">
        <v>4189</v>
      </c>
      <c r="H1369" s="251" t="s">
        <v>4190</v>
      </c>
      <c r="I1369" s="679">
        <v>15</v>
      </c>
      <c r="J1369" s="251" t="s">
        <v>944</v>
      </c>
      <c r="K1369" s="251" t="s">
        <v>2495</v>
      </c>
      <c r="L1369" s="239"/>
      <c r="M1369" s="239"/>
      <c r="N1369" s="239"/>
      <c r="O1369" s="239"/>
    </row>
    <row r="1370" spans="2:15">
      <c r="B1370" s="251" t="s">
        <v>1438</v>
      </c>
      <c r="C1370" s="251" t="s">
        <v>4186</v>
      </c>
      <c r="D1370" s="251" t="s">
        <v>947</v>
      </c>
      <c r="E1370" s="251"/>
      <c r="F1370" s="251"/>
      <c r="G1370" s="251" t="s">
        <v>4189</v>
      </c>
      <c r="H1370" s="251" t="s">
        <v>4190</v>
      </c>
      <c r="I1370" s="679">
        <v>15</v>
      </c>
      <c r="J1370" s="251" t="s">
        <v>944</v>
      </c>
      <c r="K1370" s="251" t="s">
        <v>2495</v>
      </c>
      <c r="L1370" s="239"/>
      <c r="M1370" s="239"/>
      <c r="N1370" s="239"/>
      <c r="O1370" s="239"/>
    </row>
    <row r="1371" spans="2:15">
      <c r="B1371" s="251" t="s">
        <v>1438</v>
      </c>
      <c r="C1371" s="251" t="s">
        <v>4186</v>
      </c>
      <c r="D1371" s="251" t="s">
        <v>947</v>
      </c>
      <c r="E1371" s="251"/>
      <c r="F1371" s="251"/>
      <c r="G1371" s="251" t="s">
        <v>4189</v>
      </c>
      <c r="H1371" s="251" t="s">
        <v>4190</v>
      </c>
      <c r="I1371" s="679">
        <v>15</v>
      </c>
      <c r="J1371" s="251" t="s">
        <v>944</v>
      </c>
      <c r="K1371" s="251" t="s">
        <v>2495</v>
      </c>
      <c r="L1371" s="239"/>
      <c r="M1371" s="239"/>
      <c r="N1371" s="239"/>
      <c r="O1371" s="239"/>
    </row>
    <row r="1372" spans="2:15">
      <c r="B1372" s="251" t="s">
        <v>1438</v>
      </c>
      <c r="C1372" s="251" t="s">
        <v>4186</v>
      </c>
      <c r="D1372" s="251" t="s">
        <v>947</v>
      </c>
      <c r="E1372" s="251"/>
      <c r="F1372" s="251"/>
      <c r="G1372" s="251" t="s">
        <v>4189</v>
      </c>
      <c r="H1372" s="251" t="s">
        <v>4190</v>
      </c>
      <c r="I1372" s="679">
        <v>15</v>
      </c>
      <c r="J1372" s="251" t="s">
        <v>944</v>
      </c>
      <c r="K1372" s="251" t="s">
        <v>2495</v>
      </c>
      <c r="L1372" s="239"/>
      <c r="M1372" s="239"/>
      <c r="N1372" s="239"/>
      <c r="O1372" s="239"/>
    </row>
    <row r="1373" spans="2:15">
      <c r="B1373" s="251" t="s">
        <v>1438</v>
      </c>
      <c r="C1373" s="251" t="s">
        <v>4186</v>
      </c>
      <c r="D1373" s="251" t="s">
        <v>947</v>
      </c>
      <c r="E1373" s="251"/>
      <c r="F1373" s="251"/>
      <c r="G1373" s="251" t="s">
        <v>4189</v>
      </c>
      <c r="H1373" s="251" t="s">
        <v>4190</v>
      </c>
      <c r="I1373" s="679">
        <v>15</v>
      </c>
      <c r="J1373" s="251" t="s">
        <v>944</v>
      </c>
      <c r="K1373" s="251" t="s">
        <v>2495</v>
      </c>
      <c r="L1373" s="239"/>
      <c r="M1373" s="239"/>
      <c r="N1373" s="239"/>
      <c r="O1373" s="239"/>
    </row>
    <row r="1374" spans="2:15">
      <c r="B1374" s="251" t="s">
        <v>1438</v>
      </c>
      <c r="C1374" s="251" t="s">
        <v>4186</v>
      </c>
      <c r="D1374" s="251" t="s">
        <v>947</v>
      </c>
      <c r="E1374" s="251"/>
      <c r="F1374" s="251"/>
      <c r="G1374" s="251" t="s">
        <v>4189</v>
      </c>
      <c r="H1374" s="251" t="s">
        <v>4190</v>
      </c>
      <c r="I1374" s="679">
        <v>15</v>
      </c>
      <c r="J1374" s="251" t="s">
        <v>944</v>
      </c>
      <c r="K1374" s="251" t="s">
        <v>2495</v>
      </c>
      <c r="L1374" s="239"/>
      <c r="M1374" s="239"/>
      <c r="N1374" s="239"/>
      <c r="O1374" s="239"/>
    </row>
    <row r="1375" spans="2:15">
      <c r="B1375" s="251" t="s">
        <v>1438</v>
      </c>
      <c r="C1375" s="251" t="s">
        <v>4186</v>
      </c>
      <c r="D1375" s="251" t="s">
        <v>947</v>
      </c>
      <c r="E1375" s="251"/>
      <c r="F1375" s="251"/>
      <c r="G1375" s="251" t="s">
        <v>4189</v>
      </c>
      <c r="H1375" s="251" t="s">
        <v>4190</v>
      </c>
      <c r="I1375" s="679">
        <v>15</v>
      </c>
      <c r="J1375" s="251" t="s">
        <v>944</v>
      </c>
      <c r="K1375" s="251" t="s">
        <v>2495</v>
      </c>
      <c r="L1375" s="239"/>
      <c r="M1375" s="239"/>
      <c r="N1375" s="239"/>
      <c r="O1375" s="239"/>
    </row>
    <row r="1376" spans="2:15">
      <c r="B1376" s="251" t="s">
        <v>1438</v>
      </c>
      <c r="C1376" s="251" t="s">
        <v>4186</v>
      </c>
      <c r="D1376" s="251" t="s">
        <v>947</v>
      </c>
      <c r="E1376" s="251"/>
      <c r="F1376" s="251"/>
      <c r="G1376" s="251" t="s">
        <v>4189</v>
      </c>
      <c r="H1376" s="251" t="s">
        <v>4190</v>
      </c>
      <c r="I1376" s="679">
        <v>15</v>
      </c>
      <c r="J1376" s="251" t="s">
        <v>944</v>
      </c>
      <c r="K1376" s="251" t="s">
        <v>2495</v>
      </c>
      <c r="L1376" s="239"/>
      <c r="M1376" s="239"/>
      <c r="N1376" s="239"/>
      <c r="O1376" s="239"/>
    </row>
    <row r="1377" spans="2:15">
      <c r="B1377" s="251" t="s">
        <v>1438</v>
      </c>
      <c r="C1377" s="251" t="s">
        <v>4186</v>
      </c>
      <c r="D1377" s="251" t="s">
        <v>947</v>
      </c>
      <c r="E1377" s="251"/>
      <c r="F1377" s="251"/>
      <c r="G1377" s="251" t="s">
        <v>4189</v>
      </c>
      <c r="H1377" s="251" t="s">
        <v>4190</v>
      </c>
      <c r="I1377" s="679">
        <v>15</v>
      </c>
      <c r="J1377" s="251" t="s">
        <v>944</v>
      </c>
      <c r="K1377" s="251" t="s">
        <v>2495</v>
      </c>
      <c r="L1377" s="239"/>
      <c r="M1377" s="239"/>
      <c r="N1377" s="239"/>
      <c r="O1377" s="239"/>
    </row>
    <row r="1378" spans="2:15">
      <c r="B1378" s="251" t="s">
        <v>1438</v>
      </c>
      <c r="C1378" s="251" t="s">
        <v>4186</v>
      </c>
      <c r="D1378" s="251" t="s">
        <v>947</v>
      </c>
      <c r="E1378" s="251"/>
      <c r="F1378" s="251"/>
      <c r="G1378" s="251" t="s">
        <v>4189</v>
      </c>
      <c r="H1378" s="251" t="s">
        <v>4190</v>
      </c>
      <c r="I1378" s="679">
        <v>15</v>
      </c>
      <c r="J1378" s="251" t="s">
        <v>944</v>
      </c>
      <c r="K1378" s="251" t="s">
        <v>2495</v>
      </c>
      <c r="L1378" s="239"/>
      <c r="M1378" s="239"/>
      <c r="N1378" s="239"/>
      <c r="O1378" s="239"/>
    </row>
    <row r="1379" spans="2:15">
      <c r="B1379" s="251" t="s">
        <v>1438</v>
      </c>
      <c r="C1379" s="251" t="s">
        <v>4186</v>
      </c>
      <c r="D1379" s="251" t="s">
        <v>947</v>
      </c>
      <c r="E1379" s="251"/>
      <c r="F1379" s="251"/>
      <c r="G1379" s="251" t="s">
        <v>4189</v>
      </c>
      <c r="H1379" s="251" t="s">
        <v>4190</v>
      </c>
      <c r="I1379" s="679">
        <v>15</v>
      </c>
      <c r="J1379" s="251" t="s">
        <v>944</v>
      </c>
      <c r="K1379" s="251" t="s">
        <v>2495</v>
      </c>
      <c r="L1379" s="239"/>
      <c r="M1379" s="239"/>
      <c r="N1379" s="239"/>
      <c r="O1379" s="239"/>
    </row>
    <row r="1380" spans="2:15">
      <c r="B1380" s="251" t="s">
        <v>1438</v>
      </c>
      <c r="C1380" s="251" t="s">
        <v>4186</v>
      </c>
      <c r="D1380" s="251" t="s">
        <v>947</v>
      </c>
      <c r="E1380" s="251"/>
      <c r="F1380" s="251"/>
      <c r="G1380" s="251" t="s">
        <v>4189</v>
      </c>
      <c r="H1380" s="251" t="s">
        <v>4190</v>
      </c>
      <c r="I1380" s="679">
        <v>15</v>
      </c>
      <c r="J1380" s="251" t="s">
        <v>944</v>
      </c>
      <c r="K1380" s="251" t="s">
        <v>2495</v>
      </c>
      <c r="L1380" s="239"/>
      <c r="M1380" s="239"/>
      <c r="N1380" s="239"/>
      <c r="O1380" s="239"/>
    </row>
    <row r="1381" spans="2:15">
      <c r="B1381" s="251" t="s">
        <v>1438</v>
      </c>
      <c r="C1381" s="251" t="s">
        <v>4186</v>
      </c>
      <c r="D1381" s="251" t="s">
        <v>947</v>
      </c>
      <c r="E1381" s="251"/>
      <c r="F1381" s="251"/>
      <c r="G1381" s="251" t="s">
        <v>4189</v>
      </c>
      <c r="H1381" s="251" t="s">
        <v>4190</v>
      </c>
      <c r="I1381" s="679">
        <v>15</v>
      </c>
      <c r="J1381" s="251" t="s">
        <v>944</v>
      </c>
      <c r="K1381" s="251" t="s">
        <v>2495</v>
      </c>
      <c r="L1381" s="239"/>
      <c r="M1381" s="239"/>
      <c r="N1381" s="239"/>
      <c r="O1381" s="239"/>
    </row>
    <row r="1382" spans="2:15">
      <c r="B1382" s="251" t="s">
        <v>1438</v>
      </c>
      <c r="C1382" s="251" t="s">
        <v>4186</v>
      </c>
      <c r="D1382" s="251" t="s">
        <v>947</v>
      </c>
      <c r="E1382" s="251"/>
      <c r="F1382" s="251"/>
      <c r="G1382" s="251" t="s">
        <v>4189</v>
      </c>
      <c r="H1382" s="251" t="s">
        <v>4190</v>
      </c>
      <c r="I1382" s="679">
        <v>15</v>
      </c>
      <c r="J1382" s="251" t="s">
        <v>944</v>
      </c>
      <c r="K1382" s="251" t="s">
        <v>2495</v>
      </c>
      <c r="L1382" s="239"/>
      <c r="M1382" s="239"/>
      <c r="N1382" s="239"/>
      <c r="O1382" s="239"/>
    </row>
    <row r="1383" spans="2:15">
      <c r="B1383" s="251" t="s">
        <v>1438</v>
      </c>
      <c r="C1383" s="251" t="s">
        <v>4186</v>
      </c>
      <c r="D1383" s="251" t="s">
        <v>947</v>
      </c>
      <c r="E1383" s="251"/>
      <c r="F1383" s="251"/>
      <c r="G1383" s="251" t="s">
        <v>4189</v>
      </c>
      <c r="H1383" s="251" t="s">
        <v>4190</v>
      </c>
      <c r="I1383" s="679">
        <v>15</v>
      </c>
      <c r="J1383" s="251" t="s">
        <v>944</v>
      </c>
      <c r="K1383" s="251" t="s">
        <v>2495</v>
      </c>
      <c r="L1383" s="239"/>
      <c r="M1383" s="239"/>
      <c r="N1383" s="239"/>
      <c r="O1383" s="239"/>
    </row>
    <row r="1384" spans="2:15">
      <c r="B1384" s="251" t="s">
        <v>1438</v>
      </c>
      <c r="C1384" s="251" t="s">
        <v>4186</v>
      </c>
      <c r="D1384" s="251" t="s">
        <v>947</v>
      </c>
      <c r="E1384" s="251"/>
      <c r="F1384" s="251"/>
      <c r="G1384" s="251" t="s">
        <v>4189</v>
      </c>
      <c r="H1384" s="251" t="s">
        <v>4190</v>
      </c>
      <c r="I1384" s="679">
        <v>15</v>
      </c>
      <c r="J1384" s="251" t="s">
        <v>944</v>
      </c>
      <c r="K1384" s="251" t="s">
        <v>2495</v>
      </c>
      <c r="L1384" s="239"/>
      <c r="M1384" s="239"/>
      <c r="N1384" s="239"/>
      <c r="O1384" s="239"/>
    </row>
    <row r="1385" spans="2:15">
      <c r="B1385" s="251" t="s">
        <v>1438</v>
      </c>
      <c r="C1385" s="251" t="s">
        <v>4186</v>
      </c>
      <c r="D1385" s="251" t="s">
        <v>947</v>
      </c>
      <c r="E1385" s="251"/>
      <c r="F1385" s="251"/>
      <c r="G1385" s="251" t="s">
        <v>4189</v>
      </c>
      <c r="H1385" s="251" t="s">
        <v>4190</v>
      </c>
      <c r="I1385" s="679">
        <v>15</v>
      </c>
      <c r="J1385" s="251" t="s">
        <v>944</v>
      </c>
      <c r="K1385" s="251" t="s">
        <v>2495</v>
      </c>
      <c r="L1385" s="239"/>
      <c r="M1385" s="239"/>
      <c r="N1385" s="239"/>
      <c r="O1385" s="239"/>
    </row>
    <row r="1386" spans="2:15">
      <c r="B1386" s="251" t="s">
        <v>1438</v>
      </c>
      <c r="C1386" s="251" t="s">
        <v>4186</v>
      </c>
      <c r="D1386" s="251" t="s">
        <v>947</v>
      </c>
      <c r="E1386" s="251"/>
      <c r="F1386" s="251"/>
      <c r="G1386" s="251" t="s">
        <v>4189</v>
      </c>
      <c r="H1386" s="251" t="s">
        <v>4190</v>
      </c>
      <c r="I1386" s="679">
        <v>15</v>
      </c>
      <c r="J1386" s="251" t="s">
        <v>944</v>
      </c>
      <c r="K1386" s="251" t="s">
        <v>2495</v>
      </c>
      <c r="L1386" s="239"/>
      <c r="M1386" s="239"/>
      <c r="N1386" s="239"/>
      <c r="O1386" s="239"/>
    </row>
    <row r="1387" spans="2:15">
      <c r="B1387" s="251" t="s">
        <v>1438</v>
      </c>
      <c r="C1387" s="251" t="s">
        <v>4186</v>
      </c>
      <c r="D1387" s="251" t="s">
        <v>947</v>
      </c>
      <c r="E1387" s="251"/>
      <c r="F1387" s="251"/>
      <c r="G1387" s="251" t="s">
        <v>4189</v>
      </c>
      <c r="H1387" s="251" t="s">
        <v>4190</v>
      </c>
      <c r="I1387" s="679">
        <v>15</v>
      </c>
      <c r="J1387" s="251" t="s">
        <v>944</v>
      </c>
      <c r="K1387" s="251" t="s">
        <v>2495</v>
      </c>
      <c r="L1387" s="239"/>
      <c r="M1387" s="239"/>
      <c r="N1387" s="239"/>
      <c r="O1387" s="239"/>
    </row>
    <row r="1388" spans="2:15">
      <c r="B1388" s="251" t="s">
        <v>1438</v>
      </c>
      <c r="C1388" s="251" t="s">
        <v>4186</v>
      </c>
      <c r="D1388" s="251" t="s">
        <v>947</v>
      </c>
      <c r="E1388" s="251"/>
      <c r="F1388" s="251"/>
      <c r="G1388" s="251" t="s">
        <v>4189</v>
      </c>
      <c r="H1388" s="251" t="s">
        <v>4190</v>
      </c>
      <c r="I1388" s="679">
        <v>15</v>
      </c>
      <c r="J1388" s="251" t="s">
        <v>944</v>
      </c>
      <c r="K1388" s="251" t="s">
        <v>2495</v>
      </c>
      <c r="L1388" s="239"/>
      <c r="M1388" s="239"/>
      <c r="N1388" s="239"/>
      <c r="O1388" s="239"/>
    </row>
    <row r="1389" spans="2:15">
      <c r="B1389" s="251" t="s">
        <v>1438</v>
      </c>
      <c r="C1389" s="251" t="s">
        <v>4186</v>
      </c>
      <c r="D1389" s="251" t="s">
        <v>947</v>
      </c>
      <c r="E1389" s="251"/>
      <c r="F1389" s="251"/>
      <c r="G1389" s="251" t="s">
        <v>4197</v>
      </c>
      <c r="H1389" s="251" t="s">
        <v>4198</v>
      </c>
      <c r="I1389" s="679">
        <v>15</v>
      </c>
      <c r="J1389" s="251" t="s">
        <v>944</v>
      </c>
      <c r="K1389" s="251" t="s">
        <v>2495</v>
      </c>
      <c r="L1389" s="239"/>
      <c r="M1389" s="239"/>
      <c r="N1389" s="239"/>
      <c r="O1389" s="239"/>
    </row>
    <row r="1390" spans="2:15">
      <c r="B1390" s="251" t="s">
        <v>1438</v>
      </c>
      <c r="C1390" s="251" t="s">
        <v>4186</v>
      </c>
      <c r="D1390" s="251" t="s">
        <v>947</v>
      </c>
      <c r="E1390" s="251"/>
      <c r="F1390" s="251"/>
      <c r="G1390" s="251" t="s">
        <v>4189</v>
      </c>
      <c r="H1390" s="251" t="s">
        <v>4190</v>
      </c>
      <c r="I1390" s="679">
        <v>15</v>
      </c>
      <c r="J1390" s="251" t="s">
        <v>944</v>
      </c>
      <c r="K1390" s="251" t="s">
        <v>2495</v>
      </c>
      <c r="L1390" s="239"/>
      <c r="M1390" s="239"/>
      <c r="N1390" s="239"/>
      <c r="O1390" s="239"/>
    </row>
    <row r="1391" spans="2:15">
      <c r="B1391" s="251" t="s">
        <v>1438</v>
      </c>
      <c r="C1391" s="251" t="s">
        <v>4186</v>
      </c>
      <c r="D1391" s="251" t="s">
        <v>947</v>
      </c>
      <c r="E1391" s="251"/>
      <c r="F1391" s="251"/>
      <c r="G1391" s="251" t="s">
        <v>4189</v>
      </c>
      <c r="H1391" s="251" t="s">
        <v>4190</v>
      </c>
      <c r="I1391" s="679">
        <v>15</v>
      </c>
      <c r="J1391" s="251" t="s">
        <v>944</v>
      </c>
      <c r="K1391" s="251" t="s">
        <v>2495</v>
      </c>
      <c r="L1391" s="239"/>
      <c r="M1391" s="239"/>
      <c r="N1391" s="239"/>
      <c r="O1391" s="239"/>
    </row>
    <row r="1392" spans="2:15">
      <c r="B1392" s="251" t="s">
        <v>1438</v>
      </c>
      <c r="C1392" s="251" t="s">
        <v>4186</v>
      </c>
      <c r="D1392" s="251" t="s">
        <v>947</v>
      </c>
      <c r="E1392" s="251"/>
      <c r="F1392" s="251"/>
      <c r="G1392" s="251" t="s">
        <v>4189</v>
      </c>
      <c r="H1392" s="251" t="s">
        <v>4190</v>
      </c>
      <c r="I1392" s="679">
        <v>15</v>
      </c>
      <c r="J1392" s="251" t="s">
        <v>944</v>
      </c>
      <c r="K1392" s="251" t="s">
        <v>2495</v>
      </c>
      <c r="L1392" s="239"/>
      <c r="M1392" s="239"/>
      <c r="N1392" s="239"/>
      <c r="O1392" s="239"/>
    </row>
    <row r="1393" spans="2:15">
      <c r="B1393" s="251" t="s">
        <v>1438</v>
      </c>
      <c r="C1393" s="251" t="s">
        <v>4186</v>
      </c>
      <c r="D1393" s="251" t="s">
        <v>947</v>
      </c>
      <c r="E1393" s="251"/>
      <c r="F1393" s="251"/>
      <c r="G1393" s="251" t="s">
        <v>4189</v>
      </c>
      <c r="H1393" s="251" t="s">
        <v>4190</v>
      </c>
      <c r="I1393" s="679">
        <v>15</v>
      </c>
      <c r="J1393" s="251" t="s">
        <v>944</v>
      </c>
      <c r="K1393" s="251" t="s">
        <v>2495</v>
      </c>
      <c r="L1393" s="239"/>
      <c r="M1393" s="239"/>
      <c r="N1393" s="239"/>
      <c r="O1393" s="239"/>
    </row>
    <row r="1394" spans="2:15">
      <c r="B1394" s="251" t="s">
        <v>1438</v>
      </c>
      <c r="C1394" s="251" t="s">
        <v>4186</v>
      </c>
      <c r="D1394" s="251" t="s">
        <v>947</v>
      </c>
      <c r="E1394" s="251"/>
      <c r="F1394" s="251"/>
      <c r="G1394" s="251" t="s">
        <v>4189</v>
      </c>
      <c r="H1394" s="251" t="s">
        <v>4190</v>
      </c>
      <c r="I1394" s="679">
        <v>15</v>
      </c>
      <c r="J1394" s="251" t="s">
        <v>944</v>
      </c>
      <c r="K1394" s="251" t="s">
        <v>2495</v>
      </c>
      <c r="L1394" s="239"/>
      <c r="M1394" s="239"/>
      <c r="N1394" s="239"/>
      <c r="O1394" s="239"/>
    </row>
    <row r="1395" spans="2:15">
      <c r="B1395" s="251" t="s">
        <v>1438</v>
      </c>
      <c r="C1395" s="251" t="s">
        <v>4186</v>
      </c>
      <c r="D1395" s="251" t="s">
        <v>947</v>
      </c>
      <c r="E1395" s="251"/>
      <c r="F1395" s="251"/>
      <c r="G1395" s="251" t="s">
        <v>4189</v>
      </c>
      <c r="H1395" s="251" t="s">
        <v>4190</v>
      </c>
      <c r="I1395" s="679">
        <v>15</v>
      </c>
      <c r="J1395" s="251" t="s">
        <v>944</v>
      </c>
      <c r="K1395" s="251" t="s">
        <v>2495</v>
      </c>
      <c r="L1395" s="239"/>
      <c r="M1395" s="239"/>
      <c r="N1395" s="239"/>
      <c r="O1395" s="239"/>
    </row>
    <row r="1396" spans="2:15">
      <c r="B1396" s="251" t="s">
        <v>1438</v>
      </c>
      <c r="C1396" s="251" t="s">
        <v>4186</v>
      </c>
      <c r="D1396" s="251" t="s">
        <v>947</v>
      </c>
      <c r="E1396" s="251"/>
      <c r="F1396" s="251"/>
      <c r="G1396" s="251" t="s">
        <v>4189</v>
      </c>
      <c r="H1396" s="251" t="s">
        <v>4190</v>
      </c>
      <c r="I1396" s="679">
        <v>15</v>
      </c>
      <c r="J1396" s="251" t="s">
        <v>944</v>
      </c>
      <c r="K1396" s="251" t="s">
        <v>2495</v>
      </c>
      <c r="L1396" s="239"/>
      <c r="M1396" s="239"/>
      <c r="N1396" s="239"/>
      <c r="O1396" s="239"/>
    </row>
    <row r="1397" spans="2:15">
      <c r="B1397" s="251" t="s">
        <v>1438</v>
      </c>
      <c r="C1397" s="251" t="s">
        <v>4186</v>
      </c>
      <c r="D1397" s="251" t="s">
        <v>947</v>
      </c>
      <c r="E1397" s="251"/>
      <c r="F1397" s="251"/>
      <c r="G1397" s="251" t="s">
        <v>4189</v>
      </c>
      <c r="H1397" s="251" t="s">
        <v>4190</v>
      </c>
      <c r="I1397" s="679">
        <v>15</v>
      </c>
      <c r="J1397" s="251" t="s">
        <v>944</v>
      </c>
      <c r="K1397" s="251" t="s">
        <v>2495</v>
      </c>
      <c r="L1397" s="239"/>
      <c r="M1397" s="239"/>
      <c r="N1397" s="239"/>
      <c r="O1397" s="239"/>
    </row>
    <row r="1398" spans="2:15">
      <c r="B1398" s="251" t="s">
        <v>1438</v>
      </c>
      <c r="C1398" s="251" t="s">
        <v>4186</v>
      </c>
      <c r="D1398" s="251" t="s">
        <v>947</v>
      </c>
      <c r="E1398" s="251"/>
      <c r="F1398" s="251"/>
      <c r="G1398" s="251" t="s">
        <v>4189</v>
      </c>
      <c r="H1398" s="251" t="s">
        <v>4190</v>
      </c>
      <c r="I1398" s="679">
        <v>15</v>
      </c>
      <c r="J1398" s="251" t="s">
        <v>944</v>
      </c>
      <c r="K1398" s="251" t="s">
        <v>2495</v>
      </c>
      <c r="L1398" s="239"/>
      <c r="M1398" s="239"/>
      <c r="N1398" s="239"/>
      <c r="O1398" s="239"/>
    </row>
    <row r="1399" spans="2:15">
      <c r="B1399" s="251" t="s">
        <v>1438</v>
      </c>
      <c r="C1399" s="251" t="s">
        <v>4186</v>
      </c>
      <c r="D1399" s="251" t="s">
        <v>947</v>
      </c>
      <c r="E1399" s="251"/>
      <c r="F1399" s="251"/>
      <c r="G1399" s="251" t="s">
        <v>4189</v>
      </c>
      <c r="H1399" s="251" t="s">
        <v>4190</v>
      </c>
      <c r="I1399" s="679">
        <v>15</v>
      </c>
      <c r="J1399" s="251" t="s">
        <v>944</v>
      </c>
      <c r="K1399" s="251" t="s">
        <v>2495</v>
      </c>
      <c r="L1399" s="239"/>
      <c r="M1399" s="239"/>
      <c r="N1399" s="239"/>
      <c r="O1399" s="239"/>
    </row>
    <row r="1400" spans="2:15">
      <c r="B1400" s="251" t="s">
        <v>1438</v>
      </c>
      <c r="C1400" s="251" t="s">
        <v>4186</v>
      </c>
      <c r="D1400" s="251" t="s">
        <v>947</v>
      </c>
      <c r="E1400" s="251"/>
      <c r="F1400" s="251"/>
      <c r="G1400" s="251" t="s">
        <v>4189</v>
      </c>
      <c r="H1400" s="251" t="s">
        <v>4190</v>
      </c>
      <c r="I1400" s="679">
        <v>15</v>
      </c>
      <c r="J1400" s="251" t="s">
        <v>944</v>
      </c>
      <c r="K1400" s="251" t="s">
        <v>2495</v>
      </c>
      <c r="L1400" s="239"/>
      <c r="M1400" s="239"/>
      <c r="N1400" s="239"/>
      <c r="O1400" s="239"/>
    </row>
    <row r="1401" spans="2:15">
      <c r="B1401" s="251" t="s">
        <v>1438</v>
      </c>
      <c r="C1401" s="251" t="s">
        <v>4186</v>
      </c>
      <c r="D1401" s="251" t="s">
        <v>947</v>
      </c>
      <c r="E1401" s="251"/>
      <c r="F1401" s="251"/>
      <c r="G1401" s="251" t="s">
        <v>4189</v>
      </c>
      <c r="H1401" s="251" t="s">
        <v>4190</v>
      </c>
      <c r="I1401" s="679">
        <v>15</v>
      </c>
      <c r="J1401" s="251" t="s">
        <v>944</v>
      </c>
      <c r="K1401" s="251" t="s">
        <v>2495</v>
      </c>
      <c r="L1401" s="239"/>
      <c r="M1401" s="239"/>
      <c r="N1401" s="239"/>
      <c r="O1401" s="239"/>
    </row>
    <row r="1402" spans="2:15">
      <c r="B1402" s="251" t="s">
        <v>1438</v>
      </c>
      <c r="C1402" s="251" t="s">
        <v>4186</v>
      </c>
      <c r="D1402" s="251" t="s">
        <v>947</v>
      </c>
      <c r="E1402" s="251"/>
      <c r="F1402" s="251"/>
      <c r="G1402" s="251" t="s">
        <v>4189</v>
      </c>
      <c r="H1402" s="251" t="s">
        <v>4190</v>
      </c>
      <c r="I1402" s="679">
        <v>15</v>
      </c>
      <c r="J1402" s="251" t="s">
        <v>944</v>
      </c>
      <c r="K1402" s="251" t="s">
        <v>2495</v>
      </c>
      <c r="L1402" s="239"/>
      <c r="M1402" s="239"/>
      <c r="N1402" s="239"/>
      <c r="O1402" s="239"/>
    </row>
    <row r="1403" spans="2:15">
      <c r="B1403" s="251" t="s">
        <v>1438</v>
      </c>
      <c r="C1403" s="251" t="s">
        <v>4186</v>
      </c>
      <c r="D1403" s="251" t="s">
        <v>947</v>
      </c>
      <c r="E1403" s="251"/>
      <c r="F1403" s="251"/>
      <c r="G1403" s="251" t="s">
        <v>4189</v>
      </c>
      <c r="H1403" s="251" t="s">
        <v>4190</v>
      </c>
      <c r="I1403" s="679">
        <v>15</v>
      </c>
      <c r="J1403" s="251" t="s">
        <v>944</v>
      </c>
      <c r="K1403" s="251" t="s">
        <v>2495</v>
      </c>
      <c r="L1403" s="239"/>
      <c r="M1403" s="239"/>
      <c r="N1403" s="239"/>
      <c r="O1403" s="239"/>
    </row>
    <row r="1404" spans="2:15">
      <c r="B1404" s="251" t="s">
        <v>1438</v>
      </c>
      <c r="C1404" s="251" t="s">
        <v>4186</v>
      </c>
      <c r="D1404" s="251" t="s">
        <v>941</v>
      </c>
      <c r="E1404" s="251"/>
      <c r="F1404" s="251"/>
      <c r="G1404" s="251" t="s">
        <v>4189</v>
      </c>
      <c r="H1404" s="251" t="s">
        <v>4190</v>
      </c>
      <c r="I1404" s="679">
        <v>15</v>
      </c>
      <c r="J1404" s="251" t="s">
        <v>944</v>
      </c>
      <c r="K1404" s="251" t="s">
        <v>2495</v>
      </c>
      <c r="L1404" s="239"/>
      <c r="M1404" s="239"/>
      <c r="N1404" s="239"/>
      <c r="O1404" s="239"/>
    </row>
    <row r="1405" spans="2:15">
      <c r="B1405" s="251" t="s">
        <v>1438</v>
      </c>
      <c r="C1405" s="251" t="s">
        <v>4186</v>
      </c>
      <c r="D1405" s="251" t="s">
        <v>953</v>
      </c>
      <c r="E1405" s="251"/>
      <c r="F1405" s="251"/>
      <c r="G1405" s="251" t="s">
        <v>4189</v>
      </c>
      <c r="H1405" s="251" t="s">
        <v>4190</v>
      </c>
      <c r="I1405" s="679">
        <v>15</v>
      </c>
      <c r="J1405" s="251" t="s">
        <v>944</v>
      </c>
      <c r="K1405" s="251" t="s">
        <v>2495</v>
      </c>
      <c r="L1405" s="239"/>
      <c r="M1405" s="239"/>
      <c r="N1405" s="239"/>
      <c r="O1405" s="239"/>
    </row>
    <row r="1406" spans="2:15">
      <c r="B1406" s="251" t="s">
        <v>1438</v>
      </c>
      <c r="C1406" s="251" t="s">
        <v>4186</v>
      </c>
      <c r="D1406" s="251" t="s">
        <v>4008</v>
      </c>
      <c r="E1406" s="251"/>
      <c r="F1406" s="251"/>
      <c r="G1406" s="251" t="s">
        <v>4191</v>
      </c>
      <c r="H1406" s="251" t="s">
        <v>4192</v>
      </c>
      <c r="I1406" s="679">
        <v>60.371000000000002</v>
      </c>
      <c r="J1406" s="251" t="s">
        <v>956</v>
      </c>
      <c r="K1406" s="251" t="s">
        <v>2495</v>
      </c>
      <c r="L1406" s="239"/>
      <c r="M1406" s="239"/>
      <c r="N1406" s="239"/>
      <c r="O1406" s="239"/>
    </row>
    <row r="1407" spans="2:15">
      <c r="B1407" s="251" t="s">
        <v>1438</v>
      </c>
      <c r="C1407" s="251" t="s">
        <v>4186</v>
      </c>
      <c r="D1407" s="251" t="s">
        <v>4012</v>
      </c>
      <c r="E1407" s="251"/>
      <c r="F1407" s="251"/>
      <c r="G1407" s="251" t="s">
        <v>4191</v>
      </c>
      <c r="H1407" s="251" t="s">
        <v>4192</v>
      </c>
      <c r="I1407" s="679">
        <v>8.1560000000000006</v>
      </c>
      <c r="J1407" s="251" t="s">
        <v>956</v>
      </c>
      <c r="K1407" s="251" t="s">
        <v>2495</v>
      </c>
      <c r="L1407" s="239"/>
      <c r="M1407" s="239"/>
      <c r="N1407" s="239"/>
      <c r="O1407" s="239"/>
    </row>
    <row r="1408" spans="2:15">
      <c r="B1408" s="251" t="s">
        <v>1438</v>
      </c>
      <c r="C1408" s="251" t="s">
        <v>4186</v>
      </c>
      <c r="D1408" s="251" t="s">
        <v>4012</v>
      </c>
      <c r="E1408" s="251"/>
      <c r="F1408" s="251"/>
      <c r="G1408" s="251" t="s">
        <v>4191</v>
      </c>
      <c r="H1408" s="251" t="s">
        <v>4192</v>
      </c>
      <c r="I1408" s="679">
        <v>8.2200000000000006</v>
      </c>
      <c r="J1408" s="251" t="s">
        <v>956</v>
      </c>
      <c r="K1408" s="251" t="s">
        <v>2495</v>
      </c>
      <c r="L1408" s="239"/>
      <c r="M1408" s="239"/>
      <c r="N1408" s="239"/>
      <c r="O1408" s="239"/>
    </row>
    <row r="1409" spans="2:15">
      <c r="B1409" s="251" t="s">
        <v>1438</v>
      </c>
      <c r="C1409" s="251" t="s">
        <v>4186</v>
      </c>
      <c r="D1409" s="251" t="s">
        <v>4008</v>
      </c>
      <c r="E1409" s="251"/>
      <c r="F1409" s="251"/>
      <c r="G1409" s="251" t="s">
        <v>4191</v>
      </c>
      <c r="H1409" s="251" t="s">
        <v>4192</v>
      </c>
      <c r="I1409" s="679">
        <v>59.527000000000001</v>
      </c>
      <c r="J1409" s="251" t="s">
        <v>956</v>
      </c>
      <c r="K1409" s="251" t="s">
        <v>2495</v>
      </c>
      <c r="L1409" s="239"/>
      <c r="M1409" s="239"/>
      <c r="N1409" s="239"/>
      <c r="O1409" s="239"/>
    </row>
    <row r="1410" spans="2:15">
      <c r="B1410" s="251" t="s">
        <v>1438</v>
      </c>
      <c r="C1410" s="251" t="s">
        <v>4186</v>
      </c>
      <c r="D1410" s="251" t="s">
        <v>4008</v>
      </c>
      <c r="E1410" s="251"/>
      <c r="F1410" s="251"/>
      <c r="G1410" s="251" t="s">
        <v>4191</v>
      </c>
      <c r="H1410" s="251" t="s">
        <v>4192</v>
      </c>
      <c r="I1410" s="679">
        <v>58.78</v>
      </c>
      <c r="J1410" s="251" t="s">
        <v>956</v>
      </c>
      <c r="K1410" s="251" t="s">
        <v>2495</v>
      </c>
      <c r="L1410" s="239"/>
      <c r="M1410" s="239"/>
      <c r="N1410" s="239"/>
      <c r="O1410" s="239"/>
    </row>
    <row r="1411" spans="2:15">
      <c r="B1411" s="251" t="s">
        <v>1438</v>
      </c>
      <c r="C1411" s="251" t="s">
        <v>4186</v>
      </c>
      <c r="D1411" s="251" t="s">
        <v>4012</v>
      </c>
      <c r="E1411" s="251"/>
      <c r="F1411" s="251"/>
      <c r="G1411" s="251" t="s">
        <v>4191</v>
      </c>
      <c r="H1411" s="251" t="s">
        <v>4192</v>
      </c>
      <c r="I1411" s="679">
        <v>8.2959999999999994</v>
      </c>
      <c r="J1411" s="251" t="s">
        <v>956</v>
      </c>
      <c r="K1411" s="251" t="s">
        <v>2495</v>
      </c>
      <c r="L1411" s="239"/>
      <c r="M1411" s="239"/>
      <c r="N1411" s="239"/>
      <c r="O1411" s="239"/>
    </row>
    <row r="1412" spans="2:15">
      <c r="B1412" s="251" t="s">
        <v>1438</v>
      </c>
      <c r="C1412" s="251" t="s">
        <v>4186</v>
      </c>
      <c r="D1412" s="251" t="s">
        <v>4012</v>
      </c>
      <c r="E1412" s="251"/>
      <c r="F1412" s="251"/>
      <c r="G1412" s="251" t="s">
        <v>4191</v>
      </c>
      <c r="H1412" s="251" t="s">
        <v>4192</v>
      </c>
      <c r="I1412" s="679">
        <v>9.3049999999999997</v>
      </c>
      <c r="J1412" s="251" t="s">
        <v>956</v>
      </c>
      <c r="K1412" s="251" t="s">
        <v>2495</v>
      </c>
      <c r="L1412" s="239"/>
      <c r="M1412" s="239"/>
      <c r="N1412" s="239"/>
      <c r="O1412" s="239"/>
    </row>
    <row r="1413" spans="2:15">
      <c r="B1413" s="251" t="s">
        <v>1438</v>
      </c>
      <c r="C1413" s="251" t="s">
        <v>4186</v>
      </c>
      <c r="D1413" s="251" t="s">
        <v>4008</v>
      </c>
      <c r="E1413" s="251"/>
      <c r="F1413" s="251"/>
      <c r="G1413" s="251" t="s">
        <v>4191</v>
      </c>
      <c r="H1413" s="251" t="s">
        <v>4192</v>
      </c>
      <c r="I1413" s="679">
        <v>19.106000000000002</v>
      </c>
      <c r="J1413" s="251" t="s">
        <v>956</v>
      </c>
      <c r="K1413" s="251" t="s">
        <v>2495</v>
      </c>
      <c r="L1413" s="239"/>
      <c r="M1413" s="239"/>
      <c r="N1413" s="239"/>
      <c r="O1413" s="239"/>
    </row>
    <row r="1414" spans="2:15">
      <c r="B1414" s="251" t="s">
        <v>1438</v>
      </c>
      <c r="C1414" s="251" t="s">
        <v>4186</v>
      </c>
      <c r="D1414" s="251" t="s">
        <v>957</v>
      </c>
      <c r="E1414" s="251"/>
      <c r="F1414" s="251"/>
      <c r="G1414" s="251" t="s">
        <v>4193</v>
      </c>
      <c r="H1414" s="251" t="s">
        <v>4194</v>
      </c>
      <c r="I1414" s="679">
        <v>12</v>
      </c>
      <c r="J1414" s="251"/>
      <c r="K1414" s="251" t="s">
        <v>2495</v>
      </c>
      <c r="L1414" s="239"/>
      <c r="M1414" s="239"/>
      <c r="N1414" s="239"/>
      <c r="O1414" s="239"/>
    </row>
    <row r="1415" spans="2:15">
      <c r="B1415" s="251" t="s">
        <v>1438</v>
      </c>
      <c r="C1415" s="251" t="s">
        <v>4186</v>
      </c>
      <c r="D1415" s="251" t="s">
        <v>957</v>
      </c>
      <c r="E1415" s="251"/>
      <c r="F1415" s="251"/>
      <c r="G1415" s="251" t="s">
        <v>4193</v>
      </c>
      <c r="H1415" s="251" t="s">
        <v>4194</v>
      </c>
      <c r="I1415" s="679">
        <v>38</v>
      </c>
      <c r="J1415" s="251"/>
      <c r="K1415" s="251" t="s">
        <v>2495</v>
      </c>
      <c r="L1415" s="239"/>
      <c r="M1415" s="239"/>
      <c r="N1415" s="239"/>
      <c r="O1415" s="239"/>
    </row>
    <row r="1416" spans="2:15">
      <c r="B1416" s="251" t="s">
        <v>1438</v>
      </c>
      <c r="C1416" s="251" t="s">
        <v>4186</v>
      </c>
      <c r="D1416" s="251" t="s">
        <v>957</v>
      </c>
      <c r="E1416" s="251"/>
      <c r="F1416" s="251"/>
      <c r="G1416" s="251" t="s">
        <v>4193</v>
      </c>
      <c r="H1416" s="251" t="s">
        <v>4194</v>
      </c>
      <c r="I1416" s="679">
        <v>50</v>
      </c>
      <c r="J1416" s="251"/>
      <c r="K1416" s="251" t="s">
        <v>2495</v>
      </c>
      <c r="L1416" s="239"/>
      <c r="M1416" s="239"/>
      <c r="N1416" s="239"/>
      <c r="O1416" s="239"/>
    </row>
    <row r="1417" spans="2:15">
      <c r="B1417" s="251" t="s">
        <v>1438</v>
      </c>
      <c r="C1417" s="251" t="s">
        <v>4186</v>
      </c>
      <c r="D1417" s="251" t="s">
        <v>949</v>
      </c>
      <c r="E1417" s="251"/>
      <c r="F1417" s="251"/>
      <c r="G1417" s="251" t="s">
        <v>4199</v>
      </c>
      <c r="H1417" s="251" t="s">
        <v>4200</v>
      </c>
      <c r="I1417" s="679">
        <v>40</v>
      </c>
      <c r="J1417" s="251"/>
      <c r="K1417" s="251" t="s">
        <v>2495</v>
      </c>
      <c r="L1417" s="239"/>
      <c r="M1417" s="239"/>
      <c r="N1417" s="239"/>
      <c r="O1417" s="239"/>
    </row>
    <row r="1418" spans="2:15">
      <c r="B1418" s="251" t="s">
        <v>1438</v>
      </c>
      <c r="C1418" s="251" t="s">
        <v>4186</v>
      </c>
      <c r="D1418" s="251" t="s">
        <v>4013</v>
      </c>
      <c r="E1418" s="251"/>
      <c r="F1418" s="251"/>
      <c r="G1418" s="251" t="s">
        <v>4187</v>
      </c>
      <c r="H1418" s="251" t="s">
        <v>4188</v>
      </c>
      <c r="I1418" s="679">
        <v>4</v>
      </c>
      <c r="J1418" s="251" t="s">
        <v>944</v>
      </c>
      <c r="K1418" s="251" t="s">
        <v>2495</v>
      </c>
      <c r="L1418" s="239"/>
      <c r="M1418" s="239"/>
      <c r="N1418" s="239"/>
      <c r="O1418" s="239"/>
    </row>
    <row r="1419" spans="2:15">
      <c r="B1419" s="251" t="s">
        <v>1438</v>
      </c>
      <c r="C1419" s="251" t="s">
        <v>4186</v>
      </c>
      <c r="D1419" s="251" t="s">
        <v>4013</v>
      </c>
      <c r="E1419" s="251"/>
      <c r="F1419" s="251"/>
      <c r="G1419" s="251" t="s">
        <v>4187</v>
      </c>
      <c r="H1419" s="251" t="s">
        <v>4188</v>
      </c>
      <c r="I1419" s="679">
        <v>2.5</v>
      </c>
      <c r="J1419" s="251" t="s">
        <v>944</v>
      </c>
      <c r="K1419" s="251" t="s">
        <v>2495</v>
      </c>
      <c r="L1419" s="239"/>
      <c r="M1419" s="239"/>
      <c r="N1419" s="239"/>
      <c r="O1419" s="239"/>
    </row>
    <row r="1420" spans="2:15">
      <c r="B1420" s="251" t="s">
        <v>1438</v>
      </c>
      <c r="C1420" s="251" t="s">
        <v>4186</v>
      </c>
      <c r="D1420" s="251" t="s">
        <v>4013</v>
      </c>
      <c r="E1420" s="251"/>
      <c r="F1420" s="251"/>
      <c r="G1420" s="251" t="s">
        <v>4187</v>
      </c>
      <c r="H1420" s="251" t="s">
        <v>4188</v>
      </c>
      <c r="I1420" s="679">
        <v>2.5</v>
      </c>
      <c r="J1420" s="251" t="s">
        <v>944</v>
      </c>
      <c r="K1420" s="251" t="s">
        <v>2495</v>
      </c>
      <c r="L1420" s="239"/>
      <c r="M1420" s="239"/>
      <c r="N1420" s="239"/>
      <c r="O1420" s="239"/>
    </row>
    <row r="1421" spans="2:15">
      <c r="B1421" s="251" t="s">
        <v>1438</v>
      </c>
      <c r="C1421" s="251" t="s">
        <v>4186</v>
      </c>
      <c r="D1421" s="251" t="s">
        <v>4013</v>
      </c>
      <c r="E1421" s="251"/>
      <c r="F1421" s="251"/>
      <c r="G1421" s="251" t="s">
        <v>4187</v>
      </c>
      <c r="H1421" s="251" t="s">
        <v>4188</v>
      </c>
      <c r="I1421" s="679">
        <v>0.25</v>
      </c>
      <c r="J1421" s="251" t="s">
        <v>944</v>
      </c>
      <c r="K1421" s="251" t="s">
        <v>2495</v>
      </c>
      <c r="L1421" s="239"/>
      <c r="M1421" s="239"/>
      <c r="N1421" s="239"/>
      <c r="O1421" s="239"/>
    </row>
    <row r="1422" spans="2:15">
      <c r="B1422" s="251" t="s">
        <v>1438</v>
      </c>
      <c r="C1422" s="251" t="s">
        <v>4186</v>
      </c>
      <c r="D1422" s="251" t="s">
        <v>4013</v>
      </c>
      <c r="E1422" s="251"/>
      <c r="F1422" s="251"/>
      <c r="G1422" s="251" t="s">
        <v>4187</v>
      </c>
      <c r="H1422" s="251" t="s">
        <v>4188</v>
      </c>
      <c r="I1422" s="679">
        <v>3</v>
      </c>
      <c r="J1422" s="251" t="s">
        <v>944</v>
      </c>
      <c r="K1422" s="251" t="s">
        <v>2495</v>
      </c>
      <c r="L1422" s="239"/>
      <c r="M1422" s="239"/>
      <c r="N1422" s="239"/>
      <c r="O1422" s="239"/>
    </row>
    <row r="1423" spans="2:15">
      <c r="B1423" s="251" t="s">
        <v>1438</v>
      </c>
      <c r="C1423" s="251" t="s">
        <v>4186</v>
      </c>
      <c r="D1423" s="251" t="s">
        <v>4013</v>
      </c>
      <c r="E1423" s="251"/>
      <c r="F1423" s="251"/>
      <c r="G1423" s="251" t="s">
        <v>4187</v>
      </c>
      <c r="H1423" s="251" t="s">
        <v>4188</v>
      </c>
      <c r="I1423" s="679">
        <v>3.5</v>
      </c>
      <c r="J1423" s="251" t="s">
        <v>944</v>
      </c>
      <c r="K1423" s="251" t="s">
        <v>2495</v>
      </c>
      <c r="L1423" s="239"/>
      <c r="M1423" s="239"/>
      <c r="N1423" s="239"/>
      <c r="O1423" s="239"/>
    </row>
    <row r="1424" spans="2:15">
      <c r="B1424" s="251" t="s">
        <v>1438</v>
      </c>
      <c r="C1424" s="251" t="s">
        <v>4186</v>
      </c>
      <c r="D1424" s="251" t="s">
        <v>4013</v>
      </c>
      <c r="E1424" s="251"/>
      <c r="F1424" s="251"/>
      <c r="G1424" s="251" t="s">
        <v>4187</v>
      </c>
      <c r="H1424" s="251" t="s">
        <v>4188</v>
      </c>
      <c r="I1424" s="679">
        <v>3.25</v>
      </c>
      <c r="J1424" s="251" t="s">
        <v>944</v>
      </c>
      <c r="K1424" s="251" t="s">
        <v>2495</v>
      </c>
      <c r="L1424" s="239"/>
      <c r="M1424" s="239"/>
      <c r="N1424" s="239"/>
      <c r="O1424" s="239"/>
    </row>
    <row r="1425" spans="2:15">
      <c r="B1425" s="251" t="s">
        <v>1438</v>
      </c>
      <c r="C1425" s="251" t="s">
        <v>4186</v>
      </c>
      <c r="D1425" s="251" t="s">
        <v>4013</v>
      </c>
      <c r="E1425" s="251"/>
      <c r="F1425" s="251"/>
      <c r="G1425" s="251" t="s">
        <v>4187</v>
      </c>
      <c r="H1425" s="251" t="s">
        <v>4188</v>
      </c>
      <c r="I1425" s="679">
        <v>13.67</v>
      </c>
      <c r="J1425" s="251" t="s">
        <v>944</v>
      </c>
      <c r="K1425" s="251" t="s">
        <v>2495</v>
      </c>
      <c r="L1425" s="239"/>
      <c r="M1425" s="239"/>
      <c r="N1425" s="239"/>
      <c r="O1425" s="239"/>
    </row>
    <row r="1426" spans="2:15">
      <c r="B1426" s="251" t="s">
        <v>1438</v>
      </c>
      <c r="C1426" s="251" t="s">
        <v>4186</v>
      </c>
      <c r="D1426" s="251" t="s">
        <v>4013</v>
      </c>
      <c r="E1426" s="251"/>
      <c r="F1426" s="251"/>
      <c r="G1426" s="251" t="s">
        <v>4187</v>
      </c>
      <c r="H1426" s="251" t="s">
        <v>4188</v>
      </c>
      <c r="I1426" s="679">
        <v>8.01</v>
      </c>
      <c r="J1426" s="251" t="s">
        <v>944</v>
      </c>
      <c r="K1426" s="251" t="s">
        <v>2495</v>
      </c>
      <c r="L1426" s="239"/>
      <c r="M1426" s="239"/>
      <c r="N1426" s="239"/>
      <c r="O1426" s="239"/>
    </row>
    <row r="1427" spans="2:15">
      <c r="B1427" s="251" t="s">
        <v>1438</v>
      </c>
      <c r="C1427" s="251" t="s">
        <v>4186</v>
      </c>
      <c r="D1427" s="251" t="s">
        <v>4013</v>
      </c>
      <c r="E1427" s="251"/>
      <c r="F1427" s="251"/>
      <c r="G1427" s="251" t="s">
        <v>4187</v>
      </c>
      <c r="H1427" s="251" t="s">
        <v>4188</v>
      </c>
      <c r="I1427" s="679">
        <v>7.09</v>
      </c>
      <c r="J1427" s="251" t="s">
        <v>944</v>
      </c>
      <c r="K1427" s="251" t="s">
        <v>2495</v>
      </c>
      <c r="L1427" s="239"/>
      <c r="M1427" s="239"/>
      <c r="N1427" s="239"/>
      <c r="O1427" s="239"/>
    </row>
    <row r="1428" spans="2:15">
      <c r="B1428" s="251" t="s">
        <v>1438</v>
      </c>
      <c r="C1428" s="251" t="s">
        <v>4186</v>
      </c>
      <c r="D1428" s="251" t="s">
        <v>4013</v>
      </c>
      <c r="E1428" s="251"/>
      <c r="F1428" s="251"/>
      <c r="G1428" s="251" t="s">
        <v>4187</v>
      </c>
      <c r="H1428" s="251" t="s">
        <v>4188</v>
      </c>
      <c r="I1428" s="679">
        <v>15.08</v>
      </c>
      <c r="J1428" s="251" t="s">
        <v>944</v>
      </c>
      <c r="K1428" s="251" t="s">
        <v>2495</v>
      </c>
      <c r="L1428" s="239"/>
      <c r="M1428" s="239"/>
      <c r="N1428" s="239"/>
      <c r="O1428" s="239"/>
    </row>
    <row r="1429" spans="2:15">
      <c r="B1429" s="251" t="s">
        <v>1438</v>
      </c>
      <c r="C1429" s="251" t="s">
        <v>4186</v>
      </c>
      <c r="D1429" s="251" t="s">
        <v>4013</v>
      </c>
      <c r="E1429" s="251"/>
      <c r="F1429" s="251"/>
      <c r="G1429" s="251" t="s">
        <v>4187</v>
      </c>
      <c r="H1429" s="251" t="s">
        <v>4188</v>
      </c>
      <c r="I1429" s="679">
        <v>15.03</v>
      </c>
      <c r="J1429" s="251" t="s">
        <v>944</v>
      </c>
      <c r="K1429" s="251" t="s">
        <v>2495</v>
      </c>
      <c r="L1429" s="239"/>
      <c r="M1429" s="239"/>
      <c r="N1429" s="239"/>
      <c r="O1429" s="239"/>
    </row>
    <row r="1430" spans="2:15">
      <c r="B1430" s="251" t="s">
        <v>1438</v>
      </c>
      <c r="C1430" s="251" t="s">
        <v>4186</v>
      </c>
      <c r="D1430" s="251" t="s">
        <v>4013</v>
      </c>
      <c r="E1430" s="251"/>
      <c r="F1430" s="251"/>
      <c r="G1430" s="251" t="s">
        <v>4187</v>
      </c>
      <c r="H1430" s="251" t="s">
        <v>4188</v>
      </c>
      <c r="I1430" s="679">
        <v>15.03</v>
      </c>
      <c r="J1430" s="251" t="s">
        <v>944</v>
      </c>
      <c r="K1430" s="251" t="s">
        <v>2495</v>
      </c>
      <c r="L1430" s="239"/>
      <c r="M1430" s="239"/>
      <c r="N1430" s="239"/>
      <c r="O1430" s="239"/>
    </row>
    <row r="1431" spans="2:15">
      <c r="B1431" s="251" t="s">
        <v>1438</v>
      </c>
      <c r="C1431" s="251" t="s">
        <v>4186</v>
      </c>
      <c r="D1431" s="251" t="s">
        <v>4013</v>
      </c>
      <c r="E1431" s="251"/>
      <c r="F1431" s="251"/>
      <c r="G1431" s="251" t="s">
        <v>4187</v>
      </c>
      <c r="H1431" s="251" t="s">
        <v>4188</v>
      </c>
      <c r="I1431" s="679">
        <v>10.02</v>
      </c>
      <c r="J1431" s="251" t="s">
        <v>944</v>
      </c>
      <c r="K1431" s="251" t="s">
        <v>2495</v>
      </c>
      <c r="L1431" s="239"/>
      <c r="M1431" s="239"/>
      <c r="N1431" s="239"/>
      <c r="O1431" s="239"/>
    </row>
    <row r="1432" spans="2:15">
      <c r="B1432" s="251" t="s">
        <v>1438</v>
      </c>
      <c r="C1432" s="251" t="s">
        <v>4186</v>
      </c>
      <c r="D1432" s="251" t="s">
        <v>4013</v>
      </c>
      <c r="E1432" s="251"/>
      <c r="F1432" s="251"/>
      <c r="G1432" s="251" t="s">
        <v>4187</v>
      </c>
      <c r="H1432" s="251" t="s">
        <v>4188</v>
      </c>
      <c r="I1432" s="679">
        <v>10</v>
      </c>
      <c r="J1432" s="251" t="s">
        <v>944</v>
      </c>
      <c r="K1432" s="251" t="s">
        <v>2495</v>
      </c>
      <c r="L1432" s="239"/>
      <c r="M1432" s="239"/>
      <c r="N1432" s="239"/>
      <c r="O1432" s="239"/>
    </row>
    <row r="1433" spans="2:15">
      <c r="B1433" s="251" t="s">
        <v>1438</v>
      </c>
      <c r="C1433" s="251" t="s">
        <v>4186</v>
      </c>
      <c r="D1433" s="251" t="s">
        <v>953</v>
      </c>
      <c r="E1433" s="251"/>
      <c r="F1433" s="251"/>
      <c r="G1433" s="251" t="s">
        <v>4189</v>
      </c>
      <c r="H1433" s="251" t="s">
        <v>4190</v>
      </c>
      <c r="I1433" s="679">
        <v>15</v>
      </c>
      <c r="J1433" s="251" t="s">
        <v>944</v>
      </c>
      <c r="K1433" s="251" t="s">
        <v>2495</v>
      </c>
      <c r="L1433" s="239"/>
      <c r="M1433" s="239"/>
      <c r="N1433" s="239"/>
      <c r="O1433" s="239"/>
    </row>
    <row r="1434" spans="2:15">
      <c r="B1434" s="251" t="s">
        <v>1438</v>
      </c>
      <c r="C1434" s="251" t="s">
        <v>4186</v>
      </c>
      <c r="D1434" s="251" t="s">
        <v>953</v>
      </c>
      <c r="E1434" s="251"/>
      <c r="F1434" s="251"/>
      <c r="G1434" s="251" t="s">
        <v>4189</v>
      </c>
      <c r="H1434" s="251" t="s">
        <v>4190</v>
      </c>
      <c r="I1434" s="679">
        <v>15</v>
      </c>
      <c r="J1434" s="251" t="s">
        <v>944</v>
      </c>
      <c r="K1434" s="251" t="s">
        <v>2495</v>
      </c>
      <c r="L1434" s="239"/>
      <c r="M1434" s="239"/>
      <c r="N1434" s="239"/>
      <c r="O1434" s="239"/>
    </row>
    <row r="1435" spans="2:15">
      <c r="B1435" s="251" t="s">
        <v>1438</v>
      </c>
      <c r="C1435" s="251" t="s">
        <v>4186</v>
      </c>
      <c r="D1435" s="251" t="s">
        <v>953</v>
      </c>
      <c r="E1435" s="251"/>
      <c r="F1435" s="251"/>
      <c r="G1435" s="251" t="s">
        <v>4189</v>
      </c>
      <c r="H1435" s="251" t="s">
        <v>4190</v>
      </c>
      <c r="I1435" s="679">
        <v>15</v>
      </c>
      <c r="J1435" s="251" t="s">
        <v>944</v>
      </c>
      <c r="K1435" s="251" t="s">
        <v>2495</v>
      </c>
      <c r="L1435" s="239"/>
      <c r="M1435" s="239"/>
      <c r="N1435" s="239"/>
      <c r="O1435" s="239"/>
    </row>
    <row r="1436" spans="2:15">
      <c r="B1436" s="251" t="s">
        <v>1438</v>
      </c>
      <c r="C1436" s="251" t="s">
        <v>4186</v>
      </c>
      <c r="D1436" s="251" t="s">
        <v>953</v>
      </c>
      <c r="E1436" s="251"/>
      <c r="F1436" s="251"/>
      <c r="G1436" s="251" t="s">
        <v>4189</v>
      </c>
      <c r="H1436" s="251" t="s">
        <v>4190</v>
      </c>
      <c r="I1436" s="679">
        <v>15</v>
      </c>
      <c r="J1436" s="251" t="s">
        <v>944</v>
      </c>
      <c r="K1436" s="251" t="s">
        <v>2495</v>
      </c>
      <c r="L1436" s="239"/>
      <c r="M1436" s="239"/>
      <c r="N1436" s="239"/>
      <c r="O1436" s="239"/>
    </row>
    <row r="1437" spans="2:15">
      <c r="B1437" s="251" t="s">
        <v>1438</v>
      </c>
      <c r="C1437" s="251" t="s">
        <v>4186</v>
      </c>
      <c r="D1437" s="251" t="s">
        <v>941</v>
      </c>
      <c r="E1437" s="251"/>
      <c r="F1437" s="251"/>
      <c r="G1437" s="251" t="s">
        <v>4189</v>
      </c>
      <c r="H1437" s="251" t="s">
        <v>4190</v>
      </c>
      <c r="I1437" s="679">
        <v>15</v>
      </c>
      <c r="J1437" s="251" t="s">
        <v>944</v>
      </c>
      <c r="K1437" s="251" t="s">
        <v>2495</v>
      </c>
      <c r="L1437" s="239"/>
      <c r="M1437" s="239"/>
      <c r="N1437" s="239"/>
      <c r="O1437" s="239"/>
    </row>
    <row r="1438" spans="2:15">
      <c r="B1438" s="251" t="s">
        <v>1438</v>
      </c>
      <c r="C1438" s="251" t="s">
        <v>4186</v>
      </c>
      <c r="D1438" s="251" t="s">
        <v>947</v>
      </c>
      <c r="E1438" s="251"/>
      <c r="F1438" s="251"/>
      <c r="G1438" s="251" t="s">
        <v>4189</v>
      </c>
      <c r="H1438" s="251" t="s">
        <v>4190</v>
      </c>
      <c r="I1438" s="679">
        <v>15</v>
      </c>
      <c r="J1438" s="251" t="s">
        <v>944</v>
      </c>
      <c r="K1438" s="251" t="s">
        <v>2495</v>
      </c>
      <c r="L1438" s="239"/>
      <c r="M1438" s="239"/>
      <c r="N1438" s="239"/>
      <c r="O1438" s="239"/>
    </row>
    <row r="1439" spans="2:15">
      <c r="B1439" s="251" t="s">
        <v>1438</v>
      </c>
      <c r="C1439" s="251" t="s">
        <v>4186</v>
      </c>
      <c r="D1439" s="251" t="s">
        <v>947</v>
      </c>
      <c r="E1439" s="251"/>
      <c r="F1439" s="251"/>
      <c r="G1439" s="251" t="s">
        <v>4189</v>
      </c>
      <c r="H1439" s="251" t="s">
        <v>4190</v>
      </c>
      <c r="I1439" s="679">
        <v>15</v>
      </c>
      <c r="J1439" s="251" t="s">
        <v>944</v>
      </c>
      <c r="K1439" s="251" t="s">
        <v>2495</v>
      </c>
      <c r="L1439" s="239"/>
      <c r="M1439" s="239"/>
      <c r="N1439" s="239"/>
      <c r="O1439" s="239"/>
    </row>
    <row r="1440" spans="2:15">
      <c r="B1440" s="251" t="s">
        <v>1438</v>
      </c>
      <c r="C1440" s="251" t="s">
        <v>4186</v>
      </c>
      <c r="D1440" s="251" t="s">
        <v>947</v>
      </c>
      <c r="E1440" s="251"/>
      <c r="F1440" s="251"/>
      <c r="G1440" s="251" t="s">
        <v>4189</v>
      </c>
      <c r="H1440" s="251" t="s">
        <v>4190</v>
      </c>
      <c r="I1440" s="679">
        <v>15</v>
      </c>
      <c r="J1440" s="251" t="s">
        <v>944</v>
      </c>
      <c r="K1440" s="251" t="s">
        <v>2495</v>
      </c>
      <c r="L1440" s="239"/>
      <c r="M1440" s="239"/>
      <c r="N1440" s="239"/>
      <c r="O1440" s="239"/>
    </row>
    <row r="1441" spans="2:15">
      <c r="B1441" s="251" t="s">
        <v>1438</v>
      </c>
      <c r="C1441" s="251" t="s">
        <v>4186</v>
      </c>
      <c r="D1441" s="251" t="s">
        <v>947</v>
      </c>
      <c r="E1441" s="251"/>
      <c r="F1441" s="251"/>
      <c r="G1441" s="251" t="s">
        <v>4189</v>
      </c>
      <c r="H1441" s="251" t="s">
        <v>4190</v>
      </c>
      <c r="I1441" s="679">
        <v>15</v>
      </c>
      <c r="J1441" s="251" t="s">
        <v>944</v>
      </c>
      <c r="K1441" s="251" t="s">
        <v>2495</v>
      </c>
      <c r="L1441" s="239"/>
      <c r="M1441" s="239"/>
      <c r="N1441" s="239"/>
      <c r="O1441" s="239"/>
    </row>
    <row r="1442" spans="2:15">
      <c r="B1442" s="251" t="s">
        <v>1438</v>
      </c>
      <c r="C1442" s="251" t="s">
        <v>4186</v>
      </c>
      <c r="D1442" s="251" t="s">
        <v>947</v>
      </c>
      <c r="E1442" s="251"/>
      <c r="F1442" s="251"/>
      <c r="G1442" s="251" t="s">
        <v>4189</v>
      </c>
      <c r="H1442" s="251" t="s">
        <v>4190</v>
      </c>
      <c r="I1442" s="679">
        <v>15</v>
      </c>
      <c r="J1442" s="251" t="s">
        <v>944</v>
      </c>
      <c r="K1442" s="251" t="s">
        <v>2495</v>
      </c>
      <c r="L1442" s="239"/>
      <c r="M1442" s="239"/>
      <c r="N1442" s="239"/>
      <c r="O1442" s="239"/>
    </row>
    <row r="1443" spans="2:15">
      <c r="B1443" s="251" t="s">
        <v>1438</v>
      </c>
      <c r="C1443" s="251" t="s">
        <v>4186</v>
      </c>
      <c r="D1443" s="251" t="s">
        <v>947</v>
      </c>
      <c r="E1443" s="251"/>
      <c r="F1443" s="251"/>
      <c r="G1443" s="251" t="s">
        <v>4189</v>
      </c>
      <c r="H1443" s="251" t="s">
        <v>4190</v>
      </c>
      <c r="I1443" s="679">
        <v>15</v>
      </c>
      <c r="J1443" s="251" t="s">
        <v>944</v>
      </c>
      <c r="K1443" s="251" t="s">
        <v>2495</v>
      </c>
      <c r="L1443" s="239"/>
      <c r="M1443" s="239"/>
      <c r="N1443" s="239"/>
      <c r="O1443" s="239"/>
    </row>
    <row r="1444" spans="2:15">
      <c r="B1444" s="251" t="s">
        <v>1438</v>
      </c>
      <c r="C1444" s="251" t="s">
        <v>4186</v>
      </c>
      <c r="D1444" s="251" t="s">
        <v>4008</v>
      </c>
      <c r="E1444" s="251"/>
      <c r="F1444" s="251"/>
      <c r="G1444" s="251" t="s">
        <v>4191</v>
      </c>
      <c r="H1444" s="251" t="s">
        <v>4192</v>
      </c>
      <c r="I1444" s="679">
        <v>46.189</v>
      </c>
      <c r="J1444" s="251" t="s">
        <v>956</v>
      </c>
      <c r="K1444" s="251" t="s">
        <v>2495</v>
      </c>
      <c r="L1444" s="239"/>
      <c r="M1444" s="239"/>
      <c r="N1444" s="239"/>
      <c r="O1444" s="239"/>
    </row>
    <row r="1445" spans="2:15">
      <c r="B1445" s="251" t="s">
        <v>1438</v>
      </c>
      <c r="C1445" s="251" t="s">
        <v>4186</v>
      </c>
      <c r="D1445" s="251" t="s">
        <v>4008</v>
      </c>
      <c r="E1445" s="251"/>
      <c r="F1445" s="251"/>
      <c r="G1445" s="251" t="s">
        <v>4191</v>
      </c>
      <c r="H1445" s="251" t="s">
        <v>4192</v>
      </c>
      <c r="I1445" s="679">
        <v>16.141999999999999</v>
      </c>
      <c r="J1445" s="251" t="s">
        <v>956</v>
      </c>
      <c r="K1445" s="251" t="s">
        <v>2495</v>
      </c>
      <c r="L1445" s="239"/>
      <c r="M1445" s="239"/>
      <c r="N1445" s="239"/>
      <c r="O1445" s="239"/>
    </row>
    <row r="1446" spans="2:15">
      <c r="B1446" s="251" t="s">
        <v>1438</v>
      </c>
      <c r="C1446" s="251" t="s">
        <v>4186</v>
      </c>
      <c r="D1446" s="251" t="s">
        <v>4008</v>
      </c>
      <c r="E1446" s="251"/>
      <c r="F1446" s="251"/>
      <c r="G1446" s="251" t="s">
        <v>4191</v>
      </c>
      <c r="H1446" s="251" t="s">
        <v>4192</v>
      </c>
      <c r="I1446" s="679">
        <v>60.677</v>
      </c>
      <c r="J1446" s="251" t="s">
        <v>956</v>
      </c>
      <c r="K1446" s="251" t="s">
        <v>2495</v>
      </c>
      <c r="L1446" s="239"/>
      <c r="M1446" s="239"/>
      <c r="N1446" s="239"/>
      <c r="O1446" s="239"/>
    </row>
    <row r="1447" spans="2:15">
      <c r="B1447" s="251" t="s">
        <v>1438</v>
      </c>
      <c r="C1447" s="251" t="s">
        <v>4186</v>
      </c>
      <c r="D1447" s="251" t="s">
        <v>4012</v>
      </c>
      <c r="E1447" s="251"/>
      <c r="F1447" s="251"/>
      <c r="G1447" s="251" t="s">
        <v>4191</v>
      </c>
      <c r="H1447" s="251" t="s">
        <v>4192</v>
      </c>
      <c r="I1447" s="679">
        <v>5.2359999999999998</v>
      </c>
      <c r="J1447" s="251" t="s">
        <v>956</v>
      </c>
      <c r="K1447" s="251" t="s">
        <v>2495</v>
      </c>
      <c r="L1447" s="239"/>
      <c r="M1447" s="239"/>
      <c r="N1447" s="239"/>
      <c r="O1447" s="239"/>
    </row>
    <row r="1448" spans="2:15">
      <c r="B1448" s="251" t="s">
        <v>1438</v>
      </c>
      <c r="C1448" s="251" t="s">
        <v>4186</v>
      </c>
      <c r="D1448" s="251" t="s">
        <v>4008</v>
      </c>
      <c r="E1448" s="251"/>
      <c r="F1448" s="251"/>
      <c r="G1448" s="251" t="s">
        <v>4191</v>
      </c>
      <c r="H1448" s="251" t="s">
        <v>4192</v>
      </c>
      <c r="I1448" s="679">
        <v>60.058</v>
      </c>
      <c r="J1448" s="251" t="s">
        <v>956</v>
      </c>
      <c r="K1448" s="251" t="s">
        <v>2495</v>
      </c>
      <c r="L1448" s="239"/>
      <c r="M1448" s="239"/>
      <c r="N1448" s="239"/>
      <c r="O1448" s="239"/>
    </row>
    <row r="1449" spans="2:15">
      <c r="B1449" s="251" t="s">
        <v>1438</v>
      </c>
      <c r="C1449" s="251" t="s">
        <v>4186</v>
      </c>
      <c r="D1449" s="251" t="s">
        <v>957</v>
      </c>
      <c r="E1449" s="251"/>
      <c r="F1449" s="251"/>
      <c r="G1449" s="251" t="s">
        <v>4193</v>
      </c>
      <c r="H1449" s="251" t="s">
        <v>4194</v>
      </c>
      <c r="I1449" s="679">
        <v>12</v>
      </c>
      <c r="J1449" s="251"/>
      <c r="K1449" s="251" t="s">
        <v>2495</v>
      </c>
      <c r="L1449" s="239"/>
      <c r="M1449" s="239"/>
      <c r="N1449" s="239"/>
      <c r="O1449" s="239"/>
    </row>
    <row r="1450" spans="2:15">
      <c r="B1450" s="251" t="s">
        <v>1438</v>
      </c>
      <c r="C1450" s="251" t="s">
        <v>4186</v>
      </c>
      <c r="D1450" s="251" t="s">
        <v>957</v>
      </c>
      <c r="E1450" s="251"/>
      <c r="F1450" s="251"/>
      <c r="G1450" s="251" t="s">
        <v>4193</v>
      </c>
      <c r="H1450" s="251" t="s">
        <v>4194</v>
      </c>
      <c r="I1450" s="679">
        <v>8</v>
      </c>
      <c r="J1450" s="251"/>
      <c r="K1450" s="251" t="s">
        <v>2495</v>
      </c>
      <c r="L1450" s="239"/>
      <c r="M1450" s="239"/>
      <c r="N1450" s="239"/>
      <c r="O1450" s="239"/>
    </row>
    <row r="1451" spans="2:15">
      <c r="B1451" s="251" t="s">
        <v>1438</v>
      </c>
      <c r="C1451" s="251" t="s">
        <v>4186</v>
      </c>
      <c r="D1451" s="251" t="s">
        <v>957</v>
      </c>
      <c r="E1451" s="251"/>
      <c r="F1451" s="251"/>
      <c r="G1451" s="251" t="s">
        <v>4193</v>
      </c>
      <c r="H1451" s="251" t="s">
        <v>4194</v>
      </c>
      <c r="I1451" s="679">
        <v>80</v>
      </c>
      <c r="J1451" s="251"/>
      <c r="K1451" s="251" t="s">
        <v>2495</v>
      </c>
      <c r="L1451" s="239"/>
      <c r="M1451" s="239"/>
      <c r="N1451" s="239"/>
      <c r="O1451" s="239"/>
    </row>
    <row r="1452" spans="2:15">
      <c r="B1452" s="251" t="s">
        <v>1438</v>
      </c>
      <c r="C1452" s="251" t="s">
        <v>4186</v>
      </c>
      <c r="D1452" s="251" t="s">
        <v>4013</v>
      </c>
      <c r="E1452" s="251"/>
      <c r="F1452" s="251"/>
      <c r="G1452" s="251" t="s">
        <v>4187</v>
      </c>
      <c r="H1452" s="251" t="s">
        <v>4188</v>
      </c>
      <c r="I1452" s="679">
        <v>2.5</v>
      </c>
      <c r="J1452" s="251" t="s">
        <v>944</v>
      </c>
      <c r="K1452" s="251" t="s">
        <v>2495</v>
      </c>
      <c r="L1452" s="239"/>
      <c r="M1452" s="239"/>
      <c r="N1452" s="239"/>
      <c r="O1452" s="239"/>
    </row>
    <row r="1453" spans="2:15">
      <c r="B1453" s="251" t="s">
        <v>1438</v>
      </c>
      <c r="C1453" s="251" t="s">
        <v>4186</v>
      </c>
      <c r="D1453" s="251" t="s">
        <v>4013</v>
      </c>
      <c r="E1453" s="251"/>
      <c r="F1453" s="251"/>
      <c r="G1453" s="251" t="s">
        <v>4187</v>
      </c>
      <c r="H1453" s="251" t="s">
        <v>4188</v>
      </c>
      <c r="I1453" s="679">
        <v>2.25</v>
      </c>
      <c r="J1453" s="251" t="s">
        <v>944</v>
      </c>
      <c r="K1453" s="251" t="s">
        <v>2495</v>
      </c>
      <c r="L1453" s="239"/>
      <c r="M1453" s="239"/>
      <c r="N1453" s="239"/>
      <c r="O1453" s="239"/>
    </row>
    <row r="1454" spans="2:15">
      <c r="B1454" s="251" t="s">
        <v>1438</v>
      </c>
      <c r="C1454" s="251" t="s">
        <v>4186</v>
      </c>
      <c r="D1454" s="251" t="s">
        <v>4013</v>
      </c>
      <c r="E1454" s="251"/>
      <c r="F1454" s="251"/>
      <c r="G1454" s="251" t="s">
        <v>4187</v>
      </c>
      <c r="H1454" s="251" t="s">
        <v>4188</v>
      </c>
      <c r="I1454" s="679">
        <v>2</v>
      </c>
      <c r="J1454" s="251" t="s">
        <v>944</v>
      </c>
      <c r="K1454" s="251" t="s">
        <v>2495</v>
      </c>
      <c r="L1454" s="239"/>
      <c r="M1454" s="239"/>
      <c r="N1454" s="239"/>
      <c r="O1454" s="239"/>
    </row>
    <row r="1455" spans="2:15">
      <c r="B1455" s="251" t="s">
        <v>1438</v>
      </c>
      <c r="C1455" s="251" t="s">
        <v>4186</v>
      </c>
      <c r="D1455" s="251" t="s">
        <v>4013</v>
      </c>
      <c r="E1455" s="251"/>
      <c r="F1455" s="251"/>
      <c r="G1455" s="251" t="s">
        <v>4187</v>
      </c>
      <c r="H1455" s="251" t="s">
        <v>4188</v>
      </c>
      <c r="I1455" s="679">
        <v>2</v>
      </c>
      <c r="J1455" s="251" t="s">
        <v>944</v>
      </c>
      <c r="K1455" s="251" t="s">
        <v>2495</v>
      </c>
      <c r="L1455" s="239"/>
      <c r="M1455" s="239"/>
      <c r="N1455" s="239"/>
      <c r="O1455" s="239"/>
    </row>
    <row r="1456" spans="2:15">
      <c r="B1456" s="251" t="s">
        <v>1438</v>
      </c>
      <c r="C1456" s="251" t="s">
        <v>4186</v>
      </c>
      <c r="D1456" s="251" t="s">
        <v>4013</v>
      </c>
      <c r="E1456" s="251"/>
      <c r="F1456" s="251"/>
      <c r="G1456" s="251" t="s">
        <v>4187</v>
      </c>
      <c r="H1456" s="251" t="s">
        <v>4188</v>
      </c>
      <c r="I1456" s="679">
        <v>5</v>
      </c>
      <c r="J1456" s="251" t="s">
        <v>944</v>
      </c>
      <c r="K1456" s="251" t="s">
        <v>2495</v>
      </c>
      <c r="L1456" s="239"/>
      <c r="M1456" s="239"/>
      <c r="N1456" s="239"/>
      <c r="O1456" s="239"/>
    </row>
    <row r="1457" spans="2:15">
      <c r="B1457" s="251" t="s">
        <v>1438</v>
      </c>
      <c r="C1457" s="251" t="s">
        <v>4186</v>
      </c>
      <c r="D1457" s="251" t="s">
        <v>4013</v>
      </c>
      <c r="E1457" s="251"/>
      <c r="F1457" s="251"/>
      <c r="G1457" s="251" t="s">
        <v>4187</v>
      </c>
      <c r="H1457" s="251" t="s">
        <v>4188</v>
      </c>
      <c r="I1457" s="679">
        <v>4</v>
      </c>
      <c r="J1457" s="251" t="s">
        <v>944</v>
      </c>
      <c r="K1457" s="251" t="s">
        <v>2495</v>
      </c>
      <c r="L1457" s="239"/>
      <c r="M1457" s="239"/>
      <c r="N1457" s="239"/>
      <c r="O1457" s="239"/>
    </row>
    <row r="1458" spans="2:15">
      <c r="B1458" s="251" t="s">
        <v>1438</v>
      </c>
      <c r="C1458" s="251" t="s">
        <v>4186</v>
      </c>
      <c r="D1458" s="251" t="s">
        <v>4013</v>
      </c>
      <c r="E1458" s="251"/>
      <c r="F1458" s="251"/>
      <c r="G1458" s="251" t="s">
        <v>4187</v>
      </c>
      <c r="H1458" s="251" t="s">
        <v>4188</v>
      </c>
      <c r="I1458" s="679">
        <v>2.25</v>
      </c>
      <c r="J1458" s="251" t="s">
        <v>944</v>
      </c>
      <c r="K1458" s="251" t="s">
        <v>2495</v>
      </c>
      <c r="L1458" s="239"/>
      <c r="M1458" s="239"/>
      <c r="N1458" s="239"/>
      <c r="O1458" s="239"/>
    </row>
    <row r="1459" spans="2:15">
      <c r="B1459" s="251" t="s">
        <v>1438</v>
      </c>
      <c r="C1459" s="251" t="s">
        <v>4186</v>
      </c>
      <c r="D1459" s="251" t="s">
        <v>4013</v>
      </c>
      <c r="E1459" s="251"/>
      <c r="F1459" s="251"/>
      <c r="G1459" s="251" t="s">
        <v>4187</v>
      </c>
      <c r="H1459" s="251" t="s">
        <v>4188</v>
      </c>
      <c r="I1459" s="679">
        <v>2.25</v>
      </c>
      <c r="J1459" s="251" t="s">
        <v>944</v>
      </c>
      <c r="K1459" s="251" t="s">
        <v>2495</v>
      </c>
      <c r="L1459" s="239"/>
      <c r="M1459" s="239"/>
      <c r="N1459" s="239"/>
      <c r="O1459" s="239"/>
    </row>
    <row r="1460" spans="2:15">
      <c r="B1460" s="251" t="s">
        <v>1438</v>
      </c>
      <c r="C1460" s="251" t="s">
        <v>4186</v>
      </c>
      <c r="D1460" s="251" t="s">
        <v>4013</v>
      </c>
      <c r="E1460" s="251"/>
      <c r="F1460" s="251"/>
      <c r="G1460" s="251" t="s">
        <v>4187</v>
      </c>
      <c r="H1460" s="251" t="s">
        <v>4188</v>
      </c>
      <c r="I1460" s="679">
        <v>4</v>
      </c>
      <c r="J1460" s="251" t="s">
        <v>944</v>
      </c>
      <c r="K1460" s="251" t="s">
        <v>2495</v>
      </c>
      <c r="L1460" s="239"/>
      <c r="M1460" s="239"/>
      <c r="N1460" s="239"/>
      <c r="O1460" s="239"/>
    </row>
    <row r="1461" spans="2:15">
      <c r="B1461" s="251" t="s">
        <v>1438</v>
      </c>
      <c r="C1461" s="251" t="s">
        <v>4186</v>
      </c>
      <c r="D1461" s="251" t="s">
        <v>4013</v>
      </c>
      <c r="E1461" s="251"/>
      <c r="F1461" s="251"/>
      <c r="G1461" s="251" t="s">
        <v>4187</v>
      </c>
      <c r="H1461" s="251" t="s">
        <v>4188</v>
      </c>
      <c r="I1461" s="679">
        <v>4.25</v>
      </c>
      <c r="J1461" s="251" t="s">
        <v>944</v>
      </c>
      <c r="K1461" s="251" t="s">
        <v>2495</v>
      </c>
      <c r="L1461" s="239"/>
      <c r="M1461" s="239"/>
      <c r="N1461" s="239"/>
      <c r="O1461" s="239"/>
    </row>
    <row r="1462" spans="2:15">
      <c r="B1462" s="251" t="s">
        <v>1438</v>
      </c>
      <c r="C1462" s="251" t="s">
        <v>4186</v>
      </c>
      <c r="D1462" s="251" t="s">
        <v>953</v>
      </c>
      <c r="E1462" s="251"/>
      <c r="F1462" s="251"/>
      <c r="G1462" s="251" t="s">
        <v>4189</v>
      </c>
      <c r="H1462" s="251" t="s">
        <v>4190</v>
      </c>
      <c r="I1462" s="679">
        <v>15</v>
      </c>
      <c r="J1462" s="251" t="s">
        <v>944</v>
      </c>
      <c r="K1462" s="251" t="s">
        <v>2495</v>
      </c>
      <c r="L1462" s="239"/>
      <c r="M1462" s="239"/>
      <c r="N1462" s="239"/>
      <c r="O1462" s="239"/>
    </row>
    <row r="1463" spans="2:15">
      <c r="B1463" s="251" t="s">
        <v>1438</v>
      </c>
      <c r="C1463" s="251" t="s">
        <v>4186</v>
      </c>
      <c r="D1463" s="251" t="s">
        <v>947</v>
      </c>
      <c r="E1463" s="251"/>
      <c r="F1463" s="251"/>
      <c r="G1463" s="251" t="s">
        <v>4189</v>
      </c>
      <c r="H1463" s="251" t="s">
        <v>4190</v>
      </c>
      <c r="I1463" s="679">
        <v>15</v>
      </c>
      <c r="J1463" s="251" t="s">
        <v>944</v>
      </c>
      <c r="K1463" s="251" t="s">
        <v>2495</v>
      </c>
      <c r="L1463" s="239"/>
      <c r="M1463" s="239"/>
      <c r="N1463" s="239"/>
      <c r="O1463" s="239"/>
    </row>
    <row r="1464" spans="2:15">
      <c r="B1464" s="251" t="s">
        <v>1438</v>
      </c>
      <c r="C1464" s="251" t="s">
        <v>4186</v>
      </c>
      <c r="D1464" s="251" t="s">
        <v>947</v>
      </c>
      <c r="E1464" s="251"/>
      <c r="F1464" s="251"/>
      <c r="G1464" s="251" t="s">
        <v>4189</v>
      </c>
      <c r="H1464" s="251" t="s">
        <v>4190</v>
      </c>
      <c r="I1464" s="679">
        <v>15</v>
      </c>
      <c r="J1464" s="251" t="s">
        <v>944</v>
      </c>
      <c r="K1464" s="251" t="s">
        <v>2495</v>
      </c>
      <c r="L1464" s="239"/>
      <c r="M1464" s="239"/>
      <c r="N1464" s="239"/>
      <c r="O1464" s="239"/>
    </row>
    <row r="1465" spans="2:15">
      <c r="B1465" s="251" t="s">
        <v>1438</v>
      </c>
      <c r="C1465" s="251" t="s">
        <v>4186</v>
      </c>
      <c r="D1465" s="251" t="s">
        <v>947</v>
      </c>
      <c r="E1465" s="251"/>
      <c r="F1465" s="251"/>
      <c r="G1465" s="251" t="s">
        <v>4189</v>
      </c>
      <c r="H1465" s="251" t="s">
        <v>4190</v>
      </c>
      <c r="I1465" s="679">
        <v>15</v>
      </c>
      <c r="J1465" s="251" t="s">
        <v>944</v>
      </c>
      <c r="K1465" s="251" t="s">
        <v>2495</v>
      </c>
      <c r="L1465" s="239"/>
      <c r="M1465" s="239"/>
      <c r="N1465" s="239"/>
      <c r="O1465" s="239"/>
    </row>
    <row r="1466" spans="2:15">
      <c r="B1466" s="251" t="s">
        <v>1438</v>
      </c>
      <c r="C1466" s="251" t="s">
        <v>4186</v>
      </c>
      <c r="D1466" s="251" t="s">
        <v>947</v>
      </c>
      <c r="E1466" s="251"/>
      <c r="F1466" s="251"/>
      <c r="G1466" s="251" t="s">
        <v>4189</v>
      </c>
      <c r="H1466" s="251" t="s">
        <v>4190</v>
      </c>
      <c r="I1466" s="679">
        <v>15</v>
      </c>
      <c r="J1466" s="251" t="s">
        <v>944</v>
      </c>
      <c r="K1466" s="251" t="s">
        <v>2495</v>
      </c>
      <c r="L1466" s="239"/>
      <c r="M1466" s="239"/>
      <c r="N1466" s="239"/>
      <c r="O1466" s="239"/>
    </row>
    <row r="1467" spans="2:15">
      <c r="B1467" s="251" t="s">
        <v>1438</v>
      </c>
      <c r="C1467" s="251" t="s">
        <v>4186</v>
      </c>
      <c r="D1467" s="251" t="s">
        <v>947</v>
      </c>
      <c r="E1467" s="251"/>
      <c r="F1467" s="251"/>
      <c r="G1467" s="251" t="s">
        <v>4189</v>
      </c>
      <c r="H1467" s="251" t="s">
        <v>4190</v>
      </c>
      <c r="I1467" s="679">
        <v>15</v>
      </c>
      <c r="J1467" s="251" t="s">
        <v>944</v>
      </c>
      <c r="K1467" s="251" t="s">
        <v>2495</v>
      </c>
      <c r="L1467" s="239"/>
      <c r="M1467" s="239"/>
      <c r="N1467" s="239"/>
      <c r="O1467" s="239"/>
    </row>
    <row r="1468" spans="2:15">
      <c r="B1468" s="251" t="s">
        <v>1438</v>
      </c>
      <c r="C1468" s="251" t="s">
        <v>4186</v>
      </c>
      <c r="D1468" s="251" t="s">
        <v>947</v>
      </c>
      <c r="E1468" s="251"/>
      <c r="F1468" s="251"/>
      <c r="G1468" s="251" t="s">
        <v>4189</v>
      </c>
      <c r="H1468" s="251" t="s">
        <v>4190</v>
      </c>
      <c r="I1468" s="679">
        <v>15</v>
      </c>
      <c r="J1468" s="251" t="s">
        <v>944</v>
      </c>
      <c r="K1468" s="251" t="s">
        <v>2495</v>
      </c>
      <c r="L1468" s="239"/>
      <c r="M1468" s="239"/>
      <c r="N1468" s="239"/>
      <c r="O1468" s="239"/>
    </row>
    <row r="1469" spans="2:15">
      <c r="B1469" s="251" t="s">
        <v>1438</v>
      </c>
      <c r="C1469" s="251" t="s">
        <v>4186</v>
      </c>
      <c r="D1469" s="251" t="s">
        <v>947</v>
      </c>
      <c r="E1469" s="251"/>
      <c r="F1469" s="251"/>
      <c r="G1469" s="251" t="s">
        <v>4189</v>
      </c>
      <c r="H1469" s="251" t="s">
        <v>4190</v>
      </c>
      <c r="I1469" s="679">
        <v>15</v>
      </c>
      <c r="J1469" s="251" t="s">
        <v>944</v>
      </c>
      <c r="K1469" s="251" t="s">
        <v>2495</v>
      </c>
      <c r="L1469" s="239"/>
      <c r="M1469" s="239"/>
      <c r="N1469" s="239"/>
      <c r="O1469" s="239"/>
    </row>
    <row r="1470" spans="2:15">
      <c r="B1470" s="251" t="s">
        <v>1438</v>
      </c>
      <c r="C1470" s="251" t="s">
        <v>4186</v>
      </c>
      <c r="D1470" s="251" t="s">
        <v>947</v>
      </c>
      <c r="E1470" s="251"/>
      <c r="F1470" s="251"/>
      <c r="G1470" s="251" t="s">
        <v>4189</v>
      </c>
      <c r="H1470" s="251" t="s">
        <v>4190</v>
      </c>
      <c r="I1470" s="679">
        <v>15</v>
      </c>
      <c r="J1470" s="251" t="s">
        <v>944</v>
      </c>
      <c r="K1470" s="251" t="s">
        <v>2495</v>
      </c>
      <c r="L1470" s="239"/>
      <c r="M1470" s="239"/>
      <c r="N1470" s="239"/>
      <c r="O1470" s="239"/>
    </row>
    <row r="1471" spans="2:15">
      <c r="B1471" s="251" t="s">
        <v>1438</v>
      </c>
      <c r="C1471" s="251" t="s">
        <v>4186</v>
      </c>
      <c r="D1471" s="251" t="s">
        <v>947</v>
      </c>
      <c r="E1471" s="251"/>
      <c r="F1471" s="251"/>
      <c r="G1471" s="251" t="s">
        <v>4189</v>
      </c>
      <c r="H1471" s="251" t="s">
        <v>4190</v>
      </c>
      <c r="I1471" s="679">
        <v>15</v>
      </c>
      <c r="J1471" s="251" t="s">
        <v>944</v>
      </c>
      <c r="K1471" s="251" t="s">
        <v>2495</v>
      </c>
      <c r="L1471" s="239"/>
      <c r="M1471" s="239"/>
      <c r="N1471" s="239"/>
      <c r="O1471" s="239"/>
    </row>
    <row r="1472" spans="2:15">
      <c r="B1472" s="251" t="s">
        <v>1438</v>
      </c>
      <c r="C1472" s="251" t="s">
        <v>4186</v>
      </c>
      <c r="D1472" s="251" t="s">
        <v>947</v>
      </c>
      <c r="E1472" s="251"/>
      <c r="F1472" s="251"/>
      <c r="G1472" s="251" t="s">
        <v>4189</v>
      </c>
      <c r="H1472" s="251" t="s">
        <v>4190</v>
      </c>
      <c r="I1472" s="679">
        <v>15</v>
      </c>
      <c r="J1472" s="251" t="s">
        <v>944</v>
      </c>
      <c r="K1472" s="251" t="s">
        <v>2495</v>
      </c>
      <c r="L1472" s="239"/>
      <c r="M1472" s="239"/>
      <c r="N1472" s="239"/>
      <c r="O1472" s="239"/>
    </row>
    <row r="1473" spans="2:15">
      <c r="B1473" s="251" t="s">
        <v>1438</v>
      </c>
      <c r="C1473" s="251" t="s">
        <v>4186</v>
      </c>
      <c r="D1473" s="251" t="s">
        <v>947</v>
      </c>
      <c r="E1473" s="251"/>
      <c r="F1473" s="251"/>
      <c r="G1473" s="251" t="s">
        <v>4189</v>
      </c>
      <c r="H1473" s="251" t="s">
        <v>4190</v>
      </c>
      <c r="I1473" s="679">
        <v>15</v>
      </c>
      <c r="J1473" s="251" t="s">
        <v>944</v>
      </c>
      <c r="K1473" s="251" t="s">
        <v>2495</v>
      </c>
      <c r="L1473" s="239"/>
      <c r="M1473" s="239"/>
      <c r="N1473" s="239"/>
      <c r="O1473" s="239"/>
    </row>
    <row r="1474" spans="2:15">
      <c r="B1474" s="251" t="s">
        <v>1438</v>
      </c>
      <c r="C1474" s="251" t="s">
        <v>4186</v>
      </c>
      <c r="D1474" s="251" t="s">
        <v>947</v>
      </c>
      <c r="E1474" s="251"/>
      <c r="F1474" s="251"/>
      <c r="G1474" s="251" t="s">
        <v>4189</v>
      </c>
      <c r="H1474" s="251" t="s">
        <v>4190</v>
      </c>
      <c r="I1474" s="679">
        <v>15</v>
      </c>
      <c r="J1474" s="251" t="s">
        <v>944</v>
      </c>
      <c r="K1474" s="251" t="s">
        <v>2495</v>
      </c>
      <c r="L1474" s="239"/>
      <c r="M1474" s="239"/>
      <c r="N1474" s="239"/>
      <c r="O1474" s="239"/>
    </row>
    <row r="1475" spans="2:15">
      <c r="B1475" s="251" t="s">
        <v>1438</v>
      </c>
      <c r="C1475" s="251" t="s">
        <v>4186</v>
      </c>
      <c r="D1475" s="251" t="s">
        <v>947</v>
      </c>
      <c r="E1475" s="251"/>
      <c r="F1475" s="251"/>
      <c r="G1475" s="251" t="s">
        <v>4189</v>
      </c>
      <c r="H1475" s="251" t="s">
        <v>4190</v>
      </c>
      <c r="I1475" s="679">
        <v>15</v>
      </c>
      <c r="J1475" s="251" t="s">
        <v>944</v>
      </c>
      <c r="K1475" s="251" t="s">
        <v>2495</v>
      </c>
      <c r="L1475" s="239"/>
      <c r="M1475" s="239"/>
      <c r="N1475" s="239"/>
      <c r="O1475" s="239"/>
    </row>
    <row r="1476" spans="2:15">
      <c r="B1476" s="251" t="s">
        <v>1438</v>
      </c>
      <c r="C1476" s="251" t="s">
        <v>4186</v>
      </c>
      <c r="D1476" s="251" t="s">
        <v>947</v>
      </c>
      <c r="E1476" s="251"/>
      <c r="F1476" s="251"/>
      <c r="G1476" s="251" t="s">
        <v>4189</v>
      </c>
      <c r="H1476" s="251" t="s">
        <v>4190</v>
      </c>
      <c r="I1476" s="679">
        <v>15</v>
      </c>
      <c r="J1476" s="251" t="s">
        <v>944</v>
      </c>
      <c r="K1476" s="251" t="s">
        <v>2495</v>
      </c>
      <c r="L1476" s="239"/>
      <c r="M1476" s="239"/>
      <c r="N1476" s="239"/>
      <c r="O1476" s="239"/>
    </row>
    <row r="1477" spans="2:15">
      <c r="B1477" s="251" t="s">
        <v>1438</v>
      </c>
      <c r="C1477" s="251" t="s">
        <v>4186</v>
      </c>
      <c r="D1477" s="251" t="s">
        <v>947</v>
      </c>
      <c r="E1477" s="251"/>
      <c r="F1477" s="251"/>
      <c r="G1477" s="251" t="s">
        <v>4189</v>
      </c>
      <c r="H1477" s="251" t="s">
        <v>4190</v>
      </c>
      <c r="I1477" s="679">
        <v>15</v>
      </c>
      <c r="J1477" s="251" t="s">
        <v>944</v>
      </c>
      <c r="K1477" s="251" t="s">
        <v>2495</v>
      </c>
      <c r="L1477" s="239"/>
      <c r="M1477" s="239"/>
      <c r="N1477" s="239"/>
      <c r="O1477" s="239"/>
    </row>
    <row r="1478" spans="2:15">
      <c r="B1478" s="251" t="s">
        <v>1438</v>
      </c>
      <c r="C1478" s="251" t="s">
        <v>4186</v>
      </c>
      <c r="D1478" s="251" t="s">
        <v>947</v>
      </c>
      <c r="E1478" s="251"/>
      <c r="F1478" s="251"/>
      <c r="G1478" s="251" t="s">
        <v>4189</v>
      </c>
      <c r="H1478" s="251" t="s">
        <v>4190</v>
      </c>
      <c r="I1478" s="679">
        <v>15</v>
      </c>
      <c r="J1478" s="251" t="s">
        <v>944</v>
      </c>
      <c r="K1478" s="251" t="s">
        <v>2495</v>
      </c>
      <c r="L1478" s="239"/>
      <c r="M1478" s="239"/>
      <c r="N1478" s="239"/>
      <c r="O1478" s="239"/>
    </row>
    <row r="1479" spans="2:15">
      <c r="B1479" s="251" t="s">
        <v>1438</v>
      </c>
      <c r="C1479" s="251" t="s">
        <v>4186</v>
      </c>
      <c r="D1479" s="251" t="s">
        <v>947</v>
      </c>
      <c r="E1479" s="251"/>
      <c r="F1479" s="251"/>
      <c r="G1479" s="251" t="s">
        <v>4189</v>
      </c>
      <c r="H1479" s="251" t="s">
        <v>4190</v>
      </c>
      <c r="I1479" s="679">
        <v>15</v>
      </c>
      <c r="J1479" s="251" t="s">
        <v>944</v>
      </c>
      <c r="K1479" s="251" t="s">
        <v>2495</v>
      </c>
      <c r="L1479" s="239"/>
      <c r="M1479" s="239"/>
      <c r="N1479" s="239"/>
      <c r="O1479" s="239"/>
    </row>
    <row r="1480" spans="2:15">
      <c r="B1480" s="251" t="s">
        <v>1438</v>
      </c>
      <c r="C1480" s="251" t="s">
        <v>4186</v>
      </c>
      <c r="D1480" s="251" t="s">
        <v>947</v>
      </c>
      <c r="E1480" s="251"/>
      <c r="F1480" s="251"/>
      <c r="G1480" s="251" t="s">
        <v>4189</v>
      </c>
      <c r="H1480" s="251" t="s">
        <v>4190</v>
      </c>
      <c r="I1480" s="679">
        <v>15</v>
      </c>
      <c r="J1480" s="251" t="s">
        <v>944</v>
      </c>
      <c r="K1480" s="251" t="s">
        <v>2495</v>
      </c>
      <c r="L1480" s="239"/>
      <c r="M1480" s="239"/>
      <c r="N1480" s="239"/>
      <c r="O1480" s="239"/>
    </row>
    <row r="1481" spans="2:15">
      <c r="B1481" s="251" t="s">
        <v>1438</v>
      </c>
      <c r="C1481" s="251" t="s">
        <v>4186</v>
      </c>
      <c r="D1481" s="251" t="s">
        <v>4013</v>
      </c>
      <c r="E1481" s="251"/>
      <c r="F1481" s="251"/>
      <c r="G1481" s="251" t="s">
        <v>4187</v>
      </c>
      <c r="H1481" s="251" t="s">
        <v>4188</v>
      </c>
      <c r="I1481" s="679">
        <v>6</v>
      </c>
      <c r="J1481" s="251" t="s">
        <v>944</v>
      </c>
      <c r="K1481" s="251" t="s">
        <v>2495</v>
      </c>
      <c r="L1481" s="239"/>
      <c r="M1481" s="239"/>
      <c r="N1481" s="239"/>
      <c r="O1481" s="239"/>
    </row>
    <row r="1482" spans="2:15">
      <c r="B1482" s="251" t="s">
        <v>1438</v>
      </c>
      <c r="C1482" s="251" t="s">
        <v>4186</v>
      </c>
      <c r="D1482" s="251" t="s">
        <v>4013</v>
      </c>
      <c r="E1482" s="251"/>
      <c r="F1482" s="251"/>
      <c r="G1482" s="251" t="s">
        <v>4187</v>
      </c>
      <c r="H1482" s="251" t="s">
        <v>4188</v>
      </c>
      <c r="I1482" s="679">
        <v>2</v>
      </c>
      <c r="J1482" s="251" t="s">
        <v>944</v>
      </c>
      <c r="K1482" s="251" t="s">
        <v>2495</v>
      </c>
      <c r="L1482" s="239"/>
      <c r="M1482" s="239"/>
      <c r="N1482" s="239"/>
      <c r="O1482" s="239"/>
    </row>
    <row r="1483" spans="2:15">
      <c r="B1483" s="251" t="s">
        <v>1438</v>
      </c>
      <c r="C1483" s="251" t="s">
        <v>4186</v>
      </c>
      <c r="D1483" s="251" t="s">
        <v>4013</v>
      </c>
      <c r="E1483" s="251"/>
      <c r="F1483" s="251"/>
      <c r="G1483" s="251" t="s">
        <v>4187</v>
      </c>
      <c r="H1483" s="251" t="s">
        <v>4188</v>
      </c>
      <c r="I1483" s="679">
        <v>4</v>
      </c>
      <c r="J1483" s="251" t="s">
        <v>944</v>
      </c>
      <c r="K1483" s="251" t="s">
        <v>2495</v>
      </c>
      <c r="L1483" s="239"/>
      <c r="M1483" s="239"/>
      <c r="N1483" s="239"/>
      <c r="O1483" s="239"/>
    </row>
    <row r="1484" spans="2:15">
      <c r="B1484" s="251" t="s">
        <v>1438</v>
      </c>
      <c r="C1484" s="251" t="s">
        <v>4186</v>
      </c>
      <c r="D1484" s="251" t="s">
        <v>4013</v>
      </c>
      <c r="E1484" s="251"/>
      <c r="F1484" s="251"/>
      <c r="G1484" s="251" t="s">
        <v>4187</v>
      </c>
      <c r="H1484" s="251" t="s">
        <v>4188</v>
      </c>
      <c r="I1484" s="679">
        <v>3</v>
      </c>
      <c r="J1484" s="251" t="s">
        <v>944</v>
      </c>
      <c r="K1484" s="251" t="s">
        <v>2495</v>
      </c>
      <c r="L1484" s="239"/>
      <c r="M1484" s="239"/>
      <c r="N1484" s="239"/>
      <c r="O1484" s="239"/>
    </row>
    <row r="1485" spans="2:15">
      <c r="B1485" s="251" t="s">
        <v>1438</v>
      </c>
      <c r="C1485" s="251" t="s">
        <v>4186</v>
      </c>
      <c r="D1485" s="251" t="s">
        <v>947</v>
      </c>
      <c r="E1485" s="251"/>
      <c r="F1485" s="251"/>
      <c r="G1485" s="251" t="s">
        <v>4189</v>
      </c>
      <c r="H1485" s="251" t="s">
        <v>4190</v>
      </c>
      <c r="I1485" s="679">
        <v>15</v>
      </c>
      <c r="J1485" s="251" t="s">
        <v>944</v>
      </c>
      <c r="K1485" s="251" t="s">
        <v>2495</v>
      </c>
      <c r="L1485" s="239"/>
      <c r="M1485" s="239"/>
      <c r="N1485" s="239"/>
      <c r="O1485" s="239"/>
    </row>
    <row r="1486" spans="2:15">
      <c r="B1486" s="251" t="s">
        <v>1438</v>
      </c>
      <c r="C1486" s="251" t="s">
        <v>4186</v>
      </c>
      <c r="D1486" s="251" t="s">
        <v>947</v>
      </c>
      <c r="E1486" s="251"/>
      <c r="F1486" s="251"/>
      <c r="G1486" s="251" t="s">
        <v>4189</v>
      </c>
      <c r="H1486" s="251" t="s">
        <v>4190</v>
      </c>
      <c r="I1486" s="679">
        <v>15</v>
      </c>
      <c r="J1486" s="251" t="s">
        <v>944</v>
      </c>
      <c r="K1486" s="251" t="s">
        <v>2495</v>
      </c>
      <c r="L1486" s="239"/>
      <c r="M1486" s="239"/>
      <c r="N1486" s="239"/>
      <c r="O1486" s="239"/>
    </row>
    <row r="1487" spans="2:15">
      <c r="B1487" s="251" t="s">
        <v>1438</v>
      </c>
      <c r="C1487" s="251" t="s">
        <v>4186</v>
      </c>
      <c r="D1487" s="251" t="s">
        <v>947</v>
      </c>
      <c r="E1487" s="251"/>
      <c r="F1487" s="251"/>
      <c r="G1487" s="251" t="s">
        <v>4189</v>
      </c>
      <c r="H1487" s="251" t="s">
        <v>4190</v>
      </c>
      <c r="I1487" s="679">
        <v>15</v>
      </c>
      <c r="J1487" s="251" t="s">
        <v>944</v>
      </c>
      <c r="K1487" s="251" t="s">
        <v>2495</v>
      </c>
      <c r="L1487" s="239"/>
      <c r="M1487" s="239"/>
      <c r="N1487" s="239"/>
      <c r="O1487" s="239"/>
    </row>
    <row r="1488" spans="2:15">
      <c r="B1488" s="251" t="s">
        <v>1438</v>
      </c>
      <c r="C1488" s="251" t="s">
        <v>4186</v>
      </c>
      <c r="D1488" s="251" t="s">
        <v>947</v>
      </c>
      <c r="E1488" s="251"/>
      <c r="F1488" s="251"/>
      <c r="G1488" s="251" t="s">
        <v>4189</v>
      </c>
      <c r="H1488" s="251" t="s">
        <v>4190</v>
      </c>
      <c r="I1488" s="679">
        <v>15</v>
      </c>
      <c r="J1488" s="251" t="s">
        <v>944</v>
      </c>
      <c r="K1488" s="251" t="s">
        <v>2495</v>
      </c>
      <c r="L1488" s="239"/>
      <c r="M1488" s="239"/>
      <c r="N1488" s="239"/>
      <c r="O1488" s="239"/>
    </row>
    <row r="1489" spans="2:15">
      <c r="B1489" s="251" t="s">
        <v>1438</v>
      </c>
      <c r="C1489" s="251" t="s">
        <v>4186</v>
      </c>
      <c r="D1489" s="251" t="s">
        <v>947</v>
      </c>
      <c r="E1489" s="251"/>
      <c r="F1489" s="251"/>
      <c r="G1489" s="251" t="s">
        <v>4189</v>
      </c>
      <c r="H1489" s="251" t="s">
        <v>4190</v>
      </c>
      <c r="I1489" s="679">
        <v>15</v>
      </c>
      <c r="J1489" s="251" t="s">
        <v>944</v>
      </c>
      <c r="K1489" s="251" t="s">
        <v>2495</v>
      </c>
      <c r="L1489" s="239"/>
      <c r="M1489" s="239"/>
      <c r="N1489" s="239"/>
      <c r="O1489" s="239"/>
    </row>
    <row r="1490" spans="2:15">
      <c r="B1490" s="251" t="s">
        <v>1438</v>
      </c>
      <c r="C1490" s="251" t="s">
        <v>4186</v>
      </c>
      <c r="D1490" s="251" t="s">
        <v>947</v>
      </c>
      <c r="E1490" s="251"/>
      <c r="F1490" s="251"/>
      <c r="G1490" s="251" t="s">
        <v>4189</v>
      </c>
      <c r="H1490" s="251" t="s">
        <v>4190</v>
      </c>
      <c r="I1490" s="679">
        <v>15</v>
      </c>
      <c r="J1490" s="251" t="s">
        <v>944</v>
      </c>
      <c r="K1490" s="251" t="s">
        <v>2495</v>
      </c>
      <c r="L1490" s="239"/>
      <c r="M1490" s="239"/>
      <c r="N1490" s="239"/>
      <c r="O1490" s="239"/>
    </row>
    <row r="1491" spans="2:15">
      <c r="B1491" s="251" t="s">
        <v>1438</v>
      </c>
      <c r="C1491" s="251" t="s">
        <v>4186</v>
      </c>
      <c r="D1491" s="251" t="s">
        <v>947</v>
      </c>
      <c r="E1491" s="251"/>
      <c r="F1491" s="251"/>
      <c r="G1491" s="251" t="s">
        <v>4189</v>
      </c>
      <c r="H1491" s="251" t="s">
        <v>4190</v>
      </c>
      <c r="I1491" s="679">
        <v>15</v>
      </c>
      <c r="J1491" s="251" t="s">
        <v>944</v>
      </c>
      <c r="K1491" s="251" t="s">
        <v>2495</v>
      </c>
      <c r="L1491" s="239"/>
      <c r="M1491" s="239"/>
      <c r="N1491" s="239"/>
      <c r="O1491" s="239"/>
    </row>
    <row r="1492" spans="2:15">
      <c r="B1492" s="251" t="s">
        <v>1438</v>
      </c>
      <c r="C1492" s="251" t="s">
        <v>4186</v>
      </c>
      <c r="D1492" s="251" t="s">
        <v>947</v>
      </c>
      <c r="E1492" s="251"/>
      <c r="F1492" s="251"/>
      <c r="G1492" s="251" t="s">
        <v>4189</v>
      </c>
      <c r="H1492" s="251" t="s">
        <v>4190</v>
      </c>
      <c r="I1492" s="679">
        <v>15</v>
      </c>
      <c r="J1492" s="251" t="s">
        <v>944</v>
      </c>
      <c r="K1492" s="251" t="s">
        <v>2495</v>
      </c>
      <c r="L1492" s="239"/>
      <c r="M1492" s="239"/>
      <c r="N1492" s="239"/>
      <c r="O1492" s="239"/>
    </row>
    <row r="1493" spans="2:15">
      <c r="B1493" s="251" t="s">
        <v>1438</v>
      </c>
      <c r="C1493" s="251" t="s">
        <v>4186</v>
      </c>
      <c r="D1493" s="251" t="s">
        <v>941</v>
      </c>
      <c r="E1493" s="251"/>
      <c r="F1493" s="251"/>
      <c r="G1493" s="251" t="s">
        <v>4189</v>
      </c>
      <c r="H1493" s="251" t="s">
        <v>4190</v>
      </c>
      <c r="I1493" s="679">
        <v>15</v>
      </c>
      <c r="J1493" s="251" t="s">
        <v>944</v>
      </c>
      <c r="K1493" s="251" t="s">
        <v>2495</v>
      </c>
      <c r="L1493" s="239"/>
      <c r="M1493" s="239"/>
      <c r="N1493" s="239"/>
      <c r="O1493" s="239"/>
    </row>
    <row r="1494" spans="2:15">
      <c r="B1494" s="251" t="s">
        <v>1438</v>
      </c>
      <c r="C1494" s="251" t="s">
        <v>4186</v>
      </c>
      <c r="D1494" s="251" t="s">
        <v>957</v>
      </c>
      <c r="E1494" s="251"/>
      <c r="F1494" s="251"/>
      <c r="G1494" s="251" t="s">
        <v>4193</v>
      </c>
      <c r="H1494" s="251" t="s">
        <v>4194</v>
      </c>
      <c r="I1494" s="679">
        <v>100</v>
      </c>
      <c r="J1494" s="251"/>
      <c r="K1494" s="251" t="s">
        <v>2495</v>
      </c>
      <c r="L1494" s="239"/>
      <c r="M1494" s="239"/>
      <c r="N1494" s="239"/>
      <c r="O1494" s="239"/>
    </row>
    <row r="1495" spans="2:15">
      <c r="B1495" s="251" t="s">
        <v>1438</v>
      </c>
      <c r="C1495" s="251" t="s">
        <v>4186</v>
      </c>
      <c r="D1495" s="251" t="s">
        <v>949</v>
      </c>
      <c r="E1495" s="251"/>
      <c r="F1495" s="251"/>
      <c r="G1495" s="251" t="s">
        <v>4201</v>
      </c>
      <c r="H1495" s="251" t="s">
        <v>4202</v>
      </c>
      <c r="I1495" s="679">
        <v>66</v>
      </c>
      <c r="J1495" s="251"/>
      <c r="K1495" s="251" t="s">
        <v>2495</v>
      </c>
      <c r="L1495" s="239"/>
      <c r="M1495" s="239"/>
      <c r="N1495" s="239"/>
      <c r="O1495" s="239"/>
    </row>
    <row r="1496" spans="2:15">
      <c r="B1496" s="251" t="s">
        <v>1438</v>
      </c>
      <c r="C1496" s="251" t="s">
        <v>4186</v>
      </c>
      <c r="D1496" s="251" t="s">
        <v>4012</v>
      </c>
      <c r="E1496" s="251"/>
      <c r="F1496" s="251"/>
      <c r="G1496" s="251" t="s">
        <v>4191</v>
      </c>
      <c r="H1496" s="251" t="s">
        <v>4192</v>
      </c>
      <c r="I1496" s="679">
        <v>5.5640000000000001</v>
      </c>
      <c r="J1496" s="251" t="s">
        <v>956</v>
      </c>
      <c r="K1496" s="251" t="s">
        <v>2495</v>
      </c>
      <c r="L1496" s="239"/>
      <c r="M1496" s="239"/>
      <c r="N1496" s="239"/>
      <c r="O1496" s="239"/>
    </row>
    <row r="1497" spans="2:15">
      <c r="B1497" s="251" t="s">
        <v>1438</v>
      </c>
      <c r="C1497" s="251" t="s">
        <v>4186</v>
      </c>
      <c r="D1497" s="251" t="s">
        <v>4008</v>
      </c>
      <c r="E1497" s="251"/>
      <c r="F1497" s="251"/>
      <c r="G1497" s="251" t="s">
        <v>4191</v>
      </c>
      <c r="H1497" s="251" t="s">
        <v>4192</v>
      </c>
      <c r="I1497" s="679">
        <v>60.683999999999997</v>
      </c>
      <c r="J1497" s="251" t="s">
        <v>956</v>
      </c>
      <c r="K1497" s="251" t="s">
        <v>2495</v>
      </c>
      <c r="L1497" s="239"/>
      <c r="M1497" s="239"/>
      <c r="N1497" s="239"/>
      <c r="O1497" s="239"/>
    </row>
    <row r="1498" spans="2:15">
      <c r="B1498" s="251" t="s">
        <v>1438</v>
      </c>
      <c r="C1498" s="251" t="s">
        <v>4186</v>
      </c>
      <c r="D1498" s="251" t="s">
        <v>4008</v>
      </c>
      <c r="E1498" s="251"/>
      <c r="F1498" s="251"/>
      <c r="G1498" s="251" t="s">
        <v>4191</v>
      </c>
      <c r="H1498" s="251" t="s">
        <v>4192</v>
      </c>
      <c r="I1498" s="679">
        <v>60.131999999999998</v>
      </c>
      <c r="J1498" s="251" t="s">
        <v>956</v>
      </c>
      <c r="K1498" s="251" t="s">
        <v>2495</v>
      </c>
      <c r="L1498" s="239"/>
      <c r="M1498" s="239"/>
      <c r="N1498" s="239"/>
      <c r="O1498" s="239"/>
    </row>
    <row r="1499" spans="2:15">
      <c r="B1499" s="251" t="s">
        <v>1438</v>
      </c>
      <c r="C1499" s="251" t="s">
        <v>4186</v>
      </c>
      <c r="D1499" s="251" t="s">
        <v>4012</v>
      </c>
      <c r="E1499" s="251"/>
      <c r="F1499" s="251"/>
      <c r="G1499" s="251" t="s">
        <v>4191</v>
      </c>
      <c r="H1499" s="251" t="s">
        <v>4192</v>
      </c>
      <c r="I1499" s="679">
        <v>5.6230000000000002</v>
      </c>
      <c r="J1499" s="251" t="s">
        <v>956</v>
      </c>
      <c r="K1499" s="251" t="s">
        <v>2495</v>
      </c>
      <c r="L1499" s="239"/>
      <c r="M1499" s="239"/>
      <c r="N1499" s="239"/>
      <c r="O1499" s="239"/>
    </row>
    <row r="1500" spans="2:15">
      <c r="B1500" s="251" t="s">
        <v>1438</v>
      </c>
      <c r="C1500" s="251" t="s">
        <v>4186</v>
      </c>
      <c r="D1500" s="251" t="s">
        <v>4013</v>
      </c>
      <c r="E1500" s="251"/>
      <c r="F1500" s="251"/>
      <c r="G1500" s="251" t="s">
        <v>4187</v>
      </c>
      <c r="H1500" s="251" t="s">
        <v>4188</v>
      </c>
      <c r="I1500" s="679">
        <v>7</v>
      </c>
      <c r="J1500" s="251" t="s">
        <v>944</v>
      </c>
      <c r="K1500" s="251" t="s">
        <v>2495</v>
      </c>
      <c r="L1500" s="239"/>
      <c r="M1500" s="239"/>
      <c r="N1500" s="239"/>
      <c r="O1500" s="239"/>
    </row>
    <row r="1501" spans="2:15">
      <c r="B1501" s="251" t="s">
        <v>1438</v>
      </c>
      <c r="C1501" s="251" t="s">
        <v>4186</v>
      </c>
      <c r="D1501" s="251" t="s">
        <v>4013</v>
      </c>
      <c r="E1501" s="251"/>
      <c r="F1501" s="251"/>
      <c r="G1501" s="251" t="s">
        <v>4187</v>
      </c>
      <c r="H1501" s="251" t="s">
        <v>4188</v>
      </c>
      <c r="I1501" s="679">
        <v>7.5</v>
      </c>
      <c r="J1501" s="251" t="s">
        <v>944</v>
      </c>
      <c r="K1501" s="251" t="s">
        <v>2495</v>
      </c>
      <c r="L1501" s="239"/>
      <c r="M1501" s="239"/>
      <c r="N1501" s="239"/>
      <c r="O1501" s="239"/>
    </row>
    <row r="1502" spans="2:15">
      <c r="B1502" s="251" t="s">
        <v>1438</v>
      </c>
      <c r="C1502" s="251" t="s">
        <v>4186</v>
      </c>
      <c r="D1502" s="251" t="s">
        <v>4013</v>
      </c>
      <c r="E1502" s="251"/>
      <c r="F1502" s="251"/>
      <c r="G1502" s="251" t="s">
        <v>4187</v>
      </c>
      <c r="H1502" s="251" t="s">
        <v>4188</v>
      </c>
      <c r="I1502" s="679">
        <v>1</v>
      </c>
      <c r="J1502" s="251" t="s">
        <v>944</v>
      </c>
      <c r="K1502" s="251" t="s">
        <v>2495</v>
      </c>
      <c r="L1502" s="239"/>
      <c r="M1502" s="239"/>
      <c r="N1502" s="239"/>
      <c r="O1502" s="239"/>
    </row>
    <row r="1503" spans="2:15">
      <c r="B1503" s="251" t="s">
        <v>1438</v>
      </c>
      <c r="C1503" s="251" t="s">
        <v>4186</v>
      </c>
      <c r="D1503" s="251" t="s">
        <v>4013</v>
      </c>
      <c r="E1503" s="251"/>
      <c r="F1503" s="251"/>
      <c r="G1503" s="251" t="s">
        <v>4187</v>
      </c>
      <c r="H1503" s="251" t="s">
        <v>4188</v>
      </c>
      <c r="I1503" s="679">
        <v>3.25</v>
      </c>
      <c r="J1503" s="251" t="s">
        <v>944</v>
      </c>
      <c r="K1503" s="251" t="s">
        <v>2495</v>
      </c>
      <c r="L1503" s="239"/>
      <c r="M1503" s="239"/>
      <c r="N1503" s="239"/>
      <c r="O1503" s="239"/>
    </row>
    <row r="1504" spans="2:15">
      <c r="B1504" s="251" t="s">
        <v>1438</v>
      </c>
      <c r="C1504" s="251" t="s">
        <v>4186</v>
      </c>
      <c r="D1504" s="251" t="s">
        <v>4013</v>
      </c>
      <c r="E1504" s="251"/>
      <c r="F1504" s="251"/>
      <c r="G1504" s="251" t="s">
        <v>4187</v>
      </c>
      <c r="H1504" s="251" t="s">
        <v>4188</v>
      </c>
      <c r="I1504" s="679">
        <v>4.5</v>
      </c>
      <c r="J1504" s="251" t="s">
        <v>944</v>
      </c>
      <c r="K1504" s="251" t="s">
        <v>2495</v>
      </c>
      <c r="L1504" s="239"/>
      <c r="M1504" s="239"/>
      <c r="N1504" s="239"/>
      <c r="O1504" s="239"/>
    </row>
    <row r="1505" spans="2:15">
      <c r="B1505" s="251" t="s">
        <v>1438</v>
      </c>
      <c r="C1505" s="251" t="s">
        <v>4186</v>
      </c>
      <c r="D1505" s="251" t="s">
        <v>4013</v>
      </c>
      <c r="E1505" s="251"/>
      <c r="F1505" s="251"/>
      <c r="G1505" s="251" t="s">
        <v>4187</v>
      </c>
      <c r="H1505" s="251" t="s">
        <v>4188</v>
      </c>
      <c r="I1505" s="679">
        <v>2.5</v>
      </c>
      <c r="J1505" s="251" t="s">
        <v>944</v>
      </c>
      <c r="K1505" s="251" t="s">
        <v>2495</v>
      </c>
      <c r="L1505" s="239"/>
      <c r="M1505" s="239"/>
      <c r="N1505" s="239"/>
      <c r="O1505" s="239"/>
    </row>
    <row r="1506" spans="2:15">
      <c r="B1506" s="251" t="s">
        <v>1438</v>
      </c>
      <c r="C1506" s="251" t="s">
        <v>4186</v>
      </c>
      <c r="D1506" s="251" t="s">
        <v>947</v>
      </c>
      <c r="E1506" s="251"/>
      <c r="F1506" s="251"/>
      <c r="G1506" s="251" t="s">
        <v>4189</v>
      </c>
      <c r="H1506" s="251" t="s">
        <v>4190</v>
      </c>
      <c r="I1506" s="679">
        <v>15</v>
      </c>
      <c r="J1506" s="251" t="s">
        <v>944</v>
      </c>
      <c r="K1506" s="251" t="s">
        <v>2495</v>
      </c>
      <c r="L1506" s="239"/>
      <c r="M1506" s="239"/>
      <c r="N1506" s="239"/>
      <c r="O1506" s="239"/>
    </row>
    <row r="1507" spans="2:15">
      <c r="B1507" s="251" t="s">
        <v>1438</v>
      </c>
      <c r="C1507" s="251" t="s">
        <v>4186</v>
      </c>
      <c r="D1507" s="251" t="s">
        <v>947</v>
      </c>
      <c r="E1507" s="251"/>
      <c r="F1507" s="251"/>
      <c r="G1507" s="251" t="s">
        <v>4189</v>
      </c>
      <c r="H1507" s="251" t="s">
        <v>4190</v>
      </c>
      <c r="I1507" s="679">
        <v>15</v>
      </c>
      <c r="J1507" s="251" t="s">
        <v>944</v>
      </c>
      <c r="K1507" s="251" t="s">
        <v>2495</v>
      </c>
      <c r="L1507" s="239"/>
      <c r="M1507" s="239"/>
      <c r="N1507" s="239"/>
      <c r="O1507" s="239"/>
    </row>
    <row r="1508" spans="2:15">
      <c r="B1508" s="251" t="s">
        <v>1438</v>
      </c>
      <c r="C1508" s="251" t="s">
        <v>4186</v>
      </c>
      <c r="D1508" s="251" t="s">
        <v>947</v>
      </c>
      <c r="E1508" s="251"/>
      <c r="F1508" s="251"/>
      <c r="G1508" s="251" t="s">
        <v>4189</v>
      </c>
      <c r="H1508" s="251" t="s">
        <v>4190</v>
      </c>
      <c r="I1508" s="679">
        <v>15</v>
      </c>
      <c r="J1508" s="251" t="s">
        <v>944</v>
      </c>
      <c r="K1508" s="251" t="s">
        <v>2495</v>
      </c>
      <c r="L1508" s="239"/>
      <c r="M1508" s="239"/>
      <c r="N1508" s="239"/>
      <c r="O1508" s="239"/>
    </row>
    <row r="1509" spans="2:15">
      <c r="B1509" s="251" t="s">
        <v>1438</v>
      </c>
      <c r="C1509" s="251" t="s">
        <v>4186</v>
      </c>
      <c r="D1509" s="251" t="s">
        <v>947</v>
      </c>
      <c r="E1509" s="251"/>
      <c r="F1509" s="251"/>
      <c r="G1509" s="251" t="s">
        <v>4189</v>
      </c>
      <c r="H1509" s="251" t="s">
        <v>4190</v>
      </c>
      <c r="I1509" s="679">
        <v>15</v>
      </c>
      <c r="J1509" s="251" t="s">
        <v>944</v>
      </c>
      <c r="K1509" s="251" t="s">
        <v>2495</v>
      </c>
      <c r="L1509" s="239"/>
      <c r="M1509" s="239"/>
      <c r="N1509" s="239"/>
      <c r="O1509" s="239"/>
    </row>
    <row r="1510" spans="2:15">
      <c r="B1510" s="251" t="s">
        <v>1438</v>
      </c>
      <c r="C1510" s="251" t="s">
        <v>4186</v>
      </c>
      <c r="D1510" s="251" t="s">
        <v>947</v>
      </c>
      <c r="E1510" s="251"/>
      <c r="F1510" s="251"/>
      <c r="G1510" s="251" t="s">
        <v>4189</v>
      </c>
      <c r="H1510" s="251" t="s">
        <v>4190</v>
      </c>
      <c r="I1510" s="679">
        <v>15</v>
      </c>
      <c r="J1510" s="251" t="s">
        <v>944</v>
      </c>
      <c r="K1510" s="251" t="s">
        <v>2495</v>
      </c>
      <c r="L1510" s="239"/>
      <c r="M1510" s="239"/>
      <c r="N1510" s="239"/>
      <c r="O1510" s="239"/>
    </row>
    <row r="1511" spans="2:15">
      <c r="B1511" s="251" t="s">
        <v>1438</v>
      </c>
      <c r="C1511" s="251" t="s">
        <v>4186</v>
      </c>
      <c r="D1511" s="251" t="s">
        <v>947</v>
      </c>
      <c r="E1511" s="251"/>
      <c r="F1511" s="251"/>
      <c r="G1511" s="251" t="s">
        <v>4189</v>
      </c>
      <c r="H1511" s="251" t="s">
        <v>4190</v>
      </c>
      <c r="I1511" s="679">
        <v>15</v>
      </c>
      <c r="J1511" s="251" t="s">
        <v>944</v>
      </c>
      <c r="K1511" s="251" t="s">
        <v>2495</v>
      </c>
      <c r="L1511" s="239"/>
      <c r="M1511" s="239"/>
      <c r="N1511" s="239"/>
      <c r="O1511" s="239"/>
    </row>
    <row r="1512" spans="2:15">
      <c r="B1512" s="251" t="s">
        <v>1438</v>
      </c>
      <c r="C1512" s="251" t="s">
        <v>4186</v>
      </c>
      <c r="D1512" s="251" t="s">
        <v>947</v>
      </c>
      <c r="E1512" s="251"/>
      <c r="F1512" s="251"/>
      <c r="G1512" s="251" t="s">
        <v>4189</v>
      </c>
      <c r="H1512" s="251" t="s">
        <v>4190</v>
      </c>
      <c r="I1512" s="679">
        <v>15</v>
      </c>
      <c r="J1512" s="251" t="s">
        <v>944</v>
      </c>
      <c r="K1512" s="251" t="s">
        <v>2495</v>
      </c>
      <c r="L1512" s="239"/>
      <c r="M1512" s="239"/>
      <c r="N1512" s="239"/>
      <c r="O1512" s="239"/>
    </row>
    <row r="1513" spans="2:15">
      <c r="B1513" s="251" t="s">
        <v>1438</v>
      </c>
      <c r="C1513" s="251" t="s">
        <v>4186</v>
      </c>
      <c r="D1513" s="251" t="s">
        <v>947</v>
      </c>
      <c r="E1513" s="251"/>
      <c r="F1513" s="251"/>
      <c r="G1513" s="251" t="s">
        <v>4189</v>
      </c>
      <c r="H1513" s="251" t="s">
        <v>4190</v>
      </c>
      <c r="I1513" s="679">
        <v>15</v>
      </c>
      <c r="J1513" s="251" t="s">
        <v>944</v>
      </c>
      <c r="K1513" s="251" t="s">
        <v>2495</v>
      </c>
      <c r="L1513" s="239"/>
      <c r="M1513" s="239"/>
      <c r="N1513" s="239"/>
      <c r="O1513" s="239"/>
    </row>
    <row r="1514" spans="2:15">
      <c r="B1514" s="251" t="s">
        <v>1438</v>
      </c>
      <c r="C1514" s="251" t="s">
        <v>4186</v>
      </c>
      <c r="D1514" s="251" t="s">
        <v>947</v>
      </c>
      <c r="E1514" s="251"/>
      <c r="F1514" s="251"/>
      <c r="G1514" s="251" t="s">
        <v>4189</v>
      </c>
      <c r="H1514" s="251" t="s">
        <v>4190</v>
      </c>
      <c r="I1514" s="679">
        <v>15</v>
      </c>
      <c r="J1514" s="251" t="s">
        <v>944</v>
      </c>
      <c r="K1514" s="251" t="s">
        <v>2495</v>
      </c>
      <c r="L1514" s="239"/>
      <c r="M1514" s="239"/>
      <c r="N1514" s="239"/>
      <c r="O1514" s="239"/>
    </row>
    <row r="1515" spans="2:15">
      <c r="B1515" s="251" t="s">
        <v>1438</v>
      </c>
      <c r="C1515" s="251" t="s">
        <v>4186</v>
      </c>
      <c r="D1515" s="251" t="s">
        <v>947</v>
      </c>
      <c r="E1515" s="251"/>
      <c r="F1515" s="251"/>
      <c r="G1515" s="251" t="s">
        <v>4189</v>
      </c>
      <c r="H1515" s="251" t="s">
        <v>4190</v>
      </c>
      <c r="I1515" s="679">
        <v>15</v>
      </c>
      <c r="J1515" s="251" t="s">
        <v>944</v>
      </c>
      <c r="K1515" s="251" t="s">
        <v>2495</v>
      </c>
      <c r="L1515" s="239"/>
      <c r="M1515" s="239"/>
      <c r="N1515" s="239"/>
      <c r="O1515" s="239"/>
    </row>
    <row r="1516" spans="2:15">
      <c r="B1516" s="251" t="s">
        <v>1438</v>
      </c>
      <c r="C1516" s="251" t="s">
        <v>4186</v>
      </c>
      <c r="D1516" s="251" t="s">
        <v>947</v>
      </c>
      <c r="E1516" s="251"/>
      <c r="F1516" s="251"/>
      <c r="G1516" s="251" t="s">
        <v>4189</v>
      </c>
      <c r="H1516" s="251" t="s">
        <v>4190</v>
      </c>
      <c r="I1516" s="679">
        <v>15</v>
      </c>
      <c r="J1516" s="251" t="s">
        <v>944</v>
      </c>
      <c r="K1516" s="251" t="s">
        <v>2495</v>
      </c>
      <c r="L1516" s="239"/>
      <c r="M1516" s="239"/>
      <c r="N1516" s="239"/>
      <c r="O1516" s="239"/>
    </row>
    <row r="1517" spans="2:15">
      <c r="B1517" s="251" t="s">
        <v>1438</v>
      </c>
      <c r="C1517" s="251" t="s">
        <v>4186</v>
      </c>
      <c r="D1517" s="251" t="s">
        <v>947</v>
      </c>
      <c r="E1517" s="251"/>
      <c r="F1517" s="251"/>
      <c r="G1517" s="251" t="s">
        <v>4189</v>
      </c>
      <c r="H1517" s="251" t="s">
        <v>4190</v>
      </c>
      <c r="I1517" s="679">
        <v>15</v>
      </c>
      <c r="J1517" s="251" t="s">
        <v>944</v>
      </c>
      <c r="K1517" s="251" t="s">
        <v>2495</v>
      </c>
      <c r="L1517" s="239"/>
      <c r="M1517" s="239"/>
      <c r="N1517" s="239"/>
      <c r="O1517" s="239"/>
    </row>
    <row r="1518" spans="2:15">
      <c r="B1518" s="251" t="s">
        <v>1438</v>
      </c>
      <c r="C1518" s="251" t="s">
        <v>4186</v>
      </c>
      <c r="D1518" s="251" t="s">
        <v>947</v>
      </c>
      <c r="E1518" s="251"/>
      <c r="F1518" s="251"/>
      <c r="G1518" s="251" t="s">
        <v>4189</v>
      </c>
      <c r="H1518" s="251" t="s">
        <v>4190</v>
      </c>
      <c r="I1518" s="679">
        <v>15</v>
      </c>
      <c r="J1518" s="251" t="s">
        <v>944</v>
      </c>
      <c r="K1518" s="251" t="s">
        <v>2495</v>
      </c>
      <c r="L1518" s="239"/>
      <c r="M1518" s="239"/>
      <c r="N1518" s="239"/>
      <c r="O1518" s="239"/>
    </row>
    <row r="1519" spans="2:15">
      <c r="B1519" s="251" t="s">
        <v>1438</v>
      </c>
      <c r="C1519" s="251" t="s">
        <v>4186</v>
      </c>
      <c r="D1519" s="251" t="s">
        <v>947</v>
      </c>
      <c r="E1519" s="251"/>
      <c r="F1519" s="251"/>
      <c r="G1519" s="251" t="s">
        <v>4189</v>
      </c>
      <c r="H1519" s="251" t="s">
        <v>4190</v>
      </c>
      <c r="I1519" s="679">
        <v>15</v>
      </c>
      <c r="J1519" s="251" t="s">
        <v>944</v>
      </c>
      <c r="K1519" s="251" t="s">
        <v>2495</v>
      </c>
      <c r="L1519" s="239"/>
      <c r="M1519" s="239"/>
      <c r="N1519" s="239"/>
      <c r="O1519" s="239"/>
    </row>
    <row r="1520" spans="2:15">
      <c r="B1520" s="251" t="s">
        <v>1438</v>
      </c>
      <c r="C1520" s="251" t="s">
        <v>4186</v>
      </c>
      <c r="D1520" s="251" t="s">
        <v>947</v>
      </c>
      <c r="E1520" s="251"/>
      <c r="F1520" s="251"/>
      <c r="G1520" s="251" t="s">
        <v>4189</v>
      </c>
      <c r="H1520" s="251" t="s">
        <v>4190</v>
      </c>
      <c r="I1520" s="679">
        <v>15</v>
      </c>
      <c r="J1520" s="251" t="s">
        <v>944</v>
      </c>
      <c r="K1520" s="251" t="s">
        <v>2495</v>
      </c>
      <c r="L1520" s="239"/>
      <c r="M1520" s="239"/>
      <c r="N1520" s="239"/>
      <c r="O1520" s="239"/>
    </row>
    <row r="1521" spans="2:15">
      <c r="B1521" s="251" t="s">
        <v>1438</v>
      </c>
      <c r="C1521" s="251" t="s">
        <v>4186</v>
      </c>
      <c r="D1521" s="251" t="s">
        <v>947</v>
      </c>
      <c r="E1521" s="251"/>
      <c r="F1521" s="251"/>
      <c r="G1521" s="251" t="s">
        <v>4189</v>
      </c>
      <c r="H1521" s="251" t="s">
        <v>4190</v>
      </c>
      <c r="I1521" s="679">
        <v>15</v>
      </c>
      <c r="J1521" s="251" t="s">
        <v>944</v>
      </c>
      <c r="K1521" s="251" t="s">
        <v>2495</v>
      </c>
      <c r="L1521" s="239"/>
      <c r="M1521" s="239"/>
      <c r="N1521" s="239"/>
      <c r="O1521" s="239"/>
    </row>
    <row r="1522" spans="2:15">
      <c r="B1522" s="251" t="s">
        <v>1438</v>
      </c>
      <c r="C1522" s="251" t="s">
        <v>4186</v>
      </c>
      <c r="D1522" s="251" t="s">
        <v>947</v>
      </c>
      <c r="E1522" s="251"/>
      <c r="F1522" s="251"/>
      <c r="G1522" s="251" t="s">
        <v>4189</v>
      </c>
      <c r="H1522" s="251" t="s">
        <v>4190</v>
      </c>
      <c r="I1522" s="679">
        <v>15</v>
      </c>
      <c r="J1522" s="251" t="s">
        <v>944</v>
      </c>
      <c r="K1522" s="251" t="s">
        <v>2495</v>
      </c>
      <c r="L1522" s="239"/>
      <c r="M1522" s="239"/>
      <c r="N1522" s="239"/>
      <c r="O1522" s="239"/>
    </row>
    <row r="1523" spans="2:15">
      <c r="B1523" s="251" t="s">
        <v>1438</v>
      </c>
      <c r="C1523" s="251" t="s">
        <v>4186</v>
      </c>
      <c r="D1523" s="251" t="s">
        <v>953</v>
      </c>
      <c r="E1523" s="251"/>
      <c r="F1523" s="251"/>
      <c r="G1523" s="251" t="s">
        <v>4189</v>
      </c>
      <c r="H1523" s="251" t="s">
        <v>4190</v>
      </c>
      <c r="I1523" s="679">
        <v>15</v>
      </c>
      <c r="J1523" s="251" t="s">
        <v>944</v>
      </c>
      <c r="K1523" s="251" t="s">
        <v>2495</v>
      </c>
      <c r="L1523" s="239"/>
      <c r="M1523" s="239"/>
      <c r="N1523" s="239"/>
      <c r="O1523" s="239"/>
    </row>
    <row r="1524" spans="2:15">
      <c r="B1524" s="251" t="s">
        <v>1438</v>
      </c>
      <c r="C1524" s="251" t="s">
        <v>4186</v>
      </c>
      <c r="D1524" s="251" t="s">
        <v>953</v>
      </c>
      <c r="E1524" s="251"/>
      <c r="F1524" s="251"/>
      <c r="G1524" s="251" t="s">
        <v>4189</v>
      </c>
      <c r="H1524" s="251" t="s">
        <v>4190</v>
      </c>
      <c r="I1524" s="679">
        <v>15</v>
      </c>
      <c r="J1524" s="251" t="s">
        <v>944</v>
      </c>
      <c r="K1524" s="251" t="s">
        <v>2495</v>
      </c>
      <c r="L1524" s="239"/>
      <c r="M1524" s="239"/>
      <c r="N1524" s="239"/>
      <c r="O1524" s="239"/>
    </row>
    <row r="1525" spans="2:15">
      <c r="B1525" s="251" t="s">
        <v>1438</v>
      </c>
      <c r="C1525" s="251" t="s">
        <v>4186</v>
      </c>
      <c r="D1525" s="251" t="s">
        <v>953</v>
      </c>
      <c r="E1525" s="251"/>
      <c r="F1525" s="251"/>
      <c r="G1525" s="251" t="s">
        <v>4189</v>
      </c>
      <c r="H1525" s="251" t="s">
        <v>4190</v>
      </c>
      <c r="I1525" s="679">
        <v>15</v>
      </c>
      <c r="J1525" s="251" t="s">
        <v>944</v>
      </c>
      <c r="K1525" s="251" t="s">
        <v>2495</v>
      </c>
      <c r="L1525" s="239"/>
      <c r="M1525" s="239"/>
      <c r="N1525" s="239"/>
      <c r="O1525" s="239"/>
    </row>
    <row r="1526" spans="2:15">
      <c r="B1526" s="251" t="s">
        <v>1438</v>
      </c>
      <c r="C1526" s="251" t="s">
        <v>4186</v>
      </c>
      <c r="D1526" s="251" t="s">
        <v>953</v>
      </c>
      <c r="E1526" s="251"/>
      <c r="F1526" s="251"/>
      <c r="G1526" s="251" t="s">
        <v>4189</v>
      </c>
      <c r="H1526" s="251" t="s">
        <v>4190</v>
      </c>
      <c r="I1526" s="679">
        <v>15</v>
      </c>
      <c r="J1526" s="251" t="s">
        <v>944</v>
      </c>
      <c r="K1526" s="251" t="s">
        <v>2495</v>
      </c>
      <c r="L1526" s="239"/>
      <c r="M1526" s="239"/>
      <c r="N1526" s="239"/>
      <c r="O1526" s="239"/>
    </row>
    <row r="1527" spans="2:15">
      <c r="B1527" s="251" t="s">
        <v>1438</v>
      </c>
      <c r="C1527" s="251" t="s">
        <v>4186</v>
      </c>
      <c r="D1527" s="251" t="s">
        <v>953</v>
      </c>
      <c r="E1527" s="251"/>
      <c r="F1527" s="251"/>
      <c r="G1527" s="251" t="s">
        <v>4189</v>
      </c>
      <c r="H1527" s="251" t="s">
        <v>4190</v>
      </c>
      <c r="I1527" s="679">
        <v>15</v>
      </c>
      <c r="J1527" s="251" t="s">
        <v>944</v>
      </c>
      <c r="K1527" s="251" t="s">
        <v>2495</v>
      </c>
      <c r="L1527" s="239"/>
      <c r="M1527" s="239"/>
      <c r="N1527" s="239"/>
      <c r="O1527" s="239"/>
    </row>
    <row r="1528" spans="2:15">
      <c r="B1528" s="251" t="s">
        <v>1438</v>
      </c>
      <c r="C1528" s="251" t="s">
        <v>4186</v>
      </c>
      <c r="D1528" s="251" t="s">
        <v>953</v>
      </c>
      <c r="E1528" s="251"/>
      <c r="F1528" s="251"/>
      <c r="G1528" s="251" t="s">
        <v>4189</v>
      </c>
      <c r="H1528" s="251" t="s">
        <v>4190</v>
      </c>
      <c r="I1528" s="679">
        <v>15</v>
      </c>
      <c r="J1528" s="251" t="s">
        <v>944</v>
      </c>
      <c r="K1528" s="251" t="s">
        <v>2495</v>
      </c>
      <c r="L1528" s="239"/>
      <c r="M1528" s="239"/>
      <c r="N1528" s="239"/>
      <c r="O1528" s="239"/>
    </row>
    <row r="1529" spans="2:15">
      <c r="B1529" s="251" t="s">
        <v>1438</v>
      </c>
      <c r="C1529" s="251" t="s">
        <v>4186</v>
      </c>
      <c r="D1529" s="251" t="s">
        <v>941</v>
      </c>
      <c r="E1529" s="251"/>
      <c r="F1529" s="251"/>
      <c r="G1529" s="251" t="s">
        <v>4189</v>
      </c>
      <c r="H1529" s="251" t="s">
        <v>4190</v>
      </c>
      <c r="I1529" s="679">
        <v>15</v>
      </c>
      <c r="J1529" s="251" t="s">
        <v>944</v>
      </c>
      <c r="K1529" s="251" t="s">
        <v>2495</v>
      </c>
      <c r="L1529" s="239"/>
      <c r="M1529" s="239"/>
      <c r="N1529" s="239"/>
      <c r="O1529" s="239"/>
    </row>
    <row r="1530" spans="2:15">
      <c r="B1530" s="251" t="s">
        <v>1438</v>
      </c>
      <c r="C1530" s="251" t="s">
        <v>4186</v>
      </c>
      <c r="D1530" s="251" t="s">
        <v>941</v>
      </c>
      <c r="E1530" s="251"/>
      <c r="F1530" s="251"/>
      <c r="G1530" s="251" t="s">
        <v>4189</v>
      </c>
      <c r="H1530" s="251" t="s">
        <v>4190</v>
      </c>
      <c r="I1530" s="679">
        <v>15</v>
      </c>
      <c r="J1530" s="251" t="s">
        <v>944</v>
      </c>
      <c r="K1530" s="251" t="s">
        <v>2495</v>
      </c>
      <c r="L1530" s="239"/>
      <c r="M1530" s="239"/>
      <c r="N1530" s="239"/>
      <c r="O1530" s="239"/>
    </row>
    <row r="1531" spans="2:15">
      <c r="B1531" s="251" t="s">
        <v>1438</v>
      </c>
      <c r="C1531" s="251" t="s">
        <v>4186</v>
      </c>
      <c r="D1531" s="251" t="s">
        <v>957</v>
      </c>
      <c r="E1531" s="251"/>
      <c r="F1531" s="251"/>
      <c r="G1531" s="251" t="s">
        <v>4193</v>
      </c>
      <c r="H1531" s="251" t="s">
        <v>4194</v>
      </c>
      <c r="I1531" s="679">
        <v>80</v>
      </c>
      <c r="J1531" s="251"/>
      <c r="K1531" s="251" t="s">
        <v>2495</v>
      </c>
      <c r="L1531" s="239"/>
      <c r="M1531" s="239"/>
      <c r="N1531" s="239"/>
      <c r="O1531" s="239"/>
    </row>
    <row r="1532" spans="2:15">
      <c r="B1532" s="251" t="s">
        <v>1438</v>
      </c>
      <c r="C1532" s="251" t="s">
        <v>4186</v>
      </c>
      <c r="D1532" s="251" t="s">
        <v>957</v>
      </c>
      <c r="E1532" s="251"/>
      <c r="F1532" s="251"/>
      <c r="G1532" s="251" t="s">
        <v>4193</v>
      </c>
      <c r="H1532" s="251" t="s">
        <v>4194</v>
      </c>
      <c r="I1532" s="679">
        <v>10</v>
      </c>
      <c r="J1532" s="251"/>
      <c r="K1532" s="251" t="s">
        <v>2495</v>
      </c>
      <c r="L1532" s="239"/>
      <c r="M1532" s="239"/>
      <c r="N1532" s="239"/>
      <c r="O1532" s="239"/>
    </row>
    <row r="1533" spans="2:15">
      <c r="B1533" s="251" t="s">
        <v>1438</v>
      </c>
      <c r="C1533" s="251" t="s">
        <v>4186</v>
      </c>
      <c r="D1533" s="251" t="s">
        <v>957</v>
      </c>
      <c r="E1533" s="251"/>
      <c r="F1533" s="251"/>
      <c r="G1533" s="251" t="s">
        <v>4193</v>
      </c>
      <c r="H1533" s="251" t="s">
        <v>4194</v>
      </c>
      <c r="I1533" s="679">
        <v>10</v>
      </c>
      <c r="J1533" s="251"/>
      <c r="K1533" s="251" t="s">
        <v>2495</v>
      </c>
      <c r="L1533" s="239"/>
      <c r="M1533" s="239"/>
      <c r="N1533" s="239"/>
      <c r="O1533" s="239"/>
    </row>
    <row r="1534" spans="2:15">
      <c r="B1534" s="251" t="s">
        <v>1438</v>
      </c>
      <c r="C1534" s="251" t="s">
        <v>4186</v>
      </c>
      <c r="D1534" s="251" t="s">
        <v>4008</v>
      </c>
      <c r="E1534" s="251"/>
      <c r="F1534" s="251"/>
      <c r="G1534" s="251" t="s">
        <v>4191</v>
      </c>
      <c r="H1534" s="251" t="s">
        <v>4192</v>
      </c>
      <c r="I1534" s="679">
        <v>22.937999999999999</v>
      </c>
      <c r="J1534" s="251" t="s">
        <v>956</v>
      </c>
      <c r="K1534" s="251" t="s">
        <v>2495</v>
      </c>
      <c r="L1534" s="239"/>
      <c r="M1534" s="239"/>
      <c r="N1534" s="239"/>
      <c r="O1534" s="239"/>
    </row>
    <row r="1535" spans="2:15">
      <c r="B1535" s="251" t="s">
        <v>1438</v>
      </c>
      <c r="C1535" s="251" t="s">
        <v>4186</v>
      </c>
      <c r="D1535" s="251" t="s">
        <v>4008</v>
      </c>
      <c r="E1535" s="251"/>
      <c r="F1535" s="251"/>
      <c r="G1535" s="251" t="s">
        <v>4191</v>
      </c>
      <c r="H1535" s="251" t="s">
        <v>4192</v>
      </c>
      <c r="I1535" s="679">
        <v>26.428999999999998</v>
      </c>
      <c r="J1535" s="251" t="s">
        <v>956</v>
      </c>
      <c r="K1535" s="251" t="s">
        <v>2495</v>
      </c>
      <c r="L1535" s="239"/>
      <c r="M1535" s="239"/>
      <c r="N1535" s="239"/>
      <c r="O1535" s="239"/>
    </row>
    <row r="1536" spans="2:15">
      <c r="B1536" s="251" t="s">
        <v>1438</v>
      </c>
      <c r="C1536" s="251" t="s">
        <v>4186</v>
      </c>
      <c r="D1536" s="251" t="s">
        <v>4008</v>
      </c>
      <c r="E1536" s="251"/>
      <c r="F1536" s="251"/>
      <c r="G1536" s="251" t="s">
        <v>4191</v>
      </c>
      <c r="H1536" s="251" t="s">
        <v>4192</v>
      </c>
      <c r="I1536" s="679">
        <v>59.899000000000001</v>
      </c>
      <c r="J1536" s="251" t="s">
        <v>956</v>
      </c>
      <c r="K1536" s="251" t="s">
        <v>2495</v>
      </c>
      <c r="L1536" s="239"/>
      <c r="M1536" s="239"/>
      <c r="N1536" s="239"/>
      <c r="O1536" s="239"/>
    </row>
    <row r="1537" spans="2:15">
      <c r="B1537" s="251" t="s">
        <v>1438</v>
      </c>
      <c r="C1537" s="251" t="s">
        <v>4186</v>
      </c>
      <c r="D1537" s="251" t="s">
        <v>4008</v>
      </c>
      <c r="E1537" s="251"/>
      <c r="F1537" s="251"/>
      <c r="G1537" s="251" t="s">
        <v>4191</v>
      </c>
      <c r="H1537" s="251" t="s">
        <v>4192</v>
      </c>
      <c r="I1537" s="679">
        <v>26.001999999999999</v>
      </c>
      <c r="J1537" s="251" t="s">
        <v>956</v>
      </c>
      <c r="K1537" s="251" t="s">
        <v>2495</v>
      </c>
      <c r="L1537" s="239"/>
      <c r="M1537" s="239"/>
      <c r="N1537" s="239"/>
      <c r="O1537" s="239"/>
    </row>
    <row r="1538" spans="2:15">
      <c r="B1538" s="251" t="s">
        <v>1438</v>
      </c>
      <c r="C1538" s="251" t="s">
        <v>4186</v>
      </c>
      <c r="D1538" s="251" t="s">
        <v>4012</v>
      </c>
      <c r="E1538" s="251"/>
      <c r="F1538" s="251"/>
      <c r="G1538" s="251" t="s">
        <v>4191</v>
      </c>
      <c r="H1538" s="251" t="s">
        <v>4192</v>
      </c>
      <c r="I1538" s="679">
        <v>5.5220000000000002</v>
      </c>
      <c r="J1538" s="251" t="s">
        <v>956</v>
      </c>
      <c r="K1538" s="251" t="s">
        <v>2495</v>
      </c>
      <c r="L1538" s="239"/>
      <c r="M1538" s="239"/>
      <c r="N1538" s="239"/>
      <c r="O1538" s="239"/>
    </row>
    <row r="1539" spans="2:15">
      <c r="B1539" s="251" t="s">
        <v>1438</v>
      </c>
      <c r="C1539" s="251" t="s">
        <v>4186</v>
      </c>
      <c r="D1539" s="251" t="s">
        <v>4008</v>
      </c>
      <c r="E1539" s="251"/>
      <c r="F1539" s="251"/>
      <c r="G1539" s="251" t="s">
        <v>4191</v>
      </c>
      <c r="H1539" s="251" t="s">
        <v>4192</v>
      </c>
      <c r="I1539" s="679">
        <v>22.914000000000001</v>
      </c>
      <c r="J1539" s="251" t="s">
        <v>956</v>
      </c>
      <c r="K1539" s="251" t="s">
        <v>2495</v>
      </c>
      <c r="L1539" s="239"/>
      <c r="M1539" s="239"/>
      <c r="N1539" s="239"/>
      <c r="O1539" s="239"/>
    </row>
    <row r="1540" spans="2:15">
      <c r="B1540" s="251" t="s">
        <v>1438</v>
      </c>
      <c r="C1540" s="251" t="s">
        <v>4186</v>
      </c>
      <c r="D1540" s="251" t="s">
        <v>4008</v>
      </c>
      <c r="E1540" s="251"/>
      <c r="F1540" s="251"/>
      <c r="G1540" s="251" t="s">
        <v>4191</v>
      </c>
      <c r="H1540" s="251" t="s">
        <v>4192</v>
      </c>
      <c r="I1540" s="679">
        <v>3.5659999999999998</v>
      </c>
      <c r="J1540" s="251" t="s">
        <v>956</v>
      </c>
      <c r="K1540" s="251" t="s">
        <v>2495</v>
      </c>
      <c r="L1540" s="239"/>
      <c r="M1540" s="239"/>
      <c r="N1540" s="239"/>
      <c r="O1540" s="239"/>
    </row>
    <row r="1541" spans="2:15">
      <c r="B1541" s="251" t="s">
        <v>1438</v>
      </c>
      <c r="C1541" s="251" t="s">
        <v>4186</v>
      </c>
      <c r="D1541" s="251" t="s">
        <v>4008</v>
      </c>
      <c r="E1541" s="251"/>
      <c r="F1541" s="251"/>
      <c r="G1541" s="251" t="s">
        <v>4191</v>
      </c>
      <c r="H1541" s="251" t="s">
        <v>4192</v>
      </c>
      <c r="I1541" s="679">
        <v>19.428999999999998</v>
      </c>
      <c r="J1541" s="251" t="s">
        <v>956</v>
      </c>
      <c r="K1541" s="251" t="s">
        <v>2495</v>
      </c>
      <c r="L1541" s="239"/>
      <c r="M1541" s="239"/>
      <c r="N1541" s="239"/>
      <c r="O1541" s="239"/>
    </row>
    <row r="1542" spans="2:15">
      <c r="B1542" s="251" t="s">
        <v>1438</v>
      </c>
      <c r="C1542" s="251" t="s">
        <v>4186</v>
      </c>
      <c r="D1542" s="251" t="s">
        <v>4008</v>
      </c>
      <c r="E1542" s="251"/>
      <c r="F1542" s="251"/>
      <c r="G1542" s="251" t="s">
        <v>4191</v>
      </c>
      <c r="H1542" s="251" t="s">
        <v>4192</v>
      </c>
      <c r="I1542" s="679">
        <v>35.101999999999997</v>
      </c>
      <c r="J1542" s="251" t="s">
        <v>956</v>
      </c>
      <c r="K1542" s="251" t="s">
        <v>2495</v>
      </c>
      <c r="L1542" s="239"/>
      <c r="M1542" s="239"/>
      <c r="N1542" s="239"/>
      <c r="O1542" s="239"/>
    </row>
    <row r="1543" spans="2:15">
      <c r="B1543" s="251" t="s">
        <v>1438</v>
      </c>
      <c r="C1543" s="251" t="s">
        <v>4186</v>
      </c>
      <c r="D1543" s="251" t="s">
        <v>4008</v>
      </c>
      <c r="E1543" s="251"/>
      <c r="F1543" s="251"/>
      <c r="G1543" s="251" t="s">
        <v>4191</v>
      </c>
      <c r="H1543" s="251" t="s">
        <v>4192</v>
      </c>
      <c r="I1543" s="679">
        <v>58.011000000000003</v>
      </c>
      <c r="J1543" s="251" t="s">
        <v>956</v>
      </c>
      <c r="K1543" s="251" t="s">
        <v>2495</v>
      </c>
      <c r="L1543" s="239"/>
      <c r="M1543" s="239"/>
      <c r="N1543" s="239"/>
      <c r="O1543" s="239"/>
    </row>
    <row r="1544" spans="2:15">
      <c r="B1544" s="251" t="s">
        <v>1438</v>
      </c>
      <c r="C1544" s="251" t="s">
        <v>4186</v>
      </c>
      <c r="D1544" s="251" t="s">
        <v>4008</v>
      </c>
      <c r="E1544" s="251"/>
      <c r="F1544" s="251"/>
      <c r="G1544" s="251" t="s">
        <v>4191</v>
      </c>
      <c r="H1544" s="251" t="s">
        <v>4192</v>
      </c>
      <c r="I1544" s="679">
        <v>7.5060000000000002</v>
      </c>
      <c r="J1544" s="251" t="s">
        <v>956</v>
      </c>
      <c r="K1544" s="251" t="s">
        <v>2495</v>
      </c>
      <c r="L1544" s="239"/>
      <c r="M1544" s="239"/>
      <c r="N1544" s="239"/>
      <c r="O1544" s="239"/>
    </row>
    <row r="1545" spans="2:15">
      <c r="B1545" s="251" t="s">
        <v>1438</v>
      </c>
      <c r="C1545" s="251" t="s">
        <v>4186</v>
      </c>
      <c r="D1545" s="251" t="s">
        <v>4008</v>
      </c>
      <c r="E1545" s="251"/>
      <c r="F1545" s="251"/>
      <c r="G1545" s="251" t="s">
        <v>4191</v>
      </c>
      <c r="H1545" s="251" t="s">
        <v>4192</v>
      </c>
      <c r="I1545" s="679">
        <v>59.872</v>
      </c>
      <c r="J1545" s="251" t="s">
        <v>956</v>
      </c>
      <c r="K1545" s="251" t="s">
        <v>2495</v>
      </c>
      <c r="L1545" s="239"/>
      <c r="M1545" s="239"/>
      <c r="N1545" s="239"/>
      <c r="O1545" s="239"/>
    </row>
    <row r="1546" spans="2:15">
      <c r="B1546" s="251" t="s">
        <v>1438</v>
      </c>
      <c r="C1546" s="251" t="s">
        <v>4186</v>
      </c>
      <c r="D1546" s="251" t="s">
        <v>4008</v>
      </c>
      <c r="E1546" s="251"/>
      <c r="F1546" s="251"/>
      <c r="G1546" s="251" t="s">
        <v>4191</v>
      </c>
      <c r="H1546" s="251" t="s">
        <v>4192</v>
      </c>
      <c r="I1546" s="679">
        <v>60.674999999999997</v>
      </c>
      <c r="J1546" s="251" t="s">
        <v>956</v>
      </c>
      <c r="K1546" s="251" t="s">
        <v>2495</v>
      </c>
      <c r="L1546" s="239"/>
      <c r="M1546" s="239"/>
      <c r="N1546" s="239"/>
      <c r="O1546" s="239"/>
    </row>
    <row r="1547" spans="2:15">
      <c r="B1547" s="251" t="s">
        <v>1438</v>
      </c>
      <c r="C1547" s="251" t="s">
        <v>4186</v>
      </c>
      <c r="D1547" s="251" t="s">
        <v>4013</v>
      </c>
      <c r="E1547" s="251"/>
      <c r="F1547" s="251"/>
      <c r="G1547" s="251" t="s">
        <v>4187</v>
      </c>
      <c r="H1547" s="251" t="s">
        <v>4188</v>
      </c>
      <c r="I1547" s="679">
        <v>4.5</v>
      </c>
      <c r="J1547" s="251" t="s">
        <v>944</v>
      </c>
      <c r="K1547" s="251" t="s">
        <v>2495</v>
      </c>
      <c r="L1547" s="239"/>
      <c r="M1547" s="239"/>
      <c r="N1547" s="239"/>
      <c r="O1547" s="239"/>
    </row>
    <row r="1548" spans="2:15">
      <c r="B1548" s="251" t="s">
        <v>1438</v>
      </c>
      <c r="C1548" s="251" t="s">
        <v>4186</v>
      </c>
      <c r="D1548" s="251" t="s">
        <v>4013</v>
      </c>
      <c r="E1548" s="251"/>
      <c r="F1548" s="251"/>
      <c r="G1548" s="251" t="s">
        <v>4187</v>
      </c>
      <c r="H1548" s="251" t="s">
        <v>4188</v>
      </c>
      <c r="I1548" s="679">
        <v>4</v>
      </c>
      <c r="J1548" s="251" t="s">
        <v>944</v>
      </c>
      <c r="K1548" s="251" t="s">
        <v>2495</v>
      </c>
      <c r="L1548" s="239"/>
      <c r="M1548" s="239"/>
      <c r="N1548" s="239"/>
      <c r="O1548" s="239"/>
    </row>
    <row r="1549" spans="2:15">
      <c r="B1549" s="251" t="s">
        <v>1438</v>
      </c>
      <c r="C1549" s="251" t="s">
        <v>4186</v>
      </c>
      <c r="D1549" s="251" t="s">
        <v>4013</v>
      </c>
      <c r="E1549" s="251"/>
      <c r="F1549" s="251"/>
      <c r="G1549" s="251" t="s">
        <v>4187</v>
      </c>
      <c r="H1549" s="251" t="s">
        <v>4188</v>
      </c>
      <c r="I1549" s="679">
        <v>3.5</v>
      </c>
      <c r="J1549" s="251" t="s">
        <v>944</v>
      </c>
      <c r="K1549" s="251" t="s">
        <v>2495</v>
      </c>
      <c r="L1549" s="239"/>
      <c r="M1549" s="239"/>
      <c r="N1549" s="239"/>
      <c r="O1549" s="239"/>
    </row>
    <row r="1550" spans="2:15">
      <c r="B1550" s="251" t="s">
        <v>1438</v>
      </c>
      <c r="C1550" s="251" t="s">
        <v>4186</v>
      </c>
      <c r="D1550" s="251" t="s">
        <v>4013</v>
      </c>
      <c r="E1550" s="251"/>
      <c r="F1550" s="251"/>
      <c r="G1550" s="251" t="s">
        <v>4187</v>
      </c>
      <c r="H1550" s="251" t="s">
        <v>4188</v>
      </c>
      <c r="I1550" s="679">
        <v>2.5</v>
      </c>
      <c r="J1550" s="251" t="s">
        <v>944</v>
      </c>
      <c r="K1550" s="251" t="s">
        <v>2495</v>
      </c>
      <c r="L1550" s="239"/>
      <c r="M1550" s="239"/>
      <c r="N1550" s="239"/>
      <c r="O1550" s="239"/>
    </row>
    <row r="1551" spans="2:15">
      <c r="B1551" s="251" t="s">
        <v>1438</v>
      </c>
      <c r="C1551" s="251" t="s">
        <v>4186</v>
      </c>
      <c r="D1551" s="251" t="s">
        <v>4013</v>
      </c>
      <c r="E1551" s="251"/>
      <c r="F1551" s="251"/>
      <c r="G1551" s="251" t="s">
        <v>4187</v>
      </c>
      <c r="H1551" s="251" t="s">
        <v>4188</v>
      </c>
      <c r="I1551" s="679">
        <v>3.25</v>
      </c>
      <c r="J1551" s="251" t="s">
        <v>944</v>
      </c>
      <c r="K1551" s="251" t="s">
        <v>2495</v>
      </c>
      <c r="L1551" s="239"/>
      <c r="M1551" s="239"/>
      <c r="N1551" s="239"/>
      <c r="O1551" s="239"/>
    </row>
    <row r="1552" spans="2:15">
      <c r="B1552" s="251" t="s">
        <v>1438</v>
      </c>
      <c r="C1552" s="251" t="s">
        <v>4186</v>
      </c>
      <c r="D1552" s="251" t="s">
        <v>4013</v>
      </c>
      <c r="E1552" s="251"/>
      <c r="F1552" s="251"/>
      <c r="G1552" s="251" t="s">
        <v>4187</v>
      </c>
      <c r="H1552" s="251" t="s">
        <v>4188</v>
      </c>
      <c r="I1552" s="679">
        <v>4</v>
      </c>
      <c r="J1552" s="251" t="s">
        <v>944</v>
      </c>
      <c r="K1552" s="251" t="s">
        <v>2495</v>
      </c>
      <c r="L1552" s="239"/>
      <c r="M1552" s="239"/>
      <c r="N1552" s="239"/>
      <c r="O1552" s="239"/>
    </row>
    <row r="1553" spans="2:15">
      <c r="B1553" s="251" t="s">
        <v>1438</v>
      </c>
      <c r="C1553" s="251" t="s">
        <v>4186</v>
      </c>
      <c r="D1553" s="251" t="s">
        <v>4013</v>
      </c>
      <c r="E1553" s="251"/>
      <c r="F1553" s="251"/>
      <c r="G1553" s="251" t="s">
        <v>4187</v>
      </c>
      <c r="H1553" s="251" t="s">
        <v>4188</v>
      </c>
      <c r="I1553" s="679">
        <v>6.5</v>
      </c>
      <c r="J1553" s="251" t="s">
        <v>944</v>
      </c>
      <c r="K1553" s="251" t="s">
        <v>2495</v>
      </c>
      <c r="L1553" s="239"/>
      <c r="M1553" s="239"/>
      <c r="N1553" s="239"/>
      <c r="O1553" s="239"/>
    </row>
    <row r="1554" spans="2:15">
      <c r="B1554" s="251" t="s">
        <v>1438</v>
      </c>
      <c r="C1554" s="251" t="s">
        <v>4186</v>
      </c>
      <c r="D1554" s="251" t="s">
        <v>4013</v>
      </c>
      <c r="E1554" s="251"/>
      <c r="F1554" s="251"/>
      <c r="G1554" s="251" t="s">
        <v>4187</v>
      </c>
      <c r="H1554" s="251" t="s">
        <v>4188</v>
      </c>
      <c r="I1554" s="679">
        <v>5</v>
      </c>
      <c r="J1554" s="251" t="s">
        <v>944</v>
      </c>
      <c r="K1554" s="251" t="s">
        <v>2495</v>
      </c>
      <c r="L1554" s="239"/>
      <c r="M1554" s="239"/>
      <c r="N1554" s="239"/>
      <c r="O1554" s="239"/>
    </row>
    <row r="1555" spans="2:15">
      <c r="B1555" s="251" t="s">
        <v>1438</v>
      </c>
      <c r="C1555" s="251" t="s">
        <v>4186</v>
      </c>
      <c r="D1555" s="251" t="s">
        <v>4013</v>
      </c>
      <c r="E1555" s="251"/>
      <c r="F1555" s="251"/>
      <c r="G1555" s="251" t="s">
        <v>4187</v>
      </c>
      <c r="H1555" s="251" t="s">
        <v>4188</v>
      </c>
      <c r="I1555" s="679">
        <v>4</v>
      </c>
      <c r="J1555" s="251" t="s">
        <v>944</v>
      </c>
      <c r="K1555" s="251" t="s">
        <v>2495</v>
      </c>
      <c r="L1555" s="239"/>
      <c r="M1555" s="239"/>
      <c r="N1555" s="239"/>
      <c r="O1555" s="239"/>
    </row>
    <row r="1556" spans="2:15">
      <c r="B1556" s="251" t="s">
        <v>1438</v>
      </c>
      <c r="C1556" s="251" t="s">
        <v>4186</v>
      </c>
      <c r="D1556" s="251" t="s">
        <v>4013</v>
      </c>
      <c r="E1556" s="251"/>
      <c r="F1556" s="251"/>
      <c r="G1556" s="251" t="s">
        <v>4187</v>
      </c>
      <c r="H1556" s="251" t="s">
        <v>4188</v>
      </c>
      <c r="I1556" s="679">
        <v>4.5</v>
      </c>
      <c r="J1556" s="251" t="s">
        <v>944</v>
      </c>
      <c r="K1556" s="251" t="s">
        <v>2495</v>
      </c>
      <c r="L1556" s="239"/>
      <c r="M1556" s="239"/>
      <c r="N1556" s="239"/>
      <c r="O1556" s="239"/>
    </row>
    <row r="1557" spans="2:15">
      <c r="B1557" s="251" t="s">
        <v>1438</v>
      </c>
      <c r="C1557" s="251" t="s">
        <v>4186</v>
      </c>
      <c r="D1557" s="251" t="s">
        <v>947</v>
      </c>
      <c r="E1557" s="251"/>
      <c r="F1557" s="251"/>
      <c r="G1557" s="251" t="s">
        <v>4189</v>
      </c>
      <c r="H1557" s="251" t="s">
        <v>4190</v>
      </c>
      <c r="I1557" s="679">
        <v>15</v>
      </c>
      <c r="J1557" s="251" t="s">
        <v>944</v>
      </c>
      <c r="K1557" s="251" t="s">
        <v>2495</v>
      </c>
      <c r="L1557" s="239"/>
      <c r="M1557" s="239"/>
      <c r="N1557" s="239"/>
      <c r="O1557" s="239"/>
    </row>
    <row r="1558" spans="2:15">
      <c r="B1558" s="251" t="s">
        <v>1438</v>
      </c>
      <c r="C1558" s="251" t="s">
        <v>4186</v>
      </c>
      <c r="D1558" s="251" t="s">
        <v>947</v>
      </c>
      <c r="E1558" s="251"/>
      <c r="F1558" s="251"/>
      <c r="G1558" s="251" t="s">
        <v>4189</v>
      </c>
      <c r="H1558" s="251" t="s">
        <v>4190</v>
      </c>
      <c r="I1558" s="679">
        <v>15</v>
      </c>
      <c r="J1558" s="251" t="s">
        <v>944</v>
      </c>
      <c r="K1558" s="251" t="s">
        <v>2495</v>
      </c>
      <c r="L1558" s="239"/>
      <c r="M1558" s="239"/>
      <c r="N1558" s="239"/>
      <c r="O1558" s="239"/>
    </row>
    <row r="1559" spans="2:15">
      <c r="B1559" s="251" t="s">
        <v>1438</v>
      </c>
      <c r="C1559" s="251" t="s">
        <v>4186</v>
      </c>
      <c r="D1559" s="251" t="s">
        <v>947</v>
      </c>
      <c r="E1559" s="251"/>
      <c r="F1559" s="251"/>
      <c r="G1559" s="251" t="s">
        <v>4189</v>
      </c>
      <c r="H1559" s="251" t="s">
        <v>4190</v>
      </c>
      <c r="I1559" s="679">
        <v>15</v>
      </c>
      <c r="J1559" s="251" t="s">
        <v>944</v>
      </c>
      <c r="K1559" s="251" t="s">
        <v>2495</v>
      </c>
      <c r="L1559" s="239"/>
      <c r="M1559" s="239"/>
      <c r="N1559" s="239"/>
      <c r="O1559" s="239"/>
    </row>
    <row r="1560" spans="2:15">
      <c r="B1560" s="251" t="s">
        <v>1438</v>
      </c>
      <c r="C1560" s="251" t="s">
        <v>4186</v>
      </c>
      <c r="D1560" s="251" t="s">
        <v>947</v>
      </c>
      <c r="E1560" s="251"/>
      <c r="F1560" s="251"/>
      <c r="G1560" s="251" t="s">
        <v>4189</v>
      </c>
      <c r="H1560" s="251" t="s">
        <v>4190</v>
      </c>
      <c r="I1560" s="679">
        <v>15</v>
      </c>
      <c r="J1560" s="251" t="s">
        <v>944</v>
      </c>
      <c r="K1560" s="251" t="s">
        <v>2495</v>
      </c>
      <c r="L1560" s="239"/>
      <c r="M1560" s="239"/>
      <c r="N1560" s="239"/>
      <c r="O1560" s="239"/>
    </row>
    <row r="1561" spans="2:15">
      <c r="B1561" s="251" t="s">
        <v>1438</v>
      </c>
      <c r="C1561" s="251" t="s">
        <v>4186</v>
      </c>
      <c r="D1561" s="251" t="s">
        <v>947</v>
      </c>
      <c r="E1561" s="251"/>
      <c r="F1561" s="251"/>
      <c r="G1561" s="251" t="s">
        <v>4189</v>
      </c>
      <c r="H1561" s="251" t="s">
        <v>4190</v>
      </c>
      <c r="I1561" s="679">
        <v>15</v>
      </c>
      <c r="J1561" s="251" t="s">
        <v>944</v>
      </c>
      <c r="K1561" s="251" t="s">
        <v>2495</v>
      </c>
      <c r="L1561" s="239"/>
      <c r="M1561" s="239"/>
      <c r="N1561" s="239"/>
      <c r="O1561" s="239"/>
    </row>
    <row r="1562" spans="2:15">
      <c r="B1562" s="251" t="s">
        <v>1438</v>
      </c>
      <c r="C1562" s="251" t="s">
        <v>4186</v>
      </c>
      <c r="D1562" s="251" t="s">
        <v>947</v>
      </c>
      <c r="E1562" s="251"/>
      <c r="F1562" s="251"/>
      <c r="G1562" s="251" t="s">
        <v>4189</v>
      </c>
      <c r="H1562" s="251" t="s">
        <v>4190</v>
      </c>
      <c r="I1562" s="679">
        <v>15</v>
      </c>
      <c r="J1562" s="251" t="s">
        <v>944</v>
      </c>
      <c r="K1562" s="251" t="s">
        <v>2495</v>
      </c>
      <c r="L1562" s="239"/>
      <c r="M1562" s="239"/>
      <c r="N1562" s="239"/>
      <c r="O1562" s="239"/>
    </row>
    <row r="1563" spans="2:15">
      <c r="B1563" s="251" t="s">
        <v>1438</v>
      </c>
      <c r="C1563" s="251" t="s">
        <v>4186</v>
      </c>
      <c r="D1563" s="251" t="s">
        <v>947</v>
      </c>
      <c r="E1563" s="251"/>
      <c r="F1563" s="251"/>
      <c r="G1563" s="251" t="s">
        <v>4189</v>
      </c>
      <c r="H1563" s="251" t="s">
        <v>4190</v>
      </c>
      <c r="I1563" s="679">
        <v>15</v>
      </c>
      <c r="J1563" s="251" t="s">
        <v>944</v>
      </c>
      <c r="K1563" s="251" t="s">
        <v>2495</v>
      </c>
      <c r="L1563" s="239"/>
      <c r="M1563" s="239"/>
      <c r="N1563" s="239"/>
      <c r="O1563" s="239"/>
    </row>
    <row r="1564" spans="2:15">
      <c r="B1564" s="251" t="s">
        <v>1438</v>
      </c>
      <c r="C1564" s="251" t="s">
        <v>4186</v>
      </c>
      <c r="D1564" s="251" t="s">
        <v>947</v>
      </c>
      <c r="E1564" s="251"/>
      <c r="F1564" s="251"/>
      <c r="G1564" s="251" t="s">
        <v>4189</v>
      </c>
      <c r="H1564" s="251" t="s">
        <v>4190</v>
      </c>
      <c r="I1564" s="679">
        <v>15</v>
      </c>
      <c r="J1564" s="251" t="s">
        <v>944</v>
      </c>
      <c r="K1564" s="251" t="s">
        <v>2495</v>
      </c>
      <c r="L1564" s="239"/>
      <c r="M1564" s="239"/>
      <c r="N1564" s="239"/>
      <c r="O1564" s="239"/>
    </row>
    <row r="1565" spans="2:15">
      <c r="B1565" s="251" t="s">
        <v>1438</v>
      </c>
      <c r="C1565" s="251" t="s">
        <v>4186</v>
      </c>
      <c r="D1565" s="251" t="s">
        <v>947</v>
      </c>
      <c r="E1565" s="251"/>
      <c r="F1565" s="251"/>
      <c r="G1565" s="251" t="s">
        <v>4189</v>
      </c>
      <c r="H1565" s="251" t="s">
        <v>4190</v>
      </c>
      <c r="I1565" s="679">
        <v>15</v>
      </c>
      <c r="J1565" s="251" t="s">
        <v>944</v>
      </c>
      <c r="K1565" s="251" t="s">
        <v>2495</v>
      </c>
      <c r="L1565" s="239"/>
      <c r="M1565" s="239"/>
      <c r="N1565" s="239"/>
      <c r="O1565" s="239"/>
    </row>
    <row r="1566" spans="2:15">
      <c r="B1566" s="251" t="s">
        <v>1438</v>
      </c>
      <c r="C1566" s="251" t="s">
        <v>4186</v>
      </c>
      <c r="D1566" s="251" t="s">
        <v>947</v>
      </c>
      <c r="E1566" s="251"/>
      <c r="F1566" s="251"/>
      <c r="G1566" s="251" t="s">
        <v>4189</v>
      </c>
      <c r="H1566" s="251" t="s">
        <v>4190</v>
      </c>
      <c r="I1566" s="679">
        <v>15</v>
      </c>
      <c r="J1566" s="251" t="s">
        <v>944</v>
      </c>
      <c r="K1566" s="251" t="s">
        <v>2495</v>
      </c>
      <c r="L1566" s="239"/>
      <c r="M1566" s="239"/>
      <c r="N1566" s="239"/>
      <c r="O1566" s="239"/>
    </row>
    <row r="1567" spans="2:15">
      <c r="B1567" s="251" t="s">
        <v>1438</v>
      </c>
      <c r="C1567" s="251" t="s">
        <v>4186</v>
      </c>
      <c r="D1567" s="251" t="s">
        <v>947</v>
      </c>
      <c r="E1567" s="251"/>
      <c r="F1567" s="251"/>
      <c r="G1567" s="251" t="s">
        <v>4189</v>
      </c>
      <c r="H1567" s="251" t="s">
        <v>4190</v>
      </c>
      <c r="I1567" s="679">
        <v>15</v>
      </c>
      <c r="J1567" s="251" t="s">
        <v>944</v>
      </c>
      <c r="K1567" s="251" t="s">
        <v>2495</v>
      </c>
      <c r="L1567" s="239"/>
      <c r="M1567" s="239"/>
      <c r="N1567" s="239"/>
      <c r="O1567" s="239"/>
    </row>
    <row r="1568" spans="2:15">
      <c r="B1568" s="251" t="s">
        <v>1438</v>
      </c>
      <c r="C1568" s="251" t="s">
        <v>4186</v>
      </c>
      <c r="D1568" s="251" t="s">
        <v>947</v>
      </c>
      <c r="E1568" s="251"/>
      <c r="F1568" s="251"/>
      <c r="G1568" s="251" t="s">
        <v>4189</v>
      </c>
      <c r="H1568" s="251" t="s">
        <v>4190</v>
      </c>
      <c r="I1568" s="679">
        <v>15</v>
      </c>
      <c r="J1568" s="251" t="s">
        <v>944</v>
      </c>
      <c r="K1568" s="251" t="s">
        <v>2495</v>
      </c>
      <c r="L1568" s="239"/>
      <c r="M1568" s="239"/>
      <c r="N1568" s="239"/>
      <c r="O1568" s="239"/>
    </row>
    <row r="1569" spans="2:15">
      <c r="B1569" s="251" t="s">
        <v>1438</v>
      </c>
      <c r="C1569" s="251" t="s">
        <v>4186</v>
      </c>
      <c r="D1569" s="251" t="s">
        <v>947</v>
      </c>
      <c r="E1569" s="251"/>
      <c r="F1569" s="251"/>
      <c r="G1569" s="251" t="s">
        <v>4189</v>
      </c>
      <c r="H1569" s="251" t="s">
        <v>4190</v>
      </c>
      <c r="I1569" s="679">
        <v>15</v>
      </c>
      <c r="J1569" s="251" t="s">
        <v>944</v>
      </c>
      <c r="K1569" s="251" t="s">
        <v>2495</v>
      </c>
      <c r="L1569" s="239"/>
      <c r="M1569" s="239"/>
      <c r="N1569" s="239"/>
      <c r="O1569" s="239"/>
    </row>
    <row r="1570" spans="2:15">
      <c r="B1570" s="251" t="s">
        <v>1438</v>
      </c>
      <c r="C1570" s="251" t="s">
        <v>4186</v>
      </c>
      <c r="D1570" s="251" t="s">
        <v>947</v>
      </c>
      <c r="E1570" s="251"/>
      <c r="F1570" s="251"/>
      <c r="G1570" s="251" t="s">
        <v>4189</v>
      </c>
      <c r="H1570" s="251" t="s">
        <v>4190</v>
      </c>
      <c r="I1570" s="679">
        <v>15</v>
      </c>
      <c r="J1570" s="251" t="s">
        <v>944</v>
      </c>
      <c r="K1570" s="251" t="s">
        <v>2495</v>
      </c>
      <c r="L1570" s="239"/>
      <c r="M1570" s="239"/>
      <c r="N1570" s="239"/>
      <c r="O1570" s="239"/>
    </row>
    <row r="1571" spans="2:15">
      <c r="B1571" s="251" t="s">
        <v>1438</v>
      </c>
      <c r="C1571" s="251" t="s">
        <v>4186</v>
      </c>
      <c r="D1571" s="251" t="s">
        <v>947</v>
      </c>
      <c r="E1571" s="251"/>
      <c r="F1571" s="251"/>
      <c r="G1571" s="251" t="s">
        <v>4189</v>
      </c>
      <c r="H1571" s="251" t="s">
        <v>4190</v>
      </c>
      <c r="I1571" s="679">
        <v>15</v>
      </c>
      <c r="J1571" s="251" t="s">
        <v>944</v>
      </c>
      <c r="K1571" s="251" t="s">
        <v>2495</v>
      </c>
      <c r="L1571" s="239"/>
      <c r="M1571" s="239"/>
      <c r="N1571" s="239"/>
      <c r="O1571" s="239"/>
    </row>
    <row r="1572" spans="2:15">
      <c r="B1572" s="251" t="s">
        <v>1438</v>
      </c>
      <c r="C1572" s="251" t="s">
        <v>4186</v>
      </c>
      <c r="D1572" s="251" t="s">
        <v>947</v>
      </c>
      <c r="E1572" s="251"/>
      <c r="F1572" s="251"/>
      <c r="G1572" s="251" t="s">
        <v>4189</v>
      </c>
      <c r="H1572" s="251" t="s">
        <v>4190</v>
      </c>
      <c r="I1572" s="679">
        <v>15</v>
      </c>
      <c r="J1572" s="251" t="s">
        <v>944</v>
      </c>
      <c r="K1572" s="251" t="s">
        <v>2495</v>
      </c>
      <c r="L1572" s="239"/>
      <c r="M1572" s="239"/>
      <c r="N1572" s="239"/>
      <c r="O1572" s="239"/>
    </row>
    <row r="1573" spans="2:15">
      <c r="B1573" s="251" t="s">
        <v>1438</v>
      </c>
      <c r="C1573" s="251" t="s">
        <v>4186</v>
      </c>
      <c r="D1573" s="251" t="s">
        <v>947</v>
      </c>
      <c r="E1573" s="251"/>
      <c r="F1573" s="251"/>
      <c r="G1573" s="251" t="s">
        <v>4189</v>
      </c>
      <c r="H1573" s="251" t="s">
        <v>4190</v>
      </c>
      <c r="I1573" s="679">
        <v>15</v>
      </c>
      <c r="J1573" s="251" t="s">
        <v>944</v>
      </c>
      <c r="K1573" s="251" t="s">
        <v>2495</v>
      </c>
      <c r="L1573" s="239"/>
      <c r="M1573" s="239"/>
      <c r="N1573" s="239"/>
      <c r="O1573" s="239"/>
    </row>
    <row r="1574" spans="2:15">
      <c r="B1574" s="251" t="s">
        <v>1438</v>
      </c>
      <c r="C1574" s="251" t="s">
        <v>4186</v>
      </c>
      <c r="D1574" s="251" t="s">
        <v>947</v>
      </c>
      <c r="E1574" s="251"/>
      <c r="F1574" s="251"/>
      <c r="G1574" s="251" t="s">
        <v>4189</v>
      </c>
      <c r="H1574" s="251" t="s">
        <v>4190</v>
      </c>
      <c r="I1574" s="679">
        <v>15</v>
      </c>
      <c r="J1574" s="251" t="s">
        <v>944</v>
      </c>
      <c r="K1574" s="251" t="s">
        <v>2495</v>
      </c>
      <c r="L1574" s="239"/>
      <c r="M1574" s="239"/>
      <c r="N1574" s="239"/>
      <c r="O1574" s="239"/>
    </row>
    <row r="1575" spans="2:15">
      <c r="B1575" s="251" t="s">
        <v>1438</v>
      </c>
      <c r="C1575" s="251" t="s">
        <v>4186</v>
      </c>
      <c r="D1575" s="251" t="s">
        <v>947</v>
      </c>
      <c r="E1575" s="251"/>
      <c r="F1575" s="251"/>
      <c r="G1575" s="251" t="s">
        <v>4189</v>
      </c>
      <c r="H1575" s="251" t="s">
        <v>4190</v>
      </c>
      <c r="I1575" s="679">
        <v>15</v>
      </c>
      <c r="J1575" s="251" t="s">
        <v>944</v>
      </c>
      <c r="K1575" s="251" t="s">
        <v>2495</v>
      </c>
      <c r="L1575" s="239"/>
      <c r="M1575" s="239"/>
      <c r="N1575" s="239"/>
      <c r="O1575" s="239"/>
    </row>
    <row r="1576" spans="2:15">
      <c r="B1576" s="251" t="s">
        <v>1438</v>
      </c>
      <c r="C1576" s="251" t="s">
        <v>4186</v>
      </c>
      <c r="D1576" s="251" t="s">
        <v>947</v>
      </c>
      <c r="E1576" s="251"/>
      <c r="F1576" s="251"/>
      <c r="G1576" s="251" t="s">
        <v>4189</v>
      </c>
      <c r="H1576" s="251" t="s">
        <v>4190</v>
      </c>
      <c r="I1576" s="679">
        <v>15</v>
      </c>
      <c r="J1576" s="251" t="s">
        <v>944</v>
      </c>
      <c r="K1576" s="251" t="s">
        <v>2495</v>
      </c>
      <c r="L1576" s="239"/>
      <c r="M1576" s="239"/>
      <c r="N1576" s="239"/>
      <c r="O1576" s="239"/>
    </row>
    <row r="1577" spans="2:15">
      <c r="B1577" s="251" t="s">
        <v>1438</v>
      </c>
      <c r="C1577" s="251" t="s">
        <v>4186</v>
      </c>
      <c r="D1577" s="251" t="s">
        <v>947</v>
      </c>
      <c r="E1577" s="251"/>
      <c r="F1577" s="251"/>
      <c r="G1577" s="251" t="s">
        <v>4189</v>
      </c>
      <c r="H1577" s="251" t="s">
        <v>4190</v>
      </c>
      <c r="I1577" s="679">
        <v>15</v>
      </c>
      <c r="J1577" s="251" t="s">
        <v>944</v>
      </c>
      <c r="K1577" s="251" t="s">
        <v>2495</v>
      </c>
      <c r="L1577" s="239"/>
      <c r="M1577" s="239"/>
      <c r="N1577" s="239"/>
      <c r="O1577" s="239"/>
    </row>
    <row r="1578" spans="2:15">
      <c r="B1578" s="251" t="s">
        <v>1438</v>
      </c>
      <c r="C1578" s="251" t="s">
        <v>4186</v>
      </c>
      <c r="D1578" s="251" t="s">
        <v>953</v>
      </c>
      <c r="E1578" s="251"/>
      <c r="F1578" s="251"/>
      <c r="G1578" s="251" t="s">
        <v>4189</v>
      </c>
      <c r="H1578" s="251" t="s">
        <v>4190</v>
      </c>
      <c r="I1578" s="679">
        <v>15</v>
      </c>
      <c r="J1578" s="251" t="s">
        <v>944</v>
      </c>
      <c r="K1578" s="251" t="s">
        <v>2495</v>
      </c>
      <c r="L1578" s="239"/>
      <c r="M1578" s="239"/>
      <c r="N1578" s="239"/>
      <c r="O1578" s="239"/>
    </row>
    <row r="1579" spans="2:15">
      <c r="B1579" s="251" t="s">
        <v>1438</v>
      </c>
      <c r="C1579" s="251" t="s">
        <v>4186</v>
      </c>
      <c r="D1579" s="251" t="s">
        <v>953</v>
      </c>
      <c r="E1579" s="251"/>
      <c r="F1579" s="251"/>
      <c r="G1579" s="251" t="s">
        <v>4189</v>
      </c>
      <c r="H1579" s="251" t="s">
        <v>4190</v>
      </c>
      <c r="I1579" s="679">
        <v>15</v>
      </c>
      <c r="J1579" s="251" t="s">
        <v>944</v>
      </c>
      <c r="K1579" s="251" t="s">
        <v>2495</v>
      </c>
      <c r="L1579" s="239"/>
      <c r="M1579" s="239"/>
      <c r="N1579" s="239"/>
      <c r="O1579" s="239"/>
    </row>
    <row r="1580" spans="2:15">
      <c r="B1580" s="251" t="s">
        <v>1438</v>
      </c>
      <c r="C1580" s="251" t="s">
        <v>4186</v>
      </c>
      <c r="D1580" s="251" t="s">
        <v>953</v>
      </c>
      <c r="E1580" s="251"/>
      <c r="F1580" s="251"/>
      <c r="G1580" s="251" t="s">
        <v>4189</v>
      </c>
      <c r="H1580" s="251" t="s">
        <v>4190</v>
      </c>
      <c r="I1580" s="679">
        <v>15</v>
      </c>
      <c r="J1580" s="251" t="s">
        <v>944</v>
      </c>
      <c r="K1580" s="251" t="s">
        <v>2495</v>
      </c>
      <c r="L1580" s="239"/>
      <c r="M1580" s="239"/>
      <c r="N1580" s="239"/>
      <c r="O1580" s="239"/>
    </row>
    <row r="1581" spans="2:15">
      <c r="B1581" s="251" t="s">
        <v>1438</v>
      </c>
      <c r="C1581" s="251" t="s">
        <v>4186</v>
      </c>
      <c r="D1581" s="251" t="s">
        <v>949</v>
      </c>
      <c r="E1581" s="251"/>
      <c r="F1581" s="251"/>
      <c r="G1581" s="251" t="s">
        <v>4201</v>
      </c>
      <c r="H1581" s="251" t="s">
        <v>4202</v>
      </c>
      <c r="I1581" s="679">
        <v>92</v>
      </c>
      <c r="J1581" s="251"/>
      <c r="K1581" s="251" t="s">
        <v>2495</v>
      </c>
      <c r="L1581" s="239"/>
      <c r="M1581" s="239"/>
      <c r="N1581" s="239"/>
      <c r="O1581" s="239"/>
    </row>
    <row r="1582" spans="2:15">
      <c r="B1582" s="251" t="s">
        <v>1438</v>
      </c>
      <c r="C1582" s="251" t="s">
        <v>4186</v>
      </c>
      <c r="D1582" s="251" t="s">
        <v>4008</v>
      </c>
      <c r="E1582" s="251"/>
      <c r="F1582" s="251"/>
      <c r="G1582" s="251" t="s">
        <v>4191</v>
      </c>
      <c r="H1582" s="251" t="s">
        <v>4192</v>
      </c>
      <c r="I1582" s="679">
        <v>22.866</v>
      </c>
      <c r="J1582" s="251" t="s">
        <v>956</v>
      </c>
      <c r="K1582" s="251" t="s">
        <v>2495</v>
      </c>
      <c r="L1582" s="239"/>
      <c r="M1582" s="239"/>
      <c r="N1582" s="239"/>
      <c r="O1582" s="239"/>
    </row>
    <row r="1583" spans="2:15">
      <c r="B1583" s="251" t="s">
        <v>1438</v>
      </c>
      <c r="C1583" s="251" t="s">
        <v>4186</v>
      </c>
      <c r="D1583" s="251" t="s">
        <v>4008</v>
      </c>
      <c r="E1583" s="251"/>
      <c r="F1583" s="251"/>
      <c r="G1583" s="251" t="s">
        <v>4191</v>
      </c>
      <c r="H1583" s="251" t="s">
        <v>4192</v>
      </c>
      <c r="I1583" s="679">
        <v>22.986999999999998</v>
      </c>
      <c r="J1583" s="251" t="s">
        <v>956</v>
      </c>
      <c r="K1583" s="251" t="s">
        <v>2495</v>
      </c>
      <c r="L1583" s="239"/>
      <c r="M1583" s="239"/>
      <c r="N1583" s="239"/>
      <c r="O1583" s="239"/>
    </row>
    <row r="1584" spans="2:15">
      <c r="B1584" s="251" t="s">
        <v>1438</v>
      </c>
      <c r="C1584" s="251" t="s">
        <v>4186</v>
      </c>
      <c r="D1584" s="251" t="s">
        <v>4008</v>
      </c>
      <c r="E1584" s="251"/>
      <c r="F1584" s="251"/>
      <c r="G1584" s="251" t="s">
        <v>4191</v>
      </c>
      <c r="H1584" s="251" t="s">
        <v>4192</v>
      </c>
      <c r="I1584" s="679">
        <v>22.989000000000001</v>
      </c>
      <c r="J1584" s="251" t="s">
        <v>956</v>
      </c>
      <c r="K1584" s="251" t="s">
        <v>2495</v>
      </c>
      <c r="L1584" s="239"/>
      <c r="M1584" s="239"/>
      <c r="N1584" s="239"/>
      <c r="O1584" s="239"/>
    </row>
    <row r="1585" spans="2:15">
      <c r="B1585" s="251" t="s">
        <v>1438</v>
      </c>
      <c r="C1585" s="251" t="s">
        <v>4186</v>
      </c>
      <c r="D1585" s="251" t="s">
        <v>4008</v>
      </c>
      <c r="E1585" s="251"/>
      <c r="F1585" s="251"/>
      <c r="G1585" s="251" t="s">
        <v>4191</v>
      </c>
      <c r="H1585" s="251" t="s">
        <v>4192</v>
      </c>
      <c r="I1585" s="679">
        <v>23.123999999999999</v>
      </c>
      <c r="J1585" s="251" t="s">
        <v>956</v>
      </c>
      <c r="K1585" s="251" t="s">
        <v>2495</v>
      </c>
      <c r="L1585" s="239"/>
      <c r="M1585" s="239"/>
      <c r="N1585" s="239"/>
      <c r="O1585" s="239"/>
    </row>
    <row r="1586" spans="2:15">
      <c r="B1586" s="251" t="s">
        <v>1438</v>
      </c>
      <c r="C1586" s="251" t="s">
        <v>4186</v>
      </c>
      <c r="D1586" s="251" t="s">
        <v>4008</v>
      </c>
      <c r="E1586" s="251"/>
      <c r="F1586" s="251"/>
      <c r="G1586" s="251" t="s">
        <v>4191</v>
      </c>
      <c r="H1586" s="251" t="s">
        <v>4192</v>
      </c>
      <c r="I1586" s="679">
        <v>23.039000000000001</v>
      </c>
      <c r="J1586" s="251" t="s">
        <v>956</v>
      </c>
      <c r="K1586" s="251" t="s">
        <v>2495</v>
      </c>
      <c r="L1586" s="239"/>
      <c r="M1586" s="239"/>
      <c r="N1586" s="239"/>
      <c r="O1586" s="239"/>
    </row>
    <row r="1587" spans="2:15">
      <c r="B1587" s="251" t="s">
        <v>1438</v>
      </c>
      <c r="C1587" s="251" t="s">
        <v>4186</v>
      </c>
      <c r="D1587" s="251" t="s">
        <v>4008</v>
      </c>
      <c r="E1587" s="251"/>
      <c r="F1587" s="251"/>
      <c r="G1587" s="251" t="s">
        <v>4191</v>
      </c>
      <c r="H1587" s="251" t="s">
        <v>4192</v>
      </c>
      <c r="I1587" s="679">
        <v>58.393999999999998</v>
      </c>
      <c r="J1587" s="251" t="s">
        <v>956</v>
      </c>
      <c r="K1587" s="251" t="s">
        <v>2495</v>
      </c>
      <c r="L1587" s="239"/>
      <c r="M1587" s="239"/>
      <c r="N1587" s="239"/>
      <c r="O1587" s="239"/>
    </row>
    <row r="1588" spans="2:15">
      <c r="B1588" s="251" t="s">
        <v>1438</v>
      </c>
      <c r="C1588" s="251" t="s">
        <v>4186</v>
      </c>
      <c r="D1588" s="251" t="s">
        <v>4012</v>
      </c>
      <c r="E1588" s="251"/>
      <c r="F1588" s="251"/>
      <c r="G1588" s="251" t="s">
        <v>4191</v>
      </c>
      <c r="H1588" s="251" t="s">
        <v>4192</v>
      </c>
      <c r="I1588" s="679">
        <v>5.5919999999999996</v>
      </c>
      <c r="J1588" s="251" t="s">
        <v>956</v>
      </c>
      <c r="K1588" s="251" t="s">
        <v>2495</v>
      </c>
      <c r="L1588" s="239"/>
      <c r="M1588" s="239"/>
      <c r="N1588" s="239"/>
      <c r="O1588" s="239"/>
    </row>
    <row r="1589" spans="2:15">
      <c r="B1589" s="251" t="s">
        <v>1438</v>
      </c>
      <c r="C1589" s="251" t="s">
        <v>4186</v>
      </c>
      <c r="D1589" s="251" t="s">
        <v>4008</v>
      </c>
      <c r="E1589" s="251"/>
      <c r="F1589" s="251"/>
      <c r="G1589" s="251" t="s">
        <v>4191</v>
      </c>
      <c r="H1589" s="251" t="s">
        <v>4192</v>
      </c>
      <c r="I1589" s="679">
        <v>23.071000000000002</v>
      </c>
      <c r="J1589" s="251" t="s">
        <v>956</v>
      </c>
      <c r="K1589" s="251" t="s">
        <v>2495</v>
      </c>
      <c r="L1589" s="239"/>
      <c r="M1589" s="239"/>
      <c r="N1589" s="239"/>
      <c r="O1589" s="239"/>
    </row>
    <row r="1590" spans="2:15">
      <c r="B1590" s="251" t="s">
        <v>1438</v>
      </c>
      <c r="C1590" s="251" t="s">
        <v>4186</v>
      </c>
      <c r="D1590" s="251" t="s">
        <v>4008</v>
      </c>
      <c r="E1590" s="251"/>
      <c r="F1590" s="251"/>
      <c r="G1590" s="251" t="s">
        <v>4191</v>
      </c>
      <c r="H1590" s="251" t="s">
        <v>4192</v>
      </c>
      <c r="I1590" s="679">
        <v>23.018000000000001</v>
      </c>
      <c r="J1590" s="251" t="s">
        <v>956</v>
      </c>
      <c r="K1590" s="251" t="s">
        <v>2495</v>
      </c>
      <c r="L1590" s="239"/>
      <c r="M1590" s="239"/>
      <c r="N1590" s="239"/>
      <c r="O1590" s="239"/>
    </row>
    <row r="1591" spans="2:15">
      <c r="B1591" s="251" t="s">
        <v>1438</v>
      </c>
      <c r="C1591" s="251" t="s">
        <v>4186</v>
      </c>
      <c r="D1591" s="251" t="s">
        <v>4008</v>
      </c>
      <c r="E1591" s="251"/>
      <c r="F1591" s="251"/>
      <c r="G1591" s="251" t="s">
        <v>4191</v>
      </c>
      <c r="H1591" s="251" t="s">
        <v>4192</v>
      </c>
      <c r="I1591" s="679">
        <v>22.936</v>
      </c>
      <c r="J1591" s="251" t="s">
        <v>956</v>
      </c>
      <c r="K1591" s="251" t="s">
        <v>2495</v>
      </c>
      <c r="L1591" s="239"/>
      <c r="M1591" s="239"/>
      <c r="N1591" s="239"/>
      <c r="O1591" s="239"/>
    </row>
    <row r="1592" spans="2:15">
      <c r="B1592" s="251" t="s">
        <v>1438</v>
      </c>
      <c r="C1592" s="251" t="s">
        <v>4186</v>
      </c>
      <c r="D1592" s="251" t="s">
        <v>4008</v>
      </c>
      <c r="E1592" s="251"/>
      <c r="F1592" s="251"/>
      <c r="G1592" s="251" t="s">
        <v>4191</v>
      </c>
      <c r="H1592" s="251" t="s">
        <v>4192</v>
      </c>
      <c r="I1592" s="679">
        <v>23.716999999999999</v>
      </c>
      <c r="J1592" s="251" t="s">
        <v>956</v>
      </c>
      <c r="K1592" s="251" t="s">
        <v>2495</v>
      </c>
      <c r="L1592" s="239"/>
      <c r="M1592" s="239"/>
      <c r="N1592" s="239"/>
      <c r="O1592" s="239"/>
    </row>
    <row r="1593" spans="2:15">
      <c r="B1593" s="251" t="s">
        <v>1438</v>
      </c>
      <c r="C1593" s="251" t="s">
        <v>4186</v>
      </c>
      <c r="D1593" s="251" t="s">
        <v>4012</v>
      </c>
      <c r="E1593" s="251"/>
      <c r="F1593" s="251"/>
      <c r="G1593" s="251" t="s">
        <v>4191</v>
      </c>
      <c r="H1593" s="251" t="s">
        <v>4192</v>
      </c>
      <c r="I1593" s="679">
        <v>5.5030000000000001</v>
      </c>
      <c r="J1593" s="251" t="s">
        <v>956</v>
      </c>
      <c r="K1593" s="251" t="s">
        <v>2495</v>
      </c>
      <c r="L1593" s="239"/>
      <c r="M1593" s="239"/>
      <c r="N1593" s="239"/>
      <c r="O1593" s="239"/>
    </row>
    <row r="1594" spans="2:15">
      <c r="B1594" s="251" t="s">
        <v>1438</v>
      </c>
      <c r="C1594" s="251" t="s">
        <v>4186</v>
      </c>
      <c r="D1594" s="251" t="s">
        <v>4008</v>
      </c>
      <c r="E1594" s="251"/>
      <c r="F1594" s="251"/>
      <c r="G1594" s="251" t="s">
        <v>4191</v>
      </c>
      <c r="H1594" s="251" t="s">
        <v>4192</v>
      </c>
      <c r="I1594" s="679">
        <v>22.913</v>
      </c>
      <c r="J1594" s="251" t="s">
        <v>956</v>
      </c>
      <c r="K1594" s="251" t="s">
        <v>2495</v>
      </c>
      <c r="L1594" s="239"/>
      <c r="M1594" s="239"/>
      <c r="N1594" s="239"/>
      <c r="O1594" s="239"/>
    </row>
    <row r="1595" spans="2:15">
      <c r="B1595" s="251" t="s">
        <v>1438</v>
      </c>
      <c r="C1595" s="251" t="s">
        <v>4186</v>
      </c>
      <c r="D1595" s="251" t="s">
        <v>4008</v>
      </c>
      <c r="E1595" s="251"/>
      <c r="F1595" s="251"/>
      <c r="G1595" s="251" t="s">
        <v>4191</v>
      </c>
      <c r="H1595" s="251" t="s">
        <v>4192</v>
      </c>
      <c r="I1595" s="679">
        <v>59.982999999999997</v>
      </c>
      <c r="J1595" s="251" t="s">
        <v>956</v>
      </c>
      <c r="K1595" s="251" t="s">
        <v>2495</v>
      </c>
      <c r="L1595" s="239"/>
      <c r="M1595" s="239"/>
      <c r="N1595" s="239"/>
      <c r="O1595" s="239"/>
    </row>
    <row r="1596" spans="2:15">
      <c r="B1596" s="251" t="s">
        <v>1438</v>
      </c>
      <c r="C1596" s="251" t="s">
        <v>4186</v>
      </c>
      <c r="D1596" s="251" t="s">
        <v>4008</v>
      </c>
      <c r="E1596" s="251"/>
      <c r="F1596" s="251"/>
      <c r="G1596" s="251" t="s">
        <v>4191</v>
      </c>
      <c r="H1596" s="251" t="s">
        <v>4192</v>
      </c>
      <c r="I1596" s="679">
        <v>22.997</v>
      </c>
      <c r="J1596" s="251" t="s">
        <v>956</v>
      </c>
      <c r="K1596" s="251" t="s">
        <v>2495</v>
      </c>
      <c r="L1596" s="239"/>
      <c r="M1596" s="239"/>
      <c r="N1596" s="239"/>
      <c r="O1596" s="239"/>
    </row>
    <row r="1597" spans="2:15">
      <c r="B1597" s="251" t="s">
        <v>1438</v>
      </c>
      <c r="C1597" s="251" t="s">
        <v>4186</v>
      </c>
      <c r="D1597" s="251" t="s">
        <v>4013</v>
      </c>
      <c r="E1597" s="251"/>
      <c r="F1597" s="251"/>
      <c r="G1597" s="251" t="s">
        <v>4187</v>
      </c>
      <c r="H1597" s="251" t="s">
        <v>4188</v>
      </c>
      <c r="I1597" s="679">
        <v>2.25</v>
      </c>
      <c r="J1597" s="251" t="s">
        <v>944</v>
      </c>
      <c r="K1597" s="251" t="s">
        <v>2495</v>
      </c>
      <c r="L1597" s="239"/>
      <c r="M1597" s="239"/>
      <c r="N1597" s="239"/>
      <c r="O1597" s="239"/>
    </row>
    <row r="1598" spans="2:15">
      <c r="B1598" s="251" t="s">
        <v>1438</v>
      </c>
      <c r="C1598" s="251" t="s">
        <v>4186</v>
      </c>
      <c r="D1598" s="251" t="s">
        <v>4013</v>
      </c>
      <c r="E1598" s="251"/>
      <c r="F1598" s="251"/>
      <c r="G1598" s="251" t="s">
        <v>4187</v>
      </c>
      <c r="H1598" s="251" t="s">
        <v>4188</v>
      </c>
      <c r="I1598" s="679">
        <v>3</v>
      </c>
      <c r="J1598" s="251" t="s">
        <v>944</v>
      </c>
      <c r="K1598" s="251" t="s">
        <v>2495</v>
      </c>
      <c r="L1598" s="239"/>
      <c r="M1598" s="239"/>
      <c r="N1598" s="239"/>
      <c r="O1598" s="239"/>
    </row>
    <row r="1599" spans="2:15">
      <c r="B1599" s="251" t="s">
        <v>1438</v>
      </c>
      <c r="C1599" s="251" t="s">
        <v>4186</v>
      </c>
      <c r="D1599" s="251" t="s">
        <v>4013</v>
      </c>
      <c r="E1599" s="251"/>
      <c r="F1599" s="251"/>
      <c r="G1599" s="251" t="s">
        <v>4187</v>
      </c>
      <c r="H1599" s="251" t="s">
        <v>4188</v>
      </c>
      <c r="I1599" s="679">
        <v>4</v>
      </c>
      <c r="J1599" s="251" t="s">
        <v>944</v>
      </c>
      <c r="K1599" s="251" t="s">
        <v>2495</v>
      </c>
      <c r="L1599" s="239"/>
      <c r="M1599" s="239"/>
      <c r="N1599" s="239"/>
      <c r="O1599" s="239"/>
    </row>
    <row r="1600" spans="2:15">
      <c r="B1600" s="251" t="s">
        <v>1438</v>
      </c>
      <c r="C1600" s="251" t="s">
        <v>4186</v>
      </c>
      <c r="D1600" s="251" t="s">
        <v>4013</v>
      </c>
      <c r="E1600" s="251"/>
      <c r="F1600" s="251"/>
      <c r="G1600" s="251" t="s">
        <v>4187</v>
      </c>
      <c r="H1600" s="251" t="s">
        <v>4188</v>
      </c>
      <c r="I1600" s="679">
        <v>4</v>
      </c>
      <c r="J1600" s="251" t="s">
        <v>944</v>
      </c>
      <c r="K1600" s="251" t="s">
        <v>2495</v>
      </c>
      <c r="L1600" s="239"/>
      <c r="M1600" s="239"/>
      <c r="N1600" s="239"/>
      <c r="O1600" s="239"/>
    </row>
    <row r="1601" spans="2:15">
      <c r="B1601" s="251" t="s">
        <v>1438</v>
      </c>
      <c r="C1601" s="251" t="s">
        <v>4186</v>
      </c>
      <c r="D1601" s="251" t="s">
        <v>4013</v>
      </c>
      <c r="E1601" s="251"/>
      <c r="F1601" s="251"/>
      <c r="G1601" s="251" t="s">
        <v>4187</v>
      </c>
      <c r="H1601" s="251" t="s">
        <v>4188</v>
      </c>
      <c r="I1601" s="679">
        <v>2.75</v>
      </c>
      <c r="J1601" s="251" t="s">
        <v>944</v>
      </c>
      <c r="K1601" s="251" t="s">
        <v>2495</v>
      </c>
      <c r="L1601" s="239"/>
      <c r="M1601" s="239"/>
      <c r="N1601" s="239"/>
      <c r="O1601" s="239"/>
    </row>
    <row r="1602" spans="2:15">
      <c r="B1602" s="251" t="s">
        <v>1438</v>
      </c>
      <c r="C1602" s="251" t="s">
        <v>4186</v>
      </c>
      <c r="D1602" s="251" t="s">
        <v>4013</v>
      </c>
      <c r="E1602" s="251"/>
      <c r="F1602" s="251"/>
      <c r="G1602" s="251" t="s">
        <v>4187</v>
      </c>
      <c r="H1602" s="251" t="s">
        <v>4188</v>
      </c>
      <c r="I1602" s="679">
        <v>3.25</v>
      </c>
      <c r="J1602" s="251" t="s">
        <v>944</v>
      </c>
      <c r="K1602" s="251" t="s">
        <v>2495</v>
      </c>
      <c r="L1602" s="239"/>
      <c r="M1602" s="239"/>
      <c r="N1602" s="239"/>
      <c r="O1602" s="239"/>
    </row>
    <row r="1603" spans="2:15">
      <c r="B1603" s="251" t="s">
        <v>1438</v>
      </c>
      <c r="C1603" s="251" t="s">
        <v>4186</v>
      </c>
      <c r="D1603" s="251" t="s">
        <v>4013</v>
      </c>
      <c r="E1603" s="251"/>
      <c r="F1603" s="251"/>
      <c r="G1603" s="251" t="s">
        <v>4187</v>
      </c>
      <c r="H1603" s="251" t="s">
        <v>4188</v>
      </c>
      <c r="I1603" s="679">
        <v>2.75</v>
      </c>
      <c r="J1603" s="251" t="s">
        <v>944</v>
      </c>
      <c r="K1603" s="251" t="s">
        <v>2495</v>
      </c>
      <c r="L1603" s="239"/>
      <c r="M1603" s="239"/>
      <c r="N1603" s="239"/>
      <c r="O1603" s="239"/>
    </row>
    <row r="1604" spans="2:15">
      <c r="B1604" s="251" t="s">
        <v>1438</v>
      </c>
      <c r="C1604" s="251" t="s">
        <v>4186</v>
      </c>
      <c r="D1604" s="251" t="s">
        <v>953</v>
      </c>
      <c r="E1604" s="251"/>
      <c r="F1604" s="251"/>
      <c r="G1604" s="251" t="s">
        <v>4189</v>
      </c>
      <c r="H1604" s="251" t="s">
        <v>4190</v>
      </c>
      <c r="I1604" s="679">
        <v>15</v>
      </c>
      <c r="J1604" s="251" t="s">
        <v>944</v>
      </c>
      <c r="K1604" s="251" t="s">
        <v>2495</v>
      </c>
      <c r="L1604" s="239"/>
      <c r="M1604" s="239"/>
      <c r="N1604" s="239"/>
      <c r="O1604" s="239"/>
    </row>
    <row r="1605" spans="2:15">
      <c r="B1605" s="251" t="s">
        <v>1438</v>
      </c>
      <c r="C1605" s="251" t="s">
        <v>4186</v>
      </c>
      <c r="D1605" s="251" t="s">
        <v>941</v>
      </c>
      <c r="E1605" s="251"/>
      <c r="F1605" s="251"/>
      <c r="G1605" s="251" t="s">
        <v>4189</v>
      </c>
      <c r="H1605" s="251" t="s">
        <v>4190</v>
      </c>
      <c r="I1605" s="679">
        <v>15</v>
      </c>
      <c r="J1605" s="251" t="s">
        <v>944</v>
      </c>
      <c r="K1605" s="251" t="s">
        <v>2495</v>
      </c>
      <c r="L1605" s="239"/>
      <c r="M1605" s="239"/>
      <c r="N1605" s="239"/>
      <c r="O1605" s="239"/>
    </row>
    <row r="1606" spans="2:15">
      <c r="B1606" s="251" t="s">
        <v>1438</v>
      </c>
      <c r="C1606" s="251" t="s">
        <v>4186</v>
      </c>
      <c r="D1606" s="251" t="s">
        <v>947</v>
      </c>
      <c r="E1606" s="251"/>
      <c r="F1606" s="251"/>
      <c r="G1606" s="251" t="s">
        <v>4189</v>
      </c>
      <c r="H1606" s="251" t="s">
        <v>4190</v>
      </c>
      <c r="I1606" s="679">
        <v>15</v>
      </c>
      <c r="J1606" s="251" t="s">
        <v>944</v>
      </c>
      <c r="K1606" s="251" t="s">
        <v>2495</v>
      </c>
      <c r="L1606" s="239"/>
      <c r="M1606" s="239"/>
      <c r="N1606" s="239"/>
      <c r="O1606" s="239"/>
    </row>
    <row r="1607" spans="2:15">
      <c r="B1607" s="251" t="s">
        <v>1438</v>
      </c>
      <c r="C1607" s="251" t="s">
        <v>4186</v>
      </c>
      <c r="D1607" s="251" t="s">
        <v>947</v>
      </c>
      <c r="E1607" s="251"/>
      <c r="F1607" s="251"/>
      <c r="G1607" s="251" t="s">
        <v>4189</v>
      </c>
      <c r="H1607" s="251" t="s">
        <v>4190</v>
      </c>
      <c r="I1607" s="679">
        <v>15</v>
      </c>
      <c r="J1607" s="251" t="s">
        <v>944</v>
      </c>
      <c r="K1607" s="251" t="s">
        <v>2495</v>
      </c>
      <c r="L1607" s="239"/>
      <c r="M1607" s="239"/>
      <c r="N1607" s="239"/>
      <c r="O1607" s="239"/>
    </row>
    <row r="1608" spans="2:15">
      <c r="B1608" s="251" t="s">
        <v>1438</v>
      </c>
      <c r="C1608" s="251" t="s">
        <v>4186</v>
      </c>
      <c r="D1608" s="251" t="s">
        <v>947</v>
      </c>
      <c r="E1608" s="251"/>
      <c r="F1608" s="251"/>
      <c r="G1608" s="251" t="s">
        <v>4189</v>
      </c>
      <c r="H1608" s="251" t="s">
        <v>4190</v>
      </c>
      <c r="I1608" s="679">
        <v>15</v>
      </c>
      <c r="J1608" s="251" t="s">
        <v>944</v>
      </c>
      <c r="K1608" s="251" t="s">
        <v>2495</v>
      </c>
      <c r="L1608" s="239"/>
      <c r="M1608" s="239"/>
      <c r="N1608" s="239"/>
      <c r="O1608" s="239"/>
    </row>
    <row r="1609" spans="2:15">
      <c r="B1609" s="251" t="s">
        <v>1438</v>
      </c>
      <c r="C1609" s="251" t="s">
        <v>4186</v>
      </c>
      <c r="D1609" s="251" t="s">
        <v>947</v>
      </c>
      <c r="E1609" s="251"/>
      <c r="F1609" s="251"/>
      <c r="G1609" s="251" t="s">
        <v>4189</v>
      </c>
      <c r="H1609" s="251" t="s">
        <v>4190</v>
      </c>
      <c r="I1609" s="679">
        <v>15</v>
      </c>
      <c r="J1609" s="251" t="s">
        <v>944</v>
      </c>
      <c r="K1609" s="251" t="s">
        <v>2495</v>
      </c>
      <c r="L1609" s="239"/>
      <c r="M1609" s="239"/>
      <c r="N1609" s="239"/>
      <c r="O1609" s="239"/>
    </row>
    <row r="1610" spans="2:15">
      <c r="B1610" s="251" t="s">
        <v>1438</v>
      </c>
      <c r="C1610" s="251" t="s">
        <v>4186</v>
      </c>
      <c r="D1610" s="251" t="s">
        <v>947</v>
      </c>
      <c r="E1610" s="251"/>
      <c r="F1610" s="251"/>
      <c r="G1610" s="251" t="s">
        <v>4189</v>
      </c>
      <c r="H1610" s="251" t="s">
        <v>4190</v>
      </c>
      <c r="I1610" s="679">
        <v>15</v>
      </c>
      <c r="J1610" s="251" t="s">
        <v>944</v>
      </c>
      <c r="K1610" s="251" t="s">
        <v>2495</v>
      </c>
      <c r="L1610" s="239"/>
      <c r="M1610" s="239"/>
      <c r="N1610" s="239"/>
      <c r="O1610" s="239"/>
    </row>
    <row r="1611" spans="2:15">
      <c r="B1611" s="251" t="s">
        <v>1438</v>
      </c>
      <c r="C1611" s="251" t="s">
        <v>4186</v>
      </c>
      <c r="D1611" s="251" t="s">
        <v>947</v>
      </c>
      <c r="E1611" s="251"/>
      <c r="F1611" s="251"/>
      <c r="G1611" s="251" t="s">
        <v>4189</v>
      </c>
      <c r="H1611" s="251" t="s">
        <v>4190</v>
      </c>
      <c r="I1611" s="679">
        <v>15</v>
      </c>
      <c r="J1611" s="251" t="s">
        <v>944</v>
      </c>
      <c r="K1611" s="251" t="s">
        <v>2495</v>
      </c>
      <c r="L1611" s="239"/>
      <c r="M1611" s="239"/>
      <c r="N1611" s="239"/>
      <c r="O1611" s="239"/>
    </row>
    <row r="1612" spans="2:15">
      <c r="B1612" s="251" t="s">
        <v>1438</v>
      </c>
      <c r="C1612" s="251" t="s">
        <v>4186</v>
      </c>
      <c r="D1612" s="251" t="s">
        <v>947</v>
      </c>
      <c r="E1612" s="251"/>
      <c r="F1612" s="251"/>
      <c r="G1612" s="251" t="s">
        <v>4189</v>
      </c>
      <c r="H1612" s="251" t="s">
        <v>4190</v>
      </c>
      <c r="I1612" s="679">
        <v>15</v>
      </c>
      <c r="J1612" s="251" t="s">
        <v>944</v>
      </c>
      <c r="K1612" s="251" t="s">
        <v>2495</v>
      </c>
      <c r="L1612" s="239"/>
      <c r="M1612" s="239"/>
      <c r="N1612" s="239"/>
      <c r="O1612" s="239"/>
    </row>
    <row r="1613" spans="2:15">
      <c r="B1613" s="251" t="s">
        <v>1438</v>
      </c>
      <c r="C1613" s="251" t="s">
        <v>4186</v>
      </c>
      <c r="D1613" s="251" t="s">
        <v>947</v>
      </c>
      <c r="E1613" s="251"/>
      <c r="F1613" s="251"/>
      <c r="G1613" s="251" t="s">
        <v>4189</v>
      </c>
      <c r="H1613" s="251" t="s">
        <v>4190</v>
      </c>
      <c r="I1613" s="679">
        <v>15</v>
      </c>
      <c r="J1613" s="251" t="s">
        <v>944</v>
      </c>
      <c r="K1613" s="251" t="s">
        <v>2495</v>
      </c>
      <c r="L1613" s="239"/>
      <c r="M1613" s="239"/>
      <c r="N1613" s="239"/>
      <c r="O1613" s="239"/>
    </row>
    <row r="1614" spans="2:15">
      <c r="B1614" s="251" t="s">
        <v>1438</v>
      </c>
      <c r="C1614" s="251" t="s">
        <v>4186</v>
      </c>
      <c r="D1614" s="251" t="s">
        <v>947</v>
      </c>
      <c r="E1614" s="251"/>
      <c r="F1614" s="251"/>
      <c r="G1614" s="251" t="s">
        <v>4189</v>
      </c>
      <c r="H1614" s="251" t="s">
        <v>4190</v>
      </c>
      <c r="I1614" s="679">
        <v>15</v>
      </c>
      <c r="J1614" s="251" t="s">
        <v>944</v>
      </c>
      <c r="K1614" s="251" t="s">
        <v>2495</v>
      </c>
      <c r="L1614" s="239"/>
      <c r="M1614" s="239"/>
      <c r="N1614" s="239"/>
      <c r="O1614" s="239"/>
    </row>
    <row r="1615" spans="2:15">
      <c r="B1615" s="251" t="s">
        <v>1438</v>
      </c>
      <c r="C1615" s="251" t="s">
        <v>4186</v>
      </c>
      <c r="D1615" s="251" t="s">
        <v>947</v>
      </c>
      <c r="E1615" s="251"/>
      <c r="F1615" s="251"/>
      <c r="G1615" s="251" t="s">
        <v>4189</v>
      </c>
      <c r="H1615" s="251" t="s">
        <v>4190</v>
      </c>
      <c r="I1615" s="679">
        <v>15</v>
      </c>
      <c r="J1615" s="251" t="s">
        <v>944</v>
      </c>
      <c r="K1615" s="251" t="s">
        <v>2495</v>
      </c>
      <c r="L1615" s="239"/>
      <c r="M1615" s="239"/>
      <c r="N1615" s="239"/>
      <c r="O1615" s="239"/>
    </row>
    <row r="1616" spans="2:15">
      <c r="B1616" s="251" t="s">
        <v>1438</v>
      </c>
      <c r="C1616" s="251" t="s">
        <v>4186</v>
      </c>
      <c r="D1616" s="251" t="s">
        <v>947</v>
      </c>
      <c r="E1616" s="251"/>
      <c r="F1616" s="251"/>
      <c r="G1616" s="251" t="s">
        <v>4189</v>
      </c>
      <c r="H1616" s="251" t="s">
        <v>4190</v>
      </c>
      <c r="I1616" s="679">
        <v>15</v>
      </c>
      <c r="J1616" s="251" t="s">
        <v>944</v>
      </c>
      <c r="K1616" s="251" t="s">
        <v>2495</v>
      </c>
      <c r="L1616" s="239"/>
      <c r="M1616" s="239"/>
      <c r="N1616" s="239"/>
      <c r="O1616" s="239"/>
    </row>
    <row r="1617" spans="2:15">
      <c r="B1617" s="251" t="s">
        <v>1438</v>
      </c>
      <c r="C1617" s="251" t="s">
        <v>4186</v>
      </c>
      <c r="D1617" s="251" t="s">
        <v>947</v>
      </c>
      <c r="E1617" s="251"/>
      <c r="F1617" s="251"/>
      <c r="G1617" s="251" t="s">
        <v>4189</v>
      </c>
      <c r="H1617" s="251" t="s">
        <v>4190</v>
      </c>
      <c r="I1617" s="679">
        <v>15</v>
      </c>
      <c r="J1617" s="251" t="s">
        <v>944</v>
      </c>
      <c r="K1617" s="251" t="s">
        <v>2495</v>
      </c>
      <c r="L1617" s="239"/>
      <c r="M1617" s="239"/>
      <c r="N1617" s="239"/>
      <c r="O1617" s="239"/>
    </row>
    <row r="1618" spans="2:15">
      <c r="B1618" s="251" t="s">
        <v>1438</v>
      </c>
      <c r="C1618" s="251" t="s">
        <v>4186</v>
      </c>
      <c r="D1618" s="251" t="s">
        <v>947</v>
      </c>
      <c r="E1618" s="251"/>
      <c r="F1618" s="251"/>
      <c r="G1618" s="251" t="s">
        <v>4189</v>
      </c>
      <c r="H1618" s="251" t="s">
        <v>4190</v>
      </c>
      <c r="I1618" s="679">
        <v>15</v>
      </c>
      <c r="J1618" s="251" t="s">
        <v>944</v>
      </c>
      <c r="K1618" s="251" t="s">
        <v>2495</v>
      </c>
      <c r="L1618" s="239"/>
      <c r="M1618" s="239"/>
      <c r="N1618" s="239"/>
      <c r="O1618" s="239"/>
    </row>
    <row r="1619" spans="2:15">
      <c r="B1619" s="251" t="s">
        <v>1438</v>
      </c>
      <c r="C1619" s="251" t="s">
        <v>4186</v>
      </c>
      <c r="D1619" s="251" t="s">
        <v>957</v>
      </c>
      <c r="E1619" s="251"/>
      <c r="F1619" s="251"/>
      <c r="G1619" s="251" t="s">
        <v>4193</v>
      </c>
      <c r="H1619" s="251" t="s">
        <v>4194</v>
      </c>
      <c r="I1619" s="679">
        <v>100</v>
      </c>
      <c r="J1619" s="251"/>
      <c r="K1619" s="251" t="s">
        <v>2495</v>
      </c>
      <c r="L1619" s="239"/>
      <c r="M1619" s="239"/>
      <c r="N1619" s="239"/>
      <c r="O1619" s="239"/>
    </row>
    <row r="1620" spans="2:15" ht="43.5">
      <c r="B1620" s="251" t="s">
        <v>1438</v>
      </c>
      <c r="C1620" s="251" t="s">
        <v>4203</v>
      </c>
      <c r="D1620" s="251" t="s">
        <v>947</v>
      </c>
      <c r="E1620" s="251"/>
      <c r="F1620" s="251"/>
      <c r="G1620" s="251" t="s">
        <v>942</v>
      </c>
      <c r="H1620" s="251" t="s">
        <v>943</v>
      </c>
      <c r="I1620" s="679">
        <v>168</v>
      </c>
      <c r="J1620" s="251" t="s">
        <v>944</v>
      </c>
      <c r="K1620" s="251" t="s">
        <v>2495</v>
      </c>
      <c r="L1620" s="239"/>
      <c r="M1620" s="239"/>
      <c r="N1620" s="239"/>
      <c r="O1620" s="239"/>
    </row>
    <row r="1621" spans="2:15" ht="43.5">
      <c r="B1621" s="251" t="s">
        <v>1438</v>
      </c>
      <c r="C1621" s="251" t="s">
        <v>4203</v>
      </c>
      <c r="D1621" s="251" t="s">
        <v>948</v>
      </c>
      <c r="E1621" s="251"/>
      <c r="F1621" s="251"/>
      <c r="G1621" s="251" t="s">
        <v>942</v>
      </c>
      <c r="H1621" s="251" t="s">
        <v>943</v>
      </c>
      <c r="I1621" s="679">
        <v>56</v>
      </c>
      <c r="J1621" s="251" t="s">
        <v>944</v>
      </c>
      <c r="K1621" s="251" t="s">
        <v>2495</v>
      </c>
      <c r="L1621" s="239"/>
      <c r="M1621" s="239"/>
      <c r="N1621" s="239"/>
      <c r="O1621" s="239"/>
    </row>
    <row r="1622" spans="2:15" ht="43.5">
      <c r="B1622" s="251" t="s">
        <v>1438</v>
      </c>
      <c r="C1622" s="251" t="s">
        <v>4203</v>
      </c>
      <c r="D1622" s="251" t="s">
        <v>947</v>
      </c>
      <c r="E1622" s="251"/>
      <c r="F1622" s="251"/>
      <c r="G1622" s="251" t="s">
        <v>942</v>
      </c>
      <c r="H1622" s="251" t="s">
        <v>943</v>
      </c>
      <c r="I1622" s="679">
        <v>518</v>
      </c>
      <c r="J1622" s="251" t="s">
        <v>944</v>
      </c>
      <c r="K1622" s="251" t="s">
        <v>2495</v>
      </c>
      <c r="L1622" s="239"/>
      <c r="M1622" s="239"/>
      <c r="N1622" s="239"/>
      <c r="O1622" s="239"/>
    </row>
    <row r="1623" spans="2:15" ht="43.5">
      <c r="B1623" s="251" t="s">
        <v>1438</v>
      </c>
      <c r="C1623" s="251" t="s">
        <v>4203</v>
      </c>
      <c r="D1623" s="251" t="s">
        <v>941</v>
      </c>
      <c r="E1623" s="251"/>
      <c r="F1623" s="251"/>
      <c r="G1623" s="251" t="s">
        <v>4204</v>
      </c>
      <c r="H1623" s="251" t="s">
        <v>4205</v>
      </c>
      <c r="I1623" s="679">
        <v>17</v>
      </c>
      <c r="J1623" s="251" t="s">
        <v>944</v>
      </c>
      <c r="K1623" s="251" t="s">
        <v>2495</v>
      </c>
      <c r="L1623" s="239"/>
      <c r="M1623" s="239"/>
      <c r="N1623" s="239"/>
      <c r="O1623" s="239"/>
    </row>
    <row r="1624" spans="2:15" ht="43.5">
      <c r="B1624" s="251" t="s">
        <v>1438</v>
      </c>
      <c r="C1624" s="251" t="s">
        <v>4203</v>
      </c>
      <c r="D1624" s="251" t="s">
        <v>4126</v>
      </c>
      <c r="E1624" s="251"/>
      <c r="F1624" s="251"/>
      <c r="G1624" s="251" t="s">
        <v>4204</v>
      </c>
      <c r="H1624" s="251" t="s">
        <v>4205</v>
      </c>
      <c r="I1624" s="679">
        <v>17</v>
      </c>
      <c r="J1624" s="251" t="s">
        <v>944</v>
      </c>
      <c r="K1624" s="251" t="s">
        <v>2495</v>
      </c>
      <c r="L1624" s="239"/>
      <c r="M1624" s="239"/>
      <c r="N1624" s="239"/>
      <c r="O1624" s="239"/>
    </row>
    <row r="1625" spans="2:15" ht="43.5">
      <c r="B1625" s="251" t="s">
        <v>1438</v>
      </c>
      <c r="C1625" s="251" t="s">
        <v>4203</v>
      </c>
      <c r="D1625" s="251" t="s">
        <v>4126</v>
      </c>
      <c r="E1625" s="251"/>
      <c r="F1625" s="251"/>
      <c r="G1625" s="251" t="s">
        <v>4204</v>
      </c>
      <c r="H1625" s="251" t="s">
        <v>4205</v>
      </c>
      <c r="I1625" s="679">
        <v>17</v>
      </c>
      <c r="J1625" s="251" t="s">
        <v>944</v>
      </c>
      <c r="K1625" s="251" t="s">
        <v>2495</v>
      </c>
      <c r="L1625" s="239"/>
      <c r="M1625" s="239"/>
      <c r="N1625" s="239"/>
      <c r="O1625" s="239"/>
    </row>
    <row r="1626" spans="2:15" ht="43.5">
      <c r="B1626" s="251" t="s">
        <v>1438</v>
      </c>
      <c r="C1626" s="251" t="s">
        <v>4203</v>
      </c>
      <c r="D1626" s="251" t="s">
        <v>4126</v>
      </c>
      <c r="E1626" s="251"/>
      <c r="F1626" s="251"/>
      <c r="G1626" s="251" t="s">
        <v>4204</v>
      </c>
      <c r="H1626" s="251" t="s">
        <v>4205</v>
      </c>
      <c r="I1626" s="679">
        <v>17</v>
      </c>
      <c r="J1626" s="251" t="s">
        <v>944</v>
      </c>
      <c r="K1626" s="251" t="s">
        <v>2495</v>
      </c>
      <c r="L1626" s="239"/>
      <c r="M1626" s="239"/>
      <c r="N1626" s="239"/>
      <c r="O1626" s="239"/>
    </row>
    <row r="1627" spans="2:15" ht="43.5">
      <c r="B1627" s="251" t="s">
        <v>1438</v>
      </c>
      <c r="C1627" s="251" t="s">
        <v>4203</v>
      </c>
      <c r="D1627" s="251" t="s">
        <v>4126</v>
      </c>
      <c r="E1627" s="251"/>
      <c r="F1627" s="251"/>
      <c r="G1627" s="251" t="s">
        <v>4204</v>
      </c>
      <c r="H1627" s="251" t="s">
        <v>4205</v>
      </c>
      <c r="I1627" s="679">
        <v>17</v>
      </c>
      <c r="J1627" s="251" t="s">
        <v>944</v>
      </c>
      <c r="K1627" s="251" t="s">
        <v>2495</v>
      </c>
      <c r="L1627" s="239"/>
      <c r="M1627" s="239"/>
      <c r="N1627" s="239"/>
      <c r="O1627" s="239"/>
    </row>
    <row r="1628" spans="2:15" ht="43.5">
      <c r="B1628" s="251" t="s">
        <v>1438</v>
      </c>
      <c r="C1628" s="251" t="s">
        <v>4203</v>
      </c>
      <c r="D1628" s="251" t="s">
        <v>4126</v>
      </c>
      <c r="E1628" s="251"/>
      <c r="F1628" s="251"/>
      <c r="G1628" s="251" t="s">
        <v>4204</v>
      </c>
      <c r="H1628" s="251" t="s">
        <v>4205</v>
      </c>
      <c r="I1628" s="679">
        <v>17</v>
      </c>
      <c r="J1628" s="251" t="s">
        <v>944</v>
      </c>
      <c r="K1628" s="251" t="s">
        <v>2495</v>
      </c>
      <c r="L1628" s="239"/>
      <c r="M1628" s="239"/>
      <c r="N1628" s="239"/>
      <c r="O1628" s="239"/>
    </row>
    <row r="1629" spans="2:15" ht="43.5">
      <c r="B1629" s="251" t="s">
        <v>1438</v>
      </c>
      <c r="C1629" s="251" t="s">
        <v>4203</v>
      </c>
      <c r="D1629" s="251" t="s">
        <v>4206</v>
      </c>
      <c r="E1629" s="251"/>
      <c r="F1629" s="251"/>
      <c r="G1629" s="251" t="s">
        <v>4204</v>
      </c>
      <c r="H1629" s="251" t="s">
        <v>4205</v>
      </c>
      <c r="I1629" s="679">
        <v>17</v>
      </c>
      <c r="J1629" s="251" t="s">
        <v>944</v>
      </c>
      <c r="K1629" s="251" t="s">
        <v>2495</v>
      </c>
      <c r="L1629" s="239"/>
      <c r="M1629" s="239"/>
      <c r="N1629" s="239"/>
      <c r="O1629" s="239"/>
    </row>
    <row r="1630" spans="2:15" ht="43.5">
      <c r="B1630" s="251" t="s">
        <v>1438</v>
      </c>
      <c r="C1630" s="251" t="s">
        <v>4203</v>
      </c>
      <c r="D1630" s="251" t="s">
        <v>4206</v>
      </c>
      <c r="E1630" s="251"/>
      <c r="F1630" s="251"/>
      <c r="G1630" s="251" t="s">
        <v>4204</v>
      </c>
      <c r="H1630" s="251" t="s">
        <v>4205</v>
      </c>
      <c r="I1630" s="679">
        <v>17</v>
      </c>
      <c r="J1630" s="251" t="s">
        <v>944</v>
      </c>
      <c r="K1630" s="251" t="s">
        <v>2495</v>
      </c>
      <c r="L1630" s="239"/>
      <c r="M1630" s="239"/>
      <c r="N1630" s="239"/>
      <c r="O1630" s="239"/>
    </row>
    <row r="1631" spans="2:15" ht="43.5">
      <c r="B1631" s="251" t="s">
        <v>1438</v>
      </c>
      <c r="C1631" s="251" t="s">
        <v>4203</v>
      </c>
      <c r="D1631" s="251" t="s">
        <v>953</v>
      </c>
      <c r="E1631" s="251"/>
      <c r="F1631" s="251"/>
      <c r="G1631" s="251" t="s">
        <v>4204</v>
      </c>
      <c r="H1631" s="251" t="s">
        <v>4205</v>
      </c>
      <c r="I1631" s="679">
        <v>17</v>
      </c>
      <c r="J1631" s="251" t="s">
        <v>944</v>
      </c>
      <c r="K1631" s="251" t="s">
        <v>2495</v>
      </c>
      <c r="L1631" s="239"/>
      <c r="M1631" s="239"/>
      <c r="N1631" s="239"/>
      <c r="O1631" s="239"/>
    </row>
    <row r="1632" spans="2:15" ht="43.5">
      <c r="B1632" s="251" t="s">
        <v>1438</v>
      </c>
      <c r="C1632" s="251" t="s">
        <v>4203</v>
      </c>
      <c r="D1632" s="251" t="s">
        <v>953</v>
      </c>
      <c r="E1632" s="251"/>
      <c r="F1632" s="251"/>
      <c r="G1632" s="251" t="s">
        <v>4204</v>
      </c>
      <c r="H1632" s="251" t="s">
        <v>4205</v>
      </c>
      <c r="I1632" s="679">
        <v>17</v>
      </c>
      <c r="J1632" s="251" t="s">
        <v>944</v>
      </c>
      <c r="K1632" s="251" t="s">
        <v>2495</v>
      </c>
      <c r="L1632" s="239"/>
      <c r="M1632" s="239"/>
      <c r="N1632" s="239"/>
      <c r="O1632" s="239"/>
    </row>
    <row r="1633" spans="2:15" ht="43.5">
      <c r="B1633" s="251" t="s">
        <v>1438</v>
      </c>
      <c r="C1633" s="251" t="s">
        <v>4203</v>
      </c>
      <c r="D1633" s="251" t="s">
        <v>953</v>
      </c>
      <c r="E1633" s="251"/>
      <c r="F1633" s="251"/>
      <c r="G1633" s="251" t="s">
        <v>4204</v>
      </c>
      <c r="H1633" s="251" t="s">
        <v>4205</v>
      </c>
      <c r="I1633" s="679">
        <v>17</v>
      </c>
      <c r="J1633" s="251" t="s">
        <v>944</v>
      </c>
      <c r="K1633" s="251" t="s">
        <v>2495</v>
      </c>
      <c r="L1633" s="239"/>
      <c r="M1633" s="239"/>
      <c r="N1633" s="239"/>
      <c r="O1633" s="239"/>
    </row>
    <row r="1634" spans="2:15" ht="43.5">
      <c r="B1634" s="251" t="s">
        <v>1438</v>
      </c>
      <c r="C1634" s="251" t="s">
        <v>4203</v>
      </c>
      <c r="D1634" s="251" t="s">
        <v>953</v>
      </c>
      <c r="E1634" s="251"/>
      <c r="F1634" s="251"/>
      <c r="G1634" s="251" t="s">
        <v>4204</v>
      </c>
      <c r="H1634" s="251" t="s">
        <v>4205</v>
      </c>
      <c r="I1634" s="679">
        <v>17</v>
      </c>
      <c r="J1634" s="251" t="s">
        <v>944</v>
      </c>
      <c r="K1634" s="251" t="s">
        <v>2495</v>
      </c>
      <c r="L1634" s="239"/>
      <c r="M1634" s="239"/>
      <c r="N1634" s="239"/>
      <c r="O1634" s="239"/>
    </row>
    <row r="1635" spans="2:15" ht="43.5">
      <c r="B1635" s="251" t="s">
        <v>1438</v>
      </c>
      <c r="C1635" s="251" t="s">
        <v>4203</v>
      </c>
      <c r="D1635" s="251" t="s">
        <v>953</v>
      </c>
      <c r="E1635" s="251"/>
      <c r="F1635" s="251"/>
      <c r="G1635" s="251" t="s">
        <v>4204</v>
      </c>
      <c r="H1635" s="251" t="s">
        <v>4205</v>
      </c>
      <c r="I1635" s="679">
        <v>17</v>
      </c>
      <c r="J1635" s="251" t="s">
        <v>944</v>
      </c>
      <c r="K1635" s="251" t="s">
        <v>2495</v>
      </c>
      <c r="L1635" s="239"/>
      <c r="M1635" s="239"/>
      <c r="N1635" s="239"/>
      <c r="O1635" s="239"/>
    </row>
    <row r="1636" spans="2:15" ht="43.5">
      <c r="B1636" s="251" t="s">
        <v>1438</v>
      </c>
      <c r="C1636" s="251" t="s">
        <v>4203</v>
      </c>
      <c r="D1636" s="251" t="s">
        <v>953</v>
      </c>
      <c r="E1636" s="251"/>
      <c r="F1636" s="251"/>
      <c r="G1636" s="251" t="s">
        <v>4204</v>
      </c>
      <c r="H1636" s="251" t="s">
        <v>4205</v>
      </c>
      <c r="I1636" s="679">
        <v>17</v>
      </c>
      <c r="J1636" s="251" t="s">
        <v>944</v>
      </c>
      <c r="K1636" s="251" t="s">
        <v>2495</v>
      </c>
      <c r="L1636" s="239"/>
      <c r="M1636" s="239"/>
      <c r="N1636" s="239"/>
      <c r="O1636" s="239"/>
    </row>
    <row r="1637" spans="2:15" ht="43.5">
      <c r="B1637" s="251" t="s">
        <v>1438</v>
      </c>
      <c r="C1637" s="251" t="s">
        <v>4203</v>
      </c>
      <c r="D1637" s="251" t="s">
        <v>953</v>
      </c>
      <c r="E1637" s="251"/>
      <c r="F1637" s="251"/>
      <c r="G1637" s="251" t="s">
        <v>4204</v>
      </c>
      <c r="H1637" s="251" t="s">
        <v>4205</v>
      </c>
      <c r="I1637" s="679">
        <v>17</v>
      </c>
      <c r="J1637" s="251" t="s">
        <v>944</v>
      </c>
      <c r="K1637" s="251" t="s">
        <v>2495</v>
      </c>
      <c r="L1637" s="239"/>
      <c r="M1637" s="239"/>
      <c r="N1637" s="239"/>
      <c r="O1637" s="239"/>
    </row>
    <row r="1638" spans="2:15" ht="43.5">
      <c r="B1638" s="251" t="s">
        <v>1438</v>
      </c>
      <c r="C1638" s="251" t="s">
        <v>4203</v>
      </c>
      <c r="D1638" s="251" t="s">
        <v>953</v>
      </c>
      <c r="E1638" s="251"/>
      <c r="F1638" s="251"/>
      <c r="G1638" s="251" t="s">
        <v>4204</v>
      </c>
      <c r="H1638" s="251" t="s">
        <v>4205</v>
      </c>
      <c r="I1638" s="679">
        <v>17</v>
      </c>
      <c r="J1638" s="251" t="s">
        <v>944</v>
      </c>
      <c r="K1638" s="251" t="s">
        <v>2495</v>
      </c>
      <c r="L1638" s="239"/>
      <c r="M1638" s="239"/>
      <c r="N1638" s="239"/>
      <c r="O1638" s="239"/>
    </row>
    <row r="1639" spans="2:15" ht="43.5">
      <c r="B1639" s="251" t="s">
        <v>1438</v>
      </c>
      <c r="C1639" s="251" t="s">
        <v>4203</v>
      </c>
      <c r="D1639" s="251" t="s">
        <v>953</v>
      </c>
      <c r="E1639" s="251"/>
      <c r="F1639" s="251"/>
      <c r="G1639" s="251" t="s">
        <v>4204</v>
      </c>
      <c r="H1639" s="251" t="s">
        <v>4205</v>
      </c>
      <c r="I1639" s="679">
        <v>17</v>
      </c>
      <c r="J1639" s="251" t="s">
        <v>944</v>
      </c>
      <c r="K1639" s="251" t="s">
        <v>2495</v>
      </c>
      <c r="L1639" s="239"/>
      <c r="M1639" s="239"/>
      <c r="N1639" s="239"/>
      <c r="O1639" s="239"/>
    </row>
    <row r="1640" spans="2:15" ht="43.5">
      <c r="B1640" s="251" t="s">
        <v>1438</v>
      </c>
      <c r="C1640" s="251" t="s">
        <v>4203</v>
      </c>
      <c r="D1640" s="251" t="s">
        <v>953</v>
      </c>
      <c r="E1640" s="251"/>
      <c r="F1640" s="251"/>
      <c r="G1640" s="251" t="s">
        <v>4204</v>
      </c>
      <c r="H1640" s="251" t="s">
        <v>4205</v>
      </c>
      <c r="I1640" s="679">
        <v>17</v>
      </c>
      <c r="J1640" s="251" t="s">
        <v>944</v>
      </c>
      <c r="K1640" s="251" t="s">
        <v>2495</v>
      </c>
      <c r="L1640" s="239"/>
      <c r="M1640" s="239"/>
      <c r="N1640" s="239"/>
      <c r="O1640" s="239"/>
    </row>
    <row r="1641" spans="2:15" ht="43.5">
      <c r="B1641" s="251" t="s">
        <v>1438</v>
      </c>
      <c r="C1641" s="251" t="s">
        <v>4203</v>
      </c>
      <c r="D1641" s="251" t="s">
        <v>941</v>
      </c>
      <c r="E1641" s="251"/>
      <c r="F1641" s="251"/>
      <c r="G1641" s="251" t="s">
        <v>4207</v>
      </c>
      <c r="H1641" s="251" t="s">
        <v>4208</v>
      </c>
      <c r="I1641" s="679">
        <v>112</v>
      </c>
      <c r="J1641" s="251" t="s">
        <v>944</v>
      </c>
      <c r="K1641" s="251" t="s">
        <v>2495</v>
      </c>
      <c r="L1641" s="239"/>
      <c r="M1641" s="239"/>
      <c r="N1641" s="239"/>
      <c r="O1641" s="239"/>
    </row>
    <row r="1642" spans="2:15" ht="43.5">
      <c r="B1642" s="251" t="s">
        <v>1438</v>
      </c>
      <c r="C1642" s="251" t="s">
        <v>4203</v>
      </c>
      <c r="D1642" s="251" t="s">
        <v>4022</v>
      </c>
      <c r="E1642" s="251"/>
      <c r="F1642" s="251"/>
      <c r="G1642" s="251" t="s">
        <v>4207</v>
      </c>
      <c r="H1642" s="251" t="s">
        <v>4208</v>
      </c>
      <c r="I1642" s="679">
        <v>64</v>
      </c>
      <c r="J1642" s="251" t="s">
        <v>944</v>
      </c>
      <c r="K1642" s="251" t="s">
        <v>2495</v>
      </c>
      <c r="L1642" s="239"/>
      <c r="M1642" s="239"/>
      <c r="N1642" s="239"/>
      <c r="O1642" s="239"/>
    </row>
    <row r="1643" spans="2:15" ht="43.5">
      <c r="B1643" s="251" t="s">
        <v>1438</v>
      </c>
      <c r="C1643" s="251" t="s">
        <v>4203</v>
      </c>
      <c r="D1643" s="251" t="s">
        <v>4022</v>
      </c>
      <c r="E1643" s="251"/>
      <c r="F1643" s="251"/>
      <c r="G1643" s="251" t="s">
        <v>4207</v>
      </c>
      <c r="H1643" s="251" t="s">
        <v>4208</v>
      </c>
      <c r="I1643" s="679">
        <v>16</v>
      </c>
      <c r="J1643" s="251" t="s">
        <v>944</v>
      </c>
      <c r="K1643" s="251" t="s">
        <v>2495</v>
      </c>
      <c r="L1643" s="239"/>
      <c r="M1643" s="239"/>
      <c r="N1643" s="239"/>
      <c r="O1643" s="239"/>
    </row>
    <row r="1644" spans="2:15" ht="43.5">
      <c r="B1644" s="251" t="s">
        <v>1438</v>
      </c>
      <c r="C1644" s="251" t="s">
        <v>4203</v>
      </c>
      <c r="D1644" s="251" t="s">
        <v>953</v>
      </c>
      <c r="E1644" s="251"/>
      <c r="F1644" s="251"/>
      <c r="G1644" s="251" t="s">
        <v>4204</v>
      </c>
      <c r="H1644" s="251" t="s">
        <v>4205</v>
      </c>
      <c r="I1644" s="679">
        <v>17</v>
      </c>
      <c r="J1644" s="251" t="s">
        <v>944</v>
      </c>
      <c r="K1644" s="251" t="s">
        <v>2495</v>
      </c>
      <c r="L1644" s="239"/>
      <c r="M1644" s="239"/>
      <c r="N1644" s="239"/>
      <c r="O1644" s="239"/>
    </row>
    <row r="1645" spans="2:15" ht="43.5">
      <c r="B1645" s="251" t="s">
        <v>1438</v>
      </c>
      <c r="C1645" s="251" t="s">
        <v>4203</v>
      </c>
      <c r="D1645" s="251" t="s">
        <v>4206</v>
      </c>
      <c r="E1645" s="251"/>
      <c r="F1645" s="251"/>
      <c r="G1645" s="251" t="s">
        <v>4204</v>
      </c>
      <c r="H1645" s="251" t="s">
        <v>4205</v>
      </c>
      <c r="I1645" s="679">
        <v>17</v>
      </c>
      <c r="J1645" s="251" t="s">
        <v>944</v>
      </c>
      <c r="K1645" s="251" t="s">
        <v>2495</v>
      </c>
      <c r="L1645" s="239"/>
      <c r="M1645" s="239"/>
      <c r="N1645" s="239"/>
      <c r="O1645" s="239"/>
    </row>
    <row r="1646" spans="2:15" ht="43.5">
      <c r="B1646" s="251" t="s">
        <v>1438</v>
      </c>
      <c r="C1646" s="251" t="s">
        <v>4203</v>
      </c>
      <c r="D1646" s="251" t="s">
        <v>4206</v>
      </c>
      <c r="E1646" s="251"/>
      <c r="F1646" s="251"/>
      <c r="G1646" s="251" t="s">
        <v>4204</v>
      </c>
      <c r="H1646" s="251" t="s">
        <v>4205</v>
      </c>
      <c r="I1646" s="679">
        <v>17</v>
      </c>
      <c r="J1646" s="251" t="s">
        <v>944</v>
      </c>
      <c r="K1646" s="251" t="s">
        <v>2495</v>
      </c>
      <c r="L1646" s="239"/>
      <c r="M1646" s="239"/>
      <c r="N1646" s="239"/>
      <c r="O1646" s="239"/>
    </row>
    <row r="1647" spans="2:15" ht="43.5">
      <c r="B1647" s="251" t="s">
        <v>1438</v>
      </c>
      <c r="C1647" s="251" t="s">
        <v>4203</v>
      </c>
      <c r="D1647" s="251" t="s">
        <v>953</v>
      </c>
      <c r="E1647" s="251"/>
      <c r="F1647" s="251"/>
      <c r="G1647" s="251" t="s">
        <v>4204</v>
      </c>
      <c r="H1647" s="251" t="s">
        <v>4205</v>
      </c>
      <c r="I1647" s="679">
        <v>17</v>
      </c>
      <c r="J1647" s="251" t="s">
        <v>944</v>
      </c>
      <c r="K1647" s="251" t="s">
        <v>2495</v>
      </c>
      <c r="L1647" s="239"/>
      <c r="M1647" s="239"/>
      <c r="N1647" s="239"/>
      <c r="O1647" s="239"/>
    </row>
    <row r="1648" spans="2:15" ht="43.5">
      <c r="B1648" s="251" t="s">
        <v>1438</v>
      </c>
      <c r="C1648" s="251" t="s">
        <v>4203</v>
      </c>
      <c r="D1648" s="251" t="s">
        <v>953</v>
      </c>
      <c r="E1648" s="251"/>
      <c r="F1648" s="251"/>
      <c r="G1648" s="251" t="s">
        <v>4204</v>
      </c>
      <c r="H1648" s="251" t="s">
        <v>4205</v>
      </c>
      <c r="I1648" s="679">
        <v>17</v>
      </c>
      <c r="J1648" s="251" t="s">
        <v>944</v>
      </c>
      <c r="K1648" s="251" t="s">
        <v>2495</v>
      </c>
      <c r="L1648" s="239"/>
      <c r="M1648" s="239"/>
      <c r="N1648" s="239"/>
      <c r="O1648" s="239"/>
    </row>
    <row r="1649" spans="2:15" ht="43.5">
      <c r="B1649" s="251" t="s">
        <v>1438</v>
      </c>
      <c r="C1649" s="251" t="s">
        <v>4203</v>
      </c>
      <c r="D1649" s="251" t="s">
        <v>953</v>
      </c>
      <c r="E1649" s="251"/>
      <c r="F1649" s="251"/>
      <c r="G1649" s="251" t="s">
        <v>4204</v>
      </c>
      <c r="H1649" s="251" t="s">
        <v>4205</v>
      </c>
      <c r="I1649" s="679">
        <v>17</v>
      </c>
      <c r="J1649" s="251" t="s">
        <v>944</v>
      </c>
      <c r="K1649" s="251" t="s">
        <v>2495</v>
      </c>
      <c r="L1649" s="239"/>
      <c r="M1649" s="239"/>
      <c r="N1649" s="239"/>
      <c r="O1649" s="239"/>
    </row>
    <row r="1650" spans="2:15" ht="43.5">
      <c r="B1650" s="251" t="s">
        <v>1438</v>
      </c>
      <c r="C1650" s="251" t="s">
        <v>4203</v>
      </c>
      <c r="D1650" s="251" t="s">
        <v>953</v>
      </c>
      <c r="E1650" s="251"/>
      <c r="F1650" s="251"/>
      <c r="G1650" s="251" t="s">
        <v>4204</v>
      </c>
      <c r="H1650" s="251" t="s">
        <v>4205</v>
      </c>
      <c r="I1650" s="679">
        <v>17</v>
      </c>
      <c r="J1650" s="251" t="s">
        <v>944</v>
      </c>
      <c r="K1650" s="251" t="s">
        <v>2495</v>
      </c>
      <c r="L1650" s="239"/>
      <c r="M1650" s="239"/>
      <c r="N1650" s="239"/>
      <c r="O1650" s="239"/>
    </row>
    <row r="1651" spans="2:15" ht="43.5">
      <c r="B1651" s="251" t="s">
        <v>1438</v>
      </c>
      <c r="C1651" s="251" t="s">
        <v>4203</v>
      </c>
      <c r="D1651" s="251" t="s">
        <v>4206</v>
      </c>
      <c r="E1651" s="251"/>
      <c r="F1651" s="251"/>
      <c r="G1651" s="251" t="s">
        <v>4204</v>
      </c>
      <c r="H1651" s="251" t="s">
        <v>4205</v>
      </c>
      <c r="I1651" s="679">
        <v>17</v>
      </c>
      <c r="J1651" s="251" t="s">
        <v>944</v>
      </c>
      <c r="K1651" s="251" t="s">
        <v>2495</v>
      </c>
      <c r="L1651" s="239"/>
      <c r="M1651" s="239"/>
      <c r="N1651" s="239"/>
      <c r="O1651" s="239"/>
    </row>
    <row r="1652" spans="2:15" ht="43.5">
      <c r="B1652" s="251" t="s">
        <v>1438</v>
      </c>
      <c r="C1652" s="251" t="s">
        <v>4203</v>
      </c>
      <c r="D1652" s="251" t="s">
        <v>953</v>
      </c>
      <c r="E1652" s="251"/>
      <c r="F1652" s="251"/>
      <c r="G1652" s="251" t="s">
        <v>4204</v>
      </c>
      <c r="H1652" s="251" t="s">
        <v>4205</v>
      </c>
      <c r="I1652" s="679">
        <v>17</v>
      </c>
      <c r="J1652" s="251" t="s">
        <v>944</v>
      </c>
      <c r="K1652" s="251" t="s">
        <v>2495</v>
      </c>
      <c r="L1652" s="239"/>
      <c r="M1652" s="239"/>
      <c r="N1652" s="239"/>
      <c r="O1652" s="239"/>
    </row>
    <row r="1653" spans="2:15" ht="43.5">
      <c r="B1653" s="251" t="s">
        <v>1438</v>
      </c>
      <c r="C1653" s="251" t="s">
        <v>4203</v>
      </c>
      <c r="D1653" s="251" t="s">
        <v>953</v>
      </c>
      <c r="E1653" s="251"/>
      <c r="F1653" s="251"/>
      <c r="G1653" s="251" t="s">
        <v>4204</v>
      </c>
      <c r="H1653" s="251" t="s">
        <v>4205</v>
      </c>
      <c r="I1653" s="679">
        <v>17</v>
      </c>
      <c r="J1653" s="251" t="s">
        <v>944</v>
      </c>
      <c r="K1653" s="251" t="s">
        <v>2495</v>
      </c>
      <c r="L1653" s="239"/>
      <c r="M1653" s="239"/>
      <c r="N1653" s="239"/>
      <c r="O1653" s="239"/>
    </row>
    <row r="1654" spans="2:15" ht="43.5">
      <c r="B1654" s="251" t="s">
        <v>1438</v>
      </c>
      <c r="C1654" s="251" t="s">
        <v>4203</v>
      </c>
      <c r="D1654" s="251" t="s">
        <v>4206</v>
      </c>
      <c r="E1654" s="251"/>
      <c r="F1654" s="251"/>
      <c r="G1654" s="251" t="s">
        <v>4204</v>
      </c>
      <c r="H1654" s="251" t="s">
        <v>4205</v>
      </c>
      <c r="I1654" s="679">
        <v>17</v>
      </c>
      <c r="J1654" s="251" t="s">
        <v>944</v>
      </c>
      <c r="K1654" s="251" t="s">
        <v>2495</v>
      </c>
      <c r="L1654" s="239"/>
      <c r="M1654" s="239"/>
      <c r="N1654" s="239"/>
      <c r="O1654" s="239"/>
    </row>
    <row r="1655" spans="2:15" ht="43.5">
      <c r="B1655" s="251" t="s">
        <v>1438</v>
      </c>
      <c r="C1655" s="251" t="s">
        <v>4203</v>
      </c>
      <c r="D1655" s="251" t="s">
        <v>4206</v>
      </c>
      <c r="E1655" s="251"/>
      <c r="F1655" s="251"/>
      <c r="G1655" s="251" t="s">
        <v>4204</v>
      </c>
      <c r="H1655" s="251" t="s">
        <v>4205</v>
      </c>
      <c r="I1655" s="679">
        <v>17</v>
      </c>
      <c r="J1655" s="251" t="s">
        <v>944</v>
      </c>
      <c r="K1655" s="251" t="s">
        <v>2495</v>
      </c>
      <c r="L1655" s="239"/>
      <c r="M1655" s="239"/>
      <c r="N1655" s="239"/>
      <c r="O1655" s="239"/>
    </row>
    <row r="1656" spans="2:15" ht="43.5">
      <c r="B1656" s="251" t="s">
        <v>1438</v>
      </c>
      <c r="C1656" s="251" t="s">
        <v>4203</v>
      </c>
      <c r="D1656" s="251" t="s">
        <v>953</v>
      </c>
      <c r="E1656" s="251"/>
      <c r="F1656" s="251"/>
      <c r="G1656" s="251" t="s">
        <v>4204</v>
      </c>
      <c r="H1656" s="251" t="s">
        <v>4205</v>
      </c>
      <c r="I1656" s="679">
        <v>17</v>
      </c>
      <c r="J1656" s="251" t="s">
        <v>944</v>
      </c>
      <c r="K1656" s="251" t="s">
        <v>2495</v>
      </c>
      <c r="L1656" s="239"/>
      <c r="M1656" s="239"/>
      <c r="N1656" s="239"/>
      <c r="O1656" s="239"/>
    </row>
    <row r="1657" spans="2:15" ht="43.5">
      <c r="B1657" s="251" t="s">
        <v>1438</v>
      </c>
      <c r="C1657" s="251" t="s">
        <v>4203</v>
      </c>
      <c r="D1657" s="251" t="s">
        <v>953</v>
      </c>
      <c r="E1657" s="251"/>
      <c r="F1657" s="251"/>
      <c r="G1657" s="251" t="s">
        <v>4204</v>
      </c>
      <c r="H1657" s="251" t="s">
        <v>4205</v>
      </c>
      <c r="I1657" s="679">
        <v>17</v>
      </c>
      <c r="J1657" s="251" t="s">
        <v>944</v>
      </c>
      <c r="K1657" s="251" t="s">
        <v>2495</v>
      </c>
      <c r="L1657" s="239"/>
      <c r="M1657" s="239"/>
      <c r="N1657" s="239"/>
      <c r="O1657" s="239"/>
    </row>
    <row r="1658" spans="2:15" ht="43.5">
      <c r="B1658" s="251" t="s">
        <v>1438</v>
      </c>
      <c r="C1658" s="251" t="s">
        <v>4203</v>
      </c>
      <c r="D1658" s="251" t="s">
        <v>953</v>
      </c>
      <c r="E1658" s="251"/>
      <c r="F1658" s="251"/>
      <c r="G1658" s="251" t="s">
        <v>4204</v>
      </c>
      <c r="H1658" s="251" t="s">
        <v>4205</v>
      </c>
      <c r="I1658" s="679">
        <v>17</v>
      </c>
      <c r="J1658" s="251" t="s">
        <v>944</v>
      </c>
      <c r="K1658" s="251" t="s">
        <v>2495</v>
      </c>
      <c r="L1658" s="239"/>
      <c r="M1658" s="239"/>
      <c r="N1658" s="239"/>
      <c r="O1658" s="239"/>
    </row>
    <row r="1659" spans="2:15" ht="43.5">
      <c r="B1659" s="251" t="s">
        <v>1438</v>
      </c>
      <c r="C1659" s="251" t="s">
        <v>4203</v>
      </c>
      <c r="D1659" s="251" t="s">
        <v>953</v>
      </c>
      <c r="E1659" s="251"/>
      <c r="F1659" s="251"/>
      <c r="G1659" s="251" t="s">
        <v>4204</v>
      </c>
      <c r="H1659" s="251" t="s">
        <v>4205</v>
      </c>
      <c r="I1659" s="679">
        <v>17</v>
      </c>
      <c r="J1659" s="251" t="s">
        <v>944</v>
      </c>
      <c r="K1659" s="251" t="s">
        <v>2495</v>
      </c>
      <c r="L1659" s="239"/>
      <c r="M1659" s="239"/>
      <c r="N1659" s="239"/>
      <c r="O1659" s="239"/>
    </row>
    <row r="1660" spans="2:15" ht="43.5">
      <c r="B1660" s="251" t="s">
        <v>1438</v>
      </c>
      <c r="C1660" s="251" t="s">
        <v>4203</v>
      </c>
      <c r="D1660" s="251" t="s">
        <v>953</v>
      </c>
      <c r="E1660" s="251"/>
      <c r="F1660" s="251"/>
      <c r="G1660" s="251" t="s">
        <v>4204</v>
      </c>
      <c r="H1660" s="251" t="s">
        <v>4205</v>
      </c>
      <c r="I1660" s="679">
        <v>17</v>
      </c>
      <c r="J1660" s="251" t="s">
        <v>944</v>
      </c>
      <c r="K1660" s="251" t="s">
        <v>2495</v>
      </c>
      <c r="L1660" s="239"/>
      <c r="M1660" s="239"/>
      <c r="N1660" s="239"/>
      <c r="O1660" s="239"/>
    </row>
    <row r="1661" spans="2:15" ht="43.5">
      <c r="B1661" s="251" t="s">
        <v>1438</v>
      </c>
      <c r="C1661" s="251" t="s">
        <v>4203</v>
      </c>
      <c r="D1661" s="251" t="s">
        <v>953</v>
      </c>
      <c r="E1661" s="251"/>
      <c r="F1661" s="251"/>
      <c r="G1661" s="251" t="s">
        <v>4204</v>
      </c>
      <c r="H1661" s="251" t="s">
        <v>4205</v>
      </c>
      <c r="I1661" s="679">
        <v>17</v>
      </c>
      <c r="J1661" s="251" t="s">
        <v>944</v>
      </c>
      <c r="K1661" s="251" t="s">
        <v>2495</v>
      </c>
      <c r="L1661" s="239"/>
      <c r="M1661" s="239"/>
      <c r="N1661" s="239"/>
      <c r="O1661" s="239"/>
    </row>
    <row r="1662" spans="2:15" ht="43.5">
      <c r="B1662" s="251" t="s">
        <v>1438</v>
      </c>
      <c r="C1662" s="251" t="s">
        <v>4203</v>
      </c>
      <c r="D1662" s="251" t="s">
        <v>953</v>
      </c>
      <c r="E1662" s="251"/>
      <c r="F1662" s="251"/>
      <c r="G1662" s="251" t="s">
        <v>4204</v>
      </c>
      <c r="H1662" s="251" t="s">
        <v>4205</v>
      </c>
      <c r="I1662" s="679">
        <v>17</v>
      </c>
      <c r="J1662" s="251" t="s">
        <v>944</v>
      </c>
      <c r="K1662" s="251" t="s">
        <v>2495</v>
      </c>
      <c r="L1662" s="239"/>
      <c r="M1662" s="239"/>
      <c r="N1662" s="239"/>
      <c r="O1662" s="239"/>
    </row>
    <row r="1663" spans="2:15" ht="43.5">
      <c r="B1663" s="251" t="s">
        <v>1438</v>
      </c>
      <c r="C1663" s="251" t="s">
        <v>4203</v>
      </c>
      <c r="D1663" s="251" t="s">
        <v>953</v>
      </c>
      <c r="E1663" s="251"/>
      <c r="F1663" s="251"/>
      <c r="G1663" s="251" t="s">
        <v>4204</v>
      </c>
      <c r="H1663" s="251" t="s">
        <v>4205</v>
      </c>
      <c r="I1663" s="679">
        <v>17</v>
      </c>
      <c r="J1663" s="251" t="s">
        <v>944</v>
      </c>
      <c r="K1663" s="251" t="s">
        <v>2495</v>
      </c>
      <c r="L1663" s="239"/>
      <c r="M1663" s="239"/>
      <c r="N1663" s="239"/>
      <c r="O1663" s="239"/>
    </row>
    <row r="1664" spans="2:15" ht="43.5">
      <c r="B1664" s="251" t="s">
        <v>1438</v>
      </c>
      <c r="C1664" s="251" t="s">
        <v>4203</v>
      </c>
      <c r="D1664" s="251" t="s">
        <v>4022</v>
      </c>
      <c r="E1664" s="251"/>
      <c r="F1664" s="251"/>
      <c r="G1664" s="251" t="s">
        <v>4207</v>
      </c>
      <c r="H1664" s="251" t="s">
        <v>4208</v>
      </c>
      <c r="I1664" s="679">
        <v>16</v>
      </c>
      <c r="J1664" s="251" t="s">
        <v>944</v>
      </c>
      <c r="K1664" s="251" t="s">
        <v>2495</v>
      </c>
      <c r="L1664" s="239"/>
      <c r="M1664" s="239"/>
      <c r="N1664" s="239"/>
      <c r="O1664" s="239"/>
    </row>
    <row r="1665" spans="2:15" ht="43.5">
      <c r="B1665" s="251" t="s">
        <v>1438</v>
      </c>
      <c r="C1665" s="251" t="s">
        <v>4203</v>
      </c>
      <c r="D1665" s="251" t="s">
        <v>4022</v>
      </c>
      <c r="E1665" s="251"/>
      <c r="F1665" s="251"/>
      <c r="G1665" s="251" t="s">
        <v>4207</v>
      </c>
      <c r="H1665" s="251" t="s">
        <v>4208</v>
      </c>
      <c r="I1665" s="679">
        <v>16</v>
      </c>
      <c r="J1665" s="251" t="s">
        <v>944</v>
      </c>
      <c r="K1665" s="251" t="s">
        <v>2495</v>
      </c>
      <c r="L1665" s="239"/>
      <c r="M1665" s="239"/>
      <c r="N1665" s="239"/>
      <c r="O1665" s="239"/>
    </row>
    <row r="1666" spans="2:15" ht="43.5">
      <c r="B1666" s="251" t="s">
        <v>1438</v>
      </c>
      <c r="C1666" s="251" t="s">
        <v>4203</v>
      </c>
      <c r="D1666" s="251" t="s">
        <v>4022</v>
      </c>
      <c r="E1666" s="251"/>
      <c r="F1666" s="251"/>
      <c r="G1666" s="251" t="s">
        <v>4207</v>
      </c>
      <c r="H1666" s="251" t="s">
        <v>4208</v>
      </c>
      <c r="I1666" s="679">
        <v>16</v>
      </c>
      <c r="J1666" s="251" t="s">
        <v>944</v>
      </c>
      <c r="K1666" s="251" t="s">
        <v>2495</v>
      </c>
      <c r="L1666" s="239"/>
      <c r="M1666" s="239"/>
      <c r="N1666" s="239"/>
      <c r="O1666" s="239"/>
    </row>
    <row r="1667" spans="2:15" ht="43.5">
      <c r="B1667" s="251" t="s">
        <v>1438</v>
      </c>
      <c r="C1667" s="251" t="s">
        <v>4203</v>
      </c>
      <c r="D1667" s="251" t="s">
        <v>941</v>
      </c>
      <c r="E1667" s="251"/>
      <c r="F1667" s="251"/>
      <c r="G1667" s="251" t="s">
        <v>4207</v>
      </c>
      <c r="H1667" s="251" t="s">
        <v>4208</v>
      </c>
      <c r="I1667" s="679">
        <v>16</v>
      </c>
      <c r="J1667" s="251" t="s">
        <v>944</v>
      </c>
      <c r="K1667" s="251" t="s">
        <v>2495</v>
      </c>
      <c r="L1667" s="239"/>
      <c r="M1667" s="239"/>
      <c r="N1667" s="239"/>
      <c r="O1667" s="239"/>
    </row>
    <row r="1668" spans="2:15" ht="43.5">
      <c r="B1668" s="251" t="s">
        <v>1438</v>
      </c>
      <c r="C1668" s="251" t="s">
        <v>4203</v>
      </c>
      <c r="D1668" s="251" t="s">
        <v>941</v>
      </c>
      <c r="E1668" s="251"/>
      <c r="F1668" s="251"/>
      <c r="G1668" s="251" t="s">
        <v>4207</v>
      </c>
      <c r="H1668" s="251" t="s">
        <v>4208</v>
      </c>
      <c r="I1668" s="679">
        <v>16</v>
      </c>
      <c r="J1668" s="251" t="s">
        <v>944</v>
      </c>
      <c r="K1668" s="251" t="s">
        <v>2495</v>
      </c>
      <c r="L1668" s="239"/>
      <c r="M1668" s="239"/>
      <c r="N1668" s="239"/>
      <c r="O1668" s="239"/>
    </row>
    <row r="1669" spans="2:15" ht="43.5">
      <c r="B1669" s="251" t="s">
        <v>1438</v>
      </c>
      <c r="C1669" s="251" t="s">
        <v>4203</v>
      </c>
      <c r="D1669" s="251" t="s">
        <v>953</v>
      </c>
      <c r="E1669" s="251"/>
      <c r="F1669" s="251"/>
      <c r="G1669" s="251" t="s">
        <v>4204</v>
      </c>
      <c r="H1669" s="251" t="s">
        <v>4205</v>
      </c>
      <c r="I1669" s="679">
        <v>17</v>
      </c>
      <c r="J1669" s="251" t="s">
        <v>944</v>
      </c>
      <c r="K1669" s="251" t="s">
        <v>2495</v>
      </c>
      <c r="L1669" s="239"/>
      <c r="M1669" s="239"/>
      <c r="N1669" s="239"/>
      <c r="O1669" s="239"/>
    </row>
    <row r="1670" spans="2:15" ht="43.5">
      <c r="B1670" s="251" t="s">
        <v>1438</v>
      </c>
      <c r="C1670" s="251" t="s">
        <v>4203</v>
      </c>
      <c r="D1670" s="251" t="s">
        <v>953</v>
      </c>
      <c r="E1670" s="251"/>
      <c r="F1670" s="251"/>
      <c r="G1670" s="251" t="s">
        <v>4204</v>
      </c>
      <c r="H1670" s="251" t="s">
        <v>4205</v>
      </c>
      <c r="I1670" s="679">
        <v>17</v>
      </c>
      <c r="J1670" s="251" t="s">
        <v>944</v>
      </c>
      <c r="K1670" s="251" t="s">
        <v>2495</v>
      </c>
      <c r="L1670" s="239"/>
      <c r="M1670" s="239"/>
      <c r="N1670" s="239"/>
      <c r="O1670" s="239"/>
    </row>
    <row r="1671" spans="2:15" ht="43.5">
      <c r="B1671" s="251" t="s">
        <v>1438</v>
      </c>
      <c r="C1671" s="251" t="s">
        <v>4203</v>
      </c>
      <c r="D1671" s="251" t="s">
        <v>941</v>
      </c>
      <c r="E1671" s="251"/>
      <c r="F1671" s="251"/>
      <c r="G1671" s="251" t="s">
        <v>4204</v>
      </c>
      <c r="H1671" s="251" t="s">
        <v>4205</v>
      </c>
      <c r="I1671" s="679">
        <v>17</v>
      </c>
      <c r="J1671" s="251" t="s">
        <v>944</v>
      </c>
      <c r="K1671" s="251" t="s">
        <v>2495</v>
      </c>
      <c r="L1671" s="239"/>
      <c r="M1671" s="239"/>
      <c r="N1671" s="239"/>
      <c r="O1671" s="239"/>
    </row>
    <row r="1672" spans="2:15" ht="43.5">
      <c r="B1672" s="251" t="s">
        <v>1438</v>
      </c>
      <c r="C1672" s="251" t="s">
        <v>4203</v>
      </c>
      <c r="D1672" s="251" t="s">
        <v>4022</v>
      </c>
      <c r="E1672" s="251"/>
      <c r="F1672" s="251"/>
      <c r="G1672" s="251" t="s">
        <v>4207</v>
      </c>
      <c r="H1672" s="251" t="s">
        <v>4208</v>
      </c>
      <c r="I1672" s="679">
        <v>16</v>
      </c>
      <c r="J1672" s="251" t="s">
        <v>944</v>
      </c>
      <c r="K1672" s="251" t="s">
        <v>2495</v>
      </c>
      <c r="L1672" s="239"/>
      <c r="M1672" s="239"/>
      <c r="N1672" s="239"/>
      <c r="O1672" s="239"/>
    </row>
    <row r="1673" spans="2:15" ht="43.5">
      <c r="B1673" s="251" t="s">
        <v>1438</v>
      </c>
      <c r="C1673" s="251" t="s">
        <v>4203</v>
      </c>
      <c r="D1673" s="251" t="s">
        <v>4022</v>
      </c>
      <c r="E1673" s="251"/>
      <c r="F1673" s="251"/>
      <c r="G1673" s="251" t="s">
        <v>4207</v>
      </c>
      <c r="H1673" s="251" t="s">
        <v>4208</v>
      </c>
      <c r="I1673" s="679">
        <v>16</v>
      </c>
      <c r="J1673" s="251" t="s">
        <v>944</v>
      </c>
      <c r="K1673" s="251" t="s">
        <v>2495</v>
      </c>
      <c r="L1673" s="239"/>
      <c r="M1673" s="239"/>
      <c r="N1673" s="239"/>
      <c r="O1673" s="239"/>
    </row>
    <row r="1674" spans="2:15" ht="43.5">
      <c r="B1674" s="251" t="s">
        <v>1438</v>
      </c>
      <c r="C1674" s="251" t="s">
        <v>4203</v>
      </c>
      <c r="D1674" s="251" t="s">
        <v>4022</v>
      </c>
      <c r="E1674" s="251"/>
      <c r="F1674" s="251"/>
      <c r="G1674" s="251" t="s">
        <v>4207</v>
      </c>
      <c r="H1674" s="251" t="s">
        <v>4208</v>
      </c>
      <c r="I1674" s="679">
        <v>16</v>
      </c>
      <c r="J1674" s="251" t="s">
        <v>944</v>
      </c>
      <c r="K1674" s="251" t="s">
        <v>2495</v>
      </c>
      <c r="L1674" s="239"/>
      <c r="M1674" s="239"/>
      <c r="N1674" s="239"/>
      <c r="O1674" s="239"/>
    </row>
    <row r="1675" spans="2:15" ht="43.5">
      <c r="B1675" s="251" t="s">
        <v>1438</v>
      </c>
      <c r="C1675" s="251" t="s">
        <v>4203</v>
      </c>
      <c r="D1675" s="251" t="s">
        <v>4022</v>
      </c>
      <c r="E1675" s="251"/>
      <c r="F1675" s="251"/>
      <c r="G1675" s="251" t="s">
        <v>4207</v>
      </c>
      <c r="H1675" s="251" t="s">
        <v>4208</v>
      </c>
      <c r="I1675" s="679">
        <v>16</v>
      </c>
      <c r="J1675" s="251" t="s">
        <v>944</v>
      </c>
      <c r="K1675" s="251" t="s">
        <v>2495</v>
      </c>
      <c r="L1675" s="239"/>
      <c r="M1675" s="239"/>
      <c r="N1675" s="239"/>
      <c r="O1675" s="239"/>
    </row>
    <row r="1676" spans="2:15" ht="43.5">
      <c r="B1676" s="251" t="s">
        <v>1438</v>
      </c>
      <c r="C1676" s="251" t="s">
        <v>4203</v>
      </c>
      <c r="D1676" s="251" t="s">
        <v>4022</v>
      </c>
      <c r="E1676" s="251"/>
      <c r="F1676" s="251"/>
      <c r="G1676" s="251" t="s">
        <v>4207</v>
      </c>
      <c r="H1676" s="251" t="s">
        <v>4208</v>
      </c>
      <c r="I1676" s="679">
        <v>16</v>
      </c>
      <c r="J1676" s="251" t="s">
        <v>944</v>
      </c>
      <c r="K1676" s="251" t="s">
        <v>2495</v>
      </c>
      <c r="L1676" s="239"/>
      <c r="M1676" s="239"/>
      <c r="N1676" s="239"/>
      <c r="O1676" s="239"/>
    </row>
    <row r="1677" spans="2:15" ht="43.5">
      <c r="B1677" s="251" t="s">
        <v>1438</v>
      </c>
      <c r="C1677" s="251" t="s">
        <v>4203</v>
      </c>
      <c r="D1677" s="251" t="s">
        <v>4206</v>
      </c>
      <c r="E1677" s="251"/>
      <c r="F1677" s="251"/>
      <c r="G1677" s="251" t="s">
        <v>4204</v>
      </c>
      <c r="H1677" s="251" t="s">
        <v>4205</v>
      </c>
      <c r="I1677" s="679">
        <v>17</v>
      </c>
      <c r="J1677" s="251" t="s">
        <v>944</v>
      </c>
      <c r="K1677" s="251" t="s">
        <v>2495</v>
      </c>
      <c r="L1677" s="239"/>
      <c r="M1677" s="239"/>
      <c r="N1677" s="239"/>
      <c r="O1677" s="239"/>
    </row>
    <row r="1678" spans="2:15" ht="43.5">
      <c r="B1678" s="251" t="s">
        <v>1438</v>
      </c>
      <c r="C1678" s="251" t="s">
        <v>4203</v>
      </c>
      <c r="D1678" s="251" t="s">
        <v>950</v>
      </c>
      <c r="E1678" s="251"/>
      <c r="F1678" s="251"/>
      <c r="G1678" s="251" t="s">
        <v>4204</v>
      </c>
      <c r="H1678" s="251" t="s">
        <v>4205</v>
      </c>
      <c r="I1678" s="679">
        <v>17</v>
      </c>
      <c r="J1678" s="251" t="s">
        <v>944</v>
      </c>
      <c r="K1678" s="251" t="s">
        <v>2495</v>
      </c>
      <c r="L1678" s="239"/>
      <c r="M1678" s="239"/>
      <c r="N1678" s="239"/>
      <c r="O1678" s="239"/>
    </row>
    <row r="1679" spans="2:15" ht="43.5">
      <c r="B1679" s="251" t="s">
        <v>1438</v>
      </c>
      <c r="C1679" s="251" t="s">
        <v>4203</v>
      </c>
      <c r="D1679" s="251" t="s">
        <v>953</v>
      </c>
      <c r="E1679" s="251"/>
      <c r="F1679" s="251"/>
      <c r="G1679" s="251" t="s">
        <v>4204</v>
      </c>
      <c r="H1679" s="251" t="s">
        <v>4205</v>
      </c>
      <c r="I1679" s="679">
        <v>17</v>
      </c>
      <c r="J1679" s="251" t="s">
        <v>944</v>
      </c>
      <c r="K1679" s="251" t="s">
        <v>2495</v>
      </c>
      <c r="L1679" s="239"/>
      <c r="M1679" s="239"/>
      <c r="N1679" s="239"/>
      <c r="O1679" s="239"/>
    </row>
    <row r="1680" spans="2:15" ht="43.5">
      <c r="B1680" s="251" t="s">
        <v>1438</v>
      </c>
      <c r="C1680" s="251" t="s">
        <v>4203</v>
      </c>
      <c r="D1680" s="251" t="s">
        <v>953</v>
      </c>
      <c r="E1680" s="251"/>
      <c r="F1680" s="251"/>
      <c r="G1680" s="251" t="s">
        <v>4204</v>
      </c>
      <c r="H1680" s="251" t="s">
        <v>4205</v>
      </c>
      <c r="I1680" s="679">
        <v>17</v>
      </c>
      <c r="J1680" s="251" t="s">
        <v>944</v>
      </c>
      <c r="K1680" s="251" t="s">
        <v>2495</v>
      </c>
      <c r="L1680" s="239"/>
      <c r="M1680" s="239"/>
      <c r="N1680" s="239"/>
      <c r="O1680" s="239"/>
    </row>
    <row r="1681" spans="2:15" ht="43.5">
      <c r="B1681" s="251" t="s">
        <v>1438</v>
      </c>
      <c r="C1681" s="251" t="s">
        <v>4203</v>
      </c>
      <c r="D1681" s="251" t="s">
        <v>953</v>
      </c>
      <c r="E1681" s="251"/>
      <c r="F1681" s="251"/>
      <c r="G1681" s="251" t="s">
        <v>4204</v>
      </c>
      <c r="H1681" s="251" t="s">
        <v>4205</v>
      </c>
      <c r="I1681" s="679">
        <v>17</v>
      </c>
      <c r="J1681" s="251" t="s">
        <v>944</v>
      </c>
      <c r="K1681" s="251" t="s">
        <v>2495</v>
      </c>
      <c r="L1681" s="239"/>
      <c r="M1681" s="239"/>
      <c r="N1681" s="239"/>
      <c r="O1681" s="239"/>
    </row>
    <row r="1682" spans="2:15" ht="43.5">
      <c r="B1682" s="251" t="s">
        <v>1438</v>
      </c>
      <c r="C1682" s="251" t="s">
        <v>4203</v>
      </c>
      <c r="D1682" s="251" t="s">
        <v>953</v>
      </c>
      <c r="E1682" s="251"/>
      <c r="F1682" s="251"/>
      <c r="G1682" s="251" t="s">
        <v>4204</v>
      </c>
      <c r="H1682" s="251" t="s">
        <v>4205</v>
      </c>
      <c r="I1682" s="679">
        <v>17</v>
      </c>
      <c r="J1682" s="251" t="s">
        <v>944</v>
      </c>
      <c r="K1682" s="251" t="s">
        <v>2495</v>
      </c>
      <c r="L1682" s="239"/>
      <c r="M1682" s="239"/>
      <c r="N1682" s="239"/>
      <c r="O1682" s="239"/>
    </row>
    <row r="1683" spans="2:15" ht="43.5">
      <c r="B1683" s="251" t="s">
        <v>1438</v>
      </c>
      <c r="C1683" s="251" t="s">
        <v>4203</v>
      </c>
      <c r="D1683" s="251" t="s">
        <v>953</v>
      </c>
      <c r="E1683" s="251"/>
      <c r="F1683" s="251"/>
      <c r="G1683" s="251" t="s">
        <v>4204</v>
      </c>
      <c r="H1683" s="251" t="s">
        <v>4205</v>
      </c>
      <c r="I1683" s="679">
        <v>17</v>
      </c>
      <c r="J1683" s="251" t="s">
        <v>944</v>
      </c>
      <c r="K1683" s="251" t="s">
        <v>2495</v>
      </c>
      <c r="L1683" s="239"/>
      <c r="M1683" s="239"/>
      <c r="N1683" s="239"/>
      <c r="O1683" s="239"/>
    </row>
    <row r="1684" spans="2:15" ht="43.5">
      <c r="B1684" s="251" t="s">
        <v>1438</v>
      </c>
      <c r="C1684" s="251" t="s">
        <v>4203</v>
      </c>
      <c r="D1684" s="251" t="s">
        <v>941</v>
      </c>
      <c r="E1684" s="251"/>
      <c r="F1684" s="251"/>
      <c r="G1684" s="251" t="s">
        <v>4204</v>
      </c>
      <c r="H1684" s="251" t="s">
        <v>4205</v>
      </c>
      <c r="I1684" s="679">
        <v>51</v>
      </c>
      <c r="J1684" s="251" t="s">
        <v>944</v>
      </c>
      <c r="K1684" s="251" t="s">
        <v>2495</v>
      </c>
      <c r="L1684" s="239"/>
      <c r="M1684" s="239"/>
      <c r="N1684" s="239"/>
      <c r="O1684" s="239"/>
    </row>
    <row r="1685" spans="2:15" ht="43.5">
      <c r="B1685" s="251" t="s">
        <v>1438</v>
      </c>
      <c r="C1685" s="251" t="s">
        <v>4203</v>
      </c>
      <c r="D1685" s="251" t="s">
        <v>953</v>
      </c>
      <c r="E1685" s="251"/>
      <c r="F1685" s="251"/>
      <c r="G1685" s="251" t="s">
        <v>4204</v>
      </c>
      <c r="H1685" s="251" t="s">
        <v>4205</v>
      </c>
      <c r="I1685" s="679">
        <v>17</v>
      </c>
      <c r="J1685" s="251" t="s">
        <v>944</v>
      </c>
      <c r="K1685" s="251" t="s">
        <v>2495</v>
      </c>
      <c r="L1685" s="239"/>
      <c r="M1685" s="239"/>
      <c r="N1685" s="239"/>
      <c r="O1685" s="239"/>
    </row>
    <row r="1686" spans="2:15" ht="43.5">
      <c r="B1686" s="251" t="s">
        <v>1438</v>
      </c>
      <c r="C1686" s="251" t="s">
        <v>4203</v>
      </c>
      <c r="D1686" s="251" t="s">
        <v>4116</v>
      </c>
      <c r="E1686" s="251"/>
      <c r="F1686" s="251"/>
      <c r="G1686" s="251" t="s">
        <v>4207</v>
      </c>
      <c r="H1686" s="251" t="s">
        <v>4208</v>
      </c>
      <c r="I1686" s="679">
        <v>16</v>
      </c>
      <c r="J1686" s="251" t="s">
        <v>944</v>
      </c>
      <c r="K1686" s="251" t="s">
        <v>2495</v>
      </c>
      <c r="L1686" s="239"/>
      <c r="M1686" s="239"/>
      <c r="N1686" s="239"/>
      <c r="O1686" s="239"/>
    </row>
    <row r="1687" spans="2:15" ht="43.5">
      <c r="B1687" s="251" t="s">
        <v>1438</v>
      </c>
      <c r="C1687" s="251" t="s">
        <v>4203</v>
      </c>
      <c r="D1687" s="251" t="s">
        <v>4116</v>
      </c>
      <c r="E1687" s="251"/>
      <c r="F1687" s="251"/>
      <c r="G1687" s="251" t="s">
        <v>4207</v>
      </c>
      <c r="H1687" s="251" t="s">
        <v>4208</v>
      </c>
      <c r="I1687" s="679">
        <v>16</v>
      </c>
      <c r="J1687" s="251" t="s">
        <v>944</v>
      </c>
      <c r="K1687" s="251" t="s">
        <v>2495</v>
      </c>
      <c r="L1687" s="239"/>
      <c r="M1687" s="239"/>
      <c r="N1687" s="239"/>
      <c r="O1687" s="239"/>
    </row>
    <row r="1688" spans="2:15" ht="43.5">
      <c r="B1688" s="251" t="s">
        <v>1438</v>
      </c>
      <c r="C1688" s="251" t="s">
        <v>4203</v>
      </c>
      <c r="D1688" s="251" t="s">
        <v>941</v>
      </c>
      <c r="E1688" s="251"/>
      <c r="F1688" s="251"/>
      <c r="G1688" s="251" t="s">
        <v>4207</v>
      </c>
      <c r="H1688" s="251" t="s">
        <v>4208</v>
      </c>
      <c r="I1688" s="679">
        <v>16</v>
      </c>
      <c r="J1688" s="251" t="s">
        <v>944</v>
      </c>
      <c r="K1688" s="251" t="s">
        <v>2495</v>
      </c>
      <c r="L1688" s="239"/>
      <c r="M1688" s="239"/>
      <c r="N1688" s="239"/>
      <c r="O1688" s="239"/>
    </row>
    <row r="1689" spans="2:15" ht="43.5">
      <c r="B1689" s="251" t="s">
        <v>1438</v>
      </c>
      <c r="C1689" s="251" t="s">
        <v>4203</v>
      </c>
      <c r="D1689" s="251" t="s">
        <v>4116</v>
      </c>
      <c r="E1689" s="251"/>
      <c r="F1689" s="251"/>
      <c r="G1689" s="251" t="s">
        <v>4207</v>
      </c>
      <c r="H1689" s="251" t="s">
        <v>4208</v>
      </c>
      <c r="I1689" s="679">
        <v>16</v>
      </c>
      <c r="J1689" s="251" t="s">
        <v>944</v>
      </c>
      <c r="K1689" s="251" t="s">
        <v>2495</v>
      </c>
      <c r="L1689" s="239"/>
      <c r="M1689" s="239"/>
      <c r="N1689" s="239"/>
      <c r="O1689" s="239"/>
    </row>
    <row r="1690" spans="2:15" ht="43.5">
      <c r="B1690" s="251" t="s">
        <v>1438</v>
      </c>
      <c r="C1690" s="251" t="s">
        <v>4203</v>
      </c>
      <c r="D1690" s="251" t="s">
        <v>4116</v>
      </c>
      <c r="E1690" s="251"/>
      <c r="F1690" s="251"/>
      <c r="G1690" s="251" t="s">
        <v>4207</v>
      </c>
      <c r="H1690" s="251" t="s">
        <v>4208</v>
      </c>
      <c r="I1690" s="679">
        <v>16</v>
      </c>
      <c r="J1690" s="251" t="s">
        <v>944</v>
      </c>
      <c r="K1690" s="251" t="s">
        <v>2495</v>
      </c>
      <c r="L1690" s="239"/>
      <c r="M1690" s="239"/>
      <c r="N1690" s="239"/>
      <c r="O1690" s="239"/>
    </row>
    <row r="1691" spans="2:15" ht="43.5">
      <c r="B1691" s="251" t="s">
        <v>1438</v>
      </c>
      <c r="C1691" s="251" t="s">
        <v>4203</v>
      </c>
      <c r="D1691" s="251" t="s">
        <v>4022</v>
      </c>
      <c r="E1691" s="251"/>
      <c r="F1691" s="251"/>
      <c r="G1691" s="251" t="s">
        <v>4207</v>
      </c>
      <c r="H1691" s="251" t="s">
        <v>4208</v>
      </c>
      <c r="I1691" s="679">
        <v>16</v>
      </c>
      <c r="J1691" s="251" t="s">
        <v>944</v>
      </c>
      <c r="K1691" s="251" t="s">
        <v>2495</v>
      </c>
      <c r="L1691" s="239"/>
      <c r="M1691" s="239"/>
      <c r="N1691" s="239"/>
      <c r="O1691" s="239"/>
    </row>
    <row r="1692" spans="2:15" ht="43.5">
      <c r="B1692" s="251" t="s">
        <v>1438</v>
      </c>
      <c r="C1692" s="251" t="s">
        <v>4203</v>
      </c>
      <c r="D1692" s="251" t="s">
        <v>4116</v>
      </c>
      <c r="E1692" s="251"/>
      <c r="F1692" s="251"/>
      <c r="G1692" s="251" t="s">
        <v>4204</v>
      </c>
      <c r="H1692" s="251" t="s">
        <v>4205</v>
      </c>
      <c r="I1692" s="679">
        <v>17</v>
      </c>
      <c r="J1692" s="251" t="s">
        <v>944</v>
      </c>
      <c r="K1692" s="251" t="s">
        <v>2495</v>
      </c>
      <c r="L1692" s="239"/>
      <c r="M1692" s="239"/>
      <c r="N1692" s="239"/>
      <c r="O1692" s="239"/>
    </row>
    <row r="1693" spans="2:15" ht="43.5">
      <c r="B1693" s="251" t="s">
        <v>1438</v>
      </c>
      <c r="C1693" s="251" t="s">
        <v>4203</v>
      </c>
      <c r="D1693" s="251" t="s">
        <v>4116</v>
      </c>
      <c r="E1693" s="251"/>
      <c r="F1693" s="251"/>
      <c r="G1693" s="251" t="s">
        <v>4204</v>
      </c>
      <c r="H1693" s="251" t="s">
        <v>4205</v>
      </c>
      <c r="I1693" s="679">
        <v>17</v>
      </c>
      <c r="J1693" s="251" t="s">
        <v>944</v>
      </c>
      <c r="K1693" s="251" t="s">
        <v>2495</v>
      </c>
      <c r="L1693" s="239"/>
      <c r="M1693" s="239"/>
      <c r="N1693" s="239"/>
      <c r="O1693" s="239"/>
    </row>
    <row r="1694" spans="2:15" ht="43.5">
      <c r="B1694" s="251" t="s">
        <v>1438</v>
      </c>
      <c r="C1694" s="251" t="s">
        <v>4203</v>
      </c>
      <c r="D1694" s="251" t="s">
        <v>947</v>
      </c>
      <c r="E1694" s="251"/>
      <c r="F1694" s="251"/>
      <c r="G1694" s="251" t="s">
        <v>4209</v>
      </c>
      <c r="H1694" s="251" t="s">
        <v>4210</v>
      </c>
      <c r="I1694" s="679">
        <v>16</v>
      </c>
      <c r="J1694" s="251" t="s">
        <v>944</v>
      </c>
      <c r="K1694" s="251" t="s">
        <v>2495</v>
      </c>
      <c r="L1694" s="239"/>
      <c r="M1694" s="239"/>
      <c r="N1694" s="239"/>
      <c r="O1694" s="239"/>
    </row>
    <row r="1695" spans="2:15" ht="43.5">
      <c r="B1695" s="251" t="s">
        <v>1438</v>
      </c>
      <c r="C1695" s="251" t="s">
        <v>4203</v>
      </c>
      <c r="D1695" s="251" t="s">
        <v>947</v>
      </c>
      <c r="E1695" s="251"/>
      <c r="F1695" s="251"/>
      <c r="G1695" s="251" t="s">
        <v>4209</v>
      </c>
      <c r="H1695" s="251" t="s">
        <v>4210</v>
      </c>
      <c r="I1695" s="679">
        <v>16</v>
      </c>
      <c r="J1695" s="251" t="s">
        <v>944</v>
      </c>
      <c r="K1695" s="251" t="s">
        <v>2495</v>
      </c>
      <c r="L1695" s="239"/>
      <c r="M1695" s="239"/>
      <c r="N1695" s="239"/>
      <c r="O1695" s="239"/>
    </row>
    <row r="1696" spans="2:15" ht="43.5">
      <c r="B1696" s="251" t="s">
        <v>1438</v>
      </c>
      <c r="C1696" s="251" t="s">
        <v>4203</v>
      </c>
      <c r="D1696" s="251" t="s">
        <v>4116</v>
      </c>
      <c r="E1696" s="251"/>
      <c r="F1696" s="251"/>
      <c r="G1696" s="251" t="s">
        <v>4207</v>
      </c>
      <c r="H1696" s="251" t="s">
        <v>4208</v>
      </c>
      <c r="I1696" s="679">
        <v>16</v>
      </c>
      <c r="J1696" s="251" t="s">
        <v>944</v>
      </c>
      <c r="K1696" s="251" t="s">
        <v>2495</v>
      </c>
      <c r="L1696" s="239"/>
      <c r="M1696" s="239"/>
      <c r="N1696" s="239"/>
      <c r="O1696" s="239"/>
    </row>
    <row r="1697" spans="2:15" ht="43.5">
      <c r="B1697" s="251" t="s">
        <v>1438</v>
      </c>
      <c r="C1697" s="251" t="s">
        <v>4203</v>
      </c>
      <c r="D1697" s="251" t="s">
        <v>4022</v>
      </c>
      <c r="E1697" s="251"/>
      <c r="F1697" s="251"/>
      <c r="G1697" s="251" t="s">
        <v>4207</v>
      </c>
      <c r="H1697" s="251" t="s">
        <v>4208</v>
      </c>
      <c r="I1697" s="679">
        <v>16</v>
      </c>
      <c r="J1697" s="251" t="s">
        <v>944</v>
      </c>
      <c r="K1697" s="251" t="s">
        <v>2495</v>
      </c>
      <c r="L1697" s="239"/>
      <c r="M1697" s="239"/>
      <c r="N1697" s="239"/>
      <c r="O1697" s="239"/>
    </row>
    <row r="1698" spans="2:15" ht="43.5">
      <c r="B1698" s="251" t="s">
        <v>1438</v>
      </c>
      <c r="C1698" s="251" t="s">
        <v>4203</v>
      </c>
      <c r="D1698" s="251" t="s">
        <v>953</v>
      </c>
      <c r="E1698" s="251"/>
      <c r="F1698" s="251"/>
      <c r="G1698" s="251" t="s">
        <v>4204</v>
      </c>
      <c r="H1698" s="251" t="s">
        <v>4205</v>
      </c>
      <c r="I1698" s="679">
        <v>17</v>
      </c>
      <c r="J1698" s="251" t="s">
        <v>944</v>
      </c>
      <c r="K1698" s="251" t="s">
        <v>2495</v>
      </c>
      <c r="L1698" s="239"/>
      <c r="M1698" s="239"/>
      <c r="N1698" s="239"/>
      <c r="O1698" s="239"/>
    </row>
    <row r="1699" spans="2:15" ht="43.5">
      <c r="B1699" s="251" t="s">
        <v>1438</v>
      </c>
      <c r="C1699" s="251" t="s">
        <v>4203</v>
      </c>
      <c r="D1699" s="251" t="s">
        <v>953</v>
      </c>
      <c r="E1699" s="251"/>
      <c r="F1699" s="251"/>
      <c r="G1699" s="251" t="s">
        <v>4204</v>
      </c>
      <c r="H1699" s="251" t="s">
        <v>4205</v>
      </c>
      <c r="I1699" s="679">
        <v>17</v>
      </c>
      <c r="J1699" s="251" t="s">
        <v>944</v>
      </c>
      <c r="K1699" s="251" t="s">
        <v>2495</v>
      </c>
      <c r="L1699" s="239"/>
      <c r="M1699" s="239"/>
      <c r="N1699" s="239"/>
      <c r="O1699" s="239"/>
    </row>
    <row r="1700" spans="2:15" ht="43.5">
      <c r="B1700" s="251" t="s">
        <v>1438</v>
      </c>
      <c r="C1700" s="251" t="s">
        <v>4203</v>
      </c>
      <c r="D1700" s="251" t="s">
        <v>953</v>
      </c>
      <c r="E1700" s="251"/>
      <c r="F1700" s="251"/>
      <c r="G1700" s="251" t="s">
        <v>4204</v>
      </c>
      <c r="H1700" s="251" t="s">
        <v>4205</v>
      </c>
      <c r="I1700" s="679">
        <v>17</v>
      </c>
      <c r="J1700" s="251" t="s">
        <v>944</v>
      </c>
      <c r="K1700" s="251" t="s">
        <v>2495</v>
      </c>
      <c r="L1700" s="239"/>
      <c r="M1700" s="239"/>
      <c r="N1700" s="239"/>
      <c r="O1700" s="239"/>
    </row>
    <row r="1701" spans="2:15" ht="43.5">
      <c r="B1701" s="251" t="s">
        <v>1438</v>
      </c>
      <c r="C1701" s="251" t="s">
        <v>4203</v>
      </c>
      <c r="D1701" s="251" t="s">
        <v>947</v>
      </c>
      <c r="E1701" s="251"/>
      <c r="F1701" s="251"/>
      <c r="G1701" s="251" t="s">
        <v>4209</v>
      </c>
      <c r="H1701" s="251" t="s">
        <v>4210</v>
      </c>
      <c r="I1701" s="679">
        <v>16</v>
      </c>
      <c r="J1701" s="251" t="s">
        <v>944</v>
      </c>
      <c r="K1701" s="251" t="s">
        <v>2495</v>
      </c>
      <c r="L1701" s="239"/>
      <c r="M1701" s="239"/>
      <c r="N1701" s="239"/>
      <c r="O1701" s="239"/>
    </row>
    <row r="1702" spans="2:15" ht="43.5">
      <c r="B1702" s="251" t="s">
        <v>1438</v>
      </c>
      <c r="C1702" s="251" t="s">
        <v>4203</v>
      </c>
      <c r="D1702" s="251" t="s">
        <v>947</v>
      </c>
      <c r="E1702" s="251"/>
      <c r="F1702" s="251"/>
      <c r="G1702" s="251" t="s">
        <v>4209</v>
      </c>
      <c r="H1702" s="251" t="s">
        <v>4210</v>
      </c>
      <c r="I1702" s="679">
        <v>16</v>
      </c>
      <c r="J1702" s="251" t="s">
        <v>944</v>
      </c>
      <c r="K1702" s="251" t="s">
        <v>2495</v>
      </c>
      <c r="L1702" s="239"/>
      <c r="M1702" s="239"/>
      <c r="N1702" s="239"/>
      <c r="O1702" s="239"/>
    </row>
    <row r="1703" spans="2:15" ht="43.5">
      <c r="B1703" s="251" t="s">
        <v>1438</v>
      </c>
      <c r="C1703" s="251" t="s">
        <v>4203</v>
      </c>
      <c r="D1703" s="251" t="s">
        <v>953</v>
      </c>
      <c r="E1703" s="251"/>
      <c r="F1703" s="251"/>
      <c r="G1703" s="251" t="s">
        <v>4204</v>
      </c>
      <c r="H1703" s="251" t="s">
        <v>4205</v>
      </c>
      <c r="I1703" s="679">
        <v>16</v>
      </c>
      <c r="J1703" s="251" t="s">
        <v>944</v>
      </c>
      <c r="K1703" s="251" t="s">
        <v>2495</v>
      </c>
      <c r="L1703" s="239"/>
      <c r="M1703" s="239"/>
      <c r="N1703" s="239"/>
      <c r="O1703" s="239"/>
    </row>
    <row r="1704" spans="2:15" ht="43.5">
      <c r="B1704" s="251" t="s">
        <v>1438</v>
      </c>
      <c r="C1704" s="251" t="s">
        <v>4203</v>
      </c>
      <c r="D1704" s="251" t="s">
        <v>947</v>
      </c>
      <c r="E1704" s="251"/>
      <c r="F1704" s="251"/>
      <c r="G1704" s="251" t="s">
        <v>4207</v>
      </c>
      <c r="H1704" s="251" t="s">
        <v>4208</v>
      </c>
      <c r="I1704" s="679">
        <v>16</v>
      </c>
      <c r="J1704" s="251" t="s">
        <v>944</v>
      </c>
      <c r="K1704" s="251" t="s">
        <v>2495</v>
      </c>
      <c r="L1704" s="239"/>
      <c r="M1704" s="239"/>
      <c r="N1704" s="239"/>
      <c r="O1704" s="239"/>
    </row>
    <row r="1705" spans="2:15" ht="43.5">
      <c r="B1705" s="251" t="s">
        <v>1438</v>
      </c>
      <c r="C1705" s="251" t="s">
        <v>4203</v>
      </c>
      <c r="D1705" s="251" t="s">
        <v>947</v>
      </c>
      <c r="E1705" s="251"/>
      <c r="F1705" s="251"/>
      <c r="G1705" s="251" t="s">
        <v>4207</v>
      </c>
      <c r="H1705" s="251" t="s">
        <v>4208</v>
      </c>
      <c r="I1705" s="679">
        <v>16</v>
      </c>
      <c r="J1705" s="251" t="s">
        <v>944</v>
      </c>
      <c r="K1705" s="251" t="s">
        <v>2495</v>
      </c>
      <c r="L1705" s="239"/>
      <c r="M1705" s="239"/>
      <c r="N1705" s="239"/>
      <c r="O1705" s="239"/>
    </row>
    <row r="1706" spans="2:15" ht="43.5">
      <c r="B1706" s="251" t="s">
        <v>1438</v>
      </c>
      <c r="C1706" s="251" t="s">
        <v>4203</v>
      </c>
      <c r="D1706" s="251" t="s">
        <v>947</v>
      </c>
      <c r="E1706" s="251"/>
      <c r="F1706" s="251"/>
      <c r="G1706" s="251" t="s">
        <v>4207</v>
      </c>
      <c r="H1706" s="251" t="s">
        <v>4208</v>
      </c>
      <c r="I1706" s="679">
        <v>16</v>
      </c>
      <c r="J1706" s="251" t="s">
        <v>944</v>
      </c>
      <c r="K1706" s="251" t="s">
        <v>2495</v>
      </c>
      <c r="L1706" s="239"/>
      <c r="M1706" s="239"/>
      <c r="N1706" s="239"/>
      <c r="O1706" s="239"/>
    </row>
    <row r="1707" spans="2:15" ht="43.5">
      <c r="B1707" s="251" t="s">
        <v>1438</v>
      </c>
      <c r="C1707" s="251" t="s">
        <v>4203</v>
      </c>
      <c r="D1707" s="251" t="s">
        <v>953</v>
      </c>
      <c r="E1707" s="251"/>
      <c r="F1707" s="251"/>
      <c r="G1707" s="251" t="s">
        <v>4211</v>
      </c>
      <c r="H1707" s="251" t="s">
        <v>4212</v>
      </c>
      <c r="I1707" s="679">
        <v>17</v>
      </c>
      <c r="J1707" s="251" t="s">
        <v>944</v>
      </c>
      <c r="K1707" s="251" t="s">
        <v>2495</v>
      </c>
      <c r="L1707" s="239"/>
      <c r="M1707" s="239"/>
      <c r="N1707" s="239"/>
      <c r="O1707" s="239"/>
    </row>
    <row r="1708" spans="2:15" ht="43.5">
      <c r="B1708" s="251" t="s">
        <v>1438</v>
      </c>
      <c r="C1708" s="251" t="s">
        <v>4203</v>
      </c>
      <c r="D1708" s="251" t="s">
        <v>4022</v>
      </c>
      <c r="E1708" s="251"/>
      <c r="F1708" s="251"/>
      <c r="G1708" s="251" t="s">
        <v>4207</v>
      </c>
      <c r="H1708" s="251" t="s">
        <v>4208</v>
      </c>
      <c r="I1708" s="679">
        <v>16</v>
      </c>
      <c r="J1708" s="251" t="s">
        <v>944</v>
      </c>
      <c r="K1708" s="251" t="s">
        <v>2495</v>
      </c>
      <c r="L1708" s="239"/>
      <c r="M1708" s="239"/>
      <c r="N1708" s="239"/>
      <c r="O1708" s="239"/>
    </row>
    <row r="1709" spans="2:15" ht="43.5">
      <c r="B1709" s="251" t="s">
        <v>1438</v>
      </c>
      <c r="C1709" s="251" t="s">
        <v>4203</v>
      </c>
      <c r="D1709" s="251" t="s">
        <v>4022</v>
      </c>
      <c r="E1709" s="251"/>
      <c r="F1709" s="251"/>
      <c r="G1709" s="251" t="s">
        <v>4207</v>
      </c>
      <c r="H1709" s="251" t="s">
        <v>4208</v>
      </c>
      <c r="I1709" s="679">
        <v>16</v>
      </c>
      <c r="J1709" s="251" t="s">
        <v>944</v>
      </c>
      <c r="K1709" s="251" t="s">
        <v>2495</v>
      </c>
      <c r="L1709" s="239"/>
      <c r="M1709" s="239"/>
      <c r="N1709" s="239"/>
      <c r="O1709" s="239"/>
    </row>
    <row r="1710" spans="2:15" ht="43.5">
      <c r="B1710" s="251" t="s">
        <v>1438</v>
      </c>
      <c r="C1710" s="251" t="s">
        <v>4203</v>
      </c>
      <c r="D1710" s="251" t="s">
        <v>4022</v>
      </c>
      <c r="E1710" s="251"/>
      <c r="F1710" s="251"/>
      <c r="G1710" s="251" t="s">
        <v>4207</v>
      </c>
      <c r="H1710" s="251" t="s">
        <v>4208</v>
      </c>
      <c r="I1710" s="679">
        <v>16</v>
      </c>
      <c r="J1710" s="251" t="s">
        <v>944</v>
      </c>
      <c r="K1710" s="251" t="s">
        <v>2495</v>
      </c>
      <c r="L1710" s="239"/>
      <c r="M1710" s="239"/>
      <c r="N1710" s="239"/>
      <c r="O1710" s="239"/>
    </row>
    <row r="1711" spans="2:15" ht="43.5">
      <c r="B1711" s="251" t="s">
        <v>1438</v>
      </c>
      <c r="C1711" s="251" t="s">
        <v>4203</v>
      </c>
      <c r="D1711" s="251" t="s">
        <v>941</v>
      </c>
      <c r="E1711" s="251"/>
      <c r="F1711" s="251"/>
      <c r="G1711" s="251" t="s">
        <v>4207</v>
      </c>
      <c r="H1711" s="251" t="s">
        <v>4208</v>
      </c>
      <c r="I1711" s="679">
        <v>16</v>
      </c>
      <c r="J1711" s="251" t="s">
        <v>944</v>
      </c>
      <c r="K1711" s="251" t="s">
        <v>2495</v>
      </c>
      <c r="L1711" s="239"/>
      <c r="M1711" s="239"/>
      <c r="N1711" s="239"/>
      <c r="O1711" s="239"/>
    </row>
    <row r="1712" spans="2:15" ht="43.5">
      <c r="B1712" s="251" t="s">
        <v>1438</v>
      </c>
      <c r="C1712" s="251" t="s">
        <v>4203</v>
      </c>
      <c r="D1712" s="251" t="s">
        <v>947</v>
      </c>
      <c r="E1712" s="251"/>
      <c r="F1712" s="251"/>
      <c r="G1712" s="251" t="s">
        <v>4207</v>
      </c>
      <c r="H1712" s="251" t="s">
        <v>4208</v>
      </c>
      <c r="I1712" s="679">
        <v>16</v>
      </c>
      <c r="J1712" s="251" t="s">
        <v>944</v>
      </c>
      <c r="K1712" s="251" t="s">
        <v>2495</v>
      </c>
      <c r="L1712" s="239"/>
      <c r="M1712" s="239"/>
      <c r="N1712" s="239"/>
      <c r="O1712" s="239"/>
    </row>
    <row r="1713" spans="2:15" ht="43.5">
      <c r="B1713" s="251" t="s">
        <v>1438</v>
      </c>
      <c r="C1713" s="251" t="s">
        <v>4203</v>
      </c>
      <c r="D1713" s="251" t="s">
        <v>947</v>
      </c>
      <c r="E1713" s="251"/>
      <c r="F1713" s="251"/>
      <c r="G1713" s="251" t="s">
        <v>4204</v>
      </c>
      <c r="H1713" s="251" t="s">
        <v>4205</v>
      </c>
      <c r="I1713" s="679">
        <v>17</v>
      </c>
      <c r="J1713" s="251" t="s">
        <v>944</v>
      </c>
      <c r="K1713" s="251" t="s">
        <v>2495</v>
      </c>
      <c r="L1713" s="239"/>
      <c r="M1713" s="239"/>
      <c r="N1713" s="239"/>
      <c r="O1713" s="239"/>
    </row>
    <row r="1714" spans="2:15" ht="43.5">
      <c r="B1714" s="251" t="s">
        <v>1438</v>
      </c>
      <c r="C1714" s="251" t="s">
        <v>4203</v>
      </c>
      <c r="D1714" s="251" t="s">
        <v>947</v>
      </c>
      <c r="E1714" s="251"/>
      <c r="F1714" s="251"/>
      <c r="G1714" s="251" t="s">
        <v>4204</v>
      </c>
      <c r="H1714" s="251" t="s">
        <v>4205</v>
      </c>
      <c r="I1714" s="679">
        <v>17</v>
      </c>
      <c r="J1714" s="251" t="s">
        <v>944</v>
      </c>
      <c r="K1714" s="251" t="s">
        <v>2495</v>
      </c>
      <c r="L1714" s="239"/>
      <c r="M1714" s="239"/>
      <c r="N1714" s="239"/>
      <c r="O1714" s="239"/>
    </row>
    <row r="1715" spans="2:15" ht="43.5">
      <c r="B1715" s="251" t="s">
        <v>1438</v>
      </c>
      <c r="C1715" s="251" t="s">
        <v>4203</v>
      </c>
      <c r="D1715" s="251" t="s">
        <v>947</v>
      </c>
      <c r="E1715" s="251"/>
      <c r="F1715" s="251"/>
      <c r="G1715" s="251" t="s">
        <v>4204</v>
      </c>
      <c r="H1715" s="251" t="s">
        <v>4205</v>
      </c>
      <c r="I1715" s="679">
        <v>17</v>
      </c>
      <c r="J1715" s="251" t="s">
        <v>944</v>
      </c>
      <c r="K1715" s="251" t="s">
        <v>2495</v>
      </c>
      <c r="L1715" s="239"/>
      <c r="M1715" s="239"/>
      <c r="N1715" s="239"/>
      <c r="O1715" s="239"/>
    </row>
    <row r="1716" spans="2:15" ht="43.5">
      <c r="B1716" s="251" t="s">
        <v>1438</v>
      </c>
      <c r="C1716" s="251" t="s">
        <v>4203</v>
      </c>
      <c r="D1716" s="251" t="s">
        <v>4213</v>
      </c>
      <c r="E1716" s="251"/>
      <c r="F1716" s="251"/>
      <c r="G1716" s="251" t="s">
        <v>4214</v>
      </c>
      <c r="H1716" s="251" t="s">
        <v>4215</v>
      </c>
      <c r="I1716" s="679">
        <v>17</v>
      </c>
      <c r="J1716" s="251" t="s">
        <v>944</v>
      </c>
      <c r="K1716" s="251"/>
      <c r="L1716" s="239"/>
      <c r="M1716" s="239"/>
      <c r="N1716" s="239"/>
      <c r="O1716" s="239"/>
    </row>
    <row r="1717" spans="2:15" ht="43.5">
      <c r="B1717" s="251" t="s">
        <v>1438</v>
      </c>
      <c r="C1717" s="251" t="s">
        <v>4203</v>
      </c>
      <c r="D1717" s="251" t="s">
        <v>953</v>
      </c>
      <c r="E1717" s="251"/>
      <c r="F1717" s="251"/>
      <c r="G1717" s="251" t="s">
        <v>4204</v>
      </c>
      <c r="H1717" s="251" t="s">
        <v>4205</v>
      </c>
      <c r="I1717" s="679">
        <v>17</v>
      </c>
      <c r="J1717" s="251" t="s">
        <v>944</v>
      </c>
      <c r="K1717" s="251" t="s">
        <v>2495</v>
      </c>
      <c r="L1717" s="239"/>
      <c r="M1717" s="239"/>
      <c r="N1717" s="239"/>
      <c r="O1717" s="239"/>
    </row>
    <row r="1718" spans="2:15" ht="43.5">
      <c r="B1718" s="251" t="s">
        <v>1438</v>
      </c>
      <c r="C1718" s="251" t="s">
        <v>4203</v>
      </c>
      <c r="D1718" s="251" t="s">
        <v>953</v>
      </c>
      <c r="E1718" s="251"/>
      <c r="F1718" s="251"/>
      <c r="G1718" s="251" t="s">
        <v>4204</v>
      </c>
      <c r="H1718" s="251" t="s">
        <v>4205</v>
      </c>
      <c r="I1718" s="679">
        <v>17</v>
      </c>
      <c r="J1718" s="251" t="s">
        <v>944</v>
      </c>
      <c r="K1718" s="251" t="s">
        <v>2495</v>
      </c>
      <c r="L1718" s="239"/>
      <c r="M1718" s="239"/>
      <c r="N1718" s="239"/>
      <c r="O1718" s="239"/>
    </row>
    <row r="1719" spans="2:15" ht="43.5">
      <c r="B1719" s="251" t="s">
        <v>1438</v>
      </c>
      <c r="C1719" s="251" t="s">
        <v>4203</v>
      </c>
      <c r="D1719" s="251" t="s">
        <v>953</v>
      </c>
      <c r="E1719" s="251"/>
      <c r="F1719" s="251"/>
      <c r="G1719" s="251" t="s">
        <v>4204</v>
      </c>
      <c r="H1719" s="251" t="s">
        <v>4205</v>
      </c>
      <c r="I1719" s="679">
        <v>17</v>
      </c>
      <c r="J1719" s="251" t="s">
        <v>944</v>
      </c>
      <c r="K1719" s="251" t="s">
        <v>2495</v>
      </c>
      <c r="L1719" s="239"/>
      <c r="M1719" s="239"/>
      <c r="N1719" s="239"/>
      <c r="O1719" s="239"/>
    </row>
    <row r="1720" spans="2:15" ht="43.5">
      <c r="B1720" s="251" t="s">
        <v>1438</v>
      </c>
      <c r="C1720" s="251" t="s">
        <v>4203</v>
      </c>
      <c r="D1720" s="251" t="s">
        <v>953</v>
      </c>
      <c r="E1720" s="251"/>
      <c r="F1720" s="251"/>
      <c r="G1720" s="251" t="s">
        <v>4204</v>
      </c>
      <c r="H1720" s="251" t="s">
        <v>4205</v>
      </c>
      <c r="I1720" s="679">
        <v>16</v>
      </c>
      <c r="J1720" s="251" t="s">
        <v>944</v>
      </c>
      <c r="K1720" s="251" t="s">
        <v>2495</v>
      </c>
      <c r="L1720" s="239"/>
      <c r="M1720" s="239"/>
      <c r="N1720" s="239"/>
      <c r="O1720" s="239"/>
    </row>
    <row r="1721" spans="2:15" ht="43.5">
      <c r="B1721" s="251" t="s">
        <v>1438</v>
      </c>
      <c r="C1721" s="251" t="s">
        <v>4203</v>
      </c>
      <c r="D1721" s="251" t="s">
        <v>953</v>
      </c>
      <c r="E1721" s="251"/>
      <c r="F1721" s="251"/>
      <c r="G1721" s="251" t="s">
        <v>4204</v>
      </c>
      <c r="H1721" s="251" t="s">
        <v>4205</v>
      </c>
      <c r="I1721" s="679">
        <v>17</v>
      </c>
      <c r="J1721" s="251" t="s">
        <v>944</v>
      </c>
      <c r="K1721" s="251" t="s">
        <v>2495</v>
      </c>
      <c r="L1721" s="239"/>
      <c r="M1721" s="239"/>
      <c r="N1721" s="239"/>
      <c r="O1721" s="239"/>
    </row>
    <row r="1722" spans="2:15" ht="43.5">
      <c r="B1722" s="251" t="s">
        <v>1438</v>
      </c>
      <c r="C1722" s="251" t="s">
        <v>4203</v>
      </c>
      <c r="D1722" s="251" t="s">
        <v>953</v>
      </c>
      <c r="E1722" s="251"/>
      <c r="F1722" s="251"/>
      <c r="G1722" s="251" t="s">
        <v>4204</v>
      </c>
      <c r="H1722" s="251" t="s">
        <v>4205</v>
      </c>
      <c r="I1722" s="679">
        <v>17</v>
      </c>
      <c r="J1722" s="251" t="s">
        <v>944</v>
      </c>
      <c r="K1722" s="251" t="s">
        <v>2495</v>
      </c>
      <c r="L1722" s="239"/>
      <c r="M1722" s="239"/>
      <c r="N1722" s="239"/>
      <c r="O1722" s="239"/>
    </row>
    <row r="1723" spans="2:15" ht="43.5">
      <c r="B1723" s="251" t="s">
        <v>1438</v>
      </c>
      <c r="C1723" s="251" t="s">
        <v>4203</v>
      </c>
      <c r="D1723" s="251" t="s">
        <v>953</v>
      </c>
      <c r="E1723" s="251"/>
      <c r="F1723" s="251"/>
      <c r="G1723" s="251" t="s">
        <v>4204</v>
      </c>
      <c r="H1723" s="251" t="s">
        <v>4205</v>
      </c>
      <c r="I1723" s="679">
        <v>17</v>
      </c>
      <c r="J1723" s="251" t="s">
        <v>944</v>
      </c>
      <c r="K1723" s="251" t="s">
        <v>2495</v>
      </c>
      <c r="L1723" s="239"/>
      <c r="M1723" s="239"/>
      <c r="N1723" s="239"/>
      <c r="O1723" s="239"/>
    </row>
    <row r="1724" spans="2:15" ht="43.5">
      <c r="B1724" s="251" t="s">
        <v>1438</v>
      </c>
      <c r="C1724" s="251" t="s">
        <v>4203</v>
      </c>
      <c r="D1724" s="251" t="s">
        <v>953</v>
      </c>
      <c r="E1724" s="251"/>
      <c r="F1724" s="251"/>
      <c r="G1724" s="251" t="s">
        <v>4204</v>
      </c>
      <c r="H1724" s="251" t="s">
        <v>4205</v>
      </c>
      <c r="I1724" s="679">
        <v>17</v>
      </c>
      <c r="J1724" s="251" t="s">
        <v>944</v>
      </c>
      <c r="K1724" s="251" t="s">
        <v>2495</v>
      </c>
      <c r="L1724" s="239"/>
      <c r="M1724" s="239"/>
      <c r="N1724" s="239"/>
      <c r="O1724" s="239"/>
    </row>
    <row r="1725" spans="2:15" ht="43.5">
      <c r="B1725" s="251" t="s">
        <v>1438</v>
      </c>
      <c r="C1725" s="251" t="s">
        <v>4203</v>
      </c>
      <c r="D1725" s="251" t="s">
        <v>953</v>
      </c>
      <c r="E1725" s="251"/>
      <c r="F1725" s="251"/>
      <c r="G1725" s="251" t="s">
        <v>4204</v>
      </c>
      <c r="H1725" s="251" t="s">
        <v>4205</v>
      </c>
      <c r="I1725" s="679">
        <v>17</v>
      </c>
      <c r="J1725" s="251" t="s">
        <v>944</v>
      </c>
      <c r="K1725" s="251" t="s">
        <v>2495</v>
      </c>
      <c r="L1725" s="239"/>
      <c r="M1725" s="239"/>
      <c r="N1725" s="239"/>
      <c r="O1725" s="239"/>
    </row>
    <row r="1726" spans="2:15" ht="43.5">
      <c r="B1726" s="251" t="s">
        <v>1438</v>
      </c>
      <c r="C1726" s="251" t="s">
        <v>4203</v>
      </c>
      <c r="D1726" s="251" t="s">
        <v>953</v>
      </c>
      <c r="E1726" s="251"/>
      <c r="F1726" s="251"/>
      <c r="G1726" s="251" t="s">
        <v>4204</v>
      </c>
      <c r="H1726" s="251" t="s">
        <v>4205</v>
      </c>
      <c r="I1726" s="679">
        <v>17</v>
      </c>
      <c r="J1726" s="251" t="s">
        <v>944</v>
      </c>
      <c r="K1726" s="251" t="s">
        <v>2495</v>
      </c>
      <c r="L1726" s="239"/>
      <c r="M1726" s="239"/>
      <c r="N1726" s="239"/>
      <c r="O1726" s="239"/>
    </row>
    <row r="1727" spans="2:15" ht="43.5">
      <c r="B1727" s="251" t="s">
        <v>1438</v>
      </c>
      <c r="C1727" s="251" t="s">
        <v>4203</v>
      </c>
      <c r="D1727" s="251" t="s">
        <v>953</v>
      </c>
      <c r="E1727" s="251"/>
      <c r="F1727" s="251"/>
      <c r="G1727" s="251" t="s">
        <v>4204</v>
      </c>
      <c r="H1727" s="251" t="s">
        <v>4205</v>
      </c>
      <c r="I1727" s="679">
        <v>17</v>
      </c>
      <c r="J1727" s="251" t="s">
        <v>944</v>
      </c>
      <c r="K1727" s="251" t="s">
        <v>2495</v>
      </c>
      <c r="L1727" s="239"/>
      <c r="M1727" s="239"/>
      <c r="N1727" s="239"/>
      <c r="O1727" s="239"/>
    </row>
    <row r="1728" spans="2:15" ht="43.5">
      <c r="B1728" s="251" t="s">
        <v>1438</v>
      </c>
      <c r="C1728" s="251" t="s">
        <v>4203</v>
      </c>
      <c r="D1728" s="251" t="s">
        <v>953</v>
      </c>
      <c r="E1728" s="251"/>
      <c r="F1728" s="251"/>
      <c r="G1728" s="251" t="s">
        <v>4204</v>
      </c>
      <c r="H1728" s="251" t="s">
        <v>4205</v>
      </c>
      <c r="I1728" s="679">
        <v>17</v>
      </c>
      <c r="J1728" s="251" t="s">
        <v>944</v>
      </c>
      <c r="K1728" s="251" t="s">
        <v>2495</v>
      </c>
      <c r="L1728" s="239"/>
      <c r="M1728" s="239"/>
      <c r="N1728" s="239"/>
      <c r="O1728" s="239"/>
    </row>
    <row r="1729" spans="2:15" ht="43.5">
      <c r="B1729" s="251" t="s">
        <v>1438</v>
      </c>
      <c r="C1729" s="251" t="s">
        <v>4203</v>
      </c>
      <c r="D1729" s="251" t="s">
        <v>953</v>
      </c>
      <c r="E1729" s="251"/>
      <c r="F1729" s="251"/>
      <c r="G1729" s="251" t="s">
        <v>4204</v>
      </c>
      <c r="H1729" s="251" t="s">
        <v>4205</v>
      </c>
      <c r="I1729" s="679">
        <v>17</v>
      </c>
      <c r="J1729" s="251" t="s">
        <v>944</v>
      </c>
      <c r="K1729" s="251" t="s">
        <v>2495</v>
      </c>
      <c r="L1729" s="239"/>
      <c r="M1729" s="239"/>
      <c r="N1729" s="239"/>
      <c r="O1729" s="239"/>
    </row>
    <row r="1730" spans="2:15" ht="43.5">
      <c r="B1730" s="251" t="s">
        <v>1438</v>
      </c>
      <c r="C1730" s="251" t="s">
        <v>4203</v>
      </c>
      <c r="D1730" s="251" t="s">
        <v>953</v>
      </c>
      <c r="E1730" s="251"/>
      <c r="F1730" s="251"/>
      <c r="G1730" s="251" t="s">
        <v>4204</v>
      </c>
      <c r="H1730" s="251" t="s">
        <v>4205</v>
      </c>
      <c r="I1730" s="679">
        <v>17</v>
      </c>
      <c r="J1730" s="251" t="s">
        <v>944</v>
      </c>
      <c r="K1730" s="251" t="s">
        <v>2495</v>
      </c>
      <c r="L1730" s="239"/>
      <c r="M1730" s="239"/>
      <c r="N1730" s="239"/>
      <c r="O1730" s="239"/>
    </row>
    <row r="1731" spans="2:15" ht="43.5">
      <c r="B1731" s="251" t="s">
        <v>1438</v>
      </c>
      <c r="C1731" s="251" t="s">
        <v>4203</v>
      </c>
      <c r="D1731" s="251" t="s">
        <v>953</v>
      </c>
      <c r="E1731" s="251"/>
      <c r="F1731" s="251"/>
      <c r="G1731" s="251" t="s">
        <v>4204</v>
      </c>
      <c r="H1731" s="251" t="s">
        <v>4205</v>
      </c>
      <c r="I1731" s="679">
        <v>17</v>
      </c>
      <c r="J1731" s="251" t="s">
        <v>944</v>
      </c>
      <c r="K1731" s="251" t="s">
        <v>2495</v>
      </c>
      <c r="L1731" s="239"/>
      <c r="M1731" s="239"/>
      <c r="N1731" s="239"/>
      <c r="O1731" s="239"/>
    </row>
    <row r="1732" spans="2:15" ht="43.5">
      <c r="B1732" s="251" t="s">
        <v>1438</v>
      </c>
      <c r="C1732" s="251" t="s">
        <v>4203</v>
      </c>
      <c r="D1732" s="251" t="s">
        <v>4116</v>
      </c>
      <c r="E1732" s="251"/>
      <c r="F1732" s="251"/>
      <c r="G1732" s="251" t="s">
        <v>4204</v>
      </c>
      <c r="H1732" s="251" t="s">
        <v>4205</v>
      </c>
      <c r="I1732" s="679">
        <v>18</v>
      </c>
      <c r="J1732" s="251" t="s">
        <v>944</v>
      </c>
      <c r="K1732" s="251" t="s">
        <v>2495</v>
      </c>
      <c r="L1732" s="239"/>
      <c r="M1732" s="239"/>
      <c r="N1732" s="239"/>
      <c r="O1732" s="239"/>
    </row>
    <row r="1733" spans="2:15" ht="43.5">
      <c r="B1733" s="251" t="s">
        <v>1438</v>
      </c>
      <c r="C1733" s="251" t="s">
        <v>4203</v>
      </c>
      <c r="D1733" s="251" t="s">
        <v>941</v>
      </c>
      <c r="E1733" s="251"/>
      <c r="F1733" s="251"/>
      <c r="G1733" s="251" t="s">
        <v>4204</v>
      </c>
      <c r="H1733" s="251" t="s">
        <v>4205</v>
      </c>
      <c r="I1733" s="679">
        <v>17</v>
      </c>
      <c r="J1733" s="251" t="s">
        <v>944</v>
      </c>
      <c r="K1733" s="251" t="s">
        <v>2495</v>
      </c>
      <c r="L1733" s="239"/>
      <c r="M1733" s="239"/>
      <c r="N1733" s="239"/>
      <c r="O1733" s="239"/>
    </row>
    <row r="1734" spans="2:15" ht="43.5">
      <c r="B1734" s="251" t="s">
        <v>1438</v>
      </c>
      <c r="C1734" s="251" t="s">
        <v>4203</v>
      </c>
      <c r="D1734" s="251" t="s">
        <v>941</v>
      </c>
      <c r="E1734" s="251"/>
      <c r="F1734" s="251"/>
      <c r="G1734" s="251" t="s">
        <v>4204</v>
      </c>
      <c r="H1734" s="251" t="s">
        <v>4205</v>
      </c>
      <c r="I1734" s="679">
        <v>17</v>
      </c>
      <c r="J1734" s="251" t="s">
        <v>944</v>
      </c>
      <c r="K1734" s="251" t="s">
        <v>2495</v>
      </c>
      <c r="L1734" s="239"/>
      <c r="M1734" s="239"/>
      <c r="N1734" s="239"/>
      <c r="O1734" s="239"/>
    </row>
    <row r="1735" spans="2:15" ht="43.5">
      <c r="B1735" s="251" t="s">
        <v>1438</v>
      </c>
      <c r="C1735" s="251" t="s">
        <v>4203</v>
      </c>
      <c r="D1735" s="251" t="s">
        <v>941</v>
      </c>
      <c r="E1735" s="251"/>
      <c r="F1735" s="251"/>
      <c r="G1735" s="251" t="s">
        <v>4204</v>
      </c>
      <c r="H1735" s="251" t="s">
        <v>4205</v>
      </c>
      <c r="I1735" s="679">
        <v>17</v>
      </c>
      <c r="J1735" s="251" t="s">
        <v>944</v>
      </c>
      <c r="K1735" s="251" t="s">
        <v>2495</v>
      </c>
      <c r="L1735" s="239"/>
      <c r="M1735" s="239"/>
      <c r="N1735" s="239"/>
      <c r="O1735" s="239"/>
    </row>
    <row r="1736" spans="2:15" ht="43.5">
      <c r="B1736" s="251" t="s">
        <v>1438</v>
      </c>
      <c r="C1736" s="251" t="s">
        <v>4203</v>
      </c>
      <c r="D1736" s="251" t="s">
        <v>941</v>
      </c>
      <c r="E1736" s="251"/>
      <c r="F1736" s="251"/>
      <c r="G1736" s="251" t="s">
        <v>4204</v>
      </c>
      <c r="H1736" s="251" t="s">
        <v>4205</v>
      </c>
      <c r="I1736" s="679">
        <v>17</v>
      </c>
      <c r="J1736" s="251" t="s">
        <v>944</v>
      </c>
      <c r="K1736" s="251" t="s">
        <v>2495</v>
      </c>
      <c r="L1736" s="239"/>
      <c r="M1736" s="239"/>
      <c r="N1736" s="239"/>
      <c r="O1736" s="239"/>
    </row>
    <row r="1737" spans="2:15" ht="43.5">
      <c r="B1737" s="251" t="s">
        <v>1438</v>
      </c>
      <c r="C1737" s="251" t="s">
        <v>4203</v>
      </c>
      <c r="D1737" s="251" t="s">
        <v>941</v>
      </c>
      <c r="E1737" s="251"/>
      <c r="F1737" s="251"/>
      <c r="G1737" s="251" t="s">
        <v>4204</v>
      </c>
      <c r="H1737" s="251" t="s">
        <v>4205</v>
      </c>
      <c r="I1737" s="679">
        <v>17</v>
      </c>
      <c r="J1737" s="251" t="s">
        <v>944</v>
      </c>
      <c r="K1737" s="251" t="s">
        <v>2495</v>
      </c>
      <c r="L1737" s="239"/>
      <c r="M1737" s="239"/>
      <c r="N1737" s="239"/>
      <c r="O1737" s="239"/>
    </row>
    <row r="1738" spans="2:15" ht="43.5">
      <c r="B1738" s="251" t="s">
        <v>1438</v>
      </c>
      <c r="C1738" s="251" t="s">
        <v>4203</v>
      </c>
      <c r="D1738" s="251" t="s">
        <v>4022</v>
      </c>
      <c r="E1738" s="251"/>
      <c r="F1738" s="251"/>
      <c r="G1738" s="251" t="s">
        <v>4207</v>
      </c>
      <c r="H1738" s="251" t="s">
        <v>4208</v>
      </c>
      <c r="I1738" s="679">
        <v>176</v>
      </c>
      <c r="J1738" s="251" t="s">
        <v>944</v>
      </c>
      <c r="K1738" s="251" t="s">
        <v>2495</v>
      </c>
      <c r="L1738" s="239"/>
      <c r="M1738" s="239"/>
      <c r="N1738" s="239"/>
      <c r="O1738" s="239"/>
    </row>
    <row r="1739" spans="2:15" ht="43.5">
      <c r="B1739" s="251" t="s">
        <v>1438</v>
      </c>
      <c r="C1739" s="251" t="s">
        <v>4203</v>
      </c>
      <c r="D1739" s="251" t="s">
        <v>947</v>
      </c>
      <c r="E1739" s="251"/>
      <c r="F1739" s="251"/>
      <c r="G1739" s="251" t="s">
        <v>942</v>
      </c>
      <c r="H1739" s="251" t="s">
        <v>943</v>
      </c>
      <c r="I1739" s="679">
        <v>10.5</v>
      </c>
      <c r="J1739" s="251" t="s">
        <v>944</v>
      </c>
      <c r="K1739" s="251" t="s">
        <v>2495</v>
      </c>
      <c r="L1739" s="239"/>
      <c r="M1739" s="239"/>
      <c r="N1739" s="239"/>
      <c r="O1739" s="239"/>
    </row>
    <row r="1740" spans="2:15" ht="43.5">
      <c r="B1740" s="251" t="s">
        <v>1438</v>
      </c>
      <c r="C1740" s="251" t="s">
        <v>4203</v>
      </c>
      <c r="D1740" s="251" t="s">
        <v>950</v>
      </c>
      <c r="E1740" s="251"/>
      <c r="F1740" s="251"/>
      <c r="G1740" s="251" t="s">
        <v>951</v>
      </c>
      <c r="H1740" s="251" t="s">
        <v>952</v>
      </c>
      <c r="I1740" s="679">
        <v>54</v>
      </c>
      <c r="J1740" s="251" t="s">
        <v>944</v>
      </c>
      <c r="K1740" s="251" t="s">
        <v>2495</v>
      </c>
      <c r="L1740" s="239"/>
      <c r="M1740" s="239"/>
      <c r="N1740" s="239"/>
      <c r="O1740" s="239"/>
    </row>
    <row r="1741" spans="2:15" ht="43.5">
      <c r="B1741" s="251" t="s">
        <v>1438</v>
      </c>
      <c r="C1741" s="251" t="s">
        <v>4203</v>
      </c>
      <c r="D1741" s="251"/>
      <c r="E1741" s="251"/>
      <c r="F1741" s="251"/>
      <c r="G1741" s="251" t="s">
        <v>945</v>
      </c>
      <c r="H1741" s="251" t="s">
        <v>946</v>
      </c>
      <c r="I1741" s="679">
        <v>16</v>
      </c>
      <c r="J1741" s="251" t="s">
        <v>944</v>
      </c>
      <c r="K1741" s="251"/>
      <c r="L1741" s="239"/>
      <c r="M1741" s="239"/>
      <c r="N1741" s="239"/>
      <c r="O1741" s="239"/>
    </row>
    <row r="1742" spans="2:15" ht="43.5">
      <c r="B1742" s="251" t="s">
        <v>1438</v>
      </c>
      <c r="C1742" s="251" t="s">
        <v>4203</v>
      </c>
      <c r="D1742" s="251" t="s">
        <v>947</v>
      </c>
      <c r="E1742" s="251"/>
      <c r="F1742" s="251"/>
      <c r="G1742" s="251" t="s">
        <v>945</v>
      </c>
      <c r="H1742" s="251" t="s">
        <v>946</v>
      </c>
      <c r="I1742" s="679">
        <v>15.2</v>
      </c>
      <c r="J1742" s="251" t="s">
        <v>944</v>
      </c>
      <c r="K1742" s="251" t="s">
        <v>2495</v>
      </c>
      <c r="L1742" s="239"/>
      <c r="M1742" s="239"/>
      <c r="N1742" s="239"/>
      <c r="O1742" s="239"/>
    </row>
    <row r="1743" spans="2:15" ht="43.5">
      <c r="B1743" s="251" t="s">
        <v>1438</v>
      </c>
      <c r="C1743" s="251" t="s">
        <v>4203</v>
      </c>
      <c r="D1743" s="251" t="s">
        <v>947</v>
      </c>
      <c r="E1743" s="251"/>
      <c r="F1743" s="251"/>
      <c r="G1743" s="251" t="s">
        <v>945</v>
      </c>
      <c r="H1743" s="251" t="s">
        <v>946</v>
      </c>
      <c r="I1743" s="679">
        <v>16.399999999999999</v>
      </c>
      <c r="J1743" s="251" t="s">
        <v>944</v>
      </c>
      <c r="K1743" s="251" t="s">
        <v>2495</v>
      </c>
      <c r="L1743" s="239"/>
      <c r="M1743" s="239"/>
      <c r="N1743" s="239"/>
      <c r="O1743" s="239"/>
    </row>
    <row r="1744" spans="2:15" ht="43.5">
      <c r="B1744" s="251" t="s">
        <v>1438</v>
      </c>
      <c r="C1744" s="251" t="s">
        <v>4203</v>
      </c>
      <c r="D1744" s="251" t="s">
        <v>947</v>
      </c>
      <c r="E1744" s="251"/>
      <c r="F1744" s="251"/>
      <c r="G1744" s="251" t="s">
        <v>945</v>
      </c>
      <c r="H1744" s="251" t="s">
        <v>946</v>
      </c>
      <c r="I1744" s="679">
        <v>16.399999999999999</v>
      </c>
      <c r="J1744" s="251" t="s">
        <v>944</v>
      </c>
      <c r="K1744" s="251" t="s">
        <v>2495</v>
      </c>
      <c r="L1744" s="239"/>
      <c r="M1744" s="239"/>
      <c r="N1744" s="239"/>
      <c r="O1744" s="239"/>
    </row>
    <row r="1745" spans="2:15" ht="43.5">
      <c r="B1745" s="251" t="s">
        <v>1438</v>
      </c>
      <c r="C1745" s="251" t="s">
        <v>4203</v>
      </c>
      <c r="D1745" s="251" t="s">
        <v>947</v>
      </c>
      <c r="E1745" s="251"/>
      <c r="F1745" s="251"/>
      <c r="G1745" s="251" t="s">
        <v>945</v>
      </c>
      <c r="H1745" s="251" t="s">
        <v>946</v>
      </c>
      <c r="I1745" s="679">
        <v>16.399999999999999</v>
      </c>
      <c r="J1745" s="251" t="s">
        <v>944</v>
      </c>
      <c r="K1745" s="251" t="s">
        <v>2495</v>
      </c>
      <c r="L1745" s="239"/>
      <c r="M1745" s="239"/>
      <c r="N1745" s="239"/>
      <c r="O1745" s="239"/>
    </row>
    <row r="1746" spans="2:15" ht="43.5">
      <c r="B1746" s="251" t="s">
        <v>1438</v>
      </c>
      <c r="C1746" s="251" t="s">
        <v>4203</v>
      </c>
      <c r="D1746" s="251" t="s">
        <v>947</v>
      </c>
      <c r="E1746" s="251"/>
      <c r="F1746" s="251"/>
      <c r="G1746" s="251" t="s">
        <v>945</v>
      </c>
      <c r="H1746" s="251" t="s">
        <v>946</v>
      </c>
      <c r="I1746" s="679">
        <v>16.399999999999999</v>
      </c>
      <c r="J1746" s="251" t="s">
        <v>944</v>
      </c>
      <c r="K1746" s="251" t="s">
        <v>2495</v>
      </c>
      <c r="L1746" s="239"/>
      <c r="M1746" s="239"/>
      <c r="N1746" s="239"/>
      <c r="O1746" s="239"/>
    </row>
    <row r="1747" spans="2:15" ht="43.5">
      <c r="B1747" s="251" t="s">
        <v>1438</v>
      </c>
      <c r="C1747" s="251" t="s">
        <v>4203</v>
      </c>
      <c r="D1747" s="251" t="s">
        <v>947</v>
      </c>
      <c r="E1747" s="251"/>
      <c r="F1747" s="251"/>
      <c r="G1747" s="251" t="s">
        <v>945</v>
      </c>
      <c r="H1747" s="251" t="s">
        <v>946</v>
      </c>
      <c r="I1747" s="679">
        <v>16</v>
      </c>
      <c r="J1747" s="251" t="s">
        <v>944</v>
      </c>
      <c r="K1747" s="251" t="s">
        <v>2495</v>
      </c>
      <c r="L1747" s="239"/>
      <c r="M1747" s="239"/>
      <c r="N1747" s="239"/>
      <c r="O1747" s="239"/>
    </row>
    <row r="1748" spans="2:15" ht="43.5">
      <c r="B1748" s="251" t="s">
        <v>1438</v>
      </c>
      <c r="C1748" s="251" t="s">
        <v>4203</v>
      </c>
      <c r="D1748" s="251" t="s">
        <v>947</v>
      </c>
      <c r="E1748" s="251"/>
      <c r="F1748" s="251"/>
      <c r="G1748" s="251" t="s">
        <v>945</v>
      </c>
      <c r="H1748" s="251" t="s">
        <v>946</v>
      </c>
      <c r="I1748" s="679">
        <v>16</v>
      </c>
      <c r="J1748" s="251" t="s">
        <v>944</v>
      </c>
      <c r="K1748" s="251" t="s">
        <v>2495</v>
      </c>
      <c r="L1748" s="239"/>
      <c r="M1748" s="239"/>
      <c r="N1748" s="239"/>
      <c r="O1748" s="239"/>
    </row>
    <row r="1749" spans="2:15" ht="43.5">
      <c r="B1749" s="251" t="s">
        <v>1438</v>
      </c>
      <c r="C1749" s="251" t="s">
        <v>4203</v>
      </c>
      <c r="D1749" s="251" t="s">
        <v>947</v>
      </c>
      <c r="E1749" s="251"/>
      <c r="F1749" s="251"/>
      <c r="G1749" s="251" t="s">
        <v>945</v>
      </c>
      <c r="H1749" s="251" t="s">
        <v>946</v>
      </c>
      <c r="I1749" s="679">
        <v>16</v>
      </c>
      <c r="J1749" s="251" t="s">
        <v>944</v>
      </c>
      <c r="K1749" s="251" t="s">
        <v>2495</v>
      </c>
      <c r="L1749" s="239"/>
      <c r="M1749" s="239"/>
      <c r="N1749" s="239"/>
      <c r="O1749" s="239"/>
    </row>
    <row r="1750" spans="2:15" ht="43.5">
      <c r="B1750" s="251" t="s">
        <v>1438</v>
      </c>
      <c r="C1750" s="251" t="s">
        <v>4203</v>
      </c>
      <c r="D1750" s="251" t="s">
        <v>947</v>
      </c>
      <c r="E1750" s="251"/>
      <c r="F1750" s="251"/>
      <c r="G1750" s="251" t="s">
        <v>945</v>
      </c>
      <c r="H1750" s="251" t="s">
        <v>946</v>
      </c>
      <c r="I1750" s="679">
        <v>16</v>
      </c>
      <c r="J1750" s="251" t="s">
        <v>944</v>
      </c>
      <c r="K1750" s="251" t="s">
        <v>2495</v>
      </c>
      <c r="L1750" s="239"/>
      <c r="M1750" s="239"/>
      <c r="N1750" s="239"/>
      <c r="O1750" s="239"/>
    </row>
    <row r="1751" spans="2:15" ht="43.5">
      <c r="B1751" s="251" t="s">
        <v>1438</v>
      </c>
      <c r="C1751" s="251" t="s">
        <v>4203</v>
      </c>
      <c r="D1751" s="251" t="s">
        <v>947</v>
      </c>
      <c r="E1751" s="251"/>
      <c r="F1751" s="251"/>
      <c r="G1751" s="251" t="s">
        <v>945</v>
      </c>
      <c r="H1751" s="251" t="s">
        <v>946</v>
      </c>
      <c r="I1751" s="679">
        <v>16</v>
      </c>
      <c r="J1751" s="251" t="s">
        <v>944</v>
      </c>
      <c r="K1751" s="251" t="s">
        <v>2495</v>
      </c>
      <c r="L1751" s="239"/>
      <c r="M1751" s="239"/>
      <c r="N1751" s="239"/>
      <c r="O1751" s="239"/>
    </row>
    <row r="1752" spans="2:15" ht="43.5">
      <c r="B1752" s="251" t="s">
        <v>1438</v>
      </c>
      <c r="C1752" s="251" t="s">
        <v>4203</v>
      </c>
      <c r="D1752" s="251"/>
      <c r="E1752" s="251"/>
      <c r="F1752" s="251"/>
      <c r="G1752" s="251" t="s">
        <v>945</v>
      </c>
      <c r="H1752" s="251" t="s">
        <v>946</v>
      </c>
      <c r="I1752" s="679">
        <v>16</v>
      </c>
      <c r="J1752" s="251" t="s">
        <v>944</v>
      </c>
      <c r="K1752" s="251"/>
      <c r="L1752" s="239"/>
      <c r="M1752" s="239"/>
      <c r="N1752" s="239"/>
      <c r="O1752" s="239"/>
    </row>
    <row r="1753" spans="2:15" ht="43.5">
      <c r="B1753" s="251" t="s">
        <v>1438</v>
      </c>
      <c r="C1753" s="251" t="s">
        <v>4203</v>
      </c>
      <c r="D1753" s="251" t="s">
        <v>947</v>
      </c>
      <c r="E1753" s="251"/>
      <c r="F1753" s="251"/>
      <c r="G1753" s="251" t="s">
        <v>945</v>
      </c>
      <c r="H1753" s="251" t="s">
        <v>946</v>
      </c>
      <c r="I1753" s="679">
        <v>16.399999999999999</v>
      </c>
      <c r="J1753" s="251" t="s">
        <v>944</v>
      </c>
      <c r="K1753" s="251" t="s">
        <v>2495</v>
      </c>
      <c r="L1753" s="239"/>
      <c r="M1753" s="239"/>
      <c r="N1753" s="239"/>
      <c r="O1753" s="239"/>
    </row>
    <row r="1754" spans="2:15" ht="43.5">
      <c r="B1754" s="251" t="s">
        <v>1438</v>
      </c>
      <c r="C1754" s="251" t="s">
        <v>4203</v>
      </c>
      <c r="D1754" s="251" t="s">
        <v>947</v>
      </c>
      <c r="E1754" s="251"/>
      <c r="F1754" s="251"/>
      <c r="G1754" s="251" t="s">
        <v>945</v>
      </c>
      <c r="H1754" s="251" t="s">
        <v>946</v>
      </c>
      <c r="I1754" s="679">
        <v>16.399999999999999</v>
      </c>
      <c r="J1754" s="251" t="s">
        <v>944</v>
      </c>
      <c r="K1754" s="251" t="s">
        <v>2495</v>
      </c>
      <c r="L1754" s="239"/>
      <c r="M1754" s="239"/>
      <c r="N1754" s="239"/>
      <c r="O1754" s="239"/>
    </row>
    <row r="1755" spans="2:15" ht="43.5">
      <c r="B1755" s="251" t="s">
        <v>1438</v>
      </c>
      <c r="C1755" s="251" t="s">
        <v>4203</v>
      </c>
      <c r="D1755" s="251" t="s">
        <v>941</v>
      </c>
      <c r="E1755" s="251"/>
      <c r="F1755" s="251"/>
      <c r="G1755" s="251" t="s">
        <v>945</v>
      </c>
      <c r="H1755" s="251" t="s">
        <v>946</v>
      </c>
      <c r="I1755" s="679">
        <v>16</v>
      </c>
      <c r="J1755" s="251" t="s">
        <v>944</v>
      </c>
      <c r="K1755" s="251" t="s">
        <v>2495</v>
      </c>
      <c r="L1755" s="239"/>
      <c r="M1755" s="239"/>
      <c r="N1755" s="239"/>
      <c r="O1755" s="239"/>
    </row>
    <row r="1756" spans="2:15" ht="43.5">
      <c r="B1756" s="251" t="s">
        <v>1438</v>
      </c>
      <c r="C1756" s="251" t="s">
        <v>4203</v>
      </c>
      <c r="D1756" s="251" t="s">
        <v>947</v>
      </c>
      <c r="E1756" s="251"/>
      <c r="F1756" s="251"/>
      <c r="G1756" s="251" t="s">
        <v>945</v>
      </c>
      <c r="H1756" s="251" t="s">
        <v>946</v>
      </c>
      <c r="I1756" s="679">
        <v>16</v>
      </c>
      <c r="J1756" s="251" t="s">
        <v>944</v>
      </c>
      <c r="K1756" s="251" t="s">
        <v>2495</v>
      </c>
      <c r="L1756" s="239"/>
      <c r="M1756" s="239"/>
      <c r="N1756" s="239"/>
      <c r="O1756" s="239"/>
    </row>
    <row r="1757" spans="2:15" ht="43.5">
      <c r="B1757" s="251" t="s">
        <v>1438</v>
      </c>
      <c r="C1757" s="251" t="s">
        <v>4203</v>
      </c>
      <c r="D1757" s="251" t="s">
        <v>947</v>
      </c>
      <c r="E1757" s="251"/>
      <c r="F1757" s="251"/>
      <c r="G1757" s="251" t="s">
        <v>945</v>
      </c>
      <c r="H1757" s="251" t="s">
        <v>946</v>
      </c>
      <c r="I1757" s="679">
        <v>16</v>
      </c>
      <c r="J1757" s="251" t="s">
        <v>944</v>
      </c>
      <c r="K1757" s="251" t="s">
        <v>2495</v>
      </c>
      <c r="L1757" s="239"/>
      <c r="M1757" s="239"/>
      <c r="N1757" s="239"/>
      <c r="O1757" s="239"/>
    </row>
    <row r="1758" spans="2:15" ht="43.5">
      <c r="B1758" s="251" t="s">
        <v>1438</v>
      </c>
      <c r="C1758" s="251" t="s">
        <v>4203</v>
      </c>
      <c r="D1758" s="251" t="s">
        <v>947</v>
      </c>
      <c r="E1758" s="251"/>
      <c r="F1758" s="251"/>
      <c r="G1758" s="251" t="s">
        <v>945</v>
      </c>
      <c r="H1758" s="251" t="s">
        <v>946</v>
      </c>
      <c r="I1758" s="679">
        <v>16.399999999999999</v>
      </c>
      <c r="J1758" s="251" t="s">
        <v>944</v>
      </c>
      <c r="K1758" s="251" t="s">
        <v>2495</v>
      </c>
      <c r="L1758" s="239"/>
      <c r="M1758" s="239"/>
      <c r="N1758" s="239"/>
      <c r="O1758" s="239"/>
    </row>
    <row r="1759" spans="2:15" ht="43.5">
      <c r="B1759" s="251" t="s">
        <v>1438</v>
      </c>
      <c r="C1759" s="251" t="s">
        <v>4203</v>
      </c>
      <c r="D1759" s="251" t="s">
        <v>947</v>
      </c>
      <c r="E1759" s="251"/>
      <c r="F1759" s="251"/>
      <c r="G1759" s="251" t="s">
        <v>945</v>
      </c>
      <c r="H1759" s="251" t="s">
        <v>946</v>
      </c>
      <c r="I1759" s="679">
        <v>16.399999999999999</v>
      </c>
      <c r="J1759" s="251" t="s">
        <v>944</v>
      </c>
      <c r="K1759" s="251" t="s">
        <v>2495</v>
      </c>
      <c r="L1759" s="239"/>
      <c r="M1759" s="239"/>
      <c r="N1759" s="239"/>
      <c r="O1759" s="239"/>
    </row>
    <row r="1760" spans="2:15" ht="43.5">
      <c r="B1760" s="251" t="s">
        <v>1438</v>
      </c>
      <c r="C1760" s="251" t="s">
        <v>4203</v>
      </c>
      <c r="D1760" s="251" t="s">
        <v>947</v>
      </c>
      <c r="E1760" s="251"/>
      <c r="F1760" s="251"/>
      <c r="G1760" s="251" t="s">
        <v>945</v>
      </c>
      <c r="H1760" s="251" t="s">
        <v>946</v>
      </c>
      <c r="I1760" s="679">
        <v>16.399999999999999</v>
      </c>
      <c r="J1760" s="251" t="s">
        <v>944</v>
      </c>
      <c r="K1760" s="251" t="s">
        <v>2495</v>
      </c>
      <c r="L1760" s="239"/>
      <c r="M1760" s="239"/>
      <c r="N1760" s="239"/>
      <c r="O1760" s="239"/>
    </row>
    <row r="1761" spans="2:15" ht="43.5">
      <c r="B1761" s="251" t="s">
        <v>1438</v>
      </c>
      <c r="C1761" s="251" t="s">
        <v>4203</v>
      </c>
      <c r="D1761" s="251" t="s">
        <v>947</v>
      </c>
      <c r="E1761" s="251"/>
      <c r="F1761" s="251"/>
      <c r="G1761" s="251" t="s">
        <v>945</v>
      </c>
      <c r="H1761" s="251" t="s">
        <v>946</v>
      </c>
      <c r="I1761" s="679">
        <v>16.399999999999999</v>
      </c>
      <c r="J1761" s="251" t="s">
        <v>944</v>
      </c>
      <c r="K1761" s="251" t="s">
        <v>2495</v>
      </c>
      <c r="L1761" s="239"/>
      <c r="M1761" s="239"/>
      <c r="N1761" s="239"/>
      <c r="O1761" s="239"/>
    </row>
    <row r="1762" spans="2:15" ht="43.5">
      <c r="B1762" s="251" t="s">
        <v>1438</v>
      </c>
      <c r="C1762" s="251" t="s">
        <v>4203</v>
      </c>
      <c r="D1762" s="251" t="s">
        <v>941</v>
      </c>
      <c r="E1762" s="251"/>
      <c r="F1762" s="251"/>
      <c r="G1762" s="251" t="s">
        <v>945</v>
      </c>
      <c r="H1762" s="251" t="s">
        <v>946</v>
      </c>
      <c r="I1762" s="679">
        <v>16</v>
      </c>
      <c r="J1762" s="251" t="s">
        <v>944</v>
      </c>
      <c r="K1762" s="251" t="s">
        <v>2495</v>
      </c>
      <c r="L1762" s="239"/>
      <c r="M1762" s="239"/>
      <c r="N1762" s="239"/>
      <c r="O1762" s="239"/>
    </row>
    <row r="1763" spans="2:15" ht="43.5">
      <c r="B1763" s="251" t="s">
        <v>1438</v>
      </c>
      <c r="C1763" s="251" t="s">
        <v>4203</v>
      </c>
      <c r="D1763" s="251" t="s">
        <v>947</v>
      </c>
      <c r="E1763" s="251"/>
      <c r="F1763" s="251"/>
      <c r="G1763" s="251" t="s">
        <v>945</v>
      </c>
      <c r="H1763" s="251" t="s">
        <v>946</v>
      </c>
      <c r="I1763" s="679">
        <v>16</v>
      </c>
      <c r="J1763" s="251" t="s">
        <v>944</v>
      </c>
      <c r="K1763" s="251" t="s">
        <v>2495</v>
      </c>
      <c r="L1763" s="239"/>
      <c r="M1763" s="239"/>
      <c r="N1763" s="239"/>
      <c r="O1763" s="239"/>
    </row>
    <row r="1764" spans="2:15" ht="43.5">
      <c r="B1764" s="251" t="s">
        <v>1438</v>
      </c>
      <c r="C1764" s="251" t="s">
        <v>4203</v>
      </c>
      <c r="D1764" s="251" t="s">
        <v>947</v>
      </c>
      <c r="E1764" s="251"/>
      <c r="F1764" s="251"/>
      <c r="G1764" s="251" t="s">
        <v>945</v>
      </c>
      <c r="H1764" s="251" t="s">
        <v>946</v>
      </c>
      <c r="I1764" s="679">
        <v>16</v>
      </c>
      <c r="J1764" s="251" t="s">
        <v>944</v>
      </c>
      <c r="K1764" s="251" t="s">
        <v>2495</v>
      </c>
      <c r="L1764" s="239"/>
      <c r="M1764" s="239"/>
      <c r="N1764" s="239"/>
      <c r="O1764" s="239"/>
    </row>
    <row r="1765" spans="2:15" ht="43.5">
      <c r="B1765" s="251" t="s">
        <v>1438</v>
      </c>
      <c r="C1765" s="251" t="s">
        <v>4203</v>
      </c>
      <c r="D1765" s="251" t="s">
        <v>953</v>
      </c>
      <c r="E1765" s="251"/>
      <c r="F1765" s="251"/>
      <c r="G1765" s="251" t="s">
        <v>945</v>
      </c>
      <c r="H1765" s="251" t="s">
        <v>946</v>
      </c>
      <c r="I1765" s="679">
        <v>16</v>
      </c>
      <c r="J1765" s="251" t="s">
        <v>944</v>
      </c>
      <c r="K1765" s="251" t="s">
        <v>2495</v>
      </c>
      <c r="L1765" s="239"/>
      <c r="M1765" s="239"/>
      <c r="N1765" s="239"/>
      <c r="O1765" s="239"/>
    </row>
    <row r="1766" spans="2:15" ht="43.5">
      <c r="B1766" s="251" t="s">
        <v>1438</v>
      </c>
      <c r="C1766" s="251" t="s">
        <v>4203</v>
      </c>
      <c r="D1766" s="251" t="s">
        <v>947</v>
      </c>
      <c r="E1766" s="251"/>
      <c r="F1766" s="251"/>
      <c r="G1766" s="251" t="s">
        <v>942</v>
      </c>
      <c r="H1766" s="251" t="s">
        <v>943</v>
      </c>
      <c r="I1766" s="679">
        <v>126</v>
      </c>
      <c r="J1766" s="251" t="s">
        <v>944</v>
      </c>
      <c r="K1766" s="251" t="s">
        <v>2495</v>
      </c>
      <c r="L1766" s="239"/>
      <c r="M1766" s="239"/>
      <c r="N1766" s="239"/>
      <c r="O1766" s="239"/>
    </row>
    <row r="1767" spans="2:15" ht="43.5">
      <c r="B1767" s="251" t="s">
        <v>1438</v>
      </c>
      <c r="C1767" s="251" t="s">
        <v>4203</v>
      </c>
      <c r="D1767" s="251" t="s">
        <v>941</v>
      </c>
      <c r="E1767" s="251"/>
      <c r="F1767" s="251"/>
      <c r="G1767" s="251" t="s">
        <v>942</v>
      </c>
      <c r="H1767" s="251" t="s">
        <v>943</v>
      </c>
      <c r="I1767" s="679">
        <v>14</v>
      </c>
      <c r="J1767" s="251" t="s">
        <v>944</v>
      </c>
      <c r="K1767" s="251" t="s">
        <v>2495</v>
      </c>
      <c r="L1767" s="239"/>
      <c r="M1767" s="239"/>
      <c r="N1767" s="239"/>
      <c r="O1767" s="239"/>
    </row>
    <row r="1768" spans="2:15" ht="43.5">
      <c r="B1768" s="251" t="s">
        <v>1438</v>
      </c>
      <c r="C1768" s="251" t="s">
        <v>4203</v>
      </c>
      <c r="D1768" s="251" t="s">
        <v>948</v>
      </c>
      <c r="E1768" s="251"/>
      <c r="F1768" s="251"/>
      <c r="G1768" s="251" t="s">
        <v>942</v>
      </c>
      <c r="H1768" s="251" t="s">
        <v>943</v>
      </c>
      <c r="I1768" s="679">
        <v>14</v>
      </c>
      <c r="J1768" s="251" t="s">
        <v>944</v>
      </c>
      <c r="K1768" s="251" t="s">
        <v>2495</v>
      </c>
      <c r="L1768" s="239"/>
      <c r="M1768" s="239"/>
      <c r="N1768" s="239"/>
      <c r="O1768" s="239"/>
    </row>
    <row r="1769" spans="2:15" ht="43.5">
      <c r="B1769" s="251" t="s">
        <v>1438</v>
      </c>
      <c r="C1769" s="251" t="s">
        <v>4203</v>
      </c>
      <c r="D1769" s="251" t="s">
        <v>950</v>
      </c>
      <c r="E1769" s="251"/>
      <c r="F1769" s="251"/>
      <c r="G1769" s="251" t="s">
        <v>951</v>
      </c>
      <c r="H1769" s="251" t="s">
        <v>952</v>
      </c>
      <c r="I1769" s="679">
        <v>42</v>
      </c>
      <c r="J1769" s="251" t="s">
        <v>944</v>
      </c>
      <c r="K1769" s="251" t="s">
        <v>2495</v>
      </c>
      <c r="L1769" s="239"/>
      <c r="M1769" s="239"/>
      <c r="N1769" s="239"/>
      <c r="O1769" s="239"/>
    </row>
    <row r="1770" spans="2:15" ht="43.5">
      <c r="B1770" s="251" t="s">
        <v>1438</v>
      </c>
      <c r="C1770" s="251" t="s">
        <v>4203</v>
      </c>
      <c r="D1770" s="251" t="s">
        <v>953</v>
      </c>
      <c r="E1770" s="251"/>
      <c r="F1770" s="251"/>
      <c r="G1770" s="251" t="s">
        <v>945</v>
      </c>
      <c r="H1770" s="251" t="s">
        <v>946</v>
      </c>
      <c r="I1770" s="679">
        <v>17.5</v>
      </c>
      <c r="J1770" s="251" t="s">
        <v>944</v>
      </c>
      <c r="K1770" s="251" t="s">
        <v>2495</v>
      </c>
      <c r="L1770" s="239"/>
      <c r="M1770" s="239"/>
      <c r="N1770" s="239"/>
      <c r="O1770" s="239"/>
    </row>
    <row r="1771" spans="2:15" ht="43.5">
      <c r="B1771" s="251" t="s">
        <v>1438</v>
      </c>
      <c r="C1771" s="251" t="s">
        <v>4203</v>
      </c>
      <c r="D1771" s="251" t="s">
        <v>941</v>
      </c>
      <c r="E1771" s="251"/>
      <c r="F1771" s="251"/>
      <c r="G1771" s="251" t="s">
        <v>945</v>
      </c>
      <c r="H1771" s="251" t="s">
        <v>946</v>
      </c>
      <c r="I1771" s="679">
        <v>16</v>
      </c>
      <c r="J1771" s="251" t="s">
        <v>944</v>
      </c>
      <c r="K1771" s="251" t="s">
        <v>2495</v>
      </c>
      <c r="L1771" s="239"/>
      <c r="M1771" s="239"/>
      <c r="N1771" s="239"/>
      <c r="O1771" s="239"/>
    </row>
    <row r="1772" spans="2:15" ht="43.5">
      <c r="B1772" s="251" t="s">
        <v>1438</v>
      </c>
      <c r="C1772" s="251" t="s">
        <v>4203</v>
      </c>
      <c r="D1772" s="251" t="s">
        <v>947</v>
      </c>
      <c r="E1772" s="251"/>
      <c r="F1772" s="251"/>
      <c r="G1772" s="251" t="s">
        <v>945</v>
      </c>
      <c r="H1772" s="251" t="s">
        <v>946</v>
      </c>
      <c r="I1772" s="679">
        <v>16</v>
      </c>
      <c r="J1772" s="251" t="s">
        <v>944</v>
      </c>
      <c r="K1772" s="251" t="s">
        <v>2495</v>
      </c>
      <c r="L1772" s="239"/>
      <c r="M1772" s="239"/>
      <c r="N1772" s="239"/>
      <c r="O1772" s="239"/>
    </row>
    <row r="1773" spans="2:15" ht="43.5">
      <c r="B1773" s="251" t="s">
        <v>1438</v>
      </c>
      <c r="C1773" s="251" t="s">
        <v>4203</v>
      </c>
      <c r="D1773" s="251" t="s">
        <v>947</v>
      </c>
      <c r="E1773" s="251"/>
      <c r="F1773" s="251"/>
      <c r="G1773" s="251" t="s">
        <v>945</v>
      </c>
      <c r="H1773" s="251" t="s">
        <v>946</v>
      </c>
      <c r="I1773" s="679">
        <v>16</v>
      </c>
      <c r="J1773" s="251" t="s">
        <v>944</v>
      </c>
      <c r="K1773" s="251" t="s">
        <v>2495</v>
      </c>
      <c r="L1773" s="239"/>
      <c r="M1773" s="239"/>
      <c r="N1773" s="239"/>
      <c r="O1773" s="239"/>
    </row>
    <row r="1774" spans="2:15" ht="43.5">
      <c r="B1774" s="251" t="s">
        <v>1438</v>
      </c>
      <c r="C1774" s="251" t="s">
        <v>4203</v>
      </c>
      <c r="D1774" s="251" t="s">
        <v>947</v>
      </c>
      <c r="E1774" s="251"/>
      <c r="F1774" s="251"/>
      <c r="G1774" s="251" t="s">
        <v>945</v>
      </c>
      <c r="H1774" s="251" t="s">
        <v>946</v>
      </c>
      <c r="I1774" s="679">
        <v>16</v>
      </c>
      <c r="J1774" s="251" t="s">
        <v>944</v>
      </c>
      <c r="K1774" s="251" t="s">
        <v>2495</v>
      </c>
      <c r="L1774" s="239"/>
      <c r="M1774" s="239"/>
      <c r="N1774" s="239"/>
      <c r="O1774" s="239"/>
    </row>
    <row r="1775" spans="2:15" ht="43.5">
      <c r="B1775" s="251" t="s">
        <v>1438</v>
      </c>
      <c r="C1775" s="251" t="s">
        <v>4203</v>
      </c>
      <c r="D1775" s="251" t="s">
        <v>947</v>
      </c>
      <c r="E1775" s="251"/>
      <c r="F1775" s="251"/>
      <c r="G1775" s="251" t="s">
        <v>945</v>
      </c>
      <c r="H1775" s="251" t="s">
        <v>946</v>
      </c>
      <c r="I1775" s="679">
        <v>16</v>
      </c>
      <c r="J1775" s="251" t="s">
        <v>944</v>
      </c>
      <c r="K1775" s="251" t="s">
        <v>2495</v>
      </c>
      <c r="L1775" s="239"/>
      <c r="M1775" s="239"/>
      <c r="N1775" s="239"/>
      <c r="O1775" s="239"/>
    </row>
    <row r="1776" spans="2:15" ht="43.5">
      <c r="B1776" s="251" t="s">
        <v>1438</v>
      </c>
      <c r="C1776" s="251" t="s">
        <v>4203</v>
      </c>
      <c r="D1776" s="251" t="s">
        <v>947</v>
      </c>
      <c r="E1776" s="251"/>
      <c r="F1776" s="251"/>
      <c r="G1776" s="251" t="s">
        <v>945</v>
      </c>
      <c r="H1776" s="251" t="s">
        <v>946</v>
      </c>
      <c r="I1776" s="679">
        <v>16</v>
      </c>
      <c r="J1776" s="251" t="s">
        <v>944</v>
      </c>
      <c r="K1776" s="251" t="s">
        <v>2495</v>
      </c>
      <c r="L1776" s="239"/>
      <c r="M1776" s="239"/>
      <c r="N1776" s="239"/>
      <c r="O1776" s="239"/>
    </row>
    <row r="1777" spans="2:15" ht="43.5">
      <c r="B1777" s="251" t="s">
        <v>1438</v>
      </c>
      <c r="C1777" s="251" t="s">
        <v>4203</v>
      </c>
      <c r="D1777" s="251" t="s">
        <v>947</v>
      </c>
      <c r="E1777" s="251"/>
      <c r="F1777" s="251"/>
      <c r="G1777" s="251" t="s">
        <v>945</v>
      </c>
      <c r="H1777" s="251" t="s">
        <v>946</v>
      </c>
      <c r="I1777" s="679">
        <v>16</v>
      </c>
      <c r="J1777" s="251" t="s">
        <v>944</v>
      </c>
      <c r="K1777" s="251" t="s">
        <v>2495</v>
      </c>
      <c r="L1777" s="239"/>
      <c r="M1777" s="239"/>
      <c r="N1777" s="239"/>
      <c r="O1777" s="239"/>
    </row>
    <row r="1778" spans="2:15" ht="43.5">
      <c r="B1778" s="251" t="s">
        <v>1438</v>
      </c>
      <c r="C1778" s="251" t="s">
        <v>4203</v>
      </c>
      <c r="D1778" s="251" t="s">
        <v>947</v>
      </c>
      <c r="E1778" s="251"/>
      <c r="F1778" s="251"/>
      <c r="G1778" s="251" t="s">
        <v>945</v>
      </c>
      <c r="H1778" s="251" t="s">
        <v>946</v>
      </c>
      <c r="I1778" s="679">
        <v>16</v>
      </c>
      <c r="J1778" s="251" t="s">
        <v>944</v>
      </c>
      <c r="K1778" s="251" t="s">
        <v>2495</v>
      </c>
      <c r="L1778" s="239"/>
      <c r="M1778" s="239"/>
      <c r="N1778" s="239"/>
      <c r="O1778" s="239"/>
    </row>
    <row r="1779" spans="2:15" ht="43.5">
      <c r="B1779" s="251" t="s">
        <v>1438</v>
      </c>
      <c r="C1779" s="251" t="s">
        <v>4203</v>
      </c>
      <c r="D1779" s="251" t="s">
        <v>947</v>
      </c>
      <c r="E1779" s="251"/>
      <c r="F1779" s="251"/>
      <c r="G1779" s="251" t="s">
        <v>945</v>
      </c>
      <c r="H1779" s="251" t="s">
        <v>946</v>
      </c>
      <c r="I1779" s="679">
        <v>16</v>
      </c>
      <c r="J1779" s="251" t="s">
        <v>944</v>
      </c>
      <c r="K1779" s="251" t="s">
        <v>2495</v>
      </c>
      <c r="L1779" s="239"/>
      <c r="M1779" s="239"/>
      <c r="N1779" s="239"/>
      <c r="O1779" s="239"/>
    </row>
    <row r="1780" spans="2:15" ht="43.5">
      <c r="B1780" s="251" t="s">
        <v>1438</v>
      </c>
      <c r="C1780" s="251" t="s">
        <v>4203</v>
      </c>
      <c r="D1780" s="251" t="s">
        <v>947</v>
      </c>
      <c r="E1780" s="251"/>
      <c r="F1780" s="251"/>
      <c r="G1780" s="251" t="s">
        <v>945</v>
      </c>
      <c r="H1780" s="251" t="s">
        <v>946</v>
      </c>
      <c r="I1780" s="679">
        <v>16</v>
      </c>
      <c r="J1780" s="251" t="s">
        <v>944</v>
      </c>
      <c r="K1780" s="251" t="s">
        <v>2495</v>
      </c>
      <c r="L1780" s="239"/>
      <c r="M1780" s="239"/>
      <c r="N1780" s="239"/>
      <c r="O1780" s="239"/>
    </row>
    <row r="1781" spans="2:15" ht="43.5">
      <c r="B1781" s="251" t="s">
        <v>1438</v>
      </c>
      <c r="C1781" s="251" t="s">
        <v>4203</v>
      </c>
      <c r="D1781" s="251" t="s">
        <v>947</v>
      </c>
      <c r="E1781" s="251"/>
      <c r="F1781" s="251"/>
      <c r="G1781" s="251" t="s">
        <v>945</v>
      </c>
      <c r="H1781" s="251" t="s">
        <v>946</v>
      </c>
      <c r="I1781" s="679">
        <v>16</v>
      </c>
      <c r="J1781" s="251" t="s">
        <v>944</v>
      </c>
      <c r="K1781" s="251" t="s">
        <v>2495</v>
      </c>
      <c r="L1781" s="239"/>
      <c r="M1781" s="239"/>
      <c r="N1781" s="239"/>
      <c r="O1781" s="239"/>
    </row>
    <row r="1782" spans="2:15" ht="43.5">
      <c r="B1782" s="251" t="s">
        <v>1438</v>
      </c>
      <c r="C1782" s="251" t="s">
        <v>4203</v>
      </c>
      <c r="D1782" s="251" t="s">
        <v>947</v>
      </c>
      <c r="E1782" s="251"/>
      <c r="F1782" s="251"/>
      <c r="G1782" s="251" t="s">
        <v>945</v>
      </c>
      <c r="H1782" s="251" t="s">
        <v>946</v>
      </c>
      <c r="I1782" s="679">
        <v>16</v>
      </c>
      <c r="J1782" s="251" t="s">
        <v>944</v>
      </c>
      <c r="K1782" s="251" t="s">
        <v>2495</v>
      </c>
      <c r="L1782" s="239"/>
      <c r="M1782" s="239"/>
      <c r="N1782" s="239"/>
      <c r="O1782" s="239"/>
    </row>
    <row r="1783" spans="2:15" ht="43.5">
      <c r="B1783" s="251" t="s">
        <v>1438</v>
      </c>
      <c r="C1783" s="251" t="s">
        <v>4203</v>
      </c>
      <c r="D1783" s="251" t="s">
        <v>947</v>
      </c>
      <c r="E1783" s="251"/>
      <c r="F1783" s="251"/>
      <c r="G1783" s="251" t="s">
        <v>945</v>
      </c>
      <c r="H1783" s="251" t="s">
        <v>946</v>
      </c>
      <c r="I1783" s="679">
        <v>16.399999999999999</v>
      </c>
      <c r="J1783" s="251" t="s">
        <v>944</v>
      </c>
      <c r="K1783" s="251" t="s">
        <v>2495</v>
      </c>
      <c r="L1783" s="239"/>
      <c r="M1783" s="239"/>
      <c r="N1783" s="239"/>
      <c r="O1783" s="239"/>
    </row>
    <row r="1784" spans="2:15" ht="43.5">
      <c r="B1784" s="251" t="s">
        <v>1438</v>
      </c>
      <c r="C1784" s="251" t="s">
        <v>4203</v>
      </c>
      <c r="D1784" s="251" t="s">
        <v>947</v>
      </c>
      <c r="E1784" s="251"/>
      <c r="F1784" s="251"/>
      <c r="G1784" s="251" t="s">
        <v>945</v>
      </c>
      <c r="H1784" s="251" t="s">
        <v>946</v>
      </c>
      <c r="I1784" s="679">
        <v>16.399999999999999</v>
      </c>
      <c r="J1784" s="251" t="s">
        <v>944</v>
      </c>
      <c r="K1784" s="251" t="s">
        <v>2495</v>
      </c>
      <c r="L1784" s="239"/>
      <c r="M1784" s="239"/>
      <c r="N1784" s="239"/>
      <c r="O1784" s="239"/>
    </row>
    <row r="1785" spans="2:15" ht="43.5">
      <c r="B1785" s="251" t="s">
        <v>1438</v>
      </c>
      <c r="C1785" s="251" t="s">
        <v>4203</v>
      </c>
      <c r="D1785" s="251" t="s">
        <v>947</v>
      </c>
      <c r="E1785" s="251"/>
      <c r="F1785" s="251"/>
      <c r="G1785" s="251" t="s">
        <v>945</v>
      </c>
      <c r="H1785" s="251" t="s">
        <v>946</v>
      </c>
      <c r="I1785" s="679">
        <v>16.399999999999999</v>
      </c>
      <c r="J1785" s="251" t="s">
        <v>944</v>
      </c>
      <c r="K1785" s="251" t="s">
        <v>2495</v>
      </c>
      <c r="L1785" s="239"/>
      <c r="M1785" s="239"/>
      <c r="N1785" s="239"/>
      <c r="O1785" s="239"/>
    </row>
    <row r="1786" spans="2:15" ht="43.5">
      <c r="B1786" s="251" t="s">
        <v>1438</v>
      </c>
      <c r="C1786" s="251" t="s">
        <v>4203</v>
      </c>
      <c r="D1786" s="251" t="s">
        <v>947</v>
      </c>
      <c r="E1786" s="251"/>
      <c r="F1786" s="251"/>
      <c r="G1786" s="251" t="s">
        <v>945</v>
      </c>
      <c r="H1786" s="251" t="s">
        <v>946</v>
      </c>
      <c r="I1786" s="679">
        <v>16.399999999999999</v>
      </c>
      <c r="J1786" s="251" t="s">
        <v>944</v>
      </c>
      <c r="K1786" s="251" t="s">
        <v>2495</v>
      </c>
      <c r="L1786" s="239"/>
      <c r="M1786" s="239"/>
      <c r="N1786" s="239"/>
      <c r="O1786" s="239"/>
    </row>
    <row r="1787" spans="2:15" ht="43.5">
      <c r="B1787" s="251" t="s">
        <v>1438</v>
      </c>
      <c r="C1787" s="251" t="s">
        <v>4203</v>
      </c>
      <c r="D1787" s="251" t="s">
        <v>941</v>
      </c>
      <c r="E1787" s="251"/>
      <c r="F1787" s="251"/>
      <c r="G1787" s="251" t="s">
        <v>945</v>
      </c>
      <c r="H1787" s="251" t="s">
        <v>946</v>
      </c>
      <c r="I1787" s="679">
        <v>16</v>
      </c>
      <c r="J1787" s="251" t="s">
        <v>944</v>
      </c>
      <c r="K1787" s="251" t="s">
        <v>2495</v>
      </c>
      <c r="L1787" s="239"/>
      <c r="M1787" s="239"/>
      <c r="N1787" s="239"/>
      <c r="O1787" s="239"/>
    </row>
    <row r="1788" spans="2:15" ht="43.5">
      <c r="B1788" s="251" t="s">
        <v>1438</v>
      </c>
      <c r="C1788" s="251" t="s">
        <v>4203</v>
      </c>
      <c r="D1788" s="251" t="s">
        <v>947</v>
      </c>
      <c r="E1788" s="251"/>
      <c r="F1788" s="251"/>
      <c r="G1788" s="251" t="s">
        <v>945</v>
      </c>
      <c r="H1788" s="251" t="s">
        <v>946</v>
      </c>
      <c r="I1788" s="679">
        <v>16.399999999999999</v>
      </c>
      <c r="J1788" s="251" t="s">
        <v>944</v>
      </c>
      <c r="K1788" s="251" t="s">
        <v>2495</v>
      </c>
      <c r="L1788" s="239"/>
      <c r="M1788" s="239"/>
      <c r="N1788" s="239"/>
      <c r="O1788" s="239"/>
    </row>
    <row r="1789" spans="2:15" ht="43.5">
      <c r="B1789" s="251" t="s">
        <v>1438</v>
      </c>
      <c r="C1789" s="251" t="s">
        <v>4203</v>
      </c>
      <c r="D1789" s="251" t="s">
        <v>947</v>
      </c>
      <c r="E1789" s="251"/>
      <c r="F1789" s="251"/>
      <c r="G1789" s="251" t="s">
        <v>945</v>
      </c>
      <c r="H1789" s="251" t="s">
        <v>946</v>
      </c>
      <c r="I1789" s="679">
        <v>16.399999999999999</v>
      </c>
      <c r="J1789" s="251" t="s">
        <v>944</v>
      </c>
      <c r="K1789" s="251" t="s">
        <v>2495</v>
      </c>
      <c r="L1789" s="239"/>
      <c r="M1789" s="239"/>
      <c r="N1789" s="239"/>
      <c r="O1789" s="239"/>
    </row>
    <row r="1790" spans="2:15" ht="43.5">
      <c r="B1790" s="251" t="s">
        <v>1438</v>
      </c>
      <c r="C1790" s="251" t="s">
        <v>4203</v>
      </c>
      <c r="D1790" s="251" t="s">
        <v>947</v>
      </c>
      <c r="E1790" s="251"/>
      <c r="F1790" s="251"/>
      <c r="G1790" s="251" t="s">
        <v>945</v>
      </c>
      <c r="H1790" s="251" t="s">
        <v>946</v>
      </c>
      <c r="I1790" s="679">
        <v>16.399999999999999</v>
      </c>
      <c r="J1790" s="251" t="s">
        <v>944</v>
      </c>
      <c r="K1790" s="251" t="s">
        <v>2495</v>
      </c>
      <c r="L1790" s="239"/>
      <c r="M1790" s="239"/>
      <c r="N1790" s="239"/>
      <c r="O1790" s="239"/>
    </row>
    <row r="1791" spans="2:15" ht="43.5">
      <c r="B1791" s="251" t="s">
        <v>1438</v>
      </c>
      <c r="C1791" s="251" t="s">
        <v>4203</v>
      </c>
      <c r="D1791" s="251" t="s">
        <v>947</v>
      </c>
      <c r="E1791" s="251"/>
      <c r="F1791" s="251"/>
      <c r="G1791" s="251" t="s">
        <v>945</v>
      </c>
      <c r="H1791" s="251" t="s">
        <v>946</v>
      </c>
      <c r="I1791" s="679">
        <v>16.399999999999999</v>
      </c>
      <c r="J1791" s="251" t="s">
        <v>944</v>
      </c>
      <c r="K1791" s="251" t="s">
        <v>2495</v>
      </c>
      <c r="L1791" s="239"/>
      <c r="M1791" s="239"/>
      <c r="N1791" s="239"/>
      <c r="O1791" s="239"/>
    </row>
    <row r="1792" spans="2:15" ht="43.5">
      <c r="B1792" s="251" t="s">
        <v>1438</v>
      </c>
      <c r="C1792" s="251" t="s">
        <v>4203</v>
      </c>
      <c r="D1792" s="251" t="s">
        <v>941</v>
      </c>
      <c r="E1792" s="251"/>
      <c r="F1792" s="251"/>
      <c r="G1792" s="251" t="s">
        <v>945</v>
      </c>
      <c r="H1792" s="251" t="s">
        <v>946</v>
      </c>
      <c r="I1792" s="679">
        <v>16</v>
      </c>
      <c r="J1792" s="251" t="s">
        <v>944</v>
      </c>
      <c r="K1792" s="251" t="s">
        <v>2495</v>
      </c>
      <c r="L1792" s="239"/>
      <c r="M1792" s="239"/>
      <c r="N1792" s="239"/>
      <c r="O1792" s="239"/>
    </row>
    <row r="1793" spans="2:15" ht="43.5">
      <c r="B1793" s="251" t="s">
        <v>1438</v>
      </c>
      <c r="C1793" s="251" t="s">
        <v>4203</v>
      </c>
      <c r="D1793" s="251" t="s">
        <v>947</v>
      </c>
      <c r="E1793" s="251"/>
      <c r="F1793" s="251"/>
      <c r="G1793" s="251" t="s">
        <v>945</v>
      </c>
      <c r="H1793" s="251" t="s">
        <v>946</v>
      </c>
      <c r="I1793" s="679">
        <v>16.399999999999999</v>
      </c>
      <c r="J1793" s="251" t="s">
        <v>944</v>
      </c>
      <c r="K1793" s="251" t="s">
        <v>2495</v>
      </c>
      <c r="L1793" s="239"/>
      <c r="M1793" s="239"/>
      <c r="N1793" s="239"/>
      <c r="O1793" s="239"/>
    </row>
    <row r="1794" spans="2:15" ht="43.5">
      <c r="B1794" s="251" t="s">
        <v>1438</v>
      </c>
      <c r="C1794" s="251" t="s">
        <v>4203</v>
      </c>
      <c r="D1794" s="251" t="s">
        <v>947</v>
      </c>
      <c r="E1794" s="251"/>
      <c r="F1794" s="251"/>
      <c r="G1794" s="251" t="s">
        <v>945</v>
      </c>
      <c r="H1794" s="251" t="s">
        <v>946</v>
      </c>
      <c r="I1794" s="679">
        <v>16</v>
      </c>
      <c r="J1794" s="251" t="s">
        <v>944</v>
      </c>
      <c r="K1794" s="251" t="s">
        <v>2495</v>
      </c>
      <c r="L1794" s="239"/>
      <c r="M1794" s="239"/>
      <c r="N1794" s="239"/>
      <c r="O1794" s="239"/>
    </row>
    <row r="1795" spans="2:15" ht="43.5">
      <c r="B1795" s="251" t="s">
        <v>1438</v>
      </c>
      <c r="C1795" s="251" t="s">
        <v>4203</v>
      </c>
      <c r="D1795" s="251" t="s">
        <v>947</v>
      </c>
      <c r="E1795" s="251"/>
      <c r="F1795" s="251"/>
      <c r="G1795" s="251" t="s">
        <v>945</v>
      </c>
      <c r="H1795" s="251" t="s">
        <v>946</v>
      </c>
      <c r="I1795" s="679">
        <v>14.4</v>
      </c>
      <c r="J1795" s="251" t="s">
        <v>944</v>
      </c>
      <c r="K1795" s="251" t="s">
        <v>2495</v>
      </c>
      <c r="L1795" s="239"/>
      <c r="M1795" s="239"/>
      <c r="N1795" s="239"/>
      <c r="O1795" s="239"/>
    </row>
    <row r="1796" spans="2:15" ht="43.5">
      <c r="B1796" s="251" t="s">
        <v>1438</v>
      </c>
      <c r="C1796" s="251" t="s">
        <v>4203</v>
      </c>
      <c r="D1796" s="251" t="s">
        <v>947</v>
      </c>
      <c r="E1796" s="251"/>
      <c r="F1796" s="251"/>
      <c r="G1796" s="251" t="s">
        <v>945</v>
      </c>
      <c r="H1796" s="251" t="s">
        <v>946</v>
      </c>
      <c r="I1796" s="679">
        <v>16.399999999999999</v>
      </c>
      <c r="J1796" s="251" t="s">
        <v>944</v>
      </c>
      <c r="K1796" s="251" t="s">
        <v>2495</v>
      </c>
      <c r="L1796" s="239"/>
      <c r="M1796" s="239"/>
      <c r="N1796" s="239"/>
      <c r="O1796" s="239"/>
    </row>
    <row r="1797" spans="2:15" ht="43.5">
      <c r="B1797" s="251" t="s">
        <v>1438</v>
      </c>
      <c r="C1797" s="251" t="s">
        <v>4203</v>
      </c>
      <c r="D1797" s="251" t="s">
        <v>947</v>
      </c>
      <c r="E1797" s="251"/>
      <c r="F1797" s="251"/>
      <c r="G1797" s="251" t="s">
        <v>945</v>
      </c>
      <c r="H1797" s="251" t="s">
        <v>946</v>
      </c>
      <c r="I1797" s="679">
        <v>16.399999999999999</v>
      </c>
      <c r="J1797" s="251" t="s">
        <v>944</v>
      </c>
      <c r="K1797" s="251" t="s">
        <v>2495</v>
      </c>
      <c r="L1797" s="239"/>
      <c r="M1797" s="239"/>
      <c r="N1797" s="239"/>
      <c r="O1797" s="239"/>
    </row>
    <row r="1798" spans="2:15" ht="43.5">
      <c r="B1798" s="251" t="s">
        <v>1438</v>
      </c>
      <c r="C1798" s="251" t="s">
        <v>4203</v>
      </c>
      <c r="D1798" s="251" t="s">
        <v>947</v>
      </c>
      <c r="E1798" s="251"/>
      <c r="F1798" s="251"/>
      <c r="G1798" s="251" t="s">
        <v>945</v>
      </c>
      <c r="H1798" s="251" t="s">
        <v>946</v>
      </c>
      <c r="I1798" s="679">
        <v>16.399999999999999</v>
      </c>
      <c r="J1798" s="251" t="s">
        <v>944</v>
      </c>
      <c r="K1798" s="251" t="s">
        <v>2495</v>
      </c>
      <c r="L1798" s="239"/>
      <c r="M1798" s="239"/>
      <c r="N1798" s="239"/>
      <c r="O1798" s="239"/>
    </row>
    <row r="1799" spans="2:15" ht="43.5">
      <c r="B1799" s="251" t="s">
        <v>1438</v>
      </c>
      <c r="C1799" s="251" t="s">
        <v>4203</v>
      </c>
      <c r="D1799" s="251" t="s">
        <v>947</v>
      </c>
      <c r="E1799" s="251"/>
      <c r="F1799" s="251"/>
      <c r="G1799" s="251" t="s">
        <v>945</v>
      </c>
      <c r="H1799" s="251" t="s">
        <v>946</v>
      </c>
      <c r="I1799" s="679">
        <v>15.2</v>
      </c>
      <c r="J1799" s="251" t="s">
        <v>944</v>
      </c>
      <c r="K1799" s="251" t="s">
        <v>2495</v>
      </c>
      <c r="L1799" s="239"/>
      <c r="M1799" s="239"/>
      <c r="N1799" s="239"/>
      <c r="O1799" s="239"/>
    </row>
    <row r="1800" spans="2:15" ht="43.5">
      <c r="B1800" s="251" t="s">
        <v>1438</v>
      </c>
      <c r="C1800" s="251" t="s">
        <v>4203</v>
      </c>
      <c r="D1800" s="251" t="s">
        <v>947</v>
      </c>
      <c r="E1800" s="251"/>
      <c r="F1800" s="251"/>
      <c r="G1800" s="251" t="s">
        <v>945</v>
      </c>
      <c r="H1800" s="251" t="s">
        <v>946</v>
      </c>
      <c r="I1800" s="679">
        <v>16.399999999999999</v>
      </c>
      <c r="J1800" s="251" t="s">
        <v>944</v>
      </c>
      <c r="K1800" s="251" t="s">
        <v>2495</v>
      </c>
      <c r="L1800" s="239"/>
      <c r="M1800" s="239"/>
      <c r="N1800" s="239"/>
      <c r="O1800" s="239"/>
    </row>
    <row r="1801" spans="2:15" ht="43.5">
      <c r="B1801" s="251" t="s">
        <v>1438</v>
      </c>
      <c r="C1801" s="251" t="s">
        <v>4203</v>
      </c>
      <c r="D1801" s="251" t="s">
        <v>947</v>
      </c>
      <c r="E1801" s="251"/>
      <c r="F1801" s="251"/>
      <c r="G1801" s="251" t="s">
        <v>945</v>
      </c>
      <c r="H1801" s="251" t="s">
        <v>946</v>
      </c>
      <c r="I1801" s="679">
        <v>15.2</v>
      </c>
      <c r="J1801" s="251" t="s">
        <v>944</v>
      </c>
      <c r="K1801" s="251" t="s">
        <v>2495</v>
      </c>
      <c r="L1801" s="239"/>
      <c r="M1801" s="239"/>
      <c r="N1801" s="239"/>
      <c r="O1801" s="239"/>
    </row>
    <row r="1802" spans="2:15" ht="43.5">
      <c r="B1802" s="251" t="s">
        <v>1438</v>
      </c>
      <c r="C1802" s="251" t="s">
        <v>4203</v>
      </c>
      <c r="D1802" s="251" t="s">
        <v>947</v>
      </c>
      <c r="E1802" s="251"/>
      <c r="F1802" s="251"/>
      <c r="G1802" s="251" t="s">
        <v>945</v>
      </c>
      <c r="H1802" s="251" t="s">
        <v>946</v>
      </c>
      <c r="I1802" s="679">
        <v>15.2</v>
      </c>
      <c r="J1802" s="251" t="s">
        <v>944</v>
      </c>
      <c r="K1802" s="251" t="s">
        <v>2495</v>
      </c>
      <c r="L1802" s="239"/>
      <c r="M1802" s="239"/>
      <c r="N1802" s="239"/>
      <c r="O1802" s="239"/>
    </row>
    <row r="1803" spans="2:15" ht="43.5">
      <c r="B1803" s="251" t="s">
        <v>1438</v>
      </c>
      <c r="C1803" s="251" t="s">
        <v>4203</v>
      </c>
      <c r="D1803" s="251" t="s">
        <v>953</v>
      </c>
      <c r="E1803" s="251"/>
      <c r="F1803" s="251"/>
      <c r="G1803" s="251" t="s">
        <v>945</v>
      </c>
      <c r="H1803" s="251" t="s">
        <v>946</v>
      </c>
      <c r="I1803" s="679">
        <v>16</v>
      </c>
      <c r="J1803" s="251" t="s">
        <v>944</v>
      </c>
      <c r="K1803" s="251" t="s">
        <v>2495</v>
      </c>
      <c r="L1803" s="239"/>
      <c r="M1803" s="239"/>
      <c r="N1803" s="239"/>
      <c r="O1803" s="239"/>
    </row>
    <row r="1804" spans="2:15" ht="43.5">
      <c r="B1804" s="251" t="s">
        <v>1438</v>
      </c>
      <c r="C1804" s="251" t="s">
        <v>4203</v>
      </c>
      <c r="D1804" s="251" t="s">
        <v>941</v>
      </c>
      <c r="E1804" s="251"/>
      <c r="F1804" s="251"/>
      <c r="G1804" s="251" t="s">
        <v>945</v>
      </c>
      <c r="H1804" s="251" t="s">
        <v>946</v>
      </c>
      <c r="I1804" s="679">
        <v>16</v>
      </c>
      <c r="J1804" s="251" t="s">
        <v>944</v>
      </c>
      <c r="K1804" s="251" t="s">
        <v>2495</v>
      </c>
      <c r="L1804" s="239"/>
      <c r="M1804" s="239"/>
      <c r="N1804" s="239"/>
      <c r="O1804" s="239"/>
    </row>
    <row r="1805" spans="2:15" ht="43.5">
      <c r="B1805" s="251" t="s">
        <v>1438</v>
      </c>
      <c r="C1805" s="251" t="s">
        <v>4203</v>
      </c>
      <c r="D1805" s="251" t="s">
        <v>947</v>
      </c>
      <c r="E1805" s="251"/>
      <c r="F1805" s="251"/>
      <c r="G1805" s="251" t="s">
        <v>945</v>
      </c>
      <c r="H1805" s="251" t="s">
        <v>946</v>
      </c>
      <c r="I1805" s="679">
        <v>16</v>
      </c>
      <c r="J1805" s="251" t="s">
        <v>944</v>
      </c>
      <c r="K1805" s="251" t="s">
        <v>2495</v>
      </c>
      <c r="L1805" s="239"/>
      <c r="M1805" s="239"/>
      <c r="N1805" s="239"/>
      <c r="O1805" s="239"/>
    </row>
    <row r="1806" spans="2:15" ht="43.5">
      <c r="B1806" s="251" t="s">
        <v>1438</v>
      </c>
      <c r="C1806" s="251" t="s">
        <v>4203</v>
      </c>
      <c r="D1806" s="251" t="s">
        <v>947</v>
      </c>
      <c r="E1806" s="251"/>
      <c r="F1806" s="251"/>
      <c r="G1806" s="251" t="s">
        <v>945</v>
      </c>
      <c r="H1806" s="251" t="s">
        <v>946</v>
      </c>
      <c r="I1806" s="679">
        <v>16</v>
      </c>
      <c r="J1806" s="251" t="s">
        <v>944</v>
      </c>
      <c r="K1806" s="251" t="s">
        <v>2495</v>
      </c>
      <c r="L1806" s="239"/>
      <c r="M1806" s="239"/>
      <c r="N1806" s="239"/>
      <c r="O1806" s="239"/>
    </row>
    <row r="1807" spans="2:15" ht="43.5">
      <c r="B1807" s="251" t="s">
        <v>1438</v>
      </c>
      <c r="C1807" s="251" t="s">
        <v>4203</v>
      </c>
      <c r="D1807" s="251" t="s">
        <v>947</v>
      </c>
      <c r="E1807" s="251"/>
      <c r="F1807" s="251"/>
      <c r="G1807" s="251" t="s">
        <v>945</v>
      </c>
      <c r="H1807" s="251" t="s">
        <v>946</v>
      </c>
      <c r="I1807" s="679">
        <v>16</v>
      </c>
      <c r="J1807" s="251" t="s">
        <v>944</v>
      </c>
      <c r="K1807" s="251" t="s">
        <v>2495</v>
      </c>
      <c r="L1807" s="239"/>
      <c r="M1807" s="239"/>
      <c r="N1807" s="239"/>
      <c r="O1807" s="239"/>
    </row>
    <row r="1808" spans="2:15" ht="43.5">
      <c r="B1808" s="251" t="s">
        <v>1438</v>
      </c>
      <c r="C1808" s="251" t="s">
        <v>4203</v>
      </c>
      <c r="D1808" s="251" t="s">
        <v>947</v>
      </c>
      <c r="E1808" s="251"/>
      <c r="F1808" s="251"/>
      <c r="G1808" s="251" t="s">
        <v>945</v>
      </c>
      <c r="H1808" s="251" t="s">
        <v>946</v>
      </c>
      <c r="I1808" s="679">
        <v>16</v>
      </c>
      <c r="J1808" s="251" t="s">
        <v>944</v>
      </c>
      <c r="K1808" s="251" t="s">
        <v>2495</v>
      </c>
      <c r="L1808" s="239"/>
      <c r="M1808" s="239"/>
      <c r="N1808" s="239"/>
      <c r="O1808" s="239"/>
    </row>
    <row r="1809" spans="2:15" ht="43.5">
      <c r="B1809" s="251" t="s">
        <v>1438</v>
      </c>
      <c r="C1809" s="251" t="s">
        <v>4203</v>
      </c>
      <c r="D1809" s="251" t="s">
        <v>947</v>
      </c>
      <c r="E1809" s="251"/>
      <c r="F1809" s="251"/>
      <c r="G1809" s="251" t="s">
        <v>945</v>
      </c>
      <c r="H1809" s="251" t="s">
        <v>946</v>
      </c>
      <c r="I1809" s="679">
        <v>16</v>
      </c>
      <c r="J1809" s="251" t="s">
        <v>944</v>
      </c>
      <c r="K1809" s="251" t="s">
        <v>2495</v>
      </c>
      <c r="L1809" s="239"/>
      <c r="M1809" s="239"/>
      <c r="N1809" s="239"/>
      <c r="O1809" s="239"/>
    </row>
    <row r="1810" spans="2:15" ht="43.5">
      <c r="B1810" s="251" t="s">
        <v>1438</v>
      </c>
      <c r="C1810" s="251" t="s">
        <v>4203</v>
      </c>
      <c r="D1810" s="251" t="s">
        <v>947</v>
      </c>
      <c r="E1810" s="251"/>
      <c r="F1810" s="251"/>
      <c r="G1810" s="251" t="s">
        <v>945</v>
      </c>
      <c r="H1810" s="251" t="s">
        <v>946</v>
      </c>
      <c r="I1810" s="679">
        <v>16</v>
      </c>
      <c r="J1810" s="251" t="s">
        <v>944</v>
      </c>
      <c r="K1810" s="251" t="s">
        <v>2495</v>
      </c>
      <c r="L1810" s="239"/>
      <c r="M1810" s="239"/>
      <c r="N1810" s="239"/>
      <c r="O1810" s="239"/>
    </row>
    <row r="1811" spans="2:15" ht="43.5">
      <c r="B1811" s="251" t="s">
        <v>1438</v>
      </c>
      <c r="C1811" s="251" t="s">
        <v>4203</v>
      </c>
      <c r="D1811" s="251" t="s">
        <v>941</v>
      </c>
      <c r="E1811" s="251"/>
      <c r="F1811" s="251"/>
      <c r="G1811" s="251" t="s">
        <v>4216</v>
      </c>
      <c r="H1811" s="251" t="s">
        <v>4217</v>
      </c>
      <c r="I1811" s="679">
        <v>7</v>
      </c>
      <c r="J1811" s="251" t="s">
        <v>944</v>
      </c>
      <c r="K1811" s="251" t="s">
        <v>2495</v>
      </c>
      <c r="L1811" s="239"/>
      <c r="M1811" s="239"/>
      <c r="N1811" s="239"/>
      <c r="O1811" s="239"/>
    </row>
    <row r="1812" spans="2:15" ht="43.5">
      <c r="B1812" s="251" t="s">
        <v>1438</v>
      </c>
      <c r="C1812" s="251" t="s">
        <v>4203</v>
      </c>
      <c r="D1812" s="251" t="s">
        <v>947</v>
      </c>
      <c r="E1812" s="251"/>
      <c r="F1812" s="251"/>
      <c r="G1812" s="251" t="s">
        <v>942</v>
      </c>
      <c r="H1812" s="251" t="s">
        <v>943</v>
      </c>
      <c r="I1812" s="679">
        <v>308</v>
      </c>
      <c r="J1812" s="251" t="s">
        <v>944</v>
      </c>
      <c r="K1812" s="251" t="s">
        <v>2495</v>
      </c>
      <c r="L1812" s="239"/>
      <c r="M1812" s="239"/>
      <c r="N1812" s="239"/>
      <c r="O1812" s="239"/>
    </row>
    <row r="1813" spans="2:15" ht="43.5">
      <c r="B1813" s="251" t="s">
        <v>1438</v>
      </c>
      <c r="C1813" s="251" t="s">
        <v>4203</v>
      </c>
      <c r="D1813" s="251" t="s">
        <v>947</v>
      </c>
      <c r="E1813" s="251"/>
      <c r="F1813" s="251"/>
      <c r="G1813" s="251" t="s">
        <v>942</v>
      </c>
      <c r="H1813" s="251" t="s">
        <v>943</v>
      </c>
      <c r="I1813" s="679">
        <v>238</v>
      </c>
      <c r="J1813" s="251" t="s">
        <v>944</v>
      </c>
      <c r="K1813" s="251" t="s">
        <v>2495</v>
      </c>
      <c r="L1813" s="239"/>
      <c r="M1813" s="239"/>
      <c r="N1813" s="239"/>
      <c r="O1813" s="239"/>
    </row>
    <row r="1814" spans="2:15" ht="43.5">
      <c r="B1814" s="251" t="s">
        <v>1438</v>
      </c>
      <c r="C1814" s="251" t="s">
        <v>4203</v>
      </c>
      <c r="D1814" s="251" t="s">
        <v>948</v>
      </c>
      <c r="E1814" s="251"/>
      <c r="F1814" s="251"/>
      <c r="G1814" s="251" t="s">
        <v>942</v>
      </c>
      <c r="H1814" s="251" t="s">
        <v>943</v>
      </c>
      <c r="I1814" s="679">
        <v>14</v>
      </c>
      <c r="J1814" s="251" t="s">
        <v>944</v>
      </c>
      <c r="K1814" s="251" t="s">
        <v>2495</v>
      </c>
      <c r="L1814" s="239"/>
      <c r="M1814" s="239"/>
      <c r="N1814" s="239"/>
      <c r="O1814" s="239"/>
    </row>
    <row r="1815" spans="2:15" ht="43.5">
      <c r="B1815" s="251" t="s">
        <v>1438</v>
      </c>
      <c r="C1815" s="251" t="s">
        <v>4203</v>
      </c>
      <c r="D1815" s="251" t="s">
        <v>941</v>
      </c>
      <c r="E1815" s="251"/>
      <c r="F1815" s="251"/>
      <c r="G1815" s="251" t="s">
        <v>942</v>
      </c>
      <c r="H1815" s="251" t="s">
        <v>943</v>
      </c>
      <c r="I1815" s="679">
        <v>14</v>
      </c>
      <c r="J1815" s="251" t="s">
        <v>944</v>
      </c>
      <c r="K1815" s="251" t="s">
        <v>2495</v>
      </c>
      <c r="L1815" s="239"/>
      <c r="M1815" s="239"/>
      <c r="N1815" s="239"/>
      <c r="O1815" s="239"/>
    </row>
    <row r="1816" spans="2:15" ht="43.5">
      <c r="B1816" s="251" t="s">
        <v>1438</v>
      </c>
      <c r="C1816" s="251" t="s">
        <v>4203</v>
      </c>
      <c r="D1816" s="251" t="s">
        <v>950</v>
      </c>
      <c r="E1816" s="251"/>
      <c r="F1816" s="251"/>
      <c r="G1816" s="251" t="s">
        <v>951</v>
      </c>
      <c r="H1816" s="251" t="s">
        <v>952</v>
      </c>
      <c r="I1816" s="679">
        <v>101</v>
      </c>
      <c r="J1816" s="251" t="s">
        <v>944</v>
      </c>
      <c r="K1816" s="251" t="s">
        <v>2495</v>
      </c>
      <c r="L1816" s="239"/>
      <c r="M1816" s="239"/>
      <c r="N1816" s="239"/>
      <c r="O1816" s="239"/>
    </row>
    <row r="1817" spans="2:15" ht="43.5">
      <c r="B1817" s="251" t="s">
        <v>1438</v>
      </c>
      <c r="C1817" s="251" t="s">
        <v>4203</v>
      </c>
      <c r="D1817" s="251" t="s">
        <v>953</v>
      </c>
      <c r="E1817" s="251"/>
      <c r="F1817" s="251"/>
      <c r="G1817" s="251" t="s">
        <v>954</v>
      </c>
      <c r="H1817" s="251" t="s">
        <v>955</v>
      </c>
      <c r="I1817" s="679">
        <v>63</v>
      </c>
      <c r="J1817" s="251" t="s">
        <v>944</v>
      </c>
      <c r="K1817" s="251" t="s">
        <v>2495</v>
      </c>
      <c r="L1817" s="239"/>
      <c r="M1817" s="239"/>
      <c r="N1817" s="239"/>
      <c r="O1817" s="239"/>
    </row>
    <row r="1818" spans="2:15" ht="43.5">
      <c r="B1818" s="251" t="s">
        <v>1438</v>
      </c>
      <c r="C1818" s="251" t="s">
        <v>4203</v>
      </c>
      <c r="D1818" s="251" t="s">
        <v>941</v>
      </c>
      <c r="E1818" s="251"/>
      <c r="F1818" s="251"/>
      <c r="G1818" s="251" t="s">
        <v>4216</v>
      </c>
      <c r="H1818" s="251" t="s">
        <v>4217</v>
      </c>
      <c r="I1818" s="679">
        <v>56</v>
      </c>
      <c r="J1818" s="251" t="s">
        <v>944</v>
      </c>
      <c r="K1818" s="251" t="s">
        <v>2495</v>
      </c>
      <c r="L1818" s="239"/>
      <c r="M1818" s="239"/>
      <c r="N1818" s="239"/>
      <c r="O1818" s="239"/>
    </row>
    <row r="1819" spans="2:15" ht="29">
      <c r="B1819" s="251" t="s">
        <v>1438</v>
      </c>
      <c r="C1819" s="251" t="s">
        <v>4218</v>
      </c>
      <c r="D1819" s="251" t="s">
        <v>953</v>
      </c>
      <c r="E1819" s="251"/>
      <c r="F1819" s="251"/>
      <c r="G1819" s="251" t="s">
        <v>4219</v>
      </c>
      <c r="H1819" s="251" t="s">
        <v>4220</v>
      </c>
      <c r="I1819" s="679">
        <v>8</v>
      </c>
      <c r="J1819" s="251" t="s">
        <v>944</v>
      </c>
      <c r="K1819" s="251" t="s">
        <v>2495</v>
      </c>
      <c r="L1819" s="239"/>
      <c r="M1819" s="239"/>
      <c r="N1819" s="239"/>
      <c r="O1819" s="239"/>
    </row>
    <row r="1820" spans="2:15" ht="29">
      <c r="B1820" s="251" t="s">
        <v>1438</v>
      </c>
      <c r="C1820" s="251" t="s">
        <v>4218</v>
      </c>
      <c r="D1820" s="251" t="s">
        <v>941</v>
      </c>
      <c r="E1820" s="251"/>
      <c r="F1820" s="251"/>
      <c r="G1820" s="251" t="s">
        <v>4219</v>
      </c>
      <c r="H1820" s="251" t="s">
        <v>4220</v>
      </c>
      <c r="I1820" s="679">
        <v>8</v>
      </c>
      <c r="J1820" s="251" t="s">
        <v>944</v>
      </c>
      <c r="K1820" s="251" t="s">
        <v>2495</v>
      </c>
      <c r="L1820" s="239"/>
      <c r="M1820" s="239"/>
      <c r="N1820" s="239"/>
      <c r="O1820" s="239"/>
    </row>
    <row r="1821" spans="2:15" ht="29">
      <c r="B1821" s="251" t="s">
        <v>1438</v>
      </c>
      <c r="C1821" s="251" t="s">
        <v>4218</v>
      </c>
      <c r="D1821" s="251" t="s">
        <v>953</v>
      </c>
      <c r="E1821" s="251"/>
      <c r="F1821" s="251"/>
      <c r="G1821" s="251" t="s">
        <v>4219</v>
      </c>
      <c r="H1821" s="251" t="s">
        <v>4220</v>
      </c>
      <c r="I1821" s="679">
        <v>8</v>
      </c>
      <c r="J1821" s="251" t="s">
        <v>944</v>
      </c>
      <c r="K1821" s="251" t="s">
        <v>2495</v>
      </c>
      <c r="L1821" s="239"/>
      <c r="M1821" s="239"/>
      <c r="N1821" s="239"/>
      <c r="O1821" s="239"/>
    </row>
    <row r="1822" spans="2:15" ht="29">
      <c r="B1822" s="251" t="s">
        <v>1438</v>
      </c>
      <c r="C1822" s="251" t="s">
        <v>4218</v>
      </c>
      <c r="D1822" s="251" t="s">
        <v>941</v>
      </c>
      <c r="E1822" s="251"/>
      <c r="F1822" s="251"/>
      <c r="G1822" s="251" t="s">
        <v>4219</v>
      </c>
      <c r="H1822" s="251" t="s">
        <v>4220</v>
      </c>
      <c r="I1822" s="679">
        <v>8</v>
      </c>
      <c r="J1822" s="251" t="s">
        <v>944</v>
      </c>
      <c r="K1822" s="251" t="s">
        <v>2495</v>
      </c>
      <c r="L1822" s="239"/>
      <c r="M1822" s="239"/>
      <c r="N1822" s="239"/>
      <c r="O1822" s="239"/>
    </row>
    <row r="1823" spans="2:15">
      <c r="B1823" s="251" t="s">
        <v>1438</v>
      </c>
      <c r="C1823" s="251" t="s">
        <v>4221</v>
      </c>
      <c r="D1823" s="251" t="s">
        <v>957</v>
      </c>
      <c r="E1823" s="251"/>
      <c r="F1823" s="251"/>
      <c r="G1823" s="251" t="s">
        <v>4222</v>
      </c>
      <c r="H1823" s="251" t="s">
        <v>4223</v>
      </c>
      <c r="I1823" s="679">
        <v>680</v>
      </c>
      <c r="J1823" s="251" t="s">
        <v>4153</v>
      </c>
      <c r="K1823" s="251" t="s">
        <v>2495</v>
      </c>
      <c r="L1823" s="239"/>
      <c r="M1823" s="239"/>
      <c r="N1823" s="239"/>
      <c r="O1823" s="239"/>
    </row>
    <row r="1824" spans="2:15">
      <c r="B1824" s="251" t="s">
        <v>1438</v>
      </c>
      <c r="C1824" s="251" t="s">
        <v>4221</v>
      </c>
      <c r="D1824" s="251" t="s">
        <v>957</v>
      </c>
      <c r="E1824" s="251"/>
      <c r="F1824" s="251"/>
      <c r="G1824" s="251" t="s">
        <v>4222</v>
      </c>
      <c r="H1824" s="251" t="s">
        <v>4223</v>
      </c>
      <c r="I1824" s="679">
        <v>85</v>
      </c>
      <c r="J1824" s="251" t="s">
        <v>4153</v>
      </c>
      <c r="K1824" s="251" t="s">
        <v>2495</v>
      </c>
      <c r="L1824" s="239"/>
      <c r="M1824" s="239"/>
      <c r="N1824" s="239"/>
      <c r="O1824" s="239"/>
    </row>
    <row r="1825" spans="2:15">
      <c r="B1825" s="251" t="s">
        <v>1438</v>
      </c>
      <c r="C1825" s="251" t="s">
        <v>4221</v>
      </c>
      <c r="D1825" s="251" t="s">
        <v>957</v>
      </c>
      <c r="E1825" s="251"/>
      <c r="F1825" s="251"/>
      <c r="G1825" s="251" t="s">
        <v>4222</v>
      </c>
      <c r="H1825" s="251" t="s">
        <v>4223</v>
      </c>
      <c r="I1825" s="679">
        <v>510</v>
      </c>
      <c r="J1825" s="251" t="s">
        <v>4153</v>
      </c>
      <c r="K1825" s="251" t="s">
        <v>2495</v>
      </c>
      <c r="L1825" s="239"/>
      <c r="M1825" s="239"/>
      <c r="N1825" s="239"/>
      <c r="O1825" s="239"/>
    </row>
    <row r="1826" spans="2:15">
      <c r="B1826" s="251" t="s">
        <v>1438</v>
      </c>
      <c r="C1826" s="251" t="s">
        <v>4221</v>
      </c>
      <c r="D1826" s="251" t="s">
        <v>957</v>
      </c>
      <c r="E1826" s="251"/>
      <c r="F1826" s="251"/>
      <c r="G1826" s="251" t="s">
        <v>4222</v>
      </c>
      <c r="H1826" s="251" t="s">
        <v>4223</v>
      </c>
      <c r="I1826" s="679">
        <v>500</v>
      </c>
      <c r="J1826" s="251" t="s">
        <v>4153</v>
      </c>
      <c r="K1826" s="251" t="s">
        <v>2495</v>
      </c>
      <c r="L1826" s="239"/>
      <c r="M1826" s="239"/>
      <c r="N1826" s="239"/>
      <c r="O1826" s="239"/>
    </row>
    <row r="1827" spans="2:15">
      <c r="B1827" s="251" t="s">
        <v>1438</v>
      </c>
      <c r="C1827" s="251" t="s">
        <v>4221</v>
      </c>
      <c r="D1827" s="251" t="s">
        <v>957</v>
      </c>
      <c r="E1827" s="251"/>
      <c r="F1827" s="251"/>
      <c r="G1827" s="251" t="s">
        <v>4222</v>
      </c>
      <c r="H1827" s="251" t="s">
        <v>4223</v>
      </c>
      <c r="I1827" s="679">
        <v>500</v>
      </c>
      <c r="J1827" s="251" t="s">
        <v>4153</v>
      </c>
      <c r="K1827" s="251" t="s">
        <v>2495</v>
      </c>
      <c r="L1827" s="239"/>
      <c r="M1827" s="239"/>
      <c r="N1827" s="239"/>
      <c r="O1827" s="239"/>
    </row>
    <row r="1828" spans="2:15">
      <c r="B1828" s="251" t="s">
        <v>1438</v>
      </c>
      <c r="C1828" s="251" t="s">
        <v>4221</v>
      </c>
      <c r="D1828" s="251" t="s">
        <v>4013</v>
      </c>
      <c r="E1828" s="251"/>
      <c r="F1828" s="251"/>
      <c r="G1828" s="251" t="s">
        <v>4222</v>
      </c>
      <c r="H1828" s="251" t="s">
        <v>4223</v>
      </c>
      <c r="I1828" s="679">
        <v>2</v>
      </c>
      <c r="J1828" s="251" t="s">
        <v>944</v>
      </c>
      <c r="K1828" s="251" t="s">
        <v>2495</v>
      </c>
      <c r="L1828" s="239"/>
      <c r="M1828" s="239"/>
      <c r="N1828" s="239"/>
      <c r="O1828" s="239"/>
    </row>
    <row r="1829" spans="2:15">
      <c r="B1829" s="251" t="s">
        <v>1438</v>
      </c>
      <c r="C1829" s="251" t="s">
        <v>4221</v>
      </c>
      <c r="D1829" s="251" t="s">
        <v>4013</v>
      </c>
      <c r="E1829" s="251"/>
      <c r="F1829" s="251"/>
      <c r="G1829" s="251" t="s">
        <v>4224</v>
      </c>
      <c r="H1829" s="251" t="s">
        <v>4225</v>
      </c>
      <c r="I1829" s="679">
        <v>4.92</v>
      </c>
      <c r="J1829" s="251" t="s">
        <v>4141</v>
      </c>
      <c r="K1829" s="251" t="s">
        <v>2495</v>
      </c>
      <c r="L1829" s="239"/>
      <c r="M1829" s="239"/>
      <c r="N1829" s="239"/>
      <c r="O1829" s="239"/>
    </row>
    <row r="1830" spans="2:15">
      <c r="B1830" s="251" t="s">
        <v>1438</v>
      </c>
      <c r="C1830" s="251" t="s">
        <v>4221</v>
      </c>
      <c r="D1830" s="251" t="s">
        <v>957</v>
      </c>
      <c r="E1830" s="251"/>
      <c r="F1830" s="251"/>
      <c r="G1830" s="251" t="s">
        <v>4222</v>
      </c>
      <c r="H1830" s="251" t="s">
        <v>4223</v>
      </c>
      <c r="I1830" s="679">
        <v>1000</v>
      </c>
      <c r="J1830" s="251" t="s">
        <v>4153</v>
      </c>
      <c r="K1830" s="251" t="s">
        <v>2495</v>
      </c>
      <c r="L1830" s="239"/>
      <c r="M1830" s="239"/>
      <c r="N1830" s="239"/>
      <c r="O1830" s="239"/>
    </row>
    <row r="1831" spans="2:15">
      <c r="B1831" s="251" t="s">
        <v>1438</v>
      </c>
      <c r="C1831" s="251" t="s">
        <v>4221</v>
      </c>
      <c r="D1831" s="251" t="s">
        <v>949</v>
      </c>
      <c r="E1831" s="251"/>
      <c r="F1831" s="251"/>
      <c r="G1831" s="251" t="s">
        <v>4226</v>
      </c>
      <c r="H1831" s="251" t="s">
        <v>4227</v>
      </c>
      <c r="I1831" s="679">
        <v>0.1522</v>
      </c>
      <c r="J1831" s="251" t="s">
        <v>944</v>
      </c>
      <c r="K1831" s="251" t="s">
        <v>2495</v>
      </c>
      <c r="L1831" s="239"/>
      <c r="M1831" s="239"/>
      <c r="N1831" s="239"/>
      <c r="O1831" s="239"/>
    </row>
    <row r="1832" spans="2:15">
      <c r="B1832" s="251" t="s">
        <v>1438</v>
      </c>
      <c r="C1832" s="251" t="s">
        <v>4221</v>
      </c>
      <c r="D1832" s="251" t="s">
        <v>949</v>
      </c>
      <c r="E1832" s="251"/>
      <c r="F1832" s="251"/>
      <c r="G1832" s="251" t="s">
        <v>4226</v>
      </c>
      <c r="H1832" s="251" t="s">
        <v>4227</v>
      </c>
      <c r="I1832" s="679">
        <v>1240</v>
      </c>
      <c r="J1832" s="251" t="s">
        <v>4153</v>
      </c>
      <c r="K1832" s="251" t="s">
        <v>2495</v>
      </c>
      <c r="L1832" s="239"/>
      <c r="M1832" s="239"/>
      <c r="N1832" s="239"/>
      <c r="O1832" s="239"/>
    </row>
    <row r="1833" spans="2:15">
      <c r="B1833" s="251" t="s">
        <v>1438</v>
      </c>
      <c r="C1833" s="251" t="s">
        <v>4221</v>
      </c>
      <c r="D1833" s="251" t="s">
        <v>949</v>
      </c>
      <c r="E1833" s="251"/>
      <c r="F1833" s="251"/>
      <c r="G1833" s="251" t="s">
        <v>4226</v>
      </c>
      <c r="H1833" s="251" t="s">
        <v>4227</v>
      </c>
      <c r="I1833" s="679">
        <v>0.15875</v>
      </c>
      <c r="J1833" s="251" t="s">
        <v>944</v>
      </c>
      <c r="K1833" s="251" t="s">
        <v>2495</v>
      </c>
      <c r="L1833" s="239"/>
      <c r="M1833" s="239"/>
      <c r="N1833" s="239"/>
      <c r="O1833" s="239"/>
    </row>
    <row r="1834" spans="2:15">
      <c r="B1834" s="251" t="s">
        <v>1438</v>
      </c>
      <c r="C1834" s="251" t="s">
        <v>4221</v>
      </c>
      <c r="D1834" s="251" t="s">
        <v>949</v>
      </c>
      <c r="E1834" s="251"/>
      <c r="F1834" s="251"/>
      <c r="G1834" s="251" t="s">
        <v>4226</v>
      </c>
      <c r="H1834" s="251" t="s">
        <v>4227</v>
      </c>
      <c r="I1834" s="679">
        <v>0.77417499999999995</v>
      </c>
      <c r="J1834" s="251" t="s">
        <v>944</v>
      </c>
      <c r="K1834" s="251" t="s">
        <v>2495</v>
      </c>
      <c r="L1834" s="239"/>
      <c r="M1834" s="239"/>
      <c r="N1834" s="239"/>
      <c r="O1834" s="239"/>
    </row>
    <row r="1835" spans="2:15">
      <c r="B1835" s="251" t="s">
        <v>1438</v>
      </c>
      <c r="C1835" s="251" t="s">
        <v>4221</v>
      </c>
      <c r="D1835" s="251" t="s">
        <v>949</v>
      </c>
      <c r="E1835" s="251"/>
      <c r="F1835" s="251"/>
      <c r="G1835" s="251" t="s">
        <v>4226</v>
      </c>
      <c r="H1835" s="251" t="s">
        <v>4227</v>
      </c>
      <c r="I1835" s="679">
        <v>2.47736</v>
      </c>
      <c r="J1835" s="251" t="s">
        <v>944</v>
      </c>
      <c r="K1835" s="251" t="s">
        <v>2495</v>
      </c>
      <c r="L1835" s="239"/>
      <c r="M1835" s="239"/>
      <c r="N1835" s="239"/>
      <c r="O1835" s="239"/>
    </row>
    <row r="1836" spans="2:15">
      <c r="B1836" s="251" t="s">
        <v>1438</v>
      </c>
      <c r="C1836" s="251" t="s">
        <v>4221</v>
      </c>
      <c r="D1836" s="251" t="s">
        <v>949</v>
      </c>
      <c r="E1836" s="251"/>
      <c r="F1836" s="251"/>
      <c r="G1836" s="251" t="s">
        <v>4226</v>
      </c>
      <c r="H1836" s="251" t="s">
        <v>4227</v>
      </c>
      <c r="I1836" s="679">
        <v>0.77417499999999995</v>
      </c>
      <c r="J1836" s="251" t="s">
        <v>944</v>
      </c>
      <c r="K1836" s="251" t="s">
        <v>2495</v>
      </c>
      <c r="L1836" s="239"/>
      <c r="M1836" s="239"/>
      <c r="N1836" s="239"/>
      <c r="O1836" s="239"/>
    </row>
    <row r="1837" spans="2:15">
      <c r="B1837" s="251" t="s">
        <v>1438</v>
      </c>
      <c r="C1837" s="251" t="s">
        <v>4221</v>
      </c>
      <c r="D1837" s="251" t="s">
        <v>947</v>
      </c>
      <c r="E1837" s="251"/>
      <c r="F1837" s="251"/>
      <c r="G1837" s="251" t="s">
        <v>4228</v>
      </c>
      <c r="H1837" s="251" t="s">
        <v>4229</v>
      </c>
      <c r="I1837" s="679">
        <v>8.4499999999999993</v>
      </c>
      <c r="J1837" s="251" t="s">
        <v>944</v>
      </c>
      <c r="K1837" s="251" t="s">
        <v>2495</v>
      </c>
      <c r="L1837" s="239"/>
      <c r="M1837" s="239"/>
      <c r="N1837" s="239"/>
      <c r="O1837" s="239"/>
    </row>
    <row r="1838" spans="2:15">
      <c r="B1838" s="251" t="s">
        <v>1438</v>
      </c>
      <c r="C1838" s="251" t="s">
        <v>4221</v>
      </c>
      <c r="D1838" s="251" t="s">
        <v>947</v>
      </c>
      <c r="E1838" s="251"/>
      <c r="F1838" s="251"/>
      <c r="G1838" s="251" t="s">
        <v>4228</v>
      </c>
      <c r="H1838" s="251" t="s">
        <v>4229</v>
      </c>
      <c r="I1838" s="679">
        <v>9.81</v>
      </c>
      <c r="J1838" s="251" t="s">
        <v>944</v>
      </c>
      <c r="K1838" s="251" t="s">
        <v>2495</v>
      </c>
      <c r="L1838" s="239"/>
      <c r="M1838" s="239"/>
      <c r="N1838" s="239"/>
      <c r="O1838" s="239"/>
    </row>
    <row r="1839" spans="2:15">
      <c r="B1839" s="251" t="s">
        <v>1438</v>
      </c>
      <c r="C1839" s="251" t="s">
        <v>4221</v>
      </c>
      <c r="D1839" s="251" t="s">
        <v>941</v>
      </c>
      <c r="E1839" s="251"/>
      <c r="F1839" s="251"/>
      <c r="G1839" s="251" t="s">
        <v>4228</v>
      </c>
      <c r="H1839" s="251" t="s">
        <v>4229</v>
      </c>
      <c r="I1839" s="679">
        <v>9.92</v>
      </c>
      <c r="J1839" s="251" t="s">
        <v>4141</v>
      </c>
      <c r="K1839" s="251" t="s">
        <v>2495</v>
      </c>
      <c r="L1839" s="239"/>
      <c r="M1839" s="239"/>
      <c r="N1839" s="239"/>
      <c r="O1839" s="239"/>
    </row>
    <row r="1840" spans="2:15">
      <c r="B1840" s="251" t="s">
        <v>1438</v>
      </c>
      <c r="C1840" s="251" t="s">
        <v>4221</v>
      </c>
      <c r="D1840" s="251" t="s">
        <v>941</v>
      </c>
      <c r="E1840" s="251"/>
      <c r="F1840" s="251"/>
      <c r="G1840" s="251" t="s">
        <v>4228</v>
      </c>
      <c r="H1840" s="251" t="s">
        <v>4229</v>
      </c>
      <c r="I1840" s="679">
        <v>11.56</v>
      </c>
      <c r="J1840" s="251" t="s">
        <v>4141</v>
      </c>
      <c r="K1840" s="251" t="s">
        <v>2495</v>
      </c>
      <c r="L1840" s="239"/>
      <c r="M1840" s="239"/>
      <c r="N1840" s="239"/>
      <c r="O1840" s="239"/>
    </row>
    <row r="1841" spans="2:15">
      <c r="B1841" s="251" t="s">
        <v>1438</v>
      </c>
      <c r="C1841" s="251" t="s">
        <v>4221</v>
      </c>
      <c r="D1841" s="251" t="s">
        <v>4012</v>
      </c>
      <c r="E1841" s="251"/>
      <c r="F1841" s="251"/>
      <c r="G1841" s="251" t="s">
        <v>4230</v>
      </c>
      <c r="H1841" s="251" t="s">
        <v>4231</v>
      </c>
      <c r="I1841" s="679">
        <v>4.3079999999999998</v>
      </c>
      <c r="J1841" s="251" t="s">
        <v>956</v>
      </c>
      <c r="K1841" s="251" t="s">
        <v>2495</v>
      </c>
      <c r="L1841" s="239"/>
      <c r="M1841" s="239"/>
      <c r="N1841" s="239"/>
      <c r="O1841" s="239"/>
    </row>
    <row r="1842" spans="2:15">
      <c r="B1842" s="251" t="s">
        <v>1438</v>
      </c>
      <c r="C1842" s="251" t="s">
        <v>4221</v>
      </c>
      <c r="D1842" s="251" t="s">
        <v>4012</v>
      </c>
      <c r="E1842" s="251"/>
      <c r="F1842" s="251"/>
      <c r="G1842" s="251" t="s">
        <v>4230</v>
      </c>
      <c r="H1842" s="251" t="s">
        <v>4231</v>
      </c>
      <c r="I1842" s="679">
        <v>4.3079999999999998</v>
      </c>
      <c r="J1842" s="251" t="s">
        <v>956</v>
      </c>
      <c r="K1842" s="251" t="s">
        <v>2495</v>
      </c>
      <c r="L1842" s="239"/>
      <c r="M1842" s="239"/>
      <c r="N1842" s="239"/>
      <c r="O1842" s="239"/>
    </row>
    <row r="1843" spans="2:15">
      <c r="B1843" s="251" t="s">
        <v>1438</v>
      </c>
      <c r="C1843" s="251" t="s">
        <v>4221</v>
      </c>
      <c r="D1843" s="251" t="s">
        <v>4012</v>
      </c>
      <c r="E1843" s="251"/>
      <c r="F1843" s="251"/>
      <c r="G1843" s="251" t="s">
        <v>4232</v>
      </c>
      <c r="H1843" s="251" t="s">
        <v>4233</v>
      </c>
      <c r="I1843" s="679">
        <v>8.49</v>
      </c>
      <c r="J1843" s="251" t="s">
        <v>956</v>
      </c>
      <c r="K1843" s="251" t="s">
        <v>2495</v>
      </c>
      <c r="L1843" s="239"/>
      <c r="M1843" s="239"/>
      <c r="N1843" s="239"/>
      <c r="O1843" s="239"/>
    </row>
    <row r="1844" spans="2:15">
      <c r="B1844" s="251" t="s">
        <v>1438</v>
      </c>
      <c r="C1844" s="251" t="s">
        <v>4221</v>
      </c>
      <c r="D1844" s="251" t="s">
        <v>4012</v>
      </c>
      <c r="E1844" s="251"/>
      <c r="F1844" s="251"/>
      <c r="G1844" s="251" t="s">
        <v>4234</v>
      </c>
      <c r="H1844" s="251" t="s">
        <v>4235</v>
      </c>
      <c r="I1844" s="679">
        <v>10.462999999999999</v>
      </c>
      <c r="J1844" s="251" t="s">
        <v>956</v>
      </c>
      <c r="K1844" s="251" t="s">
        <v>2495</v>
      </c>
      <c r="L1844" s="239"/>
      <c r="M1844" s="239"/>
      <c r="N1844" s="239"/>
      <c r="O1844" s="239"/>
    </row>
    <row r="1845" spans="2:15">
      <c r="B1845" s="251" t="s">
        <v>1438</v>
      </c>
      <c r="C1845" s="251" t="s">
        <v>4221</v>
      </c>
      <c r="D1845" s="251" t="s">
        <v>4012</v>
      </c>
      <c r="E1845" s="251"/>
      <c r="F1845" s="251"/>
      <c r="G1845" s="251" t="s">
        <v>4236</v>
      </c>
      <c r="H1845" s="251" t="s">
        <v>4237</v>
      </c>
      <c r="I1845" s="679">
        <v>9.6430000000000007</v>
      </c>
      <c r="J1845" s="251" t="s">
        <v>956</v>
      </c>
      <c r="K1845" s="251" t="s">
        <v>2495</v>
      </c>
      <c r="L1845" s="239"/>
      <c r="M1845" s="239"/>
      <c r="N1845" s="239"/>
      <c r="O1845" s="239"/>
    </row>
    <row r="1846" spans="2:15">
      <c r="B1846" s="251" t="s">
        <v>1438</v>
      </c>
      <c r="C1846" s="251" t="s">
        <v>4221</v>
      </c>
      <c r="D1846" s="251" t="s">
        <v>4012</v>
      </c>
      <c r="E1846" s="251"/>
      <c r="F1846" s="251"/>
      <c r="G1846" s="251" t="s">
        <v>4238</v>
      </c>
      <c r="H1846" s="251" t="s">
        <v>4239</v>
      </c>
      <c r="I1846" s="679">
        <v>7.8650000000000002</v>
      </c>
      <c r="J1846" s="251" t="s">
        <v>956</v>
      </c>
      <c r="K1846" s="251" t="s">
        <v>2495</v>
      </c>
      <c r="L1846" s="239"/>
      <c r="M1846" s="239"/>
      <c r="N1846" s="239"/>
      <c r="O1846" s="239"/>
    </row>
    <row r="1847" spans="2:15">
      <c r="B1847" s="251" t="s">
        <v>1438</v>
      </c>
      <c r="C1847" s="251" t="s">
        <v>4221</v>
      </c>
      <c r="D1847" s="251" t="s">
        <v>4012</v>
      </c>
      <c r="E1847" s="251"/>
      <c r="F1847" s="251"/>
      <c r="G1847" s="251" t="s">
        <v>4234</v>
      </c>
      <c r="H1847" s="251" t="s">
        <v>4235</v>
      </c>
      <c r="I1847" s="679">
        <v>5.1680000000000001</v>
      </c>
      <c r="J1847" s="251" t="s">
        <v>956</v>
      </c>
      <c r="K1847" s="251" t="s">
        <v>2495</v>
      </c>
      <c r="L1847" s="239"/>
      <c r="M1847" s="239"/>
      <c r="N1847" s="239"/>
      <c r="O1847" s="239"/>
    </row>
    <row r="1848" spans="2:15">
      <c r="B1848" s="251" t="s">
        <v>1438</v>
      </c>
      <c r="C1848" s="251" t="s">
        <v>4221</v>
      </c>
      <c r="D1848" s="251" t="s">
        <v>4012</v>
      </c>
      <c r="E1848" s="251"/>
      <c r="F1848" s="251"/>
      <c r="G1848" s="251" t="s">
        <v>4230</v>
      </c>
      <c r="H1848" s="251" t="s">
        <v>4231</v>
      </c>
      <c r="I1848" s="679">
        <v>3.032</v>
      </c>
      <c r="J1848" s="251" t="s">
        <v>956</v>
      </c>
      <c r="K1848" s="251" t="s">
        <v>2495</v>
      </c>
      <c r="L1848" s="239"/>
      <c r="M1848" s="239"/>
      <c r="N1848" s="239"/>
      <c r="O1848" s="239"/>
    </row>
    <row r="1849" spans="2:15">
      <c r="B1849" s="251" t="s">
        <v>1438</v>
      </c>
      <c r="C1849" s="251" t="s">
        <v>4221</v>
      </c>
      <c r="D1849" s="251" t="s">
        <v>4012</v>
      </c>
      <c r="E1849" s="251"/>
      <c r="F1849" s="251"/>
      <c r="G1849" s="251" t="s">
        <v>4240</v>
      </c>
      <c r="H1849" s="251" t="s">
        <v>4241</v>
      </c>
      <c r="I1849" s="679">
        <v>3.23</v>
      </c>
      <c r="J1849" s="251" t="s">
        <v>956</v>
      </c>
      <c r="K1849" s="251" t="s">
        <v>2495</v>
      </c>
      <c r="L1849" s="239"/>
      <c r="M1849" s="239"/>
      <c r="N1849" s="239"/>
      <c r="O1849" s="239"/>
    </row>
    <row r="1850" spans="2:15">
      <c r="B1850" s="251" t="s">
        <v>1438</v>
      </c>
      <c r="C1850" s="251" t="s">
        <v>4221</v>
      </c>
      <c r="D1850" s="251" t="s">
        <v>4012</v>
      </c>
      <c r="E1850" s="251"/>
      <c r="F1850" s="251"/>
      <c r="G1850" s="251" t="s">
        <v>4230</v>
      </c>
      <c r="H1850" s="251" t="s">
        <v>4231</v>
      </c>
      <c r="I1850" s="679">
        <v>3.032</v>
      </c>
      <c r="J1850" s="251" t="s">
        <v>956</v>
      </c>
      <c r="K1850" s="251" t="s">
        <v>2495</v>
      </c>
      <c r="L1850" s="239"/>
      <c r="M1850" s="239"/>
      <c r="N1850" s="239"/>
      <c r="O1850" s="239"/>
    </row>
    <row r="1851" spans="2:15">
      <c r="B1851" s="251" t="s">
        <v>1438</v>
      </c>
      <c r="C1851" s="251" t="s">
        <v>4221</v>
      </c>
      <c r="D1851" s="251" t="s">
        <v>4012</v>
      </c>
      <c r="E1851" s="251"/>
      <c r="F1851" s="251"/>
      <c r="G1851" s="251" t="s">
        <v>4240</v>
      </c>
      <c r="H1851" s="251" t="s">
        <v>4241</v>
      </c>
      <c r="I1851" s="679">
        <v>9.3809000000000005</v>
      </c>
      <c r="J1851" s="251" t="s">
        <v>956</v>
      </c>
      <c r="K1851" s="251" t="s">
        <v>2495</v>
      </c>
      <c r="L1851" s="239"/>
      <c r="M1851" s="239"/>
      <c r="N1851" s="239"/>
      <c r="O1851" s="239"/>
    </row>
    <row r="1852" spans="2:15">
      <c r="B1852" s="251" t="s">
        <v>1438</v>
      </c>
      <c r="C1852" s="251" t="s">
        <v>4221</v>
      </c>
      <c r="D1852" s="251" t="s">
        <v>4012</v>
      </c>
      <c r="E1852" s="251"/>
      <c r="F1852" s="251"/>
      <c r="G1852" s="251" t="s">
        <v>4230</v>
      </c>
      <c r="H1852" s="251" t="s">
        <v>4231</v>
      </c>
      <c r="I1852" s="679">
        <v>9.0920000000000005</v>
      </c>
      <c r="J1852" s="251" t="s">
        <v>956</v>
      </c>
      <c r="K1852" s="251" t="s">
        <v>2495</v>
      </c>
      <c r="L1852" s="239"/>
      <c r="M1852" s="239"/>
      <c r="N1852" s="239"/>
      <c r="O1852" s="239"/>
    </row>
    <row r="1853" spans="2:15">
      <c r="B1853" s="251" t="s">
        <v>1438</v>
      </c>
      <c r="C1853" s="251" t="s">
        <v>4221</v>
      </c>
      <c r="D1853" s="251" t="s">
        <v>4012</v>
      </c>
      <c r="E1853" s="251"/>
      <c r="F1853" s="251"/>
      <c r="G1853" s="251" t="s">
        <v>4234</v>
      </c>
      <c r="H1853" s="251" t="s">
        <v>4235</v>
      </c>
      <c r="I1853" s="679">
        <v>6.4180000000000001</v>
      </c>
      <c r="J1853" s="251" t="s">
        <v>956</v>
      </c>
      <c r="K1853" s="251" t="s">
        <v>2495</v>
      </c>
      <c r="L1853" s="239"/>
      <c r="M1853" s="239"/>
      <c r="N1853" s="239"/>
      <c r="O1853" s="239"/>
    </row>
    <row r="1854" spans="2:15">
      <c r="B1854" s="251" t="s">
        <v>1438</v>
      </c>
      <c r="C1854" s="251" t="s">
        <v>4221</v>
      </c>
      <c r="D1854" s="251" t="s">
        <v>957</v>
      </c>
      <c r="E1854" s="251"/>
      <c r="F1854" s="251"/>
      <c r="G1854" s="251" t="s">
        <v>4222</v>
      </c>
      <c r="H1854" s="251" t="s">
        <v>4223</v>
      </c>
      <c r="I1854" s="679">
        <v>1487.5</v>
      </c>
      <c r="J1854" s="251" t="s">
        <v>4153</v>
      </c>
      <c r="K1854" s="251" t="s">
        <v>2495</v>
      </c>
      <c r="L1854" s="239"/>
      <c r="M1854" s="239"/>
      <c r="N1854" s="239"/>
      <c r="O1854" s="239"/>
    </row>
    <row r="1855" spans="2:15">
      <c r="B1855" s="251" t="s">
        <v>1438</v>
      </c>
      <c r="C1855" s="251" t="s">
        <v>4221</v>
      </c>
      <c r="D1855" s="251" t="s">
        <v>949</v>
      </c>
      <c r="E1855" s="251"/>
      <c r="F1855" s="251"/>
      <c r="G1855" s="251" t="s">
        <v>4226</v>
      </c>
      <c r="H1855" s="251" t="s">
        <v>4227</v>
      </c>
      <c r="I1855" s="679">
        <v>0.152</v>
      </c>
      <c r="J1855" s="251" t="s">
        <v>944</v>
      </c>
      <c r="K1855" s="251" t="s">
        <v>2495</v>
      </c>
      <c r="L1855" s="239"/>
      <c r="M1855" s="239"/>
      <c r="N1855" s="239"/>
      <c r="O1855" s="239"/>
    </row>
    <row r="1856" spans="2:15">
      <c r="B1856" s="251" t="s">
        <v>1438</v>
      </c>
      <c r="C1856" s="251" t="s">
        <v>4221</v>
      </c>
      <c r="D1856" s="251" t="s">
        <v>949</v>
      </c>
      <c r="E1856" s="251"/>
      <c r="F1856" s="251"/>
      <c r="G1856" s="251" t="s">
        <v>4226</v>
      </c>
      <c r="H1856" s="251" t="s">
        <v>4227</v>
      </c>
      <c r="I1856" s="679">
        <v>0.48</v>
      </c>
      <c r="J1856" s="251" t="s">
        <v>944</v>
      </c>
      <c r="K1856" s="251" t="s">
        <v>2495</v>
      </c>
      <c r="L1856" s="239"/>
      <c r="M1856" s="239"/>
      <c r="N1856" s="239"/>
      <c r="O1856" s="239"/>
    </row>
    <row r="1857" spans="2:15">
      <c r="B1857" s="251" t="s">
        <v>1438</v>
      </c>
      <c r="C1857" s="251" t="s">
        <v>4221</v>
      </c>
      <c r="D1857" s="251" t="s">
        <v>949</v>
      </c>
      <c r="E1857" s="251"/>
      <c r="F1857" s="251"/>
      <c r="G1857" s="251" t="s">
        <v>4226</v>
      </c>
      <c r="H1857" s="251" t="s">
        <v>4227</v>
      </c>
      <c r="I1857" s="679">
        <v>1.2999999999999999E-2</v>
      </c>
      <c r="J1857" s="251" t="s">
        <v>944</v>
      </c>
      <c r="K1857" s="251" t="s">
        <v>2495</v>
      </c>
      <c r="L1857" s="239"/>
      <c r="M1857" s="239"/>
      <c r="N1857" s="239"/>
      <c r="O1857" s="239"/>
    </row>
    <row r="1858" spans="2:15">
      <c r="B1858" s="251" t="s">
        <v>1438</v>
      </c>
      <c r="C1858" s="251" t="s">
        <v>4221</v>
      </c>
      <c r="D1858" s="251" t="s">
        <v>953</v>
      </c>
      <c r="E1858" s="251"/>
      <c r="F1858" s="251"/>
      <c r="G1858" s="251" t="s">
        <v>4228</v>
      </c>
      <c r="H1858" s="251" t="s">
        <v>4229</v>
      </c>
      <c r="I1858" s="679">
        <v>8.15</v>
      </c>
      <c r="J1858" s="251" t="s">
        <v>944</v>
      </c>
      <c r="K1858" s="251" t="s">
        <v>2495</v>
      </c>
      <c r="L1858" s="239"/>
      <c r="M1858" s="239"/>
      <c r="N1858" s="239"/>
      <c r="O1858" s="239"/>
    </row>
    <row r="1859" spans="2:15">
      <c r="B1859" s="251" t="s">
        <v>1438</v>
      </c>
      <c r="C1859" s="251" t="s">
        <v>4221</v>
      </c>
      <c r="D1859" s="251" t="s">
        <v>947</v>
      </c>
      <c r="E1859" s="251"/>
      <c r="F1859" s="251"/>
      <c r="G1859" s="251" t="s">
        <v>4228</v>
      </c>
      <c r="H1859" s="251" t="s">
        <v>4229</v>
      </c>
      <c r="I1859" s="679">
        <v>9.9499999999999993</v>
      </c>
      <c r="J1859" s="251" t="s">
        <v>944</v>
      </c>
      <c r="K1859" s="251" t="s">
        <v>2495</v>
      </c>
      <c r="L1859" s="239"/>
      <c r="M1859" s="239"/>
      <c r="N1859" s="239"/>
      <c r="O1859" s="239"/>
    </row>
    <row r="1860" spans="2:15">
      <c r="B1860" s="251" t="s">
        <v>1438</v>
      </c>
      <c r="C1860" s="251" t="s">
        <v>4221</v>
      </c>
      <c r="D1860" s="251" t="s">
        <v>4012</v>
      </c>
      <c r="E1860" s="251"/>
      <c r="F1860" s="251"/>
      <c r="G1860" s="251" t="s">
        <v>4236</v>
      </c>
      <c r="H1860" s="251" t="s">
        <v>4237</v>
      </c>
      <c r="I1860" s="679">
        <v>6.3620000000000001</v>
      </c>
      <c r="J1860" s="251" t="s">
        <v>956</v>
      </c>
      <c r="K1860" s="251" t="s">
        <v>2495</v>
      </c>
      <c r="L1860" s="239"/>
      <c r="M1860" s="239"/>
      <c r="N1860" s="239"/>
      <c r="O1860" s="239"/>
    </row>
    <row r="1861" spans="2:15">
      <c r="B1861" s="251" t="s">
        <v>1438</v>
      </c>
      <c r="C1861" s="251" t="s">
        <v>4221</v>
      </c>
      <c r="D1861" s="251" t="s">
        <v>4012</v>
      </c>
      <c r="E1861" s="251"/>
      <c r="F1861" s="251"/>
      <c r="G1861" s="251" t="s">
        <v>4242</v>
      </c>
      <c r="H1861" s="251" t="s">
        <v>4243</v>
      </c>
      <c r="I1861" s="679">
        <v>9.8350000000000009</v>
      </c>
      <c r="J1861" s="251" t="s">
        <v>956</v>
      </c>
      <c r="K1861" s="251" t="s">
        <v>2495</v>
      </c>
      <c r="L1861" s="239"/>
      <c r="M1861" s="239"/>
      <c r="N1861" s="239"/>
      <c r="O1861" s="239"/>
    </row>
    <row r="1862" spans="2:15">
      <c r="B1862" s="251" t="s">
        <v>1438</v>
      </c>
      <c r="C1862" s="251" t="s">
        <v>4221</v>
      </c>
      <c r="D1862" s="251" t="s">
        <v>4012</v>
      </c>
      <c r="E1862" s="251"/>
      <c r="F1862" s="251"/>
      <c r="G1862" s="251" t="s">
        <v>4230</v>
      </c>
      <c r="H1862" s="251" t="s">
        <v>4231</v>
      </c>
      <c r="I1862" s="679">
        <v>11.662000000000001</v>
      </c>
      <c r="J1862" s="251" t="s">
        <v>956</v>
      </c>
      <c r="K1862" s="251" t="s">
        <v>2495</v>
      </c>
      <c r="L1862" s="239"/>
      <c r="M1862" s="239"/>
      <c r="N1862" s="239"/>
      <c r="O1862" s="239"/>
    </row>
    <row r="1863" spans="2:15">
      <c r="B1863" s="251" t="s">
        <v>1438</v>
      </c>
      <c r="C1863" s="251" t="s">
        <v>4221</v>
      </c>
      <c r="D1863" s="251" t="s">
        <v>4183</v>
      </c>
      <c r="E1863" s="251"/>
      <c r="F1863" s="251"/>
      <c r="G1863" s="251" t="s">
        <v>4240</v>
      </c>
      <c r="H1863" s="251" t="s">
        <v>4241</v>
      </c>
      <c r="I1863" s="679">
        <v>20</v>
      </c>
      <c r="J1863" s="251" t="s">
        <v>956</v>
      </c>
      <c r="K1863" s="251" t="s">
        <v>4073</v>
      </c>
      <c r="L1863" s="239"/>
      <c r="M1863" s="239"/>
      <c r="N1863" s="239"/>
      <c r="O1863" s="239"/>
    </row>
    <row r="1864" spans="2:15">
      <c r="B1864" s="251" t="s">
        <v>1438</v>
      </c>
      <c r="C1864" s="251" t="s">
        <v>4221</v>
      </c>
      <c r="D1864" s="251" t="s">
        <v>4012</v>
      </c>
      <c r="E1864" s="251"/>
      <c r="F1864" s="251"/>
      <c r="G1864" s="251" t="s">
        <v>4244</v>
      </c>
      <c r="H1864" s="251" t="s">
        <v>4245</v>
      </c>
      <c r="I1864" s="679">
        <v>9.4909999999999997</v>
      </c>
      <c r="J1864" s="251" t="s">
        <v>956</v>
      </c>
      <c r="K1864" s="251" t="s">
        <v>2495</v>
      </c>
      <c r="L1864" s="239"/>
      <c r="M1864" s="239"/>
      <c r="N1864" s="239"/>
      <c r="O1864" s="239"/>
    </row>
    <row r="1865" spans="2:15">
      <c r="B1865" s="251" t="s">
        <v>1438</v>
      </c>
      <c r="C1865" s="251" t="s">
        <v>4221</v>
      </c>
      <c r="D1865" s="251" t="s">
        <v>957</v>
      </c>
      <c r="E1865" s="251"/>
      <c r="F1865" s="251"/>
      <c r="G1865" s="251" t="s">
        <v>4222</v>
      </c>
      <c r="H1865" s="251" t="s">
        <v>4223</v>
      </c>
      <c r="I1865" s="679">
        <v>680</v>
      </c>
      <c r="J1865" s="251" t="s">
        <v>4153</v>
      </c>
      <c r="K1865" s="251" t="s">
        <v>2495</v>
      </c>
      <c r="L1865" s="239"/>
      <c r="M1865" s="239"/>
      <c r="N1865" s="239"/>
      <c r="O1865" s="239"/>
    </row>
    <row r="1866" spans="2:15">
      <c r="B1866" s="251" t="s">
        <v>1438</v>
      </c>
      <c r="C1866" s="251" t="s">
        <v>4221</v>
      </c>
      <c r="D1866" s="251" t="s">
        <v>957</v>
      </c>
      <c r="E1866" s="251"/>
      <c r="F1866" s="251"/>
      <c r="G1866" s="251" t="s">
        <v>4222</v>
      </c>
      <c r="H1866" s="251" t="s">
        <v>4223</v>
      </c>
      <c r="I1866" s="679">
        <v>85</v>
      </c>
      <c r="J1866" s="251" t="s">
        <v>4153</v>
      </c>
      <c r="K1866" s="251" t="s">
        <v>2495</v>
      </c>
      <c r="L1866" s="239"/>
      <c r="M1866" s="239"/>
      <c r="N1866" s="239"/>
      <c r="O1866" s="239"/>
    </row>
    <row r="1867" spans="2:15">
      <c r="B1867" s="251" t="s">
        <v>1438</v>
      </c>
      <c r="C1867" s="251" t="s">
        <v>4221</v>
      </c>
      <c r="D1867" s="251" t="s">
        <v>957</v>
      </c>
      <c r="E1867" s="251"/>
      <c r="F1867" s="251"/>
      <c r="G1867" s="251" t="s">
        <v>4222</v>
      </c>
      <c r="H1867" s="251" t="s">
        <v>4223</v>
      </c>
      <c r="I1867" s="679">
        <v>510</v>
      </c>
      <c r="J1867" s="251" t="s">
        <v>4153</v>
      </c>
      <c r="K1867" s="251" t="s">
        <v>2495</v>
      </c>
      <c r="L1867" s="239"/>
      <c r="M1867" s="239"/>
      <c r="N1867" s="239"/>
      <c r="O1867" s="239"/>
    </row>
    <row r="1868" spans="2:15">
      <c r="B1868" s="251" t="s">
        <v>1438</v>
      </c>
      <c r="C1868" s="251" t="s">
        <v>4221</v>
      </c>
      <c r="D1868" s="251" t="s">
        <v>957</v>
      </c>
      <c r="E1868" s="251"/>
      <c r="F1868" s="251"/>
      <c r="G1868" s="251" t="s">
        <v>4222</v>
      </c>
      <c r="H1868" s="251" t="s">
        <v>4223</v>
      </c>
      <c r="I1868" s="679">
        <v>500</v>
      </c>
      <c r="J1868" s="251" t="s">
        <v>4153</v>
      </c>
      <c r="K1868" s="251" t="s">
        <v>2495</v>
      </c>
      <c r="L1868" s="239"/>
      <c r="M1868" s="239"/>
      <c r="N1868" s="239"/>
      <c r="O1868" s="239"/>
    </row>
    <row r="1869" spans="2:15">
      <c r="B1869" s="251" t="s">
        <v>1438</v>
      </c>
      <c r="C1869" s="251" t="s">
        <v>4221</v>
      </c>
      <c r="D1869" s="251" t="s">
        <v>957</v>
      </c>
      <c r="E1869" s="251"/>
      <c r="F1869" s="251"/>
      <c r="G1869" s="251" t="s">
        <v>4222</v>
      </c>
      <c r="H1869" s="251" t="s">
        <v>4223</v>
      </c>
      <c r="I1869" s="679">
        <v>500</v>
      </c>
      <c r="J1869" s="251" t="s">
        <v>4153</v>
      </c>
      <c r="K1869" s="251" t="s">
        <v>2495</v>
      </c>
      <c r="L1869" s="239"/>
      <c r="M1869" s="239"/>
      <c r="N1869" s="239"/>
      <c r="O1869" s="239"/>
    </row>
    <row r="1870" spans="2:15">
      <c r="B1870" s="251" t="s">
        <v>1438</v>
      </c>
      <c r="C1870" s="251" t="s">
        <v>4221</v>
      </c>
      <c r="D1870" s="251" t="s">
        <v>4013</v>
      </c>
      <c r="E1870" s="251"/>
      <c r="F1870" s="251"/>
      <c r="G1870" s="251" t="s">
        <v>4222</v>
      </c>
      <c r="H1870" s="251" t="s">
        <v>4223</v>
      </c>
      <c r="I1870" s="679">
        <v>2</v>
      </c>
      <c r="J1870" s="251" t="s">
        <v>944</v>
      </c>
      <c r="K1870" s="251" t="s">
        <v>2495</v>
      </c>
      <c r="L1870" s="239"/>
      <c r="M1870" s="239"/>
      <c r="N1870" s="239"/>
      <c r="O1870" s="239"/>
    </row>
    <row r="1871" spans="2:15">
      <c r="B1871" s="251" t="s">
        <v>1438</v>
      </c>
      <c r="C1871" s="251" t="s">
        <v>4221</v>
      </c>
      <c r="D1871" s="251" t="s">
        <v>4013</v>
      </c>
      <c r="E1871" s="251"/>
      <c r="F1871" s="251"/>
      <c r="G1871" s="251" t="s">
        <v>4224</v>
      </c>
      <c r="H1871" s="251" t="s">
        <v>4225</v>
      </c>
      <c r="I1871" s="679">
        <v>4.92</v>
      </c>
      <c r="J1871" s="251" t="s">
        <v>4141</v>
      </c>
      <c r="K1871" s="251" t="s">
        <v>2495</v>
      </c>
      <c r="L1871" s="239"/>
      <c r="M1871" s="239"/>
      <c r="N1871" s="239"/>
      <c r="O1871" s="239"/>
    </row>
    <row r="1872" spans="2:15">
      <c r="B1872" s="251" t="s">
        <v>1438</v>
      </c>
      <c r="C1872" s="251" t="s">
        <v>4221</v>
      </c>
      <c r="D1872" s="251" t="s">
        <v>957</v>
      </c>
      <c r="E1872" s="251"/>
      <c r="F1872" s="251"/>
      <c r="G1872" s="251" t="s">
        <v>4222</v>
      </c>
      <c r="H1872" s="251" t="s">
        <v>4223</v>
      </c>
      <c r="I1872" s="679">
        <v>1000</v>
      </c>
      <c r="J1872" s="251" t="s">
        <v>4153</v>
      </c>
      <c r="K1872" s="251" t="s">
        <v>2495</v>
      </c>
      <c r="L1872" s="239"/>
      <c r="M1872" s="239"/>
      <c r="N1872" s="239"/>
      <c r="O1872" s="239"/>
    </row>
    <row r="1873" spans="2:15">
      <c r="B1873" s="251" t="s">
        <v>1438</v>
      </c>
      <c r="C1873" s="251" t="s">
        <v>4221</v>
      </c>
      <c r="D1873" s="251" t="s">
        <v>949</v>
      </c>
      <c r="E1873" s="251"/>
      <c r="F1873" s="251"/>
      <c r="G1873" s="251" t="s">
        <v>4226</v>
      </c>
      <c r="H1873" s="251" t="s">
        <v>4227</v>
      </c>
      <c r="I1873" s="679">
        <v>0.1522</v>
      </c>
      <c r="J1873" s="251" t="s">
        <v>944</v>
      </c>
      <c r="K1873" s="251" t="s">
        <v>2495</v>
      </c>
      <c r="L1873" s="239"/>
      <c r="M1873" s="239"/>
      <c r="N1873" s="239"/>
      <c r="O1873" s="239"/>
    </row>
    <row r="1874" spans="2:15">
      <c r="B1874" s="251" t="s">
        <v>1438</v>
      </c>
      <c r="C1874" s="251" t="s">
        <v>4221</v>
      </c>
      <c r="D1874" s="251" t="s">
        <v>949</v>
      </c>
      <c r="E1874" s="251"/>
      <c r="F1874" s="251"/>
      <c r="G1874" s="251" t="s">
        <v>4226</v>
      </c>
      <c r="H1874" s="251" t="s">
        <v>4227</v>
      </c>
      <c r="I1874" s="679">
        <v>1240</v>
      </c>
      <c r="J1874" s="251" t="s">
        <v>4153</v>
      </c>
      <c r="K1874" s="251" t="s">
        <v>2495</v>
      </c>
      <c r="L1874" s="239"/>
      <c r="M1874" s="239"/>
      <c r="N1874" s="239"/>
      <c r="O1874" s="239"/>
    </row>
    <row r="1875" spans="2:15">
      <c r="B1875" s="251" t="s">
        <v>1438</v>
      </c>
      <c r="C1875" s="251" t="s">
        <v>4221</v>
      </c>
      <c r="D1875" s="251" t="s">
        <v>949</v>
      </c>
      <c r="E1875" s="251"/>
      <c r="F1875" s="251"/>
      <c r="G1875" s="251" t="s">
        <v>4226</v>
      </c>
      <c r="H1875" s="251" t="s">
        <v>4227</v>
      </c>
      <c r="I1875" s="679">
        <v>0.15875</v>
      </c>
      <c r="J1875" s="251" t="s">
        <v>944</v>
      </c>
      <c r="K1875" s="251" t="s">
        <v>2495</v>
      </c>
      <c r="L1875" s="239"/>
      <c r="M1875" s="239"/>
      <c r="N1875" s="239"/>
      <c r="O1875" s="239"/>
    </row>
    <row r="1876" spans="2:15">
      <c r="B1876" s="251" t="s">
        <v>1438</v>
      </c>
      <c r="C1876" s="251" t="s">
        <v>4221</v>
      </c>
      <c r="D1876" s="251" t="s">
        <v>949</v>
      </c>
      <c r="E1876" s="251"/>
      <c r="F1876" s="251"/>
      <c r="G1876" s="251" t="s">
        <v>4226</v>
      </c>
      <c r="H1876" s="251" t="s">
        <v>4227</v>
      </c>
      <c r="I1876" s="679">
        <v>0.77417499999999995</v>
      </c>
      <c r="J1876" s="251" t="s">
        <v>944</v>
      </c>
      <c r="K1876" s="251" t="s">
        <v>2495</v>
      </c>
      <c r="L1876" s="239"/>
      <c r="M1876" s="239"/>
      <c r="N1876" s="239"/>
      <c r="O1876" s="239"/>
    </row>
    <row r="1877" spans="2:15">
      <c r="B1877" s="251" t="s">
        <v>1438</v>
      </c>
      <c r="C1877" s="251" t="s">
        <v>4221</v>
      </c>
      <c r="D1877" s="251" t="s">
        <v>949</v>
      </c>
      <c r="E1877" s="251"/>
      <c r="F1877" s="251"/>
      <c r="G1877" s="251" t="s">
        <v>4226</v>
      </c>
      <c r="H1877" s="251" t="s">
        <v>4227</v>
      </c>
      <c r="I1877" s="679">
        <v>2.47736</v>
      </c>
      <c r="J1877" s="251" t="s">
        <v>944</v>
      </c>
      <c r="K1877" s="251" t="s">
        <v>2495</v>
      </c>
      <c r="L1877" s="239"/>
      <c r="M1877" s="239"/>
      <c r="N1877" s="239"/>
      <c r="O1877" s="239"/>
    </row>
    <row r="1878" spans="2:15">
      <c r="B1878" s="251" t="s">
        <v>1438</v>
      </c>
      <c r="C1878" s="251" t="s">
        <v>4221</v>
      </c>
      <c r="D1878" s="251" t="s">
        <v>949</v>
      </c>
      <c r="E1878" s="251"/>
      <c r="F1878" s="251"/>
      <c r="G1878" s="251" t="s">
        <v>4226</v>
      </c>
      <c r="H1878" s="251" t="s">
        <v>4227</v>
      </c>
      <c r="I1878" s="679">
        <v>0.77417499999999995</v>
      </c>
      <c r="J1878" s="251" t="s">
        <v>944</v>
      </c>
      <c r="K1878" s="251" t="s">
        <v>2495</v>
      </c>
      <c r="L1878" s="239"/>
      <c r="M1878" s="239"/>
      <c r="N1878" s="239"/>
      <c r="O1878" s="239"/>
    </row>
    <row r="1879" spans="2:15">
      <c r="B1879" s="251" t="s">
        <v>1438</v>
      </c>
      <c r="C1879" s="251" t="s">
        <v>4221</v>
      </c>
      <c r="D1879" s="251" t="s">
        <v>947</v>
      </c>
      <c r="E1879" s="251"/>
      <c r="F1879" s="251"/>
      <c r="G1879" s="251" t="s">
        <v>4228</v>
      </c>
      <c r="H1879" s="251" t="s">
        <v>4229</v>
      </c>
      <c r="I1879" s="679">
        <v>8.4499999999999993</v>
      </c>
      <c r="J1879" s="251" t="s">
        <v>944</v>
      </c>
      <c r="K1879" s="251" t="s">
        <v>2495</v>
      </c>
      <c r="L1879" s="239"/>
      <c r="M1879" s="239"/>
      <c r="N1879" s="239"/>
      <c r="O1879" s="239"/>
    </row>
    <row r="1880" spans="2:15">
      <c r="B1880" s="251" t="s">
        <v>1438</v>
      </c>
      <c r="C1880" s="251" t="s">
        <v>4221</v>
      </c>
      <c r="D1880" s="251" t="s">
        <v>947</v>
      </c>
      <c r="E1880" s="251"/>
      <c r="F1880" s="251"/>
      <c r="G1880" s="251" t="s">
        <v>4228</v>
      </c>
      <c r="H1880" s="251" t="s">
        <v>4229</v>
      </c>
      <c r="I1880" s="679">
        <v>9.81</v>
      </c>
      <c r="J1880" s="251" t="s">
        <v>944</v>
      </c>
      <c r="K1880" s="251" t="s">
        <v>2495</v>
      </c>
      <c r="L1880" s="239"/>
      <c r="M1880" s="239"/>
      <c r="N1880" s="239"/>
      <c r="O1880" s="239"/>
    </row>
    <row r="1881" spans="2:15">
      <c r="B1881" s="251" t="s">
        <v>1438</v>
      </c>
      <c r="C1881" s="251" t="s">
        <v>4221</v>
      </c>
      <c r="D1881" s="251" t="s">
        <v>941</v>
      </c>
      <c r="E1881" s="251"/>
      <c r="F1881" s="251"/>
      <c r="G1881" s="251" t="s">
        <v>4228</v>
      </c>
      <c r="H1881" s="251" t="s">
        <v>4229</v>
      </c>
      <c r="I1881" s="679">
        <v>9.92</v>
      </c>
      <c r="J1881" s="251" t="s">
        <v>4141</v>
      </c>
      <c r="K1881" s="251" t="s">
        <v>2495</v>
      </c>
      <c r="L1881" s="239"/>
      <c r="M1881" s="239"/>
      <c r="N1881" s="239"/>
      <c r="O1881" s="239"/>
    </row>
    <row r="1882" spans="2:15">
      <c r="B1882" s="251" t="s">
        <v>1438</v>
      </c>
      <c r="C1882" s="251" t="s">
        <v>4221</v>
      </c>
      <c r="D1882" s="251" t="s">
        <v>941</v>
      </c>
      <c r="E1882" s="251"/>
      <c r="F1882" s="251"/>
      <c r="G1882" s="251" t="s">
        <v>4228</v>
      </c>
      <c r="H1882" s="251" t="s">
        <v>4229</v>
      </c>
      <c r="I1882" s="679">
        <v>11.56</v>
      </c>
      <c r="J1882" s="251" t="s">
        <v>4141</v>
      </c>
      <c r="K1882" s="251" t="s">
        <v>2495</v>
      </c>
      <c r="L1882" s="239"/>
      <c r="M1882" s="239"/>
      <c r="N1882" s="239"/>
      <c r="O1882" s="239"/>
    </row>
    <row r="1883" spans="2:15">
      <c r="B1883" s="251" t="s">
        <v>1438</v>
      </c>
      <c r="C1883" s="251" t="s">
        <v>4221</v>
      </c>
      <c r="D1883" s="251" t="s">
        <v>4012</v>
      </c>
      <c r="E1883" s="251"/>
      <c r="F1883" s="251"/>
      <c r="G1883" s="251" t="s">
        <v>4230</v>
      </c>
      <c r="H1883" s="251" t="s">
        <v>4231</v>
      </c>
      <c r="I1883" s="679">
        <v>4.3079999999999998</v>
      </c>
      <c r="J1883" s="251" t="s">
        <v>956</v>
      </c>
      <c r="K1883" s="251" t="s">
        <v>2495</v>
      </c>
      <c r="L1883" s="239"/>
      <c r="M1883" s="239"/>
      <c r="N1883" s="239"/>
      <c r="O1883" s="239"/>
    </row>
    <row r="1884" spans="2:15">
      <c r="B1884" s="251" t="s">
        <v>1438</v>
      </c>
      <c r="C1884" s="251" t="s">
        <v>4221</v>
      </c>
      <c r="D1884" s="251" t="s">
        <v>4012</v>
      </c>
      <c r="E1884" s="251"/>
      <c r="F1884" s="251"/>
      <c r="G1884" s="251" t="s">
        <v>4230</v>
      </c>
      <c r="H1884" s="251" t="s">
        <v>4231</v>
      </c>
      <c r="I1884" s="679">
        <v>4.3079999999999998</v>
      </c>
      <c r="J1884" s="251" t="s">
        <v>956</v>
      </c>
      <c r="K1884" s="251" t="s">
        <v>2495</v>
      </c>
      <c r="L1884" s="239"/>
      <c r="M1884" s="239"/>
      <c r="N1884" s="239"/>
      <c r="O1884" s="239"/>
    </row>
    <row r="1885" spans="2:15">
      <c r="B1885" s="251" t="s">
        <v>1438</v>
      </c>
      <c r="C1885" s="251" t="s">
        <v>4221</v>
      </c>
      <c r="D1885" s="251" t="s">
        <v>4012</v>
      </c>
      <c r="E1885" s="251"/>
      <c r="F1885" s="251"/>
      <c r="G1885" s="251" t="s">
        <v>4232</v>
      </c>
      <c r="H1885" s="251" t="s">
        <v>4233</v>
      </c>
      <c r="I1885" s="679">
        <v>8.49</v>
      </c>
      <c r="J1885" s="251" t="s">
        <v>956</v>
      </c>
      <c r="K1885" s="251" t="s">
        <v>2495</v>
      </c>
      <c r="L1885" s="239"/>
      <c r="M1885" s="239"/>
      <c r="N1885" s="239"/>
      <c r="O1885" s="239"/>
    </row>
    <row r="1886" spans="2:15">
      <c r="B1886" s="251" t="s">
        <v>1438</v>
      </c>
      <c r="C1886" s="251" t="s">
        <v>4221</v>
      </c>
      <c r="D1886" s="251" t="s">
        <v>4012</v>
      </c>
      <c r="E1886" s="251"/>
      <c r="F1886" s="251"/>
      <c r="G1886" s="251" t="s">
        <v>4234</v>
      </c>
      <c r="H1886" s="251" t="s">
        <v>4235</v>
      </c>
      <c r="I1886" s="679">
        <v>10.462999999999999</v>
      </c>
      <c r="J1886" s="251" t="s">
        <v>956</v>
      </c>
      <c r="K1886" s="251" t="s">
        <v>2495</v>
      </c>
      <c r="L1886" s="239"/>
      <c r="M1886" s="239"/>
      <c r="N1886" s="239"/>
      <c r="O1886" s="239"/>
    </row>
    <row r="1887" spans="2:15">
      <c r="B1887" s="251" t="s">
        <v>1438</v>
      </c>
      <c r="C1887" s="251" t="s">
        <v>4221</v>
      </c>
      <c r="D1887" s="251" t="s">
        <v>4012</v>
      </c>
      <c r="E1887" s="251"/>
      <c r="F1887" s="251"/>
      <c r="G1887" s="251" t="s">
        <v>4236</v>
      </c>
      <c r="H1887" s="251" t="s">
        <v>4237</v>
      </c>
      <c r="I1887" s="679">
        <v>9.6430000000000007</v>
      </c>
      <c r="J1887" s="251" t="s">
        <v>956</v>
      </c>
      <c r="K1887" s="251" t="s">
        <v>2495</v>
      </c>
      <c r="L1887" s="239"/>
      <c r="M1887" s="239"/>
      <c r="N1887" s="239"/>
      <c r="O1887" s="239"/>
    </row>
    <row r="1888" spans="2:15">
      <c r="B1888" s="251" t="s">
        <v>1438</v>
      </c>
      <c r="C1888" s="251" t="s">
        <v>4221</v>
      </c>
      <c r="D1888" s="251" t="s">
        <v>4012</v>
      </c>
      <c r="E1888" s="251"/>
      <c r="F1888" s="251"/>
      <c r="G1888" s="251" t="s">
        <v>4238</v>
      </c>
      <c r="H1888" s="251" t="s">
        <v>4239</v>
      </c>
      <c r="I1888" s="679">
        <v>7.8650000000000002</v>
      </c>
      <c r="J1888" s="251" t="s">
        <v>956</v>
      </c>
      <c r="K1888" s="251" t="s">
        <v>2495</v>
      </c>
      <c r="L1888" s="239"/>
      <c r="M1888" s="239"/>
      <c r="N1888" s="239"/>
      <c r="O1888" s="239"/>
    </row>
    <row r="1889" spans="2:15">
      <c r="B1889" s="251" t="s">
        <v>1438</v>
      </c>
      <c r="C1889" s="251" t="s">
        <v>4221</v>
      </c>
      <c r="D1889" s="251" t="s">
        <v>4012</v>
      </c>
      <c r="E1889" s="251"/>
      <c r="F1889" s="251"/>
      <c r="G1889" s="251" t="s">
        <v>4234</v>
      </c>
      <c r="H1889" s="251" t="s">
        <v>4235</v>
      </c>
      <c r="I1889" s="679">
        <v>5.1680000000000001</v>
      </c>
      <c r="J1889" s="251" t="s">
        <v>956</v>
      </c>
      <c r="K1889" s="251" t="s">
        <v>2495</v>
      </c>
      <c r="L1889" s="239"/>
      <c r="M1889" s="239"/>
      <c r="N1889" s="239"/>
      <c r="O1889" s="239"/>
    </row>
    <row r="1890" spans="2:15">
      <c r="B1890" s="251" t="s">
        <v>1438</v>
      </c>
      <c r="C1890" s="251" t="s">
        <v>4221</v>
      </c>
      <c r="D1890" s="251" t="s">
        <v>4012</v>
      </c>
      <c r="E1890" s="251"/>
      <c r="F1890" s="251"/>
      <c r="G1890" s="251" t="s">
        <v>4230</v>
      </c>
      <c r="H1890" s="251" t="s">
        <v>4231</v>
      </c>
      <c r="I1890" s="679">
        <v>3.032</v>
      </c>
      <c r="J1890" s="251" t="s">
        <v>956</v>
      </c>
      <c r="K1890" s="251" t="s">
        <v>2495</v>
      </c>
      <c r="L1890" s="239"/>
      <c r="M1890" s="239"/>
      <c r="N1890" s="239"/>
      <c r="O1890" s="239"/>
    </row>
    <row r="1891" spans="2:15">
      <c r="B1891" s="251" t="s">
        <v>1438</v>
      </c>
      <c r="C1891" s="251" t="s">
        <v>4221</v>
      </c>
      <c r="D1891" s="251" t="s">
        <v>4012</v>
      </c>
      <c r="E1891" s="251"/>
      <c r="F1891" s="251"/>
      <c r="G1891" s="251" t="s">
        <v>4240</v>
      </c>
      <c r="H1891" s="251" t="s">
        <v>4241</v>
      </c>
      <c r="I1891" s="679">
        <v>3.23</v>
      </c>
      <c r="J1891" s="251" t="s">
        <v>956</v>
      </c>
      <c r="K1891" s="251" t="s">
        <v>2495</v>
      </c>
      <c r="L1891" s="239"/>
      <c r="M1891" s="239"/>
      <c r="N1891" s="239"/>
      <c r="O1891" s="239"/>
    </row>
    <row r="1892" spans="2:15">
      <c r="B1892" s="251" t="s">
        <v>1438</v>
      </c>
      <c r="C1892" s="251" t="s">
        <v>4221</v>
      </c>
      <c r="D1892" s="251" t="s">
        <v>4012</v>
      </c>
      <c r="E1892" s="251"/>
      <c r="F1892" s="251"/>
      <c r="G1892" s="251" t="s">
        <v>4230</v>
      </c>
      <c r="H1892" s="251" t="s">
        <v>4231</v>
      </c>
      <c r="I1892" s="679">
        <v>3.032</v>
      </c>
      <c r="J1892" s="251" t="s">
        <v>956</v>
      </c>
      <c r="K1892" s="251" t="s">
        <v>2495</v>
      </c>
      <c r="L1892" s="239"/>
      <c r="M1892" s="239"/>
      <c r="N1892" s="239"/>
      <c r="O1892" s="239"/>
    </row>
    <row r="1893" spans="2:15">
      <c r="B1893" s="251" t="s">
        <v>1438</v>
      </c>
      <c r="C1893" s="251" t="s">
        <v>4221</v>
      </c>
      <c r="D1893" s="251" t="s">
        <v>4012</v>
      </c>
      <c r="E1893" s="251"/>
      <c r="F1893" s="251"/>
      <c r="G1893" s="251" t="s">
        <v>4240</v>
      </c>
      <c r="H1893" s="251" t="s">
        <v>4241</v>
      </c>
      <c r="I1893" s="679">
        <v>9.3809000000000005</v>
      </c>
      <c r="J1893" s="251" t="s">
        <v>956</v>
      </c>
      <c r="K1893" s="251" t="s">
        <v>2495</v>
      </c>
      <c r="L1893" s="239"/>
      <c r="M1893" s="239"/>
      <c r="N1893" s="239"/>
      <c r="O1893" s="239"/>
    </row>
    <row r="1894" spans="2:15">
      <c r="B1894" s="251" t="s">
        <v>1438</v>
      </c>
      <c r="C1894" s="251" t="s">
        <v>4221</v>
      </c>
      <c r="D1894" s="251" t="s">
        <v>4012</v>
      </c>
      <c r="E1894" s="251"/>
      <c r="F1894" s="251"/>
      <c r="G1894" s="251" t="s">
        <v>4230</v>
      </c>
      <c r="H1894" s="251" t="s">
        <v>4231</v>
      </c>
      <c r="I1894" s="679">
        <v>9.0920000000000005</v>
      </c>
      <c r="J1894" s="251" t="s">
        <v>956</v>
      </c>
      <c r="K1894" s="251" t="s">
        <v>2495</v>
      </c>
      <c r="L1894" s="239"/>
      <c r="M1894" s="239"/>
      <c r="N1894" s="239"/>
      <c r="O1894" s="239"/>
    </row>
    <row r="1895" spans="2:15">
      <c r="B1895" s="251" t="s">
        <v>1438</v>
      </c>
      <c r="C1895" s="251" t="s">
        <v>4221</v>
      </c>
      <c r="D1895" s="251" t="s">
        <v>4012</v>
      </c>
      <c r="E1895" s="251"/>
      <c r="F1895" s="251"/>
      <c r="G1895" s="251" t="s">
        <v>4234</v>
      </c>
      <c r="H1895" s="251" t="s">
        <v>4235</v>
      </c>
      <c r="I1895" s="679">
        <v>6.4180000000000001</v>
      </c>
      <c r="J1895" s="251" t="s">
        <v>956</v>
      </c>
      <c r="K1895" s="251" t="s">
        <v>2495</v>
      </c>
      <c r="L1895" s="239"/>
      <c r="M1895" s="239"/>
      <c r="N1895" s="239"/>
      <c r="O1895" s="239"/>
    </row>
    <row r="1896" spans="2:15">
      <c r="B1896" s="251" t="s">
        <v>1438</v>
      </c>
      <c r="C1896" s="251" t="s">
        <v>4221</v>
      </c>
      <c r="D1896" s="251" t="s">
        <v>953</v>
      </c>
      <c r="E1896" s="251"/>
      <c r="F1896" s="251"/>
      <c r="G1896" s="251" t="s">
        <v>4246</v>
      </c>
      <c r="H1896" s="251" t="s">
        <v>4247</v>
      </c>
      <c r="I1896" s="679">
        <v>2500</v>
      </c>
      <c r="J1896" s="251" t="s">
        <v>4153</v>
      </c>
      <c r="K1896" s="251" t="s">
        <v>2495</v>
      </c>
      <c r="L1896" s="239"/>
      <c r="M1896" s="239"/>
      <c r="N1896" s="239"/>
      <c r="O1896" s="239"/>
    </row>
    <row r="1897" spans="2:15">
      <c r="B1897" s="251" t="s">
        <v>1438</v>
      </c>
      <c r="C1897" s="251" t="s">
        <v>4221</v>
      </c>
      <c r="D1897" s="251" t="s">
        <v>941</v>
      </c>
      <c r="E1897" s="251"/>
      <c r="F1897" s="251"/>
      <c r="G1897" s="251" t="s">
        <v>4248</v>
      </c>
      <c r="H1897" s="251" t="s">
        <v>4249</v>
      </c>
      <c r="I1897" s="679">
        <v>2500</v>
      </c>
      <c r="J1897" s="251" t="s">
        <v>4153</v>
      </c>
      <c r="K1897" s="251" t="s">
        <v>2495</v>
      </c>
      <c r="L1897" s="239"/>
      <c r="M1897" s="239"/>
      <c r="N1897" s="239"/>
      <c r="O1897" s="239"/>
    </row>
    <row r="1898" spans="2:15">
      <c r="B1898" s="251" t="s">
        <v>1438</v>
      </c>
      <c r="C1898" s="251" t="s">
        <v>4221</v>
      </c>
      <c r="D1898" s="251" t="s">
        <v>957</v>
      </c>
      <c r="E1898" s="251"/>
      <c r="F1898" s="251"/>
      <c r="G1898" s="251" t="s">
        <v>4250</v>
      </c>
      <c r="H1898" s="251" t="s">
        <v>4251</v>
      </c>
      <c r="I1898" s="679">
        <v>1950</v>
      </c>
      <c r="J1898" s="251" t="s">
        <v>4153</v>
      </c>
      <c r="K1898" s="251" t="s">
        <v>2495</v>
      </c>
      <c r="L1898" s="239"/>
      <c r="M1898" s="239"/>
      <c r="N1898" s="239"/>
      <c r="O1898" s="239"/>
    </row>
    <row r="1899" spans="2:15">
      <c r="B1899" s="251" t="s">
        <v>1438</v>
      </c>
      <c r="C1899" s="251" t="s">
        <v>4221</v>
      </c>
      <c r="D1899" s="251" t="s">
        <v>953</v>
      </c>
      <c r="E1899" s="251"/>
      <c r="F1899" s="251"/>
      <c r="G1899" s="251" t="s">
        <v>4246</v>
      </c>
      <c r="H1899" s="251" t="s">
        <v>4247</v>
      </c>
      <c r="I1899" s="679">
        <v>2900</v>
      </c>
      <c r="J1899" s="251" t="s">
        <v>4153</v>
      </c>
      <c r="K1899" s="251" t="s">
        <v>2495</v>
      </c>
      <c r="L1899" s="239"/>
      <c r="M1899" s="239"/>
      <c r="N1899" s="239"/>
      <c r="O1899" s="239"/>
    </row>
    <row r="1900" spans="2:15">
      <c r="B1900" s="251" t="s">
        <v>1438</v>
      </c>
      <c r="C1900" s="251" t="s">
        <v>4221</v>
      </c>
      <c r="D1900" s="251" t="s">
        <v>941</v>
      </c>
      <c r="E1900" s="251"/>
      <c r="F1900" s="251"/>
      <c r="G1900" s="251" t="s">
        <v>4248</v>
      </c>
      <c r="H1900" s="251" t="s">
        <v>4249</v>
      </c>
      <c r="I1900" s="679">
        <v>2550</v>
      </c>
      <c r="J1900" s="251" t="s">
        <v>4153</v>
      </c>
      <c r="K1900" s="251" t="s">
        <v>2495</v>
      </c>
      <c r="L1900" s="239"/>
      <c r="M1900" s="239"/>
      <c r="N1900" s="239"/>
      <c r="O1900" s="239"/>
    </row>
    <row r="1901" spans="2:15">
      <c r="B1901" s="251" t="s">
        <v>1438</v>
      </c>
      <c r="C1901" s="251" t="s">
        <v>4221</v>
      </c>
      <c r="D1901" s="251" t="s">
        <v>941</v>
      </c>
      <c r="E1901" s="251"/>
      <c r="F1901" s="251"/>
      <c r="G1901" s="251" t="s">
        <v>4248</v>
      </c>
      <c r="H1901" s="251" t="s">
        <v>4249</v>
      </c>
      <c r="I1901" s="679">
        <v>250</v>
      </c>
      <c r="J1901" s="251" t="s">
        <v>4153</v>
      </c>
      <c r="K1901" s="251" t="s">
        <v>2495</v>
      </c>
      <c r="L1901" s="239"/>
      <c r="M1901" s="239"/>
      <c r="N1901" s="239"/>
      <c r="O1901" s="239"/>
    </row>
    <row r="1902" spans="2:15">
      <c r="B1902" s="251" t="s">
        <v>1438</v>
      </c>
      <c r="C1902" s="251" t="s">
        <v>4221</v>
      </c>
      <c r="D1902" s="251" t="s">
        <v>957</v>
      </c>
      <c r="E1902" s="251"/>
      <c r="F1902" s="251"/>
      <c r="G1902" s="251" t="s">
        <v>4250</v>
      </c>
      <c r="H1902" s="251" t="s">
        <v>4251</v>
      </c>
      <c r="I1902" s="679">
        <v>50</v>
      </c>
      <c r="J1902" s="251" t="s">
        <v>4153</v>
      </c>
      <c r="K1902" s="251" t="s">
        <v>2495</v>
      </c>
      <c r="L1902" s="239"/>
      <c r="M1902" s="239"/>
      <c r="N1902" s="239"/>
      <c r="O1902" s="239"/>
    </row>
    <row r="1903" spans="2:15" ht="43.5">
      <c r="B1903" s="251" t="s">
        <v>1438</v>
      </c>
      <c r="C1903" s="251" t="s">
        <v>4252</v>
      </c>
      <c r="D1903" s="251" t="s">
        <v>4008</v>
      </c>
      <c r="E1903" s="251"/>
      <c r="F1903" s="251"/>
      <c r="G1903" s="251" t="s">
        <v>4253</v>
      </c>
      <c r="H1903" s="251" t="s">
        <v>4254</v>
      </c>
      <c r="I1903" s="679">
        <v>14.99</v>
      </c>
      <c r="J1903" s="251" t="s">
        <v>956</v>
      </c>
      <c r="K1903" s="251" t="s">
        <v>2495</v>
      </c>
      <c r="L1903" s="239"/>
      <c r="M1903" s="239"/>
      <c r="N1903" s="239"/>
      <c r="O1903" s="239"/>
    </row>
    <row r="1904" spans="2:15" ht="43.5">
      <c r="B1904" s="251" t="s">
        <v>1438</v>
      </c>
      <c r="C1904" s="251" t="s">
        <v>4252</v>
      </c>
      <c r="D1904" s="251" t="s">
        <v>4012</v>
      </c>
      <c r="E1904" s="251"/>
      <c r="F1904" s="251"/>
      <c r="G1904" s="251" t="s">
        <v>4253</v>
      </c>
      <c r="H1904" s="251" t="s">
        <v>4254</v>
      </c>
      <c r="I1904" s="679">
        <v>24.212</v>
      </c>
      <c r="J1904" s="251" t="s">
        <v>956</v>
      </c>
      <c r="K1904" s="251" t="s">
        <v>2495</v>
      </c>
      <c r="L1904" s="239"/>
      <c r="M1904" s="239"/>
      <c r="N1904" s="239"/>
      <c r="O1904" s="239"/>
    </row>
    <row r="1905" spans="2:15" ht="43.5">
      <c r="B1905" s="251" t="s">
        <v>1438</v>
      </c>
      <c r="C1905" s="251" t="s">
        <v>4252</v>
      </c>
      <c r="D1905" s="251" t="s">
        <v>4008</v>
      </c>
      <c r="E1905" s="251"/>
      <c r="F1905" s="251"/>
      <c r="G1905" s="251" t="s">
        <v>4253</v>
      </c>
      <c r="H1905" s="251" t="s">
        <v>4254</v>
      </c>
      <c r="I1905" s="679">
        <v>19.488</v>
      </c>
      <c r="J1905" s="251" t="s">
        <v>956</v>
      </c>
      <c r="K1905" s="251" t="s">
        <v>2495</v>
      </c>
      <c r="L1905" s="239"/>
      <c r="M1905" s="239"/>
      <c r="N1905" s="239"/>
      <c r="O1905" s="239"/>
    </row>
    <row r="1906" spans="2:15" ht="43.5">
      <c r="B1906" s="251" t="s">
        <v>1438</v>
      </c>
      <c r="C1906" s="251" t="s">
        <v>4252</v>
      </c>
      <c r="D1906" s="251" t="s">
        <v>957</v>
      </c>
      <c r="E1906" s="251"/>
      <c r="F1906" s="251"/>
      <c r="G1906" s="251"/>
      <c r="H1906" s="251"/>
      <c r="I1906" s="679">
        <v>9010</v>
      </c>
      <c r="J1906" s="251" t="s">
        <v>4153</v>
      </c>
      <c r="K1906" s="251" t="s">
        <v>2495</v>
      </c>
      <c r="L1906" s="239"/>
      <c r="M1906" s="239"/>
      <c r="N1906" s="239"/>
      <c r="O1906" s="239"/>
    </row>
    <row r="1907" spans="2:15" ht="43.5">
      <c r="B1907" s="251" t="s">
        <v>1438</v>
      </c>
      <c r="C1907" s="251" t="s">
        <v>4252</v>
      </c>
      <c r="D1907" s="251" t="s">
        <v>4008</v>
      </c>
      <c r="E1907" s="251"/>
      <c r="F1907" s="251"/>
      <c r="G1907" s="251" t="s">
        <v>4253</v>
      </c>
      <c r="H1907" s="251" t="s">
        <v>4254</v>
      </c>
      <c r="I1907" s="679">
        <v>4.585</v>
      </c>
      <c r="J1907" s="251" t="s">
        <v>956</v>
      </c>
      <c r="K1907" s="251" t="s">
        <v>2495</v>
      </c>
      <c r="L1907" s="239"/>
      <c r="M1907" s="239"/>
      <c r="N1907" s="239"/>
      <c r="O1907" s="239"/>
    </row>
    <row r="1908" spans="2:15" ht="43.5">
      <c r="B1908" s="251" t="s">
        <v>1438</v>
      </c>
      <c r="C1908" s="251" t="s">
        <v>4252</v>
      </c>
      <c r="D1908" s="251" t="s">
        <v>4008</v>
      </c>
      <c r="E1908" s="251"/>
      <c r="F1908" s="251"/>
      <c r="G1908" s="251" t="s">
        <v>4253</v>
      </c>
      <c r="H1908" s="251" t="s">
        <v>4254</v>
      </c>
      <c r="I1908" s="679">
        <v>12.554</v>
      </c>
      <c r="J1908" s="251" t="s">
        <v>956</v>
      </c>
      <c r="K1908" s="251" t="s">
        <v>2495</v>
      </c>
      <c r="L1908" s="239"/>
      <c r="M1908" s="239"/>
      <c r="N1908" s="239"/>
      <c r="O1908" s="239"/>
    </row>
    <row r="1909" spans="2:15" ht="43.5">
      <c r="B1909" s="251" t="s">
        <v>1438</v>
      </c>
      <c r="C1909" s="251" t="s">
        <v>4252</v>
      </c>
      <c r="D1909" s="251" t="s">
        <v>4008</v>
      </c>
      <c r="E1909" s="251"/>
      <c r="F1909" s="251"/>
      <c r="G1909" s="251" t="s">
        <v>4253</v>
      </c>
      <c r="H1909" s="251" t="s">
        <v>4254</v>
      </c>
      <c r="I1909" s="679">
        <v>7.9050000000000002</v>
      </c>
      <c r="J1909" s="251" t="s">
        <v>956</v>
      </c>
      <c r="K1909" s="251" t="s">
        <v>2495</v>
      </c>
      <c r="L1909" s="239"/>
      <c r="M1909" s="239"/>
      <c r="N1909" s="239"/>
      <c r="O1909" s="239"/>
    </row>
    <row r="1910" spans="2:15" ht="43.5">
      <c r="B1910" s="251" t="s">
        <v>1438</v>
      </c>
      <c r="C1910" s="251" t="s">
        <v>4252</v>
      </c>
      <c r="D1910" s="251" t="s">
        <v>941</v>
      </c>
      <c r="E1910" s="251"/>
      <c r="F1910" s="251"/>
      <c r="G1910" s="251" t="s">
        <v>4255</v>
      </c>
      <c r="H1910" s="251" t="s">
        <v>4256</v>
      </c>
      <c r="I1910" s="679">
        <v>8</v>
      </c>
      <c r="J1910" s="251" t="s">
        <v>944</v>
      </c>
      <c r="K1910" s="251" t="s">
        <v>2495</v>
      </c>
      <c r="L1910" s="239"/>
      <c r="M1910" s="239"/>
      <c r="N1910" s="239"/>
      <c r="O1910" s="239"/>
    </row>
    <row r="1911" spans="2:15" ht="43.5">
      <c r="B1911" s="251" t="s">
        <v>1438</v>
      </c>
      <c r="C1911" s="251" t="s">
        <v>4252</v>
      </c>
      <c r="D1911" s="251" t="s">
        <v>953</v>
      </c>
      <c r="E1911" s="251"/>
      <c r="F1911" s="251"/>
      <c r="G1911" s="251" t="s">
        <v>4255</v>
      </c>
      <c r="H1911" s="251" t="s">
        <v>4256</v>
      </c>
      <c r="I1911" s="679">
        <v>8</v>
      </c>
      <c r="J1911" s="251" t="s">
        <v>944</v>
      </c>
      <c r="K1911" s="251" t="s">
        <v>2495</v>
      </c>
      <c r="L1911" s="239"/>
      <c r="M1911" s="239"/>
      <c r="N1911" s="239"/>
      <c r="O1911" s="239"/>
    </row>
    <row r="1912" spans="2:15" ht="43.5">
      <c r="B1912" s="251" t="s">
        <v>1438</v>
      </c>
      <c r="C1912" s="251" t="s">
        <v>4252</v>
      </c>
      <c r="D1912" s="251" t="s">
        <v>953</v>
      </c>
      <c r="E1912" s="251"/>
      <c r="F1912" s="251"/>
      <c r="G1912" s="251" t="s">
        <v>4255</v>
      </c>
      <c r="H1912" s="251" t="s">
        <v>4256</v>
      </c>
      <c r="I1912" s="679">
        <v>8</v>
      </c>
      <c r="J1912" s="251" t="s">
        <v>944</v>
      </c>
      <c r="K1912" s="251" t="s">
        <v>2495</v>
      </c>
      <c r="L1912" s="239"/>
      <c r="M1912" s="239"/>
      <c r="N1912" s="239"/>
      <c r="O1912" s="239"/>
    </row>
    <row r="1913" spans="2:15" ht="43.5">
      <c r="B1913" s="251" t="s">
        <v>1438</v>
      </c>
      <c r="C1913" s="251" t="s">
        <v>4252</v>
      </c>
      <c r="D1913" s="251" t="s">
        <v>941</v>
      </c>
      <c r="E1913" s="251"/>
      <c r="F1913" s="251"/>
      <c r="G1913" s="251" t="s">
        <v>4255</v>
      </c>
      <c r="H1913" s="251" t="s">
        <v>4256</v>
      </c>
      <c r="I1913" s="679">
        <v>8</v>
      </c>
      <c r="J1913" s="251" t="s">
        <v>944</v>
      </c>
      <c r="K1913" s="251" t="s">
        <v>2495</v>
      </c>
      <c r="L1913" s="239"/>
      <c r="M1913" s="239"/>
      <c r="N1913" s="239"/>
      <c r="O1913" s="239"/>
    </row>
    <row r="1914" spans="2:15" ht="43.5">
      <c r="B1914" s="251" t="s">
        <v>1438</v>
      </c>
      <c r="C1914" s="251" t="s">
        <v>4252</v>
      </c>
      <c r="D1914" s="251" t="s">
        <v>953</v>
      </c>
      <c r="E1914" s="251"/>
      <c r="F1914" s="251"/>
      <c r="G1914" s="251" t="s">
        <v>4255</v>
      </c>
      <c r="H1914" s="251" t="s">
        <v>4256</v>
      </c>
      <c r="I1914" s="679">
        <v>8</v>
      </c>
      <c r="J1914" s="251" t="s">
        <v>944</v>
      </c>
      <c r="K1914" s="251" t="s">
        <v>2495</v>
      </c>
      <c r="L1914" s="239"/>
      <c r="M1914" s="239"/>
      <c r="N1914" s="239"/>
      <c r="O1914" s="239"/>
    </row>
    <row r="1915" spans="2:15" ht="43.5">
      <c r="B1915" s="251" t="s">
        <v>1438</v>
      </c>
      <c r="C1915" s="251" t="s">
        <v>4252</v>
      </c>
      <c r="D1915" s="251" t="s">
        <v>941</v>
      </c>
      <c r="E1915" s="251"/>
      <c r="F1915" s="251"/>
      <c r="G1915" s="251" t="s">
        <v>4255</v>
      </c>
      <c r="H1915" s="251" t="s">
        <v>4256</v>
      </c>
      <c r="I1915" s="679">
        <v>8</v>
      </c>
      <c r="J1915" s="251" t="s">
        <v>944</v>
      </c>
      <c r="K1915" s="251" t="s">
        <v>2495</v>
      </c>
      <c r="L1915" s="239"/>
      <c r="M1915" s="239"/>
      <c r="N1915" s="239"/>
      <c r="O1915" s="239"/>
    </row>
    <row r="1916" spans="2:15" ht="43.5">
      <c r="B1916" s="251" t="s">
        <v>1438</v>
      </c>
      <c r="C1916" s="251" t="s">
        <v>4252</v>
      </c>
      <c r="D1916" s="251" t="s">
        <v>941</v>
      </c>
      <c r="E1916" s="251"/>
      <c r="F1916" s="251"/>
      <c r="G1916" s="251" t="s">
        <v>4255</v>
      </c>
      <c r="H1916" s="251" t="s">
        <v>4256</v>
      </c>
      <c r="I1916" s="679">
        <v>8</v>
      </c>
      <c r="J1916" s="251" t="s">
        <v>944</v>
      </c>
      <c r="K1916" s="251" t="s">
        <v>2495</v>
      </c>
      <c r="L1916" s="239"/>
      <c r="M1916" s="239"/>
      <c r="N1916" s="239"/>
      <c r="O1916" s="239"/>
    </row>
    <row r="1917" spans="2:15" ht="43.5">
      <c r="B1917" s="251" t="s">
        <v>1438</v>
      </c>
      <c r="C1917" s="251" t="s">
        <v>4252</v>
      </c>
      <c r="D1917" s="251" t="s">
        <v>953</v>
      </c>
      <c r="E1917" s="251"/>
      <c r="F1917" s="251"/>
      <c r="G1917" s="251" t="s">
        <v>4255</v>
      </c>
      <c r="H1917" s="251" t="s">
        <v>4256</v>
      </c>
      <c r="I1917" s="679">
        <v>8</v>
      </c>
      <c r="J1917" s="251" t="s">
        <v>944</v>
      </c>
      <c r="K1917" s="251" t="s">
        <v>2495</v>
      </c>
      <c r="L1917" s="239"/>
      <c r="M1917" s="239"/>
      <c r="N1917" s="239"/>
      <c r="O1917" s="239"/>
    </row>
    <row r="1918" spans="2:15" ht="43.5">
      <c r="B1918" s="251" t="s">
        <v>1438</v>
      </c>
      <c r="C1918" s="251" t="s">
        <v>4252</v>
      </c>
      <c r="D1918" s="251" t="s">
        <v>953</v>
      </c>
      <c r="E1918" s="251"/>
      <c r="F1918" s="251"/>
      <c r="G1918" s="251" t="s">
        <v>4255</v>
      </c>
      <c r="H1918" s="251" t="s">
        <v>4256</v>
      </c>
      <c r="I1918" s="679">
        <v>8</v>
      </c>
      <c r="J1918" s="251" t="s">
        <v>944</v>
      </c>
      <c r="K1918" s="251" t="s">
        <v>2495</v>
      </c>
      <c r="L1918" s="239"/>
      <c r="M1918" s="239"/>
      <c r="N1918" s="239"/>
      <c r="O1918" s="239"/>
    </row>
    <row r="1919" spans="2:15" ht="43.5">
      <c r="B1919" s="251" t="s">
        <v>1438</v>
      </c>
      <c r="C1919" s="251" t="s">
        <v>4252</v>
      </c>
      <c r="D1919" s="251" t="s">
        <v>957</v>
      </c>
      <c r="E1919" s="251"/>
      <c r="F1919" s="251"/>
      <c r="G1919" s="251"/>
      <c r="H1919" s="251"/>
      <c r="I1919" s="679">
        <v>9010</v>
      </c>
      <c r="J1919" s="251" t="s">
        <v>4153</v>
      </c>
      <c r="K1919" s="251" t="s">
        <v>2495</v>
      </c>
      <c r="L1919" s="239"/>
      <c r="M1919" s="239"/>
      <c r="N1919" s="239"/>
      <c r="O1919" s="239"/>
    </row>
    <row r="1920" spans="2:15" ht="43.5">
      <c r="B1920" s="251" t="s">
        <v>1438</v>
      </c>
      <c r="C1920" s="251" t="s">
        <v>4252</v>
      </c>
      <c r="D1920" s="251" t="s">
        <v>4008</v>
      </c>
      <c r="E1920" s="251"/>
      <c r="F1920" s="251"/>
      <c r="G1920" s="251" t="s">
        <v>4253</v>
      </c>
      <c r="H1920" s="251" t="s">
        <v>4254</v>
      </c>
      <c r="I1920" s="679">
        <v>13.263</v>
      </c>
      <c r="J1920" s="251" t="s">
        <v>956</v>
      </c>
      <c r="K1920" s="251" t="s">
        <v>2495</v>
      </c>
      <c r="L1920" s="239"/>
      <c r="M1920" s="239"/>
      <c r="N1920" s="239"/>
      <c r="O1920" s="239"/>
    </row>
    <row r="1921" spans="2:15" ht="43.5">
      <c r="B1921" s="251" t="s">
        <v>1438</v>
      </c>
      <c r="C1921" s="251" t="s">
        <v>4252</v>
      </c>
      <c r="D1921" s="251" t="s">
        <v>4008</v>
      </c>
      <c r="E1921" s="251"/>
      <c r="F1921" s="251"/>
      <c r="G1921" s="251" t="s">
        <v>4253</v>
      </c>
      <c r="H1921" s="251" t="s">
        <v>4254</v>
      </c>
      <c r="I1921" s="679">
        <v>5.7</v>
      </c>
      <c r="J1921" s="251" t="s">
        <v>956</v>
      </c>
      <c r="K1921" s="251" t="s">
        <v>2495</v>
      </c>
      <c r="L1921" s="239"/>
      <c r="M1921" s="239"/>
      <c r="N1921" s="239"/>
      <c r="O1921" s="239"/>
    </row>
    <row r="1922" spans="2:15" ht="43.5">
      <c r="B1922" s="251" t="s">
        <v>1438</v>
      </c>
      <c r="C1922" s="251" t="s">
        <v>4252</v>
      </c>
      <c r="D1922" s="251" t="s">
        <v>953</v>
      </c>
      <c r="E1922" s="251"/>
      <c r="F1922" s="251"/>
      <c r="G1922" s="251" t="s">
        <v>4255</v>
      </c>
      <c r="H1922" s="251" t="s">
        <v>4256</v>
      </c>
      <c r="I1922" s="679">
        <v>8</v>
      </c>
      <c r="J1922" s="251" t="s">
        <v>944</v>
      </c>
      <c r="K1922" s="251" t="s">
        <v>2495</v>
      </c>
      <c r="L1922" s="239"/>
      <c r="M1922" s="239"/>
      <c r="N1922" s="239"/>
      <c r="O1922" s="239"/>
    </row>
    <row r="1923" spans="2:15" ht="43.5">
      <c r="B1923" s="251" t="s">
        <v>1438</v>
      </c>
      <c r="C1923" s="251" t="s">
        <v>4252</v>
      </c>
      <c r="D1923" s="251" t="s">
        <v>941</v>
      </c>
      <c r="E1923" s="251"/>
      <c r="F1923" s="251"/>
      <c r="G1923" s="251" t="s">
        <v>4255</v>
      </c>
      <c r="H1923" s="251" t="s">
        <v>4256</v>
      </c>
      <c r="I1923" s="679">
        <v>8</v>
      </c>
      <c r="J1923" s="251" t="s">
        <v>944</v>
      </c>
      <c r="K1923" s="251" t="s">
        <v>2495</v>
      </c>
      <c r="L1923" s="239"/>
      <c r="M1923" s="239"/>
      <c r="N1923" s="239"/>
      <c r="O1923" s="239"/>
    </row>
    <row r="1924" spans="2:15" ht="43.5">
      <c r="B1924" s="251" t="s">
        <v>1438</v>
      </c>
      <c r="C1924" s="251" t="s">
        <v>4252</v>
      </c>
      <c r="D1924" s="251" t="s">
        <v>4008</v>
      </c>
      <c r="E1924" s="251"/>
      <c r="F1924" s="251"/>
      <c r="G1924" s="251" t="s">
        <v>4253</v>
      </c>
      <c r="H1924" s="251" t="s">
        <v>4254</v>
      </c>
      <c r="I1924" s="679">
        <v>13.24</v>
      </c>
      <c r="J1924" s="251" t="s">
        <v>956</v>
      </c>
      <c r="K1924" s="251" t="s">
        <v>2495</v>
      </c>
      <c r="L1924" s="239"/>
      <c r="M1924" s="239"/>
      <c r="N1924" s="239"/>
      <c r="O1924" s="239"/>
    </row>
    <row r="1925" spans="2:15" ht="43.5">
      <c r="B1925" s="251" t="s">
        <v>1438</v>
      </c>
      <c r="C1925" s="251" t="s">
        <v>4252</v>
      </c>
      <c r="D1925" s="251" t="s">
        <v>957</v>
      </c>
      <c r="E1925" s="251"/>
      <c r="F1925" s="251"/>
      <c r="G1925" s="251"/>
      <c r="H1925" s="251"/>
      <c r="I1925" s="679">
        <v>9010</v>
      </c>
      <c r="J1925" s="251" t="s">
        <v>4153</v>
      </c>
      <c r="K1925" s="251" t="s">
        <v>2495</v>
      </c>
      <c r="L1925" s="239"/>
      <c r="M1925" s="239"/>
      <c r="N1925" s="239"/>
      <c r="O1925" s="239"/>
    </row>
    <row r="1926" spans="2:15" ht="43.5">
      <c r="B1926" s="251" t="s">
        <v>1438</v>
      </c>
      <c r="C1926" s="251" t="s">
        <v>4252</v>
      </c>
      <c r="D1926" s="251" t="s">
        <v>957</v>
      </c>
      <c r="E1926" s="251"/>
      <c r="F1926" s="251"/>
      <c r="G1926" s="251"/>
      <c r="H1926" s="251"/>
      <c r="I1926" s="679">
        <v>9010</v>
      </c>
      <c r="J1926" s="251" t="s">
        <v>4153</v>
      </c>
      <c r="K1926" s="251" t="s">
        <v>2495</v>
      </c>
      <c r="L1926" s="239"/>
      <c r="M1926" s="239"/>
      <c r="N1926" s="239"/>
      <c r="O1926" s="239"/>
    </row>
    <row r="1927" spans="2:15" ht="43.5">
      <c r="B1927" s="251" t="s">
        <v>1438</v>
      </c>
      <c r="C1927" s="251" t="s">
        <v>4252</v>
      </c>
      <c r="D1927" s="251" t="s">
        <v>4008</v>
      </c>
      <c r="E1927" s="251"/>
      <c r="F1927" s="251"/>
      <c r="G1927" s="251" t="s">
        <v>4253</v>
      </c>
      <c r="H1927" s="251" t="s">
        <v>4254</v>
      </c>
      <c r="I1927" s="679">
        <v>11.619</v>
      </c>
      <c r="J1927" s="251" t="s">
        <v>956</v>
      </c>
      <c r="K1927" s="251" t="s">
        <v>2495</v>
      </c>
      <c r="L1927" s="239"/>
      <c r="M1927" s="239"/>
      <c r="N1927" s="239"/>
      <c r="O1927" s="239"/>
    </row>
    <row r="1928" spans="2:15" ht="43.5">
      <c r="B1928" s="251" t="s">
        <v>1438</v>
      </c>
      <c r="C1928" s="251" t="s">
        <v>4252</v>
      </c>
      <c r="D1928" s="251" t="s">
        <v>4008</v>
      </c>
      <c r="E1928" s="251"/>
      <c r="F1928" s="251"/>
      <c r="G1928" s="251" t="s">
        <v>4253</v>
      </c>
      <c r="H1928" s="251" t="s">
        <v>4254</v>
      </c>
      <c r="I1928" s="679">
        <v>15.565</v>
      </c>
      <c r="J1928" s="251" t="s">
        <v>956</v>
      </c>
      <c r="K1928" s="251" t="s">
        <v>2495</v>
      </c>
      <c r="L1928" s="239"/>
      <c r="M1928" s="239"/>
      <c r="N1928" s="239"/>
      <c r="O1928" s="239"/>
    </row>
    <row r="1929" spans="2:15" ht="43.5">
      <c r="B1929" s="251" t="s">
        <v>1438</v>
      </c>
      <c r="C1929" s="251" t="s">
        <v>4252</v>
      </c>
      <c r="D1929" s="251" t="s">
        <v>941</v>
      </c>
      <c r="E1929" s="251"/>
      <c r="F1929" s="251"/>
      <c r="G1929" s="251" t="s">
        <v>4255</v>
      </c>
      <c r="H1929" s="251" t="s">
        <v>4256</v>
      </c>
      <c r="I1929" s="679">
        <v>8</v>
      </c>
      <c r="J1929" s="251" t="s">
        <v>944</v>
      </c>
      <c r="K1929" s="251" t="s">
        <v>2495</v>
      </c>
      <c r="L1929" s="239"/>
      <c r="M1929" s="239"/>
      <c r="N1929" s="239"/>
      <c r="O1929" s="239"/>
    </row>
    <row r="1930" spans="2:15" ht="43.5">
      <c r="B1930" s="251" t="s">
        <v>1438</v>
      </c>
      <c r="C1930" s="251" t="s">
        <v>4252</v>
      </c>
      <c r="D1930" s="251" t="s">
        <v>4008</v>
      </c>
      <c r="E1930" s="251"/>
      <c r="F1930" s="251"/>
      <c r="G1930" s="251" t="s">
        <v>4253</v>
      </c>
      <c r="H1930" s="251" t="s">
        <v>4254</v>
      </c>
      <c r="I1930" s="679">
        <v>16.962</v>
      </c>
      <c r="J1930" s="251" t="s">
        <v>956</v>
      </c>
      <c r="K1930" s="251" t="s">
        <v>2495</v>
      </c>
      <c r="L1930" s="239"/>
      <c r="M1930" s="239"/>
      <c r="N1930" s="239"/>
      <c r="O1930" s="239"/>
    </row>
    <row r="1931" spans="2:15" ht="43.5">
      <c r="B1931" s="251" t="s">
        <v>1438</v>
      </c>
      <c r="C1931" s="251" t="s">
        <v>4252</v>
      </c>
      <c r="D1931" s="251" t="s">
        <v>4008</v>
      </c>
      <c r="E1931" s="251"/>
      <c r="F1931" s="251"/>
      <c r="G1931" s="251" t="s">
        <v>4253</v>
      </c>
      <c r="H1931" s="251" t="s">
        <v>4254</v>
      </c>
      <c r="I1931" s="679">
        <v>7.7039999999999997</v>
      </c>
      <c r="J1931" s="251" t="s">
        <v>956</v>
      </c>
      <c r="K1931" s="251" t="s">
        <v>2495</v>
      </c>
      <c r="L1931" s="239"/>
      <c r="M1931" s="239"/>
      <c r="N1931" s="239"/>
      <c r="O1931" s="239"/>
    </row>
    <row r="1932" spans="2:15" ht="43.5">
      <c r="B1932" s="251" t="s">
        <v>1438</v>
      </c>
      <c r="C1932" s="251" t="s">
        <v>4252</v>
      </c>
      <c r="D1932" s="251" t="s">
        <v>4008</v>
      </c>
      <c r="E1932" s="251"/>
      <c r="F1932" s="251"/>
      <c r="G1932" s="251" t="s">
        <v>4253</v>
      </c>
      <c r="H1932" s="251" t="s">
        <v>4254</v>
      </c>
      <c r="I1932" s="679">
        <v>14.586</v>
      </c>
      <c r="J1932" s="251" t="s">
        <v>956</v>
      </c>
      <c r="K1932" s="251" t="s">
        <v>2495</v>
      </c>
      <c r="L1932" s="239"/>
      <c r="M1932" s="239"/>
      <c r="N1932" s="239"/>
      <c r="O1932" s="239"/>
    </row>
    <row r="1933" spans="2:15" ht="43.5">
      <c r="B1933" s="251" t="s">
        <v>1438</v>
      </c>
      <c r="C1933" s="251" t="s">
        <v>4252</v>
      </c>
      <c r="D1933" s="251" t="s">
        <v>941</v>
      </c>
      <c r="E1933" s="251"/>
      <c r="F1933" s="251"/>
      <c r="G1933" s="251" t="s">
        <v>4255</v>
      </c>
      <c r="H1933" s="251" t="s">
        <v>4256</v>
      </c>
      <c r="I1933" s="679">
        <v>8</v>
      </c>
      <c r="J1933" s="251" t="s">
        <v>944</v>
      </c>
      <c r="K1933" s="251" t="s">
        <v>2495</v>
      </c>
      <c r="L1933" s="239"/>
      <c r="M1933" s="239"/>
      <c r="N1933" s="239"/>
      <c r="O1933" s="239"/>
    </row>
    <row r="1934" spans="2:15" ht="43.5">
      <c r="B1934" s="251" t="s">
        <v>1438</v>
      </c>
      <c r="C1934" s="251" t="s">
        <v>4252</v>
      </c>
      <c r="D1934" s="251" t="s">
        <v>953</v>
      </c>
      <c r="E1934" s="251"/>
      <c r="F1934" s="251"/>
      <c r="G1934" s="251" t="s">
        <v>4255</v>
      </c>
      <c r="H1934" s="251" t="s">
        <v>4256</v>
      </c>
      <c r="I1934" s="679">
        <v>8</v>
      </c>
      <c r="J1934" s="251" t="s">
        <v>944</v>
      </c>
      <c r="K1934" s="251" t="s">
        <v>2495</v>
      </c>
      <c r="L1934" s="239"/>
      <c r="M1934" s="239"/>
      <c r="N1934" s="239"/>
      <c r="O1934" s="239"/>
    </row>
    <row r="1935" spans="2:15" ht="43.5">
      <c r="B1935" s="251" t="s">
        <v>1438</v>
      </c>
      <c r="C1935" s="251" t="s">
        <v>4252</v>
      </c>
      <c r="D1935" s="251" t="s">
        <v>4034</v>
      </c>
      <c r="E1935" s="251"/>
      <c r="F1935" s="251"/>
      <c r="G1935" s="251" t="s">
        <v>4255</v>
      </c>
      <c r="H1935" s="251" t="s">
        <v>4256</v>
      </c>
      <c r="I1935" s="679">
        <v>8</v>
      </c>
      <c r="J1935" s="251" t="s">
        <v>944</v>
      </c>
      <c r="K1935" s="251" t="s">
        <v>2495</v>
      </c>
      <c r="L1935" s="239"/>
      <c r="M1935" s="239"/>
      <c r="N1935" s="239"/>
      <c r="O1935" s="239"/>
    </row>
    <row r="1936" spans="2:15" ht="43.5">
      <c r="B1936" s="251" t="s">
        <v>1438</v>
      </c>
      <c r="C1936" s="251" t="s">
        <v>4252</v>
      </c>
      <c r="D1936" s="251" t="s">
        <v>4008</v>
      </c>
      <c r="E1936" s="251"/>
      <c r="F1936" s="251"/>
      <c r="G1936" s="251" t="s">
        <v>4253</v>
      </c>
      <c r="H1936" s="251" t="s">
        <v>4254</v>
      </c>
      <c r="I1936" s="679">
        <v>10.743</v>
      </c>
      <c r="J1936" s="251" t="s">
        <v>956</v>
      </c>
      <c r="K1936" s="251" t="s">
        <v>2495</v>
      </c>
      <c r="L1936" s="239"/>
      <c r="M1936" s="239"/>
      <c r="N1936" s="239"/>
      <c r="O1936" s="239"/>
    </row>
    <row r="1937" spans="2:15" ht="43.5">
      <c r="B1937" s="251" t="s">
        <v>1438</v>
      </c>
      <c r="C1937" s="251" t="s">
        <v>4252</v>
      </c>
      <c r="D1937" s="251" t="s">
        <v>4008</v>
      </c>
      <c r="E1937" s="251"/>
      <c r="F1937" s="251"/>
      <c r="G1937" s="251" t="s">
        <v>4253</v>
      </c>
      <c r="H1937" s="251" t="s">
        <v>4254</v>
      </c>
      <c r="I1937" s="679">
        <v>13.41</v>
      </c>
      <c r="J1937" s="251" t="s">
        <v>956</v>
      </c>
      <c r="K1937" s="251" t="s">
        <v>2495</v>
      </c>
      <c r="L1937" s="239"/>
      <c r="M1937" s="239"/>
      <c r="N1937" s="239"/>
      <c r="O1937" s="239"/>
    </row>
    <row r="1938" spans="2:15" ht="43.5">
      <c r="B1938" s="251" t="s">
        <v>1438</v>
      </c>
      <c r="C1938" s="251" t="s">
        <v>4252</v>
      </c>
      <c r="D1938" s="251" t="s">
        <v>4034</v>
      </c>
      <c r="E1938" s="251"/>
      <c r="F1938" s="251"/>
      <c r="G1938" s="251" t="s">
        <v>4255</v>
      </c>
      <c r="H1938" s="251" t="s">
        <v>4256</v>
      </c>
      <c r="I1938" s="679">
        <v>8</v>
      </c>
      <c r="J1938" s="251" t="s">
        <v>944</v>
      </c>
      <c r="K1938" s="251" t="s">
        <v>2495</v>
      </c>
      <c r="L1938" s="239"/>
      <c r="M1938" s="239"/>
      <c r="N1938" s="239"/>
      <c r="O1938" s="239"/>
    </row>
    <row r="1939" spans="2:15" ht="43.5">
      <c r="B1939" s="251" t="s">
        <v>1438</v>
      </c>
      <c r="C1939" s="251" t="s">
        <v>4252</v>
      </c>
      <c r="D1939" s="251" t="s">
        <v>4008</v>
      </c>
      <c r="E1939" s="251"/>
      <c r="F1939" s="251"/>
      <c r="G1939" s="251" t="s">
        <v>4253</v>
      </c>
      <c r="H1939" s="251" t="s">
        <v>4254</v>
      </c>
      <c r="I1939" s="679">
        <v>26.523</v>
      </c>
      <c r="J1939" s="251" t="s">
        <v>956</v>
      </c>
      <c r="K1939" s="251" t="s">
        <v>2495</v>
      </c>
      <c r="L1939" s="239"/>
      <c r="M1939" s="239"/>
      <c r="N1939" s="239"/>
      <c r="O1939" s="239"/>
    </row>
    <row r="1940" spans="2:15" ht="43.5">
      <c r="B1940" s="251" t="s">
        <v>1438</v>
      </c>
      <c r="C1940" s="251" t="s">
        <v>4252</v>
      </c>
      <c r="D1940" s="251" t="s">
        <v>4008</v>
      </c>
      <c r="E1940" s="251"/>
      <c r="F1940" s="251"/>
      <c r="G1940" s="251" t="s">
        <v>4253</v>
      </c>
      <c r="H1940" s="251" t="s">
        <v>4254</v>
      </c>
      <c r="I1940" s="679">
        <v>15.702999999999999</v>
      </c>
      <c r="J1940" s="251" t="s">
        <v>956</v>
      </c>
      <c r="K1940" s="251" t="s">
        <v>2495</v>
      </c>
      <c r="L1940" s="239"/>
      <c r="M1940" s="239"/>
      <c r="N1940" s="239"/>
      <c r="O1940" s="239"/>
    </row>
    <row r="1941" spans="2:15" ht="43.5">
      <c r="B1941" s="251" t="s">
        <v>1438</v>
      </c>
      <c r="C1941" s="251" t="s">
        <v>4252</v>
      </c>
      <c r="D1941" s="251" t="s">
        <v>4012</v>
      </c>
      <c r="E1941" s="251"/>
      <c r="F1941" s="251"/>
      <c r="G1941" s="251" t="s">
        <v>4253</v>
      </c>
      <c r="H1941" s="251" t="s">
        <v>4254</v>
      </c>
      <c r="I1941" s="679">
        <v>11.404999999999999</v>
      </c>
      <c r="J1941" s="251" t="s">
        <v>956</v>
      </c>
      <c r="K1941" s="251" t="s">
        <v>2495</v>
      </c>
      <c r="L1941" s="239"/>
      <c r="M1941" s="239"/>
      <c r="N1941" s="239"/>
      <c r="O1941" s="239"/>
    </row>
    <row r="1942" spans="2:15" ht="43.5">
      <c r="B1942" s="251" t="s">
        <v>1438</v>
      </c>
      <c r="C1942" s="251" t="s">
        <v>4252</v>
      </c>
      <c r="D1942" s="251" t="s">
        <v>4008</v>
      </c>
      <c r="E1942" s="251"/>
      <c r="F1942" s="251"/>
      <c r="G1942" s="251" t="s">
        <v>4253</v>
      </c>
      <c r="H1942" s="251" t="s">
        <v>4254</v>
      </c>
      <c r="I1942" s="679">
        <v>10.981999999999999</v>
      </c>
      <c r="J1942" s="251" t="s">
        <v>956</v>
      </c>
      <c r="K1942" s="251" t="s">
        <v>2495</v>
      </c>
      <c r="L1942" s="239"/>
      <c r="M1942" s="239"/>
      <c r="N1942" s="239"/>
      <c r="O1942" s="239"/>
    </row>
    <row r="1943" spans="2:15" ht="43.5">
      <c r="B1943" s="251" t="s">
        <v>1438</v>
      </c>
      <c r="C1943" s="251" t="s">
        <v>4252</v>
      </c>
      <c r="D1943" s="251" t="s">
        <v>4008</v>
      </c>
      <c r="E1943" s="251"/>
      <c r="F1943" s="251"/>
      <c r="G1943" s="251" t="s">
        <v>4253</v>
      </c>
      <c r="H1943" s="251" t="s">
        <v>4254</v>
      </c>
      <c r="I1943" s="679">
        <v>5.327</v>
      </c>
      <c r="J1943" s="251" t="s">
        <v>956</v>
      </c>
      <c r="K1943" s="251" t="s">
        <v>2495</v>
      </c>
      <c r="L1943" s="239"/>
      <c r="M1943" s="239"/>
      <c r="N1943" s="239"/>
      <c r="O1943" s="239"/>
    </row>
    <row r="1944" spans="2:15" ht="43.5">
      <c r="B1944" s="251" t="s">
        <v>1438</v>
      </c>
      <c r="C1944" s="251" t="s">
        <v>4252</v>
      </c>
      <c r="D1944" s="251" t="s">
        <v>4008</v>
      </c>
      <c r="E1944" s="251"/>
      <c r="F1944" s="251"/>
      <c r="G1944" s="251" t="s">
        <v>4253</v>
      </c>
      <c r="H1944" s="251" t="s">
        <v>4254</v>
      </c>
      <c r="I1944" s="679">
        <v>11.118</v>
      </c>
      <c r="J1944" s="251" t="s">
        <v>956</v>
      </c>
      <c r="K1944" s="251" t="s">
        <v>2495</v>
      </c>
      <c r="L1944" s="239"/>
      <c r="M1944" s="239"/>
      <c r="N1944" s="239"/>
      <c r="O1944" s="239"/>
    </row>
    <row r="1945" spans="2:15" ht="43.5">
      <c r="B1945" s="251" t="s">
        <v>1438</v>
      </c>
      <c r="C1945" s="251" t="s">
        <v>4252</v>
      </c>
      <c r="D1945" s="251" t="s">
        <v>4008</v>
      </c>
      <c r="E1945" s="251"/>
      <c r="F1945" s="251"/>
      <c r="G1945" s="251" t="s">
        <v>4253</v>
      </c>
      <c r="H1945" s="251" t="s">
        <v>4254</v>
      </c>
      <c r="I1945" s="679">
        <v>10.981999999999999</v>
      </c>
      <c r="J1945" s="251" t="s">
        <v>956</v>
      </c>
      <c r="K1945" s="251" t="s">
        <v>2495</v>
      </c>
      <c r="L1945" s="239"/>
      <c r="M1945" s="239"/>
      <c r="N1945" s="239"/>
      <c r="O1945" s="239"/>
    </row>
    <row r="1946" spans="2:15" ht="43.5">
      <c r="B1946" s="251" t="s">
        <v>1438</v>
      </c>
      <c r="C1946" s="251" t="s">
        <v>4252</v>
      </c>
      <c r="D1946" s="251" t="s">
        <v>4008</v>
      </c>
      <c r="E1946" s="251"/>
      <c r="F1946" s="251"/>
      <c r="G1946" s="251" t="s">
        <v>4253</v>
      </c>
      <c r="H1946" s="251" t="s">
        <v>4254</v>
      </c>
      <c r="I1946" s="679">
        <v>18.035</v>
      </c>
      <c r="J1946" s="251" t="s">
        <v>956</v>
      </c>
      <c r="K1946" s="251" t="s">
        <v>2495</v>
      </c>
      <c r="L1946" s="239"/>
      <c r="M1946" s="239"/>
      <c r="N1946" s="239"/>
      <c r="O1946" s="239"/>
    </row>
    <row r="1947" spans="2:15" ht="43.5">
      <c r="B1947" s="251" t="s">
        <v>1438</v>
      </c>
      <c r="C1947" s="251" t="s">
        <v>4252</v>
      </c>
      <c r="D1947" s="251" t="s">
        <v>4008</v>
      </c>
      <c r="E1947" s="251"/>
      <c r="F1947" s="251"/>
      <c r="G1947" s="251" t="s">
        <v>4253</v>
      </c>
      <c r="H1947" s="251" t="s">
        <v>4254</v>
      </c>
      <c r="I1947" s="679">
        <v>14.507999999999999</v>
      </c>
      <c r="J1947" s="251" t="s">
        <v>956</v>
      </c>
      <c r="K1947" s="251" t="s">
        <v>2495</v>
      </c>
      <c r="L1947" s="239"/>
      <c r="M1947" s="239"/>
      <c r="N1947" s="239"/>
      <c r="O1947" s="239"/>
    </row>
    <row r="1948" spans="2:15" ht="43.5">
      <c r="B1948" s="251" t="s">
        <v>1438</v>
      </c>
      <c r="C1948" s="251" t="s">
        <v>4252</v>
      </c>
      <c r="D1948" s="251" t="s">
        <v>4008</v>
      </c>
      <c r="E1948" s="251"/>
      <c r="F1948" s="251"/>
      <c r="G1948" s="251" t="s">
        <v>4253</v>
      </c>
      <c r="H1948" s="251" t="s">
        <v>4254</v>
      </c>
      <c r="I1948" s="679">
        <v>13.972</v>
      </c>
      <c r="J1948" s="251" t="s">
        <v>956</v>
      </c>
      <c r="K1948" s="251" t="s">
        <v>2495</v>
      </c>
      <c r="L1948" s="239"/>
      <c r="M1948" s="239"/>
      <c r="N1948" s="239"/>
      <c r="O1948" s="239"/>
    </row>
    <row r="1949" spans="2:15" ht="43.5">
      <c r="B1949" s="251" t="s">
        <v>1438</v>
      </c>
      <c r="C1949" s="251" t="s">
        <v>4252</v>
      </c>
      <c r="D1949" s="251" t="s">
        <v>957</v>
      </c>
      <c r="E1949" s="251"/>
      <c r="F1949" s="251"/>
      <c r="G1949" s="251"/>
      <c r="H1949" s="251"/>
      <c r="I1949" s="679">
        <v>9010</v>
      </c>
      <c r="J1949" s="251" t="s">
        <v>4153</v>
      </c>
      <c r="K1949" s="251" t="s">
        <v>2495</v>
      </c>
      <c r="L1949" s="239"/>
      <c r="M1949" s="239"/>
      <c r="N1949" s="239"/>
      <c r="O1949" s="239"/>
    </row>
    <row r="1950" spans="2:15" ht="43.5">
      <c r="B1950" s="251" t="s">
        <v>1438</v>
      </c>
      <c r="C1950" s="251" t="s">
        <v>4252</v>
      </c>
      <c r="D1950" s="251" t="s">
        <v>4034</v>
      </c>
      <c r="E1950" s="251"/>
      <c r="F1950" s="251"/>
      <c r="G1950" s="251" t="s">
        <v>4255</v>
      </c>
      <c r="H1950" s="251" t="s">
        <v>4256</v>
      </c>
      <c r="I1950" s="679">
        <v>8</v>
      </c>
      <c r="J1950" s="251" t="s">
        <v>944</v>
      </c>
      <c r="K1950" s="251" t="s">
        <v>2495</v>
      </c>
      <c r="L1950" s="239"/>
      <c r="M1950" s="239"/>
      <c r="N1950" s="239"/>
      <c r="O1950" s="239"/>
    </row>
    <row r="1951" spans="2:15" ht="43.5">
      <c r="B1951" s="251" t="s">
        <v>1438</v>
      </c>
      <c r="C1951" s="251" t="s">
        <v>4252</v>
      </c>
      <c r="D1951" s="251" t="s">
        <v>4034</v>
      </c>
      <c r="E1951" s="251"/>
      <c r="F1951" s="251"/>
      <c r="G1951" s="251" t="s">
        <v>4255</v>
      </c>
      <c r="H1951" s="251" t="s">
        <v>4256</v>
      </c>
      <c r="I1951" s="679">
        <v>8</v>
      </c>
      <c r="J1951" s="251" t="s">
        <v>944</v>
      </c>
      <c r="K1951" s="251" t="s">
        <v>2495</v>
      </c>
      <c r="L1951" s="239"/>
      <c r="M1951" s="239"/>
      <c r="N1951" s="239"/>
      <c r="O1951" s="239"/>
    </row>
    <row r="1952" spans="2:15" ht="43.5">
      <c r="B1952" s="251" t="s">
        <v>1438</v>
      </c>
      <c r="C1952" s="251" t="s">
        <v>4252</v>
      </c>
      <c r="D1952" s="251" t="s">
        <v>4008</v>
      </c>
      <c r="E1952" s="251"/>
      <c r="F1952" s="251"/>
      <c r="G1952" s="251" t="s">
        <v>4253</v>
      </c>
      <c r="H1952" s="251" t="s">
        <v>4254</v>
      </c>
      <c r="I1952" s="679">
        <v>12.265000000000001</v>
      </c>
      <c r="J1952" s="251" t="s">
        <v>956</v>
      </c>
      <c r="K1952" s="251" t="s">
        <v>2495</v>
      </c>
      <c r="L1952" s="239"/>
      <c r="M1952" s="239"/>
      <c r="N1952" s="239"/>
      <c r="O1952" s="239"/>
    </row>
    <row r="1953" spans="2:15" ht="43.5">
      <c r="B1953" s="251" t="s">
        <v>1438</v>
      </c>
      <c r="C1953" s="251" t="s">
        <v>4252</v>
      </c>
      <c r="D1953" s="251" t="s">
        <v>4008</v>
      </c>
      <c r="E1953" s="251"/>
      <c r="F1953" s="251"/>
      <c r="G1953" s="251" t="s">
        <v>4253</v>
      </c>
      <c r="H1953" s="251" t="s">
        <v>4254</v>
      </c>
      <c r="I1953" s="679">
        <v>20.798999999999999</v>
      </c>
      <c r="J1953" s="251" t="s">
        <v>956</v>
      </c>
      <c r="K1953" s="251" t="s">
        <v>2495</v>
      </c>
      <c r="L1953" s="239"/>
      <c r="M1953" s="239"/>
      <c r="N1953" s="239"/>
      <c r="O1953" s="239"/>
    </row>
    <row r="1954" spans="2:15" ht="43.5">
      <c r="B1954" s="251" t="s">
        <v>1438</v>
      </c>
      <c r="C1954" s="251" t="s">
        <v>4252</v>
      </c>
      <c r="D1954" s="251" t="s">
        <v>957</v>
      </c>
      <c r="E1954" s="251"/>
      <c r="F1954" s="251"/>
      <c r="G1954" s="251"/>
      <c r="H1954" s="251"/>
      <c r="I1954" s="679">
        <v>9010</v>
      </c>
      <c r="J1954" s="251" t="s">
        <v>4153</v>
      </c>
      <c r="K1954" s="251" t="s">
        <v>2495</v>
      </c>
      <c r="L1954" s="239"/>
      <c r="M1954" s="239"/>
      <c r="N1954" s="239"/>
      <c r="O1954" s="239"/>
    </row>
    <row r="1955" spans="2:15" ht="43.5">
      <c r="B1955" s="251" t="s">
        <v>1438</v>
      </c>
      <c r="C1955" s="251" t="s">
        <v>4252</v>
      </c>
      <c r="D1955" s="251" t="s">
        <v>941</v>
      </c>
      <c r="E1955" s="251"/>
      <c r="F1955" s="251"/>
      <c r="G1955" s="251" t="s">
        <v>4255</v>
      </c>
      <c r="H1955" s="251" t="s">
        <v>4256</v>
      </c>
      <c r="I1955" s="679">
        <v>8</v>
      </c>
      <c r="J1955" s="251" t="s">
        <v>944</v>
      </c>
      <c r="K1955" s="251" t="s">
        <v>2495</v>
      </c>
      <c r="L1955" s="239"/>
      <c r="M1955" s="239"/>
      <c r="N1955" s="239"/>
      <c r="O1955" s="239"/>
    </row>
    <row r="1956" spans="2:15" ht="43.5">
      <c r="B1956" s="251" t="s">
        <v>1438</v>
      </c>
      <c r="C1956" s="251" t="s">
        <v>4252</v>
      </c>
      <c r="D1956" s="251" t="s">
        <v>953</v>
      </c>
      <c r="E1956" s="251"/>
      <c r="F1956" s="251"/>
      <c r="G1956" s="251" t="s">
        <v>4255</v>
      </c>
      <c r="H1956" s="251" t="s">
        <v>4256</v>
      </c>
      <c r="I1956" s="679">
        <v>8</v>
      </c>
      <c r="J1956" s="251" t="s">
        <v>944</v>
      </c>
      <c r="K1956" s="251" t="s">
        <v>2495</v>
      </c>
      <c r="L1956" s="239"/>
      <c r="M1956" s="239"/>
      <c r="N1956" s="239"/>
      <c r="O1956" s="239"/>
    </row>
    <row r="1957" spans="2:15" ht="43.5">
      <c r="B1957" s="251" t="s">
        <v>1438</v>
      </c>
      <c r="C1957" s="251" t="s">
        <v>4252</v>
      </c>
      <c r="D1957" s="251" t="s">
        <v>953</v>
      </c>
      <c r="E1957" s="251"/>
      <c r="F1957" s="251"/>
      <c r="G1957" s="251" t="s">
        <v>4255</v>
      </c>
      <c r="H1957" s="251" t="s">
        <v>4256</v>
      </c>
      <c r="I1957" s="679">
        <v>8</v>
      </c>
      <c r="J1957" s="251" t="s">
        <v>944</v>
      </c>
      <c r="K1957" s="251" t="s">
        <v>2495</v>
      </c>
      <c r="L1957" s="239"/>
      <c r="M1957" s="239"/>
      <c r="N1957" s="239"/>
      <c r="O1957" s="239"/>
    </row>
    <row r="1958" spans="2:15" ht="43.5">
      <c r="B1958" s="251" t="s">
        <v>1438</v>
      </c>
      <c r="C1958" s="251" t="s">
        <v>4252</v>
      </c>
      <c r="D1958" s="251" t="s">
        <v>4034</v>
      </c>
      <c r="E1958" s="251"/>
      <c r="F1958" s="251"/>
      <c r="G1958" s="251" t="s">
        <v>4255</v>
      </c>
      <c r="H1958" s="251" t="s">
        <v>4256</v>
      </c>
      <c r="I1958" s="679">
        <v>8</v>
      </c>
      <c r="J1958" s="251" t="s">
        <v>944</v>
      </c>
      <c r="K1958" s="251" t="s">
        <v>2495</v>
      </c>
      <c r="L1958" s="239"/>
      <c r="M1958" s="239"/>
      <c r="N1958" s="239"/>
      <c r="O1958" s="239"/>
    </row>
    <row r="1959" spans="2:15" ht="43.5">
      <c r="B1959" s="251" t="s">
        <v>1438</v>
      </c>
      <c r="C1959" s="251" t="s">
        <v>4252</v>
      </c>
      <c r="D1959" s="251" t="s">
        <v>4034</v>
      </c>
      <c r="E1959" s="251"/>
      <c r="F1959" s="251"/>
      <c r="G1959" s="251" t="s">
        <v>4255</v>
      </c>
      <c r="H1959" s="251" t="s">
        <v>4256</v>
      </c>
      <c r="I1959" s="679">
        <v>8</v>
      </c>
      <c r="J1959" s="251" t="s">
        <v>944</v>
      </c>
      <c r="K1959" s="251" t="s">
        <v>2495</v>
      </c>
      <c r="L1959" s="239"/>
      <c r="M1959" s="239"/>
      <c r="N1959" s="239"/>
      <c r="O1959" s="239"/>
    </row>
    <row r="1960" spans="2:15" ht="43.5">
      <c r="B1960" s="251" t="s">
        <v>1438</v>
      </c>
      <c r="C1960" s="251" t="s">
        <v>4252</v>
      </c>
      <c r="D1960" s="251" t="s">
        <v>4008</v>
      </c>
      <c r="E1960" s="251"/>
      <c r="F1960" s="251"/>
      <c r="G1960" s="251" t="s">
        <v>4253</v>
      </c>
      <c r="H1960" s="251" t="s">
        <v>4254</v>
      </c>
      <c r="I1960" s="679">
        <v>11.84</v>
      </c>
      <c r="J1960" s="251" t="s">
        <v>956</v>
      </c>
      <c r="K1960" s="251" t="s">
        <v>2495</v>
      </c>
      <c r="L1960" s="239"/>
      <c r="M1960" s="239"/>
      <c r="N1960" s="239"/>
      <c r="O1960" s="239"/>
    </row>
    <row r="1961" spans="2:15" ht="43.5">
      <c r="B1961" s="251" t="s">
        <v>1438</v>
      </c>
      <c r="C1961" s="251" t="s">
        <v>4252</v>
      </c>
      <c r="D1961" s="251" t="s">
        <v>941</v>
      </c>
      <c r="E1961" s="251"/>
      <c r="F1961" s="251"/>
      <c r="G1961" s="251" t="s">
        <v>4255</v>
      </c>
      <c r="H1961" s="251" t="s">
        <v>4256</v>
      </c>
      <c r="I1961" s="679">
        <v>8</v>
      </c>
      <c r="J1961" s="251" t="s">
        <v>944</v>
      </c>
      <c r="K1961" s="251" t="s">
        <v>2495</v>
      </c>
      <c r="L1961" s="239"/>
      <c r="M1961" s="239"/>
      <c r="N1961" s="239"/>
      <c r="O1961" s="239"/>
    </row>
    <row r="1962" spans="2:15" ht="43.5">
      <c r="B1962" s="251" t="s">
        <v>1438</v>
      </c>
      <c r="C1962" s="251" t="s">
        <v>4252</v>
      </c>
      <c r="D1962" s="251" t="s">
        <v>941</v>
      </c>
      <c r="E1962" s="251"/>
      <c r="F1962" s="251"/>
      <c r="G1962" s="251" t="s">
        <v>4255</v>
      </c>
      <c r="H1962" s="251" t="s">
        <v>4256</v>
      </c>
      <c r="I1962" s="679">
        <v>8</v>
      </c>
      <c r="J1962" s="251" t="s">
        <v>944</v>
      </c>
      <c r="K1962" s="251" t="s">
        <v>2495</v>
      </c>
      <c r="L1962" s="239"/>
      <c r="M1962" s="239"/>
      <c r="N1962" s="239"/>
      <c r="O1962" s="239"/>
    </row>
    <row r="1963" spans="2:15" ht="43.5">
      <c r="B1963" s="251" t="s">
        <v>1438</v>
      </c>
      <c r="C1963" s="251" t="s">
        <v>4252</v>
      </c>
      <c r="D1963" s="251" t="s">
        <v>953</v>
      </c>
      <c r="E1963" s="251"/>
      <c r="F1963" s="251"/>
      <c r="G1963" s="251" t="s">
        <v>4255</v>
      </c>
      <c r="H1963" s="251" t="s">
        <v>4256</v>
      </c>
      <c r="I1963" s="679">
        <v>8</v>
      </c>
      <c r="J1963" s="251" t="s">
        <v>944</v>
      </c>
      <c r="K1963" s="251" t="s">
        <v>2495</v>
      </c>
      <c r="L1963" s="239"/>
      <c r="M1963" s="239"/>
      <c r="N1963" s="239"/>
      <c r="O1963" s="239"/>
    </row>
    <row r="1964" spans="2:15" ht="43.5">
      <c r="B1964" s="251" t="s">
        <v>1438</v>
      </c>
      <c r="C1964" s="251" t="s">
        <v>4252</v>
      </c>
      <c r="D1964" s="251" t="s">
        <v>4034</v>
      </c>
      <c r="E1964" s="251"/>
      <c r="F1964" s="251"/>
      <c r="G1964" s="251" t="s">
        <v>4255</v>
      </c>
      <c r="H1964" s="251" t="s">
        <v>4256</v>
      </c>
      <c r="I1964" s="679">
        <v>8</v>
      </c>
      <c r="J1964" s="251" t="s">
        <v>944</v>
      </c>
      <c r="K1964" s="251" t="s">
        <v>2495</v>
      </c>
      <c r="L1964" s="239"/>
      <c r="M1964" s="239"/>
      <c r="N1964" s="239"/>
      <c r="O1964" s="239"/>
    </row>
    <row r="1965" spans="2:15" ht="43.5">
      <c r="B1965" s="251" t="s">
        <v>1438</v>
      </c>
      <c r="C1965" s="251" t="s">
        <v>4252</v>
      </c>
      <c r="D1965" s="251" t="s">
        <v>4034</v>
      </c>
      <c r="E1965" s="251"/>
      <c r="F1965" s="251"/>
      <c r="G1965" s="251" t="s">
        <v>4255</v>
      </c>
      <c r="H1965" s="251" t="s">
        <v>4256</v>
      </c>
      <c r="I1965" s="679">
        <v>8</v>
      </c>
      <c r="J1965" s="251" t="s">
        <v>944</v>
      </c>
      <c r="K1965" s="251" t="s">
        <v>2495</v>
      </c>
      <c r="L1965" s="239"/>
      <c r="M1965" s="239"/>
      <c r="N1965" s="239"/>
      <c r="O1965" s="239"/>
    </row>
    <row r="1966" spans="2:15" ht="43.5">
      <c r="B1966" s="251" t="s">
        <v>1438</v>
      </c>
      <c r="C1966" s="251" t="s">
        <v>4252</v>
      </c>
      <c r="D1966" s="251" t="s">
        <v>4008</v>
      </c>
      <c r="E1966" s="251"/>
      <c r="F1966" s="251"/>
      <c r="G1966" s="251" t="s">
        <v>4253</v>
      </c>
      <c r="H1966" s="251" t="s">
        <v>4254</v>
      </c>
      <c r="I1966" s="679">
        <v>21.222999999999999</v>
      </c>
      <c r="J1966" s="251" t="s">
        <v>956</v>
      </c>
      <c r="K1966" s="251" t="s">
        <v>2495</v>
      </c>
      <c r="L1966" s="239"/>
      <c r="M1966" s="239"/>
      <c r="N1966" s="239"/>
      <c r="O1966" s="239"/>
    </row>
    <row r="1967" spans="2:15" ht="43.5">
      <c r="B1967" s="251" t="s">
        <v>1438</v>
      </c>
      <c r="C1967" s="251" t="s">
        <v>4252</v>
      </c>
      <c r="D1967" s="251" t="s">
        <v>4008</v>
      </c>
      <c r="E1967" s="251"/>
      <c r="F1967" s="251"/>
      <c r="G1967" s="251" t="s">
        <v>4253</v>
      </c>
      <c r="H1967" s="251" t="s">
        <v>4254</v>
      </c>
      <c r="I1967" s="679">
        <v>14.321</v>
      </c>
      <c r="J1967" s="251" t="s">
        <v>956</v>
      </c>
      <c r="K1967" s="251" t="s">
        <v>2495</v>
      </c>
      <c r="L1967" s="239"/>
      <c r="M1967" s="239"/>
      <c r="N1967" s="239"/>
      <c r="O1967" s="239"/>
    </row>
    <row r="1968" spans="2:15" ht="43.5">
      <c r="B1968" s="251" t="s">
        <v>1438</v>
      </c>
      <c r="C1968" s="251" t="s">
        <v>4252</v>
      </c>
      <c r="D1968" s="251" t="s">
        <v>4008</v>
      </c>
      <c r="E1968" s="251"/>
      <c r="F1968" s="251"/>
      <c r="G1968" s="251" t="s">
        <v>4253</v>
      </c>
      <c r="H1968" s="251" t="s">
        <v>4254</v>
      </c>
      <c r="I1968" s="679">
        <v>5.1100000000000003</v>
      </c>
      <c r="J1968" s="251" t="s">
        <v>956</v>
      </c>
      <c r="K1968" s="251" t="s">
        <v>2495</v>
      </c>
      <c r="L1968" s="239"/>
      <c r="M1968" s="239"/>
      <c r="N1968" s="239"/>
      <c r="O1968" s="239"/>
    </row>
    <row r="1969" spans="2:15" ht="43.5">
      <c r="B1969" s="251" t="s">
        <v>1438</v>
      </c>
      <c r="C1969" s="251" t="s">
        <v>4252</v>
      </c>
      <c r="D1969" s="251" t="s">
        <v>4034</v>
      </c>
      <c r="E1969" s="251"/>
      <c r="F1969" s="251"/>
      <c r="G1969" s="251" t="s">
        <v>4255</v>
      </c>
      <c r="H1969" s="251" t="s">
        <v>4256</v>
      </c>
      <c r="I1969" s="679">
        <v>8</v>
      </c>
      <c r="J1969" s="251" t="s">
        <v>944</v>
      </c>
      <c r="K1969" s="251" t="s">
        <v>2495</v>
      </c>
      <c r="L1969" s="239"/>
      <c r="M1969" s="239"/>
      <c r="N1969" s="239"/>
      <c r="O1969" s="239"/>
    </row>
    <row r="1970" spans="2:15" ht="43.5">
      <c r="B1970" s="251" t="s">
        <v>1438</v>
      </c>
      <c r="C1970" s="251" t="s">
        <v>4252</v>
      </c>
      <c r="D1970" s="251" t="s">
        <v>4034</v>
      </c>
      <c r="E1970" s="251"/>
      <c r="F1970" s="251"/>
      <c r="G1970" s="251" t="s">
        <v>4255</v>
      </c>
      <c r="H1970" s="251" t="s">
        <v>4256</v>
      </c>
      <c r="I1970" s="679">
        <v>8</v>
      </c>
      <c r="J1970" s="251" t="s">
        <v>944</v>
      </c>
      <c r="K1970" s="251" t="s">
        <v>2495</v>
      </c>
      <c r="L1970" s="239"/>
      <c r="M1970" s="239"/>
      <c r="N1970" s="239"/>
      <c r="O1970" s="239"/>
    </row>
    <row r="1971" spans="2:15" ht="43.5">
      <c r="B1971" s="251" t="s">
        <v>1438</v>
      </c>
      <c r="C1971" s="251" t="s">
        <v>4252</v>
      </c>
      <c r="D1971" s="251" t="s">
        <v>4034</v>
      </c>
      <c r="E1971" s="251"/>
      <c r="F1971" s="251"/>
      <c r="G1971" s="251" t="s">
        <v>4255</v>
      </c>
      <c r="H1971" s="251" t="s">
        <v>4256</v>
      </c>
      <c r="I1971" s="679">
        <v>8</v>
      </c>
      <c r="J1971" s="251" t="s">
        <v>944</v>
      </c>
      <c r="K1971" s="251" t="s">
        <v>2495</v>
      </c>
      <c r="L1971" s="239"/>
      <c r="M1971" s="239"/>
      <c r="N1971" s="239"/>
      <c r="O1971" s="239"/>
    </row>
    <row r="1972" spans="2:15" ht="43.5">
      <c r="B1972" s="251" t="s">
        <v>1438</v>
      </c>
      <c r="C1972" s="251" t="s">
        <v>4252</v>
      </c>
      <c r="D1972" s="251" t="s">
        <v>4012</v>
      </c>
      <c r="E1972" s="251"/>
      <c r="F1972" s="251"/>
      <c r="G1972" s="251" t="s">
        <v>4253</v>
      </c>
      <c r="H1972" s="251" t="s">
        <v>4254</v>
      </c>
      <c r="I1972" s="679">
        <v>11.736000000000001</v>
      </c>
      <c r="J1972" s="251" t="s">
        <v>956</v>
      </c>
      <c r="K1972" s="251" t="s">
        <v>2495</v>
      </c>
      <c r="L1972" s="239"/>
      <c r="M1972" s="239"/>
      <c r="N1972" s="239"/>
      <c r="O1972" s="239"/>
    </row>
    <row r="1973" spans="2:15" ht="43.5">
      <c r="B1973" s="251" t="s">
        <v>1438</v>
      </c>
      <c r="C1973" s="251" t="s">
        <v>4252</v>
      </c>
      <c r="D1973" s="251" t="s">
        <v>4008</v>
      </c>
      <c r="E1973" s="251"/>
      <c r="F1973" s="251"/>
      <c r="G1973" s="251" t="s">
        <v>4253</v>
      </c>
      <c r="H1973" s="251" t="s">
        <v>4254</v>
      </c>
      <c r="I1973" s="679">
        <v>15.526999999999999</v>
      </c>
      <c r="J1973" s="251" t="s">
        <v>956</v>
      </c>
      <c r="K1973" s="251" t="s">
        <v>2495</v>
      </c>
      <c r="L1973" s="239"/>
      <c r="M1973" s="239"/>
      <c r="N1973" s="239"/>
      <c r="O1973" s="239"/>
    </row>
    <row r="1974" spans="2:15" ht="43.5">
      <c r="B1974" s="251" t="s">
        <v>1438</v>
      </c>
      <c r="C1974" s="251" t="s">
        <v>4252</v>
      </c>
      <c r="D1974" s="251" t="s">
        <v>4034</v>
      </c>
      <c r="E1974" s="251"/>
      <c r="F1974" s="251"/>
      <c r="G1974" s="251" t="s">
        <v>4255</v>
      </c>
      <c r="H1974" s="251" t="s">
        <v>4256</v>
      </c>
      <c r="I1974" s="679">
        <v>8</v>
      </c>
      <c r="J1974" s="251" t="s">
        <v>944</v>
      </c>
      <c r="K1974" s="251" t="s">
        <v>2495</v>
      </c>
      <c r="L1974" s="239"/>
      <c r="M1974" s="239"/>
      <c r="N1974" s="239"/>
      <c r="O1974" s="239"/>
    </row>
    <row r="1975" spans="2:15" ht="43.5">
      <c r="B1975" s="251" t="s">
        <v>1438</v>
      </c>
      <c r="C1975" s="251" t="s">
        <v>4252</v>
      </c>
      <c r="D1975" s="251" t="s">
        <v>4034</v>
      </c>
      <c r="E1975" s="251"/>
      <c r="F1975" s="251"/>
      <c r="G1975" s="251" t="s">
        <v>4255</v>
      </c>
      <c r="H1975" s="251" t="s">
        <v>4256</v>
      </c>
      <c r="I1975" s="679">
        <v>8</v>
      </c>
      <c r="J1975" s="251" t="s">
        <v>944</v>
      </c>
      <c r="K1975" s="251" t="s">
        <v>2495</v>
      </c>
      <c r="L1975" s="239"/>
      <c r="M1975" s="239"/>
      <c r="N1975" s="239"/>
      <c r="O1975" s="239"/>
    </row>
    <row r="1976" spans="2:15" ht="43.5">
      <c r="B1976" s="251" t="s">
        <v>1438</v>
      </c>
      <c r="C1976" s="251" t="s">
        <v>4252</v>
      </c>
      <c r="D1976" s="251" t="s">
        <v>4008</v>
      </c>
      <c r="E1976" s="251"/>
      <c r="F1976" s="251"/>
      <c r="G1976" s="251" t="s">
        <v>4253</v>
      </c>
      <c r="H1976" s="251" t="s">
        <v>4254</v>
      </c>
      <c r="I1976" s="679">
        <v>12.282999999999999</v>
      </c>
      <c r="J1976" s="251" t="s">
        <v>956</v>
      </c>
      <c r="K1976" s="251" t="s">
        <v>2495</v>
      </c>
      <c r="L1976" s="239"/>
      <c r="M1976" s="239"/>
      <c r="N1976" s="239"/>
      <c r="O1976" s="239"/>
    </row>
    <row r="1977" spans="2:15" ht="43.5">
      <c r="B1977" s="251" t="s">
        <v>1438</v>
      </c>
      <c r="C1977" s="251" t="s">
        <v>4252</v>
      </c>
      <c r="D1977" s="251" t="s">
        <v>4008</v>
      </c>
      <c r="E1977" s="251"/>
      <c r="F1977" s="251"/>
      <c r="G1977" s="251" t="s">
        <v>4253</v>
      </c>
      <c r="H1977" s="251" t="s">
        <v>4254</v>
      </c>
      <c r="I1977" s="679">
        <v>11.685</v>
      </c>
      <c r="J1977" s="251" t="s">
        <v>956</v>
      </c>
      <c r="K1977" s="251" t="s">
        <v>2495</v>
      </c>
      <c r="L1977" s="239"/>
      <c r="M1977" s="239"/>
      <c r="N1977" s="239"/>
      <c r="O1977" s="239"/>
    </row>
    <row r="1978" spans="2:15" ht="43.5">
      <c r="B1978" s="251" t="s">
        <v>1438</v>
      </c>
      <c r="C1978" s="251" t="s">
        <v>4252</v>
      </c>
      <c r="D1978" s="251" t="s">
        <v>4008</v>
      </c>
      <c r="E1978" s="251"/>
      <c r="F1978" s="251"/>
      <c r="G1978" s="251" t="s">
        <v>4253</v>
      </c>
      <c r="H1978" s="251" t="s">
        <v>4254</v>
      </c>
      <c r="I1978" s="679">
        <v>17.548999999999999</v>
      </c>
      <c r="J1978" s="251" t="s">
        <v>956</v>
      </c>
      <c r="K1978" s="251" t="s">
        <v>2495</v>
      </c>
      <c r="L1978" s="239"/>
      <c r="M1978" s="239"/>
      <c r="N1978" s="239"/>
      <c r="O1978" s="239"/>
    </row>
    <row r="1979" spans="2:15" ht="43.5">
      <c r="B1979" s="251" t="s">
        <v>1438</v>
      </c>
      <c r="C1979" s="251" t="s">
        <v>4252</v>
      </c>
      <c r="D1979" s="251" t="s">
        <v>957</v>
      </c>
      <c r="E1979" s="251"/>
      <c r="F1979" s="251"/>
      <c r="G1979" s="251"/>
      <c r="H1979" s="251"/>
      <c r="I1979" s="679">
        <v>9010</v>
      </c>
      <c r="J1979" s="251" t="s">
        <v>4153</v>
      </c>
      <c r="K1979" s="251" t="s">
        <v>2495</v>
      </c>
      <c r="L1979" s="239"/>
      <c r="M1979" s="239"/>
      <c r="N1979" s="239"/>
      <c r="O1979" s="239"/>
    </row>
    <row r="1980" spans="2:15" ht="43.5">
      <c r="B1980" s="251" t="s">
        <v>1438</v>
      </c>
      <c r="C1980" s="251" t="s">
        <v>4252</v>
      </c>
      <c r="D1980" s="251" t="s">
        <v>4012</v>
      </c>
      <c r="E1980" s="251"/>
      <c r="F1980" s="251"/>
      <c r="G1980" s="251" t="s">
        <v>4253</v>
      </c>
      <c r="H1980" s="251" t="s">
        <v>4254</v>
      </c>
      <c r="I1980" s="679">
        <v>5.41</v>
      </c>
      <c r="J1980" s="251" t="s">
        <v>956</v>
      </c>
      <c r="K1980" s="251" t="s">
        <v>2495</v>
      </c>
      <c r="L1980" s="239"/>
      <c r="M1980" s="239"/>
      <c r="N1980" s="239"/>
      <c r="O1980" s="239"/>
    </row>
    <row r="1981" spans="2:15" ht="43.5">
      <c r="B1981" s="251" t="s">
        <v>1438</v>
      </c>
      <c r="C1981" s="251" t="s">
        <v>4252</v>
      </c>
      <c r="D1981" s="251" t="s">
        <v>4008</v>
      </c>
      <c r="E1981" s="251"/>
      <c r="F1981" s="251"/>
      <c r="G1981" s="251" t="s">
        <v>4253</v>
      </c>
      <c r="H1981" s="251" t="s">
        <v>4254</v>
      </c>
      <c r="I1981" s="679">
        <v>13.939</v>
      </c>
      <c r="J1981" s="251" t="s">
        <v>956</v>
      </c>
      <c r="K1981" s="251" t="s">
        <v>2495</v>
      </c>
      <c r="L1981" s="239"/>
      <c r="M1981" s="239"/>
      <c r="N1981" s="239"/>
      <c r="O1981" s="239"/>
    </row>
    <row r="1982" spans="2:15" ht="43.5">
      <c r="B1982" s="251" t="s">
        <v>1438</v>
      </c>
      <c r="C1982" s="251" t="s">
        <v>4252</v>
      </c>
      <c r="D1982" s="251" t="s">
        <v>4008</v>
      </c>
      <c r="E1982" s="251"/>
      <c r="F1982" s="251"/>
      <c r="G1982" s="251" t="s">
        <v>4253</v>
      </c>
      <c r="H1982" s="251" t="s">
        <v>4254</v>
      </c>
      <c r="I1982" s="679">
        <v>10.298999999999999</v>
      </c>
      <c r="J1982" s="251" t="s">
        <v>956</v>
      </c>
      <c r="K1982" s="251" t="s">
        <v>2495</v>
      </c>
      <c r="L1982" s="239"/>
      <c r="M1982" s="239"/>
      <c r="N1982" s="239"/>
      <c r="O1982" s="239"/>
    </row>
    <row r="1983" spans="2:15" ht="43.5">
      <c r="B1983" s="251" t="s">
        <v>1438</v>
      </c>
      <c r="C1983" s="251" t="s">
        <v>4252</v>
      </c>
      <c r="D1983" s="251" t="s">
        <v>4008</v>
      </c>
      <c r="E1983" s="251"/>
      <c r="F1983" s="251"/>
      <c r="G1983" s="251" t="s">
        <v>4253</v>
      </c>
      <c r="H1983" s="251" t="s">
        <v>4254</v>
      </c>
      <c r="I1983" s="679">
        <v>13.276</v>
      </c>
      <c r="J1983" s="251" t="s">
        <v>956</v>
      </c>
      <c r="K1983" s="251" t="s">
        <v>2495</v>
      </c>
      <c r="L1983" s="239"/>
      <c r="M1983" s="239"/>
      <c r="N1983" s="239"/>
      <c r="O1983" s="239"/>
    </row>
    <row r="1984" spans="2:15" ht="43.5">
      <c r="B1984" s="251" t="s">
        <v>1438</v>
      </c>
      <c r="C1984" s="251" t="s">
        <v>4252</v>
      </c>
      <c r="D1984" s="251" t="s">
        <v>4008</v>
      </c>
      <c r="E1984" s="251"/>
      <c r="F1984" s="251"/>
      <c r="G1984" s="251" t="s">
        <v>4253</v>
      </c>
      <c r="H1984" s="251" t="s">
        <v>4254</v>
      </c>
      <c r="I1984" s="679">
        <v>15.263999999999999</v>
      </c>
      <c r="J1984" s="251" t="s">
        <v>956</v>
      </c>
      <c r="K1984" s="251" t="s">
        <v>2495</v>
      </c>
      <c r="L1984" s="239"/>
      <c r="M1984" s="239"/>
      <c r="N1984" s="239"/>
      <c r="O1984" s="239"/>
    </row>
    <row r="1985" spans="2:15" ht="43.5">
      <c r="B1985" s="251" t="s">
        <v>1438</v>
      </c>
      <c r="C1985" s="251" t="s">
        <v>4252</v>
      </c>
      <c r="D1985" s="251" t="s">
        <v>4008</v>
      </c>
      <c r="E1985" s="251"/>
      <c r="F1985" s="251"/>
      <c r="G1985" s="251" t="s">
        <v>4253</v>
      </c>
      <c r="H1985" s="251" t="s">
        <v>4254</v>
      </c>
      <c r="I1985" s="679">
        <v>9.8580000000000005</v>
      </c>
      <c r="J1985" s="251" t="s">
        <v>956</v>
      </c>
      <c r="K1985" s="251" t="s">
        <v>2495</v>
      </c>
      <c r="L1985" s="239"/>
      <c r="M1985" s="239"/>
      <c r="N1985" s="239"/>
      <c r="O1985" s="239"/>
    </row>
    <row r="1986" spans="2:15" ht="43.5">
      <c r="B1986" s="251" t="s">
        <v>1438</v>
      </c>
      <c r="C1986" s="251" t="s">
        <v>4252</v>
      </c>
      <c r="D1986" s="251" t="s">
        <v>4008</v>
      </c>
      <c r="E1986" s="251"/>
      <c r="F1986" s="251"/>
      <c r="G1986" s="251" t="s">
        <v>4253</v>
      </c>
      <c r="H1986" s="251" t="s">
        <v>4254</v>
      </c>
      <c r="I1986" s="679">
        <v>12.044</v>
      </c>
      <c r="J1986" s="251" t="s">
        <v>956</v>
      </c>
      <c r="K1986" s="251" t="s">
        <v>2495</v>
      </c>
      <c r="L1986" s="239"/>
      <c r="M1986" s="239"/>
      <c r="N1986" s="239"/>
      <c r="O1986" s="239"/>
    </row>
    <row r="1987" spans="2:15" ht="43.5">
      <c r="B1987" s="251" t="s">
        <v>1438</v>
      </c>
      <c r="C1987" s="251" t="s">
        <v>4252</v>
      </c>
      <c r="D1987" s="251" t="s">
        <v>4008</v>
      </c>
      <c r="E1987" s="251"/>
      <c r="F1987" s="251"/>
      <c r="G1987" s="251" t="s">
        <v>4253</v>
      </c>
      <c r="H1987" s="251" t="s">
        <v>4254</v>
      </c>
      <c r="I1987" s="679">
        <v>9.4789999999999992</v>
      </c>
      <c r="J1987" s="251" t="s">
        <v>956</v>
      </c>
      <c r="K1987" s="251" t="s">
        <v>2495</v>
      </c>
      <c r="L1987" s="239"/>
      <c r="M1987" s="239"/>
      <c r="N1987" s="239"/>
      <c r="O1987" s="239"/>
    </row>
    <row r="1988" spans="2:15" ht="43.5">
      <c r="B1988" s="251" t="s">
        <v>1438</v>
      </c>
      <c r="C1988" s="251" t="s">
        <v>4252</v>
      </c>
      <c r="D1988" s="251" t="s">
        <v>4008</v>
      </c>
      <c r="E1988" s="251"/>
      <c r="F1988" s="251"/>
      <c r="G1988" s="251" t="s">
        <v>4253</v>
      </c>
      <c r="H1988" s="251" t="s">
        <v>4254</v>
      </c>
      <c r="I1988" s="679">
        <v>18.957000000000001</v>
      </c>
      <c r="J1988" s="251" t="s">
        <v>956</v>
      </c>
      <c r="K1988" s="251" t="s">
        <v>2495</v>
      </c>
      <c r="L1988" s="239"/>
      <c r="M1988" s="239"/>
      <c r="N1988" s="239"/>
      <c r="O1988" s="239"/>
    </row>
    <row r="1989" spans="2:15" ht="43.5">
      <c r="B1989" s="251" t="s">
        <v>1438</v>
      </c>
      <c r="C1989" s="251" t="s">
        <v>4252</v>
      </c>
      <c r="D1989" s="251" t="s">
        <v>4008</v>
      </c>
      <c r="E1989" s="251"/>
      <c r="F1989" s="251"/>
      <c r="G1989" s="251" t="s">
        <v>4253</v>
      </c>
      <c r="H1989" s="251" t="s">
        <v>4254</v>
      </c>
      <c r="I1989" s="679">
        <v>9.4789999999999992</v>
      </c>
      <c r="J1989" s="251" t="s">
        <v>956</v>
      </c>
      <c r="K1989" s="251" t="s">
        <v>2495</v>
      </c>
      <c r="L1989" s="239"/>
      <c r="M1989" s="239"/>
      <c r="N1989" s="239"/>
      <c r="O1989" s="239"/>
    </row>
    <row r="1990" spans="2:15" ht="43.5">
      <c r="B1990" s="251" t="s">
        <v>1438</v>
      </c>
      <c r="C1990" s="251" t="s">
        <v>4252</v>
      </c>
      <c r="D1990" s="251" t="s">
        <v>4008</v>
      </c>
      <c r="E1990" s="251"/>
      <c r="F1990" s="251"/>
      <c r="G1990" s="251" t="s">
        <v>4253</v>
      </c>
      <c r="H1990" s="251" t="s">
        <v>4254</v>
      </c>
      <c r="I1990" s="679">
        <v>17.638000000000002</v>
      </c>
      <c r="J1990" s="251" t="s">
        <v>956</v>
      </c>
      <c r="K1990" s="251" t="s">
        <v>2495</v>
      </c>
      <c r="L1990" s="239"/>
      <c r="M1990" s="239"/>
      <c r="N1990" s="239"/>
      <c r="O1990" s="239"/>
    </row>
    <row r="1991" spans="2:15" ht="43.5">
      <c r="B1991" s="251" t="s">
        <v>1438</v>
      </c>
      <c r="C1991" s="251" t="s">
        <v>4252</v>
      </c>
      <c r="D1991" s="251" t="s">
        <v>4008</v>
      </c>
      <c r="E1991" s="251"/>
      <c r="F1991" s="251"/>
      <c r="G1991" s="251" t="s">
        <v>4253</v>
      </c>
      <c r="H1991" s="251" t="s">
        <v>4254</v>
      </c>
      <c r="I1991" s="679">
        <v>9.4789999999999992</v>
      </c>
      <c r="J1991" s="251" t="s">
        <v>956</v>
      </c>
      <c r="K1991" s="251" t="s">
        <v>2495</v>
      </c>
      <c r="L1991" s="239"/>
      <c r="M1991" s="239"/>
      <c r="N1991" s="239"/>
      <c r="O1991" s="239"/>
    </row>
    <row r="1992" spans="2:15" ht="43.5">
      <c r="B1992" s="251" t="s">
        <v>1438</v>
      </c>
      <c r="C1992" s="251" t="s">
        <v>4252</v>
      </c>
      <c r="D1992" s="251" t="s">
        <v>4008</v>
      </c>
      <c r="E1992" s="251"/>
      <c r="F1992" s="251"/>
      <c r="G1992" s="251" t="s">
        <v>4253</v>
      </c>
      <c r="H1992" s="251" t="s">
        <v>4254</v>
      </c>
      <c r="I1992" s="679">
        <v>9.4789999999999992</v>
      </c>
      <c r="J1992" s="251" t="s">
        <v>956</v>
      </c>
      <c r="K1992" s="251" t="s">
        <v>2495</v>
      </c>
      <c r="L1992" s="239"/>
      <c r="M1992" s="239"/>
      <c r="N1992" s="239"/>
      <c r="O1992" s="239"/>
    </row>
    <row r="1993" spans="2:15" ht="43.5">
      <c r="B1993" s="251" t="s">
        <v>1438</v>
      </c>
      <c r="C1993" s="251" t="s">
        <v>4252</v>
      </c>
      <c r="D1993" s="251" t="s">
        <v>4008</v>
      </c>
      <c r="E1993" s="251"/>
      <c r="F1993" s="251"/>
      <c r="G1993" s="251" t="s">
        <v>4253</v>
      </c>
      <c r="H1993" s="251" t="s">
        <v>4254</v>
      </c>
      <c r="I1993" s="679">
        <v>4.7389999999999999</v>
      </c>
      <c r="J1993" s="251" t="s">
        <v>956</v>
      </c>
      <c r="K1993" s="251" t="s">
        <v>2495</v>
      </c>
      <c r="L1993" s="239"/>
      <c r="M1993" s="239"/>
      <c r="N1993" s="239"/>
      <c r="O1993" s="239"/>
    </row>
    <row r="1994" spans="2:15" ht="43.5">
      <c r="B1994" s="251" t="s">
        <v>1438</v>
      </c>
      <c r="C1994" s="251" t="s">
        <v>4252</v>
      </c>
      <c r="D1994" s="251" t="s">
        <v>953</v>
      </c>
      <c r="E1994" s="251"/>
      <c r="F1994" s="251"/>
      <c r="G1994" s="251" t="s">
        <v>4255</v>
      </c>
      <c r="H1994" s="251" t="s">
        <v>4256</v>
      </c>
      <c r="I1994" s="679">
        <v>6</v>
      </c>
      <c r="J1994" s="251" t="s">
        <v>944</v>
      </c>
      <c r="K1994" s="251" t="s">
        <v>2495</v>
      </c>
      <c r="L1994" s="239"/>
      <c r="M1994" s="239"/>
      <c r="N1994" s="239"/>
      <c r="O1994" s="239"/>
    </row>
    <row r="1995" spans="2:15" ht="43.5">
      <c r="B1995" s="251" t="s">
        <v>1438</v>
      </c>
      <c r="C1995" s="251" t="s">
        <v>4252</v>
      </c>
      <c r="D1995" s="251" t="s">
        <v>941</v>
      </c>
      <c r="E1995" s="251"/>
      <c r="F1995" s="251"/>
      <c r="G1995" s="251" t="s">
        <v>4255</v>
      </c>
      <c r="H1995" s="251" t="s">
        <v>4256</v>
      </c>
      <c r="I1995" s="679">
        <v>6</v>
      </c>
      <c r="J1995" s="251" t="s">
        <v>944</v>
      </c>
      <c r="K1995" s="251" t="s">
        <v>2495</v>
      </c>
      <c r="L1995" s="239"/>
      <c r="M1995" s="239"/>
      <c r="N1995" s="239"/>
      <c r="O1995" s="239"/>
    </row>
    <row r="1996" spans="2:15" ht="43.5">
      <c r="B1996" s="251" t="s">
        <v>1438</v>
      </c>
      <c r="C1996" s="251" t="s">
        <v>4252</v>
      </c>
      <c r="D1996" s="251" t="s">
        <v>4012</v>
      </c>
      <c r="E1996" s="251"/>
      <c r="F1996" s="251"/>
      <c r="G1996" s="251" t="s">
        <v>4253</v>
      </c>
      <c r="H1996" s="251" t="s">
        <v>4254</v>
      </c>
      <c r="I1996" s="679">
        <v>5.0179999999999998</v>
      </c>
      <c r="J1996" s="251" t="s">
        <v>956</v>
      </c>
      <c r="K1996" s="251" t="s">
        <v>2495</v>
      </c>
      <c r="L1996" s="239"/>
      <c r="M1996" s="239"/>
      <c r="N1996" s="239"/>
      <c r="O1996" s="239"/>
    </row>
    <row r="1997" spans="2:15" ht="43.5">
      <c r="B1997" s="251" t="s">
        <v>1438</v>
      </c>
      <c r="C1997" s="251" t="s">
        <v>4252</v>
      </c>
      <c r="D1997" s="251" t="s">
        <v>4008</v>
      </c>
      <c r="E1997" s="251"/>
      <c r="F1997" s="251"/>
      <c r="G1997" s="251" t="s">
        <v>4253</v>
      </c>
      <c r="H1997" s="251" t="s">
        <v>4254</v>
      </c>
      <c r="I1997" s="679">
        <v>10.002000000000001</v>
      </c>
      <c r="J1997" s="251" t="s">
        <v>956</v>
      </c>
      <c r="K1997" s="251" t="s">
        <v>2495</v>
      </c>
      <c r="L1997" s="239"/>
      <c r="M1997" s="239"/>
      <c r="N1997" s="239"/>
      <c r="O1997" s="239"/>
    </row>
    <row r="1998" spans="2:15" ht="43.5">
      <c r="B1998" s="251" t="s">
        <v>1438</v>
      </c>
      <c r="C1998" s="251" t="s">
        <v>4252</v>
      </c>
      <c r="D1998" s="251" t="s">
        <v>4008</v>
      </c>
      <c r="E1998" s="251"/>
      <c r="F1998" s="251"/>
      <c r="G1998" s="251" t="s">
        <v>4253</v>
      </c>
      <c r="H1998" s="251" t="s">
        <v>4254</v>
      </c>
      <c r="I1998" s="679">
        <v>17.535</v>
      </c>
      <c r="J1998" s="251" t="s">
        <v>956</v>
      </c>
      <c r="K1998" s="251" t="s">
        <v>2495</v>
      </c>
      <c r="L1998" s="239"/>
      <c r="M1998" s="239"/>
      <c r="N1998" s="239"/>
      <c r="O1998" s="239"/>
    </row>
    <row r="1999" spans="2:15" ht="43.5">
      <c r="B1999" s="251" t="s">
        <v>1438</v>
      </c>
      <c r="C1999" s="251" t="s">
        <v>4252</v>
      </c>
      <c r="D1999" s="251" t="s">
        <v>4008</v>
      </c>
      <c r="E1999" s="251"/>
      <c r="F1999" s="251"/>
      <c r="G1999" s="251" t="s">
        <v>4253</v>
      </c>
      <c r="H1999" s="251" t="s">
        <v>4254</v>
      </c>
      <c r="I1999" s="679">
        <v>9.4789999999999992</v>
      </c>
      <c r="J1999" s="251" t="s">
        <v>956</v>
      </c>
      <c r="K1999" s="251" t="s">
        <v>2495</v>
      </c>
      <c r="L1999" s="239"/>
      <c r="M1999" s="239"/>
      <c r="N1999" s="239"/>
      <c r="O1999" s="239"/>
    </row>
    <row r="2000" spans="2:15" ht="43.5">
      <c r="B2000" s="251" t="s">
        <v>1438</v>
      </c>
      <c r="C2000" s="251" t="s">
        <v>4252</v>
      </c>
      <c r="D2000" s="251" t="s">
        <v>4008</v>
      </c>
      <c r="E2000" s="251"/>
      <c r="F2000" s="251"/>
      <c r="G2000" s="251" t="s">
        <v>4253</v>
      </c>
      <c r="H2000" s="251" t="s">
        <v>4254</v>
      </c>
      <c r="I2000" s="679">
        <v>10.156000000000001</v>
      </c>
      <c r="J2000" s="251" t="s">
        <v>956</v>
      </c>
      <c r="K2000" s="251" t="s">
        <v>2495</v>
      </c>
      <c r="L2000" s="239"/>
      <c r="M2000" s="239"/>
      <c r="N2000" s="239"/>
      <c r="O2000" s="239"/>
    </row>
    <row r="2001" spans="2:15" ht="43.5">
      <c r="B2001" s="251" t="s">
        <v>1438</v>
      </c>
      <c r="C2001" s="251" t="s">
        <v>4252</v>
      </c>
      <c r="D2001" s="251" t="s">
        <v>957</v>
      </c>
      <c r="E2001" s="251"/>
      <c r="F2001" s="251"/>
      <c r="G2001" s="251"/>
      <c r="H2001" s="251"/>
      <c r="I2001" s="679">
        <v>17000</v>
      </c>
      <c r="J2001" s="251" t="s">
        <v>4153</v>
      </c>
      <c r="K2001" s="251" t="s">
        <v>2495</v>
      </c>
      <c r="L2001" s="239"/>
      <c r="M2001" s="239"/>
      <c r="N2001" s="239"/>
      <c r="O2001" s="239"/>
    </row>
    <row r="2002" spans="2:15" ht="43.5">
      <c r="B2002" s="251" t="s">
        <v>1438</v>
      </c>
      <c r="C2002" s="251" t="s">
        <v>4252</v>
      </c>
      <c r="D2002" s="251" t="s">
        <v>4008</v>
      </c>
      <c r="E2002" s="251"/>
      <c r="F2002" s="251"/>
      <c r="G2002" s="251" t="s">
        <v>4253</v>
      </c>
      <c r="H2002" s="251" t="s">
        <v>4254</v>
      </c>
      <c r="I2002" s="679">
        <v>14.509</v>
      </c>
      <c r="J2002" s="251" t="s">
        <v>956</v>
      </c>
      <c r="K2002" s="251" t="s">
        <v>2495</v>
      </c>
      <c r="L2002" s="239"/>
      <c r="M2002" s="239"/>
      <c r="N2002" s="239"/>
      <c r="O2002" s="239"/>
    </row>
    <row r="2003" spans="2:15" ht="43.5">
      <c r="B2003" s="251" t="s">
        <v>1438</v>
      </c>
      <c r="C2003" s="251" t="s">
        <v>4252</v>
      </c>
      <c r="D2003" s="251" t="s">
        <v>4008</v>
      </c>
      <c r="E2003" s="251"/>
      <c r="F2003" s="251"/>
      <c r="G2003" s="251" t="s">
        <v>4253</v>
      </c>
      <c r="H2003" s="251" t="s">
        <v>4254</v>
      </c>
      <c r="I2003" s="679">
        <v>9.4789999999999992</v>
      </c>
      <c r="J2003" s="251" t="s">
        <v>956</v>
      </c>
      <c r="K2003" s="251" t="s">
        <v>2495</v>
      </c>
      <c r="L2003" s="239"/>
      <c r="M2003" s="239"/>
      <c r="N2003" s="239"/>
      <c r="O2003" s="239"/>
    </row>
    <row r="2004" spans="2:15" ht="43.5">
      <c r="B2004" s="251" t="s">
        <v>1438</v>
      </c>
      <c r="C2004" s="251" t="s">
        <v>4252</v>
      </c>
      <c r="D2004" s="251" t="s">
        <v>4008</v>
      </c>
      <c r="E2004" s="251"/>
      <c r="F2004" s="251"/>
      <c r="G2004" s="251" t="s">
        <v>4253</v>
      </c>
      <c r="H2004" s="251" t="s">
        <v>4254</v>
      </c>
      <c r="I2004" s="679">
        <v>9.4789999999999992</v>
      </c>
      <c r="J2004" s="251" t="s">
        <v>956</v>
      </c>
      <c r="K2004" s="251" t="s">
        <v>2495</v>
      </c>
      <c r="L2004" s="239"/>
      <c r="M2004" s="239"/>
      <c r="N2004" s="239"/>
      <c r="O2004" s="239"/>
    </row>
    <row r="2005" spans="2:15" ht="43.5">
      <c r="B2005" s="251" t="s">
        <v>1438</v>
      </c>
      <c r="C2005" s="251" t="s">
        <v>4252</v>
      </c>
      <c r="D2005" s="251" t="s">
        <v>941</v>
      </c>
      <c r="E2005" s="251"/>
      <c r="F2005" s="251"/>
      <c r="G2005" s="251" t="s">
        <v>4255</v>
      </c>
      <c r="H2005" s="251" t="s">
        <v>4256</v>
      </c>
      <c r="I2005" s="679">
        <v>6</v>
      </c>
      <c r="J2005" s="251" t="s">
        <v>944</v>
      </c>
      <c r="K2005" s="251" t="s">
        <v>2495</v>
      </c>
      <c r="L2005" s="239"/>
      <c r="M2005" s="239"/>
      <c r="N2005" s="239"/>
      <c r="O2005" s="239"/>
    </row>
    <row r="2006" spans="2:15" ht="43.5">
      <c r="B2006" s="251" t="s">
        <v>1438</v>
      </c>
      <c r="C2006" s="251" t="s">
        <v>4252</v>
      </c>
      <c r="D2006" s="251" t="s">
        <v>953</v>
      </c>
      <c r="E2006" s="251"/>
      <c r="F2006" s="251"/>
      <c r="G2006" s="251" t="s">
        <v>4255</v>
      </c>
      <c r="H2006" s="251" t="s">
        <v>4256</v>
      </c>
      <c r="I2006" s="679">
        <v>6</v>
      </c>
      <c r="J2006" s="251" t="s">
        <v>944</v>
      </c>
      <c r="K2006" s="251" t="s">
        <v>2495</v>
      </c>
      <c r="L2006" s="239"/>
      <c r="M2006" s="239"/>
      <c r="N2006" s="239"/>
      <c r="O2006" s="239"/>
    </row>
    <row r="2007" spans="2:15" ht="43.5">
      <c r="B2007" s="251" t="s">
        <v>1438</v>
      </c>
      <c r="C2007" s="251" t="s">
        <v>4252</v>
      </c>
      <c r="D2007" s="251" t="s">
        <v>4008</v>
      </c>
      <c r="E2007" s="251"/>
      <c r="F2007" s="251"/>
      <c r="G2007" s="251" t="s">
        <v>4253</v>
      </c>
      <c r="H2007" s="251" t="s">
        <v>4254</v>
      </c>
      <c r="I2007" s="679">
        <v>9.4789999999999992</v>
      </c>
      <c r="J2007" s="251" t="s">
        <v>956</v>
      </c>
      <c r="K2007" s="251" t="s">
        <v>2495</v>
      </c>
      <c r="L2007" s="239"/>
      <c r="M2007" s="239"/>
      <c r="N2007" s="239"/>
      <c r="O2007" s="239"/>
    </row>
    <row r="2008" spans="2:15" ht="43.5">
      <c r="B2008" s="251" t="s">
        <v>1438</v>
      </c>
      <c r="C2008" s="251" t="s">
        <v>4252</v>
      </c>
      <c r="D2008" s="251" t="s">
        <v>4008</v>
      </c>
      <c r="E2008" s="251"/>
      <c r="F2008" s="251"/>
      <c r="G2008" s="251" t="s">
        <v>4253</v>
      </c>
      <c r="H2008" s="251" t="s">
        <v>4254</v>
      </c>
      <c r="I2008" s="679">
        <v>9.4789999999999992</v>
      </c>
      <c r="J2008" s="251" t="s">
        <v>956</v>
      </c>
      <c r="K2008" s="251" t="s">
        <v>2495</v>
      </c>
      <c r="L2008" s="239"/>
      <c r="M2008" s="239"/>
      <c r="N2008" s="239"/>
      <c r="O2008" s="239"/>
    </row>
    <row r="2009" spans="2:15" ht="43.5">
      <c r="B2009" s="251" t="s">
        <v>1438</v>
      </c>
      <c r="C2009" s="251" t="s">
        <v>4252</v>
      </c>
      <c r="D2009" s="251" t="s">
        <v>4008</v>
      </c>
      <c r="E2009" s="251"/>
      <c r="F2009" s="251"/>
      <c r="G2009" s="251" t="s">
        <v>4253</v>
      </c>
      <c r="H2009" s="251" t="s">
        <v>4254</v>
      </c>
      <c r="I2009" s="679">
        <v>4.9130000000000003</v>
      </c>
      <c r="J2009" s="251" t="s">
        <v>956</v>
      </c>
      <c r="K2009" s="251" t="s">
        <v>2495</v>
      </c>
      <c r="L2009" s="239"/>
      <c r="M2009" s="239"/>
      <c r="N2009" s="239"/>
      <c r="O2009" s="239"/>
    </row>
    <row r="2010" spans="2:15" ht="43.5">
      <c r="B2010" s="251" t="s">
        <v>1438</v>
      </c>
      <c r="C2010" s="251" t="s">
        <v>4252</v>
      </c>
      <c r="D2010" s="251" t="s">
        <v>4008</v>
      </c>
      <c r="E2010" s="251"/>
      <c r="F2010" s="251"/>
      <c r="G2010" s="251" t="s">
        <v>4253</v>
      </c>
      <c r="H2010" s="251" t="s">
        <v>4254</v>
      </c>
      <c r="I2010" s="679">
        <v>9.4789999999999992</v>
      </c>
      <c r="J2010" s="251" t="s">
        <v>956</v>
      </c>
      <c r="K2010" s="251" t="s">
        <v>2495</v>
      </c>
      <c r="L2010" s="239"/>
      <c r="M2010" s="239"/>
      <c r="N2010" s="239"/>
      <c r="O2010" s="239"/>
    </row>
    <row r="2011" spans="2:15" ht="43.5">
      <c r="B2011" s="251" t="s">
        <v>1438</v>
      </c>
      <c r="C2011" s="251" t="s">
        <v>4252</v>
      </c>
      <c r="D2011" s="251" t="s">
        <v>4008</v>
      </c>
      <c r="E2011" s="251"/>
      <c r="F2011" s="251"/>
      <c r="G2011" s="251" t="s">
        <v>4253</v>
      </c>
      <c r="H2011" s="251" t="s">
        <v>4254</v>
      </c>
      <c r="I2011" s="679">
        <v>7.21</v>
      </c>
      <c r="J2011" s="251" t="s">
        <v>956</v>
      </c>
      <c r="K2011" s="251" t="s">
        <v>2495</v>
      </c>
      <c r="L2011" s="239"/>
      <c r="M2011" s="239"/>
      <c r="N2011" s="239"/>
      <c r="O2011" s="239"/>
    </row>
    <row r="2012" spans="2:15" ht="43.5">
      <c r="B2012" s="251" t="s">
        <v>1438</v>
      </c>
      <c r="C2012" s="251" t="s">
        <v>4252</v>
      </c>
      <c r="D2012" s="251" t="s">
        <v>4008</v>
      </c>
      <c r="E2012" s="251"/>
      <c r="F2012" s="251"/>
      <c r="G2012" s="251" t="s">
        <v>4253</v>
      </c>
      <c r="H2012" s="251" t="s">
        <v>4254</v>
      </c>
      <c r="I2012" s="679">
        <v>9.4789999999999992</v>
      </c>
      <c r="J2012" s="251" t="s">
        <v>956</v>
      </c>
      <c r="K2012" s="251" t="s">
        <v>2495</v>
      </c>
      <c r="L2012" s="239"/>
      <c r="M2012" s="239"/>
      <c r="N2012" s="239"/>
      <c r="O2012" s="239"/>
    </row>
    <row r="2013" spans="2:15" ht="43.5">
      <c r="B2013" s="251" t="s">
        <v>1438</v>
      </c>
      <c r="C2013" s="251" t="s">
        <v>4252</v>
      </c>
      <c r="D2013" s="251" t="s">
        <v>4008</v>
      </c>
      <c r="E2013" s="251"/>
      <c r="F2013" s="251"/>
      <c r="G2013" s="251" t="s">
        <v>4253</v>
      </c>
      <c r="H2013" s="251" t="s">
        <v>4254</v>
      </c>
      <c r="I2013" s="679">
        <v>9.4789999999999992</v>
      </c>
      <c r="J2013" s="251" t="s">
        <v>956</v>
      </c>
      <c r="K2013" s="251" t="s">
        <v>2495</v>
      </c>
      <c r="L2013" s="239"/>
      <c r="M2013" s="239"/>
      <c r="N2013" s="239"/>
      <c r="O2013" s="239"/>
    </row>
    <row r="2014" spans="2:15" ht="43.5">
      <c r="B2014" s="251" t="s">
        <v>1438</v>
      </c>
      <c r="C2014" s="251" t="s">
        <v>4252</v>
      </c>
      <c r="D2014" s="251" t="s">
        <v>4008</v>
      </c>
      <c r="E2014" s="251"/>
      <c r="F2014" s="251"/>
      <c r="G2014" s="251" t="s">
        <v>4253</v>
      </c>
      <c r="H2014" s="251" t="s">
        <v>4254</v>
      </c>
      <c r="I2014" s="679">
        <v>4.7389999999999999</v>
      </c>
      <c r="J2014" s="251" t="s">
        <v>956</v>
      </c>
      <c r="K2014" s="251" t="s">
        <v>2495</v>
      </c>
      <c r="L2014" s="239"/>
      <c r="M2014" s="239"/>
      <c r="N2014" s="239"/>
      <c r="O2014" s="239"/>
    </row>
    <row r="2015" spans="2:15" ht="43.5">
      <c r="B2015" s="251" t="s">
        <v>1438</v>
      </c>
      <c r="C2015" s="251" t="s">
        <v>4252</v>
      </c>
      <c r="D2015" s="251" t="s">
        <v>941</v>
      </c>
      <c r="E2015" s="251"/>
      <c r="F2015" s="251"/>
      <c r="G2015" s="251" t="s">
        <v>4255</v>
      </c>
      <c r="H2015" s="251" t="s">
        <v>4256</v>
      </c>
      <c r="I2015" s="679">
        <v>8</v>
      </c>
      <c r="J2015" s="251" t="s">
        <v>944</v>
      </c>
      <c r="K2015" s="251" t="s">
        <v>2495</v>
      </c>
      <c r="L2015" s="239"/>
      <c r="M2015" s="239"/>
      <c r="N2015" s="239"/>
      <c r="O2015" s="239"/>
    </row>
    <row r="2016" spans="2:15" ht="43.5">
      <c r="B2016" s="251" t="s">
        <v>1438</v>
      </c>
      <c r="C2016" s="251" t="s">
        <v>4252</v>
      </c>
      <c r="D2016" s="251" t="s">
        <v>957</v>
      </c>
      <c r="E2016" s="251"/>
      <c r="F2016" s="251"/>
      <c r="G2016" s="251"/>
      <c r="H2016" s="251"/>
      <c r="I2016" s="679">
        <v>17000</v>
      </c>
      <c r="J2016" s="251" t="s">
        <v>4153</v>
      </c>
      <c r="K2016" s="251" t="s">
        <v>2495</v>
      </c>
      <c r="L2016" s="239"/>
      <c r="M2016" s="239"/>
      <c r="N2016" s="239"/>
      <c r="O2016" s="239"/>
    </row>
    <row r="2017" spans="2:15" ht="43.5">
      <c r="B2017" s="251" t="s">
        <v>1438</v>
      </c>
      <c r="C2017" s="251" t="s">
        <v>4252</v>
      </c>
      <c r="D2017" s="251" t="s">
        <v>4008</v>
      </c>
      <c r="E2017" s="251"/>
      <c r="F2017" s="251"/>
      <c r="G2017" s="251" t="s">
        <v>4253</v>
      </c>
      <c r="H2017" s="251" t="s">
        <v>4254</v>
      </c>
      <c r="I2017" s="679">
        <v>4.7389999999999999</v>
      </c>
      <c r="J2017" s="251" t="s">
        <v>956</v>
      </c>
      <c r="K2017" s="251" t="s">
        <v>2495</v>
      </c>
      <c r="L2017" s="239"/>
      <c r="M2017" s="239"/>
      <c r="N2017" s="239"/>
      <c r="O2017" s="239"/>
    </row>
    <row r="2018" spans="2:15" ht="43.5">
      <c r="B2018" s="251" t="s">
        <v>1438</v>
      </c>
      <c r="C2018" s="251" t="s">
        <v>4252</v>
      </c>
      <c r="D2018" s="251" t="s">
        <v>947</v>
      </c>
      <c r="E2018" s="251"/>
      <c r="F2018" s="251"/>
      <c r="G2018" s="251" t="s">
        <v>4255</v>
      </c>
      <c r="H2018" s="251" t="s">
        <v>4256</v>
      </c>
      <c r="I2018" s="679">
        <v>8</v>
      </c>
      <c r="J2018" s="251" t="s">
        <v>944</v>
      </c>
      <c r="K2018" s="251" t="s">
        <v>2495</v>
      </c>
      <c r="L2018" s="239"/>
      <c r="M2018" s="239"/>
      <c r="N2018" s="239"/>
      <c r="O2018" s="239"/>
    </row>
    <row r="2019" spans="2:15" ht="43.5">
      <c r="B2019" s="251" t="s">
        <v>1438</v>
      </c>
      <c r="C2019" s="251" t="s">
        <v>4252</v>
      </c>
      <c r="D2019" s="251" t="s">
        <v>947</v>
      </c>
      <c r="E2019" s="251"/>
      <c r="F2019" s="251"/>
      <c r="G2019" s="251" t="s">
        <v>4255</v>
      </c>
      <c r="H2019" s="251" t="s">
        <v>4256</v>
      </c>
      <c r="I2019" s="679">
        <v>8</v>
      </c>
      <c r="J2019" s="251" t="s">
        <v>944</v>
      </c>
      <c r="K2019" s="251" t="s">
        <v>2495</v>
      </c>
      <c r="L2019" s="239"/>
      <c r="M2019" s="239"/>
      <c r="N2019" s="239"/>
      <c r="O2019" s="239"/>
    </row>
    <row r="2020" spans="2:15" ht="43.5">
      <c r="B2020" s="251" t="s">
        <v>1438</v>
      </c>
      <c r="C2020" s="251" t="s">
        <v>4252</v>
      </c>
      <c r="D2020" s="251" t="s">
        <v>953</v>
      </c>
      <c r="E2020" s="251"/>
      <c r="F2020" s="251"/>
      <c r="G2020" s="251" t="s">
        <v>4255</v>
      </c>
      <c r="H2020" s="251" t="s">
        <v>4256</v>
      </c>
      <c r="I2020" s="679">
        <v>8</v>
      </c>
      <c r="J2020" s="251" t="s">
        <v>944</v>
      </c>
      <c r="K2020" s="251" t="s">
        <v>2495</v>
      </c>
      <c r="L2020" s="239"/>
      <c r="M2020" s="239"/>
      <c r="N2020" s="239"/>
      <c r="O2020" s="239"/>
    </row>
    <row r="2021" spans="2:15" ht="43.5">
      <c r="B2021" s="251" t="s">
        <v>1438</v>
      </c>
      <c r="C2021" s="251" t="s">
        <v>4252</v>
      </c>
      <c r="D2021" s="251" t="s">
        <v>4008</v>
      </c>
      <c r="E2021" s="251"/>
      <c r="F2021" s="251"/>
      <c r="G2021" s="251" t="s">
        <v>4253</v>
      </c>
      <c r="H2021" s="251" t="s">
        <v>4254</v>
      </c>
      <c r="I2021" s="679">
        <v>15.741</v>
      </c>
      <c r="J2021" s="251" t="s">
        <v>956</v>
      </c>
      <c r="K2021" s="251" t="s">
        <v>2495</v>
      </c>
      <c r="L2021" s="239"/>
      <c r="M2021" s="239"/>
      <c r="N2021" s="239"/>
      <c r="O2021" s="239"/>
    </row>
    <row r="2022" spans="2:15" ht="43.5">
      <c r="B2022" s="251" t="s">
        <v>1438</v>
      </c>
      <c r="C2022" s="251" t="s">
        <v>4252</v>
      </c>
      <c r="D2022" s="251" t="s">
        <v>4008</v>
      </c>
      <c r="E2022" s="251"/>
      <c r="F2022" s="251"/>
      <c r="G2022" s="251" t="s">
        <v>4253</v>
      </c>
      <c r="H2022" s="251" t="s">
        <v>4254</v>
      </c>
      <c r="I2022" s="679">
        <v>10.032</v>
      </c>
      <c r="J2022" s="251" t="s">
        <v>956</v>
      </c>
      <c r="K2022" s="251" t="s">
        <v>2495</v>
      </c>
      <c r="L2022" s="239"/>
      <c r="M2022" s="239"/>
      <c r="N2022" s="239"/>
      <c r="O2022" s="239"/>
    </row>
    <row r="2023" spans="2:15" ht="43.5">
      <c r="B2023" s="251" t="s">
        <v>1438</v>
      </c>
      <c r="C2023" s="251" t="s">
        <v>4252</v>
      </c>
      <c r="D2023" s="251" t="s">
        <v>4008</v>
      </c>
      <c r="E2023" s="251"/>
      <c r="F2023" s="251"/>
      <c r="G2023" s="251" t="s">
        <v>4253</v>
      </c>
      <c r="H2023" s="251" t="s">
        <v>4254</v>
      </c>
      <c r="I2023" s="679">
        <v>18.959</v>
      </c>
      <c r="J2023" s="251" t="s">
        <v>956</v>
      </c>
      <c r="K2023" s="251" t="s">
        <v>2495</v>
      </c>
      <c r="L2023" s="239"/>
      <c r="M2023" s="239"/>
      <c r="N2023" s="239"/>
      <c r="O2023" s="239"/>
    </row>
    <row r="2024" spans="2:15" ht="43.5">
      <c r="B2024" s="251" t="s">
        <v>1438</v>
      </c>
      <c r="C2024" s="251" t="s">
        <v>4252</v>
      </c>
      <c r="D2024" s="251" t="s">
        <v>947</v>
      </c>
      <c r="E2024" s="251"/>
      <c r="F2024" s="251"/>
      <c r="G2024" s="251" t="s">
        <v>4255</v>
      </c>
      <c r="H2024" s="251" t="s">
        <v>4256</v>
      </c>
      <c r="I2024" s="679">
        <v>8</v>
      </c>
      <c r="J2024" s="251" t="s">
        <v>944</v>
      </c>
      <c r="K2024" s="251" t="s">
        <v>2495</v>
      </c>
      <c r="L2024" s="239"/>
      <c r="M2024" s="239"/>
      <c r="N2024" s="239"/>
      <c r="O2024" s="239"/>
    </row>
    <row r="2025" spans="2:15" ht="43.5">
      <c r="B2025" s="251" t="s">
        <v>1438</v>
      </c>
      <c r="C2025" s="251" t="s">
        <v>4252</v>
      </c>
      <c r="D2025" s="251" t="s">
        <v>947</v>
      </c>
      <c r="E2025" s="251"/>
      <c r="F2025" s="251"/>
      <c r="G2025" s="251" t="s">
        <v>4255</v>
      </c>
      <c r="H2025" s="251" t="s">
        <v>4256</v>
      </c>
      <c r="I2025" s="679">
        <v>8</v>
      </c>
      <c r="J2025" s="251" t="s">
        <v>944</v>
      </c>
      <c r="K2025" s="251" t="s">
        <v>2495</v>
      </c>
      <c r="L2025" s="239"/>
      <c r="M2025" s="239"/>
      <c r="N2025" s="239"/>
      <c r="O2025" s="239"/>
    </row>
    <row r="2026" spans="2:15" ht="43.5">
      <c r="B2026" s="251" t="s">
        <v>1438</v>
      </c>
      <c r="C2026" s="251" t="s">
        <v>4252</v>
      </c>
      <c r="D2026" s="251" t="s">
        <v>947</v>
      </c>
      <c r="E2026" s="251"/>
      <c r="F2026" s="251"/>
      <c r="G2026" s="251" t="s">
        <v>4255</v>
      </c>
      <c r="H2026" s="251" t="s">
        <v>4256</v>
      </c>
      <c r="I2026" s="679">
        <v>8</v>
      </c>
      <c r="J2026" s="251" t="s">
        <v>944</v>
      </c>
      <c r="K2026" s="251" t="s">
        <v>2495</v>
      </c>
      <c r="L2026" s="239"/>
      <c r="M2026" s="239"/>
      <c r="N2026" s="239"/>
      <c r="O2026" s="239"/>
    </row>
    <row r="2027" spans="2:15" ht="43.5">
      <c r="B2027" s="251" t="s">
        <v>1438</v>
      </c>
      <c r="C2027" s="251" t="s">
        <v>4252</v>
      </c>
      <c r="D2027" s="251" t="s">
        <v>947</v>
      </c>
      <c r="E2027" s="251"/>
      <c r="F2027" s="251"/>
      <c r="G2027" s="251" t="s">
        <v>4255</v>
      </c>
      <c r="H2027" s="251" t="s">
        <v>4256</v>
      </c>
      <c r="I2027" s="679">
        <v>8</v>
      </c>
      <c r="J2027" s="251" t="s">
        <v>944</v>
      </c>
      <c r="K2027" s="251" t="s">
        <v>2495</v>
      </c>
      <c r="L2027" s="239"/>
      <c r="M2027" s="239"/>
      <c r="N2027" s="239"/>
      <c r="O2027" s="239"/>
    </row>
    <row r="2028" spans="2:15" ht="43.5">
      <c r="B2028" s="251" t="s">
        <v>1438</v>
      </c>
      <c r="C2028" s="251" t="s">
        <v>4252</v>
      </c>
      <c r="D2028" s="251" t="s">
        <v>941</v>
      </c>
      <c r="E2028" s="251"/>
      <c r="F2028" s="251"/>
      <c r="G2028" s="251" t="s">
        <v>4255</v>
      </c>
      <c r="H2028" s="251" t="s">
        <v>4256</v>
      </c>
      <c r="I2028" s="679">
        <v>5.9</v>
      </c>
      <c r="J2028" s="251" t="s">
        <v>944</v>
      </c>
      <c r="K2028" s="251" t="s">
        <v>2495</v>
      </c>
      <c r="L2028" s="239"/>
      <c r="M2028" s="239"/>
      <c r="N2028" s="239"/>
      <c r="O2028" s="239"/>
    </row>
    <row r="2029" spans="2:15" ht="43.5">
      <c r="B2029" s="251" t="s">
        <v>1438</v>
      </c>
      <c r="C2029" s="251" t="s">
        <v>4252</v>
      </c>
      <c r="D2029" s="251" t="s">
        <v>953</v>
      </c>
      <c r="E2029" s="251"/>
      <c r="F2029" s="251"/>
      <c r="G2029" s="251" t="s">
        <v>4255</v>
      </c>
      <c r="H2029" s="251" t="s">
        <v>4256</v>
      </c>
      <c r="I2029" s="679">
        <v>8</v>
      </c>
      <c r="J2029" s="251" t="s">
        <v>944</v>
      </c>
      <c r="K2029" s="251" t="s">
        <v>2495</v>
      </c>
      <c r="L2029" s="239"/>
      <c r="M2029" s="239"/>
      <c r="N2029" s="239"/>
      <c r="O2029" s="239"/>
    </row>
    <row r="2030" spans="2:15" ht="43.5">
      <c r="B2030" s="251" t="s">
        <v>1438</v>
      </c>
      <c r="C2030" s="251" t="s">
        <v>4252</v>
      </c>
      <c r="D2030" s="251" t="s">
        <v>949</v>
      </c>
      <c r="E2030" s="251"/>
      <c r="F2030" s="251"/>
      <c r="G2030" s="251"/>
      <c r="H2030" s="251"/>
      <c r="I2030" s="679">
        <v>6.7668999999999997</v>
      </c>
      <c r="J2030" s="251" t="s">
        <v>944</v>
      </c>
      <c r="K2030" s="251" t="s">
        <v>2495</v>
      </c>
      <c r="L2030" s="239"/>
      <c r="M2030" s="239"/>
      <c r="N2030" s="239"/>
      <c r="O2030" s="239"/>
    </row>
    <row r="2031" spans="2:15" ht="43.5">
      <c r="B2031" s="251" t="s">
        <v>1438</v>
      </c>
      <c r="C2031" s="251" t="s">
        <v>4252</v>
      </c>
      <c r="D2031" s="251" t="s">
        <v>4008</v>
      </c>
      <c r="E2031" s="251"/>
      <c r="F2031" s="251"/>
      <c r="G2031" s="251" t="s">
        <v>4253</v>
      </c>
      <c r="H2031" s="251" t="s">
        <v>4254</v>
      </c>
      <c r="I2031" s="679">
        <v>15.422000000000001</v>
      </c>
      <c r="J2031" s="251" t="s">
        <v>956</v>
      </c>
      <c r="K2031" s="251" t="s">
        <v>2495</v>
      </c>
      <c r="L2031" s="239"/>
      <c r="M2031" s="239"/>
      <c r="N2031" s="239"/>
      <c r="O2031" s="239"/>
    </row>
    <row r="2032" spans="2:15" ht="43.5">
      <c r="B2032" s="251" t="s">
        <v>1438</v>
      </c>
      <c r="C2032" s="251" t="s">
        <v>4252</v>
      </c>
      <c r="D2032" s="251" t="s">
        <v>947</v>
      </c>
      <c r="E2032" s="251"/>
      <c r="F2032" s="251"/>
      <c r="G2032" s="251" t="s">
        <v>4255</v>
      </c>
      <c r="H2032" s="251" t="s">
        <v>4256</v>
      </c>
      <c r="I2032" s="679">
        <v>10.85</v>
      </c>
      <c r="J2032" s="251" t="s">
        <v>944</v>
      </c>
      <c r="K2032" s="251" t="s">
        <v>2495</v>
      </c>
      <c r="L2032" s="239"/>
      <c r="M2032" s="239"/>
      <c r="N2032" s="239"/>
      <c r="O2032" s="239"/>
    </row>
    <row r="2033" spans="2:15" ht="43.5">
      <c r="B2033" s="251" t="s">
        <v>1438</v>
      </c>
      <c r="C2033" s="251" t="s">
        <v>4252</v>
      </c>
      <c r="D2033" s="251" t="s">
        <v>947</v>
      </c>
      <c r="E2033" s="251"/>
      <c r="F2033" s="251"/>
      <c r="G2033" s="251" t="s">
        <v>4255</v>
      </c>
      <c r="H2033" s="251" t="s">
        <v>4256</v>
      </c>
      <c r="I2033" s="679">
        <v>8</v>
      </c>
      <c r="J2033" s="251" t="s">
        <v>944</v>
      </c>
      <c r="K2033" s="251" t="s">
        <v>2495</v>
      </c>
      <c r="L2033" s="239"/>
      <c r="M2033" s="239"/>
      <c r="N2033" s="239"/>
      <c r="O2033" s="239"/>
    </row>
    <row r="2034" spans="2:15" ht="43.5">
      <c r="B2034" s="251" t="s">
        <v>1438</v>
      </c>
      <c r="C2034" s="251" t="s">
        <v>4252</v>
      </c>
      <c r="D2034" s="251" t="s">
        <v>947</v>
      </c>
      <c r="E2034" s="251"/>
      <c r="F2034" s="251"/>
      <c r="G2034" s="251" t="s">
        <v>4255</v>
      </c>
      <c r="H2034" s="251" t="s">
        <v>4256</v>
      </c>
      <c r="I2034" s="679">
        <v>8</v>
      </c>
      <c r="J2034" s="251" t="s">
        <v>944</v>
      </c>
      <c r="K2034" s="251" t="s">
        <v>2495</v>
      </c>
      <c r="L2034" s="239"/>
      <c r="M2034" s="239"/>
      <c r="N2034" s="239"/>
      <c r="O2034" s="239"/>
    </row>
    <row r="2035" spans="2:15" ht="43.5">
      <c r="B2035" s="251" t="s">
        <v>1438</v>
      </c>
      <c r="C2035" s="251" t="s">
        <v>4252</v>
      </c>
      <c r="D2035" s="251" t="s">
        <v>947</v>
      </c>
      <c r="E2035" s="251"/>
      <c r="F2035" s="251"/>
      <c r="G2035" s="251" t="s">
        <v>4255</v>
      </c>
      <c r="H2035" s="251" t="s">
        <v>4256</v>
      </c>
      <c r="I2035" s="679">
        <v>8</v>
      </c>
      <c r="J2035" s="251" t="s">
        <v>944</v>
      </c>
      <c r="K2035" s="251" t="s">
        <v>2495</v>
      </c>
      <c r="L2035" s="239"/>
      <c r="M2035" s="239"/>
      <c r="N2035" s="239"/>
      <c r="O2035" s="239"/>
    </row>
    <row r="2036" spans="2:15" ht="43.5">
      <c r="B2036" s="251" t="s">
        <v>1438</v>
      </c>
      <c r="C2036" s="251" t="s">
        <v>4252</v>
      </c>
      <c r="D2036" s="251" t="s">
        <v>947</v>
      </c>
      <c r="E2036" s="251"/>
      <c r="F2036" s="251"/>
      <c r="G2036" s="251" t="s">
        <v>4255</v>
      </c>
      <c r="H2036" s="251" t="s">
        <v>4256</v>
      </c>
      <c r="I2036" s="679">
        <v>8</v>
      </c>
      <c r="J2036" s="251" t="s">
        <v>944</v>
      </c>
      <c r="K2036" s="251" t="s">
        <v>2495</v>
      </c>
      <c r="L2036" s="239"/>
      <c r="M2036" s="239"/>
      <c r="N2036" s="239"/>
      <c r="O2036" s="239"/>
    </row>
    <row r="2037" spans="2:15" ht="43.5">
      <c r="B2037" s="251" t="s">
        <v>1438</v>
      </c>
      <c r="C2037" s="251" t="s">
        <v>4252</v>
      </c>
      <c r="D2037" s="251" t="s">
        <v>4012</v>
      </c>
      <c r="E2037" s="251"/>
      <c r="F2037" s="251"/>
      <c r="G2037" s="251" t="s">
        <v>4253</v>
      </c>
      <c r="H2037" s="251" t="s">
        <v>4254</v>
      </c>
      <c r="I2037" s="679">
        <v>4.8710000000000004</v>
      </c>
      <c r="J2037" s="251" t="s">
        <v>956</v>
      </c>
      <c r="K2037" s="251" t="s">
        <v>2495</v>
      </c>
      <c r="L2037" s="239"/>
      <c r="M2037" s="239"/>
      <c r="N2037" s="239"/>
      <c r="O2037" s="239"/>
    </row>
    <row r="2038" spans="2:15" ht="43.5">
      <c r="B2038" s="251" t="s">
        <v>1438</v>
      </c>
      <c r="C2038" s="251" t="s">
        <v>4252</v>
      </c>
      <c r="D2038" s="251" t="s">
        <v>4008</v>
      </c>
      <c r="E2038" s="251"/>
      <c r="F2038" s="251"/>
      <c r="G2038" s="251" t="s">
        <v>4253</v>
      </c>
      <c r="H2038" s="251" t="s">
        <v>4254</v>
      </c>
      <c r="I2038" s="679">
        <v>16.117000000000001</v>
      </c>
      <c r="J2038" s="251" t="s">
        <v>956</v>
      </c>
      <c r="K2038" s="251" t="s">
        <v>2495</v>
      </c>
      <c r="L2038" s="239"/>
      <c r="M2038" s="239"/>
      <c r="N2038" s="239"/>
      <c r="O2038" s="239"/>
    </row>
    <row r="2039" spans="2:15" ht="43.5">
      <c r="B2039" s="251" t="s">
        <v>1438</v>
      </c>
      <c r="C2039" s="251" t="s">
        <v>4252</v>
      </c>
      <c r="D2039" s="251" t="s">
        <v>4008</v>
      </c>
      <c r="E2039" s="251"/>
      <c r="F2039" s="251"/>
      <c r="G2039" s="251" t="s">
        <v>4253</v>
      </c>
      <c r="H2039" s="251" t="s">
        <v>4254</v>
      </c>
      <c r="I2039" s="679">
        <v>10.689</v>
      </c>
      <c r="J2039" s="251" t="s">
        <v>956</v>
      </c>
      <c r="K2039" s="251" t="s">
        <v>2495</v>
      </c>
      <c r="L2039" s="239"/>
      <c r="M2039" s="239"/>
      <c r="N2039" s="239"/>
      <c r="O2039" s="239"/>
    </row>
    <row r="2040" spans="2:15" ht="43.5">
      <c r="B2040" s="251" t="s">
        <v>1438</v>
      </c>
      <c r="C2040" s="251" t="s">
        <v>4252</v>
      </c>
      <c r="D2040" s="251" t="s">
        <v>4008</v>
      </c>
      <c r="E2040" s="251"/>
      <c r="F2040" s="251"/>
      <c r="G2040" s="251" t="s">
        <v>4253</v>
      </c>
      <c r="H2040" s="251" t="s">
        <v>4254</v>
      </c>
      <c r="I2040" s="679">
        <v>9.7669999999999995</v>
      </c>
      <c r="J2040" s="251" t="s">
        <v>956</v>
      </c>
      <c r="K2040" s="251" t="s">
        <v>2495</v>
      </c>
      <c r="L2040" s="239"/>
      <c r="M2040" s="239"/>
      <c r="N2040" s="239"/>
      <c r="O2040" s="239"/>
    </row>
    <row r="2041" spans="2:15" ht="43.5">
      <c r="B2041" s="251" t="s">
        <v>1438</v>
      </c>
      <c r="C2041" s="251" t="s">
        <v>4252</v>
      </c>
      <c r="D2041" s="251" t="s">
        <v>4008</v>
      </c>
      <c r="E2041" s="251"/>
      <c r="F2041" s="251"/>
      <c r="G2041" s="251" t="s">
        <v>4253</v>
      </c>
      <c r="H2041" s="251" t="s">
        <v>4254</v>
      </c>
      <c r="I2041" s="679">
        <v>14.007999999999999</v>
      </c>
      <c r="J2041" s="251" t="s">
        <v>956</v>
      </c>
      <c r="K2041" s="251" t="s">
        <v>2495</v>
      </c>
      <c r="L2041" s="239"/>
      <c r="M2041" s="239"/>
      <c r="N2041" s="239"/>
      <c r="O2041" s="239"/>
    </row>
    <row r="2042" spans="2:15" ht="43.5">
      <c r="B2042" s="251" t="s">
        <v>1438</v>
      </c>
      <c r="C2042" s="251" t="s">
        <v>4252</v>
      </c>
      <c r="D2042" s="251" t="s">
        <v>947</v>
      </c>
      <c r="E2042" s="251"/>
      <c r="F2042" s="251"/>
      <c r="G2042" s="251" t="s">
        <v>4255</v>
      </c>
      <c r="H2042" s="251" t="s">
        <v>4256</v>
      </c>
      <c r="I2042" s="679">
        <v>8</v>
      </c>
      <c r="J2042" s="251" t="s">
        <v>944</v>
      </c>
      <c r="K2042" s="251" t="s">
        <v>2495</v>
      </c>
      <c r="L2042" s="239"/>
      <c r="M2042" s="239"/>
      <c r="N2042" s="239"/>
      <c r="O2042" s="239"/>
    </row>
    <row r="2043" spans="2:15" ht="43.5">
      <c r="B2043" s="251" t="s">
        <v>1438</v>
      </c>
      <c r="C2043" s="251" t="s">
        <v>4252</v>
      </c>
      <c r="D2043" s="251" t="s">
        <v>947</v>
      </c>
      <c r="E2043" s="251"/>
      <c r="F2043" s="251"/>
      <c r="G2043" s="251" t="s">
        <v>4255</v>
      </c>
      <c r="H2043" s="251" t="s">
        <v>4256</v>
      </c>
      <c r="I2043" s="679">
        <v>8</v>
      </c>
      <c r="J2043" s="251" t="s">
        <v>944</v>
      </c>
      <c r="K2043" s="251" t="s">
        <v>2495</v>
      </c>
      <c r="L2043" s="239"/>
      <c r="M2043" s="239"/>
      <c r="N2043" s="239"/>
      <c r="O2043" s="239"/>
    </row>
    <row r="2044" spans="2:15" ht="43.5">
      <c r="B2044" s="251" t="s">
        <v>1438</v>
      </c>
      <c r="C2044" s="251" t="s">
        <v>4252</v>
      </c>
      <c r="D2044" s="251" t="s">
        <v>947</v>
      </c>
      <c r="E2044" s="251"/>
      <c r="F2044" s="251"/>
      <c r="G2044" s="251" t="s">
        <v>4255</v>
      </c>
      <c r="H2044" s="251" t="s">
        <v>4256</v>
      </c>
      <c r="I2044" s="679">
        <v>8</v>
      </c>
      <c r="J2044" s="251" t="s">
        <v>944</v>
      </c>
      <c r="K2044" s="251" t="s">
        <v>2495</v>
      </c>
      <c r="L2044" s="239"/>
      <c r="M2044" s="239"/>
      <c r="N2044" s="239"/>
      <c r="O2044" s="239"/>
    </row>
    <row r="2045" spans="2:15" ht="43.5">
      <c r="B2045" s="251" t="s">
        <v>1438</v>
      </c>
      <c r="C2045" s="251" t="s">
        <v>4252</v>
      </c>
      <c r="D2045" s="251" t="s">
        <v>947</v>
      </c>
      <c r="E2045" s="251"/>
      <c r="F2045" s="251"/>
      <c r="G2045" s="251" t="s">
        <v>4255</v>
      </c>
      <c r="H2045" s="251" t="s">
        <v>4256</v>
      </c>
      <c r="I2045" s="679">
        <v>8</v>
      </c>
      <c r="J2045" s="251" t="s">
        <v>944</v>
      </c>
      <c r="K2045" s="251" t="s">
        <v>2495</v>
      </c>
      <c r="L2045" s="239"/>
      <c r="M2045" s="239"/>
      <c r="N2045" s="239"/>
      <c r="O2045" s="239"/>
    </row>
    <row r="2046" spans="2:15" ht="43.5">
      <c r="B2046" s="251" t="s">
        <v>1438</v>
      </c>
      <c r="C2046" s="251" t="s">
        <v>4252</v>
      </c>
      <c r="D2046" s="251" t="s">
        <v>947</v>
      </c>
      <c r="E2046" s="251"/>
      <c r="F2046" s="251"/>
      <c r="G2046" s="251" t="s">
        <v>4255</v>
      </c>
      <c r="H2046" s="251" t="s">
        <v>4256</v>
      </c>
      <c r="I2046" s="679">
        <v>8</v>
      </c>
      <c r="J2046" s="251" t="s">
        <v>944</v>
      </c>
      <c r="K2046" s="251" t="s">
        <v>2495</v>
      </c>
      <c r="L2046" s="239"/>
      <c r="M2046" s="239"/>
      <c r="N2046" s="239"/>
      <c r="O2046" s="239"/>
    </row>
    <row r="2047" spans="2:15" ht="43.5">
      <c r="B2047" s="251" t="s">
        <v>1438</v>
      </c>
      <c r="C2047" s="251" t="s">
        <v>4252</v>
      </c>
      <c r="D2047" s="251" t="s">
        <v>947</v>
      </c>
      <c r="E2047" s="251"/>
      <c r="F2047" s="251"/>
      <c r="G2047" s="251" t="s">
        <v>4255</v>
      </c>
      <c r="H2047" s="251" t="s">
        <v>4256</v>
      </c>
      <c r="I2047" s="679">
        <v>8</v>
      </c>
      <c r="J2047" s="251" t="s">
        <v>944</v>
      </c>
      <c r="K2047" s="251" t="s">
        <v>2495</v>
      </c>
      <c r="L2047" s="239"/>
      <c r="M2047" s="239"/>
      <c r="N2047" s="239"/>
      <c r="O2047" s="239"/>
    </row>
    <row r="2048" spans="2:15" ht="43.5">
      <c r="B2048" s="251" t="s">
        <v>1438</v>
      </c>
      <c r="C2048" s="251" t="s">
        <v>4252</v>
      </c>
      <c r="D2048" s="251" t="s">
        <v>941</v>
      </c>
      <c r="E2048" s="251"/>
      <c r="F2048" s="251"/>
      <c r="G2048" s="251" t="s">
        <v>4255</v>
      </c>
      <c r="H2048" s="251" t="s">
        <v>4256</v>
      </c>
      <c r="I2048" s="679">
        <v>8</v>
      </c>
      <c r="J2048" s="251" t="s">
        <v>944</v>
      </c>
      <c r="K2048" s="251" t="s">
        <v>2495</v>
      </c>
      <c r="L2048" s="239"/>
      <c r="M2048" s="239"/>
      <c r="N2048" s="239"/>
      <c r="O2048" s="239"/>
    </row>
    <row r="2049" spans="2:15" ht="43.5">
      <c r="B2049" s="251" t="s">
        <v>1438</v>
      </c>
      <c r="C2049" s="251" t="s">
        <v>4252</v>
      </c>
      <c r="D2049" s="251" t="s">
        <v>941</v>
      </c>
      <c r="E2049" s="251"/>
      <c r="F2049" s="251"/>
      <c r="G2049" s="251" t="s">
        <v>4255</v>
      </c>
      <c r="H2049" s="251" t="s">
        <v>4256</v>
      </c>
      <c r="I2049" s="679">
        <v>8</v>
      </c>
      <c r="J2049" s="251" t="s">
        <v>944</v>
      </c>
      <c r="K2049" s="251" t="s">
        <v>2495</v>
      </c>
      <c r="L2049" s="239"/>
      <c r="M2049" s="239"/>
      <c r="N2049" s="239"/>
      <c r="O2049" s="239"/>
    </row>
    <row r="2050" spans="2:15" ht="43.5">
      <c r="B2050" s="251" t="s">
        <v>1438</v>
      </c>
      <c r="C2050" s="251" t="s">
        <v>4252</v>
      </c>
      <c r="D2050" s="251" t="s">
        <v>953</v>
      </c>
      <c r="E2050" s="251"/>
      <c r="F2050" s="251"/>
      <c r="G2050" s="251" t="s">
        <v>4255</v>
      </c>
      <c r="H2050" s="251" t="s">
        <v>4256</v>
      </c>
      <c r="I2050" s="679">
        <v>8</v>
      </c>
      <c r="J2050" s="251" t="s">
        <v>944</v>
      </c>
      <c r="K2050" s="251" t="s">
        <v>2495</v>
      </c>
      <c r="L2050" s="239"/>
      <c r="M2050" s="239"/>
      <c r="N2050" s="239"/>
      <c r="O2050" s="239"/>
    </row>
    <row r="2051" spans="2:15" ht="43.5">
      <c r="B2051" s="251" t="s">
        <v>1438</v>
      </c>
      <c r="C2051" s="251" t="s">
        <v>4252</v>
      </c>
      <c r="D2051" s="251" t="s">
        <v>953</v>
      </c>
      <c r="E2051" s="251"/>
      <c r="F2051" s="251"/>
      <c r="G2051" s="251" t="s">
        <v>4255</v>
      </c>
      <c r="H2051" s="251" t="s">
        <v>4256</v>
      </c>
      <c r="I2051" s="679">
        <v>8</v>
      </c>
      <c r="J2051" s="251" t="s">
        <v>944</v>
      </c>
      <c r="K2051" s="251" t="s">
        <v>2495</v>
      </c>
      <c r="L2051" s="239"/>
      <c r="M2051" s="239"/>
      <c r="N2051" s="239"/>
      <c r="O2051" s="239"/>
    </row>
    <row r="2052" spans="2:15" ht="43.5">
      <c r="B2052" s="251" t="s">
        <v>1438</v>
      </c>
      <c r="C2052" s="251" t="s">
        <v>4252</v>
      </c>
      <c r="D2052" s="251" t="s">
        <v>4008</v>
      </c>
      <c r="E2052" s="251"/>
      <c r="F2052" s="251"/>
      <c r="G2052" s="251" t="s">
        <v>4253</v>
      </c>
      <c r="H2052" s="251" t="s">
        <v>4254</v>
      </c>
      <c r="I2052" s="679">
        <v>16.114999999999998</v>
      </c>
      <c r="J2052" s="251" t="s">
        <v>956</v>
      </c>
      <c r="K2052" s="251" t="s">
        <v>2495</v>
      </c>
      <c r="L2052" s="239"/>
      <c r="M2052" s="239"/>
      <c r="N2052" s="239"/>
      <c r="O2052" s="239"/>
    </row>
    <row r="2053" spans="2:15" ht="43.5">
      <c r="B2053" s="251" t="s">
        <v>1438</v>
      </c>
      <c r="C2053" s="251" t="s">
        <v>4252</v>
      </c>
      <c r="D2053" s="251" t="s">
        <v>4008</v>
      </c>
      <c r="E2053" s="251"/>
      <c r="F2053" s="251"/>
      <c r="G2053" s="251" t="s">
        <v>4253</v>
      </c>
      <c r="H2053" s="251" t="s">
        <v>4254</v>
      </c>
      <c r="I2053" s="679">
        <v>9.9640000000000004</v>
      </c>
      <c r="J2053" s="251" t="s">
        <v>956</v>
      </c>
      <c r="K2053" s="251" t="s">
        <v>2495</v>
      </c>
      <c r="L2053" s="239"/>
      <c r="M2053" s="239"/>
      <c r="N2053" s="239"/>
      <c r="O2053" s="239"/>
    </row>
    <row r="2054" spans="2:15" ht="43.5">
      <c r="B2054" s="251" t="s">
        <v>1438</v>
      </c>
      <c r="C2054" s="251" t="s">
        <v>4252</v>
      </c>
      <c r="D2054" s="251" t="s">
        <v>4008</v>
      </c>
      <c r="E2054" s="251"/>
      <c r="F2054" s="251"/>
      <c r="G2054" s="251" t="s">
        <v>4253</v>
      </c>
      <c r="H2054" s="251" t="s">
        <v>4254</v>
      </c>
      <c r="I2054" s="679">
        <v>18.383033175355401</v>
      </c>
      <c r="J2054" s="251" t="s">
        <v>956</v>
      </c>
      <c r="K2054" s="251" t="s">
        <v>2495</v>
      </c>
      <c r="L2054" s="239"/>
      <c r="M2054" s="239"/>
      <c r="N2054" s="239"/>
      <c r="O2054" s="239"/>
    </row>
    <row r="2055" spans="2:15" ht="43.5">
      <c r="B2055" s="251" t="s">
        <v>1438</v>
      </c>
      <c r="C2055" s="251" t="s">
        <v>4252</v>
      </c>
      <c r="D2055" s="251" t="s">
        <v>941</v>
      </c>
      <c r="E2055" s="251"/>
      <c r="F2055" s="251"/>
      <c r="G2055" s="251" t="s">
        <v>4255</v>
      </c>
      <c r="H2055" s="251" t="s">
        <v>4256</v>
      </c>
      <c r="I2055" s="679">
        <v>8</v>
      </c>
      <c r="J2055" s="251" t="s">
        <v>944</v>
      </c>
      <c r="K2055" s="251" t="s">
        <v>2495</v>
      </c>
      <c r="L2055" s="239"/>
      <c r="M2055" s="239"/>
      <c r="N2055" s="239"/>
      <c r="O2055" s="239"/>
    </row>
    <row r="2056" spans="2:15" ht="43.5">
      <c r="B2056" s="251" t="s">
        <v>1438</v>
      </c>
      <c r="C2056" s="251" t="s">
        <v>4252</v>
      </c>
      <c r="D2056" s="251" t="s">
        <v>941</v>
      </c>
      <c r="E2056" s="251"/>
      <c r="F2056" s="251"/>
      <c r="G2056" s="251" t="s">
        <v>4255</v>
      </c>
      <c r="H2056" s="251" t="s">
        <v>4256</v>
      </c>
      <c r="I2056" s="679">
        <v>8</v>
      </c>
      <c r="J2056" s="251" t="s">
        <v>944</v>
      </c>
      <c r="K2056" s="251" t="s">
        <v>2495</v>
      </c>
      <c r="L2056" s="239"/>
      <c r="M2056" s="239"/>
      <c r="N2056" s="239"/>
      <c r="O2056" s="239"/>
    </row>
    <row r="2057" spans="2:15" ht="43.5">
      <c r="B2057" s="251" t="s">
        <v>1438</v>
      </c>
      <c r="C2057" s="251" t="s">
        <v>4252</v>
      </c>
      <c r="D2057" s="251" t="s">
        <v>941</v>
      </c>
      <c r="E2057" s="251"/>
      <c r="F2057" s="251"/>
      <c r="G2057" s="251" t="s">
        <v>4255</v>
      </c>
      <c r="H2057" s="251" t="s">
        <v>4256</v>
      </c>
      <c r="I2057" s="679">
        <v>8</v>
      </c>
      <c r="J2057" s="251" t="s">
        <v>944</v>
      </c>
      <c r="K2057" s="251" t="s">
        <v>2495</v>
      </c>
      <c r="L2057" s="239"/>
      <c r="M2057" s="239"/>
      <c r="N2057" s="239"/>
      <c r="O2057" s="239"/>
    </row>
    <row r="2058" spans="2:15" ht="43.5">
      <c r="B2058" s="251" t="s">
        <v>1438</v>
      </c>
      <c r="C2058" s="251" t="s">
        <v>4252</v>
      </c>
      <c r="D2058" s="251" t="s">
        <v>953</v>
      </c>
      <c r="E2058" s="251"/>
      <c r="F2058" s="251"/>
      <c r="G2058" s="251" t="s">
        <v>4255</v>
      </c>
      <c r="H2058" s="251" t="s">
        <v>4256</v>
      </c>
      <c r="I2058" s="679">
        <v>8</v>
      </c>
      <c r="J2058" s="251" t="s">
        <v>944</v>
      </c>
      <c r="K2058" s="251" t="s">
        <v>2495</v>
      </c>
      <c r="L2058" s="239"/>
      <c r="M2058" s="239"/>
      <c r="N2058" s="239"/>
      <c r="O2058" s="239"/>
    </row>
    <row r="2059" spans="2:15" ht="43.5">
      <c r="B2059" s="251" t="s">
        <v>1438</v>
      </c>
      <c r="C2059" s="251" t="s">
        <v>4252</v>
      </c>
      <c r="D2059" s="251" t="s">
        <v>953</v>
      </c>
      <c r="E2059" s="251"/>
      <c r="F2059" s="251"/>
      <c r="G2059" s="251" t="s">
        <v>4255</v>
      </c>
      <c r="H2059" s="251" t="s">
        <v>4256</v>
      </c>
      <c r="I2059" s="679">
        <v>8</v>
      </c>
      <c r="J2059" s="251" t="s">
        <v>944</v>
      </c>
      <c r="K2059" s="251" t="s">
        <v>2495</v>
      </c>
      <c r="L2059" s="239"/>
      <c r="M2059" s="239"/>
      <c r="N2059" s="239"/>
      <c r="O2059" s="239"/>
    </row>
    <row r="2060" spans="2:15" ht="43.5">
      <c r="B2060" s="251" t="s">
        <v>1438</v>
      </c>
      <c r="C2060" s="251" t="s">
        <v>4252</v>
      </c>
      <c r="D2060" s="251" t="s">
        <v>953</v>
      </c>
      <c r="E2060" s="251"/>
      <c r="F2060" s="251"/>
      <c r="G2060" s="251" t="s">
        <v>4255</v>
      </c>
      <c r="H2060" s="251" t="s">
        <v>4256</v>
      </c>
      <c r="I2060" s="679">
        <v>8</v>
      </c>
      <c r="J2060" s="251" t="s">
        <v>944</v>
      </c>
      <c r="K2060" s="251" t="s">
        <v>2495</v>
      </c>
      <c r="L2060" s="239"/>
      <c r="M2060" s="239"/>
      <c r="N2060" s="239"/>
      <c r="O2060" s="239"/>
    </row>
    <row r="2061" spans="2:15" ht="43.5">
      <c r="B2061" s="251" t="s">
        <v>1438</v>
      </c>
      <c r="C2061" s="251" t="s">
        <v>4252</v>
      </c>
      <c r="D2061" s="251" t="s">
        <v>941</v>
      </c>
      <c r="E2061" s="251"/>
      <c r="F2061" s="251"/>
      <c r="G2061" s="251" t="s">
        <v>4255</v>
      </c>
      <c r="H2061" s="251" t="s">
        <v>4256</v>
      </c>
      <c r="I2061" s="679">
        <v>8</v>
      </c>
      <c r="J2061" s="251" t="s">
        <v>944</v>
      </c>
      <c r="K2061" s="251" t="s">
        <v>2495</v>
      </c>
      <c r="L2061" s="239"/>
      <c r="M2061" s="239"/>
      <c r="N2061" s="239"/>
      <c r="O2061" s="239"/>
    </row>
    <row r="2062" spans="2:15" ht="43.5">
      <c r="B2062" s="251" t="s">
        <v>1438</v>
      </c>
      <c r="C2062" s="251" t="s">
        <v>4252</v>
      </c>
      <c r="D2062" s="251" t="s">
        <v>941</v>
      </c>
      <c r="E2062" s="251"/>
      <c r="F2062" s="251"/>
      <c r="G2062" s="251" t="s">
        <v>4255</v>
      </c>
      <c r="H2062" s="251" t="s">
        <v>4256</v>
      </c>
      <c r="I2062" s="679">
        <v>8</v>
      </c>
      <c r="J2062" s="251" t="s">
        <v>944</v>
      </c>
      <c r="K2062" s="251" t="s">
        <v>2495</v>
      </c>
      <c r="L2062" s="239"/>
      <c r="M2062" s="239"/>
      <c r="N2062" s="239"/>
      <c r="O2062" s="239"/>
    </row>
    <row r="2063" spans="2:15" ht="43.5">
      <c r="B2063" s="251" t="s">
        <v>1438</v>
      </c>
      <c r="C2063" s="251" t="s">
        <v>4252</v>
      </c>
      <c r="D2063" s="251" t="s">
        <v>953</v>
      </c>
      <c r="E2063" s="251"/>
      <c r="F2063" s="251"/>
      <c r="G2063" s="251" t="s">
        <v>4255</v>
      </c>
      <c r="H2063" s="251" t="s">
        <v>4256</v>
      </c>
      <c r="I2063" s="679">
        <v>8</v>
      </c>
      <c r="J2063" s="251" t="s">
        <v>944</v>
      </c>
      <c r="K2063" s="251" t="s">
        <v>2495</v>
      </c>
      <c r="L2063" s="239"/>
      <c r="M2063" s="239"/>
      <c r="N2063" s="239"/>
      <c r="O2063" s="239"/>
    </row>
    <row r="2064" spans="2:15" ht="43.5">
      <c r="B2064" s="251" t="s">
        <v>1438</v>
      </c>
      <c r="C2064" s="251" t="s">
        <v>4252</v>
      </c>
      <c r="D2064" s="251" t="s">
        <v>953</v>
      </c>
      <c r="E2064" s="251"/>
      <c r="F2064" s="251"/>
      <c r="G2064" s="251" t="s">
        <v>4255</v>
      </c>
      <c r="H2064" s="251" t="s">
        <v>4256</v>
      </c>
      <c r="I2064" s="679">
        <v>8</v>
      </c>
      <c r="J2064" s="251" t="s">
        <v>944</v>
      </c>
      <c r="K2064" s="251" t="s">
        <v>2495</v>
      </c>
      <c r="L2064" s="239"/>
      <c r="M2064" s="239"/>
      <c r="N2064" s="239"/>
      <c r="O2064" s="239"/>
    </row>
    <row r="2065" spans="2:15" ht="43.5">
      <c r="B2065" s="251" t="s">
        <v>1438</v>
      </c>
      <c r="C2065" s="251" t="s">
        <v>4252</v>
      </c>
      <c r="D2065" s="251" t="s">
        <v>4008</v>
      </c>
      <c r="E2065" s="251"/>
      <c r="F2065" s="251"/>
      <c r="G2065" s="251" t="s">
        <v>4253</v>
      </c>
      <c r="H2065" s="251" t="s">
        <v>4254</v>
      </c>
      <c r="I2065" s="679">
        <v>6.3769999999999998</v>
      </c>
      <c r="J2065" s="251" t="s">
        <v>956</v>
      </c>
      <c r="K2065" s="251" t="s">
        <v>2495</v>
      </c>
      <c r="L2065" s="239"/>
      <c r="M2065" s="239"/>
      <c r="N2065" s="239"/>
      <c r="O2065" s="239"/>
    </row>
    <row r="2066" spans="2:15" ht="43.5">
      <c r="B2066" s="251" t="s">
        <v>1438</v>
      </c>
      <c r="C2066" s="251" t="s">
        <v>4252</v>
      </c>
      <c r="D2066" s="251" t="s">
        <v>4008</v>
      </c>
      <c r="E2066" s="251"/>
      <c r="F2066" s="251"/>
      <c r="G2066" s="251" t="s">
        <v>4253</v>
      </c>
      <c r="H2066" s="251" t="s">
        <v>4254</v>
      </c>
      <c r="I2066" s="679">
        <v>18.050999999999998</v>
      </c>
      <c r="J2066" s="251" t="s">
        <v>956</v>
      </c>
      <c r="K2066" s="251" t="s">
        <v>2495</v>
      </c>
      <c r="L2066" s="239"/>
      <c r="M2066" s="239"/>
      <c r="N2066" s="239"/>
      <c r="O2066" s="239"/>
    </row>
    <row r="2067" spans="2:15" ht="43.5">
      <c r="B2067" s="251" t="s">
        <v>1438</v>
      </c>
      <c r="C2067" s="251" t="s">
        <v>4252</v>
      </c>
      <c r="D2067" s="251" t="s">
        <v>941</v>
      </c>
      <c r="E2067" s="251"/>
      <c r="F2067" s="251"/>
      <c r="G2067" s="251" t="s">
        <v>4255</v>
      </c>
      <c r="H2067" s="251" t="s">
        <v>4256</v>
      </c>
      <c r="I2067" s="679">
        <v>8</v>
      </c>
      <c r="J2067" s="251" t="s">
        <v>944</v>
      </c>
      <c r="K2067" s="251" t="s">
        <v>2495</v>
      </c>
      <c r="L2067" s="239"/>
      <c r="M2067" s="239"/>
      <c r="N2067" s="239"/>
      <c r="O2067" s="239"/>
    </row>
    <row r="2068" spans="2:15" ht="43.5">
      <c r="B2068" s="251" t="s">
        <v>1438</v>
      </c>
      <c r="C2068" s="251" t="s">
        <v>4252</v>
      </c>
      <c r="D2068" s="251" t="s">
        <v>941</v>
      </c>
      <c r="E2068" s="251"/>
      <c r="F2068" s="251"/>
      <c r="G2068" s="251" t="s">
        <v>4255</v>
      </c>
      <c r="H2068" s="251" t="s">
        <v>4256</v>
      </c>
      <c r="I2068" s="679">
        <v>8</v>
      </c>
      <c r="J2068" s="251" t="s">
        <v>944</v>
      </c>
      <c r="K2068" s="251" t="s">
        <v>2495</v>
      </c>
      <c r="L2068" s="239"/>
      <c r="M2068" s="239"/>
      <c r="N2068" s="239"/>
      <c r="O2068" s="239"/>
    </row>
    <row r="2069" spans="2:15" ht="43.5">
      <c r="B2069" s="251" t="s">
        <v>1438</v>
      </c>
      <c r="C2069" s="251" t="s">
        <v>4252</v>
      </c>
      <c r="D2069" s="251" t="s">
        <v>941</v>
      </c>
      <c r="E2069" s="251"/>
      <c r="F2069" s="251"/>
      <c r="G2069" s="251" t="s">
        <v>4255</v>
      </c>
      <c r="H2069" s="251" t="s">
        <v>4256</v>
      </c>
      <c r="I2069" s="679">
        <v>8</v>
      </c>
      <c r="J2069" s="251" t="s">
        <v>944</v>
      </c>
      <c r="K2069" s="251" t="s">
        <v>2495</v>
      </c>
      <c r="L2069" s="239"/>
      <c r="M2069" s="239"/>
      <c r="N2069" s="239"/>
      <c r="O2069" s="239"/>
    </row>
    <row r="2070" spans="2:15" ht="43.5">
      <c r="B2070" s="251" t="s">
        <v>1438</v>
      </c>
      <c r="C2070" s="251" t="s">
        <v>4252</v>
      </c>
      <c r="D2070" s="251" t="s">
        <v>941</v>
      </c>
      <c r="E2070" s="251"/>
      <c r="F2070" s="251"/>
      <c r="G2070" s="251" t="s">
        <v>4255</v>
      </c>
      <c r="H2070" s="251" t="s">
        <v>4256</v>
      </c>
      <c r="I2070" s="679">
        <v>8</v>
      </c>
      <c r="J2070" s="251" t="s">
        <v>944</v>
      </c>
      <c r="K2070" s="251" t="s">
        <v>2495</v>
      </c>
      <c r="L2070" s="239"/>
      <c r="M2070" s="239"/>
      <c r="N2070" s="239"/>
      <c r="O2070" s="239"/>
    </row>
    <row r="2071" spans="2:15" ht="43.5">
      <c r="B2071" s="251" t="s">
        <v>1438</v>
      </c>
      <c r="C2071" s="251" t="s">
        <v>4252</v>
      </c>
      <c r="D2071" s="251" t="s">
        <v>953</v>
      </c>
      <c r="E2071" s="251"/>
      <c r="F2071" s="251"/>
      <c r="G2071" s="251" t="s">
        <v>4255</v>
      </c>
      <c r="H2071" s="251" t="s">
        <v>4256</v>
      </c>
      <c r="I2071" s="679">
        <v>8</v>
      </c>
      <c r="J2071" s="251" t="s">
        <v>944</v>
      </c>
      <c r="K2071" s="251" t="s">
        <v>2495</v>
      </c>
      <c r="L2071" s="239"/>
      <c r="M2071" s="239"/>
      <c r="N2071" s="239"/>
      <c r="O2071" s="239"/>
    </row>
    <row r="2072" spans="2:15" ht="43.5">
      <c r="B2072" s="251" t="s">
        <v>1438</v>
      </c>
      <c r="C2072" s="251" t="s">
        <v>4252</v>
      </c>
      <c r="D2072" s="251" t="s">
        <v>953</v>
      </c>
      <c r="E2072" s="251"/>
      <c r="F2072" s="251"/>
      <c r="G2072" s="251" t="s">
        <v>4255</v>
      </c>
      <c r="H2072" s="251" t="s">
        <v>4256</v>
      </c>
      <c r="I2072" s="679">
        <v>8</v>
      </c>
      <c r="J2072" s="251" t="s">
        <v>944</v>
      </c>
      <c r="K2072" s="251" t="s">
        <v>2495</v>
      </c>
      <c r="L2072" s="239"/>
      <c r="M2072" s="239"/>
      <c r="N2072" s="239"/>
      <c r="O2072" s="239"/>
    </row>
    <row r="2073" spans="2:15" ht="43.5">
      <c r="B2073" s="251" t="s">
        <v>1438</v>
      </c>
      <c r="C2073" s="251" t="s">
        <v>4252</v>
      </c>
      <c r="D2073" s="251" t="s">
        <v>4012</v>
      </c>
      <c r="E2073" s="251"/>
      <c r="F2073" s="251"/>
      <c r="G2073" s="251" t="s">
        <v>4253</v>
      </c>
      <c r="H2073" s="251" t="s">
        <v>4254</v>
      </c>
      <c r="I2073" s="679">
        <v>10.438000000000001</v>
      </c>
      <c r="J2073" s="251" t="s">
        <v>956</v>
      </c>
      <c r="K2073" s="251" t="s">
        <v>2495</v>
      </c>
      <c r="L2073" s="239"/>
      <c r="M2073" s="239"/>
      <c r="N2073" s="239"/>
      <c r="O2073" s="239"/>
    </row>
    <row r="2074" spans="2:15" ht="43.5">
      <c r="B2074" s="251" t="s">
        <v>1438</v>
      </c>
      <c r="C2074" s="251" t="s">
        <v>4252</v>
      </c>
      <c r="D2074" s="251" t="s">
        <v>941</v>
      </c>
      <c r="E2074" s="251"/>
      <c r="F2074" s="251"/>
      <c r="G2074" s="251" t="s">
        <v>4255</v>
      </c>
      <c r="H2074" s="251" t="s">
        <v>4256</v>
      </c>
      <c r="I2074" s="679">
        <v>8</v>
      </c>
      <c r="J2074" s="251" t="s">
        <v>944</v>
      </c>
      <c r="K2074" s="251" t="s">
        <v>2495</v>
      </c>
      <c r="L2074" s="239"/>
      <c r="M2074" s="239"/>
      <c r="N2074" s="239"/>
      <c r="O2074" s="239"/>
    </row>
    <row r="2075" spans="2:15" ht="43.5">
      <c r="B2075" s="251" t="s">
        <v>1438</v>
      </c>
      <c r="C2075" s="251" t="s">
        <v>4252</v>
      </c>
      <c r="D2075" s="251" t="s">
        <v>941</v>
      </c>
      <c r="E2075" s="251"/>
      <c r="F2075" s="251"/>
      <c r="G2075" s="251" t="s">
        <v>4255</v>
      </c>
      <c r="H2075" s="251" t="s">
        <v>4256</v>
      </c>
      <c r="I2075" s="679">
        <v>8</v>
      </c>
      <c r="J2075" s="251" t="s">
        <v>944</v>
      </c>
      <c r="K2075" s="251" t="s">
        <v>2495</v>
      </c>
      <c r="L2075" s="239"/>
      <c r="M2075" s="239"/>
      <c r="N2075" s="239"/>
      <c r="O2075" s="239"/>
    </row>
    <row r="2076" spans="2:15" ht="43.5">
      <c r="B2076" s="251" t="s">
        <v>1438</v>
      </c>
      <c r="C2076" s="251" t="s">
        <v>4252</v>
      </c>
      <c r="D2076" s="251" t="s">
        <v>941</v>
      </c>
      <c r="E2076" s="251"/>
      <c r="F2076" s="251"/>
      <c r="G2076" s="251" t="s">
        <v>4255</v>
      </c>
      <c r="H2076" s="251" t="s">
        <v>4256</v>
      </c>
      <c r="I2076" s="679">
        <v>8</v>
      </c>
      <c r="J2076" s="251" t="s">
        <v>944</v>
      </c>
      <c r="K2076" s="251" t="s">
        <v>2495</v>
      </c>
      <c r="L2076" s="239"/>
      <c r="M2076" s="239"/>
      <c r="N2076" s="239"/>
      <c r="O2076" s="239"/>
    </row>
    <row r="2077" spans="2:15" ht="43.5">
      <c r="B2077" s="251" t="s">
        <v>1438</v>
      </c>
      <c r="C2077" s="251" t="s">
        <v>4252</v>
      </c>
      <c r="D2077" s="251" t="s">
        <v>941</v>
      </c>
      <c r="E2077" s="251"/>
      <c r="F2077" s="251"/>
      <c r="G2077" s="251" t="s">
        <v>4255</v>
      </c>
      <c r="H2077" s="251" t="s">
        <v>4256</v>
      </c>
      <c r="I2077" s="679">
        <v>8</v>
      </c>
      <c r="J2077" s="251" t="s">
        <v>944</v>
      </c>
      <c r="K2077" s="251" t="s">
        <v>2495</v>
      </c>
      <c r="L2077" s="239"/>
      <c r="M2077" s="239"/>
      <c r="N2077" s="239"/>
      <c r="O2077" s="239"/>
    </row>
    <row r="2078" spans="2:15" ht="43.5">
      <c r="B2078" s="251" t="s">
        <v>1438</v>
      </c>
      <c r="C2078" s="251" t="s">
        <v>4252</v>
      </c>
      <c r="D2078" s="251" t="s">
        <v>953</v>
      </c>
      <c r="E2078" s="251"/>
      <c r="F2078" s="251"/>
      <c r="G2078" s="251" t="s">
        <v>4255</v>
      </c>
      <c r="H2078" s="251" t="s">
        <v>4256</v>
      </c>
      <c r="I2078" s="679">
        <v>8</v>
      </c>
      <c r="J2078" s="251" t="s">
        <v>944</v>
      </c>
      <c r="K2078" s="251" t="s">
        <v>2495</v>
      </c>
      <c r="L2078" s="239"/>
      <c r="M2078" s="239"/>
      <c r="N2078" s="239"/>
      <c r="O2078" s="239"/>
    </row>
    <row r="2079" spans="2:15" ht="43.5">
      <c r="B2079" s="251" t="s">
        <v>1438</v>
      </c>
      <c r="C2079" s="251" t="s">
        <v>4252</v>
      </c>
      <c r="D2079" s="251" t="s">
        <v>953</v>
      </c>
      <c r="E2079" s="251"/>
      <c r="F2079" s="251"/>
      <c r="G2079" s="251" t="s">
        <v>4255</v>
      </c>
      <c r="H2079" s="251" t="s">
        <v>4256</v>
      </c>
      <c r="I2079" s="679">
        <v>8</v>
      </c>
      <c r="J2079" s="251" t="s">
        <v>944</v>
      </c>
      <c r="K2079" s="251" t="s">
        <v>2495</v>
      </c>
      <c r="L2079" s="239"/>
      <c r="M2079" s="239"/>
      <c r="N2079" s="239"/>
      <c r="O2079" s="239"/>
    </row>
    <row r="2080" spans="2:15" ht="43.5">
      <c r="B2080" s="251" t="s">
        <v>1438</v>
      </c>
      <c r="C2080" s="251" t="s">
        <v>4252</v>
      </c>
      <c r="D2080" s="251" t="s">
        <v>953</v>
      </c>
      <c r="E2080" s="251"/>
      <c r="F2080" s="251"/>
      <c r="G2080" s="251" t="s">
        <v>4255</v>
      </c>
      <c r="H2080" s="251" t="s">
        <v>4256</v>
      </c>
      <c r="I2080" s="679">
        <v>8</v>
      </c>
      <c r="J2080" s="251" t="s">
        <v>944</v>
      </c>
      <c r="K2080" s="251" t="s">
        <v>2495</v>
      </c>
      <c r="L2080" s="239"/>
      <c r="M2080" s="239"/>
      <c r="N2080" s="239"/>
      <c r="O2080" s="239"/>
    </row>
    <row r="2081" spans="2:15" ht="43.5">
      <c r="B2081" s="251" t="s">
        <v>1438</v>
      </c>
      <c r="C2081" s="251" t="s">
        <v>4252</v>
      </c>
      <c r="D2081" s="251" t="s">
        <v>953</v>
      </c>
      <c r="E2081" s="251"/>
      <c r="F2081" s="251"/>
      <c r="G2081" s="251" t="s">
        <v>4255</v>
      </c>
      <c r="H2081" s="251" t="s">
        <v>4256</v>
      </c>
      <c r="I2081" s="679">
        <v>8</v>
      </c>
      <c r="J2081" s="251" t="s">
        <v>944</v>
      </c>
      <c r="K2081" s="251" t="s">
        <v>2495</v>
      </c>
      <c r="L2081" s="239"/>
      <c r="M2081" s="239"/>
      <c r="N2081" s="239"/>
      <c r="O2081" s="239"/>
    </row>
    <row r="2082" spans="2:15" ht="43.5">
      <c r="B2082" s="251" t="s">
        <v>1438</v>
      </c>
      <c r="C2082" s="251" t="s">
        <v>4252</v>
      </c>
      <c r="D2082" s="251" t="s">
        <v>949</v>
      </c>
      <c r="E2082" s="251"/>
      <c r="F2082" s="251"/>
      <c r="G2082" s="251"/>
      <c r="H2082" s="251"/>
      <c r="I2082" s="679">
        <v>5</v>
      </c>
      <c r="J2082" s="251" t="s">
        <v>944</v>
      </c>
      <c r="K2082" s="251" t="s">
        <v>2495</v>
      </c>
      <c r="L2082" s="239"/>
      <c r="M2082" s="239"/>
      <c r="N2082" s="239"/>
      <c r="O2082" s="239"/>
    </row>
    <row r="2083" spans="2:15" ht="43.5">
      <c r="B2083" s="251" t="s">
        <v>1438</v>
      </c>
      <c r="C2083" s="251" t="s">
        <v>4252</v>
      </c>
      <c r="D2083" s="251" t="s">
        <v>4008</v>
      </c>
      <c r="E2083" s="251"/>
      <c r="F2083" s="251"/>
      <c r="G2083" s="251"/>
      <c r="H2083" s="251"/>
      <c r="I2083" s="679">
        <v>10.124000000000001</v>
      </c>
      <c r="J2083" s="251" t="s">
        <v>956</v>
      </c>
      <c r="K2083" s="251" t="s">
        <v>2495</v>
      </c>
      <c r="L2083" s="239"/>
      <c r="M2083" s="239"/>
      <c r="N2083" s="239"/>
      <c r="O2083" s="239"/>
    </row>
    <row r="2084" spans="2:15" ht="43.5">
      <c r="B2084" s="251" t="s">
        <v>1438</v>
      </c>
      <c r="C2084" s="251" t="s">
        <v>4252</v>
      </c>
      <c r="D2084" s="251" t="s">
        <v>4008</v>
      </c>
      <c r="E2084" s="251"/>
      <c r="F2084" s="251"/>
      <c r="G2084" s="251"/>
      <c r="H2084" s="251"/>
      <c r="I2084" s="679">
        <v>7.7679999999999998</v>
      </c>
      <c r="J2084" s="251" t="s">
        <v>956</v>
      </c>
      <c r="K2084" s="251" t="s">
        <v>2495</v>
      </c>
      <c r="L2084" s="239"/>
      <c r="M2084" s="239"/>
      <c r="N2084" s="239"/>
      <c r="O2084" s="239"/>
    </row>
    <row r="2085" spans="2:15" ht="43.5">
      <c r="B2085" s="251" t="s">
        <v>1438</v>
      </c>
      <c r="C2085" s="251" t="s">
        <v>4252</v>
      </c>
      <c r="D2085" s="251" t="s">
        <v>4008</v>
      </c>
      <c r="E2085" s="251"/>
      <c r="F2085" s="251"/>
      <c r="G2085" s="251"/>
      <c r="H2085" s="251"/>
      <c r="I2085" s="679">
        <v>17.125</v>
      </c>
      <c r="J2085" s="251" t="s">
        <v>956</v>
      </c>
      <c r="K2085" s="251" t="s">
        <v>2495</v>
      </c>
      <c r="L2085" s="239"/>
      <c r="M2085" s="239"/>
      <c r="N2085" s="239"/>
      <c r="O2085" s="239"/>
    </row>
    <row r="2086" spans="2:15" ht="43.5">
      <c r="B2086" s="251" t="s">
        <v>1438</v>
      </c>
      <c r="C2086" s="251" t="s">
        <v>4252</v>
      </c>
      <c r="D2086" s="251" t="s">
        <v>4008</v>
      </c>
      <c r="E2086" s="251"/>
      <c r="F2086" s="251"/>
      <c r="G2086" s="251"/>
      <c r="H2086" s="251"/>
      <c r="I2086" s="679">
        <v>8.6489999999999991</v>
      </c>
      <c r="J2086" s="251" t="s">
        <v>956</v>
      </c>
      <c r="K2086" s="251" t="s">
        <v>2495</v>
      </c>
      <c r="L2086" s="239"/>
      <c r="M2086" s="239"/>
      <c r="N2086" s="239"/>
      <c r="O2086" s="239"/>
    </row>
    <row r="2087" spans="2:15" ht="43.5">
      <c r="B2087" s="251" t="s">
        <v>1438</v>
      </c>
      <c r="C2087" s="251" t="s">
        <v>4252</v>
      </c>
      <c r="D2087" s="251" t="s">
        <v>4008</v>
      </c>
      <c r="E2087" s="251"/>
      <c r="F2087" s="251"/>
      <c r="G2087" s="251"/>
      <c r="H2087" s="251"/>
      <c r="I2087" s="679">
        <v>14.362</v>
      </c>
      <c r="J2087" s="251" t="s">
        <v>956</v>
      </c>
      <c r="K2087" s="251" t="s">
        <v>2495</v>
      </c>
      <c r="L2087" s="239"/>
      <c r="M2087" s="239"/>
      <c r="N2087" s="239"/>
      <c r="O2087" s="239"/>
    </row>
    <row r="2088" spans="2:15" ht="43.5">
      <c r="B2088" s="251" t="s">
        <v>1438</v>
      </c>
      <c r="C2088" s="251" t="s">
        <v>4252</v>
      </c>
      <c r="D2088" s="251" t="s">
        <v>4008</v>
      </c>
      <c r="E2088" s="251"/>
      <c r="F2088" s="251"/>
      <c r="G2088" s="251"/>
      <c r="H2088" s="251"/>
      <c r="I2088" s="679">
        <v>13.486000000000001</v>
      </c>
      <c r="J2088" s="251" t="s">
        <v>956</v>
      </c>
      <c r="K2088" s="251" t="s">
        <v>2495</v>
      </c>
      <c r="L2088" s="239"/>
      <c r="M2088" s="239"/>
      <c r="N2088" s="239"/>
      <c r="O2088" s="239"/>
    </row>
    <row r="2089" spans="2:15" ht="43.5">
      <c r="B2089" s="251" t="s">
        <v>1438</v>
      </c>
      <c r="C2089" s="251" t="s">
        <v>4252</v>
      </c>
      <c r="D2089" s="251" t="s">
        <v>4008</v>
      </c>
      <c r="E2089" s="251"/>
      <c r="F2089" s="251"/>
      <c r="G2089" s="251"/>
      <c r="H2089" s="251"/>
      <c r="I2089" s="679">
        <v>12.039</v>
      </c>
      <c r="J2089" s="251" t="s">
        <v>956</v>
      </c>
      <c r="K2089" s="251" t="s">
        <v>2495</v>
      </c>
      <c r="L2089" s="239"/>
      <c r="M2089" s="239"/>
      <c r="N2089" s="239"/>
      <c r="O2089" s="239"/>
    </row>
    <row r="2090" spans="2:15" ht="43.5">
      <c r="B2090" s="251" t="s">
        <v>1438</v>
      </c>
      <c r="C2090" s="251" t="s">
        <v>4252</v>
      </c>
      <c r="D2090" s="251" t="s">
        <v>4008</v>
      </c>
      <c r="E2090" s="251"/>
      <c r="F2090" s="251"/>
      <c r="G2090" s="251"/>
      <c r="H2090" s="251"/>
      <c r="I2090" s="679">
        <v>14.222</v>
      </c>
      <c r="J2090" s="251" t="s">
        <v>956</v>
      </c>
      <c r="K2090" s="251" t="s">
        <v>2495</v>
      </c>
      <c r="L2090" s="239"/>
      <c r="M2090" s="239"/>
      <c r="N2090" s="239"/>
      <c r="O2090" s="239"/>
    </row>
    <row r="2091" spans="2:15" ht="43.5">
      <c r="B2091" s="251" t="s">
        <v>1438</v>
      </c>
      <c r="C2091" s="251" t="s">
        <v>4252</v>
      </c>
      <c r="D2091" s="251" t="s">
        <v>4008</v>
      </c>
      <c r="E2091" s="251"/>
      <c r="F2091" s="251"/>
      <c r="G2091" s="251"/>
      <c r="H2091" s="251"/>
      <c r="I2091" s="679">
        <v>15.404999999999999</v>
      </c>
      <c r="J2091" s="251" t="s">
        <v>956</v>
      </c>
      <c r="K2091" s="251" t="s">
        <v>2495</v>
      </c>
      <c r="L2091" s="239"/>
      <c r="M2091" s="239"/>
      <c r="N2091" s="239"/>
      <c r="O2091" s="239"/>
    </row>
    <row r="2092" spans="2:15" ht="29">
      <c r="B2092" s="251" t="s">
        <v>1438</v>
      </c>
      <c r="C2092" s="251" t="s">
        <v>4257</v>
      </c>
      <c r="D2092" s="251" t="s">
        <v>941</v>
      </c>
      <c r="E2092" s="251"/>
      <c r="F2092" s="251"/>
      <c r="G2092" s="251" t="s">
        <v>4258</v>
      </c>
      <c r="H2092" s="251" t="s">
        <v>4258</v>
      </c>
      <c r="I2092" s="679">
        <v>1</v>
      </c>
      <c r="J2092" s="251" t="s">
        <v>944</v>
      </c>
      <c r="K2092" s="251" t="s">
        <v>2495</v>
      </c>
      <c r="L2092" s="239"/>
      <c r="M2092" s="239"/>
      <c r="N2092" s="239"/>
      <c r="O2092" s="239"/>
    </row>
    <row r="2093" spans="2:15" ht="29">
      <c r="B2093" s="251" t="s">
        <v>1438</v>
      </c>
      <c r="C2093" s="251" t="s">
        <v>4257</v>
      </c>
      <c r="D2093" s="251" t="s">
        <v>957</v>
      </c>
      <c r="E2093" s="251"/>
      <c r="F2093" s="251"/>
      <c r="G2093" s="251" t="s">
        <v>4258</v>
      </c>
      <c r="H2093" s="251" t="s">
        <v>4258</v>
      </c>
      <c r="I2093" s="679">
        <v>50</v>
      </c>
      <c r="J2093" s="251" t="s">
        <v>4153</v>
      </c>
      <c r="K2093" s="251" t="s">
        <v>2495</v>
      </c>
      <c r="L2093" s="239"/>
      <c r="M2093" s="239"/>
      <c r="N2093" s="239"/>
      <c r="O2093" s="239"/>
    </row>
    <row r="2094" spans="2:15" ht="29">
      <c r="B2094" s="251" t="s">
        <v>1438</v>
      </c>
      <c r="C2094" s="251" t="s">
        <v>4257</v>
      </c>
      <c r="D2094" s="251" t="s">
        <v>948</v>
      </c>
      <c r="E2094" s="251"/>
      <c r="F2094" s="251"/>
      <c r="G2094" s="251" t="s">
        <v>4258</v>
      </c>
      <c r="H2094" s="251" t="s">
        <v>4258</v>
      </c>
      <c r="I2094" s="679">
        <v>1</v>
      </c>
      <c r="J2094" s="251" t="s">
        <v>944</v>
      </c>
      <c r="K2094" s="251" t="s">
        <v>2495</v>
      </c>
      <c r="L2094" s="239"/>
      <c r="M2094" s="239"/>
      <c r="N2094" s="239"/>
      <c r="O2094" s="239"/>
    </row>
    <row r="2095" spans="2:15" ht="29">
      <c r="B2095" s="251" t="s">
        <v>1438</v>
      </c>
      <c r="C2095" s="251" t="s">
        <v>4257</v>
      </c>
      <c r="D2095" s="251" t="s">
        <v>957</v>
      </c>
      <c r="E2095" s="251"/>
      <c r="F2095" s="251"/>
      <c r="G2095" s="251" t="s">
        <v>4258</v>
      </c>
      <c r="H2095" s="251" t="s">
        <v>4258</v>
      </c>
      <c r="I2095" s="679">
        <v>900</v>
      </c>
      <c r="J2095" s="251" t="s">
        <v>4153</v>
      </c>
      <c r="K2095" s="251" t="s">
        <v>2495</v>
      </c>
      <c r="L2095" s="239"/>
      <c r="M2095" s="239"/>
      <c r="N2095" s="239"/>
      <c r="O2095" s="239"/>
    </row>
    <row r="2096" spans="2:15" ht="29">
      <c r="B2096" s="251" t="s">
        <v>1438</v>
      </c>
      <c r="C2096" s="251" t="s">
        <v>4257</v>
      </c>
      <c r="D2096" s="251" t="s">
        <v>941</v>
      </c>
      <c r="E2096" s="251"/>
      <c r="F2096" s="251"/>
      <c r="G2096" s="251" t="s">
        <v>4258</v>
      </c>
      <c r="H2096" s="251" t="s">
        <v>4258</v>
      </c>
      <c r="I2096" s="679">
        <v>2.5</v>
      </c>
      <c r="J2096" s="251" t="s">
        <v>944</v>
      </c>
      <c r="K2096" s="251" t="s">
        <v>2495</v>
      </c>
      <c r="L2096" s="239"/>
      <c r="M2096" s="239"/>
      <c r="N2096" s="239"/>
      <c r="O2096" s="239"/>
    </row>
    <row r="2097" spans="2:15" ht="29">
      <c r="B2097" s="251" t="s">
        <v>1438</v>
      </c>
      <c r="C2097" s="251" t="s">
        <v>2471</v>
      </c>
      <c r="D2097" s="251" t="s">
        <v>949</v>
      </c>
      <c r="E2097" s="251"/>
      <c r="F2097" s="251"/>
      <c r="G2097" s="251"/>
      <c r="H2097" s="251"/>
      <c r="I2097" s="679">
        <v>158</v>
      </c>
      <c r="J2097" s="251" t="s">
        <v>944</v>
      </c>
      <c r="K2097" s="251" t="s">
        <v>2495</v>
      </c>
      <c r="L2097" s="239"/>
      <c r="M2097" s="239"/>
      <c r="N2097" s="239"/>
      <c r="O2097" s="239"/>
    </row>
    <row r="2098" spans="2:15" ht="29">
      <c r="B2098" s="251" t="s">
        <v>1438</v>
      </c>
      <c r="C2098" s="251" t="s">
        <v>2471</v>
      </c>
      <c r="D2098" s="251" t="s">
        <v>4013</v>
      </c>
      <c r="E2098" s="251"/>
      <c r="F2098" s="251"/>
      <c r="G2098" s="251"/>
      <c r="H2098" s="251"/>
      <c r="I2098" s="679">
        <v>19</v>
      </c>
      <c r="J2098" s="251" t="s">
        <v>944</v>
      </c>
      <c r="K2098" s="251" t="s">
        <v>2495</v>
      </c>
      <c r="L2098" s="239"/>
      <c r="M2098" s="239"/>
      <c r="N2098" s="239"/>
      <c r="O2098" s="239"/>
    </row>
    <row r="2099" spans="2:15" ht="29">
      <c r="B2099" s="251" t="s">
        <v>1438</v>
      </c>
      <c r="C2099" s="251" t="s">
        <v>2471</v>
      </c>
      <c r="D2099" s="251" t="s">
        <v>4013</v>
      </c>
      <c r="E2099" s="251"/>
      <c r="F2099" s="251"/>
      <c r="G2099" s="251"/>
      <c r="H2099" s="251"/>
      <c r="I2099" s="679">
        <v>8</v>
      </c>
      <c r="J2099" s="251" t="s">
        <v>944</v>
      </c>
      <c r="K2099" s="251" t="s">
        <v>2495</v>
      </c>
      <c r="L2099" s="239"/>
      <c r="M2099" s="239"/>
      <c r="N2099" s="239"/>
      <c r="O2099" s="239"/>
    </row>
    <row r="2100" spans="2:15" ht="29">
      <c r="B2100" s="251" t="s">
        <v>1438</v>
      </c>
      <c r="C2100" s="251" t="s">
        <v>2471</v>
      </c>
      <c r="D2100" s="251" t="s">
        <v>4013</v>
      </c>
      <c r="E2100" s="251"/>
      <c r="F2100" s="251"/>
      <c r="G2100" s="251"/>
      <c r="H2100" s="251"/>
      <c r="I2100" s="679">
        <v>12</v>
      </c>
      <c r="J2100" s="251" t="s">
        <v>944</v>
      </c>
      <c r="K2100" s="251" t="s">
        <v>2495</v>
      </c>
      <c r="L2100" s="239"/>
      <c r="M2100" s="239"/>
      <c r="N2100" s="239"/>
      <c r="O2100" s="239"/>
    </row>
    <row r="2101" spans="2:15" ht="29">
      <c r="B2101" s="251" t="s">
        <v>1438</v>
      </c>
      <c r="C2101" s="251" t="s">
        <v>2471</v>
      </c>
      <c r="D2101" s="251" t="s">
        <v>4013</v>
      </c>
      <c r="E2101" s="251"/>
      <c r="F2101" s="251"/>
      <c r="G2101" s="251"/>
      <c r="H2101" s="251"/>
      <c r="I2101" s="679">
        <v>8</v>
      </c>
      <c r="J2101" s="251" t="s">
        <v>944</v>
      </c>
      <c r="K2101" s="251" t="s">
        <v>2495</v>
      </c>
      <c r="L2101" s="239"/>
      <c r="M2101" s="239"/>
      <c r="N2101" s="239"/>
      <c r="O2101" s="239"/>
    </row>
    <row r="2102" spans="2:15" ht="29">
      <c r="B2102" s="251" t="s">
        <v>1438</v>
      </c>
      <c r="C2102" s="251" t="s">
        <v>2471</v>
      </c>
      <c r="D2102" s="251" t="s">
        <v>957</v>
      </c>
      <c r="E2102" s="251"/>
      <c r="F2102" s="251"/>
      <c r="G2102" s="251"/>
      <c r="H2102" s="251"/>
      <c r="I2102" s="679">
        <v>25</v>
      </c>
      <c r="J2102" s="251" t="s">
        <v>4153</v>
      </c>
      <c r="K2102" s="251" t="s">
        <v>2495</v>
      </c>
      <c r="L2102" s="239"/>
      <c r="M2102" s="239"/>
      <c r="N2102" s="239"/>
      <c r="O2102" s="239"/>
    </row>
    <row r="2103" spans="2:15" ht="29">
      <c r="B2103" s="251" t="s">
        <v>1438</v>
      </c>
      <c r="C2103" s="251" t="s">
        <v>2471</v>
      </c>
      <c r="D2103" s="251" t="s">
        <v>4034</v>
      </c>
      <c r="E2103" s="251"/>
      <c r="F2103" s="251"/>
      <c r="G2103" s="251"/>
      <c r="H2103" s="251"/>
      <c r="I2103" s="679">
        <v>14</v>
      </c>
      <c r="J2103" s="251" t="s">
        <v>944</v>
      </c>
      <c r="K2103" s="251" t="s">
        <v>2495</v>
      </c>
      <c r="L2103" s="239"/>
      <c r="M2103" s="239"/>
      <c r="N2103" s="239"/>
      <c r="O2103" s="239"/>
    </row>
    <row r="2104" spans="2:15" ht="29">
      <c r="B2104" s="251" t="s">
        <v>1438</v>
      </c>
      <c r="C2104" s="251" t="s">
        <v>2471</v>
      </c>
      <c r="D2104" s="251" t="s">
        <v>4034</v>
      </c>
      <c r="E2104" s="251"/>
      <c r="F2104" s="251"/>
      <c r="G2104" s="251"/>
      <c r="H2104" s="251"/>
      <c r="I2104" s="679">
        <v>12</v>
      </c>
      <c r="J2104" s="251" t="s">
        <v>944</v>
      </c>
      <c r="K2104" s="251" t="s">
        <v>2495</v>
      </c>
      <c r="L2104" s="239"/>
      <c r="M2104" s="239"/>
      <c r="N2104" s="239"/>
      <c r="O2104" s="239"/>
    </row>
    <row r="2105" spans="2:15" ht="29">
      <c r="B2105" s="251" t="s">
        <v>1438</v>
      </c>
      <c r="C2105" s="251" t="s">
        <v>2471</v>
      </c>
      <c r="D2105" s="251" t="s">
        <v>4008</v>
      </c>
      <c r="E2105" s="251"/>
      <c r="F2105" s="251"/>
      <c r="G2105" s="251"/>
      <c r="H2105" s="251"/>
      <c r="I2105" s="679">
        <v>128</v>
      </c>
      <c r="J2105" s="251" t="s">
        <v>956</v>
      </c>
      <c r="K2105" s="251" t="s">
        <v>2495</v>
      </c>
      <c r="L2105" s="239"/>
      <c r="M2105" s="239"/>
      <c r="N2105" s="239"/>
      <c r="O2105" s="239"/>
    </row>
    <row r="2106" spans="2:15" ht="29">
      <c r="B2106" s="251" t="s">
        <v>1438</v>
      </c>
      <c r="C2106" s="251" t="s">
        <v>2471</v>
      </c>
      <c r="D2106" s="251" t="s">
        <v>949</v>
      </c>
      <c r="E2106" s="251"/>
      <c r="F2106" s="251"/>
      <c r="G2106" s="251"/>
      <c r="H2106" s="251"/>
      <c r="I2106" s="679">
        <v>33</v>
      </c>
      <c r="J2106" s="251" t="s">
        <v>944</v>
      </c>
      <c r="K2106" s="251" t="s">
        <v>2495</v>
      </c>
      <c r="L2106" s="239"/>
      <c r="M2106" s="239"/>
      <c r="N2106" s="239"/>
      <c r="O2106" s="239"/>
    </row>
    <row r="2107" spans="2:15" ht="29">
      <c r="B2107" s="251" t="s">
        <v>1438</v>
      </c>
      <c r="C2107" s="251" t="s">
        <v>2471</v>
      </c>
      <c r="D2107" s="251" t="s">
        <v>949</v>
      </c>
      <c r="E2107" s="251"/>
      <c r="F2107" s="251"/>
      <c r="G2107" s="251"/>
      <c r="H2107" s="251"/>
      <c r="I2107" s="679">
        <v>12</v>
      </c>
      <c r="J2107" s="251" t="s">
        <v>944</v>
      </c>
      <c r="K2107" s="251" t="s">
        <v>2495</v>
      </c>
      <c r="L2107" s="239"/>
      <c r="M2107" s="239"/>
      <c r="N2107" s="239"/>
      <c r="O2107" s="239"/>
    </row>
    <row r="2108" spans="2:15" ht="29">
      <c r="B2108" s="251" t="s">
        <v>1438</v>
      </c>
      <c r="C2108" s="251" t="s">
        <v>2471</v>
      </c>
      <c r="D2108" s="251" t="s">
        <v>4013</v>
      </c>
      <c r="E2108" s="251"/>
      <c r="F2108" s="251"/>
      <c r="G2108" s="251"/>
      <c r="H2108" s="251"/>
      <c r="I2108" s="679">
        <v>8</v>
      </c>
      <c r="J2108" s="251" t="s">
        <v>944</v>
      </c>
      <c r="K2108" s="251" t="s">
        <v>2495</v>
      </c>
      <c r="L2108" s="239"/>
      <c r="M2108" s="239"/>
      <c r="N2108" s="239"/>
      <c r="O2108" s="239"/>
    </row>
    <row r="2109" spans="2:15" ht="29">
      <c r="B2109" s="251" t="s">
        <v>1438</v>
      </c>
      <c r="C2109" s="251" t="s">
        <v>2471</v>
      </c>
      <c r="D2109" s="251" t="s">
        <v>957</v>
      </c>
      <c r="E2109" s="251"/>
      <c r="F2109" s="251"/>
      <c r="G2109" s="251"/>
      <c r="H2109" s="251"/>
      <c r="I2109" s="679">
        <v>3</v>
      </c>
      <c r="J2109" s="251" t="s">
        <v>4153</v>
      </c>
      <c r="K2109" s="251" t="s">
        <v>2495</v>
      </c>
      <c r="L2109" s="239"/>
      <c r="M2109" s="239"/>
      <c r="N2109" s="239"/>
      <c r="O2109" s="239"/>
    </row>
    <row r="2110" spans="2:15" ht="29">
      <c r="B2110" s="251" t="s">
        <v>1438</v>
      </c>
      <c r="C2110" s="251" t="s">
        <v>2471</v>
      </c>
      <c r="D2110" s="251" t="s">
        <v>4008</v>
      </c>
      <c r="E2110" s="251"/>
      <c r="F2110" s="251"/>
      <c r="G2110" s="251"/>
      <c r="H2110" s="251"/>
      <c r="I2110" s="679">
        <v>93</v>
      </c>
      <c r="J2110" s="251" t="s">
        <v>956</v>
      </c>
      <c r="K2110" s="251" t="s">
        <v>2495</v>
      </c>
      <c r="L2110" s="239"/>
      <c r="M2110" s="239"/>
      <c r="N2110" s="239"/>
      <c r="O2110" s="239"/>
    </row>
    <row r="2111" spans="2:15" ht="29">
      <c r="B2111" s="251" t="s">
        <v>1438</v>
      </c>
      <c r="C2111" s="251" t="s">
        <v>2471</v>
      </c>
      <c r="D2111" s="251" t="s">
        <v>4008</v>
      </c>
      <c r="E2111" s="251"/>
      <c r="F2111" s="251"/>
      <c r="G2111" s="251" t="s">
        <v>4259</v>
      </c>
      <c r="H2111" s="251" t="s">
        <v>4260</v>
      </c>
      <c r="I2111" s="679">
        <v>64.27</v>
      </c>
      <c r="J2111" s="251" t="s">
        <v>956</v>
      </c>
      <c r="K2111" s="251" t="s">
        <v>2495</v>
      </c>
      <c r="L2111" s="239"/>
      <c r="M2111" s="239"/>
      <c r="N2111" s="239"/>
      <c r="O2111" s="239"/>
    </row>
    <row r="2112" spans="2:15" ht="29">
      <c r="B2112" s="251" t="s">
        <v>1438</v>
      </c>
      <c r="C2112" s="251" t="s">
        <v>2471</v>
      </c>
      <c r="D2112" s="251" t="s">
        <v>4008</v>
      </c>
      <c r="E2112" s="251"/>
      <c r="F2112" s="251"/>
      <c r="G2112" s="251" t="s">
        <v>4259</v>
      </c>
      <c r="H2112" s="251" t="s">
        <v>4260</v>
      </c>
      <c r="I2112" s="679">
        <v>66.2</v>
      </c>
      <c r="J2112" s="251" t="s">
        <v>956</v>
      </c>
      <c r="K2112" s="251" t="s">
        <v>2495</v>
      </c>
      <c r="L2112" s="239"/>
      <c r="M2112" s="239"/>
      <c r="N2112" s="239"/>
      <c r="O2112" s="239"/>
    </row>
    <row r="2113" spans="2:15" ht="29">
      <c r="B2113" s="251" t="s">
        <v>1438</v>
      </c>
      <c r="C2113" s="251" t="s">
        <v>2471</v>
      </c>
      <c r="D2113" s="251" t="s">
        <v>4008</v>
      </c>
      <c r="E2113" s="251"/>
      <c r="F2113" s="251"/>
      <c r="G2113" s="251" t="s">
        <v>4259</v>
      </c>
      <c r="H2113" s="251" t="s">
        <v>4260</v>
      </c>
      <c r="I2113" s="679">
        <v>56.52</v>
      </c>
      <c r="J2113" s="251" t="s">
        <v>956</v>
      </c>
      <c r="K2113" s="251" t="s">
        <v>2495</v>
      </c>
      <c r="L2113" s="239"/>
      <c r="M2113" s="239"/>
      <c r="N2113" s="239"/>
      <c r="O2113" s="239"/>
    </row>
    <row r="2114" spans="2:15" ht="29">
      <c r="B2114" s="251" t="s">
        <v>1438</v>
      </c>
      <c r="C2114" s="251" t="s">
        <v>2471</v>
      </c>
      <c r="D2114" s="251" t="s">
        <v>4008</v>
      </c>
      <c r="E2114" s="251"/>
      <c r="F2114" s="251"/>
      <c r="G2114" s="251" t="s">
        <v>4259</v>
      </c>
      <c r="H2114" s="251" t="s">
        <v>4260</v>
      </c>
      <c r="I2114" s="679">
        <v>34.28</v>
      </c>
      <c r="J2114" s="251" t="s">
        <v>956</v>
      </c>
      <c r="K2114" s="251" t="s">
        <v>2495</v>
      </c>
      <c r="L2114" s="239"/>
      <c r="M2114" s="239"/>
      <c r="N2114" s="239"/>
      <c r="O2114" s="239"/>
    </row>
    <row r="2115" spans="2:15" ht="29">
      <c r="B2115" s="251" t="s">
        <v>1438</v>
      </c>
      <c r="C2115" s="251" t="s">
        <v>2471</v>
      </c>
      <c r="D2115" s="251" t="s">
        <v>4012</v>
      </c>
      <c r="E2115" s="251"/>
      <c r="F2115" s="251"/>
      <c r="G2115" s="251" t="s">
        <v>4259</v>
      </c>
      <c r="H2115" s="251" t="s">
        <v>4260</v>
      </c>
      <c r="I2115" s="679">
        <v>9.6240000000000006</v>
      </c>
      <c r="J2115" s="251" t="s">
        <v>956</v>
      </c>
      <c r="K2115" s="251" t="s">
        <v>2495</v>
      </c>
      <c r="L2115" s="239"/>
      <c r="M2115" s="239"/>
      <c r="N2115" s="239"/>
      <c r="O2115" s="239"/>
    </row>
    <row r="2116" spans="2:15" ht="29">
      <c r="B2116" s="251" t="s">
        <v>1438</v>
      </c>
      <c r="C2116" s="251" t="s">
        <v>2471</v>
      </c>
      <c r="D2116" s="251" t="s">
        <v>950</v>
      </c>
      <c r="E2116" s="251"/>
      <c r="F2116" s="251"/>
      <c r="G2116" s="251" t="s">
        <v>4261</v>
      </c>
      <c r="H2116" s="251" t="s">
        <v>4262</v>
      </c>
      <c r="I2116" s="679">
        <v>16</v>
      </c>
      <c r="J2116" s="251" t="s">
        <v>944</v>
      </c>
      <c r="K2116" s="251" t="s">
        <v>2495</v>
      </c>
      <c r="L2116" s="239"/>
      <c r="M2116" s="239"/>
      <c r="N2116" s="239"/>
      <c r="O2116" s="239"/>
    </row>
    <row r="2117" spans="2:15" ht="29">
      <c r="B2117" s="251" t="s">
        <v>1438</v>
      </c>
      <c r="C2117" s="251" t="s">
        <v>2471</v>
      </c>
      <c r="D2117" s="251" t="s">
        <v>949</v>
      </c>
      <c r="E2117" s="251"/>
      <c r="F2117" s="251"/>
      <c r="G2117" s="251" t="s">
        <v>4263</v>
      </c>
      <c r="H2117" s="251" t="s">
        <v>4264</v>
      </c>
      <c r="I2117" s="679">
        <v>2.4300000000000002</v>
      </c>
      <c r="J2117" s="251" t="s">
        <v>944</v>
      </c>
      <c r="K2117" s="251" t="s">
        <v>2495</v>
      </c>
      <c r="L2117" s="239"/>
      <c r="M2117" s="239"/>
      <c r="N2117" s="239"/>
      <c r="O2117" s="239"/>
    </row>
    <row r="2118" spans="2:15" ht="29">
      <c r="B2118" s="251" t="s">
        <v>1438</v>
      </c>
      <c r="C2118" s="251" t="s">
        <v>2471</v>
      </c>
      <c r="D2118" s="251" t="s">
        <v>4034</v>
      </c>
      <c r="E2118" s="251"/>
      <c r="F2118" s="251"/>
      <c r="G2118" s="251" t="s">
        <v>4265</v>
      </c>
      <c r="H2118" s="251" t="s">
        <v>4266</v>
      </c>
      <c r="I2118" s="679">
        <v>32</v>
      </c>
      <c r="J2118" s="251" t="s">
        <v>944</v>
      </c>
      <c r="K2118" s="251" t="s">
        <v>2495</v>
      </c>
      <c r="L2118" s="239"/>
      <c r="M2118" s="239"/>
      <c r="N2118" s="239"/>
      <c r="O2118" s="239"/>
    </row>
    <row r="2119" spans="2:15" ht="29">
      <c r="B2119" s="251" t="s">
        <v>1438</v>
      </c>
      <c r="C2119" s="251" t="s">
        <v>2471</v>
      </c>
      <c r="D2119" s="251" t="s">
        <v>4034</v>
      </c>
      <c r="E2119" s="251"/>
      <c r="F2119" s="251"/>
      <c r="G2119" s="251" t="s">
        <v>4265</v>
      </c>
      <c r="H2119" s="251" t="s">
        <v>4266</v>
      </c>
      <c r="I2119" s="679">
        <v>16</v>
      </c>
      <c r="J2119" s="251" t="s">
        <v>944</v>
      </c>
      <c r="K2119" s="251" t="s">
        <v>2495</v>
      </c>
      <c r="L2119" s="239"/>
      <c r="M2119" s="239"/>
      <c r="N2119" s="239"/>
      <c r="O2119" s="239"/>
    </row>
    <row r="2120" spans="2:15" ht="29">
      <c r="B2120" s="251" t="s">
        <v>1438</v>
      </c>
      <c r="C2120" s="251" t="s">
        <v>2471</v>
      </c>
      <c r="D2120" s="251" t="s">
        <v>4034</v>
      </c>
      <c r="E2120" s="251"/>
      <c r="F2120" s="251"/>
      <c r="G2120" s="251" t="s">
        <v>4265</v>
      </c>
      <c r="H2120" s="251" t="s">
        <v>4266</v>
      </c>
      <c r="I2120" s="679">
        <v>8</v>
      </c>
      <c r="J2120" s="251" t="s">
        <v>944</v>
      </c>
      <c r="K2120" s="251" t="s">
        <v>2495</v>
      </c>
      <c r="L2120" s="239"/>
      <c r="M2120" s="239"/>
      <c r="N2120" s="239"/>
      <c r="O2120" s="239"/>
    </row>
    <row r="2121" spans="2:15" ht="29">
      <c r="B2121" s="251" t="s">
        <v>1438</v>
      </c>
      <c r="C2121" s="251" t="s">
        <v>2471</v>
      </c>
      <c r="D2121" s="251" t="s">
        <v>941</v>
      </c>
      <c r="E2121" s="251"/>
      <c r="F2121" s="251"/>
      <c r="G2121" s="251" t="s">
        <v>4265</v>
      </c>
      <c r="H2121" s="251" t="s">
        <v>4266</v>
      </c>
      <c r="I2121" s="679">
        <v>6</v>
      </c>
      <c r="J2121" s="251" t="s">
        <v>944</v>
      </c>
      <c r="K2121" s="251" t="s">
        <v>2495</v>
      </c>
      <c r="L2121" s="239"/>
      <c r="M2121" s="239"/>
      <c r="N2121" s="239"/>
      <c r="O2121" s="239"/>
    </row>
    <row r="2122" spans="2:15" ht="29">
      <c r="B2122" s="251" t="s">
        <v>1438</v>
      </c>
      <c r="C2122" s="251" t="s">
        <v>2471</v>
      </c>
      <c r="D2122" s="251" t="s">
        <v>953</v>
      </c>
      <c r="E2122" s="251"/>
      <c r="F2122" s="251"/>
      <c r="G2122" s="251" t="s">
        <v>4265</v>
      </c>
      <c r="H2122" s="251" t="s">
        <v>4266</v>
      </c>
      <c r="I2122" s="679">
        <v>6</v>
      </c>
      <c r="J2122" s="251" t="s">
        <v>944</v>
      </c>
      <c r="K2122" s="251" t="s">
        <v>2495</v>
      </c>
      <c r="L2122" s="239"/>
      <c r="M2122" s="239"/>
      <c r="N2122" s="239"/>
      <c r="O2122" s="239"/>
    </row>
    <row r="2123" spans="2:15" ht="29">
      <c r="B2123" s="251" t="s">
        <v>1438</v>
      </c>
      <c r="C2123" s="251" t="s">
        <v>2471</v>
      </c>
      <c r="D2123" s="251" t="s">
        <v>4034</v>
      </c>
      <c r="E2123" s="251"/>
      <c r="F2123" s="251"/>
      <c r="G2123" s="251" t="s">
        <v>4265</v>
      </c>
      <c r="H2123" s="251" t="s">
        <v>4266</v>
      </c>
      <c r="I2123" s="679">
        <v>32</v>
      </c>
      <c r="J2123" s="251" t="s">
        <v>944</v>
      </c>
      <c r="K2123" s="251" t="s">
        <v>2495</v>
      </c>
      <c r="L2123" s="239"/>
      <c r="M2123" s="239"/>
      <c r="N2123" s="239"/>
      <c r="O2123" s="239"/>
    </row>
    <row r="2124" spans="2:15" ht="29">
      <c r="B2124" s="251" t="s">
        <v>1438</v>
      </c>
      <c r="C2124" s="251" t="s">
        <v>2471</v>
      </c>
      <c r="D2124" s="251" t="s">
        <v>4034</v>
      </c>
      <c r="E2124" s="251"/>
      <c r="F2124" s="251"/>
      <c r="G2124" s="251" t="s">
        <v>4265</v>
      </c>
      <c r="H2124" s="251" t="s">
        <v>4266</v>
      </c>
      <c r="I2124" s="679">
        <v>42</v>
      </c>
      <c r="J2124" s="251" t="s">
        <v>944</v>
      </c>
      <c r="K2124" s="251" t="s">
        <v>2495</v>
      </c>
      <c r="L2124" s="239"/>
      <c r="M2124" s="239"/>
      <c r="N2124" s="239"/>
      <c r="O2124" s="239"/>
    </row>
    <row r="2125" spans="2:15" ht="29">
      <c r="B2125" s="251" t="s">
        <v>1438</v>
      </c>
      <c r="C2125" s="251" t="s">
        <v>2471</v>
      </c>
      <c r="D2125" s="251" t="s">
        <v>4034</v>
      </c>
      <c r="E2125" s="251"/>
      <c r="F2125" s="251"/>
      <c r="G2125" s="251" t="s">
        <v>4265</v>
      </c>
      <c r="H2125" s="251" t="s">
        <v>4266</v>
      </c>
      <c r="I2125" s="679">
        <v>42</v>
      </c>
      <c r="J2125" s="251" t="s">
        <v>944</v>
      </c>
      <c r="K2125" s="251" t="s">
        <v>2495</v>
      </c>
      <c r="L2125" s="239"/>
      <c r="M2125" s="239"/>
      <c r="N2125" s="239"/>
      <c r="O2125" s="239"/>
    </row>
    <row r="2126" spans="2:15" ht="29">
      <c r="B2126" s="251" t="s">
        <v>1438</v>
      </c>
      <c r="C2126" s="251" t="s">
        <v>2471</v>
      </c>
      <c r="D2126" s="251" t="s">
        <v>4034</v>
      </c>
      <c r="E2126" s="251"/>
      <c r="F2126" s="251"/>
      <c r="G2126" s="251" t="s">
        <v>4265</v>
      </c>
      <c r="H2126" s="251" t="s">
        <v>4266</v>
      </c>
      <c r="I2126" s="679">
        <v>28</v>
      </c>
      <c r="J2126" s="251" t="s">
        <v>944</v>
      </c>
      <c r="K2126" s="251" t="s">
        <v>2495</v>
      </c>
      <c r="L2126" s="239"/>
      <c r="M2126" s="239"/>
      <c r="N2126" s="239"/>
      <c r="O2126" s="239"/>
    </row>
    <row r="2127" spans="2:15" ht="29">
      <c r="B2127" s="251" t="s">
        <v>1438</v>
      </c>
      <c r="C2127" s="251" t="s">
        <v>2471</v>
      </c>
      <c r="D2127" s="251" t="s">
        <v>4034</v>
      </c>
      <c r="E2127" s="251"/>
      <c r="F2127" s="251"/>
      <c r="G2127" s="251" t="s">
        <v>4265</v>
      </c>
      <c r="H2127" s="251" t="s">
        <v>4266</v>
      </c>
      <c r="I2127" s="679">
        <v>28</v>
      </c>
      <c r="J2127" s="251" t="s">
        <v>944</v>
      </c>
      <c r="K2127" s="251" t="s">
        <v>2495</v>
      </c>
      <c r="L2127" s="239"/>
      <c r="M2127" s="239"/>
      <c r="N2127" s="239"/>
      <c r="O2127" s="239"/>
    </row>
    <row r="2128" spans="2:15" ht="29">
      <c r="B2128" s="251" t="s">
        <v>1438</v>
      </c>
      <c r="C2128" s="251" t="s">
        <v>2471</v>
      </c>
      <c r="D2128" s="251" t="s">
        <v>953</v>
      </c>
      <c r="E2128" s="251"/>
      <c r="F2128" s="251"/>
      <c r="G2128" s="251" t="s">
        <v>4265</v>
      </c>
      <c r="H2128" s="251" t="s">
        <v>4266</v>
      </c>
      <c r="I2128" s="679">
        <v>6</v>
      </c>
      <c r="J2128" s="251" t="s">
        <v>944</v>
      </c>
      <c r="K2128" s="251" t="s">
        <v>2495</v>
      </c>
      <c r="L2128" s="239"/>
      <c r="M2128" s="239"/>
      <c r="N2128" s="239"/>
      <c r="O2128" s="239"/>
    </row>
    <row r="2129" spans="2:15" ht="29">
      <c r="B2129" s="251" t="s">
        <v>1438</v>
      </c>
      <c r="C2129" s="251" t="s">
        <v>2471</v>
      </c>
      <c r="D2129" s="251" t="s">
        <v>4034</v>
      </c>
      <c r="E2129" s="251"/>
      <c r="F2129" s="251"/>
      <c r="G2129" s="251" t="s">
        <v>4265</v>
      </c>
      <c r="H2129" s="251" t="s">
        <v>4266</v>
      </c>
      <c r="I2129" s="679">
        <v>28</v>
      </c>
      <c r="J2129" s="251" t="s">
        <v>944</v>
      </c>
      <c r="K2129" s="251" t="s">
        <v>2495</v>
      </c>
      <c r="L2129" s="239"/>
      <c r="M2129" s="239"/>
      <c r="N2129" s="239"/>
      <c r="O2129" s="239"/>
    </row>
    <row r="2130" spans="2:15" ht="29">
      <c r="B2130" s="251" t="s">
        <v>1438</v>
      </c>
      <c r="C2130" s="251" t="s">
        <v>2471</v>
      </c>
      <c r="D2130" s="251" t="s">
        <v>4034</v>
      </c>
      <c r="E2130" s="251"/>
      <c r="F2130" s="251"/>
      <c r="G2130" s="251" t="s">
        <v>4265</v>
      </c>
      <c r="H2130" s="251" t="s">
        <v>4266</v>
      </c>
      <c r="I2130" s="679">
        <v>28</v>
      </c>
      <c r="J2130" s="251" t="s">
        <v>944</v>
      </c>
      <c r="K2130" s="251" t="s">
        <v>2495</v>
      </c>
      <c r="L2130" s="239"/>
      <c r="M2130" s="239"/>
      <c r="N2130" s="239"/>
      <c r="O2130" s="239"/>
    </row>
    <row r="2131" spans="2:15" ht="29">
      <c r="B2131" s="251" t="s">
        <v>1438</v>
      </c>
      <c r="C2131" s="251" t="s">
        <v>2471</v>
      </c>
      <c r="D2131" s="251" t="s">
        <v>4008</v>
      </c>
      <c r="E2131" s="251"/>
      <c r="F2131" s="251"/>
      <c r="G2131" s="251" t="s">
        <v>4259</v>
      </c>
      <c r="H2131" s="251" t="s">
        <v>4260</v>
      </c>
      <c r="I2131" s="679">
        <v>38.561999999999998</v>
      </c>
      <c r="J2131" s="251" t="s">
        <v>956</v>
      </c>
      <c r="K2131" s="251" t="s">
        <v>2495</v>
      </c>
      <c r="L2131" s="239"/>
      <c r="M2131" s="239"/>
      <c r="N2131" s="239"/>
      <c r="O2131" s="239"/>
    </row>
    <row r="2132" spans="2:15" ht="29">
      <c r="B2132" s="251" t="s">
        <v>1438</v>
      </c>
      <c r="C2132" s="251" t="s">
        <v>2471</v>
      </c>
      <c r="D2132" s="251" t="s">
        <v>4034</v>
      </c>
      <c r="E2132" s="251"/>
      <c r="F2132" s="251"/>
      <c r="G2132" s="251" t="s">
        <v>4265</v>
      </c>
      <c r="H2132" s="251" t="s">
        <v>4266</v>
      </c>
      <c r="I2132" s="679">
        <v>48</v>
      </c>
      <c r="J2132" s="251" t="s">
        <v>944</v>
      </c>
      <c r="K2132" s="251" t="s">
        <v>2495</v>
      </c>
      <c r="L2132" s="239"/>
      <c r="M2132" s="239"/>
      <c r="N2132" s="239"/>
      <c r="O2132" s="239"/>
    </row>
    <row r="2133" spans="2:15" ht="29">
      <c r="B2133" s="251" t="s">
        <v>1438</v>
      </c>
      <c r="C2133" s="251" t="s">
        <v>2471</v>
      </c>
      <c r="D2133" s="251" t="s">
        <v>4012</v>
      </c>
      <c r="E2133" s="251"/>
      <c r="F2133" s="251"/>
      <c r="G2133" s="251" t="s">
        <v>4267</v>
      </c>
      <c r="H2133" s="251" t="s">
        <v>4268</v>
      </c>
      <c r="I2133" s="679">
        <v>5.6820000000000004</v>
      </c>
      <c r="J2133" s="251" t="s">
        <v>956</v>
      </c>
      <c r="K2133" s="251" t="s">
        <v>2495</v>
      </c>
      <c r="L2133" s="239"/>
      <c r="M2133" s="239"/>
      <c r="N2133" s="239"/>
      <c r="O2133" s="239"/>
    </row>
    <row r="2134" spans="2:15" ht="29">
      <c r="B2134" s="251" t="s">
        <v>1438</v>
      </c>
      <c r="C2134" s="251" t="s">
        <v>2471</v>
      </c>
      <c r="D2134" s="251" t="s">
        <v>949</v>
      </c>
      <c r="E2134" s="251"/>
      <c r="F2134" s="251"/>
      <c r="G2134" s="251"/>
      <c r="H2134" s="251"/>
      <c r="I2134" s="679">
        <v>4</v>
      </c>
      <c r="J2134" s="251" t="s">
        <v>944</v>
      </c>
      <c r="K2134" s="251" t="s">
        <v>2495</v>
      </c>
      <c r="L2134" s="239"/>
      <c r="M2134" s="239"/>
      <c r="N2134" s="239"/>
      <c r="O2134" s="239"/>
    </row>
    <row r="2135" spans="2:15" ht="29">
      <c r="B2135" s="251" t="s">
        <v>1438</v>
      </c>
      <c r="C2135" s="251" t="s">
        <v>2471</v>
      </c>
      <c r="D2135" s="251" t="s">
        <v>949</v>
      </c>
      <c r="E2135" s="251"/>
      <c r="F2135" s="251"/>
      <c r="G2135" s="251"/>
      <c r="H2135" s="251"/>
      <c r="I2135" s="679">
        <v>24</v>
      </c>
      <c r="J2135" s="251" t="s">
        <v>944</v>
      </c>
      <c r="K2135" s="251" t="s">
        <v>2495</v>
      </c>
      <c r="L2135" s="239"/>
      <c r="M2135" s="239"/>
      <c r="N2135" s="239"/>
      <c r="O2135" s="239"/>
    </row>
    <row r="2136" spans="2:15" ht="29">
      <c r="B2136" s="251" t="s">
        <v>1438</v>
      </c>
      <c r="C2136" s="251" t="s">
        <v>2471</v>
      </c>
      <c r="D2136" s="251" t="s">
        <v>957</v>
      </c>
      <c r="E2136" s="251"/>
      <c r="F2136" s="251"/>
      <c r="G2136" s="251"/>
      <c r="H2136" s="251"/>
      <c r="I2136" s="679">
        <v>50</v>
      </c>
      <c r="J2136" s="251" t="s">
        <v>4153</v>
      </c>
      <c r="K2136" s="251" t="s">
        <v>2495</v>
      </c>
      <c r="L2136" s="239"/>
      <c r="M2136" s="239"/>
      <c r="N2136" s="239"/>
      <c r="O2136" s="239"/>
    </row>
    <row r="2137" spans="2:15" ht="29">
      <c r="B2137" s="251" t="s">
        <v>1438</v>
      </c>
      <c r="C2137" s="251" t="s">
        <v>2471</v>
      </c>
      <c r="D2137" s="251" t="s">
        <v>4013</v>
      </c>
      <c r="E2137" s="251"/>
      <c r="F2137" s="251"/>
      <c r="G2137" s="251"/>
      <c r="H2137" s="251"/>
      <c r="I2137" s="679">
        <v>24</v>
      </c>
      <c r="J2137" s="251" t="s">
        <v>944</v>
      </c>
      <c r="K2137" s="251" t="s">
        <v>2495</v>
      </c>
      <c r="L2137" s="239"/>
      <c r="M2137" s="239"/>
      <c r="N2137" s="239"/>
      <c r="O2137" s="239"/>
    </row>
    <row r="2138" spans="2:15" ht="29">
      <c r="B2138" s="251" t="s">
        <v>1438</v>
      </c>
      <c r="C2138" s="251" t="s">
        <v>2471</v>
      </c>
      <c r="D2138" s="251" t="s">
        <v>957</v>
      </c>
      <c r="E2138" s="251"/>
      <c r="F2138" s="251"/>
      <c r="G2138" s="251"/>
      <c r="H2138" s="251"/>
      <c r="I2138" s="679">
        <v>13</v>
      </c>
      <c r="J2138" s="251" t="s">
        <v>4153</v>
      </c>
      <c r="K2138" s="251" t="s">
        <v>2495</v>
      </c>
      <c r="L2138" s="239"/>
      <c r="M2138" s="239"/>
      <c r="N2138" s="239"/>
      <c r="O2138" s="239"/>
    </row>
    <row r="2139" spans="2:15" ht="29">
      <c r="B2139" s="251" t="s">
        <v>1438</v>
      </c>
      <c r="C2139" s="251" t="s">
        <v>2471</v>
      </c>
      <c r="D2139" s="251" t="s">
        <v>957</v>
      </c>
      <c r="E2139" s="251"/>
      <c r="F2139" s="251"/>
      <c r="G2139" s="251"/>
      <c r="H2139" s="251"/>
      <c r="I2139" s="679">
        <v>200</v>
      </c>
      <c r="J2139" s="251" t="s">
        <v>4153</v>
      </c>
      <c r="K2139" s="251" t="s">
        <v>2495</v>
      </c>
      <c r="L2139" s="239"/>
      <c r="M2139" s="239"/>
      <c r="N2139" s="239"/>
      <c r="O2139" s="239"/>
    </row>
    <row r="2140" spans="2:15" ht="29">
      <c r="B2140" s="251" t="s">
        <v>1438</v>
      </c>
      <c r="C2140" s="251" t="s">
        <v>2471</v>
      </c>
      <c r="D2140" s="251" t="s">
        <v>957</v>
      </c>
      <c r="E2140" s="251"/>
      <c r="F2140" s="251"/>
      <c r="G2140" s="251"/>
      <c r="H2140" s="251"/>
      <c r="I2140" s="679">
        <v>50</v>
      </c>
      <c r="J2140" s="251" t="s">
        <v>4153</v>
      </c>
      <c r="K2140" s="251" t="s">
        <v>2495</v>
      </c>
      <c r="L2140" s="239"/>
      <c r="M2140" s="239"/>
      <c r="N2140" s="239"/>
      <c r="O2140" s="239"/>
    </row>
    <row r="2141" spans="2:15" ht="29">
      <c r="B2141" s="251" t="s">
        <v>1438</v>
      </c>
      <c r="C2141" s="251" t="s">
        <v>2471</v>
      </c>
      <c r="D2141" s="251" t="s">
        <v>4013</v>
      </c>
      <c r="E2141" s="251"/>
      <c r="F2141" s="251"/>
      <c r="G2141" s="251"/>
      <c r="H2141" s="251"/>
      <c r="I2141" s="679">
        <v>16</v>
      </c>
      <c r="J2141" s="251" t="s">
        <v>944</v>
      </c>
      <c r="K2141" s="251" t="s">
        <v>2495</v>
      </c>
      <c r="L2141" s="239"/>
      <c r="M2141" s="239"/>
      <c r="N2141" s="239"/>
      <c r="O2141" s="239"/>
    </row>
    <row r="2142" spans="2:15" ht="29">
      <c r="B2142" s="251" t="s">
        <v>1438</v>
      </c>
      <c r="C2142" s="251" t="s">
        <v>2471</v>
      </c>
      <c r="D2142" s="251" t="s">
        <v>949</v>
      </c>
      <c r="E2142" s="251"/>
      <c r="F2142" s="251"/>
      <c r="G2142" s="251"/>
      <c r="H2142" s="251"/>
      <c r="I2142" s="679">
        <v>925</v>
      </c>
      <c r="J2142" s="251" t="s">
        <v>944</v>
      </c>
      <c r="K2142" s="251" t="s">
        <v>2495</v>
      </c>
      <c r="L2142" s="239"/>
      <c r="M2142" s="239"/>
      <c r="N2142" s="239"/>
      <c r="O2142" s="239"/>
    </row>
    <row r="2143" spans="2:15" ht="29">
      <c r="B2143" s="251" t="s">
        <v>1438</v>
      </c>
      <c r="C2143" s="251" t="s">
        <v>2471</v>
      </c>
      <c r="D2143" s="251" t="s">
        <v>4013</v>
      </c>
      <c r="E2143" s="251"/>
      <c r="F2143" s="251"/>
      <c r="G2143" s="251"/>
      <c r="H2143" s="251"/>
      <c r="I2143" s="679">
        <v>23</v>
      </c>
      <c r="J2143" s="251" t="s">
        <v>944</v>
      </c>
      <c r="K2143" s="251" t="s">
        <v>2495</v>
      </c>
      <c r="L2143" s="239"/>
      <c r="M2143" s="239"/>
      <c r="N2143" s="239"/>
      <c r="O2143" s="239"/>
    </row>
    <row r="2144" spans="2:15" ht="29">
      <c r="B2144" s="251" t="s">
        <v>1438</v>
      </c>
      <c r="C2144" s="251" t="s">
        <v>2471</v>
      </c>
      <c r="D2144" s="251" t="s">
        <v>4008</v>
      </c>
      <c r="E2144" s="251"/>
      <c r="F2144" s="251"/>
      <c r="G2144" s="251"/>
      <c r="H2144" s="251"/>
      <c r="I2144" s="679">
        <v>7</v>
      </c>
      <c r="J2144" s="251" t="s">
        <v>956</v>
      </c>
      <c r="K2144" s="251" t="s">
        <v>2495</v>
      </c>
      <c r="L2144" s="239"/>
      <c r="M2144" s="239"/>
      <c r="N2144" s="239"/>
      <c r="O2144" s="239"/>
    </row>
    <row r="2145" spans="2:15" ht="29">
      <c r="B2145" s="251" t="s">
        <v>1438</v>
      </c>
      <c r="C2145" s="251" t="s">
        <v>2471</v>
      </c>
      <c r="D2145" s="251" t="s">
        <v>950</v>
      </c>
      <c r="E2145" s="251"/>
      <c r="F2145" s="251"/>
      <c r="G2145" s="251" t="s">
        <v>4261</v>
      </c>
      <c r="H2145" s="251" t="s">
        <v>4262</v>
      </c>
      <c r="I2145" s="679">
        <v>30</v>
      </c>
      <c r="J2145" s="251" t="s">
        <v>944</v>
      </c>
      <c r="K2145" s="251" t="s">
        <v>2495</v>
      </c>
      <c r="L2145" s="239"/>
      <c r="M2145" s="239"/>
      <c r="N2145" s="239"/>
      <c r="O2145" s="239"/>
    </row>
    <row r="2146" spans="2:15" ht="29">
      <c r="B2146" s="251" t="s">
        <v>1438</v>
      </c>
      <c r="C2146" s="251" t="s">
        <v>2471</v>
      </c>
      <c r="D2146" s="251" t="s">
        <v>950</v>
      </c>
      <c r="E2146" s="251"/>
      <c r="F2146" s="251"/>
      <c r="G2146" s="251" t="s">
        <v>4261</v>
      </c>
      <c r="H2146" s="251" t="s">
        <v>4262</v>
      </c>
      <c r="I2146" s="679">
        <v>40</v>
      </c>
      <c r="J2146" s="251" t="s">
        <v>944</v>
      </c>
      <c r="K2146" s="251" t="s">
        <v>2495</v>
      </c>
      <c r="L2146" s="239"/>
      <c r="M2146" s="239"/>
      <c r="N2146" s="239"/>
      <c r="O2146" s="239"/>
    </row>
    <row r="2147" spans="2:15" ht="29">
      <c r="B2147" s="251" t="s">
        <v>1438</v>
      </c>
      <c r="C2147" s="251" t="s">
        <v>2471</v>
      </c>
      <c r="D2147" s="251" t="s">
        <v>950</v>
      </c>
      <c r="E2147" s="251"/>
      <c r="F2147" s="251"/>
      <c r="G2147" s="251" t="s">
        <v>4261</v>
      </c>
      <c r="H2147" s="251" t="s">
        <v>4262</v>
      </c>
      <c r="I2147" s="679">
        <v>10</v>
      </c>
      <c r="J2147" s="251" t="s">
        <v>944</v>
      </c>
      <c r="K2147" s="251" t="s">
        <v>2495</v>
      </c>
      <c r="L2147" s="239"/>
      <c r="M2147" s="239"/>
      <c r="N2147" s="239"/>
      <c r="O2147" s="239"/>
    </row>
    <row r="2148" spans="2:15" ht="29">
      <c r="B2148" s="251" t="s">
        <v>1438</v>
      </c>
      <c r="C2148" s="251" t="s">
        <v>2471</v>
      </c>
      <c r="D2148" s="251" t="s">
        <v>950</v>
      </c>
      <c r="E2148" s="251"/>
      <c r="F2148" s="251"/>
      <c r="G2148" s="251" t="s">
        <v>4261</v>
      </c>
      <c r="H2148" s="251" t="s">
        <v>4262</v>
      </c>
      <c r="I2148" s="679">
        <v>24</v>
      </c>
      <c r="J2148" s="251" t="s">
        <v>944</v>
      </c>
      <c r="K2148" s="251" t="s">
        <v>2495</v>
      </c>
      <c r="L2148" s="239"/>
      <c r="M2148" s="239"/>
      <c r="N2148" s="239"/>
      <c r="O2148" s="239"/>
    </row>
    <row r="2149" spans="2:15" ht="29">
      <c r="B2149" s="251" t="s">
        <v>1438</v>
      </c>
      <c r="C2149" s="251" t="s">
        <v>2471</v>
      </c>
      <c r="D2149" s="251" t="s">
        <v>950</v>
      </c>
      <c r="E2149" s="251"/>
      <c r="F2149" s="251"/>
      <c r="G2149" s="251" t="s">
        <v>4261</v>
      </c>
      <c r="H2149" s="251" t="s">
        <v>4262</v>
      </c>
      <c r="I2149" s="679">
        <v>21</v>
      </c>
      <c r="J2149" s="251" t="s">
        <v>944</v>
      </c>
      <c r="K2149" s="251" t="s">
        <v>2495</v>
      </c>
      <c r="L2149" s="239"/>
      <c r="M2149" s="239"/>
      <c r="N2149" s="239"/>
      <c r="O2149" s="239"/>
    </row>
    <row r="2150" spans="2:15" ht="29">
      <c r="B2150" s="251" t="s">
        <v>1438</v>
      </c>
      <c r="C2150" s="251" t="s">
        <v>2471</v>
      </c>
      <c r="D2150" s="251" t="s">
        <v>950</v>
      </c>
      <c r="E2150" s="251"/>
      <c r="F2150" s="251"/>
      <c r="G2150" s="251" t="s">
        <v>4261</v>
      </c>
      <c r="H2150" s="251" t="s">
        <v>4262</v>
      </c>
      <c r="I2150" s="679">
        <v>16</v>
      </c>
      <c r="J2150" s="251" t="s">
        <v>944</v>
      </c>
      <c r="K2150" s="251" t="s">
        <v>2495</v>
      </c>
      <c r="L2150" s="239"/>
      <c r="M2150" s="239"/>
      <c r="N2150" s="239"/>
      <c r="O2150" s="239"/>
    </row>
    <row r="2151" spans="2:15" ht="29">
      <c r="B2151" s="251" t="s">
        <v>1438</v>
      </c>
      <c r="C2151" s="251" t="s">
        <v>2471</v>
      </c>
      <c r="D2151" s="251" t="s">
        <v>950</v>
      </c>
      <c r="E2151" s="251"/>
      <c r="F2151" s="251"/>
      <c r="G2151" s="251" t="s">
        <v>4261</v>
      </c>
      <c r="H2151" s="251" t="s">
        <v>4262</v>
      </c>
      <c r="I2151" s="679">
        <v>8</v>
      </c>
      <c r="J2151" s="251" t="s">
        <v>944</v>
      </c>
      <c r="K2151" s="251" t="s">
        <v>2495</v>
      </c>
      <c r="L2151" s="239"/>
      <c r="M2151" s="239"/>
      <c r="N2151" s="239"/>
      <c r="O2151" s="239"/>
    </row>
    <row r="2152" spans="2:15" ht="29">
      <c r="B2152" s="251" t="s">
        <v>1438</v>
      </c>
      <c r="C2152" s="251" t="s">
        <v>2471</v>
      </c>
      <c r="D2152" s="251" t="s">
        <v>950</v>
      </c>
      <c r="E2152" s="251"/>
      <c r="F2152" s="251"/>
      <c r="G2152" s="251" t="s">
        <v>4261</v>
      </c>
      <c r="H2152" s="251" t="s">
        <v>4262</v>
      </c>
      <c r="I2152" s="679">
        <v>28</v>
      </c>
      <c r="J2152" s="251" t="s">
        <v>944</v>
      </c>
      <c r="K2152" s="251" t="s">
        <v>2495</v>
      </c>
      <c r="L2152" s="239"/>
      <c r="M2152" s="239"/>
      <c r="N2152" s="239"/>
      <c r="O2152" s="239"/>
    </row>
    <row r="2153" spans="2:15" ht="29">
      <c r="B2153" s="251" t="s">
        <v>1438</v>
      </c>
      <c r="C2153" s="251" t="s">
        <v>2471</v>
      </c>
      <c r="D2153" s="251" t="s">
        <v>4034</v>
      </c>
      <c r="E2153" s="251"/>
      <c r="F2153" s="251"/>
      <c r="G2153" s="251" t="s">
        <v>4265</v>
      </c>
      <c r="H2153" s="251" t="s">
        <v>4266</v>
      </c>
      <c r="I2153" s="679">
        <v>72</v>
      </c>
      <c r="J2153" s="251" t="s">
        <v>944</v>
      </c>
      <c r="K2153" s="251" t="s">
        <v>2495</v>
      </c>
      <c r="L2153" s="239"/>
      <c r="M2153" s="239"/>
      <c r="N2153" s="239"/>
      <c r="O2153" s="239"/>
    </row>
    <row r="2154" spans="2:15" ht="29">
      <c r="B2154" s="251" t="s">
        <v>1438</v>
      </c>
      <c r="C2154" s="251" t="s">
        <v>2471</v>
      </c>
      <c r="D2154" s="251" t="s">
        <v>4008</v>
      </c>
      <c r="E2154" s="251"/>
      <c r="F2154" s="251"/>
      <c r="G2154" s="251" t="s">
        <v>4269</v>
      </c>
      <c r="H2154" s="251" t="s">
        <v>4270</v>
      </c>
      <c r="I2154" s="679">
        <v>11.6</v>
      </c>
      <c r="J2154" s="251" t="s">
        <v>956</v>
      </c>
      <c r="K2154" s="251" t="s">
        <v>2495</v>
      </c>
      <c r="L2154" s="239"/>
      <c r="M2154" s="239"/>
      <c r="N2154" s="239"/>
      <c r="O2154" s="239"/>
    </row>
    <row r="2155" spans="2:15" ht="29">
      <c r="B2155" s="251" t="s">
        <v>1438</v>
      </c>
      <c r="C2155" s="251" t="s">
        <v>2471</v>
      </c>
      <c r="D2155" s="251" t="s">
        <v>4008</v>
      </c>
      <c r="E2155" s="251"/>
      <c r="F2155" s="251"/>
      <c r="G2155" s="251" t="s">
        <v>4271</v>
      </c>
      <c r="H2155" s="251" t="s">
        <v>4272</v>
      </c>
      <c r="I2155" s="679">
        <v>15.739000000000001</v>
      </c>
      <c r="J2155" s="251" t="s">
        <v>956</v>
      </c>
      <c r="K2155" s="251" t="s">
        <v>2495</v>
      </c>
      <c r="L2155" s="239"/>
      <c r="M2155" s="239"/>
      <c r="N2155" s="239"/>
      <c r="O2155" s="239"/>
    </row>
    <row r="2156" spans="2:15" ht="29">
      <c r="B2156" s="251" t="s">
        <v>1438</v>
      </c>
      <c r="C2156" s="251" t="s">
        <v>2471</v>
      </c>
      <c r="D2156" s="251" t="s">
        <v>4008</v>
      </c>
      <c r="E2156" s="251"/>
      <c r="F2156" s="251"/>
      <c r="G2156" s="251" t="s">
        <v>4273</v>
      </c>
      <c r="H2156" s="251" t="s">
        <v>4274</v>
      </c>
      <c r="I2156" s="679">
        <v>14.423999999999999</v>
      </c>
      <c r="J2156" s="251" t="s">
        <v>956</v>
      </c>
      <c r="K2156" s="251" t="s">
        <v>2495</v>
      </c>
      <c r="L2156" s="239"/>
      <c r="M2156" s="239"/>
      <c r="N2156" s="239"/>
      <c r="O2156" s="239"/>
    </row>
    <row r="2157" spans="2:15" ht="29">
      <c r="B2157" s="251" t="s">
        <v>1438</v>
      </c>
      <c r="C2157" s="251" t="s">
        <v>2471</v>
      </c>
      <c r="D2157" s="251" t="s">
        <v>4008</v>
      </c>
      <c r="E2157" s="251"/>
      <c r="F2157" s="251"/>
      <c r="G2157" s="251" t="s">
        <v>4271</v>
      </c>
      <c r="H2157" s="251" t="s">
        <v>4272</v>
      </c>
      <c r="I2157" s="679">
        <v>18.012</v>
      </c>
      <c r="J2157" s="251" t="s">
        <v>956</v>
      </c>
      <c r="K2157" s="251" t="s">
        <v>2495</v>
      </c>
      <c r="L2157" s="239"/>
      <c r="M2157" s="239"/>
      <c r="N2157" s="239"/>
      <c r="O2157" s="239"/>
    </row>
    <row r="2158" spans="2:15" ht="29">
      <c r="B2158" s="251" t="s">
        <v>1438</v>
      </c>
      <c r="C2158" s="251" t="s">
        <v>2471</v>
      </c>
      <c r="D2158" s="251" t="s">
        <v>4008</v>
      </c>
      <c r="E2158" s="251"/>
      <c r="F2158" s="251"/>
      <c r="G2158" s="251" t="s">
        <v>4271</v>
      </c>
      <c r="H2158" s="251" t="s">
        <v>4272</v>
      </c>
      <c r="I2158" s="679">
        <v>9.4879999999999995</v>
      </c>
      <c r="J2158" s="251" t="s">
        <v>956</v>
      </c>
      <c r="K2158" s="251" t="s">
        <v>2495</v>
      </c>
      <c r="L2158" s="239"/>
      <c r="M2158" s="239"/>
      <c r="N2158" s="239"/>
      <c r="O2158" s="239"/>
    </row>
    <row r="2159" spans="2:15" ht="29">
      <c r="B2159" s="251" t="s">
        <v>1438</v>
      </c>
      <c r="C2159" s="251" t="s">
        <v>2471</v>
      </c>
      <c r="D2159" s="251" t="s">
        <v>4008</v>
      </c>
      <c r="E2159" s="251"/>
      <c r="F2159" s="251"/>
      <c r="G2159" s="251" t="s">
        <v>4273</v>
      </c>
      <c r="H2159" s="251" t="s">
        <v>4274</v>
      </c>
      <c r="I2159" s="679">
        <v>17.404</v>
      </c>
      <c r="J2159" s="251" t="s">
        <v>956</v>
      </c>
      <c r="K2159" s="251" t="s">
        <v>2495</v>
      </c>
      <c r="L2159" s="239"/>
      <c r="M2159" s="239"/>
      <c r="N2159" s="239"/>
      <c r="O2159" s="239"/>
    </row>
    <row r="2160" spans="2:15">
      <c r="B2160" s="251" t="s">
        <v>1438</v>
      </c>
      <c r="C2160" s="251" t="s">
        <v>4275</v>
      </c>
      <c r="D2160" s="251" t="s">
        <v>941</v>
      </c>
      <c r="E2160" s="251"/>
      <c r="F2160" s="251"/>
      <c r="G2160" s="251" t="s">
        <v>4276</v>
      </c>
      <c r="H2160" s="251" t="s">
        <v>4277</v>
      </c>
      <c r="I2160" s="679">
        <v>10</v>
      </c>
      <c r="J2160" s="251" t="s">
        <v>944</v>
      </c>
      <c r="K2160" s="251" t="s">
        <v>2495</v>
      </c>
      <c r="L2160" s="239"/>
      <c r="M2160" s="239"/>
      <c r="N2160" s="239"/>
      <c r="O2160" s="239"/>
    </row>
    <row r="2161" spans="2:15">
      <c r="B2161" s="251" t="s">
        <v>1438</v>
      </c>
      <c r="C2161" s="251" t="s">
        <v>4275</v>
      </c>
      <c r="D2161" s="251" t="s">
        <v>4022</v>
      </c>
      <c r="E2161" s="251"/>
      <c r="F2161" s="251"/>
      <c r="G2161" s="251" t="s">
        <v>4276</v>
      </c>
      <c r="H2161" s="251" t="s">
        <v>4277</v>
      </c>
      <c r="I2161" s="679">
        <v>5</v>
      </c>
      <c r="J2161" s="251" t="s">
        <v>944</v>
      </c>
      <c r="K2161" s="251" t="s">
        <v>2495</v>
      </c>
      <c r="L2161" s="239"/>
      <c r="M2161" s="239"/>
      <c r="N2161" s="239"/>
      <c r="O2161" s="239"/>
    </row>
    <row r="2162" spans="2:15">
      <c r="B2162" s="251" t="s">
        <v>1438</v>
      </c>
      <c r="C2162" s="251" t="s">
        <v>4275</v>
      </c>
      <c r="D2162" s="251" t="s">
        <v>957</v>
      </c>
      <c r="E2162" s="251"/>
      <c r="F2162" s="251"/>
      <c r="G2162" s="251" t="s">
        <v>4278</v>
      </c>
      <c r="H2162" s="251" t="s">
        <v>4279</v>
      </c>
      <c r="I2162" s="679">
        <v>10000</v>
      </c>
      <c r="J2162" s="251" t="s">
        <v>4153</v>
      </c>
      <c r="K2162" s="251" t="s">
        <v>2495</v>
      </c>
      <c r="L2162" s="239"/>
      <c r="M2162" s="239"/>
      <c r="N2162" s="239"/>
      <c r="O2162" s="239"/>
    </row>
    <row r="2163" spans="2:15">
      <c r="B2163" s="251" t="s">
        <v>1438</v>
      </c>
      <c r="C2163" s="251" t="s">
        <v>4275</v>
      </c>
      <c r="D2163" s="251" t="s">
        <v>957</v>
      </c>
      <c r="E2163" s="251"/>
      <c r="F2163" s="251"/>
      <c r="G2163" s="251" t="s">
        <v>4280</v>
      </c>
      <c r="H2163" s="251" t="s">
        <v>4281</v>
      </c>
      <c r="I2163" s="679">
        <v>2500</v>
      </c>
      <c r="J2163" s="251" t="s">
        <v>4153</v>
      </c>
      <c r="K2163" s="251" t="s">
        <v>2495</v>
      </c>
      <c r="L2163" s="239"/>
      <c r="M2163" s="239"/>
      <c r="N2163" s="239"/>
      <c r="O2163" s="239"/>
    </row>
    <row r="2164" spans="2:15">
      <c r="B2164" s="251" t="s">
        <v>1438</v>
      </c>
      <c r="C2164" s="251" t="s">
        <v>4275</v>
      </c>
      <c r="D2164" s="251" t="s">
        <v>4008</v>
      </c>
      <c r="E2164" s="251"/>
      <c r="F2164" s="251"/>
      <c r="G2164" s="251" t="s">
        <v>4282</v>
      </c>
      <c r="H2164" s="251" t="s">
        <v>4283</v>
      </c>
      <c r="I2164" s="679">
        <v>10.7</v>
      </c>
      <c r="J2164" s="251" t="s">
        <v>956</v>
      </c>
      <c r="K2164" s="251" t="s">
        <v>2495</v>
      </c>
      <c r="L2164" s="239"/>
      <c r="M2164" s="239"/>
      <c r="N2164" s="239"/>
      <c r="O2164" s="239"/>
    </row>
    <row r="2165" spans="2:15">
      <c r="B2165" s="251" t="s">
        <v>1438</v>
      </c>
      <c r="C2165" s="251" t="s">
        <v>4275</v>
      </c>
      <c r="D2165" s="251" t="s">
        <v>4008</v>
      </c>
      <c r="E2165" s="251"/>
      <c r="F2165" s="251"/>
      <c r="G2165" s="251" t="s">
        <v>4284</v>
      </c>
      <c r="H2165" s="251" t="s">
        <v>4285</v>
      </c>
      <c r="I2165" s="679">
        <v>1</v>
      </c>
      <c r="J2165" s="251" t="s">
        <v>956</v>
      </c>
      <c r="K2165" s="251" t="s">
        <v>2495</v>
      </c>
      <c r="L2165" s="239"/>
      <c r="M2165" s="239"/>
      <c r="N2165" s="239"/>
      <c r="O2165" s="239"/>
    </row>
    <row r="2166" spans="2:15">
      <c r="B2166" s="251" t="s">
        <v>1438</v>
      </c>
      <c r="C2166" s="251" t="s">
        <v>4275</v>
      </c>
      <c r="D2166" s="251" t="s">
        <v>4008</v>
      </c>
      <c r="E2166" s="251"/>
      <c r="F2166" s="251"/>
      <c r="G2166" s="251" t="s">
        <v>4286</v>
      </c>
      <c r="H2166" s="251" t="s">
        <v>4287</v>
      </c>
      <c r="I2166" s="679">
        <v>9.34</v>
      </c>
      <c r="J2166" s="251" t="s">
        <v>956</v>
      </c>
      <c r="K2166" s="251" t="s">
        <v>2495</v>
      </c>
      <c r="L2166" s="239"/>
      <c r="M2166" s="239"/>
      <c r="N2166" s="239"/>
      <c r="O2166" s="239"/>
    </row>
    <row r="2167" spans="2:15">
      <c r="B2167" s="251" t="s">
        <v>1438</v>
      </c>
      <c r="C2167" s="251" t="s">
        <v>4275</v>
      </c>
      <c r="D2167" s="251" t="s">
        <v>4008</v>
      </c>
      <c r="E2167" s="251"/>
      <c r="F2167" s="251"/>
      <c r="G2167" s="251" t="s">
        <v>4288</v>
      </c>
      <c r="H2167" s="251" t="s">
        <v>4289</v>
      </c>
      <c r="I2167" s="679">
        <v>1</v>
      </c>
      <c r="J2167" s="251" t="s">
        <v>956</v>
      </c>
      <c r="K2167" s="251" t="s">
        <v>2495</v>
      </c>
      <c r="L2167" s="239"/>
      <c r="M2167" s="239"/>
      <c r="N2167" s="239"/>
      <c r="O2167" s="239"/>
    </row>
    <row r="2168" spans="2:15">
      <c r="B2168" s="251" t="s">
        <v>1438</v>
      </c>
      <c r="C2168" s="251" t="s">
        <v>4275</v>
      </c>
      <c r="D2168" s="251" t="s">
        <v>4008</v>
      </c>
      <c r="E2168" s="251"/>
      <c r="F2168" s="251"/>
      <c r="G2168" s="251" t="s">
        <v>4290</v>
      </c>
      <c r="H2168" s="251" t="s">
        <v>4291</v>
      </c>
      <c r="I2168" s="679">
        <v>11.15</v>
      </c>
      <c r="J2168" s="251" t="s">
        <v>956</v>
      </c>
      <c r="K2168" s="251" t="s">
        <v>2495</v>
      </c>
      <c r="L2168" s="239"/>
      <c r="M2168" s="239"/>
      <c r="N2168" s="239"/>
      <c r="O2168" s="239"/>
    </row>
    <row r="2169" spans="2:15">
      <c r="B2169" s="251" t="s">
        <v>1438</v>
      </c>
      <c r="C2169" s="251" t="s">
        <v>4275</v>
      </c>
      <c r="D2169" s="251" t="s">
        <v>4012</v>
      </c>
      <c r="E2169" s="251"/>
      <c r="F2169" s="251"/>
      <c r="G2169" s="251" t="s">
        <v>4282</v>
      </c>
      <c r="H2169" s="251" t="s">
        <v>4283</v>
      </c>
      <c r="I2169" s="679">
        <v>5.87</v>
      </c>
      <c r="J2169" s="251" t="s">
        <v>956</v>
      </c>
      <c r="K2169" s="251" t="s">
        <v>2495</v>
      </c>
      <c r="L2169" s="239"/>
      <c r="M2169" s="239"/>
      <c r="N2169" s="239"/>
      <c r="O2169" s="239"/>
    </row>
    <row r="2170" spans="2:15">
      <c r="B2170" s="251" t="s">
        <v>1438</v>
      </c>
      <c r="C2170" s="251" t="s">
        <v>4275</v>
      </c>
      <c r="D2170" s="251" t="s">
        <v>4012</v>
      </c>
      <c r="E2170" s="251"/>
      <c r="F2170" s="251"/>
      <c r="G2170" s="251" t="s">
        <v>4282</v>
      </c>
      <c r="H2170" s="251" t="s">
        <v>4283</v>
      </c>
      <c r="I2170" s="679">
        <v>6.17</v>
      </c>
      <c r="J2170" s="251" t="s">
        <v>956</v>
      </c>
      <c r="K2170" s="251" t="s">
        <v>2495</v>
      </c>
      <c r="L2170" s="239"/>
      <c r="M2170" s="239"/>
      <c r="N2170" s="239"/>
      <c r="O2170" s="239"/>
    </row>
    <row r="2171" spans="2:15">
      <c r="B2171" s="251" t="s">
        <v>1438</v>
      </c>
      <c r="C2171" s="251" t="s">
        <v>4275</v>
      </c>
      <c r="D2171" s="251" t="s">
        <v>4008</v>
      </c>
      <c r="E2171" s="251"/>
      <c r="F2171" s="251"/>
      <c r="G2171" s="251" t="s">
        <v>4288</v>
      </c>
      <c r="H2171" s="251" t="s">
        <v>4289</v>
      </c>
      <c r="I2171" s="679">
        <v>12.031000000000001</v>
      </c>
      <c r="J2171" s="251" t="s">
        <v>956</v>
      </c>
      <c r="K2171" s="251" t="s">
        <v>2495</v>
      </c>
      <c r="L2171" s="239"/>
      <c r="M2171" s="239"/>
      <c r="N2171" s="239"/>
      <c r="O2171" s="239"/>
    </row>
    <row r="2172" spans="2:15">
      <c r="B2172" s="251" t="s">
        <v>1438</v>
      </c>
      <c r="C2172" s="251" t="s">
        <v>4275</v>
      </c>
      <c r="D2172" s="251" t="s">
        <v>4008</v>
      </c>
      <c r="E2172" s="251"/>
      <c r="F2172" s="251"/>
      <c r="G2172" s="251" t="s">
        <v>4288</v>
      </c>
      <c r="H2172" s="251" t="s">
        <v>4289</v>
      </c>
      <c r="I2172" s="679">
        <v>8.9290000000000003</v>
      </c>
      <c r="J2172" s="251" t="s">
        <v>956</v>
      </c>
      <c r="K2172" s="251" t="s">
        <v>2495</v>
      </c>
      <c r="L2172" s="239"/>
      <c r="M2172" s="239"/>
      <c r="N2172" s="239"/>
      <c r="O2172" s="239"/>
    </row>
    <row r="2173" spans="2:15">
      <c r="B2173" s="251" t="s">
        <v>1438</v>
      </c>
      <c r="C2173" s="251" t="s">
        <v>4275</v>
      </c>
      <c r="D2173" s="251" t="s">
        <v>4008</v>
      </c>
      <c r="E2173" s="251"/>
      <c r="F2173" s="251"/>
      <c r="G2173" s="251" t="s">
        <v>4288</v>
      </c>
      <c r="H2173" s="251" t="s">
        <v>4289</v>
      </c>
      <c r="I2173" s="679">
        <v>9.3989999999999991</v>
      </c>
      <c r="J2173" s="251" t="s">
        <v>956</v>
      </c>
      <c r="K2173" s="251" t="s">
        <v>2495</v>
      </c>
      <c r="L2173" s="239"/>
      <c r="M2173" s="239"/>
      <c r="N2173" s="239"/>
      <c r="O2173" s="239"/>
    </row>
    <row r="2174" spans="2:15">
      <c r="B2174" s="251" t="s">
        <v>1438</v>
      </c>
      <c r="C2174" s="251" t="s">
        <v>4275</v>
      </c>
      <c r="D2174" s="251" t="s">
        <v>4008</v>
      </c>
      <c r="E2174" s="251"/>
      <c r="F2174" s="251"/>
      <c r="G2174" s="251" t="s">
        <v>4292</v>
      </c>
      <c r="H2174" s="251" t="s">
        <v>4293</v>
      </c>
      <c r="I2174" s="679">
        <v>15.81</v>
      </c>
      <c r="J2174" s="251" t="s">
        <v>956</v>
      </c>
      <c r="K2174" s="251" t="s">
        <v>2495</v>
      </c>
      <c r="L2174" s="239"/>
      <c r="M2174" s="239"/>
      <c r="N2174" s="239"/>
      <c r="O2174" s="239"/>
    </row>
    <row r="2175" spans="2:15">
      <c r="B2175" s="251" t="s">
        <v>1438</v>
      </c>
      <c r="C2175" s="251" t="s">
        <v>4275</v>
      </c>
      <c r="D2175" s="251" t="s">
        <v>4008</v>
      </c>
      <c r="E2175" s="251"/>
      <c r="F2175" s="251"/>
      <c r="G2175" s="251" t="s">
        <v>4288</v>
      </c>
      <c r="H2175" s="251" t="s">
        <v>4289</v>
      </c>
      <c r="I2175" s="679">
        <v>15.791</v>
      </c>
      <c r="J2175" s="251" t="s">
        <v>956</v>
      </c>
      <c r="K2175" s="251" t="s">
        <v>2495</v>
      </c>
      <c r="L2175" s="239"/>
      <c r="M2175" s="239"/>
      <c r="N2175" s="239"/>
      <c r="O2175" s="239"/>
    </row>
    <row r="2176" spans="2:15">
      <c r="B2176" s="251" t="s">
        <v>1438</v>
      </c>
      <c r="C2176" s="251" t="s">
        <v>4275</v>
      </c>
      <c r="D2176" s="251" t="s">
        <v>4008</v>
      </c>
      <c r="E2176" s="251"/>
      <c r="F2176" s="251"/>
      <c r="G2176" s="251" t="s">
        <v>4290</v>
      </c>
      <c r="H2176" s="251" t="s">
        <v>4291</v>
      </c>
      <c r="I2176" s="679">
        <v>8.0359999999999996</v>
      </c>
      <c r="J2176" s="251" t="s">
        <v>956</v>
      </c>
      <c r="K2176" s="251" t="s">
        <v>2495</v>
      </c>
      <c r="L2176" s="239"/>
      <c r="M2176" s="239"/>
      <c r="N2176" s="239"/>
      <c r="O2176" s="239"/>
    </row>
    <row r="2177" spans="2:15">
      <c r="B2177" s="251" t="s">
        <v>1438</v>
      </c>
      <c r="C2177" s="251" t="s">
        <v>4275</v>
      </c>
      <c r="D2177" s="251" t="s">
        <v>4008</v>
      </c>
      <c r="E2177" s="251"/>
      <c r="F2177" s="251"/>
      <c r="G2177" s="251" t="s">
        <v>4288</v>
      </c>
      <c r="H2177" s="251" t="s">
        <v>4289</v>
      </c>
      <c r="I2177" s="679">
        <v>9.3989999999999991</v>
      </c>
      <c r="J2177" s="251" t="s">
        <v>956</v>
      </c>
      <c r="K2177" s="251" t="s">
        <v>2495</v>
      </c>
      <c r="L2177" s="239"/>
      <c r="M2177" s="239"/>
      <c r="N2177" s="239"/>
      <c r="O2177" s="239"/>
    </row>
    <row r="2178" spans="2:15">
      <c r="B2178" s="251" t="s">
        <v>1438</v>
      </c>
      <c r="C2178" s="251" t="s">
        <v>4275</v>
      </c>
      <c r="D2178" s="251" t="s">
        <v>4008</v>
      </c>
      <c r="E2178" s="251"/>
      <c r="F2178" s="251"/>
      <c r="G2178" s="251" t="s">
        <v>4290</v>
      </c>
      <c r="H2178" s="251" t="s">
        <v>4291</v>
      </c>
      <c r="I2178" s="679">
        <v>11.922000000000001</v>
      </c>
      <c r="J2178" s="251" t="s">
        <v>956</v>
      </c>
      <c r="K2178" s="251" t="s">
        <v>2495</v>
      </c>
      <c r="L2178" s="239"/>
      <c r="M2178" s="239"/>
      <c r="N2178" s="239"/>
      <c r="O2178" s="239"/>
    </row>
    <row r="2179" spans="2:15">
      <c r="B2179" s="251" t="s">
        <v>1438</v>
      </c>
      <c r="C2179" s="251" t="s">
        <v>4275</v>
      </c>
      <c r="D2179" s="251" t="s">
        <v>4008</v>
      </c>
      <c r="E2179" s="251"/>
      <c r="F2179" s="251"/>
      <c r="G2179" s="251" t="s">
        <v>4294</v>
      </c>
      <c r="H2179" s="251" t="s">
        <v>4295</v>
      </c>
      <c r="I2179" s="679">
        <v>13.131</v>
      </c>
      <c r="J2179" s="251" t="s">
        <v>956</v>
      </c>
      <c r="K2179" s="251" t="s">
        <v>2495</v>
      </c>
      <c r="L2179" s="239"/>
      <c r="M2179" s="239"/>
      <c r="N2179" s="239"/>
      <c r="O2179" s="239"/>
    </row>
    <row r="2180" spans="2:15">
      <c r="B2180" s="251" t="s">
        <v>1438</v>
      </c>
      <c r="C2180" s="251" t="s">
        <v>4275</v>
      </c>
      <c r="D2180" s="251" t="s">
        <v>4008</v>
      </c>
      <c r="E2180" s="251"/>
      <c r="F2180" s="251"/>
      <c r="G2180" s="251" t="s">
        <v>4288</v>
      </c>
      <c r="H2180" s="251" t="s">
        <v>4289</v>
      </c>
      <c r="I2180" s="679">
        <v>7.7640000000000002</v>
      </c>
      <c r="J2180" s="251" t="s">
        <v>956</v>
      </c>
      <c r="K2180" s="251" t="s">
        <v>2495</v>
      </c>
      <c r="L2180" s="239"/>
      <c r="M2180" s="239"/>
      <c r="N2180" s="239"/>
      <c r="O2180" s="239"/>
    </row>
    <row r="2181" spans="2:15">
      <c r="B2181" s="251" t="s">
        <v>1438</v>
      </c>
      <c r="C2181" s="251" t="s">
        <v>4275</v>
      </c>
      <c r="D2181" s="251" t="s">
        <v>4008</v>
      </c>
      <c r="E2181" s="251"/>
      <c r="F2181" s="251"/>
      <c r="G2181" s="251" t="s">
        <v>4288</v>
      </c>
      <c r="H2181" s="251" t="s">
        <v>4289</v>
      </c>
      <c r="I2181" s="679">
        <v>9.3379999999999992</v>
      </c>
      <c r="J2181" s="251" t="s">
        <v>956</v>
      </c>
      <c r="K2181" s="251" t="s">
        <v>2495</v>
      </c>
      <c r="L2181" s="239"/>
      <c r="M2181" s="239"/>
      <c r="N2181" s="239"/>
      <c r="O2181" s="239"/>
    </row>
    <row r="2182" spans="2:15">
      <c r="B2182" s="251" t="s">
        <v>1438</v>
      </c>
      <c r="C2182" s="251" t="s">
        <v>4275</v>
      </c>
      <c r="D2182" s="251" t="s">
        <v>4008</v>
      </c>
      <c r="E2182" s="251"/>
      <c r="F2182" s="251"/>
      <c r="G2182" s="251" t="s">
        <v>4294</v>
      </c>
      <c r="H2182" s="251" t="s">
        <v>4295</v>
      </c>
      <c r="I2182" s="679">
        <v>16.45</v>
      </c>
      <c r="J2182" s="251" t="s">
        <v>956</v>
      </c>
      <c r="K2182" s="251" t="s">
        <v>2495</v>
      </c>
      <c r="L2182" s="239"/>
      <c r="M2182" s="239"/>
      <c r="N2182" s="239"/>
      <c r="O2182" s="239"/>
    </row>
    <row r="2183" spans="2:15">
      <c r="B2183" s="251" t="s">
        <v>1438</v>
      </c>
      <c r="C2183" s="251" t="s">
        <v>4275</v>
      </c>
      <c r="D2183" s="251" t="s">
        <v>4008</v>
      </c>
      <c r="E2183" s="251"/>
      <c r="F2183" s="251"/>
      <c r="G2183" s="251" t="s">
        <v>4288</v>
      </c>
      <c r="H2183" s="251" t="s">
        <v>4289</v>
      </c>
      <c r="I2183" s="679">
        <v>7.47</v>
      </c>
      <c r="J2183" s="251" t="s">
        <v>956</v>
      </c>
      <c r="K2183" s="251" t="s">
        <v>2495</v>
      </c>
      <c r="L2183" s="239"/>
      <c r="M2183" s="239"/>
      <c r="N2183" s="239"/>
      <c r="O2183" s="239"/>
    </row>
    <row r="2184" spans="2:15">
      <c r="B2184" s="251" t="s">
        <v>1438</v>
      </c>
      <c r="C2184" s="251" t="s">
        <v>4275</v>
      </c>
      <c r="D2184" s="251" t="s">
        <v>4008</v>
      </c>
      <c r="E2184" s="251"/>
      <c r="F2184" s="251"/>
      <c r="G2184" s="251" t="s">
        <v>4288</v>
      </c>
      <c r="H2184" s="251" t="s">
        <v>4289</v>
      </c>
      <c r="I2184" s="679">
        <v>4.6689999999999996</v>
      </c>
      <c r="J2184" s="251" t="s">
        <v>956</v>
      </c>
      <c r="K2184" s="251" t="s">
        <v>2495</v>
      </c>
      <c r="L2184" s="239"/>
      <c r="M2184" s="239"/>
      <c r="N2184" s="239"/>
      <c r="O2184" s="239"/>
    </row>
    <row r="2185" spans="2:15">
      <c r="B2185" s="251" t="s">
        <v>1438</v>
      </c>
      <c r="C2185" s="251" t="s">
        <v>4275</v>
      </c>
      <c r="D2185" s="251" t="s">
        <v>4008</v>
      </c>
      <c r="E2185" s="251"/>
      <c r="F2185" s="251"/>
      <c r="G2185" s="251" t="s">
        <v>4290</v>
      </c>
      <c r="H2185" s="251" t="s">
        <v>4291</v>
      </c>
      <c r="I2185" s="679">
        <v>17.195</v>
      </c>
      <c r="J2185" s="251" t="s">
        <v>956</v>
      </c>
      <c r="K2185" s="251" t="s">
        <v>2495</v>
      </c>
      <c r="L2185" s="239"/>
      <c r="M2185" s="239"/>
      <c r="N2185" s="239"/>
      <c r="O2185" s="239"/>
    </row>
    <row r="2186" spans="2:15">
      <c r="B2186" s="251" t="s">
        <v>1438</v>
      </c>
      <c r="C2186" s="251" t="s">
        <v>4275</v>
      </c>
      <c r="D2186" s="251" t="s">
        <v>4008</v>
      </c>
      <c r="E2186" s="251"/>
      <c r="F2186" s="251"/>
      <c r="G2186" s="251" t="s">
        <v>4294</v>
      </c>
      <c r="H2186" s="251" t="s">
        <v>4295</v>
      </c>
      <c r="I2186" s="679">
        <v>10.459</v>
      </c>
      <c r="J2186" s="251" t="s">
        <v>956</v>
      </c>
      <c r="K2186" s="251" t="s">
        <v>2495</v>
      </c>
      <c r="L2186" s="239"/>
      <c r="M2186" s="239"/>
      <c r="N2186" s="239"/>
      <c r="O2186" s="239"/>
    </row>
    <row r="2187" spans="2:15">
      <c r="B2187" s="251" t="s">
        <v>1438</v>
      </c>
      <c r="C2187" s="251" t="s">
        <v>4275</v>
      </c>
      <c r="D2187" s="251" t="s">
        <v>4008</v>
      </c>
      <c r="E2187" s="251"/>
      <c r="F2187" s="251"/>
      <c r="G2187" s="251" t="s">
        <v>4294</v>
      </c>
      <c r="H2187" s="251" t="s">
        <v>4295</v>
      </c>
      <c r="I2187" s="679">
        <v>8.2710000000000008</v>
      </c>
      <c r="J2187" s="251" t="s">
        <v>956</v>
      </c>
      <c r="K2187" s="251" t="s">
        <v>2495</v>
      </c>
      <c r="L2187" s="239"/>
      <c r="M2187" s="239"/>
      <c r="N2187" s="239"/>
      <c r="O2187" s="239"/>
    </row>
    <row r="2188" spans="2:15">
      <c r="B2188" s="251" t="s">
        <v>1438</v>
      </c>
      <c r="C2188" s="251" t="s">
        <v>4275</v>
      </c>
      <c r="D2188" s="251" t="s">
        <v>4008</v>
      </c>
      <c r="E2188" s="251"/>
      <c r="F2188" s="251"/>
      <c r="G2188" s="251" t="s">
        <v>4290</v>
      </c>
      <c r="H2188" s="251" t="s">
        <v>4291</v>
      </c>
      <c r="I2188" s="679">
        <v>10.002000000000001</v>
      </c>
      <c r="J2188" s="251" t="s">
        <v>956</v>
      </c>
      <c r="K2188" s="251" t="s">
        <v>2495</v>
      </c>
      <c r="L2188" s="239"/>
      <c r="M2188" s="239"/>
      <c r="N2188" s="239"/>
      <c r="O2188" s="239"/>
    </row>
    <row r="2189" spans="2:15">
      <c r="B2189" s="251" t="s">
        <v>1438</v>
      </c>
      <c r="C2189" s="251" t="s">
        <v>4275</v>
      </c>
      <c r="D2189" s="251" t="s">
        <v>4008</v>
      </c>
      <c r="E2189" s="251"/>
      <c r="F2189" s="251"/>
      <c r="G2189" s="251" t="s">
        <v>4290</v>
      </c>
      <c r="H2189" s="251" t="s">
        <v>4291</v>
      </c>
      <c r="I2189" s="679">
        <v>14.509</v>
      </c>
      <c r="J2189" s="251" t="s">
        <v>956</v>
      </c>
      <c r="K2189" s="251" t="s">
        <v>2495</v>
      </c>
      <c r="L2189" s="239"/>
      <c r="M2189" s="239"/>
      <c r="N2189" s="239"/>
      <c r="O2189" s="239"/>
    </row>
    <row r="2190" spans="2:15">
      <c r="B2190" s="251" t="s">
        <v>1438</v>
      </c>
      <c r="C2190" s="251" t="s">
        <v>4275</v>
      </c>
      <c r="D2190" s="251" t="s">
        <v>4008</v>
      </c>
      <c r="E2190" s="251"/>
      <c r="F2190" s="251"/>
      <c r="G2190" s="251" t="s">
        <v>4290</v>
      </c>
      <c r="H2190" s="251" t="s">
        <v>4291</v>
      </c>
      <c r="I2190" s="679">
        <v>7.4169999999999998</v>
      </c>
      <c r="J2190" s="251" t="s">
        <v>956</v>
      </c>
      <c r="K2190" s="251" t="s">
        <v>2495</v>
      </c>
      <c r="L2190" s="239"/>
      <c r="M2190" s="239"/>
      <c r="N2190" s="239"/>
      <c r="O2190" s="239"/>
    </row>
    <row r="2191" spans="2:15">
      <c r="B2191" s="251" t="s">
        <v>1438</v>
      </c>
      <c r="C2191" s="251" t="s">
        <v>4275</v>
      </c>
      <c r="D2191" s="251" t="s">
        <v>4008</v>
      </c>
      <c r="E2191" s="251"/>
      <c r="F2191" s="251"/>
      <c r="G2191" s="251" t="s">
        <v>4296</v>
      </c>
      <c r="H2191" s="251" t="s">
        <v>4297</v>
      </c>
      <c r="I2191" s="679">
        <v>12.417</v>
      </c>
      <c r="J2191" s="251" t="s">
        <v>956</v>
      </c>
      <c r="K2191" s="251" t="s">
        <v>2495</v>
      </c>
      <c r="L2191" s="239"/>
      <c r="M2191" s="239"/>
      <c r="N2191" s="239"/>
      <c r="O2191" s="239"/>
    </row>
    <row r="2192" spans="2:15">
      <c r="B2192" s="251" t="s">
        <v>1438</v>
      </c>
      <c r="C2192" s="251" t="s">
        <v>4275</v>
      </c>
      <c r="D2192" s="251" t="s">
        <v>4008</v>
      </c>
      <c r="E2192" s="251"/>
      <c r="F2192" s="251"/>
      <c r="G2192" s="251" t="s">
        <v>4290</v>
      </c>
      <c r="H2192" s="251" t="s">
        <v>4291</v>
      </c>
      <c r="I2192" s="679">
        <v>13.272</v>
      </c>
      <c r="J2192" s="251" t="s">
        <v>956</v>
      </c>
      <c r="K2192" s="251" t="s">
        <v>2495</v>
      </c>
      <c r="L2192" s="239"/>
      <c r="M2192" s="239"/>
      <c r="N2192" s="239"/>
      <c r="O2192" s="239"/>
    </row>
    <row r="2193" spans="2:15">
      <c r="B2193" s="251" t="s">
        <v>1438</v>
      </c>
      <c r="C2193" s="251" t="s">
        <v>4275</v>
      </c>
      <c r="D2193" s="251" t="s">
        <v>4008</v>
      </c>
      <c r="E2193" s="251"/>
      <c r="F2193" s="251"/>
      <c r="G2193" s="251" t="s">
        <v>4290</v>
      </c>
      <c r="H2193" s="251" t="s">
        <v>4291</v>
      </c>
      <c r="I2193" s="679">
        <v>10.488</v>
      </c>
      <c r="J2193" s="251" t="s">
        <v>956</v>
      </c>
      <c r="K2193" s="251" t="s">
        <v>2495</v>
      </c>
      <c r="L2193" s="239"/>
      <c r="M2193" s="239"/>
      <c r="N2193" s="239"/>
      <c r="O2193" s="239"/>
    </row>
    <row r="2194" spans="2:15">
      <c r="B2194" s="251" t="s">
        <v>1438</v>
      </c>
      <c r="C2194" s="251" t="s">
        <v>4275</v>
      </c>
      <c r="D2194" s="251" t="s">
        <v>4008</v>
      </c>
      <c r="E2194" s="251"/>
      <c r="F2194" s="251"/>
      <c r="G2194" s="251" t="s">
        <v>4290</v>
      </c>
      <c r="H2194" s="251" t="s">
        <v>4291</v>
      </c>
      <c r="I2194" s="679">
        <v>12.236000000000001</v>
      </c>
      <c r="J2194" s="251" t="s">
        <v>956</v>
      </c>
      <c r="K2194" s="251" t="s">
        <v>2495</v>
      </c>
      <c r="L2194" s="239"/>
      <c r="M2194" s="239"/>
      <c r="N2194" s="239"/>
      <c r="O2194" s="239"/>
    </row>
    <row r="2195" spans="2:15">
      <c r="B2195" s="251" t="s">
        <v>1438</v>
      </c>
      <c r="C2195" s="251" t="s">
        <v>4275</v>
      </c>
      <c r="D2195" s="251" t="s">
        <v>4008</v>
      </c>
      <c r="E2195" s="251"/>
      <c r="F2195" s="251"/>
      <c r="G2195" s="251" t="s">
        <v>4290</v>
      </c>
      <c r="H2195" s="251" t="s">
        <v>4291</v>
      </c>
      <c r="I2195" s="679">
        <v>6.8040000000000003</v>
      </c>
      <c r="J2195" s="251" t="s">
        <v>956</v>
      </c>
      <c r="K2195" s="251" t="s">
        <v>2495</v>
      </c>
      <c r="L2195" s="239"/>
      <c r="M2195" s="239"/>
      <c r="N2195" s="239"/>
      <c r="O2195" s="239"/>
    </row>
    <row r="2196" spans="2:15">
      <c r="B2196" s="251" t="s">
        <v>1438</v>
      </c>
      <c r="C2196" s="251" t="s">
        <v>4275</v>
      </c>
      <c r="D2196" s="251" t="s">
        <v>4008</v>
      </c>
      <c r="E2196" s="251"/>
      <c r="F2196" s="251"/>
      <c r="G2196" s="251" t="s">
        <v>4290</v>
      </c>
      <c r="H2196" s="251" t="s">
        <v>4291</v>
      </c>
      <c r="I2196" s="679">
        <v>14.212</v>
      </c>
      <c r="J2196" s="251" t="s">
        <v>956</v>
      </c>
      <c r="K2196" s="251" t="s">
        <v>2495</v>
      </c>
      <c r="L2196" s="239"/>
      <c r="M2196" s="239"/>
      <c r="N2196" s="239"/>
      <c r="O2196" s="239"/>
    </row>
    <row r="2197" spans="2:15">
      <c r="B2197" s="251" t="s">
        <v>1438</v>
      </c>
      <c r="C2197" s="251" t="s">
        <v>4275</v>
      </c>
      <c r="D2197" s="251" t="s">
        <v>4008</v>
      </c>
      <c r="E2197" s="251"/>
      <c r="F2197" s="251"/>
      <c r="G2197" s="251" t="s">
        <v>4290</v>
      </c>
      <c r="H2197" s="251" t="s">
        <v>4291</v>
      </c>
      <c r="I2197" s="679">
        <v>11.11</v>
      </c>
      <c r="J2197" s="251" t="s">
        <v>956</v>
      </c>
      <c r="K2197" s="251" t="s">
        <v>2495</v>
      </c>
      <c r="L2197" s="239"/>
      <c r="M2197" s="239"/>
      <c r="N2197" s="239"/>
      <c r="O2197" s="239"/>
    </row>
    <row r="2198" spans="2:15">
      <c r="B2198" s="251" t="s">
        <v>1438</v>
      </c>
      <c r="C2198" s="251" t="s">
        <v>4275</v>
      </c>
      <c r="D2198" s="251" t="s">
        <v>4008</v>
      </c>
      <c r="E2198" s="251"/>
      <c r="F2198" s="251"/>
      <c r="G2198" s="251" t="s">
        <v>4290</v>
      </c>
      <c r="H2198" s="251" t="s">
        <v>4291</v>
      </c>
      <c r="I2198" s="679">
        <v>10.726000000000001</v>
      </c>
      <c r="J2198" s="251" t="s">
        <v>956</v>
      </c>
      <c r="K2198" s="251" t="s">
        <v>2495</v>
      </c>
      <c r="L2198" s="239"/>
      <c r="M2198" s="239"/>
      <c r="N2198" s="239"/>
      <c r="O2198" s="239"/>
    </row>
    <row r="2199" spans="2:15">
      <c r="B2199" s="251" t="s">
        <v>1438</v>
      </c>
      <c r="C2199" s="251" t="s">
        <v>4298</v>
      </c>
      <c r="D2199" s="251" t="s">
        <v>4008</v>
      </c>
      <c r="E2199" s="251"/>
      <c r="F2199" s="251"/>
      <c r="G2199" s="251" t="s">
        <v>4299</v>
      </c>
      <c r="H2199" s="251" t="s">
        <v>4300</v>
      </c>
      <c r="I2199" s="679">
        <v>16.731000000000002</v>
      </c>
      <c r="J2199" s="251" t="s">
        <v>956</v>
      </c>
      <c r="K2199" s="251" t="s">
        <v>2495</v>
      </c>
      <c r="L2199" s="239"/>
      <c r="M2199" s="239"/>
      <c r="N2199" s="239"/>
      <c r="O2199" s="239"/>
    </row>
    <row r="2200" spans="2:15">
      <c r="B2200" s="251" t="s">
        <v>1438</v>
      </c>
      <c r="C2200" s="251" t="s">
        <v>4298</v>
      </c>
      <c r="D2200" s="251" t="s">
        <v>947</v>
      </c>
      <c r="E2200" s="251"/>
      <c r="F2200" s="251"/>
      <c r="G2200" s="251" t="s">
        <v>4301</v>
      </c>
      <c r="H2200" s="251" t="s">
        <v>4302</v>
      </c>
      <c r="I2200" s="679">
        <v>95.2</v>
      </c>
      <c r="J2200" s="251"/>
      <c r="K2200" s="251" t="s">
        <v>2495</v>
      </c>
      <c r="L2200" s="239"/>
      <c r="M2200" s="239"/>
      <c r="N2200" s="239"/>
      <c r="O2200" s="239"/>
    </row>
    <row r="2201" spans="2:15">
      <c r="B2201" s="251" t="s">
        <v>1438</v>
      </c>
      <c r="C2201" s="251" t="s">
        <v>4298</v>
      </c>
      <c r="D2201" s="251" t="s">
        <v>4008</v>
      </c>
      <c r="E2201" s="251"/>
      <c r="F2201" s="251"/>
      <c r="G2201" s="251" t="s">
        <v>4299</v>
      </c>
      <c r="H2201" s="251" t="s">
        <v>4300</v>
      </c>
      <c r="I2201" s="679">
        <v>13.456</v>
      </c>
      <c r="J2201" s="251" t="s">
        <v>956</v>
      </c>
      <c r="K2201" s="251" t="s">
        <v>2495</v>
      </c>
      <c r="L2201" s="239"/>
      <c r="M2201" s="239"/>
      <c r="N2201" s="239"/>
      <c r="O2201" s="239"/>
    </row>
    <row r="2202" spans="2:15">
      <c r="B2202" s="251" t="s">
        <v>1438</v>
      </c>
      <c r="C2202" s="251" t="s">
        <v>4298</v>
      </c>
      <c r="D2202" s="251" t="s">
        <v>4008</v>
      </c>
      <c r="E2202" s="251"/>
      <c r="F2202" s="251"/>
      <c r="G2202" s="251" t="s">
        <v>4299</v>
      </c>
      <c r="H2202" s="251" t="s">
        <v>4300</v>
      </c>
      <c r="I2202" s="679">
        <v>15.813000000000001</v>
      </c>
      <c r="J2202" s="251" t="s">
        <v>956</v>
      </c>
      <c r="K2202" s="251" t="s">
        <v>2495</v>
      </c>
      <c r="L2202" s="239"/>
      <c r="M2202" s="239"/>
      <c r="N2202" s="239"/>
      <c r="O2202" s="239"/>
    </row>
    <row r="2203" spans="2:15">
      <c r="B2203" s="251" t="s">
        <v>1438</v>
      </c>
      <c r="C2203" s="251" t="s">
        <v>4298</v>
      </c>
      <c r="D2203" s="251" t="s">
        <v>4008</v>
      </c>
      <c r="E2203" s="251"/>
      <c r="F2203" s="251"/>
      <c r="G2203" s="251" t="s">
        <v>4299</v>
      </c>
      <c r="H2203" s="251" t="s">
        <v>4300</v>
      </c>
      <c r="I2203" s="679">
        <v>58.887999999999998</v>
      </c>
      <c r="J2203" s="251"/>
      <c r="K2203" s="251" t="s">
        <v>2495</v>
      </c>
      <c r="L2203" s="239"/>
      <c r="M2203" s="239"/>
      <c r="N2203" s="239"/>
      <c r="O2203" s="239"/>
    </row>
    <row r="2204" spans="2:15">
      <c r="B2204" s="251" t="s">
        <v>1438</v>
      </c>
      <c r="C2204" s="251" t="s">
        <v>4298</v>
      </c>
      <c r="D2204" s="251" t="s">
        <v>4008</v>
      </c>
      <c r="E2204" s="251"/>
      <c r="F2204" s="251"/>
      <c r="G2204" s="251" t="s">
        <v>4299</v>
      </c>
      <c r="H2204" s="251" t="s">
        <v>4300</v>
      </c>
      <c r="I2204" s="679">
        <v>39.494999999999997</v>
      </c>
      <c r="J2204" s="251" t="s">
        <v>956</v>
      </c>
      <c r="K2204" s="251" t="s">
        <v>2495</v>
      </c>
      <c r="L2204" s="239"/>
      <c r="M2204" s="239"/>
      <c r="N2204" s="239"/>
      <c r="O2204" s="239"/>
    </row>
    <row r="2205" spans="2:15">
      <c r="B2205" s="251" t="s">
        <v>1438</v>
      </c>
      <c r="C2205" s="251" t="s">
        <v>4298</v>
      </c>
      <c r="D2205" s="251" t="s">
        <v>4008</v>
      </c>
      <c r="E2205" s="251"/>
      <c r="F2205" s="251"/>
      <c r="G2205" s="251" t="s">
        <v>4299</v>
      </c>
      <c r="H2205" s="251" t="s">
        <v>4300</v>
      </c>
      <c r="I2205" s="679">
        <v>15.625</v>
      </c>
      <c r="J2205" s="251" t="s">
        <v>956</v>
      </c>
      <c r="K2205" s="251" t="s">
        <v>2495</v>
      </c>
      <c r="L2205" s="239"/>
      <c r="M2205" s="239"/>
      <c r="N2205" s="239"/>
      <c r="O2205" s="239"/>
    </row>
    <row r="2206" spans="2:15">
      <c r="B2206" s="251" t="s">
        <v>1438</v>
      </c>
      <c r="C2206" s="251" t="s">
        <v>4298</v>
      </c>
      <c r="D2206" s="251" t="s">
        <v>4008</v>
      </c>
      <c r="E2206" s="251"/>
      <c r="F2206" s="251"/>
      <c r="G2206" s="251" t="s">
        <v>4299</v>
      </c>
      <c r="H2206" s="251" t="s">
        <v>4300</v>
      </c>
      <c r="I2206" s="679">
        <v>17.78</v>
      </c>
      <c r="J2206" s="251" t="s">
        <v>956</v>
      </c>
      <c r="K2206" s="251" t="s">
        <v>2495</v>
      </c>
      <c r="L2206" s="239"/>
      <c r="M2206" s="239"/>
      <c r="N2206" s="239"/>
      <c r="O2206" s="239"/>
    </row>
    <row r="2207" spans="2:15">
      <c r="B2207" s="251" t="s">
        <v>1438</v>
      </c>
      <c r="C2207" s="251" t="s">
        <v>4298</v>
      </c>
      <c r="D2207" s="251" t="s">
        <v>4008</v>
      </c>
      <c r="E2207" s="251"/>
      <c r="F2207" s="251"/>
      <c r="G2207" s="251" t="s">
        <v>4299</v>
      </c>
      <c r="H2207" s="251" t="s">
        <v>4300</v>
      </c>
      <c r="I2207" s="679">
        <v>14.925000000000001</v>
      </c>
      <c r="J2207" s="251"/>
      <c r="K2207" s="251" t="s">
        <v>2495</v>
      </c>
      <c r="L2207" s="239"/>
      <c r="M2207" s="239"/>
      <c r="N2207" s="239"/>
      <c r="O2207" s="239"/>
    </row>
    <row r="2208" spans="2:15">
      <c r="B2208" s="251" t="s">
        <v>1438</v>
      </c>
      <c r="C2208" s="251" t="s">
        <v>4298</v>
      </c>
      <c r="D2208" s="251" t="s">
        <v>4008</v>
      </c>
      <c r="E2208" s="251"/>
      <c r="F2208" s="251"/>
      <c r="G2208" s="251" t="s">
        <v>4299</v>
      </c>
      <c r="H2208" s="251" t="s">
        <v>4300</v>
      </c>
      <c r="I2208" s="679">
        <v>60.051000000000002</v>
      </c>
      <c r="J2208" s="251"/>
      <c r="K2208" s="251" t="s">
        <v>2495</v>
      </c>
      <c r="L2208" s="239"/>
      <c r="M2208" s="239"/>
      <c r="N2208" s="239"/>
      <c r="O2208" s="239"/>
    </row>
    <row r="2209" spans="2:15">
      <c r="B2209" s="251" t="s">
        <v>1438</v>
      </c>
      <c r="C2209" s="251" t="s">
        <v>4298</v>
      </c>
      <c r="D2209" s="251" t="s">
        <v>4008</v>
      </c>
      <c r="E2209" s="251"/>
      <c r="F2209" s="251"/>
      <c r="G2209" s="251" t="s">
        <v>4299</v>
      </c>
      <c r="H2209" s="251" t="s">
        <v>4300</v>
      </c>
      <c r="I2209" s="679">
        <v>11.943</v>
      </c>
      <c r="J2209" s="251"/>
      <c r="K2209" s="251" t="s">
        <v>2495</v>
      </c>
      <c r="L2209" s="239"/>
      <c r="M2209" s="239"/>
      <c r="N2209" s="239"/>
      <c r="O2209" s="239"/>
    </row>
    <row r="2210" spans="2:15">
      <c r="B2210" s="251" t="s">
        <v>1438</v>
      </c>
      <c r="C2210" s="251" t="s">
        <v>4298</v>
      </c>
      <c r="D2210" s="251" t="s">
        <v>4008</v>
      </c>
      <c r="E2210" s="251"/>
      <c r="F2210" s="251"/>
      <c r="G2210" s="251" t="s">
        <v>4299</v>
      </c>
      <c r="H2210" s="251" t="s">
        <v>4300</v>
      </c>
      <c r="I2210" s="679">
        <v>11.071</v>
      </c>
      <c r="J2210" s="251"/>
      <c r="K2210" s="251" t="s">
        <v>2495</v>
      </c>
      <c r="L2210" s="239"/>
      <c r="M2210" s="239"/>
      <c r="N2210" s="239"/>
      <c r="O2210" s="239"/>
    </row>
    <row r="2211" spans="2:15">
      <c r="B2211" s="251" t="s">
        <v>1438</v>
      </c>
      <c r="C2211" s="251" t="s">
        <v>4298</v>
      </c>
      <c r="D2211" s="251" t="s">
        <v>4008</v>
      </c>
      <c r="E2211" s="251"/>
      <c r="F2211" s="251"/>
      <c r="G2211" s="251" t="s">
        <v>4299</v>
      </c>
      <c r="H2211" s="251" t="s">
        <v>4300</v>
      </c>
      <c r="I2211" s="679">
        <v>28.788</v>
      </c>
      <c r="J2211" s="251"/>
      <c r="K2211" s="251" t="s">
        <v>2495</v>
      </c>
      <c r="L2211" s="239"/>
      <c r="M2211" s="239"/>
      <c r="N2211" s="239"/>
      <c r="O2211" s="239"/>
    </row>
    <row r="2212" spans="2:15">
      <c r="B2212" s="251" t="s">
        <v>1438</v>
      </c>
      <c r="C2212" s="251" t="s">
        <v>4298</v>
      </c>
      <c r="D2212" s="251" t="s">
        <v>4008</v>
      </c>
      <c r="E2212" s="251"/>
      <c r="F2212" s="251"/>
      <c r="G2212" s="251" t="s">
        <v>4299</v>
      </c>
      <c r="H2212" s="251" t="s">
        <v>4300</v>
      </c>
      <c r="I2212" s="679">
        <v>58.621000000000002</v>
      </c>
      <c r="J2212" s="251"/>
      <c r="K2212" s="251" t="s">
        <v>2495</v>
      </c>
      <c r="L2212" s="239"/>
      <c r="M2212" s="239"/>
      <c r="N2212" s="239"/>
      <c r="O2212" s="239"/>
    </row>
    <row r="2213" spans="2:15">
      <c r="B2213" s="251" t="s">
        <v>1438</v>
      </c>
      <c r="C2213" s="251" t="s">
        <v>4298</v>
      </c>
      <c r="D2213" s="251" t="s">
        <v>4008</v>
      </c>
      <c r="E2213" s="251"/>
      <c r="F2213" s="251"/>
      <c r="G2213" s="251" t="s">
        <v>4299</v>
      </c>
      <c r="H2213" s="251" t="s">
        <v>4300</v>
      </c>
      <c r="I2213" s="679">
        <v>12.725</v>
      </c>
      <c r="J2213" s="251"/>
      <c r="K2213" s="251" t="s">
        <v>2495</v>
      </c>
      <c r="L2213" s="239"/>
      <c r="M2213" s="239"/>
      <c r="N2213" s="239"/>
      <c r="O2213" s="239"/>
    </row>
    <row r="2214" spans="2:15">
      <c r="B2214" s="251" t="s">
        <v>1438</v>
      </c>
      <c r="C2214" s="251" t="s">
        <v>4298</v>
      </c>
      <c r="D2214" s="251" t="s">
        <v>4008</v>
      </c>
      <c r="E2214" s="251"/>
      <c r="F2214" s="251"/>
      <c r="G2214" s="251" t="s">
        <v>4299</v>
      </c>
      <c r="H2214" s="251" t="s">
        <v>4300</v>
      </c>
      <c r="I2214" s="679">
        <v>29.690999999999999</v>
      </c>
      <c r="J2214" s="251"/>
      <c r="K2214" s="251" t="s">
        <v>2495</v>
      </c>
      <c r="L2214" s="239"/>
      <c r="M2214" s="239"/>
      <c r="N2214" s="239"/>
      <c r="O2214" s="239"/>
    </row>
    <row r="2215" spans="2:15">
      <c r="B2215" s="251" t="s">
        <v>1438</v>
      </c>
      <c r="C2215" s="251" t="s">
        <v>4298</v>
      </c>
      <c r="D2215" s="251" t="s">
        <v>4008</v>
      </c>
      <c r="E2215" s="251"/>
      <c r="F2215" s="251"/>
      <c r="G2215" s="251" t="s">
        <v>4299</v>
      </c>
      <c r="H2215" s="251" t="s">
        <v>4300</v>
      </c>
      <c r="I2215" s="679">
        <v>18.231999999999999</v>
      </c>
      <c r="J2215" s="251"/>
      <c r="K2215" s="251" t="s">
        <v>2495</v>
      </c>
      <c r="L2215" s="239"/>
      <c r="M2215" s="239"/>
      <c r="N2215" s="239"/>
      <c r="O2215" s="239"/>
    </row>
    <row r="2216" spans="2:15">
      <c r="B2216" s="251" t="s">
        <v>1438</v>
      </c>
      <c r="C2216" s="251" t="s">
        <v>4298</v>
      </c>
      <c r="D2216" s="251" t="s">
        <v>4008</v>
      </c>
      <c r="E2216" s="251"/>
      <c r="F2216" s="251"/>
      <c r="G2216" s="251" t="s">
        <v>4299</v>
      </c>
      <c r="H2216" s="251" t="s">
        <v>4300</v>
      </c>
      <c r="I2216" s="679">
        <v>8.7669999999999995</v>
      </c>
      <c r="J2216" s="251"/>
      <c r="K2216" s="251" t="s">
        <v>2495</v>
      </c>
      <c r="L2216" s="239"/>
      <c r="M2216" s="239"/>
      <c r="N2216" s="239"/>
      <c r="O2216" s="239"/>
    </row>
    <row r="2217" spans="2:15">
      <c r="B2217" s="251" t="s">
        <v>1438</v>
      </c>
      <c r="C2217" s="251" t="s">
        <v>4298</v>
      </c>
      <c r="D2217" s="251" t="s">
        <v>4008</v>
      </c>
      <c r="E2217" s="251"/>
      <c r="F2217" s="251"/>
      <c r="G2217" s="251" t="s">
        <v>4299</v>
      </c>
      <c r="H2217" s="251" t="s">
        <v>4300</v>
      </c>
      <c r="I2217" s="679">
        <v>17.242000000000001</v>
      </c>
      <c r="J2217" s="251"/>
      <c r="K2217" s="251" t="s">
        <v>2495</v>
      </c>
      <c r="L2217" s="239"/>
      <c r="M2217" s="239"/>
      <c r="N2217" s="239"/>
      <c r="O2217" s="239"/>
    </row>
    <row r="2218" spans="2:15">
      <c r="B2218" s="251" t="s">
        <v>1438</v>
      </c>
      <c r="C2218" s="251" t="s">
        <v>4298</v>
      </c>
      <c r="D2218" s="251" t="s">
        <v>4008</v>
      </c>
      <c r="E2218" s="251"/>
      <c r="F2218" s="251"/>
      <c r="G2218" s="251" t="s">
        <v>4299</v>
      </c>
      <c r="H2218" s="251" t="s">
        <v>4300</v>
      </c>
      <c r="I2218" s="679">
        <v>14.8</v>
      </c>
      <c r="J2218" s="251"/>
      <c r="K2218" s="251" t="s">
        <v>2495</v>
      </c>
      <c r="L2218" s="239"/>
      <c r="M2218" s="239"/>
      <c r="N2218" s="239"/>
      <c r="O2218" s="239"/>
    </row>
    <row r="2219" spans="2:15">
      <c r="B2219" s="251" t="s">
        <v>1438</v>
      </c>
      <c r="C2219" s="251" t="s">
        <v>4298</v>
      </c>
      <c r="D2219" s="251" t="s">
        <v>4008</v>
      </c>
      <c r="E2219" s="251"/>
      <c r="F2219" s="251"/>
      <c r="G2219" s="251" t="s">
        <v>4299</v>
      </c>
      <c r="H2219" s="251" t="s">
        <v>4300</v>
      </c>
      <c r="I2219" s="679">
        <v>19.036000000000001</v>
      </c>
      <c r="J2219" s="251"/>
      <c r="K2219" s="251" t="s">
        <v>2495</v>
      </c>
      <c r="L2219" s="239"/>
      <c r="M2219" s="239"/>
      <c r="N2219" s="239"/>
      <c r="O2219" s="239"/>
    </row>
    <row r="2220" spans="2:15">
      <c r="B2220" s="251" t="s">
        <v>1438</v>
      </c>
      <c r="C2220" s="251" t="s">
        <v>4298</v>
      </c>
      <c r="D2220" s="251" t="s">
        <v>4008</v>
      </c>
      <c r="E2220" s="251"/>
      <c r="F2220" s="251"/>
      <c r="G2220" s="251" t="s">
        <v>4299</v>
      </c>
      <c r="H2220" s="251" t="s">
        <v>4300</v>
      </c>
      <c r="I2220" s="679">
        <v>40.951999999999998</v>
      </c>
      <c r="J2220" s="251"/>
      <c r="K2220" s="251" t="s">
        <v>2495</v>
      </c>
      <c r="L2220" s="239"/>
      <c r="M2220" s="239"/>
      <c r="N2220" s="239"/>
      <c r="O2220" s="239"/>
    </row>
    <row r="2221" spans="2:15">
      <c r="B2221" s="251" t="s">
        <v>1438</v>
      </c>
      <c r="C2221" s="251" t="s">
        <v>4298</v>
      </c>
      <c r="D2221" s="251" t="s">
        <v>4008</v>
      </c>
      <c r="E2221" s="251"/>
      <c r="F2221" s="251"/>
      <c r="G2221" s="251" t="s">
        <v>4299</v>
      </c>
      <c r="H2221" s="251" t="s">
        <v>4300</v>
      </c>
      <c r="I2221" s="679">
        <v>14.452</v>
      </c>
      <c r="J2221" s="251"/>
      <c r="K2221" s="251" t="s">
        <v>2495</v>
      </c>
      <c r="L2221" s="239"/>
      <c r="M2221" s="239"/>
      <c r="N2221" s="239"/>
      <c r="O2221" s="239"/>
    </row>
    <row r="2222" spans="2:15">
      <c r="B2222" s="251" t="s">
        <v>1438</v>
      </c>
      <c r="C2222" s="251" t="s">
        <v>4298</v>
      </c>
      <c r="D2222" s="251" t="s">
        <v>4008</v>
      </c>
      <c r="E2222" s="251"/>
      <c r="F2222" s="251"/>
      <c r="G2222" s="251" t="s">
        <v>4299</v>
      </c>
      <c r="H2222" s="251" t="s">
        <v>4300</v>
      </c>
      <c r="I2222" s="679">
        <v>13.52</v>
      </c>
      <c r="J2222" s="251"/>
      <c r="K2222" s="251" t="s">
        <v>2495</v>
      </c>
      <c r="L2222" s="239"/>
      <c r="M2222" s="239"/>
      <c r="N2222" s="239"/>
      <c r="O2222" s="239"/>
    </row>
    <row r="2223" spans="2:15">
      <c r="B2223" s="251" t="s">
        <v>1438</v>
      </c>
      <c r="C2223" s="251" t="s">
        <v>4298</v>
      </c>
      <c r="D2223" s="251" t="s">
        <v>4008</v>
      </c>
      <c r="E2223" s="251"/>
      <c r="F2223" s="251"/>
      <c r="G2223" s="251" t="s">
        <v>4299</v>
      </c>
      <c r="H2223" s="251" t="s">
        <v>4300</v>
      </c>
      <c r="I2223" s="679">
        <v>17.189</v>
      </c>
      <c r="J2223" s="251"/>
      <c r="K2223" s="251" t="s">
        <v>2495</v>
      </c>
      <c r="L2223" s="239"/>
      <c r="M2223" s="239"/>
      <c r="N2223" s="239"/>
      <c r="O2223" s="239"/>
    </row>
    <row r="2224" spans="2:15">
      <c r="B2224" s="251" t="s">
        <v>1438</v>
      </c>
      <c r="C2224" s="251" t="s">
        <v>4298</v>
      </c>
      <c r="D2224" s="251" t="s">
        <v>4008</v>
      </c>
      <c r="E2224" s="251"/>
      <c r="F2224" s="251"/>
      <c r="G2224" s="251" t="s">
        <v>4299</v>
      </c>
      <c r="H2224" s="251" t="s">
        <v>4300</v>
      </c>
      <c r="I2224" s="679">
        <v>55</v>
      </c>
      <c r="J2224" s="251" t="s">
        <v>4303</v>
      </c>
      <c r="K2224" s="251" t="s">
        <v>2495</v>
      </c>
      <c r="L2224" s="239"/>
      <c r="M2224" s="239"/>
      <c r="N2224" s="239"/>
      <c r="O2224" s="239"/>
    </row>
    <row r="2225" spans="2:15">
      <c r="B2225" s="251" t="s">
        <v>1438</v>
      </c>
      <c r="C2225" s="251" t="s">
        <v>4298</v>
      </c>
      <c r="D2225" s="251" t="s">
        <v>4012</v>
      </c>
      <c r="E2225" s="251"/>
      <c r="F2225" s="251"/>
      <c r="G2225" s="251" t="s">
        <v>4299</v>
      </c>
      <c r="H2225" s="251" t="s">
        <v>4300</v>
      </c>
      <c r="I2225" s="679">
        <v>0.82</v>
      </c>
      <c r="J2225" s="251" t="s">
        <v>4304</v>
      </c>
      <c r="K2225" s="251" t="s">
        <v>2495</v>
      </c>
      <c r="L2225" s="239"/>
      <c r="M2225" s="239"/>
      <c r="N2225" s="239"/>
      <c r="O2225" s="239"/>
    </row>
    <row r="2226" spans="2:15">
      <c r="B2226" s="251" t="s">
        <v>1438</v>
      </c>
      <c r="C2226" s="251" t="s">
        <v>4298</v>
      </c>
      <c r="D2226" s="251" t="s">
        <v>4008</v>
      </c>
      <c r="E2226" s="251"/>
      <c r="F2226" s="251"/>
      <c r="G2226" s="251" t="s">
        <v>4299</v>
      </c>
      <c r="H2226" s="251" t="s">
        <v>4300</v>
      </c>
      <c r="I2226" s="679">
        <v>17.276</v>
      </c>
      <c r="J2226" s="251" t="s">
        <v>956</v>
      </c>
      <c r="K2226" s="251" t="s">
        <v>2495</v>
      </c>
      <c r="L2226" s="239"/>
      <c r="M2226" s="239"/>
      <c r="N2226" s="239"/>
      <c r="O2226" s="239"/>
    </row>
    <row r="2227" spans="2:15">
      <c r="B2227" s="251" t="s">
        <v>1438</v>
      </c>
      <c r="C2227" s="251" t="s">
        <v>4298</v>
      </c>
      <c r="D2227" s="251" t="s">
        <v>4183</v>
      </c>
      <c r="E2227" s="251"/>
      <c r="F2227" s="251"/>
      <c r="G2227" s="251" t="s">
        <v>4299</v>
      </c>
      <c r="H2227" s="251" t="s">
        <v>4300</v>
      </c>
      <c r="I2227" s="679">
        <v>23.35</v>
      </c>
      <c r="J2227" s="251"/>
      <c r="K2227" s="251" t="s">
        <v>4073</v>
      </c>
      <c r="L2227" s="239"/>
      <c r="M2227" s="239"/>
      <c r="N2227" s="239"/>
      <c r="O2227" s="239"/>
    </row>
    <row r="2228" spans="2:15">
      <c r="B2228" s="251" t="s">
        <v>1438</v>
      </c>
      <c r="C2228" s="251" t="s">
        <v>4298</v>
      </c>
      <c r="D2228" s="251" t="s">
        <v>953</v>
      </c>
      <c r="E2228" s="251"/>
      <c r="F2228" s="251"/>
      <c r="G2228" s="251" t="s">
        <v>4301</v>
      </c>
      <c r="H2228" s="251" t="s">
        <v>4302</v>
      </c>
      <c r="I2228" s="679">
        <v>19.82</v>
      </c>
      <c r="J2228" s="251" t="s">
        <v>4305</v>
      </c>
      <c r="K2228" s="251" t="s">
        <v>2495</v>
      </c>
      <c r="L2228" s="239"/>
      <c r="M2228" s="239"/>
      <c r="N2228" s="239"/>
      <c r="O2228" s="239"/>
    </row>
    <row r="2229" spans="2:15">
      <c r="B2229" s="251" t="s">
        <v>1438</v>
      </c>
      <c r="C2229" s="251" t="s">
        <v>4298</v>
      </c>
      <c r="D2229" s="251" t="s">
        <v>941</v>
      </c>
      <c r="E2229" s="251"/>
      <c r="F2229" s="251"/>
      <c r="G2229" s="251" t="s">
        <v>4301</v>
      </c>
      <c r="H2229" s="251" t="s">
        <v>4302</v>
      </c>
      <c r="I2229" s="679">
        <v>21.44</v>
      </c>
      <c r="J2229" s="251" t="s">
        <v>4305</v>
      </c>
      <c r="K2229" s="251" t="s">
        <v>2495</v>
      </c>
      <c r="L2229" s="239"/>
      <c r="M2229" s="239"/>
      <c r="N2229" s="239"/>
      <c r="O2229" s="239"/>
    </row>
    <row r="2230" spans="2:15">
      <c r="B2230" s="251" t="s">
        <v>1438</v>
      </c>
      <c r="C2230" s="251" t="s">
        <v>4298</v>
      </c>
      <c r="D2230" s="251" t="s">
        <v>947</v>
      </c>
      <c r="E2230" s="251"/>
      <c r="F2230" s="251"/>
      <c r="G2230" s="251" t="s">
        <v>4301</v>
      </c>
      <c r="H2230" s="251" t="s">
        <v>4302</v>
      </c>
      <c r="I2230" s="679">
        <v>94.54</v>
      </c>
      <c r="J2230" s="251"/>
      <c r="K2230" s="251" t="s">
        <v>2495</v>
      </c>
      <c r="L2230" s="239"/>
      <c r="M2230" s="239"/>
      <c r="N2230" s="239"/>
      <c r="O2230" s="239"/>
    </row>
    <row r="2231" spans="2:15">
      <c r="B2231" s="251" t="s">
        <v>1438</v>
      </c>
      <c r="C2231" s="251" t="s">
        <v>4298</v>
      </c>
      <c r="D2231" s="251" t="s">
        <v>4008</v>
      </c>
      <c r="E2231" s="251"/>
      <c r="F2231" s="251"/>
      <c r="G2231" s="251" t="s">
        <v>4299</v>
      </c>
      <c r="H2231" s="251" t="s">
        <v>4300</v>
      </c>
      <c r="I2231" s="679">
        <v>18.978999999999999</v>
      </c>
      <c r="J2231" s="251" t="s">
        <v>956</v>
      </c>
      <c r="K2231" s="251" t="s">
        <v>2495</v>
      </c>
      <c r="L2231" s="239"/>
      <c r="M2231" s="239"/>
      <c r="N2231" s="239"/>
      <c r="O2231" s="239"/>
    </row>
    <row r="2232" spans="2:15">
      <c r="B2232" s="251" t="s">
        <v>1438</v>
      </c>
      <c r="C2232" s="251" t="s">
        <v>4298</v>
      </c>
      <c r="D2232" s="251" t="s">
        <v>4183</v>
      </c>
      <c r="E2232" s="251"/>
      <c r="F2232" s="251"/>
      <c r="G2232" s="251" t="s">
        <v>4299</v>
      </c>
      <c r="H2232" s="251" t="s">
        <v>4300</v>
      </c>
      <c r="I2232" s="679">
        <v>24.13</v>
      </c>
      <c r="J2232" s="251"/>
      <c r="K2232" s="251" t="s">
        <v>4073</v>
      </c>
      <c r="L2232" s="239"/>
      <c r="M2232" s="239"/>
      <c r="N2232" s="239"/>
      <c r="O2232" s="239"/>
    </row>
    <row r="2233" spans="2:15">
      <c r="B2233" s="251" t="s">
        <v>1438</v>
      </c>
      <c r="C2233" s="251" t="s">
        <v>4298</v>
      </c>
      <c r="D2233" s="251" t="s">
        <v>4008</v>
      </c>
      <c r="E2233" s="251"/>
      <c r="F2233" s="251"/>
      <c r="G2233" s="251" t="s">
        <v>4299</v>
      </c>
      <c r="H2233" s="251" t="s">
        <v>4300</v>
      </c>
      <c r="I2233" s="679">
        <v>13.596</v>
      </c>
      <c r="J2233" s="251" t="s">
        <v>956</v>
      </c>
      <c r="K2233" s="251" t="s">
        <v>2495</v>
      </c>
      <c r="L2233" s="239"/>
      <c r="M2233" s="239"/>
      <c r="N2233" s="239"/>
      <c r="O2233" s="239"/>
    </row>
    <row r="2234" spans="2:15">
      <c r="B2234" s="251" t="s">
        <v>1438</v>
      </c>
      <c r="C2234" s="251" t="s">
        <v>4298</v>
      </c>
      <c r="D2234" s="251" t="s">
        <v>4008</v>
      </c>
      <c r="E2234" s="251"/>
      <c r="F2234" s="251"/>
      <c r="G2234" s="251" t="s">
        <v>4299</v>
      </c>
      <c r="H2234" s="251" t="s">
        <v>4300</v>
      </c>
      <c r="I2234" s="679">
        <v>58.003</v>
      </c>
      <c r="J2234" s="251"/>
      <c r="K2234" s="251" t="s">
        <v>2495</v>
      </c>
      <c r="L2234" s="239"/>
      <c r="M2234" s="239"/>
      <c r="N2234" s="239"/>
      <c r="O2234" s="239"/>
    </row>
    <row r="2235" spans="2:15">
      <c r="B2235" s="251" t="s">
        <v>1438</v>
      </c>
      <c r="C2235" s="251" t="s">
        <v>4298</v>
      </c>
      <c r="D2235" s="251" t="s">
        <v>957</v>
      </c>
      <c r="E2235" s="251"/>
      <c r="F2235" s="251"/>
      <c r="G2235" s="251" t="s">
        <v>4299</v>
      </c>
      <c r="H2235" s="251" t="s">
        <v>4300</v>
      </c>
      <c r="I2235" s="679">
        <v>9.98</v>
      </c>
      <c r="J2235" s="251"/>
      <c r="K2235" s="251" t="s">
        <v>2495</v>
      </c>
      <c r="L2235" s="239"/>
      <c r="M2235" s="239"/>
      <c r="N2235" s="239"/>
      <c r="O2235" s="239"/>
    </row>
    <row r="2236" spans="2:15">
      <c r="B2236" s="251" t="s">
        <v>1438</v>
      </c>
      <c r="C2236" s="251" t="s">
        <v>4298</v>
      </c>
      <c r="D2236" s="251" t="s">
        <v>4008</v>
      </c>
      <c r="E2236" s="251"/>
      <c r="F2236" s="251"/>
      <c r="G2236" s="251" t="s">
        <v>4299</v>
      </c>
      <c r="H2236" s="251" t="s">
        <v>4300</v>
      </c>
      <c r="I2236" s="679">
        <v>35.56</v>
      </c>
      <c r="J2236" s="251" t="s">
        <v>956</v>
      </c>
      <c r="K2236" s="251" t="s">
        <v>2495</v>
      </c>
      <c r="L2236" s="239"/>
      <c r="M2236" s="239"/>
      <c r="N2236" s="239"/>
      <c r="O2236" s="239"/>
    </row>
    <row r="2237" spans="2:15">
      <c r="B2237" s="251" t="s">
        <v>1438</v>
      </c>
      <c r="C2237" s="251" t="s">
        <v>4298</v>
      </c>
      <c r="D2237" s="251" t="s">
        <v>4008</v>
      </c>
      <c r="E2237" s="251"/>
      <c r="F2237" s="251"/>
      <c r="G2237" s="251" t="s">
        <v>4299</v>
      </c>
      <c r="H2237" s="251" t="s">
        <v>4300</v>
      </c>
      <c r="I2237" s="679">
        <v>14.513</v>
      </c>
      <c r="J2237" s="251" t="s">
        <v>956</v>
      </c>
      <c r="K2237" s="251" t="s">
        <v>2495</v>
      </c>
      <c r="L2237" s="239"/>
      <c r="M2237" s="239"/>
      <c r="N2237" s="239"/>
      <c r="O2237" s="239"/>
    </row>
    <row r="2238" spans="2:15">
      <c r="B2238" s="251" t="s">
        <v>1438</v>
      </c>
      <c r="C2238" s="251" t="s">
        <v>4298</v>
      </c>
      <c r="D2238" s="251" t="s">
        <v>4008</v>
      </c>
      <c r="E2238" s="251"/>
      <c r="F2238" s="251"/>
      <c r="G2238" s="251" t="s">
        <v>4299</v>
      </c>
      <c r="H2238" s="251" t="s">
        <v>4300</v>
      </c>
      <c r="I2238" s="679">
        <v>18.763999999999999</v>
      </c>
      <c r="J2238" s="251" t="s">
        <v>956</v>
      </c>
      <c r="K2238" s="251" t="s">
        <v>2495</v>
      </c>
      <c r="L2238" s="239"/>
      <c r="M2238" s="239"/>
      <c r="N2238" s="239"/>
      <c r="O2238" s="239"/>
    </row>
    <row r="2239" spans="2:15">
      <c r="B2239" s="251" t="s">
        <v>1438</v>
      </c>
      <c r="C2239" s="251" t="s">
        <v>4298</v>
      </c>
      <c r="D2239" s="251" t="s">
        <v>4008</v>
      </c>
      <c r="E2239" s="251"/>
      <c r="F2239" s="251"/>
      <c r="G2239" s="251" t="s">
        <v>4299</v>
      </c>
      <c r="H2239" s="251" t="s">
        <v>4300</v>
      </c>
      <c r="I2239" s="679">
        <v>16.288</v>
      </c>
      <c r="J2239" s="251"/>
      <c r="K2239" s="251" t="s">
        <v>2495</v>
      </c>
      <c r="L2239" s="239"/>
      <c r="M2239" s="239"/>
      <c r="N2239" s="239"/>
      <c r="O2239" s="239"/>
    </row>
    <row r="2240" spans="2:15">
      <c r="B2240" s="251" t="s">
        <v>1438</v>
      </c>
      <c r="C2240" s="251" t="s">
        <v>4298</v>
      </c>
      <c r="D2240" s="251" t="s">
        <v>4008</v>
      </c>
      <c r="E2240" s="251"/>
      <c r="F2240" s="251"/>
      <c r="G2240" s="251" t="s">
        <v>4299</v>
      </c>
      <c r="H2240" s="251" t="s">
        <v>4300</v>
      </c>
      <c r="I2240" s="679">
        <v>54.98</v>
      </c>
      <c r="J2240" s="251"/>
      <c r="K2240" s="251" t="s">
        <v>2495</v>
      </c>
      <c r="L2240" s="239"/>
      <c r="M2240" s="239"/>
      <c r="N2240" s="239"/>
      <c r="O2240" s="239"/>
    </row>
    <row r="2241" spans="2:15">
      <c r="B2241" s="251" t="s">
        <v>1438</v>
      </c>
      <c r="C2241" s="251" t="s">
        <v>4298</v>
      </c>
      <c r="D2241" s="251" t="s">
        <v>4008</v>
      </c>
      <c r="E2241" s="251"/>
      <c r="F2241" s="251"/>
      <c r="G2241" s="251" t="s">
        <v>4299</v>
      </c>
      <c r="H2241" s="251" t="s">
        <v>4300</v>
      </c>
      <c r="I2241" s="679">
        <v>19.77</v>
      </c>
      <c r="J2241" s="251"/>
      <c r="K2241" s="251" t="s">
        <v>2495</v>
      </c>
      <c r="L2241" s="239"/>
      <c r="M2241" s="239"/>
      <c r="N2241" s="239"/>
      <c r="O2241" s="239"/>
    </row>
    <row r="2242" spans="2:15">
      <c r="B2242" s="251" t="s">
        <v>1438</v>
      </c>
      <c r="C2242" s="251" t="s">
        <v>4298</v>
      </c>
      <c r="D2242" s="251" t="s">
        <v>4008</v>
      </c>
      <c r="E2242" s="251"/>
      <c r="F2242" s="251"/>
      <c r="G2242" s="251" t="s">
        <v>4299</v>
      </c>
      <c r="H2242" s="251" t="s">
        <v>4300</v>
      </c>
      <c r="I2242" s="679">
        <v>16.408999999999999</v>
      </c>
      <c r="J2242" s="251"/>
      <c r="K2242" s="251" t="s">
        <v>2495</v>
      </c>
      <c r="L2242" s="239"/>
      <c r="M2242" s="239"/>
      <c r="N2242" s="239"/>
      <c r="O2242" s="239"/>
    </row>
    <row r="2243" spans="2:15">
      <c r="B2243" s="251" t="s">
        <v>1438</v>
      </c>
      <c r="C2243" s="251" t="s">
        <v>4298</v>
      </c>
      <c r="D2243" s="251" t="s">
        <v>4008</v>
      </c>
      <c r="E2243" s="251"/>
      <c r="F2243" s="251"/>
      <c r="G2243" s="251" t="s">
        <v>4299</v>
      </c>
      <c r="H2243" s="251" t="s">
        <v>4300</v>
      </c>
      <c r="I2243" s="679">
        <v>18.457000000000001</v>
      </c>
      <c r="J2243" s="251"/>
      <c r="K2243" s="251" t="s">
        <v>2495</v>
      </c>
      <c r="L2243" s="239"/>
      <c r="M2243" s="239"/>
      <c r="N2243" s="239"/>
      <c r="O2243" s="239"/>
    </row>
    <row r="2244" spans="2:15">
      <c r="B2244" s="251" t="s">
        <v>1438</v>
      </c>
      <c r="C2244" s="251" t="s">
        <v>4298</v>
      </c>
      <c r="D2244" s="251" t="s">
        <v>4008</v>
      </c>
      <c r="E2244" s="251"/>
      <c r="F2244" s="251"/>
      <c r="G2244" s="251" t="s">
        <v>4299</v>
      </c>
      <c r="H2244" s="251" t="s">
        <v>4300</v>
      </c>
      <c r="I2244" s="679">
        <v>60.478999999999999</v>
      </c>
      <c r="J2244" s="251"/>
      <c r="K2244" s="251" t="s">
        <v>2495</v>
      </c>
      <c r="L2244" s="239"/>
      <c r="M2244" s="239"/>
      <c r="N2244" s="239"/>
      <c r="O2244" s="239"/>
    </row>
    <row r="2245" spans="2:15">
      <c r="B2245" s="251" t="s">
        <v>1438</v>
      </c>
      <c r="C2245" s="251" t="s">
        <v>4298</v>
      </c>
      <c r="D2245" s="251" t="s">
        <v>4008</v>
      </c>
      <c r="E2245" s="251"/>
      <c r="F2245" s="251"/>
      <c r="G2245" s="251" t="s">
        <v>4299</v>
      </c>
      <c r="H2245" s="251" t="s">
        <v>4300</v>
      </c>
      <c r="I2245" s="679">
        <v>36.78</v>
      </c>
      <c r="J2245" s="251"/>
      <c r="K2245" s="251" t="s">
        <v>2495</v>
      </c>
      <c r="L2245" s="239"/>
      <c r="M2245" s="239"/>
      <c r="N2245" s="239"/>
      <c r="O2245" s="239"/>
    </row>
    <row r="2246" spans="2:15">
      <c r="B2246" s="251" t="s">
        <v>1438</v>
      </c>
      <c r="C2246" s="251" t="s">
        <v>4298</v>
      </c>
      <c r="D2246" s="251" t="s">
        <v>4008</v>
      </c>
      <c r="E2246" s="251"/>
      <c r="F2246" s="251"/>
      <c r="G2246" s="251" t="s">
        <v>4299</v>
      </c>
      <c r="H2246" s="251" t="s">
        <v>4300</v>
      </c>
      <c r="I2246" s="679">
        <v>15.42</v>
      </c>
      <c r="J2246" s="251"/>
      <c r="K2246" s="251" t="s">
        <v>2495</v>
      </c>
      <c r="L2246" s="239"/>
      <c r="M2246" s="239"/>
      <c r="N2246" s="239"/>
      <c r="O2246" s="239"/>
    </row>
    <row r="2247" spans="2:15">
      <c r="B2247" s="251" t="s">
        <v>1438</v>
      </c>
      <c r="C2247" s="251" t="s">
        <v>4298</v>
      </c>
      <c r="D2247" s="251" t="s">
        <v>4008</v>
      </c>
      <c r="E2247" s="251"/>
      <c r="F2247" s="251"/>
      <c r="G2247" s="251" t="s">
        <v>4299</v>
      </c>
      <c r="H2247" s="251" t="s">
        <v>4300</v>
      </c>
      <c r="I2247" s="679">
        <v>13.602</v>
      </c>
      <c r="J2247" s="251"/>
      <c r="K2247" s="251" t="s">
        <v>2495</v>
      </c>
      <c r="L2247" s="239"/>
      <c r="M2247" s="239"/>
      <c r="N2247" s="239"/>
      <c r="O2247" s="239"/>
    </row>
    <row r="2248" spans="2:15">
      <c r="B2248" s="251" t="s">
        <v>1438</v>
      </c>
      <c r="C2248" s="251" t="s">
        <v>4298</v>
      </c>
      <c r="D2248" s="251" t="s">
        <v>947</v>
      </c>
      <c r="E2248" s="251"/>
      <c r="F2248" s="251"/>
      <c r="G2248" s="251" t="s">
        <v>4301</v>
      </c>
      <c r="H2248" s="251" t="s">
        <v>4302</v>
      </c>
      <c r="I2248" s="679">
        <v>23.55</v>
      </c>
      <c r="J2248" s="251" t="s">
        <v>4141</v>
      </c>
      <c r="K2248" s="251" t="s">
        <v>2495</v>
      </c>
      <c r="L2248" s="239"/>
      <c r="M2248" s="239"/>
      <c r="N2248" s="239"/>
      <c r="O2248" s="239"/>
    </row>
    <row r="2249" spans="2:15">
      <c r="B2249" s="251" t="s">
        <v>1438</v>
      </c>
      <c r="C2249" s="251" t="s">
        <v>4298</v>
      </c>
      <c r="D2249" s="251" t="s">
        <v>4008</v>
      </c>
      <c r="E2249" s="251"/>
      <c r="F2249" s="251"/>
      <c r="G2249" s="251" t="s">
        <v>4299</v>
      </c>
      <c r="H2249" s="251" t="s">
        <v>4300</v>
      </c>
      <c r="I2249" s="679">
        <v>11.375</v>
      </c>
      <c r="J2249" s="251" t="s">
        <v>956</v>
      </c>
      <c r="K2249" s="251" t="s">
        <v>2495</v>
      </c>
      <c r="L2249" s="239"/>
      <c r="M2249" s="239"/>
      <c r="N2249" s="239"/>
      <c r="O2249" s="239"/>
    </row>
    <row r="2250" spans="2:15">
      <c r="B2250" s="251" t="s">
        <v>1438</v>
      </c>
      <c r="C2250" s="251" t="s">
        <v>4298</v>
      </c>
      <c r="D2250" s="251" t="s">
        <v>4183</v>
      </c>
      <c r="E2250" s="251"/>
      <c r="F2250" s="251"/>
      <c r="G2250" s="251" t="s">
        <v>4299</v>
      </c>
      <c r="H2250" s="251" t="s">
        <v>4300</v>
      </c>
      <c r="I2250" s="679">
        <v>22.17</v>
      </c>
      <c r="J2250" s="251"/>
      <c r="K2250" s="251" t="s">
        <v>4073</v>
      </c>
      <c r="L2250" s="239"/>
      <c r="M2250" s="239"/>
      <c r="N2250" s="239"/>
      <c r="O2250" s="239"/>
    </row>
    <row r="2251" spans="2:15">
      <c r="B2251" s="251" t="s">
        <v>1438</v>
      </c>
      <c r="C2251" s="251" t="s">
        <v>4298</v>
      </c>
      <c r="D2251" s="251" t="s">
        <v>4008</v>
      </c>
      <c r="E2251" s="251"/>
      <c r="F2251" s="251"/>
      <c r="G2251" s="251" t="s">
        <v>4299</v>
      </c>
      <c r="H2251" s="251" t="s">
        <v>4300</v>
      </c>
      <c r="I2251" s="679">
        <v>14.91</v>
      </c>
      <c r="J2251" s="251" t="s">
        <v>956</v>
      </c>
      <c r="K2251" s="251" t="s">
        <v>2495</v>
      </c>
      <c r="L2251" s="239"/>
      <c r="M2251" s="239"/>
      <c r="N2251" s="239"/>
      <c r="O2251" s="239"/>
    </row>
    <row r="2252" spans="2:15">
      <c r="B2252" s="251" t="s">
        <v>1438</v>
      </c>
      <c r="C2252" s="251" t="s">
        <v>4298</v>
      </c>
      <c r="D2252" s="251" t="s">
        <v>947</v>
      </c>
      <c r="E2252" s="251"/>
      <c r="F2252" s="251"/>
      <c r="G2252" s="251" t="s">
        <v>4301</v>
      </c>
      <c r="H2252" s="251" t="s">
        <v>4302</v>
      </c>
      <c r="I2252" s="679">
        <v>25.96</v>
      </c>
      <c r="J2252" s="251" t="s">
        <v>4141</v>
      </c>
      <c r="K2252" s="251" t="s">
        <v>2495</v>
      </c>
      <c r="L2252" s="239"/>
      <c r="M2252" s="239"/>
      <c r="N2252" s="239"/>
      <c r="O2252" s="239"/>
    </row>
    <row r="2253" spans="2:15">
      <c r="B2253" s="251" t="s">
        <v>1438</v>
      </c>
      <c r="C2253" s="251" t="s">
        <v>4298</v>
      </c>
      <c r="D2253" s="251" t="s">
        <v>4183</v>
      </c>
      <c r="E2253" s="251"/>
      <c r="F2253" s="251"/>
      <c r="G2253" s="251" t="s">
        <v>4299</v>
      </c>
      <c r="H2253" s="251" t="s">
        <v>4300</v>
      </c>
      <c r="I2253" s="679">
        <v>19.14</v>
      </c>
      <c r="J2253" s="251"/>
      <c r="K2253" s="251" t="s">
        <v>4073</v>
      </c>
      <c r="L2253" s="239"/>
      <c r="M2253" s="239"/>
      <c r="N2253" s="239"/>
      <c r="O2253" s="239"/>
    </row>
    <row r="2254" spans="2:15">
      <c r="B2254" s="251" t="s">
        <v>1438</v>
      </c>
      <c r="C2254" s="251" t="s">
        <v>4298</v>
      </c>
      <c r="D2254" s="251" t="s">
        <v>4008</v>
      </c>
      <c r="E2254" s="251"/>
      <c r="F2254" s="251"/>
      <c r="G2254" s="251" t="s">
        <v>4299</v>
      </c>
      <c r="H2254" s="251" t="s">
        <v>4300</v>
      </c>
      <c r="I2254" s="679">
        <v>11.625999999999999</v>
      </c>
      <c r="J2254" s="251" t="s">
        <v>956</v>
      </c>
      <c r="K2254" s="251" t="s">
        <v>2495</v>
      </c>
      <c r="L2254" s="239"/>
      <c r="M2254" s="239"/>
      <c r="N2254" s="239"/>
      <c r="O2254" s="239"/>
    </row>
    <row r="2255" spans="2:15">
      <c r="B2255" s="251" t="s">
        <v>1438</v>
      </c>
      <c r="C2255" s="251" t="s">
        <v>4298</v>
      </c>
      <c r="D2255" s="251" t="s">
        <v>4008</v>
      </c>
      <c r="E2255" s="251"/>
      <c r="F2255" s="251"/>
      <c r="G2255" s="251" t="s">
        <v>4299</v>
      </c>
      <c r="H2255" s="251" t="s">
        <v>4300</v>
      </c>
      <c r="I2255" s="679">
        <v>12.384</v>
      </c>
      <c r="J2255" s="251" t="s">
        <v>956</v>
      </c>
      <c r="K2255" s="251" t="s">
        <v>2495</v>
      </c>
      <c r="L2255" s="239"/>
      <c r="M2255" s="239"/>
      <c r="N2255" s="239"/>
      <c r="O2255" s="239"/>
    </row>
    <row r="2256" spans="2:15">
      <c r="B2256" s="251" t="s">
        <v>1438</v>
      </c>
      <c r="C2256" s="251" t="s">
        <v>4298</v>
      </c>
      <c r="D2256" s="251" t="s">
        <v>4183</v>
      </c>
      <c r="E2256" s="251"/>
      <c r="F2256" s="251"/>
      <c r="G2256" s="251" t="s">
        <v>4299</v>
      </c>
      <c r="H2256" s="251" t="s">
        <v>4300</v>
      </c>
      <c r="I2256" s="679">
        <v>24.3</v>
      </c>
      <c r="J2256" s="251"/>
      <c r="K2256" s="251" t="s">
        <v>4073</v>
      </c>
      <c r="L2256" s="239"/>
      <c r="M2256" s="239"/>
      <c r="N2256" s="239"/>
      <c r="O2256" s="239"/>
    </row>
    <row r="2257" spans="2:15">
      <c r="B2257" s="251" t="s">
        <v>1438</v>
      </c>
      <c r="C2257" s="251" t="s">
        <v>4298</v>
      </c>
      <c r="D2257" s="251" t="s">
        <v>4008</v>
      </c>
      <c r="E2257" s="251"/>
      <c r="F2257" s="251"/>
      <c r="G2257" s="251" t="s">
        <v>4299</v>
      </c>
      <c r="H2257" s="251" t="s">
        <v>4300</v>
      </c>
      <c r="I2257" s="679">
        <v>12.93</v>
      </c>
      <c r="J2257" s="251" t="s">
        <v>956</v>
      </c>
      <c r="K2257" s="251" t="s">
        <v>2495</v>
      </c>
      <c r="L2257" s="239"/>
      <c r="M2257" s="239"/>
      <c r="N2257" s="239"/>
      <c r="O2257" s="239"/>
    </row>
    <row r="2258" spans="2:15">
      <c r="B2258" s="251" t="s">
        <v>1438</v>
      </c>
      <c r="C2258" s="251" t="s">
        <v>4298</v>
      </c>
      <c r="D2258" s="251" t="s">
        <v>4008</v>
      </c>
      <c r="E2258" s="251"/>
      <c r="F2258" s="251"/>
      <c r="G2258" s="251" t="s">
        <v>4299</v>
      </c>
      <c r="H2258" s="251" t="s">
        <v>4300</v>
      </c>
      <c r="I2258" s="679">
        <v>35.527000000000001</v>
      </c>
      <c r="J2258" s="251" t="s">
        <v>956</v>
      </c>
      <c r="K2258" s="251" t="s">
        <v>2495</v>
      </c>
      <c r="L2258" s="239"/>
      <c r="M2258" s="239"/>
      <c r="N2258" s="239"/>
      <c r="O2258" s="239"/>
    </row>
    <row r="2259" spans="2:15">
      <c r="B2259" s="251" t="s">
        <v>1438</v>
      </c>
      <c r="C2259" s="251" t="s">
        <v>4298</v>
      </c>
      <c r="D2259" s="251" t="s">
        <v>4183</v>
      </c>
      <c r="E2259" s="251"/>
      <c r="F2259" s="251"/>
      <c r="G2259" s="251" t="s">
        <v>4299</v>
      </c>
      <c r="H2259" s="251" t="s">
        <v>4300</v>
      </c>
      <c r="I2259" s="679">
        <v>23.33</v>
      </c>
      <c r="J2259" s="251" t="s">
        <v>956</v>
      </c>
      <c r="K2259" s="251" t="s">
        <v>4073</v>
      </c>
      <c r="L2259" s="239"/>
      <c r="M2259" s="239"/>
      <c r="N2259" s="239"/>
      <c r="O2259" s="239"/>
    </row>
    <row r="2260" spans="2:15">
      <c r="B2260" s="251" t="s">
        <v>1438</v>
      </c>
      <c r="C2260" s="251" t="s">
        <v>4298</v>
      </c>
      <c r="D2260" s="251" t="s">
        <v>4008</v>
      </c>
      <c r="E2260" s="251"/>
      <c r="F2260" s="251"/>
      <c r="G2260" s="251" t="s">
        <v>4299</v>
      </c>
      <c r="H2260" s="251" t="s">
        <v>4300</v>
      </c>
      <c r="I2260" s="679">
        <v>17.276</v>
      </c>
      <c r="J2260" s="251"/>
      <c r="K2260" s="251" t="s">
        <v>2495</v>
      </c>
      <c r="L2260" s="239"/>
      <c r="M2260" s="239"/>
      <c r="N2260" s="239"/>
      <c r="O2260" s="239"/>
    </row>
    <row r="2261" spans="2:15">
      <c r="B2261" s="251" t="s">
        <v>1438</v>
      </c>
      <c r="C2261" s="251" t="s">
        <v>4298</v>
      </c>
      <c r="D2261" s="251" t="s">
        <v>4183</v>
      </c>
      <c r="E2261" s="251"/>
      <c r="F2261" s="251"/>
      <c r="G2261" s="251" t="s">
        <v>4299</v>
      </c>
      <c r="H2261" s="251" t="s">
        <v>4300</v>
      </c>
      <c r="I2261" s="679">
        <v>20.93</v>
      </c>
      <c r="J2261" s="251" t="s">
        <v>956</v>
      </c>
      <c r="K2261" s="251" t="s">
        <v>4073</v>
      </c>
      <c r="L2261" s="239"/>
      <c r="M2261" s="239"/>
      <c r="N2261" s="239"/>
      <c r="O2261" s="239"/>
    </row>
    <row r="2262" spans="2:15">
      <c r="B2262" s="251" t="s">
        <v>1438</v>
      </c>
      <c r="C2262" s="251" t="s">
        <v>4298</v>
      </c>
      <c r="D2262" s="251" t="s">
        <v>4008</v>
      </c>
      <c r="E2262" s="251"/>
      <c r="F2262" s="251"/>
      <c r="G2262" s="251" t="s">
        <v>4299</v>
      </c>
      <c r="H2262" s="251" t="s">
        <v>4300</v>
      </c>
      <c r="I2262" s="679">
        <v>56.241</v>
      </c>
      <c r="J2262" s="251"/>
      <c r="K2262" s="251" t="s">
        <v>2495</v>
      </c>
      <c r="L2262" s="239"/>
      <c r="M2262" s="239"/>
      <c r="N2262" s="239"/>
      <c r="O2262" s="239"/>
    </row>
    <row r="2263" spans="2:15">
      <c r="B2263" s="251" t="s">
        <v>1438</v>
      </c>
      <c r="C2263" s="251" t="s">
        <v>4298</v>
      </c>
      <c r="D2263" s="251" t="s">
        <v>4008</v>
      </c>
      <c r="E2263" s="251"/>
      <c r="F2263" s="251"/>
      <c r="G2263" s="251" t="s">
        <v>4299</v>
      </c>
      <c r="H2263" s="251" t="s">
        <v>4300</v>
      </c>
      <c r="I2263" s="679">
        <v>18.498999999999999</v>
      </c>
      <c r="J2263" s="251"/>
      <c r="K2263" s="251" t="s">
        <v>2495</v>
      </c>
      <c r="L2263" s="239"/>
      <c r="M2263" s="239"/>
      <c r="N2263" s="239"/>
      <c r="O2263" s="239"/>
    </row>
    <row r="2264" spans="2:15">
      <c r="B2264" s="251" t="s">
        <v>1438</v>
      </c>
      <c r="C2264" s="251" t="s">
        <v>4298</v>
      </c>
      <c r="D2264" s="251" t="s">
        <v>4008</v>
      </c>
      <c r="E2264" s="251"/>
      <c r="F2264" s="251"/>
      <c r="G2264" s="251" t="s">
        <v>4299</v>
      </c>
      <c r="H2264" s="251" t="s">
        <v>4300</v>
      </c>
      <c r="I2264" s="679">
        <v>34.639000000000003</v>
      </c>
      <c r="J2264" s="251"/>
      <c r="K2264" s="251" t="s">
        <v>2495</v>
      </c>
      <c r="L2264" s="239"/>
      <c r="M2264" s="239"/>
      <c r="N2264" s="239"/>
      <c r="O2264" s="239"/>
    </row>
    <row r="2265" spans="2:15">
      <c r="B2265" s="251" t="s">
        <v>1438</v>
      </c>
      <c r="C2265" s="251" t="s">
        <v>4298</v>
      </c>
      <c r="D2265" s="251" t="s">
        <v>4183</v>
      </c>
      <c r="E2265" s="251"/>
      <c r="F2265" s="251"/>
      <c r="G2265" s="251" t="s">
        <v>4299</v>
      </c>
      <c r="H2265" s="251" t="s">
        <v>4300</v>
      </c>
      <c r="I2265" s="679">
        <v>18.27</v>
      </c>
      <c r="J2265" s="251" t="s">
        <v>4306</v>
      </c>
      <c r="K2265" s="251" t="s">
        <v>4073</v>
      </c>
      <c r="L2265" s="239"/>
      <c r="M2265" s="239"/>
      <c r="N2265" s="239"/>
      <c r="O2265" s="239"/>
    </row>
    <row r="2266" spans="2:15">
      <c r="B2266" s="251" t="s">
        <v>1438</v>
      </c>
      <c r="C2266" s="251" t="s">
        <v>4298</v>
      </c>
      <c r="D2266" s="251" t="s">
        <v>4008</v>
      </c>
      <c r="E2266" s="251"/>
      <c r="F2266" s="251"/>
      <c r="G2266" s="251" t="s">
        <v>4299</v>
      </c>
      <c r="H2266" s="251" t="s">
        <v>4300</v>
      </c>
      <c r="I2266" s="679">
        <v>55</v>
      </c>
      <c r="J2266" s="251"/>
      <c r="K2266" s="251" t="s">
        <v>2495</v>
      </c>
      <c r="L2266" s="239"/>
      <c r="M2266" s="239"/>
      <c r="N2266" s="239"/>
      <c r="O2266" s="239"/>
    </row>
    <row r="2267" spans="2:15">
      <c r="B2267" s="251" t="s">
        <v>1438</v>
      </c>
      <c r="C2267" s="251" t="s">
        <v>4298</v>
      </c>
      <c r="D2267" s="251" t="s">
        <v>4008</v>
      </c>
      <c r="E2267" s="251"/>
      <c r="F2267" s="251"/>
      <c r="G2267" s="251" t="s">
        <v>4299</v>
      </c>
      <c r="H2267" s="251" t="s">
        <v>4300</v>
      </c>
      <c r="I2267" s="679">
        <v>19.984000000000002</v>
      </c>
      <c r="J2267" s="251" t="s">
        <v>956</v>
      </c>
      <c r="K2267" s="251" t="s">
        <v>2495</v>
      </c>
      <c r="L2267" s="239"/>
      <c r="M2267" s="239"/>
      <c r="N2267" s="239"/>
      <c r="O2267" s="239"/>
    </row>
    <row r="2268" spans="2:15">
      <c r="B2268" s="251" t="s">
        <v>1438</v>
      </c>
      <c r="C2268" s="251" t="s">
        <v>4298</v>
      </c>
      <c r="D2268" s="251" t="s">
        <v>4008</v>
      </c>
      <c r="E2268" s="251"/>
      <c r="F2268" s="251"/>
      <c r="G2268" s="251" t="s">
        <v>4299</v>
      </c>
      <c r="H2268" s="251" t="s">
        <v>4300</v>
      </c>
      <c r="I2268" s="679">
        <v>14.965</v>
      </c>
      <c r="J2268" s="251" t="s">
        <v>956</v>
      </c>
      <c r="K2268" s="251" t="s">
        <v>2495</v>
      </c>
      <c r="L2268" s="239"/>
      <c r="M2268" s="239"/>
      <c r="N2268" s="239"/>
      <c r="O2268" s="239"/>
    </row>
    <row r="2269" spans="2:15">
      <c r="B2269" s="251" t="s">
        <v>1438</v>
      </c>
      <c r="C2269" s="251" t="s">
        <v>4298</v>
      </c>
      <c r="D2269" s="251" t="s">
        <v>4008</v>
      </c>
      <c r="E2269" s="251"/>
      <c r="F2269" s="251"/>
      <c r="G2269" s="251" t="s">
        <v>4299</v>
      </c>
      <c r="H2269" s="251" t="s">
        <v>4300</v>
      </c>
      <c r="I2269" s="679">
        <v>17.074999999999999</v>
      </c>
      <c r="J2269" s="251" t="s">
        <v>956</v>
      </c>
      <c r="K2269" s="251" t="s">
        <v>2495</v>
      </c>
      <c r="L2269" s="239"/>
      <c r="M2269" s="239"/>
      <c r="N2269" s="239"/>
      <c r="O2269" s="239"/>
    </row>
    <row r="2270" spans="2:15">
      <c r="B2270" s="251" t="s">
        <v>1438</v>
      </c>
      <c r="C2270" s="251" t="s">
        <v>4298</v>
      </c>
      <c r="D2270" s="251" t="s">
        <v>4008</v>
      </c>
      <c r="E2270" s="251"/>
      <c r="F2270" s="251"/>
      <c r="G2270" s="251" t="s">
        <v>4299</v>
      </c>
      <c r="H2270" s="251" t="s">
        <v>4300</v>
      </c>
      <c r="I2270" s="679">
        <v>10.002000000000001</v>
      </c>
      <c r="J2270" s="251" t="s">
        <v>956</v>
      </c>
      <c r="K2270" s="251" t="s">
        <v>2495</v>
      </c>
      <c r="L2270" s="239"/>
      <c r="M2270" s="239"/>
      <c r="N2270" s="239"/>
      <c r="O2270" s="239"/>
    </row>
    <row r="2271" spans="2:15">
      <c r="B2271" s="251" t="s">
        <v>1438</v>
      </c>
      <c r="C2271" s="251" t="s">
        <v>4298</v>
      </c>
      <c r="D2271" s="251" t="s">
        <v>4008</v>
      </c>
      <c r="E2271" s="251"/>
      <c r="F2271" s="251"/>
      <c r="G2271" s="251" t="s">
        <v>4299</v>
      </c>
      <c r="H2271" s="251" t="s">
        <v>4300</v>
      </c>
      <c r="I2271" s="679">
        <v>8.5619999999999994</v>
      </c>
      <c r="J2271" s="251" t="s">
        <v>956</v>
      </c>
      <c r="K2271" s="251" t="s">
        <v>2495</v>
      </c>
      <c r="L2271" s="239"/>
      <c r="M2271" s="239"/>
      <c r="N2271" s="239"/>
      <c r="O2271" s="239"/>
    </row>
    <row r="2272" spans="2:15">
      <c r="B2272" s="251" t="s">
        <v>1438</v>
      </c>
      <c r="C2272" s="251" t="s">
        <v>4298</v>
      </c>
      <c r="D2272" s="251" t="s">
        <v>4008</v>
      </c>
      <c r="E2272" s="251"/>
      <c r="F2272" s="251"/>
      <c r="G2272" s="251" t="s">
        <v>4299</v>
      </c>
      <c r="H2272" s="251" t="s">
        <v>4300</v>
      </c>
      <c r="I2272" s="679">
        <v>57.661000000000001</v>
      </c>
      <c r="J2272" s="251"/>
      <c r="K2272" s="251" t="s">
        <v>2495</v>
      </c>
      <c r="L2272" s="239"/>
      <c r="M2272" s="239"/>
      <c r="N2272" s="239"/>
      <c r="O2272" s="239"/>
    </row>
    <row r="2273" spans="2:15">
      <c r="B2273" s="251" t="s">
        <v>1438</v>
      </c>
      <c r="C2273" s="251" t="s">
        <v>4298</v>
      </c>
      <c r="D2273" s="251" t="s">
        <v>4008</v>
      </c>
      <c r="E2273" s="251"/>
      <c r="F2273" s="251"/>
      <c r="G2273" s="251" t="s">
        <v>4299</v>
      </c>
      <c r="H2273" s="251" t="s">
        <v>4300</v>
      </c>
      <c r="I2273" s="679">
        <v>11.058</v>
      </c>
      <c r="J2273" s="251" t="s">
        <v>956</v>
      </c>
      <c r="K2273" s="251" t="s">
        <v>2495</v>
      </c>
      <c r="L2273" s="239"/>
      <c r="M2273" s="239"/>
      <c r="N2273" s="239"/>
      <c r="O2273" s="239"/>
    </row>
    <row r="2274" spans="2:15">
      <c r="B2274" s="251" t="s">
        <v>1438</v>
      </c>
      <c r="C2274" s="251" t="s">
        <v>4298</v>
      </c>
      <c r="D2274" s="251" t="s">
        <v>4183</v>
      </c>
      <c r="E2274" s="251"/>
      <c r="F2274" s="251"/>
      <c r="G2274" s="251" t="s">
        <v>4299</v>
      </c>
      <c r="H2274" s="251" t="s">
        <v>4300</v>
      </c>
      <c r="I2274" s="679">
        <v>21.51</v>
      </c>
      <c r="J2274" s="251"/>
      <c r="K2274" s="251" t="s">
        <v>4073</v>
      </c>
      <c r="L2274" s="239"/>
      <c r="M2274" s="239"/>
      <c r="N2274" s="239"/>
      <c r="O2274" s="239"/>
    </row>
    <row r="2275" spans="2:15">
      <c r="B2275" s="251" t="s">
        <v>1438</v>
      </c>
      <c r="C2275" s="251" t="s">
        <v>4298</v>
      </c>
      <c r="D2275" s="251" t="s">
        <v>4008</v>
      </c>
      <c r="E2275" s="251"/>
      <c r="F2275" s="251"/>
      <c r="G2275" s="251" t="s">
        <v>4299</v>
      </c>
      <c r="H2275" s="251" t="s">
        <v>4300</v>
      </c>
      <c r="I2275" s="679">
        <v>9.3800000000000008</v>
      </c>
      <c r="J2275" s="251" t="s">
        <v>956</v>
      </c>
      <c r="K2275" s="251" t="s">
        <v>2495</v>
      </c>
      <c r="L2275" s="239"/>
      <c r="M2275" s="239"/>
      <c r="N2275" s="239"/>
      <c r="O2275" s="239"/>
    </row>
    <row r="2276" spans="2:15">
      <c r="B2276" s="251" t="s">
        <v>1438</v>
      </c>
      <c r="C2276" s="251" t="s">
        <v>4298</v>
      </c>
      <c r="D2276" s="251" t="s">
        <v>4008</v>
      </c>
      <c r="E2276" s="251"/>
      <c r="F2276" s="251"/>
      <c r="G2276" s="251" t="s">
        <v>4299</v>
      </c>
      <c r="H2276" s="251" t="s">
        <v>4300</v>
      </c>
      <c r="I2276" s="679">
        <v>11.002000000000001</v>
      </c>
      <c r="J2276" s="251" t="s">
        <v>956</v>
      </c>
      <c r="K2276" s="251" t="s">
        <v>2495</v>
      </c>
      <c r="L2276" s="239"/>
      <c r="M2276" s="239"/>
      <c r="N2276" s="239"/>
      <c r="O2276" s="239"/>
    </row>
    <row r="2277" spans="2:15">
      <c r="B2277" s="251" t="s">
        <v>1438</v>
      </c>
      <c r="C2277" s="251" t="s">
        <v>4298</v>
      </c>
      <c r="D2277" s="251" t="s">
        <v>941</v>
      </c>
      <c r="E2277" s="251"/>
      <c r="F2277" s="251"/>
      <c r="G2277" s="251" t="s">
        <v>4301</v>
      </c>
      <c r="H2277" s="251" t="s">
        <v>4302</v>
      </c>
      <c r="I2277" s="679">
        <v>21.21</v>
      </c>
      <c r="J2277" s="251" t="s">
        <v>4141</v>
      </c>
      <c r="K2277" s="251" t="s">
        <v>2495</v>
      </c>
      <c r="L2277" s="239"/>
      <c r="M2277" s="239"/>
      <c r="N2277" s="239"/>
      <c r="O2277" s="239"/>
    </row>
    <row r="2278" spans="2:15">
      <c r="B2278" s="251" t="s">
        <v>1438</v>
      </c>
      <c r="C2278" s="251" t="s">
        <v>4298</v>
      </c>
      <c r="D2278" s="251" t="s">
        <v>4183</v>
      </c>
      <c r="E2278" s="251"/>
      <c r="F2278" s="251"/>
      <c r="G2278" s="251" t="s">
        <v>4299</v>
      </c>
      <c r="H2278" s="251" t="s">
        <v>4300</v>
      </c>
      <c r="I2278" s="679">
        <v>26.51</v>
      </c>
      <c r="J2278" s="251"/>
      <c r="K2278" s="251" t="s">
        <v>4073</v>
      </c>
      <c r="L2278" s="239"/>
      <c r="M2278" s="239"/>
      <c r="N2278" s="239"/>
      <c r="O2278" s="239"/>
    </row>
    <row r="2279" spans="2:15">
      <c r="B2279" s="251" t="s">
        <v>1438</v>
      </c>
      <c r="C2279" s="251" t="s">
        <v>4298</v>
      </c>
      <c r="D2279" s="251" t="s">
        <v>4008</v>
      </c>
      <c r="E2279" s="251"/>
      <c r="F2279" s="251"/>
      <c r="G2279" s="251" t="s">
        <v>4299</v>
      </c>
      <c r="H2279" s="251" t="s">
        <v>4300</v>
      </c>
      <c r="I2279" s="679">
        <v>10.45</v>
      </c>
      <c r="J2279" s="251" t="s">
        <v>4306</v>
      </c>
      <c r="K2279" s="251" t="s">
        <v>2495</v>
      </c>
      <c r="L2279" s="239"/>
      <c r="M2279" s="239"/>
      <c r="N2279" s="239"/>
      <c r="O2279" s="239"/>
    </row>
    <row r="2280" spans="2:15">
      <c r="B2280" s="251" t="s">
        <v>1438</v>
      </c>
      <c r="C2280" s="251" t="s">
        <v>4298</v>
      </c>
      <c r="D2280" s="251" t="s">
        <v>953</v>
      </c>
      <c r="E2280" s="251"/>
      <c r="F2280" s="251"/>
      <c r="G2280" s="251" t="s">
        <v>4301</v>
      </c>
      <c r="H2280" s="251" t="s">
        <v>4302</v>
      </c>
      <c r="I2280" s="679">
        <v>20.88</v>
      </c>
      <c r="J2280" s="251" t="s">
        <v>4141</v>
      </c>
      <c r="K2280" s="251" t="s">
        <v>2495</v>
      </c>
      <c r="L2280" s="239"/>
      <c r="M2280" s="239"/>
      <c r="N2280" s="239"/>
      <c r="O2280" s="239"/>
    </row>
    <row r="2281" spans="2:15">
      <c r="B2281" s="251" t="s">
        <v>1438</v>
      </c>
      <c r="C2281" s="251" t="s">
        <v>4298</v>
      </c>
      <c r="D2281" s="251" t="s">
        <v>947</v>
      </c>
      <c r="E2281" s="251"/>
      <c r="F2281" s="251"/>
      <c r="G2281" s="251" t="s">
        <v>4301</v>
      </c>
      <c r="H2281" s="251" t="s">
        <v>4302</v>
      </c>
      <c r="I2281" s="679">
        <v>25.2</v>
      </c>
      <c r="J2281" s="251" t="s">
        <v>4141</v>
      </c>
      <c r="K2281" s="251" t="s">
        <v>2495</v>
      </c>
      <c r="L2281" s="239"/>
      <c r="M2281" s="239"/>
      <c r="N2281" s="239"/>
      <c r="O2281" s="239"/>
    </row>
    <row r="2282" spans="2:15">
      <c r="B2282" s="251" t="s">
        <v>1438</v>
      </c>
      <c r="C2282" s="251" t="s">
        <v>4298</v>
      </c>
      <c r="D2282" s="251" t="s">
        <v>4008</v>
      </c>
      <c r="E2282" s="251"/>
      <c r="F2282" s="251"/>
      <c r="G2282" s="251" t="s">
        <v>4299</v>
      </c>
      <c r="H2282" s="251" t="s">
        <v>4300</v>
      </c>
      <c r="I2282" s="679">
        <v>11.483000000000001</v>
      </c>
      <c r="J2282" s="251"/>
      <c r="K2282" s="251" t="s">
        <v>2495</v>
      </c>
      <c r="L2282" s="239"/>
      <c r="M2282" s="239"/>
      <c r="N2282" s="239"/>
      <c r="O2282" s="239"/>
    </row>
    <row r="2283" spans="2:15">
      <c r="B2283" s="251" t="s">
        <v>1438</v>
      </c>
      <c r="C2283" s="251" t="s">
        <v>4298</v>
      </c>
      <c r="D2283" s="251" t="s">
        <v>4012</v>
      </c>
      <c r="E2283" s="251"/>
      <c r="F2283" s="251"/>
      <c r="G2283" s="251" t="s">
        <v>4299</v>
      </c>
      <c r="H2283" s="251" t="s">
        <v>4300</v>
      </c>
      <c r="I2283" s="679">
        <v>5</v>
      </c>
      <c r="J2283" s="251" t="s">
        <v>956</v>
      </c>
      <c r="K2283" s="251" t="s">
        <v>2495</v>
      </c>
      <c r="L2283" s="239"/>
      <c r="M2283" s="239"/>
      <c r="N2283" s="239"/>
      <c r="O2283" s="239"/>
    </row>
    <row r="2284" spans="2:15">
      <c r="B2284" s="251" t="s">
        <v>1438</v>
      </c>
      <c r="C2284" s="251" t="s">
        <v>4298</v>
      </c>
      <c r="D2284" s="251" t="s">
        <v>4183</v>
      </c>
      <c r="E2284" s="251"/>
      <c r="F2284" s="251"/>
      <c r="G2284" s="251" t="s">
        <v>4299</v>
      </c>
      <c r="H2284" s="251" t="s">
        <v>4300</v>
      </c>
      <c r="I2284" s="679">
        <v>18.47</v>
      </c>
      <c r="J2284" s="251"/>
      <c r="K2284" s="251" t="s">
        <v>4073</v>
      </c>
      <c r="L2284" s="239"/>
      <c r="M2284" s="239"/>
      <c r="N2284" s="239"/>
      <c r="O2284" s="239"/>
    </row>
    <row r="2285" spans="2:15">
      <c r="B2285" s="251" t="s">
        <v>1438</v>
      </c>
      <c r="C2285" s="251" t="s">
        <v>4298</v>
      </c>
      <c r="D2285" s="251" t="s">
        <v>4008</v>
      </c>
      <c r="E2285" s="251"/>
      <c r="F2285" s="251"/>
      <c r="G2285" s="251" t="s">
        <v>4299</v>
      </c>
      <c r="H2285" s="251" t="s">
        <v>4300</v>
      </c>
      <c r="I2285" s="679">
        <v>9.5500000000000007</v>
      </c>
      <c r="J2285" s="251"/>
      <c r="K2285" s="251" t="s">
        <v>2495</v>
      </c>
      <c r="L2285" s="239"/>
      <c r="M2285" s="239"/>
      <c r="N2285" s="239"/>
      <c r="O2285" s="239"/>
    </row>
    <row r="2286" spans="2:15">
      <c r="B2286" s="251" t="s">
        <v>1438</v>
      </c>
      <c r="C2286" s="251" t="s">
        <v>4298</v>
      </c>
      <c r="D2286" s="251" t="s">
        <v>4008</v>
      </c>
      <c r="E2286" s="251"/>
      <c r="F2286" s="251"/>
      <c r="G2286" s="251" t="s">
        <v>4299</v>
      </c>
      <c r="H2286" s="251" t="s">
        <v>4300</v>
      </c>
      <c r="I2286" s="679">
        <v>9.23</v>
      </c>
      <c r="J2286" s="251"/>
      <c r="K2286" s="251" t="s">
        <v>2495</v>
      </c>
      <c r="L2286" s="239"/>
      <c r="M2286" s="239"/>
      <c r="N2286" s="239"/>
      <c r="O2286" s="239"/>
    </row>
    <row r="2287" spans="2:15">
      <c r="B2287" s="251" t="s">
        <v>1438</v>
      </c>
      <c r="C2287" s="251" t="s">
        <v>4298</v>
      </c>
      <c r="D2287" s="251" t="s">
        <v>4008</v>
      </c>
      <c r="E2287" s="251"/>
      <c r="F2287" s="251"/>
      <c r="G2287" s="251" t="s">
        <v>4299</v>
      </c>
      <c r="H2287" s="251" t="s">
        <v>4300</v>
      </c>
      <c r="I2287" s="679">
        <v>20.042000000000002</v>
      </c>
      <c r="J2287" s="251" t="s">
        <v>4307</v>
      </c>
      <c r="K2287" s="251" t="s">
        <v>2495</v>
      </c>
      <c r="L2287" s="239"/>
      <c r="M2287" s="239"/>
      <c r="N2287" s="239"/>
      <c r="O2287" s="239"/>
    </row>
    <row r="2288" spans="2:15">
      <c r="B2288" s="251" t="s">
        <v>1438</v>
      </c>
      <c r="C2288" s="251" t="s">
        <v>4298</v>
      </c>
      <c r="D2288" s="251" t="s">
        <v>4008</v>
      </c>
      <c r="E2288" s="251"/>
      <c r="F2288" s="251"/>
      <c r="G2288" s="251" t="s">
        <v>4299</v>
      </c>
      <c r="H2288" s="251" t="s">
        <v>4300</v>
      </c>
      <c r="I2288" s="679">
        <v>17.29</v>
      </c>
      <c r="J2288" s="251" t="s">
        <v>956</v>
      </c>
      <c r="K2288" s="251" t="s">
        <v>2495</v>
      </c>
      <c r="L2288" s="239"/>
      <c r="M2288" s="239"/>
      <c r="N2288" s="239"/>
      <c r="O2288" s="239"/>
    </row>
    <row r="2289" spans="2:15">
      <c r="B2289" s="251" t="s">
        <v>1438</v>
      </c>
      <c r="C2289" s="251" t="s">
        <v>4298</v>
      </c>
      <c r="D2289" s="251" t="s">
        <v>4008</v>
      </c>
      <c r="E2289" s="251"/>
      <c r="F2289" s="251"/>
      <c r="G2289" s="251" t="s">
        <v>4299</v>
      </c>
      <c r="H2289" s="251" t="s">
        <v>4300</v>
      </c>
      <c r="I2289" s="679">
        <v>12.519</v>
      </c>
      <c r="J2289" s="251" t="s">
        <v>956</v>
      </c>
      <c r="K2289" s="251" t="s">
        <v>2495</v>
      </c>
      <c r="L2289" s="239"/>
      <c r="M2289" s="239"/>
      <c r="N2289" s="239"/>
      <c r="O2289" s="239"/>
    </row>
    <row r="2290" spans="2:15">
      <c r="B2290" s="251" t="s">
        <v>1438</v>
      </c>
      <c r="C2290" s="251" t="s">
        <v>4298</v>
      </c>
      <c r="D2290" s="251" t="s">
        <v>957</v>
      </c>
      <c r="E2290" s="251"/>
      <c r="F2290" s="251"/>
      <c r="G2290" s="251" t="s">
        <v>4299</v>
      </c>
      <c r="H2290" s="251" t="s">
        <v>4300</v>
      </c>
      <c r="I2290" s="679">
        <v>9.98</v>
      </c>
      <c r="J2290" s="251"/>
      <c r="K2290" s="251" t="s">
        <v>2495</v>
      </c>
      <c r="L2290" s="239"/>
      <c r="M2290" s="239"/>
      <c r="N2290" s="239"/>
      <c r="O2290" s="239"/>
    </row>
    <row r="2291" spans="2:15">
      <c r="B2291" s="251" t="s">
        <v>1438</v>
      </c>
      <c r="C2291" s="251" t="s">
        <v>4298</v>
      </c>
      <c r="D2291" s="251" t="s">
        <v>4008</v>
      </c>
      <c r="E2291" s="251"/>
      <c r="F2291" s="251"/>
      <c r="G2291" s="251" t="s">
        <v>4299</v>
      </c>
      <c r="H2291" s="251" t="s">
        <v>4300</v>
      </c>
      <c r="I2291" s="679">
        <v>7.9939999999999998</v>
      </c>
      <c r="J2291" s="251" t="s">
        <v>956</v>
      </c>
      <c r="K2291" s="251" t="s">
        <v>2495</v>
      </c>
      <c r="L2291" s="239"/>
      <c r="M2291" s="239"/>
      <c r="N2291" s="239"/>
      <c r="O2291" s="239"/>
    </row>
    <row r="2292" spans="2:15">
      <c r="B2292" s="251" t="s">
        <v>1438</v>
      </c>
      <c r="C2292" s="251" t="s">
        <v>4298</v>
      </c>
      <c r="D2292" s="251" t="s">
        <v>4008</v>
      </c>
      <c r="E2292" s="251"/>
      <c r="F2292" s="251"/>
      <c r="G2292" s="251" t="s">
        <v>4299</v>
      </c>
      <c r="H2292" s="251" t="s">
        <v>4300</v>
      </c>
      <c r="I2292" s="679">
        <v>14.853999999999999</v>
      </c>
      <c r="J2292" s="251" t="s">
        <v>956</v>
      </c>
      <c r="K2292" s="251" t="s">
        <v>2495</v>
      </c>
      <c r="L2292" s="239"/>
      <c r="M2292" s="239"/>
      <c r="N2292" s="239"/>
      <c r="O2292" s="239"/>
    </row>
    <row r="2293" spans="2:15">
      <c r="B2293" s="251" t="s">
        <v>1438</v>
      </c>
      <c r="C2293" s="251" t="s">
        <v>4298</v>
      </c>
      <c r="D2293" s="251" t="s">
        <v>4008</v>
      </c>
      <c r="E2293" s="251"/>
      <c r="F2293" s="251"/>
      <c r="G2293" s="251" t="s">
        <v>4299</v>
      </c>
      <c r="H2293" s="251" t="s">
        <v>4300</v>
      </c>
      <c r="I2293" s="679">
        <v>18.303000000000001</v>
      </c>
      <c r="J2293" s="251" t="s">
        <v>956</v>
      </c>
      <c r="K2293" s="251" t="s">
        <v>2495</v>
      </c>
      <c r="L2293" s="239"/>
      <c r="M2293" s="239"/>
      <c r="N2293" s="239"/>
      <c r="O2293" s="239"/>
    </row>
    <row r="2294" spans="2:15">
      <c r="B2294" s="251" t="s">
        <v>1438</v>
      </c>
      <c r="C2294" s="251" t="s">
        <v>4298</v>
      </c>
      <c r="D2294" s="251" t="s">
        <v>4008</v>
      </c>
      <c r="E2294" s="251"/>
      <c r="F2294" s="251"/>
      <c r="G2294" s="251" t="s">
        <v>4299</v>
      </c>
      <c r="H2294" s="251" t="s">
        <v>4300</v>
      </c>
      <c r="I2294" s="679">
        <v>18.239999999999998</v>
      </c>
      <c r="J2294" s="251" t="s">
        <v>956</v>
      </c>
      <c r="K2294" s="251" t="s">
        <v>2495</v>
      </c>
      <c r="L2294" s="239"/>
      <c r="M2294" s="239"/>
      <c r="N2294" s="239"/>
      <c r="O2294" s="239"/>
    </row>
    <row r="2295" spans="2:15">
      <c r="B2295" s="251" t="s">
        <v>1438</v>
      </c>
      <c r="C2295" s="251" t="s">
        <v>4298</v>
      </c>
      <c r="D2295" s="251" t="s">
        <v>4008</v>
      </c>
      <c r="E2295" s="251"/>
      <c r="F2295" s="251"/>
      <c r="G2295" s="251" t="s">
        <v>4299</v>
      </c>
      <c r="H2295" s="251" t="s">
        <v>4300</v>
      </c>
      <c r="I2295" s="679">
        <v>17.925000000000001</v>
      </c>
      <c r="J2295" s="251" t="s">
        <v>956</v>
      </c>
      <c r="K2295" s="251" t="s">
        <v>2495</v>
      </c>
      <c r="L2295" s="239"/>
      <c r="M2295" s="239"/>
      <c r="N2295" s="239"/>
      <c r="O2295" s="239"/>
    </row>
    <row r="2296" spans="2:15">
      <c r="B2296" s="251" t="s">
        <v>1438</v>
      </c>
      <c r="C2296" s="251" t="s">
        <v>4298</v>
      </c>
      <c r="D2296" s="251" t="s">
        <v>4008</v>
      </c>
      <c r="E2296" s="251"/>
      <c r="F2296" s="251"/>
      <c r="G2296" s="251" t="s">
        <v>4299</v>
      </c>
      <c r="H2296" s="251" t="s">
        <v>4300</v>
      </c>
      <c r="I2296" s="679">
        <v>38.143999999999998</v>
      </c>
      <c r="J2296" s="251" t="s">
        <v>956</v>
      </c>
      <c r="K2296" s="251" t="s">
        <v>2495</v>
      </c>
      <c r="L2296" s="239"/>
      <c r="M2296" s="239"/>
      <c r="N2296" s="239"/>
      <c r="O2296" s="239"/>
    </row>
    <row r="2297" spans="2:15">
      <c r="B2297" s="251" t="s">
        <v>1438</v>
      </c>
      <c r="C2297" s="251" t="s">
        <v>4298</v>
      </c>
      <c r="D2297" s="251" t="s">
        <v>4008</v>
      </c>
      <c r="E2297" s="251"/>
      <c r="F2297" s="251"/>
      <c r="G2297" s="251" t="s">
        <v>4299</v>
      </c>
      <c r="H2297" s="251" t="s">
        <v>4300</v>
      </c>
      <c r="I2297" s="679">
        <v>17.027000000000001</v>
      </c>
      <c r="J2297" s="251" t="s">
        <v>956</v>
      </c>
      <c r="K2297" s="251" t="s">
        <v>2495</v>
      </c>
      <c r="L2297" s="239"/>
      <c r="M2297" s="239"/>
      <c r="N2297" s="239"/>
      <c r="O2297" s="239"/>
    </row>
    <row r="2298" spans="2:15">
      <c r="B2298" s="251" t="s">
        <v>1438</v>
      </c>
      <c r="C2298" s="251" t="s">
        <v>4298</v>
      </c>
      <c r="D2298" s="251" t="s">
        <v>4012</v>
      </c>
      <c r="E2298" s="251"/>
      <c r="F2298" s="251"/>
      <c r="G2298" s="251" t="s">
        <v>4299</v>
      </c>
      <c r="H2298" s="251" t="s">
        <v>4300</v>
      </c>
      <c r="I2298" s="679">
        <v>11.648</v>
      </c>
      <c r="J2298" s="251" t="s">
        <v>956</v>
      </c>
      <c r="K2298" s="251" t="s">
        <v>2495</v>
      </c>
      <c r="L2298" s="239"/>
      <c r="M2298" s="239"/>
      <c r="N2298" s="239"/>
      <c r="O2298" s="239"/>
    </row>
    <row r="2299" spans="2:15">
      <c r="B2299" s="251" t="s">
        <v>1438</v>
      </c>
      <c r="C2299" s="251" t="s">
        <v>4298</v>
      </c>
      <c r="D2299" s="251" t="s">
        <v>4008</v>
      </c>
      <c r="E2299" s="251"/>
      <c r="F2299" s="251"/>
      <c r="G2299" s="251" t="s">
        <v>4299</v>
      </c>
      <c r="H2299" s="251" t="s">
        <v>4300</v>
      </c>
      <c r="I2299" s="679">
        <v>18.079000000000001</v>
      </c>
      <c r="J2299" s="251" t="s">
        <v>956</v>
      </c>
      <c r="K2299" s="251" t="s">
        <v>2495</v>
      </c>
      <c r="L2299" s="239"/>
      <c r="M2299" s="239"/>
      <c r="N2299" s="239"/>
      <c r="O2299" s="239"/>
    </row>
    <row r="2300" spans="2:15">
      <c r="B2300" s="251" t="s">
        <v>1438</v>
      </c>
      <c r="C2300" s="251" t="s">
        <v>4298</v>
      </c>
      <c r="D2300" s="251" t="s">
        <v>4008</v>
      </c>
      <c r="E2300" s="251"/>
      <c r="F2300" s="251"/>
      <c r="G2300" s="251" t="s">
        <v>4299</v>
      </c>
      <c r="H2300" s="251" t="s">
        <v>4300</v>
      </c>
      <c r="I2300" s="679">
        <v>4.7119999999999997</v>
      </c>
      <c r="J2300" s="251" t="s">
        <v>956</v>
      </c>
      <c r="K2300" s="251" t="s">
        <v>2495</v>
      </c>
      <c r="L2300" s="239"/>
      <c r="M2300" s="239"/>
      <c r="N2300" s="239"/>
      <c r="O2300" s="239"/>
    </row>
    <row r="2301" spans="2:15">
      <c r="B2301" s="251" t="s">
        <v>1438</v>
      </c>
      <c r="C2301" s="251" t="s">
        <v>4298</v>
      </c>
      <c r="D2301" s="251" t="s">
        <v>4008</v>
      </c>
      <c r="E2301" s="251"/>
      <c r="F2301" s="251"/>
      <c r="G2301" s="251" t="s">
        <v>4299</v>
      </c>
      <c r="H2301" s="251" t="s">
        <v>4300</v>
      </c>
      <c r="I2301" s="679">
        <v>55</v>
      </c>
      <c r="J2301" s="251" t="s">
        <v>956</v>
      </c>
      <c r="K2301" s="251" t="s">
        <v>2495</v>
      </c>
      <c r="L2301" s="239"/>
      <c r="M2301" s="239"/>
      <c r="N2301" s="239"/>
      <c r="O2301" s="239"/>
    </row>
    <row r="2302" spans="2:15">
      <c r="B2302" s="251" t="s">
        <v>1438</v>
      </c>
      <c r="C2302" s="251" t="s">
        <v>4298</v>
      </c>
      <c r="D2302" s="251" t="s">
        <v>4008</v>
      </c>
      <c r="E2302" s="251"/>
      <c r="F2302" s="251"/>
      <c r="G2302" s="251" t="s">
        <v>4299</v>
      </c>
      <c r="H2302" s="251" t="s">
        <v>4300</v>
      </c>
      <c r="I2302" s="679">
        <v>10.473000000000001</v>
      </c>
      <c r="J2302" s="251" t="s">
        <v>956</v>
      </c>
      <c r="K2302" s="251" t="s">
        <v>2495</v>
      </c>
      <c r="L2302" s="239"/>
      <c r="M2302" s="239"/>
      <c r="N2302" s="239"/>
      <c r="O2302" s="239"/>
    </row>
    <row r="2303" spans="2:15">
      <c r="B2303" s="251" t="s">
        <v>1438</v>
      </c>
      <c r="C2303" s="251" t="s">
        <v>4298</v>
      </c>
      <c r="D2303" s="251" t="s">
        <v>941</v>
      </c>
      <c r="E2303" s="251"/>
      <c r="F2303" s="251"/>
      <c r="G2303" s="251" t="s">
        <v>4301</v>
      </c>
      <c r="H2303" s="251" t="s">
        <v>4302</v>
      </c>
      <c r="I2303" s="679">
        <v>21.2</v>
      </c>
      <c r="J2303" s="251" t="s">
        <v>4141</v>
      </c>
      <c r="K2303" s="251" t="s">
        <v>2495</v>
      </c>
      <c r="L2303" s="239"/>
      <c r="M2303" s="239"/>
      <c r="N2303" s="239"/>
      <c r="O2303" s="239"/>
    </row>
    <row r="2304" spans="2:15">
      <c r="B2304" s="251" t="s">
        <v>1438</v>
      </c>
      <c r="C2304" s="251" t="s">
        <v>4298</v>
      </c>
      <c r="D2304" s="251" t="s">
        <v>4008</v>
      </c>
      <c r="E2304" s="251"/>
      <c r="F2304" s="251"/>
      <c r="G2304" s="251" t="s">
        <v>4299</v>
      </c>
      <c r="H2304" s="251" t="s">
        <v>4300</v>
      </c>
      <c r="I2304" s="679">
        <v>55</v>
      </c>
      <c r="J2304" s="251" t="s">
        <v>956</v>
      </c>
      <c r="K2304" s="251" t="s">
        <v>2495</v>
      </c>
      <c r="L2304" s="239"/>
      <c r="M2304" s="239"/>
      <c r="N2304" s="239"/>
      <c r="O2304" s="239"/>
    </row>
    <row r="2305" spans="2:15">
      <c r="B2305" s="251" t="s">
        <v>1438</v>
      </c>
      <c r="C2305" s="251" t="s">
        <v>4298</v>
      </c>
      <c r="D2305" s="251" t="s">
        <v>4008</v>
      </c>
      <c r="E2305" s="251"/>
      <c r="F2305" s="251"/>
      <c r="G2305" s="251" t="s">
        <v>4299</v>
      </c>
      <c r="H2305" s="251" t="s">
        <v>4300</v>
      </c>
      <c r="I2305" s="679">
        <v>10.98</v>
      </c>
      <c r="J2305" s="251" t="s">
        <v>956</v>
      </c>
      <c r="K2305" s="251" t="s">
        <v>2495</v>
      </c>
      <c r="L2305" s="239"/>
      <c r="M2305" s="239"/>
      <c r="N2305" s="239"/>
      <c r="O2305" s="239"/>
    </row>
    <row r="2306" spans="2:15">
      <c r="B2306" s="251" t="s">
        <v>1438</v>
      </c>
      <c r="C2306" s="251" t="s">
        <v>4298</v>
      </c>
      <c r="D2306" s="251" t="s">
        <v>4008</v>
      </c>
      <c r="E2306" s="251"/>
      <c r="F2306" s="251"/>
      <c r="G2306" s="251" t="s">
        <v>4299</v>
      </c>
      <c r="H2306" s="251" t="s">
        <v>4300</v>
      </c>
      <c r="I2306" s="679">
        <v>21.890999999999998</v>
      </c>
      <c r="J2306" s="251" t="s">
        <v>956</v>
      </c>
      <c r="K2306" s="251" t="s">
        <v>2495</v>
      </c>
      <c r="L2306" s="239"/>
      <c r="M2306" s="239"/>
      <c r="N2306" s="239"/>
      <c r="O2306" s="239"/>
    </row>
    <row r="2307" spans="2:15">
      <c r="B2307" s="251" t="s">
        <v>1438</v>
      </c>
      <c r="C2307" s="251" t="s">
        <v>4298</v>
      </c>
      <c r="D2307" s="251" t="s">
        <v>4008</v>
      </c>
      <c r="E2307" s="251"/>
      <c r="F2307" s="251"/>
      <c r="G2307" s="251" t="s">
        <v>4299</v>
      </c>
      <c r="H2307" s="251" t="s">
        <v>4300</v>
      </c>
      <c r="I2307" s="679">
        <v>55</v>
      </c>
      <c r="J2307" s="251" t="s">
        <v>956</v>
      </c>
      <c r="K2307" s="251" t="s">
        <v>2495</v>
      </c>
      <c r="L2307" s="239"/>
      <c r="M2307" s="239"/>
      <c r="N2307" s="239"/>
      <c r="O2307" s="239"/>
    </row>
    <row r="2308" spans="2:15">
      <c r="B2308" s="251" t="s">
        <v>1438</v>
      </c>
      <c r="C2308" s="251" t="s">
        <v>4298</v>
      </c>
      <c r="D2308" s="251" t="s">
        <v>4008</v>
      </c>
      <c r="E2308" s="251"/>
      <c r="F2308" s="251"/>
      <c r="G2308" s="251" t="s">
        <v>4299</v>
      </c>
      <c r="H2308" s="251" t="s">
        <v>4300</v>
      </c>
      <c r="I2308" s="679">
        <v>10.706</v>
      </c>
      <c r="J2308" s="251" t="s">
        <v>956</v>
      </c>
      <c r="K2308" s="251" t="s">
        <v>2495</v>
      </c>
      <c r="L2308" s="239"/>
      <c r="M2308" s="239"/>
      <c r="N2308" s="239"/>
      <c r="O2308" s="239"/>
    </row>
    <row r="2309" spans="2:15">
      <c r="B2309" s="251" t="s">
        <v>1438</v>
      </c>
      <c r="C2309" s="251" t="s">
        <v>4298</v>
      </c>
      <c r="D2309" s="251" t="s">
        <v>4008</v>
      </c>
      <c r="E2309" s="251"/>
      <c r="F2309" s="251"/>
      <c r="G2309" s="251" t="s">
        <v>4299</v>
      </c>
      <c r="H2309" s="251" t="s">
        <v>4300</v>
      </c>
      <c r="I2309" s="679">
        <v>16.617999999999999</v>
      </c>
      <c r="J2309" s="251" t="s">
        <v>956</v>
      </c>
      <c r="K2309" s="251" t="s">
        <v>2495</v>
      </c>
      <c r="L2309" s="239"/>
      <c r="M2309" s="239"/>
      <c r="N2309" s="239"/>
      <c r="O2309" s="239"/>
    </row>
    <row r="2310" spans="2:15">
      <c r="B2310" s="251" t="s">
        <v>1438</v>
      </c>
      <c r="C2310" s="251" t="s">
        <v>4298</v>
      </c>
      <c r="D2310" s="251" t="s">
        <v>957</v>
      </c>
      <c r="E2310" s="251"/>
      <c r="F2310" s="251"/>
      <c r="G2310" s="251"/>
      <c r="H2310" s="251"/>
      <c r="I2310" s="679">
        <v>9.9875000000000007</v>
      </c>
      <c r="J2310" s="251" t="s">
        <v>4141</v>
      </c>
      <c r="K2310" s="251" t="s">
        <v>2495</v>
      </c>
      <c r="L2310" s="239"/>
      <c r="M2310" s="239"/>
      <c r="N2310" s="239"/>
      <c r="O2310" s="239"/>
    </row>
    <row r="2311" spans="2:15">
      <c r="B2311" s="251" t="s">
        <v>1438</v>
      </c>
      <c r="C2311" s="251" t="s">
        <v>4298</v>
      </c>
      <c r="D2311" s="251" t="s">
        <v>947</v>
      </c>
      <c r="E2311" s="251"/>
      <c r="F2311" s="251"/>
      <c r="G2311" s="251" t="s">
        <v>4301</v>
      </c>
      <c r="H2311" s="251" t="s">
        <v>4302</v>
      </c>
      <c r="I2311" s="679">
        <v>43.91</v>
      </c>
      <c r="J2311" s="251" t="s">
        <v>4141</v>
      </c>
      <c r="K2311" s="251" t="s">
        <v>2495</v>
      </c>
      <c r="L2311" s="239"/>
      <c r="M2311" s="239"/>
      <c r="N2311" s="239"/>
      <c r="O2311" s="239"/>
    </row>
    <row r="2312" spans="2:15">
      <c r="B2312" s="251" t="s">
        <v>1438</v>
      </c>
      <c r="C2312" s="251" t="s">
        <v>4298</v>
      </c>
      <c r="D2312" s="251" t="s">
        <v>4008</v>
      </c>
      <c r="E2312" s="251"/>
      <c r="F2312" s="251"/>
      <c r="G2312" s="251" t="s">
        <v>4299</v>
      </c>
      <c r="H2312" s="251" t="s">
        <v>4300</v>
      </c>
      <c r="I2312" s="679">
        <v>13.42</v>
      </c>
      <c r="J2312" s="251" t="s">
        <v>956</v>
      </c>
      <c r="K2312" s="251" t="s">
        <v>2495</v>
      </c>
      <c r="L2312" s="239"/>
      <c r="M2312" s="239"/>
      <c r="N2312" s="239"/>
      <c r="O2312" s="239"/>
    </row>
    <row r="2313" spans="2:15">
      <c r="B2313" s="251" t="s">
        <v>1438</v>
      </c>
      <c r="C2313" s="251" t="s">
        <v>4298</v>
      </c>
      <c r="D2313" s="251" t="s">
        <v>4008</v>
      </c>
      <c r="E2313" s="251"/>
      <c r="F2313" s="251"/>
      <c r="G2313" s="251" t="s">
        <v>4299</v>
      </c>
      <c r="H2313" s="251" t="s">
        <v>4300</v>
      </c>
      <c r="I2313" s="679">
        <v>13.21</v>
      </c>
      <c r="J2313" s="251" t="s">
        <v>956</v>
      </c>
      <c r="K2313" s="251" t="s">
        <v>2495</v>
      </c>
      <c r="L2313" s="239"/>
      <c r="M2313" s="239"/>
      <c r="N2313" s="239"/>
      <c r="O2313" s="239"/>
    </row>
    <row r="2314" spans="2:15">
      <c r="B2314" s="251" t="s">
        <v>1438</v>
      </c>
      <c r="C2314" s="251" t="s">
        <v>4298</v>
      </c>
      <c r="D2314" s="251" t="s">
        <v>4012</v>
      </c>
      <c r="E2314" s="251"/>
      <c r="F2314" s="251"/>
      <c r="G2314" s="251" t="s">
        <v>4299</v>
      </c>
      <c r="H2314" s="251" t="s">
        <v>4300</v>
      </c>
      <c r="I2314" s="679">
        <v>5</v>
      </c>
      <c r="J2314" s="251" t="s">
        <v>956</v>
      </c>
      <c r="K2314" s="251" t="s">
        <v>2495</v>
      </c>
      <c r="L2314" s="239"/>
      <c r="M2314" s="239"/>
      <c r="N2314" s="239"/>
      <c r="O2314" s="239"/>
    </row>
    <row r="2315" spans="2:15">
      <c r="B2315" s="251" t="s">
        <v>1438</v>
      </c>
      <c r="C2315" s="251" t="s">
        <v>4298</v>
      </c>
      <c r="D2315" s="251" t="s">
        <v>947</v>
      </c>
      <c r="E2315" s="251"/>
      <c r="F2315" s="251"/>
      <c r="G2315" s="251" t="s">
        <v>4301</v>
      </c>
      <c r="H2315" s="251" t="s">
        <v>4302</v>
      </c>
      <c r="I2315" s="679">
        <v>23</v>
      </c>
      <c r="J2315" s="251" t="s">
        <v>4141</v>
      </c>
      <c r="K2315" s="251" t="s">
        <v>2495</v>
      </c>
      <c r="L2315" s="239"/>
      <c r="M2315" s="239"/>
      <c r="N2315" s="239"/>
      <c r="O2315" s="239"/>
    </row>
    <row r="2316" spans="2:15">
      <c r="B2316" s="251" t="s">
        <v>1438</v>
      </c>
      <c r="C2316" s="251" t="s">
        <v>4298</v>
      </c>
      <c r="D2316" s="251" t="s">
        <v>4008</v>
      </c>
      <c r="E2316" s="251"/>
      <c r="F2316" s="251"/>
      <c r="G2316" s="251" t="s">
        <v>4299</v>
      </c>
      <c r="H2316" s="251" t="s">
        <v>4300</v>
      </c>
      <c r="I2316" s="679">
        <v>17.172999999999998</v>
      </c>
      <c r="J2316" s="251" t="s">
        <v>956</v>
      </c>
      <c r="K2316" s="251" t="s">
        <v>2495</v>
      </c>
      <c r="L2316" s="239"/>
      <c r="M2316" s="239"/>
      <c r="N2316" s="239"/>
      <c r="O2316" s="239"/>
    </row>
    <row r="2317" spans="2:15">
      <c r="B2317" s="251" t="s">
        <v>1438</v>
      </c>
      <c r="C2317" s="251" t="s">
        <v>4298</v>
      </c>
      <c r="D2317" s="251" t="s">
        <v>4008</v>
      </c>
      <c r="E2317" s="251"/>
      <c r="F2317" s="251"/>
      <c r="G2317" s="251" t="s">
        <v>4299</v>
      </c>
      <c r="H2317" s="251" t="s">
        <v>4300</v>
      </c>
      <c r="I2317" s="679">
        <v>17.905000000000001</v>
      </c>
      <c r="J2317" s="251" t="s">
        <v>956</v>
      </c>
      <c r="K2317" s="251" t="s">
        <v>2495</v>
      </c>
      <c r="L2317" s="239"/>
      <c r="M2317" s="239"/>
      <c r="N2317" s="239"/>
      <c r="O2317" s="239"/>
    </row>
    <row r="2318" spans="2:15">
      <c r="B2318" s="251" t="s">
        <v>1438</v>
      </c>
      <c r="C2318" s="251" t="s">
        <v>4298</v>
      </c>
      <c r="D2318" s="251" t="s">
        <v>4008</v>
      </c>
      <c r="E2318" s="251"/>
      <c r="F2318" s="251"/>
      <c r="G2318" s="251" t="s">
        <v>4299</v>
      </c>
      <c r="H2318" s="251" t="s">
        <v>4300</v>
      </c>
      <c r="I2318" s="679">
        <v>12.618</v>
      </c>
      <c r="J2318" s="251" t="s">
        <v>956</v>
      </c>
      <c r="K2318" s="251" t="s">
        <v>2495</v>
      </c>
      <c r="L2318" s="239"/>
      <c r="M2318" s="239"/>
      <c r="N2318" s="239"/>
      <c r="O2318" s="239"/>
    </row>
    <row r="2319" spans="2:15">
      <c r="B2319" s="251" t="s">
        <v>1438</v>
      </c>
      <c r="C2319" s="251" t="s">
        <v>4298</v>
      </c>
      <c r="D2319" s="251" t="s">
        <v>4008</v>
      </c>
      <c r="E2319" s="251"/>
      <c r="F2319" s="251"/>
      <c r="G2319" s="251" t="s">
        <v>4299</v>
      </c>
      <c r="H2319" s="251" t="s">
        <v>4300</v>
      </c>
      <c r="I2319" s="679">
        <v>55</v>
      </c>
      <c r="J2319" s="251" t="s">
        <v>956</v>
      </c>
      <c r="K2319" s="251" t="s">
        <v>2495</v>
      </c>
      <c r="L2319" s="239"/>
      <c r="M2319" s="239"/>
      <c r="N2319" s="239"/>
      <c r="O2319" s="239"/>
    </row>
    <row r="2320" spans="2:15">
      <c r="B2320" s="251" t="s">
        <v>1438</v>
      </c>
      <c r="C2320" s="251" t="s">
        <v>4298</v>
      </c>
      <c r="D2320" s="251" t="s">
        <v>4008</v>
      </c>
      <c r="E2320" s="251"/>
      <c r="F2320" s="251"/>
      <c r="G2320" s="251" t="s">
        <v>4299</v>
      </c>
      <c r="H2320" s="251" t="s">
        <v>4300</v>
      </c>
      <c r="I2320" s="679">
        <v>10.829000000000001</v>
      </c>
      <c r="J2320" s="251" t="s">
        <v>956</v>
      </c>
      <c r="K2320" s="251" t="s">
        <v>2495</v>
      </c>
      <c r="L2320" s="239"/>
      <c r="M2320" s="239"/>
      <c r="N2320" s="239"/>
      <c r="O2320" s="239"/>
    </row>
    <row r="2321" spans="2:15">
      <c r="B2321" s="251" t="s">
        <v>1438</v>
      </c>
      <c r="C2321" s="251" t="s">
        <v>4298</v>
      </c>
      <c r="D2321" s="251" t="s">
        <v>4008</v>
      </c>
      <c r="E2321" s="251"/>
      <c r="F2321" s="251"/>
      <c r="G2321" s="251" t="s">
        <v>4299</v>
      </c>
      <c r="H2321" s="251" t="s">
        <v>4300</v>
      </c>
      <c r="I2321" s="679">
        <v>10.62</v>
      </c>
      <c r="J2321" s="251" t="s">
        <v>956</v>
      </c>
      <c r="K2321" s="251" t="s">
        <v>2495</v>
      </c>
      <c r="L2321" s="239"/>
      <c r="M2321" s="239"/>
      <c r="N2321" s="239"/>
      <c r="O2321" s="239"/>
    </row>
    <row r="2322" spans="2:15">
      <c r="B2322" s="251" t="s">
        <v>1438</v>
      </c>
      <c r="C2322" s="251" t="s">
        <v>4298</v>
      </c>
      <c r="D2322" s="251" t="s">
        <v>953</v>
      </c>
      <c r="E2322" s="251"/>
      <c r="F2322" s="251"/>
      <c r="G2322" s="251" t="s">
        <v>4301</v>
      </c>
      <c r="H2322" s="251" t="s">
        <v>4302</v>
      </c>
      <c r="I2322" s="679">
        <v>19.82</v>
      </c>
      <c r="J2322" s="251" t="s">
        <v>4141</v>
      </c>
      <c r="K2322" s="251" t="s">
        <v>2495</v>
      </c>
      <c r="L2322" s="239"/>
      <c r="M2322" s="239"/>
      <c r="N2322" s="239"/>
      <c r="O2322" s="239"/>
    </row>
    <row r="2323" spans="2:15">
      <c r="B2323" s="251" t="s">
        <v>1438</v>
      </c>
      <c r="C2323" s="251" t="s">
        <v>4298</v>
      </c>
      <c r="D2323" s="251" t="s">
        <v>4008</v>
      </c>
      <c r="E2323" s="251"/>
      <c r="F2323" s="251"/>
      <c r="G2323" s="251" t="s">
        <v>4299</v>
      </c>
      <c r="H2323" s="251" t="s">
        <v>4300</v>
      </c>
      <c r="I2323" s="679">
        <v>12.698</v>
      </c>
      <c r="J2323" s="251" t="s">
        <v>956</v>
      </c>
      <c r="K2323" s="251" t="s">
        <v>2495</v>
      </c>
      <c r="L2323" s="239"/>
      <c r="M2323" s="239"/>
      <c r="N2323" s="239"/>
      <c r="O2323" s="239"/>
    </row>
    <row r="2324" spans="2:15">
      <c r="B2324" s="251" t="s">
        <v>1438</v>
      </c>
      <c r="C2324" s="251" t="s">
        <v>4298</v>
      </c>
      <c r="D2324" s="251" t="s">
        <v>4008</v>
      </c>
      <c r="E2324" s="251"/>
      <c r="F2324" s="251"/>
      <c r="G2324" s="251" t="s">
        <v>4299</v>
      </c>
      <c r="H2324" s="251" t="s">
        <v>4300</v>
      </c>
      <c r="I2324" s="679">
        <v>15.519</v>
      </c>
      <c r="J2324" s="251" t="s">
        <v>956</v>
      </c>
      <c r="K2324" s="251" t="s">
        <v>2495</v>
      </c>
      <c r="L2324" s="239"/>
      <c r="M2324" s="239"/>
      <c r="N2324" s="239"/>
      <c r="O2324" s="239"/>
    </row>
    <row r="2325" spans="2:15">
      <c r="B2325" s="251" t="s">
        <v>1438</v>
      </c>
      <c r="C2325" s="251" t="s">
        <v>4298</v>
      </c>
      <c r="D2325" s="251" t="s">
        <v>4008</v>
      </c>
      <c r="E2325" s="251"/>
      <c r="F2325" s="251"/>
      <c r="G2325" s="251" t="s">
        <v>4299</v>
      </c>
      <c r="H2325" s="251" t="s">
        <v>4300</v>
      </c>
      <c r="I2325" s="679">
        <v>14.981</v>
      </c>
      <c r="J2325" s="251" t="s">
        <v>956</v>
      </c>
      <c r="K2325" s="251" t="s">
        <v>2495</v>
      </c>
      <c r="L2325" s="239"/>
      <c r="M2325" s="239"/>
      <c r="N2325" s="239"/>
      <c r="O2325" s="239"/>
    </row>
    <row r="2326" spans="2:15">
      <c r="B2326" s="251" t="s">
        <v>1438</v>
      </c>
      <c r="C2326" s="251" t="s">
        <v>4298</v>
      </c>
      <c r="D2326" s="251" t="s">
        <v>4008</v>
      </c>
      <c r="E2326" s="251"/>
      <c r="F2326" s="251"/>
      <c r="G2326" s="251" t="s">
        <v>4299</v>
      </c>
      <c r="H2326" s="251" t="s">
        <v>4300</v>
      </c>
      <c r="I2326" s="679">
        <v>26.167999999999999</v>
      </c>
      <c r="J2326" s="251" t="s">
        <v>956</v>
      </c>
      <c r="K2326" s="251" t="s">
        <v>2495</v>
      </c>
      <c r="L2326" s="239"/>
      <c r="M2326" s="239"/>
      <c r="N2326" s="239"/>
      <c r="O2326" s="239"/>
    </row>
    <row r="2327" spans="2:15">
      <c r="B2327" s="251" t="s">
        <v>1438</v>
      </c>
      <c r="C2327" s="251" t="s">
        <v>4298</v>
      </c>
      <c r="D2327" s="251" t="s">
        <v>4008</v>
      </c>
      <c r="E2327" s="251"/>
      <c r="F2327" s="251"/>
      <c r="G2327" s="251" t="s">
        <v>4299</v>
      </c>
      <c r="H2327" s="251" t="s">
        <v>4300</v>
      </c>
      <c r="I2327" s="679">
        <v>78.322999999999993</v>
      </c>
      <c r="J2327" s="251" t="s">
        <v>956</v>
      </c>
      <c r="K2327" s="251" t="s">
        <v>2495</v>
      </c>
      <c r="L2327" s="239"/>
      <c r="M2327" s="239"/>
      <c r="N2327" s="239"/>
      <c r="O2327" s="239"/>
    </row>
    <row r="2328" spans="2:15">
      <c r="B2328" s="251" t="s">
        <v>1438</v>
      </c>
      <c r="C2328" s="251" t="s">
        <v>4298</v>
      </c>
      <c r="D2328" s="251" t="s">
        <v>947</v>
      </c>
      <c r="E2328" s="251"/>
      <c r="F2328" s="251"/>
      <c r="G2328" s="251" t="s">
        <v>4301</v>
      </c>
      <c r="H2328" s="251" t="s">
        <v>4302</v>
      </c>
      <c r="I2328" s="679">
        <v>24.38</v>
      </c>
      <c r="J2328" s="251" t="s">
        <v>4141</v>
      </c>
      <c r="K2328" s="251" t="s">
        <v>2495</v>
      </c>
      <c r="L2328" s="239"/>
      <c r="M2328" s="239"/>
      <c r="N2328" s="239"/>
      <c r="O2328" s="239"/>
    </row>
    <row r="2329" spans="2:15">
      <c r="B2329" s="251" t="s">
        <v>1438</v>
      </c>
      <c r="C2329" s="251" t="s">
        <v>4298</v>
      </c>
      <c r="D2329" s="251" t="s">
        <v>4008</v>
      </c>
      <c r="E2329" s="251"/>
      <c r="F2329" s="251"/>
      <c r="G2329" s="251" t="s">
        <v>4299</v>
      </c>
      <c r="H2329" s="251" t="s">
        <v>4300</v>
      </c>
      <c r="I2329" s="679">
        <v>15.268000000000001</v>
      </c>
      <c r="J2329" s="251" t="s">
        <v>956</v>
      </c>
      <c r="K2329" s="251" t="s">
        <v>2495</v>
      </c>
      <c r="L2329" s="239"/>
      <c r="M2329" s="239"/>
      <c r="N2329" s="239"/>
      <c r="O2329" s="239"/>
    </row>
    <row r="2330" spans="2:15">
      <c r="B2330" s="251" t="s">
        <v>1438</v>
      </c>
      <c r="C2330" s="251" t="s">
        <v>4298</v>
      </c>
      <c r="D2330" s="251" t="s">
        <v>4008</v>
      </c>
      <c r="E2330" s="251"/>
      <c r="F2330" s="251"/>
      <c r="G2330" s="251" t="s">
        <v>4299</v>
      </c>
      <c r="H2330" s="251" t="s">
        <v>4300</v>
      </c>
      <c r="I2330" s="679">
        <v>36.533000000000001</v>
      </c>
      <c r="J2330" s="251" t="s">
        <v>956</v>
      </c>
      <c r="K2330" s="251" t="s">
        <v>2495</v>
      </c>
      <c r="L2330" s="239"/>
      <c r="M2330" s="239"/>
      <c r="N2330" s="239"/>
      <c r="O2330" s="239"/>
    </row>
    <row r="2331" spans="2:15">
      <c r="B2331" s="251" t="s">
        <v>1438</v>
      </c>
      <c r="C2331" s="251" t="s">
        <v>4298</v>
      </c>
      <c r="D2331" s="251" t="s">
        <v>4008</v>
      </c>
      <c r="E2331" s="251"/>
      <c r="F2331" s="251"/>
      <c r="G2331" s="251" t="s">
        <v>4299</v>
      </c>
      <c r="H2331" s="251" t="s">
        <v>4300</v>
      </c>
      <c r="I2331" s="679">
        <v>17.928999999999998</v>
      </c>
      <c r="J2331" s="251" t="s">
        <v>956</v>
      </c>
      <c r="K2331" s="251" t="s">
        <v>2495</v>
      </c>
      <c r="L2331" s="239"/>
      <c r="M2331" s="239"/>
      <c r="N2331" s="239"/>
      <c r="O2331" s="239"/>
    </row>
    <row r="2332" spans="2:15">
      <c r="B2332" s="251" t="s">
        <v>1438</v>
      </c>
      <c r="C2332" s="251" t="s">
        <v>4298</v>
      </c>
      <c r="D2332" s="251" t="s">
        <v>4008</v>
      </c>
      <c r="E2332" s="251"/>
      <c r="F2332" s="251"/>
      <c r="G2332" s="251" t="s">
        <v>4299</v>
      </c>
      <c r="H2332" s="251" t="s">
        <v>4300</v>
      </c>
      <c r="I2332" s="679">
        <v>16.61</v>
      </c>
      <c r="J2332" s="251" t="s">
        <v>956</v>
      </c>
      <c r="K2332" s="251" t="s">
        <v>2495</v>
      </c>
      <c r="L2332" s="239"/>
      <c r="M2332" s="239"/>
      <c r="N2332" s="239"/>
      <c r="O2332" s="239"/>
    </row>
    <row r="2333" spans="2:15">
      <c r="B2333" s="251" t="s">
        <v>1438</v>
      </c>
      <c r="C2333" s="251" t="s">
        <v>4298</v>
      </c>
      <c r="D2333" s="251" t="s">
        <v>4008</v>
      </c>
      <c r="E2333" s="251"/>
      <c r="F2333" s="251"/>
      <c r="G2333" s="251" t="s">
        <v>4299</v>
      </c>
      <c r="H2333" s="251" t="s">
        <v>4300</v>
      </c>
      <c r="I2333" s="679">
        <v>55.094000000000001</v>
      </c>
      <c r="J2333" s="251" t="s">
        <v>956</v>
      </c>
      <c r="K2333" s="251" t="s">
        <v>2495</v>
      </c>
      <c r="L2333" s="239"/>
      <c r="M2333" s="239"/>
      <c r="N2333" s="239"/>
      <c r="O2333" s="239"/>
    </row>
    <row r="2334" spans="2:15">
      <c r="B2334" s="251" t="s">
        <v>1438</v>
      </c>
      <c r="C2334" s="251" t="s">
        <v>4298</v>
      </c>
      <c r="D2334" s="251" t="s">
        <v>4008</v>
      </c>
      <c r="E2334" s="251"/>
      <c r="F2334" s="251"/>
      <c r="G2334" s="251" t="s">
        <v>4299</v>
      </c>
      <c r="H2334" s="251" t="s">
        <v>4300</v>
      </c>
      <c r="I2334" s="679">
        <v>16.898</v>
      </c>
      <c r="J2334" s="251" t="s">
        <v>956</v>
      </c>
      <c r="K2334" s="251" t="s">
        <v>2495</v>
      </c>
      <c r="L2334" s="239"/>
      <c r="M2334" s="239"/>
      <c r="N2334" s="239"/>
      <c r="O2334" s="239"/>
    </row>
    <row r="2335" spans="2:15">
      <c r="B2335" s="251" t="s">
        <v>1438</v>
      </c>
      <c r="C2335" s="251" t="s">
        <v>4298</v>
      </c>
      <c r="D2335" s="251" t="s">
        <v>4008</v>
      </c>
      <c r="E2335" s="251"/>
      <c r="F2335" s="251"/>
      <c r="G2335" s="251" t="s">
        <v>4299</v>
      </c>
      <c r="H2335" s="251" t="s">
        <v>4300</v>
      </c>
      <c r="I2335" s="679">
        <v>10.999000000000001</v>
      </c>
      <c r="J2335" s="251" t="s">
        <v>956</v>
      </c>
      <c r="K2335" s="251" t="s">
        <v>2495</v>
      </c>
      <c r="L2335" s="239"/>
      <c r="M2335" s="239"/>
      <c r="N2335" s="239"/>
      <c r="O2335" s="239"/>
    </row>
    <row r="2336" spans="2:15">
      <c r="B2336" s="251" t="s">
        <v>1438</v>
      </c>
      <c r="C2336" s="251" t="s">
        <v>4298</v>
      </c>
      <c r="D2336" s="251" t="s">
        <v>941</v>
      </c>
      <c r="E2336" s="251"/>
      <c r="F2336" s="251"/>
      <c r="G2336" s="251" t="s">
        <v>4301</v>
      </c>
      <c r="H2336" s="251" t="s">
        <v>4302</v>
      </c>
      <c r="I2336" s="679">
        <v>21.2</v>
      </c>
      <c r="J2336" s="251" t="s">
        <v>4141</v>
      </c>
      <c r="K2336" s="251" t="s">
        <v>2495</v>
      </c>
      <c r="L2336" s="239"/>
      <c r="M2336" s="239"/>
      <c r="N2336" s="239"/>
      <c r="O2336" s="239"/>
    </row>
    <row r="2337" spans="2:15">
      <c r="B2337" s="251" t="s">
        <v>1438</v>
      </c>
      <c r="C2337" s="251" t="s">
        <v>4298</v>
      </c>
      <c r="D2337" s="251" t="s">
        <v>4008</v>
      </c>
      <c r="E2337" s="251"/>
      <c r="F2337" s="251"/>
      <c r="G2337" s="251" t="s">
        <v>4299</v>
      </c>
      <c r="H2337" s="251" t="s">
        <v>4300</v>
      </c>
      <c r="I2337" s="679">
        <v>13.285</v>
      </c>
      <c r="J2337" s="251" t="s">
        <v>956</v>
      </c>
      <c r="K2337" s="251" t="s">
        <v>2495</v>
      </c>
      <c r="L2337" s="239"/>
      <c r="M2337" s="239"/>
      <c r="N2337" s="239"/>
      <c r="O2337" s="239"/>
    </row>
    <row r="2338" spans="2:15">
      <c r="B2338" s="251" t="s">
        <v>1438</v>
      </c>
      <c r="C2338" s="251" t="s">
        <v>4298</v>
      </c>
      <c r="D2338" s="251" t="s">
        <v>4008</v>
      </c>
      <c r="E2338" s="251"/>
      <c r="F2338" s="251"/>
      <c r="G2338" s="251" t="s">
        <v>4299</v>
      </c>
      <c r="H2338" s="251" t="s">
        <v>4300</v>
      </c>
      <c r="I2338" s="679">
        <v>27.253</v>
      </c>
      <c r="J2338" s="251" t="s">
        <v>956</v>
      </c>
      <c r="K2338" s="251" t="s">
        <v>2495</v>
      </c>
      <c r="L2338" s="239"/>
      <c r="M2338" s="239"/>
      <c r="N2338" s="239"/>
      <c r="O2338" s="239"/>
    </row>
    <row r="2339" spans="2:15">
      <c r="B2339" s="251" t="s">
        <v>1438</v>
      </c>
      <c r="C2339" s="251" t="s">
        <v>4298</v>
      </c>
      <c r="D2339" s="251" t="s">
        <v>4008</v>
      </c>
      <c r="E2339" s="251"/>
      <c r="F2339" s="251"/>
      <c r="G2339" s="251" t="s">
        <v>4299</v>
      </c>
      <c r="H2339" s="251" t="s">
        <v>4300</v>
      </c>
      <c r="I2339" s="679">
        <v>18.89</v>
      </c>
      <c r="J2339" s="251" t="s">
        <v>956</v>
      </c>
      <c r="K2339" s="251" t="s">
        <v>2495</v>
      </c>
      <c r="L2339" s="239"/>
      <c r="M2339" s="239"/>
      <c r="N2339" s="239"/>
      <c r="O2339" s="239"/>
    </row>
    <row r="2340" spans="2:15">
      <c r="B2340" s="251" t="s">
        <v>1438</v>
      </c>
      <c r="C2340" s="251" t="s">
        <v>4298</v>
      </c>
      <c r="D2340" s="251" t="s">
        <v>4008</v>
      </c>
      <c r="E2340" s="251"/>
      <c r="F2340" s="251"/>
      <c r="G2340" s="251" t="s">
        <v>4299</v>
      </c>
      <c r="H2340" s="251" t="s">
        <v>4300</v>
      </c>
      <c r="I2340" s="679">
        <v>18.100000000000001</v>
      </c>
      <c r="J2340" s="251" t="s">
        <v>956</v>
      </c>
      <c r="K2340" s="251" t="s">
        <v>2495</v>
      </c>
      <c r="L2340" s="239"/>
      <c r="M2340" s="239"/>
      <c r="N2340" s="239"/>
      <c r="O2340" s="239"/>
    </row>
    <row r="2341" spans="2:15">
      <c r="B2341" s="251" t="s">
        <v>1438</v>
      </c>
      <c r="C2341" s="251" t="s">
        <v>4298</v>
      </c>
      <c r="D2341" s="251" t="s">
        <v>4008</v>
      </c>
      <c r="E2341" s="251"/>
      <c r="F2341" s="251"/>
      <c r="G2341" s="251" t="s">
        <v>4299</v>
      </c>
      <c r="H2341" s="251" t="s">
        <v>4300</v>
      </c>
      <c r="I2341" s="679">
        <v>14.863</v>
      </c>
      <c r="J2341" s="251" t="s">
        <v>956</v>
      </c>
      <c r="K2341" s="251" t="s">
        <v>2495</v>
      </c>
      <c r="L2341" s="239"/>
      <c r="M2341" s="239"/>
      <c r="N2341" s="239"/>
      <c r="O2341" s="239"/>
    </row>
    <row r="2342" spans="2:15">
      <c r="B2342" s="251" t="s">
        <v>1438</v>
      </c>
      <c r="C2342" s="251" t="s">
        <v>4298</v>
      </c>
      <c r="D2342" s="251" t="s">
        <v>4008</v>
      </c>
      <c r="E2342" s="251"/>
      <c r="F2342" s="251"/>
      <c r="G2342" s="251" t="s">
        <v>4299</v>
      </c>
      <c r="H2342" s="251" t="s">
        <v>4300</v>
      </c>
      <c r="I2342" s="679">
        <v>55</v>
      </c>
      <c r="J2342" s="251" t="s">
        <v>956</v>
      </c>
      <c r="K2342" s="251" t="s">
        <v>2495</v>
      </c>
      <c r="L2342" s="239"/>
      <c r="M2342" s="239"/>
      <c r="N2342" s="239"/>
      <c r="O2342" s="239"/>
    </row>
    <row r="2343" spans="2:15">
      <c r="B2343" s="251" t="s">
        <v>1438</v>
      </c>
      <c r="C2343" s="251" t="s">
        <v>4298</v>
      </c>
      <c r="D2343" s="251" t="s">
        <v>4008</v>
      </c>
      <c r="E2343" s="251"/>
      <c r="F2343" s="251"/>
      <c r="G2343" s="251" t="s">
        <v>4299</v>
      </c>
      <c r="H2343" s="251" t="s">
        <v>4300</v>
      </c>
      <c r="I2343" s="679">
        <v>19.5</v>
      </c>
      <c r="J2343" s="251" t="s">
        <v>956</v>
      </c>
      <c r="K2343" s="251" t="s">
        <v>2495</v>
      </c>
      <c r="L2343" s="239"/>
      <c r="M2343" s="239"/>
      <c r="N2343" s="239"/>
      <c r="O2343" s="239"/>
    </row>
    <row r="2344" spans="2:15">
      <c r="B2344" s="251" t="s">
        <v>1438</v>
      </c>
      <c r="C2344" s="251" t="s">
        <v>4298</v>
      </c>
      <c r="D2344" s="251" t="s">
        <v>4008</v>
      </c>
      <c r="E2344" s="251"/>
      <c r="F2344" s="251"/>
      <c r="G2344" s="251" t="s">
        <v>4299</v>
      </c>
      <c r="H2344" s="251" t="s">
        <v>4300</v>
      </c>
      <c r="I2344" s="679">
        <v>36.533000000000001</v>
      </c>
      <c r="J2344" s="251" t="s">
        <v>956</v>
      </c>
      <c r="K2344" s="251" t="s">
        <v>2495</v>
      </c>
      <c r="L2344" s="239"/>
      <c r="M2344" s="239"/>
      <c r="N2344" s="239"/>
      <c r="O2344" s="239"/>
    </row>
    <row r="2345" spans="2:15">
      <c r="B2345" s="251" t="s">
        <v>1438</v>
      </c>
      <c r="C2345" s="251" t="s">
        <v>4298</v>
      </c>
      <c r="D2345" s="251" t="s">
        <v>4008</v>
      </c>
      <c r="E2345" s="251"/>
      <c r="F2345" s="251"/>
      <c r="G2345" s="251" t="s">
        <v>4299</v>
      </c>
      <c r="H2345" s="251" t="s">
        <v>4300</v>
      </c>
      <c r="I2345" s="679">
        <v>16.789000000000001</v>
      </c>
      <c r="J2345" s="251" t="s">
        <v>956</v>
      </c>
      <c r="K2345" s="251" t="s">
        <v>2495</v>
      </c>
      <c r="L2345" s="239"/>
      <c r="M2345" s="239"/>
      <c r="N2345" s="239"/>
      <c r="O2345" s="239"/>
    </row>
    <row r="2346" spans="2:15">
      <c r="B2346" s="251" t="s">
        <v>1438</v>
      </c>
      <c r="C2346" s="251" t="s">
        <v>4298</v>
      </c>
      <c r="D2346" s="251" t="s">
        <v>4008</v>
      </c>
      <c r="E2346" s="251"/>
      <c r="F2346" s="251"/>
      <c r="G2346" s="251" t="s">
        <v>4299</v>
      </c>
      <c r="H2346" s="251" t="s">
        <v>4300</v>
      </c>
      <c r="I2346" s="679">
        <v>15.826000000000001</v>
      </c>
      <c r="J2346" s="251" t="s">
        <v>956</v>
      </c>
      <c r="K2346" s="251" t="s">
        <v>2495</v>
      </c>
      <c r="L2346" s="239"/>
      <c r="M2346" s="239"/>
      <c r="N2346" s="239"/>
      <c r="O2346" s="239"/>
    </row>
    <row r="2347" spans="2:15">
      <c r="B2347" s="251" t="s">
        <v>1438</v>
      </c>
      <c r="C2347" s="251" t="s">
        <v>4298</v>
      </c>
      <c r="D2347" s="251" t="s">
        <v>4008</v>
      </c>
      <c r="E2347" s="251"/>
      <c r="F2347" s="251"/>
      <c r="G2347" s="251" t="s">
        <v>4299</v>
      </c>
      <c r="H2347" s="251" t="s">
        <v>4300</v>
      </c>
      <c r="I2347" s="679">
        <v>17.062000000000001</v>
      </c>
      <c r="J2347" s="251" t="s">
        <v>956</v>
      </c>
      <c r="K2347" s="251" t="s">
        <v>2495</v>
      </c>
      <c r="L2347" s="239"/>
      <c r="M2347" s="239"/>
      <c r="N2347" s="239"/>
      <c r="O2347" s="239"/>
    </row>
    <row r="2348" spans="2:15">
      <c r="B2348" s="251" t="s">
        <v>1438</v>
      </c>
      <c r="C2348" s="251" t="s">
        <v>4298</v>
      </c>
      <c r="D2348" s="251" t="s">
        <v>4008</v>
      </c>
      <c r="E2348" s="251"/>
      <c r="F2348" s="251"/>
      <c r="G2348" s="251" t="s">
        <v>4299</v>
      </c>
      <c r="H2348" s="251" t="s">
        <v>4300</v>
      </c>
      <c r="I2348" s="679">
        <v>16.917000000000002</v>
      </c>
      <c r="J2348" s="251" t="s">
        <v>956</v>
      </c>
      <c r="K2348" s="251" t="s">
        <v>2495</v>
      </c>
      <c r="L2348" s="239"/>
      <c r="M2348" s="239"/>
      <c r="N2348" s="239"/>
      <c r="O2348" s="239"/>
    </row>
    <row r="2349" spans="2:15">
      <c r="B2349" s="251" t="s">
        <v>1438</v>
      </c>
      <c r="C2349" s="251" t="s">
        <v>4298</v>
      </c>
      <c r="D2349" s="251" t="s">
        <v>4012</v>
      </c>
      <c r="E2349" s="251"/>
      <c r="F2349" s="251"/>
      <c r="G2349" s="251" t="s">
        <v>4299</v>
      </c>
      <c r="H2349" s="251" t="s">
        <v>4300</v>
      </c>
      <c r="I2349" s="679">
        <v>5.5510000000000002</v>
      </c>
      <c r="J2349" s="251" t="s">
        <v>956</v>
      </c>
      <c r="K2349" s="251" t="s">
        <v>2495</v>
      </c>
      <c r="L2349" s="239"/>
      <c r="M2349" s="239"/>
      <c r="N2349" s="239"/>
      <c r="O2349" s="239"/>
    </row>
    <row r="2350" spans="2:15">
      <c r="B2350" s="251" t="s">
        <v>1438</v>
      </c>
      <c r="C2350" s="251" t="s">
        <v>4298</v>
      </c>
      <c r="D2350" s="251" t="s">
        <v>4008</v>
      </c>
      <c r="E2350" s="251"/>
      <c r="F2350" s="251"/>
      <c r="G2350" s="251" t="s">
        <v>4299</v>
      </c>
      <c r="H2350" s="251" t="s">
        <v>4300</v>
      </c>
      <c r="I2350" s="679">
        <v>55</v>
      </c>
      <c r="J2350" s="251" t="s">
        <v>956</v>
      </c>
      <c r="K2350" s="251" t="s">
        <v>2495</v>
      </c>
      <c r="L2350" s="239"/>
      <c r="M2350" s="239"/>
      <c r="N2350" s="239"/>
      <c r="O2350" s="239"/>
    </row>
    <row r="2351" spans="2:15">
      <c r="B2351" s="251" t="s">
        <v>1438</v>
      </c>
      <c r="C2351" s="251" t="s">
        <v>4298</v>
      </c>
      <c r="D2351" s="251" t="s">
        <v>947</v>
      </c>
      <c r="E2351" s="251"/>
      <c r="F2351" s="251"/>
      <c r="G2351" s="251" t="s">
        <v>4301</v>
      </c>
      <c r="H2351" s="251" t="s">
        <v>4302</v>
      </c>
      <c r="I2351" s="679">
        <v>79.94</v>
      </c>
      <c r="J2351" s="251" t="s">
        <v>4141</v>
      </c>
      <c r="K2351" s="251" t="s">
        <v>2495</v>
      </c>
      <c r="L2351" s="239"/>
      <c r="M2351" s="239"/>
      <c r="N2351" s="239"/>
      <c r="O2351" s="239"/>
    </row>
    <row r="2352" spans="2:15">
      <c r="B2352" s="251" t="s">
        <v>1438</v>
      </c>
      <c r="C2352" s="251" t="s">
        <v>4298</v>
      </c>
      <c r="D2352" s="251" t="s">
        <v>4008</v>
      </c>
      <c r="E2352" s="251"/>
      <c r="F2352" s="251"/>
      <c r="G2352" s="251" t="s">
        <v>4299</v>
      </c>
      <c r="H2352" s="251" t="s">
        <v>4300</v>
      </c>
      <c r="I2352" s="679">
        <v>35.622</v>
      </c>
      <c r="J2352" s="251" t="s">
        <v>956</v>
      </c>
      <c r="K2352" s="251" t="s">
        <v>2495</v>
      </c>
      <c r="L2352" s="239"/>
      <c r="M2352" s="239"/>
      <c r="N2352" s="239"/>
      <c r="O2352" s="239"/>
    </row>
    <row r="2353" spans="2:15">
      <c r="B2353" s="251" t="s">
        <v>1438</v>
      </c>
      <c r="C2353" s="251" t="s">
        <v>4298</v>
      </c>
      <c r="D2353" s="251" t="s">
        <v>4008</v>
      </c>
      <c r="E2353" s="251"/>
      <c r="F2353" s="251"/>
      <c r="G2353" s="251" t="s">
        <v>4299</v>
      </c>
      <c r="H2353" s="251" t="s">
        <v>4300</v>
      </c>
      <c r="I2353" s="679">
        <v>14.2</v>
      </c>
      <c r="J2353" s="251" t="s">
        <v>956</v>
      </c>
      <c r="K2353" s="251" t="s">
        <v>2495</v>
      </c>
      <c r="L2353" s="239"/>
      <c r="M2353" s="239"/>
      <c r="N2353" s="239"/>
      <c r="O2353" s="239"/>
    </row>
    <row r="2354" spans="2:15">
      <c r="B2354" s="251" t="s">
        <v>1438</v>
      </c>
      <c r="C2354" s="251" t="s">
        <v>4298</v>
      </c>
      <c r="D2354" s="251" t="s">
        <v>4008</v>
      </c>
      <c r="E2354" s="251"/>
      <c r="F2354" s="251"/>
      <c r="G2354" s="251" t="s">
        <v>4299</v>
      </c>
      <c r="H2354" s="251" t="s">
        <v>4300</v>
      </c>
      <c r="I2354" s="679">
        <v>17.911999999999999</v>
      </c>
      <c r="J2354" s="251" t="s">
        <v>956</v>
      </c>
      <c r="K2354" s="251" t="s">
        <v>2495</v>
      </c>
      <c r="L2354" s="239"/>
      <c r="M2354" s="239"/>
      <c r="N2354" s="239"/>
      <c r="O2354" s="239"/>
    </row>
    <row r="2355" spans="2:15">
      <c r="B2355" s="251" t="s">
        <v>1438</v>
      </c>
      <c r="C2355" s="251" t="s">
        <v>4298</v>
      </c>
      <c r="D2355" s="251" t="s">
        <v>4008</v>
      </c>
      <c r="E2355" s="251"/>
      <c r="F2355" s="251"/>
      <c r="G2355" s="251" t="s">
        <v>4299</v>
      </c>
      <c r="H2355" s="251" t="s">
        <v>4300</v>
      </c>
      <c r="I2355" s="679">
        <v>15.929</v>
      </c>
      <c r="J2355" s="251" t="s">
        <v>956</v>
      </c>
      <c r="K2355" s="251" t="s">
        <v>2495</v>
      </c>
      <c r="L2355" s="239"/>
      <c r="M2355" s="239"/>
      <c r="N2355" s="239"/>
      <c r="O2355" s="239"/>
    </row>
    <row r="2356" spans="2:15">
      <c r="B2356" s="251" t="s">
        <v>1438</v>
      </c>
      <c r="C2356" s="251" t="s">
        <v>4298</v>
      </c>
      <c r="D2356" s="251" t="s">
        <v>957</v>
      </c>
      <c r="E2356" s="251"/>
      <c r="F2356" s="251"/>
      <c r="G2356" s="251"/>
      <c r="H2356" s="251"/>
      <c r="I2356" s="679">
        <v>9.9875000000000007</v>
      </c>
      <c r="J2356" s="251" t="s">
        <v>4141</v>
      </c>
      <c r="K2356" s="251" t="s">
        <v>2495</v>
      </c>
      <c r="L2356" s="239"/>
      <c r="M2356" s="239"/>
      <c r="N2356" s="239"/>
      <c r="O2356" s="239"/>
    </row>
    <row r="2357" spans="2:15">
      <c r="B2357" s="251" t="s">
        <v>1438</v>
      </c>
      <c r="C2357" s="251" t="s">
        <v>4298</v>
      </c>
      <c r="D2357" s="251" t="s">
        <v>4008</v>
      </c>
      <c r="E2357" s="251"/>
      <c r="F2357" s="251"/>
      <c r="G2357" s="251" t="s">
        <v>4299</v>
      </c>
      <c r="H2357" s="251" t="s">
        <v>4300</v>
      </c>
      <c r="I2357" s="679">
        <v>55</v>
      </c>
      <c r="J2357" s="251" t="s">
        <v>956</v>
      </c>
      <c r="K2357" s="251" t="s">
        <v>2495</v>
      </c>
      <c r="L2357" s="239"/>
      <c r="M2357" s="239"/>
      <c r="N2357" s="239"/>
      <c r="O2357" s="239"/>
    </row>
    <row r="2358" spans="2:15">
      <c r="B2358" s="251" t="s">
        <v>1438</v>
      </c>
      <c r="C2358" s="251" t="s">
        <v>4298</v>
      </c>
      <c r="D2358" s="251" t="s">
        <v>4008</v>
      </c>
      <c r="E2358" s="251"/>
      <c r="F2358" s="251"/>
      <c r="G2358" s="251" t="s">
        <v>4299</v>
      </c>
      <c r="H2358" s="251" t="s">
        <v>4300</v>
      </c>
      <c r="I2358" s="679">
        <v>12.249000000000001</v>
      </c>
      <c r="J2358" s="251" t="s">
        <v>956</v>
      </c>
      <c r="K2358" s="251" t="s">
        <v>2495</v>
      </c>
      <c r="L2358" s="239"/>
      <c r="M2358" s="239"/>
      <c r="N2358" s="239"/>
      <c r="O2358" s="239"/>
    </row>
    <row r="2359" spans="2:15">
      <c r="B2359" s="251" t="s">
        <v>1438</v>
      </c>
      <c r="C2359" s="251" t="s">
        <v>4298</v>
      </c>
      <c r="D2359" s="251" t="s">
        <v>4008</v>
      </c>
      <c r="E2359" s="251"/>
      <c r="F2359" s="251"/>
      <c r="G2359" s="251" t="s">
        <v>4299</v>
      </c>
      <c r="H2359" s="251" t="s">
        <v>4300</v>
      </c>
      <c r="I2359" s="679">
        <v>19.309999999999999</v>
      </c>
      <c r="J2359" s="251" t="s">
        <v>956</v>
      </c>
      <c r="K2359" s="251" t="s">
        <v>2495</v>
      </c>
      <c r="L2359" s="239"/>
      <c r="M2359" s="239"/>
      <c r="N2359" s="239"/>
      <c r="O2359" s="239"/>
    </row>
    <row r="2360" spans="2:15">
      <c r="B2360" s="251" t="s">
        <v>1438</v>
      </c>
      <c r="C2360" s="251" t="s">
        <v>4298</v>
      </c>
      <c r="D2360" s="251" t="s">
        <v>4008</v>
      </c>
      <c r="E2360" s="251"/>
      <c r="F2360" s="251"/>
      <c r="G2360" s="251" t="s">
        <v>4299</v>
      </c>
      <c r="H2360" s="251" t="s">
        <v>4300</v>
      </c>
      <c r="I2360" s="679">
        <v>40.771999999999998</v>
      </c>
      <c r="J2360" s="251" t="s">
        <v>956</v>
      </c>
      <c r="K2360" s="251" t="s">
        <v>2495</v>
      </c>
      <c r="L2360" s="239"/>
      <c r="M2360" s="239"/>
      <c r="N2360" s="239"/>
      <c r="O2360" s="239"/>
    </row>
    <row r="2361" spans="2:15">
      <c r="B2361" s="251" t="s">
        <v>1438</v>
      </c>
      <c r="C2361" s="251" t="s">
        <v>4298</v>
      </c>
      <c r="D2361" s="251" t="s">
        <v>4008</v>
      </c>
      <c r="E2361" s="251"/>
      <c r="F2361" s="251"/>
      <c r="G2361" s="251" t="s">
        <v>4299</v>
      </c>
      <c r="H2361" s="251" t="s">
        <v>4300</v>
      </c>
      <c r="I2361" s="679">
        <v>13.336</v>
      </c>
      <c r="J2361" s="251" t="s">
        <v>956</v>
      </c>
      <c r="K2361" s="251" t="s">
        <v>2495</v>
      </c>
      <c r="L2361" s="239"/>
      <c r="M2361" s="239"/>
      <c r="N2361" s="239"/>
      <c r="O2361" s="239"/>
    </row>
    <row r="2362" spans="2:15">
      <c r="B2362" s="251" t="s">
        <v>1438</v>
      </c>
      <c r="C2362" s="251" t="s">
        <v>4298</v>
      </c>
      <c r="D2362" s="251" t="s">
        <v>4008</v>
      </c>
      <c r="E2362" s="251"/>
      <c r="F2362" s="251"/>
      <c r="G2362" s="251" t="s">
        <v>4299</v>
      </c>
      <c r="H2362" s="251" t="s">
        <v>4300</v>
      </c>
      <c r="I2362" s="679">
        <v>16.899999999999999</v>
      </c>
      <c r="J2362" s="251" t="s">
        <v>956</v>
      </c>
      <c r="K2362" s="251" t="s">
        <v>2495</v>
      </c>
      <c r="L2362" s="239"/>
      <c r="M2362" s="239"/>
      <c r="N2362" s="239"/>
      <c r="O2362" s="239"/>
    </row>
    <row r="2363" spans="2:15">
      <c r="B2363" s="251" t="s">
        <v>1438</v>
      </c>
      <c r="C2363" s="251" t="s">
        <v>4298</v>
      </c>
      <c r="D2363" s="251" t="s">
        <v>4008</v>
      </c>
      <c r="E2363" s="251"/>
      <c r="F2363" s="251"/>
      <c r="G2363" s="251" t="s">
        <v>4299</v>
      </c>
      <c r="H2363" s="251" t="s">
        <v>4300</v>
      </c>
      <c r="I2363" s="679">
        <v>12.69</v>
      </c>
      <c r="J2363" s="251" t="s">
        <v>956</v>
      </c>
      <c r="K2363" s="251" t="s">
        <v>2495</v>
      </c>
      <c r="L2363" s="239"/>
      <c r="M2363" s="239"/>
      <c r="N2363" s="239"/>
      <c r="O2363" s="239"/>
    </row>
    <row r="2364" spans="2:15">
      <c r="B2364" s="251" t="s">
        <v>1438</v>
      </c>
      <c r="C2364" s="251" t="s">
        <v>4298</v>
      </c>
      <c r="D2364" s="251" t="s">
        <v>4008</v>
      </c>
      <c r="E2364" s="251"/>
      <c r="F2364" s="251"/>
      <c r="G2364" s="251" t="s">
        <v>4299</v>
      </c>
      <c r="H2364" s="251" t="s">
        <v>4300</v>
      </c>
      <c r="I2364" s="679">
        <v>15.137</v>
      </c>
      <c r="J2364" s="251" t="s">
        <v>956</v>
      </c>
      <c r="K2364" s="251" t="s">
        <v>2495</v>
      </c>
      <c r="L2364" s="239"/>
      <c r="M2364" s="239"/>
      <c r="N2364" s="239"/>
      <c r="O2364" s="239"/>
    </row>
    <row r="2365" spans="2:15">
      <c r="B2365" s="251" t="s">
        <v>1438</v>
      </c>
      <c r="C2365" s="251" t="s">
        <v>4298</v>
      </c>
      <c r="D2365" s="251" t="s">
        <v>4008</v>
      </c>
      <c r="E2365" s="251"/>
      <c r="F2365" s="251"/>
      <c r="G2365" s="251" t="s">
        <v>4299</v>
      </c>
      <c r="H2365" s="251" t="s">
        <v>4300</v>
      </c>
      <c r="I2365" s="679">
        <v>79.456999999999994</v>
      </c>
      <c r="J2365" s="251" t="s">
        <v>956</v>
      </c>
      <c r="K2365" s="251" t="s">
        <v>2495</v>
      </c>
      <c r="L2365" s="239"/>
      <c r="M2365" s="239"/>
      <c r="N2365" s="239"/>
      <c r="O2365" s="239"/>
    </row>
    <row r="2366" spans="2:15">
      <c r="B2366" s="251" t="s">
        <v>1438</v>
      </c>
      <c r="C2366" s="251" t="s">
        <v>4298</v>
      </c>
      <c r="D2366" s="251" t="s">
        <v>4008</v>
      </c>
      <c r="E2366" s="251"/>
      <c r="F2366" s="251"/>
      <c r="G2366" s="251" t="s">
        <v>4299</v>
      </c>
      <c r="H2366" s="251" t="s">
        <v>4300</v>
      </c>
      <c r="I2366" s="679">
        <v>35.962000000000003</v>
      </c>
      <c r="J2366" s="251" t="s">
        <v>956</v>
      </c>
      <c r="K2366" s="251" t="s">
        <v>2495</v>
      </c>
      <c r="L2366" s="239"/>
      <c r="M2366" s="239"/>
      <c r="N2366" s="239"/>
      <c r="O2366" s="239"/>
    </row>
    <row r="2367" spans="2:15">
      <c r="B2367" s="251" t="s">
        <v>1438</v>
      </c>
      <c r="C2367" s="251" t="s">
        <v>4298</v>
      </c>
      <c r="D2367" s="251" t="s">
        <v>4008</v>
      </c>
      <c r="E2367" s="251"/>
      <c r="F2367" s="251"/>
      <c r="G2367" s="251" t="s">
        <v>4299</v>
      </c>
      <c r="H2367" s="251" t="s">
        <v>4300</v>
      </c>
      <c r="I2367" s="679">
        <v>18.096</v>
      </c>
      <c r="J2367" s="251" t="s">
        <v>956</v>
      </c>
      <c r="K2367" s="251" t="s">
        <v>2495</v>
      </c>
      <c r="L2367" s="239"/>
      <c r="M2367" s="239"/>
      <c r="N2367" s="239"/>
      <c r="O2367" s="239"/>
    </row>
    <row r="2368" spans="2:15">
      <c r="B2368" s="251" t="s">
        <v>1438</v>
      </c>
      <c r="C2368" s="251" t="s">
        <v>4298</v>
      </c>
      <c r="D2368" s="251" t="s">
        <v>4008</v>
      </c>
      <c r="E2368" s="251"/>
      <c r="F2368" s="251"/>
      <c r="G2368" s="251" t="s">
        <v>4299</v>
      </c>
      <c r="H2368" s="251" t="s">
        <v>4300</v>
      </c>
      <c r="I2368" s="679">
        <v>10.76</v>
      </c>
      <c r="J2368" s="251" t="s">
        <v>956</v>
      </c>
      <c r="K2368" s="251" t="s">
        <v>2495</v>
      </c>
      <c r="L2368" s="239"/>
      <c r="M2368" s="239"/>
      <c r="N2368" s="239"/>
      <c r="O2368" s="239"/>
    </row>
    <row r="2369" spans="2:15">
      <c r="B2369" s="251" t="s">
        <v>1438</v>
      </c>
      <c r="C2369" s="251" t="s">
        <v>4298</v>
      </c>
      <c r="D2369" s="251" t="s">
        <v>4008</v>
      </c>
      <c r="E2369" s="251"/>
      <c r="F2369" s="251"/>
      <c r="G2369" s="251" t="s">
        <v>4299</v>
      </c>
      <c r="H2369" s="251" t="s">
        <v>4300</v>
      </c>
      <c r="I2369" s="679">
        <v>14.778</v>
      </c>
      <c r="J2369" s="251" t="s">
        <v>956</v>
      </c>
      <c r="K2369" s="251" t="s">
        <v>2495</v>
      </c>
      <c r="L2369" s="239"/>
      <c r="M2369" s="239"/>
      <c r="N2369" s="239"/>
      <c r="O2369" s="239"/>
    </row>
    <row r="2370" spans="2:15">
      <c r="B2370" s="251" t="s">
        <v>1438</v>
      </c>
      <c r="C2370" s="251" t="s">
        <v>4298</v>
      </c>
      <c r="D2370" s="251" t="s">
        <v>941</v>
      </c>
      <c r="E2370" s="251"/>
      <c r="F2370" s="251"/>
      <c r="G2370" s="251" t="s">
        <v>4301</v>
      </c>
      <c r="H2370" s="251" t="s">
        <v>4302</v>
      </c>
      <c r="I2370" s="679">
        <v>21.2</v>
      </c>
      <c r="J2370" s="251" t="s">
        <v>4141</v>
      </c>
      <c r="K2370" s="251" t="s">
        <v>2495</v>
      </c>
      <c r="L2370" s="239"/>
      <c r="M2370" s="239"/>
      <c r="N2370" s="239"/>
      <c r="O2370" s="239"/>
    </row>
    <row r="2371" spans="2:15">
      <c r="B2371" s="251" t="s">
        <v>1438</v>
      </c>
      <c r="C2371" s="251" t="s">
        <v>4298</v>
      </c>
      <c r="D2371" s="251" t="s">
        <v>949</v>
      </c>
      <c r="E2371" s="251"/>
      <c r="F2371" s="251"/>
      <c r="G2371" s="251" t="s">
        <v>4308</v>
      </c>
      <c r="H2371" s="251" t="s">
        <v>4309</v>
      </c>
      <c r="I2371" s="679">
        <v>0.56999999999999995</v>
      </c>
      <c r="J2371" s="251" t="s">
        <v>944</v>
      </c>
      <c r="K2371" s="251" t="s">
        <v>2495</v>
      </c>
      <c r="L2371" s="239"/>
      <c r="M2371" s="239"/>
      <c r="N2371" s="239"/>
      <c r="O2371" s="239"/>
    </row>
    <row r="2372" spans="2:15">
      <c r="B2372" s="251" t="s">
        <v>1438</v>
      </c>
      <c r="C2372" s="251" t="s">
        <v>4298</v>
      </c>
      <c r="D2372" s="251" t="s">
        <v>4008</v>
      </c>
      <c r="E2372" s="251"/>
      <c r="F2372" s="251"/>
      <c r="G2372" s="251" t="s">
        <v>4299</v>
      </c>
      <c r="H2372" s="251" t="s">
        <v>4300</v>
      </c>
      <c r="I2372" s="679">
        <v>14.282</v>
      </c>
      <c r="J2372" s="251" t="s">
        <v>956</v>
      </c>
      <c r="K2372" s="251" t="s">
        <v>2495</v>
      </c>
      <c r="L2372" s="239"/>
      <c r="M2372" s="239"/>
      <c r="N2372" s="239"/>
      <c r="O2372" s="239"/>
    </row>
    <row r="2373" spans="2:15">
      <c r="B2373" s="251" t="s">
        <v>1438</v>
      </c>
      <c r="C2373" s="251" t="s">
        <v>4298</v>
      </c>
      <c r="D2373" s="251" t="s">
        <v>4008</v>
      </c>
      <c r="E2373" s="251"/>
      <c r="F2373" s="251"/>
      <c r="G2373" s="251" t="s">
        <v>4299</v>
      </c>
      <c r="H2373" s="251" t="s">
        <v>4300</v>
      </c>
      <c r="I2373" s="679">
        <v>10.262</v>
      </c>
      <c r="J2373" s="251" t="s">
        <v>956</v>
      </c>
      <c r="K2373" s="251" t="s">
        <v>2495</v>
      </c>
      <c r="L2373" s="239"/>
      <c r="M2373" s="239"/>
      <c r="N2373" s="239"/>
      <c r="O2373" s="239"/>
    </row>
    <row r="2374" spans="2:15">
      <c r="B2374" s="251" t="s">
        <v>1438</v>
      </c>
      <c r="C2374" s="251" t="s">
        <v>4298</v>
      </c>
      <c r="D2374" s="251" t="s">
        <v>4012</v>
      </c>
      <c r="E2374" s="251"/>
      <c r="F2374" s="251"/>
      <c r="G2374" s="251" t="s">
        <v>4299</v>
      </c>
      <c r="H2374" s="251" t="s">
        <v>4300</v>
      </c>
      <c r="I2374" s="679">
        <v>5</v>
      </c>
      <c r="J2374" s="251" t="s">
        <v>956</v>
      </c>
      <c r="K2374" s="251" t="s">
        <v>2495</v>
      </c>
      <c r="L2374" s="239"/>
      <c r="M2374" s="239"/>
      <c r="N2374" s="239"/>
      <c r="O2374" s="239"/>
    </row>
    <row r="2375" spans="2:15">
      <c r="B2375" s="251" t="s">
        <v>1438</v>
      </c>
      <c r="C2375" s="251" t="s">
        <v>4298</v>
      </c>
      <c r="D2375" s="251" t="s">
        <v>4008</v>
      </c>
      <c r="E2375" s="251"/>
      <c r="F2375" s="251"/>
      <c r="G2375" s="251" t="s">
        <v>4299</v>
      </c>
      <c r="H2375" s="251" t="s">
        <v>4300</v>
      </c>
      <c r="I2375" s="679">
        <v>60</v>
      </c>
      <c r="J2375" s="251" t="s">
        <v>956</v>
      </c>
      <c r="K2375" s="251" t="s">
        <v>2495</v>
      </c>
      <c r="L2375" s="239"/>
      <c r="M2375" s="239"/>
      <c r="N2375" s="239"/>
      <c r="O2375" s="239"/>
    </row>
    <row r="2376" spans="2:15">
      <c r="B2376" s="251" t="s">
        <v>1438</v>
      </c>
      <c r="C2376" s="251" t="s">
        <v>4298</v>
      </c>
      <c r="D2376" s="251" t="s">
        <v>4008</v>
      </c>
      <c r="E2376" s="251"/>
      <c r="F2376" s="251"/>
      <c r="G2376" s="251" t="s">
        <v>4299</v>
      </c>
      <c r="H2376" s="251" t="s">
        <v>4300</v>
      </c>
      <c r="I2376" s="679">
        <v>13.268000000000001</v>
      </c>
      <c r="J2376" s="251" t="s">
        <v>956</v>
      </c>
      <c r="K2376" s="251" t="s">
        <v>2495</v>
      </c>
      <c r="L2376" s="239"/>
      <c r="M2376" s="239"/>
      <c r="N2376" s="239"/>
      <c r="O2376" s="239"/>
    </row>
    <row r="2377" spans="2:15">
      <c r="B2377" s="251" t="s">
        <v>1438</v>
      </c>
      <c r="C2377" s="251" t="s">
        <v>4298</v>
      </c>
      <c r="D2377" s="251" t="s">
        <v>4008</v>
      </c>
      <c r="E2377" s="251"/>
      <c r="F2377" s="251"/>
      <c r="G2377" s="251" t="s">
        <v>4299</v>
      </c>
      <c r="H2377" s="251" t="s">
        <v>4300</v>
      </c>
      <c r="I2377" s="679">
        <v>16.169</v>
      </c>
      <c r="J2377" s="251" t="s">
        <v>956</v>
      </c>
      <c r="K2377" s="251" t="s">
        <v>2495</v>
      </c>
      <c r="L2377" s="239"/>
      <c r="M2377" s="239"/>
      <c r="N2377" s="239"/>
      <c r="O2377" s="239"/>
    </row>
    <row r="2378" spans="2:15">
      <c r="B2378" s="251" t="s">
        <v>1438</v>
      </c>
      <c r="C2378" s="251" t="s">
        <v>4298</v>
      </c>
      <c r="D2378" s="251" t="s">
        <v>941</v>
      </c>
      <c r="E2378" s="251"/>
      <c r="F2378" s="251"/>
      <c r="G2378" s="251" t="s">
        <v>4301</v>
      </c>
      <c r="H2378" s="251" t="s">
        <v>4302</v>
      </c>
      <c r="I2378" s="679">
        <v>22.34</v>
      </c>
      <c r="J2378" s="251" t="s">
        <v>4141</v>
      </c>
      <c r="K2378" s="251" t="s">
        <v>2495</v>
      </c>
      <c r="L2378" s="239"/>
      <c r="M2378" s="239"/>
      <c r="N2378" s="239"/>
      <c r="O2378" s="239"/>
    </row>
    <row r="2379" spans="2:15">
      <c r="B2379" s="251" t="s">
        <v>1438</v>
      </c>
      <c r="C2379" s="251" t="s">
        <v>4298</v>
      </c>
      <c r="D2379" s="251" t="s">
        <v>953</v>
      </c>
      <c r="E2379" s="251"/>
      <c r="F2379" s="251"/>
      <c r="G2379" s="251" t="s">
        <v>4301</v>
      </c>
      <c r="H2379" s="251" t="s">
        <v>4302</v>
      </c>
      <c r="I2379" s="679">
        <v>21.03</v>
      </c>
      <c r="J2379" s="251" t="s">
        <v>4141</v>
      </c>
      <c r="K2379" s="251" t="s">
        <v>2495</v>
      </c>
      <c r="L2379" s="239"/>
      <c r="M2379" s="239"/>
      <c r="N2379" s="239"/>
      <c r="O2379" s="239"/>
    </row>
    <row r="2380" spans="2:15">
      <c r="B2380" s="251" t="s">
        <v>1438</v>
      </c>
      <c r="C2380" s="251" t="s">
        <v>4298</v>
      </c>
      <c r="D2380" s="251" t="s">
        <v>4008</v>
      </c>
      <c r="E2380" s="251"/>
      <c r="F2380" s="251"/>
      <c r="G2380" s="251" t="s">
        <v>4299</v>
      </c>
      <c r="H2380" s="251" t="s">
        <v>4300</v>
      </c>
      <c r="I2380" s="679">
        <v>18.010000000000002</v>
      </c>
      <c r="J2380" s="251" t="s">
        <v>956</v>
      </c>
      <c r="K2380" s="251" t="s">
        <v>2495</v>
      </c>
      <c r="L2380" s="239"/>
      <c r="M2380" s="239"/>
      <c r="N2380" s="239"/>
      <c r="O2380" s="239"/>
    </row>
    <row r="2381" spans="2:15">
      <c r="B2381" s="251" t="s">
        <v>1438</v>
      </c>
      <c r="C2381" s="251" t="s">
        <v>4298</v>
      </c>
      <c r="D2381" s="251" t="s">
        <v>4008</v>
      </c>
      <c r="E2381" s="251"/>
      <c r="F2381" s="251"/>
      <c r="G2381" s="251" t="s">
        <v>4299</v>
      </c>
      <c r="H2381" s="251" t="s">
        <v>4300</v>
      </c>
      <c r="I2381" s="679">
        <v>17.471</v>
      </c>
      <c r="J2381" s="251" t="s">
        <v>956</v>
      </c>
      <c r="K2381" s="251" t="s">
        <v>2495</v>
      </c>
      <c r="L2381" s="239"/>
      <c r="M2381" s="239"/>
      <c r="N2381" s="239"/>
      <c r="O2381" s="239"/>
    </row>
    <row r="2382" spans="2:15">
      <c r="B2382" s="251" t="s">
        <v>1438</v>
      </c>
      <c r="C2382" s="251" t="s">
        <v>4298</v>
      </c>
      <c r="D2382" s="251" t="s">
        <v>4008</v>
      </c>
      <c r="E2382" s="251"/>
      <c r="F2382" s="251"/>
      <c r="G2382" s="251" t="s">
        <v>4299</v>
      </c>
      <c r="H2382" s="251" t="s">
        <v>4300</v>
      </c>
      <c r="I2382" s="679">
        <v>9.8949999999999996</v>
      </c>
      <c r="J2382" s="251" t="s">
        <v>956</v>
      </c>
      <c r="K2382" s="251" t="s">
        <v>2495</v>
      </c>
      <c r="L2382" s="239"/>
      <c r="M2382" s="239"/>
      <c r="N2382" s="239"/>
      <c r="O2382" s="239"/>
    </row>
    <row r="2383" spans="2:15">
      <c r="B2383" s="251" t="s">
        <v>1438</v>
      </c>
      <c r="C2383" s="251" t="s">
        <v>4298</v>
      </c>
      <c r="D2383" s="251" t="s">
        <v>4008</v>
      </c>
      <c r="E2383" s="251"/>
      <c r="F2383" s="251"/>
      <c r="G2383" s="251" t="s">
        <v>4299</v>
      </c>
      <c r="H2383" s="251" t="s">
        <v>4300</v>
      </c>
      <c r="I2383" s="679">
        <v>9.9789999999999992</v>
      </c>
      <c r="J2383" s="251" t="s">
        <v>956</v>
      </c>
      <c r="K2383" s="251" t="s">
        <v>2495</v>
      </c>
      <c r="L2383" s="239"/>
      <c r="M2383" s="239"/>
      <c r="N2383" s="239"/>
      <c r="O2383" s="239"/>
    </row>
    <row r="2384" spans="2:15">
      <c r="B2384" s="251" t="s">
        <v>1438</v>
      </c>
      <c r="C2384" s="251" t="s">
        <v>4298</v>
      </c>
      <c r="D2384" s="251" t="s">
        <v>4008</v>
      </c>
      <c r="E2384" s="251"/>
      <c r="F2384" s="251"/>
      <c r="G2384" s="251" t="s">
        <v>4299</v>
      </c>
      <c r="H2384" s="251" t="s">
        <v>4300</v>
      </c>
      <c r="I2384" s="679">
        <v>16.635999999999999</v>
      </c>
      <c r="J2384" s="251" t="s">
        <v>956</v>
      </c>
      <c r="K2384" s="251" t="s">
        <v>2495</v>
      </c>
      <c r="L2384" s="239"/>
      <c r="M2384" s="239"/>
      <c r="N2384" s="239"/>
      <c r="O2384" s="239"/>
    </row>
    <row r="2385" spans="2:15">
      <c r="B2385" s="251" t="s">
        <v>1438</v>
      </c>
      <c r="C2385" s="251" t="s">
        <v>4298</v>
      </c>
      <c r="D2385" s="251" t="s">
        <v>4008</v>
      </c>
      <c r="E2385" s="251"/>
      <c r="F2385" s="251"/>
      <c r="G2385" s="251" t="s">
        <v>4299</v>
      </c>
      <c r="H2385" s="251" t="s">
        <v>4300</v>
      </c>
      <c r="I2385" s="679">
        <v>33.116999999999997</v>
      </c>
      <c r="J2385" s="251" t="s">
        <v>956</v>
      </c>
      <c r="K2385" s="251" t="s">
        <v>2495</v>
      </c>
      <c r="L2385" s="239"/>
      <c r="M2385" s="239"/>
      <c r="N2385" s="239"/>
      <c r="O2385" s="239"/>
    </row>
    <row r="2386" spans="2:15">
      <c r="B2386" s="251" t="s">
        <v>1438</v>
      </c>
      <c r="C2386" s="251" t="s">
        <v>4298</v>
      </c>
      <c r="D2386" s="251" t="s">
        <v>4008</v>
      </c>
      <c r="E2386" s="251"/>
      <c r="F2386" s="251"/>
      <c r="G2386" s="251" t="s">
        <v>4299</v>
      </c>
      <c r="H2386" s="251" t="s">
        <v>4300</v>
      </c>
      <c r="I2386" s="679">
        <v>55</v>
      </c>
      <c r="J2386" s="251" t="s">
        <v>956</v>
      </c>
      <c r="K2386" s="251" t="s">
        <v>2495</v>
      </c>
      <c r="L2386" s="239"/>
      <c r="M2386" s="239"/>
      <c r="N2386" s="239"/>
      <c r="O2386" s="239"/>
    </row>
    <row r="2387" spans="2:15">
      <c r="B2387" s="251" t="s">
        <v>1438</v>
      </c>
      <c r="C2387" s="251" t="s">
        <v>4298</v>
      </c>
      <c r="D2387" s="251" t="s">
        <v>4008</v>
      </c>
      <c r="E2387" s="251"/>
      <c r="F2387" s="251"/>
      <c r="G2387" s="251" t="s">
        <v>4299</v>
      </c>
      <c r="H2387" s="251" t="s">
        <v>4300</v>
      </c>
      <c r="I2387" s="679">
        <v>16.66</v>
      </c>
      <c r="J2387" s="251" t="s">
        <v>956</v>
      </c>
      <c r="K2387" s="251" t="s">
        <v>2495</v>
      </c>
      <c r="L2387" s="239"/>
      <c r="M2387" s="239"/>
      <c r="N2387" s="239"/>
      <c r="O2387" s="239"/>
    </row>
    <row r="2388" spans="2:15">
      <c r="B2388" s="251" t="s">
        <v>1438</v>
      </c>
      <c r="C2388" s="251" t="s">
        <v>4298</v>
      </c>
      <c r="D2388" s="251" t="s">
        <v>4008</v>
      </c>
      <c r="E2388" s="251"/>
      <c r="F2388" s="251"/>
      <c r="G2388" s="251" t="s">
        <v>4299</v>
      </c>
      <c r="H2388" s="251" t="s">
        <v>4300</v>
      </c>
      <c r="I2388" s="679">
        <v>17.081</v>
      </c>
      <c r="J2388" s="251" t="s">
        <v>956</v>
      </c>
      <c r="K2388" s="251" t="s">
        <v>2495</v>
      </c>
      <c r="L2388" s="239"/>
      <c r="M2388" s="239"/>
      <c r="N2388" s="239"/>
      <c r="O2388" s="239"/>
    </row>
    <row r="2389" spans="2:15">
      <c r="B2389" s="251" t="s">
        <v>1438</v>
      </c>
      <c r="C2389" s="251" t="s">
        <v>4298</v>
      </c>
      <c r="D2389" s="251" t="s">
        <v>4008</v>
      </c>
      <c r="E2389" s="251"/>
      <c r="F2389" s="251"/>
      <c r="G2389" s="251" t="s">
        <v>4299</v>
      </c>
      <c r="H2389" s="251" t="s">
        <v>4300</v>
      </c>
      <c r="I2389" s="679">
        <v>14.914</v>
      </c>
      <c r="J2389" s="251" t="s">
        <v>956</v>
      </c>
      <c r="K2389" s="251" t="s">
        <v>2495</v>
      </c>
      <c r="L2389" s="239"/>
      <c r="M2389" s="239"/>
      <c r="N2389" s="239"/>
      <c r="O2389" s="239"/>
    </row>
    <row r="2390" spans="2:15">
      <c r="B2390" s="251" t="s">
        <v>1438</v>
      </c>
      <c r="C2390" s="251" t="s">
        <v>4298</v>
      </c>
      <c r="D2390" s="251" t="s">
        <v>4008</v>
      </c>
      <c r="E2390" s="251"/>
      <c r="F2390" s="251"/>
      <c r="G2390" s="251" t="s">
        <v>4299</v>
      </c>
      <c r="H2390" s="251" t="s">
        <v>4300</v>
      </c>
      <c r="I2390" s="679">
        <v>17.812000000000001</v>
      </c>
      <c r="J2390" s="251" t="s">
        <v>956</v>
      </c>
      <c r="K2390" s="251" t="s">
        <v>2495</v>
      </c>
      <c r="L2390" s="239"/>
      <c r="M2390" s="239"/>
      <c r="N2390" s="239"/>
      <c r="O2390" s="239"/>
    </row>
    <row r="2391" spans="2:15">
      <c r="B2391" s="251" t="s">
        <v>1438</v>
      </c>
      <c r="C2391" s="251" t="s">
        <v>4298</v>
      </c>
      <c r="D2391" s="251" t="s">
        <v>4008</v>
      </c>
      <c r="E2391" s="251"/>
      <c r="F2391" s="251"/>
      <c r="G2391" s="251" t="s">
        <v>4299</v>
      </c>
      <c r="H2391" s="251" t="s">
        <v>4300</v>
      </c>
      <c r="I2391" s="679">
        <v>18.399000000000001</v>
      </c>
      <c r="J2391" s="251" t="s">
        <v>956</v>
      </c>
      <c r="K2391" s="251" t="s">
        <v>2495</v>
      </c>
      <c r="L2391" s="239"/>
      <c r="M2391" s="239"/>
      <c r="N2391" s="239"/>
      <c r="O2391" s="239"/>
    </row>
    <row r="2392" spans="2:15">
      <c r="B2392" s="251" t="s">
        <v>1438</v>
      </c>
      <c r="C2392" s="251" t="s">
        <v>4298</v>
      </c>
      <c r="D2392" s="251" t="s">
        <v>4008</v>
      </c>
      <c r="E2392" s="251"/>
      <c r="F2392" s="251"/>
      <c r="G2392" s="251" t="s">
        <v>4299</v>
      </c>
      <c r="H2392" s="251" t="s">
        <v>4300</v>
      </c>
      <c r="I2392" s="679">
        <v>33</v>
      </c>
      <c r="J2392" s="251" t="s">
        <v>956</v>
      </c>
      <c r="K2392" s="251" t="s">
        <v>2495</v>
      </c>
      <c r="L2392" s="239"/>
      <c r="M2392" s="239"/>
      <c r="N2392" s="239"/>
      <c r="O2392" s="239"/>
    </row>
    <row r="2393" spans="2:15">
      <c r="B2393" s="251" t="s">
        <v>1438</v>
      </c>
      <c r="C2393" s="251" t="s">
        <v>4298</v>
      </c>
      <c r="D2393" s="251" t="s">
        <v>4008</v>
      </c>
      <c r="E2393" s="251"/>
      <c r="F2393" s="251"/>
      <c r="G2393" s="251" t="s">
        <v>4299</v>
      </c>
      <c r="H2393" s="251" t="s">
        <v>4300</v>
      </c>
      <c r="I2393" s="679">
        <v>18.14</v>
      </c>
      <c r="J2393" s="251" t="s">
        <v>956</v>
      </c>
      <c r="K2393" s="251" t="s">
        <v>2495</v>
      </c>
      <c r="L2393" s="239"/>
      <c r="M2393" s="239"/>
      <c r="N2393" s="239"/>
      <c r="O2393" s="239"/>
    </row>
    <row r="2394" spans="2:15">
      <c r="B2394" s="251" t="s">
        <v>1438</v>
      </c>
      <c r="C2394" s="251" t="s">
        <v>4298</v>
      </c>
      <c r="D2394" s="251" t="s">
        <v>4008</v>
      </c>
      <c r="E2394" s="251"/>
      <c r="F2394" s="251"/>
      <c r="G2394" s="251" t="s">
        <v>4299</v>
      </c>
      <c r="H2394" s="251" t="s">
        <v>4300</v>
      </c>
      <c r="I2394" s="679">
        <v>63.29</v>
      </c>
      <c r="J2394" s="251" t="s">
        <v>956</v>
      </c>
      <c r="K2394" s="251" t="s">
        <v>2495</v>
      </c>
      <c r="L2394" s="239"/>
      <c r="M2394" s="239"/>
      <c r="N2394" s="239"/>
      <c r="O2394" s="239"/>
    </row>
    <row r="2395" spans="2:15">
      <c r="B2395" s="251" t="s">
        <v>1438</v>
      </c>
      <c r="C2395" s="251" t="s">
        <v>4298</v>
      </c>
      <c r="D2395" s="251" t="s">
        <v>4008</v>
      </c>
      <c r="E2395" s="251"/>
      <c r="F2395" s="251"/>
      <c r="G2395" s="251" t="s">
        <v>4299</v>
      </c>
      <c r="H2395" s="251" t="s">
        <v>4300</v>
      </c>
      <c r="I2395" s="679">
        <v>19.260000000000002</v>
      </c>
      <c r="J2395" s="251" t="s">
        <v>956</v>
      </c>
      <c r="K2395" s="251" t="s">
        <v>2495</v>
      </c>
      <c r="L2395" s="239"/>
      <c r="M2395" s="239"/>
      <c r="N2395" s="239"/>
      <c r="O2395" s="239"/>
    </row>
    <row r="2396" spans="2:15">
      <c r="B2396" s="251" t="s">
        <v>1438</v>
      </c>
      <c r="C2396" s="251" t="s">
        <v>4298</v>
      </c>
      <c r="D2396" s="251" t="s">
        <v>4008</v>
      </c>
      <c r="E2396" s="251"/>
      <c r="F2396" s="251"/>
      <c r="G2396" s="251" t="s">
        <v>4299</v>
      </c>
      <c r="H2396" s="251" t="s">
        <v>4300</v>
      </c>
      <c r="I2396" s="679">
        <v>19.149999999999999</v>
      </c>
      <c r="J2396" s="251" t="s">
        <v>956</v>
      </c>
      <c r="K2396" s="251" t="s">
        <v>2495</v>
      </c>
      <c r="L2396" s="239"/>
      <c r="M2396" s="239"/>
      <c r="N2396" s="239"/>
      <c r="O2396" s="239"/>
    </row>
    <row r="2397" spans="2:15">
      <c r="B2397" s="251" t="s">
        <v>1438</v>
      </c>
      <c r="C2397" s="251" t="s">
        <v>4298</v>
      </c>
      <c r="D2397" s="251" t="s">
        <v>4008</v>
      </c>
      <c r="E2397" s="251"/>
      <c r="F2397" s="251"/>
      <c r="G2397" s="251" t="s">
        <v>4299</v>
      </c>
      <c r="H2397" s="251" t="s">
        <v>4300</v>
      </c>
      <c r="I2397" s="679">
        <v>16.420000000000002</v>
      </c>
      <c r="J2397" s="251" t="s">
        <v>956</v>
      </c>
      <c r="K2397" s="251" t="s">
        <v>2495</v>
      </c>
      <c r="L2397" s="239"/>
      <c r="M2397" s="239"/>
      <c r="N2397" s="239"/>
      <c r="O2397" s="239"/>
    </row>
    <row r="2398" spans="2:15">
      <c r="B2398" s="251" t="s">
        <v>1438</v>
      </c>
      <c r="C2398" s="251" t="s">
        <v>4298</v>
      </c>
      <c r="D2398" s="251" t="s">
        <v>947</v>
      </c>
      <c r="E2398" s="251"/>
      <c r="F2398" s="251"/>
      <c r="G2398" s="251" t="s">
        <v>4301</v>
      </c>
      <c r="H2398" s="251" t="s">
        <v>4302</v>
      </c>
      <c r="I2398" s="679">
        <v>47.49</v>
      </c>
      <c r="J2398" s="251" t="s">
        <v>4141</v>
      </c>
      <c r="K2398" s="251" t="s">
        <v>2495</v>
      </c>
      <c r="L2398" s="239"/>
      <c r="M2398" s="239"/>
      <c r="N2398" s="239"/>
      <c r="O2398" s="239"/>
    </row>
    <row r="2399" spans="2:15">
      <c r="B2399" s="251" t="s">
        <v>1438</v>
      </c>
      <c r="C2399" s="251" t="s">
        <v>4298</v>
      </c>
      <c r="D2399" s="251" t="s">
        <v>4008</v>
      </c>
      <c r="E2399" s="251"/>
      <c r="F2399" s="251"/>
      <c r="G2399" s="251" t="s">
        <v>4299</v>
      </c>
      <c r="H2399" s="251" t="s">
        <v>4300</v>
      </c>
      <c r="I2399" s="679">
        <v>17.350000000000001</v>
      </c>
      <c r="J2399" s="251" t="s">
        <v>956</v>
      </c>
      <c r="K2399" s="251" t="s">
        <v>2495</v>
      </c>
      <c r="L2399" s="239"/>
      <c r="M2399" s="239"/>
      <c r="N2399" s="239"/>
      <c r="O2399" s="239"/>
    </row>
    <row r="2400" spans="2:15">
      <c r="B2400" s="251" t="s">
        <v>1438</v>
      </c>
      <c r="C2400" s="251" t="s">
        <v>4298</v>
      </c>
      <c r="D2400" s="251" t="s">
        <v>4008</v>
      </c>
      <c r="E2400" s="251"/>
      <c r="F2400" s="251"/>
      <c r="G2400" s="251" t="s">
        <v>4299</v>
      </c>
      <c r="H2400" s="251" t="s">
        <v>4300</v>
      </c>
      <c r="I2400" s="679">
        <v>34</v>
      </c>
      <c r="J2400" s="251" t="s">
        <v>956</v>
      </c>
      <c r="K2400" s="251" t="s">
        <v>2495</v>
      </c>
      <c r="L2400" s="239"/>
      <c r="M2400" s="239"/>
      <c r="N2400" s="239"/>
      <c r="O2400" s="239"/>
    </row>
    <row r="2401" spans="2:15">
      <c r="B2401" s="251" t="s">
        <v>1438</v>
      </c>
      <c r="C2401" s="251" t="s">
        <v>4298</v>
      </c>
      <c r="D2401" s="251" t="s">
        <v>4008</v>
      </c>
      <c r="E2401" s="251"/>
      <c r="F2401" s="251"/>
      <c r="G2401" s="251" t="s">
        <v>4299</v>
      </c>
      <c r="H2401" s="251" t="s">
        <v>4300</v>
      </c>
      <c r="I2401" s="679">
        <v>18.12</v>
      </c>
      <c r="J2401" s="251" t="s">
        <v>956</v>
      </c>
      <c r="K2401" s="251" t="s">
        <v>2495</v>
      </c>
      <c r="L2401" s="239"/>
      <c r="M2401" s="239"/>
      <c r="N2401" s="239"/>
      <c r="O2401" s="239"/>
    </row>
    <row r="2402" spans="2:15">
      <c r="B2402" s="251" t="s">
        <v>1438</v>
      </c>
      <c r="C2402" s="251" t="s">
        <v>4298</v>
      </c>
      <c r="D2402" s="251" t="s">
        <v>4008</v>
      </c>
      <c r="E2402" s="251"/>
      <c r="F2402" s="251"/>
      <c r="G2402" s="251" t="s">
        <v>4299</v>
      </c>
      <c r="H2402" s="251" t="s">
        <v>4300</v>
      </c>
      <c r="I2402" s="679">
        <v>15.47</v>
      </c>
      <c r="J2402" s="251" t="s">
        <v>956</v>
      </c>
      <c r="K2402" s="251" t="s">
        <v>2495</v>
      </c>
      <c r="L2402" s="239"/>
      <c r="M2402" s="239"/>
      <c r="N2402" s="239"/>
      <c r="O2402" s="239"/>
    </row>
    <row r="2403" spans="2:15">
      <c r="B2403" s="251" t="s">
        <v>1438</v>
      </c>
      <c r="C2403" s="251" t="s">
        <v>4298</v>
      </c>
      <c r="D2403" s="251" t="s">
        <v>4008</v>
      </c>
      <c r="E2403" s="251"/>
      <c r="F2403" s="251"/>
      <c r="G2403" s="251" t="s">
        <v>4299</v>
      </c>
      <c r="H2403" s="251" t="s">
        <v>4300</v>
      </c>
      <c r="I2403" s="679">
        <v>55</v>
      </c>
      <c r="J2403" s="251" t="s">
        <v>956</v>
      </c>
      <c r="K2403" s="251" t="s">
        <v>2495</v>
      </c>
      <c r="L2403" s="239"/>
      <c r="M2403" s="239"/>
      <c r="N2403" s="239"/>
      <c r="O2403" s="239"/>
    </row>
    <row r="2404" spans="2:15">
      <c r="B2404" s="251" t="s">
        <v>1438</v>
      </c>
      <c r="C2404" s="251" t="s">
        <v>4298</v>
      </c>
      <c r="D2404" s="251" t="s">
        <v>4008</v>
      </c>
      <c r="E2404" s="251"/>
      <c r="F2404" s="251"/>
      <c r="G2404" s="251" t="s">
        <v>4299</v>
      </c>
      <c r="H2404" s="251" t="s">
        <v>4300</v>
      </c>
      <c r="I2404" s="679">
        <v>15.83</v>
      </c>
      <c r="J2404" s="251" t="s">
        <v>956</v>
      </c>
      <c r="K2404" s="251" t="s">
        <v>2495</v>
      </c>
      <c r="L2404" s="239"/>
      <c r="M2404" s="239"/>
      <c r="N2404" s="239"/>
      <c r="O2404" s="239"/>
    </row>
    <row r="2405" spans="2:15">
      <c r="B2405" s="251" t="s">
        <v>1438</v>
      </c>
      <c r="C2405" s="251" t="s">
        <v>4298</v>
      </c>
      <c r="D2405" s="251" t="s">
        <v>4008</v>
      </c>
      <c r="E2405" s="251"/>
      <c r="F2405" s="251"/>
      <c r="G2405" s="251" t="s">
        <v>4299</v>
      </c>
      <c r="H2405" s="251" t="s">
        <v>4300</v>
      </c>
      <c r="I2405" s="679">
        <v>17.68</v>
      </c>
      <c r="J2405" s="251" t="s">
        <v>956</v>
      </c>
      <c r="K2405" s="251" t="s">
        <v>2495</v>
      </c>
      <c r="L2405" s="239"/>
      <c r="M2405" s="239"/>
      <c r="N2405" s="239"/>
      <c r="O2405" s="239"/>
    </row>
    <row r="2406" spans="2:15">
      <c r="B2406" s="251" t="s">
        <v>1438</v>
      </c>
      <c r="C2406" s="251" t="s">
        <v>4298</v>
      </c>
      <c r="D2406" s="251" t="s">
        <v>4008</v>
      </c>
      <c r="E2406" s="251"/>
      <c r="F2406" s="251"/>
      <c r="G2406" s="251" t="s">
        <v>4299</v>
      </c>
      <c r="H2406" s="251" t="s">
        <v>4300</v>
      </c>
      <c r="I2406" s="679">
        <v>13.12</v>
      </c>
      <c r="J2406" s="251" t="s">
        <v>956</v>
      </c>
      <c r="K2406" s="251" t="s">
        <v>2495</v>
      </c>
      <c r="L2406" s="239"/>
      <c r="M2406" s="239"/>
      <c r="N2406" s="239"/>
      <c r="O2406" s="239"/>
    </row>
    <row r="2407" spans="2:15">
      <c r="B2407" s="251" t="s">
        <v>1438</v>
      </c>
      <c r="C2407" s="251" t="s">
        <v>4298</v>
      </c>
      <c r="D2407" s="251" t="s">
        <v>4008</v>
      </c>
      <c r="E2407" s="251"/>
      <c r="F2407" s="251"/>
      <c r="G2407" s="251" t="s">
        <v>4299</v>
      </c>
      <c r="H2407" s="251" t="s">
        <v>4300</v>
      </c>
      <c r="I2407" s="679">
        <v>17.98</v>
      </c>
      <c r="J2407" s="251" t="s">
        <v>956</v>
      </c>
      <c r="K2407" s="251" t="s">
        <v>2495</v>
      </c>
      <c r="L2407" s="239"/>
      <c r="M2407" s="239"/>
      <c r="N2407" s="239"/>
      <c r="O2407" s="239"/>
    </row>
    <row r="2408" spans="2:15">
      <c r="B2408" s="251" t="s">
        <v>1438</v>
      </c>
      <c r="C2408" s="251" t="s">
        <v>4298</v>
      </c>
      <c r="D2408" s="251" t="s">
        <v>4008</v>
      </c>
      <c r="E2408" s="251"/>
      <c r="F2408" s="251"/>
      <c r="G2408" s="251" t="s">
        <v>4299</v>
      </c>
      <c r="H2408" s="251" t="s">
        <v>4300</v>
      </c>
      <c r="I2408" s="679">
        <v>15.36</v>
      </c>
      <c r="J2408" s="251" t="s">
        <v>956</v>
      </c>
      <c r="K2408" s="251" t="s">
        <v>2495</v>
      </c>
      <c r="L2408" s="239"/>
      <c r="M2408" s="239"/>
      <c r="N2408" s="239"/>
      <c r="O2408" s="239"/>
    </row>
    <row r="2409" spans="2:15">
      <c r="B2409" s="251" t="s">
        <v>1438</v>
      </c>
      <c r="C2409" s="251" t="s">
        <v>4298</v>
      </c>
      <c r="D2409" s="251" t="s">
        <v>4008</v>
      </c>
      <c r="E2409" s="251"/>
      <c r="F2409" s="251"/>
      <c r="G2409" s="251" t="s">
        <v>4299</v>
      </c>
      <c r="H2409" s="251" t="s">
        <v>4300</v>
      </c>
      <c r="I2409" s="679">
        <v>40</v>
      </c>
      <c r="J2409" s="251" t="s">
        <v>956</v>
      </c>
      <c r="K2409" s="251" t="s">
        <v>2495</v>
      </c>
      <c r="L2409" s="239"/>
      <c r="M2409" s="239"/>
      <c r="N2409" s="239"/>
      <c r="O2409" s="239"/>
    </row>
    <row r="2410" spans="2:15">
      <c r="B2410" s="251" t="s">
        <v>1438</v>
      </c>
      <c r="C2410" s="251" t="s">
        <v>4298</v>
      </c>
      <c r="D2410" s="251" t="s">
        <v>4008</v>
      </c>
      <c r="E2410" s="251"/>
      <c r="F2410" s="251"/>
      <c r="G2410" s="251" t="s">
        <v>4299</v>
      </c>
      <c r="H2410" s="251" t="s">
        <v>4300</v>
      </c>
      <c r="I2410" s="679">
        <v>7.7</v>
      </c>
      <c r="J2410" s="251" t="s">
        <v>956</v>
      </c>
      <c r="K2410" s="251" t="s">
        <v>2495</v>
      </c>
      <c r="L2410" s="239"/>
      <c r="M2410" s="239"/>
      <c r="N2410" s="239"/>
      <c r="O2410" s="239"/>
    </row>
    <row r="2411" spans="2:15">
      <c r="B2411" s="251" t="s">
        <v>1438</v>
      </c>
      <c r="C2411" s="251" t="s">
        <v>4298</v>
      </c>
      <c r="D2411" s="251" t="s">
        <v>4008</v>
      </c>
      <c r="E2411" s="251"/>
      <c r="F2411" s="251"/>
      <c r="G2411" s="251" t="s">
        <v>4299</v>
      </c>
      <c r="H2411" s="251" t="s">
        <v>4300</v>
      </c>
      <c r="I2411" s="679">
        <v>12.09</v>
      </c>
      <c r="J2411" s="251" t="s">
        <v>956</v>
      </c>
      <c r="K2411" s="251" t="s">
        <v>2495</v>
      </c>
      <c r="L2411" s="239"/>
      <c r="M2411" s="239"/>
      <c r="N2411" s="239"/>
      <c r="O2411" s="239"/>
    </row>
    <row r="2412" spans="2:15">
      <c r="B2412" s="251" t="s">
        <v>1438</v>
      </c>
      <c r="C2412" s="251" t="s">
        <v>4298</v>
      </c>
      <c r="D2412" s="251" t="s">
        <v>4008</v>
      </c>
      <c r="E2412" s="251"/>
      <c r="F2412" s="251"/>
      <c r="G2412" s="251" t="s">
        <v>4299</v>
      </c>
      <c r="H2412" s="251" t="s">
        <v>4300</v>
      </c>
      <c r="I2412" s="679">
        <v>18.63</v>
      </c>
      <c r="J2412" s="251" t="s">
        <v>956</v>
      </c>
      <c r="K2412" s="251" t="s">
        <v>2495</v>
      </c>
      <c r="L2412" s="239"/>
      <c r="M2412" s="239"/>
      <c r="N2412" s="239"/>
      <c r="O2412" s="239"/>
    </row>
    <row r="2413" spans="2:15">
      <c r="B2413" s="251" t="s">
        <v>1438</v>
      </c>
      <c r="C2413" s="251" t="s">
        <v>4298</v>
      </c>
      <c r="D2413" s="251" t="s">
        <v>4008</v>
      </c>
      <c r="E2413" s="251"/>
      <c r="F2413" s="251"/>
      <c r="G2413" s="251" t="s">
        <v>4299</v>
      </c>
      <c r="H2413" s="251" t="s">
        <v>4300</v>
      </c>
      <c r="I2413" s="679">
        <v>23.65</v>
      </c>
      <c r="J2413" s="251" t="s">
        <v>956</v>
      </c>
      <c r="K2413" s="251" t="s">
        <v>2495</v>
      </c>
      <c r="L2413" s="239"/>
      <c r="M2413" s="239"/>
      <c r="N2413" s="239"/>
      <c r="O2413" s="239"/>
    </row>
    <row r="2414" spans="2:15">
      <c r="B2414" s="251" t="s">
        <v>1438</v>
      </c>
      <c r="C2414" s="251" t="s">
        <v>4298</v>
      </c>
      <c r="D2414" s="251" t="s">
        <v>4008</v>
      </c>
      <c r="E2414" s="251"/>
      <c r="F2414" s="251"/>
      <c r="G2414" s="251" t="s">
        <v>4299</v>
      </c>
      <c r="H2414" s="251" t="s">
        <v>4300</v>
      </c>
      <c r="I2414" s="679">
        <v>69.040000000000006</v>
      </c>
      <c r="J2414" s="251" t="s">
        <v>956</v>
      </c>
      <c r="K2414" s="251" t="s">
        <v>2495</v>
      </c>
      <c r="L2414" s="239"/>
      <c r="M2414" s="239"/>
      <c r="N2414" s="239"/>
      <c r="O2414" s="239"/>
    </row>
    <row r="2415" spans="2:15">
      <c r="B2415" s="251" t="s">
        <v>1438</v>
      </c>
      <c r="C2415" s="251" t="s">
        <v>4298</v>
      </c>
      <c r="D2415" s="251" t="s">
        <v>4008</v>
      </c>
      <c r="E2415" s="251"/>
      <c r="F2415" s="251"/>
      <c r="G2415" s="251" t="s">
        <v>4299</v>
      </c>
      <c r="H2415" s="251" t="s">
        <v>4300</v>
      </c>
      <c r="I2415" s="679">
        <v>12.55</v>
      </c>
      <c r="J2415" s="251" t="s">
        <v>956</v>
      </c>
      <c r="K2415" s="251" t="s">
        <v>2495</v>
      </c>
      <c r="L2415" s="239"/>
      <c r="M2415" s="239"/>
      <c r="N2415" s="239"/>
      <c r="O2415" s="239"/>
    </row>
    <row r="2416" spans="2:15">
      <c r="B2416" s="251" t="s">
        <v>1438</v>
      </c>
      <c r="C2416" s="251" t="s">
        <v>4298</v>
      </c>
      <c r="D2416" s="251" t="s">
        <v>4008</v>
      </c>
      <c r="E2416" s="251"/>
      <c r="F2416" s="251"/>
      <c r="G2416" s="251" t="s">
        <v>4299</v>
      </c>
      <c r="H2416" s="251" t="s">
        <v>4300</v>
      </c>
      <c r="I2416" s="679">
        <v>17.63</v>
      </c>
      <c r="J2416" s="251" t="s">
        <v>956</v>
      </c>
      <c r="K2416" s="251" t="s">
        <v>2495</v>
      </c>
      <c r="L2416" s="239"/>
      <c r="M2416" s="239"/>
      <c r="N2416" s="239"/>
      <c r="O2416" s="239"/>
    </row>
    <row r="2417" spans="2:15">
      <c r="B2417" s="251" t="s">
        <v>1438</v>
      </c>
      <c r="C2417" s="251" t="s">
        <v>4298</v>
      </c>
      <c r="D2417" s="251" t="s">
        <v>4008</v>
      </c>
      <c r="E2417" s="251"/>
      <c r="F2417" s="251"/>
      <c r="G2417" s="251" t="s">
        <v>4299</v>
      </c>
      <c r="H2417" s="251" t="s">
        <v>4300</v>
      </c>
      <c r="I2417" s="679">
        <v>17.45</v>
      </c>
      <c r="J2417" s="251" t="s">
        <v>956</v>
      </c>
      <c r="K2417" s="251" t="s">
        <v>2495</v>
      </c>
      <c r="L2417" s="239"/>
      <c r="M2417" s="239"/>
      <c r="N2417" s="239"/>
      <c r="O2417" s="239"/>
    </row>
    <row r="2418" spans="2:15">
      <c r="B2418" s="251" t="s">
        <v>1438</v>
      </c>
      <c r="C2418" s="251" t="s">
        <v>4298</v>
      </c>
      <c r="D2418" s="251" t="s">
        <v>4008</v>
      </c>
      <c r="E2418" s="251"/>
      <c r="F2418" s="251"/>
      <c r="G2418" s="251" t="s">
        <v>4299</v>
      </c>
      <c r="H2418" s="251" t="s">
        <v>4300</v>
      </c>
      <c r="I2418" s="679">
        <v>18.36</v>
      </c>
      <c r="J2418" s="251" t="s">
        <v>956</v>
      </c>
      <c r="K2418" s="251" t="s">
        <v>2495</v>
      </c>
      <c r="L2418" s="239"/>
      <c r="M2418" s="239"/>
      <c r="N2418" s="239"/>
      <c r="O2418" s="239"/>
    </row>
    <row r="2419" spans="2:15" ht="58">
      <c r="B2419" s="251" t="s">
        <v>1438</v>
      </c>
      <c r="C2419" s="251" t="s">
        <v>5717</v>
      </c>
      <c r="D2419" s="251" t="s">
        <v>4008</v>
      </c>
      <c r="E2419" s="251"/>
      <c r="F2419" s="251"/>
      <c r="G2419" s="251" t="s">
        <v>4310</v>
      </c>
      <c r="H2419" s="251" t="s">
        <v>4311</v>
      </c>
      <c r="I2419" s="679">
        <v>12</v>
      </c>
      <c r="J2419" s="251" t="s">
        <v>956</v>
      </c>
      <c r="K2419" s="251" t="s">
        <v>2495</v>
      </c>
      <c r="L2419" s="239"/>
      <c r="M2419" s="239"/>
      <c r="N2419" s="239"/>
      <c r="O2419" s="239"/>
    </row>
    <row r="2420" spans="2:15" ht="58">
      <c r="B2420" s="251" t="s">
        <v>1438</v>
      </c>
      <c r="C2420" s="251" t="s">
        <v>5717</v>
      </c>
      <c r="D2420" s="251" t="s">
        <v>4008</v>
      </c>
      <c r="E2420" s="251"/>
      <c r="F2420" s="251"/>
      <c r="G2420" s="251" t="s">
        <v>4310</v>
      </c>
      <c r="H2420" s="251" t="s">
        <v>4311</v>
      </c>
      <c r="I2420" s="679">
        <v>30</v>
      </c>
      <c r="J2420" s="251" t="s">
        <v>956</v>
      </c>
      <c r="K2420" s="251" t="s">
        <v>2495</v>
      </c>
      <c r="L2420" s="239"/>
      <c r="M2420" s="239"/>
      <c r="N2420" s="239"/>
      <c r="O2420" s="239"/>
    </row>
    <row r="2421" spans="2:15" ht="58">
      <c r="B2421" s="251" t="s">
        <v>1438</v>
      </c>
      <c r="C2421" s="251" t="s">
        <v>5717</v>
      </c>
      <c r="D2421" s="251" t="s">
        <v>4008</v>
      </c>
      <c r="E2421" s="251"/>
      <c r="F2421" s="251"/>
      <c r="G2421" s="251" t="s">
        <v>4310</v>
      </c>
      <c r="H2421" s="251" t="s">
        <v>4311</v>
      </c>
      <c r="I2421" s="679">
        <v>12</v>
      </c>
      <c r="J2421" s="251" t="s">
        <v>956</v>
      </c>
      <c r="K2421" s="251" t="s">
        <v>2495</v>
      </c>
      <c r="L2421" s="239"/>
      <c r="M2421" s="239"/>
      <c r="N2421" s="239"/>
      <c r="O2421" s="239"/>
    </row>
    <row r="2422" spans="2:15" ht="58">
      <c r="B2422" s="251" t="s">
        <v>1438</v>
      </c>
      <c r="C2422" s="251" t="s">
        <v>5717</v>
      </c>
      <c r="D2422" s="251" t="s">
        <v>4008</v>
      </c>
      <c r="E2422" s="251"/>
      <c r="F2422" s="251"/>
      <c r="G2422" s="251" t="s">
        <v>4310</v>
      </c>
      <c r="H2422" s="251" t="s">
        <v>4311</v>
      </c>
      <c r="I2422" s="679">
        <v>13.151</v>
      </c>
      <c r="J2422" s="251" t="s">
        <v>956</v>
      </c>
      <c r="K2422" s="251" t="s">
        <v>2495</v>
      </c>
      <c r="L2422" s="239"/>
      <c r="M2422" s="239"/>
      <c r="N2422" s="239"/>
      <c r="O2422" s="239"/>
    </row>
    <row r="2423" spans="2:15" ht="58">
      <c r="B2423" s="251" t="s">
        <v>1438</v>
      </c>
      <c r="C2423" s="251" t="s">
        <v>5717</v>
      </c>
      <c r="D2423" s="251" t="s">
        <v>4008</v>
      </c>
      <c r="E2423" s="251"/>
      <c r="F2423" s="251"/>
      <c r="G2423" s="251" t="s">
        <v>4310</v>
      </c>
      <c r="H2423" s="251" t="s">
        <v>4311</v>
      </c>
      <c r="I2423" s="679">
        <v>12</v>
      </c>
      <c r="J2423" s="251" t="s">
        <v>956</v>
      </c>
      <c r="K2423" s="251" t="s">
        <v>2495</v>
      </c>
      <c r="L2423" s="239"/>
      <c r="M2423" s="239"/>
      <c r="N2423" s="239"/>
      <c r="O2423" s="239"/>
    </row>
    <row r="2424" spans="2:15" ht="58">
      <c r="B2424" s="251" t="s">
        <v>1438</v>
      </c>
      <c r="C2424" s="251" t="s">
        <v>5717</v>
      </c>
      <c r="D2424" s="251" t="s">
        <v>4008</v>
      </c>
      <c r="E2424" s="251"/>
      <c r="F2424" s="251"/>
      <c r="G2424" s="251" t="s">
        <v>4310</v>
      </c>
      <c r="H2424" s="251" t="s">
        <v>4311</v>
      </c>
      <c r="I2424" s="679">
        <v>12</v>
      </c>
      <c r="J2424" s="251" t="s">
        <v>956</v>
      </c>
      <c r="K2424" s="251" t="s">
        <v>2495</v>
      </c>
      <c r="L2424" s="239"/>
      <c r="M2424" s="239"/>
      <c r="N2424" s="239"/>
      <c r="O2424" s="239"/>
    </row>
    <row r="2425" spans="2:15" ht="58">
      <c r="B2425" s="251" t="s">
        <v>1438</v>
      </c>
      <c r="C2425" s="251" t="s">
        <v>5717</v>
      </c>
      <c r="D2425" s="251" t="s">
        <v>4013</v>
      </c>
      <c r="E2425" s="251"/>
      <c r="F2425" s="251"/>
      <c r="G2425" s="251" t="s">
        <v>4310</v>
      </c>
      <c r="H2425" s="251" t="s">
        <v>4311</v>
      </c>
      <c r="I2425" s="679">
        <v>7</v>
      </c>
      <c r="J2425" s="251" t="s">
        <v>944</v>
      </c>
      <c r="K2425" s="251" t="s">
        <v>2495</v>
      </c>
      <c r="L2425" s="239"/>
      <c r="M2425" s="239"/>
      <c r="N2425" s="239"/>
      <c r="O2425" s="239"/>
    </row>
    <row r="2426" spans="2:15" ht="58">
      <c r="B2426" s="251" t="s">
        <v>1438</v>
      </c>
      <c r="C2426" s="251" t="s">
        <v>5717</v>
      </c>
      <c r="D2426" s="251" t="s">
        <v>4013</v>
      </c>
      <c r="E2426" s="251"/>
      <c r="F2426" s="251"/>
      <c r="G2426" s="251" t="s">
        <v>4310</v>
      </c>
      <c r="H2426" s="251" t="s">
        <v>4311</v>
      </c>
      <c r="I2426" s="679">
        <v>7</v>
      </c>
      <c r="J2426" s="251" t="s">
        <v>944</v>
      </c>
      <c r="K2426" s="251" t="s">
        <v>2495</v>
      </c>
      <c r="L2426" s="239"/>
      <c r="M2426" s="239"/>
      <c r="N2426" s="239"/>
      <c r="O2426" s="239"/>
    </row>
    <row r="2427" spans="2:15" ht="58">
      <c r="B2427" s="251" t="s">
        <v>1438</v>
      </c>
      <c r="C2427" s="251" t="s">
        <v>5717</v>
      </c>
      <c r="D2427" s="251" t="s">
        <v>4013</v>
      </c>
      <c r="E2427" s="251"/>
      <c r="F2427" s="251"/>
      <c r="G2427" s="251" t="s">
        <v>4310</v>
      </c>
      <c r="H2427" s="251" t="s">
        <v>4311</v>
      </c>
      <c r="I2427" s="679">
        <v>6.5</v>
      </c>
      <c r="J2427" s="251" t="s">
        <v>944</v>
      </c>
      <c r="K2427" s="251" t="s">
        <v>2495</v>
      </c>
      <c r="L2427" s="239"/>
      <c r="M2427" s="239"/>
      <c r="N2427" s="239"/>
      <c r="O2427" s="239"/>
    </row>
    <row r="2428" spans="2:15" ht="58">
      <c r="B2428" s="251" t="s">
        <v>1438</v>
      </c>
      <c r="C2428" s="251" t="s">
        <v>5717</v>
      </c>
      <c r="D2428" s="251" t="s">
        <v>4013</v>
      </c>
      <c r="E2428" s="251"/>
      <c r="F2428" s="251"/>
      <c r="G2428" s="251" t="s">
        <v>4310</v>
      </c>
      <c r="H2428" s="251" t="s">
        <v>4311</v>
      </c>
      <c r="I2428" s="679">
        <v>6</v>
      </c>
      <c r="J2428" s="251" t="s">
        <v>944</v>
      </c>
      <c r="K2428" s="251" t="s">
        <v>2495</v>
      </c>
      <c r="L2428" s="239"/>
      <c r="M2428" s="239"/>
      <c r="N2428" s="239"/>
      <c r="O2428" s="239"/>
    </row>
    <row r="2429" spans="2:15" ht="58">
      <c r="B2429" s="251" t="s">
        <v>1438</v>
      </c>
      <c r="C2429" s="251" t="s">
        <v>5717</v>
      </c>
      <c r="D2429" s="251" t="s">
        <v>4008</v>
      </c>
      <c r="E2429" s="251"/>
      <c r="F2429" s="251"/>
      <c r="G2429" s="251" t="s">
        <v>4310</v>
      </c>
      <c r="H2429" s="251" t="s">
        <v>4311</v>
      </c>
      <c r="I2429" s="679">
        <v>9.1720000000000006</v>
      </c>
      <c r="J2429" s="251" t="s">
        <v>956</v>
      </c>
      <c r="K2429" s="251" t="s">
        <v>2495</v>
      </c>
      <c r="L2429" s="239"/>
      <c r="M2429" s="239"/>
      <c r="N2429" s="239"/>
      <c r="O2429" s="239"/>
    </row>
    <row r="2430" spans="2:15" ht="58">
      <c r="B2430" s="251" t="s">
        <v>1438</v>
      </c>
      <c r="C2430" s="251" t="s">
        <v>5717</v>
      </c>
      <c r="D2430" s="251" t="s">
        <v>4008</v>
      </c>
      <c r="E2430" s="251"/>
      <c r="F2430" s="251"/>
      <c r="G2430" s="251" t="s">
        <v>4310</v>
      </c>
      <c r="H2430" s="251" t="s">
        <v>4311</v>
      </c>
      <c r="I2430" s="679">
        <v>12</v>
      </c>
      <c r="J2430" s="251" t="s">
        <v>956</v>
      </c>
      <c r="K2430" s="251" t="s">
        <v>2495</v>
      </c>
      <c r="L2430" s="239"/>
      <c r="M2430" s="239"/>
      <c r="N2430" s="239"/>
      <c r="O2430" s="239"/>
    </row>
    <row r="2431" spans="2:15" ht="58">
      <c r="B2431" s="251" t="s">
        <v>1438</v>
      </c>
      <c r="C2431" s="251" t="s">
        <v>5717</v>
      </c>
      <c r="D2431" s="251" t="s">
        <v>4008</v>
      </c>
      <c r="E2431" s="251"/>
      <c r="F2431" s="251"/>
      <c r="G2431" s="251" t="s">
        <v>4310</v>
      </c>
      <c r="H2431" s="251" t="s">
        <v>4311</v>
      </c>
      <c r="I2431" s="679">
        <v>12</v>
      </c>
      <c r="J2431" s="251" t="s">
        <v>956</v>
      </c>
      <c r="K2431" s="251" t="s">
        <v>2495</v>
      </c>
      <c r="L2431" s="239"/>
      <c r="M2431" s="239"/>
      <c r="N2431" s="239"/>
      <c r="O2431" s="239"/>
    </row>
    <row r="2432" spans="2:15" ht="58">
      <c r="B2432" s="251" t="s">
        <v>1438</v>
      </c>
      <c r="C2432" s="251" t="s">
        <v>5717</v>
      </c>
      <c r="D2432" s="251" t="s">
        <v>947</v>
      </c>
      <c r="E2432" s="251"/>
      <c r="F2432" s="251"/>
      <c r="G2432" s="251" t="s">
        <v>4312</v>
      </c>
      <c r="H2432" s="251" t="s">
        <v>4313</v>
      </c>
      <c r="I2432" s="679">
        <v>16.53</v>
      </c>
      <c r="J2432" s="251" t="s">
        <v>944</v>
      </c>
      <c r="K2432" s="251" t="s">
        <v>2495</v>
      </c>
      <c r="L2432" s="239"/>
      <c r="M2432" s="239"/>
      <c r="N2432" s="239"/>
      <c r="O2432" s="239"/>
    </row>
    <row r="2433" spans="2:15" ht="58">
      <c r="B2433" s="251" t="s">
        <v>1438</v>
      </c>
      <c r="C2433" s="251" t="s">
        <v>5717</v>
      </c>
      <c r="D2433" s="251" t="s">
        <v>947</v>
      </c>
      <c r="E2433" s="251"/>
      <c r="F2433" s="251"/>
      <c r="G2433" s="251" t="s">
        <v>4312</v>
      </c>
      <c r="H2433" s="251" t="s">
        <v>4313</v>
      </c>
      <c r="I2433" s="679">
        <v>16.510000000000002</v>
      </c>
      <c r="J2433" s="251" t="s">
        <v>944</v>
      </c>
      <c r="K2433" s="251" t="s">
        <v>2495</v>
      </c>
      <c r="L2433" s="239"/>
      <c r="M2433" s="239"/>
      <c r="N2433" s="239"/>
      <c r="O2433" s="239"/>
    </row>
    <row r="2434" spans="2:15" ht="58">
      <c r="B2434" s="251" t="s">
        <v>1438</v>
      </c>
      <c r="C2434" s="251" t="s">
        <v>5717</v>
      </c>
      <c r="D2434" s="251" t="s">
        <v>947</v>
      </c>
      <c r="E2434" s="251"/>
      <c r="F2434" s="251"/>
      <c r="G2434" s="251" t="s">
        <v>4312</v>
      </c>
      <c r="H2434" s="251" t="s">
        <v>4313</v>
      </c>
      <c r="I2434" s="679">
        <v>15.84</v>
      </c>
      <c r="J2434" s="251" t="s">
        <v>944</v>
      </c>
      <c r="K2434" s="251" t="s">
        <v>2495</v>
      </c>
      <c r="L2434" s="239"/>
      <c r="M2434" s="239"/>
      <c r="N2434" s="239"/>
      <c r="O2434" s="239"/>
    </row>
    <row r="2435" spans="2:15" ht="58">
      <c r="B2435" s="251" t="s">
        <v>1438</v>
      </c>
      <c r="C2435" s="251" t="s">
        <v>5717</v>
      </c>
      <c r="D2435" s="251" t="s">
        <v>947</v>
      </c>
      <c r="E2435" s="251"/>
      <c r="F2435" s="251"/>
      <c r="G2435" s="251" t="s">
        <v>4312</v>
      </c>
      <c r="H2435" s="251" t="s">
        <v>4313</v>
      </c>
      <c r="I2435" s="679">
        <v>16.190000000000001</v>
      </c>
      <c r="J2435" s="251" t="s">
        <v>944</v>
      </c>
      <c r="K2435" s="251" t="s">
        <v>2495</v>
      </c>
      <c r="L2435" s="239"/>
      <c r="M2435" s="239"/>
      <c r="N2435" s="239"/>
      <c r="O2435" s="239"/>
    </row>
    <row r="2436" spans="2:15" ht="58">
      <c r="B2436" s="251" t="s">
        <v>1438</v>
      </c>
      <c r="C2436" s="251" t="s">
        <v>5717</v>
      </c>
      <c r="D2436" s="251" t="s">
        <v>947</v>
      </c>
      <c r="E2436" s="251"/>
      <c r="F2436" s="251"/>
      <c r="G2436" s="251" t="s">
        <v>4312</v>
      </c>
      <c r="H2436" s="251" t="s">
        <v>4313</v>
      </c>
      <c r="I2436" s="679">
        <v>15.19</v>
      </c>
      <c r="J2436" s="251" t="s">
        <v>944</v>
      </c>
      <c r="K2436" s="251" t="s">
        <v>2495</v>
      </c>
      <c r="L2436" s="239"/>
      <c r="M2436" s="239"/>
      <c r="N2436" s="239"/>
      <c r="O2436" s="239"/>
    </row>
    <row r="2437" spans="2:15" ht="58">
      <c r="B2437" s="251" t="s">
        <v>1438</v>
      </c>
      <c r="C2437" s="251" t="s">
        <v>5717</v>
      </c>
      <c r="D2437" s="251" t="s">
        <v>947</v>
      </c>
      <c r="E2437" s="251"/>
      <c r="F2437" s="251"/>
      <c r="G2437" s="251" t="s">
        <v>4312</v>
      </c>
      <c r="H2437" s="251" t="s">
        <v>4313</v>
      </c>
      <c r="I2437" s="679">
        <v>15.07</v>
      </c>
      <c r="J2437" s="251" t="s">
        <v>944</v>
      </c>
      <c r="K2437" s="251" t="s">
        <v>2495</v>
      </c>
      <c r="L2437" s="239"/>
      <c r="M2437" s="239"/>
      <c r="N2437" s="239"/>
      <c r="O2437" s="239"/>
    </row>
    <row r="2438" spans="2:15" ht="58">
      <c r="B2438" s="251" t="s">
        <v>1438</v>
      </c>
      <c r="C2438" s="251" t="s">
        <v>5717</v>
      </c>
      <c r="D2438" s="251" t="s">
        <v>4008</v>
      </c>
      <c r="E2438" s="251"/>
      <c r="F2438" s="251"/>
      <c r="G2438" s="251" t="s">
        <v>4310</v>
      </c>
      <c r="H2438" s="251" t="s">
        <v>4311</v>
      </c>
      <c r="I2438" s="679">
        <v>12</v>
      </c>
      <c r="J2438" s="251" t="s">
        <v>956</v>
      </c>
      <c r="K2438" s="251" t="s">
        <v>2495</v>
      </c>
      <c r="L2438" s="239"/>
      <c r="M2438" s="239"/>
      <c r="N2438" s="239"/>
      <c r="O2438" s="239"/>
    </row>
    <row r="2439" spans="2:15" ht="58">
      <c r="B2439" s="251" t="s">
        <v>1438</v>
      </c>
      <c r="C2439" s="251" t="s">
        <v>5717</v>
      </c>
      <c r="D2439" s="251" t="s">
        <v>4008</v>
      </c>
      <c r="E2439" s="251"/>
      <c r="F2439" s="251"/>
      <c r="G2439" s="251" t="s">
        <v>4310</v>
      </c>
      <c r="H2439" s="251" t="s">
        <v>4311</v>
      </c>
      <c r="I2439" s="679">
        <v>12</v>
      </c>
      <c r="J2439" s="251" t="s">
        <v>956</v>
      </c>
      <c r="K2439" s="251" t="s">
        <v>2495</v>
      </c>
      <c r="L2439" s="239"/>
      <c r="M2439" s="239"/>
      <c r="N2439" s="239"/>
      <c r="O2439" s="239"/>
    </row>
    <row r="2440" spans="2:15" ht="58">
      <c r="B2440" s="251" t="s">
        <v>1438</v>
      </c>
      <c r="C2440" s="251" t="s">
        <v>5717</v>
      </c>
      <c r="D2440" s="251" t="s">
        <v>4008</v>
      </c>
      <c r="E2440" s="251"/>
      <c r="F2440" s="251"/>
      <c r="G2440" s="251" t="s">
        <v>4310</v>
      </c>
      <c r="H2440" s="251" t="s">
        <v>4311</v>
      </c>
      <c r="I2440" s="679">
        <v>10.006</v>
      </c>
      <c r="J2440" s="251" t="s">
        <v>956</v>
      </c>
      <c r="K2440" s="251" t="s">
        <v>2495</v>
      </c>
      <c r="L2440" s="239"/>
      <c r="M2440" s="239"/>
      <c r="N2440" s="239"/>
      <c r="O2440" s="239"/>
    </row>
    <row r="2441" spans="2:15" ht="58">
      <c r="B2441" s="251" t="s">
        <v>1438</v>
      </c>
      <c r="C2441" s="251" t="s">
        <v>5717</v>
      </c>
      <c r="D2441" s="251" t="s">
        <v>4008</v>
      </c>
      <c r="E2441" s="251"/>
      <c r="F2441" s="251"/>
      <c r="G2441" s="251" t="s">
        <v>4310</v>
      </c>
      <c r="H2441" s="251" t="s">
        <v>4311</v>
      </c>
      <c r="I2441" s="679">
        <v>12</v>
      </c>
      <c r="J2441" s="251" t="s">
        <v>956</v>
      </c>
      <c r="K2441" s="251" t="s">
        <v>2495</v>
      </c>
      <c r="L2441" s="239"/>
      <c r="M2441" s="239"/>
      <c r="N2441" s="239"/>
      <c r="O2441" s="239"/>
    </row>
    <row r="2442" spans="2:15" ht="58">
      <c r="B2442" s="251" t="s">
        <v>1438</v>
      </c>
      <c r="C2442" s="251" t="s">
        <v>5717</v>
      </c>
      <c r="D2442" s="251" t="s">
        <v>947</v>
      </c>
      <c r="E2442" s="251"/>
      <c r="F2442" s="251"/>
      <c r="G2442" s="251" t="s">
        <v>4312</v>
      </c>
      <c r="H2442" s="251" t="s">
        <v>4313</v>
      </c>
      <c r="I2442" s="679">
        <v>16.16</v>
      </c>
      <c r="J2442" s="251" t="s">
        <v>944</v>
      </c>
      <c r="K2442" s="251" t="s">
        <v>2495</v>
      </c>
      <c r="L2442" s="239"/>
      <c r="M2442" s="239"/>
      <c r="N2442" s="239"/>
      <c r="O2442" s="239"/>
    </row>
    <row r="2443" spans="2:15" ht="58">
      <c r="B2443" s="251" t="s">
        <v>1438</v>
      </c>
      <c r="C2443" s="251" t="s">
        <v>5717</v>
      </c>
      <c r="D2443" s="251" t="s">
        <v>4013</v>
      </c>
      <c r="E2443" s="251"/>
      <c r="F2443" s="251"/>
      <c r="G2443" s="251" t="s">
        <v>4310</v>
      </c>
      <c r="H2443" s="251" t="s">
        <v>4311</v>
      </c>
      <c r="I2443" s="679">
        <v>7</v>
      </c>
      <c r="J2443" s="251" t="s">
        <v>944</v>
      </c>
      <c r="K2443" s="251" t="s">
        <v>2495</v>
      </c>
      <c r="L2443" s="239"/>
      <c r="M2443" s="239"/>
      <c r="N2443" s="239"/>
      <c r="O2443" s="239"/>
    </row>
    <row r="2444" spans="2:15" ht="58">
      <c r="B2444" s="251" t="s">
        <v>1438</v>
      </c>
      <c r="C2444" s="251" t="s">
        <v>5717</v>
      </c>
      <c r="D2444" s="251" t="s">
        <v>4013</v>
      </c>
      <c r="E2444" s="251"/>
      <c r="F2444" s="251"/>
      <c r="G2444" s="251" t="s">
        <v>4310</v>
      </c>
      <c r="H2444" s="251" t="s">
        <v>4311</v>
      </c>
      <c r="I2444" s="679">
        <v>7</v>
      </c>
      <c r="J2444" s="251" t="s">
        <v>944</v>
      </c>
      <c r="K2444" s="251" t="s">
        <v>2495</v>
      </c>
      <c r="L2444" s="239"/>
      <c r="M2444" s="239"/>
      <c r="N2444" s="239"/>
      <c r="O2444" s="239"/>
    </row>
    <row r="2445" spans="2:15" ht="58">
      <c r="B2445" s="251" t="s">
        <v>1438</v>
      </c>
      <c r="C2445" s="251" t="s">
        <v>5717</v>
      </c>
      <c r="D2445" s="251" t="s">
        <v>4013</v>
      </c>
      <c r="E2445" s="251"/>
      <c r="F2445" s="251"/>
      <c r="G2445" s="251" t="s">
        <v>4310</v>
      </c>
      <c r="H2445" s="251" t="s">
        <v>4311</v>
      </c>
      <c r="I2445" s="679">
        <v>7</v>
      </c>
      <c r="J2445" s="251" t="s">
        <v>944</v>
      </c>
      <c r="K2445" s="251" t="s">
        <v>2495</v>
      </c>
      <c r="L2445" s="239"/>
      <c r="M2445" s="239"/>
      <c r="N2445" s="239"/>
      <c r="O2445" s="239"/>
    </row>
    <row r="2446" spans="2:15" ht="58">
      <c r="B2446" s="251" t="s">
        <v>1438</v>
      </c>
      <c r="C2446" s="251" t="s">
        <v>5717</v>
      </c>
      <c r="D2446" s="251" t="s">
        <v>4013</v>
      </c>
      <c r="E2446" s="251"/>
      <c r="F2446" s="251"/>
      <c r="G2446" s="251" t="s">
        <v>4310</v>
      </c>
      <c r="H2446" s="251" t="s">
        <v>4311</v>
      </c>
      <c r="I2446" s="679">
        <v>7</v>
      </c>
      <c r="J2446" s="251" t="s">
        <v>944</v>
      </c>
      <c r="K2446" s="251" t="s">
        <v>2495</v>
      </c>
      <c r="L2446" s="239"/>
      <c r="M2446" s="239"/>
      <c r="N2446" s="239"/>
      <c r="O2446" s="239"/>
    </row>
    <row r="2447" spans="2:15" ht="58">
      <c r="B2447" s="251" t="s">
        <v>1438</v>
      </c>
      <c r="C2447" s="251" t="s">
        <v>5717</v>
      </c>
      <c r="D2447" s="251" t="s">
        <v>4013</v>
      </c>
      <c r="E2447" s="251"/>
      <c r="F2447" s="251"/>
      <c r="G2447" s="251" t="s">
        <v>4310</v>
      </c>
      <c r="H2447" s="251" t="s">
        <v>4311</v>
      </c>
      <c r="I2447" s="679">
        <v>7</v>
      </c>
      <c r="J2447" s="251" t="s">
        <v>944</v>
      </c>
      <c r="K2447" s="251" t="s">
        <v>2495</v>
      </c>
      <c r="L2447" s="239"/>
      <c r="M2447" s="239"/>
      <c r="N2447" s="239"/>
      <c r="O2447" s="239"/>
    </row>
    <row r="2448" spans="2:15" ht="58">
      <c r="B2448" s="251" t="s">
        <v>1438</v>
      </c>
      <c r="C2448" s="251" t="s">
        <v>5717</v>
      </c>
      <c r="D2448" s="251" t="s">
        <v>4013</v>
      </c>
      <c r="E2448" s="251"/>
      <c r="F2448" s="251"/>
      <c r="G2448" s="251" t="s">
        <v>4310</v>
      </c>
      <c r="H2448" s="251" t="s">
        <v>4311</v>
      </c>
      <c r="I2448" s="679">
        <v>7</v>
      </c>
      <c r="J2448" s="251" t="s">
        <v>944</v>
      </c>
      <c r="K2448" s="251" t="s">
        <v>2495</v>
      </c>
      <c r="L2448" s="239"/>
      <c r="M2448" s="239"/>
      <c r="N2448" s="239"/>
      <c r="O2448" s="239"/>
    </row>
    <row r="2449" spans="2:15" ht="58">
      <c r="B2449" s="251" t="s">
        <v>1438</v>
      </c>
      <c r="C2449" s="251" t="s">
        <v>5717</v>
      </c>
      <c r="D2449" s="251" t="s">
        <v>4008</v>
      </c>
      <c r="E2449" s="251"/>
      <c r="F2449" s="251"/>
      <c r="G2449" s="251" t="s">
        <v>4310</v>
      </c>
      <c r="H2449" s="251" t="s">
        <v>4311</v>
      </c>
      <c r="I2449" s="679">
        <v>12</v>
      </c>
      <c r="J2449" s="251" t="s">
        <v>956</v>
      </c>
      <c r="K2449" s="251" t="s">
        <v>2495</v>
      </c>
      <c r="L2449" s="239"/>
      <c r="M2449" s="239"/>
      <c r="N2449" s="239"/>
      <c r="O2449" s="239"/>
    </row>
    <row r="2450" spans="2:15" ht="58">
      <c r="B2450" s="251" t="s">
        <v>1438</v>
      </c>
      <c r="C2450" s="251" t="s">
        <v>5717</v>
      </c>
      <c r="D2450" s="251" t="s">
        <v>4012</v>
      </c>
      <c r="E2450" s="251"/>
      <c r="F2450" s="251"/>
      <c r="G2450" s="251" t="s">
        <v>4310</v>
      </c>
      <c r="H2450" s="251" t="s">
        <v>4311</v>
      </c>
      <c r="I2450" s="679">
        <v>1</v>
      </c>
      <c r="J2450" s="251" t="s">
        <v>956</v>
      </c>
      <c r="K2450" s="251" t="s">
        <v>2495</v>
      </c>
      <c r="L2450" s="239"/>
      <c r="M2450" s="239"/>
      <c r="N2450" s="239"/>
      <c r="O2450" s="239"/>
    </row>
    <row r="2451" spans="2:15" ht="58">
      <c r="B2451" s="251" t="s">
        <v>1438</v>
      </c>
      <c r="C2451" s="251" t="s">
        <v>5717</v>
      </c>
      <c r="D2451" s="251" t="s">
        <v>4012</v>
      </c>
      <c r="E2451" s="251"/>
      <c r="F2451" s="251"/>
      <c r="G2451" s="251" t="s">
        <v>4310</v>
      </c>
      <c r="H2451" s="251" t="s">
        <v>4311</v>
      </c>
      <c r="I2451" s="679">
        <v>0.72099999999999997</v>
      </c>
      <c r="J2451" s="251" t="s">
        <v>956</v>
      </c>
      <c r="K2451" s="251" t="s">
        <v>2495</v>
      </c>
      <c r="L2451" s="239"/>
      <c r="M2451" s="239"/>
      <c r="N2451" s="239"/>
      <c r="O2451" s="239"/>
    </row>
    <row r="2452" spans="2:15" ht="58">
      <c r="B2452" s="251" t="s">
        <v>1438</v>
      </c>
      <c r="C2452" s="251" t="s">
        <v>5717</v>
      </c>
      <c r="D2452" s="251" t="s">
        <v>4008</v>
      </c>
      <c r="E2452" s="251"/>
      <c r="F2452" s="251"/>
      <c r="G2452" s="251" t="s">
        <v>4310</v>
      </c>
      <c r="H2452" s="251" t="s">
        <v>4311</v>
      </c>
      <c r="I2452" s="679">
        <v>12</v>
      </c>
      <c r="J2452" s="251" t="s">
        <v>956</v>
      </c>
      <c r="K2452" s="251" t="s">
        <v>2495</v>
      </c>
      <c r="L2452" s="239"/>
      <c r="M2452" s="239"/>
      <c r="N2452" s="239"/>
      <c r="O2452" s="239"/>
    </row>
    <row r="2453" spans="2:15" ht="58">
      <c r="B2453" s="251" t="s">
        <v>1438</v>
      </c>
      <c r="C2453" s="251" t="s">
        <v>5717</v>
      </c>
      <c r="D2453" s="251" t="s">
        <v>4012</v>
      </c>
      <c r="E2453" s="251"/>
      <c r="F2453" s="251"/>
      <c r="G2453" s="251" t="s">
        <v>4310</v>
      </c>
      <c r="H2453" s="251" t="s">
        <v>4311</v>
      </c>
      <c r="I2453" s="679">
        <v>1</v>
      </c>
      <c r="J2453" s="251" t="s">
        <v>956</v>
      </c>
      <c r="K2453" s="251" t="s">
        <v>2495</v>
      </c>
      <c r="L2453" s="239"/>
      <c r="M2453" s="239"/>
      <c r="N2453" s="239"/>
      <c r="O2453" s="239"/>
    </row>
    <row r="2454" spans="2:15" ht="58">
      <c r="B2454" s="251" t="s">
        <v>1438</v>
      </c>
      <c r="C2454" s="251" t="s">
        <v>5717</v>
      </c>
      <c r="D2454" s="251" t="s">
        <v>4013</v>
      </c>
      <c r="E2454" s="251"/>
      <c r="F2454" s="251"/>
      <c r="G2454" s="251" t="s">
        <v>4310</v>
      </c>
      <c r="H2454" s="251" t="s">
        <v>4311</v>
      </c>
      <c r="I2454" s="679">
        <v>7</v>
      </c>
      <c r="J2454" s="251" t="s">
        <v>944</v>
      </c>
      <c r="K2454" s="251" t="s">
        <v>2495</v>
      </c>
      <c r="L2454" s="239"/>
      <c r="M2454" s="239"/>
      <c r="N2454" s="239"/>
      <c r="O2454" s="239"/>
    </row>
    <row r="2455" spans="2:15" ht="58">
      <c r="B2455" s="251" t="s">
        <v>1438</v>
      </c>
      <c r="C2455" s="251" t="s">
        <v>5717</v>
      </c>
      <c r="D2455" s="251" t="s">
        <v>4013</v>
      </c>
      <c r="E2455" s="251"/>
      <c r="F2455" s="251"/>
      <c r="G2455" s="251" t="s">
        <v>4310</v>
      </c>
      <c r="H2455" s="251" t="s">
        <v>4311</v>
      </c>
      <c r="I2455" s="679">
        <v>7</v>
      </c>
      <c r="J2455" s="251" t="s">
        <v>944</v>
      </c>
      <c r="K2455" s="251" t="s">
        <v>2495</v>
      </c>
      <c r="L2455" s="239"/>
      <c r="M2455" s="239"/>
      <c r="N2455" s="239"/>
      <c r="O2455" s="239"/>
    </row>
    <row r="2456" spans="2:15" ht="58">
      <c r="B2456" s="251" t="s">
        <v>1438</v>
      </c>
      <c r="C2456" s="251" t="s">
        <v>5717</v>
      </c>
      <c r="D2456" s="251" t="s">
        <v>4013</v>
      </c>
      <c r="E2456" s="251"/>
      <c r="F2456" s="251"/>
      <c r="G2456" s="251" t="s">
        <v>4310</v>
      </c>
      <c r="H2456" s="251" t="s">
        <v>4311</v>
      </c>
      <c r="I2456" s="679">
        <v>7</v>
      </c>
      <c r="J2456" s="251" t="s">
        <v>944</v>
      </c>
      <c r="K2456" s="251" t="s">
        <v>2495</v>
      </c>
      <c r="L2456" s="239"/>
      <c r="M2456" s="239"/>
      <c r="N2456" s="239"/>
      <c r="O2456" s="239"/>
    </row>
    <row r="2457" spans="2:15" ht="58">
      <c r="B2457" s="251" t="s">
        <v>1438</v>
      </c>
      <c r="C2457" s="251" t="s">
        <v>5717</v>
      </c>
      <c r="D2457" s="251" t="s">
        <v>4013</v>
      </c>
      <c r="E2457" s="251"/>
      <c r="F2457" s="251"/>
      <c r="G2457" s="251" t="s">
        <v>4310</v>
      </c>
      <c r="H2457" s="251" t="s">
        <v>4311</v>
      </c>
      <c r="I2457" s="679">
        <v>7</v>
      </c>
      <c r="J2457" s="251" t="s">
        <v>944</v>
      </c>
      <c r="K2457" s="251" t="s">
        <v>2495</v>
      </c>
      <c r="L2457" s="239"/>
      <c r="M2457" s="239"/>
      <c r="N2457" s="239"/>
      <c r="O2457" s="239"/>
    </row>
    <row r="2458" spans="2:15" ht="58">
      <c r="B2458" s="251" t="s">
        <v>1438</v>
      </c>
      <c r="C2458" s="251" t="s">
        <v>5717</v>
      </c>
      <c r="D2458" s="251" t="s">
        <v>4013</v>
      </c>
      <c r="E2458" s="251"/>
      <c r="F2458" s="251"/>
      <c r="G2458" s="251" t="s">
        <v>4310</v>
      </c>
      <c r="H2458" s="251" t="s">
        <v>4311</v>
      </c>
      <c r="I2458" s="679">
        <v>7</v>
      </c>
      <c r="J2458" s="251" t="s">
        <v>944</v>
      </c>
      <c r="K2458" s="251" t="s">
        <v>2495</v>
      </c>
      <c r="L2458" s="239"/>
      <c r="M2458" s="239"/>
      <c r="N2458" s="239"/>
      <c r="O2458" s="239"/>
    </row>
    <row r="2459" spans="2:15" ht="58">
      <c r="B2459" s="251" t="s">
        <v>1438</v>
      </c>
      <c r="C2459" s="251" t="s">
        <v>5717</v>
      </c>
      <c r="D2459" s="251" t="s">
        <v>4013</v>
      </c>
      <c r="E2459" s="251"/>
      <c r="F2459" s="251"/>
      <c r="G2459" s="251" t="s">
        <v>4310</v>
      </c>
      <c r="H2459" s="251" t="s">
        <v>4311</v>
      </c>
      <c r="I2459" s="679">
        <v>7</v>
      </c>
      <c r="J2459" s="251" t="s">
        <v>944</v>
      </c>
      <c r="K2459" s="251" t="s">
        <v>2495</v>
      </c>
      <c r="L2459" s="239"/>
      <c r="M2459" s="239"/>
      <c r="N2459" s="239"/>
      <c r="O2459" s="239"/>
    </row>
    <row r="2460" spans="2:15" ht="58">
      <c r="B2460" s="251" t="s">
        <v>1438</v>
      </c>
      <c r="C2460" s="251" t="s">
        <v>5717</v>
      </c>
      <c r="D2460" s="251" t="s">
        <v>4013</v>
      </c>
      <c r="E2460" s="251"/>
      <c r="F2460" s="251"/>
      <c r="G2460" s="251" t="s">
        <v>4310</v>
      </c>
      <c r="H2460" s="251" t="s">
        <v>4311</v>
      </c>
      <c r="I2460" s="679">
        <v>7</v>
      </c>
      <c r="J2460" s="251" t="s">
        <v>944</v>
      </c>
      <c r="K2460" s="251" t="s">
        <v>2495</v>
      </c>
      <c r="L2460" s="239"/>
      <c r="M2460" s="239"/>
      <c r="N2460" s="239"/>
      <c r="O2460" s="239"/>
    </row>
    <row r="2461" spans="2:15" ht="58">
      <c r="B2461" s="251" t="s">
        <v>1438</v>
      </c>
      <c r="C2461" s="251" t="s">
        <v>5717</v>
      </c>
      <c r="D2461" s="251" t="s">
        <v>4008</v>
      </c>
      <c r="E2461" s="251"/>
      <c r="F2461" s="251"/>
      <c r="G2461" s="251" t="s">
        <v>4310</v>
      </c>
      <c r="H2461" s="251" t="s">
        <v>4311</v>
      </c>
      <c r="I2461" s="679">
        <v>12</v>
      </c>
      <c r="J2461" s="251" t="s">
        <v>956</v>
      </c>
      <c r="K2461" s="251" t="s">
        <v>2495</v>
      </c>
      <c r="L2461" s="239"/>
      <c r="M2461" s="239"/>
      <c r="N2461" s="239"/>
      <c r="O2461" s="239"/>
    </row>
    <row r="2462" spans="2:15" ht="58">
      <c r="B2462" s="251" t="s">
        <v>1438</v>
      </c>
      <c r="C2462" s="251" t="s">
        <v>5717</v>
      </c>
      <c r="D2462" s="251" t="s">
        <v>4008</v>
      </c>
      <c r="E2462" s="251"/>
      <c r="F2462" s="251"/>
      <c r="G2462" s="251" t="s">
        <v>4310</v>
      </c>
      <c r="H2462" s="251" t="s">
        <v>4311</v>
      </c>
      <c r="I2462" s="679">
        <v>25</v>
      </c>
      <c r="J2462" s="251" t="s">
        <v>956</v>
      </c>
      <c r="K2462" s="251" t="s">
        <v>2495</v>
      </c>
      <c r="L2462" s="239"/>
      <c r="M2462" s="239"/>
      <c r="N2462" s="239"/>
      <c r="O2462" s="239"/>
    </row>
    <row r="2463" spans="2:15" ht="58">
      <c r="B2463" s="251" t="s">
        <v>1438</v>
      </c>
      <c r="C2463" s="251" t="s">
        <v>5717</v>
      </c>
      <c r="D2463" s="251" t="s">
        <v>4012</v>
      </c>
      <c r="E2463" s="251"/>
      <c r="F2463" s="251"/>
      <c r="G2463" s="251" t="s">
        <v>4310</v>
      </c>
      <c r="H2463" s="251" t="s">
        <v>4311</v>
      </c>
      <c r="I2463" s="679">
        <v>1</v>
      </c>
      <c r="J2463" s="251" t="s">
        <v>956</v>
      </c>
      <c r="K2463" s="251" t="s">
        <v>2495</v>
      </c>
      <c r="L2463" s="239"/>
      <c r="M2463" s="239"/>
      <c r="N2463" s="239"/>
      <c r="O2463" s="239"/>
    </row>
    <row r="2464" spans="2:15" ht="58">
      <c r="B2464" s="251" t="s">
        <v>1438</v>
      </c>
      <c r="C2464" s="251" t="s">
        <v>5717</v>
      </c>
      <c r="D2464" s="251" t="s">
        <v>4012</v>
      </c>
      <c r="E2464" s="251"/>
      <c r="F2464" s="251"/>
      <c r="G2464" s="251" t="s">
        <v>4310</v>
      </c>
      <c r="H2464" s="251" t="s">
        <v>4311</v>
      </c>
      <c r="I2464" s="679">
        <v>1</v>
      </c>
      <c r="J2464" s="251" t="s">
        <v>956</v>
      </c>
      <c r="K2464" s="251" t="s">
        <v>2495</v>
      </c>
      <c r="L2464" s="239"/>
      <c r="M2464" s="239"/>
      <c r="N2464" s="239"/>
      <c r="O2464" s="239"/>
    </row>
    <row r="2465" spans="2:15" ht="58">
      <c r="B2465" s="251" t="s">
        <v>1438</v>
      </c>
      <c r="C2465" s="251" t="s">
        <v>5717</v>
      </c>
      <c r="D2465" s="251" t="s">
        <v>4008</v>
      </c>
      <c r="E2465" s="251"/>
      <c r="F2465" s="251"/>
      <c r="G2465" s="251" t="s">
        <v>4310</v>
      </c>
      <c r="H2465" s="251" t="s">
        <v>4311</v>
      </c>
      <c r="I2465" s="679">
        <v>14.417</v>
      </c>
      <c r="J2465" s="251" t="s">
        <v>956</v>
      </c>
      <c r="K2465" s="251" t="s">
        <v>2495</v>
      </c>
      <c r="L2465" s="239"/>
      <c r="M2465" s="239"/>
      <c r="N2465" s="239"/>
      <c r="O2465" s="239"/>
    </row>
    <row r="2466" spans="2:15" ht="58">
      <c r="B2466" s="251" t="s">
        <v>1438</v>
      </c>
      <c r="C2466" s="251" t="s">
        <v>5717</v>
      </c>
      <c r="D2466" s="251" t="s">
        <v>4008</v>
      </c>
      <c r="E2466" s="251"/>
      <c r="F2466" s="251"/>
      <c r="G2466" s="251" t="s">
        <v>4310</v>
      </c>
      <c r="H2466" s="251" t="s">
        <v>4311</v>
      </c>
      <c r="I2466" s="679">
        <v>12</v>
      </c>
      <c r="J2466" s="251" t="s">
        <v>956</v>
      </c>
      <c r="K2466" s="251" t="s">
        <v>2495</v>
      </c>
      <c r="L2466" s="239"/>
      <c r="M2466" s="239"/>
      <c r="N2466" s="239"/>
      <c r="O2466" s="239"/>
    </row>
    <row r="2467" spans="2:15" ht="58">
      <c r="B2467" s="251" t="s">
        <v>1438</v>
      </c>
      <c r="C2467" s="251" t="s">
        <v>5717</v>
      </c>
      <c r="D2467" s="251" t="s">
        <v>4008</v>
      </c>
      <c r="E2467" s="251"/>
      <c r="F2467" s="251"/>
      <c r="G2467" s="251" t="s">
        <v>4310</v>
      </c>
      <c r="H2467" s="251" t="s">
        <v>4311</v>
      </c>
      <c r="I2467" s="679">
        <v>20</v>
      </c>
      <c r="J2467" s="251" t="s">
        <v>956</v>
      </c>
      <c r="K2467" s="251" t="s">
        <v>2495</v>
      </c>
      <c r="L2467" s="239"/>
      <c r="M2467" s="239"/>
      <c r="N2467" s="239"/>
      <c r="O2467" s="239"/>
    </row>
    <row r="2468" spans="2:15" ht="58">
      <c r="B2468" s="251" t="s">
        <v>1438</v>
      </c>
      <c r="C2468" s="251" t="s">
        <v>5717</v>
      </c>
      <c r="D2468" s="251" t="s">
        <v>4012</v>
      </c>
      <c r="E2468" s="251"/>
      <c r="F2468" s="251"/>
      <c r="G2468" s="251" t="s">
        <v>4310</v>
      </c>
      <c r="H2468" s="251" t="s">
        <v>4311</v>
      </c>
      <c r="I2468" s="679">
        <v>3</v>
      </c>
      <c r="J2468" s="251" t="s">
        <v>956</v>
      </c>
      <c r="K2468" s="251" t="s">
        <v>2495</v>
      </c>
      <c r="L2468" s="239"/>
      <c r="M2468" s="239"/>
      <c r="N2468" s="239"/>
      <c r="O2468" s="239"/>
    </row>
    <row r="2469" spans="2:15" ht="58">
      <c r="B2469" s="251" t="s">
        <v>1438</v>
      </c>
      <c r="C2469" s="251" t="s">
        <v>5717</v>
      </c>
      <c r="D2469" s="251" t="s">
        <v>4013</v>
      </c>
      <c r="E2469" s="251"/>
      <c r="F2469" s="251"/>
      <c r="G2469" s="251" t="s">
        <v>4310</v>
      </c>
      <c r="H2469" s="251" t="s">
        <v>4311</v>
      </c>
      <c r="I2469" s="679">
        <v>5</v>
      </c>
      <c r="J2469" s="251" t="s">
        <v>944</v>
      </c>
      <c r="K2469" s="251" t="s">
        <v>2495</v>
      </c>
      <c r="L2469" s="239"/>
      <c r="M2469" s="239"/>
      <c r="N2469" s="239"/>
      <c r="O2469" s="239"/>
    </row>
    <row r="2470" spans="2:15" ht="58">
      <c r="B2470" s="251" t="s">
        <v>1438</v>
      </c>
      <c r="C2470" s="251" t="s">
        <v>5717</v>
      </c>
      <c r="D2470" s="251" t="s">
        <v>4013</v>
      </c>
      <c r="E2470" s="251"/>
      <c r="F2470" s="251"/>
      <c r="G2470" s="251" t="s">
        <v>4310</v>
      </c>
      <c r="H2470" s="251" t="s">
        <v>4311</v>
      </c>
      <c r="I2470" s="679">
        <v>5</v>
      </c>
      <c r="J2470" s="251" t="s">
        <v>944</v>
      </c>
      <c r="K2470" s="251" t="s">
        <v>2495</v>
      </c>
      <c r="L2470" s="239"/>
      <c r="M2470" s="239"/>
      <c r="N2470" s="239"/>
      <c r="O2470" s="239"/>
    </row>
    <row r="2471" spans="2:15" ht="58">
      <c r="B2471" s="251" t="s">
        <v>1438</v>
      </c>
      <c r="C2471" s="251" t="s">
        <v>5717</v>
      </c>
      <c r="D2471" s="251" t="s">
        <v>4012</v>
      </c>
      <c r="E2471" s="251"/>
      <c r="F2471" s="251"/>
      <c r="G2471" s="251" t="s">
        <v>4310</v>
      </c>
      <c r="H2471" s="251" t="s">
        <v>4311</v>
      </c>
      <c r="I2471" s="679">
        <v>3</v>
      </c>
      <c r="J2471" s="251" t="s">
        <v>956</v>
      </c>
      <c r="K2471" s="251" t="s">
        <v>2495</v>
      </c>
      <c r="L2471" s="239"/>
      <c r="M2471" s="239"/>
      <c r="N2471" s="239"/>
      <c r="O2471" s="239"/>
    </row>
    <row r="2472" spans="2:15" ht="58">
      <c r="B2472" s="251" t="s">
        <v>1438</v>
      </c>
      <c r="C2472" s="251" t="s">
        <v>5717</v>
      </c>
      <c r="D2472" s="251" t="s">
        <v>4012</v>
      </c>
      <c r="E2472" s="251"/>
      <c r="F2472" s="251"/>
      <c r="G2472" s="251" t="s">
        <v>4310</v>
      </c>
      <c r="H2472" s="251" t="s">
        <v>4311</v>
      </c>
      <c r="I2472" s="679">
        <v>1</v>
      </c>
      <c r="J2472" s="251" t="s">
        <v>956</v>
      </c>
      <c r="K2472" s="251" t="s">
        <v>2495</v>
      </c>
      <c r="L2472" s="239"/>
      <c r="M2472" s="239"/>
      <c r="N2472" s="239"/>
      <c r="O2472" s="239"/>
    </row>
    <row r="2473" spans="2:15" ht="58">
      <c r="B2473" s="251" t="s">
        <v>1438</v>
      </c>
      <c r="C2473" s="251" t="s">
        <v>5717</v>
      </c>
      <c r="D2473" s="251" t="s">
        <v>4012</v>
      </c>
      <c r="E2473" s="251"/>
      <c r="F2473" s="251"/>
      <c r="G2473" s="251" t="s">
        <v>4310</v>
      </c>
      <c r="H2473" s="251" t="s">
        <v>4311</v>
      </c>
      <c r="I2473" s="679">
        <v>1</v>
      </c>
      <c r="J2473" s="251" t="s">
        <v>956</v>
      </c>
      <c r="K2473" s="251" t="s">
        <v>2495</v>
      </c>
      <c r="L2473" s="239"/>
      <c r="M2473" s="239"/>
      <c r="N2473" s="239"/>
      <c r="O2473" s="239"/>
    </row>
    <row r="2474" spans="2:15" ht="58">
      <c r="B2474" s="251" t="s">
        <v>1438</v>
      </c>
      <c r="C2474" s="251" t="s">
        <v>5717</v>
      </c>
      <c r="D2474" s="251" t="s">
        <v>4012</v>
      </c>
      <c r="E2474" s="251"/>
      <c r="F2474" s="251"/>
      <c r="G2474" s="251" t="s">
        <v>4310</v>
      </c>
      <c r="H2474" s="251" t="s">
        <v>4311</v>
      </c>
      <c r="I2474" s="679">
        <v>2.7210000000000001</v>
      </c>
      <c r="J2474" s="251" t="s">
        <v>956</v>
      </c>
      <c r="K2474" s="251" t="s">
        <v>2495</v>
      </c>
      <c r="L2474" s="239"/>
      <c r="M2474" s="239"/>
      <c r="N2474" s="239"/>
      <c r="O2474" s="239"/>
    </row>
    <row r="2475" spans="2:15" ht="58">
      <c r="B2475" s="251" t="s">
        <v>1438</v>
      </c>
      <c r="C2475" s="251" t="s">
        <v>5717</v>
      </c>
      <c r="D2475" s="251" t="s">
        <v>4008</v>
      </c>
      <c r="E2475" s="251"/>
      <c r="F2475" s="251"/>
      <c r="G2475" s="251" t="s">
        <v>4310</v>
      </c>
      <c r="H2475" s="251" t="s">
        <v>4311</v>
      </c>
      <c r="I2475" s="679">
        <v>10.938000000000001</v>
      </c>
      <c r="J2475" s="251" t="s">
        <v>956</v>
      </c>
      <c r="K2475" s="251" t="s">
        <v>2495</v>
      </c>
      <c r="L2475" s="239"/>
      <c r="M2475" s="239"/>
      <c r="N2475" s="239"/>
      <c r="O2475" s="239"/>
    </row>
    <row r="2476" spans="2:15" ht="58">
      <c r="B2476" s="251" t="s">
        <v>1438</v>
      </c>
      <c r="C2476" s="251" t="s">
        <v>5717</v>
      </c>
      <c r="D2476" s="251" t="s">
        <v>4008</v>
      </c>
      <c r="E2476" s="251"/>
      <c r="F2476" s="251"/>
      <c r="G2476" s="251" t="s">
        <v>4310</v>
      </c>
      <c r="H2476" s="251" t="s">
        <v>4311</v>
      </c>
      <c r="I2476" s="679">
        <v>12</v>
      </c>
      <c r="J2476" s="251" t="s">
        <v>956</v>
      </c>
      <c r="K2476" s="251" t="s">
        <v>2495</v>
      </c>
      <c r="L2476" s="239"/>
      <c r="M2476" s="239"/>
      <c r="N2476" s="239"/>
      <c r="O2476" s="239"/>
    </row>
    <row r="2477" spans="2:15" ht="58">
      <c r="B2477" s="251" t="s">
        <v>1438</v>
      </c>
      <c r="C2477" s="251" t="s">
        <v>5717</v>
      </c>
      <c r="D2477" s="251" t="s">
        <v>4013</v>
      </c>
      <c r="E2477" s="251"/>
      <c r="F2477" s="251"/>
      <c r="G2477" s="251" t="s">
        <v>4310</v>
      </c>
      <c r="H2477" s="251" t="s">
        <v>4311</v>
      </c>
      <c r="I2477" s="679">
        <v>5.5</v>
      </c>
      <c r="J2477" s="251" t="s">
        <v>944</v>
      </c>
      <c r="K2477" s="251" t="s">
        <v>2495</v>
      </c>
      <c r="L2477" s="239"/>
      <c r="M2477" s="239"/>
      <c r="N2477" s="239"/>
      <c r="O2477" s="239"/>
    </row>
    <row r="2478" spans="2:15" ht="58">
      <c r="B2478" s="251" t="s">
        <v>1438</v>
      </c>
      <c r="C2478" s="251" t="s">
        <v>5717</v>
      </c>
      <c r="D2478" s="251" t="s">
        <v>4013</v>
      </c>
      <c r="E2478" s="251"/>
      <c r="F2478" s="251"/>
      <c r="G2478" s="251" t="s">
        <v>4310</v>
      </c>
      <c r="H2478" s="251" t="s">
        <v>4311</v>
      </c>
      <c r="I2478" s="679">
        <v>5.5</v>
      </c>
      <c r="J2478" s="251" t="s">
        <v>944</v>
      </c>
      <c r="K2478" s="251" t="s">
        <v>2495</v>
      </c>
      <c r="L2478" s="239"/>
      <c r="M2478" s="239"/>
      <c r="N2478" s="239"/>
      <c r="O2478" s="239"/>
    </row>
    <row r="2479" spans="2:15" ht="58">
      <c r="B2479" s="251" t="s">
        <v>1438</v>
      </c>
      <c r="C2479" s="251" t="s">
        <v>5717</v>
      </c>
      <c r="D2479" s="251" t="s">
        <v>4008</v>
      </c>
      <c r="E2479" s="251"/>
      <c r="F2479" s="251"/>
      <c r="G2479" s="251" t="s">
        <v>4310</v>
      </c>
      <c r="H2479" s="251" t="s">
        <v>4311</v>
      </c>
      <c r="I2479" s="679">
        <v>12</v>
      </c>
      <c r="J2479" s="251" t="s">
        <v>956</v>
      </c>
      <c r="K2479" s="251" t="s">
        <v>2495</v>
      </c>
      <c r="L2479" s="239"/>
      <c r="M2479" s="239"/>
      <c r="N2479" s="239"/>
      <c r="O2479" s="239"/>
    </row>
    <row r="2480" spans="2:15" ht="58">
      <c r="B2480" s="251" t="s">
        <v>1438</v>
      </c>
      <c r="C2480" s="251" t="s">
        <v>5717</v>
      </c>
      <c r="D2480" s="251" t="s">
        <v>4008</v>
      </c>
      <c r="E2480" s="251"/>
      <c r="F2480" s="251"/>
      <c r="G2480" s="251" t="s">
        <v>4310</v>
      </c>
      <c r="H2480" s="251" t="s">
        <v>4311</v>
      </c>
      <c r="I2480" s="679">
        <v>12</v>
      </c>
      <c r="J2480" s="251" t="s">
        <v>956</v>
      </c>
      <c r="K2480" s="251" t="s">
        <v>2495</v>
      </c>
      <c r="L2480" s="239"/>
      <c r="M2480" s="239"/>
      <c r="N2480" s="239"/>
      <c r="O2480" s="239"/>
    </row>
    <row r="2481" spans="2:15" ht="58">
      <c r="B2481" s="251" t="s">
        <v>1438</v>
      </c>
      <c r="C2481" s="251" t="s">
        <v>5717</v>
      </c>
      <c r="D2481" s="251" t="s">
        <v>4013</v>
      </c>
      <c r="E2481" s="251"/>
      <c r="F2481" s="251"/>
      <c r="G2481" s="251" t="s">
        <v>4310</v>
      </c>
      <c r="H2481" s="251" t="s">
        <v>4311</v>
      </c>
      <c r="I2481" s="679">
        <v>7</v>
      </c>
      <c r="J2481" s="251" t="s">
        <v>944</v>
      </c>
      <c r="K2481" s="251" t="s">
        <v>2495</v>
      </c>
      <c r="L2481" s="239"/>
      <c r="M2481" s="239"/>
      <c r="N2481" s="239"/>
      <c r="O2481" s="239"/>
    </row>
    <row r="2482" spans="2:15" ht="58">
      <c r="B2482" s="251" t="s">
        <v>1438</v>
      </c>
      <c r="C2482" s="251" t="s">
        <v>5717</v>
      </c>
      <c r="D2482" s="251" t="s">
        <v>4013</v>
      </c>
      <c r="E2482" s="251"/>
      <c r="F2482" s="251"/>
      <c r="G2482" s="251" t="s">
        <v>4310</v>
      </c>
      <c r="H2482" s="251" t="s">
        <v>4311</v>
      </c>
      <c r="I2482" s="679">
        <v>7</v>
      </c>
      <c r="J2482" s="251" t="s">
        <v>944</v>
      </c>
      <c r="K2482" s="251" t="s">
        <v>2495</v>
      </c>
      <c r="L2482" s="239"/>
      <c r="M2482" s="239"/>
      <c r="N2482" s="239"/>
      <c r="O2482" s="239"/>
    </row>
    <row r="2483" spans="2:15" ht="58">
      <c r="B2483" s="251" t="s">
        <v>1438</v>
      </c>
      <c r="C2483" s="251" t="s">
        <v>5717</v>
      </c>
      <c r="D2483" s="251" t="s">
        <v>4013</v>
      </c>
      <c r="E2483" s="251"/>
      <c r="F2483" s="251"/>
      <c r="G2483" s="251" t="s">
        <v>4310</v>
      </c>
      <c r="H2483" s="251" t="s">
        <v>4311</v>
      </c>
      <c r="I2483" s="679">
        <v>6.5</v>
      </c>
      <c r="J2483" s="251" t="s">
        <v>944</v>
      </c>
      <c r="K2483" s="251" t="s">
        <v>2495</v>
      </c>
      <c r="L2483" s="239"/>
      <c r="M2483" s="239"/>
      <c r="N2483" s="239"/>
      <c r="O2483" s="239"/>
    </row>
    <row r="2484" spans="2:15" ht="58">
      <c r="B2484" s="251" t="s">
        <v>1438</v>
      </c>
      <c r="C2484" s="251" t="s">
        <v>5717</v>
      </c>
      <c r="D2484" s="251" t="s">
        <v>4013</v>
      </c>
      <c r="E2484" s="251"/>
      <c r="F2484" s="251"/>
      <c r="G2484" s="251" t="s">
        <v>4310</v>
      </c>
      <c r="H2484" s="251" t="s">
        <v>4311</v>
      </c>
      <c r="I2484" s="679">
        <v>6.5</v>
      </c>
      <c r="J2484" s="251" t="s">
        <v>944</v>
      </c>
      <c r="K2484" s="251" t="s">
        <v>2495</v>
      </c>
      <c r="L2484" s="239"/>
      <c r="M2484" s="239"/>
      <c r="N2484" s="239"/>
      <c r="O2484" s="239"/>
    </row>
    <row r="2485" spans="2:15" ht="58">
      <c r="B2485" s="251" t="s">
        <v>1438</v>
      </c>
      <c r="C2485" s="251" t="s">
        <v>5717</v>
      </c>
      <c r="D2485" s="251" t="s">
        <v>4013</v>
      </c>
      <c r="E2485" s="251"/>
      <c r="F2485" s="251"/>
      <c r="G2485" s="251" t="s">
        <v>4310</v>
      </c>
      <c r="H2485" s="251" t="s">
        <v>4311</v>
      </c>
      <c r="I2485" s="679">
        <v>3</v>
      </c>
      <c r="J2485" s="251" t="s">
        <v>944</v>
      </c>
      <c r="K2485" s="251" t="s">
        <v>2495</v>
      </c>
      <c r="L2485" s="239"/>
      <c r="M2485" s="239"/>
      <c r="N2485" s="239"/>
      <c r="O2485" s="239"/>
    </row>
    <row r="2486" spans="2:15" ht="43.5">
      <c r="B2486" s="251" t="s">
        <v>1438</v>
      </c>
      <c r="C2486" s="251" t="s">
        <v>4314</v>
      </c>
      <c r="D2486" s="251" t="s">
        <v>941</v>
      </c>
      <c r="E2486" s="251"/>
      <c r="F2486" s="251"/>
      <c r="G2486" s="251" t="s">
        <v>4315</v>
      </c>
      <c r="H2486" s="251" t="s">
        <v>4316</v>
      </c>
      <c r="I2486" s="679">
        <v>3.5</v>
      </c>
      <c r="J2486" s="251" t="s">
        <v>944</v>
      </c>
      <c r="K2486" s="251" t="s">
        <v>2495</v>
      </c>
      <c r="L2486" s="239"/>
      <c r="M2486" s="239"/>
      <c r="N2486" s="239"/>
      <c r="O2486" s="239"/>
    </row>
    <row r="2487" spans="2:15" ht="43.5">
      <c r="B2487" s="251" t="s">
        <v>1438</v>
      </c>
      <c r="C2487" s="251" t="s">
        <v>4314</v>
      </c>
      <c r="D2487" s="251" t="s">
        <v>4022</v>
      </c>
      <c r="E2487" s="251"/>
      <c r="F2487" s="251"/>
      <c r="G2487" s="251" t="s">
        <v>4315</v>
      </c>
      <c r="H2487" s="251" t="s">
        <v>4316</v>
      </c>
      <c r="I2487" s="679">
        <v>3.5</v>
      </c>
      <c r="J2487" s="251" t="s">
        <v>944</v>
      </c>
      <c r="K2487" s="251" t="s">
        <v>2495</v>
      </c>
      <c r="L2487" s="239"/>
      <c r="M2487" s="239"/>
      <c r="N2487" s="239"/>
      <c r="O2487" s="239"/>
    </row>
    <row r="2488" spans="2:15" ht="43.5">
      <c r="B2488" s="251" t="s">
        <v>1438</v>
      </c>
      <c r="C2488" s="251" t="s">
        <v>4314</v>
      </c>
      <c r="D2488" s="251" t="s">
        <v>4183</v>
      </c>
      <c r="E2488" s="251"/>
      <c r="F2488" s="251"/>
      <c r="G2488" s="251" t="s">
        <v>4317</v>
      </c>
      <c r="H2488" s="251" t="s">
        <v>4318</v>
      </c>
      <c r="I2488" s="679">
        <v>7.9649999999999999</v>
      </c>
      <c r="J2488" s="251" t="s">
        <v>956</v>
      </c>
      <c r="K2488" s="251" t="s">
        <v>4073</v>
      </c>
      <c r="L2488" s="239"/>
      <c r="M2488" s="239"/>
      <c r="N2488" s="239"/>
      <c r="O2488" s="239"/>
    </row>
    <row r="2489" spans="2:15" ht="43.5">
      <c r="B2489" s="251" t="s">
        <v>1438</v>
      </c>
      <c r="C2489" s="251" t="s">
        <v>4314</v>
      </c>
      <c r="D2489" s="251" t="s">
        <v>4022</v>
      </c>
      <c r="E2489" s="251"/>
      <c r="F2489" s="251"/>
      <c r="G2489" s="251" t="s">
        <v>4315</v>
      </c>
      <c r="H2489" s="251" t="s">
        <v>4316</v>
      </c>
      <c r="I2489" s="679">
        <v>6</v>
      </c>
      <c r="J2489" s="251" t="s">
        <v>944</v>
      </c>
      <c r="K2489" s="251" t="s">
        <v>2495</v>
      </c>
      <c r="L2489" s="239"/>
      <c r="M2489" s="239"/>
      <c r="N2489" s="239"/>
      <c r="O2489" s="239"/>
    </row>
    <row r="2490" spans="2:15" ht="43.5">
      <c r="B2490" s="251" t="s">
        <v>1438</v>
      </c>
      <c r="C2490" s="251" t="s">
        <v>4314</v>
      </c>
      <c r="D2490" s="251" t="s">
        <v>4183</v>
      </c>
      <c r="E2490" s="251"/>
      <c r="F2490" s="251"/>
      <c r="G2490" s="251" t="s">
        <v>4317</v>
      </c>
      <c r="H2490" s="251" t="s">
        <v>4318</v>
      </c>
      <c r="I2490" s="679">
        <v>4.6849999999999996</v>
      </c>
      <c r="J2490" s="251" t="s">
        <v>956</v>
      </c>
      <c r="K2490" s="251" t="s">
        <v>4073</v>
      </c>
      <c r="L2490" s="239"/>
      <c r="M2490" s="239"/>
      <c r="N2490" s="239"/>
      <c r="O2490" s="239"/>
    </row>
    <row r="2491" spans="2:15" ht="43.5">
      <c r="B2491" s="251" t="s">
        <v>1438</v>
      </c>
      <c r="C2491" s="251" t="s">
        <v>4314</v>
      </c>
      <c r="D2491" s="251" t="s">
        <v>4183</v>
      </c>
      <c r="E2491" s="251"/>
      <c r="F2491" s="251"/>
      <c r="G2491" s="251" t="s">
        <v>4317</v>
      </c>
      <c r="H2491" s="251" t="s">
        <v>4318</v>
      </c>
      <c r="I2491" s="679">
        <v>4.6870000000000003</v>
      </c>
      <c r="J2491" s="251" t="s">
        <v>956</v>
      </c>
      <c r="K2491" s="251" t="s">
        <v>4073</v>
      </c>
      <c r="L2491" s="239"/>
      <c r="M2491" s="239"/>
      <c r="N2491" s="239"/>
      <c r="O2491" s="239"/>
    </row>
    <row r="2492" spans="2:15" ht="43.5">
      <c r="B2492" s="251" t="s">
        <v>1438</v>
      </c>
      <c r="C2492" s="251" t="s">
        <v>4314</v>
      </c>
      <c r="D2492" s="251" t="s">
        <v>4012</v>
      </c>
      <c r="E2492" s="251"/>
      <c r="F2492" s="251"/>
      <c r="G2492" s="251" t="s">
        <v>4317</v>
      </c>
      <c r="H2492" s="251" t="s">
        <v>4318</v>
      </c>
      <c r="I2492" s="679">
        <v>0.61699999999999999</v>
      </c>
      <c r="J2492" s="251" t="s">
        <v>956</v>
      </c>
      <c r="K2492" s="251" t="s">
        <v>2495</v>
      </c>
      <c r="L2492" s="239"/>
      <c r="M2492" s="239"/>
      <c r="N2492" s="239"/>
      <c r="O2492" s="239"/>
    </row>
    <row r="2493" spans="2:15" ht="43.5">
      <c r="B2493" s="251" t="s">
        <v>1438</v>
      </c>
      <c r="C2493" s="251" t="s">
        <v>4314</v>
      </c>
      <c r="D2493" s="251" t="s">
        <v>4183</v>
      </c>
      <c r="E2493" s="251"/>
      <c r="F2493" s="251"/>
      <c r="G2493" s="251" t="s">
        <v>4317</v>
      </c>
      <c r="H2493" s="251" t="s">
        <v>4318</v>
      </c>
      <c r="I2493" s="679">
        <v>4.6849999999999996</v>
      </c>
      <c r="J2493" s="251" t="s">
        <v>956</v>
      </c>
      <c r="K2493" s="251" t="s">
        <v>4073</v>
      </c>
      <c r="L2493" s="239"/>
      <c r="M2493" s="239"/>
      <c r="N2493" s="239"/>
      <c r="O2493" s="239"/>
    </row>
    <row r="2494" spans="2:15" ht="43.5">
      <c r="B2494" s="251" t="s">
        <v>1438</v>
      </c>
      <c r="C2494" s="251" t="s">
        <v>4314</v>
      </c>
      <c r="D2494" s="251" t="s">
        <v>4183</v>
      </c>
      <c r="E2494" s="251"/>
      <c r="F2494" s="251"/>
      <c r="G2494" s="251" t="s">
        <v>4317</v>
      </c>
      <c r="H2494" s="251" t="s">
        <v>4318</v>
      </c>
      <c r="I2494" s="679">
        <v>4.6849999999999996</v>
      </c>
      <c r="J2494" s="251" t="s">
        <v>956</v>
      </c>
      <c r="K2494" s="251" t="s">
        <v>4073</v>
      </c>
      <c r="L2494" s="239"/>
      <c r="M2494" s="239"/>
      <c r="N2494" s="239"/>
      <c r="O2494" s="239"/>
    </row>
    <row r="2495" spans="2:15" ht="43.5">
      <c r="B2495" s="251" t="s">
        <v>1438</v>
      </c>
      <c r="C2495" s="251" t="s">
        <v>4314</v>
      </c>
      <c r="D2495" s="251" t="s">
        <v>4183</v>
      </c>
      <c r="E2495" s="251"/>
      <c r="F2495" s="251"/>
      <c r="G2495" s="251" t="s">
        <v>4317</v>
      </c>
      <c r="H2495" s="251" t="s">
        <v>4318</v>
      </c>
      <c r="I2495" s="679">
        <v>9.3719999999999999</v>
      </c>
      <c r="J2495" s="251" t="s">
        <v>956</v>
      </c>
      <c r="K2495" s="251" t="s">
        <v>4073</v>
      </c>
      <c r="L2495" s="239"/>
      <c r="M2495" s="239"/>
      <c r="N2495" s="239"/>
      <c r="O2495" s="239"/>
    </row>
    <row r="2496" spans="2:15" ht="43.5">
      <c r="B2496" s="251" t="s">
        <v>1438</v>
      </c>
      <c r="C2496" s="251" t="s">
        <v>4314</v>
      </c>
      <c r="D2496" s="251" t="s">
        <v>4183</v>
      </c>
      <c r="E2496" s="251"/>
      <c r="F2496" s="251"/>
      <c r="G2496" s="251" t="s">
        <v>4317</v>
      </c>
      <c r="H2496" s="251" t="s">
        <v>4318</v>
      </c>
      <c r="I2496" s="679">
        <v>4.6849999999999996</v>
      </c>
      <c r="J2496" s="251" t="s">
        <v>956</v>
      </c>
      <c r="K2496" s="251" t="s">
        <v>4073</v>
      </c>
      <c r="L2496" s="239"/>
      <c r="M2496" s="239"/>
      <c r="N2496" s="239"/>
      <c r="O2496" s="239"/>
    </row>
    <row r="2497" spans="2:15" ht="43.5">
      <c r="B2497" s="251" t="s">
        <v>1438</v>
      </c>
      <c r="C2497" s="251" t="s">
        <v>4314</v>
      </c>
      <c r="D2497" s="251" t="s">
        <v>4183</v>
      </c>
      <c r="E2497" s="251"/>
      <c r="F2497" s="251"/>
      <c r="G2497" s="251" t="s">
        <v>4317</v>
      </c>
      <c r="H2497" s="251" t="s">
        <v>4318</v>
      </c>
      <c r="I2497" s="679">
        <v>4.6849999999999996</v>
      </c>
      <c r="J2497" s="251" t="s">
        <v>956</v>
      </c>
      <c r="K2497" s="251" t="s">
        <v>4073</v>
      </c>
      <c r="L2497" s="239"/>
      <c r="M2497" s="239"/>
      <c r="N2497" s="239"/>
      <c r="O2497" s="239"/>
    </row>
    <row r="2498" spans="2:15" ht="43.5">
      <c r="B2498" s="251" t="s">
        <v>1438</v>
      </c>
      <c r="C2498" s="251" t="s">
        <v>4314</v>
      </c>
      <c r="D2498" s="251" t="s">
        <v>4022</v>
      </c>
      <c r="E2498" s="251"/>
      <c r="F2498" s="251"/>
      <c r="G2498" s="251" t="s">
        <v>4315</v>
      </c>
      <c r="H2498" s="251" t="s">
        <v>4316</v>
      </c>
      <c r="I2498" s="679">
        <v>6</v>
      </c>
      <c r="J2498" s="251" t="s">
        <v>944</v>
      </c>
      <c r="K2498" s="251" t="s">
        <v>2495</v>
      </c>
      <c r="L2498" s="239"/>
      <c r="M2498" s="239"/>
      <c r="N2498" s="239"/>
      <c r="O2498" s="239"/>
    </row>
    <row r="2499" spans="2:15" ht="43.5">
      <c r="B2499" s="251" t="s">
        <v>1438</v>
      </c>
      <c r="C2499" s="251" t="s">
        <v>4314</v>
      </c>
      <c r="D2499" s="251" t="s">
        <v>4012</v>
      </c>
      <c r="E2499" s="251"/>
      <c r="F2499" s="251"/>
      <c r="G2499" s="251" t="s">
        <v>4317</v>
      </c>
      <c r="H2499" s="251" t="s">
        <v>4318</v>
      </c>
      <c r="I2499" s="679">
        <v>0.93</v>
      </c>
      <c r="J2499" s="251" t="s">
        <v>956</v>
      </c>
      <c r="K2499" s="251" t="s">
        <v>2495</v>
      </c>
      <c r="L2499" s="239"/>
      <c r="M2499" s="239"/>
      <c r="N2499" s="239"/>
      <c r="O2499" s="239"/>
    </row>
    <row r="2500" spans="2:15" ht="43.5">
      <c r="B2500" s="251" t="s">
        <v>1438</v>
      </c>
      <c r="C2500" s="251" t="s">
        <v>4314</v>
      </c>
      <c r="D2500" s="251" t="s">
        <v>4012</v>
      </c>
      <c r="E2500" s="251"/>
      <c r="F2500" s="251"/>
      <c r="G2500" s="251" t="s">
        <v>4317</v>
      </c>
      <c r="H2500" s="251" t="s">
        <v>4318</v>
      </c>
      <c r="I2500" s="679">
        <v>0.93</v>
      </c>
      <c r="J2500" s="251" t="s">
        <v>956</v>
      </c>
      <c r="K2500" s="251" t="s">
        <v>2495</v>
      </c>
      <c r="L2500" s="239"/>
      <c r="M2500" s="239"/>
      <c r="N2500" s="239"/>
      <c r="O2500" s="239"/>
    </row>
    <row r="2501" spans="2:15" ht="43.5">
      <c r="B2501" s="251" t="s">
        <v>1438</v>
      </c>
      <c r="C2501" s="251" t="s">
        <v>4314</v>
      </c>
      <c r="D2501" s="251" t="s">
        <v>4022</v>
      </c>
      <c r="E2501" s="251"/>
      <c r="F2501" s="251"/>
      <c r="G2501" s="251" t="s">
        <v>4315</v>
      </c>
      <c r="H2501" s="251" t="s">
        <v>4316</v>
      </c>
      <c r="I2501" s="679">
        <v>2</v>
      </c>
      <c r="J2501" s="251" t="s">
        <v>944</v>
      </c>
      <c r="K2501" s="251" t="s">
        <v>2495</v>
      </c>
      <c r="L2501" s="239"/>
      <c r="M2501" s="239"/>
      <c r="N2501" s="239"/>
      <c r="O2501" s="239"/>
    </row>
    <row r="2502" spans="2:15" ht="43.5">
      <c r="B2502" s="251" t="s">
        <v>1438</v>
      </c>
      <c r="C2502" s="251" t="s">
        <v>4314</v>
      </c>
      <c r="D2502" s="251" t="s">
        <v>4012</v>
      </c>
      <c r="E2502" s="251"/>
      <c r="F2502" s="251"/>
      <c r="G2502" s="251" t="s">
        <v>4317</v>
      </c>
      <c r="H2502" s="251" t="s">
        <v>4318</v>
      </c>
      <c r="I2502" s="679">
        <v>0.93</v>
      </c>
      <c r="J2502" s="251" t="s">
        <v>956</v>
      </c>
      <c r="K2502" s="251" t="s">
        <v>2495</v>
      </c>
      <c r="L2502" s="239"/>
      <c r="M2502" s="239"/>
      <c r="N2502" s="239"/>
      <c r="O2502" s="239"/>
    </row>
    <row r="2503" spans="2:15" ht="43.5">
      <c r="B2503" s="251" t="s">
        <v>1438</v>
      </c>
      <c r="C2503" s="251" t="s">
        <v>4314</v>
      </c>
      <c r="D2503" s="251" t="s">
        <v>941</v>
      </c>
      <c r="E2503" s="251"/>
      <c r="F2503" s="251"/>
      <c r="G2503" s="251" t="s">
        <v>4315</v>
      </c>
      <c r="H2503" s="251" t="s">
        <v>4316</v>
      </c>
      <c r="I2503" s="679">
        <v>4</v>
      </c>
      <c r="J2503" s="251" t="s">
        <v>944</v>
      </c>
      <c r="K2503" s="251" t="s">
        <v>2495</v>
      </c>
      <c r="L2503" s="239"/>
      <c r="M2503" s="239"/>
      <c r="N2503" s="239"/>
      <c r="O2503" s="239"/>
    </row>
    <row r="2504" spans="2:15" ht="43.5">
      <c r="B2504" s="251" t="s">
        <v>1438</v>
      </c>
      <c r="C2504" s="251" t="s">
        <v>4314</v>
      </c>
      <c r="D2504" s="251" t="s">
        <v>4022</v>
      </c>
      <c r="E2504" s="251"/>
      <c r="F2504" s="251"/>
      <c r="G2504" s="251" t="s">
        <v>4315</v>
      </c>
      <c r="H2504" s="251" t="s">
        <v>4316</v>
      </c>
      <c r="I2504" s="679">
        <v>3</v>
      </c>
      <c r="J2504" s="251" t="s">
        <v>944</v>
      </c>
      <c r="K2504" s="251" t="s">
        <v>2495</v>
      </c>
      <c r="L2504" s="239"/>
      <c r="M2504" s="239"/>
      <c r="N2504" s="239"/>
      <c r="O2504" s="239"/>
    </row>
    <row r="2505" spans="2:15" ht="43.5">
      <c r="B2505" s="251" t="s">
        <v>1438</v>
      </c>
      <c r="C2505" s="251" t="s">
        <v>4314</v>
      </c>
      <c r="D2505" s="251" t="s">
        <v>4012</v>
      </c>
      <c r="E2505" s="251"/>
      <c r="F2505" s="251"/>
      <c r="G2505" s="251" t="s">
        <v>4317</v>
      </c>
      <c r="H2505" s="251" t="s">
        <v>4318</v>
      </c>
      <c r="I2505" s="679">
        <v>1.095</v>
      </c>
      <c r="J2505" s="251" t="s">
        <v>956</v>
      </c>
      <c r="K2505" s="251" t="s">
        <v>2495</v>
      </c>
      <c r="L2505" s="239"/>
      <c r="M2505" s="239"/>
      <c r="N2505" s="239"/>
      <c r="O2505" s="239"/>
    </row>
    <row r="2506" spans="2:15" ht="43.5">
      <c r="B2506" s="251" t="s">
        <v>1438</v>
      </c>
      <c r="C2506" s="251" t="s">
        <v>4314</v>
      </c>
      <c r="D2506" s="251" t="s">
        <v>4012</v>
      </c>
      <c r="E2506" s="251"/>
      <c r="F2506" s="251"/>
      <c r="G2506" s="251" t="s">
        <v>4317</v>
      </c>
      <c r="H2506" s="251" t="s">
        <v>4318</v>
      </c>
      <c r="I2506" s="679">
        <v>0.93200000000000005</v>
      </c>
      <c r="J2506" s="251" t="s">
        <v>956</v>
      </c>
      <c r="K2506" s="251" t="s">
        <v>2495</v>
      </c>
      <c r="L2506" s="239"/>
      <c r="M2506" s="239"/>
      <c r="N2506" s="239"/>
      <c r="O2506" s="239"/>
    </row>
    <row r="2507" spans="2:15" ht="43.5">
      <c r="B2507" s="251" t="s">
        <v>1438</v>
      </c>
      <c r="C2507" s="251" t="s">
        <v>4314</v>
      </c>
      <c r="D2507" s="251" t="s">
        <v>941</v>
      </c>
      <c r="E2507" s="251"/>
      <c r="F2507" s="251"/>
      <c r="G2507" s="251" t="s">
        <v>4315</v>
      </c>
      <c r="H2507" s="251" t="s">
        <v>4316</v>
      </c>
      <c r="I2507" s="679">
        <v>7</v>
      </c>
      <c r="J2507" s="251" t="s">
        <v>944</v>
      </c>
      <c r="K2507" s="251" t="s">
        <v>2495</v>
      </c>
      <c r="L2507" s="239"/>
      <c r="M2507" s="239"/>
      <c r="N2507" s="239"/>
      <c r="O2507" s="239"/>
    </row>
    <row r="2508" spans="2:15" ht="43.5">
      <c r="B2508" s="251" t="s">
        <v>1438</v>
      </c>
      <c r="C2508" s="251" t="s">
        <v>4314</v>
      </c>
      <c r="D2508" s="251" t="s">
        <v>4022</v>
      </c>
      <c r="E2508" s="251"/>
      <c r="F2508" s="251"/>
      <c r="G2508" s="251" t="s">
        <v>4315</v>
      </c>
      <c r="H2508" s="251" t="s">
        <v>4316</v>
      </c>
      <c r="I2508" s="679">
        <v>7</v>
      </c>
      <c r="J2508" s="251" t="s">
        <v>944</v>
      </c>
      <c r="K2508" s="251" t="s">
        <v>2495</v>
      </c>
      <c r="L2508" s="239"/>
      <c r="M2508" s="239"/>
      <c r="N2508" s="239"/>
      <c r="O2508" s="239"/>
    </row>
    <row r="2509" spans="2:15" ht="43.5">
      <c r="B2509" s="251" t="s">
        <v>1438</v>
      </c>
      <c r="C2509" s="251" t="s">
        <v>4314</v>
      </c>
      <c r="D2509" s="251" t="s">
        <v>4012</v>
      </c>
      <c r="E2509" s="251"/>
      <c r="F2509" s="251"/>
      <c r="G2509" s="251" t="s">
        <v>4317</v>
      </c>
      <c r="H2509" s="251" t="s">
        <v>4318</v>
      </c>
      <c r="I2509" s="679">
        <v>0.97299999999999998</v>
      </c>
      <c r="J2509" s="251" t="s">
        <v>956</v>
      </c>
      <c r="K2509" s="251" t="s">
        <v>2495</v>
      </c>
      <c r="L2509" s="239"/>
      <c r="M2509" s="239"/>
      <c r="N2509" s="239"/>
      <c r="O2509" s="239"/>
    </row>
    <row r="2510" spans="2:15" ht="43.5">
      <c r="B2510" s="251" t="s">
        <v>1438</v>
      </c>
      <c r="C2510" s="251" t="s">
        <v>4314</v>
      </c>
      <c r="D2510" s="251" t="s">
        <v>4012</v>
      </c>
      <c r="E2510" s="251"/>
      <c r="F2510" s="251"/>
      <c r="G2510" s="251" t="s">
        <v>4317</v>
      </c>
      <c r="H2510" s="251" t="s">
        <v>4318</v>
      </c>
      <c r="I2510" s="679">
        <v>0.97299999999999998</v>
      </c>
      <c r="J2510" s="251" t="s">
        <v>956</v>
      </c>
      <c r="K2510" s="251" t="s">
        <v>2495</v>
      </c>
      <c r="L2510" s="239"/>
      <c r="M2510" s="239"/>
      <c r="N2510" s="239"/>
      <c r="O2510" s="239"/>
    </row>
    <row r="2511" spans="2:15" ht="43.5">
      <c r="B2511" s="251" t="s">
        <v>1438</v>
      </c>
      <c r="C2511" s="251" t="s">
        <v>4314</v>
      </c>
      <c r="D2511" s="251" t="s">
        <v>4012</v>
      </c>
      <c r="E2511" s="251"/>
      <c r="F2511" s="251"/>
      <c r="G2511" s="251" t="s">
        <v>4317</v>
      </c>
      <c r="H2511" s="251" t="s">
        <v>4318</v>
      </c>
      <c r="I2511" s="679">
        <v>1.242</v>
      </c>
      <c r="J2511" s="251" t="s">
        <v>956</v>
      </c>
      <c r="K2511" s="251" t="s">
        <v>2495</v>
      </c>
      <c r="L2511" s="239"/>
      <c r="M2511" s="239"/>
      <c r="N2511" s="239"/>
      <c r="O2511" s="239"/>
    </row>
    <row r="2512" spans="2:15" ht="43.5">
      <c r="B2512" s="251" t="s">
        <v>1438</v>
      </c>
      <c r="C2512" s="251" t="s">
        <v>4314</v>
      </c>
      <c r="D2512" s="251" t="s">
        <v>4012</v>
      </c>
      <c r="E2512" s="251"/>
      <c r="F2512" s="251"/>
      <c r="G2512" s="251" t="s">
        <v>4317</v>
      </c>
      <c r="H2512" s="251" t="s">
        <v>4318</v>
      </c>
      <c r="I2512" s="679">
        <v>1.242</v>
      </c>
      <c r="J2512" s="251" t="s">
        <v>956</v>
      </c>
      <c r="K2512" s="251" t="s">
        <v>2495</v>
      </c>
      <c r="L2512" s="239"/>
      <c r="M2512" s="239"/>
      <c r="N2512" s="239"/>
      <c r="O2512" s="239"/>
    </row>
    <row r="2513" spans="2:15" ht="43.5">
      <c r="B2513" s="251" t="s">
        <v>1438</v>
      </c>
      <c r="C2513" s="251" t="s">
        <v>4314</v>
      </c>
      <c r="D2513" s="251" t="s">
        <v>4012</v>
      </c>
      <c r="E2513" s="251"/>
      <c r="F2513" s="251"/>
      <c r="G2513" s="251" t="s">
        <v>4317</v>
      </c>
      <c r="H2513" s="251" t="s">
        <v>4318</v>
      </c>
      <c r="I2513" s="679">
        <v>0.93200000000000005</v>
      </c>
      <c r="J2513" s="251" t="s">
        <v>956</v>
      </c>
      <c r="K2513" s="251" t="s">
        <v>2495</v>
      </c>
      <c r="L2513" s="239"/>
      <c r="M2513" s="239"/>
      <c r="N2513" s="239"/>
      <c r="O2513" s="239"/>
    </row>
    <row r="2514" spans="2:15" ht="43.5">
      <c r="B2514" s="251" t="s">
        <v>1438</v>
      </c>
      <c r="C2514" s="251" t="s">
        <v>4314</v>
      </c>
      <c r="D2514" s="251" t="s">
        <v>4012</v>
      </c>
      <c r="E2514" s="251"/>
      <c r="F2514" s="251"/>
      <c r="G2514" s="251" t="s">
        <v>4317</v>
      </c>
      <c r="H2514" s="251" t="s">
        <v>4318</v>
      </c>
      <c r="I2514" s="679">
        <v>0.94499999999999995</v>
      </c>
      <c r="J2514" s="251" t="s">
        <v>956</v>
      </c>
      <c r="K2514" s="251" t="s">
        <v>2495</v>
      </c>
      <c r="L2514" s="239"/>
      <c r="M2514" s="239"/>
      <c r="N2514" s="239"/>
      <c r="O2514" s="239"/>
    </row>
    <row r="2515" spans="2:15" ht="43.5">
      <c r="B2515" s="251" t="s">
        <v>1438</v>
      </c>
      <c r="C2515" s="251" t="s">
        <v>4314</v>
      </c>
      <c r="D2515" s="251" t="s">
        <v>4012</v>
      </c>
      <c r="E2515" s="251"/>
      <c r="F2515" s="251"/>
      <c r="G2515" s="251" t="s">
        <v>4317</v>
      </c>
      <c r="H2515" s="251" t="s">
        <v>4318</v>
      </c>
      <c r="I2515" s="679">
        <v>0.62</v>
      </c>
      <c r="J2515" s="251" t="s">
        <v>956</v>
      </c>
      <c r="K2515" s="251" t="s">
        <v>2495</v>
      </c>
      <c r="L2515" s="239"/>
      <c r="M2515" s="239"/>
      <c r="N2515" s="239"/>
      <c r="O2515" s="239"/>
    </row>
    <row r="2516" spans="2:15" ht="43.5">
      <c r="B2516" s="251" t="s">
        <v>1438</v>
      </c>
      <c r="C2516" s="251" t="s">
        <v>4314</v>
      </c>
      <c r="D2516" s="251" t="s">
        <v>4012</v>
      </c>
      <c r="E2516" s="251"/>
      <c r="F2516" s="251"/>
      <c r="G2516" s="251" t="s">
        <v>4319</v>
      </c>
      <c r="H2516" s="251" t="s">
        <v>4320</v>
      </c>
      <c r="I2516" s="679">
        <v>0.62</v>
      </c>
      <c r="J2516" s="251" t="s">
        <v>956</v>
      </c>
      <c r="K2516" s="251" t="s">
        <v>2495</v>
      </c>
      <c r="L2516" s="239"/>
      <c r="M2516" s="239"/>
      <c r="N2516" s="239"/>
      <c r="O2516" s="239"/>
    </row>
    <row r="2517" spans="2:15" ht="43.5">
      <c r="B2517" s="251" t="s">
        <v>1438</v>
      </c>
      <c r="C2517" s="251" t="s">
        <v>4314</v>
      </c>
      <c r="D2517" s="251" t="s">
        <v>4022</v>
      </c>
      <c r="E2517" s="251"/>
      <c r="F2517" s="251"/>
      <c r="G2517" s="251" t="s">
        <v>4315</v>
      </c>
      <c r="H2517" s="251" t="s">
        <v>4316</v>
      </c>
      <c r="I2517" s="679">
        <v>7</v>
      </c>
      <c r="J2517" s="251" t="s">
        <v>944</v>
      </c>
      <c r="K2517" s="251" t="s">
        <v>2495</v>
      </c>
      <c r="L2517" s="239"/>
      <c r="M2517" s="239"/>
      <c r="N2517" s="239"/>
      <c r="O2517" s="239"/>
    </row>
    <row r="2518" spans="2:15" ht="43.5">
      <c r="B2518" s="251" t="s">
        <v>1438</v>
      </c>
      <c r="C2518" s="251" t="s">
        <v>4314</v>
      </c>
      <c r="D2518" s="251" t="s">
        <v>941</v>
      </c>
      <c r="E2518" s="251"/>
      <c r="F2518" s="251"/>
      <c r="G2518" s="251" t="s">
        <v>4315</v>
      </c>
      <c r="H2518" s="251" t="s">
        <v>4316</v>
      </c>
      <c r="I2518" s="679">
        <v>7</v>
      </c>
      <c r="J2518" s="251" t="s">
        <v>944</v>
      </c>
      <c r="K2518" s="251" t="s">
        <v>2495</v>
      </c>
      <c r="L2518" s="239"/>
      <c r="M2518" s="239"/>
      <c r="N2518" s="239"/>
      <c r="O2518" s="239"/>
    </row>
    <row r="2519" spans="2:15" ht="43.5">
      <c r="B2519" s="251" t="s">
        <v>1438</v>
      </c>
      <c r="C2519" s="251" t="s">
        <v>4314</v>
      </c>
      <c r="D2519" s="251" t="s">
        <v>4022</v>
      </c>
      <c r="E2519" s="251"/>
      <c r="F2519" s="251"/>
      <c r="G2519" s="251" t="s">
        <v>4315</v>
      </c>
      <c r="H2519" s="251" t="s">
        <v>4316</v>
      </c>
      <c r="I2519" s="679">
        <v>3</v>
      </c>
      <c r="J2519" s="251" t="s">
        <v>944</v>
      </c>
      <c r="K2519" s="251" t="s">
        <v>2495</v>
      </c>
      <c r="L2519" s="239"/>
      <c r="M2519" s="239"/>
      <c r="N2519" s="239"/>
      <c r="O2519" s="239"/>
    </row>
    <row r="2520" spans="2:15" ht="43.5">
      <c r="B2520" s="251" t="s">
        <v>1438</v>
      </c>
      <c r="C2520" s="251" t="s">
        <v>4314</v>
      </c>
      <c r="D2520" s="251" t="s">
        <v>941</v>
      </c>
      <c r="E2520" s="251"/>
      <c r="F2520" s="251"/>
      <c r="G2520" s="251" t="s">
        <v>4315</v>
      </c>
      <c r="H2520" s="251" t="s">
        <v>4316</v>
      </c>
      <c r="I2520" s="679">
        <v>4</v>
      </c>
      <c r="J2520" s="251" t="s">
        <v>944</v>
      </c>
      <c r="K2520" s="251" t="s">
        <v>2495</v>
      </c>
      <c r="L2520" s="239"/>
      <c r="M2520" s="239"/>
      <c r="N2520" s="239"/>
      <c r="O2520" s="239"/>
    </row>
    <row r="2521" spans="2:15" ht="43.5">
      <c r="B2521" s="251" t="s">
        <v>1438</v>
      </c>
      <c r="C2521" s="251" t="s">
        <v>4314</v>
      </c>
      <c r="D2521" s="251" t="s">
        <v>4022</v>
      </c>
      <c r="E2521" s="251"/>
      <c r="F2521" s="251"/>
      <c r="G2521" s="251" t="s">
        <v>4315</v>
      </c>
      <c r="H2521" s="251" t="s">
        <v>4316</v>
      </c>
      <c r="I2521" s="679">
        <v>3</v>
      </c>
      <c r="J2521" s="251" t="s">
        <v>944</v>
      </c>
      <c r="K2521" s="251" t="s">
        <v>2495</v>
      </c>
      <c r="L2521" s="239"/>
      <c r="M2521" s="239"/>
      <c r="N2521" s="239"/>
      <c r="O2521" s="239"/>
    </row>
    <row r="2522" spans="2:15" ht="43.5">
      <c r="B2522" s="251" t="s">
        <v>1438</v>
      </c>
      <c r="C2522" s="251" t="s">
        <v>4314</v>
      </c>
      <c r="D2522" s="251" t="s">
        <v>941</v>
      </c>
      <c r="E2522" s="251"/>
      <c r="F2522" s="251"/>
      <c r="G2522" s="251" t="s">
        <v>4315</v>
      </c>
      <c r="H2522" s="251" t="s">
        <v>4316</v>
      </c>
      <c r="I2522" s="679">
        <v>4</v>
      </c>
      <c r="J2522" s="251" t="s">
        <v>944</v>
      </c>
      <c r="K2522" s="251" t="s">
        <v>2495</v>
      </c>
      <c r="L2522" s="239"/>
      <c r="M2522" s="239"/>
      <c r="N2522" s="239"/>
      <c r="O2522" s="239"/>
    </row>
    <row r="2523" spans="2:15" ht="29">
      <c r="B2523" s="251" t="s">
        <v>1438</v>
      </c>
      <c r="C2523" s="251" t="s">
        <v>4257</v>
      </c>
      <c r="D2523" s="251" t="s">
        <v>949</v>
      </c>
      <c r="E2523" s="251"/>
      <c r="F2523" s="251"/>
      <c r="G2523" s="251" t="s">
        <v>23</v>
      </c>
      <c r="H2523" s="251" t="s">
        <v>23</v>
      </c>
      <c r="I2523" s="679">
        <v>0.27800000000000002</v>
      </c>
      <c r="J2523" s="251" t="s">
        <v>944</v>
      </c>
      <c r="K2523" s="251" t="s">
        <v>2495</v>
      </c>
      <c r="L2523" s="239"/>
      <c r="M2523" s="239"/>
      <c r="N2523" s="239"/>
      <c r="O2523" s="239"/>
    </row>
    <row r="2524" spans="2:15" ht="29">
      <c r="B2524" s="251" t="s">
        <v>1438</v>
      </c>
      <c r="C2524" s="251" t="s">
        <v>4257</v>
      </c>
      <c r="D2524" s="251" t="s">
        <v>950</v>
      </c>
      <c r="E2524" s="251"/>
      <c r="F2524" s="251"/>
      <c r="G2524" s="251" t="s">
        <v>4321</v>
      </c>
      <c r="H2524" s="251" t="s">
        <v>4322</v>
      </c>
      <c r="I2524" s="679">
        <v>5</v>
      </c>
      <c r="J2524" s="251" t="s">
        <v>944</v>
      </c>
      <c r="K2524" s="251" t="s">
        <v>2495</v>
      </c>
      <c r="L2524" s="239"/>
      <c r="M2524" s="239"/>
      <c r="N2524" s="239"/>
      <c r="O2524" s="239"/>
    </row>
    <row r="2525" spans="2:15" ht="29">
      <c r="B2525" s="251" t="s">
        <v>1438</v>
      </c>
      <c r="C2525" s="251" t="s">
        <v>4257</v>
      </c>
      <c r="D2525" s="251" t="s">
        <v>950</v>
      </c>
      <c r="E2525" s="251"/>
      <c r="F2525" s="251"/>
      <c r="G2525" s="251" t="s">
        <v>4321</v>
      </c>
      <c r="H2525" s="251" t="s">
        <v>4322</v>
      </c>
      <c r="I2525" s="679">
        <v>5</v>
      </c>
      <c r="J2525" s="251" t="s">
        <v>944</v>
      </c>
      <c r="K2525" s="251" t="s">
        <v>2495</v>
      </c>
      <c r="L2525" s="239"/>
      <c r="M2525" s="239"/>
      <c r="N2525" s="239"/>
      <c r="O2525" s="239"/>
    </row>
    <row r="2526" spans="2:15" ht="29">
      <c r="B2526" s="251" t="s">
        <v>1438</v>
      </c>
      <c r="C2526" s="251" t="s">
        <v>4257</v>
      </c>
      <c r="D2526" s="251" t="s">
        <v>4022</v>
      </c>
      <c r="E2526" s="251"/>
      <c r="F2526" s="251"/>
      <c r="G2526" s="251" t="s">
        <v>4321</v>
      </c>
      <c r="H2526" s="251" t="s">
        <v>4322</v>
      </c>
      <c r="I2526" s="679">
        <v>5</v>
      </c>
      <c r="J2526" s="251" t="s">
        <v>944</v>
      </c>
      <c r="K2526" s="251" t="s">
        <v>2495</v>
      </c>
      <c r="L2526" s="239"/>
      <c r="M2526" s="239"/>
      <c r="N2526" s="239"/>
      <c r="O2526" s="239"/>
    </row>
    <row r="2527" spans="2:15" ht="29">
      <c r="B2527" s="251" t="s">
        <v>1438</v>
      </c>
      <c r="C2527" s="251" t="s">
        <v>4257</v>
      </c>
      <c r="D2527" s="251" t="s">
        <v>4022</v>
      </c>
      <c r="E2527" s="251"/>
      <c r="F2527" s="251"/>
      <c r="G2527" s="251" t="s">
        <v>4321</v>
      </c>
      <c r="H2527" s="251" t="s">
        <v>4322</v>
      </c>
      <c r="I2527" s="679">
        <v>5</v>
      </c>
      <c r="J2527" s="251" t="s">
        <v>944</v>
      </c>
      <c r="K2527" s="251" t="s">
        <v>2495</v>
      </c>
      <c r="L2527" s="239"/>
      <c r="M2527" s="239"/>
      <c r="N2527" s="239"/>
      <c r="O2527" s="239"/>
    </row>
    <row r="2528" spans="2:15" ht="29">
      <c r="B2528" s="251" t="s">
        <v>1438</v>
      </c>
      <c r="C2528" s="251" t="s">
        <v>4257</v>
      </c>
      <c r="D2528" s="251" t="s">
        <v>4022</v>
      </c>
      <c r="E2528" s="251"/>
      <c r="F2528" s="251"/>
      <c r="G2528" s="251" t="s">
        <v>4321</v>
      </c>
      <c r="H2528" s="251" t="s">
        <v>4322</v>
      </c>
      <c r="I2528" s="679">
        <v>5</v>
      </c>
      <c r="J2528" s="251" t="s">
        <v>944</v>
      </c>
      <c r="K2528" s="251" t="s">
        <v>2495</v>
      </c>
      <c r="L2528" s="239"/>
      <c r="M2528" s="239"/>
      <c r="N2528" s="239"/>
      <c r="O2528" s="239"/>
    </row>
    <row r="2529" spans="2:15" ht="29">
      <c r="B2529" s="251" t="s">
        <v>1438</v>
      </c>
      <c r="C2529" s="251" t="s">
        <v>4257</v>
      </c>
      <c r="D2529" s="251" t="s">
        <v>4022</v>
      </c>
      <c r="E2529" s="251"/>
      <c r="F2529" s="251"/>
      <c r="G2529" s="251" t="s">
        <v>4321</v>
      </c>
      <c r="H2529" s="251" t="s">
        <v>4322</v>
      </c>
      <c r="I2529" s="679">
        <v>5</v>
      </c>
      <c r="J2529" s="251" t="s">
        <v>944</v>
      </c>
      <c r="K2529" s="251" t="s">
        <v>2495</v>
      </c>
      <c r="L2529" s="239"/>
      <c r="M2529" s="239"/>
      <c r="N2529" s="239"/>
      <c r="O2529" s="239"/>
    </row>
    <row r="2530" spans="2:15" ht="29">
      <c r="B2530" s="251" t="s">
        <v>1438</v>
      </c>
      <c r="C2530" s="251" t="s">
        <v>4257</v>
      </c>
      <c r="D2530" s="251" t="s">
        <v>4022</v>
      </c>
      <c r="E2530" s="251"/>
      <c r="F2530" s="251"/>
      <c r="G2530" s="251" t="s">
        <v>4321</v>
      </c>
      <c r="H2530" s="251" t="s">
        <v>4322</v>
      </c>
      <c r="I2530" s="679">
        <v>5</v>
      </c>
      <c r="J2530" s="251" t="s">
        <v>944</v>
      </c>
      <c r="K2530" s="251" t="s">
        <v>2495</v>
      </c>
      <c r="L2530" s="239"/>
      <c r="M2530" s="239"/>
      <c r="N2530" s="239"/>
      <c r="O2530" s="239"/>
    </row>
    <row r="2531" spans="2:15" ht="29">
      <c r="B2531" s="251" t="s">
        <v>1438</v>
      </c>
      <c r="C2531" s="251" t="s">
        <v>4257</v>
      </c>
      <c r="D2531" s="251" t="s">
        <v>4022</v>
      </c>
      <c r="E2531" s="251"/>
      <c r="F2531" s="251"/>
      <c r="G2531" s="251" t="s">
        <v>4321</v>
      </c>
      <c r="H2531" s="251" t="s">
        <v>4322</v>
      </c>
      <c r="I2531" s="679">
        <v>5</v>
      </c>
      <c r="J2531" s="251" t="s">
        <v>944</v>
      </c>
      <c r="K2531" s="251" t="s">
        <v>2495</v>
      </c>
      <c r="L2531" s="239"/>
      <c r="M2531" s="239"/>
      <c r="N2531" s="239"/>
      <c r="O2531" s="239"/>
    </row>
    <row r="2532" spans="2:15" ht="29">
      <c r="B2532" s="251" t="s">
        <v>1438</v>
      </c>
      <c r="C2532" s="251" t="s">
        <v>4257</v>
      </c>
      <c r="D2532" s="251" t="s">
        <v>4022</v>
      </c>
      <c r="E2532" s="251"/>
      <c r="F2532" s="251"/>
      <c r="G2532" s="251" t="s">
        <v>4321</v>
      </c>
      <c r="H2532" s="251" t="s">
        <v>4322</v>
      </c>
      <c r="I2532" s="679">
        <v>5</v>
      </c>
      <c r="J2532" s="251" t="s">
        <v>944</v>
      </c>
      <c r="K2532" s="251" t="s">
        <v>2495</v>
      </c>
      <c r="L2532" s="239"/>
      <c r="M2532" s="239"/>
      <c r="N2532" s="239"/>
      <c r="O2532" s="239"/>
    </row>
    <row r="2533" spans="2:15" ht="29">
      <c r="B2533" s="251" t="s">
        <v>1438</v>
      </c>
      <c r="C2533" s="251" t="s">
        <v>4257</v>
      </c>
      <c r="D2533" s="251" t="s">
        <v>4022</v>
      </c>
      <c r="E2533" s="251"/>
      <c r="F2533" s="251"/>
      <c r="G2533" s="251" t="s">
        <v>4321</v>
      </c>
      <c r="H2533" s="251" t="s">
        <v>4322</v>
      </c>
      <c r="I2533" s="679">
        <v>5</v>
      </c>
      <c r="J2533" s="251" t="s">
        <v>944</v>
      </c>
      <c r="K2533" s="251" t="s">
        <v>2495</v>
      </c>
      <c r="L2533" s="239"/>
      <c r="M2533" s="239"/>
      <c r="N2533" s="239"/>
      <c r="O2533" s="239"/>
    </row>
    <row r="2534" spans="2:15" ht="29">
      <c r="B2534" s="251" t="s">
        <v>1438</v>
      </c>
      <c r="C2534" s="251" t="s">
        <v>4257</v>
      </c>
      <c r="D2534" s="251" t="s">
        <v>4022</v>
      </c>
      <c r="E2534" s="251"/>
      <c r="F2534" s="251"/>
      <c r="G2534" s="251" t="s">
        <v>4321</v>
      </c>
      <c r="H2534" s="251" t="s">
        <v>4322</v>
      </c>
      <c r="I2534" s="679">
        <v>5</v>
      </c>
      <c r="J2534" s="251" t="s">
        <v>944</v>
      </c>
      <c r="K2534" s="251" t="s">
        <v>2495</v>
      </c>
      <c r="L2534" s="239"/>
      <c r="M2534" s="239"/>
      <c r="N2534" s="239"/>
      <c r="O2534" s="239"/>
    </row>
    <row r="2535" spans="2:15" ht="29">
      <c r="B2535" s="251" t="s">
        <v>1438</v>
      </c>
      <c r="C2535" s="251" t="s">
        <v>4257</v>
      </c>
      <c r="D2535" s="251" t="s">
        <v>4008</v>
      </c>
      <c r="E2535" s="251"/>
      <c r="F2535" s="251"/>
      <c r="G2535" s="251" t="s">
        <v>23</v>
      </c>
      <c r="H2535" s="251" t="s">
        <v>23</v>
      </c>
      <c r="I2535" s="679">
        <v>16488</v>
      </c>
      <c r="J2535" s="251" t="s">
        <v>956</v>
      </c>
      <c r="K2535" s="251" t="s">
        <v>2495</v>
      </c>
      <c r="L2535" s="239"/>
      <c r="M2535" s="239"/>
      <c r="N2535" s="239"/>
      <c r="O2535" s="239"/>
    </row>
    <row r="2536" spans="2:15" ht="29">
      <c r="B2536" s="251" t="s">
        <v>1438</v>
      </c>
      <c r="C2536" s="251" t="s">
        <v>4257</v>
      </c>
      <c r="D2536" s="251" t="s">
        <v>4008</v>
      </c>
      <c r="E2536" s="251"/>
      <c r="F2536" s="251"/>
      <c r="G2536" s="251" t="s">
        <v>23</v>
      </c>
      <c r="H2536" s="251" t="s">
        <v>23</v>
      </c>
      <c r="I2536" s="679">
        <v>10511</v>
      </c>
      <c r="J2536" s="251" t="s">
        <v>956</v>
      </c>
      <c r="K2536" s="251" t="s">
        <v>2495</v>
      </c>
      <c r="L2536" s="239"/>
      <c r="M2536" s="239"/>
      <c r="N2536" s="239"/>
      <c r="O2536" s="239"/>
    </row>
    <row r="2537" spans="2:15" ht="29">
      <c r="B2537" s="251" t="s">
        <v>1438</v>
      </c>
      <c r="C2537" s="251" t="s">
        <v>4257</v>
      </c>
      <c r="D2537" s="251" t="s">
        <v>4008</v>
      </c>
      <c r="E2537" s="251"/>
      <c r="F2537" s="251"/>
      <c r="G2537" s="251" t="s">
        <v>23</v>
      </c>
      <c r="H2537" s="251" t="s">
        <v>23</v>
      </c>
      <c r="I2537" s="679">
        <v>13301</v>
      </c>
      <c r="J2537" s="251" t="s">
        <v>956</v>
      </c>
      <c r="K2537" s="251" t="s">
        <v>2495</v>
      </c>
      <c r="L2537" s="239"/>
      <c r="M2537" s="239"/>
      <c r="N2537" s="239"/>
      <c r="O2537" s="239"/>
    </row>
    <row r="2538" spans="2:15" ht="29">
      <c r="B2538" s="251" t="s">
        <v>1438</v>
      </c>
      <c r="C2538" s="251" t="s">
        <v>4257</v>
      </c>
      <c r="D2538" s="251" t="s">
        <v>4008</v>
      </c>
      <c r="E2538" s="251"/>
      <c r="F2538" s="251"/>
      <c r="G2538" s="251" t="s">
        <v>23</v>
      </c>
      <c r="H2538" s="251" t="s">
        <v>23</v>
      </c>
      <c r="I2538" s="679">
        <v>12784</v>
      </c>
      <c r="J2538" s="251" t="s">
        <v>956</v>
      </c>
      <c r="K2538" s="251" t="s">
        <v>2495</v>
      </c>
      <c r="L2538" s="239"/>
      <c r="M2538" s="239"/>
      <c r="N2538" s="239"/>
      <c r="O2538" s="239"/>
    </row>
    <row r="2539" spans="2:15" ht="29">
      <c r="B2539" s="251" t="s">
        <v>1438</v>
      </c>
      <c r="C2539" s="251" t="s">
        <v>4257</v>
      </c>
      <c r="D2539" s="251" t="s">
        <v>4008</v>
      </c>
      <c r="E2539" s="251"/>
      <c r="F2539" s="251"/>
      <c r="G2539" s="251" t="s">
        <v>23</v>
      </c>
      <c r="H2539" s="251" t="s">
        <v>23</v>
      </c>
      <c r="I2539" s="679">
        <v>7715</v>
      </c>
      <c r="J2539" s="251" t="s">
        <v>956</v>
      </c>
      <c r="K2539" s="251" t="s">
        <v>2495</v>
      </c>
      <c r="L2539" s="239"/>
      <c r="M2539" s="239"/>
      <c r="N2539" s="239"/>
      <c r="O2539" s="239"/>
    </row>
    <row r="2540" spans="2:15" ht="29">
      <c r="B2540" s="251" t="s">
        <v>1438</v>
      </c>
      <c r="C2540" s="251" t="s">
        <v>4257</v>
      </c>
      <c r="D2540" s="251" t="s">
        <v>4008</v>
      </c>
      <c r="E2540" s="251"/>
      <c r="F2540" s="251"/>
      <c r="G2540" s="251" t="s">
        <v>23</v>
      </c>
      <c r="H2540" s="251" t="s">
        <v>23</v>
      </c>
      <c r="I2540" s="679">
        <v>10904</v>
      </c>
      <c r="J2540" s="251" t="s">
        <v>956</v>
      </c>
      <c r="K2540" s="251" t="s">
        <v>2495</v>
      </c>
      <c r="L2540" s="239"/>
      <c r="M2540" s="239"/>
      <c r="N2540" s="239"/>
      <c r="O2540" s="239"/>
    </row>
    <row r="2541" spans="2:15" ht="29">
      <c r="B2541" s="251" t="s">
        <v>1438</v>
      </c>
      <c r="C2541" s="251" t="s">
        <v>4257</v>
      </c>
      <c r="D2541" s="251" t="s">
        <v>4008</v>
      </c>
      <c r="E2541" s="251"/>
      <c r="F2541" s="251"/>
      <c r="G2541" s="251" t="s">
        <v>23</v>
      </c>
      <c r="H2541" s="251" t="s">
        <v>23</v>
      </c>
      <c r="I2541" s="679">
        <v>9646</v>
      </c>
      <c r="J2541" s="251" t="s">
        <v>956</v>
      </c>
      <c r="K2541" s="251" t="s">
        <v>2495</v>
      </c>
      <c r="L2541" s="239"/>
      <c r="M2541" s="239"/>
      <c r="N2541" s="239"/>
      <c r="O2541" s="239"/>
    </row>
    <row r="2542" spans="2:15" ht="29">
      <c r="B2542" s="251" t="s">
        <v>1438</v>
      </c>
      <c r="C2542" s="251" t="s">
        <v>4257</v>
      </c>
      <c r="D2542" s="251" t="s">
        <v>4008</v>
      </c>
      <c r="E2542" s="251"/>
      <c r="F2542" s="251"/>
      <c r="G2542" s="251" t="s">
        <v>23</v>
      </c>
      <c r="H2542" s="251" t="s">
        <v>23</v>
      </c>
      <c r="I2542" s="679">
        <v>18107</v>
      </c>
      <c r="J2542" s="251" t="s">
        <v>956</v>
      </c>
      <c r="K2542" s="251" t="s">
        <v>2495</v>
      </c>
      <c r="L2542" s="239"/>
      <c r="M2542" s="239"/>
      <c r="N2542" s="239"/>
      <c r="O2542" s="239"/>
    </row>
    <row r="2543" spans="2:15" ht="29">
      <c r="B2543" s="251" t="s">
        <v>1438</v>
      </c>
      <c r="C2543" s="251" t="s">
        <v>4257</v>
      </c>
      <c r="D2543" s="251" t="s">
        <v>4008</v>
      </c>
      <c r="E2543" s="251"/>
      <c r="F2543" s="251"/>
      <c r="G2543" s="251" t="s">
        <v>23</v>
      </c>
      <c r="H2543" s="251" t="s">
        <v>23</v>
      </c>
      <c r="I2543" s="679">
        <v>13067</v>
      </c>
      <c r="J2543" s="251" t="s">
        <v>956</v>
      </c>
      <c r="K2543" s="251" t="s">
        <v>2495</v>
      </c>
      <c r="L2543" s="239"/>
      <c r="M2543" s="239"/>
      <c r="N2543" s="239"/>
      <c r="O2543" s="239"/>
    </row>
    <row r="2544" spans="2:15" ht="29">
      <c r="B2544" s="251" t="s">
        <v>1438</v>
      </c>
      <c r="C2544" s="251" t="s">
        <v>4257</v>
      </c>
      <c r="D2544" s="251" t="s">
        <v>4008</v>
      </c>
      <c r="E2544" s="251"/>
      <c r="F2544" s="251"/>
      <c r="G2544" s="251" t="s">
        <v>23</v>
      </c>
      <c r="H2544" s="251" t="s">
        <v>23</v>
      </c>
      <c r="I2544" s="679">
        <v>15.04</v>
      </c>
      <c r="J2544" s="251" t="s">
        <v>956</v>
      </c>
      <c r="K2544" s="251" t="s">
        <v>2495</v>
      </c>
      <c r="L2544" s="239"/>
      <c r="M2544" s="239"/>
      <c r="N2544" s="239"/>
      <c r="O2544" s="239"/>
    </row>
    <row r="2545" spans="2:15" ht="29">
      <c r="B2545" s="251" t="s">
        <v>1438</v>
      </c>
      <c r="C2545" s="251" t="s">
        <v>4257</v>
      </c>
      <c r="D2545" s="251" t="s">
        <v>4008</v>
      </c>
      <c r="E2545" s="251"/>
      <c r="F2545" s="251"/>
      <c r="G2545" s="251" t="s">
        <v>23</v>
      </c>
      <c r="H2545" s="251" t="s">
        <v>23</v>
      </c>
      <c r="I2545" s="679">
        <v>57778</v>
      </c>
      <c r="J2545" s="251" t="s">
        <v>956</v>
      </c>
      <c r="K2545" s="251" t="s">
        <v>2495</v>
      </c>
      <c r="L2545" s="239"/>
      <c r="M2545" s="239"/>
      <c r="N2545" s="239"/>
      <c r="O2545" s="239"/>
    </row>
    <row r="2546" spans="2:15" ht="29">
      <c r="B2546" s="251" t="s">
        <v>1438</v>
      </c>
      <c r="C2546" s="251" t="s">
        <v>4257</v>
      </c>
      <c r="D2546" s="251" t="s">
        <v>4008</v>
      </c>
      <c r="E2546" s="251"/>
      <c r="F2546" s="251"/>
      <c r="G2546" s="251" t="s">
        <v>23</v>
      </c>
      <c r="H2546" s="251" t="s">
        <v>23</v>
      </c>
      <c r="I2546" s="679">
        <v>13776</v>
      </c>
      <c r="J2546" s="251" t="s">
        <v>956</v>
      </c>
      <c r="K2546" s="251" t="s">
        <v>2495</v>
      </c>
      <c r="L2546" s="239"/>
      <c r="M2546" s="239"/>
      <c r="N2546" s="239"/>
      <c r="O2546" s="239"/>
    </row>
    <row r="2547" spans="2:15" ht="29">
      <c r="B2547" s="251" t="s">
        <v>1438</v>
      </c>
      <c r="C2547" s="251" t="s">
        <v>4257</v>
      </c>
      <c r="D2547" s="251" t="s">
        <v>4008</v>
      </c>
      <c r="E2547" s="251"/>
      <c r="F2547" s="251"/>
      <c r="G2547" s="251" t="s">
        <v>23</v>
      </c>
      <c r="H2547" s="251" t="s">
        <v>23</v>
      </c>
      <c r="I2547" s="679">
        <v>10646</v>
      </c>
      <c r="J2547" s="251" t="s">
        <v>956</v>
      </c>
      <c r="K2547" s="251" t="s">
        <v>2495</v>
      </c>
      <c r="L2547" s="239"/>
      <c r="M2547" s="239"/>
      <c r="N2547" s="239"/>
      <c r="O2547" s="239"/>
    </row>
    <row r="2548" spans="2:15" ht="29">
      <c r="B2548" s="251" t="s">
        <v>1438</v>
      </c>
      <c r="C2548" s="251" t="s">
        <v>4257</v>
      </c>
      <c r="D2548" s="251" t="s">
        <v>4008</v>
      </c>
      <c r="E2548" s="251"/>
      <c r="F2548" s="251"/>
      <c r="G2548" s="251" t="s">
        <v>23</v>
      </c>
      <c r="H2548" s="251" t="s">
        <v>23</v>
      </c>
      <c r="I2548" s="679">
        <v>61514</v>
      </c>
      <c r="J2548" s="251" t="s">
        <v>956</v>
      </c>
      <c r="K2548" s="251" t="s">
        <v>2495</v>
      </c>
      <c r="L2548" s="239"/>
      <c r="M2548" s="239"/>
      <c r="N2548" s="239"/>
      <c r="O2548" s="239"/>
    </row>
    <row r="2549" spans="2:15" ht="29">
      <c r="B2549" s="251" t="s">
        <v>1438</v>
      </c>
      <c r="C2549" s="251" t="s">
        <v>4257</v>
      </c>
      <c r="D2549" s="251" t="s">
        <v>4008</v>
      </c>
      <c r="E2549" s="251"/>
      <c r="F2549" s="251"/>
      <c r="G2549" s="251" t="s">
        <v>23</v>
      </c>
      <c r="H2549" s="251" t="s">
        <v>23</v>
      </c>
      <c r="I2549" s="679">
        <v>21086</v>
      </c>
      <c r="J2549" s="251" t="s">
        <v>956</v>
      </c>
      <c r="K2549" s="251" t="s">
        <v>2495</v>
      </c>
      <c r="L2549" s="239"/>
      <c r="M2549" s="239"/>
      <c r="N2549" s="239"/>
      <c r="O2549" s="239"/>
    </row>
    <row r="2550" spans="2:15" ht="29">
      <c r="B2550" s="251" t="s">
        <v>1438</v>
      </c>
      <c r="C2550" s="251" t="s">
        <v>4257</v>
      </c>
      <c r="D2550" s="251" t="s">
        <v>4008</v>
      </c>
      <c r="E2550" s="251"/>
      <c r="F2550" s="251"/>
      <c r="G2550" s="251" t="s">
        <v>23</v>
      </c>
      <c r="H2550" s="251" t="s">
        <v>23</v>
      </c>
      <c r="I2550" s="679">
        <v>22191</v>
      </c>
      <c r="J2550" s="251" t="s">
        <v>956</v>
      </c>
      <c r="K2550" s="251" t="s">
        <v>2495</v>
      </c>
      <c r="L2550" s="239"/>
      <c r="M2550" s="239"/>
      <c r="N2550" s="239"/>
      <c r="O2550" s="239"/>
    </row>
    <row r="2551" spans="2:15" ht="29">
      <c r="B2551" s="251" t="s">
        <v>1438</v>
      </c>
      <c r="C2551" s="251" t="s">
        <v>4257</v>
      </c>
      <c r="D2551" s="251" t="s">
        <v>4008</v>
      </c>
      <c r="E2551" s="251"/>
      <c r="F2551" s="251"/>
      <c r="G2551" s="251" t="s">
        <v>23</v>
      </c>
      <c r="H2551" s="251" t="s">
        <v>23</v>
      </c>
      <c r="I2551" s="679">
        <v>13185</v>
      </c>
      <c r="J2551" s="251" t="s">
        <v>956</v>
      </c>
      <c r="K2551" s="251" t="s">
        <v>2495</v>
      </c>
      <c r="L2551" s="239"/>
      <c r="M2551" s="239"/>
      <c r="N2551" s="239"/>
      <c r="O2551" s="239"/>
    </row>
    <row r="2552" spans="2:15" ht="29">
      <c r="B2552" s="251" t="s">
        <v>1438</v>
      </c>
      <c r="C2552" s="251" t="s">
        <v>4257</v>
      </c>
      <c r="D2552" s="251" t="s">
        <v>4008</v>
      </c>
      <c r="E2552" s="251"/>
      <c r="F2552" s="251"/>
      <c r="G2552" s="251" t="s">
        <v>23</v>
      </c>
      <c r="H2552" s="251" t="s">
        <v>23</v>
      </c>
      <c r="I2552" s="679">
        <v>16956</v>
      </c>
      <c r="J2552" s="251" t="s">
        <v>956</v>
      </c>
      <c r="K2552" s="251" t="s">
        <v>2495</v>
      </c>
      <c r="L2552" s="239"/>
      <c r="M2552" s="239"/>
      <c r="N2552" s="239"/>
      <c r="O2552" s="239"/>
    </row>
    <row r="2553" spans="2:15" ht="29">
      <c r="B2553" s="251" t="s">
        <v>1438</v>
      </c>
      <c r="C2553" s="251" t="s">
        <v>4257</v>
      </c>
      <c r="D2553" s="251" t="s">
        <v>4008</v>
      </c>
      <c r="E2553" s="251"/>
      <c r="F2553" s="251"/>
      <c r="G2553" s="251" t="s">
        <v>23</v>
      </c>
      <c r="H2553" s="251" t="s">
        <v>23</v>
      </c>
      <c r="I2553" s="679">
        <v>12055</v>
      </c>
      <c r="J2553" s="251" t="s">
        <v>956</v>
      </c>
      <c r="K2553" s="251" t="s">
        <v>2495</v>
      </c>
      <c r="L2553" s="239"/>
      <c r="M2553" s="239"/>
      <c r="N2553" s="239"/>
      <c r="O2553" s="239"/>
    </row>
    <row r="2554" spans="2:15" ht="29">
      <c r="B2554" s="251" t="s">
        <v>1438</v>
      </c>
      <c r="C2554" s="251" t="s">
        <v>4257</v>
      </c>
      <c r="D2554" s="251" t="s">
        <v>4008</v>
      </c>
      <c r="E2554" s="251"/>
      <c r="F2554" s="251"/>
      <c r="G2554" s="251" t="s">
        <v>23</v>
      </c>
      <c r="H2554" s="251" t="s">
        <v>23</v>
      </c>
      <c r="I2554" s="679">
        <v>7488</v>
      </c>
      <c r="J2554" s="251" t="s">
        <v>956</v>
      </c>
      <c r="K2554" s="251" t="s">
        <v>2495</v>
      </c>
      <c r="L2554" s="239"/>
      <c r="M2554" s="239"/>
      <c r="N2554" s="239"/>
      <c r="O2554" s="239"/>
    </row>
    <row r="2555" spans="2:15" ht="29">
      <c r="B2555" s="251" t="s">
        <v>1438</v>
      </c>
      <c r="C2555" s="251" t="s">
        <v>4257</v>
      </c>
      <c r="D2555" s="251" t="s">
        <v>4008</v>
      </c>
      <c r="E2555" s="251"/>
      <c r="F2555" s="251"/>
      <c r="G2555" s="251" t="s">
        <v>23</v>
      </c>
      <c r="H2555" s="251" t="s">
        <v>23</v>
      </c>
      <c r="I2555" s="679">
        <v>17567</v>
      </c>
      <c r="J2555" s="251" t="s">
        <v>956</v>
      </c>
      <c r="K2555" s="251" t="s">
        <v>2495</v>
      </c>
      <c r="L2555" s="239"/>
      <c r="M2555" s="239"/>
      <c r="N2555" s="239"/>
      <c r="O2555" s="239"/>
    </row>
    <row r="2556" spans="2:15" ht="29">
      <c r="B2556" s="251" t="s">
        <v>1438</v>
      </c>
      <c r="C2556" s="251" t="s">
        <v>4257</v>
      </c>
      <c r="D2556" s="251" t="s">
        <v>4008</v>
      </c>
      <c r="E2556" s="251"/>
      <c r="F2556" s="251"/>
      <c r="G2556" s="251" t="s">
        <v>23</v>
      </c>
      <c r="H2556" s="251" t="s">
        <v>23</v>
      </c>
      <c r="I2556" s="679">
        <v>17.41</v>
      </c>
      <c r="J2556" s="251" t="s">
        <v>956</v>
      </c>
      <c r="K2556" s="251" t="s">
        <v>2495</v>
      </c>
      <c r="L2556" s="239"/>
      <c r="M2556" s="239"/>
      <c r="N2556" s="239"/>
      <c r="O2556" s="239"/>
    </row>
    <row r="2557" spans="2:15" ht="29">
      <c r="B2557" s="251" t="s">
        <v>1438</v>
      </c>
      <c r="C2557" s="251" t="s">
        <v>4257</v>
      </c>
      <c r="D2557" s="251" t="s">
        <v>4008</v>
      </c>
      <c r="E2557" s="251"/>
      <c r="F2557" s="251"/>
      <c r="G2557" s="251" t="s">
        <v>23</v>
      </c>
      <c r="H2557" s="251" t="s">
        <v>23</v>
      </c>
      <c r="I2557" s="679">
        <v>13622</v>
      </c>
      <c r="J2557" s="251" t="s">
        <v>956</v>
      </c>
      <c r="K2557" s="251" t="s">
        <v>2495</v>
      </c>
      <c r="L2557" s="239"/>
      <c r="M2557" s="239"/>
      <c r="N2557" s="239"/>
      <c r="O2557" s="239"/>
    </row>
    <row r="2558" spans="2:15" ht="29">
      <c r="B2558" s="251" t="s">
        <v>1438</v>
      </c>
      <c r="C2558" s="251" t="s">
        <v>4257</v>
      </c>
      <c r="D2558" s="251" t="s">
        <v>4008</v>
      </c>
      <c r="E2558" s="251"/>
      <c r="F2558" s="251"/>
      <c r="G2558" s="251" t="s">
        <v>23</v>
      </c>
      <c r="H2558" s="251" t="s">
        <v>23</v>
      </c>
      <c r="I2558" s="679">
        <v>17892</v>
      </c>
      <c r="J2558" s="251" t="s">
        <v>956</v>
      </c>
      <c r="K2558" s="251" t="s">
        <v>2495</v>
      </c>
      <c r="L2558" s="239"/>
      <c r="M2558" s="239"/>
      <c r="N2558" s="239"/>
      <c r="O2558" s="239"/>
    </row>
    <row r="2559" spans="2:15" ht="29">
      <c r="B2559" s="251" t="s">
        <v>1438</v>
      </c>
      <c r="C2559" s="251" t="s">
        <v>4257</v>
      </c>
      <c r="D2559" s="251" t="s">
        <v>4008</v>
      </c>
      <c r="E2559" s="251"/>
      <c r="F2559" s="251"/>
      <c r="G2559" s="251" t="s">
        <v>23</v>
      </c>
      <c r="H2559" s="251" t="s">
        <v>23</v>
      </c>
      <c r="I2559" s="679">
        <v>9169</v>
      </c>
      <c r="J2559" s="251" t="s">
        <v>956</v>
      </c>
      <c r="K2559" s="251" t="s">
        <v>2495</v>
      </c>
      <c r="L2559" s="239"/>
      <c r="M2559" s="239"/>
      <c r="N2559" s="239"/>
      <c r="O2559" s="239"/>
    </row>
    <row r="2560" spans="2:15" ht="29">
      <c r="B2560" s="251" t="s">
        <v>1438</v>
      </c>
      <c r="C2560" s="251" t="s">
        <v>4257</v>
      </c>
      <c r="D2560" s="251" t="s">
        <v>4008</v>
      </c>
      <c r="E2560" s="251"/>
      <c r="F2560" s="251"/>
      <c r="G2560" s="251" t="s">
        <v>23</v>
      </c>
      <c r="H2560" s="251" t="s">
        <v>23</v>
      </c>
      <c r="I2560" s="679">
        <v>10931</v>
      </c>
      <c r="J2560" s="251" t="s">
        <v>956</v>
      </c>
      <c r="K2560" s="251" t="s">
        <v>2495</v>
      </c>
      <c r="L2560" s="239"/>
      <c r="M2560" s="239"/>
      <c r="N2560" s="239"/>
      <c r="O2560" s="239"/>
    </row>
    <row r="2561" spans="2:15" ht="29">
      <c r="B2561" s="251" t="s">
        <v>1438</v>
      </c>
      <c r="C2561" s="251" t="s">
        <v>4257</v>
      </c>
      <c r="D2561" s="251" t="s">
        <v>4008</v>
      </c>
      <c r="E2561" s="251"/>
      <c r="F2561" s="251"/>
      <c r="G2561" s="251" t="s">
        <v>23</v>
      </c>
      <c r="H2561" s="251" t="s">
        <v>23</v>
      </c>
      <c r="I2561" s="679">
        <v>13044</v>
      </c>
      <c r="J2561" s="251" t="s">
        <v>956</v>
      </c>
      <c r="K2561" s="251" t="s">
        <v>2495</v>
      </c>
      <c r="L2561" s="239"/>
      <c r="M2561" s="239"/>
      <c r="N2561" s="239"/>
      <c r="O2561" s="239"/>
    </row>
    <row r="2562" spans="2:15" ht="29">
      <c r="B2562" s="251" t="s">
        <v>1438</v>
      </c>
      <c r="C2562" s="251" t="s">
        <v>4257</v>
      </c>
      <c r="D2562" s="251" t="s">
        <v>4008</v>
      </c>
      <c r="E2562" s="251"/>
      <c r="F2562" s="251"/>
      <c r="G2562" s="251" t="s">
        <v>23</v>
      </c>
      <c r="H2562" s="251" t="s">
        <v>23</v>
      </c>
      <c r="I2562" s="679">
        <v>2</v>
      </c>
      <c r="J2562" s="251" t="s">
        <v>956</v>
      </c>
      <c r="K2562" s="251" t="s">
        <v>2495</v>
      </c>
      <c r="L2562" s="239"/>
      <c r="M2562" s="239"/>
      <c r="N2562" s="239"/>
      <c r="O2562" s="239"/>
    </row>
    <row r="2563" spans="2:15" ht="29">
      <c r="B2563" s="251" t="s">
        <v>1438</v>
      </c>
      <c r="C2563" s="251" t="s">
        <v>4257</v>
      </c>
      <c r="D2563" s="251" t="s">
        <v>4008</v>
      </c>
      <c r="E2563" s="251"/>
      <c r="F2563" s="251"/>
      <c r="G2563" s="251" t="s">
        <v>23</v>
      </c>
      <c r="H2563" s="251" t="s">
        <v>23</v>
      </c>
      <c r="I2563" s="679">
        <v>14645</v>
      </c>
      <c r="J2563" s="251" t="s">
        <v>956</v>
      </c>
      <c r="K2563" s="251" t="s">
        <v>2495</v>
      </c>
      <c r="L2563" s="239"/>
      <c r="M2563" s="239"/>
      <c r="N2563" s="239"/>
      <c r="O2563" s="239"/>
    </row>
    <row r="2564" spans="2:15" ht="29">
      <c r="B2564" s="251" t="s">
        <v>1438</v>
      </c>
      <c r="C2564" s="251" t="s">
        <v>4257</v>
      </c>
      <c r="D2564" s="251" t="s">
        <v>4008</v>
      </c>
      <c r="E2564" s="251"/>
      <c r="F2564" s="251"/>
      <c r="G2564" s="251" t="s">
        <v>23</v>
      </c>
      <c r="H2564" s="251" t="s">
        <v>23</v>
      </c>
      <c r="I2564" s="679">
        <v>13337</v>
      </c>
      <c r="J2564" s="251" t="s">
        <v>956</v>
      </c>
      <c r="K2564" s="251" t="s">
        <v>2495</v>
      </c>
      <c r="L2564" s="239"/>
      <c r="M2564" s="239"/>
      <c r="N2564" s="239"/>
      <c r="O2564" s="239"/>
    </row>
    <row r="2565" spans="2:15" ht="29">
      <c r="B2565" s="251" t="s">
        <v>1438</v>
      </c>
      <c r="C2565" s="251" t="s">
        <v>4257</v>
      </c>
      <c r="D2565" s="251" t="s">
        <v>4008</v>
      </c>
      <c r="E2565" s="251"/>
      <c r="F2565" s="251"/>
      <c r="G2565" s="251" t="s">
        <v>23</v>
      </c>
      <c r="H2565" s="251" t="s">
        <v>23</v>
      </c>
      <c r="I2565" s="679">
        <v>16026</v>
      </c>
      <c r="J2565" s="251" t="s">
        <v>956</v>
      </c>
      <c r="K2565" s="251" t="s">
        <v>2495</v>
      </c>
      <c r="L2565" s="239"/>
      <c r="M2565" s="239"/>
      <c r="N2565" s="239"/>
      <c r="O2565" s="239"/>
    </row>
    <row r="2566" spans="2:15" ht="29">
      <c r="B2566" s="251" t="s">
        <v>1438</v>
      </c>
      <c r="C2566" s="251" t="s">
        <v>4257</v>
      </c>
      <c r="D2566" s="251" t="s">
        <v>4008</v>
      </c>
      <c r="E2566" s="251"/>
      <c r="F2566" s="251"/>
      <c r="G2566" s="251" t="s">
        <v>23</v>
      </c>
      <c r="H2566" s="251" t="s">
        <v>23</v>
      </c>
      <c r="I2566" s="679">
        <v>17879</v>
      </c>
      <c r="J2566" s="251" t="s">
        <v>956</v>
      </c>
      <c r="K2566" s="251" t="s">
        <v>2495</v>
      </c>
      <c r="L2566" s="239"/>
      <c r="M2566" s="239"/>
      <c r="N2566" s="239"/>
      <c r="O2566" s="239"/>
    </row>
    <row r="2567" spans="2:15" ht="29">
      <c r="B2567" s="251" t="s">
        <v>1438</v>
      </c>
      <c r="C2567" s="251" t="s">
        <v>4257</v>
      </c>
      <c r="D2567" s="251" t="s">
        <v>4008</v>
      </c>
      <c r="E2567" s="251"/>
      <c r="F2567" s="251"/>
      <c r="G2567" s="251" t="s">
        <v>23</v>
      </c>
      <c r="H2567" s="251" t="s">
        <v>23</v>
      </c>
      <c r="I2567" s="679">
        <v>9.15</v>
      </c>
      <c r="J2567" s="251" t="s">
        <v>956</v>
      </c>
      <c r="K2567" s="251" t="s">
        <v>2495</v>
      </c>
      <c r="L2567" s="239"/>
      <c r="M2567" s="239"/>
      <c r="N2567" s="239"/>
      <c r="O2567" s="239"/>
    </row>
    <row r="2568" spans="2:15" ht="29">
      <c r="B2568" s="251" t="s">
        <v>1438</v>
      </c>
      <c r="C2568" s="251" t="s">
        <v>4257</v>
      </c>
      <c r="D2568" s="251" t="s">
        <v>4008</v>
      </c>
      <c r="E2568" s="251"/>
      <c r="F2568" s="251"/>
      <c r="G2568" s="251" t="s">
        <v>23</v>
      </c>
      <c r="H2568" s="251" t="s">
        <v>23</v>
      </c>
      <c r="I2568" s="679">
        <v>25048</v>
      </c>
      <c r="J2568" s="251" t="s">
        <v>956</v>
      </c>
      <c r="K2568" s="251" t="s">
        <v>2495</v>
      </c>
      <c r="L2568" s="239"/>
      <c r="M2568" s="239"/>
      <c r="N2568" s="239"/>
      <c r="O2568" s="239"/>
    </row>
    <row r="2569" spans="2:15" ht="29">
      <c r="B2569" s="251" t="s">
        <v>1438</v>
      </c>
      <c r="C2569" s="251" t="s">
        <v>4257</v>
      </c>
      <c r="D2569" s="251" t="s">
        <v>4008</v>
      </c>
      <c r="E2569" s="251"/>
      <c r="F2569" s="251"/>
      <c r="G2569" s="251" t="s">
        <v>23</v>
      </c>
      <c r="H2569" s="251" t="s">
        <v>23</v>
      </c>
      <c r="I2569" s="679">
        <v>23247</v>
      </c>
      <c r="J2569" s="251" t="s">
        <v>956</v>
      </c>
      <c r="K2569" s="251" t="s">
        <v>2495</v>
      </c>
      <c r="L2569" s="239"/>
      <c r="M2569" s="239"/>
      <c r="N2569" s="239"/>
      <c r="O2569" s="239"/>
    </row>
    <row r="2570" spans="2:15" ht="29">
      <c r="B2570" s="251" t="s">
        <v>1438</v>
      </c>
      <c r="C2570" s="251" t="s">
        <v>4257</v>
      </c>
      <c r="D2570" s="251" t="s">
        <v>4008</v>
      </c>
      <c r="E2570" s="251"/>
      <c r="F2570" s="251"/>
      <c r="G2570" s="251" t="s">
        <v>23</v>
      </c>
      <c r="H2570" s="251" t="s">
        <v>23</v>
      </c>
      <c r="I2570" s="679">
        <v>29916</v>
      </c>
      <c r="J2570" s="251" t="s">
        <v>956</v>
      </c>
      <c r="K2570" s="251" t="s">
        <v>2495</v>
      </c>
      <c r="L2570" s="239"/>
      <c r="M2570" s="239"/>
      <c r="N2570" s="239"/>
      <c r="O2570" s="239"/>
    </row>
    <row r="2571" spans="2:15" ht="29">
      <c r="B2571" s="251" t="s">
        <v>1438</v>
      </c>
      <c r="C2571" s="251" t="s">
        <v>4257</v>
      </c>
      <c r="D2571" s="251" t="s">
        <v>4008</v>
      </c>
      <c r="E2571" s="251"/>
      <c r="F2571" s="251"/>
      <c r="G2571" s="251" t="s">
        <v>23</v>
      </c>
      <c r="H2571" s="251" t="s">
        <v>23</v>
      </c>
      <c r="I2571" s="679">
        <v>13314</v>
      </c>
      <c r="J2571" s="251" t="s">
        <v>956</v>
      </c>
      <c r="K2571" s="251" t="s">
        <v>2495</v>
      </c>
      <c r="L2571" s="239"/>
      <c r="M2571" s="239"/>
      <c r="N2571" s="239"/>
      <c r="O2571" s="239"/>
    </row>
    <row r="2572" spans="2:15" ht="29">
      <c r="B2572" s="251" t="s">
        <v>1438</v>
      </c>
      <c r="C2572" s="251" t="s">
        <v>4257</v>
      </c>
      <c r="D2572" s="251" t="s">
        <v>4008</v>
      </c>
      <c r="E2572" s="251"/>
      <c r="F2572" s="251"/>
      <c r="G2572" s="251" t="s">
        <v>23</v>
      </c>
      <c r="H2572" s="251" t="s">
        <v>23</v>
      </c>
      <c r="I2572" s="679">
        <v>15589</v>
      </c>
      <c r="J2572" s="251" t="s">
        <v>956</v>
      </c>
      <c r="K2572" s="251" t="s">
        <v>2495</v>
      </c>
      <c r="L2572" s="239"/>
      <c r="M2572" s="239"/>
      <c r="N2572" s="239"/>
      <c r="O2572" s="239"/>
    </row>
    <row r="2573" spans="2:15" ht="29">
      <c r="B2573" s="251" t="s">
        <v>1438</v>
      </c>
      <c r="C2573" s="251" t="s">
        <v>4257</v>
      </c>
      <c r="D2573" s="251" t="s">
        <v>4012</v>
      </c>
      <c r="E2573" s="251"/>
      <c r="F2573" s="251"/>
      <c r="G2573" s="251" t="s">
        <v>23</v>
      </c>
      <c r="H2573" s="251" t="s">
        <v>23</v>
      </c>
      <c r="I2573" s="679">
        <v>5729</v>
      </c>
      <c r="J2573" s="251" t="s">
        <v>956</v>
      </c>
      <c r="K2573" s="251" t="s">
        <v>2495</v>
      </c>
      <c r="L2573" s="239"/>
      <c r="M2573" s="239"/>
      <c r="N2573" s="239"/>
      <c r="O2573" s="239"/>
    </row>
    <row r="2574" spans="2:15" ht="29">
      <c r="B2574" s="251" t="s">
        <v>1438</v>
      </c>
      <c r="C2574" s="251" t="s">
        <v>4257</v>
      </c>
      <c r="D2574" s="251" t="s">
        <v>4008</v>
      </c>
      <c r="E2574" s="251"/>
      <c r="F2574" s="251"/>
      <c r="G2574" s="251" t="s">
        <v>23</v>
      </c>
      <c r="H2574" s="251" t="s">
        <v>23</v>
      </c>
      <c r="I2574" s="679">
        <v>13921</v>
      </c>
      <c r="J2574" s="251" t="s">
        <v>956</v>
      </c>
      <c r="K2574" s="251" t="s">
        <v>2495</v>
      </c>
      <c r="L2574" s="239"/>
      <c r="M2574" s="239"/>
      <c r="N2574" s="239"/>
      <c r="O2574" s="239"/>
    </row>
    <row r="2575" spans="2:15" ht="29">
      <c r="B2575" s="251" t="s">
        <v>1438</v>
      </c>
      <c r="C2575" s="251" t="s">
        <v>4257</v>
      </c>
      <c r="D2575" s="251" t="s">
        <v>4008</v>
      </c>
      <c r="E2575" s="251"/>
      <c r="F2575" s="251"/>
      <c r="G2575" s="251" t="s">
        <v>23</v>
      </c>
      <c r="H2575" s="251" t="s">
        <v>23</v>
      </c>
      <c r="I2575" s="679">
        <v>13733</v>
      </c>
      <c r="J2575" s="251" t="s">
        <v>956</v>
      </c>
      <c r="K2575" s="251" t="s">
        <v>2495</v>
      </c>
      <c r="L2575" s="239"/>
      <c r="M2575" s="239"/>
      <c r="N2575" s="239"/>
      <c r="O2575" s="239"/>
    </row>
    <row r="2576" spans="2:15" ht="29">
      <c r="B2576" s="251" t="s">
        <v>1438</v>
      </c>
      <c r="C2576" s="251" t="s">
        <v>4257</v>
      </c>
      <c r="D2576" s="251" t="s">
        <v>4008</v>
      </c>
      <c r="E2576" s="251"/>
      <c r="F2576" s="251"/>
      <c r="G2576" s="251" t="s">
        <v>23</v>
      </c>
      <c r="H2576" s="251" t="s">
        <v>23</v>
      </c>
      <c r="I2576" s="679">
        <v>6718</v>
      </c>
      <c r="J2576" s="251" t="s">
        <v>956</v>
      </c>
      <c r="K2576" s="251" t="s">
        <v>2495</v>
      </c>
      <c r="L2576" s="239"/>
      <c r="M2576" s="239"/>
      <c r="N2576" s="239"/>
      <c r="O2576" s="239"/>
    </row>
    <row r="2577" spans="2:15" ht="29">
      <c r="B2577" s="251" t="s">
        <v>1438</v>
      </c>
      <c r="C2577" s="251" t="s">
        <v>4257</v>
      </c>
      <c r="D2577" s="251" t="s">
        <v>4008</v>
      </c>
      <c r="E2577" s="251"/>
      <c r="F2577" s="251"/>
      <c r="G2577" s="251" t="s">
        <v>23</v>
      </c>
      <c r="H2577" s="251" t="s">
        <v>23</v>
      </c>
      <c r="I2577" s="679">
        <v>13596</v>
      </c>
      <c r="J2577" s="251" t="s">
        <v>956</v>
      </c>
      <c r="K2577" s="251" t="s">
        <v>2495</v>
      </c>
      <c r="L2577" s="239"/>
      <c r="M2577" s="239"/>
      <c r="N2577" s="239"/>
      <c r="O2577" s="239"/>
    </row>
    <row r="2578" spans="2:15" ht="29">
      <c r="B2578" s="251" t="s">
        <v>1438</v>
      </c>
      <c r="C2578" s="251" t="s">
        <v>4257</v>
      </c>
      <c r="D2578" s="251" t="s">
        <v>4008</v>
      </c>
      <c r="E2578" s="251"/>
      <c r="F2578" s="251"/>
      <c r="G2578" s="251" t="s">
        <v>23</v>
      </c>
      <c r="H2578" s="251" t="s">
        <v>23</v>
      </c>
      <c r="I2578" s="679">
        <v>10021</v>
      </c>
      <c r="J2578" s="251" t="s">
        <v>956</v>
      </c>
      <c r="K2578" s="251" t="s">
        <v>2495</v>
      </c>
      <c r="L2578" s="239"/>
      <c r="M2578" s="239"/>
      <c r="N2578" s="239"/>
      <c r="O2578" s="239"/>
    </row>
    <row r="2579" spans="2:15" ht="29">
      <c r="B2579" s="251" t="s">
        <v>1438</v>
      </c>
      <c r="C2579" s="251" t="s">
        <v>4257</v>
      </c>
      <c r="D2579" s="251" t="s">
        <v>4008</v>
      </c>
      <c r="E2579" s="251"/>
      <c r="F2579" s="251"/>
      <c r="G2579" s="251" t="s">
        <v>23</v>
      </c>
      <c r="H2579" s="251" t="s">
        <v>23</v>
      </c>
      <c r="I2579" s="679">
        <v>15625</v>
      </c>
      <c r="J2579" s="251" t="s">
        <v>956</v>
      </c>
      <c r="K2579" s="251" t="s">
        <v>2495</v>
      </c>
      <c r="L2579" s="239"/>
      <c r="M2579" s="239"/>
      <c r="N2579" s="239"/>
      <c r="O2579" s="239"/>
    </row>
    <row r="2580" spans="2:15" ht="29">
      <c r="B2580" s="251" t="s">
        <v>1438</v>
      </c>
      <c r="C2580" s="251" t="s">
        <v>4257</v>
      </c>
      <c r="D2580" s="251" t="s">
        <v>4008</v>
      </c>
      <c r="E2580" s="251"/>
      <c r="F2580" s="251"/>
      <c r="G2580" s="251" t="s">
        <v>23</v>
      </c>
      <c r="H2580" s="251" t="s">
        <v>23</v>
      </c>
      <c r="I2580" s="679">
        <v>60</v>
      </c>
      <c r="J2580" s="251" t="s">
        <v>956</v>
      </c>
      <c r="K2580" s="251" t="s">
        <v>2495</v>
      </c>
      <c r="L2580" s="239"/>
      <c r="M2580" s="239"/>
      <c r="N2580" s="239"/>
      <c r="O2580" s="239"/>
    </row>
    <row r="2581" spans="2:15" ht="29">
      <c r="B2581" s="251" t="s">
        <v>1438</v>
      </c>
      <c r="C2581" s="251" t="s">
        <v>4257</v>
      </c>
      <c r="D2581" s="251" t="s">
        <v>4008</v>
      </c>
      <c r="E2581" s="251"/>
      <c r="F2581" s="251"/>
      <c r="G2581" s="251" t="s">
        <v>23</v>
      </c>
      <c r="H2581" s="251" t="s">
        <v>23</v>
      </c>
      <c r="I2581" s="679">
        <v>13.68</v>
      </c>
      <c r="J2581" s="251" t="s">
        <v>956</v>
      </c>
      <c r="K2581" s="251" t="s">
        <v>2495</v>
      </c>
      <c r="L2581" s="239"/>
      <c r="M2581" s="239"/>
      <c r="N2581" s="239"/>
      <c r="O2581" s="239"/>
    </row>
    <row r="2582" spans="2:15" ht="29">
      <c r="B2582" s="251" t="s">
        <v>1438</v>
      </c>
      <c r="C2582" s="251" t="s">
        <v>4257</v>
      </c>
      <c r="D2582" s="251" t="s">
        <v>4008</v>
      </c>
      <c r="E2582" s="251"/>
      <c r="F2582" s="251"/>
      <c r="G2582" s="251" t="s">
        <v>23</v>
      </c>
      <c r="H2582" s="251" t="s">
        <v>23</v>
      </c>
      <c r="I2582" s="679">
        <v>15131</v>
      </c>
      <c r="J2582" s="251" t="s">
        <v>956</v>
      </c>
      <c r="K2582" s="251" t="s">
        <v>2495</v>
      </c>
      <c r="L2582" s="239"/>
      <c r="M2582" s="239"/>
      <c r="N2582" s="239"/>
      <c r="O2582" s="239"/>
    </row>
    <row r="2583" spans="2:15" ht="29">
      <c r="B2583" s="251" t="s">
        <v>1438</v>
      </c>
      <c r="C2583" s="251" t="s">
        <v>4257</v>
      </c>
      <c r="D2583" s="251" t="s">
        <v>4008</v>
      </c>
      <c r="E2583" s="251"/>
      <c r="F2583" s="251"/>
      <c r="G2583" s="251" t="s">
        <v>23</v>
      </c>
      <c r="H2583" s="251" t="s">
        <v>23</v>
      </c>
      <c r="I2583" s="679">
        <v>9514</v>
      </c>
      <c r="J2583" s="251" t="s">
        <v>956</v>
      </c>
      <c r="K2583" s="251" t="s">
        <v>2495</v>
      </c>
      <c r="L2583" s="239"/>
      <c r="M2583" s="239"/>
      <c r="N2583" s="239"/>
      <c r="O2583" s="239"/>
    </row>
    <row r="2584" spans="2:15" ht="29">
      <c r="B2584" s="251" t="s">
        <v>1438</v>
      </c>
      <c r="C2584" s="251" t="s">
        <v>4257</v>
      </c>
      <c r="D2584" s="251" t="s">
        <v>4008</v>
      </c>
      <c r="E2584" s="251"/>
      <c r="F2584" s="251"/>
      <c r="G2584" s="251" t="s">
        <v>23</v>
      </c>
      <c r="H2584" s="251" t="s">
        <v>23</v>
      </c>
      <c r="I2584" s="679">
        <v>10714</v>
      </c>
      <c r="J2584" s="251" t="s">
        <v>956</v>
      </c>
      <c r="K2584" s="251" t="s">
        <v>2495</v>
      </c>
      <c r="L2584" s="239"/>
      <c r="M2584" s="239"/>
      <c r="N2584" s="239"/>
      <c r="O2584" s="239"/>
    </row>
    <row r="2585" spans="2:15" ht="29">
      <c r="B2585" s="251" t="s">
        <v>1438</v>
      </c>
      <c r="C2585" s="251" t="s">
        <v>4257</v>
      </c>
      <c r="D2585" s="251" t="s">
        <v>4008</v>
      </c>
      <c r="E2585" s="251"/>
      <c r="F2585" s="251"/>
      <c r="G2585" s="251" t="s">
        <v>23</v>
      </c>
      <c r="H2585" s="251" t="s">
        <v>23</v>
      </c>
      <c r="I2585" s="679">
        <v>14604</v>
      </c>
      <c r="J2585" s="251" t="s">
        <v>956</v>
      </c>
      <c r="K2585" s="251" t="s">
        <v>2495</v>
      </c>
      <c r="L2585" s="239"/>
      <c r="M2585" s="239"/>
      <c r="N2585" s="239"/>
      <c r="O2585" s="239"/>
    </row>
    <row r="2586" spans="2:15" ht="29">
      <c r="B2586" s="251" t="s">
        <v>1438</v>
      </c>
      <c r="C2586" s="251" t="s">
        <v>4257</v>
      </c>
      <c r="D2586" s="251" t="s">
        <v>4008</v>
      </c>
      <c r="E2586" s="251"/>
      <c r="F2586" s="251"/>
      <c r="G2586" s="251" t="s">
        <v>23</v>
      </c>
      <c r="H2586" s="251" t="s">
        <v>23</v>
      </c>
      <c r="I2586" s="679">
        <v>11794</v>
      </c>
      <c r="J2586" s="251" t="s">
        <v>956</v>
      </c>
      <c r="K2586" s="251" t="s">
        <v>2495</v>
      </c>
      <c r="L2586" s="239"/>
      <c r="M2586" s="239"/>
      <c r="N2586" s="239"/>
      <c r="O2586" s="239"/>
    </row>
    <row r="2587" spans="2:15" ht="29">
      <c r="B2587" s="251" t="s">
        <v>1438</v>
      </c>
      <c r="C2587" s="251" t="s">
        <v>4257</v>
      </c>
      <c r="D2587" s="251" t="s">
        <v>4008</v>
      </c>
      <c r="E2587" s="251"/>
      <c r="F2587" s="251"/>
      <c r="G2587" s="251" t="s">
        <v>23</v>
      </c>
      <c r="H2587" s="251" t="s">
        <v>23</v>
      </c>
      <c r="I2587" s="679">
        <v>13003</v>
      </c>
      <c r="J2587" s="251" t="s">
        <v>956</v>
      </c>
      <c r="K2587" s="251" t="s">
        <v>2495</v>
      </c>
      <c r="L2587" s="239"/>
      <c r="M2587" s="239"/>
      <c r="N2587" s="239"/>
      <c r="O2587" s="239"/>
    </row>
    <row r="2588" spans="2:15" ht="29">
      <c r="B2588" s="251" t="s">
        <v>1438</v>
      </c>
      <c r="C2588" s="251" t="s">
        <v>4257</v>
      </c>
      <c r="D2588" s="251" t="s">
        <v>4008</v>
      </c>
      <c r="E2588" s="251"/>
      <c r="F2588" s="251"/>
      <c r="G2588" s="251" t="s">
        <v>23</v>
      </c>
      <c r="H2588" s="251" t="s">
        <v>23</v>
      </c>
      <c r="I2588" s="679">
        <v>17299</v>
      </c>
      <c r="J2588" s="251" t="s">
        <v>956</v>
      </c>
      <c r="K2588" s="251" t="s">
        <v>2495</v>
      </c>
      <c r="L2588" s="239"/>
      <c r="M2588" s="239"/>
      <c r="N2588" s="239"/>
      <c r="O2588" s="239"/>
    </row>
    <row r="2589" spans="2:15" ht="29">
      <c r="B2589" s="251" t="s">
        <v>1438</v>
      </c>
      <c r="C2589" s="251" t="s">
        <v>4257</v>
      </c>
      <c r="D2589" s="251" t="s">
        <v>4008</v>
      </c>
      <c r="E2589" s="251"/>
      <c r="F2589" s="251"/>
      <c r="G2589" s="251" t="s">
        <v>23</v>
      </c>
      <c r="H2589" s="251" t="s">
        <v>23</v>
      </c>
      <c r="I2589" s="679">
        <v>12.5</v>
      </c>
      <c r="J2589" s="251" t="s">
        <v>956</v>
      </c>
      <c r="K2589" s="251" t="s">
        <v>2495</v>
      </c>
      <c r="L2589" s="239"/>
      <c r="M2589" s="239"/>
      <c r="N2589" s="239"/>
      <c r="O2589" s="239"/>
    </row>
    <row r="2590" spans="2:15" ht="29">
      <c r="B2590" s="251" t="s">
        <v>1438</v>
      </c>
      <c r="C2590" s="251" t="s">
        <v>4257</v>
      </c>
      <c r="D2590" s="251" t="s">
        <v>4008</v>
      </c>
      <c r="E2590" s="251"/>
      <c r="F2590" s="251"/>
      <c r="G2590" s="251" t="s">
        <v>23</v>
      </c>
      <c r="H2590" s="251" t="s">
        <v>23</v>
      </c>
      <c r="I2590" s="679">
        <v>11861</v>
      </c>
      <c r="J2590" s="251" t="s">
        <v>956</v>
      </c>
      <c r="K2590" s="251" t="s">
        <v>2495</v>
      </c>
      <c r="L2590" s="239"/>
      <c r="M2590" s="239"/>
      <c r="N2590" s="239"/>
      <c r="O2590" s="239"/>
    </row>
    <row r="2591" spans="2:15" ht="29">
      <c r="B2591" s="251" t="s">
        <v>1438</v>
      </c>
      <c r="C2591" s="251" t="s">
        <v>4257</v>
      </c>
      <c r="D2591" s="251" t="s">
        <v>4012</v>
      </c>
      <c r="E2591" s="251"/>
      <c r="F2591" s="251"/>
      <c r="G2591" s="251" t="s">
        <v>23</v>
      </c>
      <c r="H2591" s="251" t="s">
        <v>23</v>
      </c>
      <c r="I2591" s="679">
        <v>5617</v>
      </c>
      <c r="J2591" s="251" t="s">
        <v>956</v>
      </c>
      <c r="K2591" s="251" t="s">
        <v>2495</v>
      </c>
      <c r="L2591" s="239"/>
      <c r="M2591" s="239"/>
      <c r="N2591" s="239"/>
      <c r="O2591" s="239"/>
    </row>
    <row r="2592" spans="2:15" ht="29">
      <c r="B2592" s="251" t="s">
        <v>1438</v>
      </c>
      <c r="C2592" s="251" t="s">
        <v>4257</v>
      </c>
      <c r="D2592" s="251" t="s">
        <v>4008</v>
      </c>
      <c r="E2592" s="251"/>
      <c r="F2592" s="251"/>
      <c r="G2592" s="251" t="s">
        <v>23</v>
      </c>
      <c r="H2592" s="251" t="s">
        <v>23</v>
      </c>
      <c r="I2592" s="679">
        <v>18023</v>
      </c>
      <c r="J2592" s="251" t="s">
        <v>956</v>
      </c>
      <c r="K2592" s="251" t="s">
        <v>2495</v>
      </c>
      <c r="L2592" s="239"/>
      <c r="M2592" s="239"/>
      <c r="N2592" s="239"/>
      <c r="O2592" s="239"/>
    </row>
    <row r="2593" spans="2:15" ht="29">
      <c r="B2593" s="251" t="s">
        <v>1438</v>
      </c>
      <c r="C2593" s="251" t="s">
        <v>4257</v>
      </c>
      <c r="D2593" s="251" t="s">
        <v>4008</v>
      </c>
      <c r="E2593" s="251"/>
      <c r="F2593" s="251"/>
      <c r="G2593" s="251" t="s">
        <v>23</v>
      </c>
      <c r="H2593" s="251" t="s">
        <v>23</v>
      </c>
      <c r="I2593" s="679">
        <v>32347</v>
      </c>
      <c r="J2593" s="251" t="s">
        <v>956</v>
      </c>
      <c r="K2593" s="251" t="s">
        <v>2495</v>
      </c>
      <c r="L2593" s="239"/>
      <c r="M2593" s="239"/>
      <c r="N2593" s="239"/>
      <c r="O2593" s="239"/>
    </row>
    <row r="2594" spans="2:15" ht="29">
      <c r="B2594" s="251" t="s">
        <v>1438</v>
      </c>
      <c r="C2594" s="251" t="s">
        <v>4257</v>
      </c>
      <c r="D2594" s="251" t="s">
        <v>4008</v>
      </c>
      <c r="E2594" s="251"/>
      <c r="F2594" s="251"/>
      <c r="G2594" s="251" t="s">
        <v>23</v>
      </c>
      <c r="H2594" s="251" t="s">
        <v>23</v>
      </c>
      <c r="I2594" s="679">
        <v>12559</v>
      </c>
      <c r="J2594" s="251" t="s">
        <v>956</v>
      </c>
      <c r="K2594" s="251" t="s">
        <v>2495</v>
      </c>
      <c r="L2594" s="239"/>
      <c r="M2594" s="239"/>
      <c r="N2594" s="239"/>
      <c r="O2594" s="239"/>
    </row>
    <row r="2595" spans="2:15" ht="29">
      <c r="B2595" s="251" t="s">
        <v>1438</v>
      </c>
      <c r="C2595" s="251" t="s">
        <v>4257</v>
      </c>
      <c r="D2595" s="251" t="s">
        <v>4008</v>
      </c>
      <c r="E2595" s="251"/>
      <c r="F2595" s="251"/>
      <c r="G2595" s="251" t="s">
        <v>23</v>
      </c>
      <c r="H2595" s="251" t="s">
        <v>23</v>
      </c>
      <c r="I2595" s="679">
        <v>68021</v>
      </c>
      <c r="J2595" s="251" t="s">
        <v>956</v>
      </c>
      <c r="K2595" s="251" t="s">
        <v>2495</v>
      </c>
      <c r="L2595" s="239"/>
      <c r="M2595" s="239"/>
      <c r="N2595" s="239"/>
      <c r="O2595" s="239"/>
    </row>
    <row r="2596" spans="2:15" ht="29">
      <c r="B2596" s="251" t="s">
        <v>1438</v>
      </c>
      <c r="C2596" s="251" t="s">
        <v>4257</v>
      </c>
      <c r="D2596" s="251" t="s">
        <v>4008</v>
      </c>
      <c r="E2596" s="251"/>
      <c r="F2596" s="251"/>
      <c r="G2596" s="251" t="s">
        <v>23</v>
      </c>
      <c r="H2596" s="251" t="s">
        <v>23</v>
      </c>
      <c r="I2596" s="679">
        <v>17819</v>
      </c>
      <c r="J2596" s="251" t="s">
        <v>956</v>
      </c>
      <c r="K2596" s="251" t="s">
        <v>2495</v>
      </c>
      <c r="L2596" s="239"/>
      <c r="M2596" s="239"/>
      <c r="N2596" s="239"/>
      <c r="O2596" s="239"/>
    </row>
    <row r="2597" spans="2:15" ht="29">
      <c r="B2597" s="251" t="s">
        <v>1438</v>
      </c>
      <c r="C2597" s="251" t="s">
        <v>4257</v>
      </c>
      <c r="D2597" s="251" t="s">
        <v>4008</v>
      </c>
      <c r="E2597" s="251"/>
      <c r="F2597" s="251"/>
      <c r="G2597" s="251" t="s">
        <v>23</v>
      </c>
      <c r="H2597" s="251" t="s">
        <v>23</v>
      </c>
      <c r="I2597" s="679">
        <v>27221</v>
      </c>
      <c r="J2597" s="251" t="s">
        <v>956</v>
      </c>
      <c r="K2597" s="251" t="s">
        <v>2495</v>
      </c>
      <c r="L2597" s="239"/>
      <c r="M2597" s="239"/>
      <c r="N2597" s="239"/>
      <c r="O2597" s="239"/>
    </row>
    <row r="2598" spans="2:15" ht="29">
      <c r="B2598" s="251" t="s">
        <v>1438</v>
      </c>
      <c r="C2598" s="251" t="s">
        <v>4257</v>
      </c>
      <c r="D2598" s="251" t="s">
        <v>4008</v>
      </c>
      <c r="E2598" s="251"/>
      <c r="F2598" s="251"/>
      <c r="G2598" s="251" t="s">
        <v>23</v>
      </c>
      <c r="H2598" s="251" t="s">
        <v>23</v>
      </c>
      <c r="I2598" s="679">
        <v>8.1300000000000008</v>
      </c>
      <c r="J2598" s="251" t="s">
        <v>956</v>
      </c>
      <c r="K2598" s="251" t="s">
        <v>2495</v>
      </c>
      <c r="L2598" s="239"/>
      <c r="M2598" s="239"/>
      <c r="N2598" s="239"/>
      <c r="O2598" s="239"/>
    </row>
    <row r="2599" spans="2:15" ht="29">
      <c r="B2599" s="251" t="s">
        <v>1438</v>
      </c>
      <c r="C2599" s="251" t="s">
        <v>4257</v>
      </c>
      <c r="D2599" s="251" t="s">
        <v>4008</v>
      </c>
      <c r="E2599" s="251"/>
      <c r="F2599" s="251"/>
      <c r="G2599" s="251" t="s">
        <v>23</v>
      </c>
      <c r="H2599" s="251" t="s">
        <v>23</v>
      </c>
      <c r="I2599" s="679">
        <v>14063</v>
      </c>
      <c r="J2599" s="251" t="s">
        <v>956</v>
      </c>
      <c r="K2599" s="251" t="s">
        <v>2495</v>
      </c>
      <c r="L2599" s="239"/>
      <c r="M2599" s="239"/>
      <c r="N2599" s="239"/>
      <c r="O2599" s="239"/>
    </row>
    <row r="2600" spans="2:15" ht="29">
      <c r="B2600" s="251" t="s">
        <v>1438</v>
      </c>
      <c r="C2600" s="251" t="s">
        <v>4257</v>
      </c>
      <c r="D2600" s="251" t="s">
        <v>4008</v>
      </c>
      <c r="E2600" s="251"/>
      <c r="F2600" s="251"/>
      <c r="G2600" s="251" t="s">
        <v>23</v>
      </c>
      <c r="H2600" s="251" t="s">
        <v>23</v>
      </c>
      <c r="I2600" s="679">
        <v>13954</v>
      </c>
      <c r="J2600" s="251" t="s">
        <v>956</v>
      </c>
      <c r="K2600" s="251" t="s">
        <v>2495</v>
      </c>
      <c r="L2600" s="239"/>
      <c r="M2600" s="239"/>
      <c r="N2600" s="239"/>
      <c r="O2600" s="239"/>
    </row>
    <row r="2601" spans="2:15" ht="29">
      <c r="B2601" s="251" t="s">
        <v>1438</v>
      </c>
      <c r="C2601" s="251" t="s">
        <v>4257</v>
      </c>
      <c r="D2601" s="251" t="s">
        <v>4008</v>
      </c>
      <c r="E2601" s="251"/>
      <c r="F2601" s="251"/>
      <c r="G2601" s="251" t="s">
        <v>23</v>
      </c>
      <c r="H2601" s="251" t="s">
        <v>23</v>
      </c>
      <c r="I2601" s="679">
        <v>27157</v>
      </c>
      <c r="J2601" s="251" t="s">
        <v>956</v>
      </c>
      <c r="K2601" s="251" t="s">
        <v>2495</v>
      </c>
      <c r="L2601" s="239"/>
      <c r="M2601" s="239"/>
      <c r="N2601" s="239"/>
      <c r="O2601" s="239"/>
    </row>
    <row r="2602" spans="2:15" ht="29">
      <c r="B2602" s="251" t="s">
        <v>1438</v>
      </c>
      <c r="C2602" s="251" t="s">
        <v>4257</v>
      </c>
      <c r="D2602" s="251" t="s">
        <v>941</v>
      </c>
      <c r="E2602" s="251"/>
      <c r="F2602" s="251"/>
      <c r="G2602" s="251" t="s">
        <v>4323</v>
      </c>
      <c r="H2602" s="251" t="s">
        <v>4324</v>
      </c>
      <c r="I2602" s="679">
        <v>14</v>
      </c>
      <c r="J2602" s="251" t="s">
        <v>944</v>
      </c>
      <c r="K2602" s="251" t="s">
        <v>2495</v>
      </c>
      <c r="L2602" s="239"/>
      <c r="M2602" s="239"/>
      <c r="N2602" s="239"/>
      <c r="O2602" s="239"/>
    </row>
    <row r="2603" spans="2:15" ht="29">
      <c r="B2603" s="251" t="s">
        <v>1438</v>
      </c>
      <c r="C2603" s="251" t="s">
        <v>4257</v>
      </c>
      <c r="D2603" s="251" t="s">
        <v>953</v>
      </c>
      <c r="E2603" s="251"/>
      <c r="F2603" s="251"/>
      <c r="G2603" s="251" t="s">
        <v>4323</v>
      </c>
      <c r="H2603" s="251" t="s">
        <v>4324</v>
      </c>
      <c r="I2603" s="679">
        <v>14</v>
      </c>
      <c r="J2603" s="251" t="s">
        <v>944</v>
      </c>
      <c r="K2603" s="251" t="s">
        <v>2495</v>
      </c>
      <c r="L2603" s="239"/>
      <c r="M2603" s="239"/>
      <c r="N2603" s="239"/>
      <c r="O2603" s="239"/>
    </row>
    <row r="2604" spans="2:15" ht="29">
      <c r="B2604" s="251" t="s">
        <v>1438</v>
      </c>
      <c r="C2604" s="251" t="s">
        <v>4257</v>
      </c>
      <c r="D2604" s="251" t="s">
        <v>953</v>
      </c>
      <c r="E2604" s="251"/>
      <c r="F2604" s="251"/>
      <c r="G2604" s="251" t="s">
        <v>4323</v>
      </c>
      <c r="H2604" s="251" t="s">
        <v>4324</v>
      </c>
      <c r="I2604" s="679">
        <v>14</v>
      </c>
      <c r="J2604" s="251" t="s">
        <v>944</v>
      </c>
      <c r="K2604" s="251" t="s">
        <v>2495</v>
      </c>
      <c r="L2604" s="239"/>
      <c r="M2604" s="239"/>
      <c r="N2604" s="239"/>
      <c r="O2604" s="239"/>
    </row>
    <row r="2605" spans="2:15" ht="29">
      <c r="B2605" s="251" t="s">
        <v>1438</v>
      </c>
      <c r="C2605" s="251" t="s">
        <v>4257</v>
      </c>
      <c r="D2605" s="251" t="s">
        <v>947</v>
      </c>
      <c r="E2605" s="251"/>
      <c r="F2605" s="251"/>
      <c r="G2605" s="251" t="s">
        <v>4323</v>
      </c>
      <c r="H2605" s="251" t="s">
        <v>4324</v>
      </c>
      <c r="I2605" s="679">
        <v>14</v>
      </c>
      <c r="J2605" s="251" t="s">
        <v>944</v>
      </c>
      <c r="K2605" s="251" t="s">
        <v>2495</v>
      </c>
      <c r="L2605" s="239"/>
      <c r="M2605" s="239"/>
      <c r="N2605" s="239"/>
      <c r="O2605" s="239"/>
    </row>
    <row r="2606" spans="2:15" ht="29">
      <c r="B2606" s="251" t="s">
        <v>1438</v>
      </c>
      <c r="C2606" s="251" t="s">
        <v>4257</v>
      </c>
      <c r="D2606" s="251" t="s">
        <v>941</v>
      </c>
      <c r="E2606" s="251"/>
      <c r="F2606" s="251"/>
      <c r="G2606" s="251" t="s">
        <v>4325</v>
      </c>
      <c r="H2606" s="251" t="s">
        <v>4326</v>
      </c>
      <c r="I2606" s="679">
        <v>14</v>
      </c>
      <c r="J2606" s="251" t="s">
        <v>944</v>
      </c>
      <c r="K2606" s="251" t="s">
        <v>2495</v>
      </c>
      <c r="L2606" s="239"/>
      <c r="M2606" s="239"/>
      <c r="N2606" s="239"/>
      <c r="O2606" s="239"/>
    </row>
    <row r="2607" spans="2:15" ht="29">
      <c r="B2607" s="251" t="s">
        <v>1438</v>
      </c>
      <c r="C2607" s="251" t="s">
        <v>4257</v>
      </c>
      <c r="D2607" s="251" t="s">
        <v>953</v>
      </c>
      <c r="E2607" s="251"/>
      <c r="F2607" s="251"/>
      <c r="G2607" s="251" t="s">
        <v>4325</v>
      </c>
      <c r="H2607" s="251" t="s">
        <v>4326</v>
      </c>
      <c r="I2607" s="679">
        <v>11.5</v>
      </c>
      <c r="J2607" s="251" t="s">
        <v>944</v>
      </c>
      <c r="K2607" s="251" t="s">
        <v>2495</v>
      </c>
      <c r="L2607" s="239"/>
      <c r="M2607" s="239"/>
      <c r="N2607" s="239"/>
      <c r="O2607" s="239"/>
    </row>
    <row r="2608" spans="2:15" ht="29">
      <c r="B2608" s="251" t="s">
        <v>1438</v>
      </c>
      <c r="C2608" s="251" t="s">
        <v>4257</v>
      </c>
      <c r="D2608" s="251" t="s">
        <v>941</v>
      </c>
      <c r="E2608" s="251"/>
      <c r="F2608" s="251"/>
      <c r="G2608" s="251" t="s">
        <v>4325</v>
      </c>
      <c r="H2608" s="251" t="s">
        <v>4326</v>
      </c>
      <c r="I2608" s="679">
        <v>2</v>
      </c>
      <c r="J2608" s="251" t="s">
        <v>944</v>
      </c>
      <c r="K2608" s="251" t="s">
        <v>2495</v>
      </c>
      <c r="L2608" s="239"/>
      <c r="M2608" s="239"/>
      <c r="N2608" s="239"/>
      <c r="O2608" s="239"/>
    </row>
    <row r="2609" spans="2:15" ht="29">
      <c r="B2609" s="251" t="s">
        <v>1438</v>
      </c>
      <c r="C2609" s="251" t="s">
        <v>4257</v>
      </c>
      <c r="D2609" s="251" t="s">
        <v>953</v>
      </c>
      <c r="E2609" s="251"/>
      <c r="F2609" s="251"/>
      <c r="G2609" s="251" t="s">
        <v>4325</v>
      </c>
      <c r="H2609" s="251" t="s">
        <v>4326</v>
      </c>
      <c r="I2609" s="679">
        <v>2</v>
      </c>
      <c r="J2609" s="251" t="s">
        <v>944</v>
      </c>
      <c r="K2609" s="251" t="s">
        <v>2495</v>
      </c>
      <c r="L2609" s="239"/>
      <c r="M2609" s="239"/>
      <c r="N2609" s="239"/>
      <c r="O2609" s="239"/>
    </row>
    <row r="2610" spans="2:15" ht="29">
      <c r="B2610" s="251" t="s">
        <v>1438</v>
      </c>
      <c r="C2610" s="251" t="s">
        <v>4257</v>
      </c>
      <c r="D2610" s="251" t="s">
        <v>941</v>
      </c>
      <c r="E2610" s="251"/>
      <c r="F2610" s="251"/>
      <c r="G2610" s="251" t="s">
        <v>4325</v>
      </c>
      <c r="H2610" s="251" t="s">
        <v>4326</v>
      </c>
      <c r="I2610" s="679">
        <v>1</v>
      </c>
      <c r="J2610" s="251" t="s">
        <v>944</v>
      </c>
      <c r="K2610" s="251" t="s">
        <v>2495</v>
      </c>
      <c r="L2610" s="239"/>
      <c r="M2610" s="239"/>
      <c r="N2610" s="239"/>
      <c r="O2610" s="239"/>
    </row>
    <row r="2611" spans="2:15" ht="29">
      <c r="B2611" s="251" t="s">
        <v>1438</v>
      </c>
      <c r="C2611" s="251" t="s">
        <v>4257</v>
      </c>
      <c r="D2611" s="251" t="s">
        <v>953</v>
      </c>
      <c r="E2611" s="251"/>
      <c r="F2611" s="251"/>
      <c r="G2611" s="251" t="s">
        <v>4325</v>
      </c>
      <c r="H2611" s="251" t="s">
        <v>4326</v>
      </c>
      <c r="I2611" s="679">
        <v>1</v>
      </c>
      <c r="J2611" s="251" t="s">
        <v>944</v>
      </c>
      <c r="K2611" s="251" t="s">
        <v>2495</v>
      </c>
      <c r="L2611" s="239"/>
      <c r="M2611" s="239"/>
      <c r="N2611" s="239"/>
      <c r="O2611" s="239"/>
    </row>
    <row r="2612" spans="2:15" ht="29">
      <c r="B2612" s="251" t="s">
        <v>1438</v>
      </c>
      <c r="C2612" s="251" t="s">
        <v>4257</v>
      </c>
      <c r="D2612" s="251" t="s">
        <v>941</v>
      </c>
      <c r="E2612" s="251"/>
      <c r="F2612" s="251"/>
      <c r="G2612" s="251" t="s">
        <v>4325</v>
      </c>
      <c r="H2612" s="251" t="s">
        <v>4326</v>
      </c>
      <c r="I2612" s="679">
        <v>2</v>
      </c>
      <c r="J2612" s="251" t="s">
        <v>944</v>
      </c>
      <c r="K2612" s="251" t="s">
        <v>2495</v>
      </c>
      <c r="L2612" s="239"/>
      <c r="M2612" s="239"/>
      <c r="N2612" s="239"/>
      <c r="O2612" s="239"/>
    </row>
    <row r="2613" spans="2:15" ht="29">
      <c r="B2613" s="251" t="s">
        <v>1438</v>
      </c>
      <c r="C2613" s="251" t="s">
        <v>4257</v>
      </c>
      <c r="D2613" s="251" t="s">
        <v>953</v>
      </c>
      <c r="E2613" s="251"/>
      <c r="F2613" s="251"/>
      <c r="G2613" s="251" t="s">
        <v>4327</v>
      </c>
      <c r="H2613" s="251" t="s">
        <v>4328</v>
      </c>
      <c r="I2613" s="679">
        <v>7</v>
      </c>
      <c r="J2613" s="251" t="s">
        <v>944</v>
      </c>
      <c r="K2613" s="251" t="s">
        <v>2495</v>
      </c>
      <c r="L2613" s="239"/>
      <c r="M2613" s="239"/>
      <c r="N2613" s="239"/>
      <c r="O2613" s="239"/>
    </row>
    <row r="2614" spans="2:15" ht="29">
      <c r="B2614" s="251" t="s">
        <v>1438</v>
      </c>
      <c r="C2614" s="251" t="s">
        <v>4257</v>
      </c>
      <c r="D2614" s="251" t="s">
        <v>941</v>
      </c>
      <c r="E2614" s="251"/>
      <c r="F2614" s="251"/>
      <c r="G2614" s="251" t="s">
        <v>4327</v>
      </c>
      <c r="H2614" s="251" t="s">
        <v>4328</v>
      </c>
      <c r="I2614" s="679">
        <v>7</v>
      </c>
      <c r="J2614" s="251" t="s">
        <v>944</v>
      </c>
      <c r="K2614" s="251" t="s">
        <v>2495</v>
      </c>
      <c r="L2614" s="239"/>
      <c r="M2614" s="239"/>
      <c r="N2614" s="239"/>
      <c r="O2614" s="239"/>
    </row>
    <row r="2615" spans="2:15" ht="29">
      <c r="B2615" s="251" t="s">
        <v>1438</v>
      </c>
      <c r="C2615" s="251" t="s">
        <v>4257</v>
      </c>
      <c r="D2615" s="251" t="s">
        <v>4183</v>
      </c>
      <c r="E2615" s="251"/>
      <c r="F2615" s="251"/>
      <c r="G2615" s="251"/>
      <c r="H2615" s="251"/>
      <c r="I2615" s="679">
        <v>301.202</v>
      </c>
      <c r="J2615" s="251" t="s">
        <v>956</v>
      </c>
      <c r="K2615" s="251" t="s">
        <v>4073</v>
      </c>
      <c r="L2615" s="239"/>
      <c r="M2615" s="239"/>
      <c r="N2615" s="239"/>
      <c r="O2615" s="239"/>
    </row>
    <row r="2616" spans="2:15" ht="29">
      <c r="B2616" s="251" t="s">
        <v>1438</v>
      </c>
      <c r="C2616" s="251" t="s">
        <v>4257</v>
      </c>
      <c r="D2616" s="251" t="s">
        <v>4183</v>
      </c>
      <c r="E2616" s="251"/>
      <c r="F2616" s="251"/>
      <c r="G2616" s="251"/>
      <c r="H2616" s="251"/>
      <c r="I2616" s="679">
        <v>485.32</v>
      </c>
      <c r="J2616" s="251" t="s">
        <v>956</v>
      </c>
      <c r="K2616" s="251" t="s">
        <v>4073</v>
      </c>
      <c r="L2616" s="239"/>
      <c r="M2616" s="239"/>
      <c r="N2616" s="239"/>
      <c r="O2616" s="239"/>
    </row>
    <row r="2617" spans="2:15" ht="29">
      <c r="B2617" s="251" t="s">
        <v>1438</v>
      </c>
      <c r="C2617" s="251" t="s">
        <v>4257</v>
      </c>
      <c r="D2617" s="251" t="s">
        <v>4183</v>
      </c>
      <c r="E2617" s="251"/>
      <c r="F2617" s="251"/>
      <c r="G2617" s="251"/>
      <c r="H2617" s="251"/>
      <c r="I2617" s="679">
        <v>518.24</v>
      </c>
      <c r="J2617" s="251" t="s">
        <v>956</v>
      </c>
      <c r="K2617" s="251" t="s">
        <v>4073</v>
      </c>
      <c r="L2617" s="239"/>
      <c r="M2617" s="239"/>
      <c r="N2617" s="239"/>
      <c r="O2617" s="239"/>
    </row>
    <row r="2618" spans="2:15" ht="29">
      <c r="B2618" s="251" t="s">
        <v>1438</v>
      </c>
      <c r="C2618" s="251" t="s">
        <v>4257</v>
      </c>
      <c r="D2618" s="251" t="s">
        <v>4012</v>
      </c>
      <c r="E2618" s="251"/>
      <c r="F2618" s="251"/>
      <c r="G2618" s="251"/>
      <c r="H2618" s="251"/>
      <c r="I2618" s="679">
        <v>58</v>
      </c>
      <c r="J2618" s="251" t="s">
        <v>956</v>
      </c>
      <c r="K2618" s="251" t="s">
        <v>2495</v>
      </c>
      <c r="L2618" s="239"/>
      <c r="M2618" s="239"/>
      <c r="N2618" s="239"/>
      <c r="O2618" s="239"/>
    </row>
    <row r="2619" spans="2:15" ht="29">
      <c r="B2619" s="251" t="s">
        <v>1438</v>
      </c>
      <c r="C2619" s="251" t="s">
        <v>4257</v>
      </c>
      <c r="D2619" s="251" t="s">
        <v>4183</v>
      </c>
      <c r="E2619" s="251"/>
      <c r="F2619" s="251"/>
      <c r="G2619" s="251"/>
      <c r="H2619" s="251"/>
      <c r="I2619" s="679">
        <v>576.78</v>
      </c>
      <c r="J2619" s="251" t="s">
        <v>956</v>
      </c>
      <c r="K2619" s="251" t="s">
        <v>4073</v>
      </c>
      <c r="L2619" s="239"/>
      <c r="M2619" s="239"/>
      <c r="N2619" s="239"/>
      <c r="O2619" s="239"/>
    </row>
    <row r="2620" spans="2:15" ht="29">
      <c r="B2620" s="251" t="s">
        <v>1438</v>
      </c>
      <c r="C2620" s="251" t="s">
        <v>4257</v>
      </c>
      <c r="D2620" s="251" t="s">
        <v>4012</v>
      </c>
      <c r="E2620" s="251"/>
      <c r="F2620" s="251"/>
      <c r="G2620" s="251"/>
      <c r="H2620" s="251"/>
      <c r="I2620" s="679">
        <v>2.956</v>
      </c>
      <c r="J2620" s="251" t="s">
        <v>956</v>
      </c>
      <c r="K2620" s="251" t="s">
        <v>2495</v>
      </c>
      <c r="L2620" s="239"/>
      <c r="M2620" s="239"/>
      <c r="N2620" s="239"/>
      <c r="O2620" s="239"/>
    </row>
    <row r="2621" spans="2:15" ht="29">
      <c r="B2621" s="251" t="s">
        <v>1438</v>
      </c>
      <c r="C2621" s="251" t="s">
        <v>4257</v>
      </c>
      <c r="D2621" s="251" t="s">
        <v>4012</v>
      </c>
      <c r="E2621" s="251"/>
      <c r="F2621" s="251"/>
      <c r="G2621" s="251"/>
      <c r="H2621" s="251"/>
      <c r="I2621" s="679">
        <v>0.35799999999999998</v>
      </c>
      <c r="J2621" s="251" t="s">
        <v>956</v>
      </c>
      <c r="K2621" s="251" t="s">
        <v>2495</v>
      </c>
      <c r="L2621" s="239"/>
      <c r="M2621" s="239"/>
      <c r="N2621" s="239"/>
      <c r="O2621" s="239"/>
    </row>
    <row r="2622" spans="2:15" ht="29">
      <c r="B2622" s="251" t="s">
        <v>1438</v>
      </c>
      <c r="C2622" s="251" t="s">
        <v>4257</v>
      </c>
      <c r="D2622" s="251" t="s">
        <v>949</v>
      </c>
      <c r="E2622" s="251"/>
      <c r="F2622" s="251"/>
      <c r="G2622" s="251"/>
      <c r="H2622" s="251"/>
      <c r="I2622" s="679">
        <v>4.5</v>
      </c>
      <c r="J2622" s="251" t="s">
        <v>944</v>
      </c>
      <c r="K2622" s="251" t="s">
        <v>2495</v>
      </c>
      <c r="L2622" s="239"/>
      <c r="M2622" s="239"/>
      <c r="N2622" s="239"/>
      <c r="O2622" s="239"/>
    </row>
    <row r="2623" spans="2:15" ht="29">
      <c r="B2623" s="251" t="s">
        <v>1438</v>
      </c>
      <c r="C2623" s="251" t="s">
        <v>4257</v>
      </c>
      <c r="D2623" s="251" t="s">
        <v>949</v>
      </c>
      <c r="E2623" s="251"/>
      <c r="F2623" s="251"/>
      <c r="G2623" s="251"/>
      <c r="H2623" s="251"/>
      <c r="I2623" s="679">
        <v>8.3000000000000007</v>
      </c>
      <c r="J2623" s="251" t="s">
        <v>944</v>
      </c>
      <c r="K2623" s="251" t="s">
        <v>2495</v>
      </c>
      <c r="L2623" s="239"/>
      <c r="M2623" s="239"/>
      <c r="N2623" s="239"/>
      <c r="O2623" s="239"/>
    </row>
    <row r="2624" spans="2:15" ht="29">
      <c r="B2624" s="251" t="s">
        <v>1438</v>
      </c>
      <c r="C2624" s="251" t="s">
        <v>4257</v>
      </c>
      <c r="D2624" s="251" t="s">
        <v>953</v>
      </c>
      <c r="E2624" s="251"/>
      <c r="F2624" s="251"/>
      <c r="G2624" s="251" t="s">
        <v>4325</v>
      </c>
      <c r="H2624" s="251" t="s">
        <v>4326</v>
      </c>
      <c r="I2624" s="679">
        <v>2</v>
      </c>
      <c r="J2624" s="251" t="s">
        <v>944</v>
      </c>
      <c r="K2624" s="251" t="s">
        <v>2495</v>
      </c>
      <c r="L2624" s="239"/>
      <c r="M2624" s="239"/>
      <c r="N2624" s="239"/>
      <c r="O2624" s="239"/>
    </row>
    <row r="2625" spans="2:15" ht="29">
      <c r="B2625" s="251" t="s">
        <v>1438</v>
      </c>
      <c r="C2625" s="251" t="s">
        <v>4257</v>
      </c>
      <c r="D2625" s="251" t="s">
        <v>953</v>
      </c>
      <c r="E2625" s="251"/>
      <c r="F2625" s="251"/>
      <c r="G2625" s="251" t="s">
        <v>4325</v>
      </c>
      <c r="H2625" s="251" t="s">
        <v>4326</v>
      </c>
      <c r="I2625" s="679">
        <v>5</v>
      </c>
      <c r="J2625" s="251" t="s">
        <v>944</v>
      </c>
      <c r="K2625" s="251" t="s">
        <v>2495</v>
      </c>
      <c r="L2625" s="239"/>
      <c r="M2625" s="239"/>
      <c r="N2625" s="239"/>
      <c r="O2625" s="239"/>
    </row>
    <row r="2626" spans="2:15" ht="29">
      <c r="B2626" s="251" t="s">
        <v>1438</v>
      </c>
      <c r="C2626" s="251" t="s">
        <v>4257</v>
      </c>
      <c r="D2626" s="251" t="s">
        <v>941</v>
      </c>
      <c r="E2626" s="251"/>
      <c r="F2626" s="251"/>
      <c r="G2626" s="251" t="s">
        <v>4325</v>
      </c>
      <c r="H2626" s="251" t="s">
        <v>4326</v>
      </c>
      <c r="I2626" s="679">
        <v>4</v>
      </c>
      <c r="J2626" s="251" t="s">
        <v>944</v>
      </c>
      <c r="K2626" s="251" t="s">
        <v>2495</v>
      </c>
      <c r="L2626" s="239"/>
      <c r="M2626" s="239"/>
      <c r="N2626" s="239"/>
      <c r="O2626" s="239"/>
    </row>
    <row r="2627" spans="2:15" ht="29">
      <c r="B2627" s="251" t="s">
        <v>1438</v>
      </c>
      <c r="C2627" s="251" t="s">
        <v>4257</v>
      </c>
      <c r="D2627" s="251" t="s">
        <v>941</v>
      </c>
      <c r="E2627" s="251"/>
      <c r="F2627" s="251"/>
      <c r="G2627" s="251" t="s">
        <v>4325</v>
      </c>
      <c r="H2627" s="251" t="s">
        <v>4326</v>
      </c>
      <c r="I2627" s="679">
        <v>4</v>
      </c>
      <c r="J2627" s="251" t="s">
        <v>944</v>
      </c>
      <c r="K2627" s="251" t="s">
        <v>2495</v>
      </c>
      <c r="L2627" s="239"/>
      <c r="M2627" s="239"/>
      <c r="N2627" s="239"/>
      <c r="O2627" s="239"/>
    </row>
    <row r="2628" spans="2:15" ht="29">
      <c r="B2628" s="251" t="s">
        <v>1438</v>
      </c>
      <c r="C2628" s="251" t="s">
        <v>4257</v>
      </c>
      <c r="D2628" s="251" t="s">
        <v>953</v>
      </c>
      <c r="E2628" s="251"/>
      <c r="F2628" s="251"/>
      <c r="G2628" s="251" t="s">
        <v>4325</v>
      </c>
      <c r="H2628" s="251" t="s">
        <v>4326</v>
      </c>
      <c r="I2628" s="679">
        <v>3</v>
      </c>
      <c r="J2628" s="251" t="s">
        <v>944</v>
      </c>
      <c r="K2628" s="251" t="s">
        <v>2495</v>
      </c>
      <c r="L2628" s="239"/>
      <c r="M2628" s="239"/>
      <c r="N2628" s="239"/>
      <c r="O2628" s="239"/>
    </row>
    <row r="2629" spans="2:15" ht="29">
      <c r="B2629" s="251" t="s">
        <v>1438</v>
      </c>
      <c r="C2629" s="251" t="s">
        <v>4257</v>
      </c>
      <c r="D2629" s="251" t="s">
        <v>953</v>
      </c>
      <c r="E2629" s="251"/>
      <c r="F2629" s="251"/>
      <c r="G2629" s="251" t="s">
        <v>4325</v>
      </c>
      <c r="H2629" s="251" t="s">
        <v>4326</v>
      </c>
      <c r="I2629" s="679">
        <v>5</v>
      </c>
      <c r="J2629" s="251" t="s">
        <v>944</v>
      </c>
      <c r="K2629" s="251" t="s">
        <v>2495</v>
      </c>
      <c r="L2629" s="239"/>
      <c r="M2629" s="239"/>
      <c r="N2629" s="239"/>
      <c r="O2629" s="239"/>
    </row>
    <row r="2630" spans="2:15" ht="29">
      <c r="B2630" s="251" t="s">
        <v>1438</v>
      </c>
      <c r="C2630" s="251" t="s">
        <v>4257</v>
      </c>
      <c r="D2630" s="251" t="s">
        <v>953</v>
      </c>
      <c r="E2630" s="251"/>
      <c r="F2630" s="251"/>
      <c r="G2630" s="251" t="s">
        <v>4325</v>
      </c>
      <c r="H2630" s="251" t="s">
        <v>4326</v>
      </c>
      <c r="I2630" s="679">
        <v>2</v>
      </c>
      <c r="J2630" s="251" t="s">
        <v>944</v>
      </c>
      <c r="K2630" s="251" t="s">
        <v>2495</v>
      </c>
      <c r="L2630" s="239"/>
      <c r="M2630" s="239"/>
      <c r="N2630" s="239"/>
      <c r="O2630" s="239"/>
    </row>
    <row r="2631" spans="2:15" ht="29">
      <c r="B2631" s="251" t="s">
        <v>1438</v>
      </c>
      <c r="C2631" s="251" t="s">
        <v>4257</v>
      </c>
      <c r="D2631" s="251" t="s">
        <v>941</v>
      </c>
      <c r="E2631" s="251"/>
      <c r="F2631" s="251"/>
      <c r="G2631" s="251" t="s">
        <v>4325</v>
      </c>
      <c r="H2631" s="251" t="s">
        <v>4326</v>
      </c>
      <c r="I2631" s="679">
        <v>2</v>
      </c>
      <c r="J2631" s="251" t="s">
        <v>944</v>
      </c>
      <c r="K2631" s="251" t="s">
        <v>2495</v>
      </c>
      <c r="L2631" s="239"/>
      <c r="M2631" s="239"/>
      <c r="N2631" s="239"/>
      <c r="O2631" s="239"/>
    </row>
    <row r="2632" spans="2:15" ht="29">
      <c r="B2632" s="251" t="s">
        <v>1438</v>
      </c>
      <c r="C2632" s="251" t="s">
        <v>4257</v>
      </c>
      <c r="D2632" s="251" t="s">
        <v>4012</v>
      </c>
      <c r="E2632" s="251"/>
      <c r="F2632" s="251"/>
      <c r="G2632" s="251"/>
      <c r="H2632" s="251"/>
      <c r="I2632" s="679">
        <v>4.3</v>
      </c>
      <c r="J2632" s="251" t="s">
        <v>956</v>
      </c>
      <c r="K2632" s="251" t="s">
        <v>2495</v>
      </c>
      <c r="L2632" s="239"/>
      <c r="M2632" s="239"/>
      <c r="N2632" s="239"/>
      <c r="O2632" s="239"/>
    </row>
    <row r="2633" spans="2:15" ht="29">
      <c r="B2633" s="251" t="s">
        <v>1438</v>
      </c>
      <c r="C2633" s="251" t="s">
        <v>4257</v>
      </c>
      <c r="D2633" s="251" t="s">
        <v>4008</v>
      </c>
      <c r="E2633" s="251"/>
      <c r="F2633" s="251"/>
      <c r="G2633" s="251"/>
      <c r="H2633" s="251"/>
      <c r="I2633" s="679">
        <v>16</v>
      </c>
      <c r="J2633" s="251" t="s">
        <v>956</v>
      </c>
      <c r="K2633" s="251" t="s">
        <v>2495</v>
      </c>
      <c r="L2633" s="239"/>
      <c r="M2633" s="239"/>
      <c r="N2633" s="239"/>
      <c r="O2633" s="239"/>
    </row>
    <row r="2634" spans="2:15" ht="29">
      <c r="B2634" s="251" t="s">
        <v>1438</v>
      </c>
      <c r="C2634" s="251" t="s">
        <v>4257</v>
      </c>
      <c r="D2634" s="251" t="s">
        <v>4008</v>
      </c>
      <c r="E2634" s="251"/>
      <c r="F2634" s="251"/>
      <c r="G2634" s="251"/>
      <c r="H2634" s="251"/>
      <c r="I2634" s="679">
        <v>10.4</v>
      </c>
      <c r="J2634" s="251" t="s">
        <v>956</v>
      </c>
      <c r="K2634" s="251" t="s">
        <v>2495</v>
      </c>
      <c r="L2634" s="239"/>
      <c r="M2634" s="239"/>
      <c r="N2634" s="239"/>
      <c r="O2634" s="239"/>
    </row>
    <row r="2635" spans="2:15" ht="29">
      <c r="B2635" s="251" t="s">
        <v>1438</v>
      </c>
      <c r="C2635" s="251" t="s">
        <v>4257</v>
      </c>
      <c r="D2635" s="251" t="s">
        <v>4008</v>
      </c>
      <c r="E2635" s="251"/>
      <c r="F2635" s="251"/>
      <c r="G2635" s="251"/>
      <c r="H2635" s="251"/>
      <c r="I2635" s="679">
        <v>5.2</v>
      </c>
      <c r="J2635" s="251" t="s">
        <v>956</v>
      </c>
      <c r="K2635" s="251" t="s">
        <v>2495</v>
      </c>
      <c r="L2635" s="239"/>
      <c r="M2635" s="239"/>
      <c r="N2635" s="239"/>
      <c r="O2635" s="239"/>
    </row>
    <row r="2636" spans="2:15" ht="29">
      <c r="B2636" s="251" t="s">
        <v>1438</v>
      </c>
      <c r="C2636" s="251" t="s">
        <v>4257</v>
      </c>
      <c r="D2636" s="251" t="s">
        <v>4008</v>
      </c>
      <c r="E2636" s="251"/>
      <c r="F2636" s="251"/>
      <c r="G2636" s="251"/>
      <c r="H2636" s="251"/>
      <c r="I2636" s="679">
        <v>8.3000000000000007</v>
      </c>
      <c r="J2636" s="251" t="s">
        <v>956</v>
      </c>
      <c r="K2636" s="251" t="s">
        <v>2495</v>
      </c>
      <c r="L2636" s="239"/>
      <c r="M2636" s="239"/>
      <c r="N2636" s="239"/>
      <c r="O2636" s="239"/>
    </row>
    <row r="2637" spans="2:15" ht="29">
      <c r="B2637" s="251" t="s">
        <v>1438</v>
      </c>
      <c r="C2637" s="251" t="s">
        <v>4257</v>
      </c>
      <c r="D2637" s="251" t="s">
        <v>4008</v>
      </c>
      <c r="E2637" s="251"/>
      <c r="F2637" s="251"/>
      <c r="G2637" s="251"/>
      <c r="H2637" s="251"/>
      <c r="I2637" s="679">
        <v>38.700000000000003</v>
      </c>
      <c r="J2637" s="251" t="s">
        <v>956</v>
      </c>
      <c r="K2637" s="251" t="s">
        <v>2495</v>
      </c>
      <c r="L2637" s="239"/>
      <c r="M2637" s="239"/>
      <c r="N2637" s="239"/>
      <c r="O2637" s="239"/>
    </row>
    <row r="2638" spans="2:15" ht="29">
      <c r="B2638" s="251" t="s">
        <v>1438</v>
      </c>
      <c r="C2638" s="251" t="s">
        <v>4257</v>
      </c>
      <c r="D2638" s="251" t="s">
        <v>4012</v>
      </c>
      <c r="E2638" s="251"/>
      <c r="F2638" s="251"/>
      <c r="G2638" s="251"/>
      <c r="H2638" s="251"/>
      <c r="I2638" s="679">
        <v>4.3</v>
      </c>
      <c r="J2638" s="251" t="s">
        <v>956</v>
      </c>
      <c r="K2638" s="251" t="s">
        <v>2495</v>
      </c>
      <c r="L2638" s="239"/>
      <c r="M2638" s="239"/>
      <c r="N2638" s="239"/>
      <c r="O2638" s="239"/>
    </row>
    <row r="2639" spans="2:15" ht="29">
      <c r="B2639" s="251" t="s">
        <v>1438</v>
      </c>
      <c r="C2639" s="251" t="s">
        <v>4257</v>
      </c>
      <c r="D2639" s="251" t="s">
        <v>4008</v>
      </c>
      <c r="E2639" s="251"/>
      <c r="F2639" s="251"/>
      <c r="G2639" s="251"/>
      <c r="H2639" s="251"/>
      <c r="I2639" s="679">
        <v>6.2</v>
      </c>
      <c r="J2639" s="251" t="s">
        <v>956</v>
      </c>
      <c r="K2639" s="251" t="s">
        <v>2495</v>
      </c>
      <c r="L2639" s="239"/>
      <c r="M2639" s="239"/>
      <c r="N2639" s="239"/>
      <c r="O2639" s="239"/>
    </row>
    <row r="2640" spans="2:15" ht="29">
      <c r="B2640" s="251" t="s">
        <v>1438</v>
      </c>
      <c r="C2640" s="251" t="s">
        <v>4257</v>
      </c>
      <c r="D2640" s="251" t="s">
        <v>4008</v>
      </c>
      <c r="E2640" s="251"/>
      <c r="F2640" s="251"/>
      <c r="G2640" s="251"/>
      <c r="H2640" s="251"/>
      <c r="I2640" s="679">
        <v>5.0999999999999996</v>
      </c>
      <c r="J2640" s="251" t="s">
        <v>956</v>
      </c>
      <c r="K2640" s="251" t="s">
        <v>2495</v>
      </c>
      <c r="L2640" s="239"/>
      <c r="M2640" s="239"/>
      <c r="N2640" s="239"/>
      <c r="O2640" s="239"/>
    </row>
    <row r="2641" spans="2:15" ht="29">
      <c r="B2641" s="251" t="s">
        <v>1438</v>
      </c>
      <c r="C2641" s="251" t="s">
        <v>4257</v>
      </c>
      <c r="D2641" s="251" t="s">
        <v>4008</v>
      </c>
      <c r="E2641" s="251"/>
      <c r="F2641" s="251"/>
      <c r="G2641" s="251"/>
      <c r="H2641" s="251"/>
      <c r="I2641" s="679">
        <v>4.5</v>
      </c>
      <c r="J2641" s="251" t="s">
        <v>956</v>
      </c>
      <c r="K2641" s="251" t="s">
        <v>2495</v>
      </c>
      <c r="L2641" s="239"/>
      <c r="M2641" s="239"/>
      <c r="N2641" s="239"/>
      <c r="O2641" s="239"/>
    </row>
    <row r="2642" spans="2:15" ht="29">
      <c r="B2642" s="251" t="s">
        <v>1438</v>
      </c>
      <c r="C2642" s="251" t="s">
        <v>4257</v>
      </c>
      <c r="D2642" s="251" t="s">
        <v>4008</v>
      </c>
      <c r="E2642" s="251"/>
      <c r="F2642" s="251"/>
      <c r="G2642" s="251"/>
      <c r="H2642" s="251"/>
      <c r="I2642" s="679">
        <v>8.3000000000000007</v>
      </c>
      <c r="J2642" s="251" t="s">
        <v>956</v>
      </c>
      <c r="K2642" s="251" t="s">
        <v>2495</v>
      </c>
      <c r="L2642" s="239"/>
      <c r="M2642" s="239"/>
      <c r="N2642" s="239"/>
      <c r="O2642" s="239"/>
    </row>
    <row r="2643" spans="2:15" ht="29">
      <c r="B2643" s="251" t="s">
        <v>1438</v>
      </c>
      <c r="C2643" s="251" t="s">
        <v>4257</v>
      </c>
      <c r="D2643" s="251" t="s">
        <v>4008</v>
      </c>
      <c r="E2643" s="251"/>
      <c r="F2643" s="251"/>
      <c r="G2643" s="251"/>
      <c r="H2643" s="251"/>
      <c r="I2643" s="679">
        <v>3.4</v>
      </c>
      <c r="J2643" s="251" t="s">
        <v>956</v>
      </c>
      <c r="K2643" s="251" t="s">
        <v>2495</v>
      </c>
      <c r="L2643" s="239"/>
      <c r="M2643" s="239"/>
      <c r="N2643" s="239"/>
      <c r="O2643" s="239"/>
    </row>
    <row r="2644" spans="2:15" ht="29">
      <c r="B2644" s="251" t="s">
        <v>1438</v>
      </c>
      <c r="C2644" s="251" t="s">
        <v>4257</v>
      </c>
      <c r="D2644" s="251" t="s">
        <v>4012</v>
      </c>
      <c r="E2644" s="251"/>
      <c r="F2644" s="251"/>
      <c r="G2644" s="251"/>
      <c r="H2644" s="251"/>
      <c r="I2644" s="679">
        <v>2.9</v>
      </c>
      <c r="J2644" s="251" t="s">
        <v>956</v>
      </c>
      <c r="K2644" s="251" t="s">
        <v>2495</v>
      </c>
      <c r="L2644" s="239"/>
      <c r="M2644" s="239"/>
      <c r="N2644" s="239"/>
      <c r="O2644" s="239"/>
    </row>
    <row r="2645" spans="2:15" ht="29">
      <c r="B2645" s="251" t="s">
        <v>1438</v>
      </c>
      <c r="C2645" s="251" t="s">
        <v>4257</v>
      </c>
      <c r="D2645" s="251" t="s">
        <v>4008</v>
      </c>
      <c r="E2645" s="251"/>
      <c r="F2645" s="251"/>
      <c r="G2645" s="251"/>
      <c r="H2645" s="251"/>
      <c r="I2645" s="679">
        <v>5.2</v>
      </c>
      <c r="J2645" s="251" t="s">
        <v>956</v>
      </c>
      <c r="K2645" s="251" t="s">
        <v>2495</v>
      </c>
      <c r="L2645" s="239"/>
      <c r="M2645" s="239"/>
      <c r="N2645" s="239"/>
      <c r="O2645" s="239"/>
    </row>
    <row r="2646" spans="2:15" ht="29">
      <c r="B2646" s="251" t="s">
        <v>1438</v>
      </c>
      <c r="C2646" s="251" t="s">
        <v>4257</v>
      </c>
      <c r="D2646" s="251" t="s">
        <v>4008</v>
      </c>
      <c r="E2646" s="251"/>
      <c r="F2646" s="251"/>
      <c r="G2646" s="251"/>
      <c r="H2646" s="251"/>
      <c r="I2646" s="679">
        <v>4.2</v>
      </c>
      <c r="J2646" s="251" t="s">
        <v>956</v>
      </c>
      <c r="K2646" s="251" t="s">
        <v>2495</v>
      </c>
      <c r="L2646" s="239"/>
      <c r="M2646" s="239"/>
      <c r="N2646" s="239"/>
      <c r="O2646" s="239"/>
    </row>
    <row r="2647" spans="2:15" ht="29">
      <c r="B2647" s="251" t="s">
        <v>1438</v>
      </c>
      <c r="C2647" s="251" t="s">
        <v>4257</v>
      </c>
      <c r="D2647" s="251" t="s">
        <v>4008</v>
      </c>
      <c r="E2647" s="251"/>
      <c r="F2647" s="251"/>
      <c r="G2647" s="251"/>
      <c r="H2647" s="251"/>
      <c r="I2647" s="679">
        <v>6.2</v>
      </c>
      <c r="J2647" s="251" t="s">
        <v>956</v>
      </c>
      <c r="K2647" s="251" t="s">
        <v>2495</v>
      </c>
      <c r="L2647" s="239"/>
      <c r="M2647" s="239"/>
      <c r="N2647" s="239"/>
      <c r="O2647" s="239"/>
    </row>
    <row r="2648" spans="2:15" ht="29">
      <c r="B2648" s="251" t="s">
        <v>1438</v>
      </c>
      <c r="C2648" s="251" t="s">
        <v>4257</v>
      </c>
      <c r="D2648" s="251" t="s">
        <v>4008</v>
      </c>
      <c r="E2648" s="251"/>
      <c r="F2648" s="251"/>
      <c r="G2648" s="251"/>
      <c r="H2648" s="251"/>
      <c r="I2648" s="679">
        <v>6.2</v>
      </c>
      <c r="J2648" s="251" t="s">
        <v>956</v>
      </c>
      <c r="K2648" s="251" t="s">
        <v>2495</v>
      </c>
      <c r="L2648" s="239"/>
      <c r="M2648" s="239"/>
      <c r="N2648" s="239"/>
      <c r="O2648" s="239"/>
    </row>
    <row r="2649" spans="2:15" ht="29">
      <c r="B2649" s="251" t="s">
        <v>1438</v>
      </c>
      <c r="C2649" s="251" t="s">
        <v>4257</v>
      </c>
      <c r="D2649" s="251" t="s">
        <v>4008</v>
      </c>
      <c r="E2649" s="251"/>
      <c r="F2649" s="251"/>
      <c r="G2649" s="251"/>
      <c r="H2649" s="251"/>
      <c r="I2649" s="679">
        <v>5.2</v>
      </c>
      <c r="J2649" s="251" t="s">
        <v>956</v>
      </c>
      <c r="K2649" s="251" t="s">
        <v>2495</v>
      </c>
      <c r="L2649" s="239"/>
      <c r="M2649" s="239"/>
      <c r="N2649" s="239"/>
      <c r="O2649" s="239"/>
    </row>
    <row r="2650" spans="2:15" ht="29">
      <c r="B2650" s="251" t="s">
        <v>1438</v>
      </c>
      <c r="C2650" s="251" t="s">
        <v>4257</v>
      </c>
      <c r="D2650" s="251" t="s">
        <v>4008</v>
      </c>
      <c r="E2650" s="251"/>
      <c r="F2650" s="251"/>
      <c r="G2650" s="251"/>
      <c r="H2650" s="251"/>
      <c r="I2650" s="679">
        <v>4.2</v>
      </c>
      <c r="J2650" s="251" t="s">
        <v>956</v>
      </c>
      <c r="K2650" s="251" t="s">
        <v>2495</v>
      </c>
      <c r="L2650" s="239"/>
      <c r="M2650" s="239"/>
      <c r="N2650" s="239"/>
      <c r="O2650" s="239"/>
    </row>
    <row r="2651" spans="2:15" ht="29">
      <c r="B2651" s="251" t="s">
        <v>1438</v>
      </c>
      <c r="C2651" s="251" t="s">
        <v>4257</v>
      </c>
      <c r="D2651" s="251" t="s">
        <v>4008</v>
      </c>
      <c r="E2651" s="251"/>
      <c r="F2651" s="251"/>
      <c r="G2651" s="251"/>
      <c r="H2651" s="251"/>
      <c r="I2651" s="679">
        <v>10.4</v>
      </c>
      <c r="J2651" s="251" t="s">
        <v>956</v>
      </c>
      <c r="K2651" s="251" t="s">
        <v>2495</v>
      </c>
      <c r="L2651" s="239"/>
      <c r="M2651" s="239"/>
      <c r="N2651" s="239"/>
      <c r="O2651" s="239"/>
    </row>
    <row r="2652" spans="2:15" ht="29">
      <c r="B2652" s="251" t="s">
        <v>1438</v>
      </c>
      <c r="C2652" s="251" t="s">
        <v>4257</v>
      </c>
      <c r="D2652" s="251" t="s">
        <v>4008</v>
      </c>
      <c r="E2652" s="251"/>
      <c r="F2652" s="251"/>
      <c r="G2652" s="251"/>
      <c r="H2652" s="251"/>
      <c r="I2652" s="679">
        <v>5.5</v>
      </c>
      <c r="J2652" s="251" t="s">
        <v>956</v>
      </c>
      <c r="K2652" s="251" t="s">
        <v>2495</v>
      </c>
      <c r="L2652" s="239"/>
      <c r="M2652" s="239"/>
      <c r="N2652" s="239"/>
      <c r="O2652" s="239"/>
    </row>
    <row r="2653" spans="2:15" ht="29">
      <c r="B2653" s="251" t="s">
        <v>1438</v>
      </c>
      <c r="C2653" s="251" t="s">
        <v>4257</v>
      </c>
      <c r="D2653" s="251" t="s">
        <v>4008</v>
      </c>
      <c r="E2653" s="251"/>
      <c r="F2653" s="251"/>
      <c r="G2653" s="251"/>
      <c r="H2653" s="251"/>
      <c r="I2653" s="679">
        <v>10.4</v>
      </c>
      <c r="J2653" s="251" t="s">
        <v>956</v>
      </c>
      <c r="K2653" s="251" t="s">
        <v>2495</v>
      </c>
      <c r="L2653" s="239"/>
      <c r="M2653" s="239"/>
      <c r="N2653" s="239"/>
      <c r="O2653" s="239"/>
    </row>
    <row r="2654" spans="2:15" ht="29">
      <c r="B2654" s="251" t="s">
        <v>1438</v>
      </c>
      <c r="C2654" s="251" t="s">
        <v>4257</v>
      </c>
      <c r="D2654" s="251" t="s">
        <v>4008</v>
      </c>
      <c r="E2654" s="251"/>
      <c r="F2654" s="251"/>
      <c r="G2654" s="251"/>
      <c r="H2654" s="251"/>
      <c r="I2654" s="679">
        <v>10.3</v>
      </c>
      <c r="J2654" s="251" t="s">
        <v>956</v>
      </c>
      <c r="K2654" s="251" t="s">
        <v>2495</v>
      </c>
      <c r="L2654" s="239"/>
      <c r="M2654" s="239"/>
      <c r="N2654" s="239"/>
      <c r="O2654" s="239"/>
    </row>
    <row r="2655" spans="2:15" ht="29">
      <c r="B2655" s="251" t="s">
        <v>1438</v>
      </c>
      <c r="C2655" s="251" t="s">
        <v>4257</v>
      </c>
      <c r="D2655" s="251" t="s">
        <v>953</v>
      </c>
      <c r="E2655" s="251"/>
      <c r="F2655" s="251"/>
      <c r="G2655" s="251" t="s">
        <v>4323</v>
      </c>
      <c r="H2655" s="251" t="s">
        <v>4324</v>
      </c>
      <c r="I2655" s="679">
        <v>7</v>
      </c>
      <c r="J2655" s="251" t="s">
        <v>944</v>
      </c>
      <c r="K2655" s="251" t="s">
        <v>2495</v>
      </c>
      <c r="L2655" s="239"/>
      <c r="M2655" s="239"/>
      <c r="N2655" s="239"/>
      <c r="O2655" s="239"/>
    </row>
    <row r="2656" spans="2:15" ht="29">
      <c r="B2656" s="251" t="s">
        <v>1438</v>
      </c>
      <c r="C2656" s="251" t="s">
        <v>4257</v>
      </c>
      <c r="D2656" s="251" t="s">
        <v>953</v>
      </c>
      <c r="E2656" s="251"/>
      <c r="F2656" s="251"/>
      <c r="G2656" s="251" t="s">
        <v>4323</v>
      </c>
      <c r="H2656" s="251" t="s">
        <v>4324</v>
      </c>
      <c r="I2656" s="679">
        <v>7</v>
      </c>
      <c r="J2656" s="251" t="s">
        <v>944</v>
      </c>
      <c r="K2656" s="251" t="s">
        <v>2495</v>
      </c>
      <c r="L2656" s="239"/>
      <c r="M2656" s="239"/>
      <c r="N2656" s="239"/>
      <c r="O2656" s="239"/>
    </row>
    <row r="2657" spans="2:15" ht="29">
      <c r="B2657" s="251" t="s">
        <v>1438</v>
      </c>
      <c r="C2657" s="251" t="s">
        <v>4257</v>
      </c>
      <c r="D2657" s="251" t="s">
        <v>953</v>
      </c>
      <c r="E2657" s="251"/>
      <c r="F2657" s="251"/>
      <c r="G2657" s="251" t="s">
        <v>4323</v>
      </c>
      <c r="H2657" s="251" t="s">
        <v>4324</v>
      </c>
      <c r="I2657" s="679">
        <v>7</v>
      </c>
      <c r="J2657" s="251" t="s">
        <v>944</v>
      </c>
      <c r="K2657" s="251" t="s">
        <v>2495</v>
      </c>
      <c r="L2657" s="239"/>
      <c r="M2657" s="239"/>
      <c r="N2657" s="239"/>
      <c r="O2657" s="239"/>
    </row>
    <row r="2658" spans="2:15" ht="29">
      <c r="B2658" s="251" t="s">
        <v>1438</v>
      </c>
      <c r="C2658" s="251" t="s">
        <v>4257</v>
      </c>
      <c r="D2658" s="251" t="s">
        <v>953</v>
      </c>
      <c r="E2658" s="251"/>
      <c r="F2658" s="251"/>
      <c r="G2658" s="251" t="s">
        <v>4323</v>
      </c>
      <c r="H2658" s="251" t="s">
        <v>4324</v>
      </c>
      <c r="I2658" s="679">
        <v>14</v>
      </c>
      <c r="J2658" s="251" t="s">
        <v>944</v>
      </c>
      <c r="K2658" s="251" t="s">
        <v>2495</v>
      </c>
      <c r="L2658" s="239"/>
      <c r="M2658" s="239"/>
      <c r="N2658" s="239"/>
      <c r="O2658" s="239"/>
    </row>
    <row r="2659" spans="2:15" ht="29">
      <c r="B2659" s="251" t="s">
        <v>1438</v>
      </c>
      <c r="C2659" s="251" t="s">
        <v>4257</v>
      </c>
      <c r="D2659" s="251" t="s">
        <v>953</v>
      </c>
      <c r="E2659" s="251"/>
      <c r="F2659" s="251"/>
      <c r="G2659" s="251" t="s">
        <v>4323</v>
      </c>
      <c r="H2659" s="251" t="s">
        <v>4324</v>
      </c>
      <c r="I2659" s="679">
        <v>14</v>
      </c>
      <c r="J2659" s="251" t="s">
        <v>944</v>
      </c>
      <c r="K2659" s="251" t="s">
        <v>2495</v>
      </c>
      <c r="L2659" s="239"/>
      <c r="M2659" s="239"/>
      <c r="N2659" s="239"/>
      <c r="O2659" s="239"/>
    </row>
    <row r="2660" spans="2:15" ht="29">
      <c r="B2660" s="251" t="s">
        <v>1438</v>
      </c>
      <c r="C2660" s="251" t="s">
        <v>4257</v>
      </c>
      <c r="D2660" s="251" t="s">
        <v>953</v>
      </c>
      <c r="E2660" s="251"/>
      <c r="F2660" s="251"/>
      <c r="G2660" s="251" t="s">
        <v>4323</v>
      </c>
      <c r="H2660" s="251" t="s">
        <v>4324</v>
      </c>
      <c r="I2660" s="679">
        <v>14</v>
      </c>
      <c r="J2660" s="251" t="s">
        <v>944</v>
      </c>
      <c r="K2660" s="251" t="s">
        <v>2495</v>
      </c>
      <c r="L2660" s="239"/>
      <c r="M2660" s="239"/>
      <c r="N2660" s="239"/>
      <c r="O2660" s="239"/>
    </row>
    <row r="2661" spans="2:15" ht="29">
      <c r="B2661" s="251" t="s">
        <v>1438</v>
      </c>
      <c r="C2661" s="251" t="s">
        <v>4257</v>
      </c>
      <c r="D2661" s="251" t="s">
        <v>953</v>
      </c>
      <c r="E2661" s="251"/>
      <c r="F2661" s="251"/>
      <c r="G2661" s="251" t="s">
        <v>4323</v>
      </c>
      <c r="H2661" s="251" t="s">
        <v>4324</v>
      </c>
      <c r="I2661" s="679">
        <v>14</v>
      </c>
      <c r="J2661" s="251" t="s">
        <v>944</v>
      </c>
      <c r="K2661" s="251" t="s">
        <v>2495</v>
      </c>
      <c r="L2661" s="239"/>
      <c r="M2661" s="239"/>
      <c r="N2661" s="239"/>
      <c r="O2661" s="239"/>
    </row>
    <row r="2662" spans="2:15" ht="29">
      <c r="B2662" s="251" t="s">
        <v>1438</v>
      </c>
      <c r="C2662" s="251" t="s">
        <v>4257</v>
      </c>
      <c r="D2662" s="251" t="s">
        <v>953</v>
      </c>
      <c r="E2662" s="251"/>
      <c r="F2662" s="251"/>
      <c r="G2662" s="251" t="s">
        <v>4323</v>
      </c>
      <c r="H2662" s="251" t="s">
        <v>4324</v>
      </c>
      <c r="I2662" s="679">
        <v>14</v>
      </c>
      <c r="J2662" s="251" t="s">
        <v>944</v>
      </c>
      <c r="K2662" s="251" t="s">
        <v>2495</v>
      </c>
      <c r="L2662" s="239"/>
      <c r="M2662" s="239"/>
      <c r="N2662" s="239"/>
      <c r="O2662" s="239"/>
    </row>
    <row r="2663" spans="2:15" ht="29">
      <c r="B2663" s="251" t="s">
        <v>1438</v>
      </c>
      <c r="C2663" s="251" t="s">
        <v>4257</v>
      </c>
      <c r="D2663" s="251" t="s">
        <v>953</v>
      </c>
      <c r="E2663" s="251"/>
      <c r="F2663" s="251"/>
      <c r="G2663" s="251" t="s">
        <v>4323</v>
      </c>
      <c r="H2663" s="251" t="s">
        <v>4324</v>
      </c>
      <c r="I2663" s="679">
        <v>14</v>
      </c>
      <c r="J2663" s="251" t="s">
        <v>944</v>
      </c>
      <c r="K2663" s="251" t="s">
        <v>2495</v>
      </c>
      <c r="L2663" s="239"/>
      <c r="M2663" s="239"/>
      <c r="N2663" s="239"/>
      <c r="O2663" s="239"/>
    </row>
    <row r="2664" spans="2:15" ht="29">
      <c r="B2664" s="251" t="s">
        <v>1438</v>
      </c>
      <c r="C2664" s="251" t="s">
        <v>4257</v>
      </c>
      <c r="D2664" s="251" t="s">
        <v>941</v>
      </c>
      <c r="E2664" s="251"/>
      <c r="F2664" s="251"/>
      <c r="G2664" s="251" t="s">
        <v>4323</v>
      </c>
      <c r="H2664" s="251" t="s">
        <v>4324</v>
      </c>
      <c r="I2664" s="679">
        <v>7</v>
      </c>
      <c r="J2664" s="251" t="s">
        <v>944</v>
      </c>
      <c r="K2664" s="251" t="s">
        <v>2495</v>
      </c>
      <c r="L2664" s="239"/>
      <c r="M2664" s="239"/>
      <c r="N2664" s="239"/>
      <c r="O2664" s="239"/>
    </row>
    <row r="2665" spans="2:15" ht="29">
      <c r="B2665" s="251" t="s">
        <v>1438</v>
      </c>
      <c r="C2665" s="251" t="s">
        <v>4257</v>
      </c>
      <c r="D2665" s="251" t="s">
        <v>941</v>
      </c>
      <c r="E2665" s="251"/>
      <c r="F2665" s="251"/>
      <c r="G2665" s="251" t="s">
        <v>4323</v>
      </c>
      <c r="H2665" s="251" t="s">
        <v>4324</v>
      </c>
      <c r="I2665" s="679">
        <v>7</v>
      </c>
      <c r="J2665" s="251" t="s">
        <v>944</v>
      </c>
      <c r="K2665" s="251" t="s">
        <v>2495</v>
      </c>
      <c r="L2665" s="239"/>
      <c r="M2665" s="239"/>
      <c r="N2665" s="239"/>
      <c r="O2665" s="239"/>
    </row>
    <row r="2666" spans="2:15" ht="29">
      <c r="B2666" s="251" t="s">
        <v>1438</v>
      </c>
      <c r="C2666" s="251" t="s">
        <v>4257</v>
      </c>
      <c r="D2666" s="251" t="s">
        <v>941</v>
      </c>
      <c r="E2666" s="251"/>
      <c r="F2666" s="251"/>
      <c r="G2666" s="251" t="s">
        <v>4323</v>
      </c>
      <c r="H2666" s="251" t="s">
        <v>4324</v>
      </c>
      <c r="I2666" s="679">
        <v>14</v>
      </c>
      <c r="J2666" s="251" t="s">
        <v>944</v>
      </c>
      <c r="K2666" s="251" t="s">
        <v>2495</v>
      </c>
      <c r="L2666" s="239"/>
      <c r="M2666" s="239"/>
      <c r="N2666" s="239"/>
      <c r="O2666" s="239"/>
    </row>
    <row r="2667" spans="2:15" ht="29">
      <c r="B2667" s="251" t="s">
        <v>1438</v>
      </c>
      <c r="C2667" s="251" t="s">
        <v>4257</v>
      </c>
      <c r="D2667" s="251" t="s">
        <v>941</v>
      </c>
      <c r="E2667" s="251"/>
      <c r="F2667" s="251"/>
      <c r="G2667" s="251" t="s">
        <v>4323</v>
      </c>
      <c r="H2667" s="251" t="s">
        <v>4324</v>
      </c>
      <c r="I2667" s="679">
        <v>14</v>
      </c>
      <c r="J2667" s="251" t="s">
        <v>944</v>
      </c>
      <c r="K2667" s="251" t="s">
        <v>2495</v>
      </c>
      <c r="L2667" s="239"/>
      <c r="M2667" s="239"/>
      <c r="N2667" s="239"/>
      <c r="O2667" s="239"/>
    </row>
    <row r="2668" spans="2:15" ht="29">
      <c r="B2668" s="251" t="s">
        <v>1438</v>
      </c>
      <c r="C2668" s="251" t="s">
        <v>4257</v>
      </c>
      <c r="D2668" s="251" t="s">
        <v>941</v>
      </c>
      <c r="E2668" s="251"/>
      <c r="F2668" s="251"/>
      <c r="G2668" s="251" t="s">
        <v>4323</v>
      </c>
      <c r="H2668" s="251" t="s">
        <v>4324</v>
      </c>
      <c r="I2668" s="679">
        <v>14</v>
      </c>
      <c r="J2668" s="251" t="s">
        <v>944</v>
      </c>
      <c r="K2668" s="251" t="s">
        <v>2495</v>
      </c>
      <c r="L2668" s="239"/>
      <c r="M2668" s="239"/>
      <c r="N2668" s="239"/>
      <c r="O2668" s="239"/>
    </row>
    <row r="2669" spans="2:15" ht="29">
      <c r="B2669" s="251" t="s">
        <v>1438</v>
      </c>
      <c r="C2669" s="251" t="s">
        <v>4257</v>
      </c>
      <c r="D2669" s="251" t="s">
        <v>4022</v>
      </c>
      <c r="E2669" s="251"/>
      <c r="F2669" s="251"/>
      <c r="G2669" s="251" t="s">
        <v>4323</v>
      </c>
      <c r="H2669" s="251" t="s">
        <v>4324</v>
      </c>
      <c r="I2669" s="679">
        <v>7</v>
      </c>
      <c r="J2669" s="251" t="s">
        <v>944</v>
      </c>
      <c r="K2669" s="251" t="s">
        <v>2495</v>
      </c>
      <c r="L2669" s="239"/>
      <c r="M2669" s="239"/>
      <c r="N2669" s="239"/>
      <c r="O2669" s="239"/>
    </row>
    <row r="2670" spans="2:15" ht="29">
      <c r="B2670" s="251" t="s">
        <v>1438</v>
      </c>
      <c r="C2670" s="251" t="s">
        <v>4257</v>
      </c>
      <c r="D2670" s="251" t="s">
        <v>4022</v>
      </c>
      <c r="E2670" s="251"/>
      <c r="F2670" s="251"/>
      <c r="G2670" s="251" t="s">
        <v>4323</v>
      </c>
      <c r="H2670" s="251" t="s">
        <v>4324</v>
      </c>
      <c r="I2670" s="679">
        <v>7</v>
      </c>
      <c r="J2670" s="251" t="s">
        <v>944</v>
      </c>
      <c r="K2670" s="251" t="s">
        <v>2495</v>
      </c>
      <c r="L2670" s="239"/>
      <c r="M2670" s="239"/>
      <c r="N2670" s="239"/>
      <c r="O2670" s="239"/>
    </row>
    <row r="2671" spans="2:15" ht="29">
      <c r="B2671" s="251" t="s">
        <v>1438</v>
      </c>
      <c r="C2671" s="251" t="s">
        <v>4257</v>
      </c>
      <c r="D2671" s="251" t="s">
        <v>4022</v>
      </c>
      <c r="E2671" s="251"/>
      <c r="F2671" s="251"/>
      <c r="G2671" s="251" t="s">
        <v>4323</v>
      </c>
      <c r="H2671" s="251" t="s">
        <v>4324</v>
      </c>
      <c r="I2671" s="679">
        <v>14</v>
      </c>
      <c r="J2671" s="251" t="s">
        <v>944</v>
      </c>
      <c r="K2671" s="251" t="s">
        <v>2495</v>
      </c>
      <c r="L2671" s="239"/>
      <c r="M2671" s="239"/>
      <c r="N2671" s="239"/>
      <c r="O2671" s="239"/>
    </row>
    <row r="2672" spans="2:15" ht="29">
      <c r="B2672" s="251" t="s">
        <v>1438</v>
      </c>
      <c r="C2672" s="251" t="s">
        <v>4257</v>
      </c>
      <c r="D2672" s="251" t="s">
        <v>4022</v>
      </c>
      <c r="E2672" s="251"/>
      <c r="F2672" s="251"/>
      <c r="G2672" s="251" t="s">
        <v>4323</v>
      </c>
      <c r="H2672" s="251" t="s">
        <v>4324</v>
      </c>
      <c r="I2672" s="679">
        <v>14</v>
      </c>
      <c r="J2672" s="251" t="s">
        <v>944</v>
      </c>
      <c r="K2672" s="251" t="s">
        <v>2495</v>
      </c>
      <c r="L2672" s="239"/>
      <c r="M2672" s="239"/>
      <c r="N2672" s="239"/>
      <c r="O2672" s="239"/>
    </row>
    <row r="2673" spans="2:15" ht="29">
      <c r="B2673" s="251" t="s">
        <v>1438</v>
      </c>
      <c r="C2673" s="251" t="s">
        <v>4257</v>
      </c>
      <c r="D2673" s="251" t="s">
        <v>4022</v>
      </c>
      <c r="E2673" s="251"/>
      <c r="F2673" s="251"/>
      <c r="G2673" s="251" t="s">
        <v>4323</v>
      </c>
      <c r="H2673" s="251" t="s">
        <v>4324</v>
      </c>
      <c r="I2673" s="679">
        <v>14</v>
      </c>
      <c r="J2673" s="251" t="s">
        <v>944</v>
      </c>
      <c r="K2673" s="251" t="s">
        <v>2495</v>
      </c>
      <c r="L2673" s="239"/>
      <c r="M2673" s="239"/>
      <c r="N2673" s="239"/>
      <c r="O2673" s="239"/>
    </row>
    <row r="2674" spans="2:15" ht="29">
      <c r="B2674" s="251" t="s">
        <v>1438</v>
      </c>
      <c r="C2674" s="251" t="s">
        <v>4257</v>
      </c>
      <c r="D2674" s="251" t="s">
        <v>4022</v>
      </c>
      <c r="E2674" s="251"/>
      <c r="F2674" s="251"/>
      <c r="G2674" s="251" t="s">
        <v>4325</v>
      </c>
      <c r="H2674" s="251" t="s">
        <v>4326</v>
      </c>
      <c r="I2674" s="679">
        <v>12</v>
      </c>
      <c r="J2674" s="251" t="s">
        <v>944</v>
      </c>
      <c r="K2674" s="251" t="s">
        <v>2495</v>
      </c>
      <c r="L2674" s="239"/>
      <c r="M2674" s="239"/>
      <c r="N2674" s="239"/>
      <c r="O2674" s="239"/>
    </row>
    <row r="2675" spans="2:15" ht="29">
      <c r="B2675" s="251" t="s">
        <v>1438</v>
      </c>
      <c r="C2675" s="251" t="s">
        <v>4257</v>
      </c>
      <c r="D2675" s="251" t="s">
        <v>4022</v>
      </c>
      <c r="E2675" s="251"/>
      <c r="F2675" s="251"/>
      <c r="G2675" s="251" t="s">
        <v>4325</v>
      </c>
      <c r="H2675" s="251" t="s">
        <v>4326</v>
      </c>
      <c r="I2675" s="679">
        <v>4</v>
      </c>
      <c r="J2675" s="251" t="s">
        <v>944</v>
      </c>
      <c r="K2675" s="251" t="s">
        <v>2495</v>
      </c>
      <c r="L2675" s="239"/>
      <c r="M2675" s="239"/>
      <c r="N2675" s="239"/>
      <c r="O2675" s="239"/>
    </row>
    <row r="2676" spans="2:15" ht="29">
      <c r="B2676" s="251" t="s">
        <v>1438</v>
      </c>
      <c r="C2676" s="251" t="s">
        <v>4257</v>
      </c>
      <c r="D2676" s="251" t="s">
        <v>941</v>
      </c>
      <c r="E2676" s="251"/>
      <c r="F2676" s="251"/>
      <c r="G2676" s="251" t="s">
        <v>4325</v>
      </c>
      <c r="H2676" s="251" t="s">
        <v>4326</v>
      </c>
      <c r="I2676" s="679">
        <v>18.5</v>
      </c>
      <c r="J2676" s="251" t="s">
        <v>944</v>
      </c>
      <c r="K2676" s="251" t="s">
        <v>2495</v>
      </c>
      <c r="L2676" s="239"/>
      <c r="M2676" s="239"/>
      <c r="N2676" s="239"/>
      <c r="O2676" s="239"/>
    </row>
    <row r="2677" spans="2:15" ht="29">
      <c r="B2677" s="251" t="s">
        <v>1438</v>
      </c>
      <c r="C2677" s="251" t="s">
        <v>4257</v>
      </c>
      <c r="D2677" s="251" t="s">
        <v>4022</v>
      </c>
      <c r="E2677" s="251"/>
      <c r="F2677" s="251"/>
      <c r="G2677" s="251" t="s">
        <v>4325</v>
      </c>
      <c r="H2677" s="251" t="s">
        <v>4326</v>
      </c>
      <c r="I2677" s="679">
        <v>19.5</v>
      </c>
      <c r="J2677" s="251" t="s">
        <v>944</v>
      </c>
      <c r="K2677" s="251" t="s">
        <v>2495</v>
      </c>
      <c r="L2677" s="239"/>
      <c r="M2677" s="239"/>
      <c r="N2677" s="239"/>
      <c r="O2677" s="239"/>
    </row>
    <row r="2678" spans="2:15" ht="29">
      <c r="B2678" s="251" t="s">
        <v>1438</v>
      </c>
      <c r="C2678" s="251" t="s">
        <v>4257</v>
      </c>
      <c r="D2678" s="251" t="s">
        <v>941</v>
      </c>
      <c r="E2678" s="251"/>
      <c r="F2678" s="251"/>
      <c r="G2678" s="251" t="s">
        <v>4325</v>
      </c>
      <c r="H2678" s="251" t="s">
        <v>4326</v>
      </c>
      <c r="I2678" s="679">
        <v>1</v>
      </c>
      <c r="J2678" s="251" t="s">
        <v>944</v>
      </c>
      <c r="K2678" s="251" t="s">
        <v>2495</v>
      </c>
      <c r="L2678" s="239"/>
      <c r="M2678" s="239"/>
      <c r="N2678" s="239"/>
      <c r="O2678" s="239"/>
    </row>
    <row r="2679" spans="2:15" ht="29">
      <c r="B2679" s="251" t="s">
        <v>1438</v>
      </c>
      <c r="C2679" s="251" t="s">
        <v>4257</v>
      </c>
      <c r="D2679" s="251" t="s">
        <v>4022</v>
      </c>
      <c r="E2679" s="251"/>
      <c r="F2679" s="251"/>
      <c r="G2679" s="251" t="s">
        <v>4325</v>
      </c>
      <c r="H2679" s="251" t="s">
        <v>4326</v>
      </c>
      <c r="I2679" s="679">
        <v>1</v>
      </c>
      <c r="J2679" s="251" t="s">
        <v>944</v>
      </c>
      <c r="K2679" s="251" t="s">
        <v>2495</v>
      </c>
      <c r="L2679" s="239"/>
      <c r="M2679" s="239"/>
      <c r="N2679" s="239"/>
      <c r="O2679" s="239"/>
    </row>
    <row r="2680" spans="2:15" ht="29">
      <c r="B2680" s="251" t="s">
        <v>1438</v>
      </c>
      <c r="C2680" s="251" t="s">
        <v>4257</v>
      </c>
      <c r="D2680" s="251" t="s">
        <v>941</v>
      </c>
      <c r="E2680" s="251"/>
      <c r="F2680" s="251"/>
      <c r="G2680" s="251" t="s">
        <v>4325</v>
      </c>
      <c r="H2680" s="251" t="s">
        <v>4326</v>
      </c>
      <c r="I2680" s="679">
        <v>1</v>
      </c>
      <c r="J2680" s="251" t="s">
        <v>944</v>
      </c>
      <c r="K2680" s="251" t="s">
        <v>2495</v>
      </c>
      <c r="L2680" s="239"/>
      <c r="M2680" s="239"/>
      <c r="N2680" s="239"/>
      <c r="O2680" s="239"/>
    </row>
    <row r="2681" spans="2:15" ht="29">
      <c r="B2681" s="251" t="s">
        <v>1438</v>
      </c>
      <c r="C2681" s="251" t="s">
        <v>4257</v>
      </c>
      <c r="D2681" s="251" t="s">
        <v>953</v>
      </c>
      <c r="E2681" s="251"/>
      <c r="F2681" s="251"/>
      <c r="G2681" s="251" t="s">
        <v>4327</v>
      </c>
      <c r="H2681" s="251" t="s">
        <v>4328</v>
      </c>
      <c r="I2681" s="679">
        <v>7</v>
      </c>
      <c r="J2681" s="251" t="s">
        <v>944</v>
      </c>
      <c r="K2681" s="251" t="s">
        <v>2495</v>
      </c>
      <c r="L2681" s="239"/>
      <c r="M2681" s="239"/>
      <c r="N2681" s="239"/>
      <c r="O2681" s="239"/>
    </row>
    <row r="2682" spans="2:15" ht="29">
      <c r="B2682" s="251" t="s">
        <v>1438</v>
      </c>
      <c r="C2682" s="251" t="s">
        <v>4257</v>
      </c>
      <c r="D2682" s="251" t="s">
        <v>953</v>
      </c>
      <c r="E2682" s="251"/>
      <c r="F2682" s="251"/>
      <c r="G2682" s="251" t="s">
        <v>4327</v>
      </c>
      <c r="H2682" s="251" t="s">
        <v>4328</v>
      </c>
      <c r="I2682" s="679">
        <v>7</v>
      </c>
      <c r="J2682" s="251" t="s">
        <v>944</v>
      </c>
      <c r="K2682" s="251" t="s">
        <v>2495</v>
      </c>
      <c r="L2682" s="239"/>
      <c r="M2682" s="239"/>
      <c r="N2682" s="239"/>
      <c r="O2682" s="239"/>
    </row>
    <row r="2683" spans="2:15" ht="29">
      <c r="B2683" s="251" t="s">
        <v>1438</v>
      </c>
      <c r="C2683" s="251" t="s">
        <v>4257</v>
      </c>
      <c r="D2683" s="251" t="s">
        <v>941</v>
      </c>
      <c r="E2683" s="251"/>
      <c r="F2683" s="251"/>
      <c r="G2683" s="251" t="s">
        <v>4327</v>
      </c>
      <c r="H2683" s="251" t="s">
        <v>4328</v>
      </c>
      <c r="I2683" s="679">
        <v>7</v>
      </c>
      <c r="J2683" s="251" t="s">
        <v>944</v>
      </c>
      <c r="K2683" s="251" t="s">
        <v>2495</v>
      </c>
      <c r="L2683" s="239"/>
      <c r="M2683" s="239"/>
      <c r="N2683" s="239"/>
      <c r="O2683" s="239"/>
    </row>
    <row r="2684" spans="2:15" ht="29">
      <c r="B2684" s="251" t="s">
        <v>1438</v>
      </c>
      <c r="C2684" s="251" t="s">
        <v>4257</v>
      </c>
      <c r="D2684" s="251" t="s">
        <v>941</v>
      </c>
      <c r="E2684" s="251"/>
      <c r="F2684" s="251"/>
      <c r="G2684" s="251" t="s">
        <v>4327</v>
      </c>
      <c r="H2684" s="251" t="s">
        <v>4328</v>
      </c>
      <c r="I2684" s="679">
        <v>7</v>
      </c>
      <c r="J2684" s="251" t="s">
        <v>944</v>
      </c>
      <c r="K2684" s="251" t="s">
        <v>2495</v>
      </c>
      <c r="L2684" s="239"/>
      <c r="M2684" s="239"/>
      <c r="N2684" s="239"/>
      <c r="O2684" s="239"/>
    </row>
    <row r="2685" spans="2:15" ht="29">
      <c r="B2685" s="251" t="s">
        <v>1438</v>
      </c>
      <c r="C2685" s="251" t="s">
        <v>4257</v>
      </c>
      <c r="D2685" s="251" t="s">
        <v>4183</v>
      </c>
      <c r="E2685" s="251"/>
      <c r="F2685" s="251"/>
      <c r="G2685" s="251"/>
      <c r="H2685" s="251"/>
      <c r="I2685" s="679">
        <v>471.798</v>
      </c>
      <c r="J2685" s="251" t="s">
        <v>956</v>
      </c>
      <c r="K2685" s="251" t="s">
        <v>4073</v>
      </c>
      <c r="L2685" s="239"/>
      <c r="M2685" s="239"/>
      <c r="N2685" s="239"/>
      <c r="O2685" s="239"/>
    </row>
    <row r="2686" spans="2:15" ht="29">
      <c r="B2686" s="251" t="s">
        <v>1438</v>
      </c>
      <c r="C2686" s="251" t="s">
        <v>4257</v>
      </c>
      <c r="D2686" s="251" t="s">
        <v>4183</v>
      </c>
      <c r="E2686" s="251"/>
      <c r="F2686" s="251"/>
      <c r="G2686" s="251"/>
      <c r="H2686" s="251"/>
      <c r="I2686" s="679">
        <v>206.17599999999999</v>
      </c>
      <c r="J2686" s="251" t="s">
        <v>956</v>
      </c>
      <c r="K2686" s="251" t="s">
        <v>4073</v>
      </c>
      <c r="L2686" s="239"/>
      <c r="M2686" s="239"/>
      <c r="N2686" s="239"/>
      <c r="O2686" s="239"/>
    </row>
    <row r="2687" spans="2:15" ht="29">
      <c r="B2687" s="251" t="s">
        <v>1438</v>
      </c>
      <c r="C2687" s="251" t="s">
        <v>4257</v>
      </c>
      <c r="D2687" s="251" t="s">
        <v>4183</v>
      </c>
      <c r="E2687" s="251"/>
      <c r="F2687" s="251"/>
      <c r="G2687" s="251"/>
      <c r="H2687" s="251"/>
      <c r="I2687" s="679">
        <v>228.25299999999999</v>
      </c>
      <c r="J2687" s="251" t="s">
        <v>956</v>
      </c>
      <c r="K2687" s="251" t="s">
        <v>4073</v>
      </c>
      <c r="L2687" s="239"/>
      <c r="M2687" s="239"/>
      <c r="N2687" s="239"/>
      <c r="O2687" s="239"/>
    </row>
    <row r="2688" spans="2:15" ht="29">
      <c r="B2688" s="251" t="s">
        <v>1438</v>
      </c>
      <c r="C2688" s="251" t="s">
        <v>4257</v>
      </c>
      <c r="D2688" s="251" t="s">
        <v>4183</v>
      </c>
      <c r="E2688" s="251"/>
      <c r="F2688" s="251"/>
      <c r="G2688" s="251"/>
      <c r="H2688" s="251"/>
      <c r="I2688" s="679">
        <v>645.54</v>
      </c>
      <c r="J2688" s="251" t="s">
        <v>956</v>
      </c>
      <c r="K2688" s="251" t="s">
        <v>4073</v>
      </c>
      <c r="L2688" s="239"/>
      <c r="M2688" s="239"/>
      <c r="N2688" s="239"/>
      <c r="O2688" s="239"/>
    </row>
    <row r="2689" spans="2:15" ht="29">
      <c r="B2689" s="251" t="s">
        <v>1438</v>
      </c>
      <c r="C2689" s="251" t="s">
        <v>4257</v>
      </c>
      <c r="D2689" s="251" t="s">
        <v>4012</v>
      </c>
      <c r="E2689" s="251"/>
      <c r="F2689" s="251"/>
      <c r="G2689" s="251"/>
      <c r="H2689" s="251"/>
      <c r="I2689" s="679">
        <v>28.003</v>
      </c>
      <c r="J2689" s="251" t="s">
        <v>956</v>
      </c>
      <c r="K2689" s="251" t="s">
        <v>2495</v>
      </c>
      <c r="L2689" s="239"/>
      <c r="M2689" s="239"/>
      <c r="N2689" s="239"/>
      <c r="O2689" s="239"/>
    </row>
    <row r="2690" spans="2:15" ht="29">
      <c r="B2690" s="251" t="s">
        <v>1438</v>
      </c>
      <c r="C2690" s="251" t="s">
        <v>4257</v>
      </c>
      <c r="D2690" s="251" t="s">
        <v>4183</v>
      </c>
      <c r="E2690" s="251"/>
      <c r="F2690" s="251"/>
      <c r="G2690" s="251"/>
      <c r="H2690" s="251"/>
      <c r="I2690" s="679">
        <v>10.4</v>
      </c>
      <c r="J2690" s="251" t="s">
        <v>956</v>
      </c>
      <c r="K2690" s="251" t="s">
        <v>4073</v>
      </c>
      <c r="L2690" s="239"/>
      <c r="M2690" s="239"/>
      <c r="N2690" s="239"/>
      <c r="O2690" s="239"/>
    </row>
    <row r="2691" spans="2:15" ht="29">
      <c r="B2691" s="251" t="s">
        <v>1438</v>
      </c>
      <c r="C2691" s="251" t="s">
        <v>4257</v>
      </c>
      <c r="D2691" s="251" t="s">
        <v>4183</v>
      </c>
      <c r="E2691" s="251"/>
      <c r="F2691" s="251"/>
      <c r="G2691" s="251"/>
      <c r="H2691" s="251"/>
      <c r="I2691" s="679">
        <v>6.3</v>
      </c>
      <c r="J2691" s="251" t="s">
        <v>956</v>
      </c>
      <c r="K2691" s="251" t="s">
        <v>4073</v>
      </c>
      <c r="L2691" s="239"/>
      <c r="M2691" s="239"/>
      <c r="N2691" s="239"/>
      <c r="O2691" s="239"/>
    </row>
    <row r="2692" spans="2:15" ht="29">
      <c r="B2692" s="251" t="s">
        <v>1438</v>
      </c>
      <c r="C2692" s="251" t="s">
        <v>4257</v>
      </c>
      <c r="D2692" s="251" t="s">
        <v>4183</v>
      </c>
      <c r="E2692" s="251"/>
      <c r="F2692" s="251"/>
      <c r="G2692" s="251"/>
      <c r="H2692" s="251"/>
      <c r="I2692" s="679">
        <v>10.5</v>
      </c>
      <c r="J2692" s="251" t="s">
        <v>956</v>
      </c>
      <c r="K2692" s="251" t="s">
        <v>4073</v>
      </c>
      <c r="L2692" s="239"/>
      <c r="M2692" s="239"/>
      <c r="N2692" s="239"/>
      <c r="O2692" s="239"/>
    </row>
    <row r="2693" spans="2:15" ht="29">
      <c r="B2693" s="251" t="s">
        <v>1438</v>
      </c>
      <c r="C2693" s="251" t="s">
        <v>4257</v>
      </c>
      <c r="D2693" s="251" t="s">
        <v>4012</v>
      </c>
      <c r="E2693" s="251"/>
      <c r="F2693" s="251"/>
      <c r="G2693" s="251"/>
      <c r="H2693" s="251"/>
      <c r="I2693" s="679">
        <v>5.2</v>
      </c>
      <c r="J2693" s="251" t="s">
        <v>956</v>
      </c>
      <c r="K2693" s="251" t="s">
        <v>2495</v>
      </c>
      <c r="L2693" s="239"/>
      <c r="M2693" s="239"/>
      <c r="N2693" s="239"/>
      <c r="O2693" s="239"/>
    </row>
    <row r="2694" spans="2:15" ht="29">
      <c r="B2694" s="251" t="s">
        <v>1438</v>
      </c>
      <c r="C2694" s="251" t="s">
        <v>4257</v>
      </c>
      <c r="D2694" s="251" t="s">
        <v>4008</v>
      </c>
      <c r="E2694" s="251"/>
      <c r="F2694" s="251"/>
      <c r="G2694" s="251"/>
      <c r="H2694" s="251"/>
      <c r="I2694" s="679">
        <v>29.9</v>
      </c>
      <c r="J2694" s="251" t="s">
        <v>956</v>
      </c>
      <c r="K2694" s="251" t="s">
        <v>2495</v>
      </c>
      <c r="L2694" s="239"/>
      <c r="M2694" s="239"/>
      <c r="N2694" s="239"/>
      <c r="O2694" s="239"/>
    </row>
    <row r="2695" spans="2:15" ht="29">
      <c r="B2695" s="251" t="s">
        <v>1438</v>
      </c>
      <c r="C2695" s="251" t="s">
        <v>4257</v>
      </c>
      <c r="D2695" s="251" t="s">
        <v>4012</v>
      </c>
      <c r="E2695" s="251"/>
      <c r="F2695" s="251"/>
      <c r="G2695" s="251"/>
      <c r="H2695" s="251"/>
      <c r="I2695" s="679">
        <v>4.3</v>
      </c>
      <c r="J2695" s="251" t="s">
        <v>956</v>
      </c>
      <c r="K2695" s="251" t="s">
        <v>2495</v>
      </c>
      <c r="L2695" s="239"/>
      <c r="M2695" s="239"/>
      <c r="N2695" s="239"/>
      <c r="O2695" s="239"/>
    </row>
    <row r="2696" spans="2:15" ht="29">
      <c r="B2696" s="251" t="s">
        <v>1438</v>
      </c>
      <c r="C2696" s="251" t="s">
        <v>4257</v>
      </c>
      <c r="D2696" s="251" t="s">
        <v>4012</v>
      </c>
      <c r="E2696" s="251"/>
      <c r="F2696" s="251"/>
      <c r="G2696" s="251"/>
      <c r="H2696" s="251"/>
      <c r="I2696" s="679">
        <v>9.1999999999999993</v>
      </c>
      <c r="J2696" s="251" t="s">
        <v>956</v>
      </c>
      <c r="K2696" s="251" t="s">
        <v>2495</v>
      </c>
      <c r="L2696" s="239"/>
      <c r="M2696" s="239"/>
      <c r="N2696" s="239"/>
      <c r="O2696" s="239"/>
    </row>
    <row r="2697" spans="2:15" ht="29">
      <c r="B2697" s="251" t="s">
        <v>1438</v>
      </c>
      <c r="C2697" s="251" t="s">
        <v>4257</v>
      </c>
      <c r="D2697" s="251" t="s">
        <v>4008</v>
      </c>
      <c r="E2697" s="251"/>
      <c r="F2697" s="251"/>
      <c r="G2697" s="251"/>
      <c r="H2697" s="251"/>
      <c r="I2697" s="679">
        <v>32</v>
      </c>
      <c r="J2697" s="251" t="s">
        <v>956</v>
      </c>
      <c r="K2697" s="251" t="s">
        <v>2495</v>
      </c>
      <c r="L2697" s="239"/>
      <c r="M2697" s="239"/>
      <c r="N2697" s="239"/>
      <c r="O2697" s="239"/>
    </row>
    <row r="2698" spans="2:15" ht="29">
      <c r="B2698" s="251" t="s">
        <v>1438</v>
      </c>
      <c r="C2698" s="251" t="s">
        <v>4257</v>
      </c>
      <c r="D2698" s="251" t="s">
        <v>4012</v>
      </c>
      <c r="E2698" s="251"/>
      <c r="F2698" s="251"/>
      <c r="G2698" s="251"/>
      <c r="H2698" s="251"/>
      <c r="I2698" s="679">
        <v>0.6</v>
      </c>
      <c r="J2698" s="251" t="s">
        <v>956</v>
      </c>
      <c r="K2698" s="251" t="s">
        <v>2495</v>
      </c>
      <c r="L2698" s="239"/>
      <c r="M2698" s="239"/>
      <c r="N2698" s="239"/>
      <c r="O2698" s="239"/>
    </row>
    <row r="2699" spans="2:15" ht="29">
      <c r="B2699" s="251" t="s">
        <v>1438</v>
      </c>
      <c r="C2699" s="251" t="s">
        <v>4257</v>
      </c>
      <c r="D2699" s="251" t="s">
        <v>949</v>
      </c>
      <c r="E2699" s="251"/>
      <c r="F2699" s="251"/>
      <c r="G2699" s="251"/>
      <c r="H2699" s="251"/>
      <c r="I2699" s="679">
        <v>1.5</v>
      </c>
      <c r="J2699" s="251" t="s">
        <v>944</v>
      </c>
      <c r="K2699" s="251" t="s">
        <v>2495</v>
      </c>
      <c r="L2699" s="239"/>
      <c r="M2699" s="239"/>
      <c r="N2699" s="239"/>
      <c r="O2699" s="239"/>
    </row>
    <row r="2700" spans="2:15" ht="29">
      <c r="B2700" s="251" t="s">
        <v>1438</v>
      </c>
      <c r="C2700" s="251" t="s">
        <v>4257</v>
      </c>
      <c r="D2700" s="251" t="s">
        <v>949</v>
      </c>
      <c r="E2700" s="251"/>
      <c r="F2700" s="251"/>
      <c r="G2700" s="251"/>
      <c r="H2700" s="251"/>
      <c r="I2700" s="679">
        <v>0.63600000000000001</v>
      </c>
      <c r="J2700" s="251" t="s">
        <v>944</v>
      </c>
      <c r="K2700" s="251" t="s">
        <v>2495</v>
      </c>
      <c r="L2700" s="239"/>
      <c r="M2700" s="239"/>
      <c r="N2700" s="239"/>
      <c r="O2700" s="239"/>
    </row>
    <row r="2701" spans="2:15" ht="29">
      <c r="B2701" s="251" t="s">
        <v>1438</v>
      </c>
      <c r="C2701" s="251" t="s">
        <v>4257</v>
      </c>
      <c r="D2701" s="251" t="s">
        <v>949</v>
      </c>
      <c r="E2701" s="251"/>
      <c r="F2701" s="251"/>
      <c r="G2701" s="251"/>
      <c r="H2701" s="251"/>
      <c r="I2701" s="679">
        <v>4.7300000000000004</v>
      </c>
      <c r="J2701" s="251" t="s">
        <v>944</v>
      </c>
      <c r="K2701" s="251" t="s">
        <v>2495</v>
      </c>
      <c r="L2701" s="239"/>
      <c r="M2701" s="239"/>
      <c r="N2701" s="239"/>
      <c r="O2701" s="239"/>
    </row>
    <row r="2702" spans="2:15" ht="29">
      <c r="B2702" s="251" t="s">
        <v>1438</v>
      </c>
      <c r="C2702" s="251" t="s">
        <v>4257</v>
      </c>
      <c r="D2702" s="251" t="s">
        <v>949</v>
      </c>
      <c r="E2702" s="251"/>
      <c r="F2702" s="251"/>
      <c r="G2702" s="251"/>
      <c r="H2702" s="251"/>
      <c r="I2702" s="679">
        <v>0.73</v>
      </c>
      <c r="J2702" s="251" t="s">
        <v>944</v>
      </c>
      <c r="K2702" s="251" t="s">
        <v>2495</v>
      </c>
      <c r="L2702" s="239"/>
      <c r="M2702" s="239"/>
      <c r="N2702" s="239"/>
      <c r="O2702" s="239"/>
    </row>
    <row r="2703" spans="2:15" ht="29">
      <c r="B2703" s="251" t="s">
        <v>1438</v>
      </c>
      <c r="C2703" s="251" t="s">
        <v>4257</v>
      </c>
      <c r="D2703" s="251" t="s">
        <v>949</v>
      </c>
      <c r="E2703" s="251"/>
      <c r="F2703" s="251"/>
      <c r="G2703" s="251" t="s">
        <v>23</v>
      </c>
      <c r="H2703" s="251" t="s">
        <v>23</v>
      </c>
      <c r="I2703" s="679">
        <v>2.8799999999999999E-2</v>
      </c>
      <c r="J2703" s="251" t="s">
        <v>944</v>
      </c>
      <c r="K2703" s="251" t="s">
        <v>2495</v>
      </c>
      <c r="L2703" s="239"/>
      <c r="M2703" s="239"/>
      <c r="N2703" s="239"/>
      <c r="O2703" s="239"/>
    </row>
    <row r="2704" spans="2:15" ht="29">
      <c r="B2704" s="251" t="s">
        <v>1438</v>
      </c>
      <c r="C2704" s="251" t="s">
        <v>4257</v>
      </c>
      <c r="D2704" s="251" t="s">
        <v>949</v>
      </c>
      <c r="E2704" s="251"/>
      <c r="F2704" s="251"/>
      <c r="G2704" s="251" t="s">
        <v>23</v>
      </c>
      <c r="H2704" s="251" t="s">
        <v>23</v>
      </c>
      <c r="I2704" s="679">
        <v>3.1680000000000001</v>
      </c>
      <c r="J2704" s="251" t="s">
        <v>944</v>
      </c>
      <c r="K2704" s="251" t="s">
        <v>2495</v>
      </c>
      <c r="L2704" s="239"/>
      <c r="M2704" s="239"/>
      <c r="N2704" s="239"/>
      <c r="O2704" s="239"/>
    </row>
    <row r="2705" spans="2:15" ht="29">
      <c r="B2705" s="251" t="s">
        <v>1438</v>
      </c>
      <c r="C2705" s="251" t="s">
        <v>4257</v>
      </c>
      <c r="D2705" s="251" t="s">
        <v>949</v>
      </c>
      <c r="E2705" s="251"/>
      <c r="F2705" s="251"/>
      <c r="G2705" s="251" t="s">
        <v>23</v>
      </c>
      <c r="H2705" s="251" t="s">
        <v>23</v>
      </c>
      <c r="I2705" s="679">
        <v>0.04</v>
      </c>
      <c r="J2705" s="251" t="s">
        <v>944</v>
      </c>
      <c r="K2705" s="251" t="s">
        <v>2495</v>
      </c>
      <c r="L2705" s="239"/>
      <c r="M2705" s="239"/>
      <c r="N2705" s="239"/>
      <c r="O2705" s="239"/>
    </row>
    <row r="2706" spans="2:15" ht="29">
      <c r="B2706" s="251" t="s">
        <v>1438</v>
      </c>
      <c r="C2706" s="251" t="s">
        <v>4257</v>
      </c>
      <c r="D2706" s="251" t="s">
        <v>950</v>
      </c>
      <c r="E2706" s="251"/>
      <c r="F2706" s="251"/>
      <c r="G2706" s="251" t="s">
        <v>4321</v>
      </c>
      <c r="H2706" s="251" t="s">
        <v>4322</v>
      </c>
      <c r="I2706" s="679">
        <v>14</v>
      </c>
      <c r="J2706" s="251" t="s">
        <v>944</v>
      </c>
      <c r="K2706" s="251" t="s">
        <v>2495</v>
      </c>
      <c r="L2706" s="239"/>
      <c r="M2706" s="239"/>
      <c r="N2706" s="239"/>
      <c r="O2706" s="239"/>
    </row>
    <row r="2707" spans="2:15" ht="29">
      <c r="B2707" s="251" t="s">
        <v>1438</v>
      </c>
      <c r="C2707" s="251" t="s">
        <v>4257</v>
      </c>
      <c r="D2707" s="251" t="s">
        <v>950</v>
      </c>
      <c r="E2707" s="251"/>
      <c r="F2707" s="251"/>
      <c r="G2707" s="251" t="s">
        <v>4321</v>
      </c>
      <c r="H2707" s="251" t="s">
        <v>4322</v>
      </c>
      <c r="I2707" s="679">
        <v>4</v>
      </c>
      <c r="J2707" s="251" t="s">
        <v>944</v>
      </c>
      <c r="K2707" s="251" t="s">
        <v>2495</v>
      </c>
      <c r="L2707" s="239"/>
      <c r="M2707" s="239"/>
      <c r="N2707" s="239"/>
      <c r="O2707" s="239"/>
    </row>
    <row r="2708" spans="2:15" ht="29">
      <c r="B2708" s="251" t="s">
        <v>1438</v>
      </c>
      <c r="C2708" s="251" t="s">
        <v>4257</v>
      </c>
      <c r="D2708" s="251" t="s">
        <v>950</v>
      </c>
      <c r="E2708" s="251"/>
      <c r="F2708" s="251"/>
      <c r="G2708" s="251" t="s">
        <v>4321</v>
      </c>
      <c r="H2708" s="251" t="s">
        <v>4322</v>
      </c>
      <c r="I2708" s="679">
        <v>4</v>
      </c>
      <c r="J2708" s="251" t="s">
        <v>944</v>
      </c>
      <c r="K2708" s="251" t="s">
        <v>2495</v>
      </c>
      <c r="L2708" s="239"/>
      <c r="M2708" s="239"/>
      <c r="N2708" s="239"/>
      <c r="O2708" s="239"/>
    </row>
    <row r="2709" spans="2:15" ht="29">
      <c r="B2709" s="251" t="s">
        <v>1438</v>
      </c>
      <c r="C2709" s="251" t="s">
        <v>4257</v>
      </c>
      <c r="D2709" s="251" t="s">
        <v>4022</v>
      </c>
      <c r="E2709" s="251"/>
      <c r="F2709" s="251"/>
      <c r="G2709" s="251" t="s">
        <v>4321</v>
      </c>
      <c r="H2709" s="251" t="s">
        <v>4322</v>
      </c>
      <c r="I2709" s="679">
        <v>15</v>
      </c>
      <c r="J2709" s="251" t="s">
        <v>944</v>
      </c>
      <c r="K2709" s="251" t="s">
        <v>2495</v>
      </c>
      <c r="L2709" s="239"/>
      <c r="M2709" s="239"/>
      <c r="N2709" s="239"/>
      <c r="O2709" s="239"/>
    </row>
    <row r="2710" spans="2:15" ht="29">
      <c r="B2710" s="251" t="s">
        <v>1438</v>
      </c>
      <c r="C2710" s="251" t="s">
        <v>4257</v>
      </c>
      <c r="D2710" s="251" t="s">
        <v>4022</v>
      </c>
      <c r="E2710" s="251"/>
      <c r="F2710" s="251"/>
      <c r="G2710" s="251" t="s">
        <v>4321</v>
      </c>
      <c r="H2710" s="251" t="s">
        <v>4322</v>
      </c>
      <c r="I2710" s="679">
        <v>5</v>
      </c>
      <c r="J2710" s="251" t="s">
        <v>944</v>
      </c>
      <c r="K2710" s="251" t="s">
        <v>2495</v>
      </c>
      <c r="L2710" s="239"/>
      <c r="M2710" s="239"/>
      <c r="N2710" s="239"/>
      <c r="O2710" s="239"/>
    </row>
    <row r="2711" spans="2:15" ht="29">
      <c r="B2711" s="251" t="s">
        <v>1438</v>
      </c>
      <c r="C2711" s="251" t="s">
        <v>4257</v>
      </c>
      <c r="D2711" s="251" t="s">
        <v>4022</v>
      </c>
      <c r="E2711" s="251"/>
      <c r="F2711" s="251"/>
      <c r="G2711" s="251" t="s">
        <v>4321</v>
      </c>
      <c r="H2711" s="251" t="s">
        <v>4322</v>
      </c>
      <c r="I2711" s="679">
        <v>5</v>
      </c>
      <c r="J2711" s="251" t="s">
        <v>944</v>
      </c>
      <c r="K2711" s="251" t="s">
        <v>2495</v>
      </c>
      <c r="L2711" s="239"/>
      <c r="M2711" s="239"/>
      <c r="N2711" s="239"/>
      <c r="O2711" s="239"/>
    </row>
    <row r="2712" spans="2:15" ht="29">
      <c r="B2712" s="251" t="s">
        <v>1438</v>
      </c>
      <c r="C2712" s="251" t="s">
        <v>4257</v>
      </c>
      <c r="D2712" s="251" t="s">
        <v>4022</v>
      </c>
      <c r="E2712" s="251"/>
      <c r="F2712" s="251"/>
      <c r="G2712" s="251" t="s">
        <v>4321</v>
      </c>
      <c r="H2712" s="251" t="s">
        <v>4322</v>
      </c>
      <c r="I2712" s="679">
        <v>5</v>
      </c>
      <c r="J2712" s="251" t="s">
        <v>944</v>
      </c>
      <c r="K2712" s="251" t="s">
        <v>2495</v>
      </c>
      <c r="L2712" s="239"/>
      <c r="M2712" s="239"/>
      <c r="N2712" s="239"/>
      <c r="O2712" s="239"/>
    </row>
    <row r="2713" spans="2:15" ht="29">
      <c r="B2713" s="251" t="s">
        <v>1438</v>
      </c>
      <c r="C2713" s="251" t="s">
        <v>4257</v>
      </c>
      <c r="D2713" s="251" t="s">
        <v>4022</v>
      </c>
      <c r="E2713" s="251"/>
      <c r="F2713" s="251"/>
      <c r="G2713" s="251" t="s">
        <v>4321</v>
      </c>
      <c r="H2713" s="251" t="s">
        <v>4322</v>
      </c>
      <c r="I2713" s="679">
        <v>15</v>
      </c>
      <c r="J2713" s="251" t="s">
        <v>944</v>
      </c>
      <c r="K2713" s="251" t="s">
        <v>2495</v>
      </c>
      <c r="L2713" s="239"/>
      <c r="M2713" s="239"/>
      <c r="N2713" s="239"/>
      <c r="O2713" s="239"/>
    </row>
    <row r="2714" spans="2:15" ht="29">
      <c r="B2714" s="251" t="s">
        <v>1438</v>
      </c>
      <c r="C2714" s="251" t="s">
        <v>4257</v>
      </c>
      <c r="D2714" s="251" t="s">
        <v>4022</v>
      </c>
      <c r="E2714" s="251"/>
      <c r="F2714" s="251"/>
      <c r="G2714" s="251" t="s">
        <v>4321</v>
      </c>
      <c r="H2714" s="251" t="s">
        <v>4322</v>
      </c>
      <c r="I2714" s="679">
        <v>3</v>
      </c>
      <c r="J2714" s="251" t="s">
        <v>944</v>
      </c>
      <c r="K2714" s="251" t="s">
        <v>2495</v>
      </c>
      <c r="L2714" s="239"/>
      <c r="M2714" s="239"/>
      <c r="N2714" s="239"/>
      <c r="O2714" s="239"/>
    </row>
    <row r="2715" spans="2:15" ht="29">
      <c r="B2715" s="251" t="s">
        <v>1438</v>
      </c>
      <c r="C2715" s="251" t="s">
        <v>4257</v>
      </c>
      <c r="D2715" s="251" t="s">
        <v>4022</v>
      </c>
      <c r="E2715" s="251"/>
      <c r="F2715" s="251"/>
      <c r="G2715" s="251" t="s">
        <v>4321</v>
      </c>
      <c r="H2715" s="251" t="s">
        <v>4322</v>
      </c>
      <c r="I2715" s="679">
        <v>4</v>
      </c>
      <c r="J2715" s="251" t="s">
        <v>944</v>
      </c>
      <c r="K2715" s="251" t="s">
        <v>2495</v>
      </c>
      <c r="L2715" s="239"/>
      <c r="M2715" s="239"/>
      <c r="N2715" s="239"/>
      <c r="O2715" s="239"/>
    </row>
    <row r="2716" spans="2:15" ht="29">
      <c r="B2716" s="251" t="s">
        <v>1438</v>
      </c>
      <c r="C2716" s="251" t="s">
        <v>4257</v>
      </c>
      <c r="D2716" s="251" t="s">
        <v>4022</v>
      </c>
      <c r="E2716" s="251"/>
      <c r="F2716" s="251"/>
      <c r="G2716" s="251" t="s">
        <v>4321</v>
      </c>
      <c r="H2716" s="251" t="s">
        <v>4322</v>
      </c>
      <c r="I2716" s="679">
        <v>5</v>
      </c>
      <c r="J2716" s="251" t="s">
        <v>944</v>
      </c>
      <c r="K2716" s="251" t="s">
        <v>2495</v>
      </c>
      <c r="L2716" s="239"/>
      <c r="M2716" s="239"/>
      <c r="N2716" s="239"/>
      <c r="O2716" s="239"/>
    </row>
    <row r="2717" spans="2:15" ht="29">
      <c r="B2717" s="251" t="s">
        <v>1438</v>
      </c>
      <c r="C2717" s="251" t="s">
        <v>4257</v>
      </c>
      <c r="D2717" s="251" t="s">
        <v>4022</v>
      </c>
      <c r="E2717" s="251"/>
      <c r="F2717" s="251"/>
      <c r="G2717" s="251" t="s">
        <v>4321</v>
      </c>
      <c r="H2717" s="251" t="s">
        <v>4322</v>
      </c>
      <c r="I2717" s="679">
        <v>5</v>
      </c>
      <c r="J2717" s="251" t="s">
        <v>944</v>
      </c>
      <c r="K2717" s="251" t="s">
        <v>2495</v>
      </c>
      <c r="L2717" s="239"/>
      <c r="M2717" s="239"/>
      <c r="N2717" s="239"/>
      <c r="O2717" s="239"/>
    </row>
    <row r="2718" spans="2:15" ht="29">
      <c r="B2718" s="251" t="s">
        <v>1438</v>
      </c>
      <c r="C2718" s="251" t="s">
        <v>4257</v>
      </c>
      <c r="D2718" s="251" t="s">
        <v>4022</v>
      </c>
      <c r="E2718" s="251"/>
      <c r="F2718" s="251"/>
      <c r="G2718" s="251" t="s">
        <v>4321</v>
      </c>
      <c r="H2718" s="251" t="s">
        <v>4322</v>
      </c>
      <c r="I2718" s="679">
        <v>5</v>
      </c>
      <c r="J2718" s="251" t="s">
        <v>944</v>
      </c>
      <c r="K2718" s="251" t="s">
        <v>2495</v>
      </c>
      <c r="L2718" s="239"/>
      <c r="M2718" s="239"/>
      <c r="N2718" s="239"/>
      <c r="O2718" s="239"/>
    </row>
    <row r="2719" spans="2:15" ht="29">
      <c r="B2719" s="251" t="s">
        <v>1438</v>
      </c>
      <c r="C2719" s="251" t="s">
        <v>4257</v>
      </c>
      <c r="D2719" s="251" t="s">
        <v>4008</v>
      </c>
      <c r="E2719" s="251"/>
      <c r="F2719" s="251"/>
      <c r="G2719" s="251" t="s">
        <v>23</v>
      </c>
      <c r="H2719" s="251" t="s">
        <v>23</v>
      </c>
      <c r="I2719" s="679">
        <v>10821</v>
      </c>
      <c r="J2719" s="251" t="s">
        <v>956</v>
      </c>
      <c r="K2719" s="251" t="s">
        <v>2495</v>
      </c>
      <c r="L2719" s="239"/>
      <c r="M2719" s="239"/>
      <c r="N2719" s="239"/>
      <c r="O2719" s="239"/>
    </row>
    <row r="2720" spans="2:15" ht="29">
      <c r="B2720" s="251" t="s">
        <v>1438</v>
      </c>
      <c r="C2720" s="251" t="s">
        <v>4257</v>
      </c>
      <c r="D2720" s="251" t="s">
        <v>4008</v>
      </c>
      <c r="E2720" s="251"/>
      <c r="F2720" s="251"/>
      <c r="G2720" s="251" t="s">
        <v>23</v>
      </c>
      <c r="H2720" s="251" t="s">
        <v>23</v>
      </c>
      <c r="I2720" s="679">
        <v>10478</v>
      </c>
      <c r="J2720" s="251" t="s">
        <v>956</v>
      </c>
      <c r="K2720" s="251" t="s">
        <v>2495</v>
      </c>
      <c r="L2720" s="239"/>
      <c r="M2720" s="239"/>
      <c r="N2720" s="239"/>
      <c r="O2720" s="239"/>
    </row>
    <row r="2721" spans="2:15" ht="29">
      <c r="B2721" s="251" t="s">
        <v>1438</v>
      </c>
      <c r="C2721" s="251" t="s">
        <v>4257</v>
      </c>
      <c r="D2721" s="251" t="s">
        <v>4008</v>
      </c>
      <c r="E2721" s="251"/>
      <c r="F2721" s="251"/>
      <c r="G2721" s="251" t="s">
        <v>23</v>
      </c>
      <c r="H2721" s="251" t="s">
        <v>23</v>
      </c>
      <c r="I2721" s="679">
        <v>18358</v>
      </c>
      <c r="J2721" s="251" t="s">
        <v>956</v>
      </c>
      <c r="K2721" s="251" t="s">
        <v>2495</v>
      </c>
      <c r="L2721" s="239"/>
      <c r="M2721" s="239"/>
      <c r="N2721" s="239"/>
      <c r="O2721" s="239"/>
    </row>
    <row r="2722" spans="2:15" ht="29">
      <c r="B2722" s="251" t="s">
        <v>1438</v>
      </c>
      <c r="C2722" s="251" t="s">
        <v>4257</v>
      </c>
      <c r="D2722" s="251" t="s">
        <v>4008</v>
      </c>
      <c r="E2722" s="251"/>
      <c r="F2722" s="251"/>
      <c r="G2722" s="251" t="s">
        <v>23</v>
      </c>
      <c r="H2722" s="251" t="s">
        <v>23</v>
      </c>
      <c r="I2722" s="679">
        <v>18299</v>
      </c>
      <c r="J2722" s="251" t="s">
        <v>956</v>
      </c>
      <c r="K2722" s="251" t="s">
        <v>2495</v>
      </c>
      <c r="L2722" s="239"/>
      <c r="M2722" s="239"/>
      <c r="N2722" s="239"/>
      <c r="O2722" s="239"/>
    </row>
    <row r="2723" spans="2:15" ht="29">
      <c r="B2723" s="251" t="s">
        <v>1438</v>
      </c>
      <c r="C2723" s="251" t="s">
        <v>4257</v>
      </c>
      <c r="D2723" s="251" t="s">
        <v>4008</v>
      </c>
      <c r="E2723" s="251"/>
      <c r="F2723" s="251"/>
      <c r="G2723" s="251" t="s">
        <v>23</v>
      </c>
      <c r="H2723" s="251" t="s">
        <v>23</v>
      </c>
      <c r="I2723" s="679">
        <v>8591</v>
      </c>
      <c r="J2723" s="251" t="s">
        <v>956</v>
      </c>
      <c r="K2723" s="251" t="s">
        <v>2495</v>
      </c>
      <c r="L2723" s="239"/>
      <c r="M2723" s="239"/>
      <c r="N2723" s="239"/>
      <c r="O2723" s="239"/>
    </row>
    <row r="2724" spans="2:15" ht="29">
      <c r="B2724" s="251" t="s">
        <v>1438</v>
      </c>
      <c r="C2724" s="251" t="s">
        <v>4257</v>
      </c>
      <c r="D2724" s="251" t="s">
        <v>4008</v>
      </c>
      <c r="E2724" s="251"/>
      <c r="F2724" s="251"/>
      <c r="G2724" s="251" t="s">
        <v>23</v>
      </c>
      <c r="H2724" s="251" t="s">
        <v>23</v>
      </c>
      <c r="I2724" s="679">
        <v>14784</v>
      </c>
      <c r="J2724" s="251" t="s">
        <v>956</v>
      </c>
      <c r="K2724" s="251" t="s">
        <v>2495</v>
      </c>
      <c r="L2724" s="239"/>
      <c r="M2724" s="239"/>
      <c r="N2724" s="239"/>
      <c r="O2724" s="239"/>
    </row>
    <row r="2725" spans="2:15" ht="29">
      <c r="B2725" s="251" t="s">
        <v>1438</v>
      </c>
      <c r="C2725" s="251" t="s">
        <v>4257</v>
      </c>
      <c r="D2725" s="251" t="s">
        <v>4008</v>
      </c>
      <c r="E2725" s="251"/>
      <c r="F2725" s="251"/>
      <c r="G2725" s="251" t="s">
        <v>23</v>
      </c>
      <c r="H2725" s="251" t="s">
        <v>23</v>
      </c>
      <c r="I2725" s="679">
        <v>11405</v>
      </c>
      <c r="J2725" s="251" t="s">
        <v>956</v>
      </c>
      <c r="K2725" s="251" t="s">
        <v>2495</v>
      </c>
      <c r="L2725" s="239"/>
      <c r="M2725" s="239"/>
      <c r="N2725" s="239"/>
      <c r="O2725" s="239"/>
    </row>
    <row r="2726" spans="2:15" ht="29">
      <c r="B2726" s="251" t="s">
        <v>1438</v>
      </c>
      <c r="C2726" s="251" t="s">
        <v>4257</v>
      </c>
      <c r="D2726" s="251" t="s">
        <v>4008</v>
      </c>
      <c r="E2726" s="251"/>
      <c r="F2726" s="251"/>
      <c r="G2726" s="251" t="s">
        <v>23</v>
      </c>
      <c r="H2726" s="251" t="s">
        <v>23</v>
      </c>
      <c r="I2726" s="679">
        <v>16289</v>
      </c>
      <c r="J2726" s="251" t="s">
        <v>956</v>
      </c>
      <c r="K2726" s="251" t="s">
        <v>2495</v>
      </c>
      <c r="L2726" s="239"/>
      <c r="M2726" s="239"/>
      <c r="N2726" s="239"/>
      <c r="O2726" s="239"/>
    </row>
    <row r="2727" spans="2:15" ht="29">
      <c r="B2727" s="251" t="s">
        <v>1438</v>
      </c>
      <c r="C2727" s="251" t="s">
        <v>4257</v>
      </c>
      <c r="D2727" s="251" t="s">
        <v>4008</v>
      </c>
      <c r="E2727" s="251"/>
      <c r="F2727" s="251"/>
      <c r="G2727" s="251" t="s">
        <v>23</v>
      </c>
      <c r="H2727" s="251" t="s">
        <v>23</v>
      </c>
      <c r="I2727" s="679">
        <v>9185</v>
      </c>
      <c r="J2727" s="251" t="s">
        <v>956</v>
      </c>
      <c r="K2727" s="251" t="s">
        <v>2495</v>
      </c>
      <c r="L2727" s="239"/>
      <c r="M2727" s="239"/>
      <c r="N2727" s="239"/>
      <c r="O2727" s="239"/>
    </row>
    <row r="2728" spans="2:15" ht="29">
      <c r="B2728" s="251" t="s">
        <v>1438</v>
      </c>
      <c r="C2728" s="251" t="s">
        <v>4257</v>
      </c>
      <c r="D2728" s="251" t="s">
        <v>4008</v>
      </c>
      <c r="E2728" s="251"/>
      <c r="F2728" s="251"/>
      <c r="G2728" s="251" t="s">
        <v>23</v>
      </c>
      <c r="H2728" s="251" t="s">
        <v>23</v>
      </c>
      <c r="I2728" s="679">
        <v>19345</v>
      </c>
      <c r="J2728" s="251" t="s">
        <v>956</v>
      </c>
      <c r="K2728" s="251" t="s">
        <v>2495</v>
      </c>
      <c r="L2728" s="239"/>
      <c r="M2728" s="239"/>
      <c r="N2728" s="239"/>
      <c r="O2728" s="239"/>
    </row>
    <row r="2729" spans="2:15" ht="29">
      <c r="B2729" s="251" t="s">
        <v>1438</v>
      </c>
      <c r="C2729" s="251" t="s">
        <v>4257</v>
      </c>
      <c r="D2729" s="251" t="s">
        <v>4008</v>
      </c>
      <c r="E2729" s="251"/>
      <c r="F2729" s="251"/>
      <c r="G2729" s="251" t="s">
        <v>23</v>
      </c>
      <c r="H2729" s="251" t="s">
        <v>23</v>
      </c>
      <c r="I2729" s="679">
        <v>17375</v>
      </c>
      <c r="J2729" s="251" t="s">
        <v>956</v>
      </c>
      <c r="K2729" s="251" t="s">
        <v>2495</v>
      </c>
      <c r="L2729" s="239"/>
      <c r="M2729" s="239"/>
      <c r="N2729" s="239"/>
      <c r="O2729" s="239"/>
    </row>
    <row r="2730" spans="2:15" ht="29">
      <c r="B2730" s="251" t="s">
        <v>1438</v>
      </c>
      <c r="C2730" s="251" t="s">
        <v>4257</v>
      </c>
      <c r="D2730" s="251" t="s">
        <v>4008</v>
      </c>
      <c r="E2730" s="251"/>
      <c r="F2730" s="251"/>
      <c r="G2730" s="251" t="s">
        <v>23</v>
      </c>
      <c r="H2730" s="251" t="s">
        <v>23</v>
      </c>
      <c r="I2730" s="679">
        <v>16122</v>
      </c>
      <c r="J2730" s="251" t="s">
        <v>956</v>
      </c>
      <c r="K2730" s="251" t="s">
        <v>2495</v>
      </c>
      <c r="L2730" s="239"/>
      <c r="M2730" s="239"/>
      <c r="N2730" s="239"/>
      <c r="O2730" s="239"/>
    </row>
    <row r="2731" spans="2:15" ht="29">
      <c r="B2731" s="251" t="s">
        <v>1438</v>
      </c>
      <c r="C2731" s="251" t="s">
        <v>4257</v>
      </c>
      <c r="D2731" s="251" t="s">
        <v>4008</v>
      </c>
      <c r="E2731" s="251"/>
      <c r="F2731" s="251"/>
      <c r="G2731" s="251" t="s">
        <v>23</v>
      </c>
      <c r="H2731" s="251" t="s">
        <v>23</v>
      </c>
      <c r="I2731" s="679">
        <v>10462</v>
      </c>
      <c r="J2731" s="251" t="s">
        <v>956</v>
      </c>
      <c r="K2731" s="251" t="s">
        <v>2495</v>
      </c>
      <c r="L2731" s="239"/>
      <c r="M2731" s="239"/>
      <c r="N2731" s="239"/>
      <c r="O2731" s="239"/>
    </row>
    <row r="2732" spans="2:15" ht="29">
      <c r="B2732" s="251" t="s">
        <v>1438</v>
      </c>
      <c r="C2732" s="251" t="s">
        <v>4257</v>
      </c>
      <c r="D2732" s="251" t="s">
        <v>4008</v>
      </c>
      <c r="E2732" s="251"/>
      <c r="F2732" s="251"/>
      <c r="G2732" s="251" t="s">
        <v>23</v>
      </c>
      <c r="H2732" s="251" t="s">
        <v>23</v>
      </c>
      <c r="I2732" s="679">
        <v>19897</v>
      </c>
      <c r="J2732" s="251" t="s">
        <v>956</v>
      </c>
      <c r="K2732" s="251" t="s">
        <v>2495</v>
      </c>
      <c r="L2732" s="239"/>
      <c r="M2732" s="239"/>
      <c r="N2732" s="239"/>
      <c r="O2732" s="239"/>
    </row>
    <row r="2733" spans="2:15" ht="29">
      <c r="B2733" s="251" t="s">
        <v>1438</v>
      </c>
      <c r="C2733" s="251" t="s">
        <v>4257</v>
      </c>
      <c r="D2733" s="251" t="s">
        <v>4008</v>
      </c>
      <c r="E2733" s="251"/>
      <c r="F2733" s="251"/>
      <c r="G2733" s="251" t="s">
        <v>23</v>
      </c>
      <c r="H2733" s="251" t="s">
        <v>23</v>
      </c>
      <c r="I2733" s="679">
        <v>15343</v>
      </c>
      <c r="J2733" s="251" t="s">
        <v>956</v>
      </c>
      <c r="K2733" s="251" t="s">
        <v>2495</v>
      </c>
      <c r="L2733" s="239"/>
      <c r="M2733" s="239"/>
      <c r="N2733" s="239"/>
      <c r="O2733" s="239"/>
    </row>
    <row r="2734" spans="2:15" ht="29">
      <c r="B2734" s="251" t="s">
        <v>1438</v>
      </c>
      <c r="C2734" s="251" t="s">
        <v>4257</v>
      </c>
      <c r="D2734" s="251" t="s">
        <v>4008</v>
      </c>
      <c r="E2734" s="251"/>
      <c r="F2734" s="251"/>
      <c r="G2734" s="251" t="s">
        <v>23</v>
      </c>
      <c r="H2734" s="251" t="s">
        <v>23</v>
      </c>
      <c r="I2734" s="679">
        <v>15629</v>
      </c>
      <c r="J2734" s="251" t="s">
        <v>956</v>
      </c>
      <c r="K2734" s="251" t="s">
        <v>2495</v>
      </c>
      <c r="L2734" s="239"/>
      <c r="M2734" s="239"/>
      <c r="N2734" s="239"/>
      <c r="O2734" s="239"/>
    </row>
    <row r="2735" spans="2:15" ht="29">
      <c r="B2735" s="251" t="s">
        <v>1438</v>
      </c>
      <c r="C2735" s="251" t="s">
        <v>4257</v>
      </c>
      <c r="D2735" s="251" t="s">
        <v>4008</v>
      </c>
      <c r="E2735" s="251"/>
      <c r="F2735" s="251"/>
      <c r="G2735" s="251" t="s">
        <v>23</v>
      </c>
      <c r="H2735" s="251" t="s">
        <v>23</v>
      </c>
      <c r="I2735" s="679">
        <v>2601</v>
      </c>
      <c r="J2735" s="251" t="s">
        <v>956</v>
      </c>
      <c r="K2735" s="251" t="s">
        <v>2495</v>
      </c>
      <c r="L2735" s="239"/>
      <c r="M2735" s="239"/>
      <c r="N2735" s="239"/>
      <c r="O2735" s="239"/>
    </row>
    <row r="2736" spans="2:15" ht="29">
      <c r="B2736" s="251" t="s">
        <v>1438</v>
      </c>
      <c r="C2736" s="251" t="s">
        <v>4257</v>
      </c>
      <c r="D2736" s="251" t="s">
        <v>4008</v>
      </c>
      <c r="E2736" s="251"/>
      <c r="F2736" s="251"/>
      <c r="G2736" s="251" t="s">
        <v>23</v>
      </c>
      <c r="H2736" s="251" t="s">
        <v>23</v>
      </c>
      <c r="I2736" s="679">
        <v>18601</v>
      </c>
      <c r="J2736" s="251" t="s">
        <v>956</v>
      </c>
      <c r="K2736" s="251" t="s">
        <v>2495</v>
      </c>
      <c r="L2736" s="239"/>
      <c r="M2736" s="239"/>
      <c r="N2736" s="239"/>
      <c r="O2736" s="239"/>
    </row>
    <row r="2737" spans="2:15" ht="29">
      <c r="B2737" s="251" t="s">
        <v>1438</v>
      </c>
      <c r="C2737" s="251" t="s">
        <v>4257</v>
      </c>
      <c r="D2737" s="251" t="s">
        <v>4008</v>
      </c>
      <c r="E2737" s="251"/>
      <c r="F2737" s="251"/>
      <c r="G2737" s="251" t="s">
        <v>23</v>
      </c>
      <c r="H2737" s="251" t="s">
        <v>23</v>
      </c>
      <c r="I2737" s="679">
        <v>18692</v>
      </c>
      <c r="J2737" s="251" t="s">
        <v>956</v>
      </c>
      <c r="K2737" s="251" t="s">
        <v>2495</v>
      </c>
      <c r="L2737" s="239"/>
      <c r="M2737" s="239"/>
      <c r="N2737" s="239"/>
      <c r="O2737" s="239"/>
    </row>
    <row r="2738" spans="2:15" ht="29">
      <c r="B2738" s="251" t="s">
        <v>1438</v>
      </c>
      <c r="C2738" s="251" t="s">
        <v>4257</v>
      </c>
      <c r="D2738" s="251" t="s">
        <v>4008</v>
      </c>
      <c r="E2738" s="251"/>
      <c r="F2738" s="251"/>
      <c r="G2738" s="251" t="s">
        <v>23</v>
      </c>
      <c r="H2738" s="251" t="s">
        <v>23</v>
      </c>
      <c r="I2738" s="679">
        <v>57</v>
      </c>
      <c r="J2738" s="251" t="s">
        <v>956</v>
      </c>
      <c r="K2738" s="251" t="s">
        <v>2495</v>
      </c>
      <c r="L2738" s="239"/>
      <c r="M2738" s="239"/>
      <c r="N2738" s="239"/>
      <c r="O2738" s="239"/>
    </row>
    <row r="2739" spans="2:15" ht="29">
      <c r="B2739" s="251" t="s">
        <v>1438</v>
      </c>
      <c r="C2739" s="251" t="s">
        <v>4257</v>
      </c>
      <c r="D2739" s="251" t="s">
        <v>4008</v>
      </c>
      <c r="E2739" s="251"/>
      <c r="F2739" s="251"/>
      <c r="G2739" s="251" t="s">
        <v>23</v>
      </c>
      <c r="H2739" s="251" t="s">
        <v>23</v>
      </c>
      <c r="I2739" s="679">
        <v>17288</v>
      </c>
      <c r="J2739" s="251" t="s">
        <v>956</v>
      </c>
      <c r="K2739" s="251" t="s">
        <v>2495</v>
      </c>
      <c r="L2739" s="239"/>
      <c r="M2739" s="239"/>
      <c r="N2739" s="239"/>
      <c r="O2739" s="239"/>
    </row>
    <row r="2740" spans="2:15" ht="29">
      <c r="B2740" s="251" t="s">
        <v>1438</v>
      </c>
      <c r="C2740" s="251" t="s">
        <v>4257</v>
      </c>
      <c r="D2740" s="251" t="s">
        <v>4008</v>
      </c>
      <c r="E2740" s="251"/>
      <c r="F2740" s="251"/>
      <c r="G2740" s="251" t="s">
        <v>23</v>
      </c>
      <c r="H2740" s="251" t="s">
        <v>23</v>
      </c>
      <c r="I2740" s="679">
        <v>8714</v>
      </c>
      <c r="J2740" s="251" t="s">
        <v>956</v>
      </c>
      <c r="K2740" s="251" t="s">
        <v>2495</v>
      </c>
      <c r="L2740" s="239"/>
      <c r="M2740" s="239"/>
      <c r="N2740" s="239"/>
      <c r="O2740" s="239"/>
    </row>
    <row r="2741" spans="2:15" ht="29">
      <c r="B2741" s="251" t="s">
        <v>1438</v>
      </c>
      <c r="C2741" s="251" t="s">
        <v>4257</v>
      </c>
      <c r="D2741" s="251" t="s">
        <v>4008</v>
      </c>
      <c r="E2741" s="251"/>
      <c r="F2741" s="251"/>
      <c r="G2741" s="251" t="s">
        <v>23</v>
      </c>
      <c r="H2741" s="251" t="s">
        <v>23</v>
      </c>
      <c r="I2741" s="679">
        <v>24016</v>
      </c>
      <c r="J2741" s="251" t="s">
        <v>956</v>
      </c>
      <c r="K2741" s="251" t="s">
        <v>2495</v>
      </c>
      <c r="L2741" s="239"/>
      <c r="M2741" s="239"/>
      <c r="N2741" s="239"/>
      <c r="O2741" s="239"/>
    </row>
    <row r="2742" spans="2:15" ht="29">
      <c r="B2742" s="251" t="s">
        <v>1438</v>
      </c>
      <c r="C2742" s="251" t="s">
        <v>4257</v>
      </c>
      <c r="D2742" s="251" t="s">
        <v>4008</v>
      </c>
      <c r="E2742" s="251"/>
      <c r="F2742" s="251"/>
      <c r="G2742" s="251" t="s">
        <v>23</v>
      </c>
      <c r="H2742" s="251" t="s">
        <v>23</v>
      </c>
      <c r="I2742" s="679">
        <v>16669</v>
      </c>
      <c r="J2742" s="251" t="s">
        <v>956</v>
      </c>
      <c r="K2742" s="251" t="s">
        <v>2495</v>
      </c>
      <c r="L2742" s="239"/>
      <c r="M2742" s="239"/>
      <c r="N2742" s="239"/>
      <c r="O2742" s="239"/>
    </row>
    <row r="2743" spans="2:15" ht="29">
      <c r="B2743" s="251" t="s">
        <v>1438</v>
      </c>
      <c r="C2743" s="251" t="s">
        <v>4257</v>
      </c>
      <c r="D2743" s="251" t="s">
        <v>4008</v>
      </c>
      <c r="E2743" s="251"/>
      <c r="F2743" s="251"/>
      <c r="G2743" s="251" t="s">
        <v>23</v>
      </c>
      <c r="H2743" s="251" t="s">
        <v>23</v>
      </c>
      <c r="I2743" s="679">
        <v>13497</v>
      </c>
      <c r="J2743" s="251" t="s">
        <v>956</v>
      </c>
      <c r="K2743" s="251" t="s">
        <v>2495</v>
      </c>
      <c r="L2743" s="239"/>
      <c r="M2743" s="239"/>
      <c r="N2743" s="239"/>
      <c r="O2743" s="239"/>
    </row>
    <row r="2744" spans="2:15" ht="29">
      <c r="B2744" s="251" t="s">
        <v>1438</v>
      </c>
      <c r="C2744" s="251" t="s">
        <v>4257</v>
      </c>
      <c r="D2744" s="251" t="s">
        <v>4008</v>
      </c>
      <c r="E2744" s="251"/>
      <c r="F2744" s="251"/>
      <c r="G2744" s="251" t="s">
        <v>23</v>
      </c>
      <c r="H2744" s="251" t="s">
        <v>23</v>
      </c>
      <c r="I2744" s="679">
        <v>53214</v>
      </c>
      <c r="J2744" s="251" t="s">
        <v>956</v>
      </c>
      <c r="K2744" s="251" t="s">
        <v>2495</v>
      </c>
      <c r="L2744" s="239"/>
      <c r="M2744" s="239"/>
      <c r="N2744" s="239"/>
      <c r="O2744" s="239"/>
    </row>
    <row r="2745" spans="2:15" ht="29">
      <c r="B2745" s="251" t="s">
        <v>1438</v>
      </c>
      <c r="C2745" s="251" t="s">
        <v>4257</v>
      </c>
      <c r="D2745" s="251" t="s">
        <v>4008</v>
      </c>
      <c r="E2745" s="251"/>
      <c r="F2745" s="251"/>
      <c r="G2745" s="251" t="s">
        <v>23</v>
      </c>
      <c r="H2745" s="251" t="s">
        <v>23</v>
      </c>
      <c r="I2745" s="679">
        <v>13542</v>
      </c>
      <c r="J2745" s="251" t="s">
        <v>956</v>
      </c>
      <c r="K2745" s="251" t="s">
        <v>2495</v>
      </c>
      <c r="L2745" s="239"/>
      <c r="M2745" s="239"/>
      <c r="N2745" s="239"/>
      <c r="O2745" s="239"/>
    </row>
    <row r="2746" spans="2:15" ht="29">
      <c r="B2746" s="251" t="s">
        <v>1438</v>
      </c>
      <c r="C2746" s="251" t="s">
        <v>4257</v>
      </c>
      <c r="D2746" s="251" t="s">
        <v>4008</v>
      </c>
      <c r="E2746" s="251"/>
      <c r="F2746" s="251"/>
      <c r="G2746" s="251" t="s">
        <v>23</v>
      </c>
      <c r="H2746" s="251" t="s">
        <v>23</v>
      </c>
      <c r="I2746" s="679">
        <v>17468</v>
      </c>
      <c r="J2746" s="251" t="s">
        <v>956</v>
      </c>
      <c r="K2746" s="251" t="s">
        <v>2495</v>
      </c>
      <c r="L2746" s="239"/>
      <c r="M2746" s="239"/>
      <c r="N2746" s="239"/>
      <c r="O2746" s="239"/>
    </row>
    <row r="2747" spans="2:15" ht="29">
      <c r="B2747" s="251" t="s">
        <v>1438</v>
      </c>
      <c r="C2747" s="251" t="s">
        <v>4257</v>
      </c>
      <c r="D2747" s="251" t="s">
        <v>4008</v>
      </c>
      <c r="E2747" s="251"/>
      <c r="F2747" s="251"/>
      <c r="G2747" s="251" t="s">
        <v>23</v>
      </c>
      <c r="H2747" s="251" t="s">
        <v>23</v>
      </c>
      <c r="I2747" s="679">
        <v>8427</v>
      </c>
      <c r="J2747" s="251" t="s">
        <v>956</v>
      </c>
      <c r="K2747" s="251" t="s">
        <v>2495</v>
      </c>
      <c r="L2747" s="239"/>
      <c r="M2747" s="239"/>
      <c r="N2747" s="239"/>
      <c r="O2747" s="239"/>
    </row>
    <row r="2748" spans="2:15" ht="29">
      <c r="B2748" s="251" t="s">
        <v>1438</v>
      </c>
      <c r="C2748" s="251" t="s">
        <v>4257</v>
      </c>
      <c r="D2748" s="251" t="s">
        <v>4008</v>
      </c>
      <c r="E2748" s="251"/>
      <c r="F2748" s="251"/>
      <c r="G2748" s="251" t="s">
        <v>23</v>
      </c>
      <c r="H2748" s="251" t="s">
        <v>23</v>
      </c>
      <c r="I2748" s="679">
        <v>16772</v>
      </c>
      <c r="J2748" s="251" t="s">
        <v>956</v>
      </c>
      <c r="K2748" s="251" t="s">
        <v>2495</v>
      </c>
      <c r="L2748" s="239"/>
      <c r="M2748" s="239"/>
      <c r="N2748" s="239"/>
      <c r="O2748" s="239"/>
    </row>
    <row r="2749" spans="2:15" ht="29">
      <c r="B2749" s="251" t="s">
        <v>1438</v>
      </c>
      <c r="C2749" s="251" t="s">
        <v>4257</v>
      </c>
      <c r="D2749" s="251" t="s">
        <v>4012</v>
      </c>
      <c r="E2749" s="251"/>
      <c r="F2749" s="251"/>
      <c r="G2749" s="251" t="s">
        <v>23</v>
      </c>
      <c r="H2749" s="251" t="s">
        <v>23</v>
      </c>
      <c r="I2749" s="679">
        <v>4723</v>
      </c>
      <c r="J2749" s="251" t="s">
        <v>956</v>
      </c>
      <c r="K2749" s="251" t="s">
        <v>2495</v>
      </c>
      <c r="L2749" s="239"/>
      <c r="M2749" s="239"/>
      <c r="N2749" s="239"/>
      <c r="O2749" s="239"/>
    </row>
    <row r="2750" spans="2:15" ht="29">
      <c r="B2750" s="251" t="s">
        <v>1438</v>
      </c>
      <c r="C2750" s="251" t="s">
        <v>4257</v>
      </c>
      <c r="D2750" s="251" t="s">
        <v>4008</v>
      </c>
      <c r="E2750" s="251"/>
      <c r="F2750" s="251"/>
      <c r="G2750" s="251" t="s">
        <v>23</v>
      </c>
      <c r="H2750" s="251" t="s">
        <v>23</v>
      </c>
      <c r="I2750" s="679">
        <v>16849</v>
      </c>
      <c r="J2750" s="251" t="s">
        <v>956</v>
      </c>
      <c r="K2750" s="251" t="s">
        <v>2495</v>
      </c>
      <c r="L2750" s="239"/>
      <c r="M2750" s="239"/>
      <c r="N2750" s="239"/>
      <c r="O2750" s="239"/>
    </row>
    <row r="2751" spans="2:15" ht="29">
      <c r="B2751" s="251" t="s">
        <v>1438</v>
      </c>
      <c r="C2751" s="251" t="s">
        <v>4257</v>
      </c>
      <c r="D2751" s="251" t="s">
        <v>4008</v>
      </c>
      <c r="E2751" s="251"/>
      <c r="F2751" s="251"/>
      <c r="G2751" s="251" t="s">
        <v>23</v>
      </c>
      <c r="H2751" s="251" t="s">
        <v>23</v>
      </c>
      <c r="I2751" s="679">
        <v>13144</v>
      </c>
      <c r="J2751" s="251" t="s">
        <v>956</v>
      </c>
      <c r="K2751" s="251" t="s">
        <v>2495</v>
      </c>
      <c r="L2751" s="239"/>
      <c r="M2751" s="239"/>
      <c r="N2751" s="239"/>
      <c r="O2751" s="239"/>
    </row>
    <row r="2752" spans="2:15" ht="29">
      <c r="B2752" s="251" t="s">
        <v>1438</v>
      </c>
      <c r="C2752" s="251" t="s">
        <v>4257</v>
      </c>
      <c r="D2752" s="251" t="s">
        <v>4008</v>
      </c>
      <c r="E2752" s="251"/>
      <c r="F2752" s="251"/>
      <c r="G2752" s="251" t="s">
        <v>23</v>
      </c>
      <c r="H2752" s="251" t="s">
        <v>23</v>
      </c>
      <c r="I2752" s="679">
        <v>25292</v>
      </c>
      <c r="J2752" s="251" t="s">
        <v>956</v>
      </c>
      <c r="K2752" s="251" t="s">
        <v>2495</v>
      </c>
      <c r="L2752" s="239"/>
      <c r="M2752" s="239"/>
      <c r="N2752" s="239"/>
      <c r="O2752" s="239"/>
    </row>
    <row r="2753" spans="2:15" ht="29">
      <c r="B2753" s="251" t="s">
        <v>1438</v>
      </c>
      <c r="C2753" s="251" t="s">
        <v>4257</v>
      </c>
      <c r="D2753" s="251" t="s">
        <v>4008</v>
      </c>
      <c r="E2753" s="251"/>
      <c r="F2753" s="251"/>
      <c r="G2753" s="251" t="s">
        <v>23</v>
      </c>
      <c r="H2753" s="251" t="s">
        <v>23</v>
      </c>
      <c r="I2753" s="679">
        <v>13137</v>
      </c>
      <c r="J2753" s="251" t="s">
        <v>956</v>
      </c>
      <c r="K2753" s="251" t="s">
        <v>2495</v>
      </c>
      <c r="L2753" s="239"/>
      <c r="M2753" s="239"/>
      <c r="N2753" s="239"/>
      <c r="O2753" s="239"/>
    </row>
    <row r="2754" spans="2:15" ht="29">
      <c r="B2754" s="251" t="s">
        <v>1438</v>
      </c>
      <c r="C2754" s="251" t="s">
        <v>4257</v>
      </c>
      <c r="D2754" s="251" t="s">
        <v>4008</v>
      </c>
      <c r="E2754" s="251"/>
      <c r="F2754" s="251"/>
      <c r="G2754" s="251" t="s">
        <v>23</v>
      </c>
      <c r="H2754" s="251" t="s">
        <v>23</v>
      </c>
      <c r="I2754" s="679">
        <v>13102</v>
      </c>
      <c r="J2754" s="251" t="s">
        <v>956</v>
      </c>
      <c r="K2754" s="251" t="s">
        <v>2495</v>
      </c>
      <c r="L2754" s="239"/>
      <c r="M2754" s="239"/>
      <c r="N2754" s="239"/>
      <c r="O2754" s="239"/>
    </row>
    <row r="2755" spans="2:15" ht="29">
      <c r="B2755" s="251" t="s">
        <v>1438</v>
      </c>
      <c r="C2755" s="251" t="s">
        <v>4257</v>
      </c>
      <c r="D2755" s="251" t="s">
        <v>4008</v>
      </c>
      <c r="E2755" s="251"/>
      <c r="F2755" s="251"/>
      <c r="G2755" s="251" t="s">
        <v>23</v>
      </c>
      <c r="H2755" s="251" t="s">
        <v>23</v>
      </c>
      <c r="I2755" s="679">
        <v>10595</v>
      </c>
      <c r="J2755" s="251" t="s">
        <v>956</v>
      </c>
      <c r="K2755" s="251" t="s">
        <v>2495</v>
      </c>
      <c r="L2755" s="239"/>
      <c r="M2755" s="239"/>
      <c r="N2755" s="239"/>
      <c r="O2755" s="239"/>
    </row>
    <row r="2756" spans="2:15" ht="29">
      <c r="B2756" s="251" t="s">
        <v>1438</v>
      </c>
      <c r="C2756" s="251" t="s">
        <v>4257</v>
      </c>
      <c r="D2756" s="251" t="s">
        <v>4008</v>
      </c>
      <c r="E2756" s="251"/>
      <c r="F2756" s="251"/>
      <c r="G2756" s="251" t="s">
        <v>23</v>
      </c>
      <c r="H2756" s="251" t="s">
        <v>23</v>
      </c>
      <c r="I2756" s="679">
        <v>15346</v>
      </c>
      <c r="J2756" s="251" t="s">
        <v>956</v>
      </c>
      <c r="K2756" s="251" t="s">
        <v>2495</v>
      </c>
      <c r="L2756" s="239"/>
      <c r="M2756" s="239"/>
      <c r="N2756" s="239"/>
      <c r="O2756" s="239"/>
    </row>
    <row r="2757" spans="2:15" ht="29">
      <c r="B2757" s="251" t="s">
        <v>1438</v>
      </c>
      <c r="C2757" s="251" t="s">
        <v>4257</v>
      </c>
      <c r="D2757" s="251" t="s">
        <v>4008</v>
      </c>
      <c r="E2757" s="251"/>
      <c r="F2757" s="251"/>
      <c r="G2757" s="251" t="s">
        <v>23</v>
      </c>
      <c r="H2757" s="251" t="s">
        <v>23</v>
      </c>
      <c r="I2757" s="679">
        <v>15234</v>
      </c>
      <c r="J2757" s="251" t="s">
        <v>956</v>
      </c>
      <c r="K2757" s="251" t="s">
        <v>2495</v>
      </c>
      <c r="L2757" s="239"/>
      <c r="M2757" s="239"/>
      <c r="N2757" s="239"/>
      <c r="O2757" s="239"/>
    </row>
    <row r="2758" spans="2:15" ht="29">
      <c r="B2758" s="251" t="s">
        <v>1438</v>
      </c>
      <c r="C2758" s="251" t="s">
        <v>4257</v>
      </c>
      <c r="D2758" s="251" t="s">
        <v>4008</v>
      </c>
      <c r="E2758" s="251"/>
      <c r="F2758" s="251"/>
      <c r="G2758" s="251" t="s">
        <v>23</v>
      </c>
      <c r="H2758" s="251" t="s">
        <v>23</v>
      </c>
      <c r="I2758" s="679">
        <v>11005</v>
      </c>
      <c r="J2758" s="251" t="s">
        <v>956</v>
      </c>
      <c r="K2758" s="251" t="s">
        <v>2495</v>
      </c>
      <c r="L2758" s="239"/>
      <c r="M2758" s="239"/>
      <c r="N2758" s="239"/>
      <c r="O2758" s="239"/>
    </row>
    <row r="2759" spans="2:15" ht="29">
      <c r="B2759" s="251" t="s">
        <v>1438</v>
      </c>
      <c r="C2759" s="251" t="s">
        <v>4257</v>
      </c>
      <c r="D2759" s="251" t="s">
        <v>4008</v>
      </c>
      <c r="E2759" s="251"/>
      <c r="F2759" s="251"/>
      <c r="G2759" s="251" t="s">
        <v>23</v>
      </c>
      <c r="H2759" s="251" t="s">
        <v>23</v>
      </c>
      <c r="I2759" s="679">
        <v>10066</v>
      </c>
      <c r="J2759" s="251" t="s">
        <v>956</v>
      </c>
      <c r="K2759" s="251" t="s">
        <v>2495</v>
      </c>
      <c r="L2759" s="239"/>
      <c r="M2759" s="239"/>
      <c r="N2759" s="239"/>
      <c r="O2759" s="239"/>
    </row>
    <row r="2760" spans="2:15" ht="29">
      <c r="B2760" s="251" t="s">
        <v>1438</v>
      </c>
      <c r="C2760" s="251" t="s">
        <v>4257</v>
      </c>
      <c r="D2760" s="251" t="s">
        <v>4008</v>
      </c>
      <c r="E2760" s="251"/>
      <c r="F2760" s="251"/>
      <c r="G2760" s="251" t="s">
        <v>23</v>
      </c>
      <c r="H2760" s="251" t="s">
        <v>23</v>
      </c>
      <c r="I2760" s="679">
        <v>10996</v>
      </c>
      <c r="J2760" s="251" t="s">
        <v>956</v>
      </c>
      <c r="K2760" s="251" t="s">
        <v>2495</v>
      </c>
      <c r="L2760" s="239"/>
      <c r="M2760" s="239"/>
      <c r="N2760" s="239"/>
      <c r="O2760" s="239"/>
    </row>
    <row r="2761" spans="2:15" ht="29">
      <c r="B2761" s="251" t="s">
        <v>1438</v>
      </c>
      <c r="C2761" s="251" t="s">
        <v>4257</v>
      </c>
      <c r="D2761" s="251" t="s">
        <v>4008</v>
      </c>
      <c r="E2761" s="251"/>
      <c r="F2761" s="251"/>
      <c r="G2761" s="251" t="s">
        <v>23</v>
      </c>
      <c r="H2761" s="251" t="s">
        <v>23</v>
      </c>
      <c r="I2761" s="679">
        <v>17492</v>
      </c>
      <c r="J2761" s="251" t="s">
        <v>956</v>
      </c>
      <c r="K2761" s="251" t="s">
        <v>2495</v>
      </c>
      <c r="L2761" s="239"/>
      <c r="M2761" s="239"/>
      <c r="N2761" s="239"/>
      <c r="O2761" s="239"/>
    </row>
    <row r="2762" spans="2:15" ht="29">
      <c r="B2762" s="251" t="s">
        <v>1438</v>
      </c>
      <c r="C2762" s="251" t="s">
        <v>4257</v>
      </c>
      <c r="D2762" s="251" t="s">
        <v>4008</v>
      </c>
      <c r="E2762" s="251"/>
      <c r="F2762" s="251"/>
      <c r="G2762" s="251" t="s">
        <v>23</v>
      </c>
      <c r="H2762" s="251" t="s">
        <v>23</v>
      </c>
      <c r="I2762" s="679">
        <v>14622</v>
      </c>
      <c r="J2762" s="251" t="s">
        <v>956</v>
      </c>
      <c r="K2762" s="251" t="s">
        <v>2495</v>
      </c>
      <c r="L2762" s="239"/>
      <c r="M2762" s="239"/>
      <c r="N2762" s="239"/>
      <c r="O2762" s="239"/>
    </row>
    <row r="2763" spans="2:15" ht="29">
      <c r="B2763" s="251" t="s">
        <v>1438</v>
      </c>
      <c r="C2763" s="251" t="s">
        <v>4257</v>
      </c>
      <c r="D2763" s="251" t="s">
        <v>4008</v>
      </c>
      <c r="E2763" s="251"/>
      <c r="F2763" s="251"/>
      <c r="G2763" s="251" t="s">
        <v>23</v>
      </c>
      <c r="H2763" s="251" t="s">
        <v>23</v>
      </c>
      <c r="I2763" s="679">
        <v>10003</v>
      </c>
      <c r="J2763" s="251" t="s">
        <v>956</v>
      </c>
      <c r="K2763" s="251" t="s">
        <v>2495</v>
      </c>
      <c r="L2763" s="239"/>
      <c r="M2763" s="239"/>
      <c r="N2763" s="239"/>
      <c r="O2763" s="239"/>
    </row>
    <row r="2764" spans="2:15" ht="29">
      <c r="B2764" s="251" t="s">
        <v>1438</v>
      </c>
      <c r="C2764" s="251" t="s">
        <v>4257</v>
      </c>
      <c r="D2764" s="251" t="s">
        <v>4008</v>
      </c>
      <c r="E2764" s="251"/>
      <c r="F2764" s="251"/>
      <c r="G2764" s="251" t="s">
        <v>23</v>
      </c>
      <c r="H2764" s="251" t="s">
        <v>23</v>
      </c>
      <c r="I2764" s="679">
        <v>14552</v>
      </c>
      <c r="J2764" s="251" t="s">
        <v>956</v>
      </c>
      <c r="K2764" s="251" t="s">
        <v>2495</v>
      </c>
      <c r="L2764" s="239"/>
      <c r="M2764" s="239"/>
      <c r="N2764" s="239"/>
      <c r="O2764" s="239"/>
    </row>
    <row r="2765" spans="2:15" ht="29">
      <c r="B2765" s="251" t="s">
        <v>1438</v>
      </c>
      <c r="C2765" s="251" t="s">
        <v>4257</v>
      </c>
      <c r="D2765" s="251" t="s">
        <v>4008</v>
      </c>
      <c r="E2765" s="251"/>
      <c r="F2765" s="251"/>
      <c r="G2765" s="251" t="s">
        <v>23</v>
      </c>
      <c r="H2765" s="251" t="s">
        <v>23</v>
      </c>
      <c r="I2765" s="679">
        <v>16089</v>
      </c>
      <c r="J2765" s="251" t="s">
        <v>956</v>
      </c>
      <c r="K2765" s="251" t="s">
        <v>2495</v>
      </c>
      <c r="L2765" s="239"/>
      <c r="M2765" s="239"/>
      <c r="N2765" s="239"/>
      <c r="O2765" s="239"/>
    </row>
    <row r="2766" spans="2:15" ht="29">
      <c r="B2766" s="251" t="s">
        <v>1438</v>
      </c>
      <c r="C2766" s="251" t="s">
        <v>4257</v>
      </c>
      <c r="D2766" s="251" t="s">
        <v>4008</v>
      </c>
      <c r="E2766" s="251"/>
      <c r="F2766" s="251"/>
      <c r="G2766" s="251" t="s">
        <v>23</v>
      </c>
      <c r="H2766" s="251" t="s">
        <v>23</v>
      </c>
      <c r="I2766" s="679">
        <v>17558</v>
      </c>
      <c r="J2766" s="251" t="s">
        <v>956</v>
      </c>
      <c r="K2766" s="251" t="s">
        <v>2495</v>
      </c>
      <c r="L2766" s="239"/>
      <c r="M2766" s="239"/>
      <c r="N2766" s="239"/>
      <c r="O2766" s="239"/>
    </row>
    <row r="2767" spans="2:15" ht="29">
      <c r="B2767" s="251" t="s">
        <v>1438</v>
      </c>
      <c r="C2767" s="251" t="s">
        <v>4257</v>
      </c>
      <c r="D2767" s="251" t="s">
        <v>4008</v>
      </c>
      <c r="E2767" s="251"/>
      <c r="F2767" s="251"/>
      <c r="G2767" s="251" t="s">
        <v>23</v>
      </c>
      <c r="H2767" s="251" t="s">
        <v>23</v>
      </c>
      <c r="I2767" s="679">
        <v>8625</v>
      </c>
      <c r="J2767" s="251" t="s">
        <v>956</v>
      </c>
      <c r="K2767" s="251" t="s">
        <v>2495</v>
      </c>
      <c r="L2767" s="239"/>
      <c r="M2767" s="239"/>
      <c r="N2767" s="239"/>
      <c r="O2767" s="239"/>
    </row>
    <row r="2768" spans="2:15" ht="29">
      <c r="B2768" s="251" t="s">
        <v>1438</v>
      </c>
      <c r="C2768" s="251" t="s">
        <v>4257</v>
      </c>
      <c r="D2768" s="251" t="s">
        <v>4008</v>
      </c>
      <c r="E2768" s="251"/>
      <c r="F2768" s="251"/>
      <c r="G2768" s="251" t="s">
        <v>23</v>
      </c>
      <c r="H2768" s="251" t="s">
        <v>23</v>
      </c>
      <c r="I2768" s="679">
        <v>11443</v>
      </c>
      <c r="J2768" s="251" t="s">
        <v>956</v>
      </c>
      <c r="K2768" s="251" t="s">
        <v>2495</v>
      </c>
      <c r="L2768" s="239"/>
      <c r="M2768" s="239"/>
      <c r="N2768" s="239"/>
      <c r="O2768" s="239"/>
    </row>
    <row r="2769" spans="2:15" ht="29">
      <c r="B2769" s="251" t="s">
        <v>1438</v>
      </c>
      <c r="C2769" s="251" t="s">
        <v>4257</v>
      </c>
      <c r="D2769" s="251" t="s">
        <v>4008</v>
      </c>
      <c r="E2769" s="251"/>
      <c r="F2769" s="251"/>
      <c r="G2769" s="251" t="s">
        <v>23</v>
      </c>
      <c r="H2769" s="251" t="s">
        <v>23</v>
      </c>
      <c r="I2769" s="679">
        <v>17233</v>
      </c>
      <c r="J2769" s="251" t="s">
        <v>956</v>
      </c>
      <c r="K2769" s="251" t="s">
        <v>2495</v>
      </c>
      <c r="L2769" s="239"/>
      <c r="M2769" s="239"/>
      <c r="N2769" s="239"/>
      <c r="O2769" s="239"/>
    </row>
    <row r="2770" spans="2:15" ht="29">
      <c r="B2770" s="251" t="s">
        <v>1438</v>
      </c>
      <c r="C2770" s="251" t="s">
        <v>4257</v>
      </c>
      <c r="D2770" s="251" t="s">
        <v>4008</v>
      </c>
      <c r="E2770" s="251"/>
      <c r="F2770" s="251"/>
      <c r="G2770" s="251" t="s">
        <v>23</v>
      </c>
      <c r="H2770" s="251" t="s">
        <v>23</v>
      </c>
      <c r="I2770" s="679">
        <v>17166</v>
      </c>
      <c r="J2770" s="251" t="s">
        <v>956</v>
      </c>
      <c r="K2770" s="251" t="s">
        <v>2495</v>
      </c>
      <c r="L2770" s="239"/>
      <c r="M2770" s="239"/>
      <c r="N2770" s="239"/>
      <c r="O2770" s="239"/>
    </row>
    <row r="2771" spans="2:15" ht="29">
      <c r="B2771" s="251" t="s">
        <v>1438</v>
      </c>
      <c r="C2771" s="251" t="s">
        <v>4257</v>
      </c>
      <c r="D2771" s="251" t="s">
        <v>4008</v>
      </c>
      <c r="E2771" s="251"/>
      <c r="F2771" s="251"/>
      <c r="G2771" s="251" t="s">
        <v>23</v>
      </c>
      <c r="H2771" s="251" t="s">
        <v>23</v>
      </c>
      <c r="I2771" s="679">
        <v>7828</v>
      </c>
      <c r="J2771" s="251" t="s">
        <v>956</v>
      </c>
      <c r="K2771" s="251" t="s">
        <v>2495</v>
      </c>
      <c r="L2771" s="239"/>
      <c r="M2771" s="239"/>
      <c r="N2771" s="239"/>
      <c r="O2771" s="239"/>
    </row>
    <row r="2772" spans="2:15" ht="29">
      <c r="B2772" s="251" t="s">
        <v>1438</v>
      </c>
      <c r="C2772" s="251" t="s">
        <v>4257</v>
      </c>
      <c r="D2772" s="251" t="s">
        <v>4008</v>
      </c>
      <c r="E2772" s="251"/>
      <c r="F2772" s="251"/>
      <c r="G2772" s="251" t="s">
        <v>23</v>
      </c>
      <c r="H2772" s="251" t="s">
        <v>23</v>
      </c>
      <c r="I2772" s="679">
        <v>8676</v>
      </c>
      <c r="J2772" s="251" t="s">
        <v>956</v>
      </c>
      <c r="K2772" s="251" t="s">
        <v>2495</v>
      </c>
      <c r="L2772" s="239"/>
      <c r="M2772" s="239"/>
      <c r="N2772" s="239"/>
      <c r="O2772" s="239"/>
    </row>
    <row r="2773" spans="2:15" ht="29">
      <c r="B2773" s="251" t="s">
        <v>1438</v>
      </c>
      <c r="C2773" s="251" t="s">
        <v>4257</v>
      </c>
      <c r="D2773" s="251" t="s">
        <v>4008</v>
      </c>
      <c r="E2773" s="251"/>
      <c r="F2773" s="251"/>
      <c r="G2773" s="251" t="s">
        <v>23</v>
      </c>
      <c r="H2773" s="251" t="s">
        <v>23</v>
      </c>
      <c r="I2773" s="679">
        <v>17637</v>
      </c>
      <c r="J2773" s="251" t="s">
        <v>956</v>
      </c>
      <c r="K2773" s="251" t="s">
        <v>2495</v>
      </c>
      <c r="L2773" s="239"/>
      <c r="M2773" s="239"/>
      <c r="N2773" s="239"/>
      <c r="O2773" s="239"/>
    </row>
    <row r="2774" spans="2:15" ht="29">
      <c r="B2774" s="251" t="s">
        <v>1438</v>
      </c>
      <c r="C2774" s="251" t="s">
        <v>4257</v>
      </c>
      <c r="D2774" s="251" t="s">
        <v>4008</v>
      </c>
      <c r="E2774" s="251"/>
      <c r="F2774" s="251"/>
      <c r="G2774" s="251" t="s">
        <v>23</v>
      </c>
      <c r="H2774" s="251" t="s">
        <v>23</v>
      </c>
      <c r="I2774" s="679">
        <v>15307</v>
      </c>
      <c r="J2774" s="251" t="s">
        <v>956</v>
      </c>
      <c r="K2774" s="251" t="s">
        <v>2495</v>
      </c>
      <c r="L2774" s="239"/>
      <c r="M2774" s="239"/>
      <c r="N2774" s="239"/>
      <c r="O2774" s="239"/>
    </row>
    <row r="2775" spans="2:15" ht="29">
      <c r="B2775" s="251" t="s">
        <v>1438</v>
      </c>
      <c r="C2775" s="251" t="s">
        <v>4257</v>
      </c>
      <c r="D2775" s="251" t="s">
        <v>4008</v>
      </c>
      <c r="E2775" s="251"/>
      <c r="F2775" s="251"/>
      <c r="G2775" s="251" t="s">
        <v>23</v>
      </c>
      <c r="H2775" s="251" t="s">
        <v>23</v>
      </c>
      <c r="I2775" s="679">
        <v>14443</v>
      </c>
      <c r="J2775" s="251" t="s">
        <v>956</v>
      </c>
      <c r="K2775" s="251" t="s">
        <v>2495</v>
      </c>
      <c r="L2775" s="239"/>
      <c r="M2775" s="239"/>
      <c r="N2775" s="239"/>
      <c r="O2775" s="239"/>
    </row>
    <row r="2776" spans="2:15" ht="29">
      <c r="B2776" s="251" t="s">
        <v>1438</v>
      </c>
      <c r="C2776" s="251" t="s">
        <v>4257</v>
      </c>
      <c r="D2776" s="251" t="s">
        <v>4008</v>
      </c>
      <c r="E2776" s="251"/>
      <c r="F2776" s="251"/>
      <c r="G2776" s="251" t="s">
        <v>23</v>
      </c>
      <c r="H2776" s="251" t="s">
        <v>23</v>
      </c>
      <c r="I2776" s="679">
        <v>13239</v>
      </c>
      <c r="J2776" s="251" t="s">
        <v>956</v>
      </c>
      <c r="K2776" s="251" t="s">
        <v>2495</v>
      </c>
      <c r="L2776" s="239"/>
      <c r="M2776" s="239"/>
      <c r="N2776" s="239"/>
      <c r="O2776" s="239"/>
    </row>
    <row r="2777" spans="2:15" ht="29">
      <c r="B2777" s="251" t="s">
        <v>1438</v>
      </c>
      <c r="C2777" s="251" t="s">
        <v>4257</v>
      </c>
      <c r="D2777" s="251" t="s">
        <v>4008</v>
      </c>
      <c r="E2777" s="251"/>
      <c r="F2777" s="251"/>
      <c r="G2777" s="251" t="s">
        <v>23</v>
      </c>
      <c r="H2777" s="251" t="s">
        <v>23</v>
      </c>
      <c r="I2777" s="679">
        <v>20151</v>
      </c>
      <c r="J2777" s="251" t="s">
        <v>956</v>
      </c>
      <c r="K2777" s="251" t="s">
        <v>2495</v>
      </c>
      <c r="L2777" s="239"/>
      <c r="M2777" s="239"/>
      <c r="N2777" s="239"/>
      <c r="O2777" s="239"/>
    </row>
    <row r="2778" spans="2:15" ht="29">
      <c r="B2778" s="251" t="s">
        <v>1438</v>
      </c>
      <c r="C2778" s="251" t="s">
        <v>4257</v>
      </c>
      <c r="D2778" s="251" t="s">
        <v>4008</v>
      </c>
      <c r="E2778" s="251"/>
      <c r="F2778" s="251"/>
      <c r="G2778" s="251" t="s">
        <v>23</v>
      </c>
      <c r="H2778" s="251" t="s">
        <v>23</v>
      </c>
      <c r="I2778" s="679">
        <v>14524</v>
      </c>
      <c r="J2778" s="251" t="s">
        <v>956</v>
      </c>
      <c r="K2778" s="251" t="s">
        <v>2495</v>
      </c>
      <c r="L2778" s="239"/>
      <c r="M2778" s="239"/>
      <c r="N2778" s="239"/>
      <c r="O2778" s="239"/>
    </row>
    <row r="2779" spans="2:15" ht="29">
      <c r="B2779" s="251" t="s">
        <v>1438</v>
      </c>
      <c r="C2779" s="251" t="s">
        <v>4257</v>
      </c>
      <c r="D2779" s="251" t="s">
        <v>4008</v>
      </c>
      <c r="E2779" s="251"/>
      <c r="F2779" s="251"/>
      <c r="G2779" s="251" t="s">
        <v>23</v>
      </c>
      <c r="H2779" s="251" t="s">
        <v>23</v>
      </c>
      <c r="I2779" s="679">
        <v>7066</v>
      </c>
      <c r="J2779" s="251" t="s">
        <v>956</v>
      </c>
      <c r="K2779" s="251" t="s">
        <v>2495</v>
      </c>
      <c r="L2779" s="239"/>
      <c r="M2779" s="239"/>
      <c r="N2779" s="239"/>
      <c r="O2779" s="239"/>
    </row>
    <row r="2780" spans="2:15" ht="29">
      <c r="B2780" s="251" t="s">
        <v>1438</v>
      </c>
      <c r="C2780" s="251" t="s">
        <v>4257</v>
      </c>
      <c r="D2780" s="251" t="s">
        <v>4008</v>
      </c>
      <c r="E2780" s="251"/>
      <c r="F2780" s="251"/>
      <c r="G2780" s="251" t="s">
        <v>23</v>
      </c>
      <c r="H2780" s="251" t="s">
        <v>23</v>
      </c>
      <c r="I2780" s="679">
        <v>8194</v>
      </c>
      <c r="J2780" s="251" t="s">
        <v>956</v>
      </c>
      <c r="K2780" s="251" t="s">
        <v>2495</v>
      </c>
      <c r="L2780" s="239"/>
      <c r="M2780" s="239"/>
      <c r="N2780" s="239"/>
      <c r="O2780" s="239"/>
    </row>
    <row r="2781" spans="2:15" ht="29">
      <c r="B2781" s="251" t="s">
        <v>1438</v>
      </c>
      <c r="C2781" s="251" t="s">
        <v>4257</v>
      </c>
      <c r="D2781" s="251" t="s">
        <v>4008</v>
      </c>
      <c r="E2781" s="251"/>
      <c r="F2781" s="251"/>
      <c r="G2781" s="251" t="s">
        <v>23</v>
      </c>
      <c r="H2781" s="251" t="s">
        <v>23</v>
      </c>
      <c r="I2781" s="679">
        <v>5404</v>
      </c>
      <c r="J2781" s="251" t="s">
        <v>956</v>
      </c>
      <c r="K2781" s="251" t="s">
        <v>2495</v>
      </c>
      <c r="L2781" s="239"/>
      <c r="M2781" s="239"/>
      <c r="N2781" s="239"/>
      <c r="O2781" s="239"/>
    </row>
    <row r="2782" spans="2:15" ht="29">
      <c r="B2782" s="251" t="s">
        <v>1438</v>
      </c>
      <c r="C2782" s="251" t="s">
        <v>4257</v>
      </c>
      <c r="D2782" s="251" t="s">
        <v>4008</v>
      </c>
      <c r="E2782" s="251"/>
      <c r="F2782" s="251"/>
      <c r="G2782" s="251" t="s">
        <v>23</v>
      </c>
      <c r="H2782" s="251" t="s">
        <v>23</v>
      </c>
      <c r="I2782" s="679">
        <v>10.14</v>
      </c>
      <c r="J2782" s="251" t="s">
        <v>956</v>
      </c>
      <c r="K2782" s="251" t="s">
        <v>2495</v>
      </c>
      <c r="L2782" s="239"/>
      <c r="M2782" s="239"/>
      <c r="N2782" s="239"/>
      <c r="O2782" s="239"/>
    </row>
    <row r="2783" spans="2:15" ht="29">
      <c r="B2783" s="251" t="s">
        <v>1438</v>
      </c>
      <c r="C2783" s="251" t="s">
        <v>4257</v>
      </c>
      <c r="D2783" s="251" t="s">
        <v>4012</v>
      </c>
      <c r="E2783" s="251"/>
      <c r="F2783" s="251"/>
      <c r="G2783" s="251" t="s">
        <v>23</v>
      </c>
      <c r="H2783" s="251" t="s">
        <v>23</v>
      </c>
      <c r="I2783" s="679">
        <v>2001</v>
      </c>
      <c r="J2783" s="251" t="s">
        <v>956</v>
      </c>
      <c r="K2783" s="251" t="s">
        <v>2495</v>
      </c>
      <c r="L2783" s="239"/>
      <c r="M2783" s="239"/>
      <c r="N2783" s="239"/>
      <c r="O2783" s="239"/>
    </row>
    <row r="2784" spans="2:15" ht="29">
      <c r="B2784" s="251" t="s">
        <v>1438</v>
      </c>
      <c r="C2784" s="251" t="s">
        <v>4257</v>
      </c>
      <c r="D2784" s="251" t="s">
        <v>4008</v>
      </c>
      <c r="E2784" s="251"/>
      <c r="F2784" s="251"/>
      <c r="G2784" s="251" t="s">
        <v>23</v>
      </c>
      <c r="H2784" s="251" t="s">
        <v>23</v>
      </c>
      <c r="I2784" s="679">
        <v>13988</v>
      </c>
      <c r="J2784" s="251" t="s">
        <v>956</v>
      </c>
      <c r="K2784" s="251" t="s">
        <v>2495</v>
      </c>
      <c r="L2784" s="239"/>
      <c r="M2784" s="239"/>
      <c r="N2784" s="239"/>
      <c r="O2784" s="239"/>
    </row>
    <row r="2785" spans="2:15" ht="29">
      <c r="B2785" s="251" t="s">
        <v>1438</v>
      </c>
      <c r="C2785" s="251" t="s">
        <v>4257</v>
      </c>
      <c r="D2785" s="251" t="s">
        <v>4008</v>
      </c>
      <c r="E2785" s="251"/>
      <c r="F2785" s="251"/>
      <c r="G2785" s="251" t="s">
        <v>23</v>
      </c>
      <c r="H2785" s="251" t="s">
        <v>23</v>
      </c>
      <c r="I2785" s="679">
        <v>66561</v>
      </c>
      <c r="J2785" s="251" t="s">
        <v>956</v>
      </c>
      <c r="K2785" s="251" t="s">
        <v>2495</v>
      </c>
      <c r="L2785" s="239"/>
      <c r="M2785" s="239"/>
      <c r="N2785" s="239"/>
      <c r="O2785" s="239"/>
    </row>
    <row r="2786" spans="2:15" ht="29">
      <c r="B2786" s="251" t="s">
        <v>1438</v>
      </c>
      <c r="C2786" s="251" t="s">
        <v>4257</v>
      </c>
      <c r="D2786" s="251" t="s">
        <v>4008</v>
      </c>
      <c r="E2786" s="251"/>
      <c r="F2786" s="251"/>
      <c r="G2786" s="251" t="s">
        <v>23</v>
      </c>
      <c r="H2786" s="251" t="s">
        <v>23</v>
      </c>
      <c r="I2786" s="679">
        <v>14.91</v>
      </c>
      <c r="J2786" s="251" t="s">
        <v>956</v>
      </c>
      <c r="K2786" s="251" t="s">
        <v>2495</v>
      </c>
      <c r="L2786" s="239"/>
      <c r="M2786" s="239"/>
      <c r="N2786" s="239"/>
      <c r="O2786" s="239"/>
    </row>
    <row r="2787" spans="2:15" ht="29">
      <c r="B2787" s="251" t="s">
        <v>1438</v>
      </c>
      <c r="C2787" s="251" t="s">
        <v>4257</v>
      </c>
      <c r="D2787" s="251" t="s">
        <v>4008</v>
      </c>
      <c r="E2787" s="251"/>
      <c r="F2787" s="251"/>
      <c r="G2787" s="251" t="s">
        <v>23</v>
      </c>
      <c r="H2787" s="251" t="s">
        <v>23</v>
      </c>
      <c r="I2787" s="679">
        <v>13541</v>
      </c>
      <c r="J2787" s="251" t="s">
        <v>956</v>
      </c>
      <c r="K2787" s="251" t="s">
        <v>2495</v>
      </c>
      <c r="L2787" s="239"/>
      <c r="M2787" s="239"/>
      <c r="N2787" s="239"/>
      <c r="O2787" s="239"/>
    </row>
    <row r="2788" spans="2:15" ht="29">
      <c r="B2788" s="251" t="s">
        <v>1438</v>
      </c>
      <c r="C2788" s="251" t="s">
        <v>4257</v>
      </c>
      <c r="D2788" s="251" t="s">
        <v>4008</v>
      </c>
      <c r="E2788" s="251"/>
      <c r="F2788" s="251"/>
      <c r="G2788" s="251" t="s">
        <v>23</v>
      </c>
      <c r="H2788" s="251" t="s">
        <v>23</v>
      </c>
      <c r="I2788" s="679">
        <v>11146</v>
      </c>
      <c r="J2788" s="251" t="s">
        <v>956</v>
      </c>
      <c r="K2788" s="251" t="s">
        <v>2495</v>
      </c>
      <c r="L2788" s="239"/>
      <c r="M2788" s="239"/>
      <c r="N2788" s="239"/>
      <c r="O2788" s="239"/>
    </row>
    <row r="2789" spans="2:15" ht="29">
      <c r="B2789" s="251" t="s">
        <v>1438</v>
      </c>
      <c r="C2789" s="251" t="s">
        <v>4257</v>
      </c>
      <c r="D2789" s="251" t="s">
        <v>4008</v>
      </c>
      <c r="E2789" s="251"/>
      <c r="F2789" s="251"/>
      <c r="G2789" s="251" t="s">
        <v>23</v>
      </c>
      <c r="H2789" s="251" t="s">
        <v>23</v>
      </c>
      <c r="I2789" s="679">
        <v>9883</v>
      </c>
      <c r="J2789" s="251" t="s">
        <v>956</v>
      </c>
      <c r="K2789" s="251" t="s">
        <v>2495</v>
      </c>
      <c r="L2789" s="239"/>
      <c r="M2789" s="239"/>
      <c r="N2789" s="239"/>
      <c r="O2789" s="239"/>
    </row>
    <row r="2790" spans="2:15" ht="29">
      <c r="B2790" s="251" t="s">
        <v>1438</v>
      </c>
      <c r="C2790" s="251" t="s">
        <v>4257</v>
      </c>
      <c r="D2790" s="251" t="s">
        <v>4008</v>
      </c>
      <c r="E2790" s="251"/>
      <c r="F2790" s="251"/>
      <c r="G2790" s="251" t="s">
        <v>23</v>
      </c>
      <c r="H2790" s="251" t="s">
        <v>23</v>
      </c>
      <c r="I2790" s="679">
        <v>14857</v>
      </c>
      <c r="J2790" s="251" t="s">
        <v>956</v>
      </c>
      <c r="K2790" s="251" t="s">
        <v>2495</v>
      </c>
      <c r="L2790" s="239"/>
      <c r="M2790" s="239"/>
      <c r="N2790" s="239"/>
      <c r="O2790" s="239"/>
    </row>
    <row r="2791" spans="2:15" ht="29">
      <c r="B2791" s="251" t="s">
        <v>1438</v>
      </c>
      <c r="C2791" s="251" t="s">
        <v>4257</v>
      </c>
      <c r="D2791" s="251" t="s">
        <v>4008</v>
      </c>
      <c r="E2791" s="251"/>
      <c r="F2791" s="251"/>
      <c r="G2791" s="251" t="s">
        <v>23</v>
      </c>
      <c r="H2791" s="251" t="s">
        <v>23</v>
      </c>
      <c r="I2791" s="679">
        <v>17709</v>
      </c>
      <c r="J2791" s="251" t="s">
        <v>956</v>
      </c>
      <c r="K2791" s="251" t="s">
        <v>2495</v>
      </c>
      <c r="L2791" s="239"/>
      <c r="M2791" s="239"/>
      <c r="N2791" s="239"/>
      <c r="O2791" s="239"/>
    </row>
    <row r="2792" spans="2:15" ht="29">
      <c r="B2792" s="251" t="s">
        <v>1438</v>
      </c>
      <c r="C2792" s="251" t="s">
        <v>4257</v>
      </c>
      <c r="D2792" s="251" t="s">
        <v>4008</v>
      </c>
      <c r="E2792" s="251"/>
      <c r="F2792" s="251"/>
      <c r="G2792" s="251" t="s">
        <v>23</v>
      </c>
      <c r="H2792" s="251" t="s">
        <v>23</v>
      </c>
      <c r="I2792" s="679">
        <v>14877</v>
      </c>
      <c r="J2792" s="251" t="s">
        <v>956</v>
      </c>
      <c r="K2792" s="251" t="s">
        <v>2495</v>
      </c>
      <c r="L2792" s="239"/>
      <c r="M2792" s="239"/>
      <c r="N2792" s="239"/>
      <c r="O2792" s="239"/>
    </row>
    <row r="2793" spans="2:15" ht="29">
      <c r="B2793" s="251" t="s">
        <v>1438</v>
      </c>
      <c r="C2793" s="251" t="s">
        <v>4257</v>
      </c>
      <c r="D2793" s="251" t="s">
        <v>4008</v>
      </c>
      <c r="E2793" s="251"/>
      <c r="F2793" s="251"/>
      <c r="G2793" s="251" t="s">
        <v>23</v>
      </c>
      <c r="H2793" s="251" t="s">
        <v>23</v>
      </c>
      <c r="I2793" s="679">
        <v>11036</v>
      </c>
      <c r="J2793" s="251" t="s">
        <v>956</v>
      </c>
      <c r="K2793" s="251" t="s">
        <v>2495</v>
      </c>
      <c r="L2793" s="239"/>
      <c r="M2793" s="239"/>
      <c r="N2793" s="239"/>
      <c r="O2793" s="239"/>
    </row>
    <row r="2794" spans="2:15" ht="29">
      <c r="B2794" s="251" t="s">
        <v>1438</v>
      </c>
      <c r="C2794" s="251" t="s">
        <v>4257</v>
      </c>
      <c r="D2794" s="251" t="s">
        <v>4008</v>
      </c>
      <c r="E2794" s="251"/>
      <c r="F2794" s="251"/>
      <c r="G2794" s="251" t="s">
        <v>23</v>
      </c>
      <c r="H2794" s="251" t="s">
        <v>23</v>
      </c>
      <c r="I2794" s="679">
        <v>17</v>
      </c>
      <c r="J2794" s="251" t="s">
        <v>956</v>
      </c>
      <c r="K2794" s="251" t="s">
        <v>2495</v>
      </c>
      <c r="L2794" s="239"/>
      <c r="M2794" s="239"/>
      <c r="N2794" s="239"/>
      <c r="O2794" s="239"/>
    </row>
    <row r="2795" spans="2:15" ht="29">
      <c r="B2795" s="251" t="s">
        <v>1438</v>
      </c>
      <c r="C2795" s="251" t="s">
        <v>4257</v>
      </c>
      <c r="D2795" s="251" t="s">
        <v>4008</v>
      </c>
      <c r="E2795" s="251"/>
      <c r="F2795" s="251"/>
      <c r="G2795" s="251" t="s">
        <v>23</v>
      </c>
      <c r="H2795" s="251" t="s">
        <v>23</v>
      </c>
      <c r="I2795" s="679">
        <v>11824</v>
      </c>
      <c r="J2795" s="251" t="s">
        <v>956</v>
      </c>
      <c r="K2795" s="251" t="s">
        <v>2495</v>
      </c>
      <c r="L2795" s="239"/>
      <c r="M2795" s="239"/>
      <c r="N2795" s="239"/>
      <c r="O2795" s="239"/>
    </row>
    <row r="2796" spans="2:15" ht="29">
      <c r="B2796" s="251" t="s">
        <v>1438</v>
      </c>
      <c r="C2796" s="251" t="s">
        <v>4257</v>
      </c>
      <c r="D2796" s="251" t="s">
        <v>4008</v>
      </c>
      <c r="E2796" s="251"/>
      <c r="F2796" s="251"/>
      <c r="G2796" s="251" t="s">
        <v>23</v>
      </c>
      <c r="H2796" s="251" t="s">
        <v>23</v>
      </c>
      <c r="I2796" s="679">
        <v>9.11</v>
      </c>
      <c r="J2796" s="251" t="s">
        <v>956</v>
      </c>
      <c r="K2796" s="251" t="s">
        <v>2495</v>
      </c>
      <c r="L2796" s="239"/>
      <c r="M2796" s="239"/>
      <c r="N2796" s="239"/>
      <c r="O2796" s="239"/>
    </row>
    <row r="2797" spans="2:15" ht="29">
      <c r="B2797" s="251" t="s">
        <v>1438</v>
      </c>
      <c r="C2797" s="251" t="s">
        <v>4257</v>
      </c>
      <c r="D2797" s="251" t="s">
        <v>4008</v>
      </c>
      <c r="E2797" s="251"/>
      <c r="F2797" s="251"/>
      <c r="G2797" s="251" t="s">
        <v>23</v>
      </c>
      <c r="H2797" s="251" t="s">
        <v>23</v>
      </c>
      <c r="I2797" s="679">
        <v>8544</v>
      </c>
      <c r="J2797" s="251" t="s">
        <v>956</v>
      </c>
      <c r="K2797" s="251" t="s">
        <v>2495</v>
      </c>
      <c r="L2797" s="239"/>
      <c r="M2797" s="239"/>
      <c r="N2797" s="239"/>
      <c r="O2797" s="239"/>
    </row>
    <row r="2798" spans="2:15" ht="29">
      <c r="B2798" s="251" t="s">
        <v>1438</v>
      </c>
      <c r="C2798" s="251" t="s">
        <v>4257</v>
      </c>
      <c r="D2798" s="251" t="s">
        <v>4008</v>
      </c>
      <c r="E2798" s="251"/>
      <c r="F2798" s="251"/>
      <c r="G2798" s="251" t="s">
        <v>23</v>
      </c>
      <c r="H2798" s="251" t="s">
        <v>23</v>
      </c>
      <c r="I2798" s="679">
        <v>14374</v>
      </c>
      <c r="J2798" s="251" t="s">
        <v>956</v>
      </c>
      <c r="K2798" s="251" t="s">
        <v>2495</v>
      </c>
      <c r="L2798" s="239"/>
      <c r="M2798" s="239"/>
      <c r="N2798" s="239"/>
      <c r="O2798" s="239"/>
    </row>
    <row r="2799" spans="2:15" ht="29">
      <c r="B2799" s="251" t="s">
        <v>1438</v>
      </c>
      <c r="C2799" s="251" t="s">
        <v>4257</v>
      </c>
      <c r="D2799" s="251" t="s">
        <v>4008</v>
      </c>
      <c r="E2799" s="251"/>
      <c r="F2799" s="251"/>
      <c r="G2799" s="251" t="s">
        <v>23</v>
      </c>
      <c r="H2799" s="251" t="s">
        <v>23</v>
      </c>
      <c r="I2799" s="679">
        <v>11358</v>
      </c>
      <c r="J2799" s="251" t="s">
        <v>956</v>
      </c>
      <c r="K2799" s="251" t="s">
        <v>2495</v>
      </c>
      <c r="L2799" s="239"/>
      <c r="M2799" s="239"/>
      <c r="N2799" s="239"/>
      <c r="O2799" s="239"/>
    </row>
    <row r="2800" spans="2:15" ht="29">
      <c r="B2800" s="251" t="s">
        <v>1438</v>
      </c>
      <c r="C2800" s="251" t="s">
        <v>4257</v>
      </c>
      <c r="D2800" s="251" t="s">
        <v>4008</v>
      </c>
      <c r="E2800" s="251"/>
      <c r="F2800" s="251"/>
      <c r="G2800" s="251" t="s">
        <v>23</v>
      </c>
      <c r="H2800" s="251" t="s">
        <v>23</v>
      </c>
      <c r="I2800" s="679">
        <v>10725</v>
      </c>
      <c r="J2800" s="251" t="s">
        <v>956</v>
      </c>
      <c r="K2800" s="251" t="s">
        <v>2495</v>
      </c>
      <c r="L2800" s="239"/>
      <c r="M2800" s="239"/>
      <c r="N2800" s="239"/>
      <c r="O2800" s="239"/>
    </row>
    <row r="2801" spans="2:15" ht="29">
      <c r="B2801" s="251" t="s">
        <v>1438</v>
      </c>
      <c r="C2801" s="251" t="s">
        <v>4257</v>
      </c>
      <c r="D2801" s="251" t="s">
        <v>4008</v>
      </c>
      <c r="E2801" s="251"/>
      <c r="F2801" s="251"/>
      <c r="G2801" s="251" t="s">
        <v>23</v>
      </c>
      <c r="H2801" s="251" t="s">
        <v>23</v>
      </c>
      <c r="I2801" s="679">
        <v>15703</v>
      </c>
      <c r="J2801" s="251" t="s">
        <v>956</v>
      </c>
      <c r="K2801" s="251" t="s">
        <v>2495</v>
      </c>
      <c r="L2801" s="239"/>
      <c r="M2801" s="239"/>
      <c r="N2801" s="239"/>
      <c r="O2801" s="239"/>
    </row>
    <row r="2802" spans="2:15" ht="29">
      <c r="B2802" s="251" t="s">
        <v>1438</v>
      </c>
      <c r="C2802" s="251" t="s">
        <v>4257</v>
      </c>
      <c r="D2802" s="251" t="s">
        <v>4008</v>
      </c>
      <c r="E2802" s="251"/>
      <c r="F2802" s="251"/>
      <c r="G2802" s="251" t="s">
        <v>23</v>
      </c>
      <c r="H2802" s="251" t="s">
        <v>23</v>
      </c>
      <c r="I2802" s="679">
        <v>13277</v>
      </c>
      <c r="J2802" s="251" t="s">
        <v>956</v>
      </c>
      <c r="K2802" s="251" t="s">
        <v>2495</v>
      </c>
      <c r="L2802" s="239"/>
      <c r="M2802" s="239"/>
      <c r="N2802" s="239"/>
      <c r="O2802" s="239"/>
    </row>
    <row r="2803" spans="2:15" ht="29">
      <c r="B2803" s="251" t="s">
        <v>1438</v>
      </c>
      <c r="C2803" s="251" t="s">
        <v>4257</v>
      </c>
      <c r="D2803" s="251" t="s">
        <v>4008</v>
      </c>
      <c r="E2803" s="251"/>
      <c r="F2803" s="251"/>
      <c r="G2803" s="251" t="s">
        <v>23</v>
      </c>
      <c r="H2803" s="251" t="s">
        <v>23</v>
      </c>
      <c r="I2803" s="679">
        <v>15.65</v>
      </c>
      <c r="J2803" s="251" t="s">
        <v>956</v>
      </c>
      <c r="K2803" s="251" t="s">
        <v>2495</v>
      </c>
      <c r="L2803" s="239"/>
      <c r="M2803" s="239"/>
      <c r="N2803" s="239"/>
      <c r="O2803" s="239"/>
    </row>
    <row r="2804" spans="2:15" ht="29">
      <c r="B2804" s="251" t="s">
        <v>1438</v>
      </c>
      <c r="C2804" s="251" t="s">
        <v>4257</v>
      </c>
      <c r="D2804" s="251" t="s">
        <v>4008</v>
      </c>
      <c r="E2804" s="251"/>
      <c r="F2804" s="251"/>
      <c r="G2804" s="251" t="s">
        <v>23</v>
      </c>
      <c r="H2804" s="251" t="s">
        <v>23</v>
      </c>
      <c r="I2804" s="679">
        <v>15567</v>
      </c>
      <c r="J2804" s="251" t="s">
        <v>956</v>
      </c>
      <c r="K2804" s="251" t="s">
        <v>2495</v>
      </c>
      <c r="L2804" s="239"/>
      <c r="M2804" s="239"/>
      <c r="N2804" s="239"/>
      <c r="O2804" s="239"/>
    </row>
    <row r="2805" spans="2:15" ht="29">
      <c r="B2805" s="251" t="s">
        <v>1438</v>
      </c>
      <c r="C2805" s="251" t="s">
        <v>4257</v>
      </c>
      <c r="D2805" s="251" t="s">
        <v>4008</v>
      </c>
      <c r="E2805" s="251"/>
      <c r="F2805" s="251"/>
      <c r="G2805" s="251" t="s">
        <v>23</v>
      </c>
      <c r="H2805" s="251" t="s">
        <v>23</v>
      </c>
      <c r="I2805" s="679">
        <v>14018</v>
      </c>
      <c r="J2805" s="251" t="s">
        <v>956</v>
      </c>
      <c r="K2805" s="251" t="s">
        <v>2495</v>
      </c>
      <c r="L2805" s="239"/>
      <c r="M2805" s="239"/>
      <c r="N2805" s="239"/>
      <c r="O2805" s="239"/>
    </row>
    <row r="2806" spans="2:15" ht="29">
      <c r="B2806" s="251" t="s">
        <v>1438</v>
      </c>
      <c r="C2806" s="251" t="s">
        <v>4257</v>
      </c>
      <c r="D2806" s="251" t="s">
        <v>4008</v>
      </c>
      <c r="E2806" s="251"/>
      <c r="F2806" s="251"/>
      <c r="G2806" s="251" t="s">
        <v>23</v>
      </c>
      <c r="H2806" s="251" t="s">
        <v>23</v>
      </c>
      <c r="I2806" s="679">
        <v>9535</v>
      </c>
      <c r="J2806" s="251" t="s">
        <v>956</v>
      </c>
      <c r="K2806" s="251" t="s">
        <v>2495</v>
      </c>
      <c r="L2806" s="239"/>
      <c r="M2806" s="239"/>
      <c r="N2806" s="239"/>
      <c r="O2806" s="239"/>
    </row>
    <row r="2807" spans="2:15" ht="29">
      <c r="B2807" s="251" t="s">
        <v>1438</v>
      </c>
      <c r="C2807" s="251" t="s">
        <v>4257</v>
      </c>
      <c r="D2807" s="251" t="s">
        <v>4008</v>
      </c>
      <c r="E2807" s="251"/>
      <c r="F2807" s="251"/>
      <c r="G2807" s="251" t="s">
        <v>23</v>
      </c>
      <c r="H2807" s="251" t="s">
        <v>23</v>
      </c>
      <c r="I2807" s="679">
        <v>7293</v>
      </c>
      <c r="J2807" s="251" t="s">
        <v>956</v>
      </c>
      <c r="K2807" s="251" t="s">
        <v>2495</v>
      </c>
      <c r="L2807" s="239"/>
      <c r="M2807" s="239"/>
      <c r="N2807" s="239"/>
      <c r="O2807" s="239"/>
    </row>
    <row r="2808" spans="2:15" ht="29">
      <c r="B2808" s="251" t="s">
        <v>1438</v>
      </c>
      <c r="C2808" s="251" t="s">
        <v>4257</v>
      </c>
      <c r="D2808" s="251" t="s">
        <v>4008</v>
      </c>
      <c r="E2808" s="251"/>
      <c r="F2808" s="251"/>
      <c r="G2808" s="251" t="s">
        <v>23</v>
      </c>
      <c r="H2808" s="251" t="s">
        <v>23</v>
      </c>
      <c r="I2808" s="679">
        <v>10939</v>
      </c>
      <c r="J2808" s="251" t="s">
        <v>956</v>
      </c>
      <c r="K2808" s="251" t="s">
        <v>2495</v>
      </c>
      <c r="L2808" s="239"/>
      <c r="M2808" s="239"/>
      <c r="N2808" s="239"/>
      <c r="O2808" s="239"/>
    </row>
    <row r="2809" spans="2:15" ht="29">
      <c r="B2809" s="251" t="s">
        <v>1438</v>
      </c>
      <c r="C2809" s="251" t="s">
        <v>4257</v>
      </c>
      <c r="D2809" s="251" t="s">
        <v>4012</v>
      </c>
      <c r="E2809" s="251"/>
      <c r="F2809" s="251"/>
      <c r="G2809" s="251" t="s">
        <v>23</v>
      </c>
      <c r="H2809" s="251" t="s">
        <v>23</v>
      </c>
      <c r="I2809" s="679">
        <v>11.21</v>
      </c>
      <c r="J2809" s="251" t="s">
        <v>956</v>
      </c>
      <c r="K2809" s="251" t="s">
        <v>2495</v>
      </c>
      <c r="L2809" s="239"/>
      <c r="M2809" s="239"/>
      <c r="N2809" s="239"/>
      <c r="O2809" s="239"/>
    </row>
    <row r="2810" spans="2:15" ht="29">
      <c r="B2810" s="251" t="s">
        <v>1438</v>
      </c>
      <c r="C2810" s="251" t="s">
        <v>4257</v>
      </c>
      <c r="D2810" s="251" t="s">
        <v>4008</v>
      </c>
      <c r="E2810" s="251"/>
      <c r="F2810" s="251"/>
      <c r="G2810" s="251" t="s">
        <v>23</v>
      </c>
      <c r="H2810" s="251" t="s">
        <v>23</v>
      </c>
      <c r="I2810" s="679">
        <v>13056</v>
      </c>
      <c r="J2810" s="251" t="s">
        <v>956</v>
      </c>
      <c r="K2810" s="251" t="s">
        <v>2495</v>
      </c>
      <c r="L2810" s="239"/>
      <c r="M2810" s="239"/>
      <c r="N2810" s="239"/>
      <c r="O2810" s="239"/>
    </row>
    <row r="2811" spans="2:15" ht="29">
      <c r="B2811" s="251" t="s">
        <v>1438</v>
      </c>
      <c r="C2811" s="251" t="s">
        <v>4257</v>
      </c>
      <c r="D2811" s="251" t="s">
        <v>4008</v>
      </c>
      <c r="E2811" s="251"/>
      <c r="F2811" s="251"/>
      <c r="G2811" s="251" t="s">
        <v>23</v>
      </c>
      <c r="H2811" s="251" t="s">
        <v>23</v>
      </c>
      <c r="I2811" s="679">
        <v>12006</v>
      </c>
      <c r="J2811" s="251" t="s">
        <v>956</v>
      </c>
      <c r="K2811" s="251" t="s">
        <v>2495</v>
      </c>
      <c r="L2811" s="239"/>
      <c r="M2811" s="239"/>
      <c r="N2811" s="239"/>
      <c r="O2811" s="239"/>
    </row>
    <row r="2812" spans="2:15" ht="29">
      <c r="B2812" s="251" t="s">
        <v>1438</v>
      </c>
      <c r="C2812" s="251" t="s">
        <v>4257</v>
      </c>
      <c r="D2812" s="251" t="s">
        <v>4008</v>
      </c>
      <c r="E2812" s="251"/>
      <c r="F2812" s="251"/>
      <c r="G2812" s="251" t="s">
        <v>23</v>
      </c>
      <c r="H2812" s="251" t="s">
        <v>23</v>
      </c>
      <c r="I2812" s="679">
        <v>60919</v>
      </c>
      <c r="J2812" s="251" t="s">
        <v>956</v>
      </c>
      <c r="K2812" s="251" t="s">
        <v>2495</v>
      </c>
      <c r="L2812" s="239"/>
      <c r="M2812" s="239"/>
      <c r="N2812" s="239"/>
      <c r="O2812" s="239"/>
    </row>
    <row r="2813" spans="2:15" ht="29">
      <c r="B2813" s="251" t="s">
        <v>1438</v>
      </c>
      <c r="C2813" s="251" t="s">
        <v>4257</v>
      </c>
      <c r="D2813" s="251" t="s">
        <v>4008</v>
      </c>
      <c r="E2813" s="251"/>
      <c r="F2813" s="251"/>
      <c r="G2813" s="251" t="s">
        <v>23</v>
      </c>
      <c r="H2813" s="251" t="s">
        <v>23</v>
      </c>
      <c r="I2813" s="679">
        <v>20295</v>
      </c>
      <c r="J2813" s="251" t="s">
        <v>956</v>
      </c>
      <c r="K2813" s="251" t="s">
        <v>2495</v>
      </c>
      <c r="L2813" s="239"/>
      <c r="M2813" s="239"/>
      <c r="N2813" s="239"/>
      <c r="O2813" s="239"/>
    </row>
    <row r="2814" spans="2:15" ht="29">
      <c r="B2814" s="251" t="s">
        <v>1438</v>
      </c>
      <c r="C2814" s="251" t="s">
        <v>4257</v>
      </c>
      <c r="D2814" s="251" t="s">
        <v>4008</v>
      </c>
      <c r="E2814" s="251"/>
      <c r="F2814" s="251"/>
      <c r="G2814" s="251" t="s">
        <v>23</v>
      </c>
      <c r="H2814" s="251" t="s">
        <v>23</v>
      </c>
      <c r="I2814" s="679">
        <v>12375</v>
      </c>
      <c r="J2814" s="251" t="s">
        <v>956</v>
      </c>
      <c r="K2814" s="251" t="s">
        <v>2495</v>
      </c>
      <c r="L2814" s="239"/>
      <c r="M2814" s="239"/>
      <c r="N2814" s="239"/>
      <c r="O2814" s="239"/>
    </row>
    <row r="2815" spans="2:15" ht="29">
      <c r="B2815" s="251" t="s">
        <v>1438</v>
      </c>
      <c r="C2815" s="251" t="s">
        <v>4257</v>
      </c>
      <c r="D2815" s="251" t="s">
        <v>4008</v>
      </c>
      <c r="E2815" s="251"/>
      <c r="F2815" s="251"/>
      <c r="G2815" s="251" t="s">
        <v>23</v>
      </c>
      <c r="H2815" s="251" t="s">
        <v>23</v>
      </c>
      <c r="I2815" s="679">
        <v>16601</v>
      </c>
      <c r="J2815" s="251" t="s">
        <v>956</v>
      </c>
      <c r="K2815" s="251" t="s">
        <v>2495</v>
      </c>
      <c r="L2815" s="239"/>
      <c r="M2815" s="239"/>
      <c r="N2815" s="239"/>
      <c r="O2815" s="239"/>
    </row>
    <row r="2816" spans="2:15" ht="29">
      <c r="B2816" s="251" t="s">
        <v>1438</v>
      </c>
      <c r="C2816" s="251" t="s">
        <v>4257</v>
      </c>
      <c r="D2816" s="251" t="s">
        <v>4008</v>
      </c>
      <c r="E2816" s="251"/>
      <c r="F2816" s="251"/>
      <c r="G2816" s="251" t="s">
        <v>23</v>
      </c>
      <c r="H2816" s="251" t="s">
        <v>23</v>
      </c>
      <c r="I2816" s="679">
        <v>8733</v>
      </c>
      <c r="J2816" s="251" t="s">
        <v>956</v>
      </c>
      <c r="K2816" s="251" t="s">
        <v>2495</v>
      </c>
      <c r="L2816" s="239"/>
      <c r="M2816" s="239"/>
      <c r="N2816" s="239"/>
      <c r="O2816" s="239"/>
    </row>
    <row r="2817" spans="2:15" ht="29">
      <c r="B2817" s="251" t="s">
        <v>1438</v>
      </c>
      <c r="C2817" s="251" t="s">
        <v>4257</v>
      </c>
      <c r="D2817" s="251" t="s">
        <v>4008</v>
      </c>
      <c r="E2817" s="251"/>
      <c r="F2817" s="251"/>
      <c r="G2817" s="251" t="s">
        <v>23</v>
      </c>
      <c r="H2817" s="251" t="s">
        <v>23</v>
      </c>
      <c r="I2817" s="679">
        <v>18.27</v>
      </c>
      <c r="J2817" s="251" t="s">
        <v>956</v>
      </c>
      <c r="K2817" s="251" t="s">
        <v>2495</v>
      </c>
      <c r="L2817" s="239"/>
      <c r="M2817" s="239"/>
      <c r="N2817" s="239"/>
      <c r="O2817" s="239"/>
    </row>
    <row r="2818" spans="2:15" ht="29">
      <c r="B2818" s="251" t="s">
        <v>1438</v>
      </c>
      <c r="C2818" s="251" t="s">
        <v>4257</v>
      </c>
      <c r="D2818" s="251" t="s">
        <v>4008</v>
      </c>
      <c r="E2818" s="251"/>
      <c r="F2818" s="251"/>
      <c r="G2818" s="251" t="s">
        <v>23</v>
      </c>
      <c r="H2818" s="251" t="s">
        <v>23</v>
      </c>
      <c r="I2818" s="679">
        <v>11022</v>
      </c>
      <c r="J2818" s="251" t="s">
        <v>956</v>
      </c>
      <c r="K2818" s="251" t="s">
        <v>2495</v>
      </c>
      <c r="L2818" s="239"/>
      <c r="M2818" s="239"/>
      <c r="N2818" s="239"/>
      <c r="O2818" s="239"/>
    </row>
    <row r="2819" spans="2:15" ht="29">
      <c r="B2819" s="251" t="s">
        <v>1438</v>
      </c>
      <c r="C2819" s="251" t="s">
        <v>4257</v>
      </c>
      <c r="D2819" s="251" t="s">
        <v>4008</v>
      </c>
      <c r="E2819" s="251"/>
      <c r="F2819" s="251"/>
      <c r="G2819" s="251" t="s">
        <v>23</v>
      </c>
      <c r="H2819" s="251" t="s">
        <v>23</v>
      </c>
      <c r="I2819" s="679">
        <v>10707</v>
      </c>
      <c r="J2819" s="251" t="s">
        <v>956</v>
      </c>
      <c r="K2819" s="251" t="s">
        <v>2495</v>
      </c>
      <c r="L2819" s="239"/>
      <c r="M2819" s="239"/>
      <c r="N2819" s="239"/>
      <c r="O2819" s="239"/>
    </row>
    <row r="2820" spans="2:15" ht="29">
      <c r="B2820" s="251" t="s">
        <v>1438</v>
      </c>
      <c r="C2820" s="251" t="s">
        <v>4257</v>
      </c>
      <c r="D2820" s="251" t="s">
        <v>4008</v>
      </c>
      <c r="E2820" s="251"/>
      <c r="F2820" s="251"/>
      <c r="G2820" s="251" t="s">
        <v>23</v>
      </c>
      <c r="H2820" s="251" t="s">
        <v>23</v>
      </c>
      <c r="I2820" s="679">
        <v>13605</v>
      </c>
      <c r="J2820" s="251" t="s">
        <v>956</v>
      </c>
      <c r="K2820" s="251" t="s">
        <v>2495</v>
      </c>
      <c r="L2820" s="239"/>
      <c r="M2820" s="239"/>
      <c r="N2820" s="239"/>
      <c r="O2820" s="239"/>
    </row>
    <row r="2821" spans="2:15" ht="29">
      <c r="B2821" s="251" t="s">
        <v>1438</v>
      </c>
      <c r="C2821" s="251" t="s">
        <v>4257</v>
      </c>
      <c r="D2821" s="251" t="s">
        <v>4008</v>
      </c>
      <c r="E2821" s="251"/>
      <c r="F2821" s="251"/>
      <c r="G2821" s="251" t="s">
        <v>23</v>
      </c>
      <c r="H2821" s="251" t="s">
        <v>23</v>
      </c>
      <c r="I2821" s="679">
        <v>12.13</v>
      </c>
      <c r="J2821" s="251" t="s">
        <v>956</v>
      </c>
      <c r="K2821" s="251" t="s">
        <v>2495</v>
      </c>
      <c r="L2821" s="239"/>
      <c r="M2821" s="239"/>
      <c r="N2821" s="239"/>
      <c r="O2821" s="239"/>
    </row>
    <row r="2822" spans="2:15" ht="29">
      <c r="B2822" s="251" t="s">
        <v>1438</v>
      </c>
      <c r="C2822" s="251" t="s">
        <v>4257</v>
      </c>
      <c r="D2822" s="251" t="s">
        <v>4008</v>
      </c>
      <c r="E2822" s="251"/>
      <c r="F2822" s="251"/>
      <c r="G2822" s="251" t="s">
        <v>23</v>
      </c>
      <c r="H2822" s="251" t="s">
        <v>23</v>
      </c>
      <c r="I2822" s="679">
        <v>22492</v>
      </c>
      <c r="J2822" s="251" t="s">
        <v>956</v>
      </c>
      <c r="K2822" s="251" t="s">
        <v>2495</v>
      </c>
      <c r="L2822" s="239"/>
      <c r="M2822" s="239"/>
      <c r="N2822" s="239"/>
      <c r="O2822" s="239"/>
    </row>
    <row r="2823" spans="2:15" ht="29">
      <c r="B2823" s="251" t="s">
        <v>1438</v>
      </c>
      <c r="C2823" s="251" t="s">
        <v>4257</v>
      </c>
      <c r="D2823" s="251" t="s">
        <v>4008</v>
      </c>
      <c r="E2823" s="251"/>
      <c r="F2823" s="251"/>
      <c r="G2823" s="251" t="s">
        <v>23</v>
      </c>
      <c r="H2823" s="251" t="s">
        <v>23</v>
      </c>
      <c r="I2823" s="679">
        <v>18037</v>
      </c>
      <c r="J2823" s="251" t="s">
        <v>956</v>
      </c>
      <c r="K2823" s="251" t="s">
        <v>2495</v>
      </c>
      <c r="L2823" s="239"/>
      <c r="M2823" s="239"/>
      <c r="N2823" s="239"/>
      <c r="O2823" s="239"/>
    </row>
    <row r="2824" spans="2:15" ht="29">
      <c r="B2824" s="251" t="s">
        <v>1438</v>
      </c>
      <c r="C2824" s="251" t="s">
        <v>4257</v>
      </c>
      <c r="D2824" s="251" t="s">
        <v>4008</v>
      </c>
      <c r="E2824" s="251"/>
      <c r="F2824" s="251"/>
      <c r="G2824" s="251" t="s">
        <v>23</v>
      </c>
      <c r="H2824" s="251" t="s">
        <v>23</v>
      </c>
      <c r="I2824" s="679">
        <v>9266</v>
      </c>
      <c r="J2824" s="251" t="s">
        <v>956</v>
      </c>
      <c r="K2824" s="251" t="s">
        <v>2495</v>
      </c>
      <c r="L2824" s="239"/>
      <c r="M2824" s="239"/>
      <c r="N2824" s="239"/>
      <c r="O2824" s="239"/>
    </row>
    <row r="2825" spans="2:15" ht="29">
      <c r="B2825" s="251" t="s">
        <v>1438</v>
      </c>
      <c r="C2825" s="251" t="s">
        <v>4257</v>
      </c>
      <c r="D2825" s="251" t="s">
        <v>4008</v>
      </c>
      <c r="E2825" s="251"/>
      <c r="F2825" s="251"/>
      <c r="G2825" s="251" t="s">
        <v>23</v>
      </c>
      <c r="H2825" s="251" t="s">
        <v>23</v>
      </c>
      <c r="I2825" s="679">
        <v>8862</v>
      </c>
      <c r="J2825" s="251" t="s">
        <v>956</v>
      </c>
      <c r="K2825" s="251" t="s">
        <v>2495</v>
      </c>
      <c r="L2825" s="239"/>
      <c r="M2825" s="239"/>
      <c r="N2825" s="239"/>
      <c r="O2825" s="239"/>
    </row>
    <row r="2826" spans="2:15" ht="29">
      <c r="B2826" s="251" t="s">
        <v>1438</v>
      </c>
      <c r="C2826" s="251" t="s">
        <v>4257</v>
      </c>
      <c r="D2826" s="251" t="s">
        <v>4008</v>
      </c>
      <c r="E2826" s="251"/>
      <c r="F2826" s="251"/>
      <c r="G2826" s="251" t="s">
        <v>23</v>
      </c>
      <c r="H2826" s="251" t="s">
        <v>23</v>
      </c>
      <c r="I2826" s="679">
        <v>20834</v>
      </c>
      <c r="J2826" s="251" t="s">
        <v>956</v>
      </c>
      <c r="K2826" s="251" t="s">
        <v>2495</v>
      </c>
      <c r="L2826" s="239"/>
      <c r="M2826" s="239"/>
      <c r="N2826" s="239"/>
      <c r="O2826" s="239"/>
    </row>
    <row r="2827" spans="2:15" ht="29">
      <c r="B2827" s="251" t="s">
        <v>1438</v>
      </c>
      <c r="C2827" s="251" t="s">
        <v>4257</v>
      </c>
      <c r="D2827" s="251" t="s">
        <v>4008</v>
      </c>
      <c r="E2827" s="251"/>
      <c r="F2827" s="251"/>
      <c r="G2827" s="251" t="s">
        <v>23</v>
      </c>
      <c r="H2827" s="251" t="s">
        <v>23</v>
      </c>
      <c r="I2827" s="679">
        <v>9621</v>
      </c>
      <c r="J2827" s="251" t="s">
        <v>956</v>
      </c>
      <c r="K2827" s="251" t="s">
        <v>2495</v>
      </c>
      <c r="L2827" s="239"/>
      <c r="M2827" s="239"/>
      <c r="N2827" s="239"/>
      <c r="O2827" s="239"/>
    </row>
    <row r="2828" spans="2:15" ht="29">
      <c r="B2828" s="251" t="s">
        <v>1438</v>
      </c>
      <c r="C2828" s="251" t="s">
        <v>4257</v>
      </c>
      <c r="D2828" s="251" t="s">
        <v>4008</v>
      </c>
      <c r="E2828" s="251"/>
      <c r="F2828" s="251"/>
      <c r="G2828" s="251" t="s">
        <v>23</v>
      </c>
      <c r="H2828" s="251" t="s">
        <v>23</v>
      </c>
      <c r="I2828" s="679">
        <v>12819</v>
      </c>
      <c r="J2828" s="251" t="s">
        <v>956</v>
      </c>
      <c r="K2828" s="251" t="s">
        <v>2495</v>
      </c>
      <c r="L2828" s="239"/>
      <c r="M2828" s="239"/>
      <c r="N2828" s="239"/>
      <c r="O2828" s="239"/>
    </row>
    <row r="2829" spans="2:15" ht="29">
      <c r="B2829" s="251" t="s">
        <v>1438</v>
      </c>
      <c r="C2829" s="251" t="s">
        <v>4257</v>
      </c>
      <c r="D2829" s="251" t="s">
        <v>4008</v>
      </c>
      <c r="E2829" s="251"/>
      <c r="F2829" s="251"/>
      <c r="G2829" s="251" t="s">
        <v>23</v>
      </c>
      <c r="H2829" s="251" t="s">
        <v>23</v>
      </c>
      <c r="I2829" s="679">
        <v>11398</v>
      </c>
      <c r="J2829" s="251" t="s">
        <v>956</v>
      </c>
      <c r="K2829" s="251" t="s">
        <v>2495</v>
      </c>
      <c r="L2829" s="239"/>
      <c r="M2829" s="239"/>
      <c r="N2829" s="239"/>
      <c r="O2829" s="239"/>
    </row>
    <row r="2830" spans="2:15" ht="29">
      <c r="B2830" s="251" t="s">
        <v>1438</v>
      </c>
      <c r="C2830" s="251" t="s">
        <v>4257</v>
      </c>
      <c r="D2830" s="251" t="s">
        <v>4008</v>
      </c>
      <c r="E2830" s="251"/>
      <c r="F2830" s="251"/>
      <c r="G2830" s="251" t="s">
        <v>23</v>
      </c>
      <c r="H2830" s="251" t="s">
        <v>23</v>
      </c>
      <c r="I2830" s="679">
        <v>14167</v>
      </c>
      <c r="J2830" s="251" t="s">
        <v>956</v>
      </c>
      <c r="K2830" s="251" t="s">
        <v>2495</v>
      </c>
      <c r="L2830" s="239"/>
      <c r="M2830" s="239"/>
      <c r="N2830" s="239"/>
      <c r="O2830" s="239"/>
    </row>
    <row r="2831" spans="2:15" ht="29">
      <c r="B2831" s="251" t="s">
        <v>1438</v>
      </c>
      <c r="C2831" s="251" t="s">
        <v>4257</v>
      </c>
      <c r="D2831" s="251" t="s">
        <v>4008</v>
      </c>
      <c r="E2831" s="251"/>
      <c r="F2831" s="251"/>
      <c r="G2831" s="251" t="s">
        <v>23</v>
      </c>
      <c r="H2831" s="251" t="s">
        <v>23</v>
      </c>
      <c r="I2831" s="679">
        <v>64</v>
      </c>
      <c r="J2831" s="251" t="s">
        <v>956</v>
      </c>
      <c r="K2831" s="251" t="s">
        <v>2495</v>
      </c>
      <c r="L2831" s="239"/>
      <c r="M2831" s="239"/>
      <c r="N2831" s="239"/>
      <c r="O2831" s="239"/>
    </row>
    <row r="2832" spans="2:15" ht="29">
      <c r="B2832" s="251" t="s">
        <v>1438</v>
      </c>
      <c r="C2832" s="251" t="s">
        <v>4257</v>
      </c>
      <c r="D2832" s="251" t="s">
        <v>4012</v>
      </c>
      <c r="E2832" s="251"/>
      <c r="F2832" s="251"/>
      <c r="G2832" s="251" t="s">
        <v>23</v>
      </c>
      <c r="H2832" s="251" t="s">
        <v>23</v>
      </c>
      <c r="I2832" s="679">
        <v>5818</v>
      </c>
      <c r="J2832" s="251" t="s">
        <v>956</v>
      </c>
      <c r="K2832" s="251" t="s">
        <v>2495</v>
      </c>
      <c r="L2832" s="239"/>
      <c r="M2832" s="239"/>
      <c r="N2832" s="239"/>
      <c r="O2832" s="239"/>
    </row>
    <row r="2833" spans="2:15" ht="29">
      <c r="B2833" s="251" t="s">
        <v>1438</v>
      </c>
      <c r="C2833" s="251" t="s">
        <v>4257</v>
      </c>
      <c r="D2833" s="251" t="s">
        <v>4008</v>
      </c>
      <c r="E2833" s="251"/>
      <c r="F2833" s="251"/>
      <c r="G2833" s="251" t="s">
        <v>23</v>
      </c>
      <c r="H2833" s="251" t="s">
        <v>23</v>
      </c>
      <c r="I2833" s="679">
        <v>14263</v>
      </c>
      <c r="J2833" s="251" t="s">
        <v>956</v>
      </c>
      <c r="K2833" s="251" t="s">
        <v>2495</v>
      </c>
      <c r="L2833" s="239"/>
      <c r="M2833" s="239"/>
      <c r="N2833" s="239"/>
      <c r="O2833" s="239"/>
    </row>
    <row r="2834" spans="2:15" ht="29">
      <c r="B2834" s="251" t="s">
        <v>1438</v>
      </c>
      <c r="C2834" s="251" t="s">
        <v>4257</v>
      </c>
      <c r="D2834" s="251" t="s">
        <v>4008</v>
      </c>
      <c r="E2834" s="251"/>
      <c r="F2834" s="251"/>
      <c r="G2834" s="251" t="s">
        <v>23</v>
      </c>
      <c r="H2834" s="251" t="s">
        <v>23</v>
      </c>
      <c r="I2834" s="679">
        <v>12174</v>
      </c>
      <c r="J2834" s="251" t="s">
        <v>956</v>
      </c>
      <c r="K2834" s="251" t="s">
        <v>2495</v>
      </c>
      <c r="L2834" s="239"/>
      <c r="M2834" s="239"/>
      <c r="N2834" s="239"/>
      <c r="O2834" s="239"/>
    </row>
    <row r="2835" spans="2:15" ht="29">
      <c r="B2835" s="251" t="s">
        <v>1438</v>
      </c>
      <c r="C2835" s="251" t="s">
        <v>4257</v>
      </c>
      <c r="D2835" s="251" t="s">
        <v>4008</v>
      </c>
      <c r="E2835" s="251"/>
      <c r="F2835" s="251"/>
      <c r="G2835" s="251" t="s">
        <v>23</v>
      </c>
      <c r="H2835" s="251" t="s">
        <v>23</v>
      </c>
      <c r="I2835" s="679">
        <v>25176</v>
      </c>
      <c r="J2835" s="251" t="s">
        <v>956</v>
      </c>
      <c r="K2835" s="251" t="s">
        <v>2495</v>
      </c>
      <c r="L2835" s="239"/>
      <c r="M2835" s="239"/>
      <c r="N2835" s="239"/>
      <c r="O2835" s="239"/>
    </row>
    <row r="2836" spans="2:15" ht="29">
      <c r="B2836" s="251" t="s">
        <v>1438</v>
      </c>
      <c r="C2836" s="251" t="s">
        <v>4257</v>
      </c>
      <c r="D2836" s="251" t="s">
        <v>4008</v>
      </c>
      <c r="E2836" s="251"/>
      <c r="F2836" s="251"/>
      <c r="G2836" s="251" t="s">
        <v>23</v>
      </c>
      <c r="H2836" s="251" t="s">
        <v>23</v>
      </c>
      <c r="I2836" s="679">
        <v>3221</v>
      </c>
      <c r="J2836" s="251" t="s">
        <v>956</v>
      </c>
      <c r="K2836" s="251" t="s">
        <v>2495</v>
      </c>
      <c r="L2836" s="239"/>
      <c r="M2836" s="239"/>
      <c r="N2836" s="239"/>
      <c r="O2836" s="239"/>
    </row>
    <row r="2837" spans="2:15" ht="29">
      <c r="B2837" s="251" t="s">
        <v>1438</v>
      </c>
      <c r="C2837" s="251" t="s">
        <v>4257</v>
      </c>
      <c r="D2837" s="251" t="s">
        <v>4008</v>
      </c>
      <c r="E2837" s="251"/>
      <c r="F2837" s="251"/>
      <c r="G2837" s="251" t="s">
        <v>23</v>
      </c>
      <c r="H2837" s="251" t="s">
        <v>23</v>
      </c>
      <c r="I2837" s="679">
        <v>12629</v>
      </c>
      <c r="J2837" s="251" t="s">
        <v>956</v>
      </c>
      <c r="K2837" s="251" t="s">
        <v>2495</v>
      </c>
      <c r="L2837" s="239"/>
      <c r="M2837" s="239"/>
      <c r="N2837" s="239"/>
      <c r="O2837" s="239"/>
    </row>
    <row r="2838" spans="2:15" ht="29">
      <c r="B2838" s="251" t="s">
        <v>1438</v>
      </c>
      <c r="C2838" s="251" t="s">
        <v>4257</v>
      </c>
      <c r="D2838" s="251" t="s">
        <v>4008</v>
      </c>
      <c r="E2838" s="251"/>
      <c r="F2838" s="251"/>
      <c r="G2838" s="251" t="s">
        <v>23</v>
      </c>
      <c r="H2838" s="251" t="s">
        <v>23</v>
      </c>
      <c r="I2838" s="679">
        <v>13556</v>
      </c>
      <c r="J2838" s="251" t="s">
        <v>956</v>
      </c>
      <c r="K2838" s="251" t="s">
        <v>2495</v>
      </c>
      <c r="L2838" s="239"/>
      <c r="M2838" s="239"/>
      <c r="N2838" s="239"/>
      <c r="O2838" s="239"/>
    </row>
    <row r="2839" spans="2:15" ht="29">
      <c r="B2839" s="251" t="s">
        <v>1438</v>
      </c>
      <c r="C2839" s="251" t="s">
        <v>4257</v>
      </c>
      <c r="D2839" s="251" t="s">
        <v>4008</v>
      </c>
      <c r="E2839" s="251"/>
      <c r="F2839" s="251"/>
      <c r="G2839" s="251" t="s">
        <v>23</v>
      </c>
      <c r="H2839" s="251" t="s">
        <v>23</v>
      </c>
      <c r="I2839" s="679">
        <v>13357</v>
      </c>
      <c r="J2839" s="251" t="s">
        <v>956</v>
      </c>
      <c r="K2839" s="251" t="s">
        <v>2495</v>
      </c>
      <c r="L2839" s="239"/>
      <c r="M2839" s="239"/>
      <c r="N2839" s="239"/>
      <c r="O2839" s="239"/>
    </row>
    <row r="2840" spans="2:15" ht="29">
      <c r="B2840" s="251" t="s">
        <v>1438</v>
      </c>
      <c r="C2840" s="251" t="s">
        <v>4257</v>
      </c>
      <c r="D2840" s="251" t="s">
        <v>4008</v>
      </c>
      <c r="E2840" s="251"/>
      <c r="F2840" s="251"/>
      <c r="G2840" s="251" t="s">
        <v>23</v>
      </c>
      <c r="H2840" s="251" t="s">
        <v>23</v>
      </c>
      <c r="I2840" s="679">
        <v>11351</v>
      </c>
      <c r="J2840" s="251" t="s">
        <v>956</v>
      </c>
      <c r="K2840" s="251" t="s">
        <v>2495</v>
      </c>
      <c r="L2840" s="239"/>
      <c r="M2840" s="239"/>
      <c r="N2840" s="239"/>
      <c r="O2840" s="239"/>
    </row>
    <row r="2841" spans="2:15" ht="29">
      <c r="B2841" s="251" t="s">
        <v>1438</v>
      </c>
      <c r="C2841" s="251" t="s">
        <v>4257</v>
      </c>
      <c r="D2841" s="251" t="s">
        <v>4008</v>
      </c>
      <c r="E2841" s="251"/>
      <c r="F2841" s="251"/>
      <c r="G2841" s="251" t="s">
        <v>23</v>
      </c>
      <c r="H2841" s="251" t="s">
        <v>23</v>
      </c>
      <c r="I2841" s="679">
        <v>8632</v>
      </c>
      <c r="J2841" s="251" t="s">
        <v>956</v>
      </c>
      <c r="K2841" s="251" t="s">
        <v>2495</v>
      </c>
      <c r="L2841" s="239"/>
      <c r="M2841" s="239"/>
      <c r="N2841" s="239"/>
      <c r="O2841" s="239"/>
    </row>
    <row r="2842" spans="2:15" ht="29">
      <c r="B2842" s="251" t="s">
        <v>1438</v>
      </c>
      <c r="C2842" s="251" t="s">
        <v>4257</v>
      </c>
      <c r="D2842" s="251" t="s">
        <v>4008</v>
      </c>
      <c r="E2842" s="251"/>
      <c r="F2842" s="251"/>
      <c r="G2842" s="251" t="s">
        <v>23</v>
      </c>
      <c r="H2842" s="251" t="s">
        <v>23</v>
      </c>
      <c r="I2842" s="679">
        <v>13054</v>
      </c>
      <c r="J2842" s="251" t="s">
        <v>956</v>
      </c>
      <c r="K2842" s="251" t="s">
        <v>2495</v>
      </c>
      <c r="L2842" s="239"/>
      <c r="M2842" s="239"/>
      <c r="N2842" s="239"/>
      <c r="O2842" s="239"/>
    </row>
    <row r="2843" spans="2:15" ht="29">
      <c r="B2843" s="251" t="s">
        <v>1438</v>
      </c>
      <c r="C2843" s="251" t="s">
        <v>4257</v>
      </c>
      <c r="D2843" s="251" t="s">
        <v>4008</v>
      </c>
      <c r="E2843" s="251"/>
      <c r="F2843" s="251"/>
      <c r="G2843" s="251" t="s">
        <v>23</v>
      </c>
      <c r="H2843" s="251" t="s">
        <v>23</v>
      </c>
      <c r="I2843" s="679">
        <v>12.6</v>
      </c>
      <c r="J2843" s="251" t="s">
        <v>956</v>
      </c>
      <c r="K2843" s="251" t="s">
        <v>2495</v>
      </c>
      <c r="L2843" s="239"/>
      <c r="M2843" s="239"/>
      <c r="N2843" s="239"/>
      <c r="O2843" s="239"/>
    </row>
    <row r="2844" spans="2:15" ht="29">
      <c r="B2844" s="251" t="s">
        <v>1438</v>
      </c>
      <c r="C2844" s="251" t="s">
        <v>4257</v>
      </c>
      <c r="D2844" s="251" t="s">
        <v>4008</v>
      </c>
      <c r="E2844" s="251"/>
      <c r="F2844" s="251"/>
      <c r="G2844" s="251" t="s">
        <v>23</v>
      </c>
      <c r="H2844" s="251" t="s">
        <v>23</v>
      </c>
      <c r="I2844" s="679">
        <v>14398</v>
      </c>
      <c r="J2844" s="251" t="s">
        <v>956</v>
      </c>
      <c r="K2844" s="251" t="s">
        <v>2495</v>
      </c>
      <c r="L2844" s="239"/>
      <c r="M2844" s="239"/>
      <c r="N2844" s="239"/>
      <c r="O2844" s="239"/>
    </row>
    <row r="2845" spans="2:15" ht="29">
      <c r="B2845" s="251" t="s">
        <v>1438</v>
      </c>
      <c r="C2845" s="251" t="s">
        <v>4257</v>
      </c>
      <c r="D2845" s="251" t="s">
        <v>4008</v>
      </c>
      <c r="E2845" s="251"/>
      <c r="F2845" s="251"/>
      <c r="G2845" s="251" t="s">
        <v>23</v>
      </c>
      <c r="H2845" s="251" t="s">
        <v>23</v>
      </c>
      <c r="I2845" s="679">
        <v>14845</v>
      </c>
      <c r="J2845" s="251" t="s">
        <v>956</v>
      </c>
      <c r="K2845" s="251" t="s">
        <v>2495</v>
      </c>
      <c r="L2845" s="239"/>
      <c r="M2845" s="239"/>
      <c r="N2845" s="239"/>
      <c r="O2845" s="239"/>
    </row>
    <row r="2846" spans="2:15" ht="29">
      <c r="B2846" s="251" t="s">
        <v>1438</v>
      </c>
      <c r="C2846" s="251" t="s">
        <v>4257</v>
      </c>
      <c r="D2846" s="251" t="s">
        <v>4008</v>
      </c>
      <c r="E2846" s="251"/>
      <c r="F2846" s="251"/>
      <c r="G2846" s="251" t="s">
        <v>23</v>
      </c>
      <c r="H2846" s="251" t="s">
        <v>23</v>
      </c>
      <c r="I2846" s="679">
        <v>10464</v>
      </c>
      <c r="J2846" s="251" t="s">
        <v>956</v>
      </c>
      <c r="K2846" s="251" t="s">
        <v>2495</v>
      </c>
      <c r="L2846" s="239"/>
      <c r="M2846" s="239"/>
      <c r="N2846" s="239"/>
      <c r="O2846" s="239"/>
    </row>
    <row r="2847" spans="2:15" ht="29">
      <c r="B2847" s="251" t="s">
        <v>1438</v>
      </c>
      <c r="C2847" s="251" t="s">
        <v>4257</v>
      </c>
      <c r="D2847" s="251" t="s">
        <v>4012</v>
      </c>
      <c r="E2847" s="251"/>
      <c r="F2847" s="251"/>
      <c r="G2847" s="251" t="s">
        <v>23</v>
      </c>
      <c r="H2847" s="251" t="s">
        <v>23</v>
      </c>
      <c r="I2847" s="679">
        <v>11047</v>
      </c>
      <c r="J2847" s="251" t="s">
        <v>956</v>
      </c>
      <c r="K2847" s="251" t="s">
        <v>2495</v>
      </c>
      <c r="L2847" s="239"/>
      <c r="M2847" s="239"/>
      <c r="N2847" s="239"/>
      <c r="O2847" s="239"/>
    </row>
    <row r="2848" spans="2:15" ht="29">
      <c r="B2848" s="251" t="s">
        <v>1438</v>
      </c>
      <c r="C2848" s="251" t="s">
        <v>4257</v>
      </c>
      <c r="D2848" s="251" t="s">
        <v>4008</v>
      </c>
      <c r="E2848" s="251"/>
      <c r="F2848" s="251"/>
      <c r="G2848" s="251" t="s">
        <v>23</v>
      </c>
      <c r="H2848" s="251" t="s">
        <v>23</v>
      </c>
      <c r="I2848" s="679">
        <v>5029</v>
      </c>
      <c r="J2848" s="251" t="s">
        <v>956</v>
      </c>
      <c r="K2848" s="251" t="s">
        <v>2495</v>
      </c>
      <c r="L2848" s="239"/>
      <c r="M2848" s="239"/>
      <c r="N2848" s="239"/>
      <c r="O2848" s="239"/>
    </row>
    <row r="2849" spans="2:15" ht="29">
      <c r="B2849" s="251" t="s">
        <v>1438</v>
      </c>
      <c r="C2849" s="251" t="s">
        <v>4257</v>
      </c>
      <c r="D2849" s="251" t="s">
        <v>4008</v>
      </c>
      <c r="E2849" s="251"/>
      <c r="F2849" s="251"/>
      <c r="G2849" s="251" t="s">
        <v>23</v>
      </c>
      <c r="H2849" s="251" t="s">
        <v>23</v>
      </c>
      <c r="I2849" s="679">
        <v>63296</v>
      </c>
      <c r="J2849" s="251" t="s">
        <v>956</v>
      </c>
      <c r="K2849" s="251" t="s">
        <v>2495</v>
      </c>
      <c r="L2849" s="239"/>
      <c r="M2849" s="239"/>
      <c r="N2849" s="239"/>
      <c r="O2849" s="239"/>
    </row>
    <row r="2850" spans="2:15" ht="29">
      <c r="B2850" s="251" t="s">
        <v>1438</v>
      </c>
      <c r="C2850" s="251" t="s">
        <v>4257</v>
      </c>
      <c r="D2850" s="251" t="s">
        <v>4012</v>
      </c>
      <c r="E2850" s="251"/>
      <c r="F2850" s="251"/>
      <c r="G2850" s="251" t="s">
        <v>23</v>
      </c>
      <c r="H2850" s="251" t="s">
        <v>23</v>
      </c>
      <c r="I2850" s="679">
        <v>5675</v>
      </c>
      <c r="J2850" s="251" t="s">
        <v>956</v>
      </c>
      <c r="K2850" s="251" t="s">
        <v>2495</v>
      </c>
      <c r="L2850" s="239"/>
      <c r="M2850" s="239"/>
      <c r="N2850" s="239"/>
      <c r="O2850" s="239"/>
    </row>
    <row r="2851" spans="2:15" ht="29">
      <c r="B2851" s="251" t="s">
        <v>1438</v>
      </c>
      <c r="C2851" s="251" t="s">
        <v>4257</v>
      </c>
      <c r="D2851" s="251" t="s">
        <v>4008</v>
      </c>
      <c r="E2851" s="251"/>
      <c r="F2851" s="251"/>
      <c r="G2851" s="251" t="s">
        <v>23</v>
      </c>
      <c r="H2851" s="251" t="s">
        <v>23</v>
      </c>
      <c r="I2851" s="679">
        <v>17709</v>
      </c>
      <c r="J2851" s="251" t="s">
        <v>956</v>
      </c>
      <c r="K2851" s="251" t="s">
        <v>2495</v>
      </c>
      <c r="L2851" s="239"/>
      <c r="M2851" s="239"/>
      <c r="N2851" s="239"/>
      <c r="O2851" s="239"/>
    </row>
    <row r="2852" spans="2:15" ht="29">
      <c r="B2852" s="251" t="s">
        <v>1438</v>
      </c>
      <c r="C2852" s="251" t="s">
        <v>4257</v>
      </c>
      <c r="D2852" s="251" t="s">
        <v>4008</v>
      </c>
      <c r="E2852" s="251"/>
      <c r="F2852" s="251"/>
      <c r="G2852" s="251" t="s">
        <v>23</v>
      </c>
      <c r="H2852" s="251" t="s">
        <v>23</v>
      </c>
      <c r="I2852" s="679">
        <v>9175</v>
      </c>
      <c r="J2852" s="251" t="s">
        <v>956</v>
      </c>
      <c r="K2852" s="251" t="s">
        <v>2495</v>
      </c>
      <c r="L2852" s="239"/>
      <c r="M2852" s="239"/>
      <c r="N2852" s="239"/>
      <c r="O2852" s="239"/>
    </row>
    <row r="2853" spans="2:15" ht="29">
      <c r="B2853" s="251" t="s">
        <v>1438</v>
      </c>
      <c r="C2853" s="251" t="s">
        <v>4257</v>
      </c>
      <c r="D2853" s="251" t="s">
        <v>4008</v>
      </c>
      <c r="E2853" s="251"/>
      <c r="F2853" s="251"/>
      <c r="G2853" s="251" t="s">
        <v>23</v>
      </c>
      <c r="H2853" s="251" t="s">
        <v>23</v>
      </c>
      <c r="I2853" s="679">
        <v>13549</v>
      </c>
      <c r="J2853" s="251" t="s">
        <v>956</v>
      </c>
      <c r="K2853" s="251" t="s">
        <v>2495</v>
      </c>
      <c r="L2853" s="239"/>
      <c r="M2853" s="239"/>
      <c r="N2853" s="239"/>
      <c r="O2853" s="239"/>
    </row>
    <row r="2854" spans="2:15" ht="29">
      <c r="B2854" s="251" t="s">
        <v>1438</v>
      </c>
      <c r="C2854" s="251" t="s">
        <v>4257</v>
      </c>
      <c r="D2854" s="251" t="s">
        <v>4008</v>
      </c>
      <c r="E2854" s="251"/>
      <c r="F2854" s="251"/>
      <c r="G2854" s="251" t="s">
        <v>23</v>
      </c>
      <c r="H2854" s="251" t="s">
        <v>23</v>
      </c>
      <c r="I2854" s="679">
        <v>2321</v>
      </c>
      <c r="J2854" s="251" t="s">
        <v>956</v>
      </c>
      <c r="K2854" s="251" t="s">
        <v>2495</v>
      </c>
      <c r="L2854" s="239"/>
      <c r="M2854" s="239"/>
      <c r="N2854" s="239"/>
      <c r="O2854" s="239"/>
    </row>
    <row r="2855" spans="2:15" ht="29">
      <c r="B2855" s="251" t="s">
        <v>1438</v>
      </c>
      <c r="C2855" s="251" t="s">
        <v>4257</v>
      </c>
      <c r="D2855" s="251" t="s">
        <v>4008</v>
      </c>
      <c r="E2855" s="251"/>
      <c r="F2855" s="251"/>
      <c r="G2855" s="251" t="s">
        <v>23</v>
      </c>
      <c r="H2855" s="251" t="s">
        <v>23</v>
      </c>
      <c r="I2855" s="679">
        <v>41054</v>
      </c>
      <c r="J2855" s="251" t="s">
        <v>956</v>
      </c>
      <c r="K2855" s="251" t="s">
        <v>2495</v>
      </c>
      <c r="L2855" s="239"/>
      <c r="M2855" s="239"/>
      <c r="N2855" s="239"/>
      <c r="O2855" s="239"/>
    </row>
    <row r="2856" spans="2:15" ht="29">
      <c r="B2856" s="251" t="s">
        <v>1438</v>
      </c>
      <c r="C2856" s="251" t="s">
        <v>4257</v>
      </c>
      <c r="D2856" s="251" t="s">
        <v>4008</v>
      </c>
      <c r="E2856" s="251"/>
      <c r="F2856" s="251"/>
      <c r="G2856" s="251" t="s">
        <v>23</v>
      </c>
      <c r="H2856" s="251" t="s">
        <v>23</v>
      </c>
      <c r="I2856" s="679">
        <v>54001</v>
      </c>
      <c r="J2856" s="251" t="s">
        <v>956</v>
      </c>
      <c r="K2856" s="251" t="s">
        <v>2495</v>
      </c>
      <c r="L2856" s="239"/>
      <c r="M2856" s="239"/>
      <c r="N2856" s="239"/>
      <c r="O2856" s="239"/>
    </row>
    <row r="2857" spans="2:15" ht="29">
      <c r="B2857" s="251" t="s">
        <v>1438</v>
      </c>
      <c r="C2857" s="251" t="s">
        <v>4257</v>
      </c>
      <c r="D2857" s="251" t="s">
        <v>4008</v>
      </c>
      <c r="E2857" s="251"/>
      <c r="F2857" s="251"/>
      <c r="G2857" s="251" t="s">
        <v>23</v>
      </c>
      <c r="H2857" s="251" t="s">
        <v>23</v>
      </c>
      <c r="I2857" s="679">
        <v>14698</v>
      </c>
      <c r="J2857" s="251" t="s">
        <v>956</v>
      </c>
      <c r="K2857" s="251" t="s">
        <v>2495</v>
      </c>
      <c r="L2857" s="239"/>
      <c r="M2857" s="239"/>
      <c r="N2857" s="239"/>
      <c r="O2857" s="239"/>
    </row>
    <row r="2858" spans="2:15" ht="29">
      <c r="B2858" s="251" t="s">
        <v>1438</v>
      </c>
      <c r="C2858" s="251" t="s">
        <v>4257</v>
      </c>
      <c r="D2858" s="251" t="s">
        <v>4008</v>
      </c>
      <c r="E2858" s="251"/>
      <c r="F2858" s="251"/>
      <c r="G2858" s="251" t="s">
        <v>23</v>
      </c>
      <c r="H2858" s="251" t="s">
        <v>23</v>
      </c>
      <c r="I2858" s="679">
        <v>14707</v>
      </c>
      <c r="J2858" s="251" t="s">
        <v>956</v>
      </c>
      <c r="K2858" s="251" t="s">
        <v>2495</v>
      </c>
      <c r="L2858" s="239"/>
      <c r="M2858" s="239"/>
      <c r="N2858" s="239"/>
      <c r="O2858" s="239"/>
    </row>
    <row r="2859" spans="2:15" ht="29">
      <c r="B2859" s="251" t="s">
        <v>1438</v>
      </c>
      <c r="C2859" s="251" t="s">
        <v>4257</v>
      </c>
      <c r="D2859" s="251" t="s">
        <v>4008</v>
      </c>
      <c r="E2859" s="251"/>
      <c r="F2859" s="251"/>
      <c r="G2859" s="251" t="s">
        <v>23</v>
      </c>
      <c r="H2859" s="251" t="s">
        <v>23</v>
      </c>
      <c r="I2859" s="679">
        <v>10665</v>
      </c>
      <c r="J2859" s="251" t="s">
        <v>956</v>
      </c>
      <c r="K2859" s="251" t="s">
        <v>2495</v>
      </c>
      <c r="L2859" s="239"/>
      <c r="M2859" s="239"/>
      <c r="N2859" s="239"/>
      <c r="O2859" s="239"/>
    </row>
    <row r="2860" spans="2:15" ht="29">
      <c r="B2860" s="251" t="s">
        <v>1438</v>
      </c>
      <c r="C2860" s="251" t="s">
        <v>4257</v>
      </c>
      <c r="D2860" s="251" t="s">
        <v>949</v>
      </c>
      <c r="E2860" s="251"/>
      <c r="F2860" s="251"/>
      <c r="G2860" s="251" t="s">
        <v>23</v>
      </c>
      <c r="H2860" s="251" t="s">
        <v>23</v>
      </c>
      <c r="I2860" s="679">
        <v>0.26219999999999999</v>
      </c>
      <c r="J2860" s="251" t="s">
        <v>944</v>
      </c>
      <c r="K2860" s="251" t="s">
        <v>2495</v>
      </c>
      <c r="L2860" s="239"/>
      <c r="M2860" s="239"/>
      <c r="N2860" s="239"/>
      <c r="O2860" s="239"/>
    </row>
    <row r="2861" spans="2:15" ht="29">
      <c r="B2861" s="251" t="s">
        <v>1438</v>
      </c>
      <c r="C2861" s="251" t="s">
        <v>4257</v>
      </c>
      <c r="D2861" s="251" t="s">
        <v>949</v>
      </c>
      <c r="E2861" s="251"/>
      <c r="F2861" s="251"/>
      <c r="G2861" s="251" t="s">
        <v>23</v>
      </c>
      <c r="H2861" s="251" t="s">
        <v>23</v>
      </c>
      <c r="I2861" s="679">
        <v>6.21</v>
      </c>
      <c r="J2861" s="251" t="s">
        <v>944</v>
      </c>
      <c r="K2861" s="251" t="s">
        <v>2495</v>
      </c>
      <c r="L2861" s="239"/>
      <c r="M2861" s="239"/>
      <c r="N2861" s="239"/>
      <c r="O2861" s="239"/>
    </row>
    <row r="2862" spans="2:15" ht="29">
      <c r="B2862" s="251" t="s">
        <v>1438</v>
      </c>
      <c r="C2862" s="251" t="s">
        <v>4257</v>
      </c>
      <c r="D2862" s="251" t="s">
        <v>4022</v>
      </c>
      <c r="E2862" s="251"/>
      <c r="F2862" s="251"/>
      <c r="G2862" s="251" t="s">
        <v>4321</v>
      </c>
      <c r="H2862" s="251" t="s">
        <v>4322</v>
      </c>
      <c r="I2862" s="679">
        <v>14</v>
      </c>
      <c r="J2862" s="251" t="s">
        <v>944</v>
      </c>
      <c r="K2862" s="251" t="s">
        <v>2495</v>
      </c>
      <c r="L2862" s="239"/>
      <c r="M2862" s="239"/>
      <c r="N2862" s="239"/>
      <c r="O2862" s="239"/>
    </row>
    <row r="2863" spans="2:15" ht="29">
      <c r="B2863" s="251" t="s">
        <v>1438</v>
      </c>
      <c r="C2863" s="251" t="s">
        <v>4257</v>
      </c>
      <c r="D2863" s="251" t="s">
        <v>4022</v>
      </c>
      <c r="E2863" s="251"/>
      <c r="F2863" s="251"/>
      <c r="G2863" s="251" t="s">
        <v>4321</v>
      </c>
      <c r="H2863" s="251" t="s">
        <v>4322</v>
      </c>
      <c r="I2863" s="679">
        <v>5</v>
      </c>
      <c r="J2863" s="251" t="s">
        <v>944</v>
      </c>
      <c r="K2863" s="251" t="s">
        <v>2495</v>
      </c>
      <c r="L2863" s="239"/>
      <c r="M2863" s="239"/>
      <c r="N2863" s="239"/>
      <c r="O2863" s="239"/>
    </row>
    <row r="2864" spans="2:15" ht="29">
      <c r="B2864" s="251" t="s">
        <v>1438</v>
      </c>
      <c r="C2864" s="251" t="s">
        <v>4257</v>
      </c>
      <c r="D2864" s="251" t="s">
        <v>4022</v>
      </c>
      <c r="E2864" s="251"/>
      <c r="F2864" s="251"/>
      <c r="G2864" s="251" t="s">
        <v>4321</v>
      </c>
      <c r="H2864" s="251" t="s">
        <v>4322</v>
      </c>
      <c r="I2864" s="679">
        <v>4</v>
      </c>
      <c r="J2864" s="251" t="s">
        <v>944</v>
      </c>
      <c r="K2864" s="251" t="s">
        <v>2495</v>
      </c>
      <c r="L2864" s="239"/>
      <c r="M2864" s="239"/>
      <c r="N2864" s="239"/>
      <c r="O2864" s="239"/>
    </row>
    <row r="2865" spans="2:15" ht="29">
      <c r="B2865" s="251" t="s">
        <v>1438</v>
      </c>
      <c r="C2865" s="251" t="s">
        <v>4257</v>
      </c>
      <c r="D2865" s="251" t="s">
        <v>4022</v>
      </c>
      <c r="E2865" s="251"/>
      <c r="F2865" s="251"/>
      <c r="G2865" s="251" t="s">
        <v>4321</v>
      </c>
      <c r="H2865" s="251" t="s">
        <v>4322</v>
      </c>
      <c r="I2865" s="679">
        <v>14</v>
      </c>
      <c r="J2865" s="251" t="s">
        <v>944</v>
      </c>
      <c r="K2865" s="251" t="s">
        <v>2495</v>
      </c>
      <c r="L2865" s="239"/>
      <c r="M2865" s="239"/>
      <c r="N2865" s="239"/>
      <c r="O2865" s="239"/>
    </row>
    <row r="2866" spans="2:15" ht="29">
      <c r="B2866" s="251" t="s">
        <v>1438</v>
      </c>
      <c r="C2866" s="251" t="s">
        <v>4257</v>
      </c>
      <c r="D2866" s="251" t="s">
        <v>4022</v>
      </c>
      <c r="E2866" s="251"/>
      <c r="F2866" s="251"/>
      <c r="G2866" s="251" t="s">
        <v>4321</v>
      </c>
      <c r="H2866" s="251" t="s">
        <v>4322</v>
      </c>
      <c r="I2866" s="679">
        <v>14</v>
      </c>
      <c r="J2866" s="251" t="s">
        <v>944</v>
      </c>
      <c r="K2866" s="251" t="s">
        <v>2495</v>
      </c>
      <c r="L2866" s="239"/>
      <c r="M2866" s="239"/>
      <c r="N2866" s="239"/>
      <c r="O2866" s="239"/>
    </row>
    <row r="2867" spans="2:15" ht="29">
      <c r="B2867" s="251" t="s">
        <v>1438</v>
      </c>
      <c r="C2867" s="251" t="s">
        <v>4257</v>
      </c>
      <c r="D2867" s="251" t="s">
        <v>4022</v>
      </c>
      <c r="E2867" s="251"/>
      <c r="F2867" s="251"/>
      <c r="G2867" s="251" t="s">
        <v>4321</v>
      </c>
      <c r="H2867" s="251" t="s">
        <v>4322</v>
      </c>
      <c r="I2867" s="679">
        <v>14</v>
      </c>
      <c r="J2867" s="251" t="s">
        <v>944</v>
      </c>
      <c r="K2867" s="251" t="s">
        <v>2495</v>
      </c>
      <c r="L2867" s="239"/>
      <c r="M2867" s="239"/>
      <c r="N2867" s="239"/>
      <c r="O2867" s="239"/>
    </row>
    <row r="2868" spans="2:15" ht="29">
      <c r="B2868" s="251" t="s">
        <v>1438</v>
      </c>
      <c r="C2868" s="251" t="s">
        <v>4257</v>
      </c>
      <c r="D2868" s="251" t="s">
        <v>4022</v>
      </c>
      <c r="E2868" s="251"/>
      <c r="F2868" s="251"/>
      <c r="G2868" s="251" t="s">
        <v>4321</v>
      </c>
      <c r="H2868" s="251" t="s">
        <v>4322</v>
      </c>
      <c r="I2868" s="679">
        <v>10</v>
      </c>
      <c r="J2868" s="251" t="s">
        <v>944</v>
      </c>
      <c r="K2868" s="251" t="s">
        <v>2495</v>
      </c>
      <c r="L2868" s="239"/>
      <c r="M2868" s="239"/>
      <c r="N2868" s="239"/>
      <c r="O2868" s="239"/>
    </row>
    <row r="2869" spans="2:15" ht="29">
      <c r="B2869" s="251" t="s">
        <v>1438</v>
      </c>
      <c r="C2869" s="251" t="s">
        <v>4257</v>
      </c>
      <c r="D2869" s="251" t="s">
        <v>4022</v>
      </c>
      <c r="E2869" s="251"/>
      <c r="F2869" s="251"/>
      <c r="G2869" s="251" t="s">
        <v>4321</v>
      </c>
      <c r="H2869" s="251" t="s">
        <v>4322</v>
      </c>
      <c r="I2869" s="679">
        <v>4</v>
      </c>
      <c r="J2869" s="251" t="s">
        <v>944</v>
      </c>
      <c r="K2869" s="251" t="s">
        <v>2495</v>
      </c>
      <c r="L2869" s="239"/>
      <c r="M2869" s="239"/>
      <c r="N2869" s="239"/>
      <c r="O2869" s="239"/>
    </row>
    <row r="2870" spans="2:15" ht="29">
      <c r="B2870" s="251" t="s">
        <v>1438</v>
      </c>
      <c r="C2870" s="251" t="s">
        <v>4257</v>
      </c>
      <c r="D2870" s="251" t="s">
        <v>4022</v>
      </c>
      <c r="E2870" s="251"/>
      <c r="F2870" s="251"/>
      <c r="G2870" s="251" t="s">
        <v>4321</v>
      </c>
      <c r="H2870" s="251" t="s">
        <v>4322</v>
      </c>
      <c r="I2870" s="679">
        <v>5</v>
      </c>
      <c r="J2870" s="251" t="s">
        <v>944</v>
      </c>
      <c r="K2870" s="251" t="s">
        <v>2495</v>
      </c>
      <c r="L2870" s="239"/>
      <c r="M2870" s="239"/>
      <c r="N2870" s="239"/>
      <c r="O2870" s="239"/>
    </row>
    <row r="2871" spans="2:15" ht="29">
      <c r="B2871" s="251" t="s">
        <v>1438</v>
      </c>
      <c r="C2871" s="251" t="s">
        <v>4257</v>
      </c>
      <c r="D2871" s="251" t="s">
        <v>4022</v>
      </c>
      <c r="E2871" s="251"/>
      <c r="F2871" s="251"/>
      <c r="G2871" s="251" t="s">
        <v>4321</v>
      </c>
      <c r="H2871" s="251" t="s">
        <v>4322</v>
      </c>
      <c r="I2871" s="679">
        <v>5</v>
      </c>
      <c r="J2871" s="251" t="s">
        <v>944</v>
      </c>
      <c r="K2871" s="251" t="s">
        <v>2495</v>
      </c>
      <c r="L2871" s="239"/>
      <c r="M2871" s="239"/>
      <c r="N2871" s="239"/>
      <c r="O2871" s="239"/>
    </row>
    <row r="2872" spans="2:15" ht="29">
      <c r="B2872" s="251" t="s">
        <v>1438</v>
      </c>
      <c r="C2872" s="251" t="s">
        <v>4257</v>
      </c>
      <c r="D2872" s="251" t="s">
        <v>4022</v>
      </c>
      <c r="E2872" s="251"/>
      <c r="F2872" s="251"/>
      <c r="G2872" s="251" t="s">
        <v>4321</v>
      </c>
      <c r="H2872" s="251" t="s">
        <v>4322</v>
      </c>
      <c r="I2872" s="679">
        <v>13</v>
      </c>
      <c r="J2872" s="251" t="s">
        <v>944</v>
      </c>
      <c r="K2872" s="251" t="s">
        <v>2495</v>
      </c>
      <c r="L2872" s="239"/>
      <c r="M2872" s="239"/>
      <c r="N2872" s="239"/>
      <c r="O2872" s="239"/>
    </row>
    <row r="2873" spans="2:15" ht="29">
      <c r="B2873" s="251" t="s">
        <v>1438</v>
      </c>
      <c r="C2873" s="251" t="s">
        <v>4257</v>
      </c>
      <c r="D2873" s="251" t="s">
        <v>4022</v>
      </c>
      <c r="E2873" s="251"/>
      <c r="F2873" s="251"/>
      <c r="G2873" s="251" t="s">
        <v>4329</v>
      </c>
      <c r="H2873" s="251" t="s">
        <v>4330</v>
      </c>
      <c r="I2873" s="679">
        <v>16</v>
      </c>
      <c r="J2873" s="251" t="s">
        <v>944</v>
      </c>
      <c r="K2873" s="251" t="s">
        <v>2495</v>
      </c>
      <c r="L2873" s="239"/>
      <c r="M2873" s="239"/>
      <c r="N2873" s="239"/>
      <c r="O2873" s="239"/>
    </row>
    <row r="2874" spans="2:15" ht="29">
      <c r="B2874" s="251" t="s">
        <v>1438</v>
      </c>
      <c r="C2874" s="251" t="s">
        <v>4257</v>
      </c>
      <c r="D2874" s="251" t="s">
        <v>4022</v>
      </c>
      <c r="E2874" s="251"/>
      <c r="F2874" s="251"/>
      <c r="G2874" s="251" t="s">
        <v>4329</v>
      </c>
      <c r="H2874" s="251" t="s">
        <v>4330</v>
      </c>
      <c r="I2874" s="679">
        <v>16</v>
      </c>
      <c r="J2874" s="251" t="s">
        <v>944</v>
      </c>
      <c r="K2874" s="251" t="s">
        <v>2495</v>
      </c>
      <c r="L2874" s="239"/>
      <c r="M2874" s="239"/>
      <c r="N2874" s="239"/>
      <c r="O2874" s="239"/>
    </row>
    <row r="2875" spans="2:15" ht="29">
      <c r="B2875" s="251" t="s">
        <v>1438</v>
      </c>
      <c r="C2875" s="251" t="s">
        <v>4257</v>
      </c>
      <c r="D2875" s="251" t="s">
        <v>941</v>
      </c>
      <c r="E2875" s="251"/>
      <c r="F2875" s="251"/>
      <c r="G2875" s="251" t="s">
        <v>4329</v>
      </c>
      <c r="H2875" s="251" t="s">
        <v>4330</v>
      </c>
      <c r="I2875" s="679">
        <v>16</v>
      </c>
      <c r="J2875" s="251" t="s">
        <v>944</v>
      </c>
      <c r="K2875" s="251" t="s">
        <v>2495</v>
      </c>
      <c r="L2875" s="239"/>
      <c r="M2875" s="239"/>
      <c r="N2875" s="239"/>
      <c r="O2875" s="239"/>
    </row>
    <row r="2876" spans="2:15" ht="29">
      <c r="B2876" s="251" t="s">
        <v>1438</v>
      </c>
      <c r="C2876" s="251" t="s">
        <v>4257</v>
      </c>
      <c r="D2876" s="251" t="s">
        <v>941</v>
      </c>
      <c r="E2876" s="251"/>
      <c r="F2876" s="251"/>
      <c r="G2876" s="251" t="s">
        <v>4329</v>
      </c>
      <c r="H2876" s="251" t="s">
        <v>4330</v>
      </c>
      <c r="I2876" s="679">
        <v>16</v>
      </c>
      <c r="J2876" s="251" t="s">
        <v>944</v>
      </c>
      <c r="K2876" s="251" t="s">
        <v>2495</v>
      </c>
      <c r="L2876" s="239"/>
      <c r="M2876" s="239"/>
      <c r="N2876" s="239"/>
      <c r="O2876" s="239"/>
    </row>
    <row r="2877" spans="2:15" ht="29">
      <c r="B2877" s="251" t="s">
        <v>1438</v>
      </c>
      <c r="C2877" s="251" t="s">
        <v>4257</v>
      </c>
      <c r="D2877" s="251" t="s">
        <v>950</v>
      </c>
      <c r="E2877" s="251"/>
      <c r="F2877" s="251"/>
      <c r="G2877" s="251" t="s">
        <v>4321</v>
      </c>
      <c r="H2877" s="251" t="s">
        <v>4322</v>
      </c>
      <c r="I2877" s="679">
        <v>14</v>
      </c>
      <c r="J2877" s="251" t="s">
        <v>944</v>
      </c>
      <c r="K2877" s="251" t="s">
        <v>2495</v>
      </c>
      <c r="L2877" s="239"/>
      <c r="M2877" s="239"/>
      <c r="N2877" s="239"/>
      <c r="O2877" s="239"/>
    </row>
    <row r="2878" spans="2:15" ht="29">
      <c r="B2878" s="251" t="s">
        <v>1438</v>
      </c>
      <c r="C2878" s="251" t="s">
        <v>4257</v>
      </c>
      <c r="D2878" s="251" t="s">
        <v>950</v>
      </c>
      <c r="E2878" s="251"/>
      <c r="F2878" s="251"/>
      <c r="G2878" s="251" t="s">
        <v>4321</v>
      </c>
      <c r="H2878" s="251" t="s">
        <v>4322</v>
      </c>
      <c r="I2878" s="679">
        <v>14</v>
      </c>
      <c r="J2878" s="251" t="s">
        <v>944</v>
      </c>
      <c r="K2878" s="251" t="s">
        <v>2495</v>
      </c>
      <c r="L2878" s="239"/>
      <c r="M2878" s="239"/>
      <c r="N2878" s="239"/>
      <c r="O2878" s="239"/>
    </row>
    <row r="2879" spans="2:15" ht="29">
      <c r="B2879" s="251" t="s">
        <v>1438</v>
      </c>
      <c r="C2879" s="251" t="s">
        <v>4257</v>
      </c>
      <c r="D2879" s="251" t="s">
        <v>950</v>
      </c>
      <c r="E2879" s="251"/>
      <c r="F2879" s="251"/>
      <c r="G2879" s="251" t="s">
        <v>4321</v>
      </c>
      <c r="H2879" s="251" t="s">
        <v>4322</v>
      </c>
      <c r="I2879" s="679">
        <v>4</v>
      </c>
      <c r="J2879" s="251" t="s">
        <v>944</v>
      </c>
      <c r="K2879" s="251" t="s">
        <v>2495</v>
      </c>
      <c r="L2879" s="239"/>
      <c r="M2879" s="239"/>
      <c r="N2879" s="239"/>
      <c r="O2879" s="239"/>
    </row>
    <row r="2880" spans="2:15" ht="29">
      <c r="B2880" s="251" t="s">
        <v>1438</v>
      </c>
      <c r="C2880" s="251" t="s">
        <v>4257</v>
      </c>
      <c r="D2880" s="251" t="s">
        <v>950</v>
      </c>
      <c r="E2880" s="251"/>
      <c r="F2880" s="251"/>
      <c r="G2880" s="251" t="s">
        <v>4321</v>
      </c>
      <c r="H2880" s="251" t="s">
        <v>4322</v>
      </c>
      <c r="I2880" s="679">
        <v>14</v>
      </c>
      <c r="J2880" s="251" t="s">
        <v>944</v>
      </c>
      <c r="K2880" s="251" t="s">
        <v>2495</v>
      </c>
      <c r="L2880" s="239"/>
      <c r="M2880" s="239"/>
      <c r="N2880" s="239"/>
      <c r="O2880" s="239"/>
    </row>
    <row r="2881" spans="2:15" ht="29">
      <c r="B2881" s="251" t="s">
        <v>1438</v>
      </c>
      <c r="C2881" s="251" t="s">
        <v>4257</v>
      </c>
      <c r="D2881" s="251" t="s">
        <v>950</v>
      </c>
      <c r="E2881" s="251"/>
      <c r="F2881" s="251"/>
      <c r="G2881" s="251" t="s">
        <v>4321</v>
      </c>
      <c r="H2881" s="251" t="s">
        <v>4322</v>
      </c>
      <c r="I2881" s="679">
        <v>4</v>
      </c>
      <c r="J2881" s="251" t="s">
        <v>944</v>
      </c>
      <c r="K2881" s="251" t="s">
        <v>2495</v>
      </c>
      <c r="L2881" s="239"/>
      <c r="M2881" s="239"/>
      <c r="N2881" s="239"/>
      <c r="O2881" s="239"/>
    </row>
    <row r="2882" spans="2:15" ht="29">
      <c r="B2882" s="251" t="s">
        <v>1438</v>
      </c>
      <c r="C2882" s="251" t="s">
        <v>4257</v>
      </c>
      <c r="D2882" s="251" t="s">
        <v>950</v>
      </c>
      <c r="E2882" s="251"/>
      <c r="F2882" s="251"/>
      <c r="G2882" s="251" t="s">
        <v>4321</v>
      </c>
      <c r="H2882" s="251" t="s">
        <v>4322</v>
      </c>
      <c r="I2882" s="679">
        <v>4</v>
      </c>
      <c r="J2882" s="251" t="s">
        <v>944</v>
      </c>
      <c r="K2882" s="251" t="s">
        <v>2495</v>
      </c>
      <c r="L2882" s="239"/>
      <c r="M2882" s="239"/>
      <c r="N2882" s="239"/>
      <c r="O2882" s="239"/>
    </row>
    <row r="2883" spans="2:15" ht="29">
      <c r="B2883" s="251" t="s">
        <v>1438</v>
      </c>
      <c r="C2883" s="251" t="s">
        <v>4257</v>
      </c>
      <c r="D2883" s="251" t="s">
        <v>950</v>
      </c>
      <c r="E2883" s="251"/>
      <c r="F2883" s="251"/>
      <c r="G2883" s="251" t="s">
        <v>4321</v>
      </c>
      <c r="H2883" s="251" t="s">
        <v>4322</v>
      </c>
      <c r="I2883" s="679">
        <v>14</v>
      </c>
      <c r="J2883" s="251" t="s">
        <v>944</v>
      </c>
      <c r="K2883" s="251" t="s">
        <v>2495</v>
      </c>
      <c r="L2883" s="239"/>
      <c r="M2883" s="239"/>
      <c r="N2883" s="239"/>
      <c r="O2883" s="239"/>
    </row>
    <row r="2884" spans="2:15" ht="29">
      <c r="B2884" s="251" t="s">
        <v>1438</v>
      </c>
      <c r="C2884" s="251" t="s">
        <v>4257</v>
      </c>
      <c r="D2884" s="251" t="s">
        <v>950</v>
      </c>
      <c r="E2884" s="251"/>
      <c r="F2884" s="251"/>
      <c r="G2884" s="251" t="s">
        <v>4321</v>
      </c>
      <c r="H2884" s="251" t="s">
        <v>4322</v>
      </c>
      <c r="I2884" s="679">
        <v>14</v>
      </c>
      <c r="J2884" s="251" t="s">
        <v>944</v>
      </c>
      <c r="K2884" s="251" t="s">
        <v>2495</v>
      </c>
      <c r="L2884" s="239"/>
      <c r="M2884" s="239"/>
      <c r="N2884" s="239"/>
      <c r="O2884" s="239"/>
    </row>
    <row r="2885" spans="2:15" ht="29">
      <c r="B2885" s="251" t="s">
        <v>1438</v>
      </c>
      <c r="C2885" s="251" t="s">
        <v>4257</v>
      </c>
      <c r="D2885" s="251" t="s">
        <v>950</v>
      </c>
      <c r="E2885" s="251"/>
      <c r="F2885" s="251"/>
      <c r="G2885" s="251" t="s">
        <v>4321</v>
      </c>
      <c r="H2885" s="251" t="s">
        <v>4322</v>
      </c>
      <c r="I2885" s="679">
        <v>14</v>
      </c>
      <c r="J2885" s="251" t="s">
        <v>944</v>
      </c>
      <c r="K2885" s="251" t="s">
        <v>2495</v>
      </c>
      <c r="L2885" s="239"/>
      <c r="M2885" s="239"/>
      <c r="N2885" s="239"/>
      <c r="O2885" s="239"/>
    </row>
    <row r="2886" spans="2:15" ht="29">
      <c r="B2886" s="251" t="s">
        <v>1438</v>
      </c>
      <c r="C2886" s="251" t="s">
        <v>4257</v>
      </c>
      <c r="D2886" s="251" t="s">
        <v>950</v>
      </c>
      <c r="E2886" s="251"/>
      <c r="F2886" s="251"/>
      <c r="G2886" s="251" t="s">
        <v>4321</v>
      </c>
      <c r="H2886" s="251" t="s">
        <v>4322</v>
      </c>
      <c r="I2886" s="679">
        <v>4</v>
      </c>
      <c r="J2886" s="251" t="s">
        <v>944</v>
      </c>
      <c r="K2886" s="251" t="s">
        <v>2495</v>
      </c>
      <c r="L2886" s="239"/>
      <c r="M2886" s="239"/>
      <c r="N2886" s="239"/>
      <c r="O2886" s="239"/>
    </row>
    <row r="2887" spans="2:15" ht="29">
      <c r="B2887" s="251" t="s">
        <v>1438</v>
      </c>
      <c r="C2887" s="251" t="s">
        <v>4257</v>
      </c>
      <c r="D2887" s="251" t="s">
        <v>950</v>
      </c>
      <c r="E2887" s="251"/>
      <c r="F2887" s="251"/>
      <c r="G2887" s="251" t="s">
        <v>4321</v>
      </c>
      <c r="H2887" s="251" t="s">
        <v>4322</v>
      </c>
      <c r="I2887" s="679">
        <v>14</v>
      </c>
      <c r="J2887" s="251" t="s">
        <v>944</v>
      </c>
      <c r="K2887" s="251" t="s">
        <v>2495</v>
      </c>
      <c r="L2887" s="239"/>
      <c r="M2887" s="239"/>
      <c r="N2887" s="239"/>
      <c r="O2887" s="239"/>
    </row>
    <row r="2888" spans="2:15" ht="29">
      <c r="B2888" s="251" t="s">
        <v>1438</v>
      </c>
      <c r="C2888" s="251" t="s">
        <v>4257</v>
      </c>
      <c r="D2888" s="251" t="s">
        <v>4013</v>
      </c>
      <c r="E2888" s="251"/>
      <c r="F2888" s="251"/>
      <c r="G2888" s="251" t="s">
        <v>4331</v>
      </c>
      <c r="H2888" s="251" t="s">
        <v>4332</v>
      </c>
      <c r="I2888" s="679">
        <v>8</v>
      </c>
      <c r="J2888" s="251" t="s">
        <v>944</v>
      </c>
      <c r="K2888" s="251" t="s">
        <v>2495</v>
      </c>
      <c r="L2888" s="239"/>
      <c r="M2888" s="239"/>
      <c r="N2888" s="239"/>
      <c r="O2888" s="239"/>
    </row>
    <row r="2889" spans="2:15" ht="29">
      <c r="B2889" s="251" t="s">
        <v>1438</v>
      </c>
      <c r="C2889" s="251" t="s">
        <v>4257</v>
      </c>
      <c r="D2889" s="251" t="s">
        <v>4013</v>
      </c>
      <c r="E2889" s="251"/>
      <c r="F2889" s="251"/>
      <c r="G2889" s="251" t="s">
        <v>4331</v>
      </c>
      <c r="H2889" s="251" t="s">
        <v>4332</v>
      </c>
      <c r="I2889" s="679">
        <v>8</v>
      </c>
      <c r="J2889" s="251" t="s">
        <v>944</v>
      </c>
      <c r="K2889" s="251" t="s">
        <v>2495</v>
      </c>
      <c r="L2889" s="239"/>
      <c r="M2889" s="239"/>
      <c r="N2889" s="239"/>
      <c r="O2889" s="239"/>
    </row>
    <row r="2890" spans="2:15" ht="29">
      <c r="B2890" s="251" t="s">
        <v>1438</v>
      </c>
      <c r="C2890" s="251" t="s">
        <v>4257</v>
      </c>
      <c r="D2890" s="251" t="s">
        <v>4013</v>
      </c>
      <c r="E2890" s="251"/>
      <c r="F2890" s="251"/>
      <c r="G2890" s="251" t="s">
        <v>4331</v>
      </c>
      <c r="H2890" s="251" t="s">
        <v>4332</v>
      </c>
      <c r="I2890" s="679">
        <v>9</v>
      </c>
      <c r="J2890" s="251" t="s">
        <v>944</v>
      </c>
      <c r="K2890" s="251" t="s">
        <v>2495</v>
      </c>
      <c r="L2890" s="239"/>
      <c r="M2890" s="239"/>
      <c r="N2890" s="239"/>
      <c r="O2890" s="239"/>
    </row>
    <row r="2891" spans="2:15" ht="29">
      <c r="B2891" s="251" t="s">
        <v>1438</v>
      </c>
      <c r="C2891" s="251" t="s">
        <v>4257</v>
      </c>
      <c r="D2891" s="251" t="s">
        <v>4013</v>
      </c>
      <c r="E2891" s="251"/>
      <c r="F2891" s="251"/>
      <c r="G2891" s="251" t="s">
        <v>4331</v>
      </c>
      <c r="H2891" s="251" t="s">
        <v>4332</v>
      </c>
      <c r="I2891" s="679">
        <v>8</v>
      </c>
      <c r="J2891" s="251" t="s">
        <v>944</v>
      </c>
      <c r="K2891" s="251" t="s">
        <v>2495</v>
      </c>
      <c r="L2891" s="239"/>
      <c r="M2891" s="239"/>
      <c r="N2891" s="239"/>
      <c r="O2891" s="239"/>
    </row>
    <row r="2892" spans="2:15" ht="29">
      <c r="B2892" s="251" t="s">
        <v>1438</v>
      </c>
      <c r="C2892" s="251" t="s">
        <v>4257</v>
      </c>
      <c r="D2892" s="251" t="s">
        <v>4013</v>
      </c>
      <c r="E2892" s="251"/>
      <c r="F2892" s="251"/>
      <c r="G2892" s="251" t="s">
        <v>4331</v>
      </c>
      <c r="H2892" s="251" t="s">
        <v>4332</v>
      </c>
      <c r="I2892" s="679">
        <v>8</v>
      </c>
      <c r="J2892" s="251" t="s">
        <v>944</v>
      </c>
      <c r="K2892" s="251" t="s">
        <v>2495</v>
      </c>
      <c r="L2892" s="239"/>
      <c r="M2892" s="239"/>
      <c r="N2892" s="239"/>
      <c r="O2892" s="239"/>
    </row>
    <row r="2893" spans="2:15" ht="29">
      <c r="B2893" s="251" t="s">
        <v>1438</v>
      </c>
      <c r="C2893" s="251" t="s">
        <v>4257</v>
      </c>
      <c r="D2893" s="251" t="s">
        <v>4013</v>
      </c>
      <c r="E2893" s="251"/>
      <c r="F2893" s="251"/>
      <c r="G2893" s="251" t="s">
        <v>4331</v>
      </c>
      <c r="H2893" s="251" t="s">
        <v>4332</v>
      </c>
      <c r="I2893" s="679">
        <v>8</v>
      </c>
      <c r="J2893" s="251" t="s">
        <v>944</v>
      </c>
      <c r="K2893" s="251" t="s">
        <v>2495</v>
      </c>
      <c r="L2893" s="239"/>
      <c r="M2893" s="239"/>
      <c r="N2893" s="239"/>
      <c r="O2893" s="239"/>
    </row>
    <row r="2894" spans="2:15" ht="29">
      <c r="B2894" s="251" t="s">
        <v>1438</v>
      </c>
      <c r="C2894" s="251" t="s">
        <v>4257</v>
      </c>
      <c r="D2894" s="251" t="s">
        <v>4013</v>
      </c>
      <c r="E2894" s="251"/>
      <c r="F2894" s="251"/>
      <c r="G2894" s="251" t="s">
        <v>4331</v>
      </c>
      <c r="H2894" s="251" t="s">
        <v>4332</v>
      </c>
      <c r="I2894" s="679">
        <v>8</v>
      </c>
      <c r="J2894" s="251" t="s">
        <v>944</v>
      </c>
      <c r="K2894" s="251" t="s">
        <v>2495</v>
      </c>
      <c r="L2894" s="239"/>
      <c r="M2894" s="239"/>
      <c r="N2894" s="239"/>
      <c r="O2894" s="239"/>
    </row>
    <row r="2895" spans="2:15" ht="29">
      <c r="B2895" s="251" t="s">
        <v>1438</v>
      </c>
      <c r="C2895" s="251" t="s">
        <v>4257</v>
      </c>
      <c r="D2895" s="251" t="s">
        <v>4013</v>
      </c>
      <c r="E2895" s="251"/>
      <c r="F2895" s="251"/>
      <c r="G2895" s="251" t="s">
        <v>4331</v>
      </c>
      <c r="H2895" s="251" t="s">
        <v>4332</v>
      </c>
      <c r="I2895" s="679">
        <v>8</v>
      </c>
      <c r="J2895" s="251" t="s">
        <v>944</v>
      </c>
      <c r="K2895" s="251" t="s">
        <v>2495</v>
      </c>
      <c r="L2895" s="239"/>
      <c r="M2895" s="239"/>
      <c r="N2895" s="239"/>
      <c r="O2895" s="239"/>
    </row>
    <row r="2896" spans="2:15" ht="29">
      <c r="B2896" s="251" t="s">
        <v>1438</v>
      </c>
      <c r="C2896" s="251" t="s">
        <v>4257</v>
      </c>
      <c r="D2896" s="251" t="s">
        <v>4013</v>
      </c>
      <c r="E2896" s="251"/>
      <c r="F2896" s="251"/>
      <c r="G2896" s="251" t="s">
        <v>4331</v>
      </c>
      <c r="H2896" s="251" t="s">
        <v>4332</v>
      </c>
      <c r="I2896" s="679">
        <v>8</v>
      </c>
      <c r="J2896" s="251" t="s">
        <v>944</v>
      </c>
      <c r="K2896" s="251" t="s">
        <v>2495</v>
      </c>
      <c r="L2896" s="239"/>
      <c r="M2896" s="239"/>
      <c r="N2896" s="239"/>
      <c r="O2896" s="239"/>
    </row>
    <row r="2897" spans="2:15" ht="29">
      <c r="B2897" s="251" t="s">
        <v>1438</v>
      </c>
      <c r="C2897" s="251" t="s">
        <v>4257</v>
      </c>
      <c r="D2897" s="251" t="s">
        <v>4013</v>
      </c>
      <c r="E2897" s="251"/>
      <c r="F2897" s="251"/>
      <c r="G2897" s="251" t="s">
        <v>4331</v>
      </c>
      <c r="H2897" s="251" t="s">
        <v>4332</v>
      </c>
      <c r="I2897" s="679">
        <v>8</v>
      </c>
      <c r="J2897" s="251" t="s">
        <v>944</v>
      </c>
      <c r="K2897" s="251" t="s">
        <v>2495</v>
      </c>
      <c r="L2897" s="239"/>
      <c r="M2897" s="239"/>
      <c r="N2897" s="239"/>
      <c r="O2897" s="239"/>
    </row>
    <row r="2898" spans="2:15" ht="29">
      <c r="B2898" s="251" t="s">
        <v>1438</v>
      </c>
      <c r="C2898" s="251" t="s">
        <v>4257</v>
      </c>
      <c r="D2898" s="251" t="s">
        <v>4183</v>
      </c>
      <c r="E2898" s="251"/>
      <c r="F2898" s="251"/>
      <c r="G2898" s="251" t="s">
        <v>23</v>
      </c>
      <c r="H2898" s="251" t="s">
        <v>23</v>
      </c>
      <c r="I2898" s="679">
        <v>17573</v>
      </c>
      <c r="J2898" s="251" t="s">
        <v>956</v>
      </c>
      <c r="K2898" s="251" t="s">
        <v>4073</v>
      </c>
      <c r="L2898" s="239"/>
      <c r="M2898" s="239"/>
      <c r="N2898" s="239"/>
      <c r="O2898" s="239"/>
    </row>
    <row r="2899" spans="2:15" ht="29">
      <c r="B2899" s="251" t="s">
        <v>1438</v>
      </c>
      <c r="C2899" s="251" t="s">
        <v>4257</v>
      </c>
      <c r="D2899" s="251" t="s">
        <v>4183</v>
      </c>
      <c r="E2899" s="251"/>
      <c r="F2899" s="251"/>
      <c r="G2899" s="251" t="s">
        <v>23</v>
      </c>
      <c r="H2899" s="251" t="s">
        <v>23</v>
      </c>
      <c r="I2899" s="679">
        <v>17549</v>
      </c>
      <c r="J2899" s="251" t="s">
        <v>956</v>
      </c>
      <c r="K2899" s="251" t="s">
        <v>4073</v>
      </c>
      <c r="L2899" s="239"/>
      <c r="M2899" s="239"/>
      <c r="N2899" s="239"/>
      <c r="O2899" s="239"/>
    </row>
    <row r="2900" spans="2:15" ht="29">
      <c r="B2900" s="251" t="s">
        <v>1438</v>
      </c>
      <c r="C2900" s="251" t="s">
        <v>4257</v>
      </c>
      <c r="D2900" s="251" t="s">
        <v>4183</v>
      </c>
      <c r="E2900" s="251"/>
      <c r="F2900" s="251"/>
      <c r="G2900" s="251" t="s">
        <v>23</v>
      </c>
      <c r="H2900" s="251" t="s">
        <v>23</v>
      </c>
      <c r="I2900" s="679">
        <v>12744</v>
      </c>
      <c r="J2900" s="251" t="s">
        <v>956</v>
      </c>
      <c r="K2900" s="251" t="s">
        <v>4073</v>
      </c>
      <c r="L2900" s="239"/>
      <c r="M2900" s="239"/>
      <c r="N2900" s="239"/>
      <c r="O2900" s="239"/>
    </row>
    <row r="2901" spans="2:15" ht="29">
      <c r="B2901" s="251" t="s">
        <v>1438</v>
      </c>
      <c r="C2901" s="251" t="s">
        <v>4257</v>
      </c>
      <c r="D2901" s="251" t="s">
        <v>4183</v>
      </c>
      <c r="E2901" s="251"/>
      <c r="F2901" s="251"/>
      <c r="G2901" s="251" t="s">
        <v>23</v>
      </c>
      <c r="H2901" s="251" t="s">
        <v>23</v>
      </c>
      <c r="I2901" s="679">
        <v>16334</v>
      </c>
      <c r="J2901" s="251" t="s">
        <v>956</v>
      </c>
      <c r="K2901" s="251" t="s">
        <v>4073</v>
      </c>
      <c r="L2901" s="239"/>
      <c r="M2901" s="239"/>
      <c r="N2901" s="239"/>
      <c r="O2901" s="239"/>
    </row>
    <row r="2902" spans="2:15" ht="29">
      <c r="B2902" s="251" t="s">
        <v>1438</v>
      </c>
      <c r="C2902" s="251" t="s">
        <v>4257</v>
      </c>
      <c r="D2902" s="251" t="s">
        <v>4183</v>
      </c>
      <c r="E2902" s="251"/>
      <c r="F2902" s="251"/>
      <c r="G2902" s="251" t="s">
        <v>23</v>
      </c>
      <c r="H2902" s="251" t="s">
        <v>23</v>
      </c>
      <c r="I2902" s="679">
        <v>14426</v>
      </c>
      <c r="J2902" s="251" t="s">
        <v>956</v>
      </c>
      <c r="K2902" s="251" t="s">
        <v>4073</v>
      </c>
      <c r="L2902" s="239"/>
      <c r="M2902" s="239"/>
      <c r="N2902" s="239"/>
      <c r="O2902" s="239"/>
    </row>
    <row r="2903" spans="2:15" ht="29">
      <c r="B2903" s="251" t="s">
        <v>1438</v>
      </c>
      <c r="C2903" s="251" t="s">
        <v>4257</v>
      </c>
      <c r="D2903" s="251" t="s">
        <v>4183</v>
      </c>
      <c r="E2903" s="251"/>
      <c r="F2903" s="251"/>
      <c r="G2903" s="251" t="s">
        <v>23</v>
      </c>
      <c r="H2903" s="251" t="s">
        <v>23</v>
      </c>
      <c r="I2903" s="679">
        <v>12033</v>
      </c>
      <c r="J2903" s="251" t="s">
        <v>956</v>
      </c>
      <c r="K2903" s="251" t="s">
        <v>4073</v>
      </c>
      <c r="L2903" s="239"/>
      <c r="M2903" s="239"/>
      <c r="N2903" s="239"/>
      <c r="O2903" s="239"/>
    </row>
    <row r="2904" spans="2:15" ht="29">
      <c r="B2904" s="251" t="s">
        <v>1438</v>
      </c>
      <c r="C2904" s="251" t="s">
        <v>4257</v>
      </c>
      <c r="D2904" s="251" t="s">
        <v>4183</v>
      </c>
      <c r="E2904" s="251"/>
      <c r="F2904" s="251"/>
      <c r="G2904" s="251" t="s">
        <v>23</v>
      </c>
      <c r="H2904" s="251" t="s">
        <v>23</v>
      </c>
      <c r="I2904" s="679">
        <v>10205</v>
      </c>
      <c r="J2904" s="251" t="s">
        <v>956</v>
      </c>
      <c r="K2904" s="251" t="s">
        <v>4073</v>
      </c>
      <c r="L2904" s="239"/>
      <c r="M2904" s="239"/>
      <c r="N2904" s="239"/>
      <c r="O2904" s="239"/>
    </row>
    <row r="2905" spans="2:15" ht="29">
      <c r="B2905" s="251" t="s">
        <v>1438</v>
      </c>
      <c r="C2905" s="251" t="s">
        <v>4257</v>
      </c>
      <c r="D2905" s="251" t="s">
        <v>4183</v>
      </c>
      <c r="E2905" s="251"/>
      <c r="F2905" s="251"/>
      <c r="G2905" s="251" t="s">
        <v>23</v>
      </c>
      <c r="H2905" s="251" t="s">
        <v>23</v>
      </c>
      <c r="I2905" s="679">
        <v>8.8800000000000008</v>
      </c>
      <c r="J2905" s="251" t="s">
        <v>956</v>
      </c>
      <c r="K2905" s="251" t="s">
        <v>4073</v>
      </c>
      <c r="L2905" s="239"/>
      <c r="M2905" s="239"/>
      <c r="N2905" s="239"/>
      <c r="O2905" s="239"/>
    </row>
    <row r="2906" spans="2:15" ht="29">
      <c r="B2906" s="251" t="s">
        <v>1438</v>
      </c>
      <c r="C2906" s="251" t="s">
        <v>4257</v>
      </c>
      <c r="D2906" s="251" t="s">
        <v>4183</v>
      </c>
      <c r="E2906" s="251"/>
      <c r="F2906" s="251"/>
      <c r="G2906" s="251" t="s">
        <v>23</v>
      </c>
      <c r="H2906" s="251" t="s">
        <v>23</v>
      </c>
      <c r="I2906" s="679">
        <v>5907</v>
      </c>
      <c r="J2906" s="251" t="s">
        <v>956</v>
      </c>
      <c r="K2906" s="251" t="s">
        <v>4073</v>
      </c>
      <c r="L2906" s="239"/>
      <c r="M2906" s="239"/>
      <c r="N2906" s="239"/>
      <c r="O2906" s="239"/>
    </row>
    <row r="2907" spans="2:15" ht="29">
      <c r="B2907" s="251" t="s">
        <v>1438</v>
      </c>
      <c r="C2907" s="251" t="s">
        <v>4257</v>
      </c>
      <c r="D2907" s="251" t="s">
        <v>4183</v>
      </c>
      <c r="E2907" s="251"/>
      <c r="F2907" s="251"/>
      <c r="G2907" s="251" t="s">
        <v>23</v>
      </c>
      <c r="H2907" s="251" t="s">
        <v>23</v>
      </c>
      <c r="I2907" s="679">
        <v>11059</v>
      </c>
      <c r="J2907" s="251" t="s">
        <v>956</v>
      </c>
      <c r="K2907" s="251" t="s">
        <v>4073</v>
      </c>
      <c r="L2907" s="239"/>
      <c r="M2907" s="239"/>
      <c r="N2907" s="239"/>
      <c r="O2907" s="239"/>
    </row>
    <row r="2908" spans="2:15" ht="29">
      <c r="B2908" s="251" t="s">
        <v>1438</v>
      </c>
      <c r="C2908" s="251" t="s">
        <v>4257</v>
      </c>
      <c r="D2908" s="251" t="s">
        <v>4012</v>
      </c>
      <c r="E2908" s="251"/>
      <c r="F2908" s="251"/>
      <c r="G2908" s="251" t="s">
        <v>23</v>
      </c>
      <c r="H2908" s="251" t="s">
        <v>23</v>
      </c>
      <c r="I2908" s="679">
        <v>6001</v>
      </c>
      <c r="J2908" s="251" t="s">
        <v>956</v>
      </c>
      <c r="K2908" s="251" t="s">
        <v>2495</v>
      </c>
      <c r="L2908" s="239"/>
      <c r="M2908" s="239"/>
      <c r="N2908" s="239"/>
      <c r="O2908" s="239"/>
    </row>
    <row r="2909" spans="2:15" ht="29">
      <c r="B2909" s="251" t="s">
        <v>1438</v>
      </c>
      <c r="C2909" s="251" t="s">
        <v>4257</v>
      </c>
      <c r="D2909" s="251" t="s">
        <v>4183</v>
      </c>
      <c r="E2909" s="251"/>
      <c r="F2909" s="251"/>
      <c r="G2909" s="251" t="s">
        <v>23</v>
      </c>
      <c r="H2909" s="251" t="s">
        <v>23</v>
      </c>
      <c r="I2909" s="679">
        <v>17144</v>
      </c>
      <c r="J2909" s="251" t="s">
        <v>956</v>
      </c>
      <c r="K2909" s="251" t="s">
        <v>4073</v>
      </c>
      <c r="L2909" s="239"/>
      <c r="M2909" s="239"/>
      <c r="N2909" s="239"/>
      <c r="O2909" s="239"/>
    </row>
    <row r="2910" spans="2:15" ht="29">
      <c r="B2910" s="251" t="s">
        <v>1438</v>
      </c>
      <c r="C2910" s="251" t="s">
        <v>4257</v>
      </c>
      <c r="D2910" s="251" t="s">
        <v>4012</v>
      </c>
      <c r="E2910" s="251"/>
      <c r="F2910" s="251"/>
      <c r="G2910" s="251" t="s">
        <v>23</v>
      </c>
      <c r="H2910" s="251" t="s">
        <v>23</v>
      </c>
      <c r="I2910" s="679">
        <v>5808</v>
      </c>
      <c r="J2910" s="251" t="s">
        <v>956</v>
      </c>
      <c r="K2910" s="251" t="s">
        <v>2495</v>
      </c>
      <c r="L2910" s="239"/>
      <c r="M2910" s="239"/>
      <c r="N2910" s="239"/>
      <c r="O2910" s="239"/>
    </row>
    <row r="2911" spans="2:15" ht="29">
      <c r="B2911" s="251" t="s">
        <v>1438</v>
      </c>
      <c r="C2911" s="251" t="s">
        <v>4257</v>
      </c>
      <c r="D2911" s="251" t="s">
        <v>4183</v>
      </c>
      <c r="E2911" s="251"/>
      <c r="F2911" s="251"/>
      <c r="G2911" s="251" t="s">
        <v>23</v>
      </c>
      <c r="H2911" s="251" t="s">
        <v>23</v>
      </c>
      <c r="I2911" s="679">
        <v>17052</v>
      </c>
      <c r="J2911" s="251" t="s">
        <v>956</v>
      </c>
      <c r="K2911" s="251" t="s">
        <v>4073</v>
      </c>
      <c r="L2911" s="239"/>
      <c r="M2911" s="239"/>
      <c r="N2911" s="239"/>
      <c r="O2911" s="239"/>
    </row>
    <row r="2912" spans="2:15" ht="29">
      <c r="B2912" s="251" t="s">
        <v>1438</v>
      </c>
      <c r="C2912" s="251" t="s">
        <v>4257</v>
      </c>
      <c r="D2912" s="251" t="s">
        <v>4183</v>
      </c>
      <c r="E2912" s="251"/>
      <c r="F2912" s="251"/>
      <c r="G2912" s="251" t="s">
        <v>23</v>
      </c>
      <c r="H2912" s="251" t="s">
        <v>23</v>
      </c>
      <c r="I2912" s="679">
        <v>12771</v>
      </c>
      <c r="J2912" s="251" t="s">
        <v>956</v>
      </c>
      <c r="K2912" s="251" t="s">
        <v>4073</v>
      </c>
      <c r="L2912" s="239"/>
      <c r="M2912" s="239"/>
      <c r="N2912" s="239"/>
      <c r="O2912" s="239"/>
    </row>
    <row r="2913" spans="2:15" ht="29">
      <c r="B2913" s="251" t="s">
        <v>1438</v>
      </c>
      <c r="C2913" s="251" t="s">
        <v>4257</v>
      </c>
      <c r="D2913" s="251" t="s">
        <v>4183</v>
      </c>
      <c r="E2913" s="251"/>
      <c r="F2913" s="251"/>
      <c r="G2913" s="251" t="s">
        <v>23</v>
      </c>
      <c r="H2913" s="251" t="s">
        <v>23</v>
      </c>
      <c r="I2913" s="679">
        <v>17512</v>
      </c>
      <c r="J2913" s="251" t="s">
        <v>956</v>
      </c>
      <c r="K2913" s="251" t="s">
        <v>4073</v>
      </c>
      <c r="L2913" s="239"/>
      <c r="M2913" s="239"/>
      <c r="N2913" s="239"/>
      <c r="O2913" s="239"/>
    </row>
    <row r="2914" spans="2:15" ht="29">
      <c r="B2914" s="251" t="s">
        <v>1438</v>
      </c>
      <c r="C2914" s="251" t="s">
        <v>4257</v>
      </c>
      <c r="D2914" s="251" t="s">
        <v>4183</v>
      </c>
      <c r="E2914" s="251"/>
      <c r="F2914" s="251"/>
      <c r="G2914" s="251" t="s">
        <v>23</v>
      </c>
      <c r="H2914" s="251" t="s">
        <v>23</v>
      </c>
      <c r="I2914" s="679">
        <v>9489</v>
      </c>
      <c r="J2914" s="251" t="s">
        <v>956</v>
      </c>
      <c r="K2914" s="251" t="s">
        <v>4073</v>
      </c>
      <c r="L2914" s="239"/>
      <c r="M2914" s="239"/>
      <c r="N2914" s="239"/>
      <c r="O2914" s="239"/>
    </row>
    <row r="2915" spans="2:15" ht="29">
      <c r="B2915" s="251" t="s">
        <v>1438</v>
      </c>
      <c r="C2915" s="251" t="s">
        <v>4257</v>
      </c>
      <c r="D2915" s="251" t="s">
        <v>4183</v>
      </c>
      <c r="E2915" s="251"/>
      <c r="F2915" s="251"/>
      <c r="G2915" s="251" t="s">
        <v>23</v>
      </c>
      <c r="H2915" s="251" t="s">
        <v>23</v>
      </c>
      <c r="I2915" s="679">
        <v>15366</v>
      </c>
      <c r="J2915" s="251" t="s">
        <v>956</v>
      </c>
      <c r="K2915" s="251" t="s">
        <v>4073</v>
      </c>
      <c r="L2915" s="239"/>
      <c r="M2915" s="239"/>
      <c r="N2915" s="239"/>
      <c r="O2915" s="239"/>
    </row>
    <row r="2916" spans="2:15" ht="29">
      <c r="B2916" s="251" t="s">
        <v>1438</v>
      </c>
      <c r="C2916" s="251" t="s">
        <v>4257</v>
      </c>
      <c r="D2916" s="251" t="s">
        <v>4183</v>
      </c>
      <c r="E2916" s="251"/>
      <c r="F2916" s="251"/>
      <c r="G2916" s="251" t="s">
        <v>23</v>
      </c>
      <c r="H2916" s="251" t="s">
        <v>23</v>
      </c>
      <c r="I2916" s="679">
        <v>11561</v>
      </c>
      <c r="J2916" s="251" t="s">
        <v>956</v>
      </c>
      <c r="K2916" s="251" t="s">
        <v>4073</v>
      </c>
      <c r="L2916" s="239"/>
      <c r="M2916" s="239"/>
      <c r="N2916" s="239"/>
      <c r="O2916" s="239"/>
    </row>
    <row r="2917" spans="2:15" ht="29">
      <c r="B2917" s="251" t="s">
        <v>1438</v>
      </c>
      <c r="C2917" s="251" t="s">
        <v>4257</v>
      </c>
      <c r="D2917" s="251" t="s">
        <v>4012</v>
      </c>
      <c r="E2917" s="251"/>
      <c r="F2917" s="251"/>
      <c r="G2917" s="251" t="s">
        <v>23</v>
      </c>
      <c r="H2917" s="251" t="s">
        <v>23</v>
      </c>
      <c r="I2917" s="679">
        <v>6017</v>
      </c>
      <c r="J2917" s="251" t="s">
        <v>956</v>
      </c>
      <c r="K2917" s="251" t="s">
        <v>2495</v>
      </c>
      <c r="L2917" s="239"/>
      <c r="M2917" s="239"/>
      <c r="N2917" s="239"/>
      <c r="O2917" s="239"/>
    </row>
    <row r="2918" spans="2:15" ht="29">
      <c r="B2918" s="251" t="s">
        <v>1438</v>
      </c>
      <c r="C2918" s="251" t="s">
        <v>4257</v>
      </c>
      <c r="D2918" s="251" t="s">
        <v>4012</v>
      </c>
      <c r="E2918" s="251"/>
      <c r="F2918" s="251"/>
      <c r="G2918" s="251" t="s">
        <v>23</v>
      </c>
      <c r="H2918" s="251" t="s">
        <v>23</v>
      </c>
      <c r="I2918" s="679">
        <v>5.92</v>
      </c>
      <c r="J2918" s="251" t="s">
        <v>956</v>
      </c>
      <c r="K2918" s="251" t="s">
        <v>2495</v>
      </c>
      <c r="L2918" s="239"/>
      <c r="M2918" s="239"/>
      <c r="N2918" s="239"/>
      <c r="O2918" s="239"/>
    </row>
    <row r="2919" spans="2:15" ht="29">
      <c r="B2919" s="251" t="s">
        <v>1438</v>
      </c>
      <c r="C2919" s="251" t="s">
        <v>4257</v>
      </c>
      <c r="D2919" s="251" t="s">
        <v>4183</v>
      </c>
      <c r="E2919" s="251"/>
      <c r="F2919" s="251"/>
      <c r="G2919" s="251" t="s">
        <v>23</v>
      </c>
      <c r="H2919" s="251" t="s">
        <v>23</v>
      </c>
      <c r="I2919" s="679">
        <v>12709</v>
      </c>
      <c r="J2919" s="251" t="s">
        <v>956</v>
      </c>
      <c r="K2919" s="251" t="s">
        <v>4073</v>
      </c>
      <c r="L2919" s="239"/>
      <c r="M2919" s="239"/>
      <c r="N2919" s="239"/>
      <c r="O2919" s="239"/>
    </row>
    <row r="2920" spans="2:15" ht="29">
      <c r="B2920" s="251" t="s">
        <v>1438</v>
      </c>
      <c r="C2920" s="251" t="s">
        <v>4257</v>
      </c>
      <c r="D2920" s="251" t="s">
        <v>4183</v>
      </c>
      <c r="E2920" s="251"/>
      <c r="F2920" s="251"/>
      <c r="G2920" s="251" t="s">
        <v>23</v>
      </c>
      <c r="H2920" s="251" t="s">
        <v>23</v>
      </c>
      <c r="I2920" s="679">
        <v>18516</v>
      </c>
      <c r="J2920" s="251" t="s">
        <v>956</v>
      </c>
      <c r="K2920" s="251" t="s">
        <v>4073</v>
      </c>
      <c r="L2920" s="239"/>
      <c r="M2920" s="239"/>
      <c r="N2920" s="239"/>
      <c r="O2920" s="239"/>
    </row>
    <row r="2921" spans="2:15" ht="29">
      <c r="B2921" s="251" t="s">
        <v>1438</v>
      </c>
      <c r="C2921" s="251" t="s">
        <v>4257</v>
      </c>
      <c r="D2921" s="251" t="s">
        <v>4183</v>
      </c>
      <c r="E2921" s="251"/>
      <c r="F2921" s="251"/>
      <c r="G2921" s="251" t="s">
        <v>23</v>
      </c>
      <c r="H2921" s="251" t="s">
        <v>23</v>
      </c>
      <c r="I2921" s="679">
        <v>17598</v>
      </c>
      <c r="J2921" s="251" t="s">
        <v>956</v>
      </c>
      <c r="K2921" s="251" t="s">
        <v>4073</v>
      </c>
      <c r="L2921" s="239"/>
      <c r="M2921" s="239"/>
      <c r="N2921" s="239"/>
      <c r="O2921" s="239"/>
    </row>
    <row r="2922" spans="2:15" ht="29">
      <c r="B2922" s="251" t="s">
        <v>1438</v>
      </c>
      <c r="C2922" s="251" t="s">
        <v>4257</v>
      </c>
      <c r="D2922" s="251" t="s">
        <v>4183</v>
      </c>
      <c r="E2922" s="251"/>
      <c r="F2922" s="251"/>
      <c r="G2922" s="251" t="s">
        <v>23</v>
      </c>
      <c r="H2922" s="251" t="s">
        <v>23</v>
      </c>
      <c r="I2922" s="679">
        <v>21273</v>
      </c>
      <c r="J2922" s="251" t="s">
        <v>956</v>
      </c>
      <c r="K2922" s="251" t="s">
        <v>4073</v>
      </c>
      <c r="L2922" s="239"/>
      <c r="M2922" s="239"/>
      <c r="N2922" s="239"/>
      <c r="O2922" s="239"/>
    </row>
    <row r="2923" spans="2:15" ht="29">
      <c r="B2923" s="251" t="s">
        <v>1438</v>
      </c>
      <c r="C2923" s="251" t="s">
        <v>4257</v>
      </c>
      <c r="D2923" s="251" t="s">
        <v>4183</v>
      </c>
      <c r="E2923" s="251"/>
      <c r="F2923" s="251"/>
      <c r="G2923" s="251" t="s">
        <v>23</v>
      </c>
      <c r="H2923" s="251" t="s">
        <v>23</v>
      </c>
      <c r="I2923" s="679">
        <v>12429</v>
      </c>
      <c r="J2923" s="251" t="s">
        <v>956</v>
      </c>
      <c r="K2923" s="251" t="s">
        <v>4073</v>
      </c>
      <c r="L2923" s="239"/>
      <c r="M2923" s="239"/>
      <c r="N2923" s="239"/>
      <c r="O2923" s="239"/>
    </row>
    <row r="2924" spans="2:15" ht="29">
      <c r="B2924" s="251" t="s">
        <v>1438</v>
      </c>
      <c r="C2924" s="251" t="s">
        <v>4257</v>
      </c>
      <c r="D2924" s="251" t="s">
        <v>4183</v>
      </c>
      <c r="E2924" s="251"/>
      <c r="F2924" s="251"/>
      <c r="G2924" s="251" t="s">
        <v>23</v>
      </c>
      <c r="H2924" s="251" t="s">
        <v>23</v>
      </c>
      <c r="I2924" s="679">
        <v>9213</v>
      </c>
      <c r="J2924" s="251" t="s">
        <v>956</v>
      </c>
      <c r="K2924" s="251" t="s">
        <v>4073</v>
      </c>
      <c r="L2924" s="239"/>
      <c r="M2924" s="239"/>
      <c r="N2924" s="239"/>
      <c r="O2924" s="239"/>
    </row>
    <row r="2925" spans="2:15" ht="29">
      <c r="B2925" s="251" t="s">
        <v>1438</v>
      </c>
      <c r="C2925" s="251" t="s">
        <v>4257</v>
      </c>
      <c r="D2925" s="251" t="s">
        <v>4012</v>
      </c>
      <c r="E2925" s="251"/>
      <c r="F2925" s="251"/>
      <c r="G2925" s="251" t="s">
        <v>23</v>
      </c>
      <c r="H2925" s="251" t="s">
        <v>23</v>
      </c>
      <c r="I2925" s="679">
        <v>1</v>
      </c>
      <c r="J2925" s="251" t="s">
        <v>956</v>
      </c>
      <c r="K2925" s="251" t="s">
        <v>2495</v>
      </c>
      <c r="L2925" s="239"/>
      <c r="M2925" s="239"/>
      <c r="N2925" s="239"/>
      <c r="O2925" s="239"/>
    </row>
    <row r="2926" spans="2:15" ht="29">
      <c r="B2926" s="251" t="s">
        <v>1438</v>
      </c>
      <c r="C2926" s="251" t="s">
        <v>4257</v>
      </c>
      <c r="D2926" s="251" t="s">
        <v>4183</v>
      </c>
      <c r="E2926" s="251"/>
      <c r="F2926" s="251"/>
      <c r="G2926" s="251" t="s">
        <v>23</v>
      </c>
      <c r="H2926" s="251" t="s">
        <v>23</v>
      </c>
      <c r="I2926" s="679">
        <v>14721</v>
      </c>
      <c r="J2926" s="251" t="s">
        <v>956</v>
      </c>
      <c r="K2926" s="251" t="s">
        <v>4073</v>
      </c>
      <c r="L2926" s="239"/>
      <c r="M2926" s="239"/>
      <c r="N2926" s="239"/>
      <c r="O2926" s="239"/>
    </row>
    <row r="2927" spans="2:15" ht="29">
      <c r="B2927" s="251" t="s">
        <v>1438</v>
      </c>
      <c r="C2927" s="251" t="s">
        <v>4257</v>
      </c>
      <c r="D2927" s="251" t="s">
        <v>4183</v>
      </c>
      <c r="E2927" s="251"/>
      <c r="F2927" s="251"/>
      <c r="G2927" s="251" t="s">
        <v>23</v>
      </c>
      <c r="H2927" s="251" t="s">
        <v>23</v>
      </c>
      <c r="I2927" s="679">
        <v>58003</v>
      </c>
      <c r="J2927" s="251" t="s">
        <v>956</v>
      </c>
      <c r="K2927" s="251" t="s">
        <v>4073</v>
      </c>
      <c r="L2927" s="239"/>
      <c r="M2927" s="239"/>
      <c r="N2927" s="239"/>
      <c r="O2927" s="239"/>
    </row>
    <row r="2928" spans="2:15" ht="29">
      <c r="B2928" s="251" t="s">
        <v>1438</v>
      </c>
      <c r="C2928" s="251" t="s">
        <v>4257</v>
      </c>
      <c r="D2928" s="251" t="s">
        <v>4183</v>
      </c>
      <c r="E2928" s="251"/>
      <c r="F2928" s="251"/>
      <c r="G2928" s="251" t="s">
        <v>23</v>
      </c>
      <c r="H2928" s="251" t="s">
        <v>23</v>
      </c>
      <c r="I2928" s="679">
        <v>1</v>
      </c>
      <c r="J2928" s="251" t="s">
        <v>956</v>
      </c>
      <c r="K2928" s="251" t="s">
        <v>4073</v>
      </c>
      <c r="L2928" s="239"/>
      <c r="M2928" s="239"/>
      <c r="N2928" s="239"/>
      <c r="O2928" s="239"/>
    </row>
    <row r="2929" spans="2:15" ht="29">
      <c r="B2929" s="251" t="s">
        <v>1438</v>
      </c>
      <c r="C2929" s="251" t="s">
        <v>4257</v>
      </c>
      <c r="D2929" s="251" t="s">
        <v>4183</v>
      </c>
      <c r="E2929" s="251"/>
      <c r="F2929" s="251"/>
      <c r="G2929" s="251" t="s">
        <v>23</v>
      </c>
      <c r="H2929" s="251" t="s">
        <v>23</v>
      </c>
      <c r="I2929" s="679">
        <v>10122</v>
      </c>
      <c r="J2929" s="251" t="s">
        <v>956</v>
      </c>
      <c r="K2929" s="251" t="s">
        <v>4073</v>
      </c>
      <c r="L2929" s="239"/>
      <c r="M2929" s="239"/>
      <c r="N2929" s="239"/>
      <c r="O2929" s="239"/>
    </row>
    <row r="2930" spans="2:15" ht="29">
      <c r="B2930" s="251" t="s">
        <v>1438</v>
      </c>
      <c r="C2930" s="251" t="s">
        <v>4257</v>
      </c>
      <c r="D2930" s="251" t="s">
        <v>4183</v>
      </c>
      <c r="E2930" s="251"/>
      <c r="F2930" s="251"/>
      <c r="G2930" s="251" t="s">
        <v>23</v>
      </c>
      <c r="H2930" s="251" t="s">
        <v>23</v>
      </c>
      <c r="I2930" s="679">
        <v>7611</v>
      </c>
      <c r="J2930" s="251" t="s">
        <v>956</v>
      </c>
      <c r="K2930" s="251" t="s">
        <v>4073</v>
      </c>
      <c r="L2930" s="239"/>
      <c r="M2930" s="239"/>
      <c r="N2930" s="239"/>
      <c r="O2930" s="239"/>
    </row>
    <row r="2931" spans="2:15" ht="29">
      <c r="B2931" s="251" t="s">
        <v>1438</v>
      </c>
      <c r="C2931" s="251" t="s">
        <v>4257</v>
      </c>
      <c r="D2931" s="251" t="s">
        <v>4183</v>
      </c>
      <c r="E2931" s="251"/>
      <c r="F2931" s="251"/>
      <c r="G2931" s="251" t="s">
        <v>23</v>
      </c>
      <c r="H2931" s="251" t="s">
        <v>23</v>
      </c>
      <c r="I2931" s="679">
        <v>11558</v>
      </c>
      <c r="J2931" s="251" t="s">
        <v>956</v>
      </c>
      <c r="K2931" s="251" t="s">
        <v>4073</v>
      </c>
      <c r="L2931" s="239"/>
      <c r="M2931" s="239"/>
      <c r="N2931" s="239"/>
      <c r="O2931" s="239"/>
    </row>
    <row r="2932" spans="2:15" ht="29">
      <c r="B2932" s="251" t="s">
        <v>1438</v>
      </c>
      <c r="C2932" s="251" t="s">
        <v>4257</v>
      </c>
      <c r="D2932" s="251" t="s">
        <v>4183</v>
      </c>
      <c r="E2932" s="251"/>
      <c r="F2932" s="251"/>
      <c r="G2932" s="251" t="s">
        <v>23</v>
      </c>
      <c r="H2932" s="251" t="s">
        <v>23</v>
      </c>
      <c r="I2932" s="679">
        <v>12.64</v>
      </c>
      <c r="J2932" s="251" t="s">
        <v>956</v>
      </c>
      <c r="K2932" s="251" t="s">
        <v>4073</v>
      </c>
      <c r="L2932" s="239"/>
      <c r="M2932" s="239"/>
      <c r="N2932" s="239"/>
      <c r="O2932" s="239"/>
    </row>
    <row r="2933" spans="2:15" ht="29">
      <c r="B2933" s="251" t="s">
        <v>1438</v>
      </c>
      <c r="C2933" s="251" t="s">
        <v>4257</v>
      </c>
      <c r="D2933" s="251" t="s">
        <v>4183</v>
      </c>
      <c r="E2933" s="251"/>
      <c r="F2933" s="251"/>
      <c r="G2933" s="251" t="s">
        <v>23</v>
      </c>
      <c r="H2933" s="251" t="s">
        <v>23</v>
      </c>
      <c r="I2933" s="679">
        <v>13565</v>
      </c>
      <c r="J2933" s="251" t="s">
        <v>956</v>
      </c>
      <c r="K2933" s="251" t="s">
        <v>4073</v>
      </c>
      <c r="L2933" s="239"/>
      <c r="M2933" s="239"/>
      <c r="N2933" s="239"/>
      <c r="O2933" s="239"/>
    </row>
    <row r="2934" spans="2:15" ht="29">
      <c r="B2934" s="251" t="s">
        <v>1438</v>
      </c>
      <c r="C2934" s="251" t="s">
        <v>4257</v>
      </c>
      <c r="D2934" s="251" t="s">
        <v>4183</v>
      </c>
      <c r="E2934" s="251"/>
      <c r="F2934" s="251"/>
      <c r="G2934" s="251" t="s">
        <v>23</v>
      </c>
      <c r="H2934" s="251" t="s">
        <v>23</v>
      </c>
      <c r="I2934" s="679">
        <v>10395</v>
      </c>
      <c r="J2934" s="251" t="s">
        <v>956</v>
      </c>
      <c r="K2934" s="251" t="s">
        <v>4073</v>
      </c>
      <c r="L2934" s="239"/>
      <c r="M2934" s="239"/>
      <c r="N2934" s="239"/>
      <c r="O2934" s="239"/>
    </row>
    <row r="2935" spans="2:15" ht="29">
      <c r="B2935" s="251" t="s">
        <v>1438</v>
      </c>
      <c r="C2935" s="251" t="s">
        <v>4257</v>
      </c>
      <c r="D2935" s="251" t="s">
        <v>4183</v>
      </c>
      <c r="E2935" s="251"/>
      <c r="F2935" s="251"/>
      <c r="G2935" s="251" t="s">
        <v>23</v>
      </c>
      <c r="H2935" s="251" t="s">
        <v>23</v>
      </c>
      <c r="I2935" s="679">
        <v>11704</v>
      </c>
      <c r="J2935" s="251" t="s">
        <v>956</v>
      </c>
      <c r="K2935" s="251" t="s">
        <v>4073</v>
      </c>
      <c r="L2935" s="239"/>
      <c r="M2935" s="239"/>
      <c r="N2935" s="239"/>
      <c r="O2935" s="239"/>
    </row>
    <row r="2936" spans="2:15" ht="29">
      <c r="B2936" s="251" t="s">
        <v>1438</v>
      </c>
      <c r="C2936" s="251" t="s">
        <v>4257</v>
      </c>
      <c r="D2936" s="251" t="s">
        <v>4183</v>
      </c>
      <c r="E2936" s="251"/>
      <c r="F2936" s="251"/>
      <c r="G2936" s="251" t="s">
        <v>23</v>
      </c>
      <c r="H2936" s="251" t="s">
        <v>23</v>
      </c>
      <c r="I2936" s="679">
        <v>15472</v>
      </c>
      <c r="J2936" s="251" t="s">
        <v>956</v>
      </c>
      <c r="K2936" s="251" t="s">
        <v>4073</v>
      </c>
      <c r="L2936" s="239"/>
      <c r="M2936" s="239"/>
      <c r="N2936" s="239"/>
      <c r="O2936" s="239"/>
    </row>
    <row r="2937" spans="2:15" ht="29">
      <c r="B2937" s="251" t="s">
        <v>1438</v>
      </c>
      <c r="C2937" s="251" t="s">
        <v>4257</v>
      </c>
      <c r="D2937" s="251" t="s">
        <v>4183</v>
      </c>
      <c r="E2937" s="251"/>
      <c r="F2937" s="251"/>
      <c r="G2937" s="251" t="s">
        <v>23</v>
      </c>
      <c r="H2937" s="251" t="s">
        <v>23</v>
      </c>
      <c r="I2937" s="679">
        <v>11834</v>
      </c>
      <c r="J2937" s="251" t="s">
        <v>956</v>
      </c>
      <c r="K2937" s="251" t="s">
        <v>4073</v>
      </c>
      <c r="L2937" s="239"/>
      <c r="M2937" s="239"/>
      <c r="N2937" s="239"/>
      <c r="O2937" s="239"/>
    </row>
    <row r="2938" spans="2:15" ht="29">
      <c r="B2938" s="251" t="s">
        <v>1438</v>
      </c>
      <c r="C2938" s="251" t="s">
        <v>4257</v>
      </c>
      <c r="D2938" s="251" t="s">
        <v>4183</v>
      </c>
      <c r="E2938" s="251"/>
      <c r="F2938" s="251"/>
      <c r="G2938" s="251" t="s">
        <v>23</v>
      </c>
      <c r="H2938" s="251" t="s">
        <v>23</v>
      </c>
      <c r="I2938" s="679">
        <v>11723</v>
      </c>
      <c r="J2938" s="251" t="s">
        <v>956</v>
      </c>
      <c r="K2938" s="251" t="s">
        <v>4073</v>
      </c>
      <c r="L2938" s="239"/>
      <c r="M2938" s="239"/>
      <c r="N2938" s="239"/>
      <c r="O2938" s="239"/>
    </row>
    <row r="2939" spans="2:15" ht="29">
      <c r="B2939" s="251" t="s">
        <v>1438</v>
      </c>
      <c r="C2939" s="251" t="s">
        <v>4257</v>
      </c>
      <c r="D2939" s="251" t="s">
        <v>4183</v>
      </c>
      <c r="E2939" s="251"/>
      <c r="F2939" s="251"/>
      <c r="G2939" s="251" t="s">
        <v>23</v>
      </c>
      <c r="H2939" s="251" t="s">
        <v>23</v>
      </c>
      <c r="I2939" s="679">
        <v>16.89</v>
      </c>
      <c r="J2939" s="251" t="s">
        <v>956</v>
      </c>
      <c r="K2939" s="251" t="s">
        <v>4073</v>
      </c>
      <c r="L2939" s="239"/>
      <c r="M2939" s="239"/>
      <c r="N2939" s="239"/>
      <c r="O2939" s="239"/>
    </row>
    <row r="2940" spans="2:15" ht="29">
      <c r="B2940" s="251" t="s">
        <v>1438</v>
      </c>
      <c r="C2940" s="251" t="s">
        <v>4257</v>
      </c>
      <c r="D2940" s="251" t="s">
        <v>4183</v>
      </c>
      <c r="E2940" s="251"/>
      <c r="F2940" s="251"/>
      <c r="G2940" s="251" t="s">
        <v>23</v>
      </c>
      <c r="H2940" s="251" t="s">
        <v>23</v>
      </c>
      <c r="I2940" s="679">
        <v>16197</v>
      </c>
      <c r="J2940" s="251" t="s">
        <v>956</v>
      </c>
      <c r="K2940" s="251" t="s">
        <v>4073</v>
      </c>
      <c r="L2940" s="239"/>
      <c r="M2940" s="239"/>
      <c r="N2940" s="239"/>
      <c r="O2940" s="239"/>
    </row>
    <row r="2941" spans="2:15" ht="29">
      <c r="B2941" s="251" t="s">
        <v>1438</v>
      </c>
      <c r="C2941" s="251" t="s">
        <v>4257</v>
      </c>
      <c r="D2941" s="251" t="s">
        <v>4183</v>
      </c>
      <c r="E2941" s="251"/>
      <c r="F2941" s="251"/>
      <c r="G2941" s="251" t="s">
        <v>23</v>
      </c>
      <c r="H2941" s="251" t="s">
        <v>23</v>
      </c>
      <c r="I2941" s="679">
        <v>22.45</v>
      </c>
      <c r="J2941" s="251" t="s">
        <v>956</v>
      </c>
      <c r="K2941" s="251" t="s">
        <v>4073</v>
      </c>
      <c r="L2941" s="239"/>
      <c r="M2941" s="239"/>
      <c r="N2941" s="239"/>
      <c r="O2941" s="239"/>
    </row>
    <row r="2942" spans="2:15" ht="29">
      <c r="B2942" s="251" t="s">
        <v>1438</v>
      </c>
      <c r="C2942" s="251" t="s">
        <v>4257</v>
      </c>
      <c r="D2942" s="251" t="s">
        <v>4183</v>
      </c>
      <c r="E2942" s="251"/>
      <c r="F2942" s="251"/>
      <c r="G2942" s="251" t="s">
        <v>23</v>
      </c>
      <c r="H2942" s="251" t="s">
        <v>23</v>
      </c>
      <c r="I2942" s="679">
        <v>14737</v>
      </c>
      <c r="J2942" s="251" t="s">
        <v>956</v>
      </c>
      <c r="K2942" s="251" t="s">
        <v>4073</v>
      </c>
      <c r="L2942" s="239"/>
      <c r="M2942" s="239"/>
      <c r="N2942" s="239"/>
      <c r="O2942" s="239"/>
    </row>
    <row r="2943" spans="2:15" ht="29">
      <c r="B2943" s="251" t="s">
        <v>1438</v>
      </c>
      <c r="C2943" s="251" t="s">
        <v>4257</v>
      </c>
      <c r="D2943" s="251" t="s">
        <v>4183</v>
      </c>
      <c r="E2943" s="251"/>
      <c r="F2943" s="251"/>
      <c r="G2943" s="251" t="s">
        <v>23</v>
      </c>
      <c r="H2943" s="251" t="s">
        <v>23</v>
      </c>
      <c r="I2943" s="679">
        <v>17951</v>
      </c>
      <c r="J2943" s="251" t="s">
        <v>956</v>
      </c>
      <c r="K2943" s="251" t="s">
        <v>4073</v>
      </c>
      <c r="L2943" s="239"/>
      <c r="M2943" s="239"/>
      <c r="N2943" s="239"/>
      <c r="O2943" s="239"/>
    </row>
    <row r="2944" spans="2:15" ht="29">
      <c r="B2944" s="251" t="s">
        <v>1438</v>
      </c>
      <c r="C2944" s="251" t="s">
        <v>4257</v>
      </c>
      <c r="D2944" s="251" t="s">
        <v>4183</v>
      </c>
      <c r="E2944" s="251"/>
      <c r="F2944" s="251"/>
      <c r="G2944" s="251" t="s">
        <v>23</v>
      </c>
      <c r="H2944" s="251" t="s">
        <v>23</v>
      </c>
      <c r="I2944" s="679">
        <v>17003</v>
      </c>
      <c r="J2944" s="251" t="s">
        <v>956</v>
      </c>
      <c r="K2944" s="251" t="s">
        <v>4073</v>
      </c>
      <c r="L2944" s="239"/>
      <c r="M2944" s="239"/>
      <c r="N2944" s="239"/>
      <c r="O2944" s="239"/>
    </row>
    <row r="2945" spans="2:15" ht="29">
      <c r="B2945" s="251" t="s">
        <v>1438</v>
      </c>
      <c r="C2945" s="251" t="s">
        <v>4257</v>
      </c>
      <c r="D2945" s="251" t="s">
        <v>4183</v>
      </c>
      <c r="E2945" s="251"/>
      <c r="F2945" s="251"/>
      <c r="G2945" s="251" t="s">
        <v>23</v>
      </c>
      <c r="H2945" s="251" t="s">
        <v>23</v>
      </c>
      <c r="I2945" s="679">
        <v>12884</v>
      </c>
      <c r="J2945" s="251" t="s">
        <v>956</v>
      </c>
      <c r="K2945" s="251" t="s">
        <v>4073</v>
      </c>
      <c r="L2945" s="239"/>
      <c r="M2945" s="239"/>
      <c r="N2945" s="239"/>
      <c r="O2945" s="239"/>
    </row>
    <row r="2946" spans="2:15" ht="29">
      <c r="B2946" s="251" t="s">
        <v>1438</v>
      </c>
      <c r="C2946" s="251" t="s">
        <v>4257</v>
      </c>
      <c r="D2946" s="251" t="s">
        <v>4183</v>
      </c>
      <c r="E2946" s="251"/>
      <c r="F2946" s="251"/>
      <c r="G2946" s="251" t="s">
        <v>23</v>
      </c>
      <c r="H2946" s="251" t="s">
        <v>23</v>
      </c>
      <c r="I2946" s="679">
        <v>12749</v>
      </c>
      <c r="J2946" s="251" t="s">
        <v>956</v>
      </c>
      <c r="K2946" s="251" t="s">
        <v>4073</v>
      </c>
      <c r="L2946" s="239"/>
      <c r="M2946" s="239"/>
      <c r="N2946" s="239"/>
      <c r="O2946" s="239"/>
    </row>
    <row r="2947" spans="2:15" ht="29">
      <c r="B2947" s="251" t="s">
        <v>1438</v>
      </c>
      <c r="C2947" s="251" t="s">
        <v>4257</v>
      </c>
      <c r="D2947" s="251" t="s">
        <v>4183</v>
      </c>
      <c r="E2947" s="251"/>
      <c r="F2947" s="251"/>
      <c r="G2947" s="251" t="s">
        <v>23</v>
      </c>
      <c r="H2947" s="251" t="s">
        <v>23</v>
      </c>
      <c r="I2947" s="679">
        <v>14683</v>
      </c>
      <c r="J2947" s="251" t="s">
        <v>956</v>
      </c>
      <c r="K2947" s="251" t="s">
        <v>4073</v>
      </c>
      <c r="L2947" s="239"/>
      <c r="M2947" s="239"/>
      <c r="N2947" s="239"/>
      <c r="O2947" s="239"/>
    </row>
    <row r="2948" spans="2:15" ht="29">
      <c r="B2948" s="251" t="s">
        <v>1438</v>
      </c>
      <c r="C2948" s="251" t="s">
        <v>4257</v>
      </c>
      <c r="D2948" s="251" t="s">
        <v>4183</v>
      </c>
      <c r="E2948" s="251"/>
      <c r="F2948" s="251"/>
      <c r="G2948" s="251" t="s">
        <v>23</v>
      </c>
      <c r="H2948" s="251" t="s">
        <v>23</v>
      </c>
      <c r="I2948" s="679">
        <v>17.899999999999999</v>
      </c>
      <c r="J2948" s="251" t="s">
        <v>956</v>
      </c>
      <c r="K2948" s="251" t="s">
        <v>4073</v>
      </c>
      <c r="L2948" s="239"/>
      <c r="M2948" s="239"/>
      <c r="N2948" s="239"/>
      <c r="O2948" s="239"/>
    </row>
    <row r="2949" spans="2:15" ht="29">
      <c r="B2949" s="251" t="s">
        <v>1438</v>
      </c>
      <c r="C2949" s="251" t="s">
        <v>4257</v>
      </c>
      <c r="D2949" s="251" t="s">
        <v>4183</v>
      </c>
      <c r="E2949" s="251"/>
      <c r="F2949" s="251"/>
      <c r="G2949" s="251" t="s">
        <v>23</v>
      </c>
      <c r="H2949" s="251" t="s">
        <v>23</v>
      </c>
      <c r="I2949" s="679">
        <v>15854</v>
      </c>
      <c r="J2949" s="251" t="s">
        <v>956</v>
      </c>
      <c r="K2949" s="251" t="s">
        <v>4073</v>
      </c>
      <c r="L2949" s="239"/>
      <c r="M2949" s="239"/>
      <c r="N2949" s="239"/>
      <c r="O2949" s="239"/>
    </row>
    <row r="2950" spans="2:15" ht="29">
      <c r="B2950" s="251" t="s">
        <v>1438</v>
      </c>
      <c r="C2950" s="251" t="s">
        <v>4257</v>
      </c>
      <c r="D2950" s="251" t="s">
        <v>4183</v>
      </c>
      <c r="E2950" s="251"/>
      <c r="F2950" s="251"/>
      <c r="G2950" s="251" t="s">
        <v>23</v>
      </c>
      <c r="H2950" s="251" t="s">
        <v>23</v>
      </c>
      <c r="I2950" s="679">
        <v>11796</v>
      </c>
      <c r="J2950" s="251" t="s">
        <v>956</v>
      </c>
      <c r="K2950" s="251" t="s">
        <v>4073</v>
      </c>
      <c r="L2950" s="239"/>
      <c r="M2950" s="239"/>
      <c r="N2950" s="239"/>
      <c r="O2950" s="239"/>
    </row>
    <row r="2951" spans="2:15" ht="29">
      <c r="B2951" s="251" t="s">
        <v>1438</v>
      </c>
      <c r="C2951" s="251" t="s">
        <v>4257</v>
      </c>
      <c r="D2951" s="251" t="s">
        <v>4183</v>
      </c>
      <c r="E2951" s="251"/>
      <c r="F2951" s="251"/>
      <c r="G2951" s="251" t="s">
        <v>23</v>
      </c>
      <c r="H2951" s="251" t="s">
        <v>23</v>
      </c>
      <c r="I2951" s="679">
        <v>60</v>
      </c>
      <c r="J2951" s="251" t="s">
        <v>956</v>
      </c>
      <c r="K2951" s="251" t="s">
        <v>4073</v>
      </c>
      <c r="L2951" s="239"/>
      <c r="M2951" s="239"/>
      <c r="N2951" s="239"/>
      <c r="O2951" s="239"/>
    </row>
    <row r="2952" spans="2:15" ht="29">
      <c r="B2952" s="251" t="s">
        <v>1438</v>
      </c>
      <c r="C2952" s="251" t="s">
        <v>4257</v>
      </c>
      <c r="D2952" s="251" t="s">
        <v>4183</v>
      </c>
      <c r="E2952" s="251"/>
      <c r="F2952" s="251"/>
      <c r="G2952" s="251" t="s">
        <v>23</v>
      </c>
      <c r="H2952" s="251" t="s">
        <v>23</v>
      </c>
      <c r="I2952" s="679">
        <v>17689</v>
      </c>
      <c r="J2952" s="251" t="s">
        <v>956</v>
      </c>
      <c r="K2952" s="251" t="s">
        <v>4073</v>
      </c>
      <c r="L2952" s="239"/>
      <c r="M2952" s="239"/>
      <c r="N2952" s="239"/>
      <c r="O2952" s="239"/>
    </row>
    <row r="2953" spans="2:15" ht="29">
      <c r="B2953" s="251" t="s">
        <v>1438</v>
      </c>
      <c r="C2953" s="251" t="s">
        <v>4257</v>
      </c>
      <c r="D2953" s="251" t="s">
        <v>4183</v>
      </c>
      <c r="E2953" s="251"/>
      <c r="F2953" s="251"/>
      <c r="G2953" s="251" t="s">
        <v>23</v>
      </c>
      <c r="H2953" s="251" t="s">
        <v>23</v>
      </c>
      <c r="I2953" s="679">
        <v>16834</v>
      </c>
      <c r="J2953" s="251" t="s">
        <v>956</v>
      </c>
      <c r="K2953" s="251" t="s">
        <v>4073</v>
      </c>
      <c r="L2953" s="239"/>
      <c r="M2953" s="239"/>
      <c r="N2953" s="239"/>
      <c r="O2953" s="239"/>
    </row>
    <row r="2954" spans="2:15" ht="29">
      <c r="B2954" s="251" t="s">
        <v>1438</v>
      </c>
      <c r="C2954" s="251" t="s">
        <v>4257</v>
      </c>
      <c r="D2954" s="251" t="s">
        <v>4183</v>
      </c>
      <c r="E2954" s="251"/>
      <c r="F2954" s="251"/>
      <c r="G2954" s="251" t="s">
        <v>23</v>
      </c>
      <c r="H2954" s="251" t="s">
        <v>23</v>
      </c>
      <c r="I2954" s="679">
        <v>15821</v>
      </c>
      <c r="J2954" s="251" t="s">
        <v>956</v>
      </c>
      <c r="K2954" s="251" t="s">
        <v>4073</v>
      </c>
      <c r="L2954" s="239"/>
      <c r="M2954" s="239"/>
      <c r="N2954" s="239"/>
      <c r="O2954" s="239"/>
    </row>
    <row r="2955" spans="2:15" ht="29">
      <c r="B2955" s="251" t="s">
        <v>1438</v>
      </c>
      <c r="C2955" s="251" t="s">
        <v>4257</v>
      </c>
      <c r="D2955" s="251" t="s">
        <v>4183</v>
      </c>
      <c r="E2955" s="251"/>
      <c r="F2955" s="251"/>
      <c r="G2955" s="251" t="s">
        <v>23</v>
      </c>
      <c r="H2955" s="251" t="s">
        <v>23</v>
      </c>
      <c r="I2955" s="679">
        <v>3001</v>
      </c>
      <c r="J2955" s="251" t="s">
        <v>956</v>
      </c>
      <c r="K2955" s="251" t="s">
        <v>4073</v>
      </c>
      <c r="L2955" s="239"/>
      <c r="M2955" s="239"/>
      <c r="N2955" s="239"/>
      <c r="O2955" s="239"/>
    </row>
    <row r="2956" spans="2:15" ht="29">
      <c r="B2956" s="251" t="s">
        <v>1438</v>
      </c>
      <c r="C2956" s="251" t="s">
        <v>4257</v>
      </c>
      <c r="D2956" s="251" t="s">
        <v>4183</v>
      </c>
      <c r="E2956" s="251"/>
      <c r="F2956" s="251"/>
      <c r="G2956" s="251" t="s">
        <v>23</v>
      </c>
      <c r="H2956" s="251" t="s">
        <v>23</v>
      </c>
      <c r="I2956" s="679">
        <v>15338</v>
      </c>
      <c r="J2956" s="251" t="s">
        <v>956</v>
      </c>
      <c r="K2956" s="251" t="s">
        <v>4073</v>
      </c>
      <c r="L2956" s="239"/>
      <c r="M2956" s="239"/>
      <c r="N2956" s="239"/>
      <c r="O2956" s="239"/>
    </row>
    <row r="2957" spans="2:15" ht="29">
      <c r="B2957" s="251" t="s">
        <v>1438</v>
      </c>
      <c r="C2957" s="251" t="s">
        <v>4257</v>
      </c>
      <c r="D2957" s="251" t="s">
        <v>4183</v>
      </c>
      <c r="E2957" s="251"/>
      <c r="F2957" s="251"/>
      <c r="G2957" s="251" t="s">
        <v>23</v>
      </c>
      <c r="H2957" s="251" t="s">
        <v>23</v>
      </c>
      <c r="I2957" s="679">
        <v>13.66</v>
      </c>
      <c r="J2957" s="251" t="s">
        <v>956</v>
      </c>
      <c r="K2957" s="251" t="s">
        <v>4073</v>
      </c>
      <c r="L2957" s="239"/>
      <c r="M2957" s="239"/>
      <c r="N2957" s="239"/>
      <c r="O2957" s="239"/>
    </row>
    <row r="2958" spans="2:15" ht="29">
      <c r="B2958" s="251" t="s">
        <v>1438</v>
      </c>
      <c r="C2958" s="251" t="s">
        <v>4257</v>
      </c>
      <c r="D2958" s="251" t="s">
        <v>4183</v>
      </c>
      <c r="E2958" s="251"/>
      <c r="F2958" s="251"/>
      <c r="G2958" s="251" t="s">
        <v>23</v>
      </c>
      <c r="H2958" s="251" t="s">
        <v>23</v>
      </c>
      <c r="I2958" s="679">
        <v>10662</v>
      </c>
      <c r="J2958" s="251" t="s">
        <v>956</v>
      </c>
      <c r="K2958" s="251" t="s">
        <v>4073</v>
      </c>
      <c r="L2958" s="239"/>
      <c r="M2958" s="239"/>
      <c r="N2958" s="239"/>
      <c r="O2958" s="239"/>
    </row>
    <row r="2959" spans="2:15" ht="29">
      <c r="B2959" s="251" t="s">
        <v>1438</v>
      </c>
      <c r="C2959" s="251" t="s">
        <v>4257</v>
      </c>
      <c r="D2959" s="251" t="s">
        <v>4183</v>
      </c>
      <c r="E2959" s="251"/>
      <c r="F2959" s="251"/>
      <c r="G2959" s="251" t="s">
        <v>23</v>
      </c>
      <c r="H2959" s="251" t="s">
        <v>23</v>
      </c>
      <c r="I2959" s="679">
        <v>12597</v>
      </c>
      <c r="J2959" s="251" t="s">
        <v>956</v>
      </c>
      <c r="K2959" s="251" t="s">
        <v>4073</v>
      </c>
      <c r="L2959" s="239"/>
      <c r="M2959" s="239"/>
      <c r="N2959" s="239"/>
      <c r="O2959" s="239"/>
    </row>
    <row r="2960" spans="2:15" ht="29">
      <c r="B2960" s="251" t="s">
        <v>1438</v>
      </c>
      <c r="C2960" s="251" t="s">
        <v>4257</v>
      </c>
      <c r="D2960" s="251" t="s">
        <v>4183</v>
      </c>
      <c r="E2960" s="251"/>
      <c r="F2960" s="251"/>
      <c r="G2960" s="251" t="s">
        <v>23</v>
      </c>
      <c r="H2960" s="251" t="s">
        <v>23</v>
      </c>
      <c r="I2960" s="679">
        <v>5949</v>
      </c>
      <c r="J2960" s="251" t="s">
        <v>956</v>
      </c>
      <c r="K2960" s="251" t="s">
        <v>4073</v>
      </c>
      <c r="L2960" s="239"/>
      <c r="M2960" s="239"/>
      <c r="N2960" s="239"/>
      <c r="O2960" s="239"/>
    </row>
    <row r="2961" spans="2:15" ht="29">
      <c r="B2961" s="251" t="s">
        <v>1438</v>
      </c>
      <c r="C2961" s="251" t="s">
        <v>4257</v>
      </c>
      <c r="D2961" s="251" t="s">
        <v>4183</v>
      </c>
      <c r="E2961" s="251"/>
      <c r="F2961" s="251"/>
      <c r="G2961" s="251" t="s">
        <v>23</v>
      </c>
      <c r="H2961" s="251" t="s">
        <v>23</v>
      </c>
      <c r="I2961" s="679">
        <v>17.12</v>
      </c>
      <c r="J2961" s="251" t="s">
        <v>956</v>
      </c>
      <c r="K2961" s="251" t="s">
        <v>4073</v>
      </c>
      <c r="L2961" s="239"/>
      <c r="M2961" s="239"/>
      <c r="N2961" s="239"/>
      <c r="O2961" s="239"/>
    </row>
    <row r="2962" spans="2:15" ht="29">
      <c r="B2962" s="251" t="s">
        <v>1438</v>
      </c>
      <c r="C2962" s="251" t="s">
        <v>4257</v>
      </c>
      <c r="D2962" s="251" t="s">
        <v>4183</v>
      </c>
      <c r="E2962" s="251"/>
      <c r="F2962" s="251"/>
      <c r="G2962" s="251" t="s">
        <v>23</v>
      </c>
      <c r="H2962" s="251" t="s">
        <v>23</v>
      </c>
      <c r="I2962" s="679">
        <v>5654</v>
      </c>
      <c r="J2962" s="251" t="s">
        <v>956</v>
      </c>
      <c r="K2962" s="251" t="s">
        <v>4073</v>
      </c>
      <c r="L2962" s="239"/>
      <c r="M2962" s="239"/>
      <c r="N2962" s="239"/>
      <c r="O2962" s="239"/>
    </row>
    <row r="2963" spans="2:15" ht="29">
      <c r="B2963" s="251" t="s">
        <v>1438</v>
      </c>
      <c r="C2963" s="251" t="s">
        <v>4257</v>
      </c>
      <c r="D2963" s="251" t="s">
        <v>4012</v>
      </c>
      <c r="E2963" s="251"/>
      <c r="F2963" s="251"/>
      <c r="G2963" s="251" t="s">
        <v>23</v>
      </c>
      <c r="H2963" s="251" t="s">
        <v>23</v>
      </c>
      <c r="I2963" s="679">
        <v>17899</v>
      </c>
      <c r="J2963" s="251" t="s">
        <v>956</v>
      </c>
      <c r="K2963" s="251" t="s">
        <v>2495</v>
      </c>
      <c r="L2963" s="239"/>
      <c r="M2963" s="239"/>
      <c r="N2963" s="239"/>
      <c r="O2963" s="239"/>
    </row>
    <row r="2964" spans="2:15" ht="29">
      <c r="B2964" s="251" t="s">
        <v>1438</v>
      </c>
      <c r="C2964" s="251" t="s">
        <v>4257</v>
      </c>
      <c r="D2964" s="251" t="s">
        <v>4183</v>
      </c>
      <c r="E2964" s="251"/>
      <c r="F2964" s="251"/>
      <c r="G2964" s="251" t="s">
        <v>23</v>
      </c>
      <c r="H2964" s="251" t="s">
        <v>23</v>
      </c>
      <c r="I2964" s="679">
        <v>12156</v>
      </c>
      <c r="J2964" s="251" t="s">
        <v>956</v>
      </c>
      <c r="K2964" s="251" t="s">
        <v>4073</v>
      </c>
      <c r="L2964" s="239"/>
      <c r="M2964" s="239"/>
      <c r="N2964" s="239"/>
      <c r="O2964" s="239"/>
    </row>
    <row r="2965" spans="2:15" ht="29">
      <c r="B2965" s="251" t="s">
        <v>1438</v>
      </c>
      <c r="C2965" s="251" t="s">
        <v>4257</v>
      </c>
      <c r="D2965" s="251" t="s">
        <v>4183</v>
      </c>
      <c r="E2965" s="251"/>
      <c r="F2965" s="251"/>
      <c r="G2965" s="251" t="s">
        <v>23</v>
      </c>
      <c r="H2965" s="251" t="s">
        <v>23</v>
      </c>
      <c r="I2965" s="679">
        <v>11226</v>
      </c>
      <c r="J2965" s="251" t="s">
        <v>956</v>
      </c>
      <c r="K2965" s="251" t="s">
        <v>4073</v>
      </c>
      <c r="L2965" s="239"/>
      <c r="M2965" s="239"/>
      <c r="N2965" s="239"/>
      <c r="O2965" s="239"/>
    </row>
    <row r="2966" spans="2:15" ht="29">
      <c r="B2966" s="251" t="s">
        <v>1438</v>
      </c>
      <c r="C2966" s="251" t="s">
        <v>4257</v>
      </c>
      <c r="D2966" s="251" t="s">
        <v>4183</v>
      </c>
      <c r="E2966" s="251"/>
      <c r="F2966" s="251"/>
      <c r="G2966" s="251" t="s">
        <v>23</v>
      </c>
      <c r="H2966" s="251" t="s">
        <v>23</v>
      </c>
      <c r="I2966" s="679">
        <v>10555</v>
      </c>
      <c r="J2966" s="251" t="s">
        <v>956</v>
      </c>
      <c r="K2966" s="251" t="s">
        <v>4073</v>
      </c>
      <c r="L2966" s="239"/>
      <c r="M2966" s="239"/>
      <c r="N2966" s="239"/>
      <c r="O2966" s="239"/>
    </row>
    <row r="2967" spans="2:15" ht="29">
      <c r="B2967" s="251" t="s">
        <v>1438</v>
      </c>
      <c r="C2967" s="251" t="s">
        <v>4257</v>
      </c>
      <c r="D2967" s="251" t="s">
        <v>4183</v>
      </c>
      <c r="E2967" s="251"/>
      <c r="F2967" s="251"/>
      <c r="G2967" s="251" t="s">
        <v>23</v>
      </c>
      <c r="H2967" s="251" t="s">
        <v>23</v>
      </c>
      <c r="I2967" s="679">
        <v>5995</v>
      </c>
      <c r="J2967" s="251" t="s">
        <v>956</v>
      </c>
      <c r="K2967" s="251" t="s">
        <v>4073</v>
      </c>
      <c r="L2967" s="239"/>
      <c r="M2967" s="239"/>
      <c r="N2967" s="239"/>
      <c r="O2967" s="239"/>
    </row>
    <row r="2968" spans="2:15" ht="29">
      <c r="B2968" s="251" t="s">
        <v>1438</v>
      </c>
      <c r="C2968" s="251" t="s">
        <v>4257</v>
      </c>
      <c r="D2968" s="251" t="s">
        <v>4183</v>
      </c>
      <c r="E2968" s="251"/>
      <c r="F2968" s="251"/>
      <c r="G2968" s="251" t="s">
        <v>23</v>
      </c>
      <c r="H2968" s="251" t="s">
        <v>23</v>
      </c>
      <c r="I2968" s="679">
        <v>15293</v>
      </c>
      <c r="J2968" s="251" t="s">
        <v>956</v>
      </c>
      <c r="K2968" s="251" t="s">
        <v>4073</v>
      </c>
      <c r="L2968" s="239"/>
      <c r="M2968" s="239"/>
      <c r="N2968" s="239"/>
      <c r="O2968" s="239"/>
    </row>
    <row r="2969" spans="2:15" ht="29">
      <c r="B2969" s="251" t="s">
        <v>1438</v>
      </c>
      <c r="C2969" s="251" t="s">
        <v>4257</v>
      </c>
      <c r="D2969" s="251" t="s">
        <v>4183</v>
      </c>
      <c r="E2969" s="251"/>
      <c r="F2969" s="251"/>
      <c r="G2969" s="251" t="s">
        <v>23</v>
      </c>
      <c r="H2969" s="251" t="s">
        <v>23</v>
      </c>
      <c r="I2969" s="679">
        <v>12897</v>
      </c>
      <c r="J2969" s="251" t="s">
        <v>956</v>
      </c>
      <c r="K2969" s="251" t="s">
        <v>4073</v>
      </c>
      <c r="L2969" s="239"/>
      <c r="M2969" s="239"/>
      <c r="N2969" s="239"/>
      <c r="O2969" s="239"/>
    </row>
    <row r="2970" spans="2:15" ht="29">
      <c r="B2970" s="251" t="s">
        <v>1438</v>
      </c>
      <c r="C2970" s="251" t="s">
        <v>4257</v>
      </c>
      <c r="D2970" s="251" t="s">
        <v>4183</v>
      </c>
      <c r="E2970" s="251"/>
      <c r="F2970" s="251"/>
      <c r="G2970" s="251" t="s">
        <v>23</v>
      </c>
      <c r="H2970" s="251" t="s">
        <v>23</v>
      </c>
      <c r="I2970" s="679">
        <v>16502</v>
      </c>
      <c r="J2970" s="251" t="s">
        <v>956</v>
      </c>
      <c r="K2970" s="251" t="s">
        <v>4073</v>
      </c>
      <c r="L2970" s="239"/>
      <c r="M2970" s="239"/>
      <c r="N2970" s="239"/>
      <c r="O2970" s="239"/>
    </row>
    <row r="2971" spans="2:15" ht="29">
      <c r="B2971" s="251" t="s">
        <v>1438</v>
      </c>
      <c r="C2971" s="251" t="s">
        <v>4257</v>
      </c>
      <c r="D2971" s="251" t="s">
        <v>4183</v>
      </c>
      <c r="E2971" s="251"/>
      <c r="F2971" s="251"/>
      <c r="G2971" s="251" t="s">
        <v>23</v>
      </c>
      <c r="H2971" s="251" t="s">
        <v>23</v>
      </c>
      <c r="I2971" s="679">
        <v>17906</v>
      </c>
      <c r="J2971" s="251" t="s">
        <v>956</v>
      </c>
      <c r="K2971" s="251" t="s">
        <v>4073</v>
      </c>
      <c r="L2971" s="239"/>
      <c r="M2971" s="239"/>
      <c r="N2971" s="239"/>
      <c r="O2971" s="239"/>
    </row>
    <row r="2972" spans="2:15" ht="29">
      <c r="B2972" s="251" t="s">
        <v>1438</v>
      </c>
      <c r="C2972" s="251" t="s">
        <v>4257</v>
      </c>
      <c r="D2972" s="251" t="s">
        <v>4183</v>
      </c>
      <c r="E2972" s="251"/>
      <c r="F2972" s="251"/>
      <c r="G2972" s="251" t="s">
        <v>23</v>
      </c>
      <c r="H2972" s="251" t="s">
        <v>23</v>
      </c>
      <c r="I2972" s="679">
        <v>8545</v>
      </c>
      <c r="J2972" s="251" t="s">
        <v>956</v>
      </c>
      <c r="K2972" s="251" t="s">
        <v>4073</v>
      </c>
      <c r="L2972" s="239"/>
      <c r="M2972" s="239"/>
      <c r="N2972" s="239"/>
      <c r="O2972" s="239"/>
    </row>
    <row r="2973" spans="2:15" ht="29">
      <c r="B2973" s="251" t="s">
        <v>1438</v>
      </c>
      <c r="C2973" s="251" t="s">
        <v>4257</v>
      </c>
      <c r="D2973" s="251" t="s">
        <v>4183</v>
      </c>
      <c r="E2973" s="251"/>
      <c r="F2973" s="251"/>
      <c r="G2973" s="251" t="s">
        <v>23</v>
      </c>
      <c r="H2973" s="251" t="s">
        <v>23</v>
      </c>
      <c r="I2973" s="679">
        <v>7222</v>
      </c>
      <c r="J2973" s="251" t="s">
        <v>956</v>
      </c>
      <c r="K2973" s="251" t="s">
        <v>4073</v>
      </c>
      <c r="L2973" s="239"/>
      <c r="M2973" s="239"/>
      <c r="N2973" s="239"/>
      <c r="O2973" s="239"/>
    </row>
    <row r="2974" spans="2:15" ht="29">
      <c r="B2974" s="251" t="s">
        <v>1438</v>
      </c>
      <c r="C2974" s="251" t="s">
        <v>4257</v>
      </c>
      <c r="D2974" s="251" t="s">
        <v>4183</v>
      </c>
      <c r="E2974" s="251"/>
      <c r="F2974" s="251"/>
      <c r="G2974" s="251" t="s">
        <v>23</v>
      </c>
      <c r="H2974" s="251" t="s">
        <v>23</v>
      </c>
      <c r="I2974" s="679">
        <v>17.73</v>
      </c>
      <c r="J2974" s="251" t="s">
        <v>956</v>
      </c>
      <c r="K2974" s="251" t="s">
        <v>4073</v>
      </c>
      <c r="L2974" s="239"/>
      <c r="M2974" s="239"/>
      <c r="N2974" s="239"/>
      <c r="O2974" s="239"/>
    </row>
    <row r="2975" spans="2:15" ht="29">
      <c r="B2975" s="251" t="s">
        <v>1438</v>
      </c>
      <c r="C2975" s="251" t="s">
        <v>4257</v>
      </c>
      <c r="D2975" s="251" t="s">
        <v>4183</v>
      </c>
      <c r="E2975" s="251"/>
      <c r="F2975" s="251"/>
      <c r="G2975" s="251" t="s">
        <v>23</v>
      </c>
      <c r="H2975" s="251" t="s">
        <v>23</v>
      </c>
      <c r="I2975" s="679">
        <v>11907</v>
      </c>
      <c r="J2975" s="251" t="s">
        <v>956</v>
      </c>
      <c r="K2975" s="251" t="s">
        <v>4073</v>
      </c>
      <c r="L2975" s="239"/>
      <c r="M2975" s="239"/>
      <c r="N2975" s="239"/>
      <c r="O2975" s="239"/>
    </row>
    <row r="2976" spans="2:15" ht="29">
      <c r="B2976" s="251" t="s">
        <v>1438</v>
      </c>
      <c r="C2976" s="251" t="s">
        <v>4257</v>
      </c>
      <c r="D2976" s="251" t="s">
        <v>4183</v>
      </c>
      <c r="E2976" s="251"/>
      <c r="F2976" s="251"/>
      <c r="G2976" s="251" t="s">
        <v>23</v>
      </c>
      <c r="H2976" s="251" t="s">
        <v>23</v>
      </c>
      <c r="I2976" s="679">
        <v>16.670000000000002</v>
      </c>
      <c r="J2976" s="251" t="s">
        <v>956</v>
      </c>
      <c r="K2976" s="251" t="s">
        <v>4073</v>
      </c>
      <c r="L2976" s="239"/>
      <c r="M2976" s="239"/>
      <c r="N2976" s="239"/>
      <c r="O2976" s="239"/>
    </row>
    <row r="2977" spans="2:15" ht="29">
      <c r="B2977" s="251" t="s">
        <v>1438</v>
      </c>
      <c r="C2977" s="251" t="s">
        <v>4257</v>
      </c>
      <c r="D2977" s="251" t="s">
        <v>4183</v>
      </c>
      <c r="E2977" s="251"/>
      <c r="F2977" s="251"/>
      <c r="G2977" s="251" t="s">
        <v>23</v>
      </c>
      <c r="H2977" s="251" t="s">
        <v>23</v>
      </c>
      <c r="I2977" s="679">
        <v>17522</v>
      </c>
      <c r="J2977" s="251" t="s">
        <v>956</v>
      </c>
      <c r="K2977" s="251" t="s">
        <v>4073</v>
      </c>
      <c r="L2977" s="239"/>
      <c r="M2977" s="239"/>
      <c r="N2977" s="239"/>
      <c r="O2977" s="239"/>
    </row>
    <row r="2978" spans="2:15" ht="29">
      <c r="B2978" s="251" t="s">
        <v>1438</v>
      </c>
      <c r="C2978" s="251" t="s">
        <v>4257</v>
      </c>
      <c r="D2978" s="251" t="s">
        <v>4183</v>
      </c>
      <c r="E2978" s="251"/>
      <c r="F2978" s="251"/>
      <c r="G2978" s="251" t="s">
        <v>23</v>
      </c>
      <c r="H2978" s="251" t="s">
        <v>23</v>
      </c>
      <c r="I2978" s="679">
        <v>11034</v>
      </c>
      <c r="J2978" s="251" t="s">
        <v>956</v>
      </c>
      <c r="K2978" s="251" t="s">
        <v>4073</v>
      </c>
      <c r="L2978" s="239"/>
      <c r="M2978" s="239"/>
      <c r="N2978" s="239"/>
      <c r="O2978" s="239"/>
    </row>
    <row r="2979" spans="2:15" ht="29">
      <c r="B2979" s="251" t="s">
        <v>1438</v>
      </c>
      <c r="C2979" s="251" t="s">
        <v>4257</v>
      </c>
      <c r="D2979" s="251" t="s">
        <v>4183</v>
      </c>
      <c r="E2979" s="251"/>
      <c r="F2979" s="251"/>
      <c r="G2979" s="251" t="s">
        <v>23</v>
      </c>
      <c r="H2979" s="251" t="s">
        <v>23</v>
      </c>
      <c r="I2979" s="679">
        <v>17.079999999999998</v>
      </c>
      <c r="J2979" s="251" t="s">
        <v>956</v>
      </c>
      <c r="K2979" s="251" t="s">
        <v>4073</v>
      </c>
      <c r="L2979" s="239"/>
      <c r="M2979" s="239"/>
      <c r="N2979" s="239"/>
      <c r="O2979" s="239"/>
    </row>
    <row r="2980" spans="2:15" ht="29">
      <c r="B2980" s="251" t="s">
        <v>1438</v>
      </c>
      <c r="C2980" s="251" t="s">
        <v>4257</v>
      </c>
      <c r="D2980" s="251" t="s">
        <v>4183</v>
      </c>
      <c r="E2980" s="251"/>
      <c r="F2980" s="251"/>
      <c r="G2980" s="251" t="s">
        <v>23</v>
      </c>
      <c r="H2980" s="251" t="s">
        <v>23</v>
      </c>
      <c r="I2980" s="679">
        <v>15608</v>
      </c>
      <c r="J2980" s="251" t="s">
        <v>956</v>
      </c>
      <c r="K2980" s="251" t="s">
        <v>4073</v>
      </c>
      <c r="L2980" s="239"/>
      <c r="M2980" s="239"/>
      <c r="N2980" s="239"/>
      <c r="O2980" s="239"/>
    </row>
    <row r="2981" spans="2:15" ht="29">
      <c r="B2981" s="251" t="s">
        <v>1438</v>
      </c>
      <c r="C2981" s="251" t="s">
        <v>4257</v>
      </c>
      <c r="D2981" s="251" t="s">
        <v>4183</v>
      </c>
      <c r="E2981" s="251"/>
      <c r="F2981" s="251"/>
      <c r="G2981" s="251" t="s">
        <v>23</v>
      </c>
      <c r="H2981" s="251" t="s">
        <v>23</v>
      </c>
      <c r="I2981" s="679">
        <v>13741</v>
      </c>
      <c r="J2981" s="251" t="s">
        <v>956</v>
      </c>
      <c r="K2981" s="251" t="s">
        <v>4073</v>
      </c>
      <c r="L2981" s="239"/>
      <c r="M2981" s="239"/>
      <c r="N2981" s="239"/>
      <c r="O2981" s="239"/>
    </row>
    <row r="2982" spans="2:15" ht="29">
      <c r="B2982" s="251" t="s">
        <v>1438</v>
      </c>
      <c r="C2982" s="251" t="s">
        <v>4257</v>
      </c>
      <c r="D2982" s="251" t="s">
        <v>4183</v>
      </c>
      <c r="E2982" s="251"/>
      <c r="F2982" s="251"/>
      <c r="G2982" s="251" t="s">
        <v>23</v>
      </c>
      <c r="H2982" s="251" t="s">
        <v>23</v>
      </c>
      <c r="I2982" s="679">
        <v>17437</v>
      </c>
      <c r="J2982" s="251" t="s">
        <v>956</v>
      </c>
      <c r="K2982" s="251" t="s">
        <v>4073</v>
      </c>
      <c r="L2982" s="239"/>
      <c r="M2982" s="239"/>
      <c r="N2982" s="239"/>
      <c r="O2982" s="239"/>
    </row>
    <row r="2983" spans="2:15" ht="29">
      <c r="B2983" s="251" t="s">
        <v>1438</v>
      </c>
      <c r="C2983" s="251" t="s">
        <v>4257</v>
      </c>
      <c r="D2983" s="251" t="s">
        <v>4183</v>
      </c>
      <c r="E2983" s="251"/>
      <c r="F2983" s="251"/>
      <c r="G2983" s="251" t="s">
        <v>23</v>
      </c>
      <c r="H2983" s="251" t="s">
        <v>23</v>
      </c>
      <c r="I2983" s="679">
        <v>9595</v>
      </c>
      <c r="J2983" s="251" t="s">
        <v>956</v>
      </c>
      <c r="K2983" s="251" t="s">
        <v>4073</v>
      </c>
      <c r="L2983" s="239"/>
      <c r="M2983" s="239"/>
      <c r="N2983" s="239"/>
      <c r="O2983" s="239"/>
    </row>
    <row r="2984" spans="2:15" ht="29">
      <c r="B2984" s="251" t="s">
        <v>1438</v>
      </c>
      <c r="C2984" s="251" t="s">
        <v>4257</v>
      </c>
      <c r="D2984" s="251" t="s">
        <v>4183</v>
      </c>
      <c r="E2984" s="251"/>
      <c r="F2984" s="251"/>
      <c r="G2984" s="251" t="s">
        <v>23</v>
      </c>
      <c r="H2984" s="251" t="s">
        <v>23</v>
      </c>
      <c r="I2984" s="679">
        <v>13437</v>
      </c>
      <c r="J2984" s="251" t="s">
        <v>956</v>
      </c>
      <c r="K2984" s="251" t="s">
        <v>4073</v>
      </c>
      <c r="L2984" s="239"/>
      <c r="M2984" s="239"/>
      <c r="N2984" s="239"/>
      <c r="O2984" s="239"/>
    </row>
    <row r="2985" spans="2:15" ht="29">
      <c r="B2985" s="251" t="s">
        <v>1438</v>
      </c>
      <c r="C2985" s="251" t="s">
        <v>4257</v>
      </c>
      <c r="D2985" s="251" t="s">
        <v>4183</v>
      </c>
      <c r="E2985" s="251"/>
      <c r="F2985" s="251"/>
      <c r="G2985" s="251" t="s">
        <v>23</v>
      </c>
      <c r="H2985" s="251" t="s">
        <v>23</v>
      </c>
      <c r="I2985" s="679">
        <v>9222</v>
      </c>
      <c r="J2985" s="251" t="s">
        <v>956</v>
      </c>
      <c r="K2985" s="251" t="s">
        <v>4073</v>
      </c>
      <c r="L2985" s="239"/>
      <c r="M2985" s="239"/>
      <c r="N2985" s="239"/>
      <c r="O2985" s="239"/>
    </row>
    <row r="2986" spans="2:15" ht="29">
      <c r="B2986" s="251" t="s">
        <v>1438</v>
      </c>
      <c r="C2986" s="251" t="s">
        <v>4257</v>
      </c>
      <c r="D2986" s="251" t="s">
        <v>4183</v>
      </c>
      <c r="E2986" s="251"/>
      <c r="F2986" s="251"/>
      <c r="G2986" s="251" t="s">
        <v>23</v>
      </c>
      <c r="H2986" s="251" t="s">
        <v>23</v>
      </c>
      <c r="I2986" s="679">
        <v>11829</v>
      </c>
      <c r="J2986" s="251" t="s">
        <v>956</v>
      </c>
      <c r="K2986" s="251" t="s">
        <v>4073</v>
      </c>
      <c r="L2986" s="239"/>
      <c r="M2986" s="239"/>
      <c r="N2986" s="239"/>
      <c r="O2986" s="239"/>
    </row>
    <row r="2987" spans="2:15" ht="29">
      <c r="B2987" s="251" t="s">
        <v>1438</v>
      </c>
      <c r="C2987" s="251" t="s">
        <v>4257</v>
      </c>
      <c r="D2987" s="251" t="s">
        <v>4183</v>
      </c>
      <c r="E2987" s="251"/>
      <c r="F2987" s="251"/>
      <c r="G2987" s="251" t="s">
        <v>23</v>
      </c>
      <c r="H2987" s="251" t="s">
        <v>23</v>
      </c>
      <c r="I2987" s="679">
        <v>13434</v>
      </c>
      <c r="J2987" s="251" t="s">
        <v>956</v>
      </c>
      <c r="K2987" s="251" t="s">
        <v>4073</v>
      </c>
      <c r="L2987" s="239"/>
      <c r="M2987" s="239"/>
      <c r="N2987" s="239"/>
      <c r="O2987" s="239"/>
    </row>
    <row r="2988" spans="2:15" ht="29">
      <c r="B2988" s="251" t="s">
        <v>1438</v>
      </c>
      <c r="C2988" s="251" t="s">
        <v>4257</v>
      </c>
      <c r="D2988" s="251" t="s">
        <v>4183</v>
      </c>
      <c r="E2988" s="251"/>
      <c r="F2988" s="251"/>
      <c r="G2988" s="251" t="s">
        <v>23</v>
      </c>
      <c r="H2988" s="251" t="s">
        <v>23</v>
      </c>
      <c r="I2988" s="679">
        <v>5837</v>
      </c>
      <c r="J2988" s="251" t="s">
        <v>956</v>
      </c>
      <c r="K2988" s="251" t="s">
        <v>4073</v>
      </c>
      <c r="L2988" s="239"/>
      <c r="M2988" s="239"/>
      <c r="N2988" s="239"/>
      <c r="O2988" s="239"/>
    </row>
    <row r="2989" spans="2:15" ht="29">
      <c r="B2989" s="251" t="s">
        <v>1438</v>
      </c>
      <c r="C2989" s="251" t="s">
        <v>4257</v>
      </c>
      <c r="D2989" s="251" t="s">
        <v>4183</v>
      </c>
      <c r="E2989" s="251"/>
      <c r="F2989" s="251"/>
      <c r="G2989" s="251" t="s">
        <v>23</v>
      </c>
      <c r="H2989" s="251" t="s">
        <v>23</v>
      </c>
      <c r="I2989" s="679">
        <v>14.38</v>
      </c>
      <c r="J2989" s="251" t="s">
        <v>956</v>
      </c>
      <c r="K2989" s="251" t="s">
        <v>4073</v>
      </c>
      <c r="L2989" s="239"/>
      <c r="M2989" s="239"/>
      <c r="N2989" s="239"/>
      <c r="O2989" s="239"/>
    </row>
    <row r="2990" spans="2:15" ht="29">
      <c r="B2990" s="251" t="s">
        <v>1438</v>
      </c>
      <c r="C2990" s="251" t="s">
        <v>4257</v>
      </c>
      <c r="D2990" s="251" t="s">
        <v>4183</v>
      </c>
      <c r="E2990" s="251"/>
      <c r="F2990" s="251"/>
      <c r="G2990" s="251" t="s">
        <v>23</v>
      </c>
      <c r="H2990" s="251" t="s">
        <v>23</v>
      </c>
      <c r="I2990" s="679">
        <v>17697</v>
      </c>
      <c r="J2990" s="251" t="s">
        <v>956</v>
      </c>
      <c r="K2990" s="251" t="s">
        <v>4073</v>
      </c>
      <c r="L2990" s="239"/>
      <c r="M2990" s="239"/>
      <c r="N2990" s="239"/>
      <c r="O2990" s="239"/>
    </row>
    <row r="2991" spans="2:15" ht="29">
      <c r="B2991" s="251" t="s">
        <v>1438</v>
      </c>
      <c r="C2991" s="251" t="s">
        <v>4257</v>
      </c>
      <c r="D2991" s="251" t="s">
        <v>4183</v>
      </c>
      <c r="E2991" s="251"/>
      <c r="F2991" s="251"/>
      <c r="G2991" s="251" t="s">
        <v>23</v>
      </c>
      <c r="H2991" s="251" t="s">
        <v>23</v>
      </c>
      <c r="I2991" s="679">
        <v>5137</v>
      </c>
      <c r="J2991" s="251" t="s">
        <v>956</v>
      </c>
      <c r="K2991" s="251" t="s">
        <v>4073</v>
      </c>
      <c r="L2991" s="239"/>
      <c r="M2991" s="239"/>
      <c r="N2991" s="239"/>
      <c r="O2991" s="239"/>
    </row>
    <row r="2992" spans="2:15" ht="29">
      <c r="B2992" s="251" t="s">
        <v>1438</v>
      </c>
      <c r="C2992" s="251" t="s">
        <v>4257</v>
      </c>
      <c r="D2992" s="251" t="s">
        <v>4183</v>
      </c>
      <c r="E2992" s="251"/>
      <c r="F2992" s="251"/>
      <c r="G2992" s="251" t="s">
        <v>23</v>
      </c>
      <c r="H2992" s="251" t="s">
        <v>23</v>
      </c>
      <c r="I2992" s="679">
        <v>9254</v>
      </c>
      <c r="J2992" s="251" t="s">
        <v>956</v>
      </c>
      <c r="K2992" s="251" t="s">
        <v>4073</v>
      </c>
      <c r="L2992" s="239"/>
      <c r="M2992" s="239"/>
      <c r="N2992" s="239"/>
      <c r="O2992" s="239"/>
    </row>
    <row r="2993" spans="2:15" ht="29">
      <c r="B2993" s="251" t="s">
        <v>1438</v>
      </c>
      <c r="C2993" s="251" t="s">
        <v>4257</v>
      </c>
      <c r="D2993" s="251" t="s">
        <v>4183</v>
      </c>
      <c r="E2993" s="251"/>
      <c r="F2993" s="251"/>
      <c r="G2993" s="251" t="s">
        <v>23</v>
      </c>
      <c r="H2993" s="251" t="s">
        <v>23</v>
      </c>
      <c r="I2993" s="679">
        <v>9037</v>
      </c>
      <c r="J2993" s="251" t="s">
        <v>956</v>
      </c>
      <c r="K2993" s="251" t="s">
        <v>4073</v>
      </c>
      <c r="L2993" s="239"/>
      <c r="M2993" s="239"/>
      <c r="N2993" s="239"/>
      <c r="O2993" s="239"/>
    </row>
    <row r="2994" spans="2:15" ht="29">
      <c r="B2994" s="251" t="s">
        <v>1438</v>
      </c>
      <c r="C2994" s="251" t="s">
        <v>4257</v>
      </c>
      <c r="D2994" s="251" t="s">
        <v>4183</v>
      </c>
      <c r="E2994" s="251"/>
      <c r="F2994" s="251"/>
      <c r="G2994" s="251" t="s">
        <v>23</v>
      </c>
      <c r="H2994" s="251" t="s">
        <v>23</v>
      </c>
      <c r="I2994" s="679">
        <v>11299</v>
      </c>
      <c r="J2994" s="251" t="s">
        <v>956</v>
      </c>
      <c r="K2994" s="251" t="s">
        <v>4073</v>
      </c>
      <c r="L2994" s="239"/>
      <c r="M2994" s="239"/>
      <c r="N2994" s="239"/>
      <c r="O2994" s="239"/>
    </row>
    <row r="2995" spans="2:15" ht="29">
      <c r="B2995" s="251" t="s">
        <v>1438</v>
      </c>
      <c r="C2995" s="251" t="s">
        <v>4257</v>
      </c>
      <c r="D2995" s="251" t="s">
        <v>4022</v>
      </c>
      <c r="E2995" s="251"/>
      <c r="F2995" s="251"/>
      <c r="G2995" s="251" t="s">
        <v>4323</v>
      </c>
      <c r="H2995" s="251" t="s">
        <v>4324</v>
      </c>
      <c r="I2995" s="679">
        <v>7</v>
      </c>
      <c r="J2995" s="251" t="s">
        <v>944</v>
      </c>
      <c r="K2995" s="251" t="s">
        <v>2495</v>
      </c>
      <c r="L2995" s="239"/>
      <c r="M2995" s="239"/>
      <c r="N2995" s="239"/>
      <c r="O2995" s="239"/>
    </row>
    <row r="2996" spans="2:15" ht="29">
      <c r="B2996" s="251" t="s">
        <v>1438</v>
      </c>
      <c r="C2996" s="251" t="s">
        <v>4257</v>
      </c>
      <c r="D2996" s="251" t="s">
        <v>4022</v>
      </c>
      <c r="E2996" s="251"/>
      <c r="F2996" s="251"/>
      <c r="G2996" s="251" t="s">
        <v>4323</v>
      </c>
      <c r="H2996" s="251" t="s">
        <v>4324</v>
      </c>
      <c r="I2996" s="679">
        <v>7</v>
      </c>
      <c r="J2996" s="251" t="s">
        <v>944</v>
      </c>
      <c r="K2996" s="251" t="s">
        <v>2495</v>
      </c>
      <c r="L2996" s="239"/>
      <c r="M2996" s="239"/>
      <c r="N2996" s="239"/>
      <c r="O2996" s="239"/>
    </row>
    <row r="2997" spans="2:15" ht="29">
      <c r="B2997" s="251" t="s">
        <v>1438</v>
      </c>
      <c r="C2997" s="251" t="s">
        <v>4257</v>
      </c>
      <c r="D2997" s="251" t="s">
        <v>4022</v>
      </c>
      <c r="E2997" s="251"/>
      <c r="F2997" s="251"/>
      <c r="G2997" s="251" t="s">
        <v>4323</v>
      </c>
      <c r="H2997" s="251" t="s">
        <v>4324</v>
      </c>
      <c r="I2997" s="679">
        <v>7</v>
      </c>
      <c r="J2997" s="251" t="s">
        <v>944</v>
      </c>
      <c r="K2997" s="251" t="s">
        <v>2495</v>
      </c>
      <c r="L2997" s="239"/>
      <c r="M2997" s="239"/>
      <c r="N2997" s="239"/>
      <c r="O2997" s="239"/>
    </row>
    <row r="2998" spans="2:15" ht="29">
      <c r="B2998" s="251" t="s">
        <v>1438</v>
      </c>
      <c r="C2998" s="251" t="s">
        <v>4257</v>
      </c>
      <c r="D2998" s="251" t="s">
        <v>4022</v>
      </c>
      <c r="E2998" s="251"/>
      <c r="F2998" s="251"/>
      <c r="G2998" s="251" t="s">
        <v>4323</v>
      </c>
      <c r="H2998" s="251" t="s">
        <v>4324</v>
      </c>
      <c r="I2998" s="679">
        <v>7</v>
      </c>
      <c r="J2998" s="251" t="s">
        <v>944</v>
      </c>
      <c r="K2998" s="251" t="s">
        <v>2495</v>
      </c>
      <c r="L2998" s="239"/>
      <c r="M2998" s="239"/>
      <c r="N2998" s="239"/>
      <c r="O2998" s="239"/>
    </row>
    <row r="2999" spans="2:15" ht="29">
      <c r="B2999" s="251" t="s">
        <v>1438</v>
      </c>
      <c r="C2999" s="251" t="s">
        <v>4257</v>
      </c>
      <c r="D2999" s="251" t="s">
        <v>4022</v>
      </c>
      <c r="E2999" s="251"/>
      <c r="F2999" s="251"/>
      <c r="G2999" s="251" t="s">
        <v>4323</v>
      </c>
      <c r="H2999" s="251" t="s">
        <v>4324</v>
      </c>
      <c r="I2999" s="679">
        <v>7</v>
      </c>
      <c r="J2999" s="251" t="s">
        <v>944</v>
      </c>
      <c r="K2999" s="251" t="s">
        <v>2495</v>
      </c>
      <c r="L2999" s="239"/>
      <c r="M2999" s="239"/>
      <c r="N2999" s="239"/>
      <c r="O2999" s="239"/>
    </row>
    <row r="3000" spans="2:15" ht="29">
      <c r="B3000" s="251" t="s">
        <v>1438</v>
      </c>
      <c r="C3000" s="251" t="s">
        <v>4257</v>
      </c>
      <c r="D3000" s="251" t="s">
        <v>4022</v>
      </c>
      <c r="E3000" s="251"/>
      <c r="F3000" s="251"/>
      <c r="G3000" s="251" t="s">
        <v>4323</v>
      </c>
      <c r="H3000" s="251" t="s">
        <v>4324</v>
      </c>
      <c r="I3000" s="679">
        <v>7</v>
      </c>
      <c r="J3000" s="251" t="s">
        <v>944</v>
      </c>
      <c r="K3000" s="251" t="s">
        <v>2495</v>
      </c>
      <c r="L3000" s="239"/>
      <c r="M3000" s="239"/>
      <c r="N3000" s="239"/>
      <c r="O3000" s="239"/>
    </row>
    <row r="3001" spans="2:15" ht="29">
      <c r="B3001" s="251" t="s">
        <v>1438</v>
      </c>
      <c r="C3001" s="251" t="s">
        <v>4257</v>
      </c>
      <c r="D3001" s="251" t="s">
        <v>4022</v>
      </c>
      <c r="E3001" s="251"/>
      <c r="F3001" s="251"/>
      <c r="G3001" s="251" t="s">
        <v>4323</v>
      </c>
      <c r="H3001" s="251" t="s">
        <v>4324</v>
      </c>
      <c r="I3001" s="679">
        <v>7</v>
      </c>
      <c r="J3001" s="251" t="s">
        <v>944</v>
      </c>
      <c r="K3001" s="251" t="s">
        <v>2495</v>
      </c>
      <c r="L3001" s="239"/>
      <c r="M3001" s="239"/>
      <c r="N3001" s="239"/>
      <c r="O3001" s="239"/>
    </row>
    <row r="3002" spans="2:15" ht="29">
      <c r="B3002" s="251" t="s">
        <v>1438</v>
      </c>
      <c r="C3002" s="251" t="s">
        <v>4257</v>
      </c>
      <c r="D3002" s="251" t="s">
        <v>4022</v>
      </c>
      <c r="E3002" s="251"/>
      <c r="F3002" s="251"/>
      <c r="G3002" s="251" t="s">
        <v>4323</v>
      </c>
      <c r="H3002" s="251" t="s">
        <v>4324</v>
      </c>
      <c r="I3002" s="679">
        <v>7</v>
      </c>
      <c r="J3002" s="251" t="s">
        <v>944</v>
      </c>
      <c r="K3002" s="251" t="s">
        <v>2495</v>
      </c>
      <c r="L3002" s="239"/>
      <c r="M3002" s="239"/>
      <c r="N3002" s="239"/>
      <c r="O3002" s="239"/>
    </row>
    <row r="3003" spans="2:15" ht="29">
      <c r="B3003" s="251" t="s">
        <v>1438</v>
      </c>
      <c r="C3003" s="251" t="s">
        <v>4257</v>
      </c>
      <c r="D3003" s="251" t="s">
        <v>4022</v>
      </c>
      <c r="E3003" s="251"/>
      <c r="F3003" s="251"/>
      <c r="G3003" s="251" t="s">
        <v>4323</v>
      </c>
      <c r="H3003" s="251" t="s">
        <v>4324</v>
      </c>
      <c r="I3003" s="679">
        <v>7</v>
      </c>
      <c r="J3003" s="251" t="s">
        <v>944</v>
      </c>
      <c r="K3003" s="251" t="s">
        <v>2495</v>
      </c>
      <c r="L3003" s="239"/>
      <c r="M3003" s="239"/>
      <c r="N3003" s="239"/>
      <c r="O3003" s="239"/>
    </row>
    <row r="3004" spans="2:15" ht="29">
      <c r="B3004" s="251" t="s">
        <v>1438</v>
      </c>
      <c r="C3004" s="251" t="s">
        <v>4257</v>
      </c>
      <c r="D3004" s="251" t="s">
        <v>4022</v>
      </c>
      <c r="E3004" s="251"/>
      <c r="F3004" s="251"/>
      <c r="G3004" s="251" t="s">
        <v>4323</v>
      </c>
      <c r="H3004" s="251" t="s">
        <v>4324</v>
      </c>
      <c r="I3004" s="679">
        <v>7</v>
      </c>
      <c r="J3004" s="251" t="s">
        <v>944</v>
      </c>
      <c r="K3004" s="251" t="s">
        <v>2495</v>
      </c>
      <c r="L3004" s="239"/>
      <c r="M3004" s="239"/>
      <c r="N3004" s="239"/>
      <c r="O3004" s="239"/>
    </row>
    <row r="3005" spans="2:15" ht="29">
      <c r="B3005" s="251" t="s">
        <v>1438</v>
      </c>
      <c r="C3005" s="251" t="s">
        <v>4257</v>
      </c>
      <c r="D3005" s="251" t="s">
        <v>4022</v>
      </c>
      <c r="E3005" s="251"/>
      <c r="F3005" s="251"/>
      <c r="G3005" s="251" t="s">
        <v>4323</v>
      </c>
      <c r="H3005" s="251" t="s">
        <v>4324</v>
      </c>
      <c r="I3005" s="679">
        <v>7</v>
      </c>
      <c r="J3005" s="251" t="s">
        <v>944</v>
      </c>
      <c r="K3005" s="251" t="s">
        <v>2495</v>
      </c>
      <c r="L3005" s="239"/>
      <c r="M3005" s="239"/>
      <c r="N3005" s="239"/>
      <c r="O3005" s="239"/>
    </row>
    <row r="3006" spans="2:15" ht="29">
      <c r="B3006" s="251" t="s">
        <v>1438</v>
      </c>
      <c r="C3006" s="251" t="s">
        <v>4257</v>
      </c>
      <c r="D3006" s="251" t="s">
        <v>4022</v>
      </c>
      <c r="E3006" s="251"/>
      <c r="F3006" s="251"/>
      <c r="G3006" s="251" t="s">
        <v>4323</v>
      </c>
      <c r="H3006" s="251" t="s">
        <v>4324</v>
      </c>
      <c r="I3006" s="679">
        <v>7</v>
      </c>
      <c r="J3006" s="251" t="s">
        <v>944</v>
      </c>
      <c r="K3006" s="251" t="s">
        <v>2495</v>
      </c>
      <c r="L3006" s="239"/>
      <c r="M3006" s="239"/>
      <c r="N3006" s="239"/>
      <c r="O3006" s="239"/>
    </row>
    <row r="3007" spans="2:15" ht="29">
      <c r="B3007" s="251" t="s">
        <v>1438</v>
      </c>
      <c r="C3007" s="251" t="s">
        <v>4257</v>
      </c>
      <c r="D3007" s="251" t="s">
        <v>4022</v>
      </c>
      <c r="E3007" s="251"/>
      <c r="F3007" s="251"/>
      <c r="G3007" s="251" t="s">
        <v>4323</v>
      </c>
      <c r="H3007" s="251" t="s">
        <v>4324</v>
      </c>
      <c r="I3007" s="679">
        <v>7</v>
      </c>
      <c r="J3007" s="251" t="s">
        <v>944</v>
      </c>
      <c r="K3007" s="251" t="s">
        <v>2495</v>
      </c>
      <c r="L3007" s="239"/>
      <c r="M3007" s="239"/>
      <c r="N3007" s="239"/>
      <c r="O3007" s="239"/>
    </row>
    <row r="3008" spans="2:15" ht="29">
      <c r="B3008" s="251" t="s">
        <v>1438</v>
      </c>
      <c r="C3008" s="251" t="s">
        <v>4257</v>
      </c>
      <c r="D3008" s="251" t="s">
        <v>4022</v>
      </c>
      <c r="E3008" s="251"/>
      <c r="F3008" s="251"/>
      <c r="G3008" s="251" t="s">
        <v>4323</v>
      </c>
      <c r="H3008" s="251" t="s">
        <v>4324</v>
      </c>
      <c r="I3008" s="679">
        <v>7</v>
      </c>
      <c r="J3008" s="251" t="s">
        <v>944</v>
      </c>
      <c r="K3008" s="251" t="s">
        <v>2495</v>
      </c>
      <c r="L3008" s="239"/>
      <c r="M3008" s="239"/>
      <c r="N3008" s="239"/>
      <c r="O3008" s="239"/>
    </row>
    <row r="3009" spans="2:15" ht="29">
      <c r="B3009" s="251" t="s">
        <v>1438</v>
      </c>
      <c r="C3009" s="251" t="s">
        <v>4257</v>
      </c>
      <c r="D3009" s="251" t="s">
        <v>941</v>
      </c>
      <c r="E3009" s="251"/>
      <c r="F3009" s="251"/>
      <c r="G3009" s="251" t="s">
        <v>4323</v>
      </c>
      <c r="H3009" s="251" t="s">
        <v>4324</v>
      </c>
      <c r="I3009" s="679">
        <v>7</v>
      </c>
      <c r="J3009" s="251" t="s">
        <v>944</v>
      </c>
      <c r="K3009" s="251" t="s">
        <v>2495</v>
      </c>
      <c r="L3009" s="239"/>
      <c r="M3009" s="239"/>
      <c r="N3009" s="239"/>
      <c r="O3009" s="239"/>
    </row>
    <row r="3010" spans="2:15" ht="29">
      <c r="B3010" s="251" t="s">
        <v>1438</v>
      </c>
      <c r="C3010" s="251" t="s">
        <v>4257</v>
      </c>
      <c r="D3010" s="251" t="s">
        <v>941</v>
      </c>
      <c r="E3010" s="251"/>
      <c r="F3010" s="251"/>
      <c r="G3010" s="251" t="s">
        <v>4323</v>
      </c>
      <c r="H3010" s="251" t="s">
        <v>4324</v>
      </c>
      <c r="I3010" s="679">
        <v>7</v>
      </c>
      <c r="J3010" s="251" t="s">
        <v>944</v>
      </c>
      <c r="K3010" s="251" t="s">
        <v>2495</v>
      </c>
      <c r="L3010" s="239"/>
      <c r="M3010" s="239"/>
      <c r="N3010" s="239"/>
      <c r="O3010" s="239"/>
    </row>
    <row r="3011" spans="2:15" ht="29">
      <c r="B3011" s="251" t="s">
        <v>1438</v>
      </c>
      <c r="C3011" s="251" t="s">
        <v>4257</v>
      </c>
      <c r="D3011" s="251" t="s">
        <v>941</v>
      </c>
      <c r="E3011" s="251"/>
      <c r="F3011" s="251"/>
      <c r="G3011" s="251" t="s">
        <v>4323</v>
      </c>
      <c r="H3011" s="251" t="s">
        <v>4324</v>
      </c>
      <c r="I3011" s="679">
        <v>7</v>
      </c>
      <c r="J3011" s="251" t="s">
        <v>944</v>
      </c>
      <c r="K3011" s="251" t="s">
        <v>2495</v>
      </c>
      <c r="L3011" s="239"/>
      <c r="M3011" s="239"/>
      <c r="N3011" s="239"/>
      <c r="O3011" s="239"/>
    </row>
    <row r="3012" spans="2:15" ht="29">
      <c r="B3012" s="251" t="s">
        <v>1438</v>
      </c>
      <c r="C3012" s="251" t="s">
        <v>4257</v>
      </c>
      <c r="D3012" s="251" t="s">
        <v>941</v>
      </c>
      <c r="E3012" s="251"/>
      <c r="F3012" s="251"/>
      <c r="G3012" s="251" t="s">
        <v>4323</v>
      </c>
      <c r="H3012" s="251" t="s">
        <v>4324</v>
      </c>
      <c r="I3012" s="679">
        <v>7</v>
      </c>
      <c r="J3012" s="251" t="s">
        <v>944</v>
      </c>
      <c r="K3012" s="251" t="s">
        <v>2495</v>
      </c>
      <c r="L3012" s="239"/>
      <c r="M3012" s="239"/>
      <c r="N3012" s="239"/>
      <c r="O3012" s="239"/>
    </row>
    <row r="3013" spans="2:15" ht="29">
      <c r="B3013" s="251" t="s">
        <v>1438</v>
      </c>
      <c r="C3013" s="251" t="s">
        <v>4257</v>
      </c>
      <c r="D3013" s="251" t="s">
        <v>941</v>
      </c>
      <c r="E3013" s="251"/>
      <c r="F3013" s="251"/>
      <c r="G3013" s="251" t="s">
        <v>4323</v>
      </c>
      <c r="H3013" s="251" t="s">
        <v>4324</v>
      </c>
      <c r="I3013" s="679">
        <v>7</v>
      </c>
      <c r="J3013" s="251" t="s">
        <v>944</v>
      </c>
      <c r="K3013" s="251" t="s">
        <v>2495</v>
      </c>
      <c r="L3013" s="239"/>
      <c r="M3013" s="239"/>
      <c r="N3013" s="239"/>
      <c r="O3013" s="239"/>
    </row>
    <row r="3014" spans="2:15" ht="29">
      <c r="B3014" s="251" t="s">
        <v>1438</v>
      </c>
      <c r="C3014" s="251" t="s">
        <v>4257</v>
      </c>
      <c r="D3014" s="251" t="s">
        <v>941</v>
      </c>
      <c r="E3014" s="251"/>
      <c r="F3014" s="251"/>
      <c r="G3014" s="251" t="s">
        <v>4323</v>
      </c>
      <c r="H3014" s="251" t="s">
        <v>4324</v>
      </c>
      <c r="I3014" s="679">
        <v>7</v>
      </c>
      <c r="J3014" s="251" t="s">
        <v>944</v>
      </c>
      <c r="K3014" s="251" t="s">
        <v>2495</v>
      </c>
      <c r="L3014" s="239"/>
      <c r="M3014" s="239"/>
      <c r="N3014" s="239"/>
      <c r="O3014" s="239"/>
    </row>
    <row r="3015" spans="2:15" ht="29">
      <c r="B3015" s="251" t="s">
        <v>1438</v>
      </c>
      <c r="C3015" s="251" t="s">
        <v>4257</v>
      </c>
      <c r="D3015" s="251" t="s">
        <v>941</v>
      </c>
      <c r="E3015" s="251"/>
      <c r="F3015" s="251"/>
      <c r="G3015" s="251" t="s">
        <v>4323</v>
      </c>
      <c r="H3015" s="251" t="s">
        <v>4324</v>
      </c>
      <c r="I3015" s="679">
        <v>7</v>
      </c>
      <c r="J3015" s="251" t="s">
        <v>944</v>
      </c>
      <c r="K3015" s="251" t="s">
        <v>2495</v>
      </c>
      <c r="L3015" s="239"/>
      <c r="M3015" s="239"/>
      <c r="N3015" s="239"/>
      <c r="O3015" s="239"/>
    </row>
    <row r="3016" spans="2:15" ht="29">
      <c r="B3016" s="251" t="s">
        <v>1438</v>
      </c>
      <c r="C3016" s="251" t="s">
        <v>4257</v>
      </c>
      <c r="D3016" s="251" t="s">
        <v>941</v>
      </c>
      <c r="E3016" s="251"/>
      <c r="F3016" s="251"/>
      <c r="G3016" s="251" t="s">
        <v>4323</v>
      </c>
      <c r="H3016" s="251" t="s">
        <v>4324</v>
      </c>
      <c r="I3016" s="679">
        <v>7</v>
      </c>
      <c r="J3016" s="251" t="s">
        <v>944</v>
      </c>
      <c r="K3016" s="251" t="s">
        <v>2495</v>
      </c>
      <c r="L3016" s="239"/>
      <c r="M3016" s="239"/>
      <c r="N3016" s="239"/>
      <c r="O3016" s="239"/>
    </row>
    <row r="3017" spans="2:15" ht="29">
      <c r="B3017" s="251" t="s">
        <v>1438</v>
      </c>
      <c r="C3017" s="251" t="s">
        <v>4257</v>
      </c>
      <c r="D3017" s="251" t="s">
        <v>941</v>
      </c>
      <c r="E3017" s="251"/>
      <c r="F3017" s="251"/>
      <c r="G3017" s="251" t="s">
        <v>4323</v>
      </c>
      <c r="H3017" s="251" t="s">
        <v>4324</v>
      </c>
      <c r="I3017" s="679">
        <v>7</v>
      </c>
      <c r="J3017" s="251" t="s">
        <v>944</v>
      </c>
      <c r="K3017" s="251" t="s">
        <v>2495</v>
      </c>
      <c r="L3017" s="239"/>
      <c r="M3017" s="239"/>
      <c r="N3017" s="239"/>
      <c r="O3017" s="239"/>
    </row>
    <row r="3018" spans="2:15" ht="29">
      <c r="B3018" s="251" t="s">
        <v>1438</v>
      </c>
      <c r="C3018" s="251" t="s">
        <v>4257</v>
      </c>
      <c r="D3018" s="251" t="s">
        <v>941</v>
      </c>
      <c r="E3018" s="251"/>
      <c r="F3018" s="251"/>
      <c r="G3018" s="251" t="s">
        <v>4323</v>
      </c>
      <c r="H3018" s="251" t="s">
        <v>4324</v>
      </c>
      <c r="I3018" s="679">
        <v>7</v>
      </c>
      <c r="J3018" s="251" t="s">
        <v>944</v>
      </c>
      <c r="K3018" s="251" t="s">
        <v>2495</v>
      </c>
      <c r="L3018" s="239"/>
      <c r="M3018" s="239"/>
      <c r="N3018" s="239"/>
      <c r="O3018" s="239"/>
    </row>
    <row r="3019" spans="2:15" ht="29">
      <c r="B3019" s="251" t="s">
        <v>1438</v>
      </c>
      <c r="C3019" s="251" t="s">
        <v>4257</v>
      </c>
      <c r="D3019" s="251" t="s">
        <v>941</v>
      </c>
      <c r="E3019" s="251"/>
      <c r="F3019" s="251"/>
      <c r="G3019" s="251" t="s">
        <v>4323</v>
      </c>
      <c r="H3019" s="251" t="s">
        <v>4324</v>
      </c>
      <c r="I3019" s="679">
        <v>7</v>
      </c>
      <c r="J3019" s="251" t="s">
        <v>944</v>
      </c>
      <c r="K3019" s="251" t="s">
        <v>2495</v>
      </c>
      <c r="L3019" s="239"/>
      <c r="M3019" s="239"/>
      <c r="N3019" s="239"/>
      <c r="O3019" s="239"/>
    </row>
    <row r="3020" spans="2:15" ht="29">
      <c r="B3020" s="251" t="s">
        <v>1438</v>
      </c>
      <c r="C3020" s="251" t="s">
        <v>4257</v>
      </c>
      <c r="D3020" s="251" t="s">
        <v>941</v>
      </c>
      <c r="E3020" s="251"/>
      <c r="F3020" s="251"/>
      <c r="G3020" s="251" t="s">
        <v>4323</v>
      </c>
      <c r="H3020" s="251" t="s">
        <v>4324</v>
      </c>
      <c r="I3020" s="679">
        <v>7</v>
      </c>
      <c r="J3020" s="251" t="s">
        <v>944</v>
      </c>
      <c r="K3020" s="251" t="s">
        <v>2495</v>
      </c>
      <c r="L3020" s="239"/>
      <c r="M3020" s="239"/>
      <c r="N3020" s="239"/>
      <c r="O3020" s="239"/>
    </row>
    <row r="3021" spans="2:15" ht="29">
      <c r="B3021" s="251" t="s">
        <v>1438</v>
      </c>
      <c r="C3021" s="251" t="s">
        <v>4257</v>
      </c>
      <c r="D3021" s="251" t="s">
        <v>941</v>
      </c>
      <c r="E3021" s="251"/>
      <c r="F3021" s="251"/>
      <c r="G3021" s="251" t="s">
        <v>4323</v>
      </c>
      <c r="H3021" s="251" t="s">
        <v>4324</v>
      </c>
      <c r="I3021" s="679">
        <v>7</v>
      </c>
      <c r="J3021" s="251" t="s">
        <v>944</v>
      </c>
      <c r="K3021" s="251" t="s">
        <v>2495</v>
      </c>
      <c r="L3021" s="239"/>
      <c r="M3021" s="239"/>
      <c r="N3021" s="239"/>
      <c r="O3021" s="239"/>
    </row>
    <row r="3022" spans="2:15" ht="29">
      <c r="B3022" s="251" t="s">
        <v>1438</v>
      </c>
      <c r="C3022" s="251" t="s">
        <v>4257</v>
      </c>
      <c r="D3022" s="251" t="s">
        <v>941</v>
      </c>
      <c r="E3022" s="251"/>
      <c r="F3022" s="251"/>
      <c r="G3022" s="251" t="s">
        <v>4323</v>
      </c>
      <c r="H3022" s="251" t="s">
        <v>4324</v>
      </c>
      <c r="I3022" s="679">
        <v>7</v>
      </c>
      <c r="J3022" s="251" t="s">
        <v>944</v>
      </c>
      <c r="K3022" s="251" t="s">
        <v>2495</v>
      </c>
      <c r="L3022" s="239"/>
      <c r="M3022" s="239"/>
      <c r="N3022" s="239"/>
      <c r="O3022" s="239"/>
    </row>
    <row r="3023" spans="2:15" ht="29">
      <c r="B3023" s="251" t="s">
        <v>1438</v>
      </c>
      <c r="C3023" s="251" t="s">
        <v>4257</v>
      </c>
      <c r="D3023" s="251" t="s">
        <v>941</v>
      </c>
      <c r="E3023" s="251"/>
      <c r="F3023" s="251"/>
      <c r="G3023" s="251" t="s">
        <v>4323</v>
      </c>
      <c r="H3023" s="251" t="s">
        <v>4324</v>
      </c>
      <c r="I3023" s="679">
        <v>7</v>
      </c>
      <c r="J3023" s="251" t="s">
        <v>944</v>
      </c>
      <c r="K3023" s="251" t="s">
        <v>2495</v>
      </c>
      <c r="L3023" s="239"/>
      <c r="M3023" s="239"/>
      <c r="N3023" s="239"/>
      <c r="O3023" s="239"/>
    </row>
    <row r="3024" spans="2:15" ht="29">
      <c r="B3024" s="251" t="s">
        <v>1438</v>
      </c>
      <c r="C3024" s="251" t="s">
        <v>4257</v>
      </c>
      <c r="D3024" s="251" t="s">
        <v>947</v>
      </c>
      <c r="E3024" s="251"/>
      <c r="F3024" s="251"/>
      <c r="G3024" s="251" t="s">
        <v>4323</v>
      </c>
      <c r="H3024" s="251" t="s">
        <v>4324</v>
      </c>
      <c r="I3024" s="679">
        <v>7</v>
      </c>
      <c r="J3024" s="251" t="s">
        <v>944</v>
      </c>
      <c r="K3024" s="251" t="s">
        <v>2495</v>
      </c>
      <c r="L3024" s="239"/>
      <c r="M3024" s="239"/>
      <c r="N3024" s="239"/>
      <c r="O3024" s="239"/>
    </row>
    <row r="3025" spans="2:15" ht="29">
      <c r="B3025" s="251" t="s">
        <v>1438</v>
      </c>
      <c r="C3025" s="251" t="s">
        <v>4257</v>
      </c>
      <c r="D3025" s="251" t="s">
        <v>941</v>
      </c>
      <c r="E3025" s="251"/>
      <c r="F3025" s="251"/>
      <c r="G3025" s="251" t="s">
        <v>4325</v>
      </c>
      <c r="H3025" s="251" t="s">
        <v>4326</v>
      </c>
      <c r="I3025" s="679">
        <v>16</v>
      </c>
      <c r="J3025" s="251" t="s">
        <v>944</v>
      </c>
      <c r="K3025" s="251" t="s">
        <v>2495</v>
      </c>
      <c r="L3025" s="239"/>
      <c r="M3025" s="239"/>
      <c r="N3025" s="239"/>
      <c r="O3025" s="239"/>
    </row>
    <row r="3026" spans="2:15" ht="29">
      <c r="B3026" s="251" t="s">
        <v>1438</v>
      </c>
      <c r="C3026" s="251" t="s">
        <v>4257</v>
      </c>
      <c r="D3026" s="251" t="s">
        <v>941</v>
      </c>
      <c r="E3026" s="251"/>
      <c r="F3026" s="251"/>
      <c r="G3026" s="251" t="s">
        <v>4325</v>
      </c>
      <c r="H3026" s="251" t="s">
        <v>4326</v>
      </c>
      <c r="I3026" s="679">
        <v>16</v>
      </c>
      <c r="J3026" s="251" t="s">
        <v>944</v>
      </c>
      <c r="K3026" s="251" t="s">
        <v>2495</v>
      </c>
      <c r="L3026" s="239"/>
      <c r="M3026" s="239"/>
      <c r="N3026" s="239"/>
      <c r="O3026" s="239"/>
    </row>
    <row r="3027" spans="2:15" ht="29">
      <c r="B3027" s="251" t="s">
        <v>1438</v>
      </c>
      <c r="C3027" s="251" t="s">
        <v>4257</v>
      </c>
      <c r="D3027" s="251" t="s">
        <v>4183</v>
      </c>
      <c r="E3027" s="251"/>
      <c r="F3027" s="251"/>
      <c r="G3027" s="251"/>
      <c r="H3027" s="251"/>
      <c r="I3027" s="679">
        <v>499.15199999999999</v>
      </c>
      <c r="J3027" s="251" t="s">
        <v>956</v>
      </c>
      <c r="K3027" s="251" t="s">
        <v>4073</v>
      </c>
      <c r="L3027" s="239"/>
      <c r="M3027" s="239"/>
      <c r="N3027" s="239"/>
      <c r="O3027" s="239"/>
    </row>
    <row r="3028" spans="2:15" ht="29">
      <c r="B3028" s="251" t="s">
        <v>1438</v>
      </c>
      <c r="C3028" s="251" t="s">
        <v>4257</v>
      </c>
      <c r="D3028" s="251" t="s">
        <v>4012</v>
      </c>
      <c r="E3028" s="251"/>
      <c r="F3028" s="251"/>
      <c r="G3028" s="251"/>
      <c r="H3028" s="251"/>
      <c r="I3028" s="679">
        <v>58</v>
      </c>
      <c r="J3028" s="251" t="s">
        <v>956</v>
      </c>
      <c r="K3028" s="251" t="s">
        <v>2495</v>
      </c>
      <c r="L3028" s="239"/>
      <c r="M3028" s="239"/>
      <c r="N3028" s="239"/>
      <c r="O3028" s="239"/>
    </row>
    <row r="3029" spans="2:15" ht="29">
      <c r="B3029" s="251" t="s">
        <v>1438</v>
      </c>
      <c r="C3029" s="251" t="s">
        <v>4257</v>
      </c>
      <c r="D3029" s="251" t="s">
        <v>4183</v>
      </c>
      <c r="E3029" s="251"/>
      <c r="F3029" s="251"/>
      <c r="G3029" s="251"/>
      <c r="H3029" s="251"/>
      <c r="I3029" s="679">
        <v>363.97300000000001</v>
      </c>
      <c r="J3029" s="251" t="s">
        <v>956</v>
      </c>
      <c r="K3029" s="251" t="s">
        <v>4073</v>
      </c>
      <c r="L3029" s="239"/>
      <c r="M3029" s="239"/>
      <c r="N3029" s="239"/>
      <c r="O3029" s="239"/>
    </row>
    <row r="3030" spans="2:15" ht="29">
      <c r="B3030" s="251" t="s">
        <v>1438</v>
      </c>
      <c r="C3030" s="251" t="s">
        <v>4257</v>
      </c>
      <c r="D3030" s="251" t="s">
        <v>4183</v>
      </c>
      <c r="E3030" s="251"/>
      <c r="F3030" s="251"/>
      <c r="G3030" s="251"/>
      <c r="H3030" s="251"/>
      <c r="I3030" s="679">
        <v>448.81299999999999</v>
      </c>
      <c r="J3030" s="251" t="s">
        <v>956</v>
      </c>
      <c r="K3030" s="251" t="s">
        <v>4073</v>
      </c>
      <c r="L3030" s="239"/>
      <c r="M3030" s="239"/>
      <c r="N3030" s="239"/>
      <c r="O3030" s="239"/>
    </row>
    <row r="3031" spans="2:15" ht="29">
      <c r="B3031" s="251" t="s">
        <v>1438</v>
      </c>
      <c r="C3031" s="251" t="s">
        <v>4257</v>
      </c>
      <c r="D3031" s="251" t="s">
        <v>4183</v>
      </c>
      <c r="E3031" s="251"/>
      <c r="F3031" s="251"/>
      <c r="G3031" s="251"/>
      <c r="H3031" s="251"/>
      <c r="I3031" s="679">
        <v>466.834</v>
      </c>
      <c r="J3031" s="251" t="s">
        <v>956</v>
      </c>
      <c r="K3031" s="251" t="s">
        <v>4073</v>
      </c>
      <c r="L3031" s="239"/>
      <c r="M3031" s="239"/>
      <c r="N3031" s="239"/>
      <c r="O3031" s="239"/>
    </row>
    <row r="3032" spans="2:15" ht="29">
      <c r="B3032" s="251" t="s">
        <v>1438</v>
      </c>
      <c r="C3032" s="251" t="s">
        <v>4257</v>
      </c>
      <c r="D3032" s="251" t="s">
        <v>4183</v>
      </c>
      <c r="E3032" s="251"/>
      <c r="F3032" s="251"/>
      <c r="G3032" s="251"/>
      <c r="H3032" s="251"/>
      <c r="I3032" s="679">
        <v>15.473000000000001</v>
      </c>
      <c r="J3032" s="251" t="s">
        <v>956</v>
      </c>
      <c r="K3032" s="251" t="s">
        <v>4073</v>
      </c>
      <c r="L3032" s="239"/>
      <c r="M3032" s="239"/>
      <c r="N3032" s="239"/>
      <c r="O3032" s="239"/>
    </row>
    <row r="3033" spans="2:15" ht="29">
      <c r="B3033" s="251" t="s">
        <v>1438</v>
      </c>
      <c r="C3033" s="251" t="s">
        <v>4257</v>
      </c>
      <c r="D3033" s="251" t="s">
        <v>4183</v>
      </c>
      <c r="E3033" s="251"/>
      <c r="F3033" s="251"/>
      <c r="G3033" s="251"/>
      <c r="H3033" s="251"/>
      <c r="I3033" s="679">
        <v>11.24</v>
      </c>
      <c r="J3033" s="251" t="s">
        <v>956</v>
      </c>
      <c r="K3033" s="251" t="s">
        <v>4073</v>
      </c>
      <c r="L3033" s="239"/>
      <c r="M3033" s="239"/>
      <c r="N3033" s="239"/>
      <c r="O3033" s="239"/>
    </row>
    <row r="3034" spans="2:15" ht="29">
      <c r="B3034" s="251" t="s">
        <v>1438</v>
      </c>
      <c r="C3034" s="251" t="s">
        <v>4257</v>
      </c>
      <c r="D3034" s="251" t="s">
        <v>4183</v>
      </c>
      <c r="E3034" s="251"/>
      <c r="F3034" s="251"/>
      <c r="G3034" s="251"/>
      <c r="H3034" s="251"/>
      <c r="I3034" s="679">
        <v>5.8220000000000001</v>
      </c>
      <c r="J3034" s="251" t="s">
        <v>956</v>
      </c>
      <c r="K3034" s="251" t="s">
        <v>4073</v>
      </c>
      <c r="L3034" s="239"/>
      <c r="M3034" s="239"/>
      <c r="N3034" s="239"/>
      <c r="O3034" s="239"/>
    </row>
    <row r="3035" spans="2:15" ht="29">
      <c r="B3035" s="251" t="s">
        <v>1438</v>
      </c>
      <c r="C3035" s="251" t="s">
        <v>4257</v>
      </c>
      <c r="D3035" s="251" t="s">
        <v>4183</v>
      </c>
      <c r="E3035" s="251"/>
      <c r="F3035" s="251"/>
      <c r="G3035" s="251"/>
      <c r="H3035" s="251"/>
      <c r="I3035" s="679">
        <v>10.526999999999999</v>
      </c>
      <c r="J3035" s="251" t="s">
        <v>956</v>
      </c>
      <c r="K3035" s="251" t="s">
        <v>4073</v>
      </c>
      <c r="L3035" s="239"/>
      <c r="M3035" s="239"/>
      <c r="N3035" s="239"/>
      <c r="O3035" s="239"/>
    </row>
    <row r="3036" spans="2:15" ht="29">
      <c r="B3036" s="251" t="s">
        <v>1438</v>
      </c>
      <c r="C3036" s="251" t="s">
        <v>4257</v>
      </c>
      <c r="D3036" s="251" t="s">
        <v>4183</v>
      </c>
      <c r="E3036" s="251"/>
      <c r="F3036" s="251"/>
      <c r="G3036" s="251"/>
      <c r="H3036" s="251"/>
      <c r="I3036" s="679">
        <v>10.526999999999999</v>
      </c>
      <c r="J3036" s="251" t="s">
        <v>956</v>
      </c>
      <c r="K3036" s="251" t="s">
        <v>4073</v>
      </c>
      <c r="L3036" s="239"/>
      <c r="M3036" s="239"/>
      <c r="N3036" s="239"/>
      <c r="O3036" s="239"/>
    </row>
    <row r="3037" spans="2:15" ht="29">
      <c r="B3037" s="251" t="s">
        <v>1438</v>
      </c>
      <c r="C3037" s="251" t="s">
        <v>4257</v>
      </c>
      <c r="D3037" s="251" t="s">
        <v>4183</v>
      </c>
      <c r="E3037" s="251"/>
      <c r="F3037" s="251"/>
      <c r="G3037" s="251"/>
      <c r="H3037" s="251"/>
      <c r="I3037" s="679">
        <v>28.16</v>
      </c>
      <c r="J3037" s="251" t="s">
        <v>956</v>
      </c>
      <c r="K3037" s="251" t="s">
        <v>4073</v>
      </c>
      <c r="L3037" s="239"/>
      <c r="M3037" s="239"/>
      <c r="N3037" s="239"/>
      <c r="O3037" s="239"/>
    </row>
    <row r="3038" spans="2:15" ht="29">
      <c r="B3038" s="251" t="s">
        <v>1438</v>
      </c>
      <c r="C3038" s="251" t="s">
        <v>4257</v>
      </c>
      <c r="D3038" s="251" t="s">
        <v>949</v>
      </c>
      <c r="E3038" s="251"/>
      <c r="F3038" s="251"/>
      <c r="G3038" s="251" t="s">
        <v>23</v>
      </c>
      <c r="H3038" s="251" t="s">
        <v>23</v>
      </c>
      <c r="I3038" s="679">
        <v>5.94</v>
      </c>
      <c r="J3038" s="251" t="s">
        <v>944</v>
      </c>
      <c r="K3038" s="251" t="s">
        <v>2495</v>
      </c>
      <c r="L3038" s="239"/>
      <c r="M3038" s="239"/>
      <c r="N3038" s="239"/>
      <c r="O3038" s="239"/>
    </row>
    <row r="3039" spans="2:15" ht="29">
      <c r="B3039" s="251" t="s">
        <v>1438</v>
      </c>
      <c r="C3039" s="251" t="s">
        <v>4257</v>
      </c>
      <c r="D3039" s="251" t="s">
        <v>949</v>
      </c>
      <c r="E3039" s="251"/>
      <c r="F3039" s="251"/>
      <c r="G3039" s="251" t="s">
        <v>23</v>
      </c>
      <c r="H3039" s="251" t="s">
        <v>23</v>
      </c>
      <c r="I3039" s="679">
        <v>6</v>
      </c>
      <c r="J3039" s="251" t="s">
        <v>944</v>
      </c>
      <c r="K3039" s="251" t="s">
        <v>2495</v>
      </c>
      <c r="L3039" s="239"/>
      <c r="M3039" s="239"/>
      <c r="N3039" s="239"/>
      <c r="O3039" s="239"/>
    </row>
    <row r="3040" spans="2:15" ht="29">
      <c r="B3040" s="251" t="s">
        <v>1438</v>
      </c>
      <c r="C3040" s="251" t="s">
        <v>4257</v>
      </c>
      <c r="D3040" s="251" t="s">
        <v>949</v>
      </c>
      <c r="E3040" s="251"/>
      <c r="F3040" s="251"/>
      <c r="G3040" s="251" t="s">
        <v>23</v>
      </c>
      <c r="H3040" s="251" t="s">
        <v>23</v>
      </c>
      <c r="I3040" s="679">
        <v>8.3999999999999995E-3</v>
      </c>
      <c r="J3040" s="251" t="s">
        <v>944</v>
      </c>
      <c r="K3040" s="251" t="s">
        <v>2495</v>
      </c>
      <c r="L3040" s="239"/>
      <c r="M3040" s="239"/>
      <c r="N3040" s="239"/>
      <c r="O3040" s="239"/>
    </row>
    <row r="3041" spans="2:15" ht="29">
      <c r="B3041" s="251" t="s">
        <v>1438</v>
      </c>
      <c r="C3041" s="251" t="s">
        <v>4257</v>
      </c>
      <c r="D3041" s="251" t="s">
        <v>4022</v>
      </c>
      <c r="E3041" s="251"/>
      <c r="F3041" s="251"/>
      <c r="G3041" s="251" t="s">
        <v>4321</v>
      </c>
      <c r="H3041" s="251" t="s">
        <v>4322</v>
      </c>
      <c r="I3041" s="679">
        <v>14</v>
      </c>
      <c r="J3041" s="251" t="s">
        <v>944</v>
      </c>
      <c r="K3041" s="251" t="s">
        <v>2495</v>
      </c>
      <c r="L3041" s="239"/>
      <c r="M3041" s="239"/>
      <c r="N3041" s="239"/>
      <c r="O3041" s="239"/>
    </row>
    <row r="3042" spans="2:15" ht="29">
      <c r="B3042" s="251" t="s">
        <v>1438</v>
      </c>
      <c r="C3042" s="251" t="s">
        <v>4257</v>
      </c>
      <c r="D3042" s="251" t="s">
        <v>4022</v>
      </c>
      <c r="E3042" s="251"/>
      <c r="F3042" s="251"/>
      <c r="G3042" s="251" t="s">
        <v>4321</v>
      </c>
      <c r="H3042" s="251" t="s">
        <v>4322</v>
      </c>
      <c r="I3042" s="679">
        <v>3</v>
      </c>
      <c r="J3042" s="251" t="s">
        <v>944</v>
      </c>
      <c r="K3042" s="251" t="s">
        <v>2495</v>
      </c>
      <c r="L3042" s="239"/>
      <c r="M3042" s="239"/>
      <c r="N3042" s="239"/>
      <c r="O3042" s="239"/>
    </row>
    <row r="3043" spans="2:15" ht="29">
      <c r="B3043" s="251" t="s">
        <v>1438</v>
      </c>
      <c r="C3043" s="251" t="s">
        <v>4257</v>
      </c>
      <c r="D3043" s="251" t="s">
        <v>4022</v>
      </c>
      <c r="E3043" s="251"/>
      <c r="F3043" s="251"/>
      <c r="G3043" s="251" t="s">
        <v>4321</v>
      </c>
      <c r="H3043" s="251" t="s">
        <v>4322</v>
      </c>
      <c r="I3043" s="679">
        <v>15</v>
      </c>
      <c r="J3043" s="251" t="s">
        <v>944</v>
      </c>
      <c r="K3043" s="251" t="s">
        <v>2495</v>
      </c>
      <c r="L3043" s="239"/>
      <c r="M3043" s="239"/>
      <c r="N3043" s="239"/>
      <c r="O3043" s="239"/>
    </row>
    <row r="3044" spans="2:15" ht="29">
      <c r="B3044" s="251" t="s">
        <v>1438</v>
      </c>
      <c r="C3044" s="251" t="s">
        <v>4257</v>
      </c>
      <c r="D3044" s="251" t="s">
        <v>4022</v>
      </c>
      <c r="E3044" s="251"/>
      <c r="F3044" s="251"/>
      <c r="G3044" s="251" t="s">
        <v>4321</v>
      </c>
      <c r="H3044" s="251" t="s">
        <v>4322</v>
      </c>
      <c r="I3044" s="679">
        <v>3</v>
      </c>
      <c r="J3044" s="251" t="s">
        <v>944</v>
      </c>
      <c r="K3044" s="251" t="s">
        <v>2495</v>
      </c>
      <c r="L3044" s="239"/>
      <c r="M3044" s="239"/>
      <c r="N3044" s="239"/>
      <c r="O3044" s="239"/>
    </row>
    <row r="3045" spans="2:15" ht="29">
      <c r="B3045" s="251" t="s">
        <v>1438</v>
      </c>
      <c r="C3045" s="251" t="s">
        <v>4257</v>
      </c>
      <c r="D3045" s="251" t="s">
        <v>4022</v>
      </c>
      <c r="E3045" s="251"/>
      <c r="F3045" s="251"/>
      <c r="G3045" s="251" t="s">
        <v>4321</v>
      </c>
      <c r="H3045" s="251" t="s">
        <v>4322</v>
      </c>
      <c r="I3045" s="679">
        <v>4.5</v>
      </c>
      <c r="J3045" s="251" t="s">
        <v>944</v>
      </c>
      <c r="K3045" s="251" t="s">
        <v>2495</v>
      </c>
      <c r="L3045" s="239"/>
      <c r="M3045" s="239"/>
      <c r="N3045" s="239"/>
      <c r="O3045" s="239"/>
    </row>
    <row r="3046" spans="2:15" ht="29">
      <c r="B3046" s="251" t="s">
        <v>1438</v>
      </c>
      <c r="C3046" s="251" t="s">
        <v>4257</v>
      </c>
      <c r="D3046" s="251" t="s">
        <v>4022</v>
      </c>
      <c r="E3046" s="251"/>
      <c r="F3046" s="251"/>
      <c r="G3046" s="251" t="s">
        <v>4321</v>
      </c>
      <c r="H3046" s="251" t="s">
        <v>4322</v>
      </c>
      <c r="I3046" s="679">
        <v>4.5</v>
      </c>
      <c r="J3046" s="251" t="s">
        <v>944</v>
      </c>
      <c r="K3046" s="251" t="s">
        <v>2495</v>
      </c>
      <c r="L3046" s="239"/>
      <c r="M3046" s="239"/>
      <c r="N3046" s="239"/>
      <c r="O3046" s="239"/>
    </row>
    <row r="3047" spans="2:15" ht="29">
      <c r="B3047" s="251" t="s">
        <v>1438</v>
      </c>
      <c r="C3047" s="251" t="s">
        <v>4257</v>
      </c>
      <c r="D3047" s="251" t="s">
        <v>4022</v>
      </c>
      <c r="E3047" s="251"/>
      <c r="F3047" s="251"/>
      <c r="G3047" s="251" t="s">
        <v>4321</v>
      </c>
      <c r="H3047" s="251" t="s">
        <v>4322</v>
      </c>
      <c r="I3047" s="679">
        <v>7</v>
      </c>
      <c r="J3047" s="251" t="s">
        <v>944</v>
      </c>
      <c r="K3047" s="251" t="s">
        <v>2495</v>
      </c>
      <c r="L3047" s="239"/>
      <c r="M3047" s="239"/>
      <c r="N3047" s="239"/>
      <c r="O3047" s="239"/>
    </row>
    <row r="3048" spans="2:15" ht="29">
      <c r="B3048" s="251" t="s">
        <v>1438</v>
      </c>
      <c r="C3048" s="251" t="s">
        <v>4257</v>
      </c>
      <c r="D3048" s="251" t="s">
        <v>4022</v>
      </c>
      <c r="E3048" s="251"/>
      <c r="F3048" s="251"/>
      <c r="G3048" s="251" t="s">
        <v>4321</v>
      </c>
      <c r="H3048" s="251" t="s">
        <v>4322</v>
      </c>
      <c r="I3048" s="679">
        <v>7</v>
      </c>
      <c r="J3048" s="251" t="s">
        <v>944</v>
      </c>
      <c r="K3048" s="251" t="s">
        <v>2495</v>
      </c>
      <c r="L3048" s="239"/>
      <c r="M3048" s="239"/>
      <c r="N3048" s="239"/>
      <c r="O3048" s="239"/>
    </row>
    <row r="3049" spans="2:15" ht="29">
      <c r="B3049" s="251" t="s">
        <v>1438</v>
      </c>
      <c r="C3049" s="251" t="s">
        <v>4257</v>
      </c>
      <c r="D3049" s="251" t="s">
        <v>4022</v>
      </c>
      <c r="E3049" s="251"/>
      <c r="F3049" s="251"/>
      <c r="G3049" s="251" t="s">
        <v>4321</v>
      </c>
      <c r="H3049" s="251" t="s">
        <v>4322</v>
      </c>
      <c r="I3049" s="679">
        <v>7</v>
      </c>
      <c r="J3049" s="251" t="s">
        <v>944</v>
      </c>
      <c r="K3049" s="251" t="s">
        <v>2495</v>
      </c>
      <c r="L3049" s="239"/>
      <c r="M3049" s="239"/>
      <c r="N3049" s="239"/>
      <c r="O3049" s="239"/>
    </row>
    <row r="3050" spans="2:15" ht="29">
      <c r="B3050" s="251" t="s">
        <v>1438</v>
      </c>
      <c r="C3050" s="251" t="s">
        <v>4257</v>
      </c>
      <c r="D3050" s="251" t="s">
        <v>4022</v>
      </c>
      <c r="E3050" s="251"/>
      <c r="F3050" s="251"/>
      <c r="G3050" s="251" t="s">
        <v>4321</v>
      </c>
      <c r="H3050" s="251" t="s">
        <v>4322</v>
      </c>
      <c r="I3050" s="679">
        <v>4</v>
      </c>
      <c r="J3050" s="251" t="s">
        <v>944</v>
      </c>
      <c r="K3050" s="251" t="s">
        <v>2495</v>
      </c>
      <c r="L3050" s="239"/>
      <c r="M3050" s="239"/>
      <c r="N3050" s="239"/>
      <c r="O3050" s="239"/>
    </row>
    <row r="3051" spans="2:15" ht="29">
      <c r="B3051" s="251" t="s">
        <v>1438</v>
      </c>
      <c r="C3051" s="251" t="s">
        <v>4257</v>
      </c>
      <c r="D3051" s="251" t="s">
        <v>4022</v>
      </c>
      <c r="E3051" s="251"/>
      <c r="F3051" s="251"/>
      <c r="G3051" s="251" t="s">
        <v>4321</v>
      </c>
      <c r="H3051" s="251" t="s">
        <v>4322</v>
      </c>
      <c r="I3051" s="679">
        <v>15</v>
      </c>
      <c r="J3051" s="251" t="s">
        <v>944</v>
      </c>
      <c r="K3051" s="251" t="s">
        <v>2495</v>
      </c>
      <c r="L3051" s="239"/>
      <c r="M3051" s="239"/>
      <c r="N3051" s="239"/>
      <c r="O3051" s="239"/>
    </row>
    <row r="3052" spans="2:15" ht="29">
      <c r="B3052" s="251" t="s">
        <v>1438</v>
      </c>
      <c r="C3052" s="251" t="s">
        <v>4257</v>
      </c>
      <c r="D3052" s="251" t="s">
        <v>4022</v>
      </c>
      <c r="E3052" s="251"/>
      <c r="F3052" s="251"/>
      <c r="G3052" s="251" t="s">
        <v>4321</v>
      </c>
      <c r="H3052" s="251" t="s">
        <v>4322</v>
      </c>
      <c r="I3052" s="679">
        <v>14</v>
      </c>
      <c r="J3052" s="251" t="s">
        <v>944</v>
      </c>
      <c r="K3052" s="251" t="s">
        <v>2495</v>
      </c>
      <c r="L3052" s="239"/>
      <c r="M3052" s="239"/>
      <c r="N3052" s="239"/>
      <c r="O3052" s="239"/>
    </row>
    <row r="3053" spans="2:15" ht="29">
      <c r="B3053" s="251" t="s">
        <v>1438</v>
      </c>
      <c r="C3053" s="251" t="s">
        <v>4257</v>
      </c>
      <c r="D3053" s="251" t="s">
        <v>4022</v>
      </c>
      <c r="E3053" s="251"/>
      <c r="F3053" s="251"/>
      <c r="G3053" s="251" t="s">
        <v>4321</v>
      </c>
      <c r="H3053" s="251" t="s">
        <v>4322</v>
      </c>
      <c r="I3053" s="679">
        <v>13</v>
      </c>
      <c r="J3053" s="251" t="s">
        <v>944</v>
      </c>
      <c r="K3053" s="251" t="s">
        <v>2495</v>
      </c>
      <c r="L3053" s="239"/>
      <c r="M3053" s="239"/>
      <c r="N3053" s="239"/>
      <c r="O3053" s="239"/>
    </row>
    <row r="3054" spans="2:15" ht="29">
      <c r="B3054" s="251" t="s">
        <v>1438</v>
      </c>
      <c r="C3054" s="251" t="s">
        <v>4257</v>
      </c>
      <c r="D3054" s="251" t="s">
        <v>4022</v>
      </c>
      <c r="E3054" s="251"/>
      <c r="F3054" s="251"/>
      <c r="G3054" s="251" t="s">
        <v>4321</v>
      </c>
      <c r="H3054" s="251" t="s">
        <v>4322</v>
      </c>
      <c r="I3054" s="679">
        <v>5</v>
      </c>
      <c r="J3054" s="251" t="s">
        <v>944</v>
      </c>
      <c r="K3054" s="251" t="s">
        <v>2495</v>
      </c>
      <c r="L3054" s="239"/>
      <c r="M3054" s="239"/>
      <c r="N3054" s="239"/>
      <c r="O3054" s="239"/>
    </row>
    <row r="3055" spans="2:15" ht="29">
      <c r="B3055" s="251" t="s">
        <v>1438</v>
      </c>
      <c r="C3055" s="251" t="s">
        <v>4257</v>
      </c>
      <c r="D3055" s="251" t="s">
        <v>4022</v>
      </c>
      <c r="E3055" s="251"/>
      <c r="F3055" s="251"/>
      <c r="G3055" s="251" t="s">
        <v>4321</v>
      </c>
      <c r="H3055" s="251" t="s">
        <v>4322</v>
      </c>
      <c r="I3055" s="679">
        <v>4</v>
      </c>
      <c r="J3055" s="251" t="s">
        <v>944</v>
      </c>
      <c r="K3055" s="251" t="s">
        <v>2495</v>
      </c>
      <c r="L3055" s="239"/>
      <c r="M3055" s="239"/>
      <c r="N3055" s="239"/>
      <c r="O3055" s="239"/>
    </row>
    <row r="3056" spans="2:15" ht="29">
      <c r="B3056" s="251" t="s">
        <v>1438</v>
      </c>
      <c r="C3056" s="251" t="s">
        <v>4257</v>
      </c>
      <c r="D3056" s="251" t="s">
        <v>4022</v>
      </c>
      <c r="E3056" s="251"/>
      <c r="F3056" s="251"/>
      <c r="G3056" s="251" t="s">
        <v>4321</v>
      </c>
      <c r="H3056" s="251" t="s">
        <v>4322</v>
      </c>
      <c r="I3056" s="679">
        <v>4</v>
      </c>
      <c r="J3056" s="251" t="s">
        <v>944</v>
      </c>
      <c r="K3056" s="251" t="s">
        <v>2495</v>
      </c>
      <c r="L3056" s="239"/>
      <c r="M3056" s="239"/>
      <c r="N3056" s="239"/>
      <c r="O3056" s="239"/>
    </row>
    <row r="3057" spans="2:15" ht="29">
      <c r="B3057" s="251" t="s">
        <v>1438</v>
      </c>
      <c r="C3057" s="251" t="s">
        <v>4257</v>
      </c>
      <c r="D3057" s="251" t="s">
        <v>4022</v>
      </c>
      <c r="E3057" s="251"/>
      <c r="F3057" s="251"/>
      <c r="G3057" s="251" t="s">
        <v>4321</v>
      </c>
      <c r="H3057" s="251" t="s">
        <v>4322</v>
      </c>
      <c r="I3057" s="679">
        <v>4</v>
      </c>
      <c r="J3057" s="251" t="s">
        <v>944</v>
      </c>
      <c r="K3057" s="251" t="s">
        <v>2495</v>
      </c>
      <c r="L3057" s="239"/>
      <c r="M3057" s="239"/>
      <c r="N3057" s="239"/>
      <c r="O3057" s="239"/>
    </row>
    <row r="3058" spans="2:15" ht="29">
      <c r="B3058" s="251" t="s">
        <v>1438</v>
      </c>
      <c r="C3058" s="251" t="s">
        <v>4257</v>
      </c>
      <c r="D3058" s="251" t="s">
        <v>4022</v>
      </c>
      <c r="E3058" s="251"/>
      <c r="F3058" s="251"/>
      <c r="G3058" s="251" t="s">
        <v>4321</v>
      </c>
      <c r="H3058" s="251" t="s">
        <v>4322</v>
      </c>
      <c r="I3058" s="679">
        <v>4</v>
      </c>
      <c r="J3058" s="251" t="s">
        <v>944</v>
      </c>
      <c r="K3058" s="251" t="s">
        <v>2495</v>
      </c>
      <c r="L3058" s="239"/>
      <c r="M3058" s="239"/>
      <c r="N3058" s="239"/>
      <c r="O3058" s="239"/>
    </row>
    <row r="3059" spans="2:15" ht="29">
      <c r="B3059" s="251" t="s">
        <v>1438</v>
      </c>
      <c r="C3059" s="251" t="s">
        <v>4257</v>
      </c>
      <c r="D3059" s="251" t="s">
        <v>4013</v>
      </c>
      <c r="E3059" s="251"/>
      <c r="F3059" s="251"/>
      <c r="G3059" s="251" t="s">
        <v>4331</v>
      </c>
      <c r="H3059" s="251" t="s">
        <v>4332</v>
      </c>
      <c r="I3059" s="679">
        <v>2</v>
      </c>
      <c r="J3059" s="251" t="s">
        <v>944</v>
      </c>
      <c r="K3059" s="251" t="s">
        <v>2495</v>
      </c>
      <c r="L3059" s="239"/>
      <c r="M3059" s="239"/>
      <c r="N3059" s="239"/>
      <c r="O3059" s="239"/>
    </row>
    <row r="3060" spans="2:15" ht="29">
      <c r="B3060" s="251" t="s">
        <v>1438</v>
      </c>
      <c r="C3060" s="251" t="s">
        <v>4257</v>
      </c>
      <c r="D3060" s="251" t="s">
        <v>4013</v>
      </c>
      <c r="E3060" s="251"/>
      <c r="F3060" s="251"/>
      <c r="G3060" s="251" t="s">
        <v>4331</v>
      </c>
      <c r="H3060" s="251" t="s">
        <v>4332</v>
      </c>
      <c r="I3060" s="679">
        <v>8</v>
      </c>
      <c r="J3060" s="251" t="s">
        <v>944</v>
      </c>
      <c r="K3060" s="251" t="s">
        <v>2495</v>
      </c>
      <c r="L3060" s="239"/>
      <c r="M3060" s="239"/>
      <c r="N3060" s="239"/>
      <c r="O3060" s="239"/>
    </row>
    <row r="3061" spans="2:15" ht="29">
      <c r="B3061" s="251" t="s">
        <v>1438</v>
      </c>
      <c r="C3061" s="251" t="s">
        <v>4257</v>
      </c>
      <c r="D3061" s="251" t="s">
        <v>4013</v>
      </c>
      <c r="E3061" s="251"/>
      <c r="F3061" s="251"/>
      <c r="G3061" s="251" t="s">
        <v>4331</v>
      </c>
      <c r="H3061" s="251" t="s">
        <v>4332</v>
      </c>
      <c r="I3061" s="679">
        <v>8</v>
      </c>
      <c r="J3061" s="251" t="s">
        <v>944</v>
      </c>
      <c r="K3061" s="251" t="s">
        <v>2495</v>
      </c>
      <c r="L3061" s="239"/>
      <c r="M3061" s="239"/>
      <c r="N3061" s="239"/>
      <c r="O3061" s="239"/>
    </row>
    <row r="3062" spans="2:15" ht="29">
      <c r="B3062" s="251" t="s">
        <v>1438</v>
      </c>
      <c r="C3062" s="251" t="s">
        <v>4257</v>
      </c>
      <c r="D3062" s="251" t="s">
        <v>4013</v>
      </c>
      <c r="E3062" s="251"/>
      <c r="F3062" s="251"/>
      <c r="G3062" s="251" t="s">
        <v>4331</v>
      </c>
      <c r="H3062" s="251" t="s">
        <v>4332</v>
      </c>
      <c r="I3062" s="679">
        <v>8</v>
      </c>
      <c r="J3062" s="251" t="s">
        <v>944</v>
      </c>
      <c r="K3062" s="251" t="s">
        <v>2495</v>
      </c>
      <c r="L3062" s="239"/>
      <c r="M3062" s="239"/>
      <c r="N3062" s="239"/>
      <c r="O3062" s="239"/>
    </row>
    <row r="3063" spans="2:15" ht="29">
      <c r="B3063" s="251" t="s">
        <v>1438</v>
      </c>
      <c r="C3063" s="251" t="s">
        <v>4257</v>
      </c>
      <c r="D3063" s="251" t="s">
        <v>4013</v>
      </c>
      <c r="E3063" s="251"/>
      <c r="F3063" s="251"/>
      <c r="G3063" s="251" t="s">
        <v>4331</v>
      </c>
      <c r="H3063" s="251" t="s">
        <v>4332</v>
      </c>
      <c r="I3063" s="679">
        <v>8</v>
      </c>
      <c r="J3063" s="251" t="s">
        <v>944</v>
      </c>
      <c r="K3063" s="251" t="s">
        <v>2495</v>
      </c>
      <c r="L3063" s="239"/>
      <c r="M3063" s="239"/>
      <c r="N3063" s="239"/>
      <c r="O3063" s="239"/>
    </row>
    <row r="3064" spans="2:15" ht="29">
      <c r="B3064" s="251" t="s">
        <v>1438</v>
      </c>
      <c r="C3064" s="251" t="s">
        <v>4257</v>
      </c>
      <c r="D3064" s="251" t="s">
        <v>4013</v>
      </c>
      <c r="E3064" s="251"/>
      <c r="F3064" s="251"/>
      <c r="G3064" s="251" t="s">
        <v>4331</v>
      </c>
      <c r="H3064" s="251" t="s">
        <v>4332</v>
      </c>
      <c r="I3064" s="679">
        <v>8</v>
      </c>
      <c r="J3064" s="251" t="s">
        <v>944</v>
      </c>
      <c r="K3064" s="251" t="s">
        <v>2495</v>
      </c>
      <c r="L3064" s="239"/>
      <c r="M3064" s="239"/>
      <c r="N3064" s="239"/>
      <c r="O3064" s="239"/>
    </row>
    <row r="3065" spans="2:15" ht="29">
      <c r="B3065" s="251" t="s">
        <v>1438</v>
      </c>
      <c r="C3065" s="251" t="s">
        <v>4257</v>
      </c>
      <c r="D3065" s="251" t="s">
        <v>4013</v>
      </c>
      <c r="E3065" s="251"/>
      <c r="F3065" s="251"/>
      <c r="G3065" s="251" t="s">
        <v>4331</v>
      </c>
      <c r="H3065" s="251" t="s">
        <v>4332</v>
      </c>
      <c r="I3065" s="679">
        <v>8</v>
      </c>
      <c r="J3065" s="251" t="s">
        <v>944</v>
      </c>
      <c r="K3065" s="251" t="s">
        <v>2495</v>
      </c>
      <c r="L3065" s="239"/>
      <c r="M3065" s="239"/>
      <c r="N3065" s="239"/>
      <c r="O3065" s="239"/>
    </row>
    <row r="3066" spans="2:15" ht="29">
      <c r="B3066" s="251" t="s">
        <v>1438</v>
      </c>
      <c r="C3066" s="251" t="s">
        <v>4257</v>
      </c>
      <c r="D3066" s="251" t="s">
        <v>4013</v>
      </c>
      <c r="E3066" s="251"/>
      <c r="F3066" s="251"/>
      <c r="G3066" s="251" t="s">
        <v>4331</v>
      </c>
      <c r="H3066" s="251" t="s">
        <v>4332</v>
      </c>
      <c r="I3066" s="679">
        <v>8</v>
      </c>
      <c r="J3066" s="251" t="s">
        <v>944</v>
      </c>
      <c r="K3066" s="251" t="s">
        <v>2495</v>
      </c>
      <c r="L3066" s="239"/>
      <c r="M3066" s="239"/>
      <c r="N3066" s="239"/>
      <c r="O3066" s="239"/>
    </row>
    <row r="3067" spans="2:15" ht="29">
      <c r="B3067" s="251" t="s">
        <v>1438</v>
      </c>
      <c r="C3067" s="251" t="s">
        <v>4257</v>
      </c>
      <c r="D3067" s="251" t="s">
        <v>4013</v>
      </c>
      <c r="E3067" s="251"/>
      <c r="F3067" s="251"/>
      <c r="G3067" s="251" t="s">
        <v>4331</v>
      </c>
      <c r="H3067" s="251" t="s">
        <v>4332</v>
      </c>
      <c r="I3067" s="679">
        <v>8</v>
      </c>
      <c r="J3067" s="251" t="s">
        <v>944</v>
      </c>
      <c r="K3067" s="251" t="s">
        <v>2495</v>
      </c>
      <c r="L3067" s="239"/>
      <c r="M3067" s="239"/>
      <c r="N3067" s="239"/>
      <c r="O3067" s="239"/>
    </row>
    <row r="3068" spans="2:15" ht="29">
      <c r="B3068" s="251" t="s">
        <v>1438</v>
      </c>
      <c r="C3068" s="251" t="s">
        <v>4257</v>
      </c>
      <c r="D3068" s="251" t="s">
        <v>4013</v>
      </c>
      <c r="E3068" s="251"/>
      <c r="F3068" s="251"/>
      <c r="G3068" s="251" t="s">
        <v>4331</v>
      </c>
      <c r="H3068" s="251" t="s">
        <v>4332</v>
      </c>
      <c r="I3068" s="679">
        <v>4</v>
      </c>
      <c r="J3068" s="251" t="s">
        <v>944</v>
      </c>
      <c r="K3068" s="251" t="s">
        <v>2495</v>
      </c>
      <c r="L3068" s="239"/>
      <c r="M3068" s="239"/>
      <c r="N3068" s="239"/>
      <c r="O3068" s="239"/>
    </row>
    <row r="3069" spans="2:15" ht="29">
      <c r="B3069" s="251" t="s">
        <v>1438</v>
      </c>
      <c r="C3069" s="251" t="s">
        <v>4257</v>
      </c>
      <c r="D3069" s="251" t="s">
        <v>4013</v>
      </c>
      <c r="E3069" s="251"/>
      <c r="F3069" s="251"/>
      <c r="G3069" s="251" t="s">
        <v>4331</v>
      </c>
      <c r="H3069" s="251" t="s">
        <v>4332</v>
      </c>
      <c r="I3069" s="679">
        <v>8</v>
      </c>
      <c r="J3069" s="251" t="s">
        <v>944</v>
      </c>
      <c r="K3069" s="251" t="s">
        <v>2495</v>
      </c>
      <c r="L3069" s="239"/>
      <c r="M3069" s="239"/>
      <c r="N3069" s="239"/>
      <c r="O3069" s="239"/>
    </row>
    <row r="3070" spans="2:15" ht="29">
      <c r="B3070" s="251" t="s">
        <v>1438</v>
      </c>
      <c r="C3070" s="251" t="s">
        <v>4257</v>
      </c>
      <c r="D3070" s="251" t="s">
        <v>4013</v>
      </c>
      <c r="E3070" s="251"/>
      <c r="F3070" s="251"/>
      <c r="G3070" s="251" t="s">
        <v>4331</v>
      </c>
      <c r="H3070" s="251" t="s">
        <v>4332</v>
      </c>
      <c r="I3070" s="679">
        <v>8</v>
      </c>
      <c r="J3070" s="251" t="s">
        <v>944</v>
      </c>
      <c r="K3070" s="251" t="s">
        <v>2495</v>
      </c>
      <c r="L3070" s="239"/>
      <c r="M3070" s="239"/>
      <c r="N3070" s="239"/>
      <c r="O3070" s="239"/>
    </row>
    <row r="3071" spans="2:15" ht="29">
      <c r="B3071" s="251" t="s">
        <v>1438</v>
      </c>
      <c r="C3071" s="251" t="s">
        <v>4257</v>
      </c>
      <c r="D3071" s="251" t="s">
        <v>4013</v>
      </c>
      <c r="E3071" s="251"/>
      <c r="F3071" s="251"/>
      <c r="G3071" s="251" t="s">
        <v>4331</v>
      </c>
      <c r="H3071" s="251" t="s">
        <v>4332</v>
      </c>
      <c r="I3071" s="679">
        <v>4</v>
      </c>
      <c r="J3071" s="251" t="s">
        <v>944</v>
      </c>
      <c r="K3071" s="251" t="s">
        <v>2495</v>
      </c>
      <c r="L3071" s="239"/>
      <c r="M3071" s="239"/>
      <c r="N3071" s="239"/>
      <c r="O3071" s="239"/>
    </row>
    <row r="3072" spans="2:15" ht="29">
      <c r="B3072" s="251" t="s">
        <v>1438</v>
      </c>
      <c r="C3072" s="251" t="s">
        <v>4257</v>
      </c>
      <c r="D3072" s="251" t="s">
        <v>4013</v>
      </c>
      <c r="E3072" s="251"/>
      <c r="F3072" s="251"/>
      <c r="G3072" s="251" t="s">
        <v>4331</v>
      </c>
      <c r="H3072" s="251" t="s">
        <v>4332</v>
      </c>
      <c r="I3072" s="679">
        <v>8</v>
      </c>
      <c r="J3072" s="251" t="s">
        <v>944</v>
      </c>
      <c r="K3072" s="251" t="s">
        <v>2495</v>
      </c>
      <c r="L3072" s="239"/>
      <c r="M3072" s="239"/>
      <c r="N3072" s="239"/>
      <c r="O3072" s="239"/>
    </row>
    <row r="3073" spans="2:15" ht="29">
      <c r="B3073" s="251" t="s">
        <v>1438</v>
      </c>
      <c r="C3073" s="251" t="s">
        <v>4257</v>
      </c>
      <c r="D3073" s="251" t="s">
        <v>4013</v>
      </c>
      <c r="E3073" s="251"/>
      <c r="F3073" s="251"/>
      <c r="G3073" s="251" t="s">
        <v>4331</v>
      </c>
      <c r="H3073" s="251" t="s">
        <v>4332</v>
      </c>
      <c r="I3073" s="679">
        <v>8</v>
      </c>
      <c r="J3073" s="251" t="s">
        <v>944</v>
      </c>
      <c r="K3073" s="251" t="s">
        <v>2495</v>
      </c>
      <c r="L3073" s="239"/>
      <c r="M3073" s="239"/>
      <c r="N3073" s="239"/>
      <c r="O3073" s="239"/>
    </row>
    <row r="3074" spans="2:15" ht="29">
      <c r="B3074" s="251" t="s">
        <v>1438</v>
      </c>
      <c r="C3074" s="251" t="s">
        <v>4257</v>
      </c>
      <c r="D3074" s="251" t="s">
        <v>4013</v>
      </c>
      <c r="E3074" s="251"/>
      <c r="F3074" s="251"/>
      <c r="G3074" s="251" t="s">
        <v>4331</v>
      </c>
      <c r="H3074" s="251" t="s">
        <v>4332</v>
      </c>
      <c r="I3074" s="679">
        <v>8</v>
      </c>
      <c r="J3074" s="251" t="s">
        <v>944</v>
      </c>
      <c r="K3074" s="251" t="s">
        <v>2495</v>
      </c>
      <c r="L3074" s="239"/>
      <c r="M3074" s="239"/>
      <c r="N3074" s="239"/>
      <c r="O3074" s="239"/>
    </row>
    <row r="3075" spans="2:15" ht="29">
      <c r="B3075" s="251" t="s">
        <v>1438</v>
      </c>
      <c r="C3075" s="251" t="s">
        <v>4257</v>
      </c>
      <c r="D3075" s="251" t="s">
        <v>4013</v>
      </c>
      <c r="E3075" s="251"/>
      <c r="F3075" s="251"/>
      <c r="G3075" s="251" t="s">
        <v>4331</v>
      </c>
      <c r="H3075" s="251" t="s">
        <v>4332</v>
      </c>
      <c r="I3075" s="679">
        <v>8</v>
      </c>
      <c r="J3075" s="251" t="s">
        <v>944</v>
      </c>
      <c r="K3075" s="251" t="s">
        <v>2495</v>
      </c>
      <c r="L3075" s="239"/>
      <c r="M3075" s="239"/>
      <c r="N3075" s="239"/>
      <c r="O3075" s="239"/>
    </row>
    <row r="3076" spans="2:15" ht="29">
      <c r="B3076" s="251" t="s">
        <v>1438</v>
      </c>
      <c r="C3076" s="251" t="s">
        <v>4257</v>
      </c>
      <c r="D3076" s="251" t="s">
        <v>4013</v>
      </c>
      <c r="E3076" s="251"/>
      <c r="F3076" s="251"/>
      <c r="G3076" s="251" t="s">
        <v>4331</v>
      </c>
      <c r="H3076" s="251" t="s">
        <v>4332</v>
      </c>
      <c r="I3076" s="679">
        <v>8</v>
      </c>
      <c r="J3076" s="251" t="s">
        <v>944</v>
      </c>
      <c r="K3076" s="251" t="s">
        <v>2495</v>
      </c>
      <c r="L3076" s="239"/>
      <c r="M3076" s="239"/>
      <c r="N3076" s="239"/>
      <c r="O3076" s="239"/>
    </row>
    <row r="3077" spans="2:15" ht="29">
      <c r="B3077" s="251" t="s">
        <v>1438</v>
      </c>
      <c r="C3077" s="251" t="s">
        <v>4257</v>
      </c>
      <c r="D3077" s="251" t="s">
        <v>4013</v>
      </c>
      <c r="E3077" s="251"/>
      <c r="F3077" s="251"/>
      <c r="G3077" s="251" t="s">
        <v>4331</v>
      </c>
      <c r="H3077" s="251" t="s">
        <v>4332</v>
      </c>
      <c r="I3077" s="679">
        <v>8</v>
      </c>
      <c r="J3077" s="251" t="s">
        <v>944</v>
      </c>
      <c r="K3077" s="251" t="s">
        <v>2495</v>
      </c>
      <c r="L3077" s="239"/>
      <c r="M3077" s="239"/>
      <c r="N3077" s="239"/>
      <c r="O3077" s="239"/>
    </row>
    <row r="3078" spans="2:15" ht="29">
      <c r="B3078" s="251" t="s">
        <v>1438</v>
      </c>
      <c r="C3078" s="251" t="s">
        <v>4257</v>
      </c>
      <c r="D3078" s="251" t="s">
        <v>4013</v>
      </c>
      <c r="E3078" s="251"/>
      <c r="F3078" s="251"/>
      <c r="G3078" s="251" t="s">
        <v>4331</v>
      </c>
      <c r="H3078" s="251" t="s">
        <v>4332</v>
      </c>
      <c r="I3078" s="679">
        <v>8</v>
      </c>
      <c r="J3078" s="251" t="s">
        <v>944</v>
      </c>
      <c r="K3078" s="251" t="s">
        <v>2495</v>
      </c>
      <c r="L3078" s="239"/>
      <c r="M3078" s="239"/>
      <c r="N3078" s="239"/>
      <c r="O3078" s="239"/>
    </row>
    <row r="3079" spans="2:15" ht="29">
      <c r="B3079" s="251" t="s">
        <v>1438</v>
      </c>
      <c r="C3079" s="251" t="s">
        <v>4257</v>
      </c>
      <c r="D3079" s="251" t="s">
        <v>4013</v>
      </c>
      <c r="E3079" s="251"/>
      <c r="F3079" s="251"/>
      <c r="G3079" s="251" t="s">
        <v>4331</v>
      </c>
      <c r="H3079" s="251" t="s">
        <v>4332</v>
      </c>
      <c r="I3079" s="679">
        <v>8</v>
      </c>
      <c r="J3079" s="251" t="s">
        <v>944</v>
      </c>
      <c r="K3079" s="251" t="s">
        <v>2495</v>
      </c>
      <c r="L3079" s="239"/>
      <c r="M3079" s="239"/>
      <c r="N3079" s="239"/>
      <c r="O3079" s="239"/>
    </row>
    <row r="3080" spans="2:15" ht="29">
      <c r="B3080" s="251" t="s">
        <v>1438</v>
      </c>
      <c r="C3080" s="251" t="s">
        <v>4257</v>
      </c>
      <c r="D3080" s="251" t="s">
        <v>4013</v>
      </c>
      <c r="E3080" s="251"/>
      <c r="F3080" s="251"/>
      <c r="G3080" s="251" t="s">
        <v>4331</v>
      </c>
      <c r="H3080" s="251" t="s">
        <v>4332</v>
      </c>
      <c r="I3080" s="679">
        <v>8</v>
      </c>
      <c r="J3080" s="251" t="s">
        <v>944</v>
      </c>
      <c r="K3080" s="251" t="s">
        <v>2495</v>
      </c>
      <c r="L3080" s="239"/>
      <c r="M3080" s="239"/>
      <c r="N3080" s="239"/>
      <c r="O3080" s="239"/>
    </row>
    <row r="3081" spans="2:15" ht="29">
      <c r="B3081" s="251" t="s">
        <v>1438</v>
      </c>
      <c r="C3081" s="251" t="s">
        <v>4257</v>
      </c>
      <c r="D3081" s="251" t="s">
        <v>4013</v>
      </c>
      <c r="E3081" s="251"/>
      <c r="F3081" s="251"/>
      <c r="G3081" s="251" t="s">
        <v>4331</v>
      </c>
      <c r="H3081" s="251" t="s">
        <v>4332</v>
      </c>
      <c r="I3081" s="679">
        <v>8</v>
      </c>
      <c r="J3081" s="251" t="s">
        <v>944</v>
      </c>
      <c r="K3081" s="251" t="s">
        <v>2495</v>
      </c>
      <c r="L3081" s="239"/>
      <c r="M3081" s="239"/>
      <c r="N3081" s="239"/>
      <c r="O3081" s="239"/>
    </row>
    <row r="3082" spans="2:15" ht="29">
      <c r="B3082" s="251" t="s">
        <v>1438</v>
      </c>
      <c r="C3082" s="251" t="s">
        <v>4257</v>
      </c>
      <c r="D3082" s="251" t="s">
        <v>4013</v>
      </c>
      <c r="E3082" s="251"/>
      <c r="F3082" s="251"/>
      <c r="G3082" s="251" t="s">
        <v>4331</v>
      </c>
      <c r="H3082" s="251" t="s">
        <v>4332</v>
      </c>
      <c r="I3082" s="679">
        <v>8</v>
      </c>
      <c r="J3082" s="251" t="s">
        <v>944</v>
      </c>
      <c r="K3082" s="251" t="s">
        <v>2495</v>
      </c>
      <c r="L3082" s="239"/>
      <c r="M3082" s="239"/>
      <c r="N3082" s="239"/>
      <c r="O3082" s="239"/>
    </row>
    <row r="3083" spans="2:15" ht="29">
      <c r="B3083" s="251" t="s">
        <v>1438</v>
      </c>
      <c r="C3083" s="251" t="s">
        <v>4257</v>
      </c>
      <c r="D3083" s="251" t="s">
        <v>4013</v>
      </c>
      <c r="E3083" s="251"/>
      <c r="F3083" s="251"/>
      <c r="G3083" s="251" t="s">
        <v>4331</v>
      </c>
      <c r="H3083" s="251" t="s">
        <v>4332</v>
      </c>
      <c r="I3083" s="679">
        <v>8</v>
      </c>
      <c r="J3083" s="251" t="s">
        <v>944</v>
      </c>
      <c r="K3083" s="251" t="s">
        <v>2495</v>
      </c>
      <c r="L3083" s="239"/>
      <c r="M3083" s="239"/>
      <c r="N3083" s="239"/>
      <c r="O3083" s="239"/>
    </row>
    <row r="3084" spans="2:15" ht="29">
      <c r="B3084" s="251" t="s">
        <v>1438</v>
      </c>
      <c r="C3084" s="251" t="s">
        <v>4257</v>
      </c>
      <c r="D3084" s="251" t="s">
        <v>4034</v>
      </c>
      <c r="E3084" s="251"/>
      <c r="F3084" s="251"/>
      <c r="G3084" s="251" t="s">
        <v>4321</v>
      </c>
      <c r="H3084" s="251" t="s">
        <v>4322</v>
      </c>
      <c r="I3084" s="679">
        <v>14</v>
      </c>
      <c r="J3084" s="251" t="s">
        <v>944</v>
      </c>
      <c r="K3084" s="251" t="s">
        <v>2495</v>
      </c>
      <c r="L3084" s="239"/>
      <c r="M3084" s="239"/>
      <c r="N3084" s="239"/>
      <c r="O3084" s="239"/>
    </row>
    <row r="3085" spans="2:15" ht="29">
      <c r="B3085" s="251" t="s">
        <v>1438</v>
      </c>
      <c r="C3085" s="251" t="s">
        <v>4257</v>
      </c>
      <c r="D3085" s="251" t="s">
        <v>4034</v>
      </c>
      <c r="E3085" s="251"/>
      <c r="F3085" s="251"/>
      <c r="G3085" s="251" t="s">
        <v>4321</v>
      </c>
      <c r="H3085" s="251" t="s">
        <v>4322</v>
      </c>
      <c r="I3085" s="679">
        <v>14</v>
      </c>
      <c r="J3085" s="251" t="s">
        <v>944</v>
      </c>
      <c r="K3085" s="251" t="s">
        <v>2495</v>
      </c>
      <c r="L3085" s="239"/>
      <c r="M3085" s="239"/>
      <c r="N3085" s="239"/>
      <c r="O3085" s="239"/>
    </row>
    <row r="3086" spans="2:15" ht="29">
      <c r="B3086" s="251" t="s">
        <v>1438</v>
      </c>
      <c r="C3086" s="251" t="s">
        <v>4257</v>
      </c>
      <c r="D3086" s="251" t="s">
        <v>4034</v>
      </c>
      <c r="E3086" s="251"/>
      <c r="F3086" s="251"/>
      <c r="G3086" s="251" t="s">
        <v>4321</v>
      </c>
      <c r="H3086" s="251" t="s">
        <v>4322</v>
      </c>
      <c r="I3086" s="679">
        <v>4</v>
      </c>
      <c r="J3086" s="251" t="s">
        <v>944</v>
      </c>
      <c r="K3086" s="251" t="s">
        <v>2495</v>
      </c>
      <c r="L3086" s="239"/>
      <c r="M3086" s="239"/>
      <c r="N3086" s="239"/>
      <c r="O3086" s="239"/>
    </row>
    <row r="3087" spans="2:15" ht="29">
      <c r="B3087" s="251" t="s">
        <v>1438</v>
      </c>
      <c r="C3087" s="251" t="s">
        <v>4257</v>
      </c>
      <c r="D3087" s="251" t="s">
        <v>941</v>
      </c>
      <c r="E3087" s="251"/>
      <c r="F3087" s="251"/>
      <c r="G3087" s="251" t="s">
        <v>4333</v>
      </c>
      <c r="H3087" s="251" t="s">
        <v>4334</v>
      </c>
      <c r="I3087" s="679">
        <v>10</v>
      </c>
      <c r="J3087" s="251" t="s">
        <v>944</v>
      </c>
      <c r="K3087" s="251" t="s">
        <v>2495</v>
      </c>
      <c r="L3087" s="239"/>
      <c r="M3087" s="239"/>
      <c r="N3087" s="239"/>
      <c r="O3087" s="239"/>
    </row>
    <row r="3088" spans="2:15" ht="29">
      <c r="B3088" s="251" t="s">
        <v>1438</v>
      </c>
      <c r="C3088" s="251" t="s">
        <v>4257</v>
      </c>
      <c r="D3088" s="251" t="s">
        <v>941</v>
      </c>
      <c r="E3088" s="251"/>
      <c r="F3088" s="251"/>
      <c r="G3088" s="251" t="s">
        <v>4333</v>
      </c>
      <c r="H3088" s="251" t="s">
        <v>4334</v>
      </c>
      <c r="I3088" s="679">
        <v>7</v>
      </c>
      <c r="J3088" s="251" t="s">
        <v>944</v>
      </c>
      <c r="K3088" s="251" t="s">
        <v>2495</v>
      </c>
      <c r="L3088" s="239"/>
      <c r="M3088" s="239"/>
      <c r="N3088" s="239"/>
      <c r="O3088" s="239"/>
    </row>
    <row r="3089" spans="2:15" ht="29">
      <c r="B3089" s="251" t="s">
        <v>1438</v>
      </c>
      <c r="C3089" s="251" t="s">
        <v>4257</v>
      </c>
      <c r="D3089" s="251" t="s">
        <v>941</v>
      </c>
      <c r="E3089" s="251"/>
      <c r="F3089" s="251"/>
      <c r="G3089" s="251" t="s">
        <v>4333</v>
      </c>
      <c r="H3089" s="251" t="s">
        <v>4334</v>
      </c>
      <c r="I3089" s="679">
        <v>7</v>
      </c>
      <c r="J3089" s="251" t="s">
        <v>944</v>
      </c>
      <c r="K3089" s="251" t="s">
        <v>2495</v>
      </c>
      <c r="L3089" s="239"/>
      <c r="M3089" s="239"/>
      <c r="N3089" s="239"/>
      <c r="O3089" s="239"/>
    </row>
    <row r="3090" spans="2:15" ht="29">
      <c r="B3090" s="251" t="s">
        <v>1438</v>
      </c>
      <c r="C3090" s="251" t="s">
        <v>4257</v>
      </c>
      <c r="D3090" s="251" t="s">
        <v>941</v>
      </c>
      <c r="E3090" s="251"/>
      <c r="F3090" s="251"/>
      <c r="G3090" s="251" t="s">
        <v>4333</v>
      </c>
      <c r="H3090" s="251" t="s">
        <v>4334</v>
      </c>
      <c r="I3090" s="679">
        <v>7</v>
      </c>
      <c r="J3090" s="251" t="s">
        <v>944</v>
      </c>
      <c r="K3090" s="251" t="s">
        <v>2495</v>
      </c>
      <c r="L3090" s="239"/>
      <c r="M3090" s="239"/>
      <c r="N3090" s="239"/>
      <c r="O3090" s="239"/>
    </row>
    <row r="3091" spans="2:15" ht="29">
      <c r="B3091" s="251" t="s">
        <v>1438</v>
      </c>
      <c r="C3091" s="251" t="s">
        <v>4257</v>
      </c>
      <c r="D3091" s="251" t="s">
        <v>941</v>
      </c>
      <c r="E3091" s="251"/>
      <c r="F3091" s="251"/>
      <c r="G3091" s="251" t="s">
        <v>4333</v>
      </c>
      <c r="H3091" s="251" t="s">
        <v>4334</v>
      </c>
      <c r="I3091" s="679">
        <v>7</v>
      </c>
      <c r="J3091" s="251" t="s">
        <v>944</v>
      </c>
      <c r="K3091" s="251" t="s">
        <v>2495</v>
      </c>
      <c r="L3091" s="239"/>
      <c r="M3091" s="239"/>
      <c r="N3091" s="239"/>
      <c r="O3091" s="239"/>
    </row>
    <row r="3092" spans="2:15" ht="29">
      <c r="B3092" s="251" t="s">
        <v>1438</v>
      </c>
      <c r="C3092" s="251" t="s">
        <v>4257</v>
      </c>
      <c r="D3092" s="251" t="s">
        <v>941</v>
      </c>
      <c r="E3092" s="251"/>
      <c r="F3092" s="251"/>
      <c r="G3092" s="251" t="s">
        <v>4333</v>
      </c>
      <c r="H3092" s="251" t="s">
        <v>4334</v>
      </c>
      <c r="I3092" s="679">
        <v>7</v>
      </c>
      <c r="J3092" s="251" t="s">
        <v>944</v>
      </c>
      <c r="K3092" s="251" t="s">
        <v>2495</v>
      </c>
      <c r="L3092" s="239"/>
      <c r="M3092" s="239"/>
      <c r="N3092" s="239"/>
      <c r="O3092" s="239"/>
    </row>
    <row r="3093" spans="2:15" ht="29">
      <c r="B3093" s="251" t="s">
        <v>1438</v>
      </c>
      <c r="C3093" s="251" t="s">
        <v>4257</v>
      </c>
      <c r="D3093" s="251" t="s">
        <v>941</v>
      </c>
      <c r="E3093" s="251"/>
      <c r="F3093" s="251"/>
      <c r="G3093" s="251" t="s">
        <v>4333</v>
      </c>
      <c r="H3093" s="251" t="s">
        <v>4334</v>
      </c>
      <c r="I3093" s="679">
        <v>10</v>
      </c>
      <c r="J3093" s="251" t="s">
        <v>944</v>
      </c>
      <c r="K3093" s="251" t="s">
        <v>2495</v>
      </c>
      <c r="L3093" s="239"/>
      <c r="M3093" s="239"/>
      <c r="N3093" s="239"/>
      <c r="O3093" s="239"/>
    </row>
    <row r="3094" spans="2:15" ht="29">
      <c r="B3094" s="251" t="s">
        <v>1438</v>
      </c>
      <c r="C3094" s="251" t="s">
        <v>4257</v>
      </c>
      <c r="D3094" s="251" t="s">
        <v>941</v>
      </c>
      <c r="E3094" s="251"/>
      <c r="F3094" s="251"/>
      <c r="G3094" s="251" t="s">
        <v>4333</v>
      </c>
      <c r="H3094" s="251" t="s">
        <v>4334</v>
      </c>
      <c r="I3094" s="679">
        <v>9</v>
      </c>
      <c r="J3094" s="251" t="s">
        <v>944</v>
      </c>
      <c r="K3094" s="251" t="s">
        <v>2495</v>
      </c>
      <c r="L3094" s="239"/>
      <c r="M3094" s="239"/>
      <c r="N3094" s="239"/>
      <c r="O3094" s="239"/>
    </row>
    <row r="3095" spans="2:15" ht="29">
      <c r="B3095" s="251" t="s">
        <v>1438</v>
      </c>
      <c r="C3095" s="251" t="s">
        <v>4257</v>
      </c>
      <c r="D3095" s="251" t="s">
        <v>941</v>
      </c>
      <c r="E3095" s="251"/>
      <c r="F3095" s="251"/>
      <c r="G3095" s="251" t="s">
        <v>4333</v>
      </c>
      <c r="H3095" s="251" t="s">
        <v>4334</v>
      </c>
      <c r="I3095" s="679">
        <v>9</v>
      </c>
      <c r="J3095" s="251" t="s">
        <v>944</v>
      </c>
      <c r="K3095" s="251" t="s">
        <v>2495</v>
      </c>
      <c r="L3095" s="239"/>
      <c r="M3095" s="239"/>
      <c r="N3095" s="239"/>
      <c r="O3095" s="239"/>
    </row>
    <row r="3096" spans="2:15" ht="29">
      <c r="B3096" s="251" t="s">
        <v>1438</v>
      </c>
      <c r="C3096" s="251" t="s">
        <v>4257</v>
      </c>
      <c r="D3096" s="251" t="s">
        <v>941</v>
      </c>
      <c r="E3096" s="251"/>
      <c r="F3096" s="251"/>
      <c r="G3096" s="251" t="s">
        <v>4321</v>
      </c>
      <c r="H3096" s="251" t="s">
        <v>4322</v>
      </c>
      <c r="I3096" s="679">
        <v>8</v>
      </c>
      <c r="J3096" s="251" t="s">
        <v>944</v>
      </c>
      <c r="K3096" s="251" t="s">
        <v>2495</v>
      </c>
      <c r="L3096" s="239"/>
      <c r="M3096" s="239"/>
      <c r="N3096" s="239"/>
      <c r="O3096" s="239"/>
    </row>
    <row r="3097" spans="2:15" ht="29">
      <c r="B3097" s="251" t="s">
        <v>1438</v>
      </c>
      <c r="C3097" s="251" t="s">
        <v>4257</v>
      </c>
      <c r="D3097" s="251" t="s">
        <v>4183</v>
      </c>
      <c r="E3097" s="251"/>
      <c r="F3097" s="251"/>
      <c r="G3097" s="251" t="s">
        <v>23</v>
      </c>
      <c r="H3097" s="251" t="s">
        <v>23</v>
      </c>
      <c r="I3097" s="679">
        <v>16.773</v>
      </c>
      <c r="J3097" s="251" t="s">
        <v>956</v>
      </c>
      <c r="K3097" s="251" t="s">
        <v>4073</v>
      </c>
      <c r="L3097" s="239"/>
      <c r="M3097" s="239"/>
      <c r="N3097" s="239"/>
      <c r="O3097" s="239"/>
    </row>
    <row r="3098" spans="2:15" ht="29">
      <c r="B3098" s="251" t="s">
        <v>1438</v>
      </c>
      <c r="C3098" s="251" t="s">
        <v>4257</v>
      </c>
      <c r="D3098" s="251" t="s">
        <v>4183</v>
      </c>
      <c r="E3098" s="251"/>
      <c r="F3098" s="251"/>
      <c r="G3098" s="251" t="s">
        <v>23</v>
      </c>
      <c r="H3098" s="251" t="s">
        <v>23</v>
      </c>
      <c r="I3098" s="679">
        <v>13.978</v>
      </c>
      <c r="J3098" s="251" t="s">
        <v>956</v>
      </c>
      <c r="K3098" s="251" t="s">
        <v>4073</v>
      </c>
      <c r="L3098" s="239"/>
      <c r="M3098" s="239"/>
      <c r="N3098" s="239"/>
      <c r="O3098" s="239"/>
    </row>
    <row r="3099" spans="2:15" ht="29">
      <c r="B3099" s="251" t="s">
        <v>1438</v>
      </c>
      <c r="C3099" s="251" t="s">
        <v>4257</v>
      </c>
      <c r="D3099" s="251" t="s">
        <v>4183</v>
      </c>
      <c r="E3099" s="251"/>
      <c r="F3099" s="251"/>
      <c r="G3099" s="251" t="s">
        <v>23</v>
      </c>
      <c r="H3099" s="251" t="s">
        <v>23</v>
      </c>
      <c r="I3099" s="679">
        <v>16.677</v>
      </c>
      <c r="J3099" s="251" t="s">
        <v>956</v>
      </c>
      <c r="K3099" s="251" t="s">
        <v>4073</v>
      </c>
      <c r="L3099" s="239"/>
      <c r="M3099" s="239"/>
      <c r="N3099" s="239"/>
      <c r="O3099" s="239"/>
    </row>
    <row r="3100" spans="2:15" ht="29">
      <c r="B3100" s="251" t="s">
        <v>1438</v>
      </c>
      <c r="C3100" s="251" t="s">
        <v>4257</v>
      </c>
      <c r="D3100" s="251" t="s">
        <v>4183</v>
      </c>
      <c r="E3100" s="251"/>
      <c r="F3100" s="251"/>
      <c r="G3100" s="251" t="s">
        <v>23</v>
      </c>
      <c r="H3100" s="251" t="s">
        <v>23</v>
      </c>
      <c r="I3100" s="679">
        <v>16.966999999999999</v>
      </c>
      <c r="J3100" s="251" t="s">
        <v>956</v>
      </c>
      <c r="K3100" s="251" t="s">
        <v>4073</v>
      </c>
      <c r="L3100" s="239"/>
      <c r="M3100" s="239"/>
      <c r="N3100" s="239"/>
      <c r="O3100" s="239"/>
    </row>
    <row r="3101" spans="2:15" ht="29">
      <c r="B3101" s="251" t="s">
        <v>1438</v>
      </c>
      <c r="C3101" s="251" t="s">
        <v>4257</v>
      </c>
      <c r="D3101" s="251" t="s">
        <v>4183</v>
      </c>
      <c r="E3101" s="251"/>
      <c r="F3101" s="251"/>
      <c r="G3101" s="251" t="s">
        <v>23</v>
      </c>
      <c r="H3101" s="251" t="s">
        <v>23</v>
      </c>
      <c r="I3101" s="679">
        <v>8.3759999999999994</v>
      </c>
      <c r="J3101" s="251" t="s">
        <v>956</v>
      </c>
      <c r="K3101" s="251" t="s">
        <v>4073</v>
      </c>
      <c r="L3101" s="239"/>
      <c r="M3101" s="239"/>
      <c r="N3101" s="239"/>
      <c r="O3101" s="239"/>
    </row>
    <row r="3102" spans="2:15" ht="29">
      <c r="B3102" s="251" t="s">
        <v>1438</v>
      </c>
      <c r="C3102" s="251" t="s">
        <v>4257</v>
      </c>
      <c r="D3102" s="251" t="s">
        <v>4183</v>
      </c>
      <c r="E3102" s="251"/>
      <c r="F3102" s="251"/>
      <c r="G3102" s="251" t="s">
        <v>23</v>
      </c>
      <c r="H3102" s="251" t="s">
        <v>23</v>
      </c>
      <c r="I3102" s="679">
        <v>15.106</v>
      </c>
      <c r="J3102" s="251" t="s">
        <v>956</v>
      </c>
      <c r="K3102" s="251" t="s">
        <v>4073</v>
      </c>
      <c r="L3102" s="239"/>
      <c r="M3102" s="239"/>
      <c r="N3102" s="239"/>
      <c r="O3102" s="239"/>
    </row>
    <row r="3103" spans="2:15" ht="29">
      <c r="B3103" s="251" t="s">
        <v>1438</v>
      </c>
      <c r="C3103" s="251" t="s">
        <v>4257</v>
      </c>
      <c r="D3103" s="251" t="s">
        <v>4183</v>
      </c>
      <c r="E3103" s="251"/>
      <c r="F3103" s="251"/>
      <c r="G3103" s="251" t="s">
        <v>23</v>
      </c>
      <c r="H3103" s="251" t="s">
        <v>23</v>
      </c>
      <c r="I3103" s="679">
        <v>10.9</v>
      </c>
      <c r="J3103" s="251" t="s">
        <v>956</v>
      </c>
      <c r="K3103" s="251" t="s">
        <v>4073</v>
      </c>
      <c r="L3103" s="239"/>
      <c r="M3103" s="239"/>
      <c r="N3103" s="239"/>
      <c r="O3103" s="239"/>
    </row>
    <row r="3104" spans="2:15" ht="29">
      <c r="B3104" s="251" t="s">
        <v>1438</v>
      </c>
      <c r="C3104" s="251" t="s">
        <v>4257</v>
      </c>
      <c r="D3104" s="251" t="s">
        <v>4183</v>
      </c>
      <c r="E3104" s="251"/>
      <c r="F3104" s="251"/>
      <c r="G3104" s="251" t="s">
        <v>23</v>
      </c>
      <c r="H3104" s="251" t="s">
        <v>23</v>
      </c>
      <c r="I3104" s="679">
        <v>16.081</v>
      </c>
      <c r="J3104" s="251" t="s">
        <v>956</v>
      </c>
      <c r="K3104" s="251" t="s">
        <v>4073</v>
      </c>
      <c r="L3104" s="239"/>
      <c r="M3104" s="239"/>
      <c r="N3104" s="239"/>
      <c r="O3104" s="239"/>
    </row>
    <row r="3105" spans="2:15" ht="29">
      <c r="B3105" s="251" t="s">
        <v>1438</v>
      </c>
      <c r="C3105" s="251" t="s">
        <v>4257</v>
      </c>
      <c r="D3105" s="251" t="s">
        <v>4183</v>
      </c>
      <c r="E3105" s="251"/>
      <c r="F3105" s="251"/>
      <c r="G3105" s="251" t="s">
        <v>23</v>
      </c>
      <c r="H3105" s="251" t="s">
        <v>23</v>
      </c>
      <c r="I3105" s="679">
        <v>15.781000000000001</v>
      </c>
      <c r="J3105" s="251" t="s">
        <v>956</v>
      </c>
      <c r="K3105" s="251" t="s">
        <v>4073</v>
      </c>
      <c r="L3105" s="239"/>
      <c r="M3105" s="239"/>
      <c r="N3105" s="239"/>
      <c r="O3105" s="239"/>
    </row>
    <row r="3106" spans="2:15" ht="29">
      <c r="B3106" s="251" t="s">
        <v>1438</v>
      </c>
      <c r="C3106" s="251" t="s">
        <v>4257</v>
      </c>
      <c r="D3106" s="251" t="s">
        <v>4183</v>
      </c>
      <c r="E3106" s="251"/>
      <c r="F3106" s="251"/>
      <c r="G3106" s="251" t="s">
        <v>23</v>
      </c>
      <c r="H3106" s="251" t="s">
        <v>23</v>
      </c>
      <c r="I3106" s="679">
        <v>17.331</v>
      </c>
      <c r="J3106" s="251" t="s">
        <v>956</v>
      </c>
      <c r="K3106" s="251" t="s">
        <v>4073</v>
      </c>
      <c r="L3106" s="239"/>
      <c r="M3106" s="239"/>
      <c r="N3106" s="239"/>
      <c r="O3106" s="239"/>
    </row>
    <row r="3107" spans="2:15" ht="29">
      <c r="B3107" s="251" t="s">
        <v>1438</v>
      </c>
      <c r="C3107" s="251" t="s">
        <v>4257</v>
      </c>
      <c r="D3107" s="251" t="s">
        <v>4183</v>
      </c>
      <c r="E3107" s="251"/>
      <c r="F3107" s="251"/>
      <c r="G3107" s="251" t="s">
        <v>23</v>
      </c>
      <c r="H3107" s="251" t="s">
        <v>23</v>
      </c>
      <c r="I3107" s="679">
        <v>13.295999999999999</v>
      </c>
      <c r="J3107" s="251" t="s">
        <v>956</v>
      </c>
      <c r="K3107" s="251" t="s">
        <v>4073</v>
      </c>
      <c r="L3107" s="239"/>
      <c r="M3107" s="239"/>
      <c r="N3107" s="239"/>
      <c r="O3107" s="239"/>
    </row>
    <row r="3108" spans="2:15" ht="29">
      <c r="B3108" s="251" t="s">
        <v>1438</v>
      </c>
      <c r="C3108" s="251" t="s">
        <v>4257</v>
      </c>
      <c r="D3108" s="251" t="s">
        <v>4183</v>
      </c>
      <c r="E3108" s="251"/>
      <c r="F3108" s="251"/>
      <c r="G3108" s="251" t="s">
        <v>23</v>
      </c>
      <c r="H3108" s="251" t="s">
        <v>23</v>
      </c>
      <c r="I3108" s="679">
        <v>26.004000000000001</v>
      </c>
      <c r="J3108" s="251" t="s">
        <v>956</v>
      </c>
      <c r="K3108" s="251" t="s">
        <v>4073</v>
      </c>
      <c r="L3108" s="239"/>
      <c r="M3108" s="239"/>
      <c r="N3108" s="239"/>
      <c r="O3108" s="239"/>
    </row>
    <row r="3109" spans="2:15" ht="29">
      <c r="B3109" s="251" t="s">
        <v>1438</v>
      </c>
      <c r="C3109" s="251" t="s">
        <v>4257</v>
      </c>
      <c r="D3109" s="251" t="s">
        <v>4183</v>
      </c>
      <c r="E3109" s="251"/>
      <c r="F3109" s="251"/>
      <c r="G3109" s="251" t="s">
        <v>23</v>
      </c>
      <c r="H3109" s="251" t="s">
        <v>23</v>
      </c>
      <c r="I3109" s="679">
        <v>16.385999999999999</v>
      </c>
      <c r="J3109" s="251" t="s">
        <v>956</v>
      </c>
      <c r="K3109" s="251" t="s">
        <v>4073</v>
      </c>
      <c r="L3109" s="239"/>
      <c r="M3109" s="239"/>
      <c r="N3109" s="239"/>
      <c r="O3109" s="239"/>
    </row>
    <row r="3110" spans="2:15" ht="29">
      <c r="B3110" s="251" t="s">
        <v>1438</v>
      </c>
      <c r="C3110" s="251" t="s">
        <v>4257</v>
      </c>
      <c r="D3110" s="251" t="s">
        <v>4012</v>
      </c>
      <c r="E3110" s="251"/>
      <c r="F3110" s="251"/>
      <c r="G3110" s="251" t="s">
        <v>23</v>
      </c>
      <c r="H3110" s="251" t="s">
        <v>23</v>
      </c>
      <c r="I3110" s="679">
        <v>2.1800000000000002</v>
      </c>
      <c r="J3110" s="251" t="s">
        <v>956</v>
      </c>
      <c r="K3110" s="251" t="s">
        <v>2495</v>
      </c>
      <c r="L3110" s="239"/>
      <c r="M3110" s="239"/>
      <c r="N3110" s="239"/>
      <c r="O3110" s="239"/>
    </row>
    <row r="3111" spans="2:15" ht="29">
      <c r="B3111" s="251" t="s">
        <v>1438</v>
      </c>
      <c r="C3111" s="251" t="s">
        <v>4257</v>
      </c>
      <c r="D3111" s="251" t="s">
        <v>4012</v>
      </c>
      <c r="E3111" s="251"/>
      <c r="F3111" s="251"/>
      <c r="G3111" s="251" t="s">
        <v>23</v>
      </c>
      <c r="H3111" s="251" t="s">
        <v>23</v>
      </c>
      <c r="I3111" s="679">
        <v>3.1669999999999998</v>
      </c>
      <c r="J3111" s="251" t="s">
        <v>956</v>
      </c>
      <c r="K3111" s="251" t="s">
        <v>2495</v>
      </c>
      <c r="L3111" s="239"/>
      <c r="M3111" s="239"/>
      <c r="N3111" s="239"/>
      <c r="O3111" s="239"/>
    </row>
    <row r="3112" spans="2:15" ht="29">
      <c r="B3112" s="251" t="s">
        <v>1438</v>
      </c>
      <c r="C3112" s="251" t="s">
        <v>4257</v>
      </c>
      <c r="D3112" s="251" t="s">
        <v>4012</v>
      </c>
      <c r="E3112" s="251"/>
      <c r="F3112" s="251"/>
      <c r="G3112" s="251" t="s">
        <v>23</v>
      </c>
      <c r="H3112" s="251" t="s">
        <v>23</v>
      </c>
      <c r="I3112" s="679">
        <v>2</v>
      </c>
      <c r="J3112" s="251" t="s">
        <v>956</v>
      </c>
      <c r="K3112" s="251" t="s">
        <v>2495</v>
      </c>
      <c r="L3112" s="239"/>
      <c r="M3112" s="239"/>
      <c r="N3112" s="239"/>
      <c r="O3112" s="239"/>
    </row>
    <row r="3113" spans="2:15" ht="29">
      <c r="B3113" s="251" t="s">
        <v>1438</v>
      </c>
      <c r="C3113" s="251" t="s">
        <v>4257</v>
      </c>
      <c r="D3113" s="251" t="s">
        <v>4183</v>
      </c>
      <c r="E3113" s="251"/>
      <c r="F3113" s="251"/>
      <c r="G3113" s="251" t="s">
        <v>23</v>
      </c>
      <c r="H3113" s="251" t="s">
        <v>23</v>
      </c>
      <c r="I3113" s="679">
        <v>10.417</v>
      </c>
      <c r="J3113" s="251" t="s">
        <v>956</v>
      </c>
      <c r="K3113" s="251" t="s">
        <v>4073</v>
      </c>
      <c r="L3113" s="239"/>
      <c r="M3113" s="239"/>
      <c r="N3113" s="239"/>
      <c r="O3113" s="239"/>
    </row>
    <row r="3114" spans="2:15" ht="29">
      <c r="B3114" s="251" t="s">
        <v>1438</v>
      </c>
      <c r="C3114" s="251" t="s">
        <v>4257</v>
      </c>
      <c r="D3114" s="251" t="s">
        <v>4183</v>
      </c>
      <c r="E3114" s="251"/>
      <c r="F3114" s="251"/>
      <c r="G3114" s="251" t="s">
        <v>23</v>
      </c>
      <c r="H3114" s="251" t="s">
        <v>23</v>
      </c>
      <c r="I3114" s="679">
        <v>8.65</v>
      </c>
      <c r="J3114" s="251" t="s">
        <v>956</v>
      </c>
      <c r="K3114" s="251" t="s">
        <v>4073</v>
      </c>
      <c r="L3114" s="239"/>
      <c r="M3114" s="239"/>
      <c r="N3114" s="239"/>
      <c r="O3114" s="239"/>
    </row>
    <row r="3115" spans="2:15" ht="29">
      <c r="B3115" s="251" t="s">
        <v>1438</v>
      </c>
      <c r="C3115" s="251" t="s">
        <v>4257</v>
      </c>
      <c r="D3115" s="251" t="s">
        <v>4183</v>
      </c>
      <c r="E3115" s="251"/>
      <c r="F3115" s="251"/>
      <c r="G3115" s="251" t="s">
        <v>23</v>
      </c>
      <c r="H3115" s="251" t="s">
        <v>23</v>
      </c>
      <c r="I3115" s="679">
        <v>8.8800000000000008</v>
      </c>
      <c r="J3115" s="251" t="s">
        <v>956</v>
      </c>
      <c r="K3115" s="251" t="s">
        <v>4073</v>
      </c>
      <c r="L3115" s="239"/>
      <c r="M3115" s="239"/>
      <c r="N3115" s="239"/>
      <c r="O3115" s="239"/>
    </row>
    <row r="3116" spans="2:15" ht="29">
      <c r="B3116" s="251" t="s">
        <v>1438</v>
      </c>
      <c r="C3116" s="251" t="s">
        <v>4257</v>
      </c>
      <c r="D3116" s="251" t="s">
        <v>4183</v>
      </c>
      <c r="E3116" s="251"/>
      <c r="F3116" s="251"/>
      <c r="G3116" s="251" t="s">
        <v>23</v>
      </c>
      <c r="H3116" s="251" t="s">
        <v>23</v>
      </c>
      <c r="I3116" s="679">
        <v>9.0630000000000006</v>
      </c>
      <c r="J3116" s="251" t="s">
        <v>956</v>
      </c>
      <c r="K3116" s="251" t="s">
        <v>4073</v>
      </c>
      <c r="L3116" s="239"/>
      <c r="M3116" s="239"/>
      <c r="N3116" s="239"/>
      <c r="O3116" s="239"/>
    </row>
    <row r="3117" spans="2:15" ht="29">
      <c r="B3117" s="251" t="s">
        <v>1438</v>
      </c>
      <c r="C3117" s="251" t="s">
        <v>4257</v>
      </c>
      <c r="D3117" s="251" t="s">
        <v>4183</v>
      </c>
      <c r="E3117" s="251"/>
      <c r="F3117" s="251"/>
      <c r="G3117" s="251" t="s">
        <v>23</v>
      </c>
      <c r="H3117" s="251" t="s">
        <v>23</v>
      </c>
      <c r="I3117" s="679">
        <v>16.748000000000001</v>
      </c>
      <c r="J3117" s="251" t="s">
        <v>956</v>
      </c>
      <c r="K3117" s="251" t="s">
        <v>4073</v>
      </c>
      <c r="L3117" s="239"/>
      <c r="M3117" s="239"/>
      <c r="N3117" s="239"/>
      <c r="O3117" s="239"/>
    </row>
    <row r="3118" spans="2:15" ht="29">
      <c r="B3118" s="251" t="s">
        <v>1438</v>
      </c>
      <c r="C3118" s="251" t="s">
        <v>4257</v>
      </c>
      <c r="D3118" s="251" t="s">
        <v>4012</v>
      </c>
      <c r="E3118" s="251"/>
      <c r="F3118" s="251"/>
      <c r="G3118" s="251" t="s">
        <v>23</v>
      </c>
      <c r="H3118" s="251" t="s">
        <v>23</v>
      </c>
      <c r="I3118" s="679">
        <v>17.186</v>
      </c>
      <c r="J3118" s="251" t="s">
        <v>956</v>
      </c>
      <c r="K3118" s="251" t="s">
        <v>2495</v>
      </c>
      <c r="L3118" s="239"/>
      <c r="M3118" s="239"/>
      <c r="N3118" s="239"/>
      <c r="O3118" s="239"/>
    </row>
    <row r="3119" spans="2:15" ht="29">
      <c r="B3119" s="251" t="s">
        <v>1438</v>
      </c>
      <c r="C3119" s="251" t="s">
        <v>4257</v>
      </c>
      <c r="D3119" s="251" t="s">
        <v>4183</v>
      </c>
      <c r="E3119" s="251"/>
      <c r="F3119" s="251"/>
      <c r="G3119" s="251" t="s">
        <v>23</v>
      </c>
      <c r="H3119" s="251" t="s">
        <v>23</v>
      </c>
      <c r="I3119" s="679">
        <v>10.003</v>
      </c>
      <c r="J3119" s="251" t="s">
        <v>956</v>
      </c>
      <c r="K3119" s="251" t="s">
        <v>4073</v>
      </c>
      <c r="L3119" s="239"/>
      <c r="M3119" s="239"/>
      <c r="N3119" s="239"/>
      <c r="O3119" s="239"/>
    </row>
    <row r="3120" spans="2:15" ht="29">
      <c r="B3120" s="251" t="s">
        <v>1438</v>
      </c>
      <c r="C3120" s="251" t="s">
        <v>4257</v>
      </c>
      <c r="D3120" s="251" t="s">
        <v>4183</v>
      </c>
      <c r="E3120" s="251"/>
      <c r="F3120" s="251"/>
      <c r="G3120" s="251" t="s">
        <v>23</v>
      </c>
      <c r="H3120" s="251" t="s">
        <v>23</v>
      </c>
      <c r="I3120" s="679">
        <v>16.683</v>
      </c>
      <c r="J3120" s="251" t="s">
        <v>956</v>
      </c>
      <c r="K3120" s="251" t="s">
        <v>4073</v>
      </c>
      <c r="L3120" s="239"/>
      <c r="M3120" s="239"/>
      <c r="N3120" s="239"/>
      <c r="O3120" s="239"/>
    </row>
    <row r="3121" spans="2:15" ht="29">
      <c r="B3121" s="251" t="s">
        <v>1438</v>
      </c>
      <c r="C3121" s="251" t="s">
        <v>4257</v>
      </c>
      <c r="D3121" s="251" t="s">
        <v>4183</v>
      </c>
      <c r="E3121" s="251"/>
      <c r="F3121" s="251"/>
      <c r="G3121" s="251" t="s">
        <v>23</v>
      </c>
      <c r="H3121" s="251" t="s">
        <v>23</v>
      </c>
      <c r="I3121" s="679">
        <v>16.687999999999999</v>
      </c>
      <c r="J3121" s="251" t="s">
        <v>956</v>
      </c>
      <c r="K3121" s="251" t="s">
        <v>4073</v>
      </c>
      <c r="L3121" s="239"/>
      <c r="M3121" s="239"/>
      <c r="N3121" s="239"/>
      <c r="O3121" s="239"/>
    </row>
    <row r="3122" spans="2:15" ht="29">
      <c r="B3122" s="251" t="s">
        <v>1438</v>
      </c>
      <c r="C3122" s="251" t="s">
        <v>4257</v>
      </c>
      <c r="D3122" s="251" t="s">
        <v>4183</v>
      </c>
      <c r="E3122" s="251"/>
      <c r="F3122" s="251"/>
      <c r="G3122" s="251" t="s">
        <v>23</v>
      </c>
      <c r="H3122" s="251" t="s">
        <v>23</v>
      </c>
      <c r="I3122" s="679">
        <v>21.013999999999999</v>
      </c>
      <c r="J3122" s="251" t="s">
        <v>956</v>
      </c>
      <c r="K3122" s="251" t="s">
        <v>4073</v>
      </c>
      <c r="L3122" s="239"/>
      <c r="M3122" s="239"/>
      <c r="N3122" s="239"/>
      <c r="O3122" s="239"/>
    </row>
    <row r="3123" spans="2:15" ht="29">
      <c r="B3123" s="251" t="s">
        <v>1438</v>
      </c>
      <c r="C3123" s="251" t="s">
        <v>4257</v>
      </c>
      <c r="D3123" s="251" t="s">
        <v>4183</v>
      </c>
      <c r="E3123" s="251"/>
      <c r="F3123" s="251"/>
      <c r="G3123" s="251" t="s">
        <v>23</v>
      </c>
      <c r="H3123" s="251" t="s">
        <v>23</v>
      </c>
      <c r="I3123" s="679">
        <v>11.134</v>
      </c>
      <c r="J3123" s="251" t="s">
        <v>956</v>
      </c>
      <c r="K3123" s="251" t="s">
        <v>4073</v>
      </c>
      <c r="L3123" s="239"/>
      <c r="M3123" s="239"/>
      <c r="N3123" s="239"/>
      <c r="O3123" s="239"/>
    </row>
    <row r="3124" spans="2:15" ht="29">
      <c r="B3124" s="251" t="s">
        <v>1438</v>
      </c>
      <c r="C3124" s="251" t="s">
        <v>4257</v>
      </c>
      <c r="D3124" s="251" t="s">
        <v>4183</v>
      </c>
      <c r="E3124" s="251"/>
      <c r="F3124" s="251"/>
      <c r="G3124" s="251" t="s">
        <v>23</v>
      </c>
      <c r="H3124" s="251" t="s">
        <v>23</v>
      </c>
      <c r="I3124" s="679">
        <v>12.929</v>
      </c>
      <c r="J3124" s="251" t="s">
        <v>956</v>
      </c>
      <c r="K3124" s="251" t="s">
        <v>4073</v>
      </c>
      <c r="L3124" s="239"/>
      <c r="M3124" s="239"/>
      <c r="N3124" s="239"/>
      <c r="O3124" s="239"/>
    </row>
    <row r="3125" spans="2:15" ht="29">
      <c r="B3125" s="251" t="s">
        <v>1438</v>
      </c>
      <c r="C3125" s="251" t="s">
        <v>4257</v>
      </c>
      <c r="D3125" s="251" t="s">
        <v>4183</v>
      </c>
      <c r="E3125" s="251"/>
      <c r="F3125" s="251"/>
      <c r="G3125" s="251" t="s">
        <v>23</v>
      </c>
      <c r="H3125" s="251" t="s">
        <v>23</v>
      </c>
      <c r="I3125" s="679">
        <v>12.83</v>
      </c>
      <c r="J3125" s="251" t="s">
        <v>956</v>
      </c>
      <c r="K3125" s="251" t="s">
        <v>4073</v>
      </c>
      <c r="L3125" s="239"/>
      <c r="M3125" s="239"/>
      <c r="N3125" s="239"/>
      <c r="O3125" s="239"/>
    </row>
    <row r="3126" spans="2:15" ht="29">
      <c r="B3126" s="251" t="s">
        <v>1438</v>
      </c>
      <c r="C3126" s="251" t="s">
        <v>4257</v>
      </c>
      <c r="D3126" s="251" t="s">
        <v>4183</v>
      </c>
      <c r="E3126" s="251"/>
      <c r="F3126" s="251"/>
      <c r="G3126" s="251" t="s">
        <v>23</v>
      </c>
      <c r="H3126" s="251" t="s">
        <v>23</v>
      </c>
      <c r="I3126" s="679">
        <v>19.690000000000001</v>
      </c>
      <c r="J3126" s="251" t="s">
        <v>956</v>
      </c>
      <c r="K3126" s="251" t="s">
        <v>4073</v>
      </c>
      <c r="L3126" s="239"/>
      <c r="M3126" s="239"/>
      <c r="N3126" s="239"/>
      <c r="O3126" s="239"/>
    </row>
    <row r="3127" spans="2:15" ht="29">
      <c r="B3127" s="251" t="s">
        <v>1438</v>
      </c>
      <c r="C3127" s="251" t="s">
        <v>4257</v>
      </c>
      <c r="D3127" s="251" t="s">
        <v>4183</v>
      </c>
      <c r="E3127" s="251"/>
      <c r="F3127" s="251"/>
      <c r="G3127" s="251" t="s">
        <v>23</v>
      </c>
      <c r="H3127" s="251" t="s">
        <v>23</v>
      </c>
      <c r="I3127" s="679">
        <v>11.46</v>
      </c>
      <c r="J3127" s="251" t="s">
        <v>956</v>
      </c>
      <c r="K3127" s="251" t="s">
        <v>4073</v>
      </c>
      <c r="L3127" s="239"/>
      <c r="M3127" s="239"/>
      <c r="N3127" s="239"/>
      <c r="O3127" s="239"/>
    </row>
    <row r="3128" spans="2:15" ht="29">
      <c r="B3128" s="251" t="s">
        <v>1438</v>
      </c>
      <c r="C3128" s="251" t="s">
        <v>4257</v>
      </c>
      <c r="D3128" s="251" t="s">
        <v>4183</v>
      </c>
      <c r="E3128" s="251"/>
      <c r="F3128" s="251"/>
      <c r="G3128" s="251" t="s">
        <v>23</v>
      </c>
      <c r="H3128" s="251" t="s">
        <v>23</v>
      </c>
      <c r="I3128" s="679">
        <v>7.6790000000000003</v>
      </c>
      <c r="J3128" s="251" t="s">
        <v>956</v>
      </c>
      <c r="K3128" s="251" t="s">
        <v>4073</v>
      </c>
      <c r="L3128" s="239"/>
      <c r="M3128" s="239"/>
      <c r="N3128" s="239"/>
      <c r="O3128" s="239"/>
    </row>
    <row r="3129" spans="2:15" ht="29">
      <c r="B3129" s="251" t="s">
        <v>1438</v>
      </c>
      <c r="C3129" s="251" t="s">
        <v>4257</v>
      </c>
      <c r="D3129" s="251" t="s">
        <v>4183</v>
      </c>
      <c r="E3129" s="251"/>
      <c r="F3129" s="251"/>
      <c r="G3129" s="251" t="s">
        <v>23</v>
      </c>
      <c r="H3129" s="251" t="s">
        <v>23</v>
      </c>
      <c r="I3129" s="679">
        <v>14.855</v>
      </c>
      <c r="J3129" s="251" t="s">
        <v>956</v>
      </c>
      <c r="K3129" s="251" t="s">
        <v>4073</v>
      </c>
      <c r="L3129" s="239"/>
      <c r="M3129" s="239"/>
      <c r="N3129" s="239"/>
      <c r="O3129" s="239"/>
    </row>
    <row r="3130" spans="2:15" ht="29">
      <c r="B3130" s="251" t="s">
        <v>1438</v>
      </c>
      <c r="C3130" s="251" t="s">
        <v>4257</v>
      </c>
      <c r="D3130" s="251" t="s">
        <v>4183</v>
      </c>
      <c r="E3130" s="251"/>
      <c r="F3130" s="251"/>
      <c r="G3130" s="251" t="s">
        <v>23</v>
      </c>
      <c r="H3130" s="251" t="s">
        <v>23</v>
      </c>
      <c r="I3130" s="679">
        <v>10.885999999999999</v>
      </c>
      <c r="J3130" s="251" t="s">
        <v>956</v>
      </c>
      <c r="K3130" s="251" t="s">
        <v>4073</v>
      </c>
      <c r="L3130" s="239"/>
      <c r="M3130" s="239"/>
      <c r="N3130" s="239"/>
      <c r="O3130" s="239"/>
    </row>
    <row r="3131" spans="2:15" ht="29">
      <c r="B3131" s="251" t="s">
        <v>1438</v>
      </c>
      <c r="C3131" s="251" t="s">
        <v>4257</v>
      </c>
      <c r="D3131" s="251" t="s">
        <v>4183</v>
      </c>
      <c r="E3131" s="251"/>
      <c r="F3131" s="251"/>
      <c r="G3131" s="251" t="s">
        <v>23</v>
      </c>
      <c r="H3131" s="251" t="s">
        <v>23</v>
      </c>
      <c r="I3131" s="679">
        <v>24.509</v>
      </c>
      <c r="J3131" s="251" t="s">
        <v>956</v>
      </c>
      <c r="K3131" s="251" t="s">
        <v>4073</v>
      </c>
      <c r="L3131" s="239"/>
      <c r="M3131" s="239"/>
      <c r="N3131" s="239"/>
      <c r="O3131" s="239"/>
    </row>
    <row r="3132" spans="2:15" ht="29">
      <c r="B3132" s="251" t="s">
        <v>1438</v>
      </c>
      <c r="C3132" s="251" t="s">
        <v>4257</v>
      </c>
      <c r="D3132" s="251" t="s">
        <v>4183</v>
      </c>
      <c r="E3132" s="251"/>
      <c r="F3132" s="251"/>
      <c r="G3132" s="251" t="s">
        <v>23</v>
      </c>
      <c r="H3132" s="251" t="s">
        <v>23</v>
      </c>
      <c r="I3132" s="679">
        <v>8.3529999999999998</v>
      </c>
      <c r="J3132" s="251" t="s">
        <v>956</v>
      </c>
      <c r="K3132" s="251" t="s">
        <v>4073</v>
      </c>
      <c r="L3132" s="239"/>
      <c r="M3132" s="239"/>
      <c r="N3132" s="239"/>
      <c r="O3132" s="239"/>
    </row>
    <row r="3133" spans="2:15" ht="29">
      <c r="B3133" s="251" t="s">
        <v>1438</v>
      </c>
      <c r="C3133" s="251" t="s">
        <v>4257</v>
      </c>
      <c r="D3133" s="251" t="s">
        <v>4183</v>
      </c>
      <c r="E3133" s="251"/>
      <c r="F3133" s="251"/>
      <c r="G3133" s="251" t="s">
        <v>23</v>
      </c>
      <c r="H3133" s="251" t="s">
        <v>23</v>
      </c>
      <c r="I3133" s="679">
        <v>8.6159999999999997</v>
      </c>
      <c r="J3133" s="251" t="s">
        <v>956</v>
      </c>
      <c r="K3133" s="251" t="s">
        <v>4073</v>
      </c>
      <c r="L3133" s="239"/>
      <c r="M3133" s="239"/>
      <c r="N3133" s="239"/>
      <c r="O3133" s="239"/>
    </row>
    <row r="3134" spans="2:15" ht="29">
      <c r="B3134" s="251" t="s">
        <v>1438</v>
      </c>
      <c r="C3134" s="251" t="s">
        <v>4257</v>
      </c>
      <c r="D3134" s="251" t="s">
        <v>4012</v>
      </c>
      <c r="E3134" s="251"/>
      <c r="F3134" s="251"/>
      <c r="G3134" s="251" t="s">
        <v>23</v>
      </c>
      <c r="H3134" s="251" t="s">
        <v>23</v>
      </c>
      <c r="I3134" s="679">
        <v>5.8869999999999996</v>
      </c>
      <c r="J3134" s="251" t="s">
        <v>956</v>
      </c>
      <c r="K3134" s="251" t="s">
        <v>2495</v>
      </c>
      <c r="L3134" s="239"/>
      <c r="M3134" s="239"/>
      <c r="N3134" s="239"/>
      <c r="O3134" s="239"/>
    </row>
    <row r="3135" spans="2:15" ht="29">
      <c r="B3135" s="251" t="s">
        <v>1438</v>
      </c>
      <c r="C3135" s="251" t="s">
        <v>4257</v>
      </c>
      <c r="D3135" s="251" t="s">
        <v>4183</v>
      </c>
      <c r="E3135" s="251"/>
      <c r="F3135" s="251"/>
      <c r="G3135" s="251" t="s">
        <v>23</v>
      </c>
      <c r="H3135" s="251" t="s">
        <v>23</v>
      </c>
      <c r="I3135" s="679">
        <v>7.6669999999999998</v>
      </c>
      <c r="J3135" s="251" t="s">
        <v>956</v>
      </c>
      <c r="K3135" s="251" t="s">
        <v>4073</v>
      </c>
      <c r="L3135" s="239"/>
      <c r="M3135" s="239"/>
      <c r="N3135" s="239"/>
      <c r="O3135" s="239"/>
    </row>
    <row r="3136" spans="2:15" ht="29">
      <c r="B3136" s="251" t="s">
        <v>1438</v>
      </c>
      <c r="C3136" s="251" t="s">
        <v>4257</v>
      </c>
      <c r="D3136" s="251" t="s">
        <v>4183</v>
      </c>
      <c r="E3136" s="251"/>
      <c r="F3136" s="251"/>
      <c r="G3136" s="251" t="s">
        <v>23</v>
      </c>
      <c r="H3136" s="251" t="s">
        <v>23</v>
      </c>
      <c r="I3136" s="679">
        <v>62.174999999999997</v>
      </c>
      <c r="J3136" s="251" t="s">
        <v>956</v>
      </c>
      <c r="K3136" s="251" t="s">
        <v>4073</v>
      </c>
      <c r="L3136" s="239"/>
      <c r="M3136" s="239"/>
      <c r="N3136" s="239"/>
      <c r="O3136" s="239"/>
    </row>
    <row r="3137" spans="2:15" ht="29">
      <c r="B3137" s="251" t="s">
        <v>1438</v>
      </c>
      <c r="C3137" s="251" t="s">
        <v>4257</v>
      </c>
      <c r="D3137" s="251" t="s">
        <v>4183</v>
      </c>
      <c r="E3137" s="251"/>
      <c r="F3137" s="251"/>
      <c r="G3137" s="251" t="s">
        <v>23</v>
      </c>
      <c r="H3137" s="251" t="s">
        <v>23</v>
      </c>
      <c r="I3137" s="679">
        <v>28.38</v>
      </c>
      <c r="J3137" s="251" t="s">
        <v>956</v>
      </c>
      <c r="K3137" s="251" t="s">
        <v>4073</v>
      </c>
      <c r="L3137" s="239"/>
      <c r="M3137" s="239"/>
      <c r="N3137" s="239"/>
      <c r="O3137" s="239"/>
    </row>
    <row r="3138" spans="2:15" ht="29">
      <c r="B3138" s="251" t="s">
        <v>1438</v>
      </c>
      <c r="C3138" s="251" t="s">
        <v>4257</v>
      </c>
      <c r="D3138" s="251" t="s">
        <v>4183</v>
      </c>
      <c r="E3138" s="251"/>
      <c r="F3138" s="251"/>
      <c r="G3138" s="251" t="s">
        <v>23</v>
      </c>
      <c r="H3138" s="251" t="s">
        <v>23</v>
      </c>
      <c r="I3138" s="679">
        <v>20.594000000000001</v>
      </c>
      <c r="J3138" s="251" t="s">
        <v>956</v>
      </c>
      <c r="K3138" s="251" t="s">
        <v>4073</v>
      </c>
      <c r="L3138" s="239"/>
      <c r="M3138" s="239"/>
      <c r="N3138" s="239"/>
      <c r="O3138" s="239"/>
    </row>
    <row r="3139" spans="2:15" ht="29">
      <c r="B3139" s="251" t="s">
        <v>1438</v>
      </c>
      <c r="C3139" s="251" t="s">
        <v>4257</v>
      </c>
      <c r="D3139" s="251" t="s">
        <v>4183</v>
      </c>
      <c r="E3139" s="251"/>
      <c r="F3139" s="251"/>
      <c r="G3139" s="251" t="s">
        <v>23</v>
      </c>
      <c r="H3139" s="251" t="s">
        <v>23</v>
      </c>
      <c r="I3139" s="679">
        <v>13.811999999999999</v>
      </c>
      <c r="J3139" s="251" t="s">
        <v>956</v>
      </c>
      <c r="K3139" s="251" t="s">
        <v>4073</v>
      </c>
      <c r="L3139" s="239"/>
      <c r="M3139" s="239"/>
      <c r="N3139" s="239"/>
      <c r="O3139" s="239"/>
    </row>
    <row r="3140" spans="2:15" ht="29">
      <c r="B3140" s="251" t="s">
        <v>1438</v>
      </c>
      <c r="C3140" s="251" t="s">
        <v>4257</v>
      </c>
      <c r="D3140" s="251" t="s">
        <v>4183</v>
      </c>
      <c r="E3140" s="251"/>
      <c r="F3140" s="251"/>
      <c r="G3140" s="251" t="s">
        <v>23</v>
      </c>
      <c r="H3140" s="251" t="s">
        <v>23</v>
      </c>
      <c r="I3140" s="679">
        <v>12.670999999999999</v>
      </c>
      <c r="J3140" s="251" t="s">
        <v>956</v>
      </c>
      <c r="K3140" s="251" t="s">
        <v>4073</v>
      </c>
      <c r="L3140" s="239"/>
      <c r="M3140" s="239"/>
      <c r="N3140" s="239"/>
      <c r="O3140" s="239"/>
    </row>
    <row r="3141" spans="2:15" ht="29">
      <c r="B3141" s="251" t="s">
        <v>1438</v>
      </c>
      <c r="C3141" s="251" t="s">
        <v>4257</v>
      </c>
      <c r="D3141" s="251" t="s">
        <v>4183</v>
      </c>
      <c r="E3141" s="251"/>
      <c r="F3141" s="251"/>
      <c r="G3141" s="251" t="s">
        <v>23</v>
      </c>
      <c r="H3141" s="251" t="s">
        <v>23</v>
      </c>
      <c r="I3141" s="679">
        <v>17.594999999999999</v>
      </c>
      <c r="J3141" s="251" t="s">
        <v>956</v>
      </c>
      <c r="K3141" s="251" t="s">
        <v>4073</v>
      </c>
      <c r="L3141" s="239"/>
      <c r="M3141" s="239"/>
      <c r="N3141" s="239"/>
      <c r="O3141" s="239"/>
    </row>
    <row r="3142" spans="2:15" ht="29">
      <c r="B3142" s="251" t="s">
        <v>1438</v>
      </c>
      <c r="C3142" s="251" t="s">
        <v>4257</v>
      </c>
      <c r="D3142" s="251" t="s">
        <v>4183</v>
      </c>
      <c r="E3142" s="251"/>
      <c r="F3142" s="251"/>
      <c r="G3142" s="251" t="s">
        <v>23</v>
      </c>
      <c r="H3142" s="251" t="s">
        <v>23</v>
      </c>
      <c r="I3142" s="679">
        <v>62.5</v>
      </c>
      <c r="J3142" s="251" t="s">
        <v>956</v>
      </c>
      <c r="K3142" s="251" t="s">
        <v>4073</v>
      </c>
      <c r="L3142" s="239"/>
      <c r="M3142" s="239"/>
      <c r="N3142" s="239"/>
      <c r="O3142" s="239"/>
    </row>
    <row r="3143" spans="2:15" ht="29">
      <c r="B3143" s="251" t="s">
        <v>1438</v>
      </c>
      <c r="C3143" s="251" t="s">
        <v>4257</v>
      </c>
      <c r="D3143" s="251" t="s">
        <v>4183</v>
      </c>
      <c r="E3143" s="251"/>
      <c r="F3143" s="251"/>
      <c r="G3143" s="251" t="s">
        <v>23</v>
      </c>
      <c r="H3143" s="251" t="s">
        <v>23</v>
      </c>
      <c r="I3143" s="679">
        <v>10.958</v>
      </c>
      <c r="J3143" s="251" t="s">
        <v>956</v>
      </c>
      <c r="K3143" s="251" t="s">
        <v>4073</v>
      </c>
      <c r="L3143" s="239"/>
      <c r="M3143" s="239"/>
      <c r="N3143" s="239"/>
      <c r="O3143" s="239"/>
    </row>
    <row r="3144" spans="2:15" ht="29">
      <c r="B3144" s="251" t="s">
        <v>1438</v>
      </c>
      <c r="C3144" s="251" t="s">
        <v>4257</v>
      </c>
      <c r="D3144" s="251" t="s">
        <v>4183</v>
      </c>
      <c r="E3144" s="251"/>
      <c r="F3144" s="251"/>
      <c r="G3144" s="251" t="s">
        <v>23</v>
      </c>
      <c r="H3144" s="251" t="s">
        <v>23</v>
      </c>
      <c r="I3144" s="679">
        <v>8.9600000000000009</v>
      </c>
      <c r="J3144" s="251" t="s">
        <v>956</v>
      </c>
      <c r="K3144" s="251" t="s">
        <v>4073</v>
      </c>
      <c r="L3144" s="239"/>
      <c r="M3144" s="239"/>
      <c r="N3144" s="239"/>
      <c r="O3144" s="239"/>
    </row>
    <row r="3145" spans="2:15" ht="29">
      <c r="B3145" s="251" t="s">
        <v>1438</v>
      </c>
      <c r="C3145" s="251" t="s">
        <v>4257</v>
      </c>
      <c r="D3145" s="251" t="s">
        <v>4183</v>
      </c>
      <c r="E3145" s="251"/>
      <c r="F3145" s="251"/>
      <c r="G3145" s="251" t="s">
        <v>23</v>
      </c>
      <c r="H3145" s="251" t="s">
        <v>23</v>
      </c>
      <c r="I3145" s="679">
        <v>10.301</v>
      </c>
      <c r="J3145" s="251" t="s">
        <v>956</v>
      </c>
      <c r="K3145" s="251" t="s">
        <v>4073</v>
      </c>
      <c r="L3145" s="239"/>
      <c r="M3145" s="239"/>
      <c r="N3145" s="239"/>
      <c r="O3145" s="239"/>
    </row>
    <row r="3146" spans="2:15" ht="29">
      <c r="B3146" s="251" t="s">
        <v>1438</v>
      </c>
      <c r="C3146" s="251" t="s">
        <v>4257</v>
      </c>
      <c r="D3146" s="251" t="s">
        <v>4183</v>
      </c>
      <c r="E3146" s="251"/>
      <c r="F3146" s="251"/>
      <c r="G3146" s="251" t="s">
        <v>23</v>
      </c>
      <c r="H3146" s="251" t="s">
        <v>23</v>
      </c>
      <c r="I3146" s="679">
        <v>8.5419999999999998</v>
      </c>
      <c r="J3146" s="251" t="s">
        <v>956</v>
      </c>
      <c r="K3146" s="251" t="s">
        <v>4073</v>
      </c>
      <c r="L3146" s="239"/>
      <c r="M3146" s="239"/>
      <c r="N3146" s="239"/>
      <c r="O3146" s="239"/>
    </row>
    <row r="3147" spans="2:15" ht="29">
      <c r="B3147" s="251" t="s">
        <v>1438</v>
      </c>
      <c r="C3147" s="251" t="s">
        <v>4257</v>
      </c>
      <c r="D3147" s="251" t="s">
        <v>4183</v>
      </c>
      <c r="E3147" s="251"/>
      <c r="F3147" s="251"/>
      <c r="G3147" s="251" t="s">
        <v>23</v>
      </c>
      <c r="H3147" s="251" t="s">
        <v>23</v>
      </c>
      <c r="I3147" s="679">
        <v>7.7960000000000003</v>
      </c>
      <c r="J3147" s="251" t="s">
        <v>956</v>
      </c>
      <c r="K3147" s="251" t="s">
        <v>4073</v>
      </c>
      <c r="L3147" s="239"/>
      <c r="M3147" s="239"/>
      <c r="N3147" s="239"/>
      <c r="O3147" s="239"/>
    </row>
    <row r="3148" spans="2:15" ht="29">
      <c r="B3148" s="251" t="s">
        <v>1438</v>
      </c>
      <c r="C3148" s="251" t="s">
        <v>4257</v>
      </c>
      <c r="D3148" s="251" t="s">
        <v>4183</v>
      </c>
      <c r="E3148" s="251"/>
      <c r="F3148" s="251"/>
      <c r="G3148" s="251" t="s">
        <v>23</v>
      </c>
      <c r="H3148" s="251" t="s">
        <v>23</v>
      </c>
      <c r="I3148" s="679">
        <v>9.5359999999999996</v>
      </c>
      <c r="J3148" s="251" t="s">
        <v>956</v>
      </c>
      <c r="K3148" s="251" t="s">
        <v>4073</v>
      </c>
      <c r="L3148" s="239"/>
      <c r="M3148" s="239"/>
      <c r="N3148" s="239"/>
      <c r="O3148" s="239"/>
    </row>
    <row r="3149" spans="2:15" ht="29">
      <c r="B3149" s="251" t="s">
        <v>1438</v>
      </c>
      <c r="C3149" s="251" t="s">
        <v>4257</v>
      </c>
      <c r="D3149" s="251" t="s">
        <v>4012</v>
      </c>
      <c r="E3149" s="251"/>
      <c r="F3149" s="251"/>
      <c r="G3149" s="251" t="s">
        <v>23</v>
      </c>
      <c r="H3149" s="251" t="s">
        <v>23</v>
      </c>
      <c r="I3149" s="679">
        <v>11.965999999999999</v>
      </c>
      <c r="J3149" s="251" t="s">
        <v>956</v>
      </c>
      <c r="K3149" s="251" t="s">
        <v>2495</v>
      </c>
      <c r="L3149" s="239"/>
      <c r="M3149" s="239"/>
      <c r="N3149" s="239"/>
      <c r="O3149" s="239"/>
    </row>
    <row r="3150" spans="2:15" ht="29">
      <c r="B3150" s="251" t="s">
        <v>1438</v>
      </c>
      <c r="C3150" s="251" t="s">
        <v>4257</v>
      </c>
      <c r="D3150" s="251" t="s">
        <v>4183</v>
      </c>
      <c r="E3150" s="251"/>
      <c r="F3150" s="251"/>
      <c r="G3150" s="251" t="s">
        <v>23</v>
      </c>
      <c r="H3150" s="251" t="s">
        <v>23</v>
      </c>
      <c r="I3150" s="679">
        <v>17.297999999999998</v>
      </c>
      <c r="J3150" s="251" t="s">
        <v>956</v>
      </c>
      <c r="K3150" s="251" t="s">
        <v>4073</v>
      </c>
      <c r="L3150" s="239"/>
      <c r="M3150" s="239"/>
      <c r="N3150" s="239"/>
      <c r="O3150" s="239"/>
    </row>
    <row r="3151" spans="2:15" ht="29">
      <c r="B3151" s="251" t="s">
        <v>1438</v>
      </c>
      <c r="C3151" s="251" t="s">
        <v>4257</v>
      </c>
      <c r="D3151" s="251" t="s">
        <v>4183</v>
      </c>
      <c r="E3151" s="251"/>
      <c r="F3151" s="251"/>
      <c r="G3151" s="251" t="s">
        <v>23</v>
      </c>
      <c r="H3151" s="251" t="s">
        <v>23</v>
      </c>
      <c r="I3151" s="679">
        <v>13.32</v>
      </c>
      <c r="J3151" s="251" t="s">
        <v>956</v>
      </c>
      <c r="K3151" s="251" t="s">
        <v>4073</v>
      </c>
      <c r="L3151" s="239"/>
      <c r="M3151" s="239"/>
      <c r="N3151" s="239"/>
      <c r="O3151" s="239"/>
    </row>
    <row r="3152" spans="2:15" ht="29">
      <c r="B3152" s="251" t="s">
        <v>1438</v>
      </c>
      <c r="C3152" s="251" t="s">
        <v>4257</v>
      </c>
      <c r="D3152" s="251" t="s">
        <v>4183</v>
      </c>
      <c r="E3152" s="251"/>
      <c r="F3152" s="251"/>
      <c r="G3152" s="251" t="s">
        <v>23</v>
      </c>
      <c r="H3152" s="251" t="s">
        <v>23</v>
      </c>
      <c r="I3152" s="679">
        <v>8.3230000000000004</v>
      </c>
      <c r="J3152" s="251" t="s">
        <v>956</v>
      </c>
      <c r="K3152" s="251" t="s">
        <v>4073</v>
      </c>
      <c r="L3152" s="239"/>
      <c r="M3152" s="239"/>
      <c r="N3152" s="239"/>
      <c r="O3152" s="239"/>
    </row>
    <row r="3153" spans="2:15" ht="29">
      <c r="B3153" s="251" t="s">
        <v>1438</v>
      </c>
      <c r="C3153" s="251" t="s">
        <v>4257</v>
      </c>
      <c r="D3153" s="251" t="s">
        <v>4012</v>
      </c>
      <c r="E3153" s="251"/>
      <c r="F3153" s="251"/>
      <c r="G3153" s="251" t="s">
        <v>23</v>
      </c>
      <c r="H3153" s="251" t="s">
        <v>23</v>
      </c>
      <c r="I3153" s="679">
        <v>6.7110000000000003</v>
      </c>
      <c r="J3153" s="251" t="s">
        <v>956</v>
      </c>
      <c r="K3153" s="251" t="s">
        <v>2495</v>
      </c>
      <c r="L3153" s="239"/>
      <c r="M3153" s="239"/>
      <c r="N3153" s="239"/>
      <c r="O3153" s="239"/>
    </row>
    <row r="3154" spans="2:15" ht="29">
      <c r="B3154" s="251" t="s">
        <v>1438</v>
      </c>
      <c r="C3154" s="251" t="s">
        <v>4257</v>
      </c>
      <c r="D3154" s="251" t="s">
        <v>4183</v>
      </c>
      <c r="E3154" s="251"/>
      <c r="F3154" s="251"/>
      <c r="G3154" s="251" t="s">
        <v>23</v>
      </c>
      <c r="H3154" s="251" t="s">
        <v>23</v>
      </c>
      <c r="I3154" s="679">
        <v>4.3819999999999997</v>
      </c>
      <c r="J3154" s="251" t="s">
        <v>956</v>
      </c>
      <c r="K3154" s="251" t="s">
        <v>4073</v>
      </c>
      <c r="L3154" s="239"/>
      <c r="M3154" s="239"/>
      <c r="N3154" s="239"/>
      <c r="O3154" s="239"/>
    </row>
    <row r="3155" spans="2:15" ht="29">
      <c r="B3155" s="251" t="s">
        <v>1438</v>
      </c>
      <c r="C3155" s="251" t="s">
        <v>4257</v>
      </c>
      <c r="D3155" s="251" t="s">
        <v>4183</v>
      </c>
      <c r="E3155" s="251"/>
      <c r="F3155" s="251"/>
      <c r="G3155" s="251" t="s">
        <v>23</v>
      </c>
      <c r="H3155" s="251" t="s">
        <v>23</v>
      </c>
      <c r="I3155" s="679">
        <v>13.401</v>
      </c>
      <c r="J3155" s="251" t="s">
        <v>956</v>
      </c>
      <c r="K3155" s="251" t="s">
        <v>4073</v>
      </c>
      <c r="L3155" s="239"/>
      <c r="M3155" s="239"/>
      <c r="N3155" s="239"/>
      <c r="O3155" s="239"/>
    </row>
    <row r="3156" spans="2:15" ht="29">
      <c r="B3156" s="251" t="s">
        <v>1438</v>
      </c>
      <c r="C3156" s="251" t="s">
        <v>4257</v>
      </c>
      <c r="D3156" s="251" t="s">
        <v>4183</v>
      </c>
      <c r="E3156" s="251"/>
      <c r="F3156" s="251"/>
      <c r="G3156" s="251" t="s">
        <v>23</v>
      </c>
      <c r="H3156" s="251" t="s">
        <v>23</v>
      </c>
      <c r="I3156" s="679">
        <v>16.917000000000002</v>
      </c>
      <c r="J3156" s="251" t="s">
        <v>956</v>
      </c>
      <c r="K3156" s="251" t="s">
        <v>4073</v>
      </c>
      <c r="L3156" s="239"/>
      <c r="M3156" s="239"/>
      <c r="N3156" s="239"/>
      <c r="O3156" s="239"/>
    </row>
    <row r="3157" spans="2:15" ht="29">
      <c r="B3157" s="251" t="s">
        <v>1438</v>
      </c>
      <c r="C3157" s="251" t="s">
        <v>4257</v>
      </c>
      <c r="D3157" s="251" t="s">
        <v>4183</v>
      </c>
      <c r="E3157" s="251"/>
      <c r="F3157" s="251"/>
      <c r="G3157" s="251" t="s">
        <v>23</v>
      </c>
      <c r="H3157" s="251" t="s">
        <v>23</v>
      </c>
      <c r="I3157" s="679">
        <v>22.661000000000001</v>
      </c>
      <c r="J3157" s="251" t="s">
        <v>956</v>
      </c>
      <c r="K3157" s="251" t="s">
        <v>4073</v>
      </c>
      <c r="L3157" s="239"/>
      <c r="M3157" s="239"/>
      <c r="N3157" s="239"/>
      <c r="O3157" s="239"/>
    </row>
    <row r="3158" spans="2:15" ht="29">
      <c r="B3158" s="251" t="s">
        <v>1438</v>
      </c>
      <c r="C3158" s="251" t="s">
        <v>4257</v>
      </c>
      <c r="D3158" s="251" t="s">
        <v>4183</v>
      </c>
      <c r="E3158" s="251"/>
      <c r="F3158" s="251"/>
      <c r="G3158" s="251" t="s">
        <v>23</v>
      </c>
      <c r="H3158" s="251" t="s">
        <v>23</v>
      </c>
      <c r="I3158" s="679">
        <v>30.393999999999998</v>
      </c>
      <c r="J3158" s="251" t="s">
        <v>956</v>
      </c>
      <c r="K3158" s="251" t="s">
        <v>4073</v>
      </c>
      <c r="L3158" s="239"/>
      <c r="M3158" s="239"/>
      <c r="N3158" s="239"/>
      <c r="O3158" s="239"/>
    </row>
    <row r="3159" spans="2:15" ht="29">
      <c r="B3159" s="251" t="s">
        <v>1438</v>
      </c>
      <c r="C3159" s="251" t="s">
        <v>4257</v>
      </c>
      <c r="D3159" s="251" t="s">
        <v>4183</v>
      </c>
      <c r="E3159" s="251"/>
      <c r="F3159" s="251"/>
      <c r="G3159" s="251" t="s">
        <v>23</v>
      </c>
      <c r="H3159" s="251" t="s">
        <v>23</v>
      </c>
      <c r="I3159" s="679">
        <v>17.661999999999999</v>
      </c>
      <c r="J3159" s="251" t="s">
        <v>956</v>
      </c>
      <c r="K3159" s="251" t="s">
        <v>4073</v>
      </c>
      <c r="L3159" s="239"/>
      <c r="M3159" s="239"/>
      <c r="N3159" s="239"/>
      <c r="O3159" s="239"/>
    </row>
    <row r="3160" spans="2:15" ht="29">
      <c r="B3160" s="251" t="s">
        <v>1438</v>
      </c>
      <c r="C3160" s="251" t="s">
        <v>4257</v>
      </c>
      <c r="D3160" s="251" t="s">
        <v>4183</v>
      </c>
      <c r="E3160" s="251"/>
      <c r="F3160" s="251"/>
      <c r="G3160" s="251" t="s">
        <v>23</v>
      </c>
      <c r="H3160" s="251" t="s">
        <v>23</v>
      </c>
      <c r="I3160" s="679">
        <v>8.7490000000000006</v>
      </c>
      <c r="J3160" s="251" t="s">
        <v>956</v>
      </c>
      <c r="K3160" s="251" t="s">
        <v>4073</v>
      </c>
      <c r="L3160" s="239"/>
      <c r="M3160" s="239"/>
      <c r="N3160" s="239"/>
      <c r="O3160" s="239"/>
    </row>
    <row r="3161" spans="2:15" ht="29">
      <c r="B3161" s="251" t="s">
        <v>1438</v>
      </c>
      <c r="C3161" s="251" t="s">
        <v>4257</v>
      </c>
      <c r="D3161" s="251" t="s">
        <v>4183</v>
      </c>
      <c r="E3161" s="251"/>
      <c r="F3161" s="251"/>
      <c r="G3161" s="251" t="s">
        <v>23</v>
      </c>
      <c r="H3161" s="251" t="s">
        <v>23</v>
      </c>
      <c r="I3161" s="679">
        <v>11.643000000000001</v>
      </c>
      <c r="J3161" s="251" t="s">
        <v>956</v>
      </c>
      <c r="K3161" s="251" t="s">
        <v>4073</v>
      </c>
      <c r="L3161" s="239"/>
      <c r="M3161" s="239"/>
      <c r="N3161" s="239"/>
      <c r="O3161" s="239"/>
    </row>
    <row r="3162" spans="2:15" ht="29">
      <c r="B3162" s="251" t="s">
        <v>1438</v>
      </c>
      <c r="C3162" s="251" t="s">
        <v>4257</v>
      </c>
      <c r="D3162" s="251" t="s">
        <v>4183</v>
      </c>
      <c r="E3162" s="251"/>
      <c r="F3162" s="251"/>
      <c r="G3162" s="251" t="s">
        <v>23</v>
      </c>
      <c r="H3162" s="251" t="s">
        <v>23</v>
      </c>
      <c r="I3162" s="679">
        <v>2.7890000000000001</v>
      </c>
      <c r="J3162" s="251" t="s">
        <v>956</v>
      </c>
      <c r="K3162" s="251" t="s">
        <v>4073</v>
      </c>
      <c r="L3162" s="239"/>
      <c r="M3162" s="239"/>
      <c r="N3162" s="239"/>
      <c r="O3162" s="239"/>
    </row>
    <row r="3163" spans="2:15" ht="29">
      <c r="B3163" s="251" t="s">
        <v>1438</v>
      </c>
      <c r="C3163" s="251" t="s">
        <v>4257</v>
      </c>
      <c r="D3163" s="251" t="s">
        <v>4183</v>
      </c>
      <c r="E3163" s="251"/>
      <c r="F3163" s="251"/>
      <c r="G3163" s="251" t="s">
        <v>23</v>
      </c>
      <c r="H3163" s="251" t="s">
        <v>23</v>
      </c>
      <c r="I3163" s="679">
        <v>8.6950000000000003</v>
      </c>
      <c r="J3163" s="251" t="s">
        <v>956</v>
      </c>
      <c r="K3163" s="251" t="s">
        <v>4073</v>
      </c>
      <c r="L3163" s="239"/>
      <c r="M3163" s="239"/>
      <c r="N3163" s="239"/>
      <c r="O3163" s="239"/>
    </row>
    <row r="3164" spans="2:15" ht="29">
      <c r="B3164" s="251" t="s">
        <v>1438</v>
      </c>
      <c r="C3164" s="251" t="s">
        <v>4257</v>
      </c>
      <c r="D3164" s="251" t="s">
        <v>4183</v>
      </c>
      <c r="E3164" s="251"/>
      <c r="F3164" s="251"/>
      <c r="G3164" s="251" t="s">
        <v>23</v>
      </c>
      <c r="H3164" s="251" t="s">
        <v>23</v>
      </c>
      <c r="I3164" s="679">
        <v>17.495000000000001</v>
      </c>
      <c r="J3164" s="251" t="s">
        <v>956</v>
      </c>
      <c r="K3164" s="251" t="s">
        <v>4073</v>
      </c>
      <c r="L3164" s="239"/>
      <c r="M3164" s="239"/>
      <c r="N3164" s="239"/>
      <c r="O3164" s="239"/>
    </row>
    <row r="3165" spans="2:15" ht="29">
      <c r="B3165" s="251" t="s">
        <v>1438</v>
      </c>
      <c r="C3165" s="251" t="s">
        <v>4257</v>
      </c>
      <c r="D3165" s="251" t="s">
        <v>4183</v>
      </c>
      <c r="E3165" s="251"/>
      <c r="F3165" s="251"/>
      <c r="G3165" s="251" t="s">
        <v>23</v>
      </c>
      <c r="H3165" s="251" t="s">
        <v>23</v>
      </c>
      <c r="I3165" s="679">
        <v>13.176</v>
      </c>
      <c r="J3165" s="251" t="s">
        <v>956</v>
      </c>
      <c r="K3165" s="251" t="s">
        <v>4073</v>
      </c>
      <c r="L3165" s="239"/>
      <c r="M3165" s="239"/>
      <c r="N3165" s="239"/>
      <c r="O3165" s="239"/>
    </row>
    <row r="3166" spans="2:15" ht="29">
      <c r="B3166" s="251" t="s">
        <v>1438</v>
      </c>
      <c r="C3166" s="251" t="s">
        <v>4257</v>
      </c>
      <c r="D3166" s="251" t="s">
        <v>4183</v>
      </c>
      <c r="E3166" s="251"/>
      <c r="F3166" s="251"/>
      <c r="G3166" s="251" t="s">
        <v>23</v>
      </c>
      <c r="H3166" s="251" t="s">
        <v>23</v>
      </c>
      <c r="I3166" s="679">
        <v>12.73</v>
      </c>
      <c r="J3166" s="251" t="s">
        <v>956</v>
      </c>
      <c r="K3166" s="251" t="s">
        <v>4073</v>
      </c>
      <c r="L3166" s="239"/>
      <c r="M3166" s="239"/>
      <c r="N3166" s="239"/>
      <c r="O3166" s="239"/>
    </row>
    <row r="3167" spans="2:15" ht="29">
      <c r="B3167" s="251" t="s">
        <v>1438</v>
      </c>
      <c r="C3167" s="251" t="s">
        <v>4257</v>
      </c>
      <c r="D3167" s="251" t="s">
        <v>4183</v>
      </c>
      <c r="E3167" s="251"/>
      <c r="F3167" s="251"/>
      <c r="G3167" s="251" t="s">
        <v>23</v>
      </c>
      <c r="H3167" s="251" t="s">
        <v>23</v>
      </c>
      <c r="I3167" s="679">
        <v>17.449000000000002</v>
      </c>
      <c r="J3167" s="251" t="s">
        <v>956</v>
      </c>
      <c r="K3167" s="251" t="s">
        <v>4073</v>
      </c>
      <c r="L3167" s="239"/>
      <c r="M3167" s="239"/>
      <c r="N3167" s="239"/>
      <c r="O3167" s="239"/>
    </row>
    <row r="3168" spans="2:15" ht="29">
      <c r="B3168" s="251" t="s">
        <v>1438</v>
      </c>
      <c r="C3168" s="251" t="s">
        <v>4257</v>
      </c>
      <c r="D3168" s="251" t="s">
        <v>4183</v>
      </c>
      <c r="E3168" s="251"/>
      <c r="F3168" s="251"/>
      <c r="G3168" s="251" t="s">
        <v>23</v>
      </c>
      <c r="H3168" s="251" t="s">
        <v>23</v>
      </c>
      <c r="I3168" s="679">
        <v>17.963000000000001</v>
      </c>
      <c r="J3168" s="251" t="s">
        <v>956</v>
      </c>
      <c r="K3168" s="251" t="s">
        <v>4073</v>
      </c>
      <c r="L3168" s="239"/>
      <c r="M3168" s="239"/>
      <c r="N3168" s="239"/>
      <c r="O3168" s="239"/>
    </row>
    <row r="3169" spans="2:15" ht="29">
      <c r="B3169" s="251" t="s">
        <v>1438</v>
      </c>
      <c r="C3169" s="251" t="s">
        <v>4257</v>
      </c>
      <c r="D3169" s="251" t="s">
        <v>4183</v>
      </c>
      <c r="E3169" s="251"/>
      <c r="F3169" s="251"/>
      <c r="G3169" s="251" t="s">
        <v>23</v>
      </c>
      <c r="H3169" s="251" t="s">
        <v>23</v>
      </c>
      <c r="I3169" s="679">
        <v>9.0709999999999997</v>
      </c>
      <c r="J3169" s="251" t="s">
        <v>956</v>
      </c>
      <c r="K3169" s="251" t="s">
        <v>4073</v>
      </c>
      <c r="L3169" s="239"/>
      <c r="M3169" s="239"/>
      <c r="N3169" s="239"/>
      <c r="O3169" s="239"/>
    </row>
    <row r="3170" spans="2:15" ht="29">
      <c r="B3170" s="251" t="s">
        <v>1438</v>
      </c>
      <c r="C3170" s="251" t="s">
        <v>4257</v>
      </c>
      <c r="D3170" s="251" t="s">
        <v>4183</v>
      </c>
      <c r="E3170" s="251"/>
      <c r="F3170" s="251"/>
      <c r="G3170" s="251" t="s">
        <v>23</v>
      </c>
      <c r="H3170" s="251" t="s">
        <v>23</v>
      </c>
      <c r="I3170" s="679">
        <v>16.05</v>
      </c>
      <c r="J3170" s="251" t="s">
        <v>956</v>
      </c>
      <c r="K3170" s="251" t="s">
        <v>4073</v>
      </c>
      <c r="L3170" s="239"/>
      <c r="M3170" s="239"/>
      <c r="N3170" s="239"/>
      <c r="O3170" s="239"/>
    </row>
    <row r="3171" spans="2:15" ht="29">
      <c r="B3171" s="251" t="s">
        <v>1438</v>
      </c>
      <c r="C3171" s="251" t="s">
        <v>4257</v>
      </c>
      <c r="D3171" s="251" t="s">
        <v>4183</v>
      </c>
      <c r="E3171" s="251"/>
      <c r="F3171" s="251"/>
      <c r="G3171" s="251" t="s">
        <v>23</v>
      </c>
      <c r="H3171" s="251" t="s">
        <v>23</v>
      </c>
      <c r="I3171" s="679">
        <v>14.234999999999999</v>
      </c>
      <c r="J3171" s="251" t="s">
        <v>956</v>
      </c>
      <c r="K3171" s="251" t="s">
        <v>4073</v>
      </c>
      <c r="L3171" s="239"/>
      <c r="M3171" s="239"/>
      <c r="N3171" s="239"/>
      <c r="O3171" s="239"/>
    </row>
    <row r="3172" spans="2:15" ht="29">
      <c r="B3172" s="251" t="s">
        <v>1438</v>
      </c>
      <c r="C3172" s="251" t="s">
        <v>4257</v>
      </c>
      <c r="D3172" s="251" t="s">
        <v>4183</v>
      </c>
      <c r="E3172" s="251"/>
      <c r="F3172" s="251"/>
      <c r="G3172" s="251" t="s">
        <v>23</v>
      </c>
      <c r="H3172" s="251" t="s">
        <v>23</v>
      </c>
      <c r="I3172" s="679">
        <v>12.323</v>
      </c>
      <c r="J3172" s="251" t="s">
        <v>956</v>
      </c>
      <c r="K3172" s="251" t="s">
        <v>4073</v>
      </c>
      <c r="L3172" s="239"/>
      <c r="M3172" s="239"/>
      <c r="N3172" s="239"/>
      <c r="O3172" s="239"/>
    </row>
    <row r="3173" spans="2:15" ht="29">
      <c r="B3173" s="251" t="s">
        <v>1438</v>
      </c>
      <c r="C3173" s="251" t="s">
        <v>4257</v>
      </c>
      <c r="D3173" s="251" t="s">
        <v>4183</v>
      </c>
      <c r="E3173" s="251"/>
      <c r="F3173" s="251"/>
      <c r="G3173" s="251" t="s">
        <v>23</v>
      </c>
      <c r="H3173" s="251" t="s">
        <v>23</v>
      </c>
      <c r="I3173" s="679">
        <v>13.545</v>
      </c>
      <c r="J3173" s="251" t="s">
        <v>956</v>
      </c>
      <c r="K3173" s="251" t="s">
        <v>4073</v>
      </c>
      <c r="L3173" s="239"/>
      <c r="M3173" s="239"/>
      <c r="N3173" s="239"/>
      <c r="O3173" s="239"/>
    </row>
    <row r="3174" spans="2:15" ht="29">
      <c r="B3174" s="251" t="s">
        <v>1438</v>
      </c>
      <c r="C3174" s="251" t="s">
        <v>4257</v>
      </c>
      <c r="D3174" s="251" t="s">
        <v>4183</v>
      </c>
      <c r="E3174" s="251"/>
      <c r="F3174" s="251"/>
      <c r="G3174" s="251" t="s">
        <v>23</v>
      </c>
      <c r="H3174" s="251" t="s">
        <v>23</v>
      </c>
      <c r="I3174" s="679">
        <v>11.468999999999999</v>
      </c>
      <c r="J3174" s="251" t="s">
        <v>956</v>
      </c>
      <c r="K3174" s="251" t="s">
        <v>4073</v>
      </c>
      <c r="L3174" s="239"/>
      <c r="M3174" s="239"/>
      <c r="N3174" s="239"/>
      <c r="O3174" s="239"/>
    </row>
    <row r="3175" spans="2:15" ht="29">
      <c r="B3175" s="251" t="s">
        <v>1438</v>
      </c>
      <c r="C3175" s="251" t="s">
        <v>4257</v>
      </c>
      <c r="D3175" s="251" t="s">
        <v>4183</v>
      </c>
      <c r="E3175" s="251"/>
      <c r="F3175" s="251"/>
      <c r="G3175" s="251" t="s">
        <v>23</v>
      </c>
      <c r="H3175" s="251" t="s">
        <v>23</v>
      </c>
      <c r="I3175" s="679">
        <v>12.605</v>
      </c>
      <c r="J3175" s="251" t="s">
        <v>956</v>
      </c>
      <c r="K3175" s="251" t="s">
        <v>4073</v>
      </c>
      <c r="L3175" s="239"/>
      <c r="M3175" s="239"/>
      <c r="N3175" s="239"/>
      <c r="O3175" s="239"/>
    </row>
    <row r="3176" spans="2:15" ht="29">
      <c r="B3176" s="251" t="s">
        <v>1438</v>
      </c>
      <c r="C3176" s="251" t="s">
        <v>4257</v>
      </c>
      <c r="D3176" s="251" t="s">
        <v>4012</v>
      </c>
      <c r="E3176" s="251"/>
      <c r="F3176" s="251"/>
      <c r="G3176" s="251" t="s">
        <v>23</v>
      </c>
      <c r="H3176" s="251" t="s">
        <v>23</v>
      </c>
      <c r="I3176" s="679">
        <v>11.557</v>
      </c>
      <c r="J3176" s="251" t="s">
        <v>956</v>
      </c>
      <c r="K3176" s="251" t="s">
        <v>2495</v>
      </c>
      <c r="L3176" s="239"/>
      <c r="M3176" s="239"/>
      <c r="N3176" s="239"/>
      <c r="O3176" s="239"/>
    </row>
    <row r="3177" spans="2:15" ht="29">
      <c r="B3177" s="251" t="s">
        <v>1438</v>
      </c>
      <c r="C3177" s="251" t="s">
        <v>4257</v>
      </c>
      <c r="D3177" s="251" t="s">
        <v>4183</v>
      </c>
      <c r="E3177" s="251"/>
      <c r="F3177" s="251"/>
      <c r="G3177" s="251" t="s">
        <v>23</v>
      </c>
      <c r="H3177" s="251" t="s">
        <v>23</v>
      </c>
      <c r="I3177" s="679">
        <v>17.605</v>
      </c>
      <c r="J3177" s="251" t="s">
        <v>956</v>
      </c>
      <c r="K3177" s="251" t="s">
        <v>4073</v>
      </c>
      <c r="L3177" s="239"/>
      <c r="M3177" s="239"/>
      <c r="N3177" s="239"/>
      <c r="O3177" s="239"/>
    </row>
    <row r="3178" spans="2:15" ht="29">
      <c r="B3178" s="251" t="s">
        <v>1438</v>
      </c>
      <c r="C3178" s="251" t="s">
        <v>4257</v>
      </c>
      <c r="D3178" s="251" t="s">
        <v>4183</v>
      </c>
      <c r="E3178" s="251"/>
      <c r="F3178" s="251"/>
      <c r="G3178" s="251" t="s">
        <v>23</v>
      </c>
      <c r="H3178" s="251" t="s">
        <v>23</v>
      </c>
      <c r="I3178" s="679">
        <v>10.675000000000001</v>
      </c>
      <c r="J3178" s="251" t="s">
        <v>956</v>
      </c>
      <c r="K3178" s="251" t="s">
        <v>4073</v>
      </c>
      <c r="L3178" s="239"/>
      <c r="M3178" s="239"/>
      <c r="N3178" s="239"/>
      <c r="O3178" s="239"/>
    </row>
    <row r="3179" spans="2:15" ht="29">
      <c r="B3179" s="251" t="s">
        <v>1438</v>
      </c>
      <c r="C3179" s="251" t="s">
        <v>4257</v>
      </c>
      <c r="D3179" s="251" t="s">
        <v>4183</v>
      </c>
      <c r="E3179" s="251"/>
      <c r="F3179" s="251"/>
      <c r="G3179" s="251" t="s">
        <v>23</v>
      </c>
      <c r="H3179" s="251" t="s">
        <v>23</v>
      </c>
      <c r="I3179" s="679">
        <v>15.346</v>
      </c>
      <c r="J3179" s="251" t="s">
        <v>956</v>
      </c>
      <c r="K3179" s="251" t="s">
        <v>4073</v>
      </c>
      <c r="L3179" s="239"/>
      <c r="M3179" s="239"/>
      <c r="N3179" s="239"/>
      <c r="O3179" s="239"/>
    </row>
    <row r="3180" spans="2:15" ht="29">
      <c r="B3180" s="251" t="s">
        <v>1438</v>
      </c>
      <c r="C3180" s="251" t="s">
        <v>4257</v>
      </c>
      <c r="D3180" s="251" t="s">
        <v>4183</v>
      </c>
      <c r="E3180" s="251"/>
      <c r="F3180" s="251"/>
      <c r="G3180" s="251" t="s">
        <v>23</v>
      </c>
      <c r="H3180" s="251" t="s">
        <v>23</v>
      </c>
      <c r="I3180" s="679">
        <v>8.5489999999999995</v>
      </c>
      <c r="J3180" s="251" t="s">
        <v>956</v>
      </c>
      <c r="K3180" s="251" t="s">
        <v>4073</v>
      </c>
      <c r="L3180" s="239"/>
      <c r="M3180" s="239"/>
      <c r="N3180" s="239"/>
      <c r="O3180" s="239"/>
    </row>
    <row r="3181" spans="2:15" ht="29">
      <c r="B3181" s="251" t="s">
        <v>1438</v>
      </c>
      <c r="C3181" s="251" t="s">
        <v>4257</v>
      </c>
      <c r="D3181" s="251" t="s">
        <v>4183</v>
      </c>
      <c r="E3181" s="251"/>
      <c r="F3181" s="251"/>
      <c r="G3181" s="251" t="s">
        <v>23</v>
      </c>
      <c r="H3181" s="251" t="s">
        <v>23</v>
      </c>
      <c r="I3181" s="679">
        <v>10.388</v>
      </c>
      <c r="J3181" s="251" t="s">
        <v>956</v>
      </c>
      <c r="K3181" s="251" t="s">
        <v>4073</v>
      </c>
      <c r="L3181" s="239"/>
      <c r="M3181" s="239"/>
      <c r="N3181" s="239"/>
      <c r="O3181" s="239"/>
    </row>
    <row r="3182" spans="2:15" ht="29">
      <c r="B3182" s="251" t="s">
        <v>1438</v>
      </c>
      <c r="C3182" s="251" t="s">
        <v>4257</v>
      </c>
      <c r="D3182" s="251" t="s">
        <v>4183</v>
      </c>
      <c r="E3182" s="251"/>
      <c r="F3182" s="251"/>
      <c r="G3182" s="251" t="s">
        <v>23</v>
      </c>
      <c r="H3182" s="251" t="s">
        <v>23</v>
      </c>
      <c r="I3182" s="679">
        <v>13.432</v>
      </c>
      <c r="J3182" s="251" t="s">
        <v>956</v>
      </c>
      <c r="K3182" s="251" t="s">
        <v>4073</v>
      </c>
      <c r="L3182" s="239"/>
      <c r="M3182" s="239"/>
      <c r="N3182" s="239"/>
      <c r="O3182" s="239"/>
    </row>
    <row r="3183" spans="2:15" ht="29">
      <c r="B3183" s="251" t="s">
        <v>1438</v>
      </c>
      <c r="C3183" s="251" t="s">
        <v>4257</v>
      </c>
      <c r="D3183" s="251" t="s">
        <v>4183</v>
      </c>
      <c r="E3183" s="251"/>
      <c r="F3183" s="251"/>
      <c r="G3183" s="251" t="s">
        <v>23</v>
      </c>
      <c r="H3183" s="251" t="s">
        <v>23</v>
      </c>
      <c r="I3183" s="679">
        <v>17.452000000000002</v>
      </c>
      <c r="J3183" s="251" t="s">
        <v>956</v>
      </c>
      <c r="K3183" s="251" t="s">
        <v>4073</v>
      </c>
      <c r="L3183" s="239"/>
      <c r="M3183" s="239"/>
      <c r="N3183" s="239"/>
      <c r="O3183" s="239"/>
    </row>
    <row r="3184" spans="2:15" ht="29">
      <c r="B3184" s="251" t="s">
        <v>1438</v>
      </c>
      <c r="C3184" s="251" t="s">
        <v>4257</v>
      </c>
      <c r="D3184" s="251" t="s">
        <v>4183</v>
      </c>
      <c r="E3184" s="251"/>
      <c r="F3184" s="251"/>
      <c r="G3184" s="251" t="s">
        <v>23</v>
      </c>
      <c r="H3184" s="251" t="s">
        <v>23</v>
      </c>
      <c r="I3184" s="679">
        <v>51.042999999999999</v>
      </c>
      <c r="J3184" s="251" t="s">
        <v>956</v>
      </c>
      <c r="K3184" s="251" t="s">
        <v>4073</v>
      </c>
      <c r="L3184" s="239"/>
      <c r="M3184" s="239"/>
      <c r="N3184" s="239"/>
      <c r="O3184" s="239"/>
    </row>
    <row r="3185" spans="2:15" ht="29">
      <c r="B3185" s="251" t="s">
        <v>1438</v>
      </c>
      <c r="C3185" s="251" t="s">
        <v>4257</v>
      </c>
      <c r="D3185" s="251" t="s">
        <v>4183</v>
      </c>
      <c r="E3185" s="251"/>
      <c r="F3185" s="251"/>
      <c r="G3185" s="251" t="s">
        <v>23</v>
      </c>
      <c r="H3185" s="251" t="s">
        <v>23</v>
      </c>
      <c r="I3185" s="679">
        <v>16.809999999999999</v>
      </c>
      <c r="J3185" s="251" t="s">
        <v>956</v>
      </c>
      <c r="K3185" s="251" t="s">
        <v>4073</v>
      </c>
      <c r="L3185" s="239"/>
      <c r="M3185" s="239"/>
      <c r="N3185" s="239"/>
      <c r="O3185" s="239"/>
    </row>
    <row r="3186" spans="2:15" ht="29">
      <c r="B3186" s="251" t="s">
        <v>1438</v>
      </c>
      <c r="C3186" s="251" t="s">
        <v>4257</v>
      </c>
      <c r="D3186" s="251" t="s">
        <v>4183</v>
      </c>
      <c r="E3186" s="251"/>
      <c r="F3186" s="251"/>
      <c r="G3186" s="251" t="s">
        <v>23</v>
      </c>
      <c r="H3186" s="251" t="s">
        <v>23</v>
      </c>
      <c r="I3186" s="679">
        <v>9.6029999999999998</v>
      </c>
      <c r="J3186" s="251" t="s">
        <v>956</v>
      </c>
      <c r="K3186" s="251" t="s">
        <v>4073</v>
      </c>
      <c r="L3186" s="239"/>
      <c r="M3186" s="239"/>
      <c r="N3186" s="239"/>
      <c r="O3186" s="239"/>
    </row>
    <row r="3187" spans="2:15" ht="29">
      <c r="B3187" s="251" t="s">
        <v>1438</v>
      </c>
      <c r="C3187" s="251" t="s">
        <v>4257</v>
      </c>
      <c r="D3187" s="251" t="s">
        <v>4183</v>
      </c>
      <c r="E3187" s="251"/>
      <c r="F3187" s="251"/>
      <c r="G3187" s="251" t="s">
        <v>23</v>
      </c>
      <c r="H3187" s="251" t="s">
        <v>23</v>
      </c>
      <c r="I3187" s="679">
        <v>20.303000000000001</v>
      </c>
      <c r="J3187" s="251" t="s">
        <v>956</v>
      </c>
      <c r="K3187" s="251" t="s">
        <v>4073</v>
      </c>
      <c r="L3187" s="239"/>
      <c r="M3187" s="239"/>
      <c r="N3187" s="239"/>
      <c r="O3187" s="239"/>
    </row>
    <row r="3188" spans="2:15" ht="29">
      <c r="B3188" s="251" t="s">
        <v>1438</v>
      </c>
      <c r="C3188" s="251" t="s">
        <v>4257</v>
      </c>
      <c r="D3188" s="251" t="s">
        <v>4183</v>
      </c>
      <c r="E3188" s="251"/>
      <c r="F3188" s="251"/>
      <c r="G3188" s="251" t="s">
        <v>23</v>
      </c>
      <c r="H3188" s="251" t="s">
        <v>23</v>
      </c>
      <c r="I3188" s="679">
        <v>16.405999999999999</v>
      </c>
      <c r="J3188" s="251" t="s">
        <v>956</v>
      </c>
      <c r="K3188" s="251" t="s">
        <v>4073</v>
      </c>
      <c r="L3188" s="239"/>
      <c r="M3188" s="239"/>
      <c r="N3188" s="239"/>
      <c r="O3188" s="239"/>
    </row>
    <row r="3189" spans="2:15" ht="29">
      <c r="B3189" s="251" t="s">
        <v>1438</v>
      </c>
      <c r="C3189" s="251" t="s">
        <v>4257</v>
      </c>
      <c r="D3189" s="251" t="s">
        <v>4183</v>
      </c>
      <c r="E3189" s="251"/>
      <c r="F3189" s="251"/>
      <c r="G3189" s="251" t="s">
        <v>23</v>
      </c>
      <c r="H3189" s="251" t="s">
        <v>23</v>
      </c>
      <c r="I3189" s="679">
        <v>17.391999999999999</v>
      </c>
      <c r="J3189" s="251" t="s">
        <v>956</v>
      </c>
      <c r="K3189" s="251" t="s">
        <v>4073</v>
      </c>
      <c r="L3189" s="239"/>
      <c r="M3189" s="239"/>
      <c r="N3189" s="239"/>
      <c r="O3189" s="239"/>
    </row>
    <row r="3190" spans="2:15" ht="29">
      <c r="B3190" s="251" t="s">
        <v>1438</v>
      </c>
      <c r="C3190" s="251" t="s">
        <v>4257</v>
      </c>
      <c r="D3190" s="251" t="s">
        <v>4183</v>
      </c>
      <c r="E3190" s="251"/>
      <c r="F3190" s="251"/>
      <c r="G3190" s="251" t="s">
        <v>23</v>
      </c>
      <c r="H3190" s="251" t="s">
        <v>23</v>
      </c>
      <c r="I3190" s="679">
        <v>12.04</v>
      </c>
      <c r="J3190" s="251" t="s">
        <v>956</v>
      </c>
      <c r="K3190" s="251" t="s">
        <v>4073</v>
      </c>
      <c r="L3190" s="239"/>
      <c r="M3190" s="239"/>
      <c r="N3190" s="239"/>
      <c r="O3190" s="239"/>
    </row>
    <row r="3191" spans="2:15" ht="29">
      <c r="B3191" s="251" t="s">
        <v>1438</v>
      </c>
      <c r="C3191" s="251" t="s">
        <v>4257</v>
      </c>
      <c r="D3191" s="251" t="s">
        <v>4183</v>
      </c>
      <c r="E3191" s="251"/>
      <c r="F3191" s="251"/>
      <c r="G3191" s="251" t="s">
        <v>23</v>
      </c>
      <c r="H3191" s="251" t="s">
        <v>23</v>
      </c>
      <c r="I3191" s="679">
        <v>61.927999999999997</v>
      </c>
      <c r="J3191" s="251" t="s">
        <v>956</v>
      </c>
      <c r="K3191" s="251" t="s">
        <v>4073</v>
      </c>
      <c r="L3191" s="239"/>
      <c r="M3191" s="239"/>
      <c r="N3191" s="239"/>
      <c r="O3191" s="239"/>
    </row>
    <row r="3192" spans="2:15" ht="29">
      <c r="B3192" s="251" t="s">
        <v>1438</v>
      </c>
      <c r="C3192" s="251" t="s">
        <v>4257</v>
      </c>
      <c r="D3192" s="251" t="s">
        <v>4183</v>
      </c>
      <c r="E3192" s="251"/>
      <c r="F3192" s="251"/>
      <c r="G3192" s="251" t="s">
        <v>23</v>
      </c>
      <c r="H3192" s="251" t="s">
        <v>23</v>
      </c>
      <c r="I3192" s="679">
        <v>12.236000000000001</v>
      </c>
      <c r="J3192" s="251" t="s">
        <v>956</v>
      </c>
      <c r="K3192" s="251" t="s">
        <v>4073</v>
      </c>
      <c r="L3192" s="239"/>
      <c r="M3192" s="239"/>
      <c r="N3192" s="239"/>
      <c r="O3192" s="239"/>
    </row>
    <row r="3193" spans="2:15" ht="29">
      <c r="B3193" s="251" t="s">
        <v>1438</v>
      </c>
      <c r="C3193" s="251" t="s">
        <v>4257</v>
      </c>
      <c r="D3193" s="251" t="s">
        <v>4183</v>
      </c>
      <c r="E3193" s="251"/>
      <c r="F3193" s="251"/>
      <c r="G3193" s="251" t="s">
        <v>23</v>
      </c>
      <c r="H3193" s="251" t="s">
        <v>23</v>
      </c>
      <c r="I3193" s="679">
        <v>11.394</v>
      </c>
      <c r="J3193" s="251" t="s">
        <v>956</v>
      </c>
      <c r="K3193" s="251" t="s">
        <v>4073</v>
      </c>
      <c r="L3193" s="239"/>
      <c r="M3193" s="239"/>
      <c r="N3193" s="239"/>
      <c r="O3193" s="239"/>
    </row>
    <row r="3194" spans="2:15" ht="29">
      <c r="B3194" s="251" t="s">
        <v>1438</v>
      </c>
      <c r="C3194" s="251" t="s">
        <v>4257</v>
      </c>
      <c r="D3194" s="251" t="s">
        <v>4012</v>
      </c>
      <c r="E3194" s="251"/>
      <c r="F3194" s="251"/>
      <c r="G3194" s="251" t="s">
        <v>23</v>
      </c>
      <c r="H3194" s="251" t="s">
        <v>23</v>
      </c>
      <c r="I3194" s="679">
        <v>4.6749999999999998</v>
      </c>
      <c r="J3194" s="251" t="s">
        <v>956</v>
      </c>
      <c r="K3194" s="251" t="s">
        <v>2495</v>
      </c>
      <c r="L3194" s="239"/>
      <c r="M3194" s="239"/>
      <c r="N3194" s="239"/>
      <c r="O3194" s="239"/>
    </row>
    <row r="3195" spans="2:15" ht="29">
      <c r="B3195" s="251" t="s">
        <v>1438</v>
      </c>
      <c r="C3195" s="251" t="s">
        <v>4257</v>
      </c>
      <c r="D3195" s="251" t="s">
        <v>4183</v>
      </c>
      <c r="E3195" s="251"/>
      <c r="F3195" s="251"/>
      <c r="G3195" s="251" t="s">
        <v>23</v>
      </c>
      <c r="H3195" s="251" t="s">
        <v>23</v>
      </c>
      <c r="I3195" s="679">
        <v>14.497</v>
      </c>
      <c r="J3195" s="251" t="s">
        <v>956</v>
      </c>
      <c r="K3195" s="251" t="s">
        <v>4073</v>
      </c>
      <c r="L3195" s="239"/>
      <c r="M3195" s="239"/>
      <c r="N3195" s="239"/>
      <c r="O3195" s="239"/>
    </row>
    <row r="3196" spans="2:15" ht="29">
      <c r="B3196" s="251" t="s">
        <v>1438</v>
      </c>
      <c r="C3196" s="251" t="s">
        <v>4257</v>
      </c>
      <c r="D3196" s="251" t="s">
        <v>4183</v>
      </c>
      <c r="E3196" s="251"/>
      <c r="F3196" s="251"/>
      <c r="G3196" s="251" t="s">
        <v>23</v>
      </c>
      <c r="H3196" s="251" t="s">
        <v>23</v>
      </c>
      <c r="I3196" s="679">
        <v>13.420999999999999</v>
      </c>
      <c r="J3196" s="251" t="s">
        <v>956</v>
      </c>
      <c r="K3196" s="251" t="s">
        <v>4073</v>
      </c>
      <c r="L3196" s="239"/>
      <c r="M3196" s="239"/>
      <c r="N3196" s="239"/>
      <c r="O3196" s="239"/>
    </row>
    <row r="3197" spans="2:15" ht="29">
      <c r="B3197" s="251" t="s">
        <v>1438</v>
      </c>
      <c r="C3197" s="251" t="s">
        <v>4257</v>
      </c>
      <c r="D3197" s="251" t="s">
        <v>4012</v>
      </c>
      <c r="E3197" s="251"/>
      <c r="F3197" s="251"/>
      <c r="G3197" s="251" t="s">
        <v>23</v>
      </c>
      <c r="H3197" s="251" t="s">
        <v>23</v>
      </c>
      <c r="I3197" s="679">
        <v>11.555</v>
      </c>
      <c r="J3197" s="251" t="s">
        <v>956</v>
      </c>
      <c r="K3197" s="251" t="s">
        <v>2495</v>
      </c>
      <c r="L3197" s="239"/>
      <c r="M3197" s="239"/>
      <c r="N3197" s="239"/>
      <c r="O3197" s="239"/>
    </row>
    <row r="3198" spans="2:15" ht="29">
      <c r="B3198" s="251" t="s">
        <v>1438</v>
      </c>
      <c r="C3198" s="251" t="s">
        <v>4257</v>
      </c>
      <c r="D3198" s="251" t="s">
        <v>4183</v>
      </c>
      <c r="E3198" s="251"/>
      <c r="F3198" s="251"/>
      <c r="G3198" s="251" t="s">
        <v>23</v>
      </c>
      <c r="H3198" s="251" t="s">
        <v>23</v>
      </c>
      <c r="I3198" s="679">
        <v>11.698</v>
      </c>
      <c r="J3198" s="251" t="s">
        <v>956</v>
      </c>
      <c r="K3198" s="251" t="s">
        <v>4073</v>
      </c>
      <c r="L3198" s="239"/>
      <c r="M3198" s="239"/>
      <c r="N3198" s="239"/>
      <c r="O3198" s="239"/>
    </row>
    <row r="3199" spans="2:15" ht="29">
      <c r="B3199" s="251" t="s">
        <v>1438</v>
      </c>
      <c r="C3199" s="251" t="s">
        <v>4257</v>
      </c>
      <c r="D3199" s="251" t="s">
        <v>4183</v>
      </c>
      <c r="E3199" s="251"/>
      <c r="F3199" s="251"/>
      <c r="G3199" s="251" t="s">
        <v>23</v>
      </c>
      <c r="H3199" s="251" t="s">
        <v>23</v>
      </c>
      <c r="I3199" s="679">
        <v>12.502000000000001</v>
      </c>
      <c r="J3199" s="251" t="s">
        <v>956</v>
      </c>
      <c r="K3199" s="251" t="s">
        <v>4073</v>
      </c>
      <c r="L3199" s="239"/>
      <c r="M3199" s="239"/>
      <c r="N3199" s="239"/>
      <c r="O3199" s="239"/>
    </row>
    <row r="3200" spans="2:15" ht="29">
      <c r="B3200" s="251" t="s">
        <v>1438</v>
      </c>
      <c r="C3200" s="251" t="s">
        <v>4257</v>
      </c>
      <c r="D3200" s="251" t="s">
        <v>4183</v>
      </c>
      <c r="E3200" s="251"/>
      <c r="F3200" s="251"/>
      <c r="G3200" s="251" t="s">
        <v>23</v>
      </c>
      <c r="H3200" s="251" t="s">
        <v>23</v>
      </c>
      <c r="I3200" s="679">
        <v>11.340999999999999</v>
      </c>
      <c r="J3200" s="251" t="s">
        <v>956</v>
      </c>
      <c r="K3200" s="251" t="s">
        <v>4073</v>
      </c>
      <c r="L3200" s="239"/>
      <c r="M3200" s="239"/>
      <c r="N3200" s="239"/>
      <c r="O3200" s="239"/>
    </row>
    <row r="3201" spans="2:15" ht="29">
      <c r="B3201" s="251" t="s">
        <v>1438</v>
      </c>
      <c r="C3201" s="251" t="s">
        <v>4257</v>
      </c>
      <c r="D3201" s="251" t="s">
        <v>4183</v>
      </c>
      <c r="E3201" s="251"/>
      <c r="F3201" s="251"/>
      <c r="G3201" s="251" t="s">
        <v>23</v>
      </c>
      <c r="H3201" s="251" t="s">
        <v>23</v>
      </c>
      <c r="I3201" s="679">
        <v>11.294</v>
      </c>
      <c r="J3201" s="251" t="s">
        <v>956</v>
      </c>
      <c r="K3201" s="251" t="s">
        <v>4073</v>
      </c>
      <c r="L3201" s="239"/>
      <c r="M3201" s="239"/>
      <c r="N3201" s="239"/>
      <c r="O3201" s="239"/>
    </row>
    <row r="3202" spans="2:15" ht="29">
      <c r="B3202" s="251" t="s">
        <v>1438</v>
      </c>
      <c r="C3202" s="251" t="s">
        <v>4257</v>
      </c>
      <c r="D3202" s="251" t="s">
        <v>4012</v>
      </c>
      <c r="E3202" s="251"/>
      <c r="F3202" s="251"/>
      <c r="G3202" s="251" t="s">
        <v>23</v>
      </c>
      <c r="H3202" s="251" t="s">
        <v>23</v>
      </c>
      <c r="I3202" s="679">
        <v>6.0439999999999996</v>
      </c>
      <c r="J3202" s="251" t="s">
        <v>956</v>
      </c>
      <c r="K3202" s="251" t="s">
        <v>2495</v>
      </c>
      <c r="L3202" s="239"/>
      <c r="M3202" s="239"/>
      <c r="N3202" s="239"/>
      <c r="O3202" s="239"/>
    </row>
    <row r="3203" spans="2:15" ht="29">
      <c r="B3203" s="251" t="s">
        <v>1438</v>
      </c>
      <c r="C3203" s="251" t="s">
        <v>4257</v>
      </c>
      <c r="D3203" s="251" t="s">
        <v>4183</v>
      </c>
      <c r="E3203" s="251"/>
      <c r="F3203" s="251"/>
      <c r="G3203" s="251" t="s">
        <v>23</v>
      </c>
      <c r="H3203" s="251" t="s">
        <v>23</v>
      </c>
      <c r="I3203" s="679">
        <v>17.721</v>
      </c>
      <c r="J3203" s="251" t="s">
        <v>956</v>
      </c>
      <c r="K3203" s="251" t="s">
        <v>4073</v>
      </c>
      <c r="L3203" s="239"/>
      <c r="M3203" s="239"/>
      <c r="N3203" s="239"/>
      <c r="O3203" s="239"/>
    </row>
    <row r="3204" spans="2:15" ht="29">
      <c r="B3204" s="251" t="s">
        <v>1438</v>
      </c>
      <c r="C3204" s="251" t="s">
        <v>4257</v>
      </c>
      <c r="D3204" s="251" t="s">
        <v>4183</v>
      </c>
      <c r="E3204" s="251"/>
      <c r="F3204" s="251"/>
      <c r="G3204" s="251" t="s">
        <v>23</v>
      </c>
      <c r="H3204" s="251" t="s">
        <v>23</v>
      </c>
      <c r="I3204" s="679">
        <v>10.259</v>
      </c>
      <c r="J3204" s="251" t="s">
        <v>956</v>
      </c>
      <c r="K3204" s="251" t="s">
        <v>4073</v>
      </c>
      <c r="L3204" s="239"/>
      <c r="M3204" s="239"/>
      <c r="N3204" s="239"/>
      <c r="O3204" s="239"/>
    </row>
    <row r="3205" spans="2:15" ht="29">
      <c r="B3205" s="251" t="s">
        <v>1438</v>
      </c>
      <c r="C3205" s="251" t="s">
        <v>4257</v>
      </c>
      <c r="D3205" s="251" t="s">
        <v>4183</v>
      </c>
      <c r="E3205" s="251"/>
      <c r="F3205" s="251"/>
      <c r="G3205" s="251" t="s">
        <v>23</v>
      </c>
      <c r="H3205" s="251" t="s">
        <v>23</v>
      </c>
      <c r="I3205" s="679">
        <v>16.411999999999999</v>
      </c>
      <c r="J3205" s="251" t="s">
        <v>956</v>
      </c>
      <c r="K3205" s="251" t="s">
        <v>4073</v>
      </c>
      <c r="L3205" s="239"/>
      <c r="M3205" s="239"/>
      <c r="N3205" s="239"/>
      <c r="O3205" s="239"/>
    </row>
    <row r="3206" spans="2:15" ht="29">
      <c r="B3206" s="251" t="s">
        <v>1438</v>
      </c>
      <c r="C3206" s="251" t="s">
        <v>4257</v>
      </c>
      <c r="D3206" s="251" t="s">
        <v>4183</v>
      </c>
      <c r="E3206" s="251"/>
      <c r="F3206" s="251"/>
      <c r="G3206" s="251" t="s">
        <v>23</v>
      </c>
      <c r="H3206" s="251" t="s">
        <v>23</v>
      </c>
      <c r="I3206" s="679">
        <v>4.056</v>
      </c>
      <c r="J3206" s="251" t="s">
        <v>956</v>
      </c>
      <c r="K3206" s="251" t="s">
        <v>4073</v>
      </c>
      <c r="L3206" s="239"/>
      <c r="M3206" s="239"/>
      <c r="N3206" s="239"/>
      <c r="O3206" s="239"/>
    </row>
    <row r="3207" spans="2:15" ht="29">
      <c r="B3207" s="251" t="s">
        <v>1438</v>
      </c>
      <c r="C3207" s="251" t="s">
        <v>4257</v>
      </c>
      <c r="D3207" s="251" t="s">
        <v>4183</v>
      </c>
      <c r="E3207" s="251"/>
      <c r="F3207" s="251"/>
      <c r="G3207" s="251" t="s">
        <v>23</v>
      </c>
      <c r="H3207" s="251" t="s">
        <v>23</v>
      </c>
      <c r="I3207" s="679">
        <v>9.3140000000000001</v>
      </c>
      <c r="J3207" s="251" t="s">
        <v>956</v>
      </c>
      <c r="K3207" s="251" t="s">
        <v>4073</v>
      </c>
      <c r="L3207" s="239"/>
      <c r="M3207" s="239"/>
      <c r="N3207" s="239"/>
      <c r="O3207" s="239"/>
    </row>
    <row r="3208" spans="2:15" ht="29">
      <c r="B3208" s="251" t="s">
        <v>1438</v>
      </c>
      <c r="C3208" s="251" t="s">
        <v>4257</v>
      </c>
      <c r="D3208" s="251" t="s">
        <v>4183</v>
      </c>
      <c r="E3208" s="251"/>
      <c r="F3208" s="251"/>
      <c r="G3208" s="251" t="s">
        <v>23</v>
      </c>
      <c r="H3208" s="251" t="s">
        <v>23</v>
      </c>
      <c r="I3208" s="679">
        <v>17.8</v>
      </c>
      <c r="J3208" s="251" t="s">
        <v>956</v>
      </c>
      <c r="K3208" s="251" t="s">
        <v>4073</v>
      </c>
      <c r="L3208" s="239"/>
      <c r="M3208" s="239"/>
      <c r="N3208" s="239"/>
      <c r="O3208" s="239"/>
    </row>
    <row r="3209" spans="2:15" ht="29">
      <c r="B3209" s="251" t="s">
        <v>1438</v>
      </c>
      <c r="C3209" s="251" t="s">
        <v>4257</v>
      </c>
      <c r="D3209" s="251" t="s">
        <v>941</v>
      </c>
      <c r="E3209" s="251"/>
      <c r="F3209" s="251"/>
      <c r="G3209" s="251" t="s">
        <v>4323</v>
      </c>
      <c r="H3209" s="251" t="s">
        <v>4324</v>
      </c>
      <c r="I3209" s="679">
        <v>7</v>
      </c>
      <c r="J3209" s="251" t="s">
        <v>944</v>
      </c>
      <c r="K3209" s="251" t="s">
        <v>2495</v>
      </c>
      <c r="L3209" s="239"/>
      <c r="M3209" s="239"/>
      <c r="N3209" s="239"/>
      <c r="O3209" s="239"/>
    </row>
    <row r="3210" spans="2:15" ht="29">
      <c r="B3210" s="251" t="s">
        <v>1438</v>
      </c>
      <c r="C3210" s="251" t="s">
        <v>4257</v>
      </c>
      <c r="D3210" s="251" t="s">
        <v>941</v>
      </c>
      <c r="E3210" s="251"/>
      <c r="F3210" s="251"/>
      <c r="G3210" s="251" t="s">
        <v>4323</v>
      </c>
      <c r="H3210" s="251" t="s">
        <v>4324</v>
      </c>
      <c r="I3210" s="679">
        <v>7</v>
      </c>
      <c r="J3210" s="251" t="s">
        <v>944</v>
      </c>
      <c r="K3210" s="251" t="s">
        <v>2495</v>
      </c>
      <c r="L3210" s="239"/>
      <c r="M3210" s="239"/>
      <c r="N3210" s="239"/>
      <c r="O3210" s="239"/>
    </row>
    <row r="3211" spans="2:15" ht="29">
      <c r="B3211" s="251" t="s">
        <v>1438</v>
      </c>
      <c r="C3211" s="251" t="s">
        <v>4257</v>
      </c>
      <c r="D3211" s="251" t="s">
        <v>941</v>
      </c>
      <c r="E3211" s="251"/>
      <c r="F3211" s="251"/>
      <c r="G3211" s="251" t="s">
        <v>4323</v>
      </c>
      <c r="H3211" s="251" t="s">
        <v>4324</v>
      </c>
      <c r="I3211" s="679">
        <v>7</v>
      </c>
      <c r="J3211" s="251" t="s">
        <v>944</v>
      </c>
      <c r="K3211" s="251" t="s">
        <v>2495</v>
      </c>
      <c r="L3211" s="239"/>
      <c r="M3211" s="239"/>
      <c r="N3211" s="239"/>
      <c r="O3211" s="239"/>
    </row>
    <row r="3212" spans="2:15" ht="29">
      <c r="B3212" s="251" t="s">
        <v>1438</v>
      </c>
      <c r="C3212" s="251" t="s">
        <v>4257</v>
      </c>
      <c r="D3212" s="251" t="s">
        <v>941</v>
      </c>
      <c r="E3212" s="251"/>
      <c r="F3212" s="251"/>
      <c r="G3212" s="251" t="s">
        <v>4323</v>
      </c>
      <c r="H3212" s="251" t="s">
        <v>4324</v>
      </c>
      <c r="I3212" s="679">
        <v>7</v>
      </c>
      <c r="J3212" s="251" t="s">
        <v>944</v>
      </c>
      <c r="K3212" s="251" t="s">
        <v>2495</v>
      </c>
      <c r="L3212" s="239"/>
      <c r="M3212" s="239"/>
      <c r="N3212" s="239"/>
      <c r="O3212" s="239"/>
    </row>
    <row r="3213" spans="2:15" ht="29">
      <c r="B3213" s="251" t="s">
        <v>1438</v>
      </c>
      <c r="C3213" s="251" t="s">
        <v>4257</v>
      </c>
      <c r="D3213" s="251" t="s">
        <v>941</v>
      </c>
      <c r="E3213" s="251"/>
      <c r="F3213" s="251"/>
      <c r="G3213" s="251" t="s">
        <v>4323</v>
      </c>
      <c r="H3213" s="251" t="s">
        <v>4324</v>
      </c>
      <c r="I3213" s="679">
        <v>7</v>
      </c>
      <c r="J3213" s="251" t="s">
        <v>944</v>
      </c>
      <c r="K3213" s="251" t="s">
        <v>2495</v>
      </c>
      <c r="L3213" s="239"/>
      <c r="M3213" s="239"/>
      <c r="N3213" s="239"/>
      <c r="O3213" s="239"/>
    </row>
    <row r="3214" spans="2:15" ht="29">
      <c r="B3214" s="251" t="s">
        <v>1438</v>
      </c>
      <c r="C3214" s="251" t="s">
        <v>4257</v>
      </c>
      <c r="D3214" s="251" t="s">
        <v>941</v>
      </c>
      <c r="E3214" s="251"/>
      <c r="F3214" s="251"/>
      <c r="G3214" s="251" t="s">
        <v>4323</v>
      </c>
      <c r="H3214" s="251" t="s">
        <v>4324</v>
      </c>
      <c r="I3214" s="679">
        <v>7</v>
      </c>
      <c r="J3214" s="251" t="s">
        <v>944</v>
      </c>
      <c r="K3214" s="251" t="s">
        <v>2495</v>
      </c>
      <c r="L3214" s="239"/>
      <c r="M3214" s="239"/>
      <c r="N3214" s="239"/>
      <c r="O3214" s="239"/>
    </row>
    <row r="3215" spans="2:15" ht="29">
      <c r="B3215" s="251" t="s">
        <v>1438</v>
      </c>
      <c r="C3215" s="251" t="s">
        <v>4257</v>
      </c>
      <c r="D3215" s="251" t="s">
        <v>941</v>
      </c>
      <c r="E3215" s="251"/>
      <c r="F3215" s="251"/>
      <c r="G3215" s="251" t="s">
        <v>4323</v>
      </c>
      <c r="H3215" s="251" t="s">
        <v>4324</v>
      </c>
      <c r="I3215" s="679">
        <v>7</v>
      </c>
      <c r="J3215" s="251" t="s">
        <v>944</v>
      </c>
      <c r="K3215" s="251" t="s">
        <v>2495</v>
      </c>
      <c r="L3215" s="239"/>
      <c r="M3215" s="239"/>
      <c r="N3215" s="239"/>
      <c r="O3215" s="239"/>
    </row>
    <row r="3216" spans="2:15" ht="29">
      <c r="B3216" s="251" t="s">
        <v>1438</v>
      </c>
      <c r="C3216" s="251" t="s">
        <v>4257</v>
      </c>
      <c r="D3216" s="251" t="s">
        <v>941</v>
      </c>
      <c r="E3216" s="251"/>
      <c r="F3216" s="251"/>
      <c r="G3216" s="251" t="s">
        <v>4323</v>
      </c>
      <c r="H3216" s="251" t="s">
        <v>4324</v>
      </c>
      <c r="I3216" s="679">
        <v>7</v>
      </c>
      <c r="J3216" s="251" t="s">
        <v>944</v>
      </c>
      <c r="K3216" s="251" t="s">
        <v>2495</v>
      </c>
      <c r="L3216" s="239"/>
      <c r="M3216" s="239"/>
      <c r="N3216" s="239"/>
      <c r="O3216" s="239"/>
    </row>
    <row r="3217" spans="2:15" ht="29">
      <c r="B3217" s="251" t="s">
        <v>1438</v>
      </c>
      <c r="C3217" s="251" t="s">
        <v>4257</v>
      </c>
      <c r="D3217" s="251" t="s">
        <v>941</v>
      </c>
      <c r="E3217" s="251"/>
      <c r="F3217" s="251"/>
      <c r="G3217" s="251" t="s">
        <v>4323</v>
      </c>
      <c r="H3217" s="251" t="s">
        <v>4324</v>
      </c>
      <c r="I3217" s="679">
        <v>7</v>
      </c>
      <c r="J3217" s="251" t="s">
        <v>944</v>
      </c>
      <c r="K3217" s="251" t="s">
        <v>2495</v>
      </c>
      <c r="L3217" s="239"/>
      <c r="M3217" s="239"/>
      <c r="N3217" s="239"/>
      <c r="O3217" s="239"/>
    </row>
    <row r="3218" spans="2:15" ht="29">
      <c r="B3218" s="251" t="s">
        <v>1438</v>
      </c>
      <c r="C3218" s="251" t="s">
        <v>4257</v>
      </c>
      <c r="D3218" s="251" t="s">
        <v>941</v>
      </c>
      <c r="E3218" s="251"/>
      <c r="F3218" s="251"/>
      <c r="G3218" s="251" t="s">
        <v>4323</v>
      </c>
      <c r="H3218" s="251" t="s">
        <v>4324</v>
      </c>
      <c r="I3218" s="679">
        <v>7</v>
      </c>
      <c r="J3218" s="251" t="s">
        <v>944</v>
      </c>
      <c r="K3218" s="251" t="s">
        <v>2495</v>
      </c>
      <c r="L3218" s="239"/>
      <c r="M3218" s="239"/>
      <c r="N3218" s="239"/>
      <c r="O3218" s="239"/>
    </row>
    <row r="3219" spans="2:15" ht="29">
      <c r="B3219" s="251" t="s">
        <v>1438</v>
      </c>
      <c r="C3219" s="251" t="s">
        <v>4257</v>
      </c>
      <c r="D3219" s="251" t="s">
        <v>941</v>
      </c>
      <c r="E3219" s="251"/>
      <c r="F3219" s="251"/>
      <c r="G3219" s="251" t="s">
        <v>4323</v>
      </c>
      <c r="H3219" s="251" t="s">
        <v>4324</v>
      </c>
      <c r="I3219" s="679">
        <v>7</v>
      </c>
      <c r="J3219" s="251" t="s">
        <v>944</v>
      </c>
      <c r="K3219" s="251" t="s">
        <v>2495</v>
      </c>
      <c r="L3219" s="239"/>
      <c r="M3219" s="239"/>
      <c r="N3219" s="239"/>
      <c r="O3219" s="239"/>
    </row>
    <row r="3220" spans="2:15" ht="29">
      <c r="B3220" s="251" t="s">
        <v>1438</v>
      </c>
      <c r="C3220" s="251" t="s">
        <v>4257</v>
      </c>
      <c r="D3220" s="251" t="s">
        <v>941</v>
      </c>
      <c r="E3220" s="251"/>
      <c r="F3220" s="251"/>
      <c r="G3220" s="251" t="s">
        <v>4323</v>
      </c>
      <c r="H3220" s="251" t="s">
        <v>4324</v>
      </c>
      <c r="I3220" s="679">
        <v>7</v>
      </c>
      <c r="J3220" s="251" t="s">
        <v>944</v>
      </c>
      <c r="K3220" s="251" t="s">
        <v>2495</v>
      </c>
      <c r="L3220" s="239"/>
      <c r="M3220" s="239"/>
      <c r="N3220" s="239"/>
      <c r="O3220" s="239"/>
    </row>
    <row r="3221" spans="2:15" ht="29">
      <c r="B3221" s="251" t="s">
        <v>1438</v>
      </c>
      <c r="C3221" s="251" t="s">
        <v>4257</v>
      </c>
      <c r="D3221" s="251" t="s">
        <v>941</v>
      </c>
      <c r="E3221" s="251"/>
      <c r="F3221" s="251"/>
      <c r="G3221" s="251" t="s">
        <v>4323</v>
      </c>
      <c r="H3221" s="251" t="s">
        <v>4324</v>
      </c>
      <c r="I3221" s="679">
        <v>7</v>
      </c>
      <c r="J3221" s="251" t="s">
        <v>944</v>
      </c>
      <c r="K3221" s="251" t="s">
        <v>2495</v>
      </c>
      <c r="L3221" s="239"/>
      <c r="M3221" s="239"/>
      <c r="N3221" s="239"/>
      <c r="O3221" s="239"/>
    </row>
    <row r="3222" spans="2:15" ht="29">
      <c r="B3222" s="251" t="s">
        <v>1438</v>
      </c>
      <c r="C3222" s="251" t="s">
        <v>4257</v>
      </c>
      <c r="D3222" s="251" t="s">
        <v>947</v>
      </c>
      <c r="E3222" s="251"/>
      <c r="F3222" s="251"/>
      <c r="G3222" s="251" t="s">
        <v>4323</v>
      </c>
      <c r="H3222" s="251" t="s">
        <v>4324</v>
      </c>
      <c r="I3222" s="679">
        <v>7</v>
      </c>
      <c r="J3222" s="251" t="s">
        <v>944</v>
      </c>
      <c r="K3222" s="251" t="s">
        <v>2495</v>
      </c>
      <c r="L3222" s="239"/>
      <c r="M3222" s="239"/>
      <c r="N3222" s="239"/>
      <c r="O3222" s="239"/>
    </row>
    <row r="3223" spans="2:15" ht="29">
      <c r="B3223" s="251" t="s">
        <v>1438</v>
      </c>
      <c r="C3223" s="251" t="s">
        <v>4257</v>
      </c>
      <c r="D3223" s="251" t="s">
        <v>947</v>
      </c>
      <c r="E3223" s="251"/>
      <c r="F3223" s="251"/>
      <c r="G3223" s="251" t="s">
        <v>4323</v>
      </c>
      <c r="H3223" s="251" t="s">
        <v>4324</v>
      </c>
      <c r="I3223" s="679">
        <v>7</v>
      </c>
      <c r="J3223" s="251" t="s">
        <v>944</v>
      </c>
      <c r="K3223" s="251" t="s">
        <v>2495</v>
      </c>
      <c r="L3223" s="239"/>
      <c r="M3223" s="239"/>
      <c r="N3223" s="239"/>
      <c r="O3223" s="239"/>
    </row>
    <row r="3224" spans="2:15" ht="29">
      <c r="B3224" s="251" t="s">
        <v>1438</v>
      </c>
      <c r="C3224" s="251" t="s">
        <v>4257</v>
      </c>
      <c r="D3224" s="251" t="s">
        <v>947</v>
      </c>
      <c r="E3224" s="251"/>
      <c r="F3224" s="251"/>
      <c r="G3224" s="251" t="s">
        <v>4323</v>
      </c>
      <c r="H3224" s="251" t="s">
        <v>4324</v>
      </c>
      <c r="I3224" s="679">
        <v>7</v>
      </c>
      <c r="J3224" s="251" t="s">
        <v>944</v>
      </c>
      <c r="K3224" s="251" t="s">
        <v>2495</v>
      </c>
      <c r="L3224" s="239"/>
      <c r="M3224" s="239"/>
      <c r="N3224" s="239"/>
      <c r="O3224" s="239"/>
    </row>
    <row r="3225" spans="2:15" ht="29">
      <c r="B3225" s="251" t="s">
        <v>1438</v>
      </c>
      <c r="C3225" s="251" t="s">
        <v>4257</v>
      </c>
      <c r="D3225" s="251" t="s">
        <v>947</v>
      </c>
      <c r="E3225" s="251"/>
      <c r="F3225" s="251"/>
      <c r="G3225" s="251" t="s">
        <v>4323</v>
      </c>
      <c r="H3225" s="251" t="s">
        <v>4324</v>
      </c>
      <c r="I3225" s="679">
        <v>7</v>
      </c>
      <c r="J3225" s="251" t="s">
        <v>944</v>
      </c>
      <c r="K3225" s="251" t="s">
        <v>2495</v>
      </c>
      <c r="L3225" s="239"/>
      <c r="M3225" s="239"/>
      <c r="N3225" s="239"/>
      <c r="O3225" s="239"/>
    </row>
    <row r="3226" spans="2:15" ht="29">
      <c r="B3226" s="251" t="s">
        <v>1438</v>
      </c>
      <c r="C3226" s="251" t="s">
        <v>4257</v>
      </c>
      <c r="D3226" s="251" t="s">
        <v>947</v>
      </c>
      <c r="E3226" s="251"/>
      <c r="F3226" s="251"/>
      <c r="G3226" s="251" t="s">
        <v>4323</v>
      </c>
      <c r="H3226" s="251" t="s">
        <v>4324</v>
      </c>
      <c r="I3226" s="679">
        <v>7</v>
      </c>
      <c r="J3226" s="251" t="s">
        <v>944</v>
      </c>
      <c r="K3226" s="251" t="s">
        <v>2495</v>
      </c>
      <c r="L3226" s="239"/>
      <c r="M3226" s="239"/>
      <c r="N3226" s="239"/>
      <c r="O3226" s="239"/>
    </row>
    <row r="3227" spans="2:15" ht="29">
      <c r="B3227" s="251" t="s">
        <v>1438</v>
      </c>
      <c r="C3227" s="251" t="s">
        <v>4257</v>
      </c>
      <c r="D3227" s="251" t="s">
        <v>947</v>
      </c>
      <c r="E3227" s="251"/>
      <c r="F3227" s="251"/>
      <c r="G3227" s="251" t="s">
        <v>4323</v>
      </c>
      <c r="H3227" s="251" t="s">
        <v>4324</v>
      </c>
      <c r="I3227" s="679">
        <v>7</v>
      </c>
      <c r="J3227" s="251" t="s">
        <v>944</v>
      </c>
      <c r="K3227" s="251" t="s">
        <v>2495</v>
      </c>
      <c r="L3227" s="239"/>
      <c r="M3227" s="239"/>
      <c r="N3227" s="239"/>
      <c r="O3227" s="239"/>
    </row>
    <row r="3228" spans="2:15" ht="29">
      <c r="B3228" s="251" t="s">
        <v>1438</v>
      </c>
      <c r="C3228" s="251" t="s">
        <v>4257</v>
      </c>
      <c r="D3228" s="251" t="s">
        <v>947</v>
      </c>
      <c r="E3228" s="251"/>
      <c r="F3228" s="251"/>
      <c r="G3228" s="251" t="s">
        <v>4323</v>
      </c>
      <c r="H3228" s="251" t="s">
        <v>4324</v>
      </c>
      <c r="I3228" s="679">
        <v>7</v>
      </c>
      <c r="J3228" s="251" t="s">
        <v>944</v>
      </c>
      <c r="K3228" s="251" t="s">
        <v>2495</v>
      </c>
      <c r="L3228" s="239"/>
      <c r="M3228" s="239"/>
      <c r="N3228" s="239"/>
      <c r="O3228" s="239"/>
    </row>
    <row r="3229" spans="2:15" ht="29">
      <c r="B3229" s="251" t="s">
        <v>1438</v>
      </c>
      <c r="C3229" s="251" t="s">
        <v>4257</v>
      </c>
      <c r="D3229" s="251" t="s">
        <v>947</v>
      </c>
      <c r="E3229" s="251"/>
      <c r="F3229" s="251"/>
      <c r="G3229" s="251" t="s">
        <v>4323</v>
      </c>
      <c r="H3229" s="251" t="s">
        <v>4324</v>
      </c>
      <c r="I3229" s="679">
        <v>7</v>
      </c>
      <c r="J3229" s="251" t="s">
        <v>944</v>
      </c>
      <c r="K3229" s="251" t="s">
        <v>2495</v>
      </c>
      <c r="L3229" s="239"/>
      <c r="M3229" s="239"/>
      <c r="N3229" s="239"/>
      <c r="O3229" s="239"/>
    </row>
    <row r="3230" spans="2:15" ht="29">
      <c r="B3230" s="251" t="s">
        <v>1438</v>
      </c>
      <c r="C3230" s="251" t="s">
        <v>4257</v>
      </c>
      <c r="D3230" s="251" t="s">
        <v>947</v>
      </c>
      <c r="E3230" s="251"/>
      <c r="F3230" s="251"/>
      <c r="G3230" s="251" t="s">
        <v>4323</v>
      </c>
      <c r="H3230" s="251" t="s">
        <v>4324</v>
      </c>
      <c r="I3230" s="679">
        <v>7</v>
      </c>
      <c r="J3230" s="251" t="s">
        <v>944</v>
      </c>
      <c r="K3230" s="251" t="s">
        <v>2495</v>
      </c>
      <c r="L3230" s="239"/>
      <c r="M3230" s="239"/>
      <c r="N3230" s="239"/>
      <c r="O3230" s="239"/>
    </row>
    <row r="3231" spans="2:15" ht="29">
      <c r="B3231" s="251" t="s">
        <v>1438</v>
      </c>
      <c r="C3231" s="251" t="s">
        <v>4257</v>
      </c>
      <c r="D3231" s="251" t="s">
        <v>947</v>
      </c>
      <c r="E3231" s="251"/>
      <c r="F3231" s="251"/>
      <c r="G3231" s="251" t="s">
        <v>4323</v>
      </c>
      <c r="H3231" s="251" t="s">
        <v>4324</v>
      </c>
      <c r="I3231" s="679">
        <v>7</v>
      </c>
      <c r="J3231" s="251" t="s">
        <v>944</v>
      </c>
      <c r="K3231" s="251" t="s">
        <v>2495</v>
      </c>
      <c r="L3231" s="239"/>
      <c r="M3231" s="239"/>
      <c r="N3231" s="239"/>
      <c r="O3231" s="239"/>
    </row>
    <row r="3232" spans="2:15" ht="29">
      <c r="B3232" s="251" t="s">
        <v>1438</v>
      </c>
      <c r="C3232" s="251" t="s">
        <v>4257</v>
      </c>
      <c r="D3232" s="251" t="s">
        <v>947</v>
      </c>
      <c r="E3232" s="251"/>
      <c r="F3232" s="251"/>
      <c r="G3232" s="251" t="s">
        <v>4323</v>
      </c>
      <c r="H3232" s="251" t="s">
        <v>4324</v>
      </c>
      <c r="I3232" s="679">
        <v>7</v>
      </c>
      <c r="J3232" s="251" t="s">
        <v>944</v>
      </c>
      <c r="K3232" s="251" t="s">
        <v>2495</v>
      </c>
      <c r="L3232" s="239"/>
      <c r="M3232" s="239"/>
      <c r="N3232" s="239"/>
      <c r="O3232" s="239"/>
    </row>
    <row r="3233" spans="2:15" ht="29">
      <c r="B3233" s="251" t="s">
        <v>1438</v>
      </c>
      <c r="C3233" s="251" t="s">
        <v>4257</v>
      </c>
      <c r="D3233" s="251" t="s">
        <v>947</v>
      </c>
      <c r="E3233" s="251"/>
      <c r="F3233" s="251"/>
      <c r="G3233" s="251" t="s">
        <v>4323</v>
      </c>
      <c r="H3233" s="251" t="s">
        <v>4324</v>
      </c>
      <c r="I3233" s="679">
        <v>7</v>
      </c>
      <c r="J3233" s="251" t="s">
        <v>944</v>
      </c>
      <c r="K3233" s="251" t="s">
        <v>2495</v>
      </c>
      <c r="L3233" s="239"/>
      <c r="M3233" s="239"/>
      <c r="N3233" s="239"/>
      <c r="O3233" s="239"/>
    </row>
    <row r="3234" spans="2:15" ht="29">
      <c r="B3234" s="251" t="s">
        <v>1438</v>
      </c>
      <c r="C3234" s="251" t="s">
        <v>4257</v>
      </c>
      <c r="D3234" s="251" t="s">
        <v>947</v>
      </c>
      <c r="E3234" s="251"/>
      <c r="F3234" s="251"/>
      <c r="G3234" s="251" t="s">
        <v>4323</v>
      </c>
      <c r="H3234" s="251" t="s">
        <v>4324</v>
      </c>
      <c r="I3234" s="679">
        <v>7</v>
      </c>
      <c r="J3234" s="251" t="s">
        <v>944</v>
      </c>
      <c r="K3234" s="251" t="s">
        <v>2495</v>
      </c>
      <c r="L3234" s="239"/>
      <c r="M3234" s="239"/>
      <c r="N3234" s="239"/>
      <c r="O3234" s="239"/>
    </row>
    <row r="3235" spans="2:15" ht="29">
      <c r="B3235" s="251" t="s">
        <v>1438</v>
      </c>
      <c r="C3235" s="251" t="s">
        <v>4257</v>
      </c>
      <c r="D3235" s="251" t="s">
        <v>947</v>
      </c>
      <c r="E3235" s="251"/>
      <c r="F3235" s="251"/>
      <c r="G3235" s="251" t="s">
        <v>4323</v>
      </c>
      <c r="H3235" s="251" t="s">
        <v>4324</v>
      </c>
      <c r="I3235" s="679">
        <v>7</v>
      </c>
      <c r="J3235" s="251" t="s">
        <v>944</v>
      </c>
      <c r="K3235" s="251" t="s">
        <v>2495</v>
      </c>
      <c r="L3235" s="239"/>
      <c r="M3235" s="239"/>
      <c r="N3235" s="239"/>
      <c r="O3235" s="239"/>
    </row>
    <row r="3236" spans="2:15" ht="29">
      <c r="B3236" s="251" t="s">
        <v>1438</v>
      </c>
      <c r="C3236" s="251" t="s">
        <v>4257</v>
      </c>
      <c r="D3236" s="251" t="s">
        <v>4183</v>
      </c>
      <c r="E3236" s="251"/>
      <c r="F3236" s="251"/>
      <c r="G3236" s="251"/>
      <c r="H3236" s="251"/>
      <c r="I3236" s="679">
        <v>265.02100000000002</v>
      </c>
      <c r="J3236" s="251" t="s">
        <v>956</v>
      </c>
      <c r="K3236" s="251" t="s">
        <v>4073</v>
      </c>
      <c r="L3236" s="239"/>
      <c r="M3236" s="239"/>
      <c r="N3236" s="239"/>
      <c r="O3236" s="239"/>
    </row>
    <row r="3237" spans="2:15" ht="29">
      <c r="B3237" s="251" t="s">
        <v>1438</v>
      </c>
      <c r="C3237" s="251" t="s">
        <v>4257</v>
      </c>
      <c r="D3237" s="251" t="s">
        <v>4183</v>
      </c>
      <c r="E3237" s="251"/>
      <c r="F3237" s="251"/>
      <c r="G3237" s="251"/>
      <c r="H3237" s="251"/>
      <c r="I3237" s="679">
        <v>353.267</v>
      </c>
      <c r="J3237" s="251" t="s">
        <v>956</v>
      </c>
      <c r="K3237" s="251" t="s">
        <v>4073</v>
      </c>
      <c r="L3237" s="239"/>
      <c r="M3237" s="239"/>
      <c r="N3237" s="239"/>
      <c r="O3237" s="239"/>
    </row>
    <row r="3238" spans="2:15" ht="29">
      <c r="B3238" s="251" t="s">
        <v>1438</v>
      </c>
      <c r="C3238" s="251" t="s">
        <v>4257</v>
      </c>
      <c r="D3238" s="251" t="s">
        <v>4183</v>
      </c>
      <c r="E3238" s="251"/>
      <c r="F3238" s="251"/>
      <c r="G3238" s="251"/>
      <c r="H3238" s="251"/>
      <c r="I3238" s="679">
        <v>297.101</v>
      </c>
      <c r="J3238" s="251" t="s">
        <v>956</v>
      </c>
      <c r="K3238" s="251" t="s">
        <v>4073</v>
      </c>
      <c r="L3238" s="239"/>
      <c r="M3238" s="239"/>
      <c r="N3238" s="239"/>
      <c r="O3238" s="239"/>
    </row>
    <row r="3239" spans="2:15" ht="29">
      <c r="B3239" s="251" t="s">
        <v>1438</v>
      </c>
      <c r="C3239" s="251" t="s">
        <v>4257</v>
      </c>
      <c r="D3239" s="251" t="s">
        <v>949</v>
      </c>
      <c r="E3239" s="251"/>
      <c r="F3239" s="251"/>
      <c r="G3239" s="251" t="s">
        <v>23</v>
      </c>
      <c r="H3239" s="251" t="s">
        <v>23</v>
      </c>
      <c r="I3239" s="679">
        <v>5.625</v>
      </c>
      <c r="J3239" s="251" t="s">
        <v>944</v>
      </c>
      <c r="K3239" s="251" t="s">
        <v>2495</v>
      </c>
      <c r="L3239" s="239"/>
      <c r="M3239" s="239"/>
      <c r="N3239" s="239"/>
      <c r="O3239" s="239"/>
    </row>
    <row r="3240" spans="2:15" ht="29">
      <c r="B3240" s="251" t="s">
        <v>1438</v>
      </c>
      <c r="C3240" s="251" t="s">
        <v>4257</v>
      </c>
      <c r="D3240" s="251" t="s">
        <v>949</v>
      </c>
      <c r="E3240" s="251"/>
      <c r="F3240" s="251"/>
      <c r="G3240" s="251" t="s">
        <v>23</v>
      </c>
      <c r="H3240" s="251" t="s">
        <v>23</v>
      </c>
      <c r="I3240" s="679">
        <v>3.5999999999999997E-2</v>
      </c>
      <c r="J3240" s="251" t="s">
        <v>944</v>
      </c>
      <c r="K3240" s="251" t="s">
        <v>2495</v>
      </c>
      <c r="L3240" s="239"/>
      <c r="M3240" s="239"/>
      <c r="N3240" s="239"/>
      <c r="O3240" s="239"/>
    </row>
    <row r="3241" spans="2:15" ht="29">
      <c r="B3241" s="251" t="s">
        <v>1438</v>
      </c>
      <c r="C3241" s="251" t="s">
        <v>4257</v>
      </c>
      <c r="D3241" s="251" t="s">
        <v>949</v>
      </c>
      <c r="E3241" s="251"/>
      <c r="F3241" s="251"/>
      <c r="G3241" s="251" t="s">
        <v>23</v>
      </c>
      <c r="H3241" s="251" t="s">
        <v>23</v>
      </c>
      <c r="I3241" s="679">
        <v>0.432</v>
      </c>
      <c r="J3241" s="251" t="s">
        <v>944</v>
      </c>
      <c r="K3241" s="251" t="s">
        <v>2495</v>
      </c>
      <c r="L3241" s="239"/>
      <c r="M3241" s="239"/>
      <c r="N3241" s="239"/>
      <c r="O3241" s="239"/>
    </row>
    <row r="3242" spans="2:15" ht="29">
      <c r="B3242" s="251" t="s">
        <v>1438</v>
      </c>
      <c r="C3242" s="251" t="s">
        <v>4257</v>
      </c>
      <c r="D3242" s="251" t="s">
        <v>949</v>
      </c>
      <c r="E3242" s="251"/>
      <c r="F3242" s="251"/>
      <c r="G3242" s="251" t="s">
        <v>23</v>
      </c>
      <c r="H3242" s="251" t="s">
        <v>23</v>
      </c>
      <c r="I3242" s="679">
        <v>0.125</v>
      </c>
      <c r="J3242" s="251" t="s">
        <v>944</v>
      </c>
      <c r="K3242" s="251" t="s">
        <v>2495</v>
      </c>
      <c r="L3242" s="239"/>
      <c r="M3242" s="239"/>
      <c r="N3242" s="239"/>
      <c r="O3242" s="239"/>
    </row>
    <row r="3243" spans="2:15" ht="29">
      <c r="B3243" s="251" t="s">
        <v>1438</v>
      </c>
      <c r="C3243" s="251" t="s">
        <v>4257</v>
      </c>
      <c r="D3243" s="251" t="s">
        <v>949</v>
      </c>
      <c r="E3243" s="251"/>
      <c r="F3243" s="251"/>
      <c r="G3243" s="251" t="s">
        <v>23</v>
      </c>
      <c r="H3243" s="251" t="s">
        <v>23</v>
      </c>
      <c r="I3243" s="679">
        <v>6</v>
      </c>
      <c r="J3243" s="251" t="s">
        <v>944</v>
      </c>
      <c r="K3243" s="251" t="s">
        <v>2495</v>
      </c>
      <c r="L3243" s="239"/>
      <c r="M3243" s="239"/>
      <c r="N3243" s="239"/>
      <c r="O3243" s="239"/>
    </row>
    <row r="3244" spans="2:15" ht="29">
      <c r="B3244" s="251" t="s">
        <v>1438</v>
      </c>
      <c r="C3244" s="251" t="s">
        <v>4257</v>
      </c>
      <c r="D3244" s="251" t="s">
        <v>949</v>
      </c>
      <c r="E3244" s="251"/>
      <c r="F3244" s="251"/>
      <c r="G3244" s="251" t="s">
        <v>23</v>
      </c>
      <c r="H3244" s="251" t="s">
        <v>23</v>
      </c>
      <c r="I3244" s="679">
        <v>8.9999999999999993E-3</v>
      </c>
      <c r="J3244" s="251" t="s">
        <v>944</v>
      </c>
      <c r="K3244" s="251" t="s">
        <v>2495</v>
      </c>
      <c r="L3244" s="239"/>
      <c r="M3244" s="239"/>
      <c r="N3244" s="239"/>
      <c r="O3244" s="239"/>
    </row>
    <row r="3245" spans="2:15" ht="29">
      <c r="B3245" s="251" t="s">
        <v>1438</v>
      </c>
      <c r="C3245" s="251" t="s">
        <v>4257</v>
      </c>
      <c r="D3245" s="251" t="s">
        <v>949</v>
      </c>
      <c r="E3245" s="251"/>
      <c r="F3245" s="251"/>
      <c r="G3245" s="251" t="s">
        <v>23</v>
      </c>
      <c r="H3245" s="251" t="s">
        <v>23</v>
      </c>
      <c r="I3245" s="679">
        <v>0.03</v>
      </c>
      <c r="J3245" s="251" t="s">
        <v>944</v>
      </c>
      <c r="K3245" s="251" t="s">
        <v>2495</v>
      </c>
      <c r="L3245" s="239"/>
      <c r="M3245" s="239"/>
      <c r="N3245" s="239"/>
      <c r="O3245" s="239"/>
    </row>
    <row r="3246" spans="2:15" ht="29">
      <c r="B3246" s="251" t="s">
        <v>1438</v>
      </c>
      <c r="C3246" s="251" t="s">
        <v>4257</v>
      </c>
      <c r="D3246" s="251" t="s">
        <v>4022</v>
      </c>
      <c r="E3246" s="251"/>
      <c r="F3246" s="251"/>
      <c r="G3246" s="251" t="s">
        <v>4335</v>
      </c>
      <c r="H3246" s="251" t="s">
        <v>4336</v>
      </c>
      <c r="I3246" s="679">
        <v>4</v>
      </c>
      <c r="J3246" s="251" t="s">
        <v>944</v>
      </c>
      <c r="K3246" s="251" t="s">
        <v>2495</v>
      </c>
      <c r="L3246" s="239"/>
      <c r="M3246" s="239"/>
      <c r="N3246" s="239"/>
      <c r="O3246" s="239"/>
    </row>
    <row r="3247" spans="2:15" ht="29">
      <c r="B3247" s="251" t="s">
        <v>1438</v>
      </c>
      <c r="C3247" s="251" t="s">
        <v>4257</v>
      </c>
      <c r="D3247" s="251" t="s">
        <v>4022</v>
      </c>
      <c r="E3247" s="251"/>
      <c r="F3247" s="251"/>
      <c r="G3247" s="251" t="s">
        <v>4335</v>
      </c>
      <c r="H3247" s="251" t="s">
        <v>4336</v>
      </c>
      <c r="I3247" s="679">
        <v>4</v>
      </c>
      <c r="J3247" s="251" t="s">
        <v>944</v>
      </c>
      <c r="K3247" s="251" t="s">
        <v>2495</v>
      </c>
      <c r="L3247" s="239"/>
      <c r="M3247" s="239"/>
      <c r="N3247" s="239"/>
      <c r="O3247" s="239"/>
    </row>
    <row r="3248" spans="2:15" ht="29">
      <c r="B3248" s="251" t="s">
        <v>1438</v>
      </c>
      <c r="C3248" s="251" t="s">
        <v>4257</v>
      </c>
      <c r="D3248" s="251" t="s">
        <v>4022</v>
      </c>
      <c r="E3248" s="251"/>
      <c r="F3248" s="251"/>
      <c r="G3248" s="251" t="s">
        <v>4335</v>
      </c>
      <c r="H3248" s="251" t="s">
        <v>4336</v>
      </c>
      <c r="I3248" s="679">
        <v>14</v>
      </c>
      <c r="J3248" s="251" t="s">
        <v>944</v>
      </c>
      <c r="K3248" s="251" t="s">
        <v>2495</v>
      </c>
      <c r="L3248" s="239"/>
      <c r="M3248" s="239"/>
      <c r="N3248" s="239"/>
      <c r="O3248" s="239"/>
    </row>
    <row r="3249" spans="2:15" ht="29">
      <c r="B3249" s="251" t="s">
        <v>1438</v>
      </c>
      <c r="C3249" s="251" t="s">
        <v>4257</v>
      </c>
      <c r="D3249" s="251" t="s">
        <v>4022</v>
      </c>
      <c r="E3249" s="251"/>
      <c r="F3249" s="251"/>
      <c r="G3249" s="251" t="s">
        <v>4335</v>
      </c>
      <c r="H3249" s="251" t="s">
        <v>4336</v>
      </c>
      <c r="I3249" s="679">
        <v>2</v>
      </c>
      <c r="J3249" s="251" t="s">
        <v>944</v>
      </c>
      <c r="K3249" s="251" t="s">
        <v>2495</v>
      </c>
      <c r="L3249" s="239"/>
      <c r="M3249" s="239"/>
      <c r="N3249" s="239"/>
      <c r="O3249" s="239"/>
    </row>
    <row r="3250" spans="2:15" ht="29">
      <c r="B3250" s="251" t="s">
        <v>1438</v>
      </c>
      <c r="C3250" s="251" t="s">
        <v>4257</v>
      </c>
      <c r="D3250" s="251" t="s">
        <v>4022</v>
      </c>
      <c r="E3250" s="251"/>
      <c r="F3250" s="251"/>
      <c r="G3250" s="251" t="s">
        <v>4335</v>
      </c>
      <c r="H3250" s="251" t="s">
        <v>4336</v>
      </c>
      <c r="I3250" s="679">
        <v>2</v>
      </c>
      <c r="J3250" s="251" t="s">
        <v>944</v>
      </c>
      <c r="K3250" s="251" t="s">
        <v>2495</v>
      </c>
      <c r="L3250" s="239"/>
      <c r="M3250" s="239"/>
      <c r="N3250" s="239"/>
      <c r="O3250" s="239"/>
    </row>
    <row r="3251" spans="2:15" ht="29">
      <c r="B3251" s="251" t="s">
        <v>1438</v>
      </c>
      <c r="C3251" s="251" t="s">
        <v>4257</v>
      </c>
      <c r="D3251" s="251" t="s">
        <v>4022</v>
      </c>
      <c r="E3251" s="251"/>
      <c r="F3251" s="251"/>
      <c r="G3251" s="251" t="s">
        <v>4335</v>
      </c>
      <c r="H3251" s="251" t="s">
        <v>4336</v>
      </c>
      <c r="I3251" s="679">
        <v>2</v>
      </c>
      <c r="J3251" s="251" t="s">
        <v>944</v>
      </c>
      <c r="K3251" s="251" t="s">
        <v>2495</v>
      </c>
      <c r="L3251" s="239"/>
      <c r="M3251" s="239"/>
      <c r="N3251" s="239"/>
      <c r="O3251" s="239"/>
    </row>
    <row r="3252" spans="2:15" ht="29">
      <c r="B3252" s="251" t="s">
        <v>1438</v>
      </c>
      <c r="C3252" s="251" t="s">
        <v>4257</v>
      </c>
      <c r="D3252" s="251" t="s">
        <v>4022</v>
      </c>
      <c r="E3252" s="251"/>
      <c r="F3252" s="251"/>
      <c r="G3252" s="251" t="s">
        <v>4335</v>
      </c>
      <c r="H3252" s="251" t="s">
        <v>4336</v>
      </c>
      <c r="I3252" s="679">
        <v>15</v>
      </c>
      <c r="J3252" s="251" t="s">
        <v>944</v>
      </c>
      <c r="K3252" s="251" t="s">
        <v>2495</v>
      </c>
      <c r="L3252" s="239"/>
      <c r="M3252" s="239"/>
      <c r="N3252" s="239"/>
      <c r="O3252" s="239"/>
    </row>
    <row r="3253" spans="2:15" ht="29">
      <c r="B3253" s="251" t="s">
        <v>1438</v>
      </c>
      <c r="C3253" s="251" t="s">
        <v>4257</v>
      </c>
      <c r="D3253" s="251" t="s">
        <v>4034</v>
      </c>
      <c r="E3253" s="251"/>
      <c r="F3253" s="251"/>
      <c r="G3253" s="251" t="s">
        <v>4335</v>
      </c>
      <c r="H3253" s="251" t="s">
        <v>4336</v>
      </c>
      <c r="I3253" s="679">
        <v>15</v>
      </c>
      <c r="J3253" s="251" t="s">
        <v>944</v>
      </c>
      <c r="K3253" s="251" t="s">
        <v>2495</v>
      </c>
      <c r="L3253" s="239"/>
      <c r="M3253" s="239"/>
      <c r="N3253" s="239"/>
      <c r="O3253" s="239"/>
    </row>
    <row r="3254" spans="2:15" ht="29">
      <c r="B3254" s="251" t="s">
        <v>1438</v>
      </c>
      <c r="C3254" s="251" t="s">
        <v>4257</v>
      </c>
      <c r="D3254" s="251" t="s">
        <v>4034</v>
      </c>
      <c r="E3254" s="251"/>
      <c r="F3254" s="251"/>
      <c r="G3254" s="251" t="s">
        <v>4335</v>
      </c>
      <c r="H3254" s="251" t="s">
        <v>4336</v>
      </c>
      <c r="I3254" s="679">
        <v>15</v>
      </c>
      <c r="J3254" s="251" t="s">
        <v>944</v>
      </c>
      <c r="K3254" s="251" t="s">
        <v>2495</v>
      </c>
      <c r="L3254" s="239"/>
      <c r="M3254" s="239"/>
      <c r="N3254" s="239"/>
      <c r="O3254" s="239"/>
    </row>
    <row r="3255" spans="2:15" ht="29">
      <c r="B3255" s="251" t="s">
        <v>1438</v>
      </c>
      <c r="C3255" s="251" t="s">
        <v>4257</v>
      </c>
      <c r="D3255" s="251" t="s">
        <v>4022</v>
      </c>
      <c r="E3255" s="251"/>
      <c r="F3255" s="251"/>
      <c r="G3255" s="251" t="s">
        <v>4335</v>
      </c>
      <c r="H3255" s="251" t="s">
        <v>4336</v>
      </c>
      <c r="I3255" s="679">
        <v>2</v>
      </c>
      <c r="J3255" s="251" t="s">
        <v>944</v>
      </c>
      <c r="K3255" s="251" t="s">
        <v>2495</v>
      </c>
      <c r="L3255" s="239"/>
      <c r="M3255" s="239"/>
      <c r="N3255" s="239"/>
      <c r="O3255" s="239"/>
    </row>
    <row r="3256" spans="2:15" ht="29">
      <c r="B3256" s="251" t="s">
        <v>1438</v>
      </c>
      <c r="C3256" s="251" t="s">
        <v>4257</v>
      </c>
      <c r="D3256" s="251" t="s">
        <v>4034</v>
      </c>
      <c r="E3256" s="251"/>
      <c r="F3256" s="251"/>
      <c r="G3256" s="251" t="s">
        <v>4335</v>
      </c>
      <c r="H3256" s="251" t="s">
        <v>4336</v>
      </c>
      <c r="I3256" s="679">
        <v>15</v>
      </c>
      <c r="J3256" s="251" t="s">
        <v>944</v>
      </c>
      <c r="K3256" s="251" t="s">
        <v>2495</v>
      </c>
      <c r="L3256" s="239"/>
      <c r="M3256" s="239"/>
      <c r="N3256" s="239"/>
      <c r="O3256" s="239"/>
    </row>
    <row r="3257" spans="2:15" ht="29">
      <c r="B3257" s="251" t="s">
        <v>1438</v>
      </c>
      <c r="C3257" s="251" t="s">
        <v>4257</v>
      </c>
      <c r="D3257" s="251" t="s">
        <v>4022</v>
      </c>
      <c r="E3257" s="251"/>
      <c r="F3257" s="251"/>
      <c r="G3257" s="251" t="s">
        <v>4335</v>
      </c>
      <c r="H3257" s="251" t="s">
        <v>4336</v>
      </c>
      <c r="I3257" s="679">
        <v>12</v>
      </c>
      <c r="J3257" s="251" t="s">
        <v>944</v>
      </c>
      <c r="K3257" s="251" t="s">
        <v>2495</v>
      </c>
      <c r="L3257" s="239"/>
      <c r="M3257" s="239"/>
      <c r="N3257" s="239"/>
      <c r="O3257" s="239"/>
    </row>
    <row r="3258" spans="2:15" ht="29">
      <c r="B3258" s="251" t="s">
        <v>1438</v>
      </c>
      <c r="C3258" s="251" t="s">
        <v>4257</v>
      </c>
      <c r="D3258" s="251" t="s">
        <v>4022</v>
      </c>
      <c r="E3258" s="251"/>
      <c r="F3258" s="251"/>
      <c r="G3258" s="251" t="s">
        <v>4335</v>
      </c>
      <c r="H3258" s="251" t="s">
        <v>4336</v>
      </c>
      <c r="I3258" s="679">
        <v>12</v>
      </c>
      <c r="J3258" s="251" t="s">
        <v>944</v>
      </c>
      <c r="K3258" s="251" t="s">
        <v>2495</v>
      </c>
      <c r="L3258" s="239"/>
      <c r="M3258" s="239"/>
      <c r="N3258" s="239"/>
      <c r="O3258" s="239"/>
    </row>
    <row r="3259" spans="2:15" ht="29">
      <c r="B3259" s="251" t="s">
        <v>1438</v>
      </c>
      <c r="C3259" s="251" t="s">
        <v>4257</v>
      </c>
      <c r="D3259" s="251" t="s">
        <v>4022</v>
      </c>
      <c r="E3259" s="251"/>
      <c r="F3259" s="251"/>
      <c r="G3259" s="251" t="s">
        <v>4335</v>
      </c>
      <c r="H3259" s="251" t="s">
        <v>4336</v>
      </c>
      <c r="I3259" s="679">
        <v>1</v>
      </c>
      <c r="J3259" s="251" t="s">
        <v>944</v>
      </c>
      <c r="K3259" s="251" t="s">
        <v>2495</v>
      </c>
      <c r="L3259" s="239"/>
      <c r="M3259" s="239"/>
      <c r="N3259" s="239"/>
      <c r="O3259" s="239"/>
    </row>
    <row r="3260" spans="2:15" ht="29">
      <c r="B3260" s="251" t="s">
        <v>1438</v>
      </c>
      <c r="C3260" s="251" t="s">
        <v>4257</v>
      </c>
      <c r="D3260" s="251" t="s">
        <v>4013</v>
      </c>
      <c r="E3260" s="251"/>
      <c r="F3260" s="251"/>
      <c r="G3260" s="251" t="s">
        <v>4331</v>
      </c>
      <c r="H3260" s="251" t="s">
        <v>4332</v>
      </c>
      <c r="I3260" s="679">
        <v>7</v>
      </c>
      <c r="J3260" s="251" t="s">
        <v>944</v>
      </c>
      <c r="K3260" s="251" t="s">
        <v>2495</v>
      </c>
      <c r="L3260" s="239"/>
      <c r="M3260" s="239"/>
      <c r="N3260" s="239"/>
      <c r="O3260" s="239"/>
    </row>
    <row r="3261" spans="2:15" ht="29">
      <c r="B3261" s="251" t="s">
        <v>1438</v>
      </c>
      <c r="C3261" s="251" t="s">
        <v>4257</v>
      </c>
      <c r="D3261" s="251" t="s">
        <v>4013</v>
      </c>
      <c r="E3261" s="251"/>
      <c r="F3261" s="251"/>
      <c r="G3261" s="251" t="s">
        <v>4331</v>
      </c>
      <c r="H3261" s="251" t="s">
        <v>4332</v>
      </c>
      <c r="I3261" s="679">
        <v>7</v>
      </c>
      <c r="J3261" s="251" t="s">
        <v>944</v>
      </c>
      <c r="K3261" s="251" t="s">
        <v>2495</v>
      </c>
      <c r="L3261" s="239"/>
      <c r="M3261" s="239"/>
      <c r="N3261" s="239"/>
      <c r="O3261" s="239"/>
    </row>
    <row r="3262" spans="2:15" ht="29">
      <c r="B3262" s="251" t="s">
        <v>1438</v>
      </c>
      <c r="C3262" s="251" t="s">
        <v>4257</v>
      </c>
      <c r="D3262" s="251" t="s">
        <v>4013</v>
      </c>
      <c r="E3262" s="251"/>
      <c r="F3262" s="251"/>
      <c r="G3262" s="251" t="s">
        <v>4331</v>
      </c>
      <c r="H3262" s="251" t="s">
        <v>4332</v>
      </c>
      <c r="I3262" s="679">
        <v>8</v>
      </c>
      <c r="J3262" s="251" t="s">
        <v>944</v>
      </c>
      <c r="K3262" s="251" t="s">
        <v>2495</v>
      </c>
      <c r="L3262" s="239"/>
      <c r="M3262" s="239"/>
      <c r="N3262" s="239"/>
      <c r="O3262" s="239"/>
    </row>
    <row r="3263" spans="2:15" ht="29">
      <c r="B3263" s="251" t="s">
        <v>1438</v>
      </c>
      <c r="C3263" s="251" t="s">
        <v>4257</v>
      </c>
      <c r="D3263" s="251" t="s">
        <v>4013</v>
      </c>
      <c r="E3263" s="251"/>
      <c r="F3263" s="251"/>
      <c r="G3263" s="251" t="s">
        <v>4331</v>
      </c>
      <c r="H3263" s="251" t="s">
        <v>4332</v>
      </c>
      <c r="I3263" s="679">
        <v>7</v>
      </c>
      <c r="J3263" s="251" t="s">
        <v>944</v>
      </c>
      <c r="K3263" s="251" t="s">
        <v>2495</v>
      </c>
      <c r="L3263" s="239"/>
      <c r="M3263" s="239"/>
      <c r="N3263" s="239"/>
      <c r="O3263" s="239"/>
    </row>
    <row r="3264" spans="2:15" ht="29">
      <c r="B3264" s="251" t="s">
        <v>1438</v>
      </c>
      <c r="C3264" s="251" t="s">
        <v>4257</v>
      </c>
      <c r="D3264" s="251" t="s">
        <v>4013</v>
      </c>
      <c r="E3264" s="251"/>
      <c r="F3264" s="251"/>
      <c r="G3264" s="251" t="s">
        <v>4331</v>
      </c>
      <c r="H3264" s="251" t="s">
        <v>4332</v>
      </c>
      <c r="I3264" s="679">
        <v>7</v>
      </c>
      <c r="J3264" s="251" t="s">
        <v>944</v>
      </c>
      <c r="K3264" s="251" t="s">
        <v>2495</v>
      </c>
      <c r="L3264" s="239"/>
      <c r="M3264" s="239"/>
      <c r="N3264" s="239"/>
      <c r="O3264" s="239"/>
    </row>
    <row r="3265" spans="2:15" ht="29">
      <c r="B3265" s="251" t="s">
        <v>1438</v>
      </c>
      <c r="C3265" s="251" t="s">
        <v>4257</v>
      </c>
      <c r="D3265" s="251" t="s">
        <v>4013</v>
      </c>
      <c r="E3265" s="251"/>
      <c r="F3265" s="251"/>
      <c r="G3265" s="251" t="s">
        <v>4331</v>
      </c>
      <c r="H3265" s="251" t="s">
        <v>4332</v>
      </c>
      <c r="I3265" s="679">
        <v>8</v>
      </c>
      <c r="J3265" s="251" t="s">
        <v>944</v>
      </c>
      <c r="K3265" s="251" t="s">
        <v>2495</v>
      </c>
      <c r="L3265" s="239"/>
      <c r="M3265" s="239"/>
      <c r="N3265" s="239"/>
      <c r="O3265" s="239"/>
    </row>
    <row r="3266" spans="2:15" ht="29">
      <c r="B3266" s="251" t="s">
        <v>1438</v>
      </c>
      <c r="C3266" s="251" t="s">
        <v>4257</v>
      </c>
      <c r="D3266" s="251" t="s">
        <v>4013</v>
      </c>
      <c r="E3266" s="251"/>
      <c r="F3266" s="251"/>
      <c r="G3266" s="251" t="s">
        <v>4331</v>
      </c>
      <c r="H3266" s="251" t="s">
        <v>4332</v>
      </c>
      <c r="I3266" s="679">
        <v>8</v>
      </c>
      <c r="J3266" s="251" t="s">
        <v>944</v>
      </c>
      <c r="K3266" s="251" t="s">
        <v>2495</v>
      </c>
      <c r="L3266" s="239"/>
      <c r="M3266" s="239"/>
      <c r="N3266" s="239"/>
      <c r="O3266" s="239"/>
    </row>
    <row r="3267" spans="2:15" ht="29">
      <c r="B3267" s="251" t="s">
        <v>1438</v>
      </c>
      <c r="C3267" s="251" t="s">
        <v>4257</v>
      </c>
      <c r="D3267" s="251" t="s">
        <v>4013</v>
      </c>
      <c r="E3267" s="251"/>
      <c r="F3267" s="251"/>
      <c r="G3267" s="251" t="s">
        <v>4331</v>
      </c>
      <c r="H3267" s="251" t="s">
        <v>4332</v>
      </c>
      <c r="I3267" s="679">
        <v>8</v>
      </c>
      <c r="J3267" s="251" t="s">
        <v>944</v>
      </c>
      <c r="K3267" s="251" t="s">
        <v>2495</v>
      </c>
      <c r="L3267" s="239"/>
      <c r="M3267" s="239"/>
      <c r="N3267" s="239"/>
      <c r="O3267" s="239"/>
    </row>
    <row r="3268" spans="2:15" ht="29">
      <c r="B3268" s="251" t="s">
        <v>1438</v>
      </c>
      <c r="C3268" s="251" t="s">
        <v>4257</v>
      </c>
      <c r="D3268" s="251" t="s">
        <v>4013</v>
      </c>
      <c r="E3268" s="251"/>
      <c r="F3268" s="251"/>
      <c r="G3268" s="251" t="s">
        <v>4331</v>
      </c>
      <c r="H3268" s="251" t="s">
        <v>4332</v>
      </c>
      <c r="I3268" s="679">
        <v>8</v>
      </c>
      <c r="J3268" s="251" t="s">
        <v>944</v>
      </c>
      <c r="K3268" s="251" t="s">
        <v>2495</v>
      </c>
      <c r="L3268" s="239"/>
      <c r="M3268" s="239"/>
      <c r="N3268" s="239"/>
      <c r="O3268" s="239"/>
    </row>
    <row r="3269" spans="2:15" ht="29">
      <c r="B3269" s="251" t="s">
        <v>1438</v>
      </c>
      <c r="C3269" s="251" t="s">
        <v>4257</v>
      </c>
      <c r="D3269" s="251" t="s">
        <v>4013</v>
      </c>
      <c r="E3269" s="251"/>
      <c r="F3269" s="251"/>
      <c r="G3269" s="251" t="s">
        <v>4331</v>
      </c>
      <c r="H3269" s="251" t="s">
        <v>4332</v>
      </c>
      <c r="I3269" s="679">
        <v>8</v>
      </c>
      <c r="J3269" s="251" t="s">
        <v>944</v>
      </c>
      <c r="K3269" s="251" t="s">
        <v>2495</v>
      </c>
      <c r="L3269" s="239"/>
      <c r="M3269" s="239"/>
      <c r="N3269" s="239"/>
      <c r="O3269" s="239"/>
    </row>
    <row r="3270" spans="2:15" ht="29">
      <c r="B3270" s="251" t="s">
        <v>1438</v>
      </c>
      <c r="C3270" s="251" t="s">
        <v>4257</v>
      </c>
      <c r="D3270" s="251" t="s">
        <v>4183</v>
      </c>
      <c r="E3270" s="251"/>
      <c r="F3270" s="251"/>
      <c r="G3270" s="251" t="s">
        <v>23</v>
      </c>
      <c r="H3270" s="251" t="s">
        <v>23</v>
      </c>
      <c r="I3270" s="679">
        <v>5.0010000000000003</v>
      </c>
      <c r="J3270" s="251" t="s">
        <v>956</v>
      </c>
      <c r="K3270" s="251" t="s">
        <v>4073</v>
      </c>
      <c r="L3270" s="239"/>
      <c r="M3270" s="239"/>
      <c r="N3270" s="239"/>
      <c r="O3270" s="239"/>
    </row>
    <row r="3271" spans="2:15" ht="29">
      <c r="B3271" s="251" t="s">
        <v>1438</v>
      </c>
      <c r="C3271" s="251" t="s">
        <v>4257</v>
      </c>
      <c r="D3271" s="251" t="s">
        <v>4183</v>
      </c>
      <c r="E3271" s="251"/>
      <c r="F3271" s="251"/>
      <c r="G3271" s="251" t="s">
        <v>23</v>
      </c>
      <c r="H3271" s="251" t="s">
        <v>23</v>
      </c>
      <c r="I3271" s="679">
        <v>19</v>
      </c>
      <c r="J3271" s="251" t="s">
        <v>956</v>
      </c>
      <c r="K3271" s="251" t="s">
        <v>4073</v>
      </c>
      <c r="L3271" s="239"/>
      <c r="M3271" s="239"/>
      <c r="N3271" s="239"/>
      <c r="O3271" s="239"/>
    </row>
    <row r="3272" spans="2:15" ht="29">
      <c r="B3272" s="251" t="s">
        <v>1438</v>
      </c>
      <c r="C3272" s="251" t="s">
        <v>4257</v>
      </c>
      <c r="D3272" s="251" t="s">
        <v>4012</v>
      </c>
      <c r="E3272" s="251"/>
      <c r="F3272" s="251"/>
      <c r="G3272" s="251" t="s">
        <v>23</v>
      </c>
      <c r="H3272" s="251" t="s">
        <v>23</v>
      </c>
      <c r="I3272" s="679">
        <v>6.8760000000000003</v>
      </c>
      <c r="J3272" s="251" t="s">
        <v>956</v>
      </c>
      <c r="K3272" s="251" t="s">
        <v>2495</v>
      </c>
      <c r="L3272" s="239"/>
      <c r="M3272" s="239"/>
      <c r="N3272" s="239"/>
      <c r="O3272" s="239"/>
    </row>
    <row r="3273" spans="2:15" ht="29">
      <c r="B3273" s="251" t="s">
        <v>1438</v>
      </c>
      <c r="C3273" s="251" t="s">
        <v>4257</v>
      </c>
      <c r="D3273" s="251" t="s">
        <v>4012</v>
      </c>
      <c r="E3273" s="251"/>
      <c r="F3273" s="251"/>
      <c r="G3273" s="251" t="s">
        <v>23</v>
      </c>
      <c r="H3273" s="251" t="s">
        <v>23</v>
      </c>
      <c r="I3273" s="679">
        <v>2.258</v>
      </c>
      <c r="J3273" s="251" t="s">
        <v>956</v>
      </c>
      <c r="K3273" s="251" t="s">
        <v>2495</v>
      </c>
      <c r="L3273" s="239"/>
      <c r="M3273" s="239"/>
      <c r="N3273" s="239"/>
      <c r="O3273" s="239"/>
    </row>
    <row r="3274" spans="2:15" ht="29">
      <c r="B3274" s="251" t="s">
        <v>1438</v>
      </c>
      <c r="C3274" s="251" t="s">
        <v>4257</v>
      </c>
      <c r="D3274" s="251" t="s">
        <v>4183</v>
      </c>
      <c r="E3274" s="251"/>
      <c r="F3274" s="251"/>
      <c r="G3274" s="251" t="s">
        <v>23</v>
      </c>
      <c r="H3274" s="251" t="s">
        <v>23</v>
      </c>
      <c r="I3274" s="679">
        <v>17.393999999999998</v>
      </c>
      <c r="J3274" s="251" t="s">
        <v>956</v>
      </c>
      <c r="K3274" s="251" t="s">
        <v>4073</v>
      </c>
      <c r="L3274" s="239"/>
      <c r="M3274" s="239"/>
      <c r="N3274" s="239"/>
      <c r="O3274" s="239"/>
    </row>
    <row r="3275" spans="2:15" ht="29">
      <c r="B3275" s="251" t="s">
        <v>1438</v>
      </c>
      <c r="C3275" s="251" t="s">
        <v>4257</v>
      </c>
      <c r="D3275" s="251" t="s">
        <v>4183</v>
      </c>
      <c r="E3275" s="251"/>
      <c r="F3275" s="251"/>
      <c r="G3275" s="251" t="s">
        <v>23</v>
      </c>
      <c r="H3275" s="251" t="s">
        <v>23</v>
      </c>
      <c r="I3275" s="679">
        <v>16.274999999999999</v>
      </c>
      <c r="J3275" s="251" t="s">
        <v>956</v>
      </c>
      <c r="K3275" s="251" t="s">
        <v>4073</v>
      </c>
      <c r="L3275" s="239"/>
      <c r="M3275" s="239"/>
      <c r="N3275" s="239"/>
      <c r="O3275" s="239"/>
    </row>
    <row r="3276" spans="2:15" ht="29">
      <c r="B3276" s="251" t="s">
        <v>1438</v>
      </c>
      <c r="C3276" s="251" t="s">
        <v>4257</v>
      </c>
      <c r="D3276" s="251" t="s">
        <v>4183</v>
      </c>
      <c r="E3276" s="251"/>
      <c r="F3276" s="251"/>
      <c r="G3276" s="251" t="s">
        <v>23</v>
      </c>
      <c r="H3276" s="251" t="s">
        <v>23</v>
      </c>
      <c r="I3276" s="679">
        <v>9.9269999999999996</v>
      </c>
      <c r="J3276" s="251" t="s">
        <v>956</v>
      </c>
      <c r="K3276" s="251" t="s">
        <v>4073</v>
      </c>
      <c r="L3276" s="239"/>
      <c r="M3276" s="239"/>
      <c r="N3276" s="239"/>
      <c r="O3276" s="239"/>
    </row>
    <row r="3277" spans="2:15" ht="29">
      <c r="B3277" s="251" t="s">
        <v>1438</v>
      </c>
      <c r="C3277" s="251" t="s">
        <v>4257</v>
      </c>
      <c r="D3277" s="251" t="s">
        <v>4012</v>
      </c>
      <c r="E3277" s="251"/>
      <c r="F3277" s="251"/>
      <c r="G3277" s="251" t="s">
        <v>23</v>
      </c>
      <c r="H3277" s="251" t="s">
        <v>23</v>
      </c>
      <c r="I3277" s="679">
        <v>11.718</v>
      </c>
      <c r="J3277" s="251" t="s">
        <v>956</v>
      </c>
      <c r="K3277" s="251" t="s">
        <v>2495</v>
      </c>
      <c r="L3277" s="239"/>
      <c r="M3277" s="239"/>
      <c r="N3277" s="239"/>
      <c r="O3277" s="239"/>
    </row>
    <row r="3278" spans="2:15" ht="29">
      <c r="B3278" s="251" t="s">
        <v>1438</v>
      </c>
      <c r="C3278" s="251" t="s">
        <v>4257</v>
      </c>
      <c r="D3278" s="251" t="s">
        <v>4183</v>
      </c>
      <c r="E3278" s="251"/>
      <c r="F3278" s="251"/>
      <c r="G3278" s="251" t="s">
        <v>23</v>
      </c>
      <c r="H3278" s="251" t="s">
        <v>23</v>
      </c>
      <c r="I3278" s="679">
        <v>12.24</v>
      </c>
      <c r="J3278" s="251" t="s">
        <v>956</v>
      </c>
      <c r="K3278" s="251" t="s">
        <v>4073</v>
      </c>
      <c r="L3278" s="239"/>
      <c r="M3278" s="239"/>
      <c r="N3278" s="239"/>
      <c r="O3278" s="239"/>
    </row>
    <row r="3279" spans="2:15" ht="29">
      <c r="B3279" s="251" t="s">
        <v>1438</v>
      </c>
      <c r="C3279" s="251" t="s">
        <v>4257</v>
      </c>
      <c r="D3279" s="251" t="s">
        <v>4012</v>
      </c>
      <c r="E3279" s="251"/>
      <c r="F3279" s="251"/>
      <c r="G3279" s="251" t="s">
        <v>23</v>
      </c>
      <c r="H3279" s="251" t="s">
        <v>23</v>
      </c>
      <c r="I3279" s="679">
        <v>10.02</v>
      </c>
      <c r="J3279" s="251" t="s">
        <v>956</v>
      </c>
      <c r="K3279" s="251" t="s">
        <v>2495</v>
      </c>
      <c r="L3279" s="239"/>
      <c r="M3279" s="239"/>
      <c r="N3279" s="239"/>
      <c r="O3279" s="239"/>
    </row>
    <row r="3280" spans="2:15" ht="29">
      <c r="B3280" s="251" t="s">
        <v>1438</v>
      </c>
      <c r="C3280" s="251" t="s">
        <v>4257</v>
      </c>
      <c r="D3280" s="251" t="s">
        <v>4012</v>
      </c>
      <c r="E3280" s="251"/>
      <c r="F3280" s="251"/>
      <c r="G3280" s="251" t="s">
        <v>23</v>
      </c>
      <c r="H3280" s="251" t="s">
        <v>23</v>
      </c>
      <c r="I3280" s="679">
        <v>12.117000000000001</v>
      </c>
      <c r="J3280" s="251" t="s">
        <v>956</v>
      </c>
      <c r="K3280" s="251" t="s">
        <v>2495</v>
      </c>
      <c r="L3280" s="239"/>
      <c r="M3280" s="239"/>
      <c r="N3280" s="239"/>
      <c r="O3280" s="239"/>
    </row>
    <row r="3281" spans="2:15" ht="29">
      <c r="B3281" s="251" t="s">
        <v>1438</v>
      </c>
      <c r="C3281" s="251" t="s">
        <v>4257</v>
      </c>
      <c r="D3281" s="251" t="s">
        <v>4183</v>
      </c>
      <c r="E3281" s="251"/>
      <c r="F3281" s="251"/>
      <c r="G3281" s="251" t="s">
        <v>23</v>
      </c>
      <c r="H3281" s="251" t="s">
        <v>23</v>
      </c>
      <c r="I3281" s="679">
        <v>16.968</v>
      </c>
      <c r="J3281" s="251" t="s">
        <v>956</v>
      </c>
      <c r="K3281" s="251" t="s">
        <v>4073</v>
      </c>
      <c r="L3281" s="239"/>
      <c r="M3281" s="239"/>
      <c r="N3281" s="239"/>
      <c r="O3281" s="239"/>
    </row>
    <row r="3282" spans="2:15" ht="29">
      <c r="B3282" s="251" t="s">
        <v>1438</v>
      </c>
      <c r="C3282" s="251" t="s">
        <v>4257</v>
      </c>
      <c r="D3282" s="251" t="s">
        <v>4183</v>
      </c>
      <c r="E3282" s="251"/>
      <c r="F3282" s="251"/>
      <c r="G3282" s="251" t="s">
        <v>23</v>
      </c>
      <c r="H3282" s="251" t="s">
        <v>23</v>
      </c>
      <c r="I3282" s="679">
        <v>15.701000000000001</v>
      </c>
      <c r="J3282" s="251" t="s">
        <v>956</v>
      </c>
      <c r="K3282" s="251" t="s">
        <v>4073</v>
      </c>
      <c r="L3282" s="239"/>
      <c r="M3282" s="239"/>
      <c r="N3282" s="239"/>
      <c r="O3282" s="239"/>
    </row>
    <row r="3283" spans="2:15" ht="29">
      <c r="B3283" s="251" t="s">
        <v>1438</v>
      </c>
      <c r="C3283" s="251" t="s">
        <v>4257</v>
      </c>
      <c r="D3283" s="251" t="s">
        <v>4183</v>
      </c>
      <c r="E3283" s="251"/>
      <c r="F3283" s="251"/>
      <c r="G3283" s="251" t="s">
        <v>23</v>
      </c>
      <c r="H3283" s="251" t="s">
        <v>23</v>
      </c>
      <c r="I3283" s="679">
        <v>8.3800000000000008</v>
      </c>
      <c r="J3283" s="251" t="s">
        <v>956</v>
      </c>
      <c r="K3283" s="251" t="s">
        <v>4073</v>
      </c>
      <c r="L3283" s="239"/>
      <c r="M3283" s="239"/>
      <c r="N3283" s="239"/>
      <c r="O3283" s="239"/>
    </row>
    <row r="3284" spans="2:15" ht="29">
      <c r="B3284" s="251" t="s">
        <v>1438</v>
      </c>
      <c r="C3284" s="251" t="s">
        <v>4257</v>
      </c>
      <c r="D3284" s="251" t="s">
        <v>4012</v>
      </c>
      <c r="E3284" s="251"/>
      <c r="F3284" s="251"/>
      <c r="G3284" s="251" t="s">
        <v>23</v>
      </c>
      <c r="H3284" s="251" t="s">
        <v>23</v>
      </c>
      <c r="I3284" s="679">
        <v>2.1179999999999999</v>
      </c>
      <c r="J3284" s="251" t="s">
        <v>956</v>
      </c>
      <c r="K3284" s="251" t="s">
        <v>2495</v>
      </c>
      <c r="L3284" s="239"/>
      <c r="M3284" s="239"/>
      <c r="N3284" s="239"/>
      <c r="O3284" s="239"/>
    </row>
    <row r="3285" spans="2:15" ht="29">
      <c r="B3285" s="251" t="s">
        <v>1438</v>
      </c>
      <c r="C3285" s="251" t="s">
        <v>4257</v>
      </c>
      <c r="D3285" s="251" t="s">
        <v>4183</v>
      </c>
      <c r="E3285" s="251"/>
      <c r="F3285" s="251"/>
      <c r="G3285" s="251" t="s">
        <v>23</v>
      </c>
      <c r="H3285" s="251" t="s">
        <v>23</v>
      </c>
      <c r="I3285" s="679">
        <v>8.0890000000000004</v>
      </c>
      <c r="J3285" s="251" t="s">
        <v>956</v>
      </c>
      <c r="K3285" s="251" t="s">
        <v>4073</v>
      </c>
      <c r="L3285" s="239"/>
      <c r="M3285" s="239"/>
      <c r="N3285" s="239"/>
      <c r="O3285" s="239"/>
    </row>
    <row r="3286" spans="2:15" ht="29">
      <c r="B3286" s="251" t="s">
        <v>1438</v>
      </c>
      <c r="C3286" s="251" t="s">
        <v>4257</v>
      </c>
      <c r="D3286" s="251" t="s">
        <v>4183</v>
      </c>
      <c r="E3286" s="251"/>
      <c r="F3286" s="251"/>
      <c r="G3286" s="251" t="s">
        <v>23</v>
      </c>
      <c r="H3286" s="251" t="s">
        <v>23</v>
      </c>
      <c r="I3286" s="679">
        <v>16.576000000000001</v>
      </c>
      <c r="J3286" s="251" t="s">
        <v>956</v>
      </c>
      <c r="K3286" s="251" t="s">
        <v>4073</v>
      </c>
      <c r="L3286" s="239"/>
      <c r="M3286" s="239"/>
      <c r="N3286" s="239"/>
      <c r="O3286" s="239"/>
    </row>
    <row r="3287" spans="2:15" ht="29">
      <c r="B3287" s="251" t="s">
        <v>1438</v>
      </c>
      <c r="C3287" s="251" t="s">
        <v>4257</v>
      </c>
      <c r="D3287" s="251" t="s">
        <v>4183</v>
      </c>
      <c r="E3287" s="251"/>
      <c r="F3287" s="251"/>
      <c r="G3287" s="251" t="s">
        <v>23</v>
      </c>
      <c r="H3287" s="251" t="s">
        <v>23</v>
      </c>
      <c r="I3287" s="679">
        <v>12.749000000000001</v>
      </c>
      <c r="J3287" s="251" t="s">
        <v>956</v>
      </c>
      <c r="K3287" s="251" t="s">
        <v>4073</v>
      </c>
      <c r="L3287" s="239"/>
      <c r="M3287" s="239"/>
      <c r="N3287" s="239"/>
      <c r="O3287" s="239"/>
    </row>
    <row r="3288" spans="2:15" ht="29">
      <c r="B3288" s="251" t="s">
        <v>1438</v>
      </c>
      <c r="C3288" s="251" t="s">
        <v>4257</v>
      </c>
      <c r="D3288" s="251" t="s">
        <v>4183</v>
      </c>
      <c r="E3288" s="251"/>
      <c r="F3288" s="251"/>
      <c r="G3288" s="251" t="s">
        <v>23</v>
      </c>
      <c r="H3288" s="251" t="s">
        <v>23</v>
      </c>
      <c r="I3288" s="679">
        <v>17.760000000000002</v>
      </c>
      <c r="J3288" s="251" t="s">
        <v>956</v>
      </c>
      <c r="K3288" s="251" t="s">
        <v>4073</v>
      </c>
      <c r="L3288" s="239"/>
      <c r="M3288" s="239"/>
      <c r="N3288" s="239"/>
      <c r="O3288" s="239"/>
    </row>
    <row r="3289" spans="2:15" ht="29">
      <c r="B3289" s="251" t="s">
        <v>1438</v>
      </c>
      <c r="C3289" s="251" t="s">
        <v>4257</v>
      </c>
      <c r="D3289" s="251" t="s">
        <v>4183</v>
      </c>
      <c r="E3289" s="251"/>
      <c r="F3289" s="251"/>
      <c r="G3289" s="251" t="s">
        <v>23</v>
      </c>
      <c r="H3289" s="251" t="s">
        <v>23</v>
      </c>
      <c r="I3289" s="679">
        <v>17.202000000000002</v>
      </c>
      <c r="J3289" s="251" t="s">
        <v>956</v>
      </c>
      <c r="K3289" s="251" t="s">
        <v>4073</v>
      </c>
      <c r="L3289" s="239"/>
      <c r="M3289" s="239"/>
      <c r="N3289" s="239"/>
      <c r="O3289" s="239"/>
    </row>
    <row r="3290" spans="2:15" ht="29">
      <c r="B3290" s="251" t="s">
        <v>1438</v>
      </c>
      <c r="C3290" s="251" t="s">
        <v>4257</v>
      </c>
      <c r="D3290" s="251" t="s">
        <v>4183</v>
      </c>
      <c r="E3290" s="251"/>
      <c r="F3290" s="251"/>
      <c r="G3290" s="251" t="s">
        <v>23</v>
      </c>
      <c r="H3290" s="251" t="s">
        <v>23</v>
      </c>
      <c r="I3290" s="679">
        <v>3.4950000000000001</v>
      </c>
      <c r="J3290" s="251" t="s">
        <v>956</v>
      </c>
      <c r="K3290" s="251" t="s">
        <v>4073</v>
      </c>
      <c r="L3290" s="239"/>
      <c r="M3290" s="239"/>
      <c r="N3290" s="239"/>
      <c r="O3290" s="239"/>
    </row>
    <row r="3291" spans="2:15" ht="29">
      <c r="B3291" s="251" t="s">
        <v>1438</v>
      </c>
      <c r="C3291" s="251" t="s">
        <v>4257</v>
      </c>
      <c r="D3291" s="251" t="s">
        <v>4183</v>
      </c>
      <c r="E3291" s="251"/>
      <c r="F3291" s="251"/>
      <c r="G3291" s="251" t="s">
        <v>23</v>
      </c>
      <c r="H3291" s="251" t="s">
        <v>23</v>
      </c>
      <c r="I3291" s="679">
        <v>14.628</v>
      </c>
      <c r="J3291" s="251" t="s">
        <v>956</v>
      </c>
      <c r="K3291" s="251" t="s">
        <v>4073</v>
      </c>
      <c r="L3291" s="239"/>
      <c r="M3291" s="239"/>
      <c r="N3291" s="239"/>
      <c r="O3291" s="239"/>
    </row>
    <row r="3292" spans="2:15" ht="29">
      <c r="B3292" s="251" t="s">
        <v>1438</v>
      </c>
      <c r="C3292" s="251" t="s">
        <v>4257</v>
      </c>
      <c r="D3292" s="251" t="s">
        <v>4183</v>
      </c>
      <c r="E3292" s="251"/>
      <c r="F3292" s="251"/>
      <c r="G3292" s="251" t="s">
        <v>23</v>
      </c>
      <c r="H3292" s="251" t="s">
        <v>23</v>
      </c>
      <c r="I3292" s="679">
        <v>17.373999999999999</v>
      </c>
      <c r="J3292" s="251" t="s">
        <v>956</v>
      </c>
      <c r="K3292" s="251" t="s">
        <v>4073</v>
      </c>
      <c r="L3292" s="239"/>
      <c r="M3292" s="239"/>
      <c r="N3292" s="239"/>
      <c r="O3292" s="239"/>
    </row>
    <row r="3293" spans="2:15" ht="29">
      <c r="B3293" s="251" t="s">
        <v>1438</v>
      </c>
      <c r="C3293" s="251" t="s">
        <v>4257</v>
      </c>
      <c r="D3293" s="251" t="s">
        <v>4183</v>
      </c>
      <c r="E3293" s="251"/>
      <c r="F3293" s="251"/>
      <c r="G3293" s="251" t="s">
        <v>23</v>
      </c>
      <c r="H3293" s="251" t="s">
        <v>23</v>
      </c>
      <c r="I3293" s="679">
        <v>12.45</v>
      </c>
      <c r="J3293" s="251" t="s">
        <v>956</v>
      </c>
      <c r="K3293" s="251" t="s">
        <v>4073</v>
      </c>
      <c r="L3293" s="239"/>
      <c r="M3293" s="239"/>
      <c r="N3293" s="239"/>
      <c r="O3293" s="239"/>
    </row>
    <row r="3294" spans="2:15" ht="29">
      <c r="B3294" s="251" t="s">
        <v>1438</v>
      </c>
      <c r="C3294" s="251" t="s">
        <v>4257</v>
      </c>
      <c r="D3294" s="251" t="s">
        <v>4183</v>
      </c>
      <c r="E3294" s="251"/>
      <c r="F3294" s="251"/>
      <c r="G3294" s="251" t="s">
        <v>23</v>
      </c>
      <c r="H3294" s="251" t="s">
        <v>23</v>
      </c>
      <c r="I3294" s="679">
        <v>8.7769999999999992</v>
      </c>
      <c r="J3294" s="251" t="s">
        <v>956</v>
      </c>
      <c r="K3294" s="251" t="s">
        <v>4073</v>
      </c>
      <c r="L3294" s="239"/>
      <c r="M3294" s="239"/>
      <c r="N3294" s="239"/>
      <c r="O3294" s="239"/>
    </row>
    <row r="3295" spans="2:15" ht="29">
      <c r="B3295" s="251" t="s">
        <v>1438</v>
      </c>
      <c r="C3295" s="251" t="s">
        <v>4257</v>
      </c>
      <c r="D3295" s="251" t="s">
        <v>4183</v>
      </c>
      <c r="E3295" s="251"/>
      <c r="F3295" s="251"/>
      <c r="G3295" s="251" t="s">
        <v>23</v>
      </c>
      <c r="H3295" s="251" t="s">
        <v>23</v>
      </c>
      <c r="I3295" s="679">
        <v>17.594000000000001</v>
      </c>
      <c r="J3295" s="251" t="s">
        <v>956</v>
      </c>
      <c r="K3295" s="251" t="s">
        <v>4073</v>
      </c>
      <c r="L3295" s="239"/>
      <c r="M3295" s="239"/>
      <c r="N3295" s="239"/>
      <c r="O3295" s="239"/>
    </row>
    <row r="3296" spans="2:15" ht="29">
      <c r="B3296" s="251" t="s">
        <v>1438</v>
      </c>
      <c r="C3296" s="251" t="s">
        <v>4257</v>
      </c>
      <c r="D3296" s="251" t="s">
        <v>4183</v>
      </c>
      <c r="E3296" s="251"/>
      <c r="F3296" s="251"/>
      <c r="G3296" s="251" t="s">
        <v>23</v>
      </c>
      <c r="H3296" s="251" t="s">
        <v>23</v>
      </c>
      <c r="I3296" s="679">
        <v>6.3289999999999997</v>
      </c>
      <c r="J3296" s="251" t="s">
        <v>956</v>
      </c>
      <c r="K3296" s="251" t="s">
        <v>4073</v>
      </c>
      <c r="L3296" s="239"/>
      <c r="M3296" s="239"/>
      <c r="N3296" s="239"/>
      <c r="O3296" s="239"/>
    </row>
    <row r="3297" spans="2:15" ht="29">
      <c r="B3297" s="251" t="s">
        <v>1438</v>
      </c>
      <c r="C3297" s="251" t="s">
        <v>4257</v>
      </c>
      <c r="D3297" s="251" t="s">
        <v>4183</v>
      </c>
      <c r="E3297" s="251"/>
      <c r="F3297" s="251"/>
      <c r="G3297" s="251" t="s">
        <v>23</v>
      </c>
      <c r="H3297" s="251" t="s">
        <v>23</v>
      </c>
      <c r="I3297" s="679">
        <v>17.681999999999999</v>
      </c>
      <c r="J3297" s="251" t="s">
        <v>956</v>
      </c>
      <c r="K3297" s="251" t="s">
        <v>4073</v>
      </c>
      <c r="L3297" s="239"/>
      <c r="M3297" s="239"/>
      <c r="N3297" s="239"/>
      <c r="O3297" s="239"/>
    </row>
    <row r="3298" spans="2:15" ht="29">
      <c r="B3298" s="251" t="s">
        <v>1438</v>
      </c>
      <c r="C3298" s="251" t="s">
        <v>4257</v>
      </c>
      <c r="D3298" s="251" t="s">
        <v>4183</v>
      </c>
      <c r="E3298" s="251"/>
      <c r="F3298" s="251"/>
      <c r="G3298" s="251" t="s">
        <v>23</v>
      </c>
      <c r="H3298" s="251" t="s">
        <v>23</v>
      </c>
      <c r="I3298" s="679">
        <v>7.0880000000000001</v>
      </c>
      <c r="J3298" s="251" t="s">
        <v>956</v>
      </c>
      <c r="K3298" s="251" t="s">
        <v>4073</v>
      </c>
      <c r="L3298" s="239"/>
      <c r="M3298" s="239"/>
      <c r="N3298" s="239"/>
      <c r="O3298" s="239"/>
    </row>
    <row r="3299" spans="2:15" ht="29">
      <c r="B3299" s="251" t="s">
        <v>1438</v>
      </c>
      <c r="C3299" s="251" t="s">
        <v>4257</v>
      </c>
      <c r="D3299" s="251" t="s">
        <v>4183</v>
      </c>
      <c r="E3299" s="251"/>
      <c r="F3299" s="251"/>
      <c r="G3299" s="251" t="s">
        <v>23</v>
      </c>
      <c r="H3299" s="251" t="s">
        <v>23</v>
      </c>
      <c r="I3299" s="679">
        <v>15.467000000000001</v>
      </c>
      <c r="J3299" s="251" t="s">
        <v>956</v>
      </c>
      <c r="K3299" s="251" t="s">
        <v>4073</v>
      </c>
      <c r="L3299" s="239"/>
      <c r="M3299" s="239"/>
      <c r="N3299" s="239"/>
      <c r="O3299" s="239"/>
    </row>
    <row r="3300" spans="2:15" ht="29">
      <c r="B3300" s="251" t="s">
        <v>1438</v>
      </c>
      <c r="C3300" s="251" t="s">
        <v>4257</v>
      </c>
      <c r="D3300" s="251" t="s">
        <v>4183</v>
      </c>
      <c r="E3300" s="251"/>
      <c r="F3300" s="251"/>
      <c r="G3300" s="251" t="s">
        <v>23</v>
      </c>
      <c r="H3300" s="251" t="s">
        <v>23</v>
      </c>
      <c r="I3300" s="679">
        <v>34.923000000000002</v>
      </c>
      <c r="J3300" s="251" t="s">
        <v>956</v>
      </c>
      <c r="K3300" s="251" t="s">
        <v>4073</v>
      </c>
      <c r="L3300" s="239"/>
      <c r="M3300" s="239"/>
      <c r="N3300" s="239"/>
      <c r="O3300" s="239"/>
    </row>
    <row r="3301" spans="2:15" ht="29">
      <c r="B3301" s="251" t="s">
        <v>1438</v>
      </c>
      <c r="C3301" s="251" t="s">
        <v>4257</v>
      </c>
      <c r="D3301" s="251" t="s">
        <v>4183</v>
      </c>
      <c r="E3301" s="251"/>
      <c r="F3301" s="251"/>
      <c r="G3301" s="251" t="s">
        <v>23</v>
      </c>
      <c r="H3301" s="251" t="s">
        <v>23</v>
      </c>
      <c r="I3301" s="679">
        <v>13.407999999999999</v>
      </c>
      <c r="J3301" s="251" t="s">
        <v>956</v>
      </c>
      <c r="K3301" s="251" t="s">
        <v>4073</v>
      </c>
      <c r="L3301" s="239"/>
      <c r="M3301" s="239"/>
      <c r="N3301" s="239"/>
      <c r="O3301" s="239"/>
    </row>
    <row r="3302" spans="2:15" ht="29">
      <c r="B3302" s="251" t="s">
        <v>1438</v>
      </c>
      <c r="C3302" s="251" t="s">
        <v>4257</v>
      </c>
      <c r="D3302" s="251" t="s">
        <v>4183</v>
      </c>
      <c r="E3302" s="251"/>
      <c r="F3302" s="251"/>
      <c r="G3302" s="251" t="s">
        <v>23</v>
      </c>
      <c r="H3302" s="251" t="s">
        <v>23</v>
      </c>
      <c r="I3302" s="679">
        <v>15.897</v>
      </c>
      <c r="J3302" s="251" t="s">
        <v>956</v>
      </c>
      <c r="K3302" s="251" t="s">
        <v>4073</v>
      </c>
      <c r="L3302" s="239"/>
      <c r="M3302" s="239"/>
      <c r="N3302" s="239"/>
      <c r="O3302" s="239"/>
    </row>
    <row r="3303" spans="2:15" ht="29">
      <c r="B3303" s="251" t="s">
        <v>1438</v>
      </c>
      <c r="C3303" s="251" t="s">
        <v>4257</v>
      </c>
      <c r="D3303" s="251" t="s">
        <v>4183</v>
      </c>
      <c r="E3303" s="251"/>
      <c r="F3303" s="251"/>
      <c r="G3303" s="251" t="s">
        <v>23</v>
      </c>
      <c r="H3303" s="251" t="s">
        <v>23</v>
      </c>
      <c r="I3303" s="679">
        <v>17.379000000000001</v>
      </c>
      <c r="J3303" s="251" t="s">
        <v>956</v>
      </c>
      <c r="K3303" s="251" t="s">
        <v>4073</v>
      </c>
      <c r="L3303" s="239"/>
      <c r="M3303" s="239"/>
      <c r="N3303" s="239"/>
      <c r="O3303" s="239"/>
    </row>
    <row r="3304" spans="2:15" ht="29">
      <c r="B3304" s="251" t="s">
        <v>1438</v>
      </c>
      <c r="C3304" s="251" t="s">
        <v>4257</v>
      </c>
      <c r="D3304" s="251" t="s">
        <v>4183</v>
      </c>
      <c r="E3304" s="251"/>
      <c r="F3304" s="251"/>
      <c r="G3304" s="251" t="s">
        <v>23</v>
      </c>
      <c r="H3304" s="251" t="s">
        <v>23</v>
      </c>
      <c r="I3304" s="679">
        <v>10.446</v>
      </c>
      <c r="J3304" s="251" t="s">
        <v>956</v>
      </c>
      <c r="K3304" s="251" t="s">
        <v>4073</v>
      </c>
      <c r="L3304" s="239"/>
      <c r="M3304" s="239"/>
      <c r="N3304" s="239"/>
      <c r="O3304" s="239"/>
    </row>
    <row r="3305" spans="2:15" ht="29">
      <c r="B3305" s="251" t="s">
        <v>1438</v>
      </c>
      <c r="C3305" s="251" t="s">
        <v>4257</v>
      </c>
      <c r="D3305" s="251" t="s">
        <v>4183</v>
      </c>
      <c r="E3305" s="251"/>
      <c r="F3305" s="251"/>
      <c r="G3305" s="251" t="s">
        <v>23</v>
      </c>
      <c r="H3305" s="251" t="s">
        <v>23</v>
      </c>
      <c r="I3305" s="679">
        <v>9.6920000000000002</v>
      </c>
      <c r="J3305" s="251" t="s">
        <v>956</v>
      </c>
      <c r="K3305" s="251" t="s">
        <v>4073</v>
      </c>
      <c r="L3305" s="239"/>
      <c r="M3305" s="239"/>
      <c r="N3305" s="239"/>
      <c r="O3305" s="239"/>
    </row>
    <row r="3306" spans="2:15" ht="29">
      <c r="B3306" s="251" t="s">
        <v>1438</v>
      </c>
      <c r="C3306" s="251" t="s">
        <v>4257</v>
      </c>
      <c r="D3306" s="251" t="s">
        <v>4183</v>
      </c>
      <c r="E3306" s="251"/>
      <c r="F3306" s="251"/>
      <c r="G3306" s="251" t="s">
        <v>23</v>
      </c>
      <c r="H3306" s="251" t="s">
        <v>23</v>
      </c>
      <c r="I3306" s="679">
        <v>15.875999999999999</v>
      </c>
      <c r="J3306" s="251" t="s">
        <v>956</v>
      </c>
      <c r="K3306" s="251" t="s">
        <v>4073</v>
      </c>
      <c r="L3306" s="239"/>
      <c r="M3306" s="239"/>
      <c r="N3306" s="239"/>
      <c r="O3306" s="239"/>
    </row>
    <row r="3307" spans="2:15" ht="29">
      <c r="B3307" s="251" t="s">
        <v>1438</v>
      </c>
      <c r="C3307" s="251" t="s">
        <v>4257</v>
      </c>
      <c r="D3307" s="251" t="s">
        <v>4183</v>
      </c>
      <c r="E3307" s="251"/>
      <c r="F3307" s="251"/>
      <c r="G3307" s="251" t="s">
        <v>23</v>
      </c>
      <c r="H3307" s="251" t="s">
        <v>23</v>
      </c>
      <c r="I3307" s="679">
        <v>12.922000000000001</v>
      </c>
      <c r="J3307" s="251" t="s">
        <v>956</v>
      </c>
      <c r="K3307" s="251" t="s">
        <v>4073</v>
      </c>
      <c r="L3307" s="239"/>
      <c r="M3307" s="239"/>
      <c r="N3307" s="239"/>
      <c r="O3307" s="239"/>
    </row>
    <row r="3308" spans="2:15" ht="29">
      <c r="B3308" s="251" t="s">
        <v>1438</v>
      </c>
      <c r="C3308" s="251" t="s">
        <v>4257</v>
      </c>
      <c r="D3308" s="251" t="s">
        <v>4183</v>
      </c>
      <c r="E3308" s="251"/>
      <c r="F3308" s="251"/>
      <c r="G3308" s="251" t="s">
        <v>23</v>
      </c>
      <c r="H3308" s="251" t="s">
        <v>23</v>
      </c>
      <c r="I3308" s="679">
        <v>17.497</v>
      </c>
      <c r="J3308" s="251" t="s">
        <v>956</v>
      </c>
      <c r="K3308" s="251" t="s">
        <v>4073</v>
      </c>
      <c r="L3308" s="239"/>
      <c r="M3308" s="239"/>
      <c r="N3308" s="239"/>
      <c r="O3308" s="239"/>
    </row>
    <row r="3309" spans="2:15" ht="29">
      <c r="B3309" s="251" t="s">
        <v>1438</v>
      </c>
      <c r="C3309" s="251" t="s">
        <v>4257</v>
      </c>
      <c r="D3309" s="251" t="s">
        <v>4183</v>
      </c>
      <c r="E3309" s="251"/>
      <c r="F3309" s="251"/>
      <c r="G3309" s="251" t="s">
        <v>23</v>
      </c>
      <c r="H3309" s="251" t="s">
        <v>23</v>
      </c>
      <c r="I3309" s="679">
        <v>4.9740000000000002</v>
      </c>
      <c r="J3309" s="251" t="s">
        <v>956</v>
      </c>
      <c r="K3309" s="251" t="s">
        <v>4073</v>
      </c>
      <c r="L3309" s="239"/>
      <c r="M3309" s="239"/>
      <c r="N3309" s="239"/>
      <c r="O3309" s="239"/>
    </row>
    <row r="3310" spans="2:15" ht="29">
      <c r="B3310" s="251" t="s">
        <v>1438</v>
      </c>
      <c r="C3310" s="251" t="s">
        <v>4257</v>
      </c>
      <c r="D3310" s="251" t="s">
        <v>4183</v>
      </c>
      <c r="E3310" s="251"/>
      <c r="F3310" s="251"/>
      <c r="G3310" s="251" t="s">
        <v>23</v>
      </c>
      <c r="H3310" s="251" t="s">
        <v>23</v>
      </c>
      <c r="I3310" s="679">
        <v>15.363</v>
      </c>
      <c r="J3310" s="251" t="s">
        <v>956</v>
      </c>
      <c r="K3310" s="251" t="s">
        <v>4073</v>
      </c>
      <c r="L3310" s="239"/>
      <c r="M3310" s="239"/>
      <c r="N3310" s="239"/>
      <c r="O3310" s="239"/>
    </row>
    <row r="3311" spans="2:15" ht="29">
      <c r="B3311" s="251" t="s">
        <v>1438</v>
      </c>
      <c r="C3311" s="251" t="s">
        <v>4257</v>
      </c>
      <c r="D3311" s="251" t="s">
        <v>4183</v>
      </c>
      <c r="E3311" s="251"/>
      <c r="F3311" s="251"/>
      <c r="G3311" s="251" t="s">
        <v>23</v>
      </c>
      <c r="H3311" s="251" t="s">
        <v>23</v>
      </c>
      <c r="I3311" s="679">
        <v>54.076999999999998</v>
      </c>
      <c r="J3311" s="251" t="s">
        <v>956</v>
      </c>
      <c r="K3311" s="251" t="s">
        <v>4073</v>
      </c>
      <c r="L3311" s="239"/>
      <c r="M3311" s="239"/>
      <c r="N3311" s="239"/>
      <c r="O3311" s="239"/>
    </row>
    <row r="3312" spans="2:15" ht="29">
      <c r="B3312" s="251" t="s">
        <v>1438</v>
      </c>
      <c r="C3312" s="251" t="s">
        <v>4257</v>
      </c>
      <c r="D3312" s="251" t="s">
        <v>4183</v>
      </c>
      <c r="E3312" s="251"/>
      <c r="F3312" s="251"/>
      <c r="G3312" s="251" t="s">
        <v>23</v>
      </c>
      <c r="H3312" s="251" t="s">
        <v>23</v>
      </c>
      <c r="I3312" s="679">
        <v>17.771000000000001</v>
      </c>
      <c r="J3312" s="251" t="s">
        <v>956</v>
      </c>
      <c r="K3312" s="251" t="s">
        <v>4073</v>
      </c>
      <c r="L3312" s="239"/>
      <c r="M3312" s="239"/>
      <c r="N3312" s="239"/>
      <c r="O3312" s="239"/>
    </row>
    <row r="3313" spans="2:15" ht="29">
      <c r="B3313" s="251" t="s">
        <v>1438</v>
      </c>
      <c r="C3313" s="251" t="s">
        <v>4257</v>
      </c>
      <c r="D3313" s="251" t="s">
        <v>4183</v>
      </c>
      <c r="E3313" s="251"/>
      <c r="F3313" s="251"/>
      <c r="G3313" s="251" t="s">
        <v>23</v>
      </c>
      <c r="H3313" s="251" t="s">
        <v>23</v>
      </c>
      <c r="I3313" s="679">
        <v>3.4169999999999998</v>
      </c>
      <c r="J3313" s="251" t="s">
        <v>956</v>
      </c>
      <c r="K3313" s="251" t="s">
        <v>4073</v>
      </c>
      <c r="L3313" s="239"/>
      <c r="M3313" s="239"/>
      <c r="N3313" s="239"/>
      <c r="O3313" s="239"/>
    </row>
    <row r="3314" spans="2:15" ht="29">
      <c r="B3314" s="251" t="s">
        <v>1438</v>
      </c>
      <c r="C3314" s="251" t="s">
        <v>4257</v>
      </c>
      <c r="D3314" s="251" t="s">
        <v>4012</v>
      </c>
      <c r="E3314" s="251"/>
      <c r="F3314" s="251"/>
      <c r="G3314" s="251" t="s">
        <v>23</v>
      </c>
      <c r="H3314" s="251" t="s">
        <v>23</v>
      </c>
      <c r="I3314" s="679">
        <v>12.500999999999999</v>
      </c>
      <c r="J3314" s="251" t="s">
        <v>956</v>
      </c>
      <c r="K3314" s="251" t="s">
        <v>2495</v>
      </c>
      <c r="L3314" s="239"/>
      <c r="M3314" s="239"/>
      <c r="N3314" s="239"/>
      <c r="O3314" s="239"/>
    </row>
    <row r="3315" spans="2:15" ht="29">
      <c r="B3315" s="251" t="s">
        <v>1438</v>
      </c>
      <c r="C3315" s="251" t="s">
        <v>4257</v>
      </c>
      <c r="D3315" s="251" t="s">
        <v>4183</v>
      </c>
      <c r="E3315" s="251"/>
      <c r="F3315" s="251"/>
      <c r="G3315" s="251" t="s">
        <v>23</v>
      </c>
      <c r="H3315" s="251" t="s">
        <v>23</v>
      </c>
      <c r="I3315" s="679">
        <v>13.784000000000001</v>
      </c>
      <c r="J3315" s="251" t="s">
        <v>956</v>
      </c>
      <c r="K3315" s="251" t="s">
        <v>4073</v>
      </c>
      <c r="L3315" s="239"/>
      <c r="M3315" s="239"/>
      <c r="N3315" s="239"/>
      <c r="O3315" s="239"/>
    </row>
    <row r="3316" spans="2:15" ht="29">
      <c r="B3316" s="251" t="s">
        <v>1438</v>
      </c>
      <c r="C3316" s="251" t="s">
        <v>4257</v>
      </c>
      <c r="D3316" s="251" t="s">
        <v>4183</v>
      </c>
      <c r="E3316" s="251"/>
      <c r="F3316" s="251"/>
      <c r="G3316" s="251" t="s">
        <v>23</v>
      </c>
      <c r="H3316" s="251" t="s">
        <v>23</v>
      </c>
      <c r="I3316" s="679">
        <v>59.198999999999998</v>
      </c>
      <c r="J3316" s="251" t="s">
        <v>956</v>
      </c>
      <c r="K3316" s="251" t="s">
        <v>4073</v>
      </c>
      <c r="L3316" s="239"/>
      <c r="M3316" s="239"/>
      <c r="N3316" s="239"/>
      <c r="O3316" s="239"/>
    </row>
    <row r="3317" spans="2:15" ht="29">
      <c r="B3317" s="251" t="s">
        <v>1438</v>
      </c>
      <c r="C3317" s="251" t="s">
        <v>4257</v>
      </c>
      <c r="D3317" s="251" t="s">
        <v>4183</v>
      </c>
      <c r="E3317" s="251"/>
      <c r="F3317" s="251"/>
      <c r="G3317" s="251" t="s">
        <v>23</v>
      </c>
      <c r="H3317" s="251" t="s">
        <v>23</v>
      </c>
      <c r="I3317" s="679">
        <v>13.409000000000001</v>
      </c>
      <c r="J3317" s="251" t="s">
        <v>956</v>
      </c>
      <c r="K3317" s="251" t="s">
        <v>4073</v>
      </c>
      <c r="L3317" s="239"/>
      <c r="M3317" s="239"/>
      <c r="N3317" s="239"/>
      <c r="O3317" s="239"/>
    </row>
    <row r="3318" spans="2:15" ht="29">
      <c r="B3318" s="251" t="s">
        <v>1438</v>
      </c>
      <c r="C3318" s="251" t="s">
        <v>4257</v>
      </c>
      <c r="D3318" s="251" t="s">
        <v>4183</v>
      </c>
      <c r="E3318" s="251"/>
      <c r="F3318" s="251"/>
      <c r="G3318" s="251" t="s">
        <v>23</v>
      </c>
      <c r="H3318" s="251" t="s">
        <v>23</v>
      </c>
      <c r="I3318" s="679">
        <v>10.837</v>
      </c>
      <c r="J3318" s="251" t="s">
        <v>956</v>
      </c>
      <c r="K3318" s="251" t="s">
        <v>4073</v>
      </c>
      <c r="L3318" s="239"/>
      <c r="M3318" s="239"/>
      <c r="N3318" s="239"/>
      <c r="O3318" s="239"/>
    </row>
    <row r="3319" spans="2:15" ht="29">
      <c r="B3319" s="251" t="s">
        <v>1438</v>
      </c>
      <c r="C3319" s="251" t="s">
        <v>4257</v>
      </c>
      <c r="D3319" s="251" t="s">
        <v>4183</v>
      </c>
      <c r="E3319" s="251"/>
      <c r="F3319" s="251"/>
      <c r="G3319" s="251" t="s">
        <v>23</v>
      </c>
      <c r="H3319" s="251" t="s">
        <v>23</v>
      </c>
      <c r="I3319" s="679">
        <v>7.0629999999999997</v>
      </c>
      <c r="J3319" s="251" t="s">
        <v>956</v>
      </c>
      <c r="K3319" s="251" t="s">
        <v>4073</v>
      </c>
      <c r="L3319" s="239"/>
      <c r="M3319" s="239"/>
      <c r="N3319" s="239"/>
      <c r="O3319" s="239"/>
    </row>
    <row r="3320" spans="2:15" ht="29">
      <c r="B3320" s="251" t="s">
        <v>1438</v>
      </c>
      <c r="C3320" s="251" t="s">
        <v>4257</v>
      </c>
      <c r="D3320" s="251" t="s">
        <v>4183</v>
      </c>
      <c r="E3320" s="251"/>
      <c r="F3320" s="251"/>
      <c r="G3320" s="251" t="s">
        <v>23</v>
      </c>
      <c r="H3320" s="251" t="s">
        <v>23</v>
      </c>
      <c r="I3320" s="679">
        <v>8.7799999999999994</v>
      </c>
      <c r="J3320" s="251" t="s">
        <v>956</v>
      </c>
      <c r="K3320" s="251" t="s">
        <v>4073</v>
      </c>
      <c r="L3320" s="239"/>
      <c r="M3320" s="239"/>
      <c r="N3320" s="239"/>
      <c r="O3320" s="239"/>
    </row>
    <row r="3321" spans="2:15" ht="29">
      <c r="B3321" s="251" t="s">
        <v>1438</v>
      </c>
      <c r="C3321" s="251" t="s">
        <v>4257</v>
      </c>
      <c r="D3321" s="251" t="s">
        <v>4183</v>
      </c>
      <c r="E3321" s="251"/>
      <c r="F3321" s="251"/>
      <c r="G3321" s="251" t="s">
        <v>23</v>
      </c>
      <c r="H3321" s="251" t="s">
        <v>23</v>
      </c>
      <c r="I3321" s="679">
        <v>17.167999999999999</v>
      </c>
      <c r="J3321" s="251" t="s">
        <v>956</v>
      </c>
      <c r="K3321" s="251" t="s">
        <v>4073</v>
      </c>
      <c r="L3321" s="239"/>
      <c r="M3321" s="239"/>
      <c r="N3321" s="239"/>
      <c r="O3321" s="239"/>
    </row>
    <row r="3322" spans="2:15" ht="29">
      <c r="B3322" s="251" t="s">
        <v>1438</v>
      </c>
      <c r="C3322" s="251" t="s">
        <v>4257</v>
      </c>
      <c r="D3322" s="251" t="s">
        <v>4183</v>
      </c>
      <c r="E3322" s="251"/>
      <c r="F3322" s="251"/>
      <c r="G3322" s="251" t="s">
        <v>23</v>
      </c>
      <c r="H3322" s="251" t="s">
        <v>23</v>
      </c>
      <c r="I3322" s="679">
        <v>17.439</v>
      </c>
      <c r="J3322" s="251" t="s">
        <v>956</v>
      </c>
      <c r="K3322" s="251" t="s">
        <v>4073</v>
      </c>
      <c r="L3322" s="239"/>
      <c r="M3322" s="239"/>
      <c r="N3322" s="239"/>
      <c r="O3322" s="239"/>
    </row>
    <row r="3323" spans="2:15" ht="29">
      <c r="B3323" s="251" t="s">
        <v>1438</v>
      </c>
      <c r="C3323" s="251" t="s">
        <v>4257</v>
      </c>
      <c r="D3323" s="251" t="s">
        <v>4183</v>
      </c>
      <c r="E3323" s="251"/>
      <c r="F3323" s="251"/>
      <c r="G3323" s="251" t="s">
        <v>23</v>
      </c>
      <c r="H3323" s="251" t="s">
        <v>23</v>
      </c>
      <c r="I3323" s="679">
        <v>18.513999999999999</v>
      </c>
      <c r="J3323" s="251" t="s">
        <v>956</v>
      </c>
      <c r="K3323" s="251" t="s">
        <v>4073</v>
      </c>
      <c r="L3323" s="239"/>
      <c r="M3323" s="239"/>
      <c r="N3323" s="239"/>
      <c r="O3323" s="239"/>
    </row>
    <row r="3324" spans="2:15" ht="29">
      <c r="B3324" s="251" t="s">
        <v>1438</v>
      </c>
      <c r="C3324" s="251" t="s">
        <v>4257</v>
      </c>
      <c r="D3324" s="251" t="s">
        <v>4183</v>
      </c>
      <c r="E3324" s="251"/>
      <c r="F3324" s="251"/>
      <c r="G3324" s="251" t="s">
        <v>23</v>
      </c>
      <c r="H3324" s="251" t="s">
        <v>23</v>
      </c>
      <c r="I3324" s="679">
        <v>24.742000000000001</v>
      </c>
      <c r="J3324" s="251" t="s">
        <v>956</v>
      </c>
      <c r="K3324" s="251" t="s">
        <v>4073</v>
      </c>
      <c r="L3324" s="239"/>
      <c r="M3324" s="239"/>
      <c r="N3324" s="239"/>
      <c r="O3324" s="239"/>
    </row>
    <row r="3325" spans="2:15" ht="29">
      <c r="B3325" s="251" t="s">
        <v>1438</v>
      </c>
      <c r="C3325" s="251" t="s">
        <v>4257</v>
      </c>
      <c r="D3325" s="251" t="s">
        <v>4183</v>
      </c>
      <c r="E3325" s="251"/>
      <c r="F3325" s="251"/>
      <c r="G3325" s="251" t="s">
        <v>23</v>
      </c>
      <c r="H3325" s="251" t="s">
        <v>23</v>
      </c>
      <c r="I3325" s="679">
        <v>7.2539999999999996</v>
      </c>
      <c r="J3325" s="251" t="s">
        <v>956</v>
      </c>
      <c r="K3325" s="251" t="s">
        <v>4073</v>
      </c>
      <c r="L3325" s="239"/>
      <c r="M3325" s="239"/>
      <c r="N3325" s="239"/>
      <c r="O3325" s="239"/>
    </row>
    <row r="3326" spans="2:15" ht="29">
      <c r="B3326" s="251" t="s">
        <v>1438</v>
      </c>
      <c r="C3326" s="251" t="s">
        <v>4257</v>
      </c>
      <c r="D3326" s="251" t="s">
        <v>4183</v>
      </c>
      <c r="E3326" s="251"/>
      <c r="F3326" s="251"/>
      <c r="G3326" s="251" t="s">
        <v>23</v>
      </c>
      <c r="H3326" s="251" t="s">
        <v>23</v>
      </c>
      <c r="I3326" s="679">
        <v>17.341000000000001</v>
      </c>
      <c r="J3326" s="251" t="s">
        <v>956</v>
      </c>
      <c r="K3326" s="251" t="s">
        <v>4073</v>
      </c>
      <c r="L3326" s="239"/>
      <c r="M3326" s="239"/>
      <c r="N3326" s="239"/>
      <c r="O3326" s="239"/>
    </row>
    <row r="3327" spans="2:15" ht="29">
      <c r="B3327" s="251" t="s">
        <v>1438</v>
      </c>
      <c r="C3327" s="251" t="s">
        <v>4257</v>
      </c>
      <c r="D3327" s="251" t="s">
        <v>4183</v>
      </c>
      <c r="E3327" s="251"/>
      <c r="F3327" s="251"/>
      <c r="G3327" s="251" t="s">
        <v>23</v>
      </c>
      <c r="H3327" s="251" t="s">
        <v>23</v>
      </c>
      <c r="I3327" s="679">
        <v>9.343</v>
      </c>
      <c r="J3327" s="251" t="s">
        <v>956</v>
      </c>
      <c r="K3327" s="251" t="s">
        <v>4073</v>
      </c>
      <c r="L3327" s="239"/>
      <c r="M3327" s="239"/>
      <c r="N3327" s="239"/>
      <c r="O3327" s="239"/>
    </row>
    <row r="3328" spans="2:15" ht="29">
      <c r="B3328" s="251" t="s">
        <v>1438</v>
      </c>
      <c r="C3328" s="251" t="s">
        <v>4257</v>
      </c>
      <c r="D3328" s="251" t="s">
        <v>4183</v>
      </c>
      <c r="E3328" s="251"/>
      <c r="F3328" s="251"/>
      <c r="G3328" s="251" t="s">
        <v>23</v>
      </c>
      <c r="H3328" s="251" t="s">
        <v>23</v>
      </c>
      <c r="I3328" s="679">
        <v>11.003</v>
      </c>
      <c r="J3328" s="251" t="s">
        <v>956</v>
      </c>
      <c r="K3328" s="251" t="s">
        <v>4073</v>
      </c>
      <c r="L3328" s="239"/>
      <c r="M3328" s="239"/>
      <c r="N3328" s="239"/>
      <c r="O3328" s="239"/>
    </row>
    <row r="3329" spans="2:15" ht="29">
      <c r="B3329" s="251" t="s">
        <v>1438</v>
      </c>
      <c r="C3329" s="251" t="s">
        <v>4257</v>
      </c>
      <c r="D3329" s="251" t="s">
        <v>4183</v>
      </c>
      <c r="E3329" s="251"/>
      <c r="F3329" s="251"/>
      <c r="G3329" s="251" t="s">
        <v>23</v>
      </c>
      <c r="H3329" s="251" t="s">
        <v>23</v>
      </c>
      <c r="I3329" s="679">
        <v>9.4209999999999994</v>
      </c>
      <c r="J3329" s="251" t="s">
        <v>956</v>
      </c>
      <c r="K3329" s="251" t="s">
        <v>4073</v>
      </c>
      <c r="L3329" s="239"/>
      <c r="M3329" s="239"/>
      <c r="N3329" s="239"/>
      <c r="O3329" s="239"/>
    </row>
    <row r="3330" spans="2:15" ht="29">
      <c r="B3330" s="251" t="s">
        <v>1438</v>
      </c>
      <c r="C3330" s="251" t="s">
        <v>4257</v>
      </c>
      <c r="D3330" s="251" t="s">
        <v>4183</v>
      </c>
      <c r="E3330" s="251"/>
      <c r="F3330" s="251"/>
      <c r="G3330" s="251" t="s">
        <v>23</v>
      </c>
      <c r="H3330" s="251" t="s">
        <v>23</v>
      </c>
      <c r="I3330" s="679">
        <v>12.409000000000001</v>
      </c>
      <c r="J3330" s="251" t="s">
        <v>956</v>
      </c>
      <c r="K3330" s="251" t="s">
        <v>4073</v>
      </c>
      <c r="L3330" s="239"/>
      <c r="M3330" s="239"/>
      <c r="N3330" s="239"/>
      <c r="O3330" s="239"/>
    </row>
    <row r="3331" spans="2:15" ht="29">
      <c r="B3331" s="251" t="s">
        <v>1438</v>
      </c>
      <c r="C3331" s="251" t="s">
        <v>4257</v>
      </c>
      <c r="D3331" s="251" t="s">
        <v>4183</v>
      </c>
      <c r="E3331" s="251"/>
      <c r="F3331" s="251"/>
      <c r="G3331" s="251" t="s">
        <v>23</v>
      </c>
      <c r="H3331" s="251" t="s">
        <v>23</v>
      </c>
      <c r="I3331" s="679">
        <v>17.872</v>
      </c>
      <c r="J3331" s="251" t="s">
        <v>956</v>
      </c>
      <c r="K3331" s="251" t="s">
        <v>4073</v>
      </c>
      <c r="L3331" s="239"/>
      <c r="M3331" s="239"/>
      <c r="N3331" s="239"/>
      <c r="O3331" s="239"/>
    </row>
    <row r="3332" spans="2:15" ht="29">
      <c r="B3332" s="251" t="s">
        <v>1438</v>
      </c>
      <c r="C3332" s="251" t="s">
        <v>4257</v>
      </c>
      <c r="D3332" s="251" t="s">
        <v>4183</v>
      </c>
      <c r="E3332" s="251"/>
      <c r="F3332" s="251"/>
      <c r="G3332" s="251" t="s">
        <v>23</v>
      </c>
      <c r="H3332" s="251" t="s">
        <v>23</v>
      </c>
      <c r="I3332" s="679">
        <v>16.289000000000001</v>
      </c>
      <c r="J3332" s="251" t="s">
        <v>956</v>
      </c>
      <c r="K3332" s="251" t="s">
        <v>4073</v>
      </c>
      <c r="L3332" s="239"/>
      <c r="M3332" s="239"/>
      <c r="N3332" s="239"/>
      <c r="O3332" s="239"/>
    </row>
    <row r="3333" spans="2:15" ht="29">
      <c r="B3333" s="251" t="s">
        <v>1438</v>
      </c>
      <c r="C3333" s="251" t="s">
        <v>4257</v>
      </c>
      <c r="D3333" s="251" t="s">
        <v>4183</v>
      </c>
      <c r="E3333" s="251"/>
      <c r="F3333" s="251"/>
      <c r="G3333" s="251" t="s">
        <v>23</v>
      </c>
      <c r="H3333" s="251" t="s">
        <v>23</v>
      </c>
      <c r="I3333" s="679">
        <v>16.759</v>
      </c>
      <c r="J3333" s="251" t="s">
        <v>956</v>
      </c>
      <c r="K3333" s="251" t="s">
        <v>4073</v>
      </c>
      <c r="L3333" s="239"/>
      <c r="M3333" s="239"/>
      <c r="N3333" s="239"/>
      <c r="O3333" s="239"/>
    </row>
    <row r="3334" spans="2:15" ht="29">
      <c r="B3334" s="251" t="s">
        <v>1438</v>
      </c>
      <c r="C3334" s="251" t="s">
        <v>4257</v>
      </c>
      <c r="D3334" s="251" t="s">
        <v>4183</v>
      </c>
      <c r="E3334" s="251"/>
      <c r="F3334" s="251"/>
      <c r="G3334" s="251" t="s">
        <v>23</v>
      </c>
      <c r="H3334" s="251" t="s">
        <v>23</v>
      </c>
      <c r="I3334" s="679">
        <v>12.653</v>
      </c>
      <c r="J3334" s="251" t="s">
        <v>956</v>
      </c>
      <c r="K3334" s="251" t="s">
        <v>4073</v>
      </c>
      <c r="L3334" s="239"/>
      <c r="M3334" s="239"/>
      <c r="N3334" s="239"/>
      <c r="O3334" s="239"/>
    </row>
    <row r="3335" spans="2:15" ht="29">
      <c r="B3335" s="251" t="s">
        <v>1438</v>
      </c>
      <c r="C3335" s="251" t="s">
        <v>4257</v>
      </c>
      <c r="D3335" s="251" t="s">
        <v>4183</v>
      </c>
      <c r="E3335" s="251"/>
      <c r="F3335" s="251"/>
      <c r="G3335" s="251" t="s">
        <v>23</v>
      </c>
      <c r="H3335" s="251" t="s">
        <v>23</v>
      </c>
      <c r="I3335" s="679">
        <v>17.734000000000002</v>
      </c>
      <c r="J3335" s="251" t="s">
        <v>956</v>
      </c>
      <c r="K3335" s="251" t="s">
        <v>4073</v>
      </c>
      <c r="L3335" s="239"/>
      <c r="M3335" s="239"/>
      <c r="N3335" s="239"/>
      <c r="O3335" s="239"/>
    </row>
    <row r="3336" spans="2:15" ht="29">
      <c r="B3336" s="251" t="s">
        <v>1438</v>
      </c>
      <c r="C3336" s="251" t="s">
        <v>4257</v>
      </c>
      <c r="D3336" s="251" t="s">
        <v>4183</v>
      </c>
      <c r="E3336" s="251"/>
      <c r="F3336" s="251"/>
      <c r="G3336" s="251" t="s">
        <v>23</v>
      </c>
      <c r="H3336" s="251" t="s">
        <v>23</v>
      </c>
      <c r="I3336" s="679">
        <v>17.658000000000001</v>
      </c>
      <c r="J3336" s="251" t="s">
        <v>956</v>
      </c>
      <c r="K3336" s="251" t="s">
        <v>4073</v>
      </c>
      <c r="L3336" s="239"/>
      <c r="M3336" s="239"/>
      <c r="N3336" s="239"/>
      <c r="O3336" s="239"/>
    </row>
    <row r="3337" spans="2:15" ht="29">
      <c r="B3337" s="251" t="s">
        <v>1438</v>
      </c>
      <c r="C3337" s="251" t="s">
        <v>4257</v>
      </c>
      <c r="D3337" s="251" t="s">
        <v>4183</v>
      </c>
      <c r="E3337" s="251"/>
      <c r="F3337" s="251"/>
      <c r="G3337" s="251" t="s">
        <v>23</v>
      </c>
      <c r="H3337" s="251" t="s">
        <v>23</v>
      </c>
      <c r="I3337" s="679">
        <v>17.654</v>
      </c>
      <c r="J3337" s="251" t="s">
        <v>956</v>
      </c>
      <c r="K3337" s="251" t="s">
        <v>4073</v>
      </c>
      <c r="L3337" s="239"/>
      <c r="M3337" s="239"/>
      <c r="N3337" s="239"/>
      <c r="O3337" s="239"/>
    </row>
    <row r="3338" spans="2:15" ht="29">
      <c r="B3338" s="251" t="s">
        <v>1438</v>
      </c>
      <c r="C3338" s="251" t="s">
        <v>4257</v>
      </c>
      <c r="D3338" s="251" t="s">
        <v>4183</v>
      </c>
      <c r="E3338" s="251"/>
      <c r="F3338" s="251"/>
      <c r="G3338" s="251" t="s">
        <v>23</v>
      </c>
      <c r="H3338" s="251" t="s">
        <v>23</v>
      </c>
      <c r="I3338" s="679">
        <v>5.71</v>
      </c>
      <c r="J3338" s="251" t="s">
        <v>956</v>
      </c>
      <c r="K3338" s="251" t="s">
        <v>4073</v>
      </c>
      <c r="L3338" s="239"/>
      <c r="M3338" s="239"/>
      <c r="N3338" s="239"/>
      <c r="O3338" s="239"/>
    </row>
    <row r="3339" spans="2:15" ht="29">
      <c r="B3339" s="251" t="s">
        <v>1438</v>
      </c>
      <c r="C3339" s="251" t="s">
        <v>4257</v>
      </c>
      <c r="D3339" s="251" t="s">
        <v>4183</v>
      </c>
      <c r="E3339" s="251"/>
      <c r="F3339" s="251"/>
      <c r="G3339" s="251" t="s">
        <v>23</v>
      </c>
      <c r="H3339" s="251" t="s">
        <v>23</v>
      </c>
      <c r="I3339" s="679">
        <v>65.012</v>
      </c>
      <c r="J3339" s="251" t="s">
        <v>956</v>
      </c>
      <c r="K3339" s="251" t="s">
        <v>4073</v>
      </c>
      <c r="L3339" s="239"/>
      <c r="M3339" s="239"/>
      <c r="N3339" s="239"/>
      <c r="O3339" s="239"/>
    </row>
    <row r="3340" spans="2:15" ht="29">
      <c r="B3340" s="251" t="s">
        <v>1438</v>
      </c>
      <c r="C3340" s="251" t="s">
        <v>4257</v>
      </c>
      <c r="D3340" s="251" t="s">
        <v>4183</v>
      </c>
      <c r="E3340" s="251"/>
      <c r="F3340" s="251"/>
      <c r="G3340" s="251" t="s">
        <v>23</v>
      </c>
      <c r="H3340" s="251" t="s">
        <v>23</v>
      </c>
      <c r="I3340" s="679">
        <v>10.144</v>
      </c>
      <c r="J3340" s="251" t="s">
        <v>956</v>
      </c>
      <c r="K3340" s="251" t="s">
        <v>4073</v>
      </c>
      <c r="L3340" s="239"/>
      <c r="M3340" s="239"/>
      <c r="N3340" s="239"/>
      <c r="O3340" s="239"/>
    </row>
    <row r="3341" spans="2:15" ht="29">
      <c r="B3341" s="251" t="s">
        <v>1438</v>
      </c>
      <c r="C3341" s="251" t="s">
        <v>4257</v>
      </c>
      <c r="D3341" s="251" t="s">
        <v>4012</v>
      </c>
      <c r="E3341" s="251"/>
      <c r="F3341" s="251"/>
      <c r="G3341" s="251" t="s">
        <v>23</v>
      </c>
      <c r="H3341" s="251" t="s">
        <v>23</v>
      </c>
      <c r="I3341" s="679">
        <v>2.1539999999999999</v>
      </c>
      <c r="J3341" s="251" t="s">
        <v>956</v>
      </c>
      <c r="K3341" s="251" t="s">
        <v>2495</v>
      </c>
      <c r="L3341" s="239"/>
      <c r="M3341" s="239"/>
      <c r="N3341" s="239"/>
      <c r="O3341" s="239"/>
    </row>
    <row r="3342" spans="2:15" ht="29">
      <c r="B3342" s="251" t="s">
        <v>1438</v>
      </c>
      <c r="C3342" s="251" t="s">
        <v>4257</v>
      </c>
      <c r="D3342" s="251" t="s">
        <v>4183</v>
      </c>
      <c r="E3342" s="251"/>
      <c r="F3342" s="251"/>
      <c r="G3342" s="251" t="s">
        <v>23</v>
      </c>
      <c r="H3342" s="251" t="s">
        <v>23</v>
      </c>
      <c r="I3342" s="679">
        <v>17.495999999999999</v>
      </c>
      <c r="J3342" s="251" t="s">
        <v>956</v>
      </c>
      <c r="K3342" s="251" t="s">
        <v>4073</v>
      </c>
      <c r="L3342" s="239"/>
      <c r="M3342" s="239"/>
      <c r="N3342" s="239"/>
      <c r="O3342" s="239"/>
    </row>
    <row r="3343" spans="2:15" ht="29">
      <c r="B3343" s="251" t="s">
        <v>1438</v>
      </c>
      <c r="C3343" s="251" t="s">
        <v>4257</v>
      </c>
      <c r="D3343" s="251" t="s">
        <v>4183</v>
      </c>
      <c r="E3343" s="251"/>
      <c r="F3343" s="251"/>
      <c r="G3343" s="251" t="s">
        <v>23</v>
      </c>
      <c r="H3343" s="251" t="s">
        <v>23</v>
      </c>
      <c r="I3343" s="679">
        <v>6.61</v>
      </c>
      <c r="J3343" s="251" t="s">
        <v>956</v>
      </c>
      <c r="K3343" s="251" t="s">
        <v>4073</v>
      </c>
      <c r="L3343" s="239"/>
      <c r="M3343" s="239"/>
      <c r="N3343" s="239"/>
      <c r="O3343" s="239"/>
    </row>
    <row r="3344" spans="2:15" ht="29">
      <c r="B3344" s="251" t="s">
        <v>1438</v>
      </c>
      <c r="C3344" s="251" t="s">
        <v>4257</v>
      </c>
      <c r="D3344" s="251" t="s">
        <v>4183</v>
      </c>
      <c r="E3344" s="251"/>
      <c r="F3344" s="251"/>
      <c r="G3344" s="251" t="s">
        <v>23</v>
      </c>
      <c r="H3344" s="251" t="s">
        <v>23</v>
      </c>
      <c r="I3344" s="679">
        <v>8.2319999999999993</v>
      </c>
      <c r="J3344" s="251" t="s">
        <v>956</v>
      </c>
      <c r="K3344" s="251" t="s">
        <v>4073</v>
      </c>
      <c r="L3344" s="239"/>
      <c r="M3344" s="239"/>
      <c r="N3344" s="239"/>
      <c r="O3344" s="239"/>
    </row>
    <row r="3345" spans="2:15" ht="29">
      <c r="B3345" s="251" t="s">
        <v>1438</v>
      </c>
      <c r="C3345" s="251" t="s">
        <v>4257</v>
      </c>
      <c r="D3345" s="251" t="s">
        <v>4183</v>
      </c>
      <c r="E3345" s="251"/>
      <c r="F3345" s="251"/>
      <c r="G3345" s="251" t="s">
        <v>23</v>
      </c>
      <c r="H3345" s="251" t="s">
        <v>23</v>
      </c>
      <c r="I3345" s="679">
        <v>14.601000000000001</v>
      </c>
      <c r="J3345" s="251" t="s">
        <v>956</v>
      </c>
      <c r="K3345" s="251" t="s">
        <v>4073</v>
      </c>
      <c r="L3345" s="239"/>
      <c r="M3345" s="239"/>
      <c r="N3345" s="239"/>
      <c r="O3345" s="239"/>
    </row>
    <row r="3346" spans="2:15" ht="29">
      <c r="B3346" s="251" t="s">
        <v>1438</v>
      </c>
      <c r="C3346" s="251" t="s">
        <v>4257</v>
      </c>
      <c r="D3346" s="251" t="s">
        <v>4183</v>
      </c>
      <c r="E3346" s="251"/>
      <c r="F3346" s="251"/>
      <c r="G3346" s="251" t="s">
        <v>23</v>
      </c>
      <c r="H3346" s="251" t="s">
        <v>23</v>
      </c>
      <c r="I3346" s="679">
        <v>15.353</v>
      </c>
      <c r="J3346" s="251" t="s">
        <v>956</v>
      </c>
      <c r="K3346" s="251" t="s">
        <v>4073</v>
      </c>
      <c r="L3346" s="239"/>
      <c r="M3346" s="239"/>
      <c r="N3346" s="239"/>
      <c r="O3346" s="239"/>
    </row>
    <row r="3347" spans="2:15" ht="29">
      <c r="B3347" s="251" t="s">
        <v>1438</v>
      </c>
      <c r="C3347" s="251" t="s">
        <v>4257</v>
      </c>
      <c r="D3347" s="251" t="s">
        <v>4012</v>
      </c>
      <c r="E3347" s="251"/>
      <c r="F3347" s="251"/>
      <c r="G3347" s="251" t="s">
        <v>23</v>
      </c>
      <c r="H3347" s="251" t="s">
        <v>23</v>
      </c>
      <c r="I3347" s="679">
        <v>17.18</v>
      </c>
      <c r="J3347" s="251" t="s">
        <v>956</v>
      </c>
      <c r="K3347" s="251" t="s">
        <v>2495</v>
      </c>
      <c r="L3347" s="239"/>
      <c r="M3347" s="239"/>
      <c r="N3347" s="239"/>
      <c r="O3347" s="239"/>
    </row>
    <row r="3348" spans="2:15" ht="29">
      <c r="B3348" s="251" t="s">
        <v>1438</v>
      </c>
      <c r="C3348" s="251" t="s">
        <v>4257</v>
      </c>
      <c r="D3348" s="251" t="s">
        <v>4012</v>
      </c>
      <c r="E3348" s="251"/>
      <c r="F3348" s="251"/>
      <c r="G3348" s="251" t="s">
        <v>23</v>
      </c>
      <c r="H3348" s="251" t="s">
        <v>23</v>
      </c>
      <c r="I3348" s="679">
        <v>1.161</v>
      </c>
      <c r="J3348" s="251" t="s">
        <v>956</v>
      </c>
      <c r="K3348" s="251" t="s">
        <v>2495</v>
      </c>
      <c r="L3348" s="239"/>
      <c r="M3348" s="239"/>
      <c r="N3348" s="239"/>
      <c r="O3348" s="239"/>
    </row>
    <row r="3349" spans="2:15" ht="29">
      <c r="B3349" s="251" t="s">
        <v>1438</v>
      </c>
      <c r="C3349" s="251" t="s">
        <v>4257</v>
      </c>
      <c r="D3349" s="251" t="s">
        <v>4012</v>
      </c>
      <c r="E3349" s="251"/>
      <c r="F3349" s="251"/>
      <c r="G3349" s="251" t="s">
        <v>23</v>
      </c>
      <c r="H3349" s="251" t="s">
        <v>23</v>
      </c>
      <c r="I3349" s="679">
        <v>3.01</v>
      </c>
      <c r="J3349" s="251" t="s">
        <v>956</v>
      </c>
      <c r="K3349" s="251" t="s">
        <v>2495</v>
      </c>
      <c r="L3349" s="239"/>
      <c r="M3349" s="239"/>
      <c r="N3349" s="239"/>
      <c r="O3349" s="239"/>
    </row>
    <row r="3350" spans="2:15" ht="29">
      <c r="B3350" s="251" t="s">
        <v>1438</v>
      </c>
      <c r="C3350" s="251" t="s">
        <v>4257</v>
      </c>
      <c r="D3350" s="251" t="s">
        <v>4012</v>
      </c>
      <c r="E3350" s="251"/>
      <c r="F3350" s="251"/>
      <c r="G3350" s="251" t="s">
        <v>23</v>
      </c>
      <c r="H3350" s="251" t="s">
        <v>23</v>
      </c>
      <c r="I3350" s="679">
        <v>7.556</v>
      </c>
      <c r="J3350" s="251" t="s">
        <v>956</v>
      </c>
      <c r="K3350" s="251" t="s">
        <v>2495</v>
      </c>
      <c r="L3350" s="239"/>
      <c r="M3350" s="239"/>
      <c r="N3350" s="239"/>
      <c r="O3350" s="239"/>
    </row>
    <row r="3351" spans="2:15" ht="29">
      <c r="B3351" s="251" t="s">
        <v>1438</v>
      </c>
      <c r="C3351" s="251" t="s">
        <v>4257</v>
      </c>
      <c r="D3351" s="251" t="s">
        <v>4012</v>
      </c>
      <c r="E3351" s="251"/>
      <c r="F3351" s="251"/>
      <c r="G3351" s="251" t="s">
        <v>23</v>
      </c>
      <c r="H3351" s="251" t="s">
        <v>23</v>
      </c>
      <c r="I3351" s="679">
        <v>4.8280000000000003</v>
      </c>
      <c r="J3351" s="251" t="s">
        <v>956</v>
      </c>
      <c r="K3351" s="251" t="s">
        <v>2495</v>
      </c>
      <c r="L3351" s="239"/>
      <c r="M3351" s="239"/>
      <c r="N3351" s="239"/>
      <c r="O3351" s="239"/>
    </row>
    <row r="3352" spans="2:15" ht="29">
      <c r="B3352" s="251" t="s">
        <v>1438</v>
      </c>
      <c r="C3352" s="251" t="s">
        <v>4257</v>
      </c>
      <c r="D3352" s="251" t="s">
        <v>4012</v>
      </c>
      <c r="E3352" s="251"/>
      <c r="F3352" s="251"/>
      <c r="G3352" s="251" t="s">
        <v>23</v>
      </c>
      <c r="H3352" s="251" t="s">
        <v>23</v>
      </c>
      <c r="I3352" s="679">
        <v>8.5869999999999997</v>
      </c>
      <c r="J3352" s="251" t="s">
        <v>956</v>
      </c>
      <c r="K3352" s="251" t="s">
        <v>2495</v>
      </c>
      <c r="L3352" s="239"/>
      <c r="M3352" s="239"/>
      <c r="N3352" s="239"/>
      <c r="O3352" s="239"/>
    </row>
    <row r="3353" spans="2:15" ht="29">
      <c r="B3353" s="251" t="s">
        <v>1438</v>
      </c>
      <c r="C3353" s="251" t="s">
        <v>4257</v>
      </c>
      <c r="D3353" s="251" t="s">
        <v>4183</v>
      </c>
      <c r="E3353" s="251"/>
      <c r="F3353" s="251"/>
      <c r="G3353" s="251" t="s">
        <v>23</v>
      </c>
      <c r="H3353" s="251" t="s">
        <v>23</v>
      </c>
      <c r="I3353" s="679">
        <v>10.596</v>
      </c>
      <c r="J3353" s="251" t="s">
        <v>956</v>
      </c>
      <c r="K3353" s="251" t="s">
        <v>4073</v>
      </c>
      <c r="L3353" s="239"/>
      <c r="M3353" s="239"/>
      <c r="N3353" s="239"/>
      <c r="O3353" s="239"/>
    </row>
    <row r="3354" spans="2:15" ht="29">
      <c r="B3354" s="251" t="s">
        <v>1438</v>
      </c>
      <c r="C3354" s="251" t="s">
        <v>4257</v>
      </c>
      <c r="D3354" s="251" t="s">
        <v>4183</v>
      </c>
      <c r="E3354" s="251"/>
      <c r="F3354" s="251"/>
      <c r="G3354" s="251" t="s">
        <v>23</v>
      </c>
      <c r="H3354" s="251" t="s">
        <v>23</v>
      </c>
      <c r="I3354" s="679">
        <v>17.198</v>
      </c>
      <c r="J3354" s="251" t="s">
        <v>956</v>
      </c>
      <c r="K3354" s="251" t="s">
        <v>4073</v>
      </c>
      <c r="L3354" s="239"/>
      <c r="M3354" s="239"/>
      <c r="N3354" s="239"/>
      <c r="O3354" s="239"/>
    </row>
    <row r="3355" spans="2:15" ht="29">
      <c r="B3355" s="251" t="s">
        <v>1438</v>
      </c>
      <c r="C3355" s="251" t="s">
        <v>4257</v>
      </c>
      <c r="D3355" s="251" t="s">
        <v>4183</v>
      </c>
      <c r="E3355" s="251"/>
      <c r="F3355" s="251"/>
      <c r="G3355" s="251" t="s">
        <v>23</v>
      </c>
      <c r="H3355" s="251" t="s">
        <v>23</v>
      </c>
      <c r="I3355" s="679">
        <v>8.3859999999999992</v>
      </c>
      <c r="J3355" s="251" t="s">
        <v>956</v>
      </c>
      <c r="K3355" s="251" t="s">
        <v>4073</v>
      </c>
      <c r="L3355" s="239"/>
      <c r="M3355" s="239"/>
      <c r="N3355" s="239"/>
      <c r="O3355" s="239"/>
    </row>
    <row r="3356" spans="2:15" ht="29">
      <c r="B3356" s="251" t="s">
        <v>1438</v>
      </c>
      <c r="C3356" s="251" t="s">
        <v>4257</v>
      </c>
      <c r="D3356" s="251" t="s">
        <v>4183</v>
      </c>
      <c r="E3356" s="251"/>
      <c r="F3356" s="251"/>
      <c r="G3356" s="251" t="s">
        <v>23</v>
      </c>
      <c r="H3356" s="251" t="s">
        <v>23</v>
      </c>
      <c r="I3356" s="679">
        <v>12.965</v>
      </c>
      <c r="J3356" s="251" t="s">
        <v>956</v>
      </c>
      <c r="K3356" s="251" t="s">
        <v>4073</v>
      </c>
      <c r="L3356" s="239"/>
      <c r="M3356" s="239"/>
      <c r="N3356" s="239"/>
      <c r="O3356" s="239"/>
    </row>
    <row r="3357" spans="2:15" ht="29">
      <c r="B3357" s="251" t="s">
        <v>1438</v>
      </c>
      <c r="C3357" s="251" t="s">
        <v>4257</v>
      </c>
      <c r="D3357" s="251" t="s">
        <v>4183</v>
      </c>
      <c r="E3357" s="251"/>
      <c r="F3357" s="251"/>
      <c r="G3357" s="251" t="s">
        <v>23</v>
      </c>
      <c r="H3357" s="251" t="s">
        <v>23</v>
      </c>
      <c r="I3357" s="679">
        <v>13.436</v>
      </c>
      <c r="J3357" s="251" t="s">
        <v>956</v>
      </c>
      <c r="K3357" s="251" t="s">
        <v>4073</v>
      </c>
      <c r="L3357" s="239"/>
      <c r="M3357" s="239"/>
      <c r="N3357" s="239"/>
      <c r="O3357" s="239"/>
    </row>
    <row r="3358" spans="2:15" ht="29">
      <c r="B3358" s="251" t="s">
        <v>1438</v>
      </c>
      <c r="C3358" s="251" t="s">
        <v>4257</v>
      </c>
      <c r="D3358" s="251" t="s">
        <v>4183</v>
      </c>
      <c r="E3358" s="251"/>
      <c r="F3358" s="251"/>
      <c r="G3358" s="251" t="s">
        <v>23</v>
      </c>
      <c r="H3358" s="251" t="s">
        <v>23</v>
      </c>
      <c r="I3358" s="679">
        <v>6.8630000000000004</v>
      </c>
      <c r="J3358" s="251" t="s">
        <v>956</v>
      </c>
      <c r="K3358" s="251" t="s">
        <v>4073</v>
      </c>
      <c r="L3358" s="239"/>
      <c r="M3358" s="239"/>
      <c r="N3358" s="239"/>
      <c r="O3358" s="239"/>
    </row>
    <row r="3359" spans="2:15" ht="29">
      <c r="B3359" s="251" t="s">
        <v>1438</v>
      </c>
      <c r="C3359" s="251" t="s">
        <v>4257</v>
      </c>
      <c r="D3359" s="251" t="s">
        <v>4183</v>
      </c>
      <c r="E3359" s="251"/>
      <c r="F3359" s="251"/>
      <c r="G3359" s="251" t="s">
        <v>23</v>
      </c>
      <c r="H3359" s="251" t="s">
        <v>23</v>
      </c>
      <c r="I3359" s="679">
        <v>8.7129999999999992</v>
      </c>
      <c r="J3359" s="251" t="s">
        <v>956</v>
      </c>
      <c r="K3359" s="251" t="s">
        <v>4073</v>
      </c>
      <c r="L3359" s="239"/>
      <c r="M3359" s="239"/>
      <c r="N3359" s="239"/>
      <c r="O3359" s="239"/>
    </row>
    <row r="3360" spans="2:15" ht="29">
      <c r="B3360" s="251" t="s">
        <v>1438</v>
      </c>
      <c r="C3360" s="251" t="s">
        <v>4257</v>
      </c>
      <c r="D3360" s="251" t="s">
        <v>4183</v>
      </c>
      <c r="E3360" s="251"/>
      <c r="F3360" s="251"/>
      <c r="G3360" s="251" t="s">
        <v>23</v>
      </c>
      <c r="H3360" s="251" t="s">
        <v>23</v>
      </c>
      <c r="I3360" s="679">
        <v>17.68</v>
      </c>
      <c r="J3360" s="251" t="s">
        <v>956</v>
      </c>
      <c r="K3360" s="251" t="s">
        <v>4073</v>
      </c>
      <c r="L3360" s="239"/>
      <c r="M3360" s="239"/>
      <c r="N3360" s="239"/>
      <c r="O3360" s="239"/>
    </row>
    <row r="3361" spans="2:15" ht="29">
      <c r="B3361" s="251" t="s">
        <v>1438</v>
      </c>
      <c r="C3361" s="251" t="s">
        <v>4257</v>
      </c>
      <c r="D3361" s="251" t="s">
        <v>4183</v>
      </c>
      <c r="E3361" s="251"/>
      <c r="F3361" s="251"/>
      <c r="G3361" s="251" t="s">
        <v>23</v>
      </c>
      <c r="H3361" s="251" t="s">
        <v>23</v>
      </c>
      <c r="I3361" s="679">
        <v>19.495999999999999</v>
      </c>
      <c r="J3361" s="251" t="s">
        <v>956</v>
      </c>
      <c r="K3361" s="251" t="s">
        <v>4073</v>
      </c>
      <c r="L3361" s="239"/>
      <c r="M3361" s="239"/>
      <c r="N3361" s="239"/>
      <c r="O3361" s="239"/>
    </row>
    <row r="3362" spans="2:15" ht="29">
      <c r="B3362" s="251" t="s">
        <v>1438</v>
      </c>
      <c r="C3362" s="251" t="s">
        <v>4257</v>
      </c>
      <c r="D3362" s="251" t="s">
        <v>4012</v>
      </c>
      <c r="E3362" s="251"/>
      <c r="F3362" s="251"/>
      <c r="G3362" s="251" t="s">
        <v>23</v>
      </c>
      <c r="H3362" s="251" t="s">
        <v>23</v>
      </c>
      <c r="I3362" s="679">
        <v>3</v>
      </c>
      <c r="J3362" s="251" t="s">
        <v>956</v>
      </c>
      <c r="K3362" s="251" t="s">
        <v>2495</v>
      </c>
      <c r="L3362" s="239"/>
      <c r="M3362" s="239"/>
      <c r="N3362" s="239"/>
      <c r="O3362" s="239"/>
    </row>
    <row r="3363" spans="2:15" ht="29">
      <c r="B3363" s="251" t="s">
        <v>1438</v>
      </c>
      <c r="C3363" s="251" t="s">
        <v>4257</v>
      </c>
      <c r="D3363" s="251" t="s">
        <v>4183</v>
      </c>
      <c r="E3363" s="251"/>
      <c r="F3363" s="251"/>
      <c r="G3363" s="251" t="s">
        <v>23</v>
      </c>
      <c r="H3363" s="251" t="s">
        <v>23</v>
      </c>
      <c r="I3363" s="679">
        <v>5.6769999999999996</v>
      </c>
      <c r="J3363" s="251" t="s">
        <v>956</v>
      </c>
      <c r="K3363" s="251" t="s">
        <v>4073</v>
      </c>
      <c r="L3363" s="239"/>
      <c r="M3363" s="239"/>
      <c r="N3363" s="239"/>
      <c r="O3363" s="239"/>
    </row>
    <row r="3364" spans="2:15" ht="29">
      <c r="B3364" s="251" t="s">
        <v>1438</v>
      </c>
      <c r="C3364" s="251" t="s">
        <v>4257</v>
      </c>
      <c r="D3364" s="251" t="s">
        <v>4183</v>
      </c>
      <c r="E3364" s="251"/>
      <c r="F3364" s="251"/>
      <c r="G3364" s="251" t="s">
        <v>23</v>
      </c>
      <c r="H3364" s="251" t="s">
        <v>23</v>
      </c>
      <c r="I3364" s="679">
        <v>7.3460000000000001</v>
      </c>
      <c r="J3364" s="251" t="s">
        <v>956</v>
      </c>
      <c r="K3364" s="251" t="s">
        <v>4073</v>
      </c>
      <c r="L3364" s="239"/>
      <c r="M3364" s="239"/>
      <c r="N3364" s="239"/>
      <c r="O3364" s="239"/>
    </row>
    <row r="3365" spans="2:15" ht="29">
      <c r="B3365" s="251" t="s">
        <v>1438</v>
      </c>
      <c r="C3365" s="251" t="s">
        <v>4257</v>
      </c>
      <c r="D3365" s="251" t="s">
        <v>4183</v>
      </c>
      <c r="E3365" s="251"/>
      <c r="F3365" s="251"/>
      <c r="G3365" s="251" t="s">
        <v>23</v>
      </c>
      <c r="H3365" s="251" t="s">
        <v>23</v>
      </c>
      <c r="I3365" s="679">
        <v>14.589</v>
      </c>
      <c r="J3365" s="251" t="s">
        <v>956</v>
      </c>
      <c r="K3365" s="251" t="s">
        <v>4073</v>
      </c>
      <c r="L3365" s="239"/>
      <c r="M3365" s="239"/>
      <c r="N3365" s="239"/>
      <c r="O3365" s="239"/>
    </row>
    <row r="3366" spans="2:15" ht="29">
      <c r="B3366" s="251" t="s">
        <v>1438</v>
      </c>
      <c r="C3366" s="251" t="s">
        <v>4257</v>
      </c>
      <c r="D3366" s="251" t="s">
        <v>4183</v>
      </c>
      <c r="E3366" s="251"/>
      <c r="F3366" s="251"/>
      <c r="G3366" s="251" t="s">
        <v>23</v>
      </c>
      <c r="H3366" s="251" t="s">
        <v>23</v>
      </c>
      <c r="I3366" s="679">
        <v>14.715</v>
      </c>
      <c r="J3366" s="251" t="s">
        <v>956</v>
      </c>
      <c r="K3366" s="251" t="s">
        <v>4073</v>
      </c>
      <c r="L3366" s="239"/>
      <c r="M3366" s="239"/>
      <c r="N3366" s="239"/>
      <c r="O3366" s="239"/>
    </row>
    <row r="3367" spans="2:15" ht="29">
      <c r="B3367" s="251" t="s">
        <v>1438</v>
      </c>
      <c r="C3367" s="251" t="s">
        <v>4257</v>
      </c>
      <c r="D3367" s="251" t="s">
        <v>4183</v>
      </c>
      <c r="E3367" s="251"/>
      <c r="F3367" s="251"/>
      <c r="G3367" s="251" t="s">
        <v>23</v>
      </c>
      <c r="H3367" s="251" t="s">
        <v>23</v>
      </c>
      <c r="I3367" s="679">
        <v>14.695</v>
      </c>
      <c r="J3367" s="251" t="s">
        <v>956</v>
      </c>
      <c r="K3367" s="251" t="s">
        <v>4073</v>
      </c>
      <c r="L3367" s="239"/>
      <c r="M3367" s="239"/>
      <c r="N3367" s="239"/>
      <c r="O3367" s="239"/>
    </row>
    <row r="3368" spans="2:15" ht="29">
      <c r="B3368" s="251" t="s">
        <v>1438</v>
      </c>
      <c r="C3368" s="251" t="s">
        <v>4257</v>
      </c>
      <c r="D3368" s="251" t="s">
        <v>4183</v>
      </c>
      <c r="E3368" s="251"/>
      <c r="F3368" s="251"/>
      <c r="G3368" s="251" t="s">
        <v>23</v>
      </c>
      <c r="H3368" s="251" t="s">
        <v>23</v>
      </c>
      <c r="I3368" s="679">
        <v>52.856000000000002</v>
      </c>
      <c r="J3368" s="251" t="s">
        <v>956</v>
      </c>
      <c r="K3368" s="251" t="s">
        <v>4073</v>
      </c>
      <c r="L3368" s="239"/>
      <c r="M3368" s="239"/>
      <c r="N3368" s="239"/>
      <c r="O3368" s="239"/>
    </row>
    <row r="3369" spans="2:15" ht="29">
      <c r="B3369" s="251" t="s">
        <v>1438</v>
      </c>
      <c r="C3369" s="251" t="s">
        <v>4257</v>
      </c>
      <c r="D3369" s="251" t="s">
        <v>4183</v>
      </c>
      <c r="E3369" s="251"/>
      <c r="F3369" s="251"/>
      <c r="G3369" s="251" t="s">
        <v>23</v>
      </c>
      <c r="H3369" s="251" t="s">
        <v>23</v>
      </c>
      <c r="I3369" s="679">
        <v>15.06</v>
      </c>
      <c r="J3369" s="251" t="s">
        <v>956</v>
      </c>
      <c r="K3369" s="251" t="s">
        <v>4073</v>
      </c>
      <c r="L3369" s="239"/>
      <c r="M3369" s="239"/>
      <c r="N3369" s="239"/>
      <c r="O3369" s="239"/>
    </row>
    <row r="3370" spans="2:15" ht="29">
      <c r="B3370" s="251" t="s">
        <v>1438</v>
      </c>
      <c r="C3370" s="251" t="s">
        <v>4257</v>
      </c>
      <c r="D3370" s="251" t="s">
        <v>4183</v>
      </c>
      <c r="E3370" s="251"/>
      <c r="F3370" s="251"/>
      <c r="G3370" s="251" t="s">
        <v>23</v>
      </c>
      <c r="H3370" s="251" t="s">
        <v>23</v>
      </c>
      <c r="I3370" s="679">
        <v>11.395</v>
      </c>
      <c r="J3370" s="251" t="s">
        <v>956</v>
      </c>
      <c r="K3370" s="251" t="s">
        <v>4073</v>
      </c>
      <c r="L3370" s="239"/>
      <c r="M3370" s="239"/>
      <c r="N3370" s="239"/>
      <c r="O3370" s="239"/>
    </row>
    <row r="3371" spans="2:15" ht="29">
      <c r="B3371" s="251" t="s">
        <v>1438</v>
      </c>
      <c r="C3371" s="251" t="s">
        <v>4257</v>
      </c>
      <c r="D3371" s="251" t="s">
        <v>4183</v>
      </c>
      <c r="E3371" s="251"/>
      <c r="F3371" s="251"/>
      <c r="G3371" s="251" t="s">
        <v>23</v>
      </c>
      <c r="H3371" s="251" t="s">
        <v>23</v>
      </c>
      <c r="I3371" s="679">
        <v>17.001000000000001</v>
      </c>
      <c r="J3371" s="251" t="s">
        <v>956</v>
      </c>
      <c r="K3371" s="251" t="s">
        <v>4073</v>
      </c>
      <c r="L3371" s="239"/>
      <c r="M3371" s="239"/>
      <c r="N3371" s="239"/>
      <c r="O3371" s="239"/>
    </row>
    <row r="3372" spans="2:15" ht="29">
      <c r="B3372" s="251" t="s">
        <v>1438</v>
      </c>
      <c r="C3372" s="251" t="s">
        <v>4257</v>
      </c>
      <c r="D3372" s="251" t="s">
        <v>4183</v>
      </c>
      <c r="E3372" s="251"/>
      <c r="F3372" s="251"/>
      <c r="G3372" s="251" t="s">
        <v>23</v>
      </c>
      <c r="H3372" s="251" t="s">
        <v>23</v>
      </c>
      <c r="I3372" s="679">
        <v>6.2809999999999997</v>
      </c>
      <c r="J3372" s="251" t="s">
        <v>956</v>
      </c>
      <c r="K3372" s="251" t="s">
        <v>4073</v>
      </c>
      <c r="L3372" s="239"/>
      <c r="M3372" s="239"/>
      <c r="N3372" s="239"/>
      <c r="O3372" s="239"/>
    </row>
    <row r="3373" spans="2:15" ht="29">
      <c r="B3373" s="251" t="s">
        <v>1438</v>
      </c>
      <c r="C3373" s="251" t="s">
        <v>4257</v>
      </c>
      <c r="D3373" s="251" t="s">
        <v>4183</v>
      </c>
      <c r="E3373" s="251"/>
      <c r="F3373" s="251"/>
      <c r="G3373" s="251" t="s">
        <v>23</v>
      </c>
      <c r="H3373" s="251" t="s">
        <v>23</v>
      </c>
      <c r="I3373" s="679">
        <v>8.5969999999999995</v>
      </c>
      <c r="J3373" s="251" t="s">
        <v>956</v>
      </c>
      <c r="K3373" s="251" t="s">
        <v>4073</v>
      </c>
      <c r="L3373" s="239"/>
      <c r="M3373" s="239"/>
      <c r="N3373" s="239"/>
      <c r="O3373" s="239"/>
    </row>
    <row r="3374" spans="2:15" ht="29">
      <c r="B3374" s="251" t="s">
        <v>1438</v>
      </c>
      <c r="C3374" s="251" t="s">
        <v>4257</v>
      </c>
      <c r="D3374" s="251" t="s">
        <v>4183</v>
      </c>
      <c r="E3374" s="251"/>
      <c r="F3374" s="251"/>
      <c r="G3374" s="251" t="s">
        <v>23</v>
      </c>
      <c r="H3374" s="251" t="s">
        <v>23</v>
      </c>
      <c r="I3374" s="679">
        <v>16.016999999999999</v>
      </c>
      <c r="J3374" s="251" t="s">
        <v>956</v>
      </c>
      <c r="K3374" s="251" t="s">
        <v>4073</v>
      </c>
      <c r="L3374" s="239"/>
      <c r="M3374" s="239"/>
      <c r="N3374" s="239"/>
      <c r="O3374" s="239"/>
    </row>
    <row r="3375" spans="2:15" ht="29">
      <c r="B3375" s="251" t="s">
        <v>1438</v>
      </c>
      <c r="C3375" s="251" t="s">
        <v>4257</v>
      </c>
      <c r="D3375" s="251" t="s">
        <v>4183</v>
      </c>
      <c r="E3375" s="251"/>
      <c r="F3375" s="251"/>
      <c r="G3375" s="251" t="s">
        <v>23</v>
      </c>
      <c r="H3375" s="251" t="s">
        <v>23</v>
      </c>
      <c r="I3375" s="679">
        <v>15.614000000000001</v>
      </c>
      <c r="J3375" s="251" t="s">
        <v>956</v>
      </c>
      <c r="K3375" s="251" t="s">
        <v>4073</v>
      </c>
      <c r="L3375" s="239"/>
      <c r="M3375" s="239"/>
      <c r="N3375" s="239"/>
      <c r="O3375" s="239"/>
    </row>
    <row r="3376" spans="2:15" ht="29">
      <c r="B3376" s="251" t="s">
        <v>1438</v>
      </c>
      <c r="C3376" s="251" t="s">
        <v>4257</v>
      </c>
      <c r="D3376" s="251" t="s">
        <v>4183</v>
      </c>
      <c r="E3376" s="251"/>
      <c r="F3376" s="251"/>
      <c r="G3376" s="251" t="s">
        <v>23</v>
      </c>
      <c r="H3376" s="251" t="s">
        <v>23</v>
      </c>
      <c r="I3376" s="679">
        <v>17.666</v>
      </c>
      <c r="J3376" s="251" t="s">
        <v>956</v>
      </c>
      <c r="K3376" s="251" t="s">
        <v>4073</v>
      </c>
      <c r="L3376" s="239"/>
      <c r="M3376" s="239"/>
      <c r="N3376" s="239"/>
      <c r="O3376" s="239"/>
    </row>
    <row r="3377" spans="2:15" ht="29">
      <c r="B3377" s="251" t="s">
        <v>1438</v>
      </c>
      <c r="C3377" s="251" t="s">
        <v>4257</v>
      </c>
      <c r="D3377" s="251" t="s">
        <v>4183</v>
      </c>
      <c r="E3377" s="251"/>
      <c r="F3377" s="251"/>
      <c r="G3377" s="251" t="s">
        <v>23</v>
      </c>
      <c r="H3377" s="251" t="s">
        <v>23</v>
      </c>
      <c r="I3377" s="679">
        <v>7.8239999999999998</v>
      </c>
      <c r="J3377" s="251" t="s">
        <v>956</v>
      </c>
      <c r="K3377" s="251" t="s">
        <v>4073</v>
      </c>
      <c r="L3377" s="239"/>
      <c r="M3377" s="239"/>
      <c r="N3377" s="239"/>
      <c r="O3377" s="239"/>
    </row>
    <row r="3378" spans="2:15" ht="29">
      <c r="B3378" s="251" t="s">
        <v>1438</v>
      </c>
      <c r="C3378" s="251" t="s">
        <v>4257</v>
      </c>
      <c r="D3378" s="251" t="s">
        <v>4183</v>
      </c>
      <c r="E3378" s="251"/>
      <c r="F3378" s="251"/>
      <c r="G3378" s="251" t="s">
        <v>23</v>
      </c>
      <c r="H3378" s="251" t="s">
        <v>23</v>
      </c>
      <c r="I3378" s="679">
        <v>15.093999999999999</v>
      </c>
      <c r="J3378" s="251" t="s">
        <v>956</v>
      </c>
      <c r="K3378" s="251" t="s">
        <v>4073</v>
      </c>
      <c r="L3378" s="239"/>
      <c r="M3378" s="239"/>
      <c r="N3378" s="239"/>
      <c r="O3378" s="239"/>
    </row>
    <row r="3379" spans="2:15" ht="29">
      <c r="B3379" s="251" t="s">
        <v>1438</v>
      </c>
      <c r="C3379" s="251" t="s">
        <v>4257</v>
      </c>
      <c r="D3379" s="251" t="s">
        <v>4183</v>
      </c>
      <c r="E3379" s="251"/>
      <c r="F3379" s="251"/>
      <c r="G3379" s="251" t="s">
        <v>23</v>
      </c>
      <c r="H3379" s="251" t="s">
        <v>23</v>
      </c>
      <c r="I3379" s="679">
        <v>17.306000000000001</v>
      </c>
      <c r="J3379" s="251" t="s">
        <v>956</v>
      </c>
      <c r="K3379" s="251" t="s">
        <v>4073</v>
      </c>
      <c r="L3379" s="239"/>
      <c r="M3379" s="239"/>
      <c r="N3379" s="239"/>
      <c r="O3379" s="239"/>
    </row>
    <row r="3380" spans="2:15" ht="29">
      <c r="B3380" s="251" t="s">
        <v>1438</v>
      </c>
      <c r="C3380" s="251" t="s">
        <v>4257</v>
      </c>
      <c r="D3380" s="251" t="s">
        <v>4183</v>
      </c>
      <c r="E3380" s="251"/>
      <c r="F3380" s="251"/>
      <c r="G3380" s="251" t="s">
        <v>23</v>
      </c>
      <c r="H3380" s="251" t="s">
        <v>23</v>
      </c>
      <c r="I3380" s="679">
        <v>8.8550000000000004</v>
      </c>
      <c r="J3380" s="251" t="s">
        <v>956</v>
      </c>
      <c r="K3380" s="251" t="s">
        <v>4073</v>
      </c>
      <c r="L3380" s="239"/>
      <c r="M3380" s="239"/>
      <c r="N3380" s="239"/>
      <c r="O3380" s="239"/>
    </row>
    <row r="3381" spans="2:15" ht="29">
      <c r="B3381" s="251" t="s">
        <v>1438</v>
      </c>
      <c r="C3381" s="251" t="s">
        <v>4257</v>
      </c>
      <c r="D3381" s="251" t="s">
        <v>4183</v>
      </c>
      <c r="E3381" s="251"/>
      <c r="F3381" s="251"/>
      <c r="G3381" s="251" t="s">
        <v>23</v>
      </c>
      <c r="H3381" s="251" t="s">
        <v>23</v>
      </c>
      <c r="I3381" s="679">
        <v>16.98</v>
      </c>
      <c r="J3381" s="251" t="s">
        <v>956</v>
      </c>
      <c r="K3381" s="251" t="s">
        <v>4073</v>
      </c>
      <c r="L3381" s="239"/>
      <c r="M3381" s="239"/>
      <c r="N3381" s="239"/>
      <c r="O3381" s="239"/>
    </row>
    <row r="3382" spans="2:15" ht="29">
      <c r="B3382" s="251" t="s">
        <v>1438</v>
      </c>
      <c r="C3382" s="251" t="s">
        <v>4257</v>
      </c>
      <c r="D3382" s="251" t="s">
        <v>4183</v>
      </c>
      <c r="E3382" s="251"/>
      <c r="F3382" s="251"/>
      <c r="G3382" s="251" t="s">
        <v>23</v>
      </c>
      <c r="H3382" s="251" t="s">
        <v>23</v>
      </c>
      <c r="I3382" s="679">
        <v>16.117999999999999</v>
      </c>
      <c r="J3382" s="251" t="s">
        <v>956</v>
      </c>
      <c r="K3382" s="251" t="s">
        <v>4073</v>
      </c>
      <c r="L3382" s="239"/>
      <c r="M3382" s="239"/>
      <c r="N3382" s="239"/>
      <c r="O3382" s="239"/>
    </row>
    <row r="3383" spans="2:15" ht="29">
      <c r="B3383" s="251" t="s">
        <v>1438</v>
      </c>
      <c r="C3383" s="251" t="s">
        <v>4257</v>
      </c>
      <c r="D3383" s="251" t="s">
        <v>4183</v>
      </c>
      <c r="E3383" s="251"/>
      <c r="F3383" s="251"/>
      <c r="G3383" s="251" t="s">
        <v>23</v>
      </c>
      <c r="H3383" s="251" t="s">
        <v>23</v>
      </c>
      <c r="I3383" s="679">
        <v>16.672999999999998</v>
      </c>
      <c r="J3383" s="251" t="s">
        <v>956</v>
      </c>
      <c r="K3383" s="251" t="s">
        <v>4073</v>
      </c>
      <c r="L3383" s="239"/>
      <c r="M3383" s="239"/>
      <c r="N3383" s="239"/>
      <c r="O3383" s="239"/>
    </row>
    <row r="3384" spans="2:15" ht="29">
      <c r="B3384" s="251" t="s">
        <v>1438</v>
      </c>
      <c r="C3384" s="251" t="s">
        <v>4257</v>
      </c>
      <c r="D3384" s="251" t="s">
        <v>4012</v>
      </c>
      <c r="E3384" s="251"/>
      <c r="F3384" s="251"/>
      <c r="G3384" s="251" t="s">
        <v>23</v>
      </c>
      <c r="H3384" s="251" t="s">
        <v>23</v>
      </c>
      <c r="I3384" s="679">
        <v>9.4369999999999994</v>
      </c>
      <c r="J3384" s="251" t="s">
        <v>956</v>
      </c>
      <c r="K3384" s="251" t="s">
        <v>2495</v>
      </c>
      <c r="L3384" s="239"/>
      <c r="M3384" s="239"/>
      <c r="N3384" s="239"/>
      <c r="O3384" s="239"/>
    </row>
    <row r="3385" spans="2:15" ht="29">
      <c r="B3385" s="251" t="s">
        <v>1438</v>
      </c>
      <c r="C3385" s="251" t="s">
        <v>4257</v>
      </c>
      <c r="D3385" s="251" t="s">
        <v>4183</v>
      </c>
      <c r="E3385" s="251"/>
      <c r="F3385" s="251"/>
      <c r="G3385" s="251" t="s">
        <v>23</v>
      </c>
      <c r="H3385" s="251" t="s">
        <v>23</v>
      </c>
      <c r="I3385" s="679">
        <v>13.867000000000001</v>
      </c>
      <c r="J3385" s="251" t="s">
        <v>956</v>
      </c>
      <c r="K3385" s="251" t="s">
        <v>4073</v>
      </c>
      <c r="L3385" s="239"/>
      <c r="M3385" s="239"/>
      <c r="N3385" s="239"/>
      <c r="O3385" s="239"/>
    </row>
    <row r="3386" spans="2:15" ht="29">
      <c r="B3386" s="251" t="s">
        <v>1438</v>
      </c>
      <c r="C3386" s="251" t="s">
        <v>4257</v>
      </c>
      <c r="D3386" s="251" t="s">
        <v>4183</v>
      </c>
      <c r="E3386" s="251"/>
      <c r="F3386" s="251"/>
      <c r="G3386" s="251" t="s">
        <v>23</v>
      </c>
      <c r="H3386" s="251" t="s">
        <v>23</v>
      </c>
      <c r="I3386" s="679">
        <v>15.318</v>
      </c>
      <c r="J3386" s="251" t="s">
        <v>956</v>
      </c>
      <c r="K3386" s="251" t="s">
        <v>4073</v>
      </c>
      <c r="L3386" s="239"/>
      <c r="M3386" s="239"/>
      <c r="N3386" s="239"/>
      <c r="O3386" s="239"/>
    </row>
    <row r="3387" spans="2:15" ht="29">
      <c r="B3387" s="251" t="s">
        <v>1438</v>
      </c>
      <c r="C3387" s="251" t="s">
        <v>4257</v>
      </c>
      <c r="D3387" s="251" t="s">
        <v>4008</v>
      </c>
      <c r="E3387" s="251"/>
      <c r="F3387" s="251"/>
      <c r="G3387" s="251" t="s">
        <v>23</v>
      </c>
      <c r="H3387" s="251" t="s">
        <v>23</v>
      </c>
      <c r="I3387" s="679">
        <v>2.3460000000000001</v>
      </c>
      <c r="J3387" s="251" t="s">
        <v>956</v>
      </c>
      <c r="K3387" s="251" t="s">
        <v>2495</v>
      </c>
      <c r="L3387" s="239"/>
      <c r="M3387" s="239"/>
      <c r="N3387" s="239"/>
      <c r="O3387" s="239"/>
    </row>
    <row r="3388" spans="2:15" ht="29">
      <c r="B3388" s="251" t="s">
        <v>1438</v>
      </c>
      <c r="C3388" s="251" t="s">
        <v>4257</v>
      </c>
      <c r="D3388" s="251" t="s">
        <v>4183</v>
      </c>
      <c r="E3388" s="251"/>
      <c r="F3388" s="251"/>
      <c r="G3388" s="251" t="s">
        <v>23</v>
      </c>
      <c r="H3388" s="251" t="s">
        <v>23</v>
      </c>
      <c r="I3388" s="679">
        <v>15.43</v>
      </c>
      <c r="J3388" s="251" t="s">
        <v>956</v>
      </c>
      <c r="K3388" s="251" t="s">
        <v>4073</v>
      </c>
      <c r="L3388" s="239"/>
      <c r="M3388" s="239"/>
      <c r="N3388" s="239"/>
      <c r="O3388" s="239"/>
    </row>
    <row r="3389" spans="2:15" ht="29">
      <c r="B3389" s="251" t="s">
        <v>1438</v>
      </c>
      <c r="C3389" s="251" t="s">
        <v>4257</v>
      </c>
      <c r="D3389" s="251" t="s">
        <v>4183</v>
      </c>
      <c r="E3389" s="251"/>
      <c r="F3389" s="251"/>
      <c r="G3389" s="251" t="s">
        <v>23</v>
      </c>
      <c r="H3389" s="251" t="s">
        <v>23</v>
      </c>
      <c r="I3389" s="679">
        <v>14364</v>
      </c>
      <c r="J3389" s="251" t="s">
        <v>956</v>
      </c>
      <c r="K3389" s="251" t="s">
        <v>4073</v>
      </c>
      <c r="L3389" s="239"/>
      <c r="M3389" s="239"/>
      <c r="N3389" s="239"/>
      <c r="O3389" s="239"/>
    </row>
    <row r="3390" spans="2:15" ht="29">
      <c r="B3390" s="251" t="s">
        <v>1438</v>
      </c>
      <c r="C3390" s="251" t="s">
        <v>4257</v>
      </c>
      <c r="D3390" s="251" t="s">
        <v>4183</v>
      </c>
      <c r="E3390" s="251"/>
      <c r="F3390" s="251"/>
      <c r="G3390" s="251" t="s">
        <v>23</v>
      </c>
      <c r="H3390" s="251" t="s">
        <v>23</v>
      </c>
      <c r="I3390" s="679">
        <v>11092</v>
      </c>
      <c r="J3390" s="251" t="s">
        <v>956</v>
      </c>
      <c r="K3390" s="251" t="s">
        <v>4073</v>
      </c>
      <c r="L3390" s="239"/>
      <c r="M3390" s="239"/>
      <c r="N3390" s="239"/>
      <c r="O3390" s="239"/>
    </row>
    <row r="3391" spans="2:15" ht="29">
      <c r="B3391" s="251" t="s">
        <v>1438</v>
      </c>
      <c r="C3391" s="251" t="s">
        <v>4257</v>
      </c>
      <c r="D3391" s="251" t="s">
        <v>4183</v>
      </c>
      <c r="E3391" s="251"/>
      <c r="F3391" s="251"/>
      <c r="G3391" s="251" t="s">
        <v>23</v>
      </c>
      <c r="H3391" s="251" t="s">
        <v>23</v>
      </c>
      <c r="I3391" s="679">
        <v>16.05</v>
      </c>
      <c r="J3391" s="251" t="s">
        <v>956</v>
      </c>
      <c r="K3391" s="251" t="s">
        <v>4073</v>
      </c>
      <c r="L3391" s="239"/>
      <c r="M3391" s="239"/>
      <c r="N3391" s="239"/>
      <c r="O3391" s="239"/>
    </row>
    <row r="3392" spans="2:15" ht="29">
      <c r="B3392" s="251" t="s">
        <v>1438</v>
      </c>
      <c r="C3392" s="251" t="s">
        <v>4257</v>
      </c>
      <c r="D3392" s="251" t="s">
        <v>4183</v>
      </c>
      <c r="E3392" s="251"/>
      <c r="F3392" s="251"/>
      <c r="G3392" s="251" t="s">
        <v>23</v>
      </c>
      <c r="H3392" s="251" t="s">
        <v>23</v>
      </c>
      <c r="I3392" s="679">
        <v>11706</v>
      </c>
      <c r="J3392" s="251" t="s">
        <v>956</v>
      </c>
      <c r="K3392" s="251" t="s">
        <v>4073</v>
      </c>
      <c r="L3392" s="239"/>
      <c r="M3392" s="239"/>
      <c r="N3392" s="239"/>
      <c r="O3392" s="239"/>
    </row>
    <row r="3393" spans="2:15" ht="29">
      <c r="B3393" s="251" t="s">
        <v>1438</v>
      </c>
      <c r="C3393" s="251" t="s">
        <v>4257</v>
      </c>
      <c r="D3393" s="251" t="s">
        <v>4183</v>
      </c>
      <c r="E3393" s="251"/>
      <c r="F3393" s="251"/>
      <c r="G3393" s="251" t="s">
        <v>23</v>
      </c>
      <c r="H3393" s="251" t="s">
        <v>23</v>
      </c>
      <c r="I3393" s="679">
        <v>17753</v>
      </c>
      <c r="J3393" s="251" t="s">
        <v>956</v>
      </c>
      <c r="K3393" s="251" t="s">
        <v>4073</v>
      </c>
      <c r="L3393" s="239"/>
      <c r="M3393" s="239"/>
      <c r="N3393" s="239"/>
      <c r="O3393" s="239"/>
    </row>
    <row r="3394" spans="2:15" ht="29">
      <c r="B3394" s="251" t="s">
        <v>1438</v>
      </c>
      <c r="C3394" s="251" t="s">
        <v>4257</v>
      </c>
      <c r="D3394" s="251" t="s">
        <v>4183</v>
      </c>
      <c r="E3394" s="251"/>
      <c r="F3394" s="251"/>
      <c r="G3394" s="251" t="s">
        <v>23</v>
      </c>
      <c r="H3394" s="251" t="s">
        <v>23</v>
      </c>
      <c r="I3394" s="679">
        <v>29023</v>
      </c>
      <c r="J3394" s="251" t="s">
        <v>956</v>
      </c>
      <c r="K3394" s="251" t="s">
        <v>4073</v>
      </c>
      <c r="L3394" s="239"/>
      <c r="M3394" s="239"/>
      <c r="N3394" s="239"/>
      <c r="O3394" s="239"/>
    </row>
    <row r="3395" spans="2:15" ht="29">
      <c r="B3395" s="251" t="s">
        <v>1438</v>
      </c>
      <c r="C3395" s="251" t="s">
        <v>4257</v>
      </c>
      <c r="D3395" s="251" t="s">
        <v>4183</v>
      </c>
      <c r="E3395" s="251"/>
      <c r="F3395" s="251"/>
      <c r="G3395" s="251" t="s">
        <v>23</v>
      </c>
      <c r="H3395" s="251" t="s">
        <v>23</v>
      </c>
      <c r="I3395" s="679">
        <v>14713</v>
      </c>
      <c r="J3395" s="251" t="s">
        <v>956</v>
      </c>
      <c r="K3395" s="251" t="s">
        <v>4073</v>
      </c>
      <c r="L3395" s="239"/>
      <c r="M3395" s="239"/>
      <c r="N3395" s="239"/>
      <c r="O3395" s="239"/>
    </row>
    <row r="3396" spans="2:15" ht="29">
      <c r="B3396" s="251" t="s">
        <v>1438</v>
      </c>
      <c r="C3396" s="251" t="s">
        <v>4257</v>
      </c>
      <c r="D3396" s="251" t="s">
        <v>4183</v>
      </c>
      <c r="E3396" s="251"/>
      <c r="F3396" s="251"/>
      <c r="G3396" s="251" t="s">
        <v>23</v>
      </c>
      <c r="H3396" s="251" t="s">
        <v>23</v>
      </c>
      <c r="I3396" s="679">
        <v>16178</v>
      </c>
      <c r="J3396" s="251" t="s">
        <v>956</v>
      </c>
      <c r="K3396" s="251" t="s">
        <v>4073</v>
      </c>
      <c r="L3396" s="239"/>
      <c r="M3396" s="239"/>
      <c r="N3396" s="239"/>
      <c r="O3396" s="239"/>
    </row>
    <row r="3397" spans="2:15" ht="29">
      <c r="B3397" s="251" t="s">
        <v>1438</v>
      </c>
      <c r="C3397" s="251" t="s">
        <v>4257</v>
      </c>
      <c r="D3397" s="251" t="s">
        <v>4183</v>
      </c>
      <c r="E3397" s="251"/>
      <c r="F3397" s="251"/>
      <c r="G3397" s="251" t="s">
        <v>23</v>
      </c>
      <c r="H3397" s="251" t="s">
        <v>23</v>
      </c>
      <c r="I3397" s="679">
        <v>8289</v>
      </c>
      <c r="J3397" s="251" t="s">
        <v>956</v>
      </c>
      <c r="K3397" s="251" t="s">
        <v>4073</v>
      </c>
      <c r="L3397" s="239"/>
      <c r="M3397" s="239"/>
      <c r="N3397" s="239"/>
      <c r="O3397" s="239"/>
    </row>
    <row r="3398" spans="2:15" ht="29">
      <c r="B3398" s="251" t="s">
        <v>1438</v>
      </c>
      <c r="C3398" s="251" t="s">
        <v>4257</v>
      </c>
      <c r="D3398" s="251" t="s">
        <v>4183</v>
      </c>
      <c r="E3398" s="251"/>
      <c r="F3398" s="251"/>
      <c r="G3398" s="251" t="s">
        <v>23</v>
      </c>
      <c r="H3398" s="251" t="s">
        <v>23</v>
      </c>
      <c r="I3398" s="679">
        <v>17442</v>
      </c>
      <c r="J3398" s="251" t="s">
        <v>956</v>
      </c>
      <c r="K3398" s="251" t="s">
        <v>4073</v>
      </c>
      <c r="L3398" s="239"/>
      <c r="M3398" s="239"/>
      <c r="N3398" s="239"/>
      <c r="O3398" s="239"/>
    </row>
    <row r="3399" spans="2:15" ht="29">
      <c r="B3399" s="251" t="s">
        <v>1438</v>
      </c>
      <c r="C3399" s="251" t="s">
        <v>4257</v>
      </c>
      <c r="D3399" s="251" t="s">
        <v>4183</v>
      </c>
      <c r="E3399" s="251"/>
      <c r="F3399" s="251"/>
      <c r="G3399" s="251" t="s">
        <v>23</v>
      </c>
      <c r="H3399" s="251" t="s">
        <v>23</v>
      </c>
      <c r="I3399" s="679">
        <v>14.92</v>
      </c>
      <c r="J3399" s="251" t="s">
        <v>956</v>
      </c>
      <c r="K3399" s="251" t="s">
        <v>4073</v>
      </c>
      <c r="L3399" s="239"/>
      <c r="M3399" s="239"/>
      <c r="N3399" s="239"/>
      <c r="O3399" s="239"/>
    </row>
    <row r="3400" spans="2:15" ht="29">
      <c r="B3400" s="251" t="s">
        <v>1438</v>
      </c>
      <c r="C3400" s="251" t="s">
        <v>4257</v>
      </c>
      <c r="D3400" s="251" t="s">
        <v>4183</v>
      </c>
      <c r="E3400" s="251"/>
      <c r="F3400" s="251"/>
      <c r="G3400" s="251" t="s">
        <v>23</v>
      </c>
      <c r="H3400" s="251" t="s">
        <v>23</v>
      </c>
      <c r="I3400" s="679">
        <v>15885</v>
      </c>
      <c r="J3400" s="251" t="s">
        <v>956</v>
      </c>
      <c r="K3400" s="251" t="s">
        <v>4073</v>
      </c>
      <c r="L3400" s="239"/>
      <c r="M3400" s="239"/>
      <c r="N3400" s="239"/>
      <c r="O3400" s="239"/>
    </row>
    <row r="3401" spans="2:15" ht="29">
      <c r="B3401" s="251" t="s">
        <v>1438</v>
      </c>
      <c r="C3401" s="251" t="s">
        <v>4257</v>
      </c>
      <c r="D3401" s="251" t="s">
        <v>4183</v>
      </c>
      <c r="E3401" s="251"/>
      <c r="F3401" s="251"/>
      <c r="G3401" s="251" t="s">
        <v>23</v>
      </c>
      <c r="H3401" s="251" t="s">
        <v>23</v>
      </c>
      <c r="I3401" s="679">
        <v>16073</v>
      </c>
      <c r="J3401" s="251" t="s">
        <v>956</v>
      </c>
      <c r="K3401" s="251" t="s">
        <v>4073</v>
      </c>
      <c r="L3401" s="239"/>
      <c r="M3401" s="239"/>
      <c r="N3401" s="239"/>
      <c r="O3401" s="239"/>
    </row>
    <row r="3402" spans="2:15" ht="29">
      <c r="B3402" s="251" t="s">
        <v>1438</v>
      </c>
      <c r="C3402" s="251" t="s">
        <v>4257</v>
      </c>
      <c r="D3402" s="251" t="s">
        <v>4183</v>
      </c>
      <c r="E3402" s="251"/>
      <c r="F3402" s="251"/>
      <c r="G3402" s="251" t="s">
        <v>23</v>
      </c>
      <c r="H3402" s="251" t="s">
        <v>23</v>
      </c>
      <c r="I3402" s="679">
        <v>11018</v>
      </c>
      <c r="J3402" s="251" t="s">
        <v>956</v>
      </c>
      <c r="K3402" s="251" t="s">
        <v>4073</v>
      </c>
      <c r="L3402" s="239"/>
      <c r="M3402" s="239"/>
      <c r="N3402" s="239"/>
      <c r="O3402" s="239"/>
    </row>
    <row r="3403" spans="2:15" ht="29">
      <c r="B3403" s="251" t="s">
        <v>1438</v>
      </c>
      <c r="C3403" s="251" t="s">
        <v>4257</v>
      </c>
      <c r="D3403" s="251" t="s">
        <v>4183</v>
      </c>
      <c r="E3403" s="251"/>
      <c r="F3403" s="251"/>
      <c r="G3403" s="251" t="s">
        <v>23</v>
      </c>
      <c r="H3403" s="251" t="s">
        <v>23</v>
      </c>
      <c r="I3403" s="679">
        <v>17102</v>
      </c>
      <c r="J3403" s="251" t="s">
        <v>956</v>
      </c>
      <c r="K3403" s="251" t="s">
        <v>4073</v>
      </c>
      <c r="L3403" s="239"/>
      <c r="M3403" s="239"/>
      <c r="N3403" s="239"/>
      <c r="O3403" s="239"/>
    </row>
    <row r="3404" spans="2:15" ht="29">
      <c r="B3404" s="251" t="s">
        <v>1438</v>
      </c>
      <c r="C3404" s="251" t="s">
        <v>4257</v>
      </c>
      <c r="D3404" s="251" t="s">
        <v>4183</v>
      </c>
      <c r="E3404" s="251"/>
      <c r="F3404" s="251"/>
      <c r="G3404" s="251" t="s">
        <v>23</v>
      </c>
      <c r="H3404" s="251" t="s">
        <v>23</v>
      </c>
      <c r="I3404" s="679">
        <v>15924</v>
      </c>
      <c r="J3404" s="251" t="s">
        <v>956</v>
      </c>
      <c r="K3404" s="251" t="s">
        <v>4073</v>
      </c>
      <c r="L3404" s="239"/>
      <c r="M3404" s="239"/>
      <c r="N3404" s="239"/>
      <c r="O3404" s="239"/>
    </row>
    <row r="3405" spans="2:15" ht="29">
      <c r="B3405" s="251" t="s">
        <v>1438</v>
      </c>
      <c r="C3405" s="251" t="s">
        <v>4257</v>
      </c>
      <c r="D3405" s="251" t="s">
        <v>4183</v>
      </c>
      <c r="E3405" s="251"/>
      <c r="F3405" s="251"/>
      <c r="G3405" s="251" t="s">
        <v>23</v>
      </c>
      <c r="H3405" s="251" t="s">
        <v>23</v>
      </c>
      <c r="I3405" s="679">
        <v>14334</v>
      </c>
      <c r="J3405" s="251" t="s">
        <v>956</v>
      </c>
      <c r="K3405" s="251" t="s">
        <v>4073</v>
      </c>
      <c r="L3405" s="239"/>
      <c r="M3405" s="239"/>
      <c r="N3405" s="239"/>
      <c r="O3405" s="239"/>
    </row>
    <row r="3406" spans="2:15" ht="29">
      <c r="B3406" s="251" t="s">
        <v>1438</v>
      </c>
      <c r="C3406" s="251" t="s">
        <v>4257</v>
      </c>
      <c r="D3406" s="251" t="s">
        <v>4183</v>
      </c>
      <c r="E3406" s="251"/>
      <c r="F3406" s="251"/>
      <c r="G3406" s="251" t="s">
        <v>23</v>
      </c>
      <c r="H3406" s="251" t="s">
        <v>23</v>
      </c>
      <c r="I3406" s="679">
        <v>65897</v>
      </c>
      <c r="J3406" s="251" t="s">
        <v>956</v>
      </c>
      <c r="K3406" s="251" t="s">
        <v>4073</v>
      </c>
      <c r="L3406" s="239"/>
      <c r="M3406" s="239"/>
      <c r="N3406" s="239"/>
      <c r="O3406" s="239"/>
    </row>
    <row r="3407" spans="2:15" ht="29">
      <c r="B3407" s="251" t="s">
        <v>1438</v>
      </c>
      <c r="C3407" s="251" t="s">
        <v>4257</v>
      </c>
      <c r="D3407" s="251" t="s">
        <v>4183</v>
      </c>
      <c r="E3407" s="251"/>
      <c r="F3407" s="251"/>
      <c r="G3407" s="251" t="s">
        <v>23</v>
      </c>
      <c r="H3407" s="251" t="s">
        <v>23</v>
      </c>
      <c r="I3407" s="679">
        <v>17434</v>
      </c>
      <c r="J3407" s="251" t="s">
        <v>956</v>
      </c>
      <c r="K3407" s="251" t="s">
        <v>4073</v>
      </c>
      <c r="L3407" s="239"/>
      <c r="M3407" s="239"/>
      <c r="N3407" s="239"/>
      <c r="O3407" s="239"/>
    </row>
    <row r="3408" spans="2:15" ht="29">
      <c r="B3408" s="251" t="s">
        <v>1438</v>
      </c>
      <c r="C3408" s="251" t="s">
        <v>4257</v>
      </c>
      <c r="D3408" s="251" t="s">
        <v>4183</v>
      </c>
      <c r="E3408" s="251"/>
      <c r="F3408" s="251"/>
      <c r="G3408" s="251" t="s">
        <v>23</v>
      </c>
      <c r="H3408" s="251" t="s">
        <v>23</v>
      </c>
      <c r="I3408" s="679">
        <v>12186</v>
      </c>
      <c r="J3408" s="251" t="s">
        <v>956</v>
      </c>
      <c r="K3408" s="251" t="s">
        <v>4073</v>
      </c>
      <c r="L3408" s="239"/>
      <c r="M3408" s="239"/>
      <c r="N3408" s="239"/>
      <c r="O3408" s="239"/>
    </row>
    <row r="3409" spans="2:15" ht="29">
      <c r="B3409" s="251" t="s">
        <v>1438</v>
      </c>
      <c r="C3409" s="251" t="s">
        <v>4257</v>
      </c>
      <c r="D3409" s="251" t="s">
        <v>4183</v>
      </c>
      <c r="E3409" s="251"/>
      <c r="F3409" s="251"/>
      <c r="G3409" s="251" t="s">
        <v>23</v>
      </c>
      <c r="H3409" s="251" t="s">
        <v>23</v>
      </c>
      <c r="I3409" s="679">
        <v>17085</v>
      </c>
      <c r="J3409" s="251" t="s">
        <v>956</v>
      </c>
      <c r="K3409" s="251" t="s">
        <v>4073</v>
      </c>
      <c r="L3409" s="239"/>
      <c r="M3409" s="239"/>
      <c r="N3409" s="239"/>
      <c r="O3409" s="239"/>
    </row>
    <row r="3410" spans="2:15" ht="29">
      <c r="B3410" s="251" t="s">
        <v>1438</v>
      </c>
      <c r="C3410" s="251" t="s">
        <v>4257</v>
      </c>
      <c r="D3410" s="251" t="s">
        <v>4183</v>
      </c>
      <c r="E3410" s="251"/>
      <c r="F3410" s="251"/>
      <c r="G3410" s="251" t="s">
        <v>23</v>
      </c>
      <c r="H3410" s="251" t="s">
        <v>23</v>
      </c>
      <c r="I3410" s="679">
        <v>13.26</v>
      </c>
      <c r="J3410" s="251" t="s">
        <v>956</v>
      </c>
      <c r="K3410" s="251" t="s">
        <v>4073</v>
      </c>
      <c r="L3410" s="239"/>
      <c r="M3410" s="239"/>
      <c r="N3410" s="239"/>
      <c r="O3410" s="239"/>
    </row>
    <row r="3411" spans="2:15" ht="29">
      <c r="B3411" s="251" t="s">
        <v>1438</v>
      </c>
      <c r="C3411" s="251" t="s">
        <v>4257</v>
      </c>
      <c r="D3411" s="251" t="s">
        <v>4183</v>
      </c>
      <c r="E3411" s="251"/>
      <c r="F3411" s="251"/>
      <c r="G3411" s="251" t="s">
        <v>23</v>
      </c>
      <c r="H3411" s="251" t="s">
        <v>23</v>
      </c>
      <c r="I3411" s="679">
        <v>16253</v>
      </c>
      <c r="J3411" s="251" t="s">
        <v>956</v>
      </c>
      <c r="K3411" s="251" t="s">
        <v>4073</v>
      </c>
      <c r="L3411" s="239"/>
      <c r="M3411" s="239"/>
      <c r="N3411" s="239"/>
      <c r="O3411" s="239"/>
    </row>
    <row r="3412" spans="2:15" ht="29">
      <c r="B3412" s="251" t="s">
        <v>1438</v>
      </c>
      <c r="C3412" s="251" t="s">
        <v>4257</v>
      </c>
      <c r="D3412" s="251" t="s">
        <v>4183</v>
      </c>
      <c r="E3412" s="251"/>
      <c r="F3412" s="251"/>
      <c r="G3412" s="251" t="s">
        <v>23</v>
      </c>
      <c r="H3412" s="251" t="s">
        <v>23</v>
      </c>
      <c r="I3412" s="679">
        <v>17711</v>
      </c>
      <c r="J3412" s="251" t="s">
        <v>956</v>
      </c>
      <c r="K3412" s="251" t="s">
        <v>4073</v>
      </c>
      <c r="L3412" s="239"/>
      <c r="M3412" s="239"/>
      <c r="N3412" s="239"/>
      <c r="O3412" s="239"/>
    </row>
    <row r="3413" spans="2:15" ht="29">
      <c r="B3413" s="251" t="s">
        <v>1438</v>
      </c>
      <c r="C3413" s="251" t="s">
        <v>4257</v>
      </c>
      <c r="D3413" s="251" t="s">
        <v>4183</v>
      </c>
      <c r="E3413" s="251"/>
      <c r="F3413" s="251"/>
      <c r="G3413" s="251" t="s">
        <v>23</v>
      </c>
      <c r="H3413" s="251" t="s">
        <v>23</v>
      </c>
      <c r="I3413" s="679">
        <v>17293</v>
      </c>
      <c r="J3413" s="251" t="s">
        <v>956</v>
      </c>
      <c r="K3413" s="251" t="s">
        <v>4073</v>
      </c>
      <c r="L3413" s="239"/>
      <c r="M3413" s="239"/>
      <c r="N3413" s="239"/>
      <c r="O3413" s="239"/>
    </row>
    <row r="3414" spans="2:15" ht="29">
      <c r="B3414" s="251" t="s">
        <v>1438</v>
      </c>
      <c r="C3414" s="251" t="s">
        <v>4257</v>
      </c>
      <c r="D3414" s="251" t="s">
        <v>4183</v>
      </c>
      <c r="E3414" s="251"/>
      <c r="F3414" s="251"/>
      <c r="G3414" s="251" t="s">
        <v>23</v>
      </c>
      <c r="H3414" s="251" t="s">
        <v>23</v>
      </c>
      <c r="I3414" s="679">
        <v>3751</v>
      </c>
      <c r="J3414" s="251" t="s">
        <v>956</v>
      </c>
      <c r="K3414" s="251" t="s">
        <v>4073</v>
      </c>
      <c r="L3414" s="239"/>
      <c r="M3414" s="239"/>
      <c r="N3414" s="239"/>
      <c r="O3414" s="239"/>
    </row>
    <row r="3415" spans="2:15" ht="29">
      <c r="B3415" s="251" t="s">
        <v>1438</v>
      </c>
      <c r="C3415" s="251" t="s">
        <v>4257</v>
      </c>
      <c r="D3415" s="251" t="s">
        <v>4183</v>
      </c>
      <c r="E3415" s="251"/>
      <c r="F3415" s="251"/>
      <c r="G3415" s="251" t="s">
        <v>23</v>
      </c>
      <c r="H3415" s="251" t="s">
        <v>23</v>
      </c>
      <c r="I3415" s="679">
        <v>14816</v>
      </c>
      <c r="J3415" s="251" t="s">
        <v>956</v>
      </c>
      <c r="K3415" s="251" t="s">
        <v>4073</v>
      </c>
      <c r="L3415" s="239"/>
      <c r="M3415" s="239"/>
      <c r="N3415" s="239"/>
      <c r="O3415" s="239"/>
    </row>
    <row r="3416" spans="2:15" ht="29">
      <c r="B3416" s="251" t="s">
        <v>1438</v>
      </c>
      <c r="C3416" s="251" t="s">
        <v>4257</v>
      </c>
      <c r="D3416" s="251" t="s">
        <v>4183</v>
      </c>
      <c r="E3416" s="251"/>
      <c r="F3416" s="251"/>
      <c r="G3416" s="251" t="s">
        <v>23</v>
      </c>
      <c r="H3416" s="251" t="s">
        <v>23</v>
      </c>
      <c r="I3416" s="679">
        <v>5501</v>
      </c>
      <c r="J3416" s="251" t="s">
        <v>956</v>
      </c>
      <c r="K3416" s="251" t="s">
        <v>4073</v>
      </c>
      <c r="L3416" s="239"/>
      <c r="M3416" s="239"/>
      <c r="N3416" s="239"/>
      <c r="O3416" s="239"/>
    </row>
    <row r="3417" spans="2:15" ht="29">
      <c r="B3417" s="251" t="s">
        <v>1438</v>
      </c>
      <c r="C3417" s="251" t="s">
        <v>4257</v>
      </c>
      <c r="D3417" s="251" t="s">
        <v>4183</v>
      </c>
      <c r="E3417" s="251"/>
      <c r="F3417" s="251"/>
      <c r="G3417" s="251" t="s">
        <v>23</v>
      </c>
      <c r="H3417" s="251" t="s">
        <v>23</v>
      </c>
      <c r="I3417" s="679">
        <v>10167</v>
      </c>
      <c r="J3417" s="251" t="s">
        <v>956</v>
      </c>
      <c r="K3417" s="251" t="s">
        <v>4073</v>
      </c>
      <c r="L3417" s="239"/>
      <c r="M3417" s="239"/>
      <c r="N3417" s="239"/>
      <c r="O3417" s="239"/>
    </row>
    <row r="3418" spans="2:15" ht="29">
      <c r="B3418" s="251" t="s">
        <v>1438</v>
      </c>
      <c r="C3418" s="251" t="s">
        <v>4257</v>
      </c>
      <c r="D3418" s="251" t="s">
        <v>4183</v>
      </c>
      <c r="E3418" s="251"/>
      <c r="F3418" s="251"/>
      <c r="G3418" s="251" t="s">
        <v>23</v>
      </c>
      <c r="H3418" s="251" t="s">
        <v>23</v>
      </c>
      <c r="I3418" s="679">
        <v>19941</v>
      </c>
      <c r="J3418" s="251" t="s">
        <v>956</v>
      </c>
      <c r="K3418" s="251" t="s">
        <v>4073</v>
      </c>
      <c r="L3418" s="239"/>
      <c r="M3418" s="239"/>
      <c r="N3418" s="239"/>
      <c r="O3418" s="239"/>
    </row>
    <row r="3419" spans="2:15" ht="29">
      <c r="B3419" s="251" t="s">
        <v>1438</v>
      </c>
      <c r="C3419" s="251" t="s">
        <v>4257</v>
      </c>
      <c r="D3419" s="251" t="s">
        <v>4183</v>
      </c>
      <c r="E3419" s="251"/>
      <c r="F3419" s="251"/>
      <c r="G3419" s="251" t="s">
        <v>23</v>
      </c>
      <c r="H3419" s="251" t="s">
        <v>23</v>
      </c>
      <c r="I3419" s="679">
        <v>16035</v>
      </c>
      <c r="J3419" s="251" t="s">
        <v>956</v>
      </c>
      <c r="K3419" s="251" t="s">
        <v>4073</v>
      </c>
      <c r="L3419" s="239"/>
      <c r="M3419" s="239"/>
      <c r="N3419" s="239"/>
      <c r="O3419" s="239"/>
    </row>
    <row r="3420" spans="2:15" ht="29">
      <c r="B3420" s="251" t="s">
        <v>1438</v>
      </c>
      <c r="C3420" s="251" t="s">
        <v>4257</v>
      </c>
      <c r="D3420" s="251" t="s">
        <v>4183</v>
      </c>
      <c r="E3420" s="251"/>
      <c r="F3420" s="251"/>
      <c r="G3420" s="251" t="s">
        <v>23</v>
      </c>
      <c r="H3420" s="251" t="s">
        <v>23</v>
      </c>
      <c r="I3420" s="679">
        <v>18068</v>
      </c>
      <c r="J3420" s="251" t="s">
        <v>956</v>
      </c>
      <c r="K3420" s="251" t="s">
        <v>4073</v>
      </c>
      <c r="L3420" s="239"/>
      <c r="M3420" s="239"/>
      <c r="N3420" s="239"/>
      <c r="O3420" s="239"/>
    </row>
    <row r="3421" spans="2:15" ht="29">
      <c r="B3421" s="251" t="s">
        <v>1438</v>
      </c>
      <c r="C3421" s="251" t="s">
        <v>4257</v>
      </c>
      <c r="D3421" s="251" t="s">
        <v>941</v>
      </c>
      <c r="E3421" s="251"/>
      <c r="F3421" s="251"/>
      <c r="G3421" s="251" t="s">
        <v>4323</v>
      </c>
      <c r="H3421" s="251" t="s">
        <v>4324</v>
      </c>
      <c r="I3421" s="679">
        <v>7</v>
      </c>
      <c r="J3421" s="251" t="s">
        <v>944</v>
      </c>
      <c r="K3421" s="251" t="s">
        <v>2495</v>
      </c>
      <c r="L3421" s="239"/>
      <c r="M3421" s="239"/>
      <c r="N3421" s="239"/>
      <c r="O3421" s="239"/>
    </row>
    <row r="3422" spans="2:15" ht="29">
      <c r="B3422" s="251" t="s">
        <v>1438</v>
      </c>
      <c r="C3422" s="251" t="s">
        <v>4257</v>
      </c>
      <c r="D3422" s="251" t="s">
        <v>947</v>
      </c>
      <c r="E3422" s="251"/>
      <c r="F3422" s="251"/>
      <c r="G3422" s="251" t="s">
        <v>4323</v>
      </c>
      <c r="H3422" s="251" t="s">
        <v>4324</v>
      </c>
      <c r="I3422" s="679">
        <v>7</v>
      </c>
      <c r="J3422" s="251" t="s">
        <v>944</v>
      </c>
      <c r="K3422" s="251" t="s">
        <v>2495</v>
      </c>
      <c r="L3422" s="239"/>
      <c r="M3422" s="239"/>
      <c r="N3422" s="239"/>
      <c r="O3422" s="239"/>
    </row>
    <row r="3423" spans="2:15" ht="29">
      <c r="B3423" s="251" t="s">
        <v>1438</v>
      </c>
      <c r="C3423" s="251" t="s">
        <v>4257</v>
      </c>
      <c r="D3423" s="251" t="s">
        <v>4183</v>
      </c>
      <c r="E3423" s="251"/>
      <c r="F3423" s="251"/>
      <c r="G3423" s="251"/>
      <c r="H3423" s="251"/>
      <c r="I3423" s="679">
        <v>14.086</v>
      </c>
      <c r="J3423" s="251" t="s">
        <v>956</v>
      </c>
      <c r="K3423" s="251" t="s">
        <v>4073</v>
      </c>
      <c r="L3423" s="239"/>
      <c r="M3423" s="239"/>
      <c r="N3423" s="239"/>
      <c r="O3423" s="239"/>
    </row>
    <row r="3424" spans="2:15" ht="29">
      <c r="B3424" s="251" t="s">
        <v>1438</v>
      </c>
      <c r="C3424" s="251" t="s">
        <v>4257</v>
      </c>
      <c r="D3424" s="251" t="s">
        <v>4183</v>
      </c>
      <c r="E3424" s="251"/>
      <c r="F3424" s="251"/>
      <c r="G3424" s="251"/>
      <c r="H3424" s="251"/>
      <c r="I3424" s="679">
        <v>396.34199999999998</v>
      </c>
      <c r="J3424" s="251" t="s">
        <v>956</v>
      </c>
      <c r="K3424" s="251" t="s">
        <v>4073</v>
      </c>
      <c r="L3424" s="239"/>
      <c r="M3424" s="239"/>
      <c r="N3424" s="239"/>
      <c r="O3424" s="239"/>
    </row>
    <row r="3425" spans="2:15" ht="29">
      <c r="B3425" s="251" t="s">
        <v>1438</v>
      </c>
      <c r="C3425" s="251" t="s">
        <v>4257</v>
      </c>
      <c r="D3425" s="251" t="s">
        <v>4183</v>
      </c>
      <c r="E3425" s="251"/>
      <c r="F3425" s="251"/>
      <c r="G3425" s="251"/>
      <c r="H3425" s="251"/>
      <c r="I3425" s="679">
        <v>292.88200000000001</v>
      </c>
      <c r="J3425" s="251" t="s">
        <v>956</v>
      </c>
      <c r="K3425" s="251" t="s">
        <v>4073</v>
      </c>
      <c r="L3425" s="239"/>
      <c r="M3425" s="239"/>
      <c r="N3425" s="239"/>
      <c r="O3425" s="239"/>
    </row>
    <row r="3426" spans="2:15" ht="29">
      <c r="B3426" s="251" t="s">
        <v>1438</v>
      </c>
      <c r="C3426" s="251" t="s">
        <v>4257</v>
      </c>
      <c r="D3426" s="251" t="s">
        <v>4183</v>
      </c>
      <c r="E3426" s="251"/>
      <c r="F3426" s="251"/>
      <c r="G3426" s="251"/>
      <c r="H3426" s="251"/>
      <c r="I3426" s="679">
        <v>328.87900000000002</v>
      </c>
      <c r="J3426" s="251" t="s">
        <v>956</v>
      </c>
      <c r="K3426" s="251" t="s">
        <v>4073</v>
      </c>
      <c r="L3426" s="239"/>
      <c r="M3426" s="239"/>
      <c r="N3426" s="239"/>
      <c r="O3426" s="239"/>
    </row>
    <row r="3427" spans="2:15" ht="29">
      <c r="B3427" s="251" t="s">
        <v>1438</v>
      </c>
      <c r="C3427" s="251" t="s">
        <v>4257</v>
      </c>
      <c r="D3427" s="251" t="s">
        <v>949</v>
      </c>
      <c r="E3427" s="251"/>
      <c r="F3427" s="251"/>
      <c r="G3427" s="251"/>
      <c r="H3427" s="251"/>
      <c r="I3427" s="679">
        <v>5.625</v>
      </c>
      <c r="J3427" s="251" t="s">
        <v>944</v>
      </c>
      <c r="K3427" s="251" t="s">
        <v>2495</v>
      </c>
      <c r="L3427" s="239"/>
      <c r="M3427" s="239"/>
      <c r="N3427" s="239"/>
      <c r="O3427" s="239"/>
    </row>
    <row r="3428" spans="2:15" ht="29">
      <c r="B3428" s="251" t="s">
        <v>1438</v>
      </c>
      <c r="C3428" s="251" t="s">
        <v>4257</v>
      </c>
      <c r="D3428" s="251" t="s">
        <v>949</v>
      </c>
      <c r="E3428" s="251"/>
      <c r="F3428" s="251"/>
      <c r="G3428" s="251"/>
      <c r="H3428" s="251"/>
      <c r="I3428" s="679">
        <v>6.0000000000000001E-3</v>
      </c>
      <c r="J3428" s="251" t="s">
        <v>944</v>
      </c>
      <c r="K3428" s="251" t="s">
        <v>2495</v>
      </c>
      <c r="L3428" s="239"/>
      <c r="M3428" s="239"/>
      <c r="N3428" s="239"/>
      <c r="O3428" s="239"/>
    </row>
    <row r="3429" spans="2:15" ht="29">
      <c r="B3429" s="251" t="s">
        <v>1438</v>
      </c>
      <c r="C3429" s="251" t="s">
        <v>4257</v>
      </c>
      <c r="D3429" s="251" t="s">
        <v>949</v>
      </c>
      <c r="E3429" s="251"/>
      <c r="F3429" s="251"/>
      <c r="G3429" s="251"/>
      <c r="H3429" s="251"/>
      <c r="I3429" s="679">
        <v>0.4</v>
      </c>
      <c r="J3429" s="251" t="s">
        <v>944</v>
      </c>
      <c r="K3429" s="251" t="s">
        <v>2495</v>
      </c>
      <c r="L3429" s="239"/>
      <c r="M3429" s="239"/>
      <c r="N3429" s="239"/>
      <c r="O3429" s="239"/>
    </row>
    <row r="3430" spans="2:15" ht="29">
      <c r="B3430" s="251" t="s">
        <v>1438</v>
      </c>
      <c r="C3430" s="251" t="s">
        <v>4257</v>
      </c>
      <c r="D3430" s="251" t="s">
        <v>4022</v>
      </c>
      <c r="E3430" s="251"/>
      <c r="F3430" s="251"/>
      <c r="G3430" s="251" t="s">
        <v>4335</v>
      </c>
      <c r="H3430" s="251" t="s">
        <v>4336</v>
      </c>
      <c r="I3430" s="679">
        <v>3</v>
      </c>
      <c r="J3430" s="251" t="s">
        <v>944</v>
      </c>
      <c r="K3430" s="251" t="s">
        <v>2495</v>
      </c>
      <c r="L3430" s="239"/>
      <c r="M3430" s="239"/>
      <c r="N3430" s="239"/>
      <c r="O3430" s="239"/>
    </row>
    <row r="3431" spans="2:15" ht="29">
      <c r="B3431" s="251" t="s">
        <v>1438</v>
      </c>
      <c r="C3431" s="251" t="s">
        <v>4257</v>
      </c>
      <c r="D3431" s="251" t="s">
        <v>4022</v>
      </c>
      <c r="E3431" s="251"/>
      <c r="F3431" s="251"/>
      <c r="G3431" s="251" t="s">
        <v>4335</v>
      </c>
      <c r="H3431" s="251" t="s">
        <v>4336</v>
      </c>
      <c r="I3431" s="679">
        <v>12</v>
      </c>
      <c r="J3431" s="251" t="s">
        <v>944</v>
      </c>
      <c r="K3431" s="251" t="s">
        <v>2495</v>
      </c>
      <c r="L3431" s="239"/>
      <c r="M3431" s="239"/>
      <c r="N3431" s="239"/>
      <c r="O3431" s="239"/>
    </row>
    <row r="3432" spans="2:15" ht="29">
      <c r="B3432" s="251" t="s">
        <v>1438</v>
      </c>
      <c r="C3432" s="251" t="s">
        <v>4257</v>
      </c>
      <c r="D3432" s="251" t="s">
        <v>4022</v>
      </c>
      <c r="E3432" s="251"/>
      <c r="F3432" s="251"/>
      <c r="G3432" s="251" t="s">
        <v>4335</v>
      </c>
      <c r="H3432" s="251" t="s">
        <v>4336</v>
      </c>
      <c r="I3432" s="679">
        <v>4</v>
      </c>
      <c r="J3432" s="251" t="s">
        <v>944</v>
      </c>
      <c r="K3432" s="251" t="s">
        <v>2495</v>
      </c>
      <c r="L3432" s="239"/>
      <c r="M3432" s="239"/>
      <c r="N3432" s="239"/>
      <c r="O3432" s="239"/>
    </row>
    <row r="3433" spans="2:15" ht="29">
      <c r="B3433" s="251" t="s">
        <v>1438</v>
      </c>
      <c r="C3433" s="251" t="s">
        <v>4257</v>
      </c>
      <c r="D3433" s="251" t="s">
        <v>4022</v>
      </c>
      <c r="E3433" s="251"/>
      <c r="F3433" s="251"/>
      <c r="G3433" s="251" t="s">
        <v>4335</v>
      </c>
      <c r="H3433" s="251" t="s">
        <v>4336</v>
      </c>
      <c r="I3433" s="679">
        <v>4</v>
      </c>
      <c r="J3433" s="251" t="s">
        <v>944</v>
      </c>
      <c r="K3433" s="251" t="s">
        <v>2495</v>
      </c>
      <c r="L3433" s="239"/>
      <c r="M3433" s="239"/>
      <c r="N3433" s="239"/>
      <c r="O3433" s="239"/>
    </row>
    <row r="3434" spans="2:15" ht="29">
      <c r="B3434" s="251" t="s">
        <v>1438</v>
      </c>
      <c r="C3434" s="251" t="s">
        <v>4257</v>
      </c>
      <c r="D3434" s="251" t="s">
        <v>4022</v>
      </c>
      <c r="E3434" s="251"/>
      <c r="F3434" s="251"/>
      <c r="G3434" s="251" t="s">
        <v>4335</v>
      </c>
      <c r="H3434" s="251" t="s">
        <v>4336</v>
      </c>
      <c r="I3434" s="679">
        <v>4</v>
      </c>
      <c r="J3434" s="251" t="s">
        <v>944</v>
      </c>
      <c r="K3434" s="251" t="s">
        <v>2495</v>
      </c>
      <c r="L3434" s="239"/>
      <c r="M3434" s="239"/>
      <c r="N3434" s="239"/>
      <c r="O3434" s="239"/>
    </row>
    <row r="3435" spans="2:15" ht="29">
      <c r="B3435" s="251" t="s">
        <v>1438</v>
      </c>
      <c r="C3435" s="251" t="s">
        <v>4257</v>
      </c>
      <c r="D3435" s="251" t="s">
        <v>4022</v>
      </c>
      <c r="E3435" s="251"/>
      <c r="F3435" s="251"/>
      <c r="G3435" s="251" t="s">
        <v>4335</v>
      </c>
      <c r="H3435" s="251" t="s">
        <v>4336</v>
      </c>
      <c r="I3435" s="679">
        <v>4</v>
      </c>
      <c r="J3435" s="251" t="s">
        <v>944</v>
      </c>
      <c r="K3435" s="251" t="s">
        <v>2495</v>
      </c>
      <c r="L3435" s="239"/>
      <c r="M3435" s="239"/>
      <c r="N3435" s="239"/>
      <c r="O3435" s="239"/>
    </row>
    <row r="3436" spans="2:15" ht="29">
      <c r="B3436" s="251" t="s">
        <v>1438</v>
      </c>
      <c r="C3436" s="251" t="s">
        <v>4257</v>
      </c>
      <c r="D3436" s="251" t="s">
        <v>4022</v>
      </c>
      <c r="E3436" s="251"/>
      <c r="F3436" s="251"/>
      <c r="G3436" s="251" t="s">
        <v>4335</v>
      </c>
      <c r="H3436" s="251" t="s">
        <v>4336</v>
      </c>
      <c r="I3436" s="679">
        <v>4</v>
      </c>
      <c r="J3436" s="251" t="s">
        <v>944</v>
      </c>
      <c r="K3436" s="251" t="s">
        <v>2495</v>
      </c>
      <c r="L3436" s="239"/>
      <c r="M3436" s="239"/>
      <c r="N3436" s="239"/>
      <c r="O3436" s="239"/>
    </row>
    <row r="3437" spans="2:15" ht="29">
      <c r="B3437" s="251" t="s">
        <v>1438</v>
      </c>
      <c r="C3437" s="251" t="s">
        <v>4257</v>
      </c>
      <c r="D3437" s="251" t="s">
        <v>4022</v>
      </c>
      <c r="E3437" s="251"/>
      <c r="F3437" s="251"/>
      <c r="G3437" s="251" t="s">
        <v>4335</v>
      </c>
      <c r="H3437" s="251" t="s">
        <v>4336</v>
      </c>
      <c r="I3437" s="679">
        <v>10</v>
      </c>
      <c r="J3437" s="251" t="s">
        <v>944</v>
      </c>
      <c r="K3437" s="251" t="s">
        <v>2495</v>
      </c>
      <c r="L3437" s="239"/>
      <c r="M3437" s="239"/>
      <c r="N3437" s="239"/>
      <c r="O3437" s="239"/>
    </row>
    <row r="3438" spans="2:15" ht="29">
      <c r="B3438" s="251" t="s">
        <v>1438</v>
      </c>
      <c r="C3438" s="251" t="s">
        <v>4257</v>
      </c>
      <c r="D3438" s="251" t="s">
        <v>4022</v>
      </c>
      <c r="E3438" s="251"/>
      <c r="F3438" s="251"/>
      <c r="G3438" s="251" t="s">
        <v>4335</v>
      </c>
      <c r="H3438" s="251" t="s">
        <v>4336</v>
      </c>
      <c r="I3438" s="679">
        <v>9</v>
      </c>
      <c r="J3438" s="251" t="s">
        <v>944</v>
      </c>
      <c r="K3438" s="251" t="s">
        <v>2495</v>
      </c>
      <c r="L3438" s="239"/>
      <c r="M3438" s="239"/>
      <c r="N3438" s="239"/>
      <c r="O3438" s="239"/>
    </row>
    <row r="3439" spans="2:15" ht="29">
      <c r="B3439" s="251" t="s">
        <v>1438</v>
      </c>
      <c r="C3439" s="251" t="s">
        <v>4257</v>
      </c>
      <c r="D3439" s="251" t="s">
        <v>4022</v>
      </c>
      <c r="E3439" s="251"/>
      <c r="F3439" s="251"/>
      <c r="G3439" s="251" t="s">
        <v>4335</v>
      </c>
      <c r="H3439" s="251" t="s">
        <v>4336</v>
      </c>
      <c r="I3439" s="679">
        <v>8</v>
      </c>
      <c r="J3439" s="251" t="s">
        <v>944</v>
      </c>
      <c r="K3439" s="251" t="s">
        <v>2495</v>
      </c>
      <c r="L3439" s="239"/>
      <c r="M3439" s="239"/>
      <c r="N3439" s="239"/>
      <c r="O3439" s="239"/>
    </row>
    <row r="3440" spans="2:15" ht="29">
      <c r="B3440" s="251" t="s">
        <v>1438</v>
      </c>
      <c r="C3440" s="251" t="s">
        <v>4257</v>
      </c>
      <c r="D3440" s="251" t="s">
        <v>4022</v>
      </c>
      <c r="E3440" s="251"/>
      <c r="F3440" s="251"/>
      <c r="G3440" s="251" t="s">
        <v>4335</v>
      </c>
      <c r="H3440" s="251" t="s">
        <v>4336</v>
      </c>
      <c r="I3440" s="679">
        <v>7</v>
      </c>
      <c r="J3440" s="251" t="s">
        <v>944</v>
      </c>
      <c r="K3440" s="251" t="s">
        <v>2495</v>
      </c>
      <c r="L3440" s="239"/>
      <c r="M3440" s="239"/>
      <c r="N3440" s="239"/>
      <c r="O3440" s="239"/>
    </row>
    <row r="3441" spans="2:15" ht="29">
      <c r="B3441" s="251" t="s">
        <v>1438</v>
      </c>
      <c r="C3441" s="251" t="s">
        <v>4257</v>
      </c>
      <c r="D3441" s="251" t="s">
        <v>4022</v>
      </c>
      <c r="E3441" s="251"/>
      <c r="F3441" s="251"/>
      <c r="G3441" s="251" t="s">
        <v>4335</v>
      </c>
      <c r="H3441" s="251" t="s">
        <v>4336</v>
      </c>
      <c r="I3441" s="679">
        <v>4</v>
      </c>
      <c r="J3441" s="251" t="s">
        <v>944</v>
      </c>
      <c r="K3441" s="251" t="s">
        <v>2495</v>
      </c>
      <c r="L3441" s="239"/>
      <c r="M3441" s="239"/>
      <c r="N3441" s="239"/>
      <c r="O3441" s="239"/>
    </row>
    <row r="3442" spans="2:15" ht="29">
      <c r="B3442" s="251" t="s">
        <v>1438</v>
      </c>
      <c r="C3442" s="251" t="s">
        <v>4257</v>
      </c>
      <c r="D3442" s="251" t="s">
        <v>4022</v>
      </c>
      <c r="E3442" s="251"/>
      <c r="F3442" s="251"/>
      <c r="G3442" s="251" t="s">
        <v>4335</v>
      </c>
      <c r="H3442" s="251" t="s">
        <v>4336</v>
      </c>
      <c r="I3442" s="679">
        <v>3</v>
      </c>
      <c r="J3442" s="251" t="s">
        <v>944</v>
      </c>
      <c r="K3442" s="251" t="s">
        <v>2495</v>
      </c>
      <c r="L3442" s="239"/>
      <c r="M3442" s="239"/>
      <c r="N3442" s="239"/>
      <c r="O3442" s="239"/>
    </row>
    <row r="3443" spans="2:15" ht="29">
      <c r="B3443" s="251" t="s">
        <v>1438</v>
      </c>
      <c r="C3443" s="251" t="s">
        <v>4257</v>
      </c>
      <c r="D3443" s="251" t="s">
        <v>4022</v>
      </c>
      <c r="E3443" s="251"/>
      <c r="F3443" s="251"/>
      <c r="G3443" s="251" t="s">
        <v>4335</v>
      </c>
      <c r="H3443" s="251" t="s">
        <v>4336</v>
      </c>
      <c r="I3443" s="679">
        <v>15</v>
      </c>
      <c r="J3443" s="251" t="s">
        <v>944</v>
      </c>
      <c r="K3443" s="251" t="s">
        <v>2495</v>
      </c>
      <c r="L3443" s="239"/>
      <c r="M3443" s="239"/>
      <c r="N3443" s="239"/>
      <c r="O3443" s="239"/>
    </row>
    <row r="3444" spans="2:15" ht="29">
      <c r="B3444" s="251" t="s">
        <v>1438</v>
      </c>
      <c r="C3444" s="251" t="s">
        <v>4257</v>
      </c>
      <c r="D3444" s="251" t="s">
        <v>4022</v>
      </c>
      <c r="E3444" s="251"/>
      <c r="F3444" s="251"/>
      <c r="G3444" s="251" t="s">
        <v>4335</v>
      </c>
      <c r="H3444" s="251" t="s">
        <v>4336</v>
      </c>
      <c r="I3444" s="679">
        <v>7</v>
      </c>
      <c r="J3444" s="251" t="s">
        <v>944</v>
      </c>
      <c r="K3444" s="251" t="s">
        <v>2495</v>
      </c>
      <c r="L3444" s="239"/>
      <c r="M3444" s="239"/>
      <c r="N3444" s="239"/>
      <c r="O3444" s="239"/>
    </row>
    <row r="3445" spans="2:15" ht="29">
      <c r="B3445" s="251" t="s">
        <v>1438</v>
      </c>
      <c r="C3445" s="251" t="s">
        <v>4257</v>
      </c>
      <c r="D3445" s="251" t="s">
        <v>4022</v>
      </c>
      <c r="E3445" s="251"/>
      <c r="F3445" s="251"/>
      <c r="G3445" s="251" t="s">
        <v>4335</v>
      </c>
      <c r="H3445" s="251" t="s">
        <v>4336</v>
      </c>
      <c r="I3445" s="679">
        <v>6</v>
      </c>
      <c r="J3445" s="251" t="s">
        <v>944</v>
      </c>
      <c r="K3445" s="251" t="s">
        <v>2495</v>
      </c>
      <c r="L3445" s="239"/>
      <c r="M3445" s="239"/>
      <c r="N3445" s="239"/>
      <c r="O3445" s="239"/>
    </row>
    <row r="3446" spans="2:15" ht="29">
      <c r="B3446" s="251" t="s">
        <v>1438</v>
      </c>
      <c r="C3446" s="251" t="s">
        <v>4257</v>
      </c>
      <c r="D3446" s="251" t="s">
        <v>4022</v>
      </c>
      <c r="E3446" s="251"/>
      <c r="F3446" s="251"/>
      <c r="G3446" s="251" t="s">
        <v>4335</v>
      </c>
      <c r="H3446" s="251" t="s">
        <v>4336</v>
      </c>
      <c r="I3446" s="679">
        <v>5</v>
      </c>
      <c r="J3446" s="251" t="s">
        <v>944</v>
      </c>
      <c r="K3446" s="251" t="s">
        <v>2495</v>
      </c>
      <c r="L3446" s="239"/>
      <c r="M3446" s="239"/>
      <c r="N3446" s="239"/>
      <c r="O3446" s="239"/>
    </row>
    <row r="3447" spans="2:15" ht="29">
      <c r="B3447" s="251" t="s">
        <v>1438</v>
      </c>
      <c r="C3447" s="251" t="s">
        <v>4257</v>
      </c>
      <c r="D3447" s="251" t="s">
        <v>4022</v>
      </c>
      <c r="E3447" s="251"/>
      <c r="F3447" s="251"/>
      <c r="G3447" s="251" t="s">
        <v>4335</v>
      </c>
      <c r="H3447" s="251" t="s">
        <v>4336</v>
      </c>
      <c r="I3447" s="679">
        <v>11</v>
      </c>
      <c r="J3447" s="251" t="s">
        <v>944</v>
      </c>
      <c r="K3447" s="251" t="s">
        <v>2495</v>
      </c>
      <c r="L3447" s="239"/>
      <c r="M3447" s="239"/>
      <c r="N3447" s="239"/>
      <c r="O3447" s="239"/>
    </row>
    <row r="3448" spans="2:15" ht="29">
      <c r="B3448" s="251" t="s">
        <v>1438</v>
      </c>
      <c r="C3448" s="251" t="s">
        <v>4257</v>
      </c>
      <c r="D3448" s="251" t="s">
        <v>4022</v>
      </c>
      <c r="E3448" s="251"/>
      <c r="F3448" s="251"/>
      <c r="G3448" s="251" t="s">
        <v>4335</v>
      </c>
      <c r="H3448" s="251" t="s">
        <v>4336</v>
      </c>
      <c r="I3448" s="679">
        <v>6</v>
      </c>
      <c r="J3448" s="251" t="s">
        <v>944</v>
      </c>
      <c r="K3448" s="251" t="s">
        <v>2495</v>
      </c>
      <c r="L3448" s="239"/>
      <c r="M3448" s="239"/>
      <c r="N3448" s="239"/>
      <c r="O3448" s="239"/>
    </row>
    <row r="3449" spans="2:15" ht="29">
      <c r="B3449" s="251" t="s">
        <v>1438</v>
      </c>
      <c r="C3449" s="251" t="s">
        <v>4257</v>
      </c>
      <c r="D3449" s="251" t="s">
        <v>4022</v>
      </c>
      <c r="E3449" s="251"/>
      <c r="F3449" s="251"/>
      <c r="G3449" s="251" t="s">
        <v>4335</v>
      </c>
      <c r="H3449" s="251" t="s">
        <v>4336</v>
      </c>
      <c r="I3449" s="679">
        <v>2</v>
      </c>
      <c r="J3449" s="251" t="s">
        <v>944</v>
      </c>
      <c r="K3449" s="251" t="s">
        <v>2495</v>
      </c>
      <c r="L3449" s="239"/>
      <c r="M3449" s="239"/>
      <c r="N3449" s="239"/>
      <c r="O3449" s="239"/>
    </row>
    <row r="3450" spans="2:15" ht="29">
      <c r="B3450" s="251" t="s">
        <v>1438</v>
      </c>
      <c r="C3450" s="251" t="s">
        <v>4257</v>
      </c>
      <c r="D3450" s="251" t="s">
        <v>4022</v>
      </c>
      <c r="E3450" s="251"/>
      <c r="F3450" s="251"/>
      <c r="G3450" s="251" t="s">
        <v>4335</v>
      </c>
      <c r="H3450" s="251" t="s">
        <v>4336</v>
      </c>
      <c r="I3450" s="679">
        <v>10</v>
      </c>
      <c r="J3450" s="251" t="s">
        <v>944</v>
      </c>
      <c r="K3450" s="251" t="s">
        <v>2495</v>
      </c>
      <c r="L3450" s="239"/>
      <c r="M3450" s="239"/>
      <c r="N3450" s="239"/>
      <c r="O3450" s="239"/>
    </row>
    <row r="3451" spans="2:15" ht="29">
      <c r="B3451" s="251" t="s">
        <v>1438</v>
      </c>
      <c r="C3451" s="251" t="s">
        <v>4257</v>
      </c>
      <c r="D3451" s="251" t="s">
        <v>4183</v>
      </c>
      <c r="E3451" s="251"/>
      <c r="F3451" s="251"/>
      <c r="G3451" s="251"/>
      <c r="H3451" s="251"/>
      <c r="I3451" s="679">
        <v>11.208</v>
      </c>
      <c r="J3451" s="251" t="s">
        <v>956</v>
      </c>
      <c r="K3451" s="251" t="s">
        <v>4073</v>
      </c>
      <c r="L3451" s="239"/>
      <c r="M3451" s="239"/>
      <c r="N3451" s="239"/>
      <c r="O3451" s="239"/>
    </row>
    <row r="3452" spans="2:15" ht="29">
      <c r="B3452" s="251" t="s">
        <v>1438</v>
      </c>
      <c r="C3452" s="251" t="s">
        <v>4257</v>
      </c>
      <c r="D3452" s="251" t="s">
        <v>4183</v>
      </c>
      <c r="E3452" s="251"/>
      <c r="F3452" s="251"/>
      <c r="G3452" s="251"/>
      <c r="H3452" s="251"/>
      <c r="I3452" s="679">
        <v>13.025</v>
      </c>
      <c r="J3452" s="251" t="s">
        <v>956</v>
      </c>
      <c r="K3452" s="251" t="s">
        <v>4073</v>
      </c>
      <c r="L3452" s="239"/>
      <c r="M3452" s="239"/>
      <c r="N3452" s="239"/>
      <c r="O3452" s="239"/>
    </row>
    <row r="3453" spans="2:15" ht="29">
      <c r="B3453" s="251" t="s">
        <v>1438</v>
      </c>
      <c r="C3453" s="251" t="s">
        <v>4257</v>
      </c>
      <c r="D3453" s="251" t="s">
        <v>4183</v>
      </c>
      <c r="E3453" s="251"/>
      <c r="F3453" s="251"/>
      <c r="G3453" s="251"/>
      <c r="H3453" s="251"/>
      <c r="I3453" s="679">
        <v>53.029000000000003</v>
      </c>
      <c r="J3453" s="251" t="s">
        <v>956</v>
      </c>
      <c r="K3453" s="251" t="s">
        <v>4073</v>
      </c>
      <c r="L3453" s="239"/>
      <c r="M3453" s="239"/>
      <c r="N3453" s="239"/>
      <c r="O3453" s="239"/>
    </row>
    <row r="3454" spans="2:15" ht="29">
      <c r="B3454" s="251" t="s">
        <v>1438</v>
      </c>
      <c r="C3454" s="251" t="s">
        <v>4257</v>
      </c>
      <c r="D3454" s="251" t="s">
        <v>4183</v>
      </c>
      <c r="E3454" s="251"/>
      <c r="F3454" s="251"/>
      <c r="G3454" s="251"/>
      <c r="H3454" s="251"/>
      <c r="I3454" s="679">
        <v>14.234</v>
      </c>
      <c r="J3454" s="251" t="s">
        <v>956</v>
      </c>
      <c r="K3454" s="251" t="s">
        <v>4073</v>
      </c>
      <c r="L3454" s="239"/>
      <c r="M3454" s="239"/>
      <c r="N3454" s="239"/>
      <c r="O3454" s="239"/>
    </row>
    <row r="3455" spans="2:15" ht="29">
      <c r="B3455" s="251" t="s">
        <v>1438</v>
      </c>
      <c r="C3455" s="251" t="s">
        <v>4257</v>
      </c>
      <c r="D3455" s="251" t="s">
        <v>4183</v>
      </c>
      <c r="E3455" s="251"/>
      <c r="F3455" s="251"/>
      <c r="G3455" s="251"/>
      <c r="H3455" s="251"/>
      <c r="I3455" s="679">
        <v>19.564</v>
      </c>
      <c r="J3455" s="251" t="s">
        <v>956</v>
      </c>
      <c r="K3455" s="251" t="s">
        <v>4073</v>
      </c>
      <c r="L3455" s="239"/>
      <c r="M3455" s="239"/>
      <c r="N3455" s="239"/>
      <c r="O3455" s="239"/>
    </row>
    <row r="3456" spans="2:15" ht="29">
      <c r="B3456" s="251" t="s">
        <v>1438</v>
      </c>
      <c r="C3456" s="251" t="s">
        <v>4257</v>
      </c>
      <c r="D3456" s="251" t="s">
        <v>4183</v>
      </c>
      <c r="E3456" s="251"/>
      <c r="F3456" s="251"/>
      <c r="G3456" s="251"/>
      <c r="H3456" s="251"/>
      <c r="I3456" s="679">
        <v>9.0719999999999992</v>
      </c>
      <c r="J3456" s="251" t="s">
        <v>956</v>
      </c>
      <c r="K3456" s="251" t="s">
        <v>4073</v>
      </c>
      <c r="L3456" s="239"/>
      <c r="M3456" s="239"/>
      <c r="N3456" s="239"/>
      <c r="O3456" s="239"/>
    </row>
    <row r="3457" spans="2:15" ht="29">
      <c r="B3457" s="251" t="s">
        <v>1438</v>
      </c>
      <c r="C3457" s="251" t="s">
        <v>4257</v>
      </c>
      <c r="D3457" s="251" t="s">
        <v>4183</v>
      </c>
      <c r="E3457" s="251"/>
      <c r="F3457" s="251"/>
      <c r="G3457" s="251"/>
      <c r="H3457" s="251"/>
      <c r="I3457" s="679">
        <v>15.81</v>
      </c>
      <c r="J3457" s="251" t="s">
        <v>956</v>
      </c>
      <c r="K3457" s="251" t="s">
        <v>4073</v>
      </c>
      <c r="L3457" s="239"/>
      <c r="M3457" s="239"/>
      <c r="N3457" s="239"/>
      <c r="O3457" s="239"/>
    </row>
    <row r="3458" spans="2:15" ht="29">
      <c r="B3458" s="251" t="s">
        <v>1438</v>
      </c>
      <c r="C3458" s="251" t="s">
        <v>4257</v>
      </c>
      <c r="D3458" s="251" t="s">
        <v>4183</v>
      </c>
      <c r="E3458" s="251"/>
      <c r="F3458" s="251"/>
      <c r="G3458" s="251"/>
      <c r="H3458" s="251"/>
      <c r="I3458" s="679">
        <v>13.73</v>
      </c>
      <c r="J3458" s="251" t="s">
        <v>956</v>
      </c>
      <c r="K3458" s="251" t="s">
        <v>4073</v>
      </c>
      <c r="L3458" s="239"/>
      <c r="M3458" s="239"/>
      <c r="N3458" s="239"/>
      <c r="O3458" s="239"/>
    </row>
    <row r="3459" spans="2:15" ht="29">
      <c r="B3459" s="251" t="s">
        <v>1438</v>
      </c>
      <c r="C3459" s="251" t="s">
        <v>4257</v>
      </c>
      <c r="D3459" s="251" t="s">
        <v>4183</v>
      </c>
      <c r="E3459" s="251"/>
      <c r="F3459" s="251"/>
      <c r="G3459" s="251"/>
      <c r="H3459" s="251"/>
      <c r="I3459" s="679">
        <v>16.965</v>
      </c>
      <c r="J3459" s="251" t="s">
        <v>956</v>
      </c>
      <c r="K3459" s="251" t="s">
        <v>4073</v>
      </c>
      <c r="L3459" s="239"/>
      <c r="M3459" s="239"/>
      <c r="N3459" s="239"/>
      <c r="O3459" s="239"/>
    </row>
    <row r="3460" spans="2:15" ht="29">
      <c r="B3460" s="251" t="s">
        <v>1438</v>
      </c>
      <c r="C3460" s="251" t="s">
        <v>4257</v>
      </c>
      <c r="D3460" s="251" t="s">
        <v>4012</v>
      </c>
      <c r="E3460" s="251"/>
      <c r="F3460" s="251"/>
      <c r="G3460" s="251"/>
      <c r="H3460" s="251"/>
      <c r="I3460" s="679">
        <v>6.86</v>
      </c>
      <c r="J3460" s="251" t="s">
        <v>956</v>
      </c>
      <c r="K3460" s="251" t="s">
        <v>2495</v>
      </c>
      <c r="L3460" s="239"/>
      <c r="M3460" s="239"/>
      <c r="N3460" s="239"/>
      <c r="O3460" s="239"/>
    </row>
    <row r="3461" spans="2:15" ht="29">
      <c r="B3461" s="251" t="s">
        <v>1438</v>
      </c>
      <c r="C3461" s="251" t="s">
        <v>4257</v>
      </c>
      <c r="D3461" s="251" t="s">
        <v>4012</v>
      </c>
      <c r="E3461" s="251"/>
      <c r="F3461" s="251"/>
      <c r="G3461" s="251"/>
      <c r="H3461" s="251"/>
      <c r="I3461" s="679">
        <v>5.8620000000000001</v>
      </c>
      <c r="J3461" s="251" t="s">
        <v>956</v>
      </c>
      <c r="K3461" s="251" t="s">
        <v>2495</v>
      </c>
      <c r="L3461" s="239"/>
      <c r="M3461" s="239"/>
      <c r="N3461" s="239"/>
      <c r="O3461" s="239"/>
    </row>
    <row r="3462" spans="2:15" ht="29">
      <c r="B3462" s="251" t="s">
        <v>1438</v>
      </c>
      <c r="C3462" s="251" t="s">
        <v>4257</v>
      </c>
      <c r="D3462" s="251" t="s">
        <v>4183</v>
      </c>
      <c r="E3462" s="251"/>
      <c r="F3462" s="251"/>
      <c r="G3462" s="251"/>
      <c r="H3462" s="251"/>
      <c r="I3462" s="679">
        <v>13.295</v>
      </c>
      <c r="J3462" s="251" t="s">
        <v>956</v>
      </c>
      <c r="K3462" s="251" t="s">
        <v>4073</v>
      </c>
      <c r="L3462" s="239"/>
      <c r="M3462" s="239"/>
      <c r="N3462" s="239"/>
      <c r="O3462" s="239"/>
    </row>
    <row r="3463" spans="2:15" ht="29">
      <c r="B3463" s="251" t="s">
        <v>1438</v>
      </c>
      <c r="C3463" s="251" t="s">
        <v>4257</v>
      </c>
      <c r="D3463" s="251" t="s">
        <v>4183</v>
      </c>
      <c r="E3463" s="251"/>
      <c r="F3463" s="251"/>
      <c r="G3463" s="251"/>
      <c r="H3463" s="251"/>
      <c r="I3463" s="679">
        <v>15.907</v>
      </c>
      <c r="J3463" s="251" t="s">
        <v>956</v>
      </c>
      <c r="K3463" s="251" t="s">
        <v>4073</v>
      </c>
      <c r="L3463" s="239"/>
      <c r="M3463" s="239"/>
      <c r="N3463" s="239"/>
      <c r="O3463" s="239"/>
    </row>
    <row r="3464" spans="2:15" ht="29">
      <c r="B3464" s="251" t="s">
        <v>1438</v>
      </c>
      <c r="C3464" s="251" t="s">
        <v>4257</v>
      </c>
      <c r="D3464" s="251" t="s">
        <v>4183</v>
      </c>
      <c r="E3464" s="251"/>
      <c r="F3464" s="251"/>
      <c r="G3464" s="251"/>
      <c r="H3464" s="251"/>
      <c r="I3464" s="679">
        <v>8.2739999999999991</v>
      </c>
      <c r="J3464" s="251" t="s">
        <v>956</v>
      </c>
      <c r="K3464" s="251" t="s">
        <v>4073</v>
      </c>
      <c r="L3464" s="239"/>
      <c r="M3464" s="239"/>
      <c r="N3464" s="239"/>
      <c r="O3464" s="239"/>
    </row>
    <row r="3465" spans="2:15" ht="29">
      <c r="B3465" s="251" t="s">
        <v>1438</v>
      </c>
      <c r="C3465" s="251" t="s">
        <v>4257</v>
      </c>
      <c r="D3465" s="251" t="s">
        <v>4183</v>
      </c>
      <c r="E3465" s="251"/>
      <c r="F3465" s="251"/>
      <c r="G3465" s="251"/>
      <c r="H3465" s="251"/>
      <c r="I3465" s="679">
        <v>8.2080000000000002</v>
      </c>
      <c r="J3465" s="251" t="s">
        <v>956</v>
      </c>
      <c r="K3465" s="251" t="s">
        <v>4073</v>
      </c>
      <c r="L3465" s="239"/>
      <c r="M3465" s="239"/>
      <c r="N3465" s="239"/>
      <c r="O3465" s="239"/>
    </row>
    <row r="3466" spans="2:15" ht="29">
      <c r="B3466" s="251" t="s">
        <v>1438</v>
      </c>
      <c r="C3466" s="251" t="s">
        <v>4257</v>
      </c>
      <c r="D3466" s="251" t="s">
        <v>4183</v>
      </c>
      <c r="E3466" s="251"/>
      <c r="F3466" s="251"/>
      <c r="G3466" s="251"/>
      <c r="H3466" s="251"/>
      <c r="I3466" s="679">
        <v>15.465</v>
      </c>
      <c r="J3466" s="251" t="s">
        <v>956</v>
      </c>
      <c r="K3466" s="251" t="s">
        <v>4073</v>
      </c>
      <c r="L3466" s="239"/>
      <c r="M3466" s="239"/>
      <c r="N3466" s="239"/>
      <c r="O3466" s="239"/>
    </row>
    <row r="3467" spans="2:15" ht="29">
      <c r="B3467" s="251" t="s">
        <v>1438</v>
      </c>
      <c r="C3467" s="251" t="s">
        <v>4257</v>
      </c>
      <c r="D3467" s="251" t="s">
        <v>4183</v>
      </c>
      <c r="E3467" s="251"/>
      <c r="F3467" s="251"/>
      <c r="G3467" s="251"/>
      <c r="H3467" s="251"/>
      <c r="I3467" s="679">
        <v>10.84</v>
      </c>
      <c r="J3467" s="251" t="s">
        <v>956</v>
      </c>
      <c r="K3467" s="251" t="s">
        <v>4073</v>
      </c>
      <c r="L3467" s="239"/>
      <c r="M3467" s="239"/>
      <c r="N3467" s="239"/>
      <c r="O3467" s="239"/>
    </row>
    <row r="3468" spans="2:15" ht="29">
      <c r="B3468" s="251" t="s">
        <v>1438</v>
      </c>
      <c r="C3468" s="251" t="s">
        <v>4257</v>
      </c>
      <c r="D3468" s="251" t="s">
        <v>4183</v>
      </c>
      <c r="E3468" s="251"/>
      <c r="F3468" s="251"/>
      <c r="G3468" s="251"/>
      <c r="H3468" s="251"/>
      <c r="I3468" s="679">
        <v>8686</v>
      </c>
      <c r="J3468" s="251" t="s">
        <v>956</v>
      </c>
      <c r="K3468" s="251" t="s">
        <v>4073</v>
      </c>
      <c r="L3468" s="239"/>
      <c r="M3468" s="239"/>
      <c r="N3468" s="239"/>
      <c r="O3468" s="239"/>
    </row>
    <row r="3469" spans="2:15" ht="29">
      <c r="B3469" s="251" t="s">
        <v>1438</v>
      </c>
      <c r="C3469" s="251" t="s">
        <v>4257</v>
      </c>
      <c r="D3469" s="251" t="s">
        <v>4183</v>
      </c>
      <c r="E3469" s="251"/>
      <c r="F3469" s="251"/>
      <c r="G3469" s="251"/>
      <c r="H3469" s="251"/>
      <c r="I3469" s="679">
        <v>17.143000000000001</v>
      </c>
      <c r="J3469" s="251" t="s">
        <v>956</v>
      </c>
      <c r="K3469" s="251" t="s">
        <v>4073</v>
      </c>
      <c r="L3469" s="239"/>
      <c r="M3469" s="239"/>
      <c r="N3469" s="239"/>
      <c r="O3469" s="239"/>
    </row>
    <row r="3470" spans="2:15" ht="29">
      <c r="B3470" s="251" t="s">
        <v>1438</v>
      </c>
      <c r="C3470" s="251" t="s">
        <v>4257</v>
      </c>
      <c r="D3470" s="251" t="s">
        <v>4183</v>
      </c>
      <c r="E3470" s="251"/>
      <c r="F3470" s="251"/>
      <c r="G3470" s="251"/>
      <c r="H3470" s="251"/>
      <c r="I3470" s="679">
        <v>16.079999999999998</v>
      </c>
      <c r="J3470" s="251" t="s">
        <v>956</v>
      </c>
      <c r="K3470" s="251" t="s">
        <v>4073</v>
      </c>
      <c r="L3470" s="239"/>
      <c r="M3470" s="239"/>
      <c r="N3470" s="239"/>
      <c r="O3470" s="239"/>
    </row>
    <row r="3471" spans="2:15" ht="29">
      <c r="B3471" s="251" t="s">
        <v>1438</v>
      </c>
      <c r="C3471" s="251" t="s">
        <v>4257</v>
      </c>
      <c r="D3471" s="251" t="s">
        <v>4183</v>
      </c>
      <c r="E3471" s="251"/>
      <c r="F3471" s="251"/>
      <c r="G3471" s="251"/>
      <c r="H3471" s="251"/>
      <c r="I3471" s="679">
        <v>30.667999999999999</v>
      </c>
      <c r="J3471" s="251" t="s">
        <v>956</v>
      </c>
      <c r="K3471" s="251" t="s">
        <v>4073</v>
      </c>
      <c r="L3471" s="239"/>
      <c r="M3471" s="239"/>
      <c r="N3471" s="239"/>
      <c r="O3471" s="239"/>
    </row>
    <row r="3472" spans="2:15" ht="29">
      <c r="B3472" s="251" t="s">
        <v>1438</v>
      </c>
      <c r="C3472" s="251" t="s">
        <v>4257</v>
      </c>
      <c r="D3472" s="251" t="s">
        <v>4183</v>
      </c>
      <c r="E3472" s="251"/>
      <c r="F3472" s="251"/>
      <c r="G3472" s="251"/>
      <c r="H3472" s="251"/>
      <c r="I3472" s="679">
        <v>17.55</v>
      </c>
      <c r="J3472" s="251" t="s">
        <v>956</v>
      </c>
      <c r="K3472" s="251" t="s">
        <v>4073</v>
      </c>
      <c r="L3472" s="239"/>
      <c r="M3472" s="239"/>
      <c r="N3472" s="239"/>
      <c r="O3472" s="239"/>
    </row>
    <row r="3473" spans="2:15" ht="29">
      <c r="B3473" s="251" t="s">
        <v>1438</v>
      </c>
      <c r="C3473" s="251" t="s">
        <v>4257</v>
      </c>
      <c r="D3473" s="251" t="s">
        <v>4183</v>
      </c>
      <c r="E3473" s="251"/>
      <c r="F3473" s="251"/>
      <c r="G3473" s="251"/>
      <c r="H3473" s="251"/>
      <c r="I3473" s="679">
        <v>14.231</v>
      </c>
      <c r="J3473" s="251" t="s">
        <v>956</v>
      </c>
      <c r="K3473" s="251" t="s">
        <v>4073</v>
      </c>
      <c r="L3473" s="239"/>
      <c r="M3473" s="239"/>
      <c r="N3473" s="239"/>
      <c r="O3473" s="239"/>
    </row>
    <row r="3474" spans="2:15" ht="29">
      <c r="B3474" s="251" t="s">
        <v>1438</v>
      </c>
      <c r="C3474" s="251" t="s">
        <v>4257</v>
      </c>
      <c r="D3474" s="251" t="s">
        <v>4183</v>
      </c>
      <c r="E3474" s="251"/>
      <c r="F3474" s="251"/>
      <c r="G3474" s="251"/>
      <c r="H3474" s="251"/>
      <c r="I3474" s="679">
        <v>12.568</v>
      </c>
      <c r="J3474" s="251" t="s">
        <v>956</v>
      </c>
      <c r="K3474" s="251" t="s">
        <v>4073</v>
      </c>
      <c r="L3474" s="239"/>
      <c r="M3474" s="239"/>
      <c r="N3474" s="239"/>
      <c r="O3474" s="239"/>
    </row>
    <row r="3475" spans="2:15" ht="29">
      <c r="B3475" s="251" t="s">
        <v>1438</v>
      </c>
      <c r="C3475" s="251" t="s">
        <v>4257</v>
      </c>
      <c r="D3475" s="251" t="s">
        <v>4183</v>
      </c>
      <c r="E3475" s="251"/>
      <c r="F3475" s="251"/>
      <c r="G3475" s="251"/>
      <c r="H3475" s="251"/>
      <c r="I3475" s="679">
        <v>16.978000000000002</v>
      </c>
      <c r="J3475" s="251" t="s">
        <v>956</v>
      </c>
      <c r="K3475" s="251" t="s">
        <v>4073</v>
      </c>
      <c r="L3475" s="239"/>
      <c r="M3475" s="239"/>
      <c r="N3475" s="239"/>
      <c r="O3475" s="239"/>
    </row>
    <row r="3476" spans="2:15" ht="29">
      <c r="B3476" s="251" t="s">
        <v>1438</v>
      </c>
      <c r="C3476" s="251" t="s">
        <v>4257</v>
      </c>
      <c r="D3476" s="251" t="s">
        <v>4183</v>
      </c>
      <c r="E3476" s="251"/>
      <c r="F3476" s="251"/>
      <c r="G3476" s="251"/>
      <c r="H3476" s="251"/>
      <c r="I3476" s="679">
        <v>17.233000000000001</v>
      </c>
      <c r="J3476" s="251" t="s">
        <v>956</v>
      </c>
      <c r="K3476" s="251" t="s">
        <v>4073</v>
      </c>
      <c r="L3476" s="239"/>
      <c r="M3476" s="239"/>
      <c r="N3476" s="239"/>
      <c r="O3476" s="239"/>
    </row>
    <row r="3477" spans="2:15" ht="29">
      <c r="B3477" s="251" t="s">
        <v>1438</v>
      </c>
      <c r="C3477" s="251" t="s">
        <v>4257</v>
      </c>
      <c r="D3477" s="251" t="s">
        <v>4183</v>
      </c>
      <c r="E3477" s="251"/>
      <c r="F3477" s="251"/>
      <c r="G3477" s="251"/>
      <c r="H3477" s="251"/>
      <c r="I3477" s="679">
        <v>16.11</v>
      </c>
      <c r="J3477" s="251" t="s">
        <v>956</v>
      </c>
      <c r="K3477" s="251" t="s">
        <v>4073</v>
      </c>
      <c r="L3477" s="239"/>
      <c r="M3477" s="239"/>
      <c r="N3477" s="239"/>
      <c r="O3477" s="239"/>
    </row>
    <row r="3478" spans="2:15" ht="29">
      <c r="B3478" s="251" t="s">
        <v>1438</v>
      </c>
      <c r="C3478" s="251" t="s">
        <v>4257</v>
      </c>
      <c r="D3478" s="251" t="s">
        <v>4183</v>
      </c>
      <c r="E3478" s="251"/>
      <c r="F3478" s="251"/>
      <c r="G3478" s="251"/>
      <c r="H3478" s="251"/>
      <c r="I3478" s="679">
        <v>13.375999999999999</v>
      </c>
      <c r="J3478" s="251" t="s">
        <v>956</v>
      </c>
      <c r="K3478" s="251" t="s">
        <v>4073</v>
      </c>
      <c r="L3478" s="239"/>
      <c r="M3478" s="239"/>
      <c r="N3478" s="239"/>
      <c r="O3478" s="239"/>
    </row>
    <row r="3479" spans="2:15" ht="29">
      <c r="B3479" s="251" t="s">
        <v>1438</v>
      </c>
      <c r="C3479" s="251" t="s">
        <v>4257</v>
      </c>
      <c r="D3479" s="251" t="s">
        <v>4183</v>
      </c>
      <c r="E3479" s="251"/>
      <c r="F3479" s="251"/>
      <c r="G3479" s="251"/>
      <c r="H3479" s="251"/>
      <c r="I3479" s="679">
        <v>6.069</v>
      </c>
      <c r="J3479" s="251" t="s">
        <v>956</v>
      </c>
      <c r="K3479" s="251" t="s">
        <v>4073</v>
      </c>
      <c r="L3479" s="239"/>
      <c r="M3479" s="239"/>
      <c r="N3479" s="239"/>
      <c r="O3479" s="239"/>
    </row>
    <row r="3480" spans="2:15" ht="29">
      <c r="B3480" s="251" t="s">
        <v>1438</v>
      </c>
      <c r="C3480" s="251" t="s">
        <v>4257</v>
      </c>
      <c r="D3480" s="251" t="s">
        <v>4183</v>
      </c>
      <c r="E3480" s="251"/>
      <c r="F3480" s="251"/>
      <c r="G3480" s="251"/>
      <c r="H3480" s="251"/>
      <c r="I3480" s="679">
        <v>16.757999999999999</v>
      </c>
      <c r="J3480" s="251" t="s">
        <v>956</v>
      </c>
      <c r="K3480" s="251" t="s">
        <v>4073</v>
      </c>
      <c r="L3480" s="239"/>
      <c r="M3480" s="239"/>
      <c r="N3480" s="239"/>
      <c r="O3480" s="239"/>
    </row>
    <row r="3481" spans="2:15" ht="29">
      <c r="B3481" s="251" t="s">
        <v>1438</v>
      </c>
      <c r="C3481" s="251" t="s">
        <v>4257</v>
      </c>
      <c r="D3481" s="251" t="s">
        <v>4183</v>
      </c>
      <c r="E3481" s="251"/>
      <c r="F3481" s="251"/>
      <c r="G3481" s="251"/>
      <c r="H3481" s="251"/>
      <c r="I3481" s="679">
        <v>13.723000000000001</v>
      </c>
      <c r="J3481" s="251" t="s">
        <v>956</v>
      </c>
      <c r="K3481" s="251" t="s">
        <v>4073</v>
      </c>
      <c r="L3481" s="239"/>
      <c r="M3481" s="239"/>
      <c r="N3481" s="239"/>
      <c r="O3481" s="239"/>
    </row>
    <row r="3482" spans="2:15" ht="29">
      <c r="B3482" s="251" t="s">
        <v>1438</v>
      </c>
      <c r="C3482" s="251" t="s">
        <v>4257</v>
      </c>
      <c r="D3482" s="251" t="s">
        <v>4183</v>
      </c>
      <c r="E3482" s="251"/>
      <c r="F3482" s="251"/>
      <c r="G3482" s="251"/>
      <c r="H3482" s="251"/>
      <c r="I3482" s="679">
        <v>48.250999999999998</v>
      </c>
      <c r="J3482" s="251" t="s">
        <v>956</v>
      </c>
      <c r="K3482" s="251" t="s">
        <v>4073</v>
      </c>
      <c r="L3482" s="239"/>
      <c r="M3482" s="239"/>
      <c r="N3482" s="239"/>
      <c r="O3482" s="239"/>
    </row>
    <row r="3483" spans="2:15" ht="29">
      <c r="B3483" s="251" t="s">
        <v>1438</v>
      </c>
      <c r="C3483" s="251" t="s">
        <v>4257</v>
      </c>
      <c r="D3483" s="251" t="s">
        <v>4183</v>
      </c>
      <c r="E3483" s="251"/>
      <c r="F3483" s="251"/>
      <c r="G3483" s="251"/>
      <c r="H3483" s="251"/>
      <c r="I3483" s="679">
        <v>19.684999999999999</v>
      </c>
      <c r="J3483" s="251" t="s">
        <v>956</v>
      </c>
      <c r="K3483" s="251" t="s">
        <v>4073</v>
      </c>
      <c r="L3483" s="239"/>
      <c r="M3483" s="239"/>
      <c r="N3483" s="239"/>
      <c r="O3483" s="239"/>
    </row>
    <row r="3484" spans="2:15" ht="29">
      <c r="B3484" s="251" t="s">
        <v>1438</v>
      </c>
      <c r="C3484" s="251" t="s">
        <v>4257</v>
      </c>
      <c r="D3484" s="251" t="s">
        <v>4183</v>
      </c>
      <c r="E3484" s="251"/>
      <c r="F3484" s="251"/>
      <c r="G3484" s="251"/>
      <c r="H3484" s="251"/>
      <c r="I3484" s="679">
        <v>13.311999999999999</v>
      </c>
      <c r="J3484" s="251" t="s">
        <v>956</v>
      </c>
      <c r="K3484" s="251" t="s">
        <v>4073</v>
      </c>
      <c r="L3484" s="239"/>
      <c r="M3484" s="239"/>
      <c r="N3484" s="239"/>
      <c r="O3484" s="239"/>
    </row>
    <row r="3485" spans="2:15" ht="29">
      <c r="B3485" s="251" t="s">
        <v>1438</v>
      </c>
      <c r="C3485" s="251" t="s">
        <v>4257</v>
      </c>
      <c r="D3485" s="251" t="s">
        <v>4183</v>
      </c>
      <c r="E3485" s="251"/>
      <c r="F3485" s="251"/>
      <c r="G3485" s="251"/>
      <c r="H3485" s="251"/>
      <c r="I3485" s="679">
        <v>2.8580000000000001</v>
      </c>
      <c r="J3485" s="251" t="s">
        <v>956</v>
      </c>
      <c r="K3485" s="251" t="s">
        <v>4073</v>
      </c>
      <c r="L3485" s="239"/>
      <c r="M3485" s="239"/>
      <c r="N3485" s="239"/>
      <c r="O3485" s="239"/>
    </row>
    <row r="3486" spans="2:15" ht="29">
      <c r="B3486" s="251" t="s">
        <v>1438</v>
      </c>
      <c r="C3486" s="251" t="s">
        <v>4257</v>
      </c>
      <c r="D3486" s="251" t="s">
        <v>4183</v>
      </c>
      <c r="E3486" s="251"/>
      <c r="F3486" s="251"/>
      <c r="G3486" s="251"/>
      <c r="H3486" s="251"/>
      <c r="I3486" s="679">
        <v>9.5470000000000006</v>
      </c>
      <c r="J3486" s="251" t="s">
        <v>956</v>
      </c>
      <c r="K3486" s="251" t="s">
        <v>4073</v>
      </c>
      <c r="L3486" s="239"/>
      <c r="M3486" s="239"/>
      <c r="N3486" s="239"/>
      <c r="O3486" s="239"/>
    </row>
    <row r="3487" spans="2:15" ht="29">
      <c r="B3487" s="251" t="s">
        <v>1438</v>
      </c>
      <c r="C3487" s="251" t="s">
        <v>4257</v>
      </c>
      <c r="D3487" s="251" t="s">
        <v>4183</v>
      </c>
      <c r="E3487" s="251"/>
      <c r="F3487" s="251"/>
      <c r="G3487" s="251"/>
      <c r="H3487" s="251"/>
      <c r="I3487" s="679">
        <v>16.983000000000001</v>
      </c>
      <c r="J3487" s="251" t="s">
        <v>956</v>
      </c>
      <c r="K3487" s="251" t="s">
        <v>4073</v>
      </c>
      <c r="L3487" s="239"/>
      <c r="M3487" s="239"/>
      <c r="N3487" s="239"/>
      <c r="O3487" s="239"/>
    </row>
    <row r="3488" spans="2:15" ht="29">
      <c r="B3488" s="251" t="s">
        <v>1438</v>
      </c>
      <c r="C3488" s="251" t="s">
        <v>4257</v>
      </c>
      <c r="D3488" s="251" t="s">
        <v>4183</v>
      </c>
      <c r="E3488" s="251"/>
      <c r="F3488" s="251"/>
      <c r="G3488" s="251"/>
      <c r="H3488" s="251"/>
      <c r="I3488" s="679">
        <v>9.0679999999999996</v>
      </c>
      <c r="J3488" s="251" t="s">
        <v>956</v>
      </c>
      <c r="K3488" s="251" t="s">
        <v>4073</v>
      </c>
      <c r="L3488" s="239"/>
      <c r="M3488" s="239"/>
      <c r="N3488" s="239"/>
      <c r="O3488" s="239"/>
    </row>
    <row r="3489" spans="2:15" ht="29">
      <c r="B3489" s="251" t="s">
        <v>1438</v>
      </c>
      <c r="C3489" s="251" t="s">
        <v>4257</v>
      </c>
      <c r="D3489" s="251" t="s">
        <v>4183</v>
      </c>
      <c r="E3489" s="251"/>
      <c r="F3489" s="251"/>
      <c r="G3489" s="251"/>
      <c r="H3489" s="251"/>
      <c r="I3489" s="679">
        <v>14.430999999999999</v>
      </c>
      <c r="J3489" s="251" t="s">
        <v>956</v>
      </c>
      <c r="K3489" s="251" t="s">
        <v>4073</v>
      </c>
      <c r="L3489" s="239"/>
      <c r="M3489" s="239"/>
      <c r="N3489" s="239"/>
      <c r="O3489" s="239"/>
    </row>
    <row r="3490" spans="2:15" ht="29">
      <c r="B3490" s="251" t="s">
        <v>1438</v>
      </c>
      <c r="C3490" s="251" t="s">
        <v>4257</v>
      </c>
      <c r="D3490" s="251" t="s">
        <v>4183</v>
      </c>
      <c r="E3490" s="251"/>
      <c r="F3490" s="251"/>
      <c r="G3490" s="251"/>
      <c r="H3490" s="251"/>
      <c r="I3490" s="679">
        <v>13.26</v>
      </c>
      <c r="J3490" s="251" t="s">
        <v>956</v>
      </c>
      <c r="K3490" s="251" t="s">
        <v>4073</v>
      </c>
      <c r="L3490" s="239"/>
      <c r="M3490" s="239"/>
      <c r="N3490" s="239"/>
      <c r="O3490" s="239"/>
    </row>
    <row r="3491" spans="2:15" ht="29">
      <c r="B3491" s="251" t="s">
        <v>1438</v>
      </c>
      <c r="C3491" s="251" t="s">
        <v>4257</v>
      </c>
      <c r="D3491" s="251" t="s">
        <v>4183</v>
      </c>
      <c r="E3491" s="251"/>
      <c r="F3491" s="251"/>
      <c r="G3491" s="251"/>
      <c r="H3491" s="251"/>
      <c r="I3491" s="679">
        <v>12.21</v>
      </c>
      <c r="J3491" s="251" t="s">
        <v>956</v>
      </c>
      <c r="K3491" s="251" t="s">
        <v>4073</v>
      </c>
      <c r="L3491" s="239"/>
      <c r="M3491" s="239"/>
      <c r="N3491" s="239"/>
      <c r="O3491" s="239"/>
    </row>
    <row r="3492" spans="2:15" ht="29">
      <c r="B3492" s="251" t="s">
        <v>1438</v>
      </c>
      <c r="C3492" s="251" t="s">
        <v>4257</v>
      </c>
      <c r="D3492" s="251" t="s">
        <v>4183</v>
      </c>
      <c r="E3492" s="251"/>
      <c r="F3492" s="251"/>
      <c r="G3492" s="251"/>
      <c r="H3492" s="251"/>
      <c r="I3492" s="679">
        <v>6.2469999999999999</v>
      </c>
      <c r="J3492" s="251" t="s">
        <v>956</v>
      </c>
      <c r="K3492" s="251" t="s">
        <v>4073</v>
      </c>
      <c r="L3492" s="239"/>
      <c r="M3492" s="239"/>
      <c r="N3492" s="239"/>
      <c r="O3492" s="239"/>
    </row>
    <row r="3493" spans="2:15" ht="29">
      <c r="B3493" s="251" t="s">
        <v>1438</v>
      </c>
      <c r="C3493" s="251" t="s">
        <v>4257</v>
      </c>
      <c r="D3493" s="251" t="s">
        <v>4183</v>
      </c>
      <c r="E3493" s="251"/>
      <c r="F3493" s="251"/>
      <c r="G3493" s="251"/>
      <c r="H3493" s="251"/>
      <c r="I3493" s="679">
        <v>17.044</v>
      </c>
      <c r="J3493" s="251" t="s">
        <v>956</v>
      </c>
      <c r="K3493" s="251" t="s">
        <v>4073</v>
      </c>
      <c r="L3493" s="239"/>
      <c r="M3493" s="239"/>
      <c r="N3493" s="239"/>
      <c r="O3493" s="239"/>
    </row>
    <row r="3494" spans="2:15" ht="29">
      <c r="B3494" s="251" t="s">
        <v>1438</v>
      </c>
      <c r="C3494" s="251" t="s">
        <v>4257</v>
      </c>
      <c r="D3494" s="251" t="s">
        <v>4012</v>
      </c>
      <c r="E3494" s="251"/>
      <c r="F3494" s="251"/>
      <c r="G3494" s="251"/>
      <c r="H3494" s="251"/>
      <c r="I3494" s="679">
        <v>5.9740000000000002</v>
      </c>
      <c r="J3494" s="251" t="s">
        <v>956</v>
      </c>
      <c r="K3494" s="251" t="s">
        <v>2495</v>
      </c>
      <c r="L3494" s="239"/>
      <c r="M3494" s="239"/>
      <c r="N3494" s="239"/>
      <c r="O3494" s="239"/>
    </row>
    <row r="3495" spans="2:15" ht="29">
      <c r="B3495" s="251" t="s">
        <v>1438</v>
      </c>
      <c r="C3495" s="251" t="s">
        <v>4257</v>
      </c>
      <c r="D3495" s="251" t="s">
        <v>4183</v>
      </c>
      <c r="E3495" s="251"/>
      <c r="F3495" s="251"/>
      <c r="G3495" s="251"/>
      <c r="H3495" s="251"/>
      <c r="I3495" s="679">
        <v>8.2449999999999992</v>
      </c>
      <c r="J3495" s="251" t="s">
        <v>956</v>
      </c>
      <c r="K3495" s="251" t="s">
        <v>4073</v>
      </c>
      <c r="L3495" s="239"/>
      <c r="M3495" s="239"/>
      <c r="N3495" s="239"/>
      <c r="O3495" s="239"/>
    </row>
    <row r="3496" spans="2:15" ht="29">
      <c r="B3496" s="251" t="s">
        <v>1438</v>
      </c>
      <c r="C3496" s="251" t="s">
        <v>4257</v>
      </c>
      <c r="D3496" s="251" t="s">
        <v>4183</v>
      </c>
      <c r="E3496" s="251"/>
      <c r="F3496" s="251"/>
      <c r="G3496" s="251"/>
      <c r="H3496" s="251"/>
      <c r="I3496" s="679">
        <v>5.9729999999999999</v>
      </c>
      <c r="J3496" s="251" t="s">
        <v>956</v>
      </c>
      <c r="K3496" s="251" t="s">
        <v>4073</v>
      </c>
      <c r="L3496" s="239"/>
      <c r="M3496" s="239"/>
      <c r="N3496" s="239"/>
      <c r="O3496" s="239"/>
    </row>
    <row r="3497" spans="2:15" ht="29">
      <c r="B3497" s="251" t="s">
        <v>1438</v>
      </c>
      <c r="C3497" s="251" t="s">
        <v>4257</v>
      </c>
      <c r="D3497" s="251" t="s">
        <v>4183</v>
      </c>
      <c r="E3497" s="251"/>
      <c r="F3497" s="251"/>
      <c r="G3497" s="251"/>
      <c r="H3497" s="251"/>
      <c r="I3497" s="679">
        <v>15.96</v>
      </c>
      <c r="J3497" s="251" t="s">
        <v>956</v>
      </c>
      <c r="K3497" s="251" t="s">
        <v>4073</v>
      </c>
      <c r="L3497" s="239"/>
      <c r="M3497" s="239"/>
      <c r="N3497" s="239"/>
      <c r="O3497" s="239"/>
    </row>
    <row r="3498" spans="2:15" ht="29">
      <c r="B3498" s="251" t="s">
        <v>1438</v>
      </c>
      <c r="C3498" s="251" t="s">
        <v>4257</v>
      </c>
      <c r="D3498" s="251" t="s">
        <v>4183</v>
      </c>
      <c r="E3498" s="251"/>
      <c r="F3498" s="251"/>
      <c r="G3498" s="251"/>
      <c r="H3498" s="251"/>
      <c r="I3498" s="679">
        <v>13.151</v>
      </c>
      <c r="J3498" s="251" t="s">
        <v>956</v>
      </c>
      <c r="K3498" s="251" t="s">
        <v>4073</v>
      </c>
      <c r="L3498" s="239"/>
      <c r="M3498" s="239"/>
      <c r="N3498" s="239"/>
      <c r="O3498" s="239"/>
    </row>
    <row r="3499" spans="2:15" ht="29">
      <c r="B3499" s="251" t="s">
        <v>1438</v>
      </c>
      <c r="C3499" s="251" t="s">
        <v>4257</v>
      </c>
      <c r="D3499" s="251" t="s">
        <v>4183</v>
      </c>
      <c r="E3499" s="251"/>
      <c r="F3499" s="251"/>
      <c r="G3499" s="251"/>
      <c r="H3499" s="251"/>
      <c r="I3499" s="679">
        <v>15.907999999999999</v>
      </c>
      <c r="J3499" s="251" t="s">
        <v>956</v>
      </c>
      <c r="K3499" s="251" t="s">
        <v>4073</v>
      </c>
      <c r="L3499" s="239"/>
      <c r="M3499" s="239"/>
      <c r="N3499" s="239"/>
      <c r="O3499" s="239"/>
    </row>
    <row r="3500" spans="2:15" ht="29">
      <c r="B3500" s="251" t="s">
        <v>1438</v>
      </c>
      <c r="C3500" s="251" t="s">
        <v>4257</v>
      </c>
      <c r="D3500" s="251" t="s">
        <v>4183</v>
      </c>
      <c r="E3500" s="251"/>
      <c r="F3500" s="251"/>
      <c r="G3500" s="251"/>
      <c r="H3500" s="251"/>
      <c r="I3500" s="679">
        <v>17.652000000000001</v>
      </c>
      <c r="J3500" s="251" t="s">
        <v>956</v>
      </c>
      <c r="K3500" s="251" t="s">
        <v>4073</v>
      </c>
      <c r="L3500" s="239"/>
      <c r="M3500" s="239"/>
      <c r="N3500" s="239"/>
      <c r="O3500" s="239"/>
    </row>
    <row r="3501" spans="2:15" ht="29">
      <c r="B3501" s="251" t="s">
        <v>1438</v>
      </c>
      <c r="C3501" s="251" t="s">
        <v>4257</v>
      </c>
      <c r="D3501" s="251" t="s">
        <v>4012</v>
      </c>
      <c r="E3501" s="251"/>
      <c r="F3501" s="251"/>
      <c r="G3501" s="251"/>
      <c r="H3501" s="251"/>
      <c r="I3501" s="679">
        <v>12.143000000000001</v>
      </c>
      <c r="J3501" s="251" t="s">
        <v>956</v>
      </c>
      <c r="K3501" s="251" t="s">
        <v>2495</v>
      </c>
      <c r="L3501" s="239"/>
      <c r="M3501" s="239"/>
      <c r="N3501" s="239"/>
      <c r="O3501" s="239"/>
    </row>
    <row r="3502" spans="2:15" ht="29">
      <c r="B3502" s="251" t="s">
        <v>1438</v>
      </c>
      <c r="C3502" s="251" t="s">
        <v>4257</v>
      </c>
      <c r="D3502" s="251" t="s">
        <v>4183</v>
      </c>
      <c r="E3502" s="251"/>
      <c r="F3502" s="251"/>
      <c r="G3502" s="251"/>
      <c r="H3502" s="251"/>
      <c r="I3502" s="679">
        <v>7.7350000000000003</v>
      </c>
      <c r="J3502" s="251" t="s">
        <v>956</v>
      </c>
      <c r="K3502" s="251" t="s">
        <v>4073</v>
      </c>
      <c r="L3502" s="239"/>
      <c r="M3502" s="239"/>
      <c r="N3502" s="239"/>
      <c r="O3502" s="239"/>
    </row>
    <row r="3503" spans="2:15" ht="29">
      <c r="B3503" s="251" t="s">
        <v>1438</v>
      </c>
      <c r="C3503" s="251" t="s">
        <v>4257</v>
      </c>
      <c r="D3503" s="251" t="s">
        <v>4183</v>
      </c>
      <c r="E3503" s="251"/>
      <c r="F3503" s="251"/>
      <c r="G3503" s="251"/>
      <c r="H3503" s="251"/>
      <c r="I3503" s="679">
        <v>7.556</v>
      </c>
      <c r="J3503" s="251" t="s">
        <v>956</v>
      </c>
      <c r="K3503" s="251" t="s">
        <v>4073</v>
      </c>
      <c r="L3503" s="239"/>
      <c r="M3503" s="239"/>
      <c r="N3503" s="239"/>
      <c r="O3503" s="239"/>
    </row>
    <row r="3504" spans="2:15" ht="29">
      <c r="B3504" s="251" t="s">
        <v>1438</v>
      </c>
      <c r="C3504" s="251" t="s">
        <v>4257</v>
      </c>
      <c r="D3504" s="251" t="s">
        <v>4183</v>
      </c>
      <c r="E3504" s="251"/>
      <c r="F3504" s="251"/>
      <c r="G3504" s="251"/>
      <c r="H3504" s="251"/>
      <c r="I3504" s="679">
        <v>20.530999999999999</v>
      </c>
      <c r="J3504" s="251" t="s">
        <v>956</v>
      </c>
      <c r="K3504" s="251" t="s">
        <v>4073</v>
      </c>
      <c r="L3504" s="239"/>
      <c r="M3504" s="239"/>
      <c r="N3504" s="239"/>
      <c r="O3504" s="239"/>
    </row>
    <row r="3505" spans="2:15" ht="29">
      <c r="B3505" s="251" t="s">
        <v>1438</v>
      </c>
      <c r="C3505" s="251" t="s">
        <v>4257</v>
      </c>
      <c r="D3505" s="251" t="s">
        <v>4183</v>
      </c>
      <c r="E3505" s="251"/>
      <c r="F3505" s="251"/>
      <c r="G3505" s="251"/>
      <c r="H3505" s="251"/>
      <c r="I3505" s="679">
        <v>12.622999999999999</v>
      </c>
      <c r="J3505" s="251" t="s">
        <v>956</v>
      </c>
      <c r="K3505" s="251" t="s">
        <v>4073</v>
      </c>
      <c r="L3505" s="239"/>
      <c r="M3505" s="239"/>
      <c r="N3505" s="239"/>
      <c r="O3505" s="239"/>
    </row>
    <row r="3506" spans="2:15" ht="29">
      <c r="B3506" s="251" t="s">
        <v>1438</v>
      </c>
      <c r="C3506" s="251" t="s">
        <v>4257</v>
      </c>
      <c r="D3506" s="251" t="s">
        <v>4183</v>
      </c>
      <c r="E3506" s="251"/>
      <c r="F3506" s="251"/>
      <c r="G3506" s="251"/>
      <c r="H3506" s="251"/>
      <c r="I3506" s="679">
        <v>16.489999999999998</v>
      </c>
      <c r="J3506" s="251" t="s">
        <v>956</v>
      </c>
      <c r="K3506" s="251" t="s">
        <v>4073</v>
      </c>
      <c r="L3506" s="239"/>
      <c r="M3506" s="239"/>
      <c r="N3506" s="239"/>
      <c r="O3506" s="239"/>
    </row>
    <row r="3507" spans="2:15" ht="29">
      <c r="B3507" s="251" t="s">
        <v>1438</v>
      </c>
      <c r="C3507" s="251" t="s">
        <v>4257</v>
      </c>
      <c r="D3507" s="251" t="s">
        <v>4183</v>
      </c>
      <c r="E3507" s="251"/>
      <c r="F3507" s="251"/>
      <c r="G3507" s="251"/>
      <c r="H3507" s="251"/>
      <c r="I3507" s="679">
        <v>13.317</v>
      </c>
      <c r="J3507" s="251" t="s">
        <v>956</v>
      </c>
      <c r="K3507" s="251" t="s">
        <v>4073</v>
      </c>
      <c r="L3507" s="239"/>
      <c r="M3507" s="239"/>
      <c r="N3507" s="239"/>
      <c r="O3507" s="239"/>
    </row>
    <row r="3508" spans="2:15" ht="29">
      <c r="B3508" s="251" t="s">
        <v>1438</v>
      </c>
      <c r="C3508" s="251" t="s">
        <v>4257</v>
      </c>
      <c r="D3508" s="251" t="s">
        <v>4183</v>
      </c>
      <c r="E3508" s="251"/>
      <c r="F3508" s="251"/>
      <c r="G3508" s="251"/>
      <c r="H3508" s="251"/>
      <c r="I3508" s="679">
        <v>15.833</v>
      </c>
      <c r="J3508" s="251" t="s">
        <v>956</v>
      </c>
      <c r="K3508" s="251" t="s">
        <v>4073</v>
      </c>
      <c r="L3508" s="239"/>
      <c r="M3508" s="239"/>
      <c r="N3508" s="239"/>
      <c r="O3508" s="239"/>
    </row>
    <row r="3509" spans="2:15" ht="29">
      <c r="B3509" s="251" t="s">
        <v>1438</v>
      </c>
      <c r="C3509" s="251" t="s">
        <v>4257</v>
      </c>
      <c r="D3509" s="251" t="s">
        <v>4183</v>
      </c>
      <c r="E3509" s="251"/>
      <c r="F3509" s="251"/>
      <c r="G3509" s="251"/>
      <c r="H3509" s="251"/>
      <c r="I3509" s="679">
        <v>14.147</v>
      </c>
      <c r="J3509" s="251" t="s">
        <v>956</v>
      </c>
      <c r="K3509" s="251" t="s">
        <v>4073</v>
      </c>
      <c r="L3509" s="239"/>
      <c r="M3509" s="239"/>
      <c r="N3509" s="239"/>
      <c r="O3509" s="239"/>
    </row>
    <row r="3510" spans="2:15" ht="29">
      <c r="B3510" s="251" t="s">
        <v>1438</v>
      </c>
      <c r="C3510" s="251" t="s">
        <v>4257</v>
      </c>
      <c r="D3510" s="251" t="s">
        <v>4183</v>
      </c>
      <c r="E3510" s="251"/>
      <c r="F3510" s="251"/>
      <c r="G3510" s="251"/>
      <c r="H3510" s="251"/>
      <c r="I3510" s="679">
        <v>7.3419999999999996</v>
      </c>
      <c r="J3510" s="251" t="s">
        <v>956</v>
      </c>
      <c r="K3510" s="251" t="s">
        <v>4073</v>
      </c>
      <c r="L3510" s="239"/>
      <c r="M3510" s="239"/>
      <c r="N3510" s="239"/>
      <c r="O3510" s="239"/>
    </row>
    <row r="3511" spans="2:15" ht="29">
      <c r="B3511" s="251" t="s">
        <v>1438</v>
      </c>
      <c r="C3511" s="251" t="s">
        <v>4257</v>
      </c>
      <c r="D3511" s="251" t="s">
        <v>4183</v>
      </c>
      <c r="E3511" s="251"/>
      <c r="F3511" s="251"/>
      <c r="G3511" s="251"/>
      <c r="H3511" s="251"/>
      <c r="I3511" s="679">
        <v>25.673999999999999</v>
      </c>
      <c r="J3511" s="251" t="s">
        <v>956</v>
      </c>
      <c r="K3511" s="251" t="s">
        <v>4073</v>
      </c>
      <c r="L3511" s="239"/>
      <c r="M3511" s="239"/>
      <c r="N3511" s="239"/>
      <c r="O3511" s="239"/>
    </row>
    <row r="3512" spans="2:15" ht="29">
      <c r="B3512" s="251" t="s">
        <v>1438</v>
      </c>
      <c r="C3512" s="251" t="s">
        <v>4257</v>
      </c>
      <c r="D3512" s="251" t="s">
        <v>4183</v>
      </c>
      <c r="E3512" s="251"/>
      <c r="F3512" s="251"/>
      <c r="G3512" s="251"/>
      <c r="H3512" s="251"/>
      <c r="I3512" s="679">
        <v>14.673</v>
      </c>
      <c r="J3512" s="251" t="s">
        <v>956</v>
      </c>
      <c r="K3512" s="251" t="s">
        <v>4073</v>
      </c>
      <c r="L3512" s="239"/>
      <c r="M3512" s="239"/>
      <c r="N3512" s="239"/>
      <c r="O3512" s="239"/>
    </row>
    <row r="3513" spans="2:15" ht="29">
      <c r="B3513" s="251" t="s">
        <v>1438</v>
      </c>
      <c r="C3513" s="251" t="s">
        <v>4257</v>
      </c>
      <c r="D3513" s="251" t="s">
        <v>4183</v>
      </c>
      <c r="E3513" s="251"/>
      <c r="F3513" s="251"/>
      <c r="G3513" s="251"/>
      <c r="H3513" s="251"/>
      <c r="I3513" s="679">
        <v>11.613</v>
      </c>
      <c r="J3513" s="251" t="s">
        <v>956</v>
      </c>
      <c r="K3513" s="251" t="s">
        <v>4073</v>
      </c>
      <c r="L3513" s="239"/>
      <c r="M3513" s="239"/>
      <c r="N3513" s="239"/>
      <c r="O3513" s="239"/>
    </row>
    <row r="3514" spans="2:15" ht="29">
      <c r="B3514" s="251" t="s">
        <v>1438</v>
      </c>
      <c r="C3514" s="251" t="s">
        <v>4257</v>
      </c>
      <c r="D3514" s="251" t="s">
        <v>4183</v>
      </c>
      <c r="E3514" s="251"/>
      <c r="F3514" s="251"/>
      <c r="G3514" s="251"/>
      <c r="H3514" s="251"/>
      <c r="I3514" s="679">
        <v>12.401999999999999</v>
      </c>
      <c r="J3514" s="251" t="s">
        <v>956</v>
      </c>
      <c r="K3514" s="251" t="s">
        <v>4073</v>
      </c>
      <c r="L3514" s="239"/>
      <c r="M3514" s="239"/>
      <c r="N3514" s="239"/>
      <c r="O3514" s="239"/>
    </row>
    <row r="3515" spans="2:15" ht="29">
      <c r="B3515" s="251" t="s">
        <v>1438</v>
      </c>
      <c r="C3515" s="251" t="s">
        <v>4257</v>
      </c>
      <c r="D3515" s="251" t="s">
        <v>4183</v>
      </c>
      <c r="E3515" s="251"/>
      <c r="F3515" s="251"/>
      <c r="G3515" s="251"/>
      <c r="H3515" s="251"/>
      <c r="I3515" s="679">
        <v>18.024000000000001</v>
      </c>
      <c r="J3515" s="251" t="s">
        <v>956</v>
      </c>
      <c r="K3515" s="251" t="s">
        <v>4073</v>
      </c>
      <c r="L3515" s="239"/>
      <c r="M3515" s="239"/>
      <c r="N3515" s="239"/>
      <c r="O3515" s="239"/>
    </row>
    <row r="3516" spans="2:15" ht="29">
      <c r="B3516" s="251" t="s">
        <v>1438</v>
      </c>
      <c r="C3516" s="251" t="s">
        <v>4257</v>
      </c>
      <c r="D3516" s="251" t="s">
        <v>4183</v>
      </c>
      <c r="E3516" s="251"/>
      <c r="F3516" s="251"/>
      <c r="G3516" s="251"/>
      <c r="H3516" s="251"/>
      <c r="I3516" s="679">
        <v>6.8929999999999998</v>
      </c>
      <c r="J3516" s="251" t="s">
        <v>956</v>
      </c>
      <c r="K3516" s="251" t="s">
        <v>4073</v>
      </c>
      <c r="L3516" s="239"/>
      <c r="M3516" s="239"/>
      <c r="N3516" s="239"/>
      <c r="O3516" s="239"/>
    </row>
    <row r="3517" spans="2:15" ht="29">
      <c r="B3517" s="251" t="s">
        <v>1438</v>
      </c>
      <c r="C3517" s="251" t="s">
        <v>4257</v>
      </c>
      <c r="D3517" s="251" t="s">
        <v>4183</v>
      </c>
      <c r="E3517" s="251"/>
      <c r="F3517" s="251"/>
      <c r="G3517" s="251"/>
      <c r="H3517" s="251"/>
      <c r="I3517" s="679">
        <v>15.991</v>
      </c>
      <c r="J3517" s="251" t="s">
        <v>956</v>
      </c>
      <c r="K3517" s="251" t="s">
        <v>4073</v>
      </c>
      <c r="L3517" s="239"/>
      <c r="M3517" s="239"/>
      <c r="N3517" s="239"/>
      <c r="O3517" s="239"/>
    </row>
    <row r="3518" spans="2:15" ht="29">
      <c r="B3518" s="251" t="s">
        <v>1438</v>
      </c>
      <c r="C3518" s="251" t="s">
        <v>4257</v>
      </c>
      <c r="D3518" s="251" t="s">
        <v>4183</v>
      </c>
      <c r="E3518" s="251"/>
      <c r="F3518" s="251"/>
      <c r="G3518" s="251"/>
      <c r="H3518" s="251"/>
      <c r="I3518" s="679">
        <v>17.498999999999999</v>
      </c>
      <c r="J3518" s="251" t="s">
        <v>956</v>
      </c>
      <c r="K3518" s="251" t="s">
        <v>4073</v>
      </c>
      <c r="L3518" s="239"/>
      <c r="M3518" s="239"/>
      <c r="N3518" s="239"/>
      <c r="O3518" s="239"/>
    </row>
    <row r="3519" spans="2:15" ht="29">
      <c r="B3519" s="251" t="s">
        <v>1438</v>
      </c>
      <c r="C3519" s="251" t="s">
        <v>4257</v>
      </c>
      <c r="D3519" s="251" t="s">
        <v>4183</v>
      </c>
      <c r="E3519" s="251"/>
      <c r="F3519" s="251"/>
      <c r="G3519" s="251"/>
      <c r="H3519" s="251"/>
      <c r="I3519" s="679">
        <v>56.207000000000001</v>
      </c>
      <c r="J3519" s="251" t="s">
        <v>956</v>
      </c>
      <c r="K3519" s="251" t="s">
        <v>4073</v>
      </c>
      <c r="L3519" s="239"/>
      <c r="M3519" s="239"/>
      <c r="N3519" s="239"/>
      <c r="O3519" s="239"/>
    </row>
    <row r="3520" spans="2:15" ht="29">
      <c r="B3520" s="251" t="s">
        <v>1438</v>
      </c>
      <c r="C3520" s="251" t="s">
        <v>4257</v>
      </c>
      <c r="D3520" s="251" t="s">
        <v>4183</v>
      </c>
      <c r="E3520" s="251"/>
      <c r="F3520" s="251"/>
      <c r="G3520" s="251"/>
      <c r="H3520" s="251"/>
      <c r="I3520" s="679">
        <v>25.173999999999999</v>
      </c>
      <c r="J3520" s="251" t="s">
        <v>956</v>
      </c>
      <c r="K3520" s="251" t="s">
        <v>4073</v>
      </c>
      <c r="L3520" s="239"/>
      <c r="M3520" s="239"/>
      <c r="N3520" s="239"/>
      <c r="O3520" s="239"/>
    </row>
    <row r="3521" spans="2:15" ht="29">
      <c r="B3521" s="251" t="s">
        <v>1438</v>
      </c>
      <c r="C3521" s="251" t="s">
        <v>4257</v>
      </c>
      <c r="D3521" s="251" t="s">
        <v>4183</v>
      </c>
      <c r="E3521" s="251"/>
      <c r="F3521" s="251"/>
      <c r="G3521" s="251"/>
      <c r="H3521" s="251"/>
      <c r="I3521" s="679">
        <v>18.873000000000001</v>
      </c>
      <c r="J3521" s="251" t="s">
        <v>956</v>
      </c>
      <c r="K3521" s="251" t="s">
        <v>4073</v>
      </c>
      <c r="L3521" s="239"/>
      <c r="M3521" s="239"/>
      <c r="N3521" s="239"/>
      <c r="O3521" s="239"/>
    </row>
    <row r="3522" spans="2:15" ht="29">
      <c r="B3522" s="251" t="s">
        <v>1438</v>
      </c>
      <c r="C3522" s="251" t="s">
        <v>4257</v>
      </c>
      <c r="D3522" s="251" t="s">
        <v>4183</v>
      </c>
      <c r="E3522" s="251"/>
      <c r="F3522" s="251"/>
      <c r="G3522" s="251"/>
      <c r="H3522" s="251"/>
      <c r="I3522" s="679">
        <v>18.771999999999998</v>
      </c>
      <c r="J3522" s="251" t="s">
        <v>956</v>
      </c>
      <c r="K3522" s="251" t="s">
        <v>4073</v>
      </c>
      <c r="L3522" s="239"/>
      <c r="M3522" s="239"/>
      <c r="N3522" s="239"/>
      <c r="O3522" s="239"/>
    </row>
    <row r="3523" spans="2:15" ht="29">
      <c r="B3523" s="251" t="s">
        <v>1438</v>
      </c>
      <c r="C3523" s="251" t="s">
        <v>4257</v>
      </c>
      <c r="D3523" s="251" t="s">
        <v>4183</v>
      </c>
      <c r="E3523" s="251"/>
      <c r="F3523" s="251"/>
      <c r="G3523" s="251"/>
      <c r="H3523" s="251"/>
      <c r="I3523" s="679">
        <v>10.725</v>
      </c>
      <c r="J3523" s="251" t="s">
        <v>956</v>
      </c>
      <c r="K3523" s="251" t="s">
        <v>4073</v>
      </c>
      <c r="L3523" s="239"/>
      <c r="M3523" s="239"/>
      <c r="N3523" s="239"/>
      <c r="O3523" s="239"/>
    </row>
    <row r="3524" spans="2:15" ht="29">
      <c r="B3524" s="251" t="s">
        <v>1438</v>
      </c>
      <c r="C3524" s="251" t="s">
        <v>4257</v>
      </c>
      <c r="D3524" s="251" t="s">
        <v>4183</v>
      </c>
      <c r="E3524" s="251"/>
      <c r="F3524" s="251"/>
      <c r="G3524" s="251"/>
      <c r="H3524" s="251"/>
      <c r="I3524" s="679">
        <v>6.7880000000000003</v>
      </c>
      <c r="J3524" s="251" t="s">
        <v>956</v>
      </c>
      <c r="K3524" s="251" t="s">
        <v>4073</v>
      </c>
      <c r="L3524" s="239"/>
      <c r="M3524" s="239"/>
      <c r="N3524" s="239"/>
      <c r="O3524" s="239"/>
    </row>
    <row r="3525" spans="2:15" ht="29">
      <c r="B3525" s="251" t="s">
        <v>1438</v>
      </c>
      <c r="C3525" s="251" t="s">
        <v>4257</v>
      </c>
      <c r="D3525" s="251" t="s">
        <v>4183</v>
      </c>
      <c r="E3525" s="251"/>
      <c r="F3525" s="251"/>
      <c r="G3525" s="251"/>
      <c r="H3525" s="251"/>
      <c r="I3525" s="679">
        <v>18.863</v>
      </c>
      <c r="J3525" s="251" t="s">
        <v>956</v>
      </c>
      <c r="K3525" s="251" t="s">
        <v>4073</v>
      </c>
      <c r="L3525" s="239"/>
      <c r="M3525" s="239"/>
      <c r="N3525" s="239"/>
      <c r="O3525" s="239"/>
    </row>
    <row r="3526" spans="2:15" ht="29">
      <c r="B3526" s="251" t="s">
        <v>1438</v>
      </c>
      <c r="C3526" s="251" t="s">
        <v>4257</v>
      </c>
      <c r="D3526" s="251" t="s">
        <v>4012</v>
      </c>
      <c r="E3526" s="251"/>
      <c r="F3526" s="251"/>
      <c r="G3526" s="251"/>
      <c r="H3526" s="251"/>
      <c r="I3526" s="679">
        <v>7.9119999999999999</v>
      </c>
      <c r="J3526" s="251" t="s">
        <v>956</v>
      </c>
      <c r="K3526" s="251" t="s">
        <v>2495</v>
      </c>
      <c r="L3526" s="239"/>
      <c r="M3526" s="239"/>
      <c r="N3526" s="239"/>
      <c r="O3526" s="239"/>
    </row>
    <row r="3527" spans="2:15" ht="29">
      <c r="B3527" s="251" t="s">
        <v>1438</v>
      </c>
      <c r="C3527" s="251" t="s">
        <v>4257</v>
      </c>
      <c r="D3527" s="251" t="s">
        <v>4183</v>
      </c>
      <c r="E3527" s="251"/>
      <c r="F3527" s="251"/>
      <c r="G3527" s="251"/>
      <c r="H3527" s="251"/>
      <c r="I3527" s="679">
        <v>17.187999999999999</v>
      </c>
      <c r="J3527" s="251" t="s">
        <v>956</v>
      </c>
      <c r="K3527" s="251" t="s">
        <v>4073</v>
      </c>
      <c r="L3527" s="239"/>
      <c r="M3527" s="239"/>
      <c r="N3527" s="239"/>
      <c r="O3527" s="239"/>
    </row>
    <row r="3528" spans="2:15" ht="29">
      <c r="B3528" s="251" t="s">
        <v>1438</v>
      </c>
      <c r="C3528" s="251" t="s">
        <v>4257</v>
      </c>
      <c r="D3528" s="251" t="s">
        <v>4183</v>
      </c>
      <c r="E3528" s="251"/>
      <c r="F3528" s="251"/>
      <c r="G3528" s="251"/>
      <c r="H3528" s="251"/>
      <c r="I3528" s="679">
        <v>18.231000000000002</v>
      </c>
      <c r="J3528" s="251" t="s">
        <v>956</v>
      </c>
      <c r="K3528" s="251" t="s">
        <v>4073</v>
      </c>
      <c r="L3528" s="239"/>
      <c r="M3528" s="239"/>
      <c r="N3528" s="239"/>
      <c r="O3528" s="239"/>
    </row>
    <row r="3529" spans="2:15" ht="29">
      <c r="B3529" s="251" t="s">
        <v>1438</v>
      </c>
      <c r="C3529" s="251" t="s">
        <v>4257</v>
      </c>
      <c r="D3529" s="251" t="s">
        <v>4183</v>
      </c>
      <c r="E3529" s="251"/>
      <c r="F3529" s="251"/>
      <c r="G3529" s="251"/>
      <c r="H3529" s="251"/>
      <c r="I3529" s="679">
        <v>17.16</v>
      </c>
      <c r="J3529" s="251" t="s">
        <v>956</v>
      </c>
      <c r="K3529" s="251" t="s">
        <v>4073</v>
      </c>
      <c r="L3529" s="239"/>
      <c r="M3529" s="239"/>
      <c r="N3529" s="239"/>
      <c r="O3529" s="239"/>
    </row>
    <row r="3530" spans="2:15" ht="29">
      <c r="B3530" s="251" t="s">
        <v>1438</v>
      </c>
      <c r="C3530" s="251" t="s">
        <v>4257</v>
      </c>
      <c r="D3530" s="251" t="s">
        <v>4183</v>
      </c>
      <c r="E3530" s="251"/>
      <c r="F3530" s="251"/>
      <c r="G3530" s="251"/>
      <c r="H3530" s="251"/>
      <c r="I3530" s="679">
        <v>8.5020000000000007</v>
      </c>
      <c r="J3530" s="251" t="s">
        <v>956</v>
      </c>
      <c r="K3530" s="251" t="s">
        <v>4073</v>
      </c>
      <c r="L3530" s="239"/>
      <c r="M3530" s="239"/>
      <c r="N3530" s="239"/>
      <c r="O3530" s="239"/>
    </row>
    <row r="3531" spans="2:15" ht="29">
      <c r="B3531" s="251" t="s">
        <v>1438</v>
      </c>
      <c r="C3531" s="251" t="s">
        <v>4257</v>
      </c>
      <c r="D3531" s="251" t="s">
        <v>4183</v>
      </c>
      <c r="E3531" s="251"/>
      <c r="F3531" s="251"/>
      <c r="G3531" s="251"/>
      <c r="H3531" s="251"/>
      <c r="I3531" s="679">
        <v>2</v>
      </c>
      <c r="J3531" s="251" t="s">
        <v>956</v>
      </c>
      <c r="K3531" s="251" t="s">
        <v>4073</v>
      </c>
      <c r="L3531" s="239"/>
      <c r="M3531" s="239"/>
      <c r="N3531" s="239"/>
      <c r="O3531" s="239"/>
    </row>
    <row r="3532" spans="2:15" ht="29">
      <c r="B3532" s="251" t="s">
        <v>1438</v>
      </c>
      <c r="C3532" s="251" t="s">
        <v>4257</v>
      </c>
      <c r="D3532" s="251" t="s">
        <v>4183</v>
      </c>
      <c r="E3532" s="251"/>
      <c r="F3532" s="251"/>
      <c r="G3532" s="251"/>
      <c r="H3532" s="251"/>
      <c r="I3532" s="679">
        <v>11.962</v>
      </c>
      <c r="J3532" s="251" t="s">
        <v>956</v>
      </c>
      <c r="K3532" s="251" t="s">
        <v>4073</v>
      </c>
      <c r="L3532" s="239"/>
      <c r="M3532" s="239"/>
      <c r="N3532" s="239"/>
      <c r="O3532" s="239"/>
    </row>
    <row r="3533" spans="2:15" ht="29">
      <c r="B3533" s="251" t="s">
        <v>1438</v>
      </c>
      <c r="C3533" s="251" t="s">
        <v>4257</v>
      </c>
      <c r="D3533" s="251" t="s">
        <v>4012</v>
      </c>
      <c r="E3533" s="251"/>
      <c r="F3533" s="251"/>
      <c r="G3533" s="251"/>
      <c r="H3533" s="251"/>
      <c r="I3533" s="679">
        <v>11.010999999999999</v>
      </c>
      <c r="J3533" s="251" t="s">
        <v>956</v>
      </c>
      <c r="K3533" s="251" t="s">
        <v>2495</v>
      </c>
      <c r="L3533" s="239"/>
      <c r="M3533" s="239"/>
      <c r="N3533" s="239"/>
      <c r="O3533" s="239"/>
    </row>
    <row r="3534" spans="2:15" ht="29">
      <c r="B3534" s="251" t="s">
        <v>1438</v>
      </c>
      <c r="C3534" s="251" t="s">
        <v>4257</v>
      </c>
      <c r="D3534" s="251" t="s">
        <v>4183</v>
      </c>
      <c r="E3534" s="251"/>
      <c r="F3534" s="251"/>
      <c r="G3534" s="251"/>
      <c r="H3534" s="251"/>
      <c r="I3534" s="679">
        <v>53.603999999999999</v>
      </c>
      <c r="J3534" s="251" t="s">
        <v>956</v>
      </c>
      <c r="K3534" s="251" t="s">
        <v>4073</v>
      </c>
      <c r="L3534" s="239"/>
      <c r="M3534" s="239"/>
      <c r="N3534" s="239"/>
      <c r="O3534" s="239"/>
    </row>
    <row r="3535" spans="2:15" ht="29">
      <c r="B3535" s="251" t="s">
        <v>1438</v>
      </c>
      <c r="C3535" s="251" t="s">
        <v>4257</v>
      </c>
      <c r="D3535" s="251" t="s">
        <v>4183</v>
      </c>
      <c r="E3535" s="251"/>
      <c r="F3535" s="251"/>
      <c r="G3535" s="251"/>
      <c r="H3535" s="251"/>
      <c r="I3535" s="679">
        <v>33.270000000000003</v>
      </c>
      <c r="J3535" s="251" t="s">
        <v>956</v>
      </c>
      <c r="K3535" s="251" t="s">
        <v>4073</v>
      </c>
      <c r="L3535" s="239"/>
      <c r="M3535" s="239"/>
      <c r="N3535" s="239"/>
      <c r="O3535" s="239"/>
    </row>
    <row r="3536" spans="2:15" ht="29">
      <c r="B3536" s="251" t="s">
        <v>1438</v>
      </c>
      <c r="C3536" s="251" t="s">
        <v>4257</v>
      </c>
      <c r="D3536" s="251" t="s">
        <v>4183</v>
      </c>
      <c r="E3536" s="251"/>
      <c r="F3536" s="251"/>
      <c r="G3536" s="251"/>
      <c r="H3536" s="251"/>
      <c r="I3536" s="679">
        <v>8.9969999999999999</v>
      </c>
      <c r="J3536" s="251" t="s">
        <v>956</v>
      </c>
      <c r="K3536" s="251" t="s">
        <v>4073</v>
      </c>
      <c r="L3536" s="239"/>
      <c r="M3536" s="239"/>
      <c r="N3536" s="239"/>
      <c r="O3536" s="239"/>
    </row>
    <row r="3537" spans="2:15" ht="29">
      <c r="B3537" s="251" t="s">
        <v>1438</v>
      </c>
      <c r="C3537" s="251" t="s">
        <v>4257</v>
      </c>
      <c r="D3537" s="251" t="s">
        <v>4183</v>
      </c>
      <c r="E3537" s="251"/>
      <c r="F3537" s="251"/>
      <c r="G3537" s="251"/>
      <c r="H3537" s="251"/>
      <c r="I3537" s="679">
        <v>16.427</v>
      </c>
      <c r="J3537" s="251" t="s">
        <v>956</v>
      </c>
      <c r="K3537" s="251" t="s">
        <v>4073</v>
      </c>
      <c r="L3537" s="239"/>
      <c r="M3537" s="239"/>
      <c r="N3537" s="239"/>
      <c r="O3537" s="239"/>
    </row>
    <row r="3538" spans="2:15" ht="29">
      <c r="B3538" s="251" t="s">
        <v>1438</v>
      </c>
      <c r="C3538" s="251" t="s">
        <v>4257</v>
      </c>
      <c r="D3538" s="251" t="s">
        <v>4183</v>
      </c>
      <c r="E3538" s="251"/>
      <c r="F3538" s="251"/>
      <c r="G3538" s="251"/>
      <c r="H3538" s="251"/>
      <c r="I3538" s="679">
        <v>16.678000000000001</v>
      </c>
      <c r="J3538" s="251" t="s">
        <v>956</v>
      </c>
      <c r="K3538" s="251" t="s">
        <v>4073</v>
      </c>
      <c r="L3538" s="239"/>
      <c r="M3538" s="239"/>
      <c r="N3538" s="239"/>
      <c r="O3538" s="239"/>
    </row>
    <row r="3539" spans="2:15" ht="29">
      <c r="B3539" s="251" t="s">
        <v>1438</v>
      </c>
      <c r="C3539" s="251" t="s">
        <v>4257</v>
      </c>
      <c r="D3539" s="251" t="s">
        <v>4183</v>
      </c>
      <c r="E3539" s="251"/>
      <c r="F3539" s="251"/>
      <c r="G3539" s="251"/>
      <c r="H3539" s="251"/>
      <c r="I3539" s="679">
        <v>10.907999999999999</v>
      </c>
      <c r="J3539" s="251" t="s">
        <v>956</v>
      </c>
      <c r="K3539" s="251" t="s">
        <v>4073</v>
      </c>
      <c r="L3539" s="239"/>
      <c r="M3539" s="239"/>
      <c r="N3539" s="239"/>
      <c r="O3539" s="239"/>
    </row>
    <row r="3540" spans="2:15" ht="29">
      <c r="B3540" s="251" t="s">
        <v>1438</v>
      </c>
      <c r="C3540" s="251" t="s">
        <v>4257</v>
      </c>
      <c r="D3540" s="251" t="s">
        <v>4183</v>
      </c>
      <c r="E3540" s="251"/>
      <c r="F3540" s="251"/>
      <c r="G3540" s="251"/>
      <c r="H3540" s="251"/>
      <c r="I3540" s="679">
        <v>9.98</v>
      </c>
      <c r="J3540" s="251" t="s">
        <v>956</v>
      </c>
      <c r="K3540" s="251" t="s">
        <v>4073</v>
      </c>
      <c r="L3540" s="239"/>
      <c r="M3540" s="239"/>
      <c r="N3540" s="239"/>
      <c r="O3540" s="239"/>
    </row>
    <row r="3541" spans="2:15" ht="29">
      <c r="B3541" s="251" t="s">
        <v>1438</v>
      </c>
      <c r="C3541" s="251" t="s">
        <v>4257</v>
      </c>
      <c r="D3541" s="251" t="s">
        <v>4183</v>
      </c>
      <c r="E3541" s="251"/>
      <c r="F3541" s="251"/>
      <c r="G3541" s="251"/>
      <c r="H3541" s="251"/>
      <c r="I3541" s="679">
        <v>17.501000000000001</v>
      </c>
      <c r="J3541" s="251" t="s">
        <v>956</v>
      </c>
      <c r="K3541" s="251" t="s">
        <v>4073</v>
      </c>
      <c r="L3541" s="239"/>
      <c r="M3541" s="239"/>
      <c r="N3541" s="239"/>
      <c r="O3541" s="239"/>
    </row>
    <row r="3542" spans="2:15" ht="29">
      <c r="B3542" s="251" t="s">
        <v>1438</v>
      </c>
      <c r="C3542" s="251" t="s">
        <v>4257</v>
      </c>
      <c r="D3542" s="251" t="s">
        <v>4012</v>
      </c>
      <c r="E3542" s="251"/>
      <c r="F3542" s="251"/>
      <c r="G3542" s="251"/>
      <c r="H3542" s="251"/>
      <c r="I3542" s="679">
        <v>11.832000000000001</v>
      </c>
      <c r="J3542" s="251" t="s">
        <v>956</v>
      </c>
      <c r="K3542" s="251" t="s">
        <v>2495</v>
      </c>
      <c r="L3542" s="239"/>
      <c r="M3542" s="239"/>
      <c r="N3542" s="239"/>
      <c r="O3542" s="239"/>
    </row>
    <row r="3543" spans="2:15" ht="29">
      <c r="B3543" s="251" t="s">
        <v>1438</v>
      </c>
      <c r="C3543" s="251" t="s">
        <v>4257</v>
      </c>
      <c r="D3543" s="251" t="s">
        <v>4183</v>
      </c>
      <c r="E3543" s="251"/>
      <c r="F3543" s="251"/>
      <c r="G3543" s="251"/>
      <c r="H3543" s="251"/>
      <c r="I3543" s="679">
        <v>15.606</v>
      </c>
      <c r="J3543" s="251" t="s">
        <v>956</v>
      </c>
      <c r="K3543" s="251" t="s">
        <v>4073</v>
      </c>
      <c r="L3543" s="239"/>
      <c r="M3543" s="239"/>
      <c r="N3543" s="239"/>
      <c r="O3543" s="239"/>
    </row>
    <row r="3544" spans="2:15" ht="29">
      <c r="B3544" s="251" t="s">
        <v>1438</v>
      </c>
      <c r="C3544" s="251" t="s">
        <v>4257</v>
      </c>
      <c r="D3544" s="251" t="s">
        <v>4183</v>
      </c>
      <c r="E3544" s="251"/>
      <c r="F3544" s="251"/>
      <c r="G3544" s="251"/>
      <c r="H3544" s="251"/>
      <c r="I3544" s="679">
        <v>14.523999999999999</v>
      </c>
      <c r="J3544" s="251" t="s">
        <v>956</v>
      </c>
      <c r="K3544" s="251" t="s">
        <v>4073</v>
      </c>
      <c r="L3544" s="239"/>
      <c r="M3544" s="239"/>
      <c r="N3544" s="239"/>
      <c r="O3544" s="239"/>
    </row>
    <row r="3545" spans="2:15" ht="29">
      <c r="B3545" s="251" t="s">
        <v>1438</v>
      </c>
      <c r="C3545" s="251" t="s">
        <v>4257</v>
      </c>
      <c r="D3545" s="251" t="s">
        <v>4183</v>
      </c>
      <c r="E3545" s="251"/>
      <c r="F3545" s="251"/>
      <c r="G3545" s="251"/>
      <c r="H3545" s="251"/>
      <c r="I3545" s="679">
        <v>8.3640000000000008</v>
      </c>
      <c r="J3545" s="251" t="s">
        <v>956</v>
      </c>
      <c r="K3545" s="251" t="s">
        <v>4073</v>
      </c>
      <c r="L3545" s="239"/>
      <c r="M3545" s="239"/>
      <c r="N3545" s="239"/>
      <c r="O3545" s="239"/>
    </row>
    <row r="3546" spans="2:15" ht="29">
      <c r="B3546" s="251" t="s">
        <v>1438</v>
      </c>
      <c r="C3546" s="251" t="s">
        <v>4257</v>
      </c>
      <c r="D3546" s="251" t="s">
        <v>4183</v>
      </c>
      <c r="E3546" s="251"/>
      <c r="F3546" s="251"/>
      <c r="G3546" s="251"/>
      <c r="H3546" s="251"/>
      <c r="I3546" s="679">
        <v>10.87</v>
      </c>
      <c r="J3546" s="251" t="s">
        <v>956</v>
      </c>
      <c r="K3546" s="251" t="s">
        <v>4073</v>
      </c>
      <c r="L3546" s="239"/>
      <c r="M3546" s="239"/>
      <c r="N3546" s="239"/>
      <c r="O3546" s="239"/>
    </row>
    <row r="3547" spans="2:15" ht="29">
      <c r="B3547" s="251" t="s">
        <v>1438</v>
      </c>
      <c r="C3547" s="251" t="s">
        <v>4257</v>
      </c>
      <c r="D3547" s="251" t="s">
        <v>4183</v>
      </c>
      <c r="E3547" s="251"/>
      <c r="F3547" s="251"/>
      <c r="G3547" s="251"/>
      <c r="H3547" s="251"/>
      <c r="I3547" s="679">
        <v>73.918999999999997</v>
      </c>
      <c r="J3547" s="251" t="s">
        <v>956</v>
      </c>
      <c r="K3547" s="251" t="s">
        <v>4073</v>
      </c>
      <c r="L3547" s="239"/>
      <c r="M3547" s="239"/>
      <c r="N3547" s="239"/>
      <c r="O3547" s="239"/>
    </row>
    <row r="3548" spans="2:15" ht="29">
      <c r="B3548" s="251" t="s">
        <v>1438</v>
      </c>
      <c r="C3548" s="251" t="s">
        <v>4257</v>
      </c>
      <c r="D3548" s="251" t="s">
        <v>4183</v>
      </c>
      <c r="E3548" s="251"/>
      <c r="F3548" s="251"/>
      <c r="G3548" s="251"/>
      <c r="H3548" s="251"/>
      <c r="I3548" s="679">
        <v>17.408999999999999</v>
      </c>
      <c r="J3548" s="251" t="s">
        <v>956</v>
      </c>
      <c r="K3548" s="251" t="s">
        <v>4073</v>
      </c>
      <c r="L3548" s="239"/>
      <c r="M3548" s="239"/>
      <c r="N3548" s="239"/>
      <c r="O3548" s="239"/>
    </row>
    <row r="3549" spans="2:15" ht="29">
      <c r="B3549" s="251" t="s">
        <v>1438</v>
      </c>
      <c r="C3549" s="251" t="s">
        <v>4257</v>
      </c>
      <c r="D3549" s="251" t="s">
        <v>4183</v>
      </c>
      <c r="E3549" s="251"/>
      <c r="F3549" s="251"/>
      <c r="G3549" s="251"/>
      <c r="H3549" s="251"/>
      <c r="I3549" s="679">
        <v>8.2520000000000007</v>
      </c>
      <c r="J3549" s="251" t="s">
        <v>956</v>
      </c>
      <c r="K3549" s="251" t="s">
        <v>4073</v>
      </c>
      <c r="L3549" s="239"/>
      <c r="M3549" s="239"/>
      <c r="N3549" s="239"/>
      <c r="O3549" s="239"/>
    </row>
    <row r="3550" spans="2:15" ht="29">
      <c r="B3550" s="251" t="s">
        <v>1438</v>
      </c>
      <c r="C3550" s="251" t="s">
        <v>4257</v>
      </c>
      <c r="D3550" s="251" t="s">
        <v>4183</v>
      </c>
      <c r="E3550" s="251"/>
      <c r="F3550" s="251"/>
      <c r="G3550" s="251"/>
      <c r="H3550" s="251"/>
      <c r="I3550" s="679">
        <v>16.138000000000002</v>
      </c>
      <c r="J3550" s="251" t="s">
        <v>956</v>
      </c>
      <c r="K3550" s="251" t="s">
        <v>4073</v>
      </c>
      <c r="L3550" s="239"/>
      <c r="M3550" s="239"/>
      <c r="N3550" s="239"/>
      <c r="O3550" s="239"/>
    </row>
    <row r="3551" spans="2:15" ht="29">
      <c r="B3551" s="251" t="s">
        <v>1438</v>
      </c>
      <c r="C3551" s="251" t="s">
        <v>4257</v>
      </c>
      <c r="D3551" s="251" t="s">
        <v>4183</v>
      </c>
      <c r="E3551" s="251"/>
      <c r="F3551" s="251"/>
      <c r="G3551" s="251"/>
      <c r="H3551" s="251"/>
      <c r="I3551" s="679">
        <v>19.535</v>
      </c>
      <c r="J3551" s="251" t="s">
        <v>956</v>
      </c>
      <c r="K3551" s="251" t="s">
        <v>4073</v>
      </c>
      <c r="L3551" s="239"/>
      <c r="M3551" s="239"/>
      <c r="N3551" s="239"/>
      <c r="O3551" s="239"/>
    </row>
    <row r="3552" spans="2:15" ht="29">
      <c r="B3552" s="251" t="s">
        <v>1438</v>
      </c>
      <c r="C3552" s="251" t="s">
        <v>4257</v>
      </c>
      <c r="D3552" s="251" t="s">
        <v>4183</v>
      </c>
      <c r="E3552" s="251"/>
      <c r="F3552" s="251"/>
      <c r="G3552" s="251"/>
      <c r="H3552" s="251"/>
      <c r="I3552" s="679">
        <v>10.884</v>
      </c>
      <c r="J3552" s="251" t="s">
        <v>956</v>
      </c>
      <c r="K3552" s="251" t="s">
        <v>4073</v>
      </c>
      <c r="L3552" s="239"/>
      <c r="M3552" s="239"/>
      <c r="N3552" s="239"/>
      <c r="O3552" s="239"/>
    </row>
    <row r="3553" spans="2:15" ht="29">
      <c r="B3553" s="251" t="s">
        <v>1438</v>
      </c>
      <c r="C3553" s="251" t="s">
        <v>4257</v>
      </c>
      <c r="D3553" s="251" t="s">
        <v>4183</v>
      </c>
      <c r="E3553" s="251"/>
      <c r="F3553" s="251"/>
      <c r="G3553" s="251"/>
      <c r="H3553" s="251"/>
      <c r="I3553" s="679">
        <v>10.967000000000001</v>
      </c>
      <c r="J3553" s="251" t="s">
        <v>956</v>
      </c>
      <c r="K3553" s="251" t="s">
        <v>4073</v>
      </c>
      <c r="L3553" s="239"/>
      <c r="M3553" s="239"/>
      <c r="N3553" s="239"/>
      <c r="O3553" s="239"/>
    </row>
    <row r="3554" spans="2:15" ht="29">
      <c r="B3554" s="251" t="s">
        <v>1438</v>
      </c>
      <c r="C3554" s="251" t="s">
        <v>4257</v>
      </c>
      <c r="D3554" s="251" t="s">
        <v>4183</v>
      </c>
      <c r="E3554" s="251"/>
      <c r="F3554" s="251"/>
      <c r="G3554" s="251"/>
      <c r="H3554" s="251"/>
      <c r="I3554" s="679">
        <v>17.931000000000001</v>
      </c>
      <c r="J3554" s="251" t="s">
        <v>956</v>
      </c>
      <c r="K3554" s="251" t="s">
        <v>4073</v>
      </c>
      <c r="L3554" s="239"/>
      <c r="M3554" s="239"/>
      <c r="N3554" s="239"/>
      <c r="O3554" s="239"/>
    </row>
    <row r="3555" spans="2:15" ht="29">
      <c r="B3555" s="251" t="s">
        <v>1438</v>
      </c>
      <c r="C3555" s="251" t="s">
        <v>4257</v>
      </c>
      <c r="D3555" s="251" t="s">
        <v>4183</v>
      </c>
      <c r="E3555" s="251"/>
      <c r="F3555" s="251"/>
      <c r="G3555" s="251"/>
      <c r="H3555" s="251"/>
      <c r="I3555" s="679">
        <v>17.434999999999999</v>
      </c>
      <c r="J3555" s="251" t="s">
        <v>956</v>
      </c>
      <c r="K3555" s="251" t="s">
        <v>4073</v>
      </c>
      <c r="L3555" s="239"/>
      <c r="M3555" s="239"/>
      <c r="N3555" s="239"/>
      <c r="O3555" s="239"/>
    </row>
    <row r="3556" spans="2:15" ht="29">
      <c r="B3556" s="251" t="s">
        <v>1438</v>
      </c>
      <c r="C3556" s="251" t="s">
        <v>4257</v>
      </c>
      <c r="D3556" s="251" t="s">
        <v>4183</v>
      </c>
      <c r="E3556" s="251"/>
      <c r="F3556" s="251"/>
      <c r="G3556" s="251"/>
      <c r="H3556" s="251"/>
      <c r="I3556" s="679">
        <v>18.867999999999999</v>
      </c>
      <c r="J3556" s="251" t="s">
        <v>956</v>
      </c>
      <c r="K3556" s="251" t="s">
        <v>4073</v>
      </c>
      <c r="L3556" s="239"/>
      <c r="M3556" s="239"/>
      <c r="N3556" s="239"/>
      <c r="O3556" s="239"/>
    </row>
    <row r="3557" spans="2:15" ht="29">
      <c r="B3557" s="251" t="s">
        <v>1438</v>
      </c>
      <c r="C3557" s="251" t="s">
        <v>4257</v>
      </c>
      <c r="D3557" s="251" t="s">
        <v>4012</v>
      </c>
      <c r="E3557" s="251"/>
      <c r="F3557" s="251"/>
      <c r="G3557" s="251"/>
      <c r="H3557" s="251"/>
      <c r="I3557" s="679">
        <v>12.505000000000001</v>
      </c>
      <c r="J3557" s="251" t="s">
        <v>956</v>
      </c>
      <c r="K3557" s="251" t="s">
        <v>2495</v>
      </c>
      <c r="L3557" s="239"/>
      <c r="M3557" s="239"/>
      <c r="N3557" s="239"/>
      <c r="O3557" s="239"/>
    </row>
    <row r="3558" spans="2:15" ht="29">
      <c r="B3558" s="251" t="s">
        <v>1438</v>
      </c>
      <c r="C3558" s="251" t="s">
        <v>4257</v>
      </c>
      <c r="D3558" s="251" t="s">
        <v>4183</v>
      </c>
      <c r="E3558" s="251"/>
      <c r="F3558" s="251"/>
      <c r="G3558" s="251"/>
      <c r="H3558" s="251"/>
      <c r="I3558" s="679">
        <v>13.368</v>
      </c>
      <c r="J3558" s="251" t="s">
        <v>956</v>
      </c>
      <c r="K3558" s="251" t="s">
        <v>4073</v>
      </c>
      <c r="L3558" s="239"/>
      <c r="M3558" s="239"/>
      <c r="N3558" s="239"/>
      <c r="O3558" s="239"/>
    </row>
    <row r="3559" spans="2:15" ht="29">
      <c r="B3559" s="251" t="s">
        <v>1438</v>
      </c>
      <c r="C3559" s="251" t="s">
        <v>4257</v>
      </c>
      <c r="D3559" s="251" t="s">
        <v>4183</v>
      </c>
      <c r="E3559" s="251"/>
      <c r="F3559" s="251"/>
      <c r="G3559" s="251"/>
      <c r="H3559" s="251"/>
      <c r="I3559" s="679">
        <v>17.288</v>
      </c>
      <c r="J3559" s="251" t="s">
        <v>956</v>
      </c>
      <c r="K3559" s="251" t="s">
        <v>4073</v>
      </c>
      <c r="L3559" s="239"/>
      <c r="M3559" s="239"/>
      <c r="N3559" s="239"/>
      <c r="O3559" s="239"/>
    </row>
    <row r="3560" spans="2:15" ht="29">
      <c r="B3560" s="251" t="s">
        <v>1438</v>
      </c>
      <c r="C3560" s="251" t="s">
        <v>4257</v>
      </c>
      <c r="D3560" s="251" t="s">
        <v>4183</v>
      </c>
      <c r="E3560" s="251"/>
      <c r="F3560" s="251"/>
      <c r="G3560" s="251"/>
      <c r="H3560" s="251"/>
      <c r="I3560" s="679">
        <v>11.557</v>
      </c>
      <c r="J3560" s="251" t="s">
        <v>956</v>
      </c>
      <c r="K3560" s="251" t="s">
        <v>4073</v>
      </c>
      <c r="L3560" s="239"/>
      <c r="M3560" s="239"/>
      <c r="N3560" s="239"/>
      <c r="O3560" s="239"/>
    </row>
    <row r="3561" spans="2:15" ht="29">
      <c r="B3561" s="251" t="s">
        <v>1438</v>
      </c>
      <c r="C3561" s="251" t="s">
        <v>4257</v>
      </c>
      <c r="D3561" s="251" t="s">
        <v>4183</v>
      </c>
      <c r="E3561" s="251"/>
      <c r="F3561" s="251"/>
      <c r="G3561" s="251"/>
      <c r="H3561" s="251"/>
      <c r="I3561" s="679">
        <v>7.609</v>
      </c>
      <c r="J3561" s="251" t="s">
        <v>956</v>
      </c>
      <c r="K3561" s="251" t="s">
        <v>4073</v>
      </c>
      <c r="L3561" s="239"/>
      <c r="M3561" s="239"/>
      <c r="N3561" s="239"/>
      <c r="O3561" s="239"/>
    </row>
    <row r="3562" spans="2:15" ht="29">
      <c r="B3562" s="251" t="s">
        <v>1438</v>
      </c>
      <c r="C3562" s="251" t="s">
        <v>4257</v>
      </c>
      <c r="D3562" s="251" t="s">
        <v>4183</v>
      </c>
      <c r="E3562" s="251"/>
      <c r="F3562" s="251"/>
      <c r="G3562" s="251"/>
      <c r="H3562" s="251"/>
      <c r="I3562" s="679">
        <v>16.196999999999999</v>
      </c>
      <c r="J3562" s="251" t="s">
        <v>956</v>
      </c>
      <c r="K3562" s="251" t="s">
        <v>4073</v>
      </c>
      <c r="L3562" s="239"/>
      <c r="M3562" s="239"/>
      <c r="N3562" s="239"/>
      <c r="O3562" s="239"/>
    </row>
    <row r="3563" spans="2:15" ht="29">
      <c r="B3563" s="251" t="s">
        <v>1438</v>
      </c>
      <c r="C3563" s="251" t="s">
        <v>4257</v>
      </c>
      <c r="D3563" s="251" t="s">
        <v>4012</v>
      </c>
      <c r="E3563" s="251"/>
      <c r="F3563" s="251"/>
      <c r="G3563" s="251"/>
      <c r="H3563" s="251"/>
      <c r="I3563" s="679">
        <v>7.782</v>
      </c>
      <c r="J3563" s="251" t="s">
        <v>956</v>
      </c>
      <c r="K3563" s="251" t="s">
        <v>2495</v>
      </c>
      <c r="L3563" s="239"/>
      <c r="M3563" s="239"/>
      <c r="N3563" s="239"/>
      <c r="O3563" s="239"/>
    </row>
    <row r="3564" spans="2:15" ht="29">
      <c r="B3564" s="251" t="s">
        <v>1438</v>
      </c>
      <c r="C3564" s="251" t="s">
        <v>4257</v>
      </c>
      <c r="D3564" s="251" t="s">
        <v>4183</v>
      </c>
      <c r="E3564" s="251"/>
      <c r="F3564" s="251"/>
      <c r="G3564" s="251"/>
      <c r="H3564" s="251"/>
      <c r="I3564" s="679" t="s">
        <v>4337</v>
      </c>
      <c r="J3564" s="251" t="s">
        <v>956</v>
      </c>
      <c r="K3564" s="251" t="s">
        <v>4073</v>
      </c>
      <c r="L3564" s="239"/>
      <c r="M3564" s="239"/>
      <c r="N3564" s="239"/>
      <c r="O3564" s="239"/>
    </row>
    <row r="3565" spans="2:15" ht="29">
      <c r="B3565" s="251" t="s">
        <v>1438</v>
      </c>
      <c r="C3565" s="251" t="s">
        <v>4257</v>
      </c>
      <c r="D3565" s="251" t="s">
        <v>4183</v>
      </c>
      <c r="E3565" s="251"/>
      <c r="F3565" s="251"/>
      <c r="G3565" s="251"/>
      <c r="H3565" s="251"/>
      <c r="I3565" s="679">
        <v>14.683</v>
      </c>
      <c r="J3565" s="251" t="s">
        <v>956</v>
      </c>
      <c r="K3565" s="251" t="s">
        <v>4073</v>
      </c>
      <c r="L3565" s="239"/>
      <c r="M3565" s="239"/>
      <c r="N3565" s="239"/>
      <c r="O3565" s="239"/>
    </row>
    <row r="3566" spans="2:15" ht="29">
      <c r="B3566" s="251" t="s">
        <v>1438</v>
      </c>
      <c r="C3566" s="251" t="s">
        <v>4257</v>
      </c>
      <c r="D3566" s="251" t="s">
        <v>4183</v>
      </c>
      <c r="E3566" s="251"/>
      <c r="F3566" s="251"/>
      <c r="G3566" s="251"/>
      <c r="H3566" s="251"/>
      <c r="I3566" s="679">
        <v>7.2619999999999996</v>
      </c>
      <c r="J3566" s="251" t="s">
        <v>956</v>
      </c>
      <c r="K3566" s="251" t="s">
        <v>4073</v>
      </c>
      <c r="L3566" s="239"/>
      <c r="M3566" s="239"/>
      <c r="N3566" s="239"/>
      <c r="O3566" s="239"/>
    </row>
    <row r="3567" spans="2:15" ht="29">
      <c r="B3567" s="251" t="s">
        <v>1438</v>
      </c>
      <c r="C3567" s="251" t="s">
        <v>4257</v>
      </c>
      <c r="D3567" s="251" t="s">
        <v>4183</v>
      </c>
      <c r="E3567" s="251"/>
      <c r="F3567" s="251"/>
      <c r="G3567" s="251"/>
      <c r="H3567" s="251"/>
      <c r="I3567" s="679">
        <v>5.7249999999999996</v>
      </c>
      <c r="J3567" s="251" t="s">
        <v>956</v>
      </c>
      <c r="K3567" s="251" t="s">
        <v>4073</v>
      </c>
      <c r="L3567" s="239"/>
      <c r="M3567" s="239"/>
      <c r="N3567" s="239"/>
      <c r="O3567" s="239"/>
    </row>
    <row r="3568" spans="2:15" ht="29">
      <c r="B3568" s="251" t="s">
        <v>1438</v>
      </c>
      <c r="C3568" s="251" t="s">
        <v>4257</v>
      </c>
      <c r="D3568" s="251" t="s">
        <v>4183</v>
      </c>
      <c r="E3568" s="251"/>
      <c r="F3568" s="251"/>
      <c r="G3568" s="251"/>
      <c r="H3568" s="251"/>
      <c r="I3568" s="679">
        <v>63.244</v>
      </c>
      <c r="J3568" s="251" t="s">
        <v>956</v>
      </c>
      <c r="K3568" s="251" t="s">
        <v>4073</v>
      </c>
      <c r="L3568" s="239"/>
      <c r="M3568" s="239"/>
      <c r="N3568" s="239"/>
      <c r="O3568" s="239"/>
    </row>
    <row r="3569" spans="2:15" ht="29">
      <c r="B3569" s="251" t="s">
        <v>1438</v>
      </c>
      <c r="C3569" s="251" t="s">
        <v>4257</v>
      </c>
      <c r="D3569" s="251" t="s">
        <v>4183</v>
      </c>
      <c r="E3569" s="251"/>
      <c r="F3569" s="251"/>
      <c r="G3569" s="251"/>
      <c r="H3569" s="251"/>
      <c r="I3569" s="679">
        <v>20.558</v>
      </c>
      <c r="J3569" s="251" t="s">
        <v>956</v>
      </c>
      <c r="K3569" s="251" t="s">
        <v>4073</v>
      </c>
      <c r="L3569" s="239"/>
      <c r="M3569" s="239"/>
      <c r="N3569" s="239"/>
      <c r="O3569" s="239"/>
    </row>
    <row r="3570" spans="2:15" ht="29">
      <c r="B3570" s="251" t="s">
        <v>1438</v>
      </c>
      <c r="C3570" s="251" t="s">
        <v>4257</v>
      </c>
      <c r="D3570" s="251" t="s">
        <v>4183</v>
      </c>
      <c r="E3570" s="251"/>
      <c r="F3570" s="251"/>
      <c r="G3570" s="251"/>
      <c r="H3570" s="251"/>
      <c r="I3570" s="679">
        <v>14.215</v>
      </c>
      <c r="J3570" s="251" t="s">
        <v>956</v>
      </c>
      <c r="K3570" s="251" t="s">
        <v>4073</v>
      </c>
      <c r="L3570" s="239"/>
      <c r="M3570" s="239"/>
      <c r="N3570" s="239"/>
      <c r="O3570" s="239"/>
    </row>
    <row r="3571" spans="2:15" ht="29">
      <c r="B3571" s="251" t="s">
        <v>1438</v>
      </c>
      <c r="C3571" s="251" t="s">
        <v>4257</v>
      </c>
      <c r="D3571" s="251" t="s">
        <v>4183</v>
      </c>
      <c r="E3571" s="251"/>
      <c r="F3571" s="251"/>
      <c r="G3571" s="251"/>
      <c r="H3571" s="251"/>
      <c r="I3571" s="679">
        <v>9.7710000000000008</v>
      </c>
      <c r="J3571" s="251" t="s">
        <v>956</v>
      </c>
      <c r="K3571" s="251" t="s">
        <v>4073</v>
      </c>
      <c r="L3571" s="239"/>
      <c r="M3571" s="239"/>
      <c r="N3571" s="239"/>
      <c r="O3571" s="239"/>
    </row>
    <row r="3572" spans="2:15" ht="29">
      <c r="B3572" s="251" t="s">
        <v>1438</v>
      </c>
      <c r="C3572" s="251" t="s">
        <v>4257</v>
      </c>
      <c r="D3572" s="251" t="s">
        <v>4183</v>
      </c>
      <c r="E3572" s="251"/>
      <c r="F3572" s="251"/>
      <c r="G3572" s="251"/>
      <c r="H3572" s="251"/>
      <c r="I3572" s="679">
        <v>17.376999999999999</v>
      </c>
      <c r="J3572" s="251" t="s">
        <v>956</v>
      </c>
      <c r="K3572" s="251" t="s">
        <v>4073</v>
      </c>
      <c r="L3572" s="239"/>
      <c r="M3572" s="239"/>
      <c r="N3572" s="239"/>
      <c r="O3572" s="239"/>
    </row>
    <row r="3573" spans="2:15" ht="29">
      <c r="B3573" s="251" t="s">
        <v>1438</v>
      </c>
      <c r="C3573" s="251" t="s">
        <v>4257</v>
      </c>
      <c r="D3573" s="251" t="s">
        <v>4183</v>
      </c>
      <c r="E3573" s="251"/>
      <c r="F3573" s="251"/>
      <c r="G3573" s="251"/>
      <c r="H3573" s="251"/>
      <c r="I3573" s="679">
        <v>14.635</v>
      </c>
      <c r="J3573" s="251" t="s">
        <v>956</v>
      </c>
      <c r="K3573" s="251" t="s">
        <v>4073</v>
      </c>
      <c r="L3573" s="239"/>
      <c r="M3573" s="239"/>
      <c r="N3573" s="239"/>
      <c r="O3573" s="239"/>
    </row>
    <row r="3574" spans="2:15" ht="29">
      <c r="B3574" s="251" t="s">
        <v>1438</v>
      </c>
      <c r="C3574" s="251" t="s">
        <v>4257</v>
      </c>
      <c r="D3574" s="251" t="s">
        <v>4183</v>
      </c>
      <c r="E3574" s="251"/>
      <c r="F3574" s="251"/>
      <c r="G3574" s="251"/>
      <c r="H3574" s="251"/>
      <c r="I3574" s="679">
        <v>17.504000000000001</v>
      </c>
      <c r="J3574" s="251" t="s">
        <v>956</v>
      </c>
      <c r="K3574" s="251" t="s">
        <v>4073</v>
      </c>
      <c r="L3574" s="239"/>
      <c r="M3574" s="239"/>
      <c r="N3574" s="239"/>
      <c r="O3574" s="239"/>
    </row>
    <row r="3575" spans="2:15" ht="29">
      <c r="B3575" s="251" t="s">
        <v>1438</v>
      </c>
      <c r="C3575" s="251" t="s">
        <v>4257</v>
      </c>
      <c r="D3575" s="251" t="s">
        <v>4183</v>
      </c>
      <c r="E3575" s="251"/>
      <c r="F3575" s="251"/>
      <c r="G3575" s="251"/>
      <c r="H3575" s="251"/>
      <c r="I3575" s="679">
        <v>7.9320000000000004</v>
      </c>
      <c r="J3575" s="251" t="s">
        <v>956</v>
      </c>
      <c r="K3575" s="251" t="s">
        <v>4073</v>
      </c>
      <c r="L3575" s="239"/>
      <c r="M3575" s="239"/>
      <c r="N3575" s="239"/>
      <c r="O3575" s="239"/>
    </row>
    <row r="3576" spans="2:15" ht="29">
      <c r="B3576" s="251" t="s">
        <v>1438</v>
      </c>
      <c r="C3576" s="251" t="s">
        <v>4257</v>
      </c>
      <c r="D3576" s="251" t="s">
        <v>4183</v>
      </c>
      <c r="E3576" s="251"/>
      <c r="F3576" s="251"/>
      <c r="G3576" s="251"/>
      <c r="H3576" s="251"/>
      <c r="I3576" s="679">
        <v>17.003</v>
      </c>
      <c r="J3576" s="251" t="s">
        <v>956</v>
      </c>
      <c r="K3576" s="251" t="s">
        <v>4073</v>
      </c>
      <c r="L3576" s="239"/>
      <c r="M3576" s="239"/>
      <c r="N3576" s="239"/>
      <c r="O3576" s="239"/>
    </row>
    <row r="3577" spans="2:15" ht="29">
      <c r="B3577" s="251" t="s">
        <v>1438</v>
      </c>
      <c r="C3577" s="251" t="s">
        <v>4257</v>
      </c>
      <c r="D3577" s="251" t="s">
        <v>4183</v>
      </c>
      <c r="E3577" s="251"/>
      <c r="F3577" s="251"/>
      <c r="G3577" s="251"/>
      <c r="H3577" s="251"/>
      <c r="I3577" s="679">
        <v>17.399000000000001</v>
      </c>
      <c r="J3577" s="251" t="s">
        <v>956</v>
      </c>
      <c r="K3577" s="251" t="s">
        <v>4073</v>
      </c>
      <c r="L3577" s="239"/>
      <c r="M3577" s="239"/>
      <c r="N3577" s="239"/>
      <c r="O3577" s="239"/>
    </row>
    <row r="3578" spans="2:15" ht="29">
      <c r="B3578" s="251" t="s">
        <v>1438</v>
      </c>
      <c r="C3578" s="251" t="s">
        <v>4257</v>
      </c>
      <c r="D3578" s="251" t="s">
        <v>4183</v>
      </c>
      <c r="E3578" s="251"/>
      <c r="F3578" s="251"/>
      <c r="G3578" s="251"/>
      <c r="H3578" s="251"/>
      <c r="I3578" s="679">
        <v>16.411999999999999</v>
      </c>
      <c r="J3578" s="251" t="s">
        <v>956</v>
      </c>
      <c r="K3578" s="251" t="s">
        <v>4073</v>
      </c>
      <c r="L3578" s="239"/>
      <c r="M3578" s="239"/>
      <c r="N3578" s="239"/>
      <c r="O3578" s="239"/>
    </row>
    <row r="3579" spans="2:15" ht="29">
      <c r="B3579" s="251" t="s">
        <v>1438</v>
      </c>
      <c r="C3579" s="251" t="s">
        <v>4257</v>
      </c>
      <c r="D3579" s="251" t="s">
        <v>4183</v>
      </c>
      <c r="E3579" s="251"/>
      <c r="F3579" s="251"/>
      <c r="G3579" s="251"/>
      <c r="H3579" s="251"/>
      <c r="I3579" s="679">
        <v>14.731999999999999</v>
      </c>
      <c r="J3579" s="251" t="s">
        <v>956</v>
      </c>
      <c r="K3579" s="251" t="s">
        <v>4073</v>
      </c>
      <c r="L3579" s="239"/>
      <c r="M3579" s="239"/>
      <c r="N3579" s="239"/>
      <c r="O3579" s="239"/>
    </row>
    <row r="3580" spans="2:15" ht="29">
      <c r="B3580" s="251" t="s">
        <v>1438</v>
      </c>
      <c r="C3580" s="251" t="s">
        <v>4257</v>
      </c>
      <c r="D3580" s="251" t="s">
        <v>4183</v>
      </c>
      <c r="E3580" s="251"/>
      <c r="F3580" s="251"/>
      <c r="G3580" s="251"/>
      <c r="H3580" s="251"/>
      <c r="I3580" s="679">
        <v>4.1870000000000003</v>
      </c>
      <c r="J3580" s="251" t="s">
        <v>956</v>
      </c>
      <c r="K3580" s="251" t="s">
        <v>4073</v>
      </c>
      <c r="L3580" s="239"/>
      <c r="M3580" s="239"/>
      <c r="N3580" s="239"/>
      <c r="O3580" s="239"/>
    </row>
    <row r="3581" spans="2:15" ht="29">
      <c r="B3581" s="251" t="s">
        <v>1438</v>
      </c>
      <c r="C3581" s="251" t="s">
        <v>4257</v>
      </c>
      <c r="D3581" s="251" t="s">
        <v>4183</v>
      </c>
      <c r="E3581" s="251"/>
      <c r="F3581" s="251"/>
      <c r="G3581" s="251"/>
      <c r="H3581" s="251"/>
      <c r="I3581" s="679">
        <v>16.672999999999998</v>
      </c>
      <c r="J3581" s="251" t="s">
        <v>956</v>
      </c>
      <c r="K3581" s="251" t="s">
        <v>4073</v>
      </c>
      <c r="L3581" s="239"/>
      <c r="M3581" s="239"/>
      <c r="N3581" s="239"/>
      <c r="O3581" s="239"/>
    </row>
    <row r="3582" spans="2:15" ht="29">
      <c r="B3582" s="251" t="s">
        <v>1438</v>
      </c>
      <c r="C3582" s="251" t="s">
        <v>4257</v>
      </c>
      <c r="D3582" s="251" t="s">
        <v>4183</v>
      </c>
      <c r="E3582" s="251"/>
      <c r="F3582" s="251"/>
      <c r="G3582" s="251"/>
      <c r="H3582" s="251"/>
      <c r="I3582" s="679">
        <v>8.859</v>
      </c>
      <c r="J3582" s="251" t="s">
        <v>956</v>
      </c>
      <c r="K3582" s="251" t="s">
        <v>4073</v>
      </c>
      <c r="L3582" s="239"/>
      <c r="M3582" s="239"/>
      <c r="N3582" s="239"/>
      <c r="O3582" s="239"/>
    </row>
    <row r="3583" spans="2:15" ht="29">
      <c r="B3583" s="251" t="s">
        <v>1438</v>
      </c>
      <c r="C3583" s="251" t="s">
        <v>4257</v>
      </c>
      <c r="D3583" s="251" t="s">
        <v>4183</v>
      </c>
      <c r="E3583" s="251"/>
      <c r="F3583" s="251"/>
      <c r="G3583" s="251"/>
      <c r="H3583" s="251"/>
      <c r="I3583" s="679">
        <v>10.901999999999999</v>
      </c>
      <c r="J3583" s="251" t="s">
        <v>956</v>
      </c>
      <c r="K3583" s="251" t="s">
        <v>4073</v>
      </c>
      <c r="L3583" s="239"/>
      <c r="M3583" s="239"/>
      <c r="N3583" s="239"/>
      <c r="O3583" s="239"/>
    </row>
    <row r="3584" spans="2:15" ht="29">
      <c r="B3584" s="251" t="s">
        <v>1438</v>
      </c>
      <c r="C3584" s="251" t="s">
        <v>4257</v>
      </c>
      <c r="D3584" s="251" t="s">
        <v>4183</v>
      </c>
      <c r="E3584" s="251"/>
      <c r="F3584" s="251"/>
      <c r="G3584" s="251"/>
      <c r="H3584" s="251"/>
      <c r="I3584" s="679">
        <v>18.074999999999999</v>
      </c>
      <c r="J3584" s="251" t="s">
        <v>956</v>
      </c>
      <c r="K3584" s="251" t="s">
        <v>4073</v>
      </c>
      <c r="L3584" s="239"/>
      <c r="M3584" s="239"/>
      <c r="N3584" s="239"/>
      <c r="O3584" s="239"/>
    </row>
    <row r="3585" spans="2:15" ht="29">
      <c r="B3585" s="251" t="s">
        <v>1438</v>
      </c>
      <c r="C3585" s="251" t="s">
        <v>4257</v>
      </c>
      <c r="D3585" s="251" t="s">
        <v>949</v>
      </c>
      <c r="E3585" s="251"/>
      <c r="F3585" s="251"/>
      <c r="G3585" s="251"/>
      <c r="H3585" s="251"/>
      <c r="I3585" s="679">
        <v>7.87</v>
      </c>
      <c r="J3585" s="251" t="s">
        <v>944</v>
      </c>
      <c r="K3585" s="251" t="s">
        <v>2495</v>
      </c>
      <c r="L3585" s="239"/>
      <c r="M3585" s="239"/>
      <c r="N3585" s="239"/>
      <c r="O3585" s="239"/>
    </row>
    <row r="3586" spans="2:15" ht="29">
      <c r="B3586" s="251" t="s">
        <v>1438</v>
      </c>
      <c r="C3586" s="251" t="s">
        <v>4257</v>
      </c>
      <c r="D3586" s="251" t="s">
        <v>947</v>
      </c>
      <c r="E3586" s="251"/>
      <c r="F3586" s="251"/>
      <c r="G3586" s="251" t="s">
        <v>4323</v>
      </c>
      <c r="H3586" s="251" t="s">
        <v>4324</v>
      </c>
      <c r="I3586" s="679">
        <v>14</v>
      </c>
      <c r="J3586" s="251" t="s">
        <v>944</v>
      </c>
      <c r="K3586" s="251" t="s">
        <v>2495</v>
      </c>
      <c r="L3586" s="239"/>
      <c r="M3586" s="239"/>
      <c r="N3586" s="239"/>
      <c r="O3586" s="239"/>
    </row>
    <row r="3587" spans="2:15" ht="29">
      <c r="B3587" s="251" t="s">
        <v>1438</v>
      </c>
      <c r="C3587" s="251" t="s">
        <v>4257</v>
      </c>
      <c r="D3587" s="251" t="s">
        <v>4183</v>
      </c>
      <c r="E3587" s="251"/>
      <c r="F3587" s="251"/>
      <c r="G3587" s="251"/>
      <c r="H3587" s="251"/>
      <c r="I3587" s="679">
        <v>404.351</v>
      </c>
      <c r="J3587" s="251" t="s">
        <v>956</v>
      </c>
      <c r="K3587" s="251" t="s">
        <v>4073</v>
      </c>
      <c r="L3587" s="239"/>
      <c r="M3587" s="239"/>
      <c r="N3587" s="239"/>
      <c r="O3587" s="239"/>
    </row>
    <row r="3588" spans="2:15" ht="29">
      <c r="B3588" s="251" t="s">
        <v>1438</v>
      </c>
      <c r="C3588" s="251" t="s">
        <v>4257</v>
      </c>
      <c r="D3588" s="251" t="s">
        <v>4183</v>
      </c>
      <c r="E3588" s="251"/>
      <c r="F3588" s="251"/>
      <c r="G3588" s="251"/>
      <c r="H3588" s="251"/>
      <c r="I3588" s="679">
        <v>494.81900000000002</v>
      </c>
      <c r="J3588" s="251" t="s">
        <v>956</v>
      </c>
      <c r="K3588" s="251" t="s">
        <v>4073</v>
      </c>
      <c r="L3588" s="239"/>
      <c r="M3588" s="239"/>
      <c r="N3588" s="239"/>
      <c r="O3588" s="239"/>
    </row>
    <row r="3589" spans="2:15" ht="29">
      <c r="B3589" s="251" t="s">
        <v>1438</v>
      </c>
      <c r="C3589" s="251" t="s">
        <v>4257</v>
      </c>
      <c r="D3589" s="251" t="s">
        <v>4183</v>
      </c>
      <c r="E3589" s="251"/>
      <c r="F3589" s="251"/>
      <c r="G3589" s="251"/>
      <c r="H3589" s="251"/>
      <c r="I3589" s="679">
        <v>24</v>
      </c>
      <c r="J3589" s="251" t="s">
        <v>956</v>
      </c>
      <c r="K3589" s="251" t="s">
        <v>4073</v>
      </c>
      <c r="L3589" s="239"/>
      <c r="M3589" s="239"/>
      <c r="N3589" s="239"/>
      <c r="O3589" s="239"/>
    </row>
    <row r="3590" spans="2:15" ht="29">
      <c r="B3590" s="251" t="s">
        <v>1438</v>
      </c>
      <c r="C3590" s="251" t="s">
        <v>4257</v>
      </c>
      <c r="D3590" s="251" t="s">
        <v>949</v>
      </c>
      <c r="E3590" s="251"/>
      <c r="F3590" s="251"/>
      <c r="G3590" s="251"/>
      <c r="H3590" s="251"/>
      <c r="I3590" s="679">
        <v>14.25</v>
      </c>
      <c r="J3590" s="251" t="s">
        <v>944</v>
      </c>
      <c r="K3590" s="251" t="s">
        <v>2473</v>
      </c>
      <c r="L3590" s="239"/>
      <c r="M3590" s="239"/>
      <c r="N3590" s="239"/>
      <c r="O3590" s="239"/>
    </row>
    <row r="3591" spans="2:15" ht="29">
      <c r="B3591" s="251" t="s">
        <v>1438</v>
      </c>
      <c r="C3591" s="251" t="s">
        <v>4257</v>
      </c>
      <c r="D3591" s="251" t="s">
        <v>4022</v>
      </c>
      <c r="E3591" s="251"/>
      <c r="F3591" s="251"/>
      <c r="G3591" s="251" t="s">
        <v>4335</v>
      </c>
      <c r="H3591" s="251" t="s">
        <v>4336</v>
      </c>
      <c r="I3591" s="679">
        <v>15</v>
      </c>
      <c r="J3591" s="251" t="s">
        <v>944</v>
      </c>
      <c r="K3591" s="251" t="s">
        <v>2473</v>
      </c>
      <c r="L3591" s="239"/>
      <c r="M3591" s="239"/>
      <c r="N3591" s="239"/>
      <c r="O3591" s="239"/>
    </row>
    <row r="3592" spans="2:15" ht="29">
      <c r="B3592" s="251" t="s">
        <v>1438</v>
      </c>
      <c r="C3592" s="251" t="s">
        <v>4257</v>
      </c>
      <c r="D3592" s="251" t="s">
        <v>4022</v>
      </c>
      <c r="E3592" s="251"/>
      <c r="F3592" s="251"/>
      <c r="G3592" s="251" t="s">
        <v>4335</v>
      </c>
      <c r="H3592" s="251" t="s">
        <v>4336</v>
      </c>
      <c r="I3592" s="679">
        <v>3</v>
      </c>
      <c r="J3592" s="251" t="s">
        <v>944</v>
      </c>
      <c r="K3592" s="251" t="s">
        <v>2473</v>
      </c>
      <c r="L3592" s="239"/>
      <c r="M3592" s="239"/>
      <c r="N3592" s="239"/>
      <c r="O3592" s="239"/>
    </row>
    <row r="3593" spans="2:15" ht="29">
      <c r="B3593" s="251" t="s">
        <v>1438</v>
      </c>
      <c r="C3593" s="251" t="s">
        <v>4257</v>
      </c>
      <c r="D3593" s="251" t="s">
        <v>4022</v>
      </c>
      <c r="E3593" s="251"/>
      <c r="F3593" s="251"/>
      <c r="G3593" s="251" t="s">
        <v>4335</v>
      </c>
      <c r="H3593" s="251" t="s">
        <v>4336</v>
      </c>
      <c r="I3593" s="679">
        <v>3</v>
      </c>
      <c r="J3593" s="251" t="s">
        <v>944</v>
      </c>
      <c r="K3593" s="251" t="s">
        <v>2473</v>
      </c>
      <c r="L3593" s="239"/>
      <c r="M3593" s="239"/>
      <c r="N3593" s="239"/>
      <c r="O3593" s="239"/>
    </row>
    <row r="3594" spans="2:15" ht="29">
      <c r="B3594" s="251" t="s">
        <v>1438</v>
      </c>
      <c r="C3594" s="251" t="s">
        <v>4257</v>
      </c>
      <c r="D3594" s="251" t="s">
        <v>4022</v>
      </c>
      <c r="E3594" s="251"/>
      <c r="F3594" s="251"/>
      <c r="G3594" s="251" t="s">
        <v>4335</v>
      </c>
      <c r="H3594" s="251" t="s">
        <v>4336</v>
      </c>
      <c r="I3594" s="679">
        <v>14</v>
      </c>
      <c r="J3594" s="251" t="s">
        <v>944</v>
      </c>
      <c r="K3594" s="251" t="s">
        <v>2473</v>
      </c>
      <c r="L3594" s="239"/>
      <c r="M3594" s="239"/>
      <c r="N3594" s="239"/>
      <c r="O3594" s="239"/>
    </row>
    <row r="3595" spans="2:15" ht="29">
      <c r="B3595" s="251" t="s">
        <v>1438</v>
      </c>
      <c r="C3595" s="251" t="s">
        <v>4257</v>
      </c>
      <c r="D3595" s="251" t="s">
        <v>4022</v>
      </c>
      <c r="E3595" s="251"/>
      <c r="F3595" s="251"/>
      <c r="G3595" s="251" t="s">
        <v>4335</v>
      </c>
      <c r="H3595" s="251" t="s">
        <v>4336</v>
      </c>
      <c r="I3595" s="679">
        <v>14</v>
      </c>
      <c r="J3595" s="251" t="s">
        <v>944</v>
      </c>
      <c r="K3595" s="251" t="s">
        <v>2473</v>
      </c>
      <c r="L3595" s="239"/>
      <c r="M3595" s="239"/>
      <c r="N3595" s="239"/>
      <c r="O3595" s="239"/>
    </row>
    <row r="3596" spans="2:15" ht="29">
      <c r="B3596" s="251" t="s">
        <v>1438</v>
      </c>
      <c r="C3596" s="251" t="s">
        <v>4257</v>
      </c>
      <c r="D3596" s="251" t="s">
        <v>4022</v>
      </c>
      <c r="E3596" s="251"/>
      <c r="F3596" s="251"/>
      <c r="G3596" s="251" t="s">
        <v>4335</v>
      </c>
      <c r="H3596" s="251" t="s">
        <v>4336</v>
      </c>
      <c r="I3596" s="679">
        <v>14</v>
      </c>
      <c r="J3596" s="251" t="s">
        <v>944</v>
      </c>
      <c r="K3596" s="251" t="s">
        <v>2473</v>
      </c>
      <c r="L3596" s="239"/>
      <c r="M3596" s="239"/>
      <c r="N3596" s="239"/>
      <c r="O3596" s="239"/>
    </row>
    <row r="3597" spans="2:15" ht="29">
      <c r="B3597" s="251" t="s">
        <v>1438</v>
      </c>
      <c r="C3597" s="251" t="s">
        <v>4257</v>
      </c>
      <c r="D3597" s="251" t="s">
        <v>4022</v>
      </c>
      <c r="E3597" s="251"/>
      <c r="F3597" s="251"/>
      <c r="G3597" s="251" t="s">
        <v>4335</v>
      </c>
      <c r="H3597" s="251" t="s">
        <v>4336</v>
      </c>
      <c r="I3597" s="679">
        <v>3</v>
      </c>
      <c r="J3597" s="251" t="s">
        <v>944</v>
      </c>
      <c r="K3597" s="251" t="s">
        <v>2473</v>
      </c>
      <c r="L3597" s="239"/>
      <c r="M3597" s="239"/>
      <c r="N3597" s="239"/>
      <c r="O3597" s="239"/>
    </row>
    <row r="3598" spans="2:15" ht="29">
      <c r="B3598" s="251" t="s">
        <v>1438</v>
      </c>
      <c r="C3598" s="251" t="s">
        <v>4257</v>
      </c>
      <c r="D3598" s="251" t="s">
        <v>4022</v>
      </c>
      <c r="E3598" s="251"/>
      <c r="F3598" s="251"/>
      <c r="G3598" s="251" t="s">
        <v>4335</v>
      </c>
      <c r="H3598" s="251" t="s">
        <v>4336</v>
      </c>
      <c r="I3598" s="679">
        <v>3</v>
      </c>
      <c r="J3598" s="251" t="s">
        <v>944</v>
      </c>
      <c r="K3598" s="251" t="s">
        <v>2473</v>
      </c>
      <c r="L3598" s="239"/>
      <c r="M3598" s="239"/>
      <c r="N3598" s="239"/>
      <c r="O3598" s="239"/>
    </row>
    <row r="3599" spans="2:15" ht="29">
      <c r="B3599" s="251" t="s">
        <v>1438</v>
      </c>
      <c r="C3599" s="251" t="s">
        <v>4257</v>
      </c>
      <c r="D3599" s="251" t="s">
        <v>4022</v>
      </c>
      <c r="E3599" s="251"/>
      <c r="F3599" s="251"/>
      <c r="G3599" s="251" t="s">
        <v>4335</v>
      </c>
      <c r="H3599" s="251" t="s">
        <v>4336</v>
      </c>
      <c r="I3599" s="679">
        <v>3</v>
      </c>
      <c r="J3599" s="251" t="s">
        <v>944</v>
      </c>
      <c r="K3599" s="251" t="s">
        <v>2473</v>
      </c>
      <c r="L3599" s="239"/>
      <c r="M3599" s="239"/>
      <c r="N3599" s="239"/>
      <c r="O3599" s="239"/>
    </row>
    <row r="3600" spans="2:15" ht="29">
      <c r="B3600" s="251" t="s">
        <v>1438</v>
      </c>
      <c r="C3600" s="251" t="s">
        <v>4257</v>
      </c>
      <c r="D3600" s="251" t="s">
        <v>4022</v>
      </c>
      <c r="E3600" s="251"/>
      <c r="F3600" s="251"/>
      <c r="G3600" s="251" t="s">
        <v>4335</v>
      </c>
      <c r="H3600" s="251" t="s">
        <v>4336</v>
      </c>
      <c r="I3600" s="679">
        <v>7</v>
      </c>
      <c r="J3600" s="251" t="s">
        <v>944</v>
      </c>
      <c r="K3600" s="251" t="s">
        <v>2473</v>
      </c>
      <c r="L3600" s="239"/>
      <c r="M3600" s="239"/>
      <c r="N3600" s="239"/>
      <c r="O3600" s="239"/>
    </row>
    <row r="3601" spans="2:15" ht="29">
      <c r="B3601" s="251" t="s">
        <v>1438</v>
      </c>
      <c r="C3601" s="251" t="s">
        <v>4257</v>
      </c>
      <c r="D3601" s="251" t="s">
        <v>4022</v>
      </c>
      <c r="E3601" s="251"/>
      <c r="F3601" s="251"/>
      <c r="G3601" s="251" t="s">
        <v>4335</v>
      </c>
      <c r="H3601" s="251" t="s">
        <v>4336</v>
      </c>
      <c r="I3601" s="679">
        <v>8</v>
      </c>
      <c r="J3601" s="251" t="s">
        <v>944</v>
      </c>
      <c r="K3601" s="251" t="s">
        <v>2473</v>
      </c>
      <c r="L3601" s="239"/>
      <c r="M3601" s="239"/>
      <c r="N3601" s="239"/>
      <c r="O3601" s="239"/>
    </row>
    <row r="3602" spans="2:15" ht="29">
      <c r="B3602" s="251" t="s">
        <v>1438</v>
      </c>
      <c r="C3602" s="251" t="s">
        <v>4257</v>
      </c>
      <c r="D3602" s="251" t="s">
        <v>4022</v>
      </c>
      <c r="E3602" s="251"/>
      <c r="F3602" s="251"/>
      <c r="G3602" s="251" t="s">
        <v>4335</v>
      </c>
      <c r="H3602" s="251" t="s">
        <v>4336</v>
      </c>
      <c r="I3602" s="679">
        <v>11</v>
      </c>
      <c r="J3602" s="251" t="s">
        <v>944</v>
      </c>
      <c r="K3602" s="251" t="s">
        <v>2473</v>
      </c>
      <c r="L3602" s="239"/>
      <c r="M3602" s="239"/>
      <c r="N3602" s="239"/>
      <c r="O3602" s="239"/>
    </row>
    <row r="3603" spans="2:15" ht="29">
      <c r="B3603" s="251" t="s">
        <v>1438</v>
      </c>
      <c r="C3603" s="251" t="s">
        <v>4257</v>
      </c>
      <c r="D3603" s="251" t="s">
        <v>4022</v>
      </c>
      <c r="E3603" s="251"/>
      <c r="F3603" s="251"/>
      <c r="G3603" s="251" t="s">
        <v>4335</v>
      </c>
      <c r="H3603" s="251" t="s">
        <v>4336</v>
      </c>
      <c r="I3603" s="679">
        <v>10</v>
      </c>
      <c r="J3603" s="251" t="s">
        <v>944</v>
      </c>
      <c r="K3603" s="251" t="s">
        <v>2473</v>
      </c>
      <c r="L3603" s="239"/>
      <c r="M3603" s="239"/>
      <c r="N3603" s="239"/>
      <c r="O3603" s="239"/>
    </row>
    <row r="3604" spans="2:15" ht="29">
      <c r="B3604" s="251" t="s">
        <v>1438</v>
      </c>
      <c r="C3604" s="251" t="s">
        <v>4257</v>
      </c>
      <c r="D3604" s="251" t="s">
        <v>4022</v>
      </c>
      <c r="E3604" s="251"/>
      <c r="F3604" s="251"/>
      <c r="G3604" s="251" t="s">
        <v>4335</v>
      </c>
      <c r="H3604" s="251" t="s">
        <v>4336</v>
      </c>
      <c r="I3604" s="679">
        <v>14</v>
      </c>
      <c r="J3604" s="251" t="s">
        <v>944</v>
      </c>
      <c r="K3604" s="251" t="s">
        <v>2473</v>
      </c>
      <c r="L3604" s="239"/>
      <c r="M3604" s="239"/>
      <c r="N3604" s="239"/>
      <c r="O3604" s="239"/>
    </row>
    <row r="3605" spans="2:15" ht="29">
      <c r="B3605" s="251" t="s">
        <v>1438</v>
      </c>
      <c r="C3605" s="251" t="s">
        <v>4257</v>
      </c>
      <c r="D3605" s="251" t="s">
        <v>4022</v>
      </c>
      <c r="E3605" s="251"/>
      <c r="F3605" s="251"/>
      <c r="G3605" s="251" t="s">
        <v>4335</v>
      </c>
      <c r="H3605" s="251" t="s">
        <v>4336</v>
      </c>
      <c r="I3605" s="679">
        <v>4</v>
      </c>
      <c r="J3605" s="251" t="s">
        <v>944</v>
      </c>
      <c r="K3605" s="251" t="s">
        <v>2473</v>
      </c>
      <c r="L3605" s="239"/>
      <c r="M3605" s="239"/>
      <c r="N3605" s="239"/>
      <c r="O3605" s="239"/>
    </row>
    <row r="3606" spans="2:15" ht="29">
      <c r="B3606" s="251" t="s">
        <v>1438</v>
      </c>
      <c r="C3606" s="251" t="s">
        <v>4257</v>
      </c>
      <c r="D3606" s="251" t="s">
        <v>4022</v>
      </c>
      <c r="E3606" s="251"/>
      <c r="F3606" s="251"/>
      <c r="G3606" s="251" t="s">
        <v>4335</v>
      </c>
      <c r="H3606" s="251" t="s">
        <v>4336</v>
      </c>
      <c r="I3606" s="679">
        <v>4</v>
      </c>
      <c r="J3606" s="251" t="s">
        <v>944</v>
      </c>
      <c r="K3606" s="251" t="s">
        <v>2473</v>
      </c>
      <c r="L3606" s="239"/>
      <c r="M3606" s="239"/>
      <c r="N3606" s="239"/>
      <c r="O3606" s="239"/>
    </row>
    <row r="3607" spans="2:15" ht="29">
      <c r="B3607" s="251" t="s">
        <v>1438</v>
      </c>
      <c r="C3607" s="251" t="s">
        <v>4257</v>
      </c>
      <c r="D3607" s="251" t="s">
        <v>4022</v>
      </c>
      <c r="E3607" s="251"/>
      <c r="F3607" s="251"/>
      <c r="G3607" s="251" t="s">
        <v>4335</v>
      </c>
      <c r="H3607" s="251" t="s">
        <v>4336</v>
      </c>
      <c r="I3607" s="679">
        <v>8</v>
      </c>
      <c r="J3607" s="251" t="s">
        <v>944</v>
      </c>
      <c r="K3607" s="251" t="s">
        <v>2473</v>
      </c>
      <c r="L3607" s="239"/>
      <c r="M3607" s="239"/>
      <c r="N3607" s="239"/>
      <c r="O3607" s="239"/>
    </row>
    <row r="3608" spans="2:15" ht="29">
      <c r="B3608" s="251" t="s">
        <v>1438</v>
      </c>
      <c r="C3608" s="251" t="s">
        <v>4257</v>
      </c>
      <c r="D3608" s="251" t="s">
        <v>4022</v>
      </c>
      <c r="E3608" s="251"/>
      <c r="F3608" s="251"/>
      <c r="G3608" s="251" t="s">
        <v>4335</v>
      </c>
      <c r="H3608" s="251" t="s">
        <v>4336</v>
      </c>
      <c r="I3608" s="679">
        <v>13</v>
      </c>
      <c r="J3608" s="251" t="s">
        <v>944</v>
      </c>
      <c r="K3608" s="251" t="s">
        <v>2473</v>
      </c>
      <c r="L3608" s="239"/>
      <c r="M3608" s="239"/>
      <c r="N3608" s="239"/>
      <c r="O3608" s="239"/>
    </row>
    <row r="3609" spans="2:15" ht="29">
      <c r="B3609" s="251" t="s">
        <v>1438</v>
      </c>
      <c r="C3609" s="251" t="s">
        <v>4257</v>
      </c>
      <c r="D3609" s="251" t="s">
        <v>4034</v>
      </c>
      <c r="E3609" s="251"/>
      <c r="F3609" s="251"/>
      <c r="G3609" s="251" t="s">
        <v>4335</v>
      </c>
      <c r="H3609" s="251" t="s">
        <v>4336</v>
      </c>
      <c r="I3609" s="679">
        <v>14</v>
      </c>
      <c r="J3609" s="251" t="s">
        <v>944</v>
      </c>
      <c r="K3609" s="251" t="s">
        <v>2473</v>
      </c>
      <c r="L3609" s="239"/>
      <c r="M3609" s="239"/>
      <c r="N3609" s="239"/>
      <c r="O3609" s="239"/>
    </row>
    <row r="3610" spans="2:15" ht="29">
      <c r="B3610" s="251" t="s">
        <v>1438</v>
      </c>
      <c r="C3610" s="251" t="s">
        <v>4257</v>
      </c>
      <c r="D3610" s="251" t="s">
        <v>4022</v>
      </c>
      <c r="E3610" s="251"/>
      <c r="F3610" s="251"/>
      <c r="G3610" s="251" t="s">
        <v>4335</v>
      </c>
      <c r="H3610" s="251" t="s">
        <v>4336</v>
      </c>
      <c r="I3610" s="679">
        <v>3</v>
      </c>
      <c r="J3610" s="251" t="s">
        <v>944</v>
      </c>
      <c r="K3610" s="251" t="s">
        <v>2473</v>
      </c>
      <c r="L3610" s="239"/>
      <c r="M3610" s="239"/>
      <c r="N3610" s="239"/>
      <c r="O3610" s="239"/>
    </row>
    <row r="3611" spans="2:15" ht="29">
      <c r="B3611" s="251" t="s">
        <v>1438</v>
      </c>
      <c r="C3611" s="251" t="s">
        <v>4257</v>
      </c>
      <c r="D3611" s="251" t="s">
        <v>4022</v>
      </c>
      <c r="E3611" s="251"/>
      <c r="F3611" s="251"/>
      <c r="G3611" s="251" t="s">
        <v>4335</v>
      </c>
      <c r="H3611" s="251" t="s">
        <v>4336</v>
      </c>
      <c r="I3611" s="679">
        <v>8</v>
      </c>
      <c r="J3611" s="251" t="s">
        <v>944</v>
      </c>
      <c r="K3611" s="251" t="s">
        <v>2473</v>
      </c>
      <c r="L3611" s="239"/>
      <c r="M3611" s="239"/>
      <c r="N3611" s="239"/>
      <c r="O3611" s="239"/>
    </row>
    <row r="3612" spans="2:15" ht="29">
      <c r="B3612" s="251" t="s">
        <v>1438</v>
      </c>
      <c r="C3612" s="251" t="s">
        <v>4257</v>
      </c>
      <c r="D3612" s="251" t="s">
        <v>4013</v>
      </c>
      <c r="E3612" s="251"/>
      <c r="F3612" s="251"/>
      <c r="G3612" s="251" t="s">
        <v>4331</v>
      </c>
      <c r="H3612" s="251" t="s">
        <v>4332</v>
      </c>
      <c r="I3612" s="679">
        <v>3</v>
      </c>
      <c r="J3612" s="251" t="s">
        <v>944</v>
      </c>
      <c r="K3612" s="251" t="s">
        <v>2473</v>
      </c>
      <c r="L3612" s="239"/>
      <c r="M3612" s="239"/>
      <c r="N3612" s="239"/>
      <c r="O3612" s="239"/>
    </row>
    <row r="3613" spans="2:15" ht="29">
      <c r="B3613" s="251" t="s">
        <v>1438</v>
      </c>
      <c r="C3613" s="251" t="s">
        <v>4257</v>
      </c>
      <c r="D3613" s="251" t="s">
        <v>4183</v>
      </c>
      <c r="E3613" s="251"/>
      <c r="F3613" s="251"/>
      <c r="G3613" s="251"/>
      <c r="H3613" s="251"/>
      <c r="I3613" s="679">
        <v>12.766999999999999</v>
      </c>
      <c r="J3613" s="251" t="s">
        <v>956</v>
      </c>
      <c r="K3613" s="251" t="s">
        <v>4073</v>
      </c>
      <c r="L3613" s="239"/>
      <c r="M3613" s="239"/>
      <c r="N3613" s="239"/>
      <c r="O3613" s="239"/>
    </row>
    <row r="3614" spans="2:15" ht="29">
      <c r="B3614" s="251" t="s">
        <v>1438</v>
      </c>
      <c r="C3614" s="251" t="s">
        <v>4257</v>
      </c>
      <c r="D3614" s="251" t="s">
        <v>4183</v>
      </c>
      <c r="E3614" s="251"/>
      <c r="F3614" s="251"/>
      <c r="G3614" s="251"/>
      <c r="H3614" s="251"/>
      <c r="I3614" s="679">
        <v>32.020000000000003</v>
      </c>
      <c r="J3614" s="251" t="s">
        <v>956</v>
      </c>
      <c r="K3614" s="251" t="s">
        <v>4073</v>
      </c>
      <c r="L3614" s="239"/>
      <c r="M3614" s="239"/>
      <c r="N3614" s="239"/>
      <c r="O3614" s="239"/>
    </row>
    <row r="3615" spans="2:15" ht="29">
      <c r="B3615" s="251" t="s">
        <v>1438</v>
      </c>
      <c r="C3615" s="251" t="s">
        <v>4257</v>
      </c>
      <c r="D3615" s="251" t="s">
        <v>4183</v>
      </c>
      <c r="E3615" s="251"/>
      <c r="F3615" s="251"/>
      <c r="G3615" s="251"/>
      <c r="H3615" s="251"/>
      <c r="I3615" s="679">
        <v>16.009</v>
      </c>
      <c r="J3615" s="251" t="s">
        <v>956</v>
      </c>
      <c r="K3615" s="251" t="s">
        <v>4073</v>
      </c>
      <c r="L3615" s="239"/>
      <c r="M3615" s="239"/>
      <c r="N3615" s="239"/>
      <c r="O3615" s="239"/>
    </row>
    <row r="3616" spans="2:15" ht="29">
      <c r="B3616" s="251" t="s">
        <v>1438</v>
      </c>
      <c r="C3616" s="251" t="s">
        <v>4257</v>
      </c>
      <c r="D3616" s="251" t="s">
        <v>4183</v>
      </c>
      <c r="E3616" s="251"/>
      <c r="F3616" s="251"/>
      <c r="G3616" s="251"/>
      <c r="H3616" s="251"/>
      <c r="I3616" s="679">
        <v>12.815</v>
      </c>
      <c r="J3616" s="251" t="s">
        <v>956</v>
      </c>
      <c r="K3616" s="251" t="s">
        <v>4073</v>
      </c>
      <c r="L3616" s="239"/>
      <c r="M3616" s="239"/>
      <c r="N3616" s="239"/>
      <c r="O3616" s="239"/>
    </row>
    <row r="3617" spans="2:15" ht="29">
      <c r="B3617" s="251" t="s">
        <v>1438</v>
      </c>
      <c r="C3617" s="251" t="s">
        <v>4257</v>
      </c>
      <c r="D3617" s="251" t="s">
        <v>4183</v>
      </c>
      <c r="E3617" s="251"/>
      <c r="F3617" s="251"/>
      <c r="G3617" s="251"/>
      <c r="H3617" s="251"/>
      <c r="I3617" s="679">
        <v>10.673</v>
      </c>
      <c r="J3617" s="251" t="s">
        <v>956</v>
      </c>
      <c r="K3617" s="251" t="s">
        <v>4073</v>
      </c>
      <c r="L3617" s="239"/>
      <c r="M3617" s="239"/>
      <c r="N3617" s="239"/>
      <c r="O3617" s="239"/>
    </row>
    <row r="3618" spans="2:15" ht="29">
      <c r="B3618" s="251" t="s">
        <v>1438</v>
      </c>
      <c r="C3618" s="251" t="s">
        <v>4257</v>
      </c>
      <c r="D3618" s="251" t="s">
        <v>4183</v>
      </c>
      <c r="E3618" s="251"/>
      <c r="F3618" s="251"/>
      <c r="G3618" s="251"/>
      <c r="H3618" s="251"/>
      <c r="I3618" s="679">
        <v>13.444000000000001</v>
      </c>
      <c r="J3618" s="251" t="s">
        <v>956</v>
      </c>
      <c r="K3618" s="251" t="s">
        <v>4073</v>
      </c>
      <c r="L3618" s="239"/>
      <c r="M3618" s="239"/>
      <c r="N3618" s="239"/>
      <c r="O3618" s="239"/>
    </row>
    <row r="3619" spans="2:15" ht="29">
      <c r="B3619" s="251" t="s">
        <v>1438</v>
      </c>
      <c r="C3619" s="251" t="s">
        <v>4257</v>
      </c>
      <c r="D3619" s="251" t="s">
        <v>4183</v>
      </c>
      <c r="E3619" s="251"/>
      <c r="F3619" s="251"/>
      <c r="G3619" s="251"/>
      <c r="H3619" s="251"/>
      <c r="I3619" s="679">
        <v>8.4220000000000006</v>
      </c>
      <c r="J3619" s="251" t="s">
        <v>956</v>
      </c>
      <c r="K3619" s="251" t="s">
        <v>4073</v>
      </c>
      <c r="L3619" s="239"/>
      <c r="M3619" s="239"/>
      <c r="N3619" s="239"/>
      <c r="O3619" s="239"/>
    </row>
    <row r="3620" spans="2:15" ht="29">
      <c r="B3620" s="251" t="s">
        <v>1438</v>
      </c>
      <c r="C3620" s="251" t="s">
        <v>4257</v>
      </c>
      <c r="D3620" s="251" t="s">
        <v>4183</v>
      </c>
      <c r="E3620" s="251"/>
      <c r="F3620" s="251"/>
      <c r="G3620" s="251"/>
      <c r="H3620" s="251"/>
      <c r="I3620" s="679">
        <v>16.042000000000002</v>
      </c>
      <c r="J3620" s="251" t="s">
        <v>956</v>
      </c>
      <c r="K3620" s="251" t="s">
        <v>4073</v>
      </c>
      <c r="L3620" s="239"/>
      <c r="M3620" s="239"/>
      <c r="N3620" s="239"/>
      <c r="O3620" s="239"/>
    </row>
    <row r="3621" spans="2:15" ht="29">
      <c r="B3621" s="251" t="s">
        <v>1438</v>
      </c>
      <c r="C3621" s="251" t="s">
        <v>4257</v>
      </c>
      <c r="D3621" s="251" t="s">
        <v>4183</v>
      </c>
      <c r="E3621" s="251"/>
      <c r="F3621" s="251"/>
      <c r="G3621" s="251"/>
      <c r="H3621" s="251"/>
      <c r="I3621" s="679">
        <v>64.17</v>
      </c>
      <c r="J3621" s="251" t="s">
        <v>956</v>
      </c>
      <c r="K3621" s="251" t="s">
        <v>4073</v>
      </c>
      <c r="L3621" s="239"/>
      <c r="M3621" s="239"/>
      <c r="N3621" s="239"/>
      <c r="O3621" s="239"/>
    </row>
    <row r="3622" spans="2:15" ht="29">
      <c r="B3622" s="251" t="s">
        <v>1438</v>
      </c>
      <c r="C3622" s="251" t="s">
        <v>4257</v>
      </c>
      <c r="D3622" s="251" t="s">
        <v>4012</v>
      </c>
      <c r="E3622" s="251"/>
      <c r="F3622" s="251"/>
      <c r="G3622" s="251"/>
      <c r="H3622" s="251"/>
      <c r="I3622" s="679">
        <v>10.356</v>
      </c>
      <c r="J3622" s="251" t="s">
        <v>956</v>
      </c>
      <c r="K3622" s="251" t="s">
        <v>2495</v>
      </c>
      <c r="L3622" s="239"/>
      <c r="M3622" s="239"/>
      <c r="N3622" s="239"/>
      <c r="O3622" s="239"/>
    </row>
    <row r="3623" spans="2:15" ht="29">
      <c r="B3623" s="251" t="s">
        <v>1438</v>
      </c>
      <c r="C3623" s="251" t="s">
        <v>4257</v>
      </c>
      <c r="D3623" s="251" t="s">
        <v>4012</v>
      </c>
      <c r="E3623" s="251"/>
      <c r="F3623" s="251"/>
      <c r="G3623" s="251"/>
      <c r="H3623" s="251"/>
      <c r="I3623" s="679">
        <v>2.1469999999999998</v>
      </c>
      <c r="J3623" s="251" t="s">
        <v>956</v>
      </c>
      <c r="K3623" s="251" t="s">
        <v>2495</v>
      </c>
      <c r="L3623" s="239"/>
      <c r="M3623" s="239"/>
      <c r="N3623" s="239"/>
      <c r="O3623" s="239"/>
    </row>
    <row r="3624" spans="2:15" ht="29">
      <c r="B3624" s="251" t="s">
        <v>1438</v>
      </c>
      <c r="C3624" s="251" t="s">
        <v>4257</v>
      </c>
      <c r="D3624" s="251" t="s">
        <v>4183</v>
      </c>
      <c r="E3624" s="251"/>
      <c r="F3624" s="251"/>
      <c r="G3624" s="251"/>
      <c r="H3624" s="251"/>
      <c r="I3624" s="679">
        <v>2.54</v>
      </c>
      <c r="J3624" s="251" t="s">
        <v>956</v>
      </c>
      <c r="K3624" s="251" t="s">
        <v>4073</v>
      </c>
      <c r="L3624" s="239"/>
      <c r="M3624" s="239"/>
      <c r="N3624" s="239"/>
      <c r="O3624" s="239"/>
    </row>
    <row r="3625" spans="2:15" ht="29">
      <c r="B3625" s="251" t="s">
        <v>1438</v>
      </c>
      <c r="C3625" s="251" t="s">
        <v>4257</v>
      </c>
      <c r="D3625" s="251" t="s">
        <v>4183</v>
      </c>
      <c r="E3625" s="251"/>
      <c r="F3625" s="251"/>
      <c r="G3625" s="251"/>
      <c r="H3625" s="251"/>
      <c r="I3625" s="679">
        <v>10.673999999999999</v>
      </c>
      <c r="J3625" s="251" t="s">
        <v>956</v>
      </c>
      <c r="K3625" s="251" t="s">
        <v>4073</v>
      </c>
      <c r="L3625" s="239"/>
      <c r="M3625" s="239"/>
      <c r="N3625" s="239"/>
      <c r="O3625" s="239"/>
    </row>
    <row r="3626" spans="2:15" ht="29">
      <c r="B3626" s="251" t="s">
        <v>1438</v>
      </c>
      <c r="C3626" s="251" t="s">
        <v>4257</v>
      </c>
      <c r="D3626" s="251" t="s">
        <v>4183</v>
      </c>
      <c r="E3626" s="251"/>
      <c r="F3626" s="251"/>
      <c r="G3626" s="251"/>
      <c r="H3626" s="251"/>
      <c r="I3626" s="679">
        <v>26.058</v>
      </c>
      <c r="J3626" s="251" t="s">
        <v>956</v>
      </c>
      <c r="K3626" s="251" t="s">
        <v>4073</v>
      </c>
      <c r="L3626" s="239"/>
      <c r="M3626" s="239"/>
      <c r="N3626" s="239"/>
      <c r="O3626" s="239"/>
    </row>
    <row r="3627" spans="2:15" ht="29">
      <c r="B3627" s="251" t="s">
        <v>1438</v>
      </c>
      <c r="C3627" s="251" t="s">
        <v>4257</v>
      </c>
      <c r="D3627" s="251" t="s">
        <v>4183</v>
      </c>
      <c r="E3627" s="251"/>
      <c r="F3627" s="251"/>
      <c r="G3627" s="251"/>
      <c r="H3627" s="251"/>
      <c r="I3627" s="679">
        <v>18.143000000000001</v>
      </c>
      <c r="J3627" s="251" t="s">
        <v>956</v>
      </c>
      <c r="K3627" s="251" t="s">
        <v>4073</v>
      </c>
      <c r="L3627" s="239"/>
      <c r="M3627" s="239"/>
      <c r="N3627" s="239"/>
      <c r="O3627" s="239"/>
    </row>
    <row r="3628" spans="2:15" ht="29">
      <c r="B3628" s="251" t="s">
        <v>1438</v>
      </c>
      <c r="C3628" s="251" t="s">
        <v>4257</v>
      </c>
      <c r="D3628" s="251" t="s">
        <v>4183</v>
      </c>
      <c r="E3628" s="251"/>
      <c r="F3628" s="251"/>
      <c r="G3628" s="251"/>
      <c r="H3628" s="251"/>
      <c r="I3628" s="679">
        <v>1.2290000000000001</v>
      </c>
      <c r="J3628" s="251" t="s">
        <v>956</v>
      </c>
      <c r="K3628" s="251" t="s">
        <v>4073</v>
      </c>
      <c r="L3628" s="239"/>
      <c r="M3628" s="239"/>
      <c r="N3628" s="239"/>
      <c r="O3628" s="239"/>
    </row>
    <row r="3629" spans="2:15" ht="29">
      <c r="B3629" s="251" t="s">
        <v>1438</v>
      </c>
      <c r="C3629" s="251" t="s">
        <v>4257</v>
      </c>
      <c r="D3629" s="251" t="s">
        <v>4183</v>
      </c>
      <c r="E3629" s="251"/>
      <c r="F3629" s="251"/>
      <c r="G3629" s="251"/>
      <c r="H3629" s="251"/>
      <c r="I3629" s="679">
        <v>27.751000000000001</v>
      </c>
      <c r="J3629" s="251" t="s">
        <v>956</v>
      </c>
      <c r="K3629" s="251" t="s">
        <v>4073</v>
      </c>
      <c r="L3629" s="239"/>
      <c r="M3629" s="239"/>
      <c r="N3629" s="239"/>
      <c r="O3629" s="239"/>
    </row>
    <row r="3630" spans="2:15" ht="29">
      <c r="B3630" s="251" t="s">
        <v>1438</v>
      </c>
      <c r="C3630" s="251" t="s">
        <v>4257</v>
      </c>
      <c r="D3630" s="251" t="s">
        <v>4012</v>
      </c>
      <c r="E3630" s="251"/>
      <c r="F3630" s="251"/>
      <c r="G3630" s="251"/>
      <c r="H3630" s="251"/>
      <c r="I3630" s="679">
        <v>9.2059999999999995</v>
      </c>
      <c r="J3630" s="251" t="s">
        <v>956</v>
      </c>
      <c r="K3630" s="251" t="s">
        <v>2495</v>
      </c>
      <c r="L3630" s="239"/>
      <c r="M3630" s="239"/>
      <c r="N3630" s="239"/>
      <c r="O3630" s="239"/>
    </row>
    <row r="3631" spans="2:15" ht="29">
      <c r="B3631" s="251" t="s">
        <v>1438</v>
      </c>
      <c r="C3631" s="251" t="s">
        <v>4257</v>
      </c>
      <c r="D3631" s="251" t="s">
        <v>4183</v>
      </c>
      <c r="E3631" s="251"/>
      <c r="F3631" s="251"/>
      <c r="G3631" s="251"/>
      <c r="H3631" s="251"/>
      <c r="I3631" s="679">
        <v>14.935</v>
      </c>
      <c r="J3631" s="251" t="s">
        <v>956</v>
      </c>
      <c r="K3631" s="251" t="s">
        <v>4073</v>
      </c>
      <c r="L3631" s="239"/>
      <c r="M3631" s="239"/>
      <c r="N3631" s="239"/>
      <c r="O3631" s="239"/>
    </row>
    <row r="3632" spans="2:15" ht="29">
      <c r="B3632" s="251" t="s">
        <v>1438</v>
      </c>
      <c r="C3632" s="251" t="s">
        <v>4257</v>
      </c>
      <c r="D3632" s="251" t="s">
        <v>4183</v>
      </c>
      <c r="E3632" s="251"/>
      <c r="F3632" s="251"/>
      <c r="G3632" s="251"/>
      <c r="H3632" s="251"/>
      <c r="I3632" s="679">
        <v>17.23</v>
      </c>
      <c r="J3632" s="251" t="s">
        <v>956</v>
      </c>
      <c r="K3632" s="251" t="s">
        <v>4073</v>
      </c>
      <c r="L3632" s="239"/>
      <c r="M3632" s="239"/>
      <c r="N3632" s="239"/>
      <c r="O3632" s="239"/>
    </row>
    <row r="3633" spans="2:15" ht="29">
      <c r="B3633" s="251" t="s">
        <v>1438</v>
      </c>
      <c r="C3633" s="251" t="s">
        <v>4257</v>
      </c>
      <c r="D3633" s="251" t="s">
        <v>4183</v>
      </c>
      <c r="E3633" s="251"/>
      <c r="F3633" s="251"/>
      <c r="G3633" s="251"/>
      <c r="H3633" s="251"/>
      <c r="I3633" s="679">
        <v>17.87</v>
      </c>
      <c r="J3633" s="251" t="s">
        <v>956</v>
      </c>
      <c r="K3633" s="251" t="s">
        <v>4073</v>
      </c>
      <c r="L3633" s="239"/>
      <c r="M3633" s="239"/>
      <c r="N3633" s="239"/>
      <c r="O3633" s="239"/>
    </row>
    <row r="3634" spans="2:15" ht="29">
      <c r="B3634" s="251" t="s">
        <v>1438</v>
      </c>
      <c r="C3634" s="251" t="s">
        <v>4257</v>
      </c>
      <c r="D3634" s="251" t="s">
        <v>4183</v>
      </c>
      <c r="E3634" s="251"/>
      <c r="F3634" s="251"/>
      <c r="G3634" s="251"/>
      <c r="H3634" s="251"/>
      <c r="I3634" s="679">
        <v>16.428999999999998</v>
      </c>
      <c r="J3634" s="251" t="s">
        <v>956</v>
      </c>
      <c r="K3634" s="251" t="s">
        <v>4073</v>
      </c>
      <c r="L3634" s="239"/>
      <c r="M3634" s="239"/>
      <c r="N3634" s="239"/>
      <c r="O3634" s="239"/>
    </row>
    <row r="3635" spans="2:15" ht="29">
      <c r="B3635" s="251" t="s">
        <v>1438</v>
      </c>
      <c r="C3635" s="251" t="s">
        <v>4257</v>
      </c>
      <c r="D3635" s="251" t="s">
        <v>4183</v>
      </c>
      <c r="E3635" s="251"/>
      <c r="F3635" s="251"/>
      <c r="G3635" s="251"/>
      <c r="H3635" s="251"/>
      <c r="I3635" s="679">
        <v>82.177999999999997</v>
      </c>
      <c r="J3635" s="251" t="s">
        <v>956</v>
      </c>
      <c r="K3635" s="251" t="s">
        <v>4073</v>
      </c>
      <c r="L3635" s="239"/>
      <c r="M3635" s="239"/>
      <c r="N3635" s="239"/>
      <c r="O3635" s="239"/>
    </row>
    <row r="3636" spans="2:15" ht="29">
      <c r="B3636" s="251" t="s">
        <v>1438</v>
      </c>
      <c r="C3636" s="251" t="s">
        <v>4257</v>
      </c>
      <c r="D3636" s="251" t="s">
        <v>4183</v>
      </c>
      <c r="E3636" s="251"/>
      <c r="F3636" s="251"/>
      <c r="G3636" s="251"/>
      <c r="H3636" s="251"/>
      <c r="I3636" s="679">
        <v>12.598000000000001</v>
      </c>
      <c r="J3636" s="251" t="s">
        <v>956</v>
      </c>
      <c r="K3636" s="251" t="s">
        <v>4073</v>
      </c>
      <c r="L3636" s="239"/>
      <c r="M3636" s="239"/>
      <c r="N3636" s="239"/>
      <c r="O3636" s="239"/>
    </row>
    <row r="3637" spans="2:15" ht="29">
      <c r="B3637" s="251" t="s">
        <v>1438</v>
      </c>
      <c r="C3637" s="251" t="s">
        <v>4257</v>
      </c>
      <c r="D3637" s="251" t="s">
        <v>4183</v>
      </c>
      <c r="E3637" s="251"/>
      <c r="F3637" s="251"/>
      <c r="G3637" s="251"/>
      <c r="H3637" s="251"/>
      <c r="I3637" s="679">
        <v>15.856999999999999</v>
      </c>
      <c r="J3637" s="251" t="s">
        <v>956</v>
      </c>
      <c r="K3637" s="251" t="s">
        <v>4073</v>
      </c>
      <c r="L3637" s="239"/>
      <c r="M3637" s="239"/>
      <c r="N3637" s="239"/>
      <c r="O3637" s="239"/>
    </row>
    <row r="3638" spans="2:15" ht="29">
      <c r="B3638" s="251" t="s">
        <v>1438</v>
      </c>
      <c r="C3638" s="251" t="s">
        <v>4257</v>
      </c>
      <c r="D3638" s="251" t="s">
        <v>4183</v>
      </c>
      <c r="E3638" s="251"/>
      <c r="F3638" s="251"/>
      <c r="G3638" s="251"/>
      <c r="H3638" s="251"/>
      <c r="I3638" s="679">
        <v>18.847999999999999</v>
      </c>
      <c r="J3638" s="251" t="s">
        <v>956</v>
      </c>
      <c r="K3638" s="251" t="s">
        <v>4073</v>
      </c>
      <c r="L3638" s="239"/>
      <c r="M3638" s="239"/>
      <c r="N3638" s="239"/>
      <c r="O3638" s="239"/>
    </row>
    <row r="3639" spans="2:15" ht="29">
      <c r="B3639" s="251" t="s">
        <v>1438</v>
      </c>
      <c r="C3639" s="251" t="s">
        <v>4257</v>
      </c>
      <c r="D3639" s="251" t="s">
        <v>4183</v>
      </c>
      <c r="E3639" s="251"/>
      <c r="F3639" s="251"/>
      <c r="G3639" s="251"/>
      <c r="H3639" s="251"/>
      <c r="I3639" s="679">
        <v>11.746</v>
      </c>
      <c r="J3639" s="251" t="s">
        <v>956</v>
      </c>
      <c r="K3639" s="251" t="s">
        <v>4073</v>
      </c>
      <c r="L3639" s="239"/>
      <c r="M3639" s="239"/>
      <c r="N3639" s="239"/>
      <c r="O3639" s="239"/>
    </row>
    <row r="3640" spans="2:15" ht="29">
      <c r="B3640" s="251" t="s">
        <v>1438</v>
      </c>
      <c r="C3640" s="251" t="s">
        <v>4257</v>
      </c>
      <c r="D3640" s="251" t="s">
        <v>4183</v>
      </c>
      <c r="E3640" s="251"/>
      <c r="F3640" s="251"/>
      <c r="G3640" s="251"/>
      <c r="H3640" s="251"/>
      <c r="I3640" s="679">
        <v>10.125</v>
      </c>
      <c r="J3640" s="251" t="s">
        <v>956</v>
      </c>
      <c r="K3640" s="251" t="s">
        <v>4073</v>
      </c>
      <c r="L3640" s="239"/>
      <c r="M3640" s="239"/>
      <c r="N3640" s="239"/>
      <c r="O3640" s="239"/>
    </row>
    <row r="3641" spans="2:15" ht="29">
      <c r="B3641" s="251" t="s">
        <v>1438</v>
      </c>
      <c r="C3641" s="251" t="s">
        <v>4257</v>
      </c>
      <c r="D3641" s="251" t="s">
        <v>4183</v>
      </c>
      <c r="E3641" s="251"/>
      <c r="F3641" s="251"/>
      <c r="G3641" s="251"/>
      <c r="H3641" s="251"/>
      <c r="I3641" s="679">
        <v>17.077000000000002</v>
      </c>
      <c r="J3641" s="251" t="s">
        <v>956</v>
      </c>
      <c r="K3641" s="251" t="s">
        <v>4073</v>
      </c>
      <c r="L3641" s="239"/>
      <c r="M3641" s="239"/>
      <c r="N3641" s="239"/>
      <c r="O3641" s="239"/>
    </row>
    <row r="3642" spans="2:15" ht="29">
      <c r="B3642" s="251" t="s">
        <v>1438</v>
      </c>
      <c r="C3642" s="251" t="s">
        <v>4257</v>
      </c>
      <c r="D3642" s="251" t="s">
        <v>4183</v>
      </c>
      <c r="E3642" s="251"/>
      <c r="F3642" s="251"/>
      <c r="G3642" s="251"/>
      <c r="H3642" s="251"/>
      <c r="I3642" s="679">
        <v>5.8730000000000002</v>
      </c>
      <c r="J3642" s="251" t="s">
        <v>956</v>
      </c>
      <c r="K3642" s="251" t="s">
        <v>4073</v>
      </c>
      <c r="L3642" s="239"/>
      <c r="M3642" s="239"/>
      <c r="N3642" s="239"/>
      <c r="O3642" s="239"/>
    </row>
    <row r="3643" spans="2:15" ht="29">
      <c r="B3643" s="251" t="s">
        <v>1438</v>
      </c>
      <c r="C3643" s="251" t="s">
        <v>4257</v>
      </c>
      <c r="D3643" s="251" t="s">
        <v>4012</v>
      </c>
      <c r="E3643" s="251"/>
      <c r="F3643" s="251"/>
      <c r="G3643" s="251"/>
      <c r="H3643" s="251"/>
      <c r="I3643" s="679">
        <v>8</v>
      </c>
      <c r="J3643" s="251" t="s">
        <v>956</v>
      </c>
      <c r="K3643" s="251" t="s">
        <v>2495</v>
      </c>
      <c r="L3643" s="239"/>
      <c r="M3643" s="239"/>
      <c r="N3643" s="239"/>
      <c r="O3643" s="239"/>
    </row>
    <row r="3644" spans="2:15" ht="29">
      <c r="B3644" s="251" t="s">
        <v>1438</v>
      </c>
      <c r="C3644" s="251" t="s">
        <v>4257</v>
      </c>
      <c r="D3644" s="251" t="s">
        <v>4183</v>
      </c>
      <c r="E3644" s="251"/>
      <c r="F3644" s="251"/>
      <c r="G3644" s="251"/>
      <c r="H3644" s="251"/>
      <c r="I3644" s="679">
        <v>10.673999999999999</v>
      </c>
      <c r="J3644" s="251" t="s">
        <v>956</v>
      </c>
      <c r="K3644" s="251" t="s">
        <v>4073</v>
      </c>
      <c r="L3644" s="239"/>
      <c r="M3644" s="239"/>
      <c r="N3644" s="239"/>
      <c r="O3644" s="239"/>
    </row>
    <row r="3645" spans="2:15" ht="29">
      <c r="B3645" s="251" t="s">
        <v>1438</v>
      </c>
      <c r="C3645" s="251" t="s">
        <v>4257</v>
      </c>
      <c r="D3645" s="251" t="s">
        <v>4183</v>
      </c>
      <c r="E3645" s="251"/>
      <c r="F3645" s="251"/>
      <c r="G3645" s="251"/>
      <c r="H3645" s="251"/>
      <c r="I3645" s="679">
        <v>14.452</v>
      </c>
      <c r="J3645" s="251" t="s">
        <v>956</v>
      </c>
      <c r="K3645" s="251" t="s">
        <v>4073</v>
      </c>
      <c r="L3645" s="239"/>
      <c r="M3645" s="239"/>
      <c r="N3645" s="239"/>
      <c r="O3645" s="239"/>
    </row>
    <row r="3646" spans="2:15" ht="29">
      <c r="B3646" s="251" t="s">
        <v>1438</v>
      </c>
      <c r="C3646" s="251" t="s">
        <v>4257</v>
      </c>
      <c r="D3646" s="251" t="s">
        <v>4183</v>
      </c>
      <c r="E3646" s="251"/>
      <c r="F3646" s="251"/>
      <c r="G3646" s="251"/>
      <c r="H3646" s="251"/>
      <c r="I3646" s="679">
        <v>67.236000000000004</v>
      </c>
      <c r="J3646" s="251" t="s">
        <v>956</v>
      </c>
      <c r="K3646" s="251" t="s">
        <v>4073</v>
      </c>
      <c r="L3646" s="239"/>
      <c r="M3646" s="239"/>
      <c r="N3646" s="239"/>
      <c r="O3646" s="239"/>
    </row>
    <row r="3647" spans="2:15" ht="29">
      <c r="B3647" s="251" t="s">
        <v>1438</v>
      </c>
      <c r="C3647" s="251" t="s">
        <v>4257</v>
      </c>
      <c r="D3647" s="251" t="s">
        <v>4012</v>
      </c>
      <c r="E3647" s="251"/>
      <c r="F3647" s="251"/>
      <c r="G3647" s="251"/>
      <c r="H3647" s="251"/>
      <c r="I3647" s="679">
        <v>10.717000000000001</v>
      </c>
      <c r="J3647" s="251" t="s">
        <v>956</v>
      </c>
      <c r="K3647" s="251" t="s">
        <v>2495</v>
      </c>
      <c r="L3647" s="239"/>
      <c r="M3647" s="239"/>
      <c r="N3647" s="239"/>
      <c r="O3647" s="239"/>
    </row>
    <row r="3648" spans="2:15" ht="29">
      <c r="B3648" s="251" t="s">
        <v>1438</v>
      </c>
      <c r="C3648" s="251" t="s">
        <v>4257</v>
      </c>
      <c r="D3648" s="251" t="s">
        <v>4183</v>
      </c>
      <c r="E3648" s="251"/>
      <c r="F3648" s="251"/>
      <c r="G3648" s="251"/>
      <c r="H3648" s="251"/>
      <c r="I3648" s="679">
        <v>5.3380000000000001</v>
      </c>
      <c r="J3648" s="251" t="s">
        <v>956</v>
      </c>
      <c r="K3648" s="251" t="s">
        <v>4073</v>
      </c>
      <c r="L3648" s="239"/>
      <c r="M3648" s="239"/>
      <c r="N3648" s="239"/>
      <c r="O3648" s="239"/>
    </row>
    <row r="3649" spans="2:15" ht="29">
      <c r="B3649" s="251" t="s">
        <v>1438</v>
      </c>
      <c r="C3649" s="251" t="s">
        <v>4257</v>
      </c>
      <c r="D3649" s="251" t="s">
        <v>4183</v>
      </c>
      <c r="E3649" s="251"/>
      <c r="F3649" s="251"/>
      <c r="G3649" s="251"/>
      <c r="H3649" s="251"/>
      <c r="I3649" s="679">
        <v>27.745999999999999</v>
      </c>
      <c r="J3649" s="251" t="s">
        <v>956</v>
      </c>
      <c r="K3649" s="251" t="s">
        <v>4073</v>
      </c>
      <c r="L3649" s="239"/>
      <c r="M3649" s="239"/>
      <c r="N3649" s="239"/>
      <c r="O3649" s="239"/>
    </row>
    <row r="3650" spans="2:15" ht="29">
      <c r="B3650" s="251" t="s">
        <v>1438</v>
      </c>
      <c r="C3650" s="251" t="s">
        <v>4257</v>
      </c>
      <c r="D3650" s="251" t="s">
        <v>4183</v>
      </c>
      <c r="E3650" s="251"/>
      <c r="F3650" s="251"/>
      <c r="G3650" s="251"/>
      <c r="H3650" s="251"/>
      <c r="I3650" s="679">
        <v>12.903</v>
      </c>
      <c r="J3650" s="251" t="s">
        <v>956</v>
      </c>
      <c r="K3650" s="251" t="s">
        <v>4073</v>
      </c>
      <c r="L3650" s="239"/>
      <c r="M3650" s="239"/>
      <c r="N3650" s="239"/>
      <c r="O3650" s="239"/>
    </row>
    <row r="3651" spans="2:15" ht="29">
      <c r="B3651" s="251" t="s">
        <v>1438</v>
      </c>
      <c r="C3651" s="251" t="s">
        <v>4257</v>
      </c>
      <c r="D3651" s="251" t="s">
        <v>4183</v>
      </c>
      <c r="E3651" s="251"/>
      <c r="F3651" s="251"/>
      <c r="G3651" s="251"/>
      <c r="H3651" s="251"/>
      <c r="I3651" s="679">
        <v>19.832000000000001</v>
      </c>
      <c r="J3651" s="251" t="s">
        <v>956</v>
      </c>
      <c r="K3651" s="251" t="s">
        <v>4073</v>
      </c>
      <c r="L3651" s="239"/>
      <c r="M3651" s="239"/>
      <c r="N3651" s="239"/>
      <c r="O3651" s="239"/>
    </row>
    <row r="3652" spans="2:15" ht="29">
      <c r="B3652" s="251" t="s">
        <v>1438</v>
      </c>
      <c r="C3652" s="251" t="s">
        <v>4257</v>
      </c>
      <c r="D3652" s="251" t="s">
        <v>4183</v>
      </c>
      <c r="E3652" s="251"/>
      <c r="F3652" s="251"/>
      <c r="G3652" s="251"/>
      <c r="H3652" s="251"/>
      <c r="I3652" s="679">
        <v>17.274000000000001</v>
      </c>
      <c r="J3652" s="251" t="s">
        <v>956</v>
      </c>
      <c r="K3652" s="251" t="s">
        <v>4073</v>
      </c>
      <c r="L3652" s="239"/>
      <c r="M3652" s="239"/>
      <c r="N3652" s="239"/>
      <c r="O3652" s="239"/>
    </row>
    <row r="3653" spans="2:15" ht="29">
      <c r="B3653" s="251" t="s">
        <v>1438</v>
      </c>
      <c r="C3653" s="251" t="s">
        <v>4257</v>
      </c>
      <c r="D3653" s="251" t="s">
        <v>4183</v>
      </c>
      <c r="E3653" s="251"/>
      <c r="F3653" s="251"/>
      <c r="G3653" s="251"/>
      <c r="H3653" s="251"/>
      <c r="I3653" s="679">
        <v>12.733000000000001</v>
      </c>
      <c r="J3653" s="251" t="s">
        <v>956</v>
      </c>
      <c r="K3653" s="251" t="s">
        <v>4073</v>
      </c>
      <c r="L3653" s="239"/>
      <c r="M3653" s="239"/>
      <c r="N3653" s="239"/>
      <c r="O3653" s="239"/>
    </row>
    <row r="3654" spans="2:15" ht="29">
      <c r="B3654" s="251" t="s">
        <v>1438</v>
      </c>
      <c r="C3654" s="251" t="s">
        <v>4257</v>
      </c>
      <c r="D3654" s="251" t="s">
        <v>4183</v>
      </c>
      <c r="E3654" s="251"/>
      <c r="F3654" s="251"/>
      <c r="G3654" s="251"/>
      <c r="H3654" s="251"/>
      <c r="I3654" s="679">
        <v>12.367000000000001</v>
      </c>
      <c r="J3654" s="251" t="s">
        <v>956</v>
      </c>
      <c r="K3654" s="251" t="s">
        <v>4073</v>
      </c>
      <c r="L3654" s="239"/>
      <c r="M3654" s="239"/>
      <c r="N3654" s="239"/>
      <c r="O3654" s="239"/>
    </row>
    <row r="3655" spans="2:15" ht="29">
      <c r="B3655" s="251" t="s">
        <v>1438</v>
      </c>
      <c r="C3655" s="251" t="s">
        <v>4257</v>
      </c>
      <c r="D3655" s="251" t="s">
        <v>4183</v>
      </c>
      <c r="E3655" s="251"/>
      <c r="F3655" s="251"/>
      <c r="G3655" s="251"/>
      <c r="H3655" s="251"/>
      <c r="I3655" s="679">
        <v>12.23</v>
      </c>
      <c r="J3655" s="251" t="s">
        <v>956</v>
      </c>
      <c r="K3655" s="251" t="s">
        <v>4073</v>
      </c>
      <c r="L3655" s="239"/>
      <c r="M3655" s="239"/>
      <c r="N3655" s="239"/>
      <c r="O3655" s="239"/>
    </row>
    <row r="3656" spans="2:15" ht="29">
      <c r="B3656" s="251" t="s">
        <v>1438</v>
      </c>
      <c r="C3656" s="251" t="s">
        <v>4257</v>
      </c>
      <c r="D3656" s="251" t="s">
        <v>4183</v>
      </c>
      <c r="E3656" s="251"/>
      <c r="F3656" s="251"/>
      <c r="G3656" s="251"/>
      <c r="H3656" s="251"/>
      <c r="I3656" s="679">
        <v>15.909000000000001</v>
      </c>
      <c r="J3656" s="251" t="s">
        <v>956</v>
      </c>
      <c r="K3656" s="251" t="s">
        <v>4073</v>
      </c>
      <c r="L3656" s="239"/>
      <c r="M3656" s="239"/>
      <c r="N3656" s="239"/>
      <c r="O3656" s="239"/>
    </row>
    <row r="3657" spans="2:15" ht="29">
      <c r="B3657" s="251" t="s">
        <v>1438</v>
      </c>
      <c r="C3657" s="251" t="s">
        <v>4257</v>
      </c>
      <c r="D3657" s="251" t="s">
        <v>4183</v>
      </c>
      <c r="E3657" s="251"/>
      <c r="F3657" s="251"/>
      <c r="G3657" s="251"/>
      <c r="H3657" s="251"/>
      <c r="I3657" s="679">
        <v>13.958</v>
      </c>
      <c r="J3657" s="251" t="s">
        <v>956</v>
      </c>
      <c r="K3657" s="251" t="s">
        <v>4073</v>
      </c>
      <c r="L3657" s="239"/>
      <c r="M3657" s="239"/>
      <c r="N3657" s="239"/>
      <c r="O3657" s="239"/>
    </row>
    <row r="3658" spans="2:15" ht="29">
      <c r="B3658" s="251" t="s">
        <v>1438</v>
      </c>
      <c r="C3658" s="251" t="s">
        <v>4257</v>
      </c>
      <c r="D3658" s="251" t="s">
        <v>4183</v>
      </c>
      <c r="E3658" s="251"/>
      <c r="F3658" s="251"/>
      <c r="G3658" s="251"/>
      <c r="H3658" s="251"/>
      <c r="I3658" s="679">
        <v>16.390999999999998</v>
      </c>
      <c r="J3658" s="251" t="s">
        <v>956</v>
      </c>
      <c r="K3658" s="251" t="s">
        <v>4073</v>
      </c>
      <c r="L3658" s="239"/>
      <c r="M3658" s="239"/>
      <c r="N3658" s="239"/>
      <c r="O3658" s="239"/>
    </row>
    <row r="3659" spans="2:15" ht="29">
      <c r="B3659" s="251" t="s">
        <v>1438</v>
      </c>
      <c r="C3659" s="251" t="s">
        <v>4257</v>
      </c>
      <c r="D3659" s="251" t="s">
        <v>4183</v>
      </c>
      <c r="E3659" s="251"/>
      <c r="F3659" s="251"/>
      <c r="G3659" s="251"/>
      <c r="H3659" s="251"/>
      <c r="I3659" s="679">
        <v>15.907999999999999</v>
      </c>
      <c r="J3659" s="251" t="s">
        <v>956</v>
      </c>
      <c r="K3659" s="251" t="s">
        <v>4073</v>
      </c>
      <c r="L3659" s="239"/>
      <c r="M3659" s="239"/>
      <c r="N3659" s="239"/>
      <c r="O3659" s="239"/>
    </row>
    <row r="3660" spans="2:15" ht="29">
      <c r="B3660" s="251" t="s">
        <v>1438</v>
      </c>
      <c r="C3660" s="251" t="s">
        <v>4257</v>
      </c>
      <c r="D3660" s="251" t="s">
        <v>4183</v>
      </c>
      <c r="E3660" s="251"/>
      <c r="F3660" s="251"/>
      <c r="G3660" s="251"/>
      <c r="H3660" s="251"/>
      <c r="I3660" s="679">
        <v>15.768000000000001</v>
      </c>
      <c r="J3660" s="251" t="s">
        <v>956</v>
      </c>
      <c r="K3660" s="251" t="s">
        <v>4073</v>
      </c>
      <c r="L3660" s="239"/>
      <c r="M3660" s="239"/>
      <c r="N3660" s="239"/>
      <c r="O3660" s="239"/>
    </row>
    <row r="3661" spans="2:15" ht="29">
      <c r="B3661" s="251" t="s">
        <v>1438</v>
      </c>
      <c r="C3661" s="251" t="s">
        <v>4257</v>
      </c>
      <c r="D3661" s="251" t="s">
        <v>4183</v>
      </c>
      <c r="E3661" s="251"/>
      <c r="F3661" s="251"/>
      <c r="G3661" s="251"/>
      <c r="H3661" s="251"/>
      <c r="I3661" s="679">
        <v>18.087</v>
      </c>
      <c r="J3661" s="251" t="s">
        <v>956</v>
      </c>
      <c r="K3661" s="251" t="s">
        <v>4073</v>
      </c>
      <c r="L3661" s="239"/>
      <c r="M3661" s="239"/>
      <c r="N3661" s="239"/>
      <c r="O3661" s="239"/>
    </row>
    <row r="3662" spans="2:15" ht="29">
      <c r="B3662" s="251" t="s">
        <v>1438</v>
      </c>
      <c r="C3662" s="251" t="s">
        <v>4257</v>
      </c>
      <c r="D3662" s="251" t="s">
        <v>4183</v>
      </c>
      <c r="E3662" s="251"/>
      <c r="F3662" s="251"/>
      <c r="G3662" s="251"/>
      <c r="H3662" s="251"/>
      <c r="I3662" s="679">
        <v>32.118000000000002</v>
      </c>
      <c r="J3662" s="251" t="s">
        <v>956</v>
      </c>
      <c r="K3662" s="251" t="s">
        <v>4073</v>
      </c>
      <c r="L3662" s="239"/>
      <c r="M3662" s="239"/>
      <c r="N3662" s="239"/>
      <c r="O3662" s="239"/>
    </row>
    <row r="3663" spans="2:15" ht="29">
      <c r="B3663" s="251" t="s">
        <v>1438</v>
      </c>
      <c r="C3663" s="251" t="s">
        <v>4257</v>
      </c>
      <c r="D3663" s="251" t="s">
        <v>4183</v>
      </c>
      <c r="E3663" s="251"/>
      <c r="F3663" s="251"/>
      <c r="G3663" s="251"/>
      <c r="H3663" s="251"/>
      <c r="I3663" s="679">
        <v>14.637</v>
      </c>
      <c r="J3663" s="251" t="s">
        <v>956</v>
      </c>
      <c r="K3663" s="251" t="s">
        <v>4073</v>
      </c>
      <c r="L3663" s="239"/>
      <c r="M3663" s="239"/>
      <c r="N3663" s="239"/>
      <c r="O3663" s="239"/>
    </row>
    <row r="3664" spans="2:15" ht="29">
      <c r="B3664" s="251" t="s">
        <v>1438</v>
      </c>
      <c r="C3664" s="251" t="s">
        <v>4257</v>
      </c>
      <c r="D3664" s="251" t="s">
        <v>4183</v>
      </c>
      <c r="E3664" s="251"/>
      <c r="F3664" s="251"/>
      <c r="G3664" s="251"/>
      <c r="H3664" s="251"/>
      <c r="I3664" s="679">
        <v>15.907</v>
      </c>
      <c r="J3664" s="251" t="s">
        <v>956</v>
      </c>
      <c r="K3664" s="251" t="s">
        <v>4073</v>
      </c>
      <c r="L3664" s="239"/>
      <c r="M3664" s="239"/>
      <c r="N3664" s="239"/>
      <c r="O3664" s="239"/>
    </row>
    <row r="3665" spans="2:15" ht="29">
      <c r="B3665" s="251" t="s">
        <v>1438</v>
      </c>
      <c r="C3665" s="251" t="s">
        <v>4257</v>
      </c>
      <c r="D3665" s="251" t="s">
        <v>4183</v>
      </c>
      <c r="E3665" s="251"/>
      <c r="F3665" s="251"/>
      <c r="G3665" s="251"/>
      <c r="H3665" s="251"/>
      <c r="I3665" s="679">
        <v>1.018</v>
      </c>
      <c r="J3665" s="251" t="s">
        <v>956</v>
      </c>
      <c r="K3665" s="251" t="s">
        <v>4073</v>
      </c>
      <c r="L3665" s="239"/>
      <c r="M3665" s="239"/>
      <c r="N3665" s="239"/>
      <c r="O3665" s="239"/>
    </row>
    <row r="3666" spans="2:15" ht="29">
      <c r="B3666" s="251" t="s">
        <v>1438</v>
      </c>
      <c r="C3666" s="251" t="s">
        <v>4257</v>
      </c>
      <c r="D3666" s="251" t="s">
        <v>4183</v>
      </c>
      <c r="E3666" s="251"/>
      <c r="F3666" s="251"/>
      <c r="G3666" s="251"/>
      <c r="H3666" s="251"/>
      <c r="I3666" s="679">
        <v>18.632999999999999</v>
      </c>
      <c r="J3666" s="251" t="s">
        <v>956</v>
      </c>
      <c r="K3666" s="251" t="s">
        <v>4073</v>
      </c>
      <c r="L3666" s="239"/>
      <c r="M3666" s="239"/>
      <c r="N3666" s="239"/>
      <c r="O3666" s="239"/>
    </row>
    <row r="3667" spans="2:15" ht="29">
      <c r="B3667" s="251" t="s">
        <v>1438</v>
      </c>
      <c r="C3667" s="251" t="s">
        <v>4257</v>
      </c>
      <c r="D3667" s="251" t="s">
        <v>4183</v>
      </c>
      <c r="E3667" s="251"/>
      <c r="F3667" s="251"/>
      <c r="G3667" s="251"/>
      <c r="H3667" s="251"/>
      <c r="I3667" s="679">
        <v>8.7189999999999994</v>
      </c>
      <c r="J3667" s="251" t="s">
        <v>956</v>
      </c>
      <c r="K3667" s="251" t="s">
        <v>4073</v>
      </c>
      <c r="L3667" s="239"/>
      <c r="M3667" s="239"/>
      <c r="N3667" s="239"/>
      <c r="O3667" s="239"/>
    </row>
    <row r="3668" spans="2:15" ht="29">
      <c r="B3668" s="251" t="s">
        <v>1438</v>
      </c>
      <c r="C3668" s="251" t="s">
        <v>4257</v>
      </c>
      <c r="D3668" s="251" t="s">
        <v>4012</v>
      </c>
      <c r="E3668" s="251"/>
      <c r="F3668" s="251"/>
      <c r="G3668" s="251"/>
      <c r="H3668" s="251"/>
      <c r="I3668" s="679">
        <v>15.379</v>
      </c>
      <c r="J3668" s="251" t="s">
        <v>956</v>
      </c>
      <c r="K3668" s="251" t="s">
        <v>2495</v>
      </c>
      <c r="L3668" s="239"/>
      <c r="M3668" s="239"/>
      <c r="N3668" s="239"/>
      <c r="O3668" s="239"/>
    </row>
    <row r="3669" spans="2:15" ht="29">
      <c r="B3669" s="251" t="s">
        <v>1438</v>
      </c>
      <c r="C3669" s="251" t="s">
        <v>4257</v>
      </c>
      <c r="D3669" s="251" t="s">
        <v>4183</v>
      </c>
      <c r="E3669" s="251"/>
      <c r="F3669" s="251"/>
      <c r="G3669" s="251"/>
      <c r="H3669" s="251"/>
      <c r="I3669" s="679">
        <v>12.063000000000001</v>
      </c>
      <c r="J3669" s="251" t="s">
        <v>956</v>
      </c>
      <c r="K3669" s="251" t="s">
        <v>4073</v>
      </c>
      <c r="L3669" s="239"/>
      <c r="M3669" s="239"/>
      <c r="N3669" s="239"/>
      <c r="O3669" s="239"/>
    </row>
    <row r="3670" spans="2:15" ht="29">
      <c r="B3670" s="251" t="s">
        <v>1438</v>
      </c>
      <c r="C3670" s="251" t="s">
        <v>4257</v>
      </c>
      <c r="D3670" s="251" t="s">
        <v>4183</v>
      </c>
      <c r="E3670" s="251"/>
      <c r="F3670" s="251"/>
      <c r="G3670" s="251"/>
      <c r="H3670" s="251"/>
      <c r="I3670" s="679">
        <v>11.454000000000001</v>
      </c>
      <c r="J3670" s="251" t="s">
        <v>956</v>
      </c>
      <c r="K3670" s="251" t="s">
        <v>4073</v>
      </c>
      <c r="L3670" s="239"/>
      <c r="M3670" s="239"/>
      <c r="N3670" s="239"/>
      <c r="O3670" s="239"/>
    </row>
    <row r="3671" spans="2:15" ht="29">
      <c r="B3671" s="251" t="s">
        <v>1438</v>
      </c>
      <c r="C3671" s="251" t="s">
        <v>4257</v>
      </c>
      <c r="D3671" s="251" t="s">
        <v>4183</v>
      </c>
      <c r="E3671" s="251"/>
      <c r="F3671" s="251"/>
      <c r="G3671" s="251"/>
      <c r="H3671" s="251"/>
      <c r="I3671" s="679">
        <v>8.1669999999999998</v>
      </c>
      <c r="J3671" s="251" t="s">
        <v>956</v>
      </c>
      <c r="K3671" s="251" t="s">
        <v>4073</v>
      </c>
      <c r="L3671" s="239"/>
      <c r="M3671" s="239"/>
      <c r="N3671" s="239"/>
      <c r="O3671" s="239"/>
    </row>
    <row r="3672" spans="2:15" ht="29">
      <c r="B3672" s="251" t="s">
        <v>1438</v>
      </c>
      <c r="C3672" s="251" t="s">
        <v>4257</v>
      </c>
      <c r="D3672" s="251" t="s">
        <v>4183</v>
      </c>
      <c r="E3672" s="251"/>
      <c r="F3672" s="251"/>
      <c r="G3672" s="251"/>
      <c r="H3672" s="251"/>
      <c r="I3672" s="679">
        <v>15.907999999999999</v>
      </c>
      <c r="J3672" s="251" t="s">
        <v>956</v>
      </c>
      <c r="K3672" s="251" t="s">
        <v>4073</v>
      </c>
      <c r="L3672" s="239"/>
      <c r="M3672" s="239"/>
      <c r="N3672" s="239"/>
      <c r="O3672" s="239"/>
    </row>
    <row r="3673" spans="2:15" ht="29">
      <c r="B3673" s="251" t="s">
        <v>1438</v>
      </c>
      <c r="C3673" s="251" t="s">
        <v>4257</v>
      </c>
      <c r="D3673" s="251" t="s">
        <v>4183</v>
      </c>
      <c r="E3673" s="251"/>
      <c r="F3673" s="251"/>
      <c r="G3673" s="251"/>
      <c r="H3673" s="251"/>
      <c r="I3673" s="679">
        <v>5.7130000000000001</v>
      </c>
      <c r="J3673" s="251" t="s">
        <v>956</v>
      </c>
      <c r="K3673" s="251" t="s">
        <v>4073</v>
      </c>
      <c r="L3673" s="239"/>
      <c r="M3673" s="239"/>
      <c r="N3673" s="239"/>
      <c r="O3673" s="239"/>
    </row>
    <row r="3674" spans="2:15" ht="29">
      <c r="B3674" s="251" t="s">
        <v>1438</v>
      </c>
      <c r="C3674" s="251" t="s">
        <v>4257</v>
      </c>
      <c r="D3674" s="251" t="s">
        <v>4183</v>
      </c>
      <c r="E3674" s="251"/>
      <c r="F3674" s="251"/>
      <c r="G3674" s="251"/>
      <c r="H3674" s="251"/>
      <c r="I3674" s="679">
        <v>8.6780000000000008</v>
      </c>
      <c r="J3674" s="251" t="s">
        <v>956</v>
      </c>
      <c r="K3674" s="251" t="s">
        <v>4073</v>
      </c>
      <c r="L3674" s="239"/>
      <c r="M3674" s="239"/>
      <c r="N3674" s="239"/>
      <c r="O3674" s="239"/>
    </row>
    <row r="3675" spans="2:15" ht="29">
      <c r="B3675" s="251" t="s">
        <v>1438</v>
      </c>
      <c r="C3675" s="251" t="s">
        <v>4257</v>
      </c>
      <c r="D3675" s="251" t="s">
        <v>4183</v>
      </c>
      <c r="E3675" s="251"/>
      <c r="F3675" s="251"/>
      <c r="G3675" s="251"/>
      <c r="H3675" s="251"/>
      <c r="I3675" s="679">
        <v>14.66</v>
      </c>
      <c r="J3675" s="251" t="s">
        <v>956</v>
      </c>
      <c r="K3675" s="251" t="s">
        <v>4073</v>
      </c>
      <c r="L3675" s="239"/>
      <c r="M3675" s="239"/>
      <c r="N3675" s="239"/>
      <c r="O3675" s="239"/>
    </row>
    <row r="3676" spans="2:15" ht="29">
      <c r="B3676" s="251" t="s">
        <v>1438</v>
      </c>
      <c r="C3676" s="251" t="s">
        <v>4257</v>
      </c>
      <c r="D3676" s="251" t="s">
        <v>4183</v>
      </c>
      <c r="E3676" s="251"/>
      <c r="F3676" s="251"/>
      <c r="G3676" s="251"/>
      <c r="H3676" s="251"/>
      <c r="I3676" s="679">
        <v>12.1</v>
      </c>
      <c r="J3676" s="251" t="s">
        <v>956</v>
      </c>
      <c r="K3676" s="251" t="s">
        <v>4073</v>
      </c>
      <c r="L3676" s="239"/>
      <c r="M3676" s="239"/>
      <c r="N3676" s="239"/>
      <c r="O3676" s="239"/>
    </row>
    <row r="3677" spans="2:15" ht="29">
      <c r="B3677" s="251" t="s">
        <v>1438</v>
      </c>
      <c r="C3677" s="251" t="s">
        <v>4257</v>
      </c>
      <c r="D3677" s="251" t="s">
        <v>4183</v>
      </c>
      <c r="E3677" s="251"/>
      <c r="F3677" s="251"/>
      <c r="G3677" s="251"/>
      <c r="H3677" s="251"/>
      <c r="I3677" s="679">
        <v>11.433</v>
      </c>
      <c r="J3677" s="251" t="s">
        <v>956</v>
      </c>
      <c r="K3677" s="251" t="s">
        <v>4073</v>
      </c>
      <c r="L3677" s="239"/>
      <c r="M3677" s="239"/>
      <c r="N3677" s="239"/>
      <c r="O3677" s="239"/>
    </row>
    <row r="3678" spans="2:15" ht="29">
      <c r="B3678" s="251" t="s">
        <v>1438</v>
      </c>
      <c r="C3678" s="251" t="s">
        <v>4257</v>
      </c>
      <c r="D3678" s="251" t="s">
        <v>4183</v>
      </c>
      <c r="E3678" s="251"/>
      <c r="F3678" s="251"/>
      <c r="G3678" s="251"/>
      <c r="H3678" s="251"/>
      <c r="I3678" s="679">
        <v>22.808</v>
      </c>
      <c r="J3678" s="251" t="s">
        <v>956</v>
      </c>
      <c r="K3678" s="251" t="s">
        <v>4073</v>
      </c>
      <c r="L3678" s="239"/>
      <c r="M3678" s="239"/>
      <c r="N3678" s="239"/>
      <c r="O3678" s="239"/>
    </row>
    <row r="3679" spans="2:15" ht="29">
      <c r="B3679" s="251" t="s">
        <v>1438</v>
      </c>
      <c r="C3679" s="251" t="s">
        <v>4257</v>
      </c>
      <c r="D3679" s="251" t="s">
        <v>4183</v>
      </c>
      <c r="E3679" s="251"/>
      <c r="F3679" s="251"/>
      <c r="G3679" s="251"/>
      <c r="H3679" s="251"/>
      <c r="I3679" s="679">
        <v>1.321</v>
      </c>
      <c r="J3679" s="251" t="s">
        <v>956</v>
      </c>
      <c r="K3679" s="251" t="s">
        <v>4073</v>
      </c>
      <c r="L3679" s="239"/>
      <c r="M3679" s="239"/>
      <c r="N3679" s="239"/>
      <c r="O3679" s="239"/>
    </row>
    <row r="3680" spans="2:15" ht="29">
      <c r="B3680" s="251" t="s">
        <v>1438</v>
      </c>
      <c r="C3680" s="251" t="s">
        <v>4257</v>
      </c>
      <c r="D3680" s="251" t="s">
        <v>4012</v>
      </c>
      <c r="E3680" s="251"/>
      <c r="F3680" s="251"/>
      <c r="G3680" s="251"/>
      <c r="H3680" s="251"/>
      <c r="I3680" s="679">
        <v>8.9329999999999998</v>
      </c>
      <c r="J3680" s="251" t="s">
        <v>956</v>
      </c>
      <c r="K3680" s="251" t="s">
        <v>2495</v>
      </c>
      <c r="L3680" s="239"/>
      <c r="M3680" s="239"/>
      <c r="N3680" s="239"/>
      <c r="O3680" s="239"/>
    </row>
    <row r="3681" spans="2:15" ht="29">
      <c r="B3681" s="251" t="s">
        <v>1438</v>
      </c>
      <c r="C3681" s="251" t="s">
        <v>4257</v>
      </c>
      <c r="D3681" s="251" t="s">
        <v>4183</v>
      </c>
      <c r="E3681" s="251"/>
      <c r="F3681" s="251"/>
      <c r="G3681" s="251"/>
      <c r="H3681" s="251"/>
      <c r="I3681" s="679">
        <v>50.905000000000001</v>
      </c>
      <c r="J3681" s="251" t="s">
        <v>956</v>
      </c>
      <c r="K3681" s="251" t="s">
        <v>4073</v>
      </c>
      <c r="L3681" s="239"/>
      <c r="M3681" s="239"/>
      <c r="N3681" s="239"/>
      <c r="O3681" s="239"/>
    </row>
    <row r="3682" spans="2:15" ht="29">
      <c r="B3682" s="251" t="s">
        <v>1438</v>
      </c>
      <c r="C3682" s="251" t="s">
        <v>4257</v>
      </c>
      <c r="D3682" s="251" t="s">
        <v>4012</v>
      </c>
      <c r="E3682" s="251"/>
      <c r="F3682" s="251"/>
      <c r="G3682" s="251"/>
      <c r="H3682" s="251"/>
      <c r="I3682" s="679">
        <v>5.0039999999999996</v>
      </c>
      <c r="J3682" s="251" t="s">
        <v>956</v>
      </c>
      <c r="K3682" s="251" t="s">
        <v>2495</v>
      </c>
      <c r="L3682" s="239"/>
      <c r="M3682" s="239"/>
      <c r="N3682" s="239"/>
      <c r="O3682" s="239"/>
    </row>
    <row r="3683" spans="2:15" ht="29">
      <c r="B3683" s="251" t="s">
        <v>1438</v>
      </c>
      <c r="C3683" s="251" t="s">
        <v>4257</v>
      </c>
      <c r="D3683" s="251" t="s">
        <v>4183</v>
      </c>
      <c r="E3683" s="251"/>
      <c r="F3683" s="251"/>
      <c r="G3683" s="251"/>
      <c r="H3683" s="251"/>
      <c r="I3683" s="679">
        <v>17.515000000000001</v>
      </c>
      <c r="J3683" s="251" t="s">
        <v>956</v>
      </c>
      <c r="K3683" s="251" t="s">
        <v>4073</v>
      </c>
      <c r="L3683" s="239"/>
      <c r="M3683" s="239"/>
      <c r="N3683" s="239"/>
      <c r="O3683" s="239"/>
    </row>
    <row r="3684" spans="2:15" ht="29">
      <c r="B3684" s="251" t="s">
        <v>1438</v>
      </c>
      <c r="C3684" s="251" t="s">
        <v>4257</v>
      </c>
      <c r="D3684" s="251" t="s">
        <v>4183</v>
      </c>
      <c r="E3684" s="251"/>
      <c r="F3684" s="251"/>
      <c r="G3684" s="251"/>
      <c r="H3684" s="251"/>
      <c r="I3684" s="679">
        <v>13.885999999999999</v>
      </c>
      <c r="J3684" s="251" t="s">
        <v>956</v>
      </c>
      <c r="K3684" s="251" t="s">
        <v>4073</v>
      </c>
      <c r="L3684" s="239"/>
      <c r="M3684" s="239"/>
      <c r="N3684" s="239"/>
      <c r="O3684" s="239"/>
    </row>
    <row r="3685" spans="2:15" ht="29">
      <c r="B3685" s="251" t="s">
        <v>1438</v>
      </c>
      <c r="C3685" s="251" t="s">
        <v>4257</v>
      </c>
      <c r="D3685" s="251" t="s">
        <v>4183</v>
      </c>
      <c r="E3685" s="251"/>
      <c r="F3685" s="251"/>
      <c r="G3685" s="251"/>
      <c r="H3685" s="251"/>
      <c r="I3685" s="679">
        <v>16.97</v>
      </c>
      <c r="J3685" s="251" t="s">
        <v>956</v>
      </c>
      <c r="K3685" s="251" t="s">
        <v>4073</v>
      </c>
      <c r="L3685" s="239"/>
      <c r="M3685" s="239"/>
      <c r="N3685" s="239"/>
      <c r="O3685" s="239"/>
    </row>
    <row r="3686" spans="2:15" ht="29">
      <c r="B3686" s="251" t="s">
        <v>1438</v>
      </c>
      <c r="C3686" s="251" t="s">
        <v>4257</v>
      </c>
      <c r="D3686" s="251" t="s">
        <v>4183</v>
      </c>
      <c r="E3686" s="251"/>
      <c r="F3686" s="251"/>
      <c r="G3686" s="251"/>
      <c r="H3686" s="251"/>
      <c r="I3686" s="679">
        <v>17.561</v>
      </c>
      <c r="J3686" s="251" t="s">
        <v>956</v>
      </c>
      <c r="K3686" s="251" t="s">
        <v>4073</v>
      </c>
      <c r="L3686" s="239"/>
      <c r="M3686" s="239"/>
      <c r="N3686" s="239"/>
      <c r="O3686" s="239"/>
    </row>
    <row r="3687" spans="2:15" ht="29">
      <c r="B3687" s="251" t="s">
        <v>1438</v>
      </c>
      <c r="C3687" s="251" t="s">
        <v>4257</v>
      </c>
      <c r="D3687" s="251" t="s">
        <v>4183</v>
      </c>
      <c r="E3687" s="251"/>
      <c r="F3687" s="251"/>
      <c r="G3687" s="251"/>
      <c r="H3687" s="251"/>
      <c r="I3687" s="679">
        <v>9.43</v>
      </c>
      <c r="J3687" s="251" t="s">
        <v>956</v>
      </c>
      <c r="K3687" s="251" t="s">
        <v>4073</v>
      </c>
      <c r="L3687" s="239"/>
      <c r="M3687" s="239"/>
      <c r="N3687" s="239"/>
      <c r="O3687" s="239"/>
    </row>
    <row r="3688" spans="2:15" ht="29">
      <c r="B3688" s="251" t="s">
        <v>1438</v>
      </c>
      <c r="C3688" s="251" t="s">
        <v>4257</v>
      </c>
      <c r="D3688" s="251" t="s">
        <v>4183</v>
      </c>
      <c r="E3688" s="251"/>
      <c r="F3688" s="251"/>
      <c r="G3688" s="251"/>
      <c r="H3688" s="251"/>
      <c r="I3688" s="679">
        <v>10.845000000000001</v>
      </c>
      <c r="J3688" s="251" t="s">
        <v>956</v>
      </c>
      <c r="K3688" s="251" t="s">
        <v>4073</v>
      </c>
      <c r="L3688" s="239"/>
      <c r="M3688" s="239"/>
      <c r="N3688" s="239"/>
      <c r="O3688" s="239"/>
    </row>
    <row r="3689" spans="2:15" ht="29">
      <c r="B3689" s="251" t="s">
        <v>1438</v>
      </c>
      <c r="C3689" s="251" t="s">
        <v>4257</v>
      </c>
      <c r="D3689" s="251" t="s">
        <v>4183</v>
      </c>
      <c r="E3689" s="251"/>
      <c r="F3689" s="251"/>
      <c r="G3689" s="251"/>
      <c r="H3689" s="251"/>
      <c r="I3689" s="679">
        <v>14.85</v>
      </c>
      <c r="J3689" s="251" t="s">
        <v>956</v>
      </c>
      <c r="K3689" s="251" t="s">
        <v>4073</v>
      </c>
      <c r="L3689" s="239"/>
      <c r="M3689" s="239"/>
      <c r="N3689" s="239"/>
      <c r="O3689" s="239"/>
    </row>
    <row r="3690" spans="2:15" ht="29">
      <c r="B3690" s="251" t="s">
        <v>1438</v>
      </c>
      <c r="C3690" s="251" t="s">
        <v>4257</v>
      </c>
      <c r="D3690" s="251" t="s">
        <v>4183</v>
      </c>
      <c r="E3690" s="251"/>
      <c r="F3690" s="251"/>
      <c r="G3690" s="251"/>
      <c r="H3690" s="251"/>
      <c r="I3690" s="679">
        <v>15.912000000000001</v>
      </c>
      <c r="J3690" s="251" t="s">
        <v>956</v>
      </c>
      <c r="K3690" s="251" t="s">
        <v>4073</v>
      </c>
      <c r="L3690" s="239"/>
      <c r="M3690" s="239"/>
      <c r="N3690" s="239"/>
      <c r="O3690" s="239"/>
    </row>
    <row r="3691" spans="2:15" ht="29">
      <c r="B3691" s="251" t="s">
        <v>1438</v>
      </c>
      <c r="C3691" s="251" t="s">
        <v>4257</v>
      </c>
      <c r="D3691" s="251" t="s">
        <v>4183</v>
      </c>
      <c r="E3691" s="251"/>
      <c r="F3691" s="251"/>
      <c r="G3691" s="251"/>
      <c r="H3691" s="251"/>
      <c r="I3691" s="679">
        <v>87.953000000000003</v>
      </c>
      <c r="J3691" s="251" t="s">
        <v>956</v>
      </c>
      <c r="K3691" s="251" t="s">
        <v>4073</v>
      </c>
      <c r="L3691" s="239"/>
      <c r="M3691" s="239"/>
      <c r="N3691" s="239"/>
      <c r="O3691" s="239"/>
    </row>
    <row r="3692" spans="2:15" ht="29">
      <c r="B3692" s="251" t="s">
        <v>1438</v>
      </c>
      <c r="C3692" s="251" t="s">
        <v>4257</v>
      </c>
      <c r="D3692" s="251" t="s">
        <v>4183</v>
      </c>
      <c r="E3692" s="251"/>
      <c r="F3692" s="251"/>
      <c r="G3692" s="251"/>
      <c r="H3692" s="251"/>
      <c r="I3692" s="679">
        <v>24.07</v>
      </c>
      <c r="J3692" s="251" t="s">
        <v>956</v>
      </c>
      <c r="K3692" s="251" t="s">
        <v>4073</v>
      </c>
      <c r="L3692" s="239"/>
      <c r="M3692" s="239"/>
      <c r="N3692" s="239"/>
      <c r="O3692" s="239"/>
    </row>
    <row r="3693" spans="2:15" ht="29">
      <c r="B3693" s="251" t="s">
        <v>1438</v>
      </c>
      <c r="C3693" s="251" t="s">
        <v>4257</v>
      </c>
      <c r="D3693" s="251" t="s">
        <v>4183</v>
      </c>
      <c r="E3693" s="251"/>
      <c r="F3693" s="251"/>
      <c r="G3693" s="251"/>
      <c r="H3693" s="251"/>
      <c r="I3693" s="679">
        <v>15.379</v>
      </c>
      <c r="J3693" s="251" t="s">
        <v>956</v>
      </c>
      <c r="K3693" s="251" t="s">
        <v>4073</v>
      </c>
      <c r="L3693" s="239"/>
      <c r="M3693" s="239"/>
      <c r="N3693" s="239"/>
      <c r="O3693" s="239"/>
    </row>
    <row r="3694" spans="2:15" ht="29">
      <c r="B3694" s="251" t="s">
        <v>1438</v>
      </c>
      <c r="C3694" s="251" t="s">
        <v>4257</v>
      </c>
      <c r="D3694" s="251" t="s">
        <v>4183</v>
      </c>
      <c r="E3694" s="251"/>
      <c r="F3694" s="251"/>
      <c r="G3694" s="251"/>
      <c r="H3694" s="251"/>
      <c r="I3694" s="679">
        <v>8.6430000000000007</v>
      </c>
      <c r="J3694" s="251" t="s">
        <v>956</v>
      </c>
      <c r="K3694" s="251" t="s">
        <v>4073</v>
      </c>
      <c r="L3694" s="239"/>
      <c r="M3694" s="239"/>
      <c r="N3694" s="239"/>
      <c r="O3694" s="239"/>
    </row>
    <row r="3695" spans="2:15" ht="29">
      <c r="B3695" s="251" t="s">
        <v>1438</v>
      </c>
      <c r="C3695" s="251" t="s">
        <v>4257</v>
      </c>
      <c r="D3695" s="251" t="s">
        <v>4183</v>
      </c>
      <c r="E3695" s="251"/>
      <c r="F3695" s="251"/>
      <c r="G3695" s="251"/>
      <c r="H3695" s="251"/>
      <c r="I3695" s="679">
        <v>8.3520000000000003</v>
      </c>
      <c r="J3695" s="251" t="s">
        <v>956</v>
      </c>
      <c r="K3695" s="251" t="s">
        <v>4073</v>
      </c>
      <c r="L3695" s="239"/>
      <c r="M3695" s="239"/>
      <c r="N3695" s="239"/>
      <c r="O3695" s="239"/>
    </row>
    <row r="3696" spans="2:15" ht="29">
      <c r="B3696" s="251" t="s">
        <v>1438</v>
      </c>
      <c r="C3696" s="251" t="s">
        <v>4257</v>
      </c>
      <c r="D3696" s="251" t="s">
        <v>4183</v>
      </c>
      <c r="E3696" s="251"/>
      <c r="F3696" s="251"/>
      <c r="G3696" s="251"/>
      <c r="H3696" s="251"/>
      <c r="I3696" s="679">
        <v>16.972000000000001</v>
      </c>
      <c r="J3696" s="251" t="s">
        <v>956</v>
      </c>
      <c r="K3696" s="251" t="s">
        <v>4073</v>
      </c>
      <c r="L3696" s="239"/>
      <c r="M3696" s="239"/>
      <c r="N3696" s="239"/>
      <c r="O3696" s="239"/>
    </row>
    <row r="3697" spans="2:15" ht="29">
      <c r="B3697" s="251" t="s">
        <v>1438</v>
      </c>
      <c r="C3697" s="251" t="s">
        <v>4257</v>
      </c>
      <c r="D3697" s="251" t="s">
        <v>941</v>
      </c>
      <c r="E3697" s="251"/>
      <c r="F3697" s="251"/>
      <c r="G3697" s="251" t="s">
        <v>4323</v>
      </c>
      <c r="H3697" s="251" t="s">
        <v>4324</v>
      </c>
      <c r="I3697" s="679">
        <v>7</v>
      </c>
      <c r="J3697" s="251" t="s">
        <v>944</v>
      </c>
      <c r="K3697" s="251" t="s">
        <v>2495</v>
      </c>
      <c r="L3697" s="239"/>
      <c r="M3697" s="239"/>
      <c r="N3697" s="239"/>
      <c r="O3697" s="239"/>
    </row>
    <row r="3698" spans="2:15" ht="29">
      <c r="B3698" s="251" t="s">
        <v>1438</v>
      </c>
      <c r="C3698" s="251" t="s">
        <v>4257</v>
      </c>
      <c r="D3698" s="251" t="s">
        <v>4183</v>
      </c>
      <c r="E3698" s="251"/>
      <c r="F3698" s="251"/>
      <c r="G3698" s="251"/>
      <c r="H3698" s="251"/>
      <c r="I3698" s="679">
        <v>198.33</v>
      </c>
      <c r="J3698" s="251" t="s">
        <v>956</v>
      </c>
      <c r="K3698" s="251" t="s">
        <v>4073</v>
      </c>
      <c r="L3698" s="239"/>
      <c r="M3698" s="239"/>
      <c r="N3698" s="239"/>
      <c r="O3698" s="239"/>
    </row>
    <row r="3699" spans="2:15" ht="29">
      <c r="B3699" s="251" t="s">
        <v>1438</v>
      </c>
      <c r="C3699" s="251" t="s">
        <v>4257</v>
      </c>
      <c r="D3699" s="251" t="s">
        <v>4183</v>
      </c>
      <c r="E3699" s="251"/>
      <c r="F3699" s="251"/>
      <c r="G3699" s="251"/>
      <c r="H3699" s="251"/>
      <c r="I3699" s="679">
        <v>361.47</v>
      </c>
      <c r="J3699" s="251" t="s">
        <v>956</v>
      </c>
      <c r="K3699" s="251" t="s">
        <v>4073</v>
      </c>
      <c r="L3699" s="239"/>
      <c r="M3699" s="239"/>
      <c r="N3699" s="239"/>
      <c r="O3699" s="239"/>
    </row>
    <row r="3700" spans="2:15" ht="29">
      <c r="B3700" s="251" t="s">
        <v>1438</v>
      </c>
      <c r="C3700" s="251" t="s">
        <v>4257</v>
      </c>
      <c r="D3700" s="251" t="s">
        <v>4183</v>
      </c>
      <c r="E3700" s="251"/>
      <c r="F3700" s="251"/>
      <c r="G3700" s="251"/>
      <c r="H3700" s="251"/>
      <c r="I3700" s="679">
        <v>162.11000000000001</v>
      </c>
      <c r="J3700" s="251" t="s">
        <v>956</v>
      </c>
      <c r="K3700" s="251" t="s">
        <v>4073</v>
      </c>
      <c r="L3700" s="239"/>
      <c r="M3700" s="239"/>
      <c r="N3700" s="239"/>
      <c r="O3700" s="239"/>
    </row>
    <row r="3701" spans="2:15" ht="29">
      <c r="B3701" s="251" t="s">
        <v>1438</v>
      </c>
      <c r="C3701" s="251" t="s">
        <v>4257</v>
      </c>
      <c r="D3701" s="251" t="s">
        <v>4022</v>
      </c>
      <c r="E3701" s="251"/>
      <c r="F3701" s="251"/>
      <c r="G3701" s="251" t="s">
        <v>4335</v>
      </c>
      <c r="H3701" s="251" t="s">
        <v>4336</v>
      </c>
      <c r="I3701" s="679">
        <v>14</v>
      </c>
      <c r="J3701" s="251" t="s">
        <v>944</v>
      </c>
      <c r="K3701" s="251" t="s">
        <v>2495</v>
      </c>
      <c r="L3701" s="239"/>
      <c r="M3701" s="239"/>
      <c r="N3701" s="239"/>
      <c r="O3701" s="239"/>
    </row>
    <row r="3702" spans="2:15" ht="29">
      <c r="B3702" s="251" t="s">
        <v>1438</v>
      </c>
      <c r="C3702" s="251" t="s">
        <v>4257</v>
      </c>
      <c r="D3702" s="251" t="s">
        <v>949</v>
      </c>
      <c r="E3702" s="251"/>
      <c r="F3702" s="251"/>
      <c r="G3702" s="251"/>
      <c r="H3702" s="251"/>
      <c r="I3702" s="679">
        <v>2160</v>
      </c>
      <c r="J3702" s="251" t="s">
        <v>944</v>
      </c>
      <c r="K3702" s="251" t="s">
        <v>2495</v>
      </c>
      <c r="L3702" s="239"/>
      <c r="M3702" s="239"/>
      <c r="N3702" s="239"/>
      <c r="O3702" s="239"/>
    </row>
    <row r="3703" spans="2:15" ht="29">
      <c r="B3703" s="251" t="s">
        <v>1438</v>
      </c>
      <c r="C3703" s="251" t="s">
        <v>4257</v>
      </c>
      <c r="D3703" s="251" t="s">
        <v>4012</v>
      </c>
      <c r="E3703" s="251"/>
      <c r="F3703" s="251"/>
      <c r="G3703" s="251"/>
      <c r="H3703" s="251"/>
      <c r="I3703" s="679">
        <v>7.1950000000000003</v>
      </c>
      <c r="J3703" s="251" t="s">
        <v>956</v>
      </c>
      <c r="K3703" s="251" t="s">
        <v>2495</v>
      </c>
      <c r="L3703" s="239"/>
      <c r="M3703" s="239"/>
      <c r="N3703" s="239"/>
      <c r="O3703" s="239"/>
    </row>
    <row r="3704" spans="2:15" ht="29">
      <c r="B3704" s="251" t="s">
        <v>1438</v>
      </c>
      <c r="C3704" s="251" t="s">
        <v>4257</v>
      </c>
      <c r="D3704" s="251" t="s">
        <v>4183</v>
      </c>
      <c r="E3704" s="251"/>
      <c r="F3704" s="251"/>
      <c r="G3704" s="251"/>
      <c r="H3704" s="251"/>
      <c r="I3704" s="679">
        <v>13.949</v>
      </c>
      <c r="J3704" s="251" t="s">
        <v>956</v>
      </c>
      <c r="K3704" s="251" t="s">
        <v>4073</v>
      </c>
      <c r="L3704" s="239"/>
      <c r="M3704" s="239"/>
      <c r="N3704" s="239"/>
      <c r="O3704" s="239"/>
    </row>
    <row r="3705" spans="2:15" ht="29">
      <c r="B3705" s="251" t="s">
        <v>1438</v>
      </c>
      <c r="C3705" s="251" t="s">
        <v>4257</v>
      </c>
      <c r="D3705" s="251" t="s">
        <v>4183</v>
      </c>
      <c r="E3705" s="251"/>
      <c r="F3705" s="251"/>
      <c r="G3705" s="251"/>
      <c r="H3705" s="251"/>
      <c r="I3705" s="679">
        <v>16.094999999999999</v>
      </c>
      <c r="J3705" s="251" t="s">
        <v>956</v>
      </c>
      <c r="K3705" s="251" t="s">
        <v>4073</v>
      </c>
      <c r="L3705" s="239"/>
      <c r="M3705" s="239"/>
      <c r="N3705" s="239"/>
      <c r="O3705" s="239"/>
    </row>
    <row r="3706" spans="2:15" ht="29">
      <c r="B3706" s="251" t="s">
        <v>1438</v>
      </c>
      <c r="C3706" s="251" t="s">
        <v>4257</v>
      </c>
      <c r="D3706" s="251" t="s">
        <v>4012</v>
      </c>
      <c r="E3706" s="251"/>
      <c r="F3706" s="251"/>
      <c r="G3706" s="251"/>
      <c r="H3706" s="251"/>
      <c r="I3706" s="679">
        <v>10.792</v>
      </c>
      <c r="J3706" s="251" t="s">
        <v>956</v>
      </c>
      <c r="K3706" s="251" t="s">
        <v>2495</v>
      </c>
      <c r="L3706" s="239"/>
      <c r="M3706" s="239"/>
      <c r="N3706" s="239"/>
      <c r="O3706" s="239"/>
    </row>
    <row r="3707" spans="2:15" ht="29">
      <c r="B3707" s="251" t="s">
        <v>1438</v>
      </c>
      <c r="C3707" s="251" t="s">
        <v>4257</v>
      </c>
      <c r="D3707" s="251" t="s">
        <v>4183</v>
      </c>
      <c r="E3707" s="251"/>
      <c r="F3707" s="251"/>
      <c r="G3707" s="251"/>
      <c r="H3707" s="251"/>
      <c r="I3707" s="679">
        <v>10.73</v>
      </c>
      <c r="J3707" s="251" t="s">
        <v>956</v>
      </c>
      <c r="K3707" s="251" t="s">
        <v>4073</v>
      </c>
      <c r="L3707" s="239"/>
      <c r="M3707" s="239"/>
      <c r="N3707" s="239"/>
      <c r="O3707" s="239"/>
    </row>
    <row r="3708" spans="2:15" ht="29">
      <c r="B3708" s="251" t="s">
        <v>1438</v>
      </c>
      <c r="C3708" s="251" t="s">
        <v>4257</v>
      </c>
      <c r="D3708" s="251" t="s">
        <v>4183</v>
      </c>
      <c r="E3708" s="251"/>
      <c r="F3708" s="251"/>
      <c r="G3708" s="251"/>
      <c r="H3708" s="251"/>
      <c r="I3708" s="679">
        <v>10.73</v>
      </c>
      <c r="J3708" s="251" t="s">
        <v>956</v>
      </c>
      <c r="K3708" s="251" t="s">
        <v>4073</v>
      </c>
      <c r="L3708" s="239"/>
      <c r="M3708" s="239"/>
      <c r="N3708" s="239"/>
      <c r="O3708" s="239"/>
    </row>
    <row r="3709" spans="2:15" ht="29">
      <c r="B3709" s="251" t="s">
        <v>1438</v>
      </c>
      <c r="C3709" s="251" t="s">
        <v>4257</v>
      </c>
      <c r="D3709" s="251" t="s">
        <v>4012</v>
      </c>
      <c r="E3709" s="251"/>
      <c r="F3709" s="251"/>
      <c r="G3709" s="251"/>
      <c r="H3709" s="251"/>
      <c r="I3709" s="679">
        <v>10.728999999999999</v>
      </c>
      <c r="J3709" s="251" t="s">
        <v>956</v>
      </c>
      <c r="K3709" s="251" t="s">
        <v>2495</v>
      </c>
      <c r="L3709" s="239"/>
      <c r="M3709" s="239"/>
      <c r="N3709" s="239"/>
      <c r="O3709" s="239"/>
    </row>
    <row r="3710" spans="2:15" ht="29">
      <c r="B3710" s="251" t="s">
        <v>1438</v>
      </c>
      <c r="C3710" s="251" t="s">
        <v>4257</v>
      </c>
      <c r="D3710" s="251" t="s">
        <v>4183</v>
      </c>
      <c r="E3710" s="251"/>
      <c r="F3710" s="251"/>
      <c r="G3710" s="251"/>
      <c r="H3710" s="251"/>
      <c r="I3710" s="679">
        <v>35.290999999999997</v>
      </c>
      <c r="J3710" s="251" t="s">
        <v>956</v>
      </c>
      <c r="K3710" s="251" t="s">
        <v>4073</v>
      </c>
      <c r="L3710" s="239"/>
      <c r="M3710" s="239"/>
      <c r="N3710" s="239"/>
      <c r="O3710" s="239"/>
    </row>
    <row r="3711" spans="2:15" ht="29">
      <c r="B3711" s="251" t="s">
        <v>1438</v>
      </c>
      <c r="C3711" s="251" t="s">
        <v>4257</v>
      </c>
      <c r="D3711" s="251" t="s">
        <v>4012</v>
      </c>
      <c r="E3711" s="251"/>
      <c r="F3711" s="251"/>
      <c r="G3711" s="251"/>
      <c r="H3711" s="251"/>
      <c r="I3711" s="679">
        <v>7.8769999999999998</v>
      </c>
      <c r="J3711" s="251" t="s">
        <v>956</v>
      </c>
      <c r="K3711" s="251" t="s">
        <v>2495</v>
      </c>
      <c r="L3711" s="239"/>
      <c r="M3711" s="239"/>
      <c r="N3711" s="239"/>
      <c r="O3711" s="239"/>
    </row>
    <row r="3712" spans="2:15" ht="29">
      <c r="B3712" s="251" t="s">
        <v>1438</v>
      </c>
      <c r="C3712" s="251" t="s">
        <v>4257</v>
      </c>
      <c r="D3712" s="251" t="s">
        <v>4183</v>
      </c>
      <c r="E3712" s="251"/>
      <c r="F3712" s="251"/>
      <c r="G3712" s="251"/>
      <c r="H3712" s="251"/>
      <c r="I3712" s="679">
        <v>11.866</v>
      </c>
      <c r="J3712" s="251" t="s">
        <v>956</v>
      </c>
      <c r="K3712" s="251" t="s">
        <v>4073</v>
      </c>
      <c r="L3712" s="239"/>
      <c r="M3712" s="239"/>
      <c r="N3712" s="239"/>
      <c r="O3712" s="239"/>
    </row>
    <row r="3713" spans="2:15" ht="29">
      <c r="B3713" s="251" t="s">
        <v>1438</v>
      </c>
      <c r="C3713" s="251" t="s">
        <v>4257</v>
      </c>
      <c r="D3713" s="251" t="s">
        <v>4183</v>
      </c>
      <c r="E3713" s="251"/>
      <c r="F3713" s="251"/>
      <c r="G3713" s="251"/>
      <c r="H3713" s="251"/>
      <c r="I3713" s="679">
        <v>10.662000000000001</v>
      </c>
      <c r="J3713" s="251" t="s">
        <v>956</v>
      </c>
      <c r="K3713" s="251" t="s">
        <v>4073</v>
      </c>
      <c r="L3713" s="239"/>
      <c r="M3713" s="239"/>
      <c r="N3713" s="239"/>
      <c r="O3713" s="239"/>
    </row>
    <row r="3714" spans="2:15" ht="29">
      <c r="B3714" s="251" t="s">
        <v>1438</v>
      </c>
      <c r="C3714" s="251" t="s">
        <v>4257</v>
      </c>
      <c r="D3714" s="251" t="s">
        <v>4183</v>
      </c>
      <c r="E3714" s="251"/>
      <c r="F3714" s="251"/>
      <c r="G3714" s="251"/>
      <c r="H3714" s="251"/>
      <c r="I3714" s="679">
        <v>20.709</v>
      </c>
      <c r="J3714" s="251" t="s">
        <v>956</v>
      </c>
      <c r="K3714" s="251" t="s">
        <v>4073</v>
      </c>
      <c r="L3714" s="239"/>
      <c r="M3714" s="239"/>
      <c r="N3714" s="239"/>
      <c r="O3714" s="239"/>
    </row>
    <row r="3715" spans="2:15" ht="29">
      <c r="B3715" s="251" t="s">
        <v>1438</v>
      </c>
      <c r="C3715" s="251" t="s">
        <v>4257</v>
      </c>
      <c r="D3715" s="251" t="s">
        <v>4183</v>
      </c>
      <c r="E3715" s="251"/>
      <c r="F3715" s="251"/>
      <c r="G3715" s="251"/>
      <c r="H3715" s="251"/>
      <c r="I3715" s="679">
        <v>16.088999999999999</v>
      </c>
      <c r="J3715" s="251" t="s">
        <v>956</v>
      </c>
      <c r="K3715" s="251" t="s">
        <v>4073</v>
      </c>
      <c r="L3715" s="239"/>
      <c r="M3715" s="239"/>
      <c r="N3715" s="239"/>
      <c r="O3715" s="239"/>
    </row>
    <row r="3716" spans="2:15" ht="29">
      <c r="B3716" s="251" t="s">
        <v>1438</v>
      </c>
      <c r="C3716" s="251" t="s">
        <v>4257</v>
      </c>
      <c r="D3716" s="251" t="s">
        <v>4183</v>
      </c>
      <c r="E3716" s="251"/>
      <c r="F3716" s="251"/>
      <c r="G3716" s="251"/>
      <c r="H3716" s="251"/>
      <c r="I3716" s="679">
        <v>17.044</v>
      </c>
      <c r="J3716" s="251" t="s">
        <v>956</v>
      </c>
      <c r="K3716" s="251" t="s">
        <v>4073</v>
      </c>
      <c r="L3716" s="239"/>
      <c r="M3716" s="239"/>
      <c r="N3716" s="239"/>
      <c r="O3716" s="239"/>
    </row>
    <row r="3717" spans="2:15" ht="29">
      <c r="B3717" s="251" t="s">
        <v>1438</v>
      </c>
      <c r="C3717" s="251" t="s">
        <v>4257</v>
      </c>
      <c r="D3717" s="251" t="s">
        <v>4012</v>
      </c>
      <c r="E3717" s="251"/>
      <c r="F3717" s="251"/>
      <c r="G3717" s="251"/>
      <c r="H3717" s="251"/>
      <c r="I3717" s="679">
        <v>10.082000000000001</v>
      </c>
      <c r="J3717" s="251" t="s">
        <v>956</v>
      </c>
      <c r="K3717" s="251" t="s">
        <v>2495</v>
      </c>
      <c r="L3717" s="239"/>
      <c r="M3717" s="239"/>
      <c r="N3717" s="239"/>
      <c r="O3717" s="239"/>
    </row>
    <row r="3718" spans="2:15" ht="29">
      <c r="B3718" s="251" t="s">
        <v>1438</v>
      </c>
      <c r="C3718" s="251" t="s">
        <v>4257</v>
      </c>
      <c r="D3718" s="251" t="s">
        <v>4183</v>
      </c>
      <c r="E3718" s="251"/>
      <c r="F3718" s="251"/>
      <c r="G3718" s="251"/>
      <c r="H3718" s="251"/>
      <c r="I3718" s="679">
        <v>9.7940000000000005</v>
      </c>
      <c r="J3718" s="251" t="s">
        <v>956</v>
      </c>
      <c r="K3718" s="251" t="s">
        <v>4073</v>
      </c>
      <c r="L3718" s="239"/>
      <c r="M3718" s="239"/>
      <c r="N3718" s="239"/>
      <c r="O3718" s="239"/>
    </row>
    <row r="3719" spans="2:15" ht="29">
      <c r="B3719" s="251" t="s">
        <v>1438</v>
      </c>
      <c r="C3719" s="251" t="s">
        <v>4257</v>
      </c>
      <c r="D3719" s="251" t="s">
        <v>4183</v>
      </c>
      <c r="E3719" s="251"/>
      <c r="F3719" s="251"/>
      <c r="G3719" s="251"/>
      <c r="H3719" s="251"/>
      <c r="I3719" s="679">
        <v>10.73</v>
      </c>
      <c r="J3719" s="251" t="s">
        <v>956</v>
      </c>
      <c r="K3719" s="251" t="s">
        <v>4073</v>
      </c>
      <c r="L3719" s="239"/>
      <c r="M3719" s="239"/>
      <c r="N3719" s="239"/>
      <c r="O3719" s="239"/>
    </row>
    <row r="3720" spans="2:15" ht="29">
      <c r="B3720" s="251" t="s">
        <v>1438</v>
      </c>
      <c r="C3720" s="251" t="s">
        <v>4257</v>
      </c>
      <c r="D3720" s="251" t="s">
        <v>4183</v>
      </c>
      <c r="E3720" s="251"/>
      <c r="F3720" s="251"/>
      <c r="G3720" s="251"/>
      <c r="H3720" s="251"/>
      <c r="I3720" s="679">
        <v>10.752000000000001</v>
      </c>
      <c r="J3720" s="251" t="s">
        <v>956</v>
      </c>
      <c r="K3720" s="251" t="s">
        <v>4073</v>
      </c>
      <c r="L3720" s="239"/>
      <c r="M3720" s="239"/>
      <c r="N3720" s="239"/>
      <c r="O3720" s="239"/>
    </row>
    <row r="3721" spans="2:15" ht="29">
      <c r="B3721" s="251" t="s">
        <v>1438</v>
      </c>
      <c r="C3721" s="251" t="s">
        <v>4257</v>
      </c>
      <c r="D3721" s="251" t="s">
        <v>4183</v>
      </c>
      <c r="E3721" s="251"/>
      <c r="F3721" s="251"/>
      <c r="G3721" s="251"/>
      <c r="H3721" s="251"/>
      <c r="I3721" s="679">
        <v>12.88</v>
      </c>
      <c r="J3721" s="251" t="s">
        <v>956</v>
      </c>
      <c r="K3721" s="251" t="s">
        <v>4073</v>
      </c>
      <c r="L3721" s="239"/>
      <c r="M3721" s="239"/>
      <c r="N3721" s="239"/>
      <c r="O3721" s="239"/>
    </row>
    <row r="3722" spans="2:15" ht="29">
      <c r="B3722" s="251" t="s">
        <v>1438</v>
      </c>
      <c r="C3722" s="251" t="s">
        <v>4257</v>
      </c>
      <c r="D3722" s="251" t="s">
        <v>4183</v>
      </c>
      <c r="E3722" s="251"/>
      <c r="F3722" s="251"/>
      <c r="G3722" s="251"/>
      <c r="H3722" s="251"/>
      <c r="I3722" s="679">
        <v>14.993</v>
      </c>
      <c r="J3722" s="251" t="s">
        <v>956</v>
      </c>
      <c r="K3722" s="251" t="s">
        <v>4073</v>
      </c>
      <c r="L3722" s="239"/>
      <c r="M3722" s="239"/>
      <c r="N3722" s="239"/>
      <c r="O3722" s="239"/>
    </row>
    <row r="3723" spans="2:15" ht="29">
      <c r="B3723" s="251" t="s">
        <v>1438</v>
      </c>
      <c r="C3723" s="251" t="s">
        <v>4257</v>
      </c>
      <c r="D3723" s="251" t="s">
        <v>4183</v>
      </c>
      <c r="E3723" s="251"/>
      <c r="F3723" s="251"/>
      <c r="G3723" s="251"/>
      <c r="H3723" s="251"/>
      <c r="I3723" s="679">
        <v>15.875</v>
      </c>
      <c r="J3723" s="251" t="s">
        <v>956</v>
      </c>
      <c r="K3723" s="251" t="s">
        <v>4073</v>
      </c>
      <c r="L3723" s="239"/>
      <c r="M3723" s="239"/>
      <c r="N3723" s="239"/>
      <c r="O3723" s="239"/>
    </row>
    <row r="3724" spans="2:15" ht="29">
      <c r="B3724" s="251" t="s">
        <v>1438</v>
      </c>
      <c r="C3724" s="251" t="s">
        <v>4257</v>
      </c>
      <c r="D3724" s="251" t="s">
        <v>4183</v>
      </c>
      <c r="E3724" s="251"/>
      <c r="F3724" s="251"/>
      <c r="G3724" s="251"/>
      <c r="H3724" s="251"/>
      <c r="I3724" s="679">
        <v>17.026</v>
      </c>
      <c r="J3724" s="251" t="s">
        <v>956</v>
      </c>
      <c r="K3724" s="251" t="s">
        <v>4073</v>
      </c>
      <c r="L3724" s="239"/>
      <c r="M3724" s="239"/>
      <c r="N3724" s="239"/>
      <c r="O3724" s="239"/>
    </row>
    <row r="3725" spans="2:15" ht="29">
      <c r="B3725" s="251" t="s">
        <v>1438</v>
      </c>
      <c r="C3725" s="251" t="s">
        <v>4257</v>
      </c>
      <c r="D3725" s="251" t="s">
        <v>4012</v>
      </c>
      <c r="E3725" s="251"/>
      <c r="F3725" s="251"/>
      <c r="G3725" s="251"/>
      <c r="H3725" s="251"/>
      <c r="I3725" s="679">
        <v>7.1689999999999996</v>
      </c>
      <c r="J3725" s="251" t="s">
        <v>956</v>
      </c>
      <c r="K3725" s="251" t="s">
        <v>2495</v>
      </c>
      <c r="L3725" s="239"/>
      <c r="M3725" s="239"/>
      <c r="N3725" s="239"/>
      <c r="O3725" s="239"/>
    </row>
    <row r="3726" spans="2:15" ht="29">
      <c r="B3726" s="251" t="s">
        <v>1438</v>
      </c>
      <c r="C3726" s="251" t="s">
        <v>4257</v>
      </c>
      <c r="D3726" s="251" t="s">
        <v>4183</v>
      </c>
      <c r="E3726" s="251"/>
      <c r="F3726" s="251"/>
      <c r="G3726" s="251"/>
      <c r="H3726" s="251"/>
      <c r="I3726" s="679">
        <v>15.343999999999999</v>
      </c>
      <c r="J3726" s="251" t="s">
        <v>956</v>
      </c>
      <c r="K3726" s="251" t="s">
        <v>4073</v>
      </c>
      <c r="L3726" s="239"/>
      <c r="M3726" s="239"/>
      <c r="N3726" s="239"/>
      <c r="O3726" s="239"/>
    </row>
    <row r="3727" spans="2:15" ht="29">
      <c r="B3727" s="251" t="s">
        <v>1438</v>
      </c>
      <c r="C3727" s="251" t="s">
        <v>4257</v>
      </c>
      <c r="D3727" s="251" t="s">
        <v>4012</v>
      </c>
      <c r="E3727" s="251"/>
      <c r="F3727" s="251"/>
      <c r="G3727" s="251"/>
      <c r="H3727" s="251"/>
      <c r="I3727" s="679">
        <v>7.1689999999999996</v>
      </c>
      <c r="J3727" s="251" t="s">
        <v>956</v>
      </c>
      <c r="K3727" s="251" t="s">
        <v>2495</v>
      </c>
      <c r="L3727" s="239"/>
      <c r="M3727" s="239"/>
      <c r="N3727" s="239"/>
      <c r="O3727" s="239"/>
    </row>
    <row r="3728" spans="2:15" ht="29">
      <c r="B3728" s="251" t="s">
        <v>1438</v>
      </c>
      <c r="C3728" s="251" t="s">
        <v>4257</v>
      </c>
      <c r="D3728" s="251" t="s">
        <v>4183</v>
      </c>
      <c r="E3728" s="251"/>
      <c r="F3728" s="251"/>
      <c r="G3728" s="251"/>
      <c r="H3728" s="251"/>
      <c r="I3728" s="679">
        <v>10.582000000000001</v>
      </c>
      <c r="J3728" s="251" t="s">
        <v>956</v>
      </c>
      <c r="K3728" s="251" t="s">
        <v>4073</v>
      </c>
      <c r="L3728" s="239"/>
      <c r="M3728" s="239"/>
      <c r="N3728" s="239"/>
      <c r="O3728" s="239"/>
    </row>
    <row r="3729" spans="2:15" ht="29">
      <c r="B3729" s="251" t="s">
        <v>1438</v>
      </c>
      <c r="C3729" s="251" t="s">
        <v>4257</v>
      </c>
      <c r="D3729" s="251" t="s">
        <v>4183</v>
      </c>
      <c r="E3729" s="251"/>
      <c r="F3729" s="251"/>
      <c r="G3729" s="251"/>
      <c r="H3729" s="251"/>
      <c r="I3729" s="679">
        <v>14.551</v>
      </c>
      <c r="J3729" s="251" t="s">
        <v>956</v>
      </c>
      <c r="K3729" s="251" t="s">
        <v>4073</v>
      </c>
      <c r="L3729" s="239"/>
      <c r="M3729" s="239"/>
      <c r="N3729" s="239"/>
      <c r="O3729" s="239"/>
    </row>
    <row r="3730" spans="2:15" ht="29">
      <c r="B3730" s="251" t="s">
        <v>1438</v>
      </c>
      <c r="C3730" s="251" t="s">
        <v>4257</v>
      </c>
      <c r="D3730" s="251" t="s">
        <v>4183</v>
      </c>
      <c r="E3730" s="251"/>
      <c r="F3730" s="251"/>
      <c r="G3730" s="251"/>
      <c r="H3730" s="251"/>
      <c r="I3730" s="679">
        <v>14.815</v>
      </c>
      <c r="J3730" s="251" t="s">
        <v>956</v>
      </c>
      <c r="K3730" s="251" t="s">
        <v>4073</v>
      </c>
      <c r="L3730" s="239"/>
      <c r="M3730" s="239"/>
      <c r="N3730" s="239"/>
      <c r="O3730" s="239"/>
    </row>
    <row r="3731" spans="2:15" ht="29">
      <c r="B3731" s="251" t="s">
        <v>1438</v>
      </c>
      <c r="C3731" s="251" t="s">
        <v>4257</v>
      </c>
      <c r="D3731" s="251" t="s">
        <v>4183</v>
      </c>
      <c r="E3731" s="251"/>
      <c r="F3731" s="251"/>
      <c r="G3731" s="251"/>
      <c r="H3731" s="251"/>
      <c r="I3731" s="679">
        <v>15.872999999999999</v>
      </c>
      <c r="J3731" s="251" t="s">
        <v>956</v>
      </c>
      <c r="K3731" s="251" t="s">
        <v>4073</v>
      </c>
      <c r="L3731" s="239"/>
      <c r="M3731" s="239"/>
      <c r="N3731" s="239"/>
      <c r="O3731" s="239"/>
    </row>
    <row r="3732" spans="2:15" ht="29">
      <c r="B3732" s="251" t="s">
        <v>1438</v>
      </c>
      <c r="C3732" s="251" t="s">
        <v>4257</v>
      </c>
      <c r="D3732" s="251" t="s">
        <v>4183</v>
      </c>
      <c r="E3732" s="251"/>
      <c r="F3732" s="251"/>
      <c r="G3732" s="251"/>
      <c r="H3732" s="251"/>
      <c r="I3732" s="679">
        <v>10.472</v>
      </c>
      <c r="J3732" s="251" t="s">
        <v>956</v>
      </c>
      <c r="K3732" s="251" t="s">
        <v>4073</v>
      </c>
      <c r="L3732" s="239"/>
      <c r="M3732" s="239"/>
      <c r="N3732" s="239"/>
      <c r="O3732" s="239"/>
    </row>
    <row r="3733" spans="2:15" ht="29">
      <c r="B3733" s="251" t="s">
        <v>1438</v>
      </c>
      <c r="C3733" s="251" t="s">
        <v>4257</v>
      </c>
      <c r="D3733" s="251" t="s">
        <v>4183</v>
      </c>
      <c r="E3733" s="251"/>
      <c r="F3733" s="251"/>
      <c r="G3733" s="251"/>
      <c r="H3733" s="251"/>
      <c r="I3733" s="679">
        <v>14.816000000000001</v>
      </c>
      <c r="J3733" s="251" t="s">
        <v>956</v>
      </c>
      <c r="K3733" s="251" t="s">
        <v>4073</v>
      </c>
      <c r="L3733" s="239"/>
      <c r="M3733" s="239"/>
      <c r="N3733" s="239"/>
      <c r="O3733" s="239"/>
    </row>
    <row r="3734" spans="2:15">
      <c r="B3734" s="251" t="s">
        <v>1438</v>
      </c>
      <c r="C3734" s="251" t="s">
        <v>4338</v>
      </c>
      <c r="D3734" s="251" t="s">
        <v>957</v>
      </c>
      <c r="E3734" s="251"/>
      <c r="F3734" s="251"/>
      <c r="G3734" s="251" t="s">
        <v>4339</v>
      </c>
      <c r="H3734" s="251" t="s">
        <v>4340</v>
      </c>
      <c r="I3734" s="679">
        <v>3</v>
      </c>
      <c r="J3734" s="251" t="s">
        <v>4141</v>
      </c>
      <c r="K3734" s="251" t="s">
        <v>2495</v>
      </c>
      <c r="L3734" s="239"/>
      <c r="M3734" s="239"/>
      <c r="N3734" s="239"/>
      <c r="O3734" s="239"/>
    </row>
    <row r="3735" spans="2:15">
      <c r="B3735" s="251" t="s">
        <v>1438</v>
      </c>
      <c r="C3735" s="251" t="s">
        <v>4338</v>
      </c>
      <c r="D3735" s="251" t="s">
        <v>4008</v>
      </c>
      <c r="E3735" s="251"/>
      <c r="F3735" s="251"/>
      <c r="G3735" s="251"/>
      <c r="H3735" s="251"/>
      <c r="I3735" s="679">
        <v>14.1</v>
      </c>
      <c r="J3735" s="251" t="s">
        <v>956</v>
      </c>
      <c r="K3735" s="251" t="s">
        <v>2495</v>
      </c>
      <c r="L3735" s="239"/>
      <c r="M3735" s="239"/>
      <c r="N3735" s="239"/>
      <c r="O3735" s="239"/>
    </row>
    <row r="3736" spans="2:15">
      <c r="B3736" s="251" t="s">
        <v>1438</v>
      </c>
      <c r="C3736" s="251" t="s">
        <v>4338</v>
      </c>
      <c r="D3736" s="251" t="s">
        <v>4008</v>
      </c>
      <c r="E3736" s="251"/>
      <c r="F3736" s="251"/>
      <c r="G3736" s="251"/>
      <c r="H3736" s="251"/>
      <c r="I3736" s="679">
        <v>9.3759999999999994</v>
      </c>
      <c r="J3736" s="251" t="s">
        <v>956</v>
      </c>
      <c r="K3736" s="251" t="s">
        <v>2495</v>
      </c>
      <c r="L3736" s="239"/>
      <c r="M3736" s="239"/>
      <c r="N3736" s="239"/>
      <c r="O3736" s="239"/>
    </row>
    <row r="3737" spans="2:15">
      <c r="B3737" s="251" t="s">
        <v>1438</v>
      </c>
      <c r="C3737" s="251" t="s">
        <v>4338</v>
      </c>
      <c r="D3737" s="251" t="s">
        <v>4008</v>
      </c>
      <c r="E3737" s="251"/>
      <c r="F3737" s="251"/>
      <c r="G3737" s="251"/>
      <c r="H3737" s="251"/>
      <c r="I3737" s="679">
        <v>9.3989999999999991</v>
      </c>
      <c r="J3737" s="251" t="s">
        <v>956</v>
      </c>
      <c r="K3737" s="251" t="s">
        <v>2495</v>
      </c>
      <c r="L3737" s="239"/>
      <c r="M3737" s="239"/>
      <c r="N3737" s="239"/>
      <c r="O3737" s="239"/>
    </row>
    <row r="3738" spans="2:15">
      <c r="B3738" s="251" t="s">
        <v>1438</v>
      </c>
      <c r="C3738" s="251" t="s">
        <v>4338</v>
      </c>
      <c r="D3738" s="251" t="s">
        <v>4008</v>
      </c>
      <c r="E3738" s="251"/>
      <c r="F3738" s="251"/>
      <c r="G3738" s="251"/>
      <c r="H3738" s="251"/>
      <c r="I3738" s="679">
        <v>12.34</v>
      </c>
      <c r="J3738" s="251" t="s">
        <v>956</v>
      </c>
      <c r="K3738" s="251" t="s">
        <v>2495</v>
      </c>
      <c r="L3738" s="239"/>
      <c r="M3738" s="239"/>
      <c r="N3738" s="239"/>
      <c r="O3738" s="239"/>
    </row>
    <row r="3739" spans="2:15">
      <c r="B3739" s="251" t="s">
        <v>1438</v>
      </c>
      <c r="C3739" s="251" t="s">
        <v>4338</v>
      </c>
      <c r="D3739" s="251" t="s">
        <v>4008</v>
      </c>
      <c r="E3739" s="251"/>
      <c r="F3739" s="251"/>
      <c r="G3739" s="251"/>
      <c r="H3739" s="251"/>
      <c r="I3739" s="679">
        <v>14.59</v>
      </c>
      <c r="J3739" s="251" t="s">
        <v>956</v>
      </c>
      <c r="K3739" s="251" t="s">
        <v>2495</v>
      </c>
      <c r="L3739" s="239"/>
      <c r="M3739" s="239"/>
      <c r="N3739" s="239"/>
      <c r="O3739" s="239"/>
    </row>
    <row r="3740" spans="2:15">
      <c r="B3740" s="251" t="s">
        <v>1438</v>
      </c>
      <c r="C3740" s="251" t="s">
        <v>4338</v>
      </c>
      <c r="D3740" s="251" t="s">
        <v>4008</v>
      </c>
      <c r="E3740" s="251"/>
      <c r="F3740" s="251"/>
      <c r="G3740" s="251"/>
      <c r="H3740" s="251"/>
      <c r="I3740" s="679">
        <v>9.3989999999999991</v>
      </c>
      <c r="J3740" s="251" t="s">
        <v>956</v>
      </c>
      <c r="K3740" s="251" t="s">
        <v>2495</v>
      </c>
      <c r="L3740" s="239"/>
      <c r="M3740" s="239"/>
      <c r="N3740" s="239"/>
      <c r="O3740" s="239"/>
    </row>
    <row r="3741" spans="2:15">
      <c r="B3741" s="251" t="s">
        <v>1438</v>
      </c>
      <c r="C3741" s="251" t="s">
        <v>4338</v>
      </c>
      <c r="D3741" s="251" t="s">
        <v>4008</v>
      </c>
      <c r="E3741" s="251"/>
      <c r="F3741" s="251"/>
      <c r="G3741" s="251"/>
      <c r="H3741" s="251"/>
      <c r="I3741" s="679">
        <v>6.7889999999999997</v>
      </c>
      <c r="J3741" s="251" t="s">
        <v>956</v>
      </c>
      <c r="K3741" s="251" t="s">
        <v>2495</v>
      </c>
      <c r="L3741" s="239"/>
      <c r="M3741" s="239"/>
      <c r="N3741" s="239"/>
      <c r="O3741" s="239"/>
    </row>
    <row r="3742" spans="2:15">
      <c r="B3742" s="251" t="s">
        <v>1438</v>
      </c>
      <c r="C3742" s="251" t="s">
        <v>4338</v>
      </c>
      <c r="D3742" s="251" t="s">
        <v>4008</v>
      </c>
      <c r="E3742" s="251"/>
      <c r="F3742" s="251"/>
      <c r="G3742" s="251"/>
      <c r="H3742" s="251"/>
      <c r="I3742" s="679">
        <v>16.588000000000001</v>
      </c>
      <c r="J3742" s="251" t="s">
        <v>956</v>
      </c>
      <c r="K3742" s="251" t="s">
        <v>2495</v>
      </c>
      <c r="L3742" s="239"/>
      <c r="M3742" s="239"/>
      <c r="N3742" s="239"/>
      <c r="O3742" s="239"/>
    </row>
    <row r="3743" spans="2:15">
      <c r="B3743" s="251" t="s">
        <v>1438</v>
      </c>
      <c r="C3743" s="251" t="s">
        <v>4338</v>
      </c>
      <c r="D3743" s="251" t="s">
        <v>4008</v>
      </c>
      <c r="E3743" s="251"/>
      <c r="F3743" s="251"/>
      <c r="G3743" s="251"/>
      <c r="H3743" s="251"/>
      <c r="I3743" s="679">
        <v>4.7</v>
      </c>
      <c r="J3743" s="251" t="s">
        <v>956</v>
      </c>
      <c r="K3743" s="251" t="s">
        <v>2495</v>
      </c>
      <c r="L3743" s="239"/>
      <c r="M3743" s="239"/>
      <c r="N3743" s="239"/>
      <c r="O3743" s="239"/>
    </row>
    <row r="3744" spans="2:15" ht="29">
      <c r="B3744" s="251" t="s">
        <v>1438</v>
      </c>
      <c r="C3744" s="251" t="s">
        <v>4341</v>
      </c>
      <c r="D3744" s="251" t="s">
        <v>4008</v>
      </c>
      <c r="E3744" s="251"/>
      <c r="F3744" s="251"/>
      <c r="G3744" s="251"/>
      <c r="H3744" s="251"/>
      <c r="I3744" s="679">
        <v>428.41</v>
      </c>
      <c r="J3744" s="251" t="s">
        <v>956</v>
      </c>
      <c r="K3744" s="251" t="s">
        <v>2495</v>
      </c>
      <c r="L3744" s="239"/>
      <c r="M3744" s="239"/>
      <c r="N3744" s="239"/>
      <c r="O3744" s="239"/>
    </row>
    <row r="3745" spans="2:15" ht="29">
      <c r="B3745" s="251" t="s">
        <v>1438</v>
      </c>
      <c r="C3745" s="251" t="s">
        <v>4341</v>
      </c>
      <c r="D3745" s="251" t="s">
        <v>4012</v>
      </c>
      <c r="E3745" s="251"/>
      <c r="F3745" s="251"/>
      <c r="G3745" s="251"/>
      <c r="H3745" s="251"/>
      <c r="I3745" s="679">
        <v>42.51</v>
      </c>
      <c r="J3745" s="251" t="s">
        <v>956</v>
      </c>
      <c r="K3745" s="251" t="s">
        <v>2495</v>
      </c>
      <c r="L3745" s="239"/>
      <c r="M3745" s="239"/>
      <c r="N3745" s="239"/>
      <c r="O3745" s="239"/>
    </row>
    <row r="3746" spans="2:15" ht="29">
      <c r="B3746" s="251" t="s">
        <v>1438</v>
      </c>
      <c r="C3746" s="251" t="s">
        <v>4341</v>
      </c>
      <c r="D3746" s="251" t="s">
        <v>4008</v>
      </c>
      <c r="E3746" s="251"/>
      <c r="F3746" s="251"/>
      <c r="G3746" s="251"/>
      <c r="H3746" s="251"/>
      <c r="I3746" s="679">
        <v>395.84300000000002</v>
      </c>
      <c r="J3746" s="251" t="s">
        <v>956</v>
      </c>
      <c r="K3746" s="251" t="s">
        <v>2495</v>
      </c>
      <c r="L3746" s="239"/>
      <c r="M3746" s="239"/>
      <c r="N3746" s="239"/>
      <c r="O3746" s="239"/>
    </row>
    <row r="3747" spans="2:15" ht="29">
      <c r="B3747" s="251" t="s">
        <v>1438</v>
      </c>
      <c r="C3747" s="251" t="s">
        <v>4341</v>
      </c>
      <c r="D3747" s="251" t="s">
        <v>4012</v>
      </c>
      <c r="E3747" s="251"/>
      <c r="F3747" s="251"/>
      <c r="G3747" s="251"/>
      <c r="H3747" s="251"/>
      <c r="I3747" s="679">
        <v>31</v>
      </c>
      <c r="J3747" s="251" t="s">
        <v>956</v>
      </c>
      <c r="K3747" s="251" t="s">
        <v>2495</v>
      </c>
      <c r="L3747" s="239"/>
      <c r="M3747" s="239"/>
      <c r="N3747" s="239"/>
      <c r="O3747" s="239"/>
    </row>
    <row r="3748" spans="2:15" ht="29">
      <c r="B3748" s="251" t="s">
        <v>1438</v>
      </c>
      <c r="C3748" s="251" t="s">
        <v>4341</v>
      </c>
      <c r="D3748" s="251" t="s">
        <v>949</v>
      </c>
      <c r="E3748" s="251"/>
      <c r="F3748" s="251"/>
      <c r="G3748" s="251" t="s">
        <v>4342</v>
      </c>
      <c r="H3748" s="251" t="s">
        <v>4343</v>
      </c>
      <c r="I3748" s="679">
        <v>828</v>
      </c>
      <c r="J3748" s="251" t="s">
        <v>4153</v>
      </c>
      <c r="K3748" s="251" t="s">
        <v>2495</v>
      </c>
      <c r="L3748" s="239"/>
      <c r="M3748" s="239"/>
      <c r="N3748" s="239"/>
      <c r="O3748" s="239"/>
    </row>
    <row r="3749" spans="2:15" ht="29">
      <c r="B3749" s="251" t="s">
        <v>1438</v>
      </c>
      <c r="C3749" s="251" t="s">
        <v>4341</v>
      </c>
      <c r="D3749" s="251" t="s">
        <v>949</v>
      </c>
      <c r="E3749" s="251"/>
      <c r="F3749" s="251"/>
      <c r="G3749" s="251" t="s">
        <v>4342</v>
      </c>
      <c r="H3749" s="251" t="s">
        <v>4343</v>
      </c>
      <c r="I3749" s="679">
        <v>432</v>
      </c>
      <c r="J3749" s="251" t="s">
        <v>4153</v>
      </c>
      <c r="K3749" s="251" t="s">
        <v>2495</v>
      </c>
      <c r="L3749" s="239"/>
      <c r="M3749" s="239"/>
      <c r="N3749" s="239"/>
      <c r="O3749" s="239"/>
    </row>
    <row r="3750" spans="2:15" ht="29">
      <c r="B3750" s="251" t="s">
        <v>1438</v>
      </c>
      <c r="C3750" s="251" t="s">
        <v>4341</v>
      </c>
      <c r="D3750" s="251" t="s">
        <v>941</v>
      </c>
      <c r="E3750" s="251"/>
      <c r="F3750" s="251"/>
      <c r="G3750" s="251" t="s">
        <v>4344</v>
      </c>
      <c r="H3750" s="251" t="s">
        <v>4345</v>
      </c>
      <c r="I3750" s="679">
        <v>3</v>
      </c>
      <c r="J3750" s="251" t="s">
        <v>944</v>
      </c>
      <c r="K3750" s="251" t="s">
        <v>2495</v>
      </c>
      <c r="L3750" s="239"/>
      <c r="M3750" s="239"/>
      <c r="N3750" s="239"/>
      <c r="O3750" s="239"/>
    </row>
    <row r="3751" spans="2:15">
      <c r="B3751" s="251" t="s">
        <v>1438</v>
      </c>
      <c r="C3751" s="251" t="s">
        <v>4346</v>
      </c>
      <c r="D3751" s="251" t="s">
        <v>941</v>
      </c>
      <c r="E3751" s="251"/>
      <c r="F3751" s="251"/>
      <c r="G3751" s="251" t="s">
        <v>4347</v>
      </c>
      <c r="H3751" s="251" t="s">
        <v>4348</v>
      </c>
      <c r="I3751" s="679">
        <v>33</v>
      </c>
      <c r="J3751" s="251" t="s">
        <v>944</v>
      </c>
      <c r="K3751" s="251" t="s">
        <v>2495</v>
      </c>
      <c r="L3751" s="239"/>
      <c r="M3751" s="239"/>
      <c r="N3751" s="239"/>
      <c r="O3751" s="239"/>
    </row>
    <row r="3752" spans="2:15">
      <c r="B3752" s="251" t="s">
        <v>1438</v>
      </c>
      <c r="C3752" s="251" t="s">
        <v>4346</v>
      </c>
      <c r="D3752" s="251" t="s">
        <v>4022</v>
      </c>
      <c r="E3752" s="251"/>
      <c r="F3752" s="251"/>
      <c r="G3752" s="251" t="s">
        <v>4347</v>
      </c>
      <c r="H3752" s="251" t="s">
        <v>4348</v>
      </c>
      <c r="I3752" s="679">
        <v>90</v>
      </c>
      <c r="J3752" s="251" t="s">
        <v>944</v>
      </c>
      <c r="K3752" s="251" t="s">
        <v>2495</v>
      </c>
      <c r="L3752" s="239"/>
      <c r="M3752" s="239"/>
      <c r="N3752" s="239"/>
      <c r="O3752" s="239"/>
    </row>
    <row r="3753" spans="2:15">
      <c r="B3753" s="251" t="s">
        <v>1438</v>
      </c>
      <c r="C3753" s="251" t="s">
        <v>4346</v>
      </c>
      <c r="D3753" s="251" t="s">
        <v>948</v>
      </c>
      <c r="E3753" s="251"/>
      <c r="F3753" s="251"/>
      <c r="G3753" s="251" t="s">
        <v>4347</v>
      </c>
      <c r="H3753" s="251" t="s">
        <v>4348</v>
      </c>
      <c r="I3753" s="679">
        <v>48</v>
      </c>
      <c r="J3753" s="251" t="s">
        <v>944</v>
      </c>
      <c r="K3753" s="251" t="s">
        <v>2495</v>
      </c>
      <c r="L3753" s="239"/>
      <c r="M3753" s="239"/>
      <c r="N3753" s="239"/>
      <c r="O3753" s="239"/>
    </row>
    <row r="3754" spans="2:15">
      <c r="B3754" s="251" t="s">
        <v>1438</v>
      </c>
      <c r="C3754" s="251" t="s">
        <v>4346</v>
      </c>
      <c r="D3754" s="251" t="s">
        <v>957</v>
      </c>
      <c r="E3754" s="251"/>
      <c r="F3754" s="251"/>
      <c r="G3754" s="251" t="s">
        <v>4349</v>
      </c>
      <c r="H3754" s="251" t="s">
        <v>4350</v>
      </c>
      <c r="I3754" s="679">
        <v>16500</v>
      </c>
      <c r="J3754" s="251" t="s">
        <v>4153</v>
      </c>
      <c r="K3754" s="251" t="s">
        <v>2495</v>
      </c>
      <c r="L3754" s="239"/>
      <c r="M3754" s="239"/>
      <c r="N3754" s="239"/>
      <c r="O3754" s="239"/>
    </row>
    <row r="3755" spans="2:15">
      <c r="B3755" s="251" t="s">
        <v>1438</v>
      </c>
      <c r="C3755" s="251" t="s">
        <v>4346</v>
      </c>
      <c r="D3755" s="251" t="s">
        <v>4012</v>
      </c>
      <c r="E3755" s="251"/>
      <c r="F3755" s="251"/>
      <c r="G3755" s="251" t="s">
        <v>4351</v>
      </c>
      <c r="H3755" s="251" t="s">
        <v>4352</v>
      </c>
      <c r="I3755" s="679">
        <v>76.739999999999995</v>
      </c>
      <c r="J3755" s="251" t="s">
        <v>956</v>
      </c>
      <c r="K3755" s="251" t="s">
        <v>2495</v>
      </c>
      <c r="L3755" s="239"/>
      <c r="M3755" s="239"/>
      <c r="N3755" s="239"/>
      <c r="O3755" s="239"/>
    </row>
    <row r="3756" spans="2:15">
      <c r="B3756" s="251" t="s">
        <v>1438</v>
      </c>
      <c r="C3756" s="251" t="s">
        <v>4353</v>
      </c>
      <c r="D3756" s="251" t="s">
        <v>4008</v>
      </c>
      <c r="E3756" s="251"/>
      <c r="F3756" s="251"/>
      <c r="G3756" s="251" t="s">
        <v>4354</v>
      </c>
      <c r="H3756" s="251" t="s">
        <v>4355</v>
      </c>
      <c r="I3756" s="679">
        <v>13.186</v>
      </c>
      <c r="J3756" s="251" t="s">
        <v>956</v>
      </c>
      <c r="K3756" s="251" t="s">
        <v>2495</v>
      </c>
      <c r="L3756" s="239"/>
      <c r="M3756" s="239"/>
      <c r="N3756" s="239"/>
      <c r="O3756" s="239"/>
    </row>
    <row r="3757" spans="2:15">
      <c r="B3757" s="251" t="s">
        <v>1438</v>
      </c>
      <c r="C3757" s="251" t="s">
        <v>4353</v>
      </c>
      <c r="D3757" s="251" t="s">
        <v>4008</v>
      </c>
      <c r="E3757" s="251"/>
      <c r="F3757" s="251"/>
      <c r="G3757" s="251" t="s">
        <v>4354</v>
      </c>
      <c r="H3757" s="251" t="s">
        <v>4355</v>
      </c>
      <c r="I3757" s="679">
        <v>14.061999999999999</v>
      </c>
      <c r="J3757" s="251" t="s">
        <v>956</v>
      </c>
      <c r="K3757" s="251" t="s">
        <v>2495</v>
      </c>
      <c r="L3757" s="239"/>
      <c r="M3757" s="239"/>
      <c r="N3757" s="239"/>
      <c r="O3757" s="239"/>
    </row>
    <row r="3758" spans="2:15">
      <c r="B3758" s="251" t="s">
        <v>1438</v>
      </c>
      <c r="C3758" s="251" t="s">
        <v>4353</v>
      </c>
      <c r="D3758" s="251" t="s">
        <v>4008</v>
      </c>
      <c r="E3758" s="251"/>
      <c r="F3758" s="251"/>
      <c r="G3758" s="251" t="s">
        <v>4354</v>
      </c>
      <c r="H3758" s="251" t="s">
        <v>4355</v>
      </c>
      <c r="I3758" s="679">
        <v>12.08</v>
      </c>
      <c r="J3758" s="251" t="s">
        <v>956</v>
      </c>
      <c r="K3758" s="251" t="s">
        <v>2495</v>
      </c>
      <c r="L3758" s="239"/>
      <c r="M3758" s="239"/>
      <c r="N3758" s="239"/>
      <c r="O3758" s="239"/>
    </row>
    <row r="3759" spans="2:15">
      <c r="B3759" s="251" t="s">
        <v>1438</v>
      </c>
      <c r="C3759" s="251" t="s">
        <v>4353</v>
      </c>
      <c r="D3759" s="251" t="s">
        <v>4013</v>
      </c>
      <c r="E3759" s="251"/>
      <c r="F3759" s="251"/>
      <c r="G3759" s="251" t="s">
        <v>4356</v>
      </c>
      <c r="H3759" s="251" t="s">
        <v>4357</v>
      </c>
      <c r="I3759" s="679">
        <v>6</v>
      </c>
      <c r="J3759" s="251" t="s">
        <v>944</v>
      </c>
      <c r="K3759" s="251" t="s">
        <v>2495</v>
      </c>
      <c r="L3759" s="239"/>
      <c r="M3759" s="239"/>
      <c r="N3759" s="239"/>
      <c r="O3759" s="239"/>
    </row>
    <row r="3760" spans="2:15">
      <c r="B3760" s="251" t="s">
        <v>1438</v>
      </c>
      <c r="C3760" s="251" t="s">
        <v>4353</v>
      </c>
      <c r="D3760" s="251" t="s">
        <v>4012</v>
      </c>
      <c r="E3760" s="251"/>
      <c r="F3760" s="251"/>
      <c r="G3760" s="251" t="s">
        <v>4354</v>
      </c>
      <c r="H3760" s="251" t="s">
        <v>4355</v>
      </c>
      <c r="I3760" s="679">
        <v>7.4870000000000001</v>
      </c>
      <c r="J3760" s="251" t="s">
        <v>956</v>
      </c>
      <c r="K3760" s="251" t="s">
        <v>2495</v>
      </c>
      <c r="L3760" s="239"/>
      <c r="M3760" s="239"/>
      <c r="N3760" s="239"/>
      <c r="O3760" s="239"/>
    </row>
    <row r="3761" spans="2:15">
      <c r="B3761" s="251" t="s">
        <v>1438</v>
      </c>
      <c r="C3761" s="251" t="s">
        <v>4353</v>
      </c>
      <c r="D3761" s="251" t="s">
        <v>941</v>
      </c>
      <c r="E3761" s="251"/>
      <c r="F3761" s="251"/>
      <c r="G3761" s="251" t="s">
        <v>4358</v>
      </c>
      <c r="H3761" s="251" t="s">
        <v>4359</v>
      </c>
      <c r="I3761" s="679">
        <v>10</v>
      </c>
      <c r="J3761" s="251" t="s">
        <v>944</v>
      </c>
      <c r="K3761" s="251" t="s">
        <v>2495</v>
      </c>
      <c r="L3761" s="239"/>
      <c r="M3761" s="239"/>
      <c r="N3761" s="239"/>
      <c r="O3761" s="239"/>
    </row>
    <row r="3762" spans="2:15">
      <c r="B3762" s="251" t="s">
        <v>1438</v>
      </c>
      <c r="C3762" s="251" t="s">
        <v>4353</v>
      </c>
      <c r="D3762" s="251" t="s">
        <v>953</v>
      </c>
      <c r="E3762" s="251"/>
      <c r="F3762" s="251"/>
      <c r="G3762" s="251" t="s">
        <v>4358</v>
      </c>
      <c r="H3762" s="251" t="s">
        <v>4359</v>
      </c>
      <c r="I3762" s="679">
        <v>10</v>
      </c>
      <c r="J3762" s="251" t="s">
        <v>944</v>
      </c>
      <c r="K3762" s="251" t="s">
        <v>2495</v>
      </c>
      <c r="L3762" s="239"/>
      <c r="M3762" s="239"/>
      <c r="N3762" s="239"/>
      <c r="O3762" s="239"/>
    </row>
    <row r="3763" spans="2:15">
      <c r="B3763" s="251" t="s">
        <v>1438</v>
      </c>
      <c r="C3763" s="251" t="s">
        <v>4353</v>
      </c>
      <c r="D3763" s="251" t="s">
        <v>4008</v>
      </c>
      <c r="E3763" s="251"/>
      <c r="F3763" s="251"/>
      <c r="G3763" s="251" t="s">
        <v>4354</v>
      </c>
      <c r="H3763" s="251" t="s">
        <v>4355</v>
      </c>
      <c r="I3763" s="679">
        <v>15.446999999999999</v>
      </c>
      <c r="J3763" s="251" t="s">
        <v>956</v>
      </c>
      <c r="K3763" s="251" t="s">
        <v>2495</v>
      </c>
      <c r="L3763" s="239"/>
      <c r="M3763" s="239"/>
      <c r="N3763" s="239"/>
      <c r="O3763" s="239"/>
    </row>
    <row r="3764" spans="2:15">
      <c r="B3764" s="251" t="s">
        <v>1438</v>
      </c>
      <c r="C3764" s="251" t="s">
        <v>4353</v>
      </c>
      <c r="D3764" s="251" t="s">
        <v>4013</v>
      </c>
      <c r="E3764" s="251"/>
      <c r="F3764" s="251"/>
      <c r="G3764" s="251" t="s">
        <v>4356</v>
      </c>
      <c r="H3764" s="251" t="s">
        <v>4357</v>
      </c>
      <c r="I3764" s="679">
        <v>6</v>
      </c>
      <c r="J3764" s="251" t="s">
        <v>944</v>
      </c>
      <c r="K3764" s="251" t="s">
        <v>2495</v>
      </c>
      <c r="L3764" s="239"/>
      <c r="M3764" s="239"/>
      <c r="N3764" s="239"/>
      <c r="O3764" s="239"/>
    </row>
    <row r="3765" spans="2:15">
      <c r="B3765" s="251" t="s">
        <v>1438</v>
      </c>
      <c r="C3765" s="251" t="s">
        <v>4353</v>
      </c>
      <c r="D3765" s="251" t="s">
        <v>4013</v>
      </c>
      <c r="E3765" s="251"/>
      <c r="F3765" s="251"/>
      <c r="G3765" s="251" t="s">
        <v>4356</v>
      </c>
      <c r="H3765" s="251" t="s">
        <v>4357</v>
      </c>
      <c r="I3765" s="679">
        <v>9</v>
      </c>
      <c r="J3765" s="251" t="s">
        <v>944</v>
      </c>
      <c r="K3765" s="251" t="s">
        <v>2495</v>
      </c>
      <c r="L3765" s="239"/>
      <c r="M3765" s="239"/>
      <c r="N3765" s="239"/>
      <c r="O3765" s="239"/>
    </row>
    <row r="3766" spans="2:15">
      <c r="B3766" s="251" t="s">
        <v>1438</v>
      </c>
      <c r="C3766" s="251" t="s">
        <v>4353</v>
      </c>
      <c r="D3766" s="251" t="s">
        <v>4008</v>
      </c>
      <c r="E3766" s="251"/>
      <c r="F3766" s="251"/>
      <c r="G3766" s="251" t="s">
        <v>4354</v>
      </c>
      <c r="H3766" s="251" t="s">
        <v>4355</v>
      </c>
      <c r="I3766" s="679">
        <v>15.266999999999999</v>
      </c>
      <c r="J3766" s="251" t="s">
        <v>956</v>
      </c>
      <c r="K3766" s="251" t="s">
        <v>2495</v>
      </c>
      <c r="L3766" s="239"/>
      <c r="M3766" s="239"/>
      <c r="N3766" s="239"/>
      <c r="O3766" s="239"/>
    </row>
    <row r="3767" spans="2:15">
      <c r="B3767" s="251" t="s">
        <v>1438</v>
      </c>
      <c r="C3767" s="251" t="s">
        <v>4353</v>
      </c>
      <c r="D3767" s="251" t="s">
        <v>4013</v>
      </c>
      <c r="E3767" s="251"/>
      <c r="F3767" s="251"/>
      <c r="G3767" s="251" t="s">
        <v>4356</v>
      </c>
      <c r="H3767" s="251" t="s">
        <v>4357</v>
      </c>
      <c r="I3767" s="679">
        <v>7</v>
      </c>
      <c r="J3767" s="251" t="s">
        <v>944</v>
      </c>
      <c r="K3767" s="251" t="s">
        <v>2495</v>
      </c>
      <c r="L3767" s="239"/>
      <c r="M3767" s="239"/>
      <c r="N3767" s="239"/>
      <c r="O3767" s="239"/>
    </row>
    <row r="3768" spans="2:15">
      <c r="B3768" s="251" t="s">
        <v>1438</v>
      </c>
      <c r="C3768" s="251" t="s">
        <v>4353</v>
      </c>
      <c r="D3768" s="251" t="s">
        <v>4013</v>
      </c>
      <c r="E3768" s="251"/>
      <c r="F3768" s="251"/>
      <c r="G3768" s="251" t="s">
        <v>4356</v>
      </c>
      <c r="H3768" s="251" t="s">
        <v>4357</v>
      </c>
      <c r="I3768" s="679">
        <v>7</v>
      </c>
      <c r="J3768" s="251" t="s">
        <v>944</v>
      </c>
      <c r="K3768" s="251" t="s">
        <v>2495</v>
      </c>
      <c r="L3768" s="239"/>
      <c r="M3768" s="239"/>
      <c r="N3768" s="239"/>
      <c r="O3768" s="239"/>
    </row>
    <row r="3769" spans="2:15">
      <c r="B3769" s="251" t="s">
        <v>1438</v>
      </c>
      <c r="C3769" s="251" t="s">
        <v>4353</v>
      </c>
      <c r="D3769" s="251" t="s">
        <v>4008</v>
      </c>
      <c r="E3769" s="251"/>
      <c r="F3769" s="251"/>
      <c r="G3769" s="251" t="s">
        <v>4354</v>
      </c>
      <c r="H3769" s="251" t="s">
        <v>4355</v>
      </c>
      <c r="I3769" s="679">
        <v>15.625</v>
      </c>
      <c r="J3769" s="251" t="s">
        <v>956</v>
      </c>
      <c r="K3769" s="251" t="s">
        <v>2495</v>
      </c>
      <c r="L3769" s="239"/>
      <c r="M3769" s="239"/>
      <c r="N3769" s="239"/>
      <c r="O3769" s="239"/>
    </row>
    <row r="3770" spans="2:15">
      <c r="B3770" s="251" t="s">
        <v>1438</v>
      </c>
      <c r="C3770" s="251" t="s">
        <v>4353</v>
      </c>
      <c r="D3770" s="251" t="s">
        <v>4008</v>
      </c>
      <c r="E3770" s="251"/>
      <c r="F3770" s="251"/>
      <c r="G3770" s="251" t="s">
        <v>4354</v>
      </c>
      <c r="H3770" s="251" t="s">
        <v>4355</v>
      </c>
      <c r="I3770" s="679">
        <v>10.545999999999999</v>
      </c>
      <c r="J3770" s="251" t="s">
        <v>956</v>
      </c>
      <c r="K3770" s="251" t="s">
        <v>2495</v>
      </c>
      <c r="L3770" s="239"/>
      <c r="M3770" s="239"/>
      <c r="N3770" s="239"/>
      <c r="O3770" s="239"/>
    </row>
    <row r="3771" spans="2:15">
      <c r="B3771" s="251" t="s">
        <v>1438</v>
      </c>
      <c r="C3771" s="251" t="s">
        <v>4353</v>
      </c>
      <c r="D3771" s="251" t="s">
        <v>4008</v>
      </c>
      <c r="E3771" s="251"/>
      <c r="F3771" s="251"/>
      <c r="G3771" s="251" t="s">
        <v>4354</v>
      </c>
      <c r="H3771" s="251" t="s">
        <v>4355</v>
      </c>
      <c r="I3771" s="679">
        <v>38.389000000000003</v>
      </c>
      <c r="J3771" s="251" t="s">
        <v>956</v>
      </c>
      <c r="K3771" s="251" t="s">
        <v>2495</v>
      </c>
      <c r="L3771" s="239"/>
      <c r="M3771" s="239"/>
      <c r="N3771" s="239"/>
      <c r="O3771" s="239"/>
    </row>
    <row r="3772" spans="2:15">
      <c r="B3772" s="251" t="s">
        <v>1438</v>
      </c>
      <c r="C3772" s="251" t="s">
        <v>4353</v>
      </c>
      <c r="D3772" s="251" t="s">
        <v>4008</v>
      </c>
      <c r="E3772" s="251"/>
      <c r="F3772" s="251"/>
      <c r="G3772" s="251" t="s">
        <v>4354</v>
      </c>
      <c r="H3772" s="251" t="s">
        <v>4355</v>
      </c>
      <c r="I3772" s="679">
        <v>12.247</v>
      </c>
      <c r="J3772" s="251" t="s">
        <v>956</v>
      </c>
      <c r="K3772" s="251" t="s">
        <v>2495</v>
      </c>
      <c r="L3772" s="239"/>
      <c r="M3772" s="239"/>
      <c r="N3772" s="239"/>
      <c r="O3772" s="239"/>
    </row>
    <row r="3773" spans="2:15">
      <c r="B3773" s="251" t="s">
        <v>1438</v>
      </c>
      <c r="C3773" s="251" t="s">
        <v>4353</v>
      </c>
      <c r="D3773" s="251" t="s">
        <v>4013</v>
      </c>
      <c r="E3773" s="251"/>
      <c r="F3773" s="251"/>
      <c r="G3773" s="251" t="s">
        <v>4356</v>
      </c>
      <c r="H3773" s="251" t="s">
        <v>4357</v>
      </c>
      <c r="I3773" s="679">
        <v>9</v>
      </c>
      <c r="J3773" s="251" t="s">
        <v>944</v>
      </c>
      <c r="K3773" s="251" t="s">
        <v>2495</v>
      </c>
      <c r="L3773" s="239"/>
      <c r="M3773" s="239"/>
      <c r="N3773" s="239"/>
      <c r="O3773" s="239"/>
    </row>
    <row r="3774" spans="2:15">
      <c r="B3774" s="251" t="s">
        <v>1438</v>
      </c>
      <c r="C3774" s="251" t="s">
        <v>4353</v>
      </c>
      <c r="D3774" s="251" t="s">
        <v>4013</v>
      </c>
      <c r="E3774" s="251"/>
      <c r="F3774" s="251"/>
      <c r="G3774" s="251" t="s">
        <v>4356</v>
      </c>
      <c r="H3774" s="251" t="s">
        <v>4357</v>
      </c>
      <c r="I3774" s="679">
        <v>11</v>
      </c>
      <c r="J3774" s="251" t="s">
        <v>944</v>
      </c>
      <c r="K3774" s="251" t="s">
        <v>2495</v>
      </c>
      <c r="L3774" s="239"/>
      <c r="M3774" s="239"/>
      <c r="N3774" s="239"/>
      <c r="O3774" s="239"/>
    </row>
    <row r="3775" spans="2:15">
      <c r="B3775" s="251" t="s">
        <v>1438</v>
      </c>
      <c r="C3775" s="251" t="s">
        <v>4353</v>
      </c>
      <c r="D3775" s="251" t="s">
        <v>4013</v>
      </c>
      <c r="E3775" s="251"/>
      <c r="F3775" s="251"/>
      <c r="G3775" s="251" t="s">
        <v>4356</v>
      </c>
      <c r="H3775" s="251" t="s">
        <v>4357</v>
      </c>
      <c r="I3775" s="679">
        <v>7</v>
      </c>
      <c r="J3775" s="251" t="s">
        <v>944</v>
      </c>
      <c r="K3775" s="251" t="s">
        <v>2495</v>
      </c>
      <c r="L3775" s="239"/>
      <c r="M3775" s="239"/>
      <c r="N3775" s="239"/>
      <c r="O3775" s="239"/>
    </row>
    <row r="3776" spans="2:15">
      <c r="B3776" s="251" t="s">
        <v>1438</v>
      </c>
      <c r="C3776" s="251" t="s">
        <v>4353</v>
      </c>
      <c r="D3776" s="251" t="s">
        <v>4012</v>
      </c>
      <c r="E3776" s="251"/>
      <c r="F3776" s="251"/>
      <c r="G3776" s="251" t="s">
        <v>4354</v>
      </c>
      <c r="H3776" s="251" t="s">
        <v>4355</v>
      </c>
      <c r="I3776" s="679">
        <v>4.1269999999999998</v>
      </c>
      <c r="J3776" s="251" t="s">
        <v>956</v>
      </c>
      <c r="K3776" s="251" t="s">
        <v>2495</v>
      </c>
      <c r="L3776" s="239"/>
      <c r="M3776" s="239"/>
      <c r="N3776" s="239"/>
      <c r="O3776" s="239"/>
    </row>
    <row r="3777" spans="2:15">
      <c r="B3777" s="251" t="s">
        <v>1438</v>
      </c>
      <c r="C3777" s="251" t="s">
        <v>4353</v>
      </c>
      <c r="D3777" s="251" t="s">
        <v>941</v>
      </c>
      <c r="E3777" s="251"/>
      <c r="F3777" s="251"/>
      <c r="G3777" s="251" t="s">
        <v>4358</v>
      </c>
      <c r="H3777" s="251" t="s">
        <v>4359</v>
      </c>
      <c r="I3777" s="679">
        <v>10</v>
      </c>
      <c r="J3777" s="251" t="s">
        <v>944</v>
      </c>
      <c r="K3777" s="251" t="s">
        <v>2495</v>
      </c>
      <c r="L3777" s="239"/>
      <c r="M3777" s="239"/>
      <c r="N3777" s="239"/>
      <c r="O3777" s="239"/>
    </row>
    <row r="3778" spans="2:15">
      <c r="B3778" s="251" t="s">
        <v>1438</v>
      </c>
      <c r="C3778" s="251" t="s">
        <v>4353</v>
      </c>
      <c r="D3778" s="251" t="s">
        <v>4008</v>
      </c>
      <c r="E3778" s="251"/>
      <c r="F3778" s="251"/>
      <c r="G3778" s="251" t="s">
        <v>4354</v>
      </c>
      <c r="H3778" s="251" t="s">
        <v>4355</v>
      </c>
      <c r="I3778" s="679">
        <v>11.558999999999999</v>
      </c>
      <c r="J3778" s="251" t="s">
        <v>956</v>
      </c>
      <c r="K3778" s="251" t="s">
        <v>2495</v>
      </c>
      <c r="L3778" s="239"/>
      <c r="M3778" s="239"/>
      <c r="N3778" s="239"/>
      <c r="O3778" s="239"/>
    </row>
    <row r="3779" spans="2:15">
      <c r="B3779" s="251" t="s">
        <v>1438</v>
      </c>
      <c r="C3779" s="251" t="s">
        <v>4353</v>
      </c>
      <c r="D3779" s="251" t="s">
        <v>4013</v>
      </c>
      <c r="E3779" s="251"/>
      <c r="F3779" s="251"/>
      <c r="G3779" s="251" t="s">
        <v>4356</v>
      </c>
      <c r="H3779" s="251" t="s">
        <v>4357</v>
      </c>
      <c r="I3779" s="679">
        <v>7</v>
      </c>
      <c r="J3779" s="251" t="s">
        <v>944</v>
      </c>
      <c r="K3779" s="251" t="s">
        <v>2495</v>
      </c>
      <c r="L3779" s="239"/>
      <c r="M3779" s="239"/>
      <c r="N3779" s="239"/>
      <c r="O3779" s="239"/>
    </row>
    <row r="3780" spans="2:15">
      <c r="B3780" s="251" t="s">
        <v>1438</v>
      </c>
      <c r="C3780" s="251" t="s">
        <v>4353</v>
      </c>
      <c r="D3780" s="251" t="s">
        <v>4013</v>
      </c>
      <c r="E3780" s="251"/>
      <c r="F3780" s="251"/>
      <c r="G3780" s="251" t="s">
        <v>4356</v>
      </c>
      <c r="H3780" s="251" t="s">
        <v>4357</v>
      </c>
      <c r="I3780" s="679">
        <v>6.5</v>
      </c>
      <c r="J3780" s="251" t="s">
        <v>944</v>
      </c>
      <c r="K3780" s="251" t="s">
        <v>2495</v>
      </c>
      <c r="L3780" s="239"/>
      <c r="M3780" s="239"/>
      <c r="N3780" s="239"/>
      <c r="O3780" s="239"/>
    </row>
    <row r="3781" spans="2:15">
      <c r="B3781" s="251" t="s">
        <v>1438</v>
      </c>
      <c r="C3781" s="251" t="s">
        <v>4353</v>
      </c>
      <c r="D3781" s="251" t="s">
        <v>949</v>
      </c>
      <c r="E3781" s="251"/>
      <c r="F3781" s="251"/>
      <c r="G3781" s="251" t="s">
        <v>4360</v>
      </c>
      <c r="H3781" s="251" t="s">
        <v>4361</v>
      </c>
      <c r="I3781" s="679">
        <v>0.54</v>
      </c>
      <c r="J3781" s="251" t="s">
        <v>944</v>
      </c>
      <c r="K3781" s="251" t="s">
        <v>2495</v>
      </c>
      <c r="L3781" s="239"/>
      <c r="M3781" s="239"/>
      <c r="N3781" s="239"/>
      <c r="O3781" s="239"/>
    </row>
    <row r="3782" spans="2:15">
      <c r="B3782" s="251" t="s">
        <v>1438</v>
      </c>
      <c r="C3782" s="251" t="s">
        <v>4353</v>
      </c>
      <c r="D3782" s="251" t="s">
        <v>4008</v>
      </c>
      <c r="E3782" s="251"/>
      <c r="F3782" s="251"/>
      <c r="G3782" s="251" t="s">
        <v>4354</v>
      </c>
      <c r="H3782" s="251" t="s">
        <v>4355</v>
      </c>
      <c r="I3782" s="679">
        <v>33.040999999999997</v>
      </c>
      <c r="J3782" s="251" t="s">
        <v>956</v>
      </c>
      <c r="K3782" s="251" t="s">
        <v>2495</v>
      </c>
      <c r="L3782" s="239"/>
      <c r="M3782" s="239"/>
      <c r="N3782" s="239"/>
      <c r="O3782" s="239"/>
    </row>
    <row r="3783" spans="2:15">
      <c r="B3783" s="251" t="s">
        <v>1438</v>
      </c>
      <c r="C3783" s="251" t="s">
        <v>4353</v>
      </c>
      <c r="D3783" s="251" t="s">
        <v>4008</v>
      </c>
      <c r="E3783" s="251"/>
      <c r="F3783" s="251"/>
      <c r="G3783" s="251" t="s">
        <v>4354</v>
      </c>
      <c r="H3783" s="251" t="s">
        <v>4355</v>
      </c>
      <c r="I3783" s="679">
        <v>14.064</v>
      </c>
      <c r="J3783" s="251" t="s">
        <v>956</v>
      </c>
      <c r="K3783" s="251" t="s">
        <v>2495</v>
      </c>
      <c r="L3783" s="239"/>
      <c r="M3783" s="239"/>
      <c r="N3783" s="239"/>
      <c r="O3783" s="239"/>
    </row>
    <row r="3784" spans="2:15">
      <c r="B3784" s="251" t="s">
        <v>1438</v>
      </c>
      <c r="C3784" s="251" t="s">
        <v>4353</v>
      </c>
      <c r="D3784" s="251" t="s">
        <v>4013</v>
      </c>
      <c r="E3784" s="251"/>
      <c r="F3784" s="251"/>
      <c r="G3784" s="251" t="s">
        <v>4356</v>
      </c>
      <c r="H3784" s="251" t="s">
        <v>4357</v>
      </c>
      <c r="I3784" s="679">
        <v>7</v>
      </c>
      <c r="J3784" s="251" t="s">
        <v>944</v>
      </c>
      <c r="K3784" s="251" t="s">
        <v>2495</v>
      </c>
      <c r="L3784" s="239"/>
      <c r="M3784" s="239"/>
      <c r="N3784" s="239"/>
      <c r="O3784" s="239"/>
    </row>
    <row r="3785" spans="2:15">
      <c r="B3785" s="251" t="s">
        <v>1438</v>
      </c>
      <c r="C3785" s="251" t="s">
        <v>4353</v>
      </c>
      <c r="D3785" s="251" t="s">
        <v>4013</v>
      </c>
      <c r="E3785" s="251"/>
      <c r="F3785" s="251"/>
      <c r="G3785" s="251" t="s">
        <v>4356</v>
      </c>
      <c r="H3785" s="251" t="s">
        <v>4357</v>
      </c>
      <c r="I3785" s="679">
        <v>8</v>
      </c>
      <c r="J3785" s="251" t="s">
        <v>944</v>
      </c>
      <c r="K3785" s="251" t="s">
        <v>2495</v>
      </c>
      <c r="L3785" s="239"/>
      <c r="M3785" s="239"/>
      <c r="N3785" s="239"/>
      <c r="O3785" s="239"/>
    </row>
    <row r="3786" spans="2:15">
      <c r="B3786" s="251" t="s">
        <v>1438</v>
      </c>
      <c r="C3786" s="251" t="s">
        <v>4353</v>
      </c>
      <c r="D3786" s="251" t="s">
        <v>4008</v>
      </c>
      <c r="E3786" s="251"/>
      <c r="F3786" s="251"/>
      <c r="G3786" s="251" t="s">
        <v>4354</v>
      </c>
      <c r="H3786" s="251" t="s">
        <v>4355</v>
      </c>
      <c r="I3786" s="679">
        <v>28.12</v>
      </c>
      <c r="J3786" s="251" t="s">
        <v>956</v>
      </c>
      <c r="K3786" s="251" t="s">
        <v>2495</v>
      </c>
      <c r="L3786" s="239"/>
      <c r="M3786" s="239"/>
      <c r="N3786" s="239"/>
      <c r="O3786" s="239"/>
    </row>
    <row r="3787" spans="2:15">
      <c r="B3787" s="251" t="s">
        <v>1438</v>
      </c>
      <c r="C3787" s="251" t="s">
        <v>4353</v>
      </c>
      <c r="D3787" s="251" t="s">
        <v>4008</v>
      </c>
      <c r="E3787" s="251"/>
      <c r="F3787" s="251"/>
      <c r="G3787" s="251" t="s">
        <v>4354</v>
      </c>
      <c r="H3787" s="251" t="s">
        <v>4355</v>
      </c>
      <c r="I3787" s="679">
        <v>13.724</v>
      </c>
      <c r="J3787" s="251" t="s">
        <v>956</v>
      </c>
      <c r="K3787" s="251" t="s">
        <v>2495</v>
      </c>
      <c r="L3787" s="239"/>
      <c r="M3787" s="239"/>
      <c r="N3787" s="239"/>
      <c r="O3787" s="239"/>
    </row>
    <row r="3788" spans="2:15">
      <c r="B3788" s="251" t="s">
        <v>1438</v>
      </c>
      <c r="C3788" s="251" t="s">
        <v>4353</v>
      </c>
      <c r="D3788" s="251" t="s">
        <v>4012</v>
      </c>
      <c r="E3788" s="251"/>
      <c r="F3788" s="251"/>
      <c r="G3788" s="251" t="s">
        <v>4354</v>
      </c>
      <c r="H3788" s="251" t="s">
        <v>4355</v>
      </c>
      <c r="I3788" s="679">
        <v>4.9589999999999996</v>
      </c>
      <c r="J3788" s="251" t="s">
        <v>956</v>
      </c>
      <c r="K3788" s="251" t="s">
        <v>2495</v>
      </c>
      <c r="L3788" s="239"/>
      <c r="M3788" s="239"/>
      <c r="N3788" s="239"/>
      <c r="O3788" s="239"/>
    </row>
    <row r="3789" spans="2:15">
      <c r="B3789" s="251" t="s">
        <v>1438</v>
      </c>
      <c r="C3789" s="251" t="s">
        <v>4353</v>
      </c>
      <c r="D3789" s="251" t="s">
        <v>4008</v>
      </c>
      <c r="E3789" s="251"/>
      <c r="F3789" s="251"/>
      <c r="G3789" s="251" t="s">
        <v>4354</v>
      </c>
      <c r="H3789" s="251" t="s">
        <v>4355</v>
      </c>
      <c r="I3789" s="679">
        <v>13.083</v>
      </c>
      <c r="J3789" s="251" t="s">
        <v>956</v>
      </c>
      <c r="K3789" s="251" t="s">
        <v>2495</v>
      </c>
      <c r="L3789" s="239"/>
      <c r="M3789" s="239"/>
      <c r="N3789" s="239"/>
      <c r="O3789" s="239"/>
    </row>
    <row r="3790" spans="2:15">
      <c r="B3790" s="251" t="s">
        <v>1438</v>
      </c>
      <c r="C3790" s="251" t="s">
        <v>4353</v>
      </c>
      <c r="D3790" s="251" t="s">
        <v>4013</v>
      </c>
      <c r="E3790" s="251"/>
      <c r="F3790" s="251"/>
      <c r="G3790" s="251" t="s">
        <v>4356</v>
      </c>
      <c r="H3790" s="251" t="s">
        <v>4357</v>
      </c>
      <c r="I3790" s="679">
        <v>12</v>
      </c>
      <c r="J3790" s="251" t="s">
        <v>944</v>
      </c>
      <c r="K3790" s="251" t="s">
        <v>2495</v>
      </c>
      <c r="L3790" s="239"/>
      <c r="M3790" s="239"/>
      <c r="N3790" s="239"/>
      <c r="O3790" s="239"/>
    </row>
    <row r="3791" spans="2:15">
      <c r="B3791" s="251" t="s">
        <v>1438</v>
      </c>
      <c r="C3791" s="251" t="s">
        <v>4353</v>
      </c>
      <c r="D3791" s="251" t="s">
        <v>4013</v>
      </c>
      <c r="E3791" s="251"/>
      <c r="F3791" s="251"/>
      <c r="G3791" s="251" t="s">
        <v>4356</v>
      </c>
      <c r="H3791" s="251" t="s">
        <v>4357</v>
      </c>
      <c r="I3791" s="679">
        <v>6</v>
      </c>
      <c r="J3791" s="251" t="s">
        <v>944</v>
      </c>
      <c r="K3791" s="251" t="s">
        <v>2495</v>
      </c>
      <c r="L3791" s="239"/>
      <c r="M3791" s="239"/>
      <c r="N3791" s="239"/>
      <c r="O3791" s="239"/>
    </row>
    <row r="3792" spans="2:15">
      <c r="B3792" s="251" t="s">
        <v>1438</v>
      </c>
      <c r="C3792" s="251" t="s">
        <v>4353</v>
      </c>
      <c r="D3792" s="251" t="s">
        <v>4008</v>
      </c>
      <c r="E3792" s="251"/>
      <c r="F3792" s="251"/>
      <c r="G3792" s="251" t="s">
        <v>4354</v>
      </c>
      <c r="H3792" s="251" t="s">
        <v>4355</v>
      </c>
      <c r="I3792" s="679">
        <v>14.085000000000001</v>
      </c>
      <c r="J3792" s="251" t="s">
        <v>956</v>
      </c>
      <c r="K3792" s="251" t="s">
        <v>2495</v>
      </c>
      <c r="L3792" s="239"/>
      <c r="M3792" s="239"/>
      <c r="N3792" s="239"/>
      <c r="O3792" s="239"/>
    </row>
    <row r="3793" spans="2:15">
      <c r="B3793" s="251" t="s">
        <v>1438</v>
      </c>
      <c r="C3793" s="251" t="s">
        <v>4353</v>
      </c>
      <c r="D3793" s="251" t="s">
        <v>4008</v>
      </c>
      <c r="E3793" s="251"/>
      <c r="F3793" s="251"/>
      <c r="G3793" s="251" t="s">
        <v>4354</v>
      </c>
      <c r="H3793" s="251" t="s">
        <v>4355</v>
      </c>
      <c r="I3793" s="679">
        <v>14.651</v>
      </c>
      <c r="J3793" s="251" t="s">
        <v>956</v>
      </c>
      <c r="K3793" s="251" t="s">
        <v>2495</v>
      </c>
      <c r="L3793" s="239"/>
      <c r="M3793" s="239"/>
      <c r="N3793" s="239"/>
      <c r="O3793" s="239"/>
    </row>
    <row r="3794" spans="2:15">
      <c r="B3794" s="251" t="s">
        <v>1438</v>
      </c>
      <c r="C3794" s="251" t="s">
        <v>4353</v>
      </c>
      <c r="D3794" s="251" t="s">
        <v>4013</v>
      </c>
      <c r="E3794" s="251"/>
      <c r="F3794" s="251"/>
      <c r="G3794" s="251" t="s">
        <v>4356</v>
      </c>
      <c r="H3794" s="251" t="s">
        <v>4357</v>
      </c>
      <c r="I3794" s="679">
        <v>8</v>
      </c>
      <c r="J3794" s="251" t="s">
        <v>944</v>
      </c>
      <c r="K3794" s="251" t="s">
        <v>2495</v>
      </c>
      <c r="L3794" s="239"/>
      <c r="M3794" s="239"/>
      <c r="N3794" s="239"/>
      <c r="O3794" s="239"/>
    </row>
    <row r="3795" spans="2:15">
      <c r="B3795" s="251" t="s">
        <v>1438</v>
      </c>
      <c r="C3795" s="251" t="s">
        <v>4353</v>
      </c>
      <c r="D3795" s="251" t="s">
        <v>4008</v>
      </c>
      <c r="E3795" s="251"/>
      <c r="F3795" s="251"/>
      <c r="G3795" s="251" t="s">
        <v>4354</v>
      </c>
      <c r="H3795" s="251" t="s">
        <v>4355</v>
      </c>
      <c r="I3795" s="679">
        <v>11.680999999999999</v>
      </c>
      <c r="J3795" s="251" t="s">
        <v>956</v>
      </c>
      <c r="K3795" s="251" t="s">
        <v>2495</v>
      </c>
      <c r="L3795" s="239"/>
      <c r="M3795" s="239"/>
      <c r="N3795" s="239"/>
      <c r="O3795" s="239"/>
    </row>
    <row r="3796" spans="2:15">
      <c r="B3796" s="251" t="s">
        <v>1438</v>
      </c>
      <c r="C3796" s="251" t="s">
        <v>4353</v>
      </c>
      <c r="D3796" s="251" t="s">
        <v>4008</v>
      </c>
      <c r="E3796" s="251"/>
      <c r="F3796" s="251"/>
      <c r="G3796" s="251" t="s">
        <v>4354</v>
      </c>
      <c r="H3796" s="251" t="s">
        <v>4355</v>
      </c>
      <c r="I3796" s="679">
        <v>29.42</v>
      </c>
      <c r="J3796" s="251" t="s">
        <v>956</v>
      </c>
      <c r="K3796" s="251" t="s">
        <v>2495</v>
      </c>
      <c r="L3796" s="239"/>
      <c r="M3796" s="239"/>
      <c r="N3796" s="239"/>
      <c r="O3796" s="239"/>
    </row>
    <row r="3797" spans="2:15">
      <c r="B3797" s="251" t="s">
        <v>1438</v>
      </c>
      <c r="C3797" s="251" t="s">
        <v>4353</v>
      </c>
      <c r="D3797" s="251" t="s">
        <v>4013</v>
      </c>
      <c r="E3797" s="251"/>
      <c r="F3797" s="251"/>
      <c r="G3797" s="251" t="s">
        <v>4356</v>
      </c>
      <c r="H3797" s="251" t="s">
        <v>4357</v>
      </c>
      <c r="I3797" s="679">
        <v>8</v>
      </c>
      <c r="J3797" s="251" t="s">
        <v>944</v>
      </c>
      <c r="K3797" s="251" t="s">
        <v>2495</v>
      </c>
      <c r="L3797" s="239"/>
      <c r="M3797" s="239"/>
      <c r="N3797" s="239"/>
      <c r="O3797" s="239"/>
    </row>
    <row r="3798" spans="2:15">
      <c r="B3798" s="251" t="s">
        <v>1438</v>
      </c>
      <c r="C3798" s="251" t="s">
        <v>4353</v>
      </c>
      <c r="D3798" s="251" t="s">
        <v>4008</v>
      </c>
      <c r="E3798" s="251"/>
      <c r="F3798" s="251"/>
      <c r="G3798" s="251" t="s">
        <v>4354</v>
      </c>
      <c r="H3798" s="251" t="s">
        <v>4355</v>
      </c>
      <c r="I3798" s="679">
        <v>14.061</v>
      </c>
      <c r="J3798" s="251" t="s">
        <v>956</v>
      </c>
      <c r="K3798" s="251" t="s">
        <v>2495</v>
      </c>
      <c r="L3798" s="239"/>
      <c r="M3798" s="239"/>
      <c r="N3798" s="239"/>
      <c r="O3798" s="239"/>
    </row>
    <row r="3799" spans="2:15">
      <c r="B3799" s="251" t="s">
        <v>1438</v>
      </c>
      <c r="C3799" s="251" t="s">
        <v>4353</v>
      </c>
      <c r="D3799" s="251" t="s">
        <v>4008</v>
      </c>
      <c r="E3799" s="251"/>
      <c r="F3799" s="251"/>
      <c r="G3799" s="251" t="s">
        <v>4354</v>
      </c>
      <c r="H3799" s="251" t="s">
        <v>4355</v>
      </c>
      <c r="I3799" s="679">
        <v>11.426</v>
      </c>
      <c r="J3799" s="251" t="s">
        <v>956</v>
      </c>
      <c r="K3799" s="251" t="s">
        <v>2495</v>
      </c>
      <c r="L3799" s="239"/>
      <c r="M3799" s="239"/>
      <c r="N3799" s="239"/>
      <c r="O3799" s="239"/>
    </row>
    <row r="3800" spans="2:15">
      <c r="B3800" s="251" t="s">
        <v>1438</v>
      </c>
      <c r="C3800" s="251" t="s">
        <v>4353</v>
      </c>
      <c r="D3800" s="251" t="s">
        <v>4008</v>
      </c>
      <c r="E3800" s="251"/>
      <c r="F3800" s="251"/>
      <c r="G3800" s="251" t="s">
        <v>4354</v>
      </c>
      <c r="H3800" s="251" t="s">
        <v>4355</v>
      </c>
      <c r="I3800" s="679">
        <v>12.833</v>
      </c>
      <c r="J3800" s="251" t="s">
        <v>956</v>
      </c>
      <c r="K3800" s="251" t="s">
        <v>2495</v>
      </c>
      <c r="L3800" s="239"/>
      <c r="M3800" s="239"/>
      <c r="N3800" s="239"/>
      <c r="O3800" s="239"/>
    </row>
    <row r="3801" spans="2:15">
      <c r="B3801" s="251" t="s">
        <v>1438</v>
      </c>
      <c r="C3801" s="251" t="s">
        <v>4353</v>
      </c>
      <c r="D3801" s="251" t="s">
        <v>4008</v>
      </c>
      <c r="E3801" s="251"/>
      <c r="F3801" s="251"/>
      <c r="G3801" s="251" t="s">
        <v>4354</v>
      </c>
      <c r="H3801" s="251" t="s">
        <v>4355</v>
      </c>
      <c r="I3801" s="679">
        <v>14.5</v>
      </c>
      <c r="J3801" s="251" t="s">
        <v>956</v>
      </c>
      <c r="K3801" s="251" t="s">
        <v>2495</v>
      </c>
      <c r="L3801" s="239"/>
      <c r="M3801" s="239"/>
      <c r="N3801" s="239"/>
      <c r="O3801" s="239"/>
    </row>
    <row r="3802" spans="2:15">
      <c r="B3802" s="251" t="s">
        <v>1438</v>
      </c>
      <c r="C3802" s="251" t="s">
        <v>4353</v>
      </c>
      <c r="D3802" s="251" t="s">
        <v>4008</v>
      </c>
      <c r="E3802" s="251"/>
      <c r="F3802" s="251"/>
      <c r="G3802" s="251" t="s">
        <v>4354</v>
      </c>
      <c r="H3802" s="251" t="s">
        <v>4355</v>
      </c>
      <c r="I3802" s="679">
        <v>12.307</v>
      </c>
      <c r="J3802" s="251" t="s">
        <v>956</v>
      </c>
      <c r="K3802" s="251" t="s">
        <v>2495</v>
      </c>
      <c r="L3802" s="239"/>
      <c r="M3802" s="239"/>
      <c r="N3802" s="239"/>
      <c r="O3802" s="239"/>
    </row>
    <row r="3803" spans="2:15">
      <c r="B3803" s="251" t="s">
        <v>1438</v>
      </c>
      <c r="C3803" s="251" t="s">
        <v>4353</v>
      </c>
      <c r="D3803" s="251" t="s">
        <v>4008</v>
      </c>
      <c r="E3803" s="251"/>
      <c r="F3803" s="251"/>
      <c r="G3803" s="251" t="s">
        <v>4354</v>
      </c>
      <c r="H3803" s="251" t="s">
        <v>4355</v>
      </c>
      <c r="I3803" s="679">
        <v>14.071</v>
      </c>
      <c r="J3803" s="251" t="s">
        <v>956</v>
      </c>
      <c r="K3803" s="251" t="s">
        <v>2495</v>
      </c>
      <c r="L3803" s="239"/>
      <c r="M3803" s="239"/>
      <c r="N3803" s="239"/>
      <c r="O3803" s="239"/>
    </row>
    <row r="3804" spans="2:15">
      <c r="B3804" s="251" t="s">
        <v>1438</v>
      </c>
      <c r="C3804" s="251" t="s">
        <v>4353</v>
      </c>
      <c r="D3804" s="251" t="s">
        <v>4008</v>
      </c>
      <c r="E3804" s="251"/>
      <c r="F3804" s="251"/>
      <c r="G3804" s="251" t="s">
        <v>4354</v>
      </c>
      <c r="H3804" s="251" t="s">
        <v>4355</v>
      </c>
      <c r="I3804" s="679">
        <v>12.314</v>
      </c>
      <c r="J3804" s="251" t="s">
        <v>956</v>
      </c>
      <c r="K3804" s="251" t="s">
        <v>2495</v>
      </c>
      <c r="L3804" s="239"/>
      <c r="M3804" s="239"/>
      <c r="N3804" s="239"/>
      <c r="O3804" s="239"/>
    </row>
    <row r="3805" spans="2:15">
      <c r="B3805" s="251" t="s">
        <v>1438</v>
      </c>
      <c r="C3805" s="251" t="s">
        <v>4353</v>
      </c>
      <c r="D3805" s="251" t="s">
        <v>4008</v>
      </c>
      <c r="E3805" s="251"/>
      <c r="F3805" s="251"/>
      <c r="G3805" s="251" t="s">
        <v>4354</v>
      </c>
      <c r="H3805" s="251" t="s">
        <v>4355</v>
      </c>
      <c r="I3805" s="679">
        <v>6.2089999999999996</v>
      </c>
      <c r="J3805" s="251" t="s">
        <v>956</v>
      </c>
      <c r="K3805" s="251" t="s">
        <v>2495</v>
      </c>
      <c r="L3805" s="239"/>
      <c r="M3805" s="239"/>
      <c r="N3805" s="239"/>
      <c r="O3805" s="239"/>
    </row>
    <row r="3806" spans="2:15">
      <c r="B3806" s="251" t="s">
        <v>1438</v>
      </c>
      <c r="C3806" s="251" t="s">
        <v>4353</v>
      </c>
      <c r="D3806" s="251" t="s">
        <v>4008</v>
      </c>
      <c r="E3806" s="251"/>
      <c r="F3806" s="251"/>
      <c r="G3806" s="251" t="s">
        <v>4354</v>
      </c>
      <c r="H3806" s="251" t="s">
        <v>4355</v>
      </c>
      <c r="I3806" s="679">
        <v>12.304</v>
      </c>
      <c r="J3806" s="251" t="s">
        <v>956</v>
      </c>
      <c r="K3806" s="251" t="s">
        <v>2495</v>
      </c>
      <c r="L3806" s="239"/>
      <c r="M3806" s="239"/>
      <c r="N3806" s="239"/>
      <c r="O3806" s="239"/>
    </row>
    <row r="3807" spans="2:15">
      <c r="B3807" s="251" t="s">
        <v>1438</v>
      </c>
      <c r="C3807" s="251" t="s">
        <v>4353</v>
      </c>
      <c r="D3807" s="251" t="s">
        <v>957</v>
      </c>
      <c r="E3807" s="251"/>
      <c r="F3807" s="251"/>
      <c r="G3807" s="251" t="s">
        <v>4362</v>
      </c>
      <c r="H3807" s="251" t="s">
        <v>4363</v>
      </c>
      <c r="I3807" s="679">
        <v>9775</v>
      </c>
      <c r="J3807" s="251" t="s">
        <v>4153</v>
      </c>
      <c r="K3807" s="251" t="s">
        <v>2495</v>
      </c>
      <c r="L3807" s="239"/>
      <c r="M3807" s="239"/>
      <c r="N3807" s="239"/>
      <c r="O3807" s="239"/>
    </row>
    <row r="3808" spans="2:15">
      <c r="B3808" s="251" t="s">
        <v>1438</v>
      </c>
      <c r="C3808" s="251" t="s">
        <v>4353</v>
      </c>
      <c r="D3808" s="251" t="s">
        <v>4013</v>
      </c>
      <c r="E3808" s="251"/>
      <c r="F3808" s="251"/>
      <c r="G3808" s="251" t="s">
        <v>4356</v>
      </c>
      <c r="H3808" s="251" t="s">
        <v>4357</v>
      </c>
      <c r="I3808" s="679">
        <v>6</v>
      </c>
      <c r="J3808" s="251" t="s">
        <v>944</v>
      </c>
      <c r="K3808" s="251" t="s">
        <v>2495</v>
      </c>
      <c r="L3808" s="239"/>
      <c r="M3808" s="239"/>
      <c r="N3808" s="239"/>
      <c r="O3808" s="239"/>
    </row>
    <row r="3809" spans="2:15">
      <c r="B3809" s="251" t="s">
        <v>1438</v>
      </c>
      <c r="C3809" s="251" t="s">
        <v>4353</v>
      </c>
      <c r="D3809" s="251" t="s">
        <v>4008</v>
      </c>
      <c r="E3809" s="251"/>
      <c r="F3809" s="251"/>
      <c r="G3809" s="251" t="s">
        <v>4354</v>
      </c>
      <c r="H3809" s="251" t="s">
        <v>4355</v>
      </c>
      <c r="I3809" s="679">
        <v>11.423999999999999</v>
      </c>
      <c r="J3809" s="251" t="s">
        <v>956</v>
      </c>
      <c r="K3809" s="251" t="s">
        <v>2495</v>
      </c>
      <c r="L3809" s="239"/>
      <c r="M3809" s="239"/>
      <c r="N3809" s="239"/>
      <c r="O3809" s="239"/>
    </row>
    <row r="3810" spans="2:15" ht="29">
      <c r="B3810" s="251" t="s">
        <v>1438</v>
      </c>
      <c r="C3810" s="251" t="s">
        <v>4364</v>
      </c>
      <c r="D3810" s="251" t="s">
        <v>4183</v>
      </c>
      <c r="E3810" s="251"/>
      <c r="F3810" s="251"/>
      <c r="G3810" s="251" t="s">
        <v>4365</v>
      </c>
      <c r="H3810" s="251" t="s">
        <v>4366</v>
      </c>
      <c r="I3810" s="679">
        <v>8.1764890000000003E-3</v>
      </c>
      <c r="J3810" s="251" t="s">
        <v>944</v>
      </c>
      <c r="K3810" s="251" t="s">
        <v>4073</v>
      </c>
      <c r="L3810" s="239"/>
      <c r="M3810" s="239"/>
      <c r="N3810" s="239"/>
      <c r="O3810" s="239"/>
    </row>
    <row r="3811" spans="2:15" ht="29">
      <c r="B3811" s="251" t="s">
        <v>1438</v>
      </c>
      <c r="C3811" s="251" t="s">
        <v>4364</v>
      </c>
      <c r="D3811" s="251" t="s">
        <v>4183</v>
      </c>
      <c r="E3811" s="251"/>
      <c r="F3811" s="251"/>
      <c r="G3811" s="251" t="s">
        <v>4365</v>
      </c>
      <c r="H3811" s="251" t="s">
        <v>4366</v>
      </c>
      <c r="I3811" s="679">
        <v>4.7317650000000003E-2</v>
      </c>
      <c r="J3811" s="251" t="s">
        <v>944</v>
      </c>
      <c r="K3811" s="251" t="s">
        <v>4073</v>
      </c>
      <c r="L3811" s="239"/>
      <c r="M3811" s="239"/>
      <c r="N3811" s="239"/>
      <c r="O3811" s="239"/>
    </row>
    <row r="3812" spans="2:15" ht="29">
      <c r="B3812" s="251" t="s">
        <v>1438</v>
      </c>
      <c r="C3812" s="251" t="s">
        <v>4364</v>
      </c>
      <c r="D3812" s="251" t="s">
        <v>4183</v>
      </c>
      <c r="E3812" s="251"/>
      <c r="F3812" s="251"/>
      <c r="G3812" s="251" t="s">
        <v>4365</v>
      </c>
      <c r="H3812" s="251" t="s">
        <v>4366</v>
      </c>
      <c r="I3812" s="679">
        <v>7.684386E-2</v>
      </c>
      <c r="J3812" s="251" t="s">
        <v>944</v>
      </c>
      <c r="K3812" s="251" t="s">
        <v>4073</v>
      </c>
      <c r="L3812" s="239"/>
      <c r="M3812" s="239"/>
      <c r="N3812" s="239"/>
      <c r="O3812" s="239"/>
    </row>
    <row r="3813" spans="2:15" ht="29">
      <c r="B3813" s="251" t="s">
        <v>1438</v>
      </c>
      <c r="C3813" s="251" t="s">
        <v>4364</v>
      </c>
      <c r="D3813" s="251" t="s">
        <v>4183</v>
      </c>
      <c r="E3813" s="251"/>
      <c r="F3813" s="251"/>
      <c r="G3813" s="251" t="s">
        <v>4365</v>
      </c>
      <c r="H3813" s="251" t="s">
        <v>4366</v>
      </c>
      <c r="I3813" s="679">
        <v>8.1386349999999996E-2</v>
      </c>
      <c r="J3813" s="251" t="s">
        <v>944</v>
      </c>
      <c r="K3813" s="251" t="s">
        <v>4073</v>
      </c>
      <c r="L3813" s="239"/>
      <c r="M3813" s="239"/>
      <c r="N3813" s="239"/>
      <c r="O3813" s="239"/>
    </row>
    <row r="3814" spans="2:15" ht="29">
      <c r="B3814" s="251" t="s">
        <v>1438</v>
      </c>
      <c r="C3814" s="251" t="s">
        <v>4364</v>
      </c>
      <c r="D3814" s="251" t="s">
        <v>4183</v>
      </c>
      <c r="E3814" s="251"/>
      <c r="F3814" s="251"/>
      <c r="G3814" s="251" t="s">
        <v>4365</v>
      </c>
      <c r="H3814" s="251" t="s">
        <v>4366</v>
      </c>
      <c r="I3814" s="679">
        <v>4.2775149999999998E-2</v>
      </c>
      <c r="J3814" s="251" t="s">
        <v>944</v>
      </c>
      <c r="K3814" s="251" t="s">
        <v>4073</v>
      </c>
      <c r="L3814" s="239"/>
      <c r="M3814" s="239"/>
      <c r="N3814" s="239"/>
      <c r="O3814" s="239"/>
    </row>
    <row r="3815" spans="2:15" ht="29">
      <c r="B3815" s="251" t="s">
        <v>1438</v>
      </c>
      <c r="C3815" s="251" t="s">
        <v>4364</v>
      </c>
      <c r="D3815" s="251" t="s">
        <v>949</v>
      </c>
      <c r="E3815" s="251"/>
      <c r="F3815" s="251"/>
      <c r="G3815" s="251" t="s">
        <v>4367</v>
      </c>
      <c r="H3815" s="251" t="s">
        <v>4368</v>
      </c>
      <c r="I3815" s="679">
        <v>81</v>
      </c>
      <c r="J3815" s="251" t="s">
        <v>4369</v>
      </c>
      <c r="K3815" s="251" t="s">
        <v>2473</v>
      </c>
      <c r="L3815" s="239"/>
      <c r="M3815" s="239"/>
      <c r="N3815" s="239"/>
      <c r="O3815" s="239"/>
    </row>
    <row r="3816" spans="2:15" ht="29">
      <c r="B3816" s="251" t="s">
        <v>1438</v>
      </c>
      <c r="C3816" s="251" t="s">
        <v>4364</v>
      </c>
      <c r="D3816" s="251" t="s">
        <v>957</v>
      </c>
      <c r="E3816" s="251"/>
      <c r="F3816" s="251"/>
      <c r="G3816" s="251" t="s">
        <v>4370</v>
      </c>
      <c r="H3816" s="251" t="s">
        <v>4371</v>
      </c>
      <c r="I3816" s="679">
        <v>0.6</v>
      </c>
      <c r="J3816" s="251" t="s">
        <v>944</v>
      </c>
      <c r="K3816" s="251" t="s">
        <v>2473</v>
      </c>
      <c r="L3816" s="239"/>
      <c r="M3816" s="239"/>
      <c r="N3816" s="239"/>
      <c r="O3816" s="239"/>
    </row>
    <row r="3817" spans="2:15" ht="29">
      <c r="B3817" s="251" t="s">
        <v>1438</v>
      </c>
      <c r="C3817" s="251" t="s">
        <v>4364</v>
      </c>
      <c r="D3817" s="251" t="s">
        <v>957</v>
      </c>
      <c r="E3817" s="251"/>
      <c r="F3817" s="251"/>
      <c r="G3817" s="251" t="s">
        <v>4370</v>
      </c>
      <c r="H3817" s="251" t="s">
        <v>4371</v>
      </c>
      <c r="I3817" s="679">
        <v>2.5</v>
      </c>
      <c r="J3817" s="251" t="s">
        <v>944</v>
      </c>
      <c r="K3817" s="251" t="s">
        <v>2473</v>
      </c>
      <c r="L3817" s="239"/>
      <c r="M3817" s="239"/>
      <c r="N3817" s="239"/>
      <c r="O3817" s="239"/>
    </row>
    <row r="3818" spans="2:15" ht="29">
      <c r="B3818" s="251" t="s">
        <v>1438</v>
      </c>
      <c r="C3818" s="251" t="s">
        <v>4364</v>
      </c>
      <c r="D3818" s="251" t="s">
        <v>949</v>
      </c>
      <c r="E3818" s="251"/>
      <c r="F3818" s="251"/>
      <c r="G3818" s="251" t="s">
        <v>4367</v>
      </c>
      <c r="H3818" s="251" t="s">
        <v>4368</v>
      </c>
      <c r="I3818" s="679">
        <v>20</v>
      </c>
      <c r="J3818" s="251" t="s">
        <v>4369</v>
      </c>
      <c r="K3818" s="251" t="s">
        <v>2473</v>
      </c>
      <c r="L3818" s="239"/>
      <c r="M3818" s="239"/>
      <c r="N3818" s="239"/>
      <c r="O3818" s="239"/>
    </row>
    <row r="3819" spans="2:15" ht="29">
      <c r="B3819" s="251" t="s">
        <v>1438</v>
      </c>
      <c r="C3819" s="251" t="s">
        <v>4364</v>
      </c>
      <c r="D3819" s="251" t="s">
        <v>941</v>
      </c>
      <c r="E3819" s="251"/>
      <c r="F3819" s="251"/>
      <c r="G3819" s="251" t="s">
        <v>4372</v>
      </c>
      <c r="H3819" s="251" t="s">
        <v>4373</v>
      </c>
      <c r="I3819" s="679">
        <v>7.5</v>
      </c>
      <c r="J3819" s="251" t="s">
        <v>944</v>
      </c>
      <c r="K3819" s="251" t="s">
        <v>2473</v>
      </c>
      <c r="L3819" s="239"/>
      <c r="M3819" s="239"/>
      <c r="N3819" s="239"/>
      <c r="O3819" s="239"/>
    </row>
    <row r="3820" spans="2:15" ht="29">
      <c r="B3820" s="251" t="s">
        <v>1438</v>
      </c>
      <c r="C3820" s="251" t="s">
        <v>4364</v>
      </c>
      <c r="D3820" s="251" t="s">
        <v>953</v>
      </c>
      <c r="E3820" s="251"/>
      <c r="F3820" s="251"/>
      <c r="G3820" s="251" t="s">
        <v>4372</v>
      </c>
      <c r="H3820" s="251" t="s">
        <v>4373</v>
      </c>
      <c r="I3820" s="679">
        <v>7.5</v>
      </c>
      <c r="J3820" s="251" t="s">
        <v>944</v>
      </c>
      <c r="K3820" s="251" t="s">
        <v>2473</v>
      </c>
      <c r="L3820" s="239"/>
      <c r="M3820" s="239"/>
      <c r="N3820" s="239"/>
      <c r="O3820" s="239"/>
    </row>
    <row r="3821" spans="2:15" ht="29">
      <c r="B3821" s="251" t="s">
        <v>1438</v>
      </c>
      <c r="C3821" s="251" t="s">
        <v>4364</v>
      </c>
      <c r="D3821" s="251" t="s">
        <v>4374</v>
      </c>
      <c r="E3821" s="251"/>
      <c r="F3821" s="251"/>
      <c r="G3821" s="251" t="s">
        <v>4372</v>
      </c>
      <c r="H3821" s="251" t="s">
        <v>4373</v>
      </c>
      <c r="I3821" s="679">
        <v>24</v>
      </c>
      <c r="J3821" s="251" t="s">
        <v>944</v>
      </c>
      <c r="K3821" s="251" t="s">
        <v>2473</v>
      </c>
      <c r="L3821" s="239"/>
      <c r="M3821" s="239"/>
      <c r="N3821" s="239"/>
      <c r="O3821" s="239"/>
    </row>
    <row r="3822" spans="2:15">
      <c r="B3822" s="251" t="s">
        <v>1438</v>
      </c>
      <c r="C3822" s="251" t="s">
        <v>4375</v>
      </c>
      <c r="D3822" s="251" t="s">
        <v>957</v>
      </c>
      <c r="E3822" s="251"/>
      <c r="F3822" s="251"/>
      <c r="G3822" s="251" t="s">
        <v>4376</v>
      </c>
      <c r="H3822" s="251" t="s">
        <v>4377</v>
      </c>
      <c r="I3822" s="679">
        <v>0.2</v>
      </c>
      <c r="J3822" s="251" t="s">
        <v>944</v>
      </c>
      <c r="K3822" s="251" t="s">
        <v>2473</v>
      </c>
      <c r="L3822" s="239"/>
      <c r="M3822" s="239"/>
      <c r="N3822" s="239"/>
      <c r="O3822" s="239"/>
    </row>
    <row r="3823" spans="2:15">
      <c r="B3823" s="251" t="s">
        <v>1438</v>
      </c>
      <c r="C3823" s="251" t="s">
        <v>4375</v>
      </c>
      <c r="D3823" s="251" t="s">
        <v>4008</v>
      </c>
      <c r="E3823" s="251"/>
      <c r="F3823" s="251"/>
      <c r="G3823" s="251" t="s">
        <v>4378</v>
      </c>
      <c r="H3823" s="251" t="s">
        <v>4379</v>
      </c>
      <c r="I3823" s="679">
        <v>2.9295301999999999E-2</v>
      </c>
      <c r="J3823" s="251" t="s">
        <v>944</v>
      </c>
      <c r="K3823" s="251" t="s">
        <v>2473</v>
      </c>
      <c r="L3823" s="239"/>
      <c r="M3823" s="239"/>
      <c r="N3823" s="239"/>
      <c r="O3823" s="239"/>
    </row>
    <row r="3824" spans="2:15">
      <c r="B3824" s="251" t="s">
        <v>1438</v>
      </c>
      <c r="C3824" s="251" t="s">
        <v>4375</v>
      </c>
      <c r="D3824" s="251" t="s">
        <v>957</v>
      </c>
      <c r="E3824" s="251"/>
      <c r="F3824" s="251"/>
      <c r="G3824" s="251" t="s">
        <v>4376</v>
      </c>
      <c r="H3824" s="251" t="s">
        <v>4377</v>
      </c>
      <c r="I3824" s="679">
        <v>1.25</v>
      </c>
      <c r="J3824" s="251" t="s">
        <v>944</v>
      </c>
      <c r="K3824" s="251" t="s">
        <v>2473</v>
      </c>
      <c r="L3824" s="239"/>
      <c r="M3824" s="239"/>
      <c r="N3824" s="239"/>
      <c r="O3824" s="239"/>
    </row>
    <row r="3825" spans="2:15">
      <c r="B3825" s="251" t="s">
        <v>1438</v>
      </c>
      <c r="C3825" s="251" t="s">
        <v>4375</v>
      </c>
      <c r="D3825" s="251" t="s">
        <v>953</v>
      </c>
      <c r="E3825" s="251"/>
      <c r="F3825" s="251"/>
      <c r="G3825" s="251" t="s">
        <v>4380</v>
      </c>
      <c r="H3825" s="251" t="s">
        <v>4381</v>
      </c>
      <c r="I3825" s="679">
        <v>7.17</v>
      </c>
      <c r="J3825" s="251" t="s">
        <v>944</v>
      </c>
      <c r="K3825" s="251" t="s">
        <v>2473</v>
      </c>
      <c r="L3825" s="239"/>
      <c r="M3825" s="239"/>
      <c r="N3825" s="239"/>
      <c r="O3825" s="239"/>
    </row>
    <row r="3826" spans="2:15">
      <c r="B3826" s="251" t="s">
        <v>1438</v>
      </c>
      <c r="C3826" s="251" t="s">
        <v>4375</v>
      </c>
      <c r="D3826" s="251" t="s">
        <v>4013</v>
      </c>
      <c r="E3826" s="251"/>
      <c r="F3826" s="251"/>
      <c r="G3826" s="251" t="s">
        <v>4382</v>
      </c>
      <c r="H3826" s="251" t="s">
        <v>4383</v>
      </c>
      <c r="I3826" s="679">
        <v>7</v>
      </c>
      <c r="J3826" s="251" t="s">
        <v>944</v>
      </c>
      <c r="K3826" s="251" t="s">
        <v>2473</v>
      </c>
      <c r="L3826" s="239"/>
      <c r="M3826" s="239"/>
      <c r="N3826" s="239"/>
      <c r="O3826" s="239"/>
    </row>
    <row r="3827" spans="2:15">
      <c r="B3827" s="251" t="s">
        <v>1438</v>
      </c>
      <c r="C3827" s="251" t="s">
        <v>4375</v>
      </c>
      <c r="D3827" s="251" t="s">
        <v>4013</v>
      </c>
      <c r="E3827" s="251"/>
      <c r="F3827" s="251"/>
      <c r="G3827" s="251" t="s">
        <v>4382</v>
      </c>
      <c r="H3827" s="251" t="s">
        <v>4383</v>
      </c>
      <c r="I3827" s="679">
        <v>6</v>
      </c>
      <c r="J3827" s="251" t="s">
        <v>944</v>
      </c>
      <c r="K3827" s="251" t="s">
        <v>2473</v>
      </c>
      <c r="L3827" s="239"/>
      <c r="M3827" s="239"/>
      <c r="N3827" s="239"/>
      <c r="O3827" s="239"/>
    </row>
    <row r="3828" spans="2:15">
      <c r="B3828" s="251" t="s">
        <v>1438</v>
      </c>
      <c r="C3828" s="251" t="s">
        <v>4375</v>
      </c>
      <c r="D3828" s="251" t="s">
        <v>4116</v>
      </c>
      <c r="E3828" s="251"/>
      <c r="F3828" s="251"/>
      <c r="G3828" s="251" t="s">
        <v>4382</v>
      </c>
      <c r="H3828" s="251" t="s">
        <v>4383</v>
      </c>
      <c r="I3828" s="679">
        <v>6.88</v>
      </c>
      <c r="J3828" s="251" t="s">
        <v>944</v>
      </c>
      <c r="K3828" s="251" t="s">
        <v>2473</v>
      </c>
      <c r="L3828" s="239"/>
      <c r="M3828" s="239"/>
      <c r="N3828" s="239"/>
      <c r="O3828" s="239"/>
    </row>
    <row r="3829" spans="2:15">
      <c r="B3829" s="251" t="s">
        <v>1438</v>
      </c>
      <c r="C3829" s="251" t="s">
        <v>4375</v>
      </c>
      <c r="D3829" s="251" t="s">
        <v>4384</v>
      </c>
      <c r="E3829" s="251"/>
      <c r="F3829" s="251"/>
      <c r="G3829" s="251" t="s">
        <v>4382</v>
      </c>
      <c r="H3829" s="251" t="s">
        <v>4383</v>
      </c>
      <c r="I3829" s="679">
        <v>7</v>
      </c>
      <c r="J3829" s="251" t="s">
        <v>944</v>
      </c>
      <c r="K3829" s="251" t="s">
        <v>2473</v>
      </c>
      <c r="L3829" s="239"/>
      <c r="M3829" s="239"/>
      <c r="N3829" s="239"/>
      <c r="O3829" s="239"/>
    </row>
    <row r="3830" spans="2:15">
      <c r="B3830" s="251" t="s">
        <v>1438</v>
      </c>
      <c r="C3830" s="251" t="s">
        <v>4375</v>
      </c>
      <c r="D3830" s="251" t="s">
        <v>949</v>
      </c>
      <c r="E3830" s="251"/>
      <c r="F3830" s="251"/>
      <c r="G3830" s="251" t="s">
        <v>4385</v>
      </c>
      <c r="H3830" s="251" t="s">
        <v>4386</v>
      </c>
      <c r="I3830" s="679">
        <v>839</v>
      </c>
      <c r="J3830" s="251" t="s">
        <v>4387</v>
      </c>
      <c r="K3830" s="251" t="s">
        <v>2473</v>
      </c>
      <c r="L3830" s="239"/>
      <c r="M3830" s="239"/>
      <c r="N3830" s="239"/>
      <c r="O3830" s="239"/>
    </row>
    <row r="3831" spans="2:15">
      <c r="B3831" s="251" t="s">
        <v>1438</v>
      </c>
      <c r="C3831" s="251" t="s">
        <v>4375</v>
      </c>
      <c r="D3831" s="251" t="s">
        <v>4012</v>
      </c>
      <c r="E3831" s="251"/>
      <c r="F3831" s="251"/>
      <c r="G3831" s="251" t="s">
        <v>4378</v>
      </c>
      <c r="H3831" s="251" t="s">
        <v>4379</v>
      </c>
      <c r="I3831" s="679">
        <v>3.6700000000000001E-3</v>
      </c>
      <c r="J3831" s="251" t="s">
        <v>944</v>
      </c>
      <c r="K3831" s="251" t="s">
        <v>2473</v>
      </c>
      <c r="L3831" s="239"/>
      <c r="M3831" s="239"/>
      <c r="N3831" s="239"/>
      <c r="O3831" s="239"/>
    </row>
    <row r="3832" spans="2:15">
      <c r="B3832" s="251" t="s">
        <v>1438</v>
      </c>
      <c r="C3832" s="251" t="s">
        <v>4375</v>
      </c>
      <c r="D3832" s="251" t="s">
        <v>4012</v>
      </c>
      <c r="E3832" s="251"/>
      <c r="F3832" s="251"/>
      <c r="G3832" s="251" t="s">
        <v>4378</v>
      </c>
      <c r="H3832" s="251" t="s">
        <v>4379</v>
      </c>
      <c r="I3832" s="679">
        <v>1.18E-2</v>
      </c>
      <c r="J3832" s="251" t="s">
        <v>944</v>
      </c>
      <c r="K3832" s="251" t="s">
        <v>2473</v>
      </c>
      <c r="L3832" s="239"/>
      <c r="M3832" s="239"/>
      <c r="N3832" s="239"/>
      <c r="O3832" s="239"/>
    </row>
    <row r="3833" spans="2:15">
      <c r="B3833" s="251" t="s">
        <v>1438</v>
      </c>
      <c r="C3833" s="251" t="s">
        <v>4375</v>
      </c>
      <c r="D3833" s="251" t="s">
        <v>949</v>
      </c>
      <c r="E3833" s="251"/>
      <c r="F3833" s="251"/>
      <c r="G3833" s="251" t="s">
        <v>4385</v>
      </c>
      <c r="H3833" s="251" t="s">
        <v>4386</v>
      </c>
      <c r="I3833" s="679">
        <v>140</v>
      </c>
      <c r="J3833" s="251" t="s">
        <v>4387</v>
      </c>
      <c r="K3833" s="251" t="s">
        <v>2473</v>
      </c>
      <c r="L3833" s="239"/>
      <c r="M3833" s="239"/>
      <c r="N3833" s="239"/>
      <c r="O3833" s="239"/>
    </row>
    <row r="3834" spans="2:15">
      <c r="B3834" s="251" t="s">
        <v>1438</v>
      </c>
      <c r="C3834" s="251" t="s">
        <v>4375</v>
      </c>
      <c r="D3834" s="251" t="s">
        <v>957</v>
      </c>
      <c r="E3834" s="251"/>
      <c r="F3834" s="251"/>
      <c r="G3834" s="251" t="s">
        <v>4376</v>
      </c>
      <c r="H3834" s="251" t="s">
        <v>4377</v>
      </c>
      <c r="I3834" s="679">
        <v>1.45</v>
      </c>
      <c r="J3834" s="251" t="s">
        <v>944</v>
      </c>
      <c r="K3834" s="251" t="s">
        <v>2473</v>
      </c>
      <c r="L3834" s="239"/>
      <c r="M3834" s="239"/>
      <c r="N3834" s="239"/>
      <c r="O3834" s="239"/>
    </row>
    <row r="3835" spans="2:15">
      <c r="B3835" s="251" t="s">
        <v>1438</v>
      </c>
      <c r="C3835" s="251" t="s">
        <v>4375</v>
      </c>
      <c r="D3835" s="251" t="s">
        <v>941</v>
      </c>
      <c r="E3835" s="251"/>
      <c r="F3835" s="251"/>
      <c r="G3835" s="251" t="s">
        <v>4380</v>
      </c>
      <c r="H3835" s="251" t="s">
        <v>4381</v>
      </c>
      <c r="I3835" s="679">
        <v>10.71</v>
      </c>
      <c r="J3835" s="251" t="s">
        <v>944</v>
      </c>
      <c r="K3835" s="251" t="s">
        <v>2473</v>
      </c>
      <c r="L3835" s="239"/>
      <c r="M3835" s="239"/>
      <c r="N3835" s="239"/>
      <c r="O3835" s="239"/>
    </row>
    <row r="3836" spans="2:15">
      <c r="B3836" s="251" t="s">
        <v>1438</v>
      </c>
      <c r="C3836" s="251" t="s">
        <v>4375</v>
      </c>
      <c r="D3836" s="251" t="s">
        <v>953</v>
      </c>
      <c r="E3836" s="251"/>
      <c r="F3836" s="251"/>
      <c r="G3836" s="251" t="s">
        <v>4380</v>
      </c>
      <c r="H3836" s="251" t="s">
        <v>4381</v>
      </c>
      <c r="I3836" s="679">
        <v>10.92</v>
      </c>
      <c r="J3836" s="251" t="s">
        <v>944</v>
      </c>
      <c r="K3836" s="251" t="s">
        <v>2473</v>
      </c>
      <c r="L3836" s="239"/>
      <c r="M3836" s="239"/>
      <c r="N3836" s="239"/>
      <c r="O3836" s="239"/>
    </row>
    <row r="3837" spans="2:15">
      <c r="B3837" s="251" t="s">
        <v>1438</v>
      </c>
      <c r="C3837" s="251" t="s">
        <v>5718</v>
      </c>
      <c r="D3837" s="251" t="s">
        <v>4008</v>
      </c>
      <c r="E3837" s="251"/>
      <c r="F3837" s="251"/>
      <c r="G3837" s="251" t="s">
        <v>4388</v>
      </c>
      <c r="H3837" s="251" t="s">
        <v>4389</v>
      </c>
      <c r="I3837" s="679">
        <v>22.8</v>
      </c>
      <c r="J3837" s="251" t="s">
        <v>956</v>
      </c>
      <c r="K3837" s="251" t="s">
        <v>2473</v>
      </c>
      <c r="L3837" s="239"/>
      <c r="M3837" s="239"/>
      <c r="N3837" s="239"/>
      <c r="O3837" s="239"/>
    </row>
    <row r="3838" spans="2:15" ht="43.5">
      <c r="B3838" s="251" t="s">
        <v>1438</v>
      </c>
      <c r="C3838" s="251" t="s">
        <v>4390</v>
      </c>
      <c r="D3838" s="251" t="s">
        <v>4008</v>
      </c>
      <c r="E3838" s="251"/>
      <c r="F3838" s="251"/>
      <c r="G3838" s="251" t="s">
        <v>4391</v>
      </c>
      <c r="H3838" s="251" t="s">
        <v>4392</v>
      </c>
      <c r="I3838" s="679">
        <v>11.95</v>
      </c>
      <c r="J3838" s="251" t="s">
        <v>956</v>
      </c>
      <c r="K3838" s="251" t="s">
        <v>2473</v>
      </c>
      <c r="L3838" s="239"/>
      <c r="M3838" s="239"/>
      <c r="N3838" s="239"/>
      <c r="O3838" s="239"/>
    </row>
    <row r="3839" spans="2:15" ht="43.5">
      <c r="B3839" s="251" t="s">
        <v>1438</v>
      </c>
      <c r="C3839" s="251" t="s">
        <v>4390</v>
      </c>
      <c r="D3839" s="251" t="s">
        <v>4008</v>
      </c>
      <c r="E3839" s="251"/>
      <c r="F3839" s="251"/>
      <c r="G3839" s="251" t="s">
        <v>4391</v>
      </c>
      <c r="H3839" s="251" t="s">
        <v>4392</v>
      </c>
      <c r="I3839" s="679">
        <v>10.59</v>
      </c>
      <c r="J3839" s="251" t="s">
        <v>956</v>
      </c>
      <c r="K3839" s="251" t="s">
        <v>2473</v>
      </c>
      <c r="L3839" s="239"/>
      <c r="M3839" s="239"/>
      <c r="N3839" s="239"/>
      <c r="O3839" s="239"/>
    </row>
    <row r="3840" spans="2:15">
      <c r="B3840" s="251" t="s">
        <v>1438</v>
      </c>
      <c r="C3840" s="251" t="s">
        <v>4375</v>
      </c>
      <c r="D3840" s="251" t="s">
        <v>4008</v>
      </c>
      <c r="E3840" s="251"/>
      <c r="F3840" s="251"/>
      <c r="G3840" s="251" t="s">
        <v>4393</v>
      </c>
      <c r="H3840" s="251" t="s">
        <v>4394</v>
      </c>
      <c r="I3840" s="679">
        <v>42.13</v>
      </c>
      <c r="J3840" s="251" t="s">
        <v>956</v>
      </c>
      <c r="K3840" s="251" t="s">
        <v>2473</v>
      </c>
      <c r="L3840" s="239"/>
      <c r="M3840" s="239"/>
      <c r="N3840" s="239"/>
      <c r="O3840" s="239"/>
    </row>
    <row r="3841" spans="2:15" ht="43.5">
      <c r="B3841" s="251" t="s">
        <v>1438</v>
      </c>
      <c r="C3841" s="251" t="s">
        <v>4390</v>
      </c>
      <c r="D3841" s="251" t="s">
        <v>4008</v>
      </c>
      <c r="E3841" s="251"/>
      <c r="F3841" s="251"/>
      <c r="G3841" s="251" t="s">
        <v>4391</v>
      </c>
      <c r="H3841" s="251" t="s">
        <v>4392</v>
      </c>
      <c r="I3841" s="679">
        <v>20.11</v>
      </c>
      <c r="J3841" s="251" t="s">
        <v>956</v>
      </c>
      <c r="K3841" s="251" t="s">
        <v>2473</v>
      </c>
      <c r="L3841" s="239"/>
      <c r="M3841" s="239"/>
      <c r="N3841" s="239"/>
      <c r="O3841" s="239"/>
    </row>
    <row r="3842" spans="2:15" ht="29">
      <c r="B3842" s="251" t="s">
        <v>1438</v>
      </c>
      <c r="C3842" s="251" t="s">
        <v>5719</v>
      </c>
      <c r="D3842" s="251" t="s">
        <v>4008</v>
      </c>
      <c r="E3842" s="251"/>
      <c r="F3842" s="251"/>
      <c r="G3842" s="251" t="s">
        <v>4395</v>
      </c>
      <c r="H3842" s="251" t="s">
        <v>4396</v>
      </c>
      <c r="I3842" s="679">
        <v>55.72</v>
      </c>
      <c r="J3842" s="251" t="s">
        <v>956</v>
      </c>
      <c r="K3842" s="251" t="s">
        <v>2473</v>
      </c>
      <c r="L3842" s="239"/>
      <c r="M3842" s="239"/>
      <c r="N3842" s="239"/>
      <c r="O3842" s="239"/>
    </row>
    <row r="3843" spans="2:15">
      <c r="B3843" s="251" t="s">
        <v>1438</v>
      </c>
      <c r="C3843" s="251" t="s">
        <v>4375</v>
      </c>
      <c r="D3843" s="251" t="s">
        <v>4008</v>
      </c>
      <c r="E3843" s="251"/>
      <c r="F3843" s="251"/>
      <c r="G3843" s="251" t="s">
        <v>4393</v>
      </c>
      <c r="H3843" s="251" t="s">
        <v>4394</v>
      </c>
      <c r="I3843" s="679">
        <v>25.13</v>
      </c>
      <c r="J3843" s="251" t="s">
        <v>956</v>
      </c>
      <c r="K3843" s="251" t="s">
        <v>2473</v>
      </c>
      <c r="L3843" s="239"/>
      <c r="M3843" s="239"/>
      <c r="N3843" s="239"/>
      <c r="O3843" s="239"/>
    </row>
    <row r="3844" spans="2:15" ht="43.5">
      <c r="B3844" s="251" t="s">
        <v>1438</v>
      </c>
      <c r="C3844" s="251" t="s">
        <v>4390</v>
      </c>
      <c r="D3844" s="251" t="s">
        <v>4008</v>
      </c>
      <c r="E3844" s="251"/>
      <c r="F3844" s="251"/>
      <c r="G3844" s="251" t="s">
        <v>4391</v>
      </c>
      <c r="H3844" s="251" t="s">
        <v>4392</v>
      </c>
      <c r="I3844" s="679">
        <v>20.11</v>
      </c>
      <c r="J3844" s="251" t="s">
        <v>956</v>
      </c>
      <c r="K3844" s="251" t="s">
        <v>2473</v>
      </c>
      <c r="L3844" s="239"/>
      <c r="M3844" s="239"/>
      <c r="N3844" s="239"/>
      <c r="O3844" s="239"/>
    </row>
    <row r="3845" spans="2:15">
      <c r="B3845" s="251" t="s">
        <v>1438</v>
      </c>
      <c r="C3845" s="251" t="s">
        <v>4397</v>
      </c>
      <c r="D3845" s="251" t="s">
        <v>4008</v>
      </c>
      <c r="E3845" s="251"/>
      <c r="F3845" s="251"/>
      <c r="G3845" s="251" t="s">
        <v>4398</v>
      </c>
      <c r="H3845" s="251" t="s">
        <v>4399</v>
      </c>
      <c r="I3845" s="679">
        <v>13</v>
      </c>
      <c r="J3845" s="251" t="s">
        <v>956</v>
      </c>
      <c r="K3845" s="251" t="s">
        <v>2473</v>
      </c>
      <c r="L3845" s="239"/>
      <c r="M3845" s="239"/>
      <c r="N3845" s="239"/>
      <c r="O3845" s="239"/>
    </row>
    <row r="3846" spans="2:15">
      <c r="B3846" s="251" t="s">
        <v>1438</v>
      </c>
      <c r="C3846" s="251" t="s">
        <v>5718</v>
      </c>
      <c r="D3846" s="251" t="s">
        <v>4008</v>
      </c>
      <c r="E3846" s="251"/>
      <c r="F3846" s="251"/>
      <c r="G3846" s="251" t="s">
        <v>4388</v>
      </c>
      <c r="H3846" s="251" t="s">
        <v>4389</v>
      </c>
      <c r="I3846" s="679">
        <v>20</v>
      </c>
      <c r="J3846" s="251" t="s">
        <v>956</v>
      </c>
      <c r="K3846" s="251" t="s">
        <v>2473</v>
      </c>
      <c r="L3846" s="239"/>
      <c r="M3846" s="239"/>
      <c r="N3846" s="239"/>
      <c r="O3846" s="239"/>
    </row>
    <row r="3847" spans="2:15">
      <c r="B3847" s="251" t="s">
        <v>1438</v>
      </c>
      <c r="C3847" s="251" t="s">
        <v>4397</v>
      </c>
      <c r="D3847" s="251" t="s">
        <v>4008</v>
      </c>
      <c r="E3847" s="251"/>
      <c r="F3847" s="251"/>
      <c r="G3847" s="251" t="s">
        <v>4398</v>
      </c>
      <c r="H3847" s="251" t="s">
        <v>4399</v>
      </c>
      <c r="I3847" s="679">
        <v>13</v>
      </c>
      <c r="J3847" s="251" t="s">
        <v>956</v>
      </c>
      <c r="K3847" s="251" t="s">
        <v>2473</v>
      </c>
      <c r="L3847" s="239"/>
      <c r="M3847" s="239"/>
      <c r="N3847" s="239"/>
      <c r="O3847" s="239"/>
    </row>
    <row r="3848" spans="2:15" ht="43.5">
      <c r="B3848" s="251" t="s">
        <v>1438</v>
      </c>
      <c r="C3848" s="251" t="s">
        <v>4390</v>
      </c>
      <c r="D3848" s="251" t="s">
        <v>4008</v>
      </c>
      <c r="E3848" s="251"/>
      <c r="F3848" s="251"/>
      <c r="G3848" s="251" t="s">
        <v>4391</v>
      </c>
      <c r="H3848" s="251" t="s">
        <v>4392</v>
      </c>
      <c r="I3848" s="679">
        <v>20</v>
      </c>
      <c r="J3848" s="251" t="s">
        <v>956</v>
      </c>
      <c r="K3848" s="251" t="s">
        <v>2473</v>
      </c>
      <c r="L3848" s="239"/>
      <c r="M3848" s="239"/>
      <c r="N3848" s="239"/>
      <c r="O3848" s="239"/>
    </row>
    <row r="3849" spans="2:15">
      <c r="B3849" s="251" t="s">
        <v>1438</v>
      </c>
      <c r="C3849" s="251" t="s">
        <v>4397</v>
      </c>
      <c r="D3849" s="251" t="s">
        <v>4008</v>
      </c>
      <c r="E3849" s="251"/>
      <c r="F3849" s="251"/>
      <c r="G3849" s="251" t="s">
        <v>4398</v>
      </c>
      <c r="H3849" s="251" t="s">
        <v>4399</v>
      </c>
      <c r="I3849" s="679">
        <v>14</v>
      </c>
      <c r="J3849" s="251" t="s">
        <v>956</v>
      </c>
      <c r="K3849" s="251" t="s">
        <v>2473</v>
      </c>
      <c r="L3849" s="239"/>
      <c r="M3849" s="239"/>
      <c r="N3849" s="239"/>
      <c r="O3849" s="239"/>
    </row>
    <row r="3850" spans="2:15">
      <c r="B3850" s="251" t="s">
        <v>1438</v>
      </c>
      <c r="C3850" s="251" t="s">
        <v>4397</v>
      </c>
      <c r="D3850" s="251" t="s">
        <v>4008</v>
      </c>
      <c r="E3850" s="251"/>
      <c r="F3850" s="251"/>
      <c r="G3850" s="251" t="s">
        <v>4398</v>
      </c>
      <c r="H3850" s="251" t="s">
        <v>4399</v>
      </c>
      <c r="I3850" s="679">
        <v>13</v>
      </c>
      <c r="J3850" s="251" t="s">
        <v>956</v>
      </c>
      <c r="K3850" s="251" t="s">
        <v>2473</v>
      </c>
      <c r="L3850" s="239"/>
      <c r="M3850" s="239"/>
      <c r="N3850" s="239"/>
      <c r="O3850" s="239"/>
    </row>
    <row r="3851" spans="2:15">
      <c r="B3851" s="251" t="s">
        <v>1438</v>
      </c>
      <c r="C3851" s="251" t="s">
        <v>4375</v>
      </c>
      <c r="D3851" s="251" t="s">
        <v>4008</v>
      </c>
      <c r="E3851" s="251"/>
      <c r="F3851" s="251"/>
      <c r="G3851" s="251" t="s">
        <v>4393</v>
      </c>
      <c r="H3851" s="251" t="s">
        <v>4394</v>
      </c>
      <c r="I3851" s="679">
        <v>30</v>
      </c>
      <c r="J3851" s="251" t="s">
        <v>956</v>
      </c>
      <c r="K3851" s="251" t="s">
        <v>2473</v>
      </c>
      <c r="L3851" s="239"/>
      <c r="M3851" s="239"/>
      <c r="N3851" s="239"/>
      <c r="O3851" s="239"/>
    </row>
    <row r="3852" spans="2:15">
      <c r="B3852" s="251" t="s">
        <v>1438</v>
      </c>
      <c r="C3852" s="251" t="s">
        <v>4397</v>
      </c>
      <c r="D3852" s="251" t="s">
        <v>4008</v>
      </c>
      <c r="E3852" s="251"/>
      <c r="F3852" s="251"/>
      <c r="G3852" s="251" t="s">
        <v>4398</v>
      </c>
      <c r="H3852" s="251" t="s">
        <v>4399</v>
      </c>
      <c r="I3852" s="679">
        <v>13</v>
      </c>
      <c r="J3852" s="251" t="s">
        <v>956</v>
      </c>
      <c r="K3852" s="251" t="s">
        <v>2473</v>
      </c>
      <c r="L3852" s="239"/>
      <c r="M3852" s="239"/>
      <c r="N3852" s="239"/>
      <c r="O3852" s="239"/>
    </row>
    <row r="3853" spans="2:15">
      <c r="B3853" s="251" t="s">
        <v>1438</v>
      </c>
      <c r="C3853" s="251" t="s">
        <v>4397</v>
      </c>
      <c r="D3853" s="251" t="s">
        <v>4008</v>
      </c>
      <c r="E3853" s="251"/>
      <c r="F3853" s="251"/>
      <c r="G3853" s="251" t="s">
        <v>4398</v>
      </c>
      <c r="H3853" s="251" t="s">
        <v>4399</v>
      </c>
      <c r="I3853" s="679">
        <v>12</v>
      </c>
      <c r="J3853" s="251" t="s">
        <v>956</v>
      </c>
      <c r="K3853" s="251" t="s">
        <v>2473</v>
      </c>
      <c r="L3853" s="239"/>
      <c r="M3853" s="239"/>
      <c r="N3853" s="239"/>
      <c r="O3853" s="239"/>
    </row>
    <row r="3854" spans="2:15">
      <c r="B3854" s="251" t="s">
        <v>1438</v>
      </c>
      <c r="C3854" s="251" t="s">
        <v>4397</v>
      </c>
      <c r="D3854" s="251" t="s">
        <v>4008</v>
      </c>
      <c r="E3854" s="251"/>
      <c r="F3854" s="251"/>
      <c r="G3854" s="251" t="s">
        <v>4398</v>
      </c>
      <c r="H3854" s="251" t="s">
        <v>4399</v>
      </c>
      <c r="I3854" s="679">
        <v>13</v>
      </c>
      <c r="J3854" s="251" t="s">
        <v>956</v>
      </c>
      <c r="K3854" s="251" t="s">
        <v>2473</v>
      </c>
      <c r="L3854" s="239"/>
      <c r="M3854" s="239"/>
      <c r="N3854" s="239"/>
      <c r="O3854" s="239"/>
    </row>
    <row r="3855" spans="2:15" ht="43.5">
      <c r="B3855" s="251" t="s">
        <v>1438</v>
      </c>
      <c r="C3855" s="251" t="s">
        <v>4390</v>
      </c>
      <c r="D3855" s="251" t="s">
        <v>4008</v>
      </c>
      <c r="E3855" s="251"/>
      <c r="F3855" s="251"/>
      <c r="G3855" s="251" t="s">
        <v>4391</v>
      </c>
      <c r="H3855" s="251" t="s">
        <v>4392</v>
      </c>
      <c r="I3855" s="679">
        <v>27.16</v>
      </c>
      <c r="J3855" s="251" t="s">
        <v>956</v>
      </c>
      <c r="K3855" s="251" t="s">
        <v>2473</v>
      </c>
      <c r="L3855" s="239"/>
      <c r="M3855" s="239"/>
      <c r="N3855" s="239"/>
      <c r="O3855" s="239"/>
    </row>
    <row r="3856" spans="2:15">
      <c r="B3856" s="251" t="s">
        <v>1438</v>
      </c>
      <c r="C3856" s="251" t="s">
        <v>4397</v>
      </c>
      <c r="D3856" s="251" t="s">
        <v>4008</v>
      </c>
      <c r="E3856" s="251"/>
      <c r="F3856" s="251"/>
      <c r="G3856" s="251" t="s">
        <v>4398</v>
      </c>
      <c r="H3856" s="251" t="s">
        <v>4399</v>
      </c>
      <c r="I3856" s="679">
        <v>13</v>
      </c>
      <c r="J3856" s="251" t="s">
        <v>956</v>
      </c>
      <c r="K3856" s="251" t="s">
        <v>2473</v>
      </c>
      <c r="L3856" s="239"/>
      <c r="M3856" s="239"/>
      <c r="N3856" s="239"/>
      <c r="O3856" s="239"/>
    </row>
    <row r="3857" spans="2:15" ht="43.5">
      <c r="B3857" s="251" t="s">
        <v>1438</v>
      </c>
      <c r="C3857" s="251" t="s">
        <v>4390</v>
      </c>
      <c r="D3857" s="251" t="s">
        <v>4008</v>
      </c>
      <c r="E3857" s="251"/>
      <c r="F3857" s="251"/>
      <c r="G3857" s="251" t="s">
        <v>4391</v>
      </c>
      <c r="H3857" s="251" t="s">
        <v>4392</v>
      </c>
      <c r="I3857" s="679">
        <v>20</v>
      </c>
      <c r="J3857" s="251" t="s">
        <v>956</v>
      </c>
      <c r="K3857" s="251" t="s">
        <v>2473</v>
      </c>
      <c r="L3857" s="239"/>
      <c r="M3857" s="239"/>
      <c r="N3857" s="239"/>
      <c r="O3857" s="239"/>
    </row>
    <row r="3858" spans="2:15">
      <c r="B3858" s="520" t="s">
        <v>1308</v>
      </c>
      <c r="C3858" s="520"/>
      <c r="D3858" s="520" t="s">
        <v>4400</v>
      </c>
      <c r="E3858" s="1052" t="s">
        <v>5724</v>
      </c>
      <c r="F3858" s="520" t="s">
        <v>572</v>
      </c>
      <c r="G3858" s="520"/>
      <c r="H3858" s="520"/>
      <c r="I3858" s="520">
        <v>120</v>
      </c>
      <c r="J3858" s="520" t="s">
        <v>4401</v>
      </c>
      <c r="K3858" s="520"/>
      <c r="L3858" s="239"/>
      <c r="M3858" s="239"/>
      <c r="N3858" s="239"/>
      <c r="O3858" s="239"/>
    </row>
    <row r="3859" spans="2:15">
      <c r="B3859" s="520" t="s">
        <v>1308</v>
      </c>
      <c r="C3859" s="520"/>
      <c r="D3859" s="520" t="s">
        <v>4400</v>
      </c>
      <c r="E3859" s="1053"/>
      <c r="F3859" s="520" t="s">
        <v>576</v>
      </c>
      <c r="G3859" s="520"/>
      <c r="H3859" s="520"/>
      <c r="I3859" s="520">
        <v>246</v>
      </c>
      <c r="J3859" s="520" t="s">
        <v>4401</v>
      </c>
      <c r="K3859" s="520"/>
      <c r="L3859" s="239"/>
      <c r="M3859" s="239"/>
      <c r="N3859" s="239"/>
      <c r="O3859" s="239"/>
    </row>
    <row r="3860" spans="2:15">
      <c r="B3860" s="520" t="s">
        <v>1308</v>
      </c>
      <c r="C3860" s="520"/>
      <c r="D3860" s="520" t="s">
        <v>4400</v>
      </c>
      <c r="E3860" s="1053"/>
      <c r="F3860" s="520" t="s">
        <v>5725</v>
      </c>
      <c r="G3860" s="520"/>
      <c r="H3860" s="520"/>
      <c r="I3860" s="520">
        <v>986</v>
      </c>
      <c r="J3860" s="520" t="s">
        <v>4401</v>
      </c>
      <c r="K3860" s="520"/>
      <c r="L3860" s="239"/>
      <c r="M3860" s="239"/>
      <c r="N3860" s="239"/>
      <c r="O3860" s="239"/>
    </row>
    <row r="3861" spans="2:15">
      <c r="B3861" s="520" t="s">
        <v>1308</v>
      </c>
      <c r="C3861" s="520"/>
      <c r="D3861" s="520" t="s">
        <v>4402</v>
      </c>
      <c r="E3861" s="1053"/>
      <c r="F3861" s="520" t="s">
        <v>5726</v>
      </c>
      <c r="G3861" s="520"/>
      <c r="H3861" s="520"/>
      <c r="I3861" s="520">
        <v>16601</v>
      </c>
      <c r="J3861" s="520" t="s">
        <v>4403</v>
      </c>
      <c r="K3861" s="520"/>
      <c r="L3861" s="239"/>
      <c r="M3861" s="239"/>
      <c r="N3861" s="239"/>
      <c r="O3861" s="239"/>
    </row>
    <row r="3862" spans="2:15">
      <c r="B3862" s="520" t="s">
        <v>1308</v>
      </c>
      <c r="C3862" s="520"/>
      <c r="D3862" s="520" t="s">
        <v>5721</v>
      </c>
      <c r="E3862" s="1053"/>
      <c r="F3862" s="520" t="s">
        <v>5726</v>
      </c>
      <c r="G3862" s="520"/>
      <c r="H3862" s="520"/>
      <c r="I3862" s="520">
        <v>49500</v>
      </c>
      <c r="J3862" s="520" t="s">
        <v>4404</v>
      </c>
      <c r="K3862" s="520"/>
      <c r="L3862" s="239"/>
      <c r="M3862" s="239"/>
      <c r="N3862" s="239"/>
      <c r="O3862" s="239"/>
    </row>
    <row r="3863" spans="2:15">
      <c r="B3863" s="520" t="s">
        <v>1308</v>
      </c>
      <c r="C3863" s="520"/>
      <c r="D3863" s="520" t="s">
        <v>5722</v>
      </c>
      <c r="E3863" s="1053"/>
      <c r="F3863" s="520" t="s">
        <v>5726</v>
      </c>
      <c r="G3863" s="520"/>
      <c r="H3863" s="520"/>
      <c r="I3863" s="520">
        <f>I3862*3</f>
        <v>148500</v>
      </c>
      <c r="J3863" s="520" t="s">
        <v>4404</v>
      </c>
      <c r="K3863" s="520"/>
      <c r="L3863" s="239"/>
      <c r="M3863" s="239"/>
      <c r="N3863" s="239"/>
      <c r="O3863" s="239"/>
    </row>
    <row r="3864" spans="2:15">
      <c r="B3864" s="520" t="s">
        <v>1308</v>
      </c>
      <c r="C3864" s="520"/>
      <c r="D3864" s="520" t="s">
        <v>5723</v>
      </c>
      <c r="E3864" s="1054"/>
      <c r="F3864" s="520" t="s">
        <v>5726</v>
      </c>
      <c r="G3864" s="520"/>
      <c r="H3864" s="520"/>
      <c r="I3864" s="520">
        <v>214</v>
      </c>
      <c r="J3864" s="520" t="s">
        <v>4405</v>
      </c>
      <c r="K3864" s="520"/>
      <c r="L3864" s="239"/>
      <c r="M3864" s="239"/>
      <c r="N3864" s="239"/>
      <c r="O3864" s="239"/>
    </row>
  </sheetData>
  <autoFilter ref="B5:K3864" xr:uid="{F53360A0-6FCA-4147-8DFA-A5897FAD800D}"/>
  <mergeCells count="4">
    <mergeCell ref="M9:N9"/>
    <mergeCell ref="N19:N33"/>
    <mergeCell ref="B2:G2"/>
    <mergeCell ref="E3858:E386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6D9EB-9B48-4985-847A-84161D941ADF}">
  <dimension ref="B3:P665"/>
  <sheetViews>
    <sheetView showGridLines="0" topLeftCell="A75" workbookViewId="0">
      <selection activeCell="O7" sqref="O7"/>
    </sheetView>
  </sheetViews>
  <sheetFormatPr baseColWidth="10" defaultColWidth="11.453125" defaultRowHeight="14.5"/>
  <cols>
    <col min="1" max="1" width="11.453125" style="3"/>
    <col min="2" max="2" width="15.26953125" style="3" customWidth="1"/>
    <col min="3" max="3" width="24.26953125" style="3" customWidth="1"/>
    <col min="4" max="4" width="18.1796875" style="3" customWidth="1"/>
    <col min="5" max="5" width="16.54296875" style="3" customWidth="1"/>
    <col min="6" max="6" width="30.1796875" style="3" customWidth="1"/>
    <col min="7" max="13" width="20.54296875" style="3" customWidth="1"/>
    <col min="14" max="14" width="32.7265625" style="3" customWidth="1"/>
    <col min="15" max="15" width="25.1796875" style="3" customWidth="1"/>
    <col min="16" max="16" width="18.81640625" style="3" customWidth="1"/>
    <col min="17" max="16384" width="11.453125" style="3"/>
  </cols>
  <sheetData>
    <row r="3" spans="2:16" ht="15.5">
      <c r="B3" s="117" t="s">
        <v>4406</v>
      </c>
      <c r="C3" s="1055" t="s">
        <v>4407</v>
      </c>
      <c r="D3" s="1056"/>
      <c r="E3" s="1056"/>
      <c r="F3" s="1057"/>
    </row>
    <row r="6" spans="2:16">
      <c r="G6" s="648" t="s">
        <v>4408</v>
      </c>
      <c r="H6" s="649"/>
      <c r="I6" s="649"/>
      <c r="J6" s="649"/>
      <c r="K6" s="3" t="s">
        <v>4409</v>
      </c>
      <c r="O6" s="650" t="s">
        <v>4410</v>
      </c>
      <c r="P6" s="650"/>
    </row>
    <row r="7" spans="2:16" ht="101.5">
      <c r="B7" s="581" t="s">
        <v>375</v>
      </c>
      <c r="C7" s="581" t="s">
        <v>376</v>
      </c>
      <c r="D7" s="118" t="s">
        <v>901</v>
      </c>
      <c r="E7" s="118" t="s">
        <v>902</v>
      </c>
      <c r="F7" s="118" t="s">
        <v>904</v>
      </c>
      <c r="G7" s="651" t="s">
        <v>4411</v>
      </c>
      <c r="H7" s="651" t="s">
        <v>4412</v>
      </c>
      <c r="I7" s="651" t="s">
        <v>4413</v>
      </c>
      <c r="J7" s="651" t="s">
        <v>4414</v>
      </c>
      <c r="K7" s="118" t="s">
        <v>4415</v>
      </c>
      <c r="L7" s="118" t="s">
        <v>4413</v>
      </c>
      <c r="M7" s="118" t="s">
        <v>4414</v>
      </c>
      <c r="N7" s="118" t="s">
        <v>4416</v>
      </c>
      <c r="O7" s="652" t="s">
        <v>4417</v>
      </c>
      <c r="P7" s="652" t="s">
        <v>4418</v>
      </c>
    </row>
    <row r="8" spans="2:16" ht="174">
      <c r="B8" s="109" t="s">
        <v>1235</v>
      </c>
      <c r="C8" s="6" t="s">
        <v>489</v>
      </c>
      <c r="D8" s="6" t="s">
        <v>909</v>
      </c>
      <c r="E8" s="6" t="s">
        <v>4419</v>
      </c>
      <c r="F8" s="6" t="s">
        <v>4420</v>
      </c>
      <c r="G8" s="116">
        <v>221.85</v>
      </c>
      <c r="H8" s="596">
        <v>45503</v>
      </c>
      <c r="I8" s="6" t="s">
        <v>116</v>
      </c>
      <c r="J8" s="6" t="s">
        <v>116</v>
      </c>
      <c r="K8" s="51">
        <v>221.85</v>
      </c>
      <c r="L8" s="6" t="s">
        <v>116</v>
      </c>
      <c r="M8" s="6" t="s">
        <v>116</v>
      </c>
      <c r="N8" s="6" t="s">
        <v>100</v>
      </c>
      <c r="O8" s="6" t="s">
        <v>100</v>
      </c>
      <c r="P8" s="6" t="s">
        <v>100</v>
      </c>
    </row>
    <row r="9" spans="2:16" ht="58">
      <c r="B9" s="109" t="s">
        <v>1235</v>
      </c>
      <c r="C9" s="109" t="s">
        <v>1272</v>
      </c>
      <c r="D9" s="109" t="s">
        <v>909</v>
      </c>
      <c r="E9" s="109" t="s">
        <v>4419</v>
      </c>
      <c r="F9" s="109" t="s">
        <v>4421</v>
      </c>
      <c r="G9" s="116">
        <v>30.27</v>
      </c>
      <c r="H9" s="653">
        <v>45762</v>
      </c>
      <c r="I9" s="109" t="s">
        <v>116</v>
      </c>
      <c r="J9" s="109" t="s">
        <v>116</v>
      </c>
      <c r="K9" s="114">
        <v>30.27</v>
      </c>
      <c r="L9" s="109" t="s">
        <v>116</v>
      </c>
      <c r="M9" s="109" t="s">
        <v>116</v>
      </c>
      <c r="N9" s="6" t="s">
        <v>100</v>
      </c>
      <c r="O9" s="6" t="s">
        <v>100</v>
      </c>
      <c r="P9" s="6" t="s">
        <v>100</v>
      </c>
    </row>
    <row r="10" spans="2:16" ht="43.5">
      <c r="B10" s="109" t="s">
        <v>1235</v>
      </c>
      <c r="C10" s="109" t="s">
        <v>480</v>
      </c>
      <c r="D10" s="109" t="s">
        <v>909</v>
      </c>
      <c r="E10" s="109" t="s">
        <v>4422</v>
      </c>
      <c r="F10" s="109" t="s">
        <v>4423</v>
      </c>
      <c r="G10" s="114" t="s">
        <v>4424</v>
      </c>
      <c r="H10" s="653">
        <v>45076</v>
      </c>
      <c r="I10" s="109" t="s">
        <v>483</v>
      </c>
      <c r="J10" s="109" t="s">
        <v>483</v>
      </c>
      <c r="K10" s="114" t="s">
        <v>4425</v>
      </c>
      <c r="L10" s="109" t="s">
        <v>483</v>
      </c>
      <c r="M10" s="109" t="s">
        <v>483</v>
      </c>
      <c r="N10" s="6" t="s">
        <v>100</v>
      </c>
      <c r="O10" s="6" t="s">
        <v>100</v>
      </c>
      <c r="P10" s="6" t="s">
        <v>100</v>
      </c>
    </row>
    <row r="11" spans="2:16" ht="116">
      <c r="B11" s="109" t="s">
        <v>1235</v>
      </c>
      <c r="C11" s="6" t="s">
        <v>4426</v>
      </c>
      <c r="D11" s="6" t="s">
        <v>909</v>
      </c>
      <c r="E11" s="6" t="s">
        <v>4422</v>
      </c>
      <c r="F11" s="6" t="s">
        <v>4427</v>
      </c>
      <c r="G11" s="51">
        <v>118.66</v>
      </c>
      <c r="H11" s="596">
        <v>45901</v>
      </c>
      <c r="I11" s="6" t="s">
        <v>116</v>
      </c>
      <c r="J11" s="586" t="s">
        <v>116</v>
      </c>
      <c r="K11" s="51">
        <v>118.66</v>
      </c>
      <c r="L11" s="6" t="s">
        <v>116</v>
      </c>
      <c r="M11" s="6" t="s">
        <v>4428</v>
      </c>
      <c r="N11" s="6" t="s">
        <v>100</v>
      </c>
      <c r="O11" s="6" t="s">
        <v>100</v>
      </c>
      <c r="P11" s="6" t="s">
        <v>100</v>
      </c>
    </row>
    <row r="12" spans="2:16" ht="29">
      <c r="B12" s="109" t="s">
        <v>1235</v>
      </c>
      <c r="C12" s="6" t="s">
        <v>486</v>
      </c>
      <c r="D12" s="6" t="s">
        <v>909</v>
      </c>
      <c r="E12" s="6" t="s">
        <v>917</v>
      </c>
      <c r="F12" s="586" t="s">
        <v>4429</v>
      </c>
      <c r="G12" s="51">
        <v>2.72</v>
      </c>
      <c r="H12" s="596">
        <v>45566</v>
      </c>
      <c r="I12" s="6" t="s">
        <v>116</v>
      </c>
      <c r="J12" s="586" t="s">
        <v>116</v>
      </c>
      <c r="K12" s="51">
        <v>0.5</v>
      </c>
      <c r="L12" s="6" t="s">
        <v>116</v>
      </c>
      <c r="M12" s="586" t="s">
        <v>116</v>
      </c>
      <c r="N12" s="6" t="s">
        <v>100</v>
      </c>
      <c r="O12" s="6" t="s">
        <v>100</v>
      </c>
      <c r="P12" s="6" t="s">
        <v>100</v>
      </c>
    </row>
    <row r="13" spans="2:16" s="111" customFormat="1" ht="29">
      <c r="B13" s="109" t="s">
        <v>1235</v>
      </c>
      <c r="C13" s="6" t="s">
        <v>1355</v>
      </c>
      <c r="D13" s="6" t="s">
        <v>909</v>
      </c>
      <c r="E13" s="6" t="s">
        <v>4419</v>
      </c>
      <c r="F13" s="6" t="s">
        <v>4430</v>
      </c>
      <c r="G13" s="6">
        <v>0.05</v>
      </c>
      <c r="H13" s="6">
        <v>45959</v>
      </c>
      <c r="I13" s="6" t="s">
        <v>116</v>
      </c>
      <c r="J13" s="6" t="s">
        <v>116</v>
      </c>
      <c r="K13" s="6">
        <v>0.05</v>
      </c>
      <c r="L13" s="6" t="s">
        <v>116</v>
      </c>
      <c r="M13" s="6" t="s">
        <v>116</v>
      </c>
      <c r="N13" s="6" t="s">
        <v>100</v>
      </c>
      <c r="O13" s="6" t="s">
        <v>100</v>
      </c>
      <c r="P13" s="6" t="s">
        <v>100</v>
      </c>
    </row>
    <row r="14" spans="2:16" ht="29">
      <c r="B14" s="109" t="s">
        <v>1235</v>
      </c>
      <c r="C14" s="109" t="s">
        <v>100</v>
      </c>
      <c r="D14" s="109" t="s">
        <v>4431</v>
      </c>
      <c r="E14" s="109" t="s">
        <v>4419</v>
      </c>
      <c r="F14" s="109" t="s">
        <v>402</v>
      </c>
      <c r="G14" s="109" t="s">
        <v>402</v>
      </c>
      <c r="H14" s="109" t="s">
        <v>402</v>
      </c>
      <c r="I14" s="109" t="s">
        <v>402</v>
      </c>
      <c r="J14" s="109" t="s">
        <v>402</v>
      </c>
      <c r="K14" s="109" t="s">
        <v>402</v>
      </c>
      <c r="L14" s="109" t="s">
        <v>402</v>
      </c>
      <c r="M14" s="109" t="s">
        <v>402</v>
      </c>
      <c r="N14" s="109" t="s">
        <v>402</v>
      </c>
      <c r="O14" s="109" t="s">
        <v>402</v>
      </c>
      <c r="P14" s="109" t="s">
        <v>402</v>
      </c>
    </row>
    <row r="15" spans="2:16" ht="29">
      <c r="B15" s="109" t="s">
        <v>3</v>
      </c>
      <c r="C15" s="6" t="s">
        <v>398</v>
      </c>
      <c r="D15" s="6" t="s">
        <v>924</v>
      </c>
      <c r="E15" s="6" t="s">
        <v>916</v>
      </c>
      <c r="F15" s="6" t="s">
        <v>402</v>
      </c>
      <c r="G15" s="6" t="s">
        <v>402</v>
      </c>
      <c r="H15" s="6" t="s">
        <v>402</v>
      </c>
      <c r="I15" s="6" t="s">
        <v>402</v>
      </c>
      <c r="J15" s="51" t="s">
        <v>402</v>
      </c>
      <c r="K15" s="596" t="s">
        <v>402</v>
      </c>
      <c r="L15" s="6" t="s">
        <v>402</v>
      </c>
      <c r="M15" s="6" t="s">
        <v>402</v>
      </c>
      <c r="N15" s="51" t="s">
        <v>402</v>
      </c>
      <c r="O15" s="6" t="s">
        <v>402</v>
      </c>
      <c r="P15" s="6" t="s">
        <v>402</v>
      </c>
    </row>
    <row r="16" spans="2:16" ht="29">
      <c r="B16" s="109" t="s">
        <v>3</v>
      </c>
      <c r="C16" s="109" t="s">
        <v>403</v>
      </c>
      <c r="D16" s="109" t="s">
        <v>924</v>
      </c>
      <c r="E16" s="109" t="s">
        <v>916</v>
      </c>
      <c r="F16" s="109" t="s">
        <v>402</v>
      </c>
      <c r="G16" s="109" t="s">
        <v>402</v>
      </c>
      <c r="H16" s="109" t="s">
        <v>402</v>
      </c>
      <c r="I16" s="109" t="s">
        <v>402</v>
      </c>
      <c r="J16" s="114" t="s">
        <v>402</v>
      </c>
      <c r="K16" s="653" t="s">
        <v>402</v>
      </c>
      <c r="L16" s="109" t="s">
        <v>402</v>
      </c>
      <c r="M16" s="109" t="s">
        <v>402</v>
      </c>
      <c r="N16" s="114" t="s">
        <v>402</v>
      </c>
      <c r="O16" s="109" t="s">
        <v>402</v>
      </c>
      <c r="P16" s="109" t="s">
        <v>402</v>
      </c>
    </row>
    <row r="17" spans="2:16" ht="29">
      <c r="B17" s="109" t="s">
        <v>3</v>
      </c>
      <c r="C17" s="109" t="s">
        <v>406</v>
      </c>
      <c r="D17" s="109" t="s">
        <v>924</v>
      </c>
      <c r="E17" s="109" t="s">
        <v>926</v>
      </c>
      <c r="F17" s="109" t="s">
        <v>402</v>
      </c>
      <c r="G17" s="109" t="s">
        <v>402</v>
      </c>
      <c r="H17" s="109" t="s">
        <v>402</v>
      </c>
      <c r="I17" s="109" t="s">
        <v>402</v>
      </c>
      <c r="J17" s="114" t="s">
        <v>402</v>
      </c>
      <c r="K17" s="653" t="s">
        <v>402</v>
      </c>
      <c r="L17" s="109" t="s">
        <v>402</v>
      </c>
      <c r="M17" s="109" t="s">
        <v>402</v>
      </c>
      <c r="N17" s="114" t="s">
        <v>402</v>
      </c>
      <c r="O17" s="109" t="s">
        <v>402</v>
      </c>
      <c r="P17" s="109" t="s">
        <v>402</v>
      </c>
    </row>
    <row r="18" spans="2:16" ht="29">
      <c r="B18" s="109" t="s">
        <v>3</v>
      </c>
      <c r="C18" s="6" t="s">
        <v>407</v>
      </c>
      <c r="D18" s="6" t="s">
        <v>924</v>
      </c>
      <c r="E18" s="6" t="s">
        <v>916</v>
      </c>
      <c r="F18" s="6" t="s">
        <v>402</v>
      </c>
      <c r="G18" s="6" t="s">
        <v>402</v>
      </c>
      <c r="H18" s="6" t="s">
        <v>402</v>
      </c>
      <c r="I18" s="6" t="s">
        <v>402</v>
      </c>
      <c r="J18" s="51" t="s">
        <v>402</v>
      </c>
      <c r="K18" s="596" t="s">
        <v>402</v>
      </c>
      <c r="L18" s="6" t="s">
        <v>402</v>
      </c>
      <c r="M18" s="6" t="s">
        <v>402</v>
      </c>
      <c r="N18" s="51" t="s">
        <v>402</v>
      </c>
      <c r="O18" s="6" t="s">
        <v>402</v>
      </c>
      <c r="P18" s="6" t="s">
        <v>402</v>
      </c>
    </row>
    <row r="19" spans="2:16" ht="101.5">
      <c r="B19" s="109" t="s">
        <v>1271</v>
      </c>
      <c r="C19" s="6" t="s">
        <v>1385</v>
      </c>
      <c r="D19" s="6" t="s">
        <v>4432</v>
      </c>
      <c r="E19" s="6" t="s">
        <v>4433</v>
      </c>
      <c r="F19" s="596" t="s">
        <v>4434</v>
      </c>
      <c r="G19" s="596" t="s">
        <v>4434</v>
      </c>
      <c r="H19" s="596" t="s">
        <v>4434</v>
      </c>
      <c r="I19" s="109" t="s">
        <v>1386</v>
      </c>
      <c r="J19" s="596" t="s">
        <v>4434</v>
      </c>
      <c r="K19" s="596" t="s">
        <v>4434</v>
      </c>
      <c r="L19" s="596" t="s">
        <v>4434</v>
      </c>
      <c r="M19" s="596" t="s">
        <v>4434</v>
      </c>
      <c r="N19" s="596" t="s">
        <v>4434</v>
      </c>
      <c r="O19" s="596" t="s">
        <v>4434</v>
      </c>
      <c r="P19" s="596" t="s">
        <v>4434</v>
      </c>
    </row>
    <row r="20" spans="2:16" ht="72.5">
      <c r="B20" s="109" t="s">
        <v>1242</v>
      </c>
      <c r="C20" s="6" t="s">
        <v>2469</v>
      </c>
      <c r="D20" s="6" t="s">
        <v>927</v>
      </c>
      <c r="E20" s="6" t="s">
        <v>934</v>
      </c>
      <c r="F20" s="6" t="s">
        <v>900</v>
      </c>
      <c r="G20" s="6">
        <v>600</v>
      </c>
      <c r="H20" s="6">
        <v>2016</v>
      </c>
      <c r="I20" s="6" t="s">
        <v>4435</v>
      </c>
      <c r="J20" s="6" t="s">
        <v>4436</v>
      </c>
      <c r="K20" s="6">
        <v>0</v>
      </c>
      <c r="L20" s="6" t="s">
        <v>900</v>
      </c>
      <c r="M20" s="6" t="s">
        <v>900</v>
      </c>
      <c r="N20" s="6" t="s">
        <v>900</v>
      </c>
      <c r="O20" s="6" t="s">
        <v>900</v>
      </c>
      <c r="P20" s="6" t="s">
        <v>900</v>
      </c>
    </row>
    <row r="21" spans="2:16" ht="23.15" customHeight="1">
      <c r="B21" s="109" t="s">
        <v>1438</v>
      </c>
      <c r="C21" s="109" t="s">
        <v>438</v>
      </c>
      <c r="D21" s="6" t="s">
        <v>909</v>
      </c>
      <c r="E21" s="6" t="s">
        <v>930</v>
      </c>
      <c r="F21" s="6" t="s">
        <v>465</v>
      </c>
      <c r="G21" s="51">
        <v>0.42268600000000001</v>
      </c>
      <c r="H21" s="6">
        <v>2022</v>
      </c>
      <c r="I21" s="6" t="s">
        <v>4437</v>
      </c>
      <c r="J21" s="6" t="s">
        <v>4438</v>
      </c>
      <c r="K21" s="51">
        <v>0</v>
      </c>
      <c r="L21" s="6" t="s">
        <v>4437</v>
      </c>
      <c r="M21" s="6" t="s">
        <v>4438</v>
      </c>
      <c r="N21" s="6">
        <v>4</v>
      </c>
      <c r="O21" s="6" t="s">
        <v>402</v>
      </c>
      <c r="P21" s="6" t="s">
        <v>402</v>
      </c>
    </row>
    <row r="22" spans="2:16" ht="23.15" customHeight="1">
      <c r="B22" s="109" t="s">
        <v>1438</v>
      </c>
      <c r="C22" s="109" t="s">
        <v>438</v>
      </c>
      <c r="D22" s="6" t="s">
        <v>909</v>
      </c>
      <c r="E22" s="6" t="s">
        <v>930</v>
      </c>
      <c r="F22" s="109" t="s">
        <v>465</v>
      </c>
      <c r="G22" s="51">
        <v>3.3500000000000001E-3</v>
      </c>
      <c r="H22" s="6">
        <v>2022</v>
      </c>
      <c r="I22" s="109" t="s">
        <v>4437</v>
      </c>
      <c r="J22" s="109" t="s">
        <v>4438</v>
      </c>
      <c r="K22" s="114">
        <v>0</v>
      </c>
      <c r="L22" s="109" t="s">
        <v>4437</v>
      </c>
      <c r="M22" s="109" t="s">
        <v>4438</v>
      </c>
      <c r="N22" s="109">
        <v>4</v>
      </c>
      <c r="O22" s="6" t="s">
        <v>402</v>
      </c>
      <c r="P22" s="6" t="s">
        <v>402</v>
      </c>
    </row>
    <row r="23" spans="2:16" ht="23.15" customHeight="1">
      <c r="B23" s="109" t="s">
        <v>1438</v>
      </c>
      <c r="C23" s="109" t="s">
        <v>438</v>
      </c>
      <c r="D23" s="6" t="s">
        <v>909</v>
      </c>
      <c r="E23" s="6" t="s">
        <v>930</v>
      </c>
      <c r="F23" s="109" t="s">
        <v>4439</v>
      </c>
      <c r="G23" s="51">
        <v>0.10492899999999999</v>
      </c>
      <c r="H23" s="6">
        <v>2022</v>
      </c>
      <c r="I23" s="109" t="s">
        <v>4440</v>
      </c>
      <c r="J23" s="109" t="s">
        <v>4441</v>
      </c>
      <c r="K23" s="114">
        <v>0</v>
      </c>
      <c r="L23" s="109" t="s">
        <v>4440</v>
      </c>
      <c r="M23" s="109" t="s">
        <v>4441</v>
      </c>
      <c r="N23" s="109">
        <v>4</v>
      </c>
      <c r="O23" s="6" t="s">
        <v>402</v>
      </c>
      <c r="P23" s="6" t="s">
        <v>402</v>
      </c>
    </row>
    <row r="24" spans="2:16" ht="23.15" customHeight="1">
      <c r="B24" s="109" t="s">
        <v>1438</v>
      </c>
      <c r="C24" s="109" t="s">
        <v>438</v>
      </c>
      <c r="D24" s="6" t="s">
        <v>909</v>
      </c>
      <c r="E24" s="6" t="s">
        <v>930</v>
      </c>
      <c r="F24" s="6" t="s">
        <v>4439</v>
      </c>
      <c r="G24" s="51">
        <v>0.1024</v>
      </c>
      <c r="H24" s="6">
        <v>2022</v>
      </c>
      <c r="I24" s="6" t="s">
        <v>4440</v>
      </c>
      <c r="J24" s="6" t="s">
        <v>4441</v>
      </c>
      <c r="K24" s="51">
        <v>0</v>
      </c>
      <c r="L24" s="6" t="s">
        <v>4440</v>
      </c>
      <c r="M24" s="6" t="s">
        <v>4441</v>
      </c>
      <c r="N24" s="6">
        <v>4</v>
      </c>
      <c r="O24" s="6" t="s">
        <v>402</v>
      </c>
      <c r="P24" s="6" t="s">
        <v>402</v>
      </c>
    </row>
    <row r="25" spans="2:16" ht="23.15" customHeight="1">
      <c r="B25" s="109" t="s">
        <v>1438</v>
      </c>
      <c r="C25" s="109" t="s">
        <v>438</v>
      </c>
      <c r="D25" s="6" t="s">
        <v>909</v>
      </c>
      <c r="E25" s="6" t="s">
        <v>930</v>
      </c>
      <c r="F25" s="586" t="s">
        <v>2486</v>
      </c>
      <c r="G25" s="51">
        <v>0.42249999999999999</v>
      </c>
      <c r="H25" s="6">
        <v>2022</v>
      </c>
      <c r="I25" s="6" t="s">
        <v>4442</v>
      </c>
      <c r="J25" s="586" t="s">
        <v>4443</v>
      </c>
      <c r="K25" s="51">
        <v>0</v>
      </c>
      <c r="L25" s="6" t="s">
        <v>4442</v>
      </c>
      <c r="M25" s="586" t="s">
        <v>4443</v>
      </c>
      <c r="N25" s="6">
        <v>4</v>
      </c>
      <c r="O25" s="6" t="s">
        <v>402</v>
      </c>
      <c r="P25" s="6" t="s">
        <v>402</v>
      </c>
    </row>
    <row r="26" spans="2:16" ht="23.15" customHeight="1">
      <c r="B26" s="109" t="s">
        <v>1438</v>
      </c>
      <c r="C26" s="109" t="s">
        <v>438</v>
      </c>
      <c r="D26" s="6" t="s">
        <v>909</v>
      </c>
      <c r="E26" s="6" t="s">
        <v>930</v>
      </c>
      <c r="F26" s="586" t="s">
        <v>2486</v>
      </c>
      <c r="G26" s="51">
        <v>0.42249999999999999</v>
      </c>
      <c r="H26" s="6">
        <v>2022</v>
      </c>
      <c r="I26" s="6" t="s">
        <v>4442</v>
      </c>
      <c r="J26" s="586" t="s">
        <v>4443</v>
      </c>
      <c r="K26" s="51">
        <v>0</v>
      </c>
      <c r="L26" s="6" t="s">
        <v>4442</v>
      </c>
      <c r="M26" s="586" t="s">
        <v>4443</v>
      </c>
      <c r="N26" s="6">
        <v>4</v>
      </c>
      <c r="O26" s="6" t="s">
        <v>402</v>
      </c>
      <c r="P26" s="6" t="s">
        <v>402</v>
      </c>
    </row>
    <row r="27" spans="2:16" ht="23.15" customHeight="1">
      <c r="B27" s="109" t="s">
        <v>1438</v>
      </c>
      <c r="C27" s="109" t="s">
        <v>438</v>
      </c>
      <c r="D27" s="6" t="s">
        <v>909</v>
      </c>
      <c r="E27" s="6" t="s">
        <v>930</v>
      </c>
      <c r="F27" s="586" t="s">
        <v>933</v>
      </c>
      <c r="G27" s="51">
        <v>0.42310500000000001</v>
      </c>
      <c r="H27" s="6">
        <v>2022</v>
      </c>
      <c r="I27" s="6" t="s">
        <v>4444</v>
      </c>
      <c r="J27" s="586" t="s">
        <v>4438</v>
      </c>
      <c r="K27" s="51">
        <v>0</v>
      </c>
      <c r="L27" s="6" t="s">
        <v>4444</v>
      </c>
      <c r="M27" s="586" t="s">
        <v>4438</v>
      </c>
      <c r="N27" s="6">
        <v>4</v>
      </c>
      <c r="O27" s="6" t="s">
        <v>402</v>
      </c>
      <c r="P27" s="6" t="s">
        <v>402</v>
      </c>
    </row>
    <row r="28" spans="2:16" ht="23.15" customHeight="1">
      <c r="B28" s="109" t="s">
        <v>1438</v>
      </c>
      <c r="C28" s="109" t="s">
        <v>438</v>
      </c>
      <c r="D28" s="6" t="s">
        <v>909</v>
      </c>
      <c r="E28" s="6" t="s">
        <v>930</v>
      </c>
      <c r="F28" s="586" t="s">
        <v>4445</v>
      </c>
      <c r="G28" s="51">
        <v>4.7507000000000001E-2</v>
      </c>
      <c r="H28" s="6">
        <v>2022</v>
      </c>
      <c r="I28" s="6" t="s">
        <v>4444</v>
      </c>
      <c r="J28" s="586" t="s">
        <v>4438</v>
      </c>
      <c r="K28" s="51">
        <v>0</v>
      </c>
      <c r="L28" s="6" t="s">
        <v>4444</v>
      </c>
      <c r="M28" s="586" t="s">
        <v>4438</v>
      </c>
      <c r="N28" s="6">
        <v>4</v>
      </c>
      <c r="O28" s="6" t="s">
        <v>402</v>
      </c>
      <c r="P28" s="6" t="s">
        <v>402</v>
      </c>
    </row>
    <row r="29" spans="2:16" ht="23.15" customHeight="1">
      <c r="B29" s="109" t="s">
        <v>1438</v>
      </c>
      <c r="C29" s="109" t="s">
        <v>438</v>
      </c>
      <c r="D29" s="6" t="s">
        <v>909</v>
      </c>
      <c r="E29" s="6" t="s">
        <v>930</v>
      </c>
      <c r="F29" s="586" t="s">
        <v>4445</v>
      </c>
      <c r="G29" s="51">
        <v>0.422514</v>
      </c>
      <c r="H29" s="6">
        <v>2022</v>
      </c>
      <c r="I29" s="6" t="s">
        <v>4444</v>
      </c>
      <c r="J29" s="586" t="s">
        <v>4438</v>
      </c>
      <c r="K29" s="51">
        <v>0</v>
      </c>
      <c r="L29" s="6" t="s">
        <v>4444</v>
      </c>
      <c r="M29" s="586" t="s">
        <v>4438</v>
      </c>
      <c r="N29" s="6">
        <v>4</v>
      </c>
      <c r="O29" s="6" t="s">
        <v>402</v>
      </c>
      <c r="P29" s="6" t="s">
        <v>402</v>
      </c>
    </row>
    <row r="30" spans="2:16" ht="23.15" customHeight="1">
      <c r="B30" s="109" t="s">
        <v>1438</v>
      </c>
      <c r="C30" s="109" t="s">
        <v>438</v>
      </c>
      <c r="D30" s="6" t="s">
        <v>909</v>
      </c>
      <c r="E30" s="6" t="s">
        <v>930</v>
      </c>
      <c r="F30" s="586" t="s">
        <v>4445</v>
      </c>
      <c r="G30" s="51">
        <v>0.41072999999999998</v>
      </c>
      <c r="H30" s="6">
        <v>2022</v>
      </c>
      <c r="I30" s="6" t="s">
        <v>4444</v>
      </c>
      <c r="J30" s="586" t="s">
        <v>4438</v>
      </c>
      <c r="K30" s="51">
        <v>0</v>
      </c>
      <c r="L30" s="6" t="s">
        <v>4444</v>
      </c>
      <c r="M30" s="586" t="s">
        <v>4438</v>
      </c>
      <c r="N30" s="6">
        <v>4</v>
      </c>
      <c r="O30" s="6" t="s">
        <v>402</v>
      </c>
      <c r="P30" s="6" t="s">
        <v>402</v>
      </c>
    </row>
    <row r="31" spans="2:16" ht="23.15" customHeight="1">
      <c r="B31" s="109" t="s">
        <v>1438</v>
      </c>
      <c r="C31" s="109" t="s">
        <v>438</v>
      </c>
      <c r="D31" s="6" t="s">
        <v>909</v>
      </c>
      <c r="E31" s="6" t="s">
        <v>930</v>
      </c>
      <c r="F31" s="586" t="s">
        <v>4445</v>
      </c>
      <c r="G31" s="51">
        <v>0.42249100000000001</v>
      </c>
      <c r="H31" s="6">
        <v>2022</v>
      </c>
      <c r="I31" s="6" t="s">
        <v>4444</v>
      </c>
      <c r="J31" s="586" t="s">
        <v>4438</v>
      </c>
      <c r="K31" s="51">
        <v>0</v>
      </c>
      <c r="L31" s="6" t="s">
        <v>4444</v>
      </c>
      <c r="M31" s="586" t="s">
        <v>4438</v>
      </c>
      <c r="N31" s="6">
        <v>4</v>
      </c>
      <c r="O31" s="6" t="s">
        <v>402</v>
      </c>
      <c r="P31" s="6" t="s">
        <v>402</v>
      </c>
    </row>
    <row r="32" spans="2:16" ht="23.15" customHeight="1">
      <c r="B32" s="109" t="s">
        <v>1438</v>
      </c>
      <c r="C32" s="109" t="s">
        <v>438</v>
      </c>
      <c r="D32" s="6" t="s">
        <v>909</v>
      </c>
      <c r="E32" s="6" t="s">
        <v>930</v>
      </c>
      <c r="F32" s="586" t="s">
        <v>4445</v>
      </c>
      <c r="G32" s="51">
        <v>0.42630299999999999</v>
      </c>
      <c r="H32" s="6">
        <v>2022</v>
      </c>
      <c r="I32" s="6" t="s">
        <v>4444</v>
      </c>
      <c r="J32" s="586" t="s">
        <v>4438</v>
      </c>
      <c r="K32" s="51">
        <v>0</v>
      </c>
      <c r="L32" s="6" t="s">
        <v>4444</v>
      </c>
      <c r="M32" s="586" t="s">
        <v>4438</v>
      </c>
      <c r="N32" s="6">
        <v>4</v>
      </c>
      <c r="O32" s="6" t="s">
        <v>402</v>
      </c>
      <c r="P32" s="6" t="s">
        <v>402</v>
      </c>
    </row>
    <row r="33" spans="2:16" ht="23.15" customHeight="1">
      <c r="B33" s="109" t="s">
        <v>1438</v>
      </c>
      <c r="C33" s="109" t="s">
        <v>438</v>
      </c>
      <c r="D33" s="6" t="s">
        <v>909</v>
      </c>
      <c r="E33" s="6" t="s">
        <v>930</v>
      </c>
      <c r="F33" s="586" t="s">
        <v>4445</v>
      </c>
      <c r="G33" s="51">
        <v>0.42198099999999999</v>
      </c>
      <c r="H33" s="6">
        <v>2022</v>
      </c>
      <c r="I33" s="6" t="s">
        <v>4444</v>
      </c>
      <c r="J33" s="586" t="s">
        <v>4438</v>
      </c>
      <c r="K33" s="51">
        <v>0</v>
      </c>
      <c r="L33" s="6" t="s">
        <v>4444</v>
      </c>
      <c r="M33" s="586" t="s">
        <v>4438</v>
      </c>
      <c r="N33" s="6">
        <v>4</v>
      </c>
      <c r="O33" s="6" t="s">
        <v>402</v>
      </c>
      <c r="P33" s="6" t="s">
        <v>402</v>
      </c>
    </row>
    <row r="34" spans="2:16" ht="23.15" customHeight="1">
      <c r="B34" s="109" t="s">
        <v>1438</v>
      </c>
      <c r="C34" s="109" t="s">
        <v>438</v>
      </c>
      <c r="D34" s="6" t="s">
        <v>909</v>
      </c>
      <c r="E34" s="6" t="s">
        <v>930</v>
      </c>
      <c r="F34" s="586" t="s">
        <v>465</v>
      </c>
      <c r="G34" s="51">
        <v>5.7595E-2</v>
      </c>
      <c r="H34" s="6">
        <v>2022</v>
      </c>
      <c r="I34" s="6" t="s">
        <v>4446</v>
      </c>
      <c r="J34" s="586" t="s">
        <v>4438</v>
      </c>
      <c r="K34" s="51">
        <v>0</v>
      </c>
      <c r="L34" s="6" t="s">
        <v>4446</v>
      </c>
      <c r="M34" s="586" t="s">
        <v>4438</v>
      </c>
      <c r="N34" s="6">
        <v>4</v>
      </c>
      <c r="O34" s="6" t="s">
        <v>402</v>
      </c>
      <c r="P34" s="6" t="s">
        <v>402</v>
      </c>
    </row>
    <row r="35" spans="2:16" ht="23.15" customHeight="1">
      <c r="B35" s="109" t="s">
        <v>1438</v>
      </c>
      <c r="C35" s="109" t="s">
        <v>438</v>
      </c>
      <c r="D35" s="6" t="s">
        <v>909</v>
      </c>
      <c r="E35" s="6" t="s">
        <v>930</v>
      </c>
      <c r="F35" s="586" t="s">
        <v>465</v>
      </c>
      <c r="G35" s="51">
        <v>0.42369000000000001</v>
      </c>
      <c r="H35" s="6">
        <v>2022</v>
      </c>
      <c r="I35" s="6" t="s">
        <v>4446</v>
      </c>
      <c r="J35" s="586" t="s">
        <v>4438</v>
      </c>
      <c r="K35" s="51">
        <v>0</v>
      </c>
      <c r="L35" s="6" t="s">
        <v>4446</v>
      </c>
      <c r="M35" s="586" t="s">
        <v>4438</v>
      </c>
      <c r="N35" s="6">
        <v>4</v>
      </c>
      <c r="O35" s="6" t="s">
        <v>402</v>
      </c>
      <c r="P35" s="6" t="s">
        <v>402</v>
      </c>
    </row>
    <row r="36" spans="2:16" ht="23.15" customHeight="1">
      <c r="B36" s="109" t="s">
        <v>1438</v>
      </c>
      <c r="C36" s="109" t="s">
        <v>438</v>
      </c>
      <c r="D36" s="6" t="s">
        <v>909</v>
      </c>
      <c r="E36" s="6" t="s">
        <v>930</v>
      </c>
      <c r="F36" s="586" t="s">
        <v>446</v>
      </c>
      <c r="G36" s="51">
        <v>0.15912200000000001</v>
      </c>
      <c r="H36" s="6">
        <v>2022</v>
      </c>
      <c r="I36" s="6" t="s">
        <v>4446</v>
      </c>
      <c r="J36" s="586" t="s">
        <v>4438</v>
      </c>
      <c r="K36" s="51">
        <v>0</v>
      </c>
      <c r="L36" s="6" t="s">
        <v>4446</v>
      </c>
      <c r="M36" s="586" t="s">
        <v>4438</v>
      </c>
      <c r="N36" s="6">
        <v>4</v>
      </c>
      <c r="O36" s="6" t="s">
        <v>402</v>
      </c>
      <c r="P36" s="6" t="s">
        <v>402</v>
      </c>
    </row>
    <row r="37" spans="2:16" ht="23.15" customHeight="1">
      <c r="B37" s="109" t="s">
        <v>1438</v>
      </c>
      <c r="C37" s="109" t="s">
        <v>438</v>
      </c>
      <c r="D37" s="6" t="s">
        <v>909</v>
      </c>
      <c r="E37" s="6" t="s">
        <v>930</v>
      </c>
      <c r="F37" s="586" t="s">
        <v>2484</v>
      </c>
      <c r="G37" s="51">
        <v>3.7620000000000002E-3</v>
      </c>
      <c r="H37" s="6">
        <v>2022</v>
      </c>
      <c r="I37" s="6" t="s">
        <v>4446</v>
      </c>
      <c r="J37" s="586" t="s">
        <v>4438</v>
      </c>
      <c r="K37" s="51">
        <v>0</v>
      </c>
      <c r="L37" s="6" t="s">
        <v>4446</v>
      </c>
      <c r="M37" s="586" t="s">
        <v>4438</v>
      </c>
      <c r="N37" s="6">
        <v>4</v>
      </c>
      <c r="O37" s="6" t="s">
        <v>402</v>
      </c>
      <c r="P37" s="6" t="s">
        <v>402</v>
      </c>
    </row>
    <row r="38" spans="2:16" ht="23.15" customHeight="1">
      <c r="B38" s="109" t="s">
        <v>1438</v>
      </c>
      <c r="C38" s="109" t="s">
        <v>438</v>
      </c>
      <c r="D38" s="6" t="s">
        <v>909</v>
      </c>
      <c r="E38" s="6" t="s">
        <v>930</v>
      </c>
      <c r="F38" s="586" t="s">
        <v>465</v>
      </c>
      <c r="G38" s="51">
        <v>0.41915000000000002</v>
      </c>
      <c r="H38" s="6">
        <v>2022</v>
      </c>
      <c r="I38" s="6" t="s">
        <v>4446</v>
      </c>
      <c r="J38" s="586" t="s">
        <v>4438</v>
      </c>
      <c r="K38" s="51">
        <v>0</v>
      </c>
      <c r="L38" s="6" t="s">
        <v>4446</v>
      </c>
      <c r="M38" s="586" t="s">
        <v>4438</v>
      </c>
      <c r="N38" s="6">
        <v>4</v>
      </c>
      <c r="O38" s="6" t="s">
        <v>402</v>
      </c>
      <c r="P38" s="6" t="s">
        <v>402</v>
      </c>
    </row>
    <row r="39" spans="2:16" ht="23.15" customHeight="1">
      <c r="B39" s="109" t="s">
        <v>1438</v>
      </c>
      <c r="C39" s="109" t="s">
        <v>438</v>
      </c>
      <c r="D39" s="6" t="s">
        <v>909</v>
      </c>
      <c r="E39" s="6" t="s">
        <v>930</v>
      </c>
      <c r="F39" s="586" t="s">
        <v>465</v>
      </c>
      <c r="G39" s="51">
        <v>0.1024</v>
      </c>
      <c r="H39" s="6">
        <v>2022</v>
      </c>
      <c r="I39" s="6" t="s">
        <v>4446</v>
      </c>
      <c r="J39" s="586" t="s">
        <v>4438</v>
      </c>
      <c r="K39" s="51">
        <v>0</v>
      </c>
      <c r="L39" s="6" t="s">
        <v>4446</v>
      </c>
      <c r="M39" s="586" t="s">
        <v>4438</v>
      </c>
      <c r="N39" s="6">
        <v>4</v>
      </c>
      <c r="O39" s="6" t="s">
        <v>402</v>
      </c>
      <c r="P39" s="6" t="s">
        <v>402</v>
      </c>
    </row>
    <row r="40" spans="2:16" ht="23.15" customHeight="1">
      <c r="B40" s="109" t="s">
        <v>1438</v>
      </c>
      <c r="C40" s="109" t="s">
        <v>438</v>
      </c>
      <c r="D40" s="6" t="s">
        <v>909</v>
      </c>
      <c r="E40" s="6" t="s">
        <v>930</v>
      </c>
      <c r="F40" s="586" t="s">
        <v>465</v>
      </c>
      <c r="G40" s="51">
        <v>0.1024</v>
      </c>
      <c r="H40" s="6">
        <v>2022</v>
      </c>
      <c r="I40" s="6" t="s">
        <v>4446</v>
      </c>
      <c r="J40" s="586" t="s">
        <v>4438</v>
      </c>
      <c r="K40" s="51">
        <v>0</v>
      </c>
      <c r="L40" s="6" t="s">
        <v>4446</v>
      </c>
      <c r="M40" s="586" t="s">
        <v>4438</v>
      </c>
      <c r="N40" s="6">
        <v>4</v>
      </c>
      <c r="O40" s="6" t="s">
        <v>402</v>
      </c>
      <c r="P40" s="6" t="s">
        <v>402</v>
      </c>
    </row>
    <row r="41" spans="2:16" ht="23.15" customHeight="1">
      <c r="B41" s="109" t="s">
        <v>1438</v>
      </c>
      <c r="C41" s="109" t="s">
        <v>438</v>
      </c>
      <c r="D41" s="6" t="s">
        <v>909</v>
      </c>
      <c r="E41" s="6" t="s">
        <v>930</v>
      </c>
      <c r="F41" s="6" t="s">
        <v>465</v>
      </c>
      <c r="G41" s="51">
        <v>0.1024</v>
      </c>
      <c r="H41" s="6">
        <v>2022</v>
      </c>
      <c r="I41" s="6" t="s">
        <v>4446</v>
      </c>
      <c r="J41" s="6" t="s">
        <v>4438</v>
      </c>
      <c r="K41" s="51">
        <v>0</v>
      </c>
      <c r="L41" s="6" t="s">
        <v>4446</v>
      </c>
      <c r="M41" s="6" t="s">
        <v>4438</v>
      </c>
      <c r="N41" s="6">
        <v>4</v>
      </c>
      <c r="O41" s="6" t="s">
        <v>402</v>
      </c>
      <c r="P41" s="6" t="s">
        <v>402</v>
      </c>
    </row>
    <row r="42" spans="2:16" ht="23.15" customHeight="1">
      <c r="B42" s="109" t="s">
        <v>1438</v>
      </c>
      <c r="C42" s="109" t="s">
        <v>438</v>
      </c>
      <c r="D42" s="6" t="s">
        <v>909</v>
      </c>
      <c r="E42" s="6" t="s">
        <v>930</v>
      </c>
      <c r="F42" s="6" t="s">
        <v>465</v>
      </c>
      <c r="G42" s="51">
        <v>0.22084999999999999</v>
      </c>
      <c r="H42" s="6">
        <v>2022</v>
      </c>
      <c r="I42" s="6" t="s">
        <v>4446</v>
      </c>
      <c r="J42" s="6" t="s">
        <v>4438</v>
      </c>
      <c r="K42" s="51">
        <v>0</v>
      </c>
      <c r="L42" s="6" t="s">
        <v>4446</v>
      </c>
      <c r="M42" s="6" t="s">
        <v>4438</v>
      </c>
      <c r="N42" s="6">
        <v>4</v>
      </c>
      <c r="O42" s="6" t="s">
        <v>402</v>
      </c>
      <c r="P42" s="6" t="s">
        <v>402</v>
      </c>
    </row>
    <row r="43" spans="2:16" ht="23.15" customHeight="1">
      <c r="B43" s="109" t="s">
        <v>1438</v>
      </c>
      <c r="C43" s="109" t="s">
        <v>438</v>
      </c>
      <c r="D43" s="6" t="s">
        <v>909</v>
      </c>
      <c r="E43" s="6" t="s">
        <v>930</v>
      </c>
      <c r="F43" s="6" t="s">
        <v>465</v>
      </c>
      <c r="G43" s="51">
        <v>7.3294999999999999E-2</v>
      </c>
      <c r="H43" s="6">
        <v>2022</v>
      </c>
      <c r="I43" s="6" t="s">
        <v>4446</v>
      </c>
      <c r="J43" s="6" t="s">
        <v>4438</v>
      </c>
      <c r="K43" s="51">
        <v>0</v>
      </c>
      <c r="L43" s="6" t="s">
        <v>4446</v>
      </c>
      <c r="M43" s="6" t="s">
        <v>4438</v>
      </c>
      <c r="N43" s="6">
        <v>4</v>
      </c>
      <c r="O43" s="6" t="s">
        <v>402</v>
      </c>
      <c r="P43" s="6" t="s">
        <v>402</v>
      </c>
    </row>
    <row r="44" spans="2:16" ht="23.15" customHeight="1">
      <c r="B44" s="109" t="s">
        <v>1438</v>
      </c>
      <c r="C44" s="109" t="s">
        <v>438</v>
      </c>
      <c r="D44" s="6" t="s">
        <v>909</v>
      </c>
      <c r="E44" s="6" t="s">
        <v>930</v>
      </c>
      <c r="F44" s="6" t="s">
        <v>4439</v>
      </c>
      <c r="G44" s="51">
        <v>0.1024</v>
      </c>
      <c r="H44" s="6">
        <v>2022</v>
      </c>
      <c r="I44" s="6" t="s">
        <v>4446</v>
      </c>
      <c r="J44" s="6" t="s">
        <v>4438</v>
      </c>
      <c r="K44" s="51">
        <v>0</v>
      </c>
      <c r="L44" s="6" t="s">
        <v>4446</v>
      </c>
      <c r="M44" s="6" t="s">
        <v>4438</v>
      </c>
      <c r="N44" s="6">
        <v>4</v>
      </c>
      <c r="O44" s="6" t="s">
        <v>402</v>
      </c>
      <c r="P44" s="6" t="s">
        <v>402</v>
      </c>
    </row>
    <row r="45" spans="2:16" ht="23.15" customHeight="1">
      <c r="B45" s="109" t="s">
        <v>1438</v>
      </c>
      <c r="C45" s="109" t="s">
        <v>438</v>
      </c>
      <c r="D45" s="6" t="s">
        <v>909</v>
      </c>
      <c r="E45" s="6" t="s">
        <v>930</v>
      </c>
      <c r="F45" s="6" t="s">
        <v>4447</v>
      </c>
      <c r="G45" s="51">
        <v>8.8870000000000005E-2</v>
      </c>
      <c r="H45" s="6">
        <v>2022</v>
      </c>
      <c r="I45" s="6" t="s">
        <v>628</v>
      </c>
      <c r="J45" s="6" t="s">
        <v>4443</v>
      </c>
      <c r="K45" s="51">
        <v>0</v>
      </c>
      <c r="L45" s="6" t="s">
        <v>628</v>
      </c>
      <c r="M45" s="6" t="s">
        <v>4443</v>
      </c>
      <c r="N45" s="6">
        <v>4</v>
      </c>
      <c r="O45" s="6" t="s">
        <v>402</v>
      </c>
      <c r="P45" s="6" t="s">
        <v>402</v>
      </c>
    </row>
    <row r="46" spans="2:16" ht="23.15" customHeight="1">
      <c r="B46" s="109" t="s">
        <v>1438</v>
      </c>
      <c r="C46" s="109" t="s">
        <v>438</v>
      </c>
      <c r="D46" s="6" t="s">
        <v>909</v>
      </c>
      <c r="E46" s="6" t="s">
        <v>930</v>
      </c>
      <c r="F46" s="6" t="s">
        <v>4447</v>
      </c>
      <c r="G46" s="51">
        <v>0.403586</v>
      </c>
      <c r="H46" s="6">
        <v>2022</v>
      </c>
      <c r="I46" s="6" t="s">
        <v>628</v>
      </c>
      <c r="J46" s="6" t="s">
        <v>4443</v>
      </c>
      <c r="K46" s="51">
        <v>0</v>
      </c>
      <c r="L46" s="6" t="s">
        <v>628</v>
      </c>
      <c r="M46" s="6" t="s">
        <v>4443</v>
      </c>
      <c r="N46" s="6">
        <v>4</v>
      </c>
      <c r="O46" s="6" t="s">
        <v>402</v>
      </c>
      <c r="P46" s="6" t="s">
        <v>402</v>
      </c>
    </row>
    <row r="47" spans="2:16" ht="23.15" customHeight="1">
      <c r="B47" s="109" t="s">
        <v>1438</v>
      </c>
      <c r="C47" s="109" t="s">
        <v>438</v>
      </c>
      <c r="D47" s="6" t="s">
        <v>909</v>
      </c>
      <c r="E47" s="6" t="s">
        <v>930</v>
      </c>
      <c r="F47" s="6" t="s">
        <v>465</v>
      </c>
      <c r="G47" s="51">
        <v>0.100019</v>
      </c>
      <c r="H47" s="6">
        <v>2022</v>
      </c>
      <c r="I47" s="6" t="s">
        <v>4448</v>
      </c>
      <c r="J47" s="6" t="s">
        <v>4438</v>
      </c>
      <c r="K47" s="51">
        <v>0</v>
      </c>
      <c r="L47" s="6" t="s">
        <v>4448</v>
      </c>
      <c r="M47" s="6" t="s">
        <v>4438</v>
      </c>
      <c r="N47" s="6">
        <v>4</v>
      </c>
      <c r="O47" s="6" t="s">
        <v>402</v>
      </c>
      <c r="P47" s="6" t="s">
        <v>402</v>
      </c>
    </row>
    <row r="48" spans="2:16" ht="23.15" customHeight="1">
      <c r="B48" s="109" t="s">
        <v>1438</v>
      </c>
      <c r="C48" s="109" t="s">
        <v>438</v>
      </c>
      <c r="D48" s="6" t="s">
        <v>909</v>
      </c>
      <c r="E48" s="6" t="s">
        <v>930</v>
      </c>
      <c r="F48" s="6" t="s">
        <v>446</v>
      </c>
      <c r="G48" s="51">
        <v>0.42249900000000001</v>
      </c>
      <c r="H48" s="6">
        <v>2022</v>
      </c>
      <c r="I48" s="6" t="s">
        <v>4448</v>
      </c>
      <c r="J48" s="6" t="s">
        <v>4438</v>
      </c>
      <c r="K48" s="51">
        <v>0</v>
      </c>
      <c r="L48" s="6" t="s">
        <v>4448</v>
      </c>
      <c r="M48" s="6" t="s">
        <v>4438</v>
      </c>
      <c r="N48" s="6">
        <v>4</v>
      </c>
      <c r="O48" s="6" t="s">
        <v>402</v>
      </c>
      <c r="P48" s="6" t="s">
        <v>402</v>
      </c>
    </row>
    <row r="49" spans="2:16" ht="23.15" customHeight="1">
      <c r="B49" s="109" t="s">
        <v>1438</v>
      </c>
      <c r="C49" s="109" t="s">
        <v>438</v>
      </c>
      <c r="D49" s="6" t="s">
        <v>909</v>
      </c>
      <c r="E49" s="6" t="s">
        <v>930</v>
      </c>
      <c r="F49" s="6" t="s">
        <v>446</v>
      </c>
      <c r="G49" s="51">
        <v>0.245009</v>
      </c>
      <c r="H49" s="6">
        <v>2022</v>
      </c>
      <c r="I49" s="6" t="s">
        <v>4448</v>
      </c>
      <c r="J49" s="6" t="s">
        <v>4438</v>
      </c>
      <c r="K49" s="51">
        <v>0</v>
      </c>
      <c r="L49" s="6" t="s">
        <v>4448</v>
      </c>
      <c r="M49" s="6" t="s">
        <v>4438</v>
      </c>
      <c r="N49" s="6">
        <v>4</v>
      </c>
      <c r="O49" s="6" t="s">
        <v>402</v>
      </c>
      <c r="P49" s="6" t="s">
        <v>402</v>
      </c>
    </row>
    <row r="50" spans="2:16" ht="23.15" customHeight="1">
      <c r="B50" s="109" t="s">
        <v>1438</v>
      </c>
      <c r="C50" s="109" t="s">
        <v>438</v>
      </c>
      <c r="D50" s="6" t="s">
        <v>909</v>
      </c>
      <c r="E50" s="6" t="s">
        <v>930</v>
      </c>
      <c r="F50" s="6" t="s">
        <v>446</v>
      </c>
      <c r="G50" s="51">
        <v>0.138428</v>
      </c>
      <c r="H50" s="6">
        <v>2022</v>
      </c>
      <c r="I50" s="6" t="s">
        <v>4448</v>
      </c>
      <c r="J50" s="6" t="s">
        <v>4438</v>
      </c>
      <c r="K50" s="51">
        <v>0</v>
      </c>
      <c r="L50" s="6" t="s">
        <v>4448</v>
      </c>
      <c r="M50" s="6" t="s">
        <v>4438</v>
      </c>
      <c r="N50" s="6">
        <v>4</v>
      </c>
      <c r="O50" s="6" t="s">
        <v>402</v>
      </c>
      <c r="P50" s="6" t="s">
        <v>402</v>
      </c>
    </row>
    <row r="51" spans="2:16" ht="23.15" customHeight="1">
      <c r="B51" s="109" t="s">
        <v>1438</v>
      </c>
      <c r="C51" s="109" t="s">
        <v>438</v>
      </c>
      <c r="D51" s="6" t="s">
        <v>909</v>
      </c>
      <c r="E51" s="6" t="s">
        <v>930</v>
      </c>
      <c r="F51" s="6" t="s">
        <v>4449</v>
      </c>
      <c r="G51" s="51">
        <v>9.6643999999999994E-2</v>
      </c>
      <c r="H51" s="6">
        <v>2022</v>
      </c>
      <c r="I51" s="6" t="s">
        <v>4448</v>
      </c>
      <c r="J51" s="6" t="s">
        <v>4438</v>
      </c>
      <c r="K51" s="51">
        <v>0</v>
      </c>
      <c r="L51" s="6" t="s">
        <v>4448</v>
      </c>
      <c r="M51" s="6" t="s">
        <v>4438</v>
      </c>
      <c r="N51" s="6">
        <v>4</v>
      </c>
      <c r="O51" s="6" t="s">
        <v>402</v>
      </c>
      <c r="P51" s="6" t="s">
        <v>402</v>
      </c>
    </row>
    <row r="52" spans="2:16" ht="23.15" customHeight="1">
      <c r="B52" s="109" t="s">
        <v>1438</v>
      </c>
      <c r="C52" s="109" t="s">
        <v>438</v>
      </c>
      <c r="D52" s="6" t="s">
        <v>909</v>
      </c>
      <c r="E52" s="6" t="s">
        <v>930</v>
      </c>
      <c r="F52" s="6" t="s">
        <v>446</v>
      </c>
      <c r="G52" s="51">
        <v>3.1794000000000003E-2</v>
      </c>
      <c r="H52" s="6">
        <v>2022</v>
      </c>
      <c r="I52" s="6" t="s">
        <v>4448</v>
      </c>
      <c r="J52" s="6" t="s">
        <v>4438</v>
      </c>
      <c r="K52" s="51">
        <v>0</v>
      </c>
      <c r="L52" s="6" t="s">
        <v>4448</v>
      </c>
      <c r="M52" s="6" t="s">
        <v>4438</v>
      </c>
      <c r="N52" s="6">
        <v>4</v>
      </c>
      <c r="O52" s="6" t="s">
        <v>402</v>
      </c>
      <c r="P52" s="6" t="s">
        <v>402</v>
      </c>
    </row>
    <row r="53" spans="2:16" ht="23.15" customHeight="1">
      <c r="B53" s="109" t="s">
        <v>1438</v>
      </c>
      <c r="C53" s="109" t="s">
        <v>438</v>
      </c>
      <c r="D53" s="6" t="s">
        <v>909</v>
      </c>
      <c r="E53" s="6" t="s">
        <v>930</v>
      </c>
      <c r="F53" s="6" t="s">
        <v>446</v>
      </c>
      <c r="G53" s="51">
        <v>0.203735</v>
      </c>
      <c r="H53" s="6">
        <v>2022</v>
      </c>
      <c r="I53" s="6" t="s">
        <v>4448</v>
      </c>
      <c r="J53" s="6" t="s">
        <v>4438</v>
      </c>
      <c r="K53" s="51">
        <v>0</v>
      </c>
      <c r="L53" s="6" t="s">
        <v>4448</v>
      </c>
      <c r="M53" s="6" t="s">
        <v>4438</v>
      </c>
      <c r="N53" s="6">
        <v>4</v>
      </c>
      <c r="O53" s="6" t="s">
        <v>402</v>
      </c>
      <c r="P53" s="6" t="s">
        <v>402</v>
      </c>
    </row>
    <row r="54" spans="2:16" ht="23.15" customHeight="1">
      <c r="B54" s="109" t="s">
        <v>1438</v>
      </c>
      <c r="C54" s="109" t="s">
        <v>438</v>
      </c>
      <c r="D54" s="6" t="s">
        <v>909</v>
      </c>
      <c r="E54" s="6" t="s">
        <v>930</v>
      </c>
      <c r="F54" s="6" t="s">
        <v>446</v>
      </c>
      <c r="G54" s="51">
        <v>0.421792</v>
      </c>
      <c r="H54" s="6">
        <v>2022</v>
      </c>
      <c r="I54" s="6" t="s">
        <v>4448</v>
      </c>
      <c r="J54" s="6" t="s">
        <v>4438</v>
      </c>
      <c r="K54" s="51">
        <v>0</v>
      </c>
      <c r="L54" s="6" t="s">
        <v>4448</v>
      </c>
      <c r="M54" s="6" t="s">
        <v>4438</v>
      </c>
      <c r="N54" s="6">
        <v>4</v>
      </c>
      <c r="O54" s="6" t="s">
        <v>402</v>
      </c>
      <c r="P54" s="6" t="s">
        <v>402</v>
      </c>
    </row>
    <row r="55" spans="2:16" ht="23.15" customHeight="1">
      <c r="B55" s="109" t="s">
        <v>1438</v>
      </c>
      <c r="C55" s="109" t="s">
        <v>438</v>
      </c>
      <c r="D55" s="6" t="s">
        <v>909</v>
      </c>
      <c r="E55" s="6" t="s">
        <v>930</v>
      </c>
      <c r="F55" s="6" t="s">
        <v>446</v>
      </c>
      <c r="G55" s="51">
        <v>0.42250100000000002</v>
      </c>
      <c r="H55" s="6">
        <v>2022</v>
      </c>
      <c r="I55" s="6" t="s">
        <v>4448</v>
      </c>
      <c r="J55" s="6" t="s">
        <v>4438</v>
      </c>
      <c r="K55" s="51">
        <v>0</v>
      </c>
      <c r="L55" s="6" t="s">
        <v>4448</v>
      </c>
      <c r="M55" s="6" t="s">
        <v>4438</v>
      </c>
      <c r="N55" s="6">
        <v>4</v>
      </c>
      <c r="O55" s="6" t="s">
        <v>402</v>
      </c>
      <c r="P55" s="6" t="s">
        <v>402</v>
      </c>
    </row>
    <row r="56" spans="2:16" ht="23.15" customHeight="1">
      <c r="B56" s="109" t="s">
        <v>1438</v>
      </c>
      <c r="C56" s="109" t="s">
        <v>438</v>
      </c>
      <c r="D56" s="6" t="s">
        <v>909</v>
      </c>
      <c r="E56" s="6" t="s">
        <v>930</v>
      </c>
      <c r="F56" s="6" t="s">
        <v>4445</v>
      </c>
      <c r="G56" s="51">
        <v>0.45188499999999998</v>
      </c>
      <c r="H56" s="6">
        <v>2022</v>
      </c>
      <c r="I56" s="6" t="s">
        <v>4448</v>
      </c>
      <c r="J56" s="6" t="s">
        <v>4438</v>
      </c>
      <c r="K56" s="51">
        <v>0</v>
      </c>
      <c r="L56" s="6" t="s">
        <v>4448</v>
      </c>
      <c r="M56" s="6" t="s">
        <v>4438</v>
      </c>
      <c r="N56" s="6">
        <v>4</v>
      </c>
      <c r="O56" s="6" t="s">
        <v>402</v>
      </c>
      <c r="P56" s="6" t="s">
        <v>402</v>
      </c>
    </row>
    <row r="57" spans="2:16" ht="23.15" customHeight="1">
      <c r="B57" s="109" t="s">
        <v>1438</v>
      </c>
      <c r="C57" s="109" t="s">
        <v>438</v>
      </c>
      <c r="D57" s="6" t="s">
        <v>909</v>
      </c>
      <c r="E57" s="6" t="s">
        <v>930</v>
      </c>
      <c r="F57" s="6" t="s">
        <v>4445</v>
      </c>
      <c r="G57" s="51">
        <v>9.2704999999999996E-2</v>
      </c>
      <c r="H57" s="6">
        <v>2022</v>
      </c>
      <c r="I57" s="6" t="s">
        <v>4448</v>
      </c>
      <c r="J57" s="6" t="s">
        <v>4438</v>
      </c>
      <c r="K57" s="51">
        <v>0</v>
      </c>
      <c r="L57" s="6" t="s">
        <v>4448</v>
      </c>
      <c r="M57" s="6" t="s">
        <v>4438</v>
      </c>
      <c r="N57" s="6">
        <v>4</v>
      </c>
      <c r="O57" s="6" t="s">
        <v>402</v>
      </c>
      <c r="P57" s="6" t="s">
        <v>402</v>
      </c>
    </row>
    <row r="58" spans="2:16" ht="23.15" customHeight="1">
      <c r="B58" s="109" t="s">
        <v>1438</v>
      </c>
      <c r="C58" s="109" t="s">
        <v>438</v>
      </c>
      <c r="D58" s="6" t="s">
        <v>909</v>
      </c>
      <c r="E58" s="6" t="s">
        <v>930</v>
      </c>
      <c r="F58" s="6" t="s">
        <v>465</v>
      </c>
      <c r="G58" s="51">
        <v>0.36637900000000001</v>
      </c>
      <c r="H58" s="6">
        <v>2022</v>
      </c>
      <c r="I58" s="6" t="s">
        <v>4448</v>
      </c>
      <c r="J58" s="6" t="s">
        <v>4438</v>
      </c>
      <c r="K58" s="51">
        <v>0</v>
      </c>
      <c r="L58" s="6" t="s">
        <v>4448</v>
      </c>
      <c r="M58" s="6" t="s">
        <v>4438</v>
      </c>
      <c r="N58" s="6">
        <v>4</v>
      </c>
      <c r="O58" s="6" t="s">
        <v>402</v>
      </c>
      <c r="P58" s="6" t="s">
        <v>402</v>
      </c>
    </row>
    <row r="59" spans="2:16" ht="23.15" customHeight="1">
      <c r="B59" s="109" t="s">
        <v>1438</v>
      </c>
      <c r="C59" s="109" t="s">
        <v>438</v>
      </c>
      <c r="D59" s="6" t="s">
        <v>909</v>
      </c>
      <c r="E59" s="6" t="s">
        <v>930</v>
      </c>
      <c r="F59" s="6" t="s">
        <v>4445</v>
      </c>
      <c r="G59" s="51">
        <v>0.37034899999999998</v>
      </c>
      <c r="H59" s="6">
        <v>2022</v>
      </c>
      <c r="I59" s="6" t="s">
        <v>4448</v>
      </c>
      <c r="J59" s="6" t="s">
        <v>4438</v>
      </c>
      <c r="K59" s="51">
        <v>0</v>
      </c>
      <c r="L59" s="6" t="s">
        <v>4448</v>
      </c>
      <c r="M59" s="6" t="s">
        <v>4438</v>
      </c>
      <c r="N59" s="6">
        <v>4</v>
      </c>
      <c r="O59" s="6" t="s">
        <v>402</v>
      </c>
      <c r="P59" s="6" t="s">
        <v>402</v>
      </c>
    </row>
    <row r="60" spans="2:16" ht="23.15" customHeight="1">
      <c r="B60" s="109" t="s">
        <v>1438</v>
      </c>
      <c r="C60" s="109" t="s">
        <v>438</v>
      </c>
      <c r="D60" s="6" t="s">
        <v>909</v>
      </c>
      <c r="E60" s="6" t="s">
        <v>930</v>
      </c>
      <c r="F60" s="6" t="s">
        <v>4445</v>
      </c>
      <c r="G60" s="51">
        <v>0.110745</v>
      </c>
      <c r="H60" s="6">
        <v>2022</v>
      </c>
      <c r="I60" s="6" t="s">
        <v>4448</v>
      </c>
      <c r="J60" s="6" t="s">
        <v>4438</v>
      </c>
      <c r="K60" s="51">
        <v>0</v>
      </c>
      <c r="L60" s="6" t="s">
        <v>4448</v>
      </c>
      <c r="M60" s="6" t="s">
        <v>4438</v>
      </c>
      <c r="N60" s="6">
        <v>4</v>
      </c>
      <c r="O60" s="6" t="s">
        <v>402</v>
      </c>
      <c r="P60" s="6" t="s">
        <v>402</v>
      </c>
    </row>
    <row r="61" spans="2:16" ht="23.15" customHeight="1">
      <c r="B61" s="109" t="s">
        <v>1438</v>
      </c>
      <c r="C61" s="109" t="s">
        <v>438</v>
      </c>
      <c r="D61" s="6" t="s">
        <v>909</v>
      </c>
      <c r="E61" s="6" t="s">
        <v>930</v>
      </c>
      <c r="F61" s="6" t="s">
        <v>2484</v>
      </c>
      <c r="G61" s="51">
        <v>0.42249500000000001</v>
      </c>
      <c r="H61" s="6">
        <v>2022</v>
      </c>
      <c r="I61" s="6" t="s">
        <v>4448</v>
      </c>
      <c r="J61" s="6" t="s">
        <v>4438</v>
      </c>
      <c r="K61" s="51">
        <v>0</v>
      </c>
      <c r="L61" s="6" t="s">
        <v>4448</v>
      </c>
      <c r="M61" s="6" t="s">
        <v>4438</v>
      </c>
      <c r="N61" s="6">
        <v>4</v>
      </c>
      <c r="O61" s="6" t="s">
        <v>402</v>
      </c>
      <c r="P61" s="6" t="s">
        <v>402</v>
      </c>
    </row>
    <row r="62" spans="2:16" ht="23.15" customHeight="1">
      <c r="B62" s="109" t="s">
        <v>1438</v>
      </c>
      <c r="C62" s="109" t="s">
        <v>438</v>
      </c>
      <c r="D62" s="6" t="s">
        <v>909</v>
      </c>
      <c r="E62" s="6" t="s">
        <v>930</v>
      </c>
      <c r="F62" s="6" t="s">
        <v>2484</v>
      </c>
      <c r="G62" s="51">
        <v>0.126115</v>
      </c>
      <c r="H62" s="6">
        <v>2022</v>
      </c>
      <c r="I62" s="6" t="s">
        <v>4448</v>
      </c>
      <c r="J62" s="6" t="s">
        <v>4438</v>
      </c>
      <c r="K62" s="51">
        <v>0</v>
      </c>
      <c r="L62" s="6" t="s">
        <v>4448</v>
      </c>
      <c r="M62" s="6" t="s">
        <v>4438</v>
      </c>
      <c r="N62" s="6">
        <v>4</v>
      </c>
      <c r="O62" s="6" t="s">
        <v>402</v>
      </c>
      <c r="P62" s="6" t="s">
        <v>402</v>
      </c>
    </row>
    <row r="63" spans="2:16" ht="23.15" customHeight="1">
      <c r="B63" s="109" t="s">
        <v>1438</v>
      </c>
      <c r="C63" s="109" t="s">
        <v>438</v>
      </c>
      <c r="D63" s="6" t="s">
        <v>909</v>
      </c>
      <c r="E63" s="6" t="s">
        <v>930</v>
      </c>
      <c r="F63" s="6" t="s">
        <v>4450</v>
      </c>
      <c r="G63" s="51">
        <v>0.386633</v>
      </c>
      <c r="H63" s="6">
        <v>2022</v>
      </c>
      <c r="I63" s="6" t="s">
        <v>4448</v>
      </c>
      <c r="J63" s="6" t="s">
        <v>4438</v>
      </c>
      <c r="K63" s="51">
        <v>0</v>
      </c>
      <c r="L63" s="6" t="s">
        <v>4448</v>
      </c>
      <c r="M63" s="6" t="s">
        <v>4438</v>
      </c>
      <c r="N63" s="6">
        <v>4</v>
      </c>
      <c r="O63" s="6" t="s">
        <v>402</v>
      </c>
      <c r="P63" s="6" t="s">
        <v>402</v>
      </c>
    </row>
    <row r="64" spans="2:16" ht="23.15" customHeight="1">
      <c r="B64" s="109" t="s">
        <v>1438</v>
      </c>
      <c r="C64" s="109" t="s">
        <v>438</v>
      </c>
      <c r="D64" s="6" t="s">
        <v>909</v>
      </c>
      <c r="E64" s="6" t="s">
        <v>930</v>
      </c>
      <c r="F64" s="6" t="s">
        <v>4450</v>
      </c>
      <c r="G64" s="51">
        <v>0.32044800000000001</v>
      </c>
      <c r="H64" s="6">
        <v>2022</v>
      </c>
      <c r="I64" s="6" t="s">
        <v>4448</v>
      </c>
      <c r="J64" s="6" t="s">
        <v>4438</v>
      </c>
      <c r="K64" s="51">
        <v>0</v>
      </c>
      <c r="L64" s="6" t="s">
        <v>4448</v>
      </c>
      <c r="M64" s="6" t="s">
        <v>4438</v>
      </c>
      <c r="N64" s="6">
        <v>4</v>
      </c>
      <c r="O64" s="6" t="s">
        <v>402</v>
      </c>
      <c r="P64" s="6" t="s">
        <v>402</v>
      </c>
    </row>
    <row r="65" spans="2:16" ht="23.15" customHeight="1">
      <c r="B65" s="109" t="s">
        <v>1438</v>
      </c>
      <c r="C65" s="109" t="s">
        <v>438</v>
      </c>
      <c r="D65" s="6" t="s">
        <v>909</v>
      </c>
      <c r="E65" s="6" t="s">
        <v>930</v>
      </c>
      <c r="F65" s="6" t="s">
        <v>465</v>
      </c>
      <c r="G65" s="51">
        <v>0.20286999999999999</v>
      </c>
      <c r="H65" s="6">
        <v>2022</v>
      </c>
      <c r="I65" s="6" t="s">
        <v>4448</v>
      </c>
      <c r="J65" s="6" t="s">
        <v>4438</v>
      </c>
      <c r="K65" s="51">
        <v>0</v>
      </c>
      <c r="L65" s="6" t="s">
        <v>4448</v>
      </c>
      <c r="M65" s="6" t="s">
        <v>4438</v>
      </c>
      <c r="N65" s="6">
        <v>4</v>
      </c>
      <c r="O65" s="6" t="s">
        <v>402</v>
      </c>
      <c r="P65" s="6" t="s">
        <v>402</v>
      </c>
    </row>
    <row r="66" spans="2:16" ht="23.15" customHeight="1">
      <c r="B66" s="109" t="s">
        <v>1438</v>
      </c>
      <c r="C66" s="109" t="s">
        <v>438</v>
      </c>
      <c r="D66" s="6" t="s">
        <v>909</v>
      </c>
      <c r="E66" s="6" t="s">
        <v>930</v>
      </c>
      <c r="F66" s="6" t="s">
        <v>445</v>
      </c>
      <c r="G66" s="51">
        <v>0.36459799999999998</v>
      </c>
      <c r="H66" s="6">
        <v>2022</v>
      </c>
      <c r="I66" s="6" t="s">
        <v>4448</v>
      </c>
      <c r="J66" s="6" t="s">
        <v>4438</v>
      </c>
      <c r="K66" s="51">
        <v>0</v>
      </c>
      <c r="L66" s="6" t="s">
        <v>4448</v>
      </c>
      <c r="M66" s="6" t="s">
        <v>4438</v>
      </c>
      <c r="N66" s="6">
        <v>4</v>
      </c>
      <c r="O66" s="6" t="s">
        <v>402</v>
      </c>
      <c r="P66" s="6" t="s">
        <v>402</v>
      </c>
    </row>
    <row r="67" spans="2:16" ht="23.15" customHeight="1">
      <c r="B67" s="109" t="s">
        <v>1438</v>
      </c>
      <c r="C67" s="109" t="s">
        <v>438</v>
      </c>
      <c r="D67" s="6" t="s">
        <v>909</v>
      </c>
      <c r="E67" s="6" t="s">
        <v>930</v>
      </c>
      <c r="F67" s="6" t="s">
        <v>445</v>
      </c>
      <c r="G67" s="51">
        <v>0.38721699999999998</v>
      </c>
      <c r="H67" s="6">
        <v>2022</v>
      </c>
      <c r="I67" s="6" t="s">
        <v>4448</v>
      </c>
      <c r="J67" s="6" t="s">
        <v>4438</v>
      </c>
      <c r="K67" s="51">
        <v>0</v>
      </c>
      <c r="L67" s="6" t="s">
        <v>4448</v>
      </c>
      <c r="M67" s="6" t="s">
        <v>4438</v>
      </c>
      <c r="N67" s="6">
        <v>4</v>
      </c>
      <c r="O67" s="6" t="s">
        <v>402</v>
      </c>
      <c r="P67" s="6" t="s">
        <v>402</v>
      </c>
    </row>
    <row r="68" spans="2:16" ht="23.15" customHeight="1">
      <c r="B68" s="109" t="s">
        <v>1438</v>
      </c>
      <c r="C68" s="109" t="s">
        <v>438</v>
      </c>
      <c r="D68" s="6" t="s">
        <v>909</v>
      </c>
      <c r="E68" s="6" t="s">
        <v>930</v>
      </c>
      <c r="F68" s="6" t="s">
        <v>465</v>
      </c>
      <c r="G68" s="51">
        <v>0.41719400000000001</v>
      </c>
      <c r="H68" s="6">
        <v>2022</v>
      </c>
      <c r="I68" s="6" t="s">
        <v>4448</v>
      </c>
      <c r="J68" s="6" t="s">
        <v>4438</v>
      </c>
      <c r="K68" s="51">
        <v>0</v>
      </c>
      <c r="L68" s="6" t="s">
        <v>4448</v>
      </c>
      <c r="M68" s="6" t="s">
        <v>4438</v>
      </c>
      <c r="N68" s="6">
        <v>4</v>
      </c>
      <c r="O68" s="6" t="s">
        <v>402</v>
      </c>
      <c r="P68" s="6" t="s">
        <v>402</v>
      </c>
    </row>
    <row r="69" spans="2:16" ht="23.15" customHeight="1">
      <c r="B69" s="109" t="s">
        <v>1438</v>
      </c>
      <c r="C69" s="109" t="s">
        <v>438</v>
      </c>
      <c r="D69" s="6" t="s">
        <v>909</v>
      </c>
      <c r="E69" s="6" t="s">
        <v>930</v>
      </c>
      <c r="F69" s="6" t="s">
        <v>465</v>
      </c>
      <c r="G69" s="51">
        <v>2.0583000000000001E-2</v>
      </c>
      <c r="H69" s="6">
        <v>2022</v>
      </c>
      <c r="I69" s="6" t="s">
        <v>4448</v>
      </c>
      <c r="J69" s="6" t="s">
        <v>4438</v>
      </c>
      <c r="K69" s="51">
        <v>0</v>
      </c>
      <c r="L69" s="6" t="s">
        <v>4448</v>
      </c>
      <c r="M69" s="6" t="s">
        <v>4438</v>
      </c>
      <c r="N69" s="6">
        <v>4</v>
      </c>
      <c r="O69" s="6" t="s">
        <v>402</v>
      </c>
      <c r="P69" s="6" t="s">
        <v>402</v>
      </c>
    </row>
    <row r="70" spans="2:16" ht="23.15" customHeight="1">
      <c r="B70" s="109" t="s">
        <v>1438</v>
      </c>
      <c r="C70" s="109" t="s">
        <v>438</v>
      </c>
      <c r="D70" s="6" t="s">
        <v>909</v>
      </c>
      <c r="E70" s="6" t="s">
        <v>930</v>
      </c>
      <c r="F70" s="6" t="s">
        <v>465</v>
      </c>
      <c r="G70" s="51">
        <v>0.30576799999999998</v>
      </c>
      <c r="H70" s="6">
        <v>2022</v>
      </c>
      <c r="I70" s="6" t="s">
        <v>4448</v>
      </c>
      <c r="J70" s="6" t="s">
        <v>4438</v>
      </c>
      <c r="K70" s="51">
        <v>0</v>
      </c>
      <c r="L70" s="6" t="s">
        <v>4448</v>
      </c>
      <c r="M70" s="6" t="s">
        <v>4438</v>
      </c>
      <c r="N70" s="6">
        <v>4</v>
      </c>
      <c r="O70" s="6" t="s">
        <v>402</v>
      </c>
      <c r="P70" s="6" t="s">
        <v>402</v>
      </c>
    </row>
    <row r="71" spans="2:16" ht="23.15" customHeight="1">
      <c r="B71" s="109" t="s">
        <v>1438</v>
      </c>
      <c r="C71" s="109" t="s">
        <v>438</v>
      </c>
      <c r="D71" s="6" t="s">
        <v>909</v>
      </c>
      <c r="E71" s="6" t="s">
        <v>930</v>
      </c>
      <c r="F71" s="6" t="s">
        <v>465</v>
      </c>
      <c r="G71" s="51">
        <v>0.10288799999999999</v>
      </c>
      <c r="H71" s="6">
        <v>2022</v>
      </c>
      <c r="I71" s="6" t="s">
        <v>4448</v>
      </c>
      <c r="J71" s="6" t="s">
        <v>4438</v>
      </c>
      <c r="K71" s="51">
        <v>0</v>
      </c>
      <c r="L71" s="6" t="s">
        <v>4448</v>
      </c>
      <c r="M71" s="6" t="s">
        <v>4438</v>
      </c>
      <c r="N71" s="6">
        <v>4</v>
      </c>
      <c r="O71" s="6" t="s">
        <v>402</v>
      </c>
      <c r="P71" s="6" t="s">
        <v>402</v>
      </c>
    </row>
    <row r="72" spans="2:16" ht="23.15" customHeight="1">
      <c r="B72" s="109" t="s">
        <v>1438</v>
      </c>
      <c r="C72" s="109" t="s">
        <v>438</v>
      </c>
      <c r="D72" s="6" t="s">
        <v>909</v>
      </c>
      <c r="E72" s="6" t="s">
        <v>930</v>
      </c>
      <c r="F72" s="6" t="s">
        <v>446</v>
      </c>
      <c r="G72" s="51">
        <v>0.153035</v>
      </c>
      <c r="H72" s="6">
        <v>2022</v>
      </c>
      <c r="I72" s="6" t="s">
        <v>4448</v>
      </c>
      <c r="J72" s="6" t="s">
        <v>4438</v>
      </c>
      <c r="K72" s="51">
        <v>0</v>
      </c>
      <c r="L72" s="6" t="s">
        <v>4448</v>
      </c>
      <c r="M72" s="6" t="s">
        <v>4438</v>
      </c>
      <c r="N72" s="6">
        <v>4</v>
      </c>
      <c r="O72" s="6" t="s">
        <v>402</v>
      </c>
      <c r="P72" s="6" t="s">
        <v>402</v>
      </c>
    </row>
    <row r="73" spans="2:16" ht="23.15" customHeight="1">
      <c r="B73" s="109" t="s">
        <v>1438</v>
      </c>
      <c r="C73" s="109" t="s">
        <v>438</v>
      </c>
      <c r="D73" s="6" t="s">
        <v>909</v>
      </c>
      <c r="E73" s="6" t="s">
        <v>930</v>
      </c>
      <c r="F73" s="6" t="s">
        <v>446</v>
      </c>
      <c r="G73" s="51">
        <v>0.14339399999999999</v>
      </c>
      <c r="H73" s="6">
        <v>2022</v>
      </c>
      <c r="I73" s="6" t="s">
        <v>4448</v>
      </c>
      <c r="J73" s="6" t="s">
        <v>4438</v>
      </c>
      <c r="K73" s="51">
        <v>0</v>
      </c>
      <c r="L73" s="6" t="s">
        <v>4448</v>
      </c>
      <c r="M73" s="6" t="s">
        <v>4438</v>
      </c>
      <c r="N73" s="6">
        <v>4</v>
      </c>
      <c r="O73" s="6" t="s">
        <v>402</v>
      </c>
      <c r="P73" s="6" t="s">
        <v>402</v>
      </c>
    </row>
    <row r="74" spans="2:16" ht="23.15" customHeight="1">
      <c r="B74" s="109" t="s">
        <v>1438</v>
      </c>
      <c r="C74" s="109" t="s">
        <v>438</v>
      </c>
      <c r="D74" s="6" t="s">
        <v>909</v>
      </c>
      <c r="E74" s="6" t="s">
        <v>930</v>
      </c>
      <c r="F74" s="6" t="s">
        <v>446</v>
      </c>
      <c r="G74" s="51">
        <v>0.42547200000000002</v>
      </c>
      <c r="H74" s="6">
        <v>2022</v>
      </c>
      <c r="I74" s="6" t="s">
        <v>4448</v>
      </c>
      <c r="J74" s="6" t="s">
        <v>4438</v>
      </c>
      <c r="K74" s="51">
        <v>0</v>
      </c>
      <c r="L74" s="6" t="s">
        <v>4448</v>
      </c>
      <c r="M74" s="6" t="s">
        <v>4438</v>
      </c>
      <c r="N74" s="6">
        <v>4</v>
      </c>
      <c r="O74" s="6" t="s">
        <v>402</v>
      </c>
      <c r="P74" s="6" t="s">
        <v>402</v>
      </c>
    </row>
    <row r="75" spans="2:16" ht="23.15" customHeight="1">
      <c r="B75" s="109" t="s">
        <v>1438</v>
      </c>
      <c r="C75" s="109" t="s">
        <v>438</v>
      </c>
      <c r="D75" s="6" t="s">
        <v>909</v>
      </c>
      <c r="E75" s="6" t="s">
        <v>930</v>
      </c>
      <c r="F75" s="6" t="s">
        <v>446</v>
      </c>
      <c r="G75" s="51">
        <v>0.37106499999999998</v>
      </c>
      <c r="H75" s="6">
        <v>2022</v>
      </c>
      <c r="I75" s="6" t="s">
        <v>4448</v>
      </c>
      <c r="J75" s="6" t="s">
        <v>4438</v>
      </c>
      <c r="K75" s="51">
        <v>0</v>
      </c>
      <c r="L75" s="6" t="s">
        <v>4448</v>
      </c>
      <c r="M75" s="6" t="s">
        <v>4438</v>
      </c>
      <c r="N75" s="6">
        <v>4</v>
      </c>
      <c r="O75" s="6" t="s">
        <v>402</v>
      </c>
      <c r="P75" s="6" t="s">
        <v>402</v>
      </c>
    </row>
    <row r="76" spans="2:16" ht="23.15" customHeight="1">
      <c r="B76" s="109" t="s">
        <v>1438</v>
      </c>
      <c r="C76" s="109" t="s">
        <v>438</v>
      </c>
      <c r="D76" s="6" t="s">
        <v>909</v>
      </c>
      <c r="E76" s="6" t="s">
        <v>930</v>
      </c>
      <c r="F76" s="6" t="s">
        <v>446</v>
      </c>
      <c r="G76" s="51">
        <v>0.42252000000000001</v>
      </c>
      <c r="H76" s="6">
        <v>2022</v>
      </c>
      <c r="I76" s="6" t="s">
        <v>4448</v>
      </c>
      <c r="J76" s="6" t="s">
        <v>4438</v>
      </c>
      <c r="K76" s="51">
        <v>0</v>
      </c>
      <c r="L76" s="6" t="s">
        <v>4448</v>
      </c>
      <c r="M76" s="6" t="s">
        <v>4438</v>
      </c>
      <c r="N76" s="6">
        <v>4</v>
      </c>
      <c r="O76" s="6" t="s">
        <v>402</v>
      </c>
      <c r="P76" s="6" t="s">
        <v>402</v>
      </c>
    </row>
    <row r="77" spans="2:16" ht="23.15" customHeight="1">
      <c r="B77" s="109" t="s">
        <v>1438</v>
      </c>
      <c r="C77" s="109" t="s">
        <v>438</v>
      </c>
      <c r="D77" s="6" t="s">
        <v>909</v>
      </c>
      <c r="E77" s="6" t="s">
        <v>930</v>
      </c>
      <c r="F77" s="6" t="s">
        <v>4447</v>
      </c>
      <c r="G77" s="51">
        <v>0.30413899999999999</v>
      </c>
      <c r="H77" s="6">
        <v>2022</v>
      </c>
      <c r="I77" s="6" t="s">
        <v>4451</v>
      </c>
      <c r="J77" s="6" t="s">
        <v>4443</v>
      </c>
      <c r="K77" s="51">
        <v>0</v>
      </c>
      <c r="L77" s="6" t="s">
        <v>4451</v>
      </c>
      <c r="M77" s="6" t="s">
        <v>4443</v>
      </c>
      <c r="N77" s="6">
        <v>4</v>
      </c>
      <c r="O77" s="6" t="s">
        <v>402</v>
      </c>
      <c r="P77" s="6" t="s">
        <v>402</v>
      </c>
    </row>
    <row r="78" spans="2:16" ht="23.15" customHeight="1">
      <c r="B78" s="109" t="s">
        <v>1438</v>
      </c>
      <c r="C78" s="109" t="s">
        <v>438</v>
      </c>
      <c r="D78" s="6" t="s">
        <v>909</v>
      </c>
      <c r="E78" s="6" t="s">
        <v>930</v>
      </c>
      <c r="F78" s="6" t="s">
        <v>4447</v>
      </c>
      <c r="G78" s="51">
        <v>0.40638600000000002</v>
      </c>
      <c r="H78" s="6">
        <v>2022</v>
      </c>
      <c r="I78" s="6" t="s">
        <v>4451</v>
      </c>
      <c r="J78" s="6" t="s">
        <v>4443</v>
      </c>
      <c r="K78" s="51">
        <v>0</v>
      </c>
      <c r="L78" s="6" t="s">
        <v>4451</v>
      </c>
      <c r="M78" s="6" t="s">
        <v>4443</v>
      </c>
      <c r="N78" s="6">
        <v>4</v>
      </c>
      <c r="O78" s="6" t="s">
        <v>402</v>
      </c>
      <c r="P78" s="6" t="s">
        <v>402</v>
      </c>
    </row>
    <row r="79" spans="2:16" ht="23.15" customHeight="1">
      <c r="B79" s="109" t="s">
        <v>1438</v>
      </c>
      <c r="C79" s="109" t="s">
        <v>438</v>
      </c>
      <c r="D79" s="6" t="s">
        <v>909</v>
      </c>
      <c r="E79" s="6" t="s">
        <v>930</v>
      </c>
      <c r="F79" s="6" t="s">
        <v>4452</v>
      </c>
      <c r="G79" s="51">
        <v>0.11733300000000001</v>
      </c>
      <c r="H79" s="6">
        <v>2022</v>
      </c>
      <c r="I79" s="6" t="s">
        <v>4451</v>
      </c>
      <c r="J79" s="6" t="s">
        <v>4443</v>
      </c>
      <c r="K79" s="51">
        <v>0</v>
      </c>
      <c r="L79" s="6" t="s">
        <v>4451</v>
      </c>
      <c r="M79" s="6" t="s">
        <v>4443</v>
      </c>
      <c r="N79" s="6">
        <v>4</v>
      </c>
      <c r="O79" s="6" t="s">
        <v>402</v>
      </c>
      <c r="P79" s="6" t="s">
        <v>402</v>
      </c>
    </row>
    <row r="80" spans="2:16" ht="23.15" customHeight="1">
      <c r="B80" s="109" t="s">
        <v>1438</v>
      </c>
      <c r="C80" s="109" t="s">
        <v>438</v>
      </c>
      <c r="D80" s="6" t="s">
        <v>909</v>
      </c>
      <c r="E80" s="6" t="s">
        <v>930</v>
      </c>
      <c r="F80" s="6" t="s">
        <v>4452</v>
      </c>
      <c r="G80" s="51">
        <v>0.10720399999999999</v>
      </c>
      <c r="H80" s="6">
        <v>2022</v>
      </c>
      <c r="I80" s="6" t="s">
        <v>4451</v>
      </c>
      <c r="J80" s="6" t="s">
        <v>4443</v>
      </c>
      <c r="K80" s="51">
        <v>0</v>
      </c>
      <c r="L80" s="6" t="s">
        <v>4451</v>
      </c>
      <c r="M80" s="6" t="s">
        <v>4443</v>
      </c>
      <c r="N80" s="6">
        <v>4</v>
      </c>
      <c r="O80" s="6" t="s">
        <v>402</v>
      </c>
      <c r="P80" s="6" t="s">
        <v>402</v>
      </c>
    </row>
    <row r="81" spans="2:16" ht="23.15" customHeight="1">
      <c r="B81" s="109" t="s">
        <v>1438</v>
      </c>
      <c r="C81" s="109" t="s">
        <v>438</v>
      </c>
      <c r="D81" s="6" t="s">
        <v>909</v>
      </c>
      <c r="E81" s="6" t="s">
        <v>930</v>
      </c>
      <c r="F81" s="6" t="s">
        <v>465</v>
      </c>
      <c r="G81" s="51">
        <v>0.20055700000000001</v>
      </c>
      <c r="H81" s="6">
        <v>2022</v>
      </c>
      <c r="I81" s="6" t="s">
        <v>4448</v>
      </c>
      <c r="J81" s="6" t="s">
        <v>4453</v>
      </c>
      <c r="K81" s="51">
        <v>0</v>
      </c>
      <c r="L81" s="6" t="s">
        <v>4448</v>
      </c>
      <c r="M81" s="6" t="s">
        <v>4453</v>
      </c>
      <c r="N81" s="6">
        <v>3</v>
      </c>
      <c r="O81" s="6" t="s">
        <v>402</v>
      </c>
      <c r="P81" s="6" t="s">
        <v>402</v>
      </c>
    </row>
    <row r="82" spans="2:16" ht="23.15" customHeight="1">
      <c r="B82" s="109" t="s">
        <v>1438</v>
      </c>
      <c r="C82" s="109" t="s">
        <v>438</v>
      </c>
      <c r="D82" s="6" t="s">
        <v>909</v>
      </c>
      <c r="E82" s="6" t="s">
        <v>930</v>
      </c>
      <c r="F82" s="6" t="s">
        <v>465</v>
      </c>
      <c r="G82" s="51">
        <v>0.34240300000000001</v>
      </c>
      <c r="H82" s="6">
        <v>2022</v>
      </c>
      <c r="I82" s="6" t="s">
        <v>4448</v>
      </c>
      <c r="J82" s="6" t="s">
        <v>4438</v>
      </c>
      <c r="K82" s="51">
        <v>0</v>
      </c>
      <c r="L82" s="6" t="s">
        <v>4448</v>
      </c>
      <c r="M82" s="6" t="s">
        <v>4438</v>
      </c>
      <c r="N82" s="6">
        <v>4</v>
      </c>
      <c r="O82" s="6" t="s">
        <v>402</v>
      </c>
      <c r="P82" s="6" t="s">
        <v>402</v>
      </c>
    </row>
    <row r="83" spans="2:16" ht="23.15" customHeight="1">
      <c r="B83" s="109" t="s">
        <v>1438</v>
      </c>
      <c r="C83" s="109" t="s">
        <v>438</v>
      </c>
      <c r="D83" s="6" t="s">
        <v>909</v>
      </c>
      <c r="E83" s="6" t="s">
        <v>930</v>
      </c>
      <c r="F83" s="6" t="s">
        <v>4447</v>
      </c>
      <c r="G83" s="51">
        <v>0.35270699999999999</v>
      </c>
      <c r="H83" s="6">
        <v>2022</v>
      </c>
      <c r="I83" s="6" t="s">
        <v>4451</v>
      </c>
      <c r="J83" s="6" t="s">
        <v>4443</v>
      </c>
      <c r="K83" s="51">
        <v>0</v>
      </c>
      <c r="L83" s="6" t="s">
        <v>4451</v>
      </c>
      <c r="M83" s="6" t="s">
        <v>4443</v>
      </c>
      <c r="N83" s="6">
        <v>4</v>
      </c>
      <c r="O83" s="6" t="s">
        <v>402</v>
      </c>
      <c r="P83" s="6" t="s">
        <v>402</v>
      </c>
    </row>
    <row r="84" spans="2:16" ht="23.15" customHeight="1">
      <c r="B84" s="109" t="s">
        <v>1438</v>
      </c>
      <c r="C84" s="109" t="s">
        <v>438</v>
      </c>
      <c r="D84" s="6" t="s">
        <v>909</v>
      </c>
      <c r="E84" s="6" t="s">
        <v>930</v>
      </c>
      <c r="F84" s="6" t="s">
        <v>465</v>
      </c>
      <c r="G84" s="51">
        <v>2.4723999999999999E-2</v>
      </c>
      <c r="H84" s="6">
        <v>2022</v>
      </c>
      <c r="I84" s="6" t="s">
        <v>4448</v>
      </c>
      <c r="J84" s="6" t="s">
        <v>4453</v>
      </c>
      <c r="K84" s="51">
        <v>0</v>
      </c>
      <c r="L84" s="6" t="s">
        <v>4448</v>
      </c>
      <c r="M84" s="6" t="s">
        <v>4453</v>
      </c>
      <c r="N84" s="6">
        <v>3</v>
      </c>
      <c r="O84" s="6" t="s">
        <v>402</v>
      </c>
      <c r="P84" s="6" t="s">
        <v>402</v>
      </c>
    </row>
    <row r="85" spans="2:16" ht="23.15" customHeight="1">
      <c r="B85" s="109" t="s">
        <v>1438</v>
      </c>
      <c r="C85" s="109" t="s">
        <v>438</v>
      </c>
      <c r="D85" s="6" t="s">
        <v>909</v>
      </c>
      <c r="E85" s="6" t="s">
        <v>930</v>
      </c>
      <c r="F85" s="6" t="s">
        <v>465</v>
      </c>
      <c r="G85" s="51">
        <v>2.0330000000000001E-3</v>
      </c>
      <c r="H85" s="6">
        <v>2022</v>
      </c>
      <c r="I85" s="6" t="s">
        <v>4446</v>
      </c>
      <c r="J85" s="6" t="s">
        <v>4453</v>
      </c>
      <c r="K85" s="51">
        <v>0</v>
      </c>
      <c r="L85" s="6" t="s">
        <v>4446</v>
      </c>
      <c r="M85" s="6" t="s">
        <v>4453</v>
      </c>
      <c r="N85" s="6">
        <v>3</v>
      </c>
      <c r="O85" s="6" t="s">
        <v>402</v>
      </c>
      <c r="P85" s="6" t="s">
        <v>402</v>
      </c>
    </row>
    <row r="86" spans="2:16" ht="23.15" customHeight="1">
      <c r="B86" s="109" t="s">
        <v>1438</v>
      </c>
      <c r="C86" s="109" t="s">
        <v>438</v>
      </c>
      <c r="D86" s="6" t="s">
        <v>909</v>
      </c>
      <c r="E86" s="6" t="s">
        <v>930</v>
      </c>
      <c r="F86" s="6" t="s">
        <v>4447</v>
      </c>
      <c r="G86" s="51">
        <v>3.2309999999999999E-3</v>
      </c>
      <c r="H86" s="6">
        <v>2022</v>
      </c>
      <c r="I86" s="6" t="s">
        <v>4454</v>
      </c>
      <c r="J86" s="6" t="s">
        <v>627</v>
      </c>
      <c r="K86" s="51">
        <v>0</v>
      </c>
      <c r="L86" s="6" t="s">
        <v>4454</v>
      </c>
      <c r="M86" s="6" t="s">
        <v>627</v>
      </c>
      <c r="N86" s="6">
        <v>3</v>
      </c>
      <c r="O86" s="6" t="s">
        <v>402</v>
      </c>
      <c r="P86" s="6" t="s">
        <v>402</v>
      </c>
    </row>
    <row r="87" spans="2:16" ht="23.15" customHeight="1">
      <c r="B87" s="109" t="s">
        <v>1438</v>
      </c>
      <c r="C87" s="109" t="s">
        <v>438</v>
      </c>
      <c r="D87" s="6" t="s">
        <v>909</v>
      </c>
      <c r="E87" s="6" t="s">
        <v>930</v>
      </c>
      <c r="F87" s="6" t="s">
        <v>2484</v>
      </c>
      <c r="G87" s="51">
        <v>0.42250100000000002</v>
      </c>
      <c r="H87" s="6">
        <v>2022</v>
      </c>
      <c r="I87" s="6" t="s">
        <v>4448</v>
      </c>
      <c r="J87" s="6" t="s">
        <v>4438</v>
      </c>
      <c r="K87" s="51">
        <v>0</v>
      </c>
      <c r="L87" s="6" t="s">
        <v>4448</v>
      </c>
      <c r="M87" s="6" t="s">
        <v>4438</v>
      </c>
      <c r="N87" s="6">
        <v>4</v>
      </c>
      <c r="O87" s="6" t="s">
        <v>402</v>
      </c>
      <c r="P87" s="6" t="s">
        <v>402</v>
      </c>
    </row>
    <row r="88" spans="2:16" ht="23.15" customHeight="1">
      <c r="B88" s="109" t="s">
        <v>1438</v>
      </c>
      <c r="C88" s="109" t="s">
        <v>438</v>
      </c>
      <c r="D88" s="6" t="s">
        <v>909</v>
      </c>
      <c r="E88" s="6" t="s">
        <v>930</v>
      </c>
      <c r="F88" s="6" t="s">
        <v>2486</v>
      </c>
      <c r="G88" s="51">
        <v>0.19064200000000001</v>
      </c>
      <c r="H88" s="6">
        <v>2022</v>
      </c>
      <c r="I88" s="6" t="s">
        <v>4442</v>
      </c>
      <c r="J88" s="6" t="s">
        <v>4443</v>
      </c>
      <c r="K88" s="51">
        <v>0</v>
      </c>
      <c r="L88" s="6" t="s">
        <v>4442</v>
      </c>
      <c r="M88" s="6" t="s">
        <v>4443</v>
      </c>
      <c r="N88" s="6">
        <v>4</v>
      </c>
      <c r="O88" s="6" t="s">
        <v>402</v>
      </c>
      <c r="P88" s="6" t="s">
        <v>402</v>
      </c>
    </row>
    <row r="89" spans="2:16" ht="23.15" customHeight="1">
      <c r="B89" s="109" t="s">
        <v>1438</v>
      </c>
      <c r="C89" s="109" t="s">
        <v>438</v>
      </c>
      <c r="D89" s="6" t="s">
        <v>909</v>
      </c>
      <c r="E89" s="6" t="s">
        <v>930</v>
      </c>
      <c r="F89" s="6" t="s">
        <v>2486</v>
      </c>
      <c r="G89" s="51">
        <v>0.42249999999999999</v>
      </c>
      <c r="H89" s="6">
        <v>2022</v>
      </c>
      <c r="I89" s="6" t="s">
        <v>4442</v>
      </c>
      <c r="J89" s="6" t="s">
        <v>4443</v>
      </c>
      <c r="K89" s="51">
        <v>0</v>
      </c>
      <c r="L89" s="6" t="s">
        <v>4442</v>
      </c>
      <c r="M89" s="6" t="s">
        <v>4443</v>
      </c>
      <c r="N89" s="6">
        <v>4</v>
      </c>
      <c r="O89" s="6" t="s">
        <v>402</v>
      </c>
      <c r="P89" s="6" t="s">
        <v>402</v>
      </c>
    </row>
    <row r="90" spans="2:16" ht="23.15" customHeight="1">
      <c r="B90" s="109" t="s">
        <v>1438</v>
      </c>
      <c r="C90" s="109" t="s">
        <v>438</v>
      </c>
      <c r="D90" s="6" t="s">
        <v>909</v>
      </c>
      <c r="E90" s="6" t="s">
        <v>930</v>
      </c>
      <c r="F90" s="6" t="s">
        <v>2486</v>
      </c>
      <c r="G90" s="51">
        <v>0.42249999999999999</v>
      </c>
      <c r="H90" s="6">
        <v>2022</v>
      </c>
      <c r="I90" s="6" t="s">
        <v>4442</v>
      </c>
      <c r="J90" s="6" t="s">
        <v>4443</v>
      </c>
      <c r="K90" s="51">
        <v>0</v>
      </c>
      <c r="L90" s="6" t="s">
        <v>4442</v>
      </c>
      <c r="M90" s="6" t="s">
        <v>4443</v>
      </c>
      <c r="N90" s="6">
        <v>4</v>
      </c>
      <c r="O90" s="6" t="s">
        <v>402</v>
      </c>
      <c r="P90" s="6" t="s">
        <v>402</v>
      </c>
    </row>
    <row r="91" spans="2:16" ht="23.15" customHeight="1">
      <c r="B91" s="109" t="s">
        <v>1438</v>
      </c>
      <c r="C91" s="109" t="s">
        <v>438</v>
      </c>
      <c r="D91" s="6" t="s">
        <v>909</v>
      </c>
      <c r="E91" s="6" t="s">
        <v>930</v>
      </c>
      <c r="F91" s="6" t="s">
        <v>2486</v>
      </c>
      <c r="G91" s="51">
        <v>0.422155</v>
      </c>
      <c r="H91" s="6">
        <v>2022</v>
      </c>
      <c r="I91" s="6" t="s">
        <v>4442</v>
      </c>
      <c r="J91" s="6" t="s">
        <v>4443</v>
      </c>
      <c r="K91" s="51">
        <v>0</v>
      </c>
      <c r="L91" s="6" t="s">
        <v>4442</v>
      </c>
      <c r="M91" s="6" t="s">
        <v>4443</v>
      </c>
      <c r="N91" s="6">
        <v>4</v>
      </c>
      <c r="O91" s="6" t="s">
        <v>402</v>
      </c>
      <c r="P91" s="6" t="s">
        <v>402</v>
      </c>
    </row>
    <row r="92" spans="2:16" ht="23.15" customHeight="1">
      <c r="B92" s="109" t="s">
        <v>1438</v>
      </c>
      <c r="C92" s="109" t="s">
        <v>438</v>
      </c>
      <c r="D92" s="6" t="s">
        <v>909</v>
      </c>
      <c r="E92" s="6" t="s">
        <v>930</v>
      </c>
      <c r="F92" s="6" t="s">
        <v>2486</v>
      </c>
      <c r="G92" s="51">
        <v>0.42249999999999999</v>
      </c>
      <c r="H92" s="6">
        <v>2022</v>
      </c>
      <c r="I92" s="6" t="s">
        <v>4455</v>
      </c>
      <c r="J92" s="6" t="s">
        <v>4443</v>
      </c>
      <c r="K92" s="51">
        <v>0</v>
      </c>
      <c r="L92" s="6" t="s">
        <v>4455</v>
      </c>
      <c r="M92" s="6" t="s">
        <v>4443</v>
      </c>
      <c r="N92" s="6">
        <v>4</v>
      </c>
      <c r="O92" s="6" t="s">
        <v>402</v>
      </c>
      <c r="P92" s="6" t="s">
        <v>402</v>
      </c>
    </row>
    <row r="93" spans="2:16" ht="23.15" customHeight="1">
      <c r="B93" s="109" t="s">
        <v>1438</v>
      </c>
      <c r="C93" s="109" t="s">
        <v>438</v>
      </c>
      <c r="D93" s="6" t="s">
        <v>909</v>
      </c>
      <c r="E93" s="6" t="s">
        <v>930</v>
      </c>
      <c r="F93" s="6" t="s">
        <v>931</v>
      </c>
      <c r="G93" s="51">
        <v>0.49384099999999997</v>
      </c>
      <c r="H93" s="6">
        <v>2022</v>
      </c>
      <c r="I93" s="6" t="s">
        <v>4442</v>
      </c>
      <c r="J93" s="6" t="s">
        <v>4443</v>
      </c>
      <c r="K93" s="51">
        <v>0</v>
      </c>
      <c r="L93" s="6" t="s">
        <v>4442</v>
      </c>
      <c r="M93" s="6" t="s">
        <v>4443</v>
      </c>
      <c r="N93" s="6">
        <v>4</v>
      </c>
      <c r="O93" s="6" t="s">
        <v>402</v>
      </c>
      <c r="P93" s="6" t="s">
        <v>402</v>
      </c>
    </row>
    <row r="94" spans="2:16" ht="23.15" customHeight="1">
      <c r="B94" s="109" t="s">
        <v>1438</v>
      </c>
      <c r="C94" s="109" t="s">
        <v>438</v>
      </c>
      <c r="D94" s="6" t="s">
        <v>909</v>
      </c>
      <c r="E94" s="6" t="s">
        <v>930</v>
      </c>
      <c r="F94" s="6" t="s">
        <v>2486</v>
      </c>
      <c r="G94" s="51">
        <v>0.40103699999999998</v>
      </c>
      <c r="H94" s="6">
        <v>2022</v>
      </c>
      <c r="I94" s="6" t="s">
        <v>4455</v>
      </c>
      <c r="J94" s="6" t="s">
        <v>4443</v>
      </c>
      <c r="K94" s="51">
        <v>0</v>
      </c>
      <c r="L94" s="6" t="s">
        <v>4455</v>
      </c>
      <c r="M94" s="6" t="s">
        <v>4443</v>
      </c>
      <c r="N94" s="6">
        <v>4</v>
      </c>
      <c r="O94" s="6" t="s">
        <v>402</v>
      </c>
      <c r="P94" s="6" t="s">
        <v>402</v>
      </c>
    </row>
    <row r="95" spans="2:16" ht="23.15" customHeight="1">
      <c r="B95" s="109" t="s">
        <v>1438</v>
      </c>
      <c r="C95" s="109" t="s">
        <v>438</v>
      </c>
      <c r="D95" s="6" t="s">
        <v>909</v>
      </c>
      <c r="E95" s="6" t="s">
        <v>930</v>
      </c>
      <c r="F95" s="6" t="s">
        <v>2486</v>
      </c>
      <c r="G95" s="51">
        <v>0.42249999999999999</v>
      </c>
      <c r="H95" s="6">
        <v>2022</v>
      </c>
      <c r="I95" s="6" t="s">
        <v>4442</v>
      </c>
      <c r="J95" s="6" t="s">
        <v>4443</v>
      </c>
      <c r="K95" s="51">
        <v>0</v>
      </c>
      <c r="L95" s="6" t="s">
        <v>4442</v>
      </c>
      <c r="M95" s="6" t="s">
        <v>4443</v>
      </c>
      <c r="N95" s="6">
        <v>4</v>
      </c>
      <c r="O95" s="6" t="s">
        <v>402</v>
      </c>
      <c r="P95" s="6" t="s">
        <v>402</v>
      </c>
    </row>
    <row r="96" spans="2:16" ht="23.15" customHeight="1">
      <c r="B96" s="109" t="s">
        <v>1438</v>
      </c>
      <c r="C96" s="109" t="s">
        <v>438</v>
      </c>
      <c r="D96" s="6" t="s">
        <v>909</v>
      </c>
      <c r="E96" s="6" t="s">
        <v>930</v>
      </c>
      <c r="F96" s="6" t="s">
        <v>441</v>
      </c>
      <c r="G96" s="51">
        <v>1.6764000000000001E-2</v>
      </c>
      <c r="H96" s="6">
        <v>2022</v>
      </c>
      <c r="I96" s="6" t="s">
        <v>4451</v>
      </c>
      <c r="J96" s="6" t="s">
        <v>4443</v>
      </c>
      <c r="K96" s="51">
        <v>0</v>
      </c>
      <c r="L96" s="6" t="s">
        <v>4451</v>
      </c>
      <c r="M96" s="6" t="s">
        <v>4443</v>
      </c>
      <c r="N96" s="6">
        <v>4</v>
      </c>
      <c r="O96" s="6" t="s">
        <v>402</v>
      </c>
      <c r="P96" s="6" t="s">
        <v>402</v>
      </c>
    </row>
    <row r="97" spans="2:16" ht="23.15" customHeight="1">
      <c r="B97" s="109" t="s">
        <v>1438</v>
      </c>
      <c r="C97" s="109" t="s">
        <v>438</v>
      </c>
      <c r="D97" s="6" t="s">
        <v>909</v>
      </c>
      <c r="E97" s="6" t="s">
        <v>930</v>
      </c>
      <c r="F97" s="6" t="s">
        <v>931</v>
      </c>
      <c r="G97" s="51">
        <v>0.38801200000000002</v>
      </c>
      <c r="H97" s="6">
        <v>2022</v>
      </c>
      <c r="I97" s="6" t="s">
        <v>4442</v>
      </c>
      <c r="J97" s="6" t="s">
        <v>4443</v>
      </c>
      <c r="K97" s="51">
        <v>0</v>
      </c>
      <c r="L97" s="6" t="s">
        <v>4442</v>
      </c>
      <c r="M97" s="6" t="s">
        <v>4443</v>
      </c>
      <c r="N97" s="6">
        <v>4</v>
      </c>
      <c r="O97" s="6" t="s">
        <v>402</v>
      </c>
      <c r="P97" s="6" t="s">
        <v>402</v>
      </c>
    </row>
    <row r="98" spans="2:16" ht="23.15" customHeight="1">
      <c r="B98" s="109" t="s">
        <v>1438</v>
      </c>
      <c r="C98" s="109" t="s">
        <v>438</v>
      </c>
      <c r="D98" s="6" t="s">
        <v>909</v>
      </c>
      <c r="E98" s="6" t="s">
        <v>930</v>
      </c>
      <c r="F98" s="6" t="s">
        <v>931</v>
      </c>
      <c r="G98" s="51">
        <v>0.33939200000000003</v>
      </c>
      <c r="H98" s="6">
        <v>2022</v>
      </c>
      <c r="I98" s="6" t="s">
        <v>4442</v>
      </c>
      <c r="J98" s="6" t="s">
        <v>4443</v>
      </c>
      <c r="K98" s="51">
        <v>0</v>
      </c>
      <c r="L98" s="6" t="s">
        <v>4442</v>
      </c>
      <c r="M98" s="6" t="s">
        <v>4443</v>
      </c>
      <c r="N98" s="6">
        <v>4</v>
      </c>
      <c r="O98" s="6" t="s">
        <v>402</v>
      </c>
      <c r="P98" s="6" t="s">
        <v>402</v>
      </c>
    </row>
    <row r="99" spans="2:16" ht="23.15" customHeight="1">
      <c r="B99" s="109" t="s">
        <v>1438</v>
      </c>
      <c r="C99" s="109" t="s">
        <v>438</v>
      </c>
      <c r="D99" s="6" t="s">
        <v>909</v>
      </c>
      <c r="E99" s="6" t="s">
        <v>930</v>
      </c>
      <c r="F99" s="6" t="s">
        <v>931</v>
      </c>
      <c r="G99" s="51">
        <v>1.6927999999999999E-2</v>
      </c>
      <c r="H99" s="6">
        <v>2022</v>
      </c>
      <c r="I99" s="6" t="s">
        <v>4455</v>
      </c>
      <c r="J99" s="6" t="s">
        <v>4443</v>
      </c>
      <c r="K99" s="51">
        <v>0</v>
      </c>
      <c r="L99" s="6" t="s">
        <v>4455</v>
      </c>
      <c r="M99" s="6" t="s">
        <v>4443</v>
      </c>
      <c r="N99" s="6">
        <v>4</v>
      </c>
      <c r="O99" s="6" t="s">
        <v>402</v>
      </c>
      <c r="P99" s="6" t="s">
        <v>402</v>
      </c>
    </row>
    <row r="100" spans="2:16" ht="23.15" customHeight="1">
      <c r="B100" s="109" t="s">
        <v>1438</v>
      </c>
      <c r="C100" s="109" t="s">
        <v>438</v>
      </c>
      <c r="D100" s="6" t="s">
        <v>909</v>
      </c>
      <c r="E100" s="6" t="s">
        <v>930</v>
      </c>
      <c r="F100" s="6" t="s">
        <v>931</v>
      </c>
      <c r="G100" s="51">
        <v>0.55556000000000005</v>
      </c>
      <c r="H100" s="6">
        <v>2022</v>
      </c>
      <c r="I100" s="6" t="s">
        <v>4442</v>
      </c>
      <c r="J100" s="6" t="s">
        <v>4443</v>
      </c>
      <c r="K100" s="51">
        <v>0</v>
      </c>
      <c r="L100" s="6" t="s">
        <v>4442</v>
      </c>
      <c r="M100" s="6" t="s">
        <v>4443</v>
      </c>
      <c r="N100" s="6">
        <v>4</v>
      </c>
      <c r="O100" s="6" t="s">
        <v>402</v>
      </c>
      <c r="P100" s="6" t="s">
        <v>402</v>
      </c>
    </row>
    <row r="101" spans="2:16" ht="23.15" customHeight="1">
      <c r="B101" s="109" t="s">
        <v>1438</v>
      </c>
      <c r="C101" s="109" t="s">
        <v>438</v>
      </c>
      <c r="D101" s="6" t="s">
        <v>909</v>
      </c>
      <c r="E101" s="6" t="s">
        <v>930</v>
      </c>
      <c r="F101" s="6" t="s">
        <v>439</v>
      </c>
      <c r="G101" s="51">
        <v>8.1729999999999997E-3</v>
      </c>
      <c r="H101" s="6">
        <v>2022</v>
      </c>
      <c r="I101" s="6" t="s">
        <v>4451</v>
      </c>
      <c r="J101" s="6" t="s">
        <v>627</v>
      </c>
      <c r="K101" s="51">
        <v>0</v>
      </c>
      <c r="L101" s="6" t="s">
        <v>4451</v>
      </c>
      <c r="M101" s="6" t="s">
        <v>627</v>
      </c>
      <c r="N101" s="6">
        <v>3</v>
      </c>
      <c r="O101" s="6" t="s">
        <v>402</v>
      </c>
      <c r="P101" s="6" t="s">
        <v>402</v>
      </c>
    </row>
    <row r="102" spans="2:16" ht="23.15" customHeight="1">
      <c r="B102" s="109" t="s">
        <v>1438</v>
      </c>
      <c r="C102" s="109" t="s">
        <v>438</v>
      </c>
      <c r="D102" s="6" t="s">
        <v>909</v>
      </c>
      <c r="E102" s="6" t="s">
        <v>930</v>
      </c>
      <c r="F102" s="6" t="s">
        <v>2486</v>
      </c>
      <c r="G102" s="51">
        <v>0.44275599999999998</v>
      </c>
      <c r="H102" s="6">
        <v>2022</v>
      </c>
      <c r="I102" s="6" t="s">
        <v>4442</v>
      </c>
      <c r="J102" s="6" t="s">
        <v>4443</v>
      </c>
      <c r="K102" s="51">
        <v>0</v>
      </c>
      <c r="L102" s="6" t="s">
        <v>4442</v>
      </c>
      <c r="M102" s="6" t="s">
        <v>4443</v>
      </c>
      <c r="N102" s="6">
        <v>4</v>
      </c>
      <c r="O102" s="6" t="s">
        <v>402</v>
      </c>
      <c r="P102" s="6" t="s">
        <v>402</v>
      </c>
    </row>
    <row r="103" spans="2:16" ht="23.15" customHeight="1">
      <c r="B103" s="109" t="s">
        <v>1438</v>
      </c>
      <c r="C103" s="109" t="s">
        <v>438</v>
      </c>
      <c r="D103" s="6" t="s">
        <v>909</v>
      </c>
      <c r="E103" s="6" t="s">
        <v>930</v>
      </c>
      <c r="F103" s="6" t="s">
        <v>441</v>
      </c>
      <c r="G103" s="51">
        <v>0.34695199999999998</v>
      </c>
      <c r="H103" s="6">
        <v>2022</v>
      </c>
      <c r="I103" s="6" t="s">
        <v>4451</v>
      </c>
      <c r="J103" s="6" t="s">
        <v>4443</v>
      </c>
      <c r="K103" s="51">
        <v>0</v>
      </c>
      <c r="L103" s="6" t="s">
        <v>4451</v>
      </c>
      <c r="M103" s="6" t="s">
        <v>4443</v>
      </c>
      <c r="N103" s="6">
        <v>4</v>
      </c>
      <c r="O103" s="6" t="s">
        <v>402</v>
      </c>
      <c r="P103" s="6" t="s">
        <v>402</v>
      </c>
    </row>
    <row r="104" spans="2:16" ht="23.15" customHeight="1">
      <c r="B104" s="109" t="s">
        <v>1438</v>
      </c>
      <c r="C104" s="109" t="s">
        <v>438</v>
      </c>
      <c r="D104" s="6" t="s">
        <v>909</v>
      </c>
      <c r="E104" s="6" t="s">
        <v>930</v>
      </c>
      <c r="F104" s="6" t="s">
        <v>931</v>
      </c>
      <c r="G104" s="51">
        <v>1.6042000000000001E-2</v>
      </c>
      <c r="H104" s="6">
        <v>2022</v>
      </c>
      <c r="I104" s="6" t="s">
        <v>4455</v>
      </c>
      <c r="J104" s="6" t="s">
        <v>4443</v>
      </c>
      <c r="K104" s="51">
        <v>0</v>
      </c>
      <c r="L104" s="6" t="s">
        <v>4455</v>
      </c>
      <c r="M104" s="6" t="s">
        <v>4443</v>
      </c>
      <c r="N104" s="6">
        <v>4</v>
      </c>
      <c r="O104" s="6" t="s">
        <v>402</v>
      </c>
      <c r="P104" s="6" t="s">
        <v>402</v>
      </c>
    </row>
    <row r="105" spans="2:16" ht="23.15" customHeight="1">
      <c r="B105" s="109" t="s">
        <v>1438</v>
      </c>
      <c r="C105" s="109" t="s">
        <v>438</v>
      </c>
      <c r="D105" s="6" t="s">
        <v>909</v>
      </c>
      <c r="E105" s="6" t="s">
        <v>930</v>
      </c>
      <c r="F105" s="6" t="s">
        <v>931</v>
      </c>
      <c r="G105" s="51">
        <v>0.41767399999999999</v>
      </c>
      <c r="H105" s="6">
        <v>2022</v>
      </c>
      <c r="I105" s="6" t="s">
        <v>4442</v>
      </c>
      <c r="J105" s="6" t="s">
        <v>4443</v>
      </c>
      <c r="K105" s="51">
        <v>0</v>
      </c>
      <c r="L105" s="6" t="s">
        <v>4442</v>
      </c>
      <c r="M105" s="6" t="s">
        <v>4443</v>
      </c>
      <c r="N105" s="6">
        <v>4</v>
      </c>
      <c r="O105" s="6" t="s">
        <v>402</v>
      </c>
      <c r="P105" s="6" t="s">
        <v>402</v>
      </c>
    </row>
    <row r="106" spans="2:16" ht="23.15" customHeight="1">
      <c r="B106" s="109" t="s">
        <v>1438</v>
      </c>
      <c r="C106" s="109" t="s">
        <v>438</v>
      </c>
      <c r="D106" s="6" t="s">
        <v>909</v>
      </c>
      <c r="E106" s="6" t="s">
        <v>930</v>
      </c>
      <c r="F106" s="6" t="s">
        <v>439</v>
      </c>
      <c r="G106" s="51">
        <v>0.33761999999999998</v>
      </c>
      <c r="H106" s="6">
        <v>2022</v>
      </c>
      <c r="I106" s="6" t="s">
        <v>4451</v>
      </c>
      <c r="J106" s="6" t="s">
        <v>4443</v>
      </c>
      <c r="K106" s="51">
        <v>0</v>
      </c>
      <c r="L106" s="6" t="s">
        <v>4451</v>
      </c>
      <c r="M106" s="6" t="s">
        <v>4443</v>
      </c>
      <c r="N106" s="6">
        <v>4</v>
      </c>
      <c r="O106" s="6" t="s">
        <v>402</v>
      </c>
      <c r="P106" s="6" t="s">
        <v>402</v>
      </c>
    </row>
    <row r="107" spans="2:16" ht="23.15" customHeight="1">
      <c r="B107" s="109" t="s">
        <v>1438</v>
      </c>
      <c r="C107" s="109" t="s">
        <v>438</v>
      </c>
      <c r="D107" s="6" t="s">
        <v>909</v>
      </c>
      <c r="E107" s="6" t="s">
        <v>930</v>
      </c>
      <c r="F107" s="6" t="s">
        <v>439</v>
      </c>
      <c r="G107" s="51">
        <v>0.42241800000000002</v>
      </c>
      <c r="H107" s="6">
        <v>2022</v>
      </c>
      <c r="I107" s="6" t="s">
        <v>4451</v>
      </c>
      <c r="J107" s="6" t="s">
        <v>4443</v>
      </c>
      <c r="K107" s="51">
        <v>0</v>
      </c>
      <c r="L107" s="6" t="s">
        <v>4451</v>
      </c>
      <c r="M107" s="6" t="s">
        <v>4443</v>
      </c>
      <c r="N107" s="6">
        <v>4</v>
      </c>
      <c r="O107" s="6" t="s">
        <v>402</v>
      </c>
      <c r="P107" s="6" t="s">
        <v>402</v>
      </c>
    </row>
    <row r="108" spans="2:16" ht="23.15" customHeight="1">
      <c r="B108" s="109" t="s">
        <v>1438</v>
      </c>
      <c r="C108" s="109" t="s">
        <v>438</v>
      </c>
      <c r="D108" s="6" t="s">
        <v>909</v>
      </c>
      <c r="E108" s="6" t="s">
        <v>930</v>
      </c>
      <c r="F108" s="6" t="s">
        <v>439</v>
      </c>
      <c r="G108" s="51">
        <v>0.42460399999999998</v>
      </c>
      <c r="H108" s="6">
        <v>2022</v>
      </c>
      <c r="I108" s="6" t="s">
        <v>4451</v>
      </c>
      <c r="J108" s="6" t="s">
        <v>4443</v>
      </c>
      <c r="K108" s="51">
        <v>0</v>
      </c>
      <c r="L108" s="6" t="s">
        <v>4451</v>
      </c>
      <c r="M108" s="6" t="s">
        <v>4443</v>
      </c>
      <c r="N108" s="6">
        <v>4</v>
      </c>
      <c r="O108" s="6" t="s">
        <v>402</v>
      </c>
      <c r="P108" s="6" t="s">
        <v>402</v>
      </c>
    </row>
    <row r="109" spans="2:16" ht="23.15" customHeight="1">
      <c r="B109" s="109" t="s">
        <v>1438</v>
      </c>
      <c r="C109" s="109" t="s">
        <v>438</v>
      </c>
      <c r="D109" s="6" t="s">
        <v>909</v>
      </c>
      <c r="E109" s="6" t="s">
        <v>930</v>
      </c>
      <c r="F109" s="6" t="s">
        <v>439</v>
      </c>
      <c r="G109" s="51">
        <v>0.42313699999999999</v>
      </c>
      <c r="H109" s="6">
        <v>2022</v>
      </c>
      <c r="I109" s="6" t="s">
        <v>4451</v>
      </c>
      <c r="J109" s="6" t="s">
        <v>4443</v>
      </c>
      <c r="K109" s="51">
        <v>0</v>
      </c>
      <c r="L109" s="6" t="s">
        <v>4451</v>
      </c>
      <c r="M109" s="6" t="s">
        <v>4443</v>
      </c>
      <c r="N109" s="6">
        <v>4</v>
      </c>
      <c r="O109" s="6" t="s">
        <v>402</v>
      </c>
      <c r="P109" s="6" t="s">
        <v>402</v>
      </c>
    </row>
    <row r="110" spans="2:16" ht="23.15" customHeight="1">
      <c r="B110" s="109" t="s">
        <v>1438</v>
      </c>
      <c r="C110" s="109" t="s">
        <v>438</v>
      </c>
      <c r="D110" s="6" t="s">
        <v>909</v>
      </c>
      <c r="E110" s="6" t="s">
        <v>930</v>
      </c>
      <c r="F110" s="6" t="s">
        <v>931</v>
      </c>
      <c r="G110" s="51">
        <v>0.46955799999999998</v>
      </c>
      <c r="H110" s="6">
        <v>2022</v>
      </c>
      <c r="I110" s="6" t="s">
        <v>4456</v>
      </c>
      <c r="J110" s="6" t="s">
        <v>4457</v>
      </c>
      <c r="K110" s="51">
        <v>0</v>
      </c>
      <c r="L110" s="6" t="s">
        <v>4456</v>
      </c>
      <c r="M110" s="6" t="s">
        <v>4457</v>
      </c>
      <c r="N110" s="6">
        <v>4</v>
      </c>
      <c r="O110" s="6" t="s">
        <v>402</v>
      </c>
      <c r="P110" s="6" t="s">
        <v>402</v>
      </c>
    </row>
    <row r="111" spans="2:16" ht="23.15" customHeight="1">
      <c r="B111" s="109" t="s">
        <v>1438</v>
      </c>
      <c r="C111" s="109" t="s">
        <v>438</v>
      </c>
      <c r="D111" s="6" t="s">
        <v>909</v>
      </c>
      <c r="E111" s="6" t="s">
        <v>930</v>
      </c>
      <c r="F111" s="6" t="s">
        <v>931</v>
      </c>
      <c r="G111" s="51">
        <v>0.43157499999999999</v>
      </c>
      <c r="H111" s="6">
        <v>2022</v>
      </c>
      <c r="I111" s="6" t="s">
        <v>4442</v>
      </c>
      <c r="J111" s="6" t="s">
        <v>4443</v>
      </c>
      <c r="K111" s="51">
        <v>0</v>
      </c>
      <c r="L111" s="6" t="s">
        <v>4442</v>
      </c>
      <c r="M111" s="6" t="s">
        <v>4443</v>
      </c>
      <c r="N111" s="6">
        <v>4</v>
      </c>
      <c r="O111" s="6" t="s">
        <v>402</v>
      </c>
      <c r="P111" s="6" t="s">
        <v>402</v>
      </c>
    </row>
    <row r="112" spans="2:16" ht="23.15" customHeight="1">
      <c r="B112" s="109" t="s">
        <v>1438</v>
      </c>
      <c r="C112" s="109" t="s">
        <v>438</v>
      </c>
      <c r="D112" s="6" t="s">
        <v>909</v>
      </c>
      <c r="E112" s="6" t="s">
        <v>930</v>
      </c>
      <c r="F112" s="6" t="s">
        <v>443</v>
      </c>
      <c r="G112" s="51">
        <v>7.8016000000000002E-2</v>
      </c>
      <c r="H112" s="6">
        <v>2022</v>
      </c>
      <c r="I112" s="6" t="s">
        <v>4455</v>
      </c>
      <c r="J112" s="6" t="s">
        <v>4443</v>
      </c>
      <c r="K112" s="51">
        <v>0</v>
      </c>
      <c r="L112" s="6" t="s">
        <v>4455</v>
      </c>
      <c r="M112" s="6" t="s">
        <v>4443</v>
      </c>
      <c r="N112" s="6">
        <v>4</v>
      </c>
      <c r="O112" s="6" t="s">
        <v>402</v>
      </c>
      <c r="P112" s="6" t="s">
        <v>402</v>
      </c>
    </row>
    <row r="113" spans="2:16" ht="23.15" customHeight="1">
      <c r="B113" s="109" t="s">
        <v>1438</v>
      </c>
      <c r="C113" s="109" t="s">
        <v>438</v>
      </c>
      <c r="D113" s="6" t="s">
        <v>909</v>
      </c>
      <c r="E113" s="6" t="s">
        <v>930</v>
      </c>
      <c r="F113" s="6" t="s">
        <v>439</v>
      </c>
      <c r="G113" s="51">
        <v>0.42290100000000003</v>
      </c>
      <c r="H113" s="6">
        <v>2022</v>
      </c>
      <c r="I113" s="6" t="s">
        <v>4458</v>
      </c>
      <c r="J113" s="6" t="s">
        <v>4443</v>
      </c>
      <c r="K113" s="51">
        <v>0</v>
      </c>
      <c r="L113" s="6" t="s">
        <v>4458</v>
      </c>
      <c r="M113" s="6" t="s">
        <v>4443</v>
      </c>
      <c r="N113" s="6">
        <v>4</v>
      </c>
      <c r="O113" s="6" t="s">
        <v>402</v>
      </c>
      <c r="P113" s="6" t="s">
        <v>402</v>
      </c>
    </row>
    <row r="114" spans="2:16" ht="23.15" customHeight="1">
      <c r="B114" s="109" t="s">
        <v>1438</v>
      </c>
      <c r="C114" s="109" t="s">
        <v>438</v>
      </c>
      <c r="D114" s="6" t="s">
        <v>909</v>
      </c>
      <c r="E114" s="6" t="s">
        <v>930</v>
      </c>
      <c r="F114" s="6" t="s">
        <v>439</v>
      </c>
      <c r="G114" s="51">
        <v>0.42249900000000001</v>
      </c>
      <c r="H114" s="6">
        <v>2022</v>
      </c>
      <c r="I114" s="6" t="s">
        <v>4442</v>
      </c>
      <c r="J114" s="6" t="s">
        <v>4443</v>
      </c>
      <c r="K114" s="51">
        <v>0</v>
      </c>
      <c r="L114" s="6" t="s">
        <v>4442</v>
      </c>
      <c r="M114" s="6" t="s">
        <v>4443</v>
      </c>
      <c r="N114" s="6">
        <v>4</v>
      </c>
      <c r="O114" s="6" t="s">
        <v>402</v>
      </c>
      <c r="P114" s="6" t="s">
        <v>402</v>
      </c>
    </row>
    <row r="115" spans="2:16" ht="23.15" customHeight="1">
      <c r="B115" s="109" t="s">
        <v>1438</v>
      </c>
      <c r="C115" s="109" t="s">
        <v>438</v>
      </c>
      <c r="D115" s="6" t="s">
        <v>909</v>
      </c>
      <c r="E115" s="6" t="s">
        <v>930</v>
      </c>
      <c r="F115" s="6" t="s">
        <v>439</v>
      </c>
      <c r="G115" s="51">
        <v>0.42250100000000002</v>
      </c>
      <c r="H115" s="6">
        <v>2022</v>
      </c>
      <c r="I115" s="6" t="s">
        <v>4442</v>
      </c>
      <c r="J115" s="6" t="s">
        <v>4443</v>
      </c>
      <c r="K115" s="51">
        <v>0</v>
      </c>
      <c r="L115" s="6" t="s">
        <v>4442</v>
      </c>
      <c r="M115" s="6" t="s">
        <v>4443</v>
      </c>
      <c r="N115" s="6">
        <v>4</v>
      </c>
      <c r="O115" s="6" t="s">
        <v>402</v>
      </c>
      <c r="P115" s="6" t="s">
        <v>402</v>
      </c>
    </row>
    <row r="116" spans="2:16" ht="23.15" customHeight="1">
      <c r="B116" s="109" t="s">
        <v>1438</v>
      </c>
      <c r="C116" s="109" t="s">
        <v>438</v>
      </c>
      <c r="D116" s="6" t="s">
        <v>909</v>
      </c>
      <c r="E116" s="6" t="s">
        <v>930</v>
      </c>
      <c r="F116" s="6" t="s">
        <v>931</v>
      </c>
      <c r="G116" s="51">
        <v>0.42249799999999998</v>
      </c>
      <c r="H116" s="6">
        <v>2022</v>
      </c>
      <c r="I116" s="6" t="s">
        <v>4442</v>
      </c>
      <c r="J116" s="6" t="s">
        <v>4443</v>
      </c>
      <c r="K116" s="51">
        <v>0</v>
      </c>
      <c r="L116" s="6" t="s">
        <v>4442</v>
      </c>
      <c r="M116" s="6" t="s">
        <v>4443</v>
      </c>
      <c r="N116" s="6">
        <v>4</v>
      </c>
      <c r="O116" s="6" t="s">
        <v>402</v>
      </c>
      <c r="P116" s="6" t="s">
        <v>402</v>
      </c>
    </row>
    <row r="117" spans="2:16" ht="23.15" customHeight="1">
      <c r="B117" s="109" t="s">
        <v>1438</v>
      </c>
      <c r="C117" s="109" t="s">
        <v>438</v>
      </c>
      <c r="D117" s="6" t="s">
        <v>909</v>
      </c>
      <c r="E117" s="6" t="s">
        <v>930</v>
      </c>
      <c r="F117" s="6" t="s">
        <v>931</v>
      </c>
      <c r="G117" s="51">
        <v>0.441911</v>
      </c>
      <c r="H117" s="6">
        <v>2022</v>
      </c>
      <c r="I117" s="6" t="s">
        <v>4442</v>
      </c>
      <c r="J117" s="6" t="s">
        <v>4443</v>
      </c>
      <c r="K117" s="51">
        <v>0</v>
      </c>
      <c r="L117" s="6" t="s">
        <v>4442</v>
      </c>
      <c r="M117" s="6" t="s">
        <v>4443</v>
      </c>
      <c r="N117" s="6">
        <v>4</v>
      </c>
      <c r="O117" s="6" t="s">
        <v>402</v>
      </c>
      <c r="P117" s="6" t="s">
        <v>402</v>
      </c>
    </row>
    <row r="118" spans="2:16" ht="23.15" customHeight="1">
      <c r="B118" s="109" t="s">
        <v>1438</v>
      </c>
      <c r="C118" s="109" t="s">
        <v>438</v>
      </c>
      <c r="D118" s="6" t="s">
        <v>909</v>
      </c>
      <c r="E118" s="6" t="s">
        <v>930</v>
      </c>
      <c r="F118" s="6" t="s">
        <v>439</v>
      </c>
      <c r="G118" s="51">
        <v>0.38395899999999999</v>
      </c>
      <c r="H118" s="6">
        <v>2022</v>
      </c>
      <c r="I118" s="6" t="s">
        <v>4442</v>
      </c>
      <c r="J118" s="6" t="s">
        <v>4443</v>
      </c>
      <c r="K118" s="51">
        <v>0</v>
      </c>
      <c r="L118" s="6" t="s">
        <v>4442</v>
      </c>
      <c r="M118" s="6" t="s">
        <v>4443</v>
      </c>
      <c r="N118" s="6">
        <v>4</v>
      </c>
      <c r="O118" s="6" t="s">
        <v>402</v>
      </c>
      <c r="P118" s="6" t="s">
        <v>402</v>
      </c>
    </row>
    <row r="119" spans="2:16" ht="23.15" customHeight="1">
      <c r="B119" s="109" t="s">
        <v>1438</v>
      </c>
      <c r="C119" s="109" t="s">
        <v>438</v>
      </c>
      <c r="D119" s="6" t="s">
        <v>909</v>
      </c>
      <c r="E119" s="6" t="s">
        <v>930</v>
      </c>
      <c r="F119" s="6" t="s">
        <v>439</v>
      </c>
      <c r="G119" s="51">
        <v>0.42250100000000002</v>
      </c>
      <c r="H119" s="6">
        <v>2022</v>
      </c>
      <c r="I119" s="6" t="s">
        <v>4442</v>
      </c>
      <c r="J119" s="6" t="s">
        <v>4443</v>
      </c>
      <c r="K119" s="51">
        <v>0</v>
      </c>
      <c r="L119" s="6" t="s">
        <v>4442</v>
      </c>
      <c r="M119" s="6" t="s">
        <v>4443</v>
      </c>
      <c r="N119" s="6">
        <v>4</v>
      </c>
      <c r="O119" s="6" t="s">
        <v>402</v>
      </c>
      <c r="P119" s="6" t="s">
        <v>402</v>
      </c>
    </row>
    <row r="120" spans="2:16" ht="23.15" customHeight="1">
      <c r="B120" s="109" t="s">
        <v>1438</v>
      </c>
      <c r="C120" s="109" t="s">
        <v>438</v>
      </c>
      <c r="D120" s="6" t="s">
        <v>909</v>
      </c>
      <c r="E120" s="6" t="s">
        <v>930</v>
      </c>
      <c r="F120" s="6" t="s">
        <v>439</v>
      </c>
      <c r="G120" s="51">
        <v>0.42249900000000001</v>
      </c>
      <c r="H120" s="6">
        <v>2022</v>
      </c>
      <c r="I120" s="6" t="s">
        <v>4442</v>
      </c>
      <c r="J120" s="6" t="s">
        <v>4443</v>
      </c>
      <c r="K120" s="51">
        <v>0</v>
      </c>
      <c r="L120" s="6" t="s">
        <v>4442</v>
      </c>
      <c r="M120" s="6" t="s">
        <v>4443</v>
      </c>
      <c r="N120" s="6">
        <v>4</v>
      </c>
      <c r="O120" s="6" t="s">
        <v>402</v>
      </c>
      <c r="P120" s="6" t="s">
        <v>402</v>
      </c>
    </row>
    <row r="121" spans="2:16" ht="23.15" customHeight="1">
      <c r="B121" s="109" t="s">
        <v>1438</v>
      </c>
      <c r="C121" s="109" t="s">
        <v>438</v>
      </c>
      <c r="D121" s="6" t="s">
        <v>909</v>
      </c>
      <c r="E121" s="6" t="s">
        <v>930</v>
      </c>
      <c r="F121" s="6" t="s">
        <v>446</v>
      </c>
      <c r="G121" s="51">
        <v>0.110254</v>
      </c>
      <c r="H121" s="6">
        <v>2022</v>
      </c>
      <c r="I121" s="6" t="s">
        <v>4446</v>
      </c>
      <c r="J121" s="6" t="s">
        <v>4438</v>
      </c>
      <c r="K121" s="51">
        <v>0</v>
      </c>
      <c r="L121" s="6" t="s">
        <v>4446</v>
      </c>
      <c r="M121" s="6" t="s">
        <v>4438</v>
      </c>
      <c r="N121" s="6">
        <v>4</v>
      </c>
      <c r="O121" s="6" t="s">
        <v>402</v>
      </c>
      <c r="P121" s="6" t="s">
        <v>402</v>
      </c>
    </row>
    <row r="122" spans="2:16" ht="23.15" customHeight="1">
      <c r="B122" s="109" t="s">
        <v>1438</v>
      </c>
      <c r="C122" s="109" t="s">
        <v>438</v>
      </c>
      <c r="D122" s="6" t="s">
        <v>909</v>
      </c>
      <c r="E122" s="6" t="s">
        <v>930</v>
      </c>
      <c r="F122" s="6" t="s">
        <v>446</v>
      </c>
      <c r="G122" s="51">
        <v>0.42249900000000001</v>
      </c>
      <c r="H122" s="6">
        <v>2022</v>
      </c>
      <c r="I122" s="6" t="s">
        <v>4448</v>
      </c>
      <c r="J122" s="6" t="s">
        <v>4438</v>
      </c>
      <c r="K122" s="51">
        <v>0</v>
      </c>
      <c r="L122" s="6" t="s">
        <v>4448</v>
      </c>
      <c r="M122" s="6" t="s">
        <v>4438</v>
      </c>
      <c r="N122" s="6">
        <v>4</v>
      </c>
      <c r="O122" s="6" t="s">
        <v>402</v>
      </c>
      <c r="P122" s="6" t="s">
        <v>402</v>
      </c>
    </row>
    <row r="123" spans="2:16" ht="23.15" customHeight="1">
      <c r="B123" s="109" t="s">
        <v>1438</v>
      </c>
      <c r="C123" s="109" t="s">
        <v>438</v>
      </c>
      <c r="D123" s="6" t="s">
        <v>909</v>
      </c>
      <c r="E123" s="6" t="s">
        <v>930</v>
      </c>
      <c r="F123" s="6" t="s">
        <v>4445</v>
      </c>
      <c r="G123" s="51">
        <v>0.230519</v>
      </c>
      <c r="H123" s="6">
        <v>2022</v>
      </c>
      <c r="I123" s="6" t="s">
        <v>4448</v>
      </c>
      <c r="J123" s="6" t="s">
        <v>4438</v>
      </c>
      <c r="K123" s="51">
        <v>0</v>
      </c>
      <c r="L123" s="6" t="s">
        <v>4448</v>
      </c>
      <c r="M123" s="6" t="s">
        <v>4438</v>
      </c>
      <c r="N123" s="6">
        <v>4</v>
      </c>
      <c r="O123" s="6" t="s">
        <v>402</v>
      </c>
      <c r="P123" s="6" t="s">
        <v>402</v>
      </c>
    </row>
    <row r="124" spans="2:16" ht="23.15" customHeight="1">
      <c r="B124" s="109" t="s">
        <v>1438</v>
      </c>
      <c r="C124" s="109" t="s">
        <v>438</v>
      </c>
      <c r="D124" s="6" t="s">
        <v>909</v>
      </c>
      <c r="E124" s="6" t="s">
        <v>930</v>
      </c>
      <c r="F124" s="6" t="s">
        <v>446</v>
      </c>
      <c r="G124" s="51">
        <v>0.20711599999999999</v>
      </c>
      <c r="H124" s="6">
        <v>2022</v>
      </c>
      <c r="I124" s="6" t="s">
        <v>4448</v>
      </c>
      <c r="J124" s="6" t="s">
        <v>4438</v>
      </c>
      <c r="K124" s="51">
        <v>0</v>
      </c>
      <c r="L124" s="6" t="s">
        <v>4448</v>
      </c>
      <c r="M124" s="6" t="s">
        <v>4438</v>
      </c>
      <c r="N124" s="6">
        <v>4</v>
      </c>
      <c r="O124" s="6" t="s">
        <v>402</v>
      </c>
      <c r="P124" s="6" t="s">
        <v>402</v>
      </c>
    </row>
    <row r="125" spans="2:16" ht="23.15" customHeight="1">
      <c r="B125" s="109" t="s">
        <v>1438</v>
      </c>
      <c r="C125" s="109" t="s">
        <v>438</v>
      </c>
      <c r="D125" s="6" t="s">
        <v>909</v>
      </c>
      <c r="E125" s="6" t="s">
        <v>930</v>
      </c>
      <c r="F125" s="6" t="s">
        <v>4445</v>
      </c>
      <c r="G125" s="51">
        <v>0.42581000000000002</v>
      </c>
      <c r="H125" s="6">
        <v>2022</v>
      </c>
      <c r="I125" s="6" t="s">
        <v>4459</v>
      </c>
      <c r="J125" s="6" t="s">
        <v>4438</v>
      </c>
      <c r="K125" s="51">
        <v>0</v>
      </c>
      <c r="L125" s="6" t="s">
        <v>4459</v>
      </c>
      <c r="M125" s="6" t="s">
        <v>4438</v>
      </c>
      <c r="N125" s="6">
        <v>4</v>
      </c>
      <c r="O125" s="6" t="s">
        <v>402</v>
      </c>
      <c r="P125" s="6" t="s">
        <v>402</v>
      </c>
    </row>
    <row r="126" spans="2:16" ht="23.15" customHeight="1">
      <c r="B126" s="109" t="s">
        <v>1438</v>
      </c>
      <c r="C126" s="109" t="s">
        <v>438</v>
      </c>
      <c r="D126" s="6" t="s">
        <v>909</v>
      </c>
      <c r="E126" s="6" t="s">
        <v>930</v>
      </c>
      <c r="F126" s="6" t="s">
        <v>446</v>
      </c>
      <c r="G126" s="51">
        <v>0.42249399999999998</v>
      </c>
      <c r="H126" s="6">
        <v>2022</v>
      </c>
      <c r="I126" s="6" t="s">
        <v>4446</v>
      </c>
      <c r="J126" s="6" t="s">
        <v>4438</v>
      </c>
      <c r="K126" s="51">
        <v>0</v>
      </c>
      <c r="L126" s="6" t="s">
        <v>4446</v>
      </c>
      <c r="M126" s="6" t="s">
        <v>4438</v>
      </c>
      <c r="N126" s="6">
        <v>4</v>
      </c>
      <c r="O126" s="6" t="s">
        <v>402</v>
      </c>
      <c r="P126" s="6" t="s">
        <v>402</v>
      </c>
    </row>
    <row r="127" spans="2:16" ht="23.15" customHeight="1">
      <c r="B127" s="109" t="s">
        <v>1438</v>
      </c>
      <c r="C127" s="109" t="s">
        <v>438</v>
      </c>
      <c r="D127" s="6" t="s">
        <v>909</v>
      </c>
      <c r="E127" s="6" t="s">
        <v>930</v>
      </c>
      <c r="F127" s="6" t="s">
        <v>446</v>
      </c>
      <c r="G127" s="51">
        <v>0.42249399999999998</v>
      </c>
      <c r="H127" s="6">
        <v>2022</v>
      </c>
      <c r="I127" s="6" t="s">
        <v>4446</v>
      </c>
      <c r="J127" s="6" t="s">
        <v>4438</v>
      </c>
      <c r="K127" s="51">
        <v>0</v>
      </c>
      <c r="L127" s="6" t="s">
        <v>4446</v>
      </c>
      <c r="M127" s="6" t="s">
        <v>4438</v>
      </c>
      <c r="N127" s="6">
        <v>4</v>
      </c>
      <c r="O127" s="6" t="s">
        <v>402</v>
      </c>
      <c r="P127" s="6" t="s">
        <v>402</v>
      </c>
    </row>
    <row r="128" spans="2:16" ht="23.15" customHeight="1">
      <c r="B128" s="109" t="s">
        <v>1438</v>
      </c>
      <c r="C128" s="109" t="s">
        <v>438</v>
      </c>
      <c r="D128" s="6" t="s">
        <v>909</v>
      </c>
      <c r="E128" s="6" t="s">
        <v>930</v>
      </c>
      <c r="F128" s="6" t="s">
        <v>446</v>
      </c>
      <c r="G128" s="51">
        <v>0.42249399999999998</v>
      </c>
      <c r="H128" s="6">
        <v>2022</v>
      </c>
      <c r="I128" s="6" t="s">
        <v>4446</v>
      </c>
      <c r="J128" s="6" t="s">
        <v>4438</v>
      </c>
      <c r="K128" s="51">
        <v>0</v>
      </c>
      <c r="L128" s="6" t="s">
        <v>4446</v>
      </c>
      <c r="M128" s="6" t="s">
        <v>4438</v>
      </c>
      <c r="N128" s="6">
        <v>4</v>
      </c>
      <c r="O128" s="6" t="s">
        <v>402</v>
      </c>
      <c r="P128" s="6" t="s">
        <v>402</v>
      </c>
    </row>
    <row r="129" spans="2:16" ht="23.15" customHeight="1">
      <c r="B129" s="109" t="s">
        <v>1438</v>
      </c>
      <c r="C129" s="109" t="s">
        <v>438</v>
      </c>
      <c r="D129" s="6" t="s">
        <v>909</v>
      </c>
      <c r="E129" s="6" t="s">
        <v>930</v>
      </c>
      <c r="F129" s="6" t="s">
        <v>446</v>
      </c>
      <c r="G129" s="51">
        <v>0.41549399999999997</v>
      </c>
      <c r="H129" s="6">
        <v>2022</v>
      </c>
      <c r="I129" s="6" t="s">
        <v>4446</v>
      </c>
      <c r="J129" s="6" t="s">
        <v>4438</v>
      </c>
      <c r="K129" s="51">
        <v>0</v>
      </c>
      <c r="L129" s="6" t="s">
        <v>4446</v>
      </c>
      <c r="M129" s="6" t="s">
        <v>4438</v>
      </c>
      <c r="N129" s="6">
        <v>4</v>
      </c>
      <c r="O129" s="6" t="s">
        <v>402</v>
      </c>
      <c r="P129" s="6" t="s">
        <v>402</v>
      </c>
    </row>
    <row r="130" spans="2:16" ht="23.15" customHeight="1">
      <c r="B130" s="109" t="s">
        <v>1438</v>
      </c>
      <c r="C130" s="109" t="s">
        <v>438</v>
      </c>
      <c r="D130" s="6" t="s">
        <v>909</v>
      </c>
      <c r="E130" s="6" t="s">
        <v>930</v>
      </c>
      <c r="F130" s="6" t="s">
        <v>446</v>
      </c>
      <c r="G130" s="51">
        <v>0.425846</v>
      </c>
      <c r="H130" s="6">
        <v>2022</v>
      </c>
      <c r="I130" s="6" t="s">
        <v>4448</v>
      </c>
      <c r="J130" s="6" t="s">
        <v>4438</v>
      </c>
      <c r="K130" s="51">
        <v>0</v>
      </c>
      <c r="L130" s="6" t="s">
        <v>4448</v>
      </c>
      <c r="M130" s="6" t="s">
        <v>4438</v>
      </c>
      <c r="N130" s="6">
        <v>4</v>
      </c>
      <c r="O130" s="6" t="s">
        <v>402</v>
      </c>
      <c r="P130" s="6" t="s">
        <v>402</v>
      </c>
    </row>
    <row r="131" spans="2:16" ht="23.15" customHeight="1">
      <c r="B131" s="109" t="s">
        <v>1438</v>
      </c>
      <c r="C131" s="109" t="s">
        <v>438</v>
      </c>
      <c r="D131" s="6" t="s">
        <v>909</v>
      </c>
      <c r="E131" s="6" t="s">
        <v>930</v>
      </c>
      <c r="F131" s="6" t="s">
        <v>446</v>
      </c>
      <c r="G131" s="51">
        <v>0.42249999999999999</v>
      </c>
      <c r="H131" s="6">
        <v>2022</v>
      </c>
      <c r="I131" s="6" t="s">
        <v>4448</v>
      </c>
      <c r="J131" s="6" t="s">
        <v>4438</v>
      </c>
      <c r="K131" s="51">
        <v>0</v>
      </c>
      <c r="L131" s="6" t="s">
        <v>4448</v>
      </c>
      <c r="M131" s="6" t="s">
        <v>4438</v>
      </c>
      <c r="N131" s="6">
        <v>4</v>
      </c>
      <c r="O131" s="6" t="s">
        <v>402</v>
      </c>
      <c r="P131" s="6" t="s">
        <v>402</v>
      </c>
    </row>
    <row r="132" spans="2:16" ht="23.15" customHeight="1">
      <c r="B132" s="109" t="s">
        <v>1438</v>
      </c>
      <c r="C132" s="109" t="s">
        <v>438</v>
      </c>
      <c r="D132" s="6" t="s">
        <v>909</v>
      </c>
      <c r="E132" s="6" t="s">
        <v>930</v>
      </c>
      <c r="F132" s="6" t="s">
        <v>446</v>
      </c>
      <c r="G132" s="51">
        <v>0.40808100000000003</v>
      </c>
      <c r="H132" s="6">
        <v>2022</v>
      </c>
      <c r="I132" s="6" t="s">
        <v>4448</v>
      </c>
      <c r="J132" s="6" t="s">
        <v>4438</v>
      </c>
      <c r="K132" s="51">
        <v>0</v>
      </c>
      <c r="L132" s="6" t="s">
        <v>4448</v>
      </c>
      <c r="M132" s="6" t="s">
        <v>4438</v>
      </c>
      <c r="N132" s="6">
        <v>4</v>
      </c>
      <c r="O132" s="6" t="s">
        <v>402</v>
      </c>
      <c r="P132" s="6" t="s">
        <v>402</v>
      </c>
    </row>
    <row r="133" spans="2:16" ht="23.15" customHeight="1">
      <c r="B133" s="109" t="s">
        <v>1438</v>
      </c>
      <c r="C133" s="109" t="s">
        <v>438</v>
      </c>
      <c r="D133" s="6" t="s">
        <v>909</v>
      </c>
      <c r="E133" s="6" t="s">
        <v>930</v>
      </c>
      <c r="F133" s="6" t="s">
        <v>446</v>
      </c>
      <c r="G133" s="51">
        <v>0.427396</v>
      </c>
      <c r="H133" s="6">
        <v>2022</v>
      </c>
      <c r="I133" s="6" t="s">
        <v>4448</v>
      </c>
      <c r="J133" s="6" t="s">
        <v>4438</v>
      </c>
      <c r="K133" s="51">
        <v>0</v>
      </c>
      <c r="L133" s="6" t="s">
        <v>4448</v>
      </c>
      <c r="M133" s="6" t="s">
        <v>4438</v>
      </c>
      <c r="N133" s="6">
        <v>4</v>
      </c>
      <c r="O133" s="6" t="s">
        <v>402</v>
      </c>
      <c r="P133" s="6" t="s">
        <v>402</v>
      </c>
    </row>
    <row r="134" spans="2:16" ht="23.15" customHeight="1">
      <c r="B134" s="109" t="s">
        <v>1438</v>
      </c>
      <c r="C134" s="109" t="s">
        <v>438</v>
      </c>
      <c r="D134" s="6" t="s">
        <v>909</v>
      </c>
      <c r="E134" s="6" t="s">
        <v>930</v>
      </c>
      <c r="F134" s="6" t="s">
        <v>446</v>
      </c>
      <c r="G134" s="51">
        <v>0.42250100000000002</v>
      </c>
      <c r="H134" s="6">
        <v>2022</v>
      </c>
      <c r="I134" s="6" t="s">
        <v>4446</v>
      </c>
      <c r="J134" s="6" t="s">
        <v>4438</v>
      </c>
      <c r="K134" s="51">
        <v>0</v>
      </c>
      <c r="L134" s="6" t="s">
        <v>4446</v>
      </c>
      <c r="M134" s="6" t="s">
        <v>4438</v>
      </c>
      <c r="N134" s="6">
        <v>4</v>
      </c>
      <c r="O134" s="6" t="s">
        <v>402</v>
      </c>
      <c r="P134" s="6" t="s">
        <v>402</v>
      </c>
    </row>
    <row r="135" spans="2:16" ht="23.15" customHeight="1">
      <c r="B135" s="109" t="s">
        <v>1438</v>
      </c>
      <c r="C135" s="109" t="s">
        <v>438</v>
      </c>
      <c r="D135" s="6" t="s">
        <v>909</v>
      </c>
      <c r="E135" s="6" t="s">
        <v>930</v>
      </c>
      <c r="F135" s="6" t="s">
        <v>446</v>
      </c>
      <c r="G135" s="51">
        <v>0.38290800000000003</v>
      </c>
      <c r="H135" s="6">
        <v>2022</v>
      </c>
      <c r="I135" s="6" t="s">
        <v>4446</v>
      </c>
      <c r="J135" s="6" t="s">
        <v>4438</v>
      </c>
      <c r="K135" s="51">
        <v>0</v>
      </c>
      <c r="L135" s="6" t="s">
        <v>4446</v>
      </c>
      <c r="M135" s="6" t="s">
        <v>4438</v>
      </c>
      <c r="N135" s="6">
        <v>4</v>
      </c>
      <c r="O135" s="6" t="s">
        <v>402</v>
      </c>
      <c r="P135" s="6" t="s">
        <v>402</v>
      </c>
    </row>
    <row r="136" spans="2:16" ht="23.15" customHeight="1">
      <c r="B136" s="109" t="s">
        <v>1438</v>
      </c>
      <c r="C136" s="109" t="s">
        <v>438</v>
      </c>
      <c r="D136" s="6" t="s">
        <v>909</v>
      </c>
      <c r="E136" s="6" t="s">
        <v>930</v>
      </c>
      <c r="F136" s="6" t="s">
        <v>446</v>
      </c>
      <c r="G136" s="51">
        <v>0.42267500000000002</v>
      </c>
      <c r="H136" s="6">
        <v>2022</v>
      </c>
      <c r="I136" s="6" t="s">
        <v>4448</v>
      </c>
      <c r="J136" s="6" t="s">
        <v>4438</v>
      </c>
      <c r="K136" s="51">
        <v>0</v>
      </c>
      <c r="L136" s="6" t="s">
        <v>4448</v>
      </c>
      <c r="M136" s="6" t="s">
        <v>4438</v>
      </c>
      <c r="N136" s="6">
        <v>4</v>
      </c>
      <c r="O136" s="6" t="s">
        <v>402</v>
      </c>
      <c r="P136" s="6" t="s">
        <v>402</v>
      </c>
    </row>
    <row r="137" spans="2:16" ht="23.15" customHeight="1">
      <c r="B137" s="109" t="s">
        <v>1438</v>
      </c>
      <c r="C137" s="109" t="s">
        <v>438</v>
      </c>
      <c r="D137" s="6" t="s">
        <v>909</v>
      </c>
      <c r="E137" s="6" t="s">
        <v>930</v>
      </c>
      <c r="F137" s="6" t="s">
        <v>446</v>
      </c>
      <c r="G137" s="51">
        <v>0.201767</v>
      </c>
      <c r="H137" s="6">
        <v>2022</v>
      </c>
      <c r="I137" s="6" t="s">
        <v>4446</v>
      </c>
      <c r="J137" s="6" t="s">
        <v>4438</v>
      </c>
      <c r="K137" s="51">
        <v>0</v>
      </c>
      <c r="L137" s="6" t="s">
        <v>4446</v>
      </c>
      <c r="M137" s="6" t="s">
        <v>4438</v>
      </c>
      <c r="N137" s="6">
        <v>4</v>
      </c>
      <c r="O137" s="6" t="s">
        <v>402</v>
      </c>
      <c r="P137" s="6" t="s">
        <v>402</v>
      </c>
    </row>
    <row r="138" spans="2:16" ht="23.15" customHeight="1">
      <c r="B138" s="109" t="s">
        <v>1438</v>
      </c>
      <c r="C138" s="109" t="s">
        <v>438</v>
      </c>
      <c r="D138" s="6" t="s">
        <v>909</v>
      </c>
      <c r="E138" s="6" t="s">
        <v>930</v>
      </c>
      <c r="F138" s="6" t="s">
        <v>465</v>
      </c>
      <c r="G138" s="51">
        <v>0.171069</v>
      </c>
      <c r="H138" s="6">
        <v>2022</v>
      </c>
      <c r="I138" s="6" t="s">
        <v>4437</v>
      </c>
      <c r="J138" s="6" t="s">
        <v>4438</v>
      </c>
      <c r="K138" s="51">
        <v>0</v>
      </c>
      <c r="L138" s="6" t="s">
        <v>4437</v>
      </c>
      <c r="M138" s="6" t="s">
        <v>4438</v>
      </c>
      <c r="N138" s="6">
        <v>4</v>
      </c>
      <c r="O138" s="6" t="s">
        <v>402</v>
      </c>
      <c r="P138" s="6" t="s">
        <v>402</v>
      </c>
    </row>
    <row r="139" spans="2:16" ht="23.15" customHeight="1">
      <c r="B139" s="109" t="s">
        <v>1438</v>
      </c>
      <c r="C139" s="109" t="s">
        <v>438</v>
      </c>
      <c r="D139" s="6" t="s">
        <v>909</v>
      </c>
      <c r="E139" s="6" t="s">
        <v>930</v>
      </c>
      <c r="F139" s="6" t="s">
        <v>465</v>
      </c>
      <c r="G139" s="51">
        <v>0.25143100000000002</v>
      </c>
      <c r="H139" s="6">
        <v>2022</v>
      </c>
      <c r="I139" s="6" t="s">
        <v>4448</v>
      </c>
      <c r="J139" s="6" t="s">
        <v>4438</v>
      </c>
      <c r="K139" s="51">
        <v>0</v>
      </c>
      <c r="L139" s="6" t="s">
        <v>4448</v>
      </c>
      <c r="M139" s="6" t="s">
        <v>4438</v>
      </c>
      <c r="N139" s="6">
        <v>4</v>
      </c>
      <c r="O139" s="6" t="s">
        <v>402</v>
      </c>
      <c r="P139" s="6" t="s">
        <v>402</v>
      </c>
    </row>
    <row r="140" spans="2:16" ht="23.15" customHeight="1">
      <c r="B140" s="109" t="s">
        <v>1438</v>
      </c>
      <c r="C140" s="109" t="s">
        <v>438</v>
      </c>
      <c r="D140" s="6" t="s">
        <v>909</v>
      </c>
      <c r="E140" s="6" t="s">
        <v>930</v>
      </c>
      <c r="F140" s="6" t="s">
        <v>465</v>
      </c>
      <c r="G140" s="51">
        <v>0.423064</v>
      </c>
      <c r="H140" s="6">
        <v>2022</v>
      </c>
      <c r="I140" s="6" t="s">
        <v>4446</v>
      </c>
      <c r="J140" s="6" t="s">
        <v>4438</v>
      </c>
      <c r="K140" s="51">
        <v>0</v>
      </c>
      <c r="L140" s="6" t="s">
        <v>4446</v>
      </c>
      <c r="M140" s="6" t="s">
        <v>4438</v>
      </c>
      <c r="N140" s="6">
        <v>4</v>
      </c>
      <c r="O140" s="6" t="s">
        <v>402</v>
      </c>
      <c r="P140" s="6" t="s">
        <v>402</v>
      </c>
    </row>
    <row r="141" spans="2:16" ht="23.15" customHeight="1">
      <c r="B141" s="109" t="s">
        <v>1438</v>
      </c>
      <c r="C141" s="109" t="s">
        <v>438</v>
      </c>
      <c r="D141" s="6" t="s">
        <v>909</v>
      </c>
      <c r="E141" s="6" t="s">
        <v>930</v>
      </c>
      <c r="F141" s="6" t="s">
        <v>445</v>
      </c>
      <c r="G141" s="51">
        <v>8.1070000000000003E-2</v>
      </c>
      <c r="H141" s="6">
        <v>2022</v>
      </c>
      <c r="I141" s="6" t="s">
        <v>4448</v>
      </c>
      <c r="J141" s="6" t="s">
        <v>4438</v>
      </c>
      <c r="K141" s="51">
        <v>0</v>
      </c>
      <c r="L141" s="6" t="s">
        <v>4448</v>
      </c>
      <c r="M141" s="6" t="s">
        <v>4438</v>
      </c>
      <c r="N141" s="6">
        <v>4</v>
      </c>
      <c r="O141" s="6" t="s">
        <v>402</v>
      </c>
      <c r="P141" s="6" t="s">
        <v>402</v>
      </c>
    </row>
    <row r="142" spans="2:16" ht="23.15" customHeight="1">
      <c r="B142" s="109" t="s">
        <v>1438</v>
      </c>
      <c r="C142" s="109" t="s">
        <v>438</v>
      </c>
      <c r="D142" s="6" t="s">
        <v>909</v>
      </c>
      <c r="E142" s="6" t="s">
        <v>930</v>
      </c>
      <c r="F142" s="6" t="s">
        <v>446</v>
      </c>
      <c r="G142" s="51">
        <v>0.25996599999999997</v>
      </c>
      <c r="H142" s="6">
        <v>2022</v>
      </c>
      <c r="I142" s="6" t="s">
        <v>4448</v>
      </c>
      <c r="J142" s="6" t="s">
        <v>4438</v>
      </c>
      <c r="K142" s="51">
        <v>0</v>
      </c>
      <c r="L142" s="6" t="s">
        <v>4448</v>
      </c>
      <c r="M142" s="6" t="s">
        <v>4438</v>
      </c>
      <c r="N142" s="6">
        <v>4</v>
      </c>
      <c r="O142" s="6" t="s">
        <v>402</v>
      </c>
      <c r="P142" s="6" t="s">
        <v>402</v>
      </c>
    </row>
    <row r="143" spans="2:16" ht="23.15" customHeight="1">
      <c r="B143" s="109" t="s">
        <v>1438</v>
      </c>
      <c r="C143" s="109" t="s">
        <v>438</v>
      </c>
      <c r="D143" s="6" t="s">
        <v>909</v>
      </c>
      <c r="E143" s="6" t="s">
        <v>930</v>
      </c>
      <c r="F143" s="6" t="s">
        <v>4445</v>
      </c>
      <c r="G143" s="51">
        <v>0.26372499999999999</v>
      </c>
      <c r="H143" s="6">
        <v>2022</v>
      </c>
      <c r="I143" s="6" t="s">
        <v>4459</v>
      </c>
      <c r="J143" s="6" t="s">
        <v>4438</v>
      </c>
      <c r="K143" s="51">
        <v>0</v>
      </c>
      <c r="L143" s="6" t="s">
        <v>4459</v>
      </c>
      <c r="M143" s="6" t="s">
        <v>4438</v>
      </c>
      <c r="N143" s="6">
        <v>4</v>
      </c>
      <c r="O143" s="6" t="s">
        <v>402</v>
      </c>
      <c r="P143" s="6" t="s">
        <v>402</v>
      </c>
    </row>
    <row r="144" spans="2:16" ht="23.15" customHeight="1">
      <c r="B144" s="109" t="s">
        <v>1438</v>
      </c>
      <c r="C144" s="109" t="s">
        <v>438</v>
      </c>
      <c r="D144" s="6" t="s">
        <v>909</v>
      </c>
      <c r="E144" s="6" t="s">
        <v>930</v>
      </c>
      <c r="F144" s="6" t="s">
        <v>4445</v>
      </c>
      <c r="G144" s="51">
        <v>0.158775</v>
      </c>
      <c r="H144" s="6">
        <v>2022</v>
      </c>
      <c r="I144" s="6" t="s">
        <v>4444</v>
      </c>
      <c r="J144" s="6" t="s">
        <v>4438</v>
      </c>
      <c r="K144" s="51">
        <v>0</v>
      </c>
      <c r="L144" s="6" t="s">
        <v>4444</v>
      </c>
      <c r="M144" s="6" t="s">
        <v>4438</v>
      </c>
      <c r="N144" s="6">
        <v>4</v>
      </c>
      <c r="O144" s="6" t="s">
        <v>402</v>
      </c>
      <c r="P144" s="6" t="s">
        <v>402</v>
      </c>
    </row>
    <row r="145" spans="2:16" ht="23.15" customHeight="1">
      <c r="B145" s="109" t="s">
        <v>1438</v>
      </c>
      <c r="C145" s="109" t="s">
        <v>438</v>
      </c>
      <c r="D145" s="6" t="s">
        <v>909</v>
      </c>
      <c r="E145" s="6" t="s">
        <v>930</v>
      </c>
      <c r="F145" s="6" t="s">
        <v>4445</v>
      </c>
      <c r="G145" s="51">
        <v>0.41480099999999998</v>
      </c>
      <c r="H145" s="6">
        <v>2022</v>
      </c>
      <c r="I145" s="6" t="s">
        <v>4444</v>
      </c>
      <c r="J145" s="6" t="s">
        <v>4438</v>
      </c>
      <c r="K145" s="51">
        <v>0</v>
      </c>
      <c r="L145" s="6" t="s">
        <v>4444</v>
      </c>
      <c r="M145" s="6" t="s">
        <v>4438</v>
      </c>
      <c r="N145" s="6">
        <v>4</v>
      </c>
      <c r="O145" s="6" t="s">
        <v>402</v>
      </c>
      <c r="P145" s="6" t="s">
        <v>402</v>
      </c>
    </row>
    <row r="146" spans="2:16" ht="23.15" customHeight="1">
      <c r="B146" s="109" t="s">
        <v>1438</v>
      </c>
      <c r="C146" s="109" t="s">
        <v>438</v>
      </c>
      <c r="D146" s="6" t="s">
        <v>909</v>
      </c>
      <c r="E146" s="6" t="s">
        <v>930</v>
      </c>
      <c r="F146" s="6" t="s">
        <v>445</v>
      </c>
      <c r="G146" s="51">
        <v>6.4184000000000005E-2</v>
      </c>
      <c r="H146" s="6">
        <v>2022</v>
      </c>
      <c r="I146" s="6" t="s">
        <v>4446</v>
      </c>
      <c r="J146" s="6" t="s">
        <v>4438</v>
      </c>
      <c r="K146" s="51">
        <v>0</v>
      </c>
      <c r="L146" s="6" t="s">
        <v>4446</v>
      </c>
      <c r="M146" s="6" t="s">
        <v>4438</v>
      </c>
      <c r="N146" s="6">
        <v>4</v>
      </c>
      <c r="O146" s="6" t="s">
        <v>402</v>
      </c>
      <c r="P146" s="6" t="s">
        <v>402</v>
      </c>
    </row>
    <row r="147" spans="2:16" ht="23.15" customHeight="1">
      <c r="B147" s="109" t="s">
        <v>1438</v>
      </c>
      <c r="C147" s="109" t="s">
        <v>438</v>
      </c>
      <c r="D147" s="6" t="s">
        <v>909</v>
      </c>
      <c r="E147" s="6" t="s">
        <v>930</v>
      </c>
      <c r="F147" s="6" t="s">
        <v>465</v>
      </c>
      <c r="G147" s="51">
        <v>0.31772699999999998</v>
      </c>
      <c r="H147" s="6">
        <v>2022</v>
      </c>
      <c r="I147" s="6" t="s">
        <v>4448</v>
      </c>
      <c r="J147" s="6" t="s">
        <v>4438</v>
      </c>
      <c r="K147" s="51">
        <v>0</v>
      </c>
      <c r="L147" s="6" t="s">
        <v>4448</v>
      </c>
      <c r="M147" s="6" t="s">
        <v>4438</v>
      </c>
      <c r="N147" s="6">
        <v>4</v>
      </c>
      <c r="O147" s="6" t="s">
        <v>402</v>
      </c>
      <c r="P147" s="6" t="s">
        <v>402</v>
      </c>
    </row>
    <row r="148" spans="2:16" ht="23.15" customHeight="1">
      <c r="B148" s="109" t="s">
        <v>1438</v>
      </c>
      <c r="C148" s="109" t="s">
        <v>438</v>
      </c>
      <c r="D148" s="6" t="s">
        <v>909</v>
      </c>
      <c r="E148" s="6" t="s">
        <v>930</v>
      </c>
      <c r="F148" s="6" t="s">
        <v>446</v>
      </c>
      <c r="G148" s="51">
        <v>0.42249999999999999</v>
      </c>
      <c r="H148" s="6">
        <v>2022</v>
      </c>
      <c r="I148" s="6" t="s">
        <v>4448</v>
      </c>
      <c r="J148" s="6" t="s">
        <v>4438</v>
      </c>
      <c r="K148" s="51">
        <v>0</v>
      </c>
      <c r="L148" s="6" t="s">
        <v>4448</v>
      </c>
      <c r="M148" s="6" t="s">
        <v>4438</v>
      </c>
      <c r="N148" s="6">
        <v>4</v>
      </c>
      <c r="O148" s="6" t="s">
        <v>402</v>
      </c>
      <c r="P148" s="6" t="s">
        <v>402</v>
      </c>
    </row>
    <row r="149" spans="2:16" ht="23.15" customHeight="1">
      <c r="B149" s="109" t="s">
        <v>1438</v>
      </c>
      <c r="C149" s="109" t="s">
        <v>438</v>
      </c>
      <c r="D149" s="6" t="s">
        <v>909</v>
      </c>
      <c r="E149" s="6" t="s">
        <v>930</v>
      </c>
      <c r="F149" s="6" t="s">
        <v>446</v>
      </c>
      <c r="G149" s="51">
        <v>0.38306400000000002</v>
      </c>
      <c r="H149" s="6">
        <v>2022</v>
      </c>
      <c r="I149" s="6" t="s">
        <v>4444</v>
      </c>
      <c r="J149" s="6" t="s">
        <v>4438</v>
      </c>
      <c r="K149" s="51">
        <v>0</v>
      </c>
      <c r="L149" s="6" t="s">
        <v>4444</v>
      </c>
      <c r="M149" s="6" t="s">
        <v>4438</v>
      </c>
      <c r="N149" s="6">
        <v>4</v>
      </c>
      <c r="O149" s="6" t="s">
        <v>402</v>
      </c>
      <c r="P149" s="6" t="s">
        <v>402</v>
      </c>
    </row>
    <row r="150" spans="2:16" ht="23.15" customHeight="1">
      <c r="B150" s="109" t="s">
        <v>1438</v>
      </c>
      <c r="C150" s="109" t="s">
        <v>438</v>
      </c>
      <c r="D150" s="6" t="s">
        <v>909</v>
      </c>
      <c r="E150" s="6" t="s">
        <v>930</v>
      </c>
      <c r="F150" s="6" t="s">
        <v>446</v>
      </c>
      <c r="G150" s="51">
        <v>0.42347800000000002</v>
      </c>
      <c r="H150" s="6">
        <v>2022</v>
      </c>
      <c r="I150" s="6" t="s">
        <v>4448</v>
      </c>
      <c r="J150" s="6" t="s">
        <v>4438</v>
      </c>
      <c r="K150" s="51">
        <v>0</v>
      </c>
      <c r="L150" s="6" t="s">
        <v>4448</v>
      </c>
      <c r="M150" s="6" t="s">
        <v>4438</v>
      </c>
      <c r="N150" s="6">
        <v>4</v>
      </c>
      <c r="O150" s="6" t="s">
        <v>402</v>
      </c>
      <c r="P150" s="6" t="s">
        <v>402</v>
      </c>
    </row>
    <row r="151" spans="2:16" ht="23.15" customHeight="1">
      <c r="B151" s="109" t="s">
        <v>1438</v>
      </c>
      <c r="C151" s="109" t="s">
        <v>438</v>
      </c>
      <c r="D151" s="6" t="s">
        <v>909</v>
      </c>
      <c r="E151" s="6" t="s">
        <v>930</v>
      </c>
      <c r="F151" s="6" t="s">
        <v>465</v>
      </c>
      <c r="G151" s="51">
        <v>9.4240000000000001E-3</v>
      </c>
      <c r="H151" s="6">
        <v>2022</v>
      </c>
      <c r="I151" s="6" t="s">
        <v>4446</v>
      </c>
      <c r="J151" s="6" t="s">
        <v>4453</v>
      </c>
      <c r="K151" s="51">
        <v>0</v>
      </c>
      <c r="L151" s="6" t="s">
        <v>4446</v>
      </c>
      <c r="M151" s="6" t="s">
        <v>4453</v>
      </c>
      <c r="N151" s="6">
        <v>3</v>
      </c>
      <c r="O151" s="6" t="s">
        <v>402</v>
      </c>
      <c r="P151" s="6" t="s">
        <v>402</v>
      </c>
    </row>
    <row r="152" spans="2:16" ht="23.15" customHeight="1">
      <c r="B152" s="109" t="s">
        <v>1438</v>
      </c>
      <c r="C152" s="109" t="s">
        <v>438</v>
      </c>
      <c r="D152" s="6" t="s">
        <v>909</v>
      </c>
      <c r="E152" s="6" t="s">
        <v>930</v>
      </c>
      <c r="F152" s="6" t="s">
        <v>446</v>
      </c>
      <c r="G152" s="51">
        <v>0.40138699999999999</v>
      </c>
      <c r="H152" s="6">
        <v>2022</v>
      </c>
      <c r="I152" s="6" t="s">
        <v>4446</v>
      </c>
      <c r="J152" s="6" t="s">
        <v>4438</v>
      </c>
      <c r="K152" s="51">
        <v>0</v>
      </c>
      <c r="L152" s="6" t="s">
        <v>4446</v>
      </c>
      <c r="M152" s="6" t="s">
        <v>4438</v>
      </c>
      <c r="N152" s="6">
        <v>4</v>
      </c>
      <c r="O152" s="6" t="s">
        <v>402</v>
      </c>
      <c r="P152" s="6" t="s">
        <v>402</v>
      </c>
    </row>
    <row r="153" spans="2:16" ht="23.15" customHeight="1">
      <c r="B153" s="109" t="s">
        <v>1438</v>
      </c>
      <c r="C153" s="109" t="s">
        <v>438</v>
      </c>
      <c r="D153" s="6" t="s">
        <v>909</v>
      </c>
      <c r="E153" s="6" t="s">
        <v>930</v>
      </c>
      <c r="F153" s="6" t="s">
        <v>465</v>
      </c>
      <c r="G153" s="51">
        <v>6.9295999999999996E-2</v>
      </c>
      <c r="H153" s="6">
        <v>2022</v>
      </c>
      <c r="I153" s="6" t="s">
        <v>4446</v>
      </c>
      <c r="J153" s="6" t="s">
        <v>4438</v>
      </c>
      <c r="K153" s="51">
        <v>0</v>
      </c>
      <c r="L153" s="6" t="s">
        <v>4446</v>
      </c>
      <c r="M153" s="6" t="s">
        <v>4438</v>
      </c>
      <c r="N153" s="6">
        <v>4</v>
      </c>
      <c r="O153" s="6" t="s">
        <v>402</v>
      </c>
      <c r="P153" s="6" t="s">
        <v>402</v>
      </c>
    </row>
    <row r="154" spans="2:16" ht="23.15" customHeight="1">
      <c r="B154" s="109" t="s">
        <v>1438</v>
      </c>
      <c r="C154" s="109" t="s">
        <v>438</v>
      </c>
      <c r="D154" s="6" t="s">
        <v>909</v>
      </c>
      <c r="E154" s="6" t="s">
        <v>930</v>
      </c>
      <c r="F154" s="6" t="s">
        <v>465</v>
      </c>
      <c r="G154" s="51">
        <v>0.32585999999999998</v>
      </c>
      <c r="H154" s="6">
        <v>2022</v>
      </c>
      <c r="I154" s="6" t="s">
        <v>4448</v>
      </c>
      <c r="J154" s="6" t="s">
        <v>4438</v>
      </c>
      <c r="K154" s="51">
        <v>0</v>
      </c>
      <c r="L154" s="6" t="s">
        <v>4448</v>
      </c>
      <c r="M154" s="6" t="s">
        <v>4438</v>
      </c>
      <c r="N154" s="6">
        <v>4</v>
      </c>
      <c r="O154" s="6" t="s">
        <v>402</v>
      </c>
      <c r="P154" s="6" t="s">
        <v>402</v>
      </c>
    </row>
    <row r="155" spans="2:16" ht="23.15" customHeight="1">
      <c r="B155" s="109" t="s">
        <v>1438</v>
      </c>
      <c r="C155" s="109" t="s">
        <v>438</v>
      </c>
      <c r="D155" s="6" t="s">
        <v>909</v>
      </c>
      <c r="E155" s="6" t="s">
        <v>930</v>
      </c>
      <c r="F155" s="6" t="s">
        <v>446</v>
      </c>
      <c r="G155" s="51">
        <v>0.42272300000000002</v>
      </c>
      <c r="H155" s="6">
        <v>2022</v>
      </c>
      <c r="I155" s="6" t="s">
        <v>4446</v>
      </c>
      <c r="J155" s="6" t="s">
        <v>4438</v>
      </c>
      <c r="K155" s="51">
        <v>0</v>
      </c>
      <c r="L155" s="6" t="s">
        <v>4446</v>
      </c>
      <c r="M155" s="6" t="s">
        <v>4438</v>
      </c>
      <c r="N155" s="6">
        <v>4</v>
      </c>
      <c r="O155" s="6" t="s">
        <v>402</v>
      </c>
      <c r="P155" s="6" t="s">
        <v>402</v>
      </c>
    </row>
    <row r="156" spans="2:16" ht="23.15" customHeight="1">
      <c r="B156" s="109" t="s">
        <v>1438</v>
      </c>
      <c r="C156" s="109" t="s">
        <v>438</v>
      </c>
      <c r="D156" s="6" t="s">
        <v>909</v>
      </c>
      <c r="E156" s="6" t="s">
        <v>930</v>
      </c>
      <c r="F156" s="6" t="s">
        <v>446</v>
      </c>
      <c r="G156" s="51">
        <v>0.42250100000000002</v>
      </c>
      <c r="H156" s="6">
        <v>2022</v>
      </c>
      <c r="I156" s="6" t="s">
        <v>4448</v>
      </c>
      <c r="J156" s="6" t="s">
        <v>4438</v>
      </c>
      <c r="K156" s="51">
        <v>0</v>
      </c>
      <c r="L156" s="6" t="s">
        <v>4448</v>
      </c>
      <c r="M156" s="6" t="s">
        <v>4438</v>
      </c>
      <c r="N156" s="6">
        <v>4</v>
      </c>
      <c r="O156" s="6" t="s">
        <v>402</v>
      </c>
      <c r="P156" s="6" t="s">
        <v>402</v>
      </c>
    </row>
    <row r="157" spans="2:16" ht="23.15" customHeight="1">
      <c r="B157" s="109" t="s">
        <v>1438</v>
      </c>
      <c r="C157" s="109" t="s">
        <v>438</v>
      </c>
      <c r="D157" s="6" t="s">
        <v>909</v>
      </c>
      <c r="E157" s="6" t="s">
        <v>930</v>
      </c>
      <c r="F157" s="6" t="s">
        <v>446</v>
      </c>
      <c r="G157" s="51">
        <v>0.42249999999999999</v>
      </c>
      <c r="H157" s="6">
        <v>2022</v>
      </c>
      <c r="I157" s="6" t="s">
        <v>4444</v>
      </c>
      <c r="J157" s="6" t="s">
        <v>4438</v>
      </c>
      <c r="K157" s="51">
        <v>0</v>
      </c>
      <c r="L157" s="6" t="s">
        <v>4444</v>
      </c>
      <c r="M157" s="6" t="s">
        <v>4438</v>
      </c>
      <c r="N157" s="6">
        <v>4</v>
      </c>
      <c r="O157" s="6" t="s">
        <v>402</v>
      </c>
      <c r="P157" s="6" t="s">
        <v>402</v>
      </c>
    </row>
    <row r="158" spans="2:16" ht="23.15" customHeight="1">
      <c r="B158" s="109" t="s">
        <v>1438</v>
      </c>
      <c r="C158" s="109" t="s">
        <v>438</v>
      </c>
      <c r="D158" s="6" t="s">
        <v>909</v>
      </c>
      <c r="E158" s="6" t="s">
        <v>930</v>
      </c>
      <c r="F158" s="6" t="s">
        <v>933</v>
      </c>
      <c r="G158" s="51">
        <v>0.42111900000000002</v>
      </c>
      <c r="H158" s="6">
        <v>2022</v>
      </c>
      <c r="I158" s="6" t="s">
        <v>4459</v>
      </c>
      <c r="J158" s="6" t="s">
        <v>4438</v>
      </c>
      <c r="K158" s="51">
        <v>0</v>
      </c>
      <c r="L158" s="6" t="s">
        <v>4459</v>
      </c>
      <c r="M158" s="6" t="s">
        <v>4438</v>
      </c>
      <c r="N158" s="6">
        <v>4</v>
      </c>
      <c r="O158" s="6" t="s">
        <v>402</v>
      </c>
      <c r="P158" s="6" t="s">
        <v>402</v>
      </c>
    </row>
    <row r="159" spans="2:16" ht="23.15" customHeight="1">
      <c r="B159" s="109" t="s">
        <v>1438</v>
      </c>
      <c r="C159" s="109" t="s">
        <v>438</v>
      </c>
      <c r="D159" s="6" t="s">
        <v>909</v>
      </c>
      <c r="E159" s="6" t="s">
        <v>930</v>
      </c>
      <c r="F159" s="6" t="s">
        <v>465</v>
      </c>
      <c r="G159" s="51">
        <v>0.1024</v>
      </c>
      <c r="H159" s="6">
        <v>2022</v>
      </c>
      <c r="I159" s="6" t="s">
        <v>4448</v>
      </c>
      <c r="J159" s="6" t="s">
        <v>4438</v>
      </c>
      <c r="K159" s="51">
        <v>0</v>
      </c>
      <c r="L159" s="6" t="s">
        <v>4448</v>
      </c>
      <c r="M159" s="6" t="s">
        <v>4438</v>
      </c>
      <c r="N159" s="6">
        <v>4</v>
      </c>
      <c r="O159" s="6" t="s">
        <v>402</v>
      </c>
      <c r="P159" s="6" t="s">
        <v>402</v>
      </c>
    </row>
    <row r="160" spans="2:16" ht="23.15" customHeight="1">
      <c r="B160" s="109" t="s">
        <v>1438</v>
      </c>
      <c r="C160" s="109" t="s">
        <v>438</v>
      </c>
      <c r="D160" s="6" t="s">
        <v>909</v>
      </c>
      <c r="E160" s="6" t="s">
        <v>930</v>
      </c>
      <c r="F160" s="6" t="s">
        <v>4439</v>
      </c>
      <c r="G160" s="51">
        <v>0.102399</v>
      </c>
      <c r="H160" s="6">
        <v>2022</v>
      </c>
      <c r="I160" s="6" t="s">
        <v>4446</v>
      </c>
      <c r="J160" s="6" t="s">
        <v>4438</v>
      </c>
      <c r="K160" s="51">
        <v>0</v>
      </c>
      <c r="L160" s="6" t="s">
        <v>4446</v>
      </c>
      <c r="M160" s="6" t="s">
        <v>4438</v>
      </c>
      <c r="N160" s="6">
        <v>4</v>
      </c>
      <c r="O160" s="6" t="s">
        <v>402</v>
      </c>
      <c r="P160" s="6" t="s">
        <v>402</v>
      </c>
    </row>
    <row r="161" spans="2:16" ht="23.15" customHeight="1">
      <c r="B161" s="109" t="s">
        <v>1438</v>
      </c>
      <c r="C161" s="109" t="s">
        <v>438</v>
      </c>
      <c r="D161" s="6" t="s">
        <v>909</v>
      </c>
      <c r="E161" s="6" t="s">
        <v>930</v>
      </c>
      <c r="F161" s="6" t="s">
        <v>4439</v>
      </c>
      <c r="G161" s="51">
        <v>9.7528000000000004E-2</v>
      </c>
      <c r="H161" s="6">
        <v>2022</v>
      </c>
      <c r="I161" s="6" t="s">
        <v>4448</v>
      </c>
      <c r="J161" s="6" t="s">
        <v>4438</v>
      </c>
      <c r="K161" s="51">
        <v>0</v>
      </c>
      <c r="L161" s="6" t="s">
        <v>4448</v>
      </c>
      <c r="M161" s="6" t="s">
        <v>4438</v>
      </c>
      <c r="N161" s="6">
        <v>4</v>
      </c>
      <c r="O161" s="6" t="s">
        <v>402</v>
      </c>
      <c r="P161" s="6" t="s">
        <v>402</v>
      </c>
    </row>
    <row r="162" spans="2:16" ht="23.15" customHeight="1">
      <c r="B162" s="109" t="s">
        <v>1438</v>
      </c>
      <c r="C162" s="109" t="s">
        <v>438</v>
      </c>
      <c r="D162" s="6" t="s">
        <v>909</v>
      </c>
      <c r="E162" s="6" t="s">
        <v>930</v>
      </c>
      <c r="F162" s="6" t="s">
        <v>465</v>
      </c>
      <c r="G162" s="51">
        <v>2.3991999999999999E-2</v>
      </c>
      <c r="H162" s="6">
        <v>2022</v>
      </c>
      <c r="I162" s="6" t="s">
        <v>4446</v>
      </c>
      <c r="J162" s="6" t="s">
        <v>4453</v>
      </c>
      <c r="K162" s="51">
        <v>0</v>
      </c>
      <c r="L162" s="6" t="s">
        <v>4446</v>
      </c>
      <c r="M162" s="6" t="s">
        <v>4453</v>
      </c>
      <c r="N162" s="6">
        <v>3</v>
      </c>
      <c r="O162" s="6" t="s">
        <v>402</v>
      </c>
      <c r="P162" s="6" t="s">
        <v>402</v>
      </c>
    </row>
    <row r="163" spans="2:16" ht="23.15" customHeight="1">
      <c r="B163" s="109" t="s">
        <v>1438</v>
      </c>
      <c r="C163" s="109" t="s">
        <v>438</v>
      </c>
      <c r="D163" s="6" t="s">
        <v>909</v>
      </c>
      <c r="E163" s="6" t="s">
        <v>930</v>
      </c>
      <c r="F163" s="6" t="s">
        <v>465</v>
      </c>
      <c r="G163" s="51">
        <v>5.7888000000000002E-2</v>
      </c>
      <c r="H163" s="6">
        <v>2022</v>
      </c>
      <c r="I163" s="6" t="s">
        <v>4446</v>
      </c>
      <c r="J163" s="6" t="s">
        <v>4453</v>
      </c>
      <c r="K163" s="51">
        <v>0</v>
      </c>
      <c r="L163" s="6" t="s">
        <v>4446</v>
      </c>
      <c r="M163" s="6" t="s">
        <v>4453</v>
      </c>
      <c r="N163" s="6">
        <v>3</v>
      </c>
      <c r="O163" s="6" t="s">
        <v>402</v>
      </c>
      <c r="P163" s="6" t="s">
        <v>402</v>
      </c>
    </row>
    <row r="164" spans="2:16" ht="23.15" customHeight="1">
      <c r="B164" s="109" t="s">
        <v>1438</v>
      </c>
      <c r="C164" s="109" t="s">
        <v>438</v>
      </c>
      <c r="D164" s="6" t="s">
        <v>909</v>
      </c>
      <c r="E164" s="6" t="s">
        <v>930</v>
      </c>
      <c r="F164" s="6" t="s">
        <v>465</v>
      </c>
      <c r="G164" s="51">
        <v>2.8926E-2</v>
      </c>
      <c r="H164" s="6">
        <v>2022</v>
      </c>
      <c r="I164" s="6" t="s">
        <v>4446</v>
      </c>
      <c r="J164" s="6" t="s">
        <v>4453</v>
      </c>
      <c r="K164" s="51">
        <v>0</v>
      </c>
      <c r="L164" s="6" t="s">
        <v>4446</v>
      </c>
      <c r="M164" s="6" t="s">
        <v>4453</v>
      </c>
      <c r="N164" s="6">
        <v>3</v>
      </c>
      <c r="O164" s="6" t="s">
        <v>402</v>
      </c>
      <c r="P164" s="6" t="s">
        <v>402</v>
      </c>
    </row>
    <row r="165" spans="2:16" ht="23.15" customHeight="1">
      <c r="B165" s="109" t="s">
        <v>1438</v>
      </c>
      <c r="C165" s="109" t="s">
        <v>438</v>
      </c>
      <c r="D165" s="6" t="s">
        <v>909</v>
      </c>
      <c r="E165" s="6" t="s">
        <v>930</v>
      </c>
      <c r="F165" s="6" t="s">
        <v>465</v>
      </c>
      <c r="G165" s="51">
        <v>0.14135500000000001</v>
      </c>
      <c r="H165" s="6">
        <v>2022</v>
      </c>
      <c r="I165" s="6" t="s">
        <v>4446</v>
      </c>
      <c r="J165" s="6" t="s">
        <v>4453</v>
      </c>
      <c r="K165" s="51">
        <v>0</v>
      </c>
      <c r="L165" s="6" t="s">
        <v>4446</v>
      </c>
      <c r="M165" s="6" t="s">
        <v>4453</v>
      </c>
      <c r="N165" s="6">
        <v>3</v>
      </c>
      <c r="O165" s="6" t="s">
        <v>402</v>
      </c>
      <c r="P165" s="6" t="s">
        <v>402</v>
      </c>
    </row>
    <row r="166" spans="2:16" ht="23.15" customHeight="1">
      <c r="B166" s="109" t="s">
        <v>1438</v>
      </c>
      <c r="C166" s="109" t="s">
        <v>438</v>
      </c>
      <c r="D166" s="6" t="s">
        <v>909</v>
      </c>
      <c r="E166" s="6" t="s">
        <v>930</v>
      </c>
      <c r="F166" s="6" t="s">
        <v>465</v>
      </c>
      <c r="G166" s="51">
        <v>0.26841900000000002</v>
      </c>
      <c r="H166" s="6">
        <v>2022</v>
      </c>
      <c r="I166" s="6" t="s">
        <v>4446</v>
      </c>
      <c r="J166" s="6" t="s">
        <v>4453</v>
      </c>
      <c r="K166" s="51">
        <v>0</v>
      </c>
      <c r="L166" s="6" t="s">
        <v>4446</v>
      </c>
      <c r="M166" s="6" t="s">
        <v>4453</v>
      </c>
      <c r="N166" s="6">
        <v>3</v>
      </c>
      <c r="O166" s="6" t="s">
        <v>402</v>
      </c>
      <c r="P166" s="6" t="s">
        <v>402</v>
      </c>
    </row>
    <row r="167" spans="2:16" ht="23.15" customHeight="1">
      <c r="B167" s="109" t="s">
        <v>1438</v>
      </c>
      <c r="C167" s="109" t="s">
        <v>438</v>
      </c>
      <c r="D167" s="6" t="s">
        <v>909</v>
      </c>
      <c r="E167" s="6" t="s">
        <v>930</v>
      </c>
      <c r="F167" s="6" t="s">
        <v>465</v>
      </c>
      <c r="G167" s="51">
        <v>0.25644</v>
      </c>
      <c r="H167" s="6">
        <v>2022</v>
      </c>
      <c r="I167" s="6" t="s">
        <v>4446</v>
      </c>
      <c r="J167" s="6" t="s">
        <v>4453</v>
      </c>
      <c r="K167" s="51">
        <v>0</v>
      </c>
      <c r="L167" s="6" t="s">
        <v>4446</v>
      </c>
      <c r="M167" s="6" t="s">
        <v>4453</v>
      </c>
      <c r="N167" s="6">
        <v>3</v>
      </c>
      <c r="O167" s="6" t="s">
        <v>402</v>
      </c>
      <c r="P167" s="6" t="s">
        <v>402</v>
      </c>
    </row>
    <row r="168" spans="2:16" ht="23.15" customHeight="1">
      <c r="B168" s="109" t="s">
        <v>1438</v>
      </c>
      <c r="C168" s="109" t="s">
        <v>438</v>
      </c>
      <c r="D168" s="6" t="s">
        <v>909</v>
      </c>
      <c r="E168" s="6" t="s">
        <v>930</v>
      </c>
      <c r="F168" s="6" t="s">
        <v>465</v>
      </c>
      <c r="G168" s="51">
        <v>0.29716799999999999</v>
      </c>
      <c r="H168" s="6">
        <v>2022</v>
      </c>
      <c r="I168" s="6" t="s">
        <v>4446</v>
      </c>
      <c r="J168" s="6" t="s">
        <v>4453</v>
      </c>
      <c r="K168" s="51">
        <v>0</v>
      </c>
      <c r="L168" s="6" t="s">
        <v>4446</v>
      </c>
      <c r="M168" s="6" t="s">
        <v>4453</v>
      </c>
      <c r="N168" s="6">
        <v>3</v>
      </c>
      <c r="O168" s="6" t="s">
        <v>402</v>
      </c>
      <c r="P168" s="6" t="s">
        <v>402</v>
      </c>
    </row>
    <row r="169" spans="2:16" ht="23.15" customHeight="1">
      <c r="B169" s="109" t="s">
        <v>1438</v>
      </c>
      <c r="C169" s="109" t="s">
        <v>438</v>
      </c>
      <c r="D169" s="6" t="s">
        <v>909</v>
      </c>
      <c r="E169" s="6" t="s">
        <v>930</v>
      </c>
      <c r="F169" s="6" t="s">
        <v>4449</v>
      </c>
      <c r="G169" s="51">
        <v>0.1024</v>
      </c>
      <c r="H169" s="6">
        <v>2022</v>
      </c>
      <c r="I169" s="6" t="s">
        <v>4448</v>
      </c>
      <c r="J169" s="6" t="s">
        <v>4438</v>
      </c>
      <c r="K169" s="51">
        <v>0</v>
      </c>
      <c r="L169" s="6" t="s">
        <v>4448</v>
      </c>
      <c r="M169" s="6" t="s">
        <v>4438</v>
      </c>
      <c r="N169" s="6">
        <v>4</v>
      </c>
      <c r="O169" s="6" t="s">
        <v>402</v>
      </c>
      <c r="P169" s="6" t="s">
        <v>402</v>
      </c>
    </row>
    <row r="170" spans="2:16" ht="23.15" customHeight="1">
      <c r="B170" s="109" t="s">
        <v>1438</v>
      </c>
      <c r="C170" s="109" t="s">
        <v>438</v>
      </c>
      <c r="D170" s="6" t="s">
        <v>909</v>
      </c>
      <c r="E170" s="6" t="s">
        <v>930</v>
      </c>
      <c r="F170" s="6" t="s">
        <v>4439</v>
      </c>
      <c r="G170" s="51">
        <v>0.53126799999999996</v>
      </c>
      <c r="H170" s="6">
        <v>2022</v>
      </c>
      <c r="I170" s="6" t="s">
        <v>4440</v>
      </c>
      <c r="J170" s="6" t="s">
        <v>1476</v>
      </c>
      <c r="K170" s="51">
        <v>0</v>
      </c>
      <c r="L170" s="6" t="s">
        <v>4440</v>
      </c>
      <c r="M170" s="6" t="s">
        <v>1476</v>
      </c>
      <c r="N170" s="6">
        <v>3</v>
      </c>
      <c r="O170" s="6" t="s">
        <v>402</v>
      </c>
      <c r="P170" s="6" t="s">
        <v>402</v>
      </c>
    </row>
    <row r="171" spans="2:16" ht="23.15" customHeight="1">
      <c r="B171" s="109" t="s">
        <v>1438</v>
      </c>
      <c r="C171" s="109" t="s">
        <v>438</v>
      </c>
      <c r="D171" s="6" t="s">
        <v>909</v>
      </c>
      <c r="E171" s="6" t="s">
        <v>930</v>
      </c>
      <c r="F171" s="6" t="s">
        <v>4439</v>
      </c>
      <c r="G171" s="51">
        <v>6.8456000000000003E-2</v>
      </c>
      <c r="H171" s="6">
        <v>2022</v>
      </c>
      <c r="I171" s="6" t="s">
        <v>4446</v>
      </c>
      <c r="J171" s="6" t="s">
        <v>4453</v>
      </c>
      <c r="K171" s="51">
        <v>0</v>
      </c>
      <c r="L171" s="6" t="s">
        <v>4446</v>
      </c>
      <c r="M171" s="6" t="s">
        <v>4453</v>
      </c>
      <c r="N171" s="6">
        <v>3</v>
      </c>
      <c r="O171" s="6" t="s">
        <v>402</v>
      </c>
      <c r="P171" s="6" t="s">
        <v>402</v>
      </c>
    </row>
    <row r="172" spans="2:16" ht="23.15" customHeight="1">
      <c r="B172" s="109" t="s">
        <v>1438</v>
      </c>
      <c r="C172" s="109" t="s">
        <v>438</v>
      </c>
      <c r="D172" s="6" t="s">
        <v>909</v>
      </c>
      <c r="E172" s="6" t="s">
        <v>930</v>
      </c>
      <c r="F172" s="6" t="s">
        <v>4439</v>
      </c>
      <c r="G172" s="51">
        <v>9.9407999999999996E-2</v>
      </c>
      <c r="H172" s="6">
        <v>2022</v>
      </c>
      <c r="I172" s="6" t="s">
        <v>4446</v>
      </c>
      <c r="J172" s="6" t="s">
        <v>4453</v>
      </c>
      <c r="K172" s="51">
        <v>0</v>
      </c>
      <c r="L172" s="6" t="s">
        <v>4446</v>
      </c>
      <c r="M172" s="6" t="s">
        <v>4453</v>
      </c>
      <c r="N172" s="6">
        <v>3</v>
      </c>
      <c r="O172" s="6" t="s">
        <v>402</v>
      </c>
      <c r="P172" s="6" t="s">
        <v>402</v>
      </c>
    </row>
    <row r="173" spans="2:16" ht="23.15" customHeight="1">
      <c r="B173" s="109" t="s">
        <v>1438</v>
      </c>
      <c r="C173" s="109" t="s">
        <v>438</v>
      </c>
      <c r="D173" s="6" t="s">
        <v>909</v>
      </c>
      <c r="E173" s="6" t="s">
        <v>930</v>
      </c>
      <c r="F173" s="6" t="s">
        <v>4439</v>
      </c>
      <c r="G173" s="51">
        <v>9.9859000000000003E-2</v>
      </c>
      <c r="H173" s="6">
        <v>2022</v>
      </c>
      <c r="I173" s="6" t="s">
        <v>4446</v>
      </c>
      <c r="J173" s="6" t="s">
        <v>4453</v>
      </c>
      <c r="K173" s="51">
        <v>0</v>
      </c>
      <c r="L173" s="6" t="s">
        <v>4446</v>
      </c>
      <c r="M173" s="6" t="s">
        <v>4453</v>
      </c>
      <c r="N173" s="6">
        <v>3</v>
      </c>
      <c r="O173" s="6" t="s">
        <v>402</v>
      </c>
      <c r="P173" s="6" t="s">
        <v>402</v>
      </c>
    </row>
    <row r="174" spans="2:16" ht="23.15" customHeight="1">
      <c r="B174" s="109" t="s">
        <v>1438</v>
      </c>
      <c r="C174" s="109" t="s">
        <v>438</v>
      </c>
      <c r="D174" s="6" t="s">
        <v>909</v>
      </c>
      <c r="E174" s="6" t="s">
        <v>930</v>
      </c>
      <c r="F174" s="6" t="s">
        <v>4439</v>
      </c>
      <c r="G174" s="51">
        <v>9.0680999999999998E-2</v>
      </c>
      <c r="H174" s="6">
        <v>2022</v>
      </c>
      <c r="I174" s="6" t="s">
        <v>4448</v>
      </c>
      <c r="J174" s="6" t="s">
        <v>4453</v>
      </c>
      <c r="K174" s="51">
        <v>0</v>
      </c>
      <c r="L174" s="6" t="s">
        <v>4448</v>
      </c>
      <c r="M174" s="6" t="s">
        <v>4453</v>
      </c>
      <c r="N174" s="6">
        <v>3</v>
      </c>
      <c r="O174" s="6" t="s">
        <v>402</v>
      </c>
      <c r="P174" s="6" t="s">
        <v>402</v>
      </c>
    </row>
    <row r="175" spans="2:16" ht="23.15" customHeight="1">
      <c r="B175" s="109" t="s">
        <v>1438</v>
      </c>
      <c r="C175" s="109" t="s">
        <v>438</v>
      </c>
      <c r="D175" s="6" t="s">
        <v>909</v>
      </c>
      <c r="E175" s="6" t="s">
        <v>930</v>
      </c>
      <c r="F175" s="6" t="s">
        <v>4439</v>
      </c>
      <c r="G175" s="51">
        <v>0.195051</v>
      </c>
      <c r="H175" s="6">
        <v>2022</v>
      </c>
      <c r="I175" s="6" t="s">
        <v>4448</v>
      </c>
      <c r="J175" s="6" t="s">
        <v>4453</v>
      </c>
      <c r="K175" s="51">
        <v>0</v>
      </c>
      <c r="L175" s="6" t="s">
        <v>4448</v>
      </c>
      <c r="M175" s="6" t="s">
        <v>4453</v>
      </c>
      <c r="N175" s="6">
        <v>3</v>
      </c>
      <c r="O175" s="6" t="s">
        <v>402</v>
      </c>
      <c r="P175" s="6" t="s">
        <v>402</v>
      </c>
    </row>
    <row r="176" spans="2:16" ht="23.15" customHeight="1">
      <c r="B176" s="109" t="s">
        <v>1438</v>
      </c>
      <c r="C176" s="109" t="s">
        <v>438</v>
      </c>
      <c r="D176" s="6" t="s">
        <v>909</v>
      </c>
      <c r="E176" s="6" t="s">
        <v>930</v>
      </c>
      <c r="F176" s="6" t="s">
        <v>4439</v>
      </c>
      <c r="G176" s="51">
        <v>1.1899E-2</v>
      </c>
      <c r="H176" s="6">
        <v>2022</v>
      </c>
      <c r="I176" s="6" t="s">
        <v>4448</v>
      </c>
      <c r="J176" s="6" t="s">
        <v>4453</v>
      </c>
      <c r="K176" s="51">
        <v>0</v>
      </c>
      <c r="L176" s="6" t="s">
        <v>4448</v>
      </c>
      <c r="M176" s="6" t="s">
        <v>4453</v>
      </c>
      <c r="N176" s="6">
        <v>3</v>
      </c>
      <c r="O176" s="6" t="s">
        <v>402</v>
      </c>
      <c r="P176" s="6" t="s">
        <v>402</v>
      </c>
    </row>
    <row r="177" spans="2:16" ht="23.15" customHeight="1">
      <c r="B177" s="109" t="s">
        <v>1438</v>
      </c>
      <c r="C177" s="109" t="s">
        <v>438</v>
      </c>
      <c r="D177" s="6" t="s">
        <v>909</v>
      </c>
      <c r="E177" s="6" t="s">
        <v>930</v>
      </c>
      <c r="F177" s="6" t="s">
        <v>4439</v>
      </c>
      <c r="G177" s="51">
        <v>0.102851</v>
      </c>
      <c r="H177" s="6">
        <v>2022</v>
      </c>
      <c r="I177" s="6" t="s">
        <v>4440</v>
      </c>
      <c r="J177" s="6" t="s">
        <v>1476</v>
      </c>
      <c r="K177" s="51">
        <v>0</v>
      </c>
      <c r="L177" s="6" t="s">
        <v>4440</v>
      </c>
      <c r="M177" s="6" t="s">
        <v>1476</v>
      </c>
      <c r="N177" s="6">
        <v>3</v>
      </c>
      <c r="O177" s="6" t="s">
        <v>402</v>
      </c>
      <c r="P177" s="6" t="s">
        <v>402</v>
      </c>
    </row>
    <row r="178" spans="2:16" ht="23.15" customHeight="1">
      <c r="B178" s="109" t="s">
        <v>1438</v>
      </c>
      <c r="C178" s="109" t="s">
        <v>438</v>
      </c>
      <c r="D178" s="6" t="s">
        <v>909</v>
      </c>
      <c r="E178" s="6" t="s">
        <v>930</v>
      </c>
      <c r="F178" s="6" t="s">
        <v>4439</v>
      </c>
      <c r="G178" s="51">
        <v>6.0534999999999999E-2</v>
      </c>
      <c r="H178" s="6">
        <v>2022</v>
      </c>
      <c r="I178" s="6" t="s">
        <v>4440</v>
      </c>
      <c r="J178" s="6" t="s">
        <v>1476</v>
      </c>
      <c r="K178" s="51">
        <v>0</v>
      </c>
      <c r="L178" s="6" t="s">
        <v>4440</v>
      </c>
      <c r="M178" s="6" t="s">
        <v>1476</v>
      </c>
      <c r="N178" s="6">
        <v>3</v>
      </c>
      <c r="O178" s="6" t="s">
        <v>402</v>
      </c>
      <c r="P178" s="6" t="s">
        <v>402</v>
      </c>
    </row>
    <row r="179" spans="2:16" ht="23.15" customHeight="1">
      <c r="B179" s="109" t="s">
        <v>1438</v>
      </c>
      <c r="C179" s="109" t="s">
        <v>438</v>
      </c>
      <c r="D179" s="6" t="s">
        <v>909</v>
      </c>
      <c r="E179" s="6" t="s">
        <v>930</v>
      </c>
      <c r="F179" s="6" t="s">
        <v>4439</v>
      </c>
      <c r="G179" s="51">
        <v>9.8807000000000006E-2</v>
      </c>
      <c r="H179" s="6">
        <v>2022</v>
      </c>
      <c r="I179" s="6" t="s">
        <v>4448</v>
      </c>
      <c r="J179" s="6" t="s">
        <v>4453</v>
      </c>
      <c r="K179" s="51">
        <v>0</v>
      </c>
      <c r="L179" s="6" t="s">
        <v>4448</v>
      </c>
      <c r="M179" s="6" t="s">
        <v>4453</v>
      </c>
      <c r="N179" s="6">
        <v>3</v>
      </c>
      <c r="O179" s="6" t="s">
        <v>402</v>
      </c>
      <c r="P179" s="6" t="s">
        <v>402</v>
      </c>
    </row>
    <row r="180" spans="2:16" ht="23.15" customHeight="1">
      <c r="B180" s="109" t="s">
        <v>1438</v>
      </c>
      <c r="C180" s="109" t="s">
        <v>438</v>
      </c>
      <c r="D180" s="6" t="s">
        <v>909</v>
      </c>
      <c r="E180" s="6" t="s">
        <v>930</v>
      </c>
      <c r="F180" s="6" t="s">
        <v>2486</v>
      </c>
      <c r="G180" s="51">
        <v>6.0660000000000002E-3</v>
      </c>
      <c r="H180" s="6">
        <v>2022</v>
      </c>
      <c r="I180" s="6" t="s">
        <v>4442</v>
      </c>
      <c r="J180" s="6" t="s">
        <v>627</v>
      </c>
      <c r="K180" s="51">
        <v>0</v>
      </c>
      <c r="L180" s="6" t="s">
        <v>4442</v>
      </c>
      <c r="M180" s="6" t="s">
        <v>627</v>
      </c>
      <c r="N180" s="6">
        <v>3</v>
      </c>
      <c r="O180" s="6" t="s">
        <v>402</v>
      </c>
      <c r="P180" s="6" t="s">
        <v>402</v>
      </c>
    </row>
    <row r="181" spans="2:16" ht="23.15" customHeight="1">
      <c r="B181" s="109" t="s">
        <v>1438</v>
      </c>
      <c r="C181" s="109" t="s">
        <v>438</v>
      </c>
      <c r="D181" s="6" t="s">
        <v>909</v>
      </c>
      <c r="E181" s="6" t="s">
        <v>930</v>
      </c>
      <c r="F181" s="6" t="s">
        <v>2486</v>
      </c>
      <c r="G181" s="51">
        <v>0.27692499999999998</v>
      </c>
      <c r="H181" s="6">
        <v>2022</v>
      </c>
      <c r="I181" s="6" t="s">
        <v>4442</v>
      </c>
      <c r="J181" s="6" t="s">
        <v>627</v>
      </c>
      <c r="K181" s="51">
        <v>0</v>
      </c>
      <c r="L181" s="6" t="s">
        <v>4442</v>
      </c>
      <c r="M181" s="6" t="s">
        <v>627</v>
      </c>
      <c r="N181" s="6">
        <v>3</v>
      </c>
      <c r="O181" s="6" t="s">
        <v>402</v>
      </c>
      <c r="P181" s="6" t="s">
        <v>402</v>
      </c>
    </row>
    <row r="182" spans="2:16" ht="23.15" customHeight="1">
      <c r="B182" s="109" t="s">
        <v>1438</v>
      </c>
      <c r="C182" s="109" t="s">
        <v>438</v>
      </c>
      <c r="D182" s="6" t="s">
        <v>909</v>
      </c>
      <c r="E182" s="6" t="s">
        <v>930</v>
      </c>
      <c r="F182" s="6" t="s">
        <v>439</v>
      </c>
      <c r="G182" s="51">
        <v>1.5467E-2</v>
      </c>
      <c r="H182" s="6">
        <v>2022</v>
      </c>
      <c r="I182" s="6" t="s">
        <v>4458</v>
      </c>
      <c r="J182" s="6" t="s">
        <v>4460</v>
      </c>
      <c r="K182" s="51">
        <v>0</v>
      </c>
      <c r="L182" s="6" t="s">
        <v>4458</v>
      </c>
      <c r="M182" s="6" t="s">
        <v>4460</v>
      </c>
      <c r="N182" s="6">
        <v>3</v>
      </c>
      <c r="O182" s="6" t="s">
        <v>402</v>
      </c>
      <c r="P182" s="6" t="s">
        <v>402</v>
      </c>
    </row>
    <row r="183" spans="2:16" ht="23.15" customHeight="1">
      <c r="B183" s="109" t="s">
        <v>1438</v>
      </c>
      <c r="C183" s="109" t="s">
        <v>438</v>
      </c>
      <c r="D183" s="6" t="s">
        <v>909</v>
      </c>
      <c r="E183" s="6" t="s">
        <v>930</v>
      </c>
      <c r="F183" s="6" t="s">
        <v>439</v>
      </c>
      <c r="G183" s="51">
        <v>3.8370000000000001E-2</v>
      </c>
      <c r="H183" s="6">
        <v>2022</v>
      </c>
      <c r="I183" s="6" t="s">
        <v>4458</v>
      </c>
      <c r="J183" s="6" t="s">
        <v>4460</v>
      </c>
      <c r="K183" s="51">
        <v>0</v>
      </c>
      <c r="L183" s="6" t="s">
        <v>4458</v>
      </c>
      <c r="M183" s="6" t="s">
        <v>4460</v>
      </c>
      <c r="N183" s="6">
        <v>3</v>
      </c>
      <c r="O183" s="6" t="s">
        <v>402</v>
      </c>
      <c r="P183" s="6" t="s">
        <v>402</v>
      </c>
    </row>
    <row r="184" spans="2:16" ht="23.15" customHeight="1">
      <c r="B184" s="109" t="s">
        <v>1438</v>
      </c>
      <c r="C184" s="109" t="s">
        <v>438</v>
      </c>
      <c r="D184" s="6" t="s">
        <v>909</v>
      </c>
      <c r="E184" s="6" t="s">
        <v>930</v>
      </c>
      <c r="F184" s="6" t="s">
        <v>465</v>
      </c>
      <c r="G184" s="51">
        <v>3.4688999999999998E-2</v>
      </c>
      <c r="H184" s="6">
        <v>2022</v>
      </c>
      <c r="I184" s="6" t="s">
        <v>4446</v>
      </c>
      <c r="J184" s="6" t="s">
        <v>4453</v>
      </c>
      <c r="K184" s="51">
        <v>0</v>
      </c>
      <c r="L184" s="6" t="s">
        <v>4446</v>
      </c>
      <c r="M184" s="6" t="s">
        <v>4453</v>
      </c>
      <c r="N184" s="6">
        <v>3</v>
      </c>
      <c r="O184" s="6" t="s">
        <v>402</v>
      </c>
      <c r="P184" s="6" t="s">
        <v>402</v>
      </c>
    </row>
    <row r="185" spans="2:16" ht="23.15" customHeight="1">
      <c r="B185" s="109" t="s">
        <v>1438</v>
      </c>
      <c r="C185" s="109" t="s">
        <v>438</v>
      </c>
      <c r="D185" s="6" t="s">
        <v>909</v>
      </c>
      <c r="E185" s="6" t="s">
        <v>930</v>
      </c>
      <c r="F185" s="6" t="s">
        <v>465</v>
      </c>
      <c r="G185" s="51">
        <v>7.9010999999999998E-2</v>
      </c>
      <c r="H185" s="6">
        <v>2022</v>
      </c>
      <c r="I185" s="6" t="s">
        <v>4446</v>
      </c>
      <c r="J185" s="6" t="s">
        <v>4453</v>
      </c>
      <c r="K185" s="51">
        <v>0</v>
      </c>
      <c r="L185" s="6" t="s">
        <v>4446</v>
      </c>
      <c r="M185" s="6" t="s">
        <v>4453</v>
      </c>
      <c r="N185" s="6">
        <v>3</v>
      </c>
      <c r="O185" s="6" t="s">
        <v>402</v>
      </c>
      <c r="P185" s="6" t="s">
        <v>402</v>
      </c>
    </row>
    <row r="186" spans="2:16" ht="23.15" customHeight="1">
      <c r="B186" s="109" t="s">
        <v>1438</v>
      </c>
      <c r="C186" s="109" t="s">
        <v>438</v>
      </c>
      <c r="D186" s="6" t="s">
        <v>909</v>
      </c>
      <c r="E186" s="6" t="s">
        <v>930</v>
      </c>
      <c r="F186" s="6" t="s">
        <v>465</v>
      </c>
      <c r="G186" s="51">
        <v>4.6747999999999998E-2</v>
      </c>
      <c r="H186" s="6">
        <v>2022</v>
      </c>
      <c r="I186" s="6" t="s">
        <v>4446</v>
      </c>
      <c r="J186" s="6" t="s">
        <v>4453</v>
      </c>
      <c r="K186" s="51">
        <v>0</v>
      </c>
      <c r="L186" s="6" t="s">
        <v>4446</v>
      </c>
      <c r="M186" s="6" t="s">
        <v>4453</v>
      </c>
      <c r="N186" s="6">
        <v>3</v>
      </c>
      <c r="O186" s="6" t="s">
        <v>402</v>
      </c>
      <c r="P186" s="6" t="s">
        <v>402</v>
      </c>
    </row>
    <row r="187" spans="2:16" ht="23.15" customHeight="1">
      <c r="B187" s="109" t="s">
        <v>1438</v>
      </c>
      <c r="C187" s="109" t="s">
        <v>438</v>
      </c>
      <c r="D187" s="6" t="s">
        <v>909</v>
      </c>
      <c r="E187" s="6" t="s">
        <v>930</v>
      </c>
      <c r="F187" s="6" t="s">
        <v>465</v>
      </c>
      <c r="G187" s="51">
        <v>9.5796000000000006E-2</v>
      </c>
      <c r="H187" s="6">
        <v>2022</v>
      </c>
      <c r="I187" s="6" t="s">
        <v>4446</v>
      </c>
      <c r="J187" s="6" t="s">
        <v>4453</v>
      </c>
      <c r="K187" s="51">
        <v>0</v>
      </c>
      <c r="L187" s="6" t="s">
        <v>4446</v>
      </c>
      <c r="M187" s="6" t="s">
        <v>4453</v>
      </c>
      <c r="N187" s="6">
        <v>3</v>
      </c>
      <c r="O187" s="6" t="s">
        <v>402</v>
      </c>
      <c r="P187" s="6" t="s">
        <v>402</v>
      </c>
    </row>
    <row r="188" spans="2:16" ht="23.15" customHeight="1">
      <c r="B188" s="109" t="s">
        <v>1438</v>
      </c>
      <c r="C188" s="109" t="s">
        <v>438</v>
      </c>
      <c r="D188" s="6" t="s">
        <v>909</v>
      </c>
      <c r="E188" s="6" t="s">
        <v>930</v>
      </c>
      <c r="F188" s="6" t="s">
        <v>465</v>
      </c>
      <c r="G188" s="51">
        <v>4.8080999999999999E-2</v>
      </c>
      <c r="H188" s="6">
        <v>2022</v>
      </c>
      <c r="I188" s="6" t="s">
        <v>4446</v>
      </c>
      <c r="J188" s="6" t="s">
        <v>4453</v>
      </c>
      <c r="K188" s="51">
        <v>0</v>
      </c>
      <c r="L188" s="6" t="s">
        <v>4446</v>
      </c>
      <c r="M188" s="6" t="s">
        <v>4453</v>
      </c>
      <c r="N188" s="6">
        <v>3</v>
      </c>
      <c r="O188" s="6" t="s">
        <v>402</v>
      </c>
      <c r="P188" s="6" t="s">
        <v>402</v>
      </c>
    </row>
    <row r="189" spans="2:16" ht="23.15" customHeight="1">
      <c r="B189" s="109" t="s">
        <v>1438</v>
      </c>
      <c r="C189" s="109" t="s">
        <v>438</v>
      </c>
      <c r="D189" s="6" t="s">
        <v>909</v>
      </c>
      <c r="E189" s="6" t="s">
        <v>930</v>
      </c>
      <c r="F189" s="6" t="s">
        <v>4439</v>
      </c>
      <c r="G189" s="51">
        <v>1.6834999999999999E-2</v>
      </c>
      <c r="H189" s="6">
        <v>2022</v>
      </c>
      <c r="I189" s="6" t="s">
        <v>4448</v>
      </c>
      <c r="J189" s="6" t="s">
        <v>4453</v>
      </c>
      <c r="K189" s="51">
        <v>0</v>
      </c>
      <c r="L189" s="6" t="s">
        <v>4448</v>
      </c>
      <c r="M189" s="6" t="s">
        <v>4453</v>
      </c>
      <c r="N189" s="6">
        <v>3</v>
      </c>
      <c r="O189" s="6" t="s">
        <v>402</v>
      </c>
      <c r="P189" s="6" t="s">
        <v>402</v>
      </c>
    </row>
    <row r="190" spans="2:16" ht="23.15" customHeight="1">
      <c r="B190" s="109" t="s">
        <v>1438</v>
      </c>
      <c r="C190" s="109" t="s">
        <v>438</v>
      </c>
      <c r="D190" s="6" t="s">
        <v>909</v>
      </c>
      <c r="E190" s="6" t="s">
        <v>930</v>
      </c>
      <c r="F190" s="6" t="s">
        <v>4439</v>
      </c>
      <c r="G190" s="51">
        <v>6.4265000000000003E-2</v>
      </c>
      <c r="H190" s="6">
        <v>2022</v>
      </c>
      <c r="I190" s="6" t="s">
        <v>4448</v>
      </c>
      <c r="J190" s="6" t="s">
        <v>4453</v>
      </c>
      <c r="K190" s="51">
        <v>0</v>
      </c>
      <c r="L190" s="6" t="s">
        <v>4448</v>
      </c>
      <c r="M190" s="6" t="s">
        <v>4453</v>
      </c>
      <c r="N190" s="6">
        <v>3</v>
      </c>
      <c r="O190" s="6" t="s">
        <v>402</v>
      </c>
      <c r="P190" s="6" t="s">
        <v>402</v>
      </c>
    </row>
    <row r="191" spans="2:16" ht="23.15" customHeight="1">
      <c r="B191" s="109" t="s">
        <v>1438</v>
      </c>
      <c r="C191" s="109" t="s">
        <v>438</v>
      </c>
      <c r="D191" s="6" t="s">
        <v>909</v>
      </c>
      <c r="E191" s="6" t="s">
        <v>930</v>
      </c>
      <c r="F191" s="6" t="s">
        <v>4439</v>
      </c>
      <c r="G191" s="51">
        <v>2.9377E-2</v>
      </c>
      <c r="H191" s="6">
        <v>2022</v>
      </c>
      <c r="I191" s="6" t="s">
        <v>4448</v>
      </c>
      <c r="J191" s="6" t="s">
        <v>4453</v>
      </c>
      <c r="K191" s="51">
        <v>0</v>
      </c>
      <c r="L191" s="6" t="s">
        <v>4448</v>
      </c>
      <c r="M191" s="6" t="s">
        <v>4453</v>
      </c>
      <c r="N191" s="6">
        <v>3</v>
      </c>
      <c r="O191" s="6" t="s">
        <v>402</v>
      </c>
      <c r="P191" s="6" t="s">
        <v>402</v>
      </c>
    </row>
    <row r="192" spans="2:16" ht="23.15" customHeight="1">
      <c r="B192" s="109" t="s">
        <v>1438</v>
      </c>
      <c r="C192" s="109" t="s">
        <v>438</v>
      </c>
      <c r="D192" s="6" t="s">
        <v>909</v>
      </c>
      <c r="E192" s="6" t="s">
        <v>930</v>
      </c>
      <c r="F192" s="6" t="s">
        <v>4439</v>
      </c>
      <c r="G192" s="51">
        <v>6.4399999999999999E-2</v>
      </c>
      <c r="H192" s="6">
        <v>2022</v>
      </c>
      <c r="I192" s="6" t="s">
        <v>4446</v>
      </c>
      <c r="J192" s="6" t="s">
        <v>4453</v>
      </c>
      <c r="K192" s="51">
        <v>0</v>
      </c>
      <c r="L192" s="6" t="s">
        <v>4446</v>
      </c>
      <c r="M192" s="6" t="s">
        <v>4453</v>
      </c>
      <c r="N192" s="6">
        <v>3</v>
      </c>
      <c r="O192" s="6" t="s">
        <v>402</v>
      </c>
      <c r="P192" s="6" t="s">
        <v>402</v>
      </c>
    </row>
    <row r="193" spans="2:16" ht="23.15" customHeight="1">
      <c r="B193" s="109" t="s">
        <v>1438</v>
      </c>
      <c r="C193" s="109" t="s">
        <v>438</v>
      </c>
      <c r="D193" s="6" t="s">
        <v>909</v>
      </c>
      <c r="E193" s="6" t="s">
        <v>930</v>
      </c>
      <c r="F193" s="6" t="s">
        <v>4447</v>
      </c>
      <c r="G193" s="51">
        <v>0.26686900000000002</v>
      </c>
      <c r="H193" s="6">
        <v>2022</v>
      </c>
      <c r="I193" s="6" t="s">
        <v>628</v>
      </c>
      <c r="J193" s="6" t="s">
        <v>4443</v>
      </c>
      <c r="K193" s="51">
        <v>0</v>
      </c>
      <c r="L193" s="6" t="s">
        <v>628</v>
      </c>
      <c r="M193" s="6" t="s">
        <v>4443</v>
      </c>
      <c r="N193" s="6">
        <v>4</v>
      </c>
      <c r="O193" s="6" t="s">
        <v>402</v>
      </c>
      <c r="P193" s="6" t="s">
        <v>402</v>
      </c>
    </row>
    <row r="194" spans="2:16" ht="23.15" customHeight="1">
      <c r="B194" s="109" t="s">
        <v>1438</v>
      </c>
      <c r="C194" s="109" t="s">
        <v>438</v>
      </c>
      <c r="D194" s="6" t="s">
        <v>909</v>
      </c>
      <c r="E194" s="6" t="s">
        <v>930</v>
      </c>
      <c r="F194" s="6" t="s">
        <v>439</v>
      </c>
      <c r="G194" s="51">
        <v>0.42249999999999999</v>
      </c>
      <c r="H194" s="6">
        <v>2022</v>
      </c>
      <c r="I194" s="6" t="s">
        <v>4442</v>
      </c>
      <c r="J194" s="6" t="s">
        <v>4443</v>
      </c>
      <c r="K194" s="51">
        <v>0</v>
      </c>
      <c r="L194" s="6" t="s">
        <v>4442</v>
      </c>
      <c r="M194" s="6" t="s">
        <v>4443</v>
      </c>
      <c r="N194" s="6">
        <v>4</v>
      </c>
      <c r="O194" s="6" t="s">
        <v>402</v>
      </c>
      <c r="P194" s="6" t="s">
        <v>402</v>
      </c>
    </row>
    <row r="195" spans="2:16" ht="23.15" customHeight="1">
      <c r="B195" s="109" t="s">
        <v>1438</v>
      </c>
      <c r="C195" s="109" t="s">
        <v>438</v>
      </c>
      <c r="D195" s="6" t="s">
        <v>909</v>
      </c>
      <c r="E195" s="6" t="s">
        <v>930</v>
      </c>
      <c r="F195" s="6" t="s">
        <v>439</v>
      </c>
      <c r="G195" s="51">
        <v>0.43886999999999998</v>
      </c>
      <c r="H195" s="6">
        <v>2022</v>
      </c>
      <c r="I195" s="6" t="s">
        <v>4442</v>
      </c>
      <c r="J195" s="6" t="s">
        <v>4443</v>
      </c>
      <c r="K195" s="51">
        <v>0</v>
      </c>
      <c r="L195" s="6" t="s">
        <v>4442</v>
      </c>
      <c r="M195" s="6" t="s">
        <v>4443</v>
      </c>
      <c r="N195" s="6">
        <v>4</v>
      </c>
      <c r="O195" s="6" t="s">
        <v>402</v>
      </c>
      <c r="P195" s="6" t="s">
        <v>402</v>
      </c>
    </row>
    <row r="196" spans="2:16" ht="23.15" customHeight="1">
      <c r="B196" s="109" t="s">
        <v>1438</v>
      </c>
      <c r="C196" s="109" t="s">
        <v>438</v>
      </c>
      <c r="D196" s="6" t="s">
        <v>909</v>
      </c>
      <c r="E196" s="6" t="s">
        <v>930</v>
      </c>
      <c r="F196" s="6" t="s">
        <v>439</v>
      </c>
      <c r="G196" s="51">
        <v>0.42249799999999998</v>
      </c>
      <c r="H196" s="6">
        <v>2022</v>
      </c>
      <c r="I196" s="6" t="s">
        <v>4442</v>
      </c>
      <c r="J196" s="6" t="s">
        <v>4443</v>
      </c>
      <c r="K196" s="51">
        <v>0</v>
      </c>
      <c r="L196" s="6" t="s">
        <v>4442</v>
      </c>
      <c r="M196" s="6" t="s">
        <v>4443</v>
      </c>
      <c r="N196" s="6">
        <v>4</v>
      </c>
      <c r="O196" s="6" t="s">
        <v>402</v>
      </c>
      <c r="P196" s="6" t="s">
        <v>402</v>
      </c>
    </row>
    <row r="197" spans="2:16" ht="23.15" customHeight="1">
      <c r="B197" s="109" t="s">
        <v>1438</v>
      </c>
      <c r="C197" s="109" t="s">
        <v>438</v>
      </c>
      <c r="D197" s="6" t="s">
        <v>909</v>
      </c>
      <c r="E197" s="6" t="s">
        <v>930</v>
      </c>
      <c r="F197" s="6" t="s">
        <v>439</v>
      </c>
      <c r="G197" s="51">
        <v>0.425153</v>
      </c>
      <c r="H197" s="6">
        <v>2022</v>
      </c>
      <c r="I197" s="6" t="s">
        <v>4442</v>
      </c>
      <c r="J197" s="6" t="s">
        <v>4443</v>
      </c>
      <c r="K197" s="51">
        <v>0</v>
      </c>
      <c r="L197" s="6" t="s">
        <v>4442</v>
      </c>
      <c r="M197" s="6" t="s">
        <v>4443</v>
      </c>
      <c r="N197" s="6">
        <v>4</v>
      </c>
      <c r="O197" s="6" t="s">
        <v>402</v>
      </c>
      <c r="P197" s="6" t="s">
        <v>402</v>
      </c>
    </row>
    <row r="198" spans="2:16" ht="23.15" customHeight="1">
      <c r="B198" s="109" t="s">
        <v>1438</v>
      </c>
      <c r="C198" s="109" t="s">
        <v>438</v>
      </c>
      <c r="D198" s="6" t="s">
        <v>909</v>
      </c>
      <c r="E198" s="6" t="s">
        <v>930</v>
      </c>
      <c r="F198" s="6" t="s">
        <v>439</v>
      </c>
      <c r="G198" s="51">
        <v>0.42249900000000001</v>
      </c>
      <c r="H198" s="6">
        <v>2022</v>
      </c>
      <c r="I198" s="6" t="s">
        <v>4451</v>
      </c>
      <c r="J198" s="6" t="s">
        <v>4443</v>
      </c>
      <c r="K198" s="51">
        <v>0</v>
      </c>
      <c r="L198" s="6" t="s">
        <v>4451</v>
      </c>
      <c r="M198" s="6" t="s">
        <v>4443</v>
      </c>
      <c r="N198" s="6">
        <v>4</v>
      </c>
      <c r="O198" s="6" t="s">
        <v>402</v>
      </c>
      <c r="P198" s="6" t="s">
        <v>402</v>
      </c>
    </row>
    <row r="199" spans="2:16" ht="23.15" customHeight="1">
      <c r="B199" s="109" t="s">
        <v>1438</v>
      </c>
      <c r="C199" s="109" t="s">
        <v>438</v>
      </c>
      <c r="D199" s="6" t="s">
        <v>909</v>
      </c>
      <c r="E199" s="6" t="s">
        <v>930</v>
      </c>
      <c r="F199" s="6" t="s">
        <v>439</v>
      </c>
      <c r="G199" s="51">
        <v>0.42249999999999999</v>
      </c>
      <c r="H199" s="6">
        <v>2022</v>
      </c>
      <c r="I199" s="6" t="s">
        <v>4451</v>
      </c>
      <c r="J199" s="6" t="s">
        <v>4443</v>
      </c>
      <c r="K199" s="51">
        <v>0</v>
      </c>
      <c r="L199" s="6" t="s">
        <v>4451</v>
      </c>
      <c r="M199" s="6" t="s">
        <v>4443</v>
      </c>
      <c r="N199" s="6">
        <v>4</v>
      </c>
      <c r="O199" s="6" t="s">
        <v>402</v>
      </c>
      <c r="P199" s="6" t="s">
        <v>402</v>
      </c>
    </row>
    <row r="200" spans="2:16" ht="23.15" customHeight="1">
      <c r="B200" s="109" t="s">
        <v>1438</v>
      </c>
      <c r="C200" s="109" t="s">
        <v>438</v>
      </c>
      <c r="D200" s="6" t="s">
        <v>909</v>
      </c>
      <c r="E200" s="6" t="s">
        <v>930</v>
      </c>
      <c r="F200" s="6" t="s">
        <v>439</v>
      </c>
      <c r="G200" s="51">
        <v>0.42336600000000002</v>
      </c>
      <c r="H200" s="6">
        <v>2022</v>
      </c>
      <c r="I200" s="6" t="s">
        <v>4451</v>
      </c>
      <c r="J200" s="6" t="s">
        <v>4443</v>
      </c>
      <c r="K200" s="51">
        <v>0</v>
      </c>
      <c r="L200" s="6" t="s">
        <v>4451</v>
      </c>
      <c r="M200" s="6" t="s">
        <v>4443</v>
      </c>
      <c r="N200" s="6">
        <v>4</v>
      </c>
      <c r="O200" s="6" t="s">
        <v>402</v>
      </c>
      <c r="P200" s="6" t="s">
        <v>402</v>
      </c>
    </row>
    <row r="201" spans="2:16" ht="23.15" customHeight="1">
      <c r="B201" s="109" t="s">
        <v>1438</v>
      </c>
      <c r="C201" s="109" t="s">
        <v>438</v>
      </c>
      <c r="D201" s="6" t="s">
        <v>909</v>
      </c>
      <c r="E201" s="6" t="s">
        <v>930</v>
      </c>
      <c r="F201" s="6" t="s">
        <v>931</v>
      </c>
      <c r="G201" s="51">
        <v>0.12153</v>
      </c>
      <c r="H201" s="6">
        <v>2022</v>
      </c>
      <c r="I201" s="6" t="s">
        <v>628</v>
      </c>
      <c r="J201" s="6" t="s">
        <v>4443</v>
      </c>
      <c r="K201" s="51">
        <v>0</v>
      </c>
      <c r="L201" s="6" t="s">
        <v>628</v>
      </c>
      <c r="M201" s="6" t="s">
        <v>4443</v>
      </c>
      <c r="N201" s="6">
        <v>4</v>
      </c>
      <c r="O201" s="6" t="s">
        <v>402</v>
      </c>
      <c r="P201" s="6" t="s">
        <v>402</v>
      </c>
    </row>
    <row r="202" spans="2:16" ht="23.15" customHeight="1">
      <c r="B202" s="109" t="s">
        <v>1438</v>
      </c>
      <c r="C202" s="109" t="s">
        <v>438</v>
      </c>
      <c r="D202" s="6" t="s">
        <v>909</v>
      </c>
      <c r="E202" s="6" t="s">
        <v>930</v>
      </c>
      <c r="F202" s="6" t="s">
        <v>439</v>
      </c>
      <c r="G202" s="51">
        <v>0.42250100000000002</v>
      </c>
      <c r="H202" s="6">
        <v>2022</v>
      </c>
      <c r="I202" s="6" t="s">
        <v>4451</v>
      </c>
      <c r="J202" s="6" t="s">
        <v>4443</v>
      </c>
      <c r="K202" s="51">
        <v>0</v>
      </c>
      <c r="L202" s="6" t="s">
        <v>4451</v>
      </c>
      <c r="M202" s="6" t="s">
        <v>4443</v>
      </c>
      <c r="N202" s="6">
        <v>4</v>
      </c>
      <c r="O202" s="6" t="s">
        <v>402</v>
      </c>
      <c r="P202" s="6" t="s">
        <v>402</v>
      </c>
    </row>
    <row r="203" spans="2:16" ht="23.15" customHeight="1">
      <c r="B203" s="109" t="s">
        <v>1438</v>
      </c>
      <c r="C203" s="109" t="s">
        <v>438</v>
      </c>
      <c r="D203" s="6" t="s">
        <v>909</v>
      </c>
      <c r="E203" s="6" t="s">
        <v>930</v>
      </c>
      <c r="F203" s="6" t="s">
        <v>439</v>
      </c>
      <c r="G203" s="51">
        <v>0.42249900000000001</v>
      </c>
      <c r="H203" s="6">
        <v>2022</v>
      </c>
      <c r="I203" s="6" t="s">
        <v>4451</v>
      </c>
      <c r="J203" s="6" t="s">
        <v>4443</v>
      </c>
      <c r="K203" s="51">
        <v>0</v>
      </c>
      <c r="L203" s="6" t="s">
        <v>4451</v>
      </c>
      <c r="M203" s="6" t="s">
        <v>4443</v>
      </c>
      <c r="N203" s="6">
        <v>4</v>
      </c>
      <c r="O203" s="6" t="s">
        <v>402</v>
      </c>
      <c r="P203" s="6" t="s">
        <v>402</v>
      </c>
    </row>
    <row r="204" spans="2:16" ht="23.15" customHeight="1">
      <c r="B204" s="109" t="s">
        <v>1438</v>
      </c>
      <c r="C204" s="109" t="s">
        <v>438</v>
      </c>
      <c r="D204" s="6" t="s">
        <v>909</v>
      </c>
      <c r="E204" s="6" t="s">
        <v>930</v>
      </c>
      <c r="F204" s="6" t="s">
        <v>439</v>
      </c>
      <c r="G204" s="51">
        <v>0.42706499999999997</v>
      </c>
      <c r="H204" s="6">
        <v>2022</v>
      </c>
      <c r="I204" s="6" t="s">
        <v>4451</v>
      </c>
      <c r="J204" s="6" t="s">
        <v>4443</v>
      </c>
      <c r="K204" s="51">
        <v>0</v>
      </c>
      <c r="L204" s="6" t="s">
        <v>4451</v>
      </c>
      <c r="M204" s="6" t="s">
        <v>4443</v>
      </c>
      <c r="N204" s="6">
        <v>4</v>
      </c>
      <c r="O204" s="6" t="s">
        <v>402</v>
      </c>
      <c r="P204" s="6" t="s">
        <v>402</v>
      </c>
    </row>
    <row r="205" spans="2:16" ht="23.15" customHeight="1">
      <c r="B205" s="109" t="s">
        <v>1438</v>
      </c>
      <c r="C205" s="109" t="s">
        <v>438</v>
      </c>
      <c r="D205" s="6" t="s">
        <v>909</v>
      </c>
      <c r="E205" s="6" t="s">
        <v>930</v>
      </c>
      <c r="F205" s="6" t="s">
        <v>439</v>
      </c>
      <c r="G205" s="51">
        <v>0.42249999999999999</v>
      </c>
      <c r="H205" s="6">
        <v>2022</v>
      </c>
      <c r="I205" s="6" t="s">
        <v>4451</v>
      </c>
      <c r="J205" s="6" t="s">
        <v>4443</v>
      </c>
      <c r="K205" s="51">
        <v>0</v>
      </c>
      <c r="L205" s="6" t="s">
        <v>4451</v>
      </c>
      <c r="M205" s="6" t="s">
        <v>4443</v>
      </c>
      <c r="N205" s="6">
        <v>4</v>
      </c>
      <c r="O205" s="6" t="s">
        <v>402</v>
      </c>
      <c r="P205" s="6" t="s">
        <v>402</v>
      </c>
    </row>
    <row r="206" spans="2:16" ht="23.15" customHeight="1">
      <c r="B206" s="109" t="s">
        <v>1438</v>
      </c>
      <c r="C206" s="109" t="s">
        <v>438</v>
      </c>
      <c r="D206" s="6" t="s">
        <v>909</v>
      </c>
      <c r="E206" s="6" t="s">
        <v>930</v>
      </c>
      <c r="F206" s="6" t="s">
        <v>439</v>
      </c>
      <c r="G206" s="51">
        <v>0.42357600000000001</v>
      </c>
      <c r="H206" s="6">
        <v>2022</v>
      </c>
      <c r="I206" s="6" t="s">
        <v>4451</v>
      </c>
      <c r="J206" s="6" t="s">
        <v>4443</v>
      </c>
      <c r="K206" s="51">
        <v>0</v>
      </c>
      <c r="L206" s="6" t="s">
        <v>4451</v>
      </c>
      <c r="M206" s="6" t="s">
        <v>4443</v>
      </c>
      <c r="N206" s="6">
        <v>4</v>
      </c>
      <c r="O206" s="6" t="s">
        <v>402</v>
      </c>
      <c r="P206" s="6" t="s">
        <v>402</v>
      </c>
    </row>
    <row r="207" spans="2:16" ht="23.15" customHeight="1">
      <c r="B207" s="109" t="s">
        <v>1438</v>
      </c>
      <c r="C207" s="109" t="s">
        <v>438</v>
      </c>
      <c r="D207" s="6" t="s">
        <v>909</v>
      </c>
      <c r="E207" s="6" t="s">
        <v>930</v>
      </c>
      <c r="F207" s="6" t="s">
        <v>931</v>
      </c>
      <c r="G207" s="51">
        <v>6.4380000000000001E-3</v>
      </c>
      <c r="H207" s="6">
        <v>2022</v>
      </c>
      <c r="I207" s="6" t="s">
        <v>4442</v>
      </c>
      <c r="J207" s="6" t="s">
        <v>627</v>
      </c>
      <c r="K207" s="51">
        <v>0</v>
      </c>
      <c r="L207" s="6" t="s">
        <v>4442</v>
      </c>
      <c r="M207" s="6" t="s">
        <v>627</v>
      </c>
      <c r="N207" s="6">
        <v>3</v>
      </c>
      <c r="O207" s="6" t="s">
        <v>402</v>
      </c>
      <c r="P207" s="6" t="s">
        <v>402</v>
      </c>
    </row>
    <row r="208" spans="2:16" ht="23.15" customHeight="1">
      <c r="B208" s="109" t="s">
        <v>1438</v>
      </c>
      <c r="C208" s="109" t="s">
        <v>438</v>
      </c>
      <c r="D208" s="6" t="s">
        <v>909</v>
      </c>
      <c r="E208" s="6" t="s">
        <v>930</v>
      </c>
      <c r="F208" s="6" t="s">
        <v>931</v>
      </c>
      <c r="G208" s="51">
        <v>0.19292899999999999</v>
      </c>
      <c r="H208" s="6">
        <v>2022</v>
      </c>
      <c r="I208" s="6" t="s">
        <v>4442</v>
      </c>
      <c r="J208" s="6" t="s">
        <v>4443</v>
      </c>
      <c r="K208" s="51">
        <v>0</v>
      </c>
      <c r="L208" s="6" t="s">
        <v>4442</v>
      </c>
      <c r="M208" s="6" t="s">
        <v>4443</v>
      </c>
      <c r="N208" s="6">
        <v>4</v>
      </c>
      <c r="O208" s="6" t="s">
        <v>402</v>
      </c>
      <c r="P208" s="6" t="s">
        <v>402</v>
      </c>
    </row>
    <row r="209" spans="2:16" ht="23.15" customHeight="1">
      <c r="B209" s="109" t="s">
        <v>1438</v>
      </c>
      <c r="C209" s="109" t="s">
        <v>438</v>
      </c>
      <c r="D209" s="6" t="s">
        <v>909</v>
      </c>
      <c r="E209" s="6" t="s">
        <v>930</v>
      </c>
      <c r="F209" s="6" t="s">
        <v>931</v>
      </c>
      <c r="G209" s="51">
        <v>0.43777199999999999</v>
      </c>
      <c r="H209" s="6">
        <v>2022</v>
      </c>
      <c r="I209" s="6" t="s">
        <v>4442</v>
      </c>
      <c r="J209" s="6" t="s">
        <v>4443</v>
      </c>
      <c r="K209" s="51">
        <v>0</v>
      </c>
      <c r="L209" s="6" t="s">
        <v>4442</v>
      </c>
      <c r="M209" s="6" t="s">
        <v>4443</v>
      </c>
      <c r="N209" s="6">
        <v>4</v>
      </c>
      <c r="O209" s="6" t="s">
        <v>402</v>
      </c>
      <c r="P209" s="6" t="s">
        <v>402</v>
      </c>
    </row>
    <row r="210" spans="2:16" ht="23.15" customHeight="1">
      <c r="B210" s="109" t="s">
        <v>1438</v>
      </c>
      <c r="C210" s="109" t="s">
        <v>438</v>
      </c>
      <c r="D210" s="6" t="s">
        <v>909</v>
      </c>
      <c r="E210" s="6" t="s">
        <v>930</v>
      </c>
      <c r="F210" s="6" t="s">
        <v>2486</v>
      </c>
      <c r="G210" s="51">
        <v>0.42250100000000002</v>
      </c>
      <c r="H210" s="6">
        <v>2022</v>
      </c>
      <c r="I210" s="6" t="s">
        <v>4461</v>
      </c>
      <c r="J210" s="6" t="s">
        <v>4462</v>
      </c>
      <c r="K210" s="51">
        <v>0</v>
      </c>
      <c r="L210" s="6" t="s">
        <v>4461</v>
      </c>
      <c r="M210" s="6" t="s">
        <v>4462</v>
      </c>
      <c r="N210" s="6">
        <v>4</v>
      </c>
      <c r="O210" s="6" t="s">
        <v>402</v>
      </c>
      <c r="P210" s="6" t="s">
        <v>402</v>
      </c>
    </row>
    <row r="211" spans="2:16" ht="23.15" customHeight="1">
      <c r="B211" s="109" t="s">
        <v>1438</v>
      </c>
      <c r="C211" s="109" t="s">
        <v>438</v>
      </c>
      <c r="D211" s="6" t="s">
        <v>909</v>
      </c>
      <c r="E211" s="6" t="s">
        <v>930</v>
      </c>
      <c r="F211" s="6" t="s">
        <v>931</v>
      </c>
      <c r="G211" s="51">
        <v>0.45723000000000003</v>
      </c>
      <c r="H211" s="6">
        <v>2022</v>
      </c>
      <c r="I211" s="6" t="s">
        <v>4455</v>
      </c>
      <c r="J211" s="6" t="s">
        <v>4443</v>
      </c>
      <c r="K211" s="51">
        <v>0</v>
      </c>
      <c r="L211" s="6" t="s">
        <v>4455</v>
      </c>
      <c r="M211" s="6" t="s">
        <v>4443</v>
      </c>
      <c r="N211" s="6">
        <v>4</v>
      </c>
      <c r="O211" s="6" t="s">
        <v>402</v>
      </c>
      <c r="P211" s="6" t="s">
        <v>402</v>
      </c>
    </row>
    <row r="212" spans="2:16" ht="23.15" customHeight="1">
      <c r="B212" s="109" t="s">
        <v>1438</v>
      </c>
      <c r="C212" s="109" t="s">
        <v>438</v>
      </c>
      <c r="D212" s="6" t="s">
        <v>909</v>
      </c>
      <c r="E212" s="6" t="s">
        <v>930</v>
      </c>
      <c r="F212" s="6" t="s">
        <v>931</v>
      </c>
      <c r="G212" s="51">
        <v>0.239949</v>
      </c>
      <c r="H212" s="6">
        <v>2022</v>
      </c>
      <c r="I212" s="6" t="s">
        <v>4455</v>
      </c>
      <c r="J212" s="6" t="s">
        <v>4443</v>
      </c>
      <c r="K212" s="51">
        <v>0</v>
      </c>
      <c r="L212" s="6" t="s">
        <v>4455</v>
      </c>
      <c r="M212" s="6" t="s">
        <v>4443</v>
      </c>
      <c r="N212" s="6">
        <v>4</v>
      </c>
      <c r="O212" s="6" t="s">
        <v>402</v>
      </c>
      <c r="P212" s="6" t="s">
        <v>402</v>
      </c>
    </row>
    <row r="213" spans="2:16" ht="23.15" customHeight="1">
      <c r="B213" s="109" t="s">
        <v>1438</v>
      </c>
      <c r="C213" s="109" t="s">
        <v>438</v>
      </c>
      <c r="D213" s="6" t="s">
        <v>909</v>
      </c>
      <c r="E213" s="6" t="s">
        <v>930</v>
      </c>
      <c r="F213" s="6" t="s">
        <v>439</v>
      </c>
      <c r="G213" s="51">
        <v>7.5440000000000004E-3</v>
      </c>
      <c r="H213" s="6">
        <v>2022</v>
      </c>
      <c r="I213" s="6" t="s">
        <v>628</v>
      </c>
      <c r="J213" s="6" t="s">
        <v>4443</v>
      </c>
      <c r="K213" s="51">
        <v>0</v>
      </c>
      <c r="L213" s="6" t="s">
        <v>628</v>
      </c>
      <c r="M213" s="6" t="s">
        <v>4443</v>
      </c>
      <c r="N213" s="6">
        <v>4</v>
      </c>
      <c r="O213" s="6" t="s">
        <v>402</v>
      </c>
      <c r="P213" s="6" t="s">
        <v>402</v>
      </c>
    </row>
    <row r="214" spans="2:16" ht="23.15" customHeight="1">
      <c r="B214" s="109" t="s">
        <v>1438</v>
      </c>
      <c r="C214" s="109" t="s">
        <v>438</v>
      </c>
      <c r="D214" s="6" t="s">
        <v>909</v>
      </c>
      <c r="E214" s="6" t="s">
        <v>930</v>
      </c>
      <c r="F214" s="6" t="s">
        <v>439</v>
      </c>
      <c r="G214" s="51">
        <v>0.42319800000000002</v>
      </c>
      <c r="H214" s="6">
        <v>2022</v>
      </c>
      <c r="I214" s="6" t="s">
        <v>628</v>
      </c>
      <c r="J214" s="6" t="s">
        <v>4443</v>
      </c>
      <c r="K214" s="51">
        <v>0</v>
      </c>
      <c r="L214" s="6" t="s">
        <v>628</v>
      </c>
      <c r="M214" s="6" t="s">
        <v>4443</v>
      </c>
      <c r="N214" s="6">
        <v>4</v>
      </c>
      <c r="O214" s="6" t="s">
        <v>402</v>
      </c>
      <c r="P214" s="6" t="s">
        <v>402</v>
      </c>
    </row>
    <row r="215" spans="2:16" ht="23.15" customHeight="1">
      <c r="B215" s="109" t="s">
        <v>1438</v>
      </c>
      <c r="C215" s="109" t="s">
        <v>438</v>
      </c>
      <c r="D215" s="6" t="s">
        <v>909</v>
      </c>
      <c r="E215" s="6" t="s">
        <v>930</v>
      </c>
      <c r="F215" s="6" t="s">
        <v>439</v>
      </c>
      <c r="G215" s="51">
        <v>0.39534900000000001</v>
      </c>
      <c r="H215" s="6">
        <v>2022</v>
      </c>
      <c r="I215" s="6" t="s">
        <v>4451</v>
      </c>
      <c r="J215" s="6" t="s">
        <v>4443</v>
      </c>
      <c r="K215" s="51">
        <v>0</v>
      </c>
      <c r="L215" s="6" t="s">
        <v>4451</v>
      </c>
      <c r="M215" s="6" t="s">
        <v>4443</v>
      </c>
      <c r="N215" s="6">
        <v>4</v>
      </c>
      <c r="O215" s="6" t="s">
        <v>402</v>
      </c>
      <c r="P215" s="6" t="s">
        <v>402</v>
      </c>
    </row>
    <row r="216" spans="2:16" ht="23.15" customHeight="1">
      <c r="B216" s="109" t="s">
        <v>1438</v>
      </c>
      <c r="C216" s="109" t="s">
        <v>438</v>
      </c>
      <c r="D216" s="6" t="s">
        <v>909</v>
      </c>
      <c r="E216" s="6" t="s">
        <v>930</v>
      </c>
      <c r="F216" s="6" t="s">
        <v>439</v>
      </c>
      <c r="G216" s="51">
        <v>0.422649</v>
      </c>
      <c r="H216" s="6">
        <v>2022</v>
      </c>
      <c r="I216" s="6" t="s">
        <v>4451</v>
      </c>
      <c r="J216" s="6" t="s">
        <v>4443</v>
      </c>
      <c r="K216" s="51">
        <v>0</v>
      </c>
      <c r="L216" s="6" t="s">
        <v>4451</v>
      </c>
      <c r="M216" s="6" t="s">
        <v>4443</v>
      </c>
      <c r="N216" s="6">
        <v>4</v>
      </c>
      <c r="O216" s="6" t="s">
        <v>402</v>
      </c>
      <c r="P216" s="6" t="s">
        <v>402</v>
      </c>
    </row>
    <row r="217" spans="2:16" ht="23.15" customHeight="1">
      <c r="B217" s="109" t="s">
        <v>1438</v>
      </c>
      <c r="C217" s="109" t="s">
        <v>438</v>
      </c>
      <c r="D217" s="6" t="s">
        <v>909</v>
      </c>
      <c r="E217" s="6" t="s">
        <v>930</v>
      </c>
      <c r="F217" s="6" t="s">
        <v>439</v>
      </c>
      <c r="G217" s="51">
        <v>0.42249900000000001</v>
      </c>
      <c r="H217" s="6">
        <v>2022</v>
      </c>
      <c r="I217" s="6" t="s">
        <v>4451</v>
      </c>
      <c r="J217" s="6" t="s">
        <v>4443</v>
      </c>
      <c r="K217" s="51">
        <v>0</v>
      </c>
      <c r="L217" s="6" t="s">
        <v>4451</v>
      </c>
      <c r="M217" s="6" t="s">
        <v>4443</v>
      </c>
      <c r="N217" s="6">
        <v>4</v>
      </c>
      <c r="O217" s="6" t="s">
        <v>402</v>
      </c>
      <c r="P217" s="6" t="s">
        <v>402</v>
      </c>
    </row>
    <row r="218" spans="2:16" ht="23.15" customHeight="1">
      <c r="B218" s="109" t="s">
        <v>1438</v>
      </c>
      <c r="C218" s="109" t="s">
        <v>438</v>
      </c>
      <c r="D218" s="6" t="s">
        <v>909</v>
      </c>
      <c r="E218" s="6" t="s">
        <v>930</v>
      </c>
      <c r="F218" s="6" t="s">
        <v>439</v>
      </c>
      <c r="G218" s="51">
        <v>0.42286000000000001</v>
      </c>
      <c r="H218" s="6">
        <v>2022</v>
      </c>
      <c r="I218" s="6" t="s">
        <v>4451</v>
      </c>
      <c r="J218" s="6" t="s">
        <v>4443</v>
      </c>
      <c r="K218" s="51">
        <v>0</v>
      </c>
      <c r="L218" s="6" t="s">
        <v>4451</v>
      </c>
      <c r="M218" s="6" t="s">
        <v>4443</v>
      </c>
      <c r="N218" s="6">
        <v>4</v>
      </c>
      <c r="O218" s="6" t="s">
        <v>402</v>
      </c>
      <c r="P218" s="6" t="s">
        <v>402</v>
      </c>
    </row>
    <row r="219" spans="2:16" ht="23.15" customHeight="1">
      <c r="B219" s="109" t="s">
        <v>1438</v>
      </c>
      <c r="C219" s="109" t="s">
        <v>438</v>
      </c>
      <c r="D219" s="6" t="s">
        <v>909</v>
      </c>
      <c r="E219" s="6" t="s">
        <v>930</v>
      </c>
      <c r="F219" s="6" t="s">
        <v>439</v>
      </c>
      <c r="G219" s="51">
        <v>0.41503200000000001</v>
      </c>
      <c r="H219" s="6">
        <v>2022</v>
      </c>
      <c r="I219" s="6" t="s">
        <v>4451</v>
      </c>
      <c r="J219" s="6" t="s">
        <v>4443</v>
      </c>
      <c r="K219" s="51">
        <v>0</v>
      </c>
      <c r="L219" s="6" t="s">
        <v>4451</v>
      </c>
      <c r="M219" s="6" t="s">
        <v>4443</v>
      </c>
      <c r="N219" s="6">
        <v>4</v>
      </c>
      <c r="O219" s="6" t="s">
        <v>402</v>
      </c>
      <c r="P219" s="6" t="s">
        <v>402</v>
      </c>
    </row>
    <row r="220" spans="2:16" ht="23.15" customHeight="1">
      <c r="B220" s="109" t="s">
        <v>1438</v>
      </c>
      <c r="C220" s="109" t="s">
        <v>438</v>
      </c>
      <c r="D220" s="6" t="s">
        <v>909</v>
      </c>
      <c r="E220" s="6" t="s">
        <v>930</v>
      </c>
      <c r="F220" s="6" t="s">
        <v>439</v>
      </c>
      <c r="G220" s="51">
        <v>0.42374000000000001</v>
      </c>
      <c r="H220" s="6">
        <v>2022</v>
      </c>
      <c r="I220" s="6" t="s">
        <v>4458</v>
      </c>
      <c r="J220" s="6" t="s">
        <v>4443</v>
      </c>
      <c r="K220" s="51">
        <v>0</v>
      </c>
      <c r="L220" s="6" t="s">
        <v>4458</v>
      </c>
      <c r="M220" s="6" t="s">
        <v>4443</v>
      </c>
      <c r="N220" s="6">
        <v>4</v>
      </c>
      <c r="O220" s="6" t="s">
        <v>402</v>
      </c>
      <c r="P220" s="6" t="s">
        <v>402</v>
      </c>
    </row>
    <row r="221" spans="2:16" ht="23.15" customHeight="1">
      <c r="B221" s="109" t="s">
        <v>1438</v>
      </c>
      <c r="C221" s="109" t="s">
        <v>438</v>
      </c>
      <c r="D221" s="6" t="s">
        <v>909</v>
      </c>
      <c r="E221" s="6" t="s">
        <v>930</v>
      </c>
      <c r="F221" s="6" t="s">
        <v>439</v>
      </c>
      <c r="G221" s="51">
        <v>0.423072</v>
      </c>
      <c r="H221" s="6">
        <v>2022</v>
      </c>
      <c r="I221" s="6" t="s">
        <v>4458</v>
      </c>
      <c r="J221" s="6" t="s">
        <v>4443</v>
      </c>
      <c r="K221" s="51">
        <v>0</v>
      </c>
      <c r="L221" s="6" t="s">
        <v>4458</v>
      </c>
      <c r="M221" s="6" t="s">
        <v>4443</v>
      </c>
      <c r="N221" s="6">
        <v>4</v>
      </c>
      <c r="O221" s="6" t="s">
        <v>402</v>
      </c>
      <c r="P221" s="6" t="s">
        <v>402</v>
      </c>
    </row>
    <row r="222" spans="2:16" ht="23.15" customHeight="1">
      <c r="B222" s="109" t="s">
        <v>1438</v>
      </c>
      <c r="C222" s="109" t="s">
        <v>438</v>
      </c>
      <c r="D222" s="6" t="s">
        <v>909</v>
      </c>
      <c r="E222" s="6" t="s">
        <v>930</v>
      </c>
      <c r="F222" s="6" t="s">
        <v>439</v>
      </c>
      <c r="G222" s="51">
        <v>0.42454500000000001</v>
      </c>
      <c r="H222" s="6">
        <v>2022</v>
      </c>
      <c r="I222" s="6" t="s">
        <v>4458</v>
      </c>
      <c r="J222" s="6" t="s">
        <v>4443</v>
      </c>
      <c r="K222" s="51">
        <v>0</v>
      </c>
      <c r="L222" s="6" t="s">
        <v>4458</v>
      </c>
      <c r="M222" s="6" t="s">
        <v>4443</v>
      </c>
      <c r="N222" s="6">
        <v>4</v>
      </c>
      <c r="O222" s="6" t="s">
        <v>402</v>
      </c>
      <c r="P222" s="6" t="s">
        <v>402</v>
      </c>
    </row>
    <row r="223" spans="2:16" ht="23.15" customHeight="1">
      <c r="B223" s="109" t="s">
        <v>1438</v>
      </c>
      <c r="C223" s="109" t="s">
        <v>438</v>
      </c>
      <c r="D223" s="6" t="s">
        <v>909</v>
      </c>
      <c r="E223" s="6" t="s">
        <v>930</v>
      </c>
      <c r="F223" s="6" t="s">
        <v>2486</v>
      </c>
      <c r="G223" s="51">
        <v>0.42249999999999999</v>
      </c>
      <c r="H223" s="6">
        <v>2022</v>
      </c>
      <c r="I223" s="6" t="s">
        <v>4461</v>
      </c>
      <c r="J223" s="6" t="s">
        <v>4462</v>
      </c>
      <c r="K223" s="51">
        <v>0</v>
      </c>
      <c r="L223" s="6" t="s">
        <v>4461</v>
      </c>
      <c r="M223" s="6" t="s">
        <v>4462</v>
      </c>
      <c r="N223" s="6">
        <v>4</v>
      </c>
      <c r="O223" s="6" t="s">
        <v>402</v>
      </c>
      <c r="P223" s="6" t="s">
        <v>402</v>
      </c>
    </row>
    <row r="224" spans="2:16" ht="23.15" customHeight="1">
      <c r="B224" s="109" t="s">
        <v>1438</v>
      </c>
      <c r="C224" s="109" t="s">
        <v>438</v>
      </c>
      <c r="D224" s="6" t="s">
        <v>909</v>
      </c>
      <c r="E224" s="6" t="s">
        <v>930</v>
      </c>
      <c r="F224" s="6" t="s">
        <v>2486</v>
      </c>
      <c r="G224" s="51">
        <v>0.32050600000000001</v>
      </c>
      <c r="H224" s="6">
        <v>2022</v>
      </c>
      <c r="I224" s="6" t="s">
        <v>4461</v>
      </c>
      <c r="J224" s="6" t="s">
        <v>4462</v>
      </c>
      <c r="K224" s="51">
        <v>0</v>
      </c>
      <c r="L224" s="6" t="s">
        <v>4461</v>
      </c>
      <c r="M224" s="6" t="s">
        <v>4462</v>
      </c>
      <c r="N224" s="6">
        <v>4</v>
      </c>
      <c r="O224" s="6" t="s">
        <v>402</v>
      </c>
      <c r="P224" s="6" t="s">
        <v>402</v>
      </c>
    </row>
    <row r="225" spans="2:16" ht="23.15" customHeight="1">
      <c r="B225" s="109" t="s">
        <v>1438</v>
      </c>
      <c r="C225" s="109" t="s">
        <v>438</v>
      </c>
      <c r="D225" s="6" t="s">
        <v>909</v>
      </c>
      <c r="E225" s="6" t="s">
        <v>930</v>
      </c>
      <c r="F225" s="6" t="s">
        <v>2486</v>
      </c>
      <c r="G225" s="51">
        <v>0.43101099999999998</v>
      </c>
      <c r="H225" s="6">
        <v>2022</v>
      </c>
      <c r="I225" s="6" t="s">
        <v>4455</v>
      </c>
      <c r="J225" s="6" t="s">
        <v>4443</v>
      </c>
      <c r="K225" s="51">
        <v>0</v>
      </c>
      <c r="L225" s="6" t="s">
        <v>4455</v>
      </c>
      <c r="M225" s="6" t="s">
        <v>4443</v>
      </c>
      <c r="N225" s="6">
        <v>4</v>
      </c>
      <c r="O225" s="6" t="s">
        <v>402</v>
      </c>
      <c r="P225" s="6" t="s">
        <v>402</v>
      </c>
    </row>
    <row r="226" spans="2:16" ht="23.15" customHeight="1">
      <c r="B226" s="109" t="s">
        <v>1438</v>
      </c>
      <c r="C226" s="109" t="s">
        <v>438</v>
      </c>
      <c r="D226" s="6" t="s">
        <v>909</v>
      </c>
      <c r="E226" s="6" t="s">
        <v>930</v>
      </c>
      <c r="F226" s="6" t="s">
        <v>439</v>
      </c>
      <c r="G226" s="51">
        <v>1.3594E-2</v>
      </c>
      <c r="H226" s="6">
        <v>2022</v>
      </c>
      <c r="I226" s="6" t="s">
        <v>4458</v>
      </c>
      <c r="J226" s="6" t="s">
        <v>4460</v>
      </c>
      <c r="K226" s="51">
        <v>0</v>
      </c>
      <c r="L226" s="6" t="s">
        <v>4458</v>
      </c>
      <c r="M226" s="6" t="s">
        <v>4460</v>
      </c>
      <c r="N226" s="6">
        <v>3</v>
      </c>
      <c r="O226" s="6" t="s">
        <v>402</v>
      </c>
      <c r="P226" s="6" t="s">
        <v>402</v>
      </c>
    </row>
    <row r="227" spans="2:16" ht="23.15" customHeight="1">
      <c r="B227" s="109" t="s">
        <v>1438</v>
      </c>
      <c r="C227" s="109" t="s">
        <v>438</v>
      </c>
      <c r="D227" s="6" t="s">
        <v>909</v>
      </c>
      <c r="E227" s="6" t="s">
        <v>930</v>
      </c>
      <c r="F227" s="6" t="s">
        <v>439</v>
      </c>
      <c r="G227" s="51">
        <v>1.1856999999999999E-2</v>
      </c>
      <c r="H227" s="6">
        <v>2022</v>
      </c>
      <c r="I227" s="6" t="s">
        <v>4458</v>
      </c>
      <c r="J227" s="6" t="s">
        <v>4460</v>
      </c>
      <c r="K227" s="51">
        <v>0</v>
      </c>
      <c r="L227" s="6" t="s">
        <v>4458</v>
      </c>
      <c r="M227" s="6" t="s">
        <v>4460</v>
      </c>
      <c r="N227" s="6">
        <v>3</v>
      </c>
      <c r="O227" s="6" t="s">
        <v>402</v>
      </c>
      <c r="P227" s="6" t="s">
        <v>402</v>
      </c>
    </row>
    <row r="228" spans="2:16" ht="23.15" customHeight="1">
      <c r="B228" s="109" t="s">
        <v>1438</v>
      </c>
      <c r="C228" s="109" t="s">
        <v>438</v>
      </c>
      <c r="D228" s="6" t="s">
        <v>909</v>
      </c>
      <c r="E228" s="6" t="s">
        <v>930</v>
      </c>
      <c r="F228" s="6" t="s">
        <v>439</v>
      </c>
      <c r="G228" s="51">
        <v>3.0308000000000002E-2</v>
      </c>
      <c r="H228" s="6">
        <v>2022</v>
      </c>
      <c r="I228" s="6" t="s">
        <v>4458</v>
      </c>
      <c r="J228" s="6" t="s">
        <v>4460</v>
      </c>
      <c r="K228" s="51">
        <v>0</v>
      </c>
      <c r="L228" s="6" t="s">
        <v>4458</v>
      </c>
      <c r="M228" s="6" t="s">
        <v>4460</v>
      </c>
      <c r="N228" s="6">
        <v>3</v>
      </c>
      <c r="O228" s="6" t="s">
        <v>402</v>
      </c>
      <c r="P228" s="6" t="s">
        <v>402</v>
      </c>
    </row>
    <row r="229" spans="2:16" ht="23.15" customHeight="1">
      <c r="B229" s="109" t="s">
        <v>1438</v>
      </c>
      <c r="C229" s="109" t="s">
        <v>438</v>
      </c>
      <c r="D229" s="6" t="s">
        <v>909</v>
      </c>
      <c r="E229" s="6" t="s">
        <v>930</v>
      </c>
      <c r="F229" s="6" t="s">
        <v>439</v>
      </c>
      <c r="G229" s="51">
        <v>0.42249900000000001</v>
      </c>
      <c r="H229" s="6">
        <v>2022</v>
      </c>
      <c r="I229" s="6" t="s">
        <v>4458</v>
      </c>
      <c r="J229" s="6" t="s">
        <v>4443</v>
      </c>
      <c r="K229" s="51">
        <v>0</v>
      </c>
      <c r="L229" s="6" t="s">
        <v>4458</v>
      </c>
      <c r="M229" s="6" t="s">
        <v>4443</v>
      </c>
      <c r="N229" s="6">
        <v>4</v>
      </c>
      <c r="O229" s="6" t="s">
        <v>402</v>
      </c>
      <c r="P229" s="6" t="s">
        <v>402</v>
      </c>
    </row>
    <row r="230" spans="2:16" ht="23.15" customHeight="1">
      <c r="B230" s="109" t="s">
        <v>1438</v>
      </c>
      <c r="C230" s="109" t="s">
        <v>438</v>
      </c>
      <c r="D230" s="6" t="s">
        <v>909</v>
      </c>
      <c r="E230" s="6" t="s">
        <v>930</v>
      </c>
      <c r="F230" s="6" t="s">
        <v>439</v>
      </c>
      <c r="G230" s="51">
        <v>0.42996499999999999</v>
      </c>
      <c r="H230" s="6">
        <v>2022</v>
      </c>
      <c r="I230" s="6" t="s">
        <v>4458</v>
      </c>
      <c r="J230" s="6" t="s">
        <v>4443</v>
      </c>
      <c r="K230" s="51">
        <v>0</v>
      </c>
      <c r="L230" s="6" t="s">
        <v>4458</v>
      </c>
      <c r="M230" s="6" t="s">
        <v>4443</v>
      </c>
      <c r="N230" s="6">
        <v>4</v>
      </c>
      <c r="O230" s="6" t="s">
        <v>402</v>
      </c>
      <c r="P230" s="6" t="s">
        <v>402</v>
      </c>
    </row>
    <row r="231" spans="2:16" ht="23.15" customHeight="1">
      <c r="B231" s="109" t="s">
        <v>1438</v>
      </c>
      <c r="C231" s="109" t="s">
        <v>438</v>
      </c>
      <c r="D231" s="6" t="s">
        <v>909</v>
      </c>
      <c r="E231" s="6" t="s">
        <v>930</v>
      </c>
      <c r="F231" s="6" t="s">
        <v>439</v>
      </c>
      <c r="G231" s="51">
        <v>0.40392099999999997</v>
      </c>
      <c r="H231" s="6">
        <v>2022</v>
      </c>
      <c r="I231" s="6" t="s">
        <v>4458</v>
      </c>
      <c r="J231" s="6" t="s">
        <v>4443</v>
      </c>
      <c r="K231" s="51">
        <v>0</v>
      </c>
      <c r="L231" s="6" t="s">
        <v>4458</v>
      </c>
      <c r="M231" s="6" t="s">
        <v>4443</v>
      </c>
      <c r="N231" s="6">
        <v>4</v>
      </c>
      <c r="O231" s="6" t="s">
        <v>402</v>
      </c>
      <c r="P231" s="6" t="s">
        <v>402</v>
      </c>
    </row>
    <row r="232" spans="2:16" ht="23.15" customHeight="1">
      <c r="B232" s="109" t="s">
        <v>1438</v>
      </c>
      <c r="C232" s="109" t="s">
        <v>438</v>
      </c>
      <c r="D232" s="6" t="s">
        <v>909</v>
      </c>
      <c r="E232" s="6" t="s">
        <v>930</v>
      </c>
      <c r="F232" s="6" t="s">
        <v>439</v>
      </c>
      <c r="G232" s="51">
        <v>0.42405100000000001</v>
      </c>
      <c r="H232" s="6">
        <v>2022</v>
      </c>
      <c r="I232" s="6" t="s">
        <v>4458</v>
      </c>
      <c r="J232" s="6" t="s">
        <v>4443</v>
      </c>
      <c r="K232" s="51">
        <v>0</v>
      </c>
      <c r="L232" s="6" t="s">
        <v>4458</v>
      </c>
      <c r="M232" s="6" t="s">
        <v>4443</v>
      </c>
      <c r="N232" s="6">
        <v>4</v>
      </c>
      <c r="O232" s="6" t="s">
        <v>402</v>
      </c>
      <c r="P232" s="6" t="s">
        <v>402</v>
      </c>
    </row>
    <row r="233" spans="2:16" ht="23.15" customHeight="1">
      <c r="B233" s="109" t="s">
        <v>1438</v>
      </c>
      <c r="C233" s="109" t="s">
        <v>438</v>
      </c>
      <c r="D233" s="6" t="s">
        <v>909</v>
      </c>
      <c r="E233" s="6" t="s">
        <v>930</v>
      </c>
      <c r="F233" s="6" t="s">
        <v>439</v>
      </c>
      <c r="G233" s="51">
        <v>0.42249999999999999</v>
      </c>
      <c r="H233" s="6">
        <v>2022</v>
      </c>
      <c r="I233" s="6" t="s">
        <v>4458</v>
      </c>
      <c r="J233" s="6" t="s">
        <v>4443</v>
      </c>
      <c r="K233" s="51">
        <v>0</v>
      </c>
      <c r="L233" s="6" t="s">
        <v>4458</v>
      </c>
      <c r="M233" s="6" t="s">
        <v>4443</v>
      </c>
      <c r="N233" s="6">
        <v>4</v>
      </c>
      <c r="O233" s="6" t="s">
        <v>402</v>
      </c>
      <c r="P233" s="6" t="s">
        <v>402</v>
      </c>
    </row>
    <row r="234" spans="2:16" ht="23.15" customHeight="1">
      <c r="B234" s="109" t="s">
        <v>1438</v>
      </c>
      <c r="C234" s="109" t="s">
        <v>438</v>
      </c>
      <c r="D234" s="6" t="s">
        <v>909</v>
      </c>
      <c r="E234" s="6" t="s">
        <v>930</v>
      </c>
      <c r="F234" s="6" t="s">
        <v>442</v>
      </c>
      <c r="G234" s="51">
        <v>0.39552100000000001</v>
      </c>
      <c r="H234" s="6">
        <v>2022</v>
      </c>
      <c r="I234" s="6" t="s">
        <v>4455</v>
      </c>
      <c r="J234" s="6" t="s">
        <v>4443</v>
      </c>
      <c r="K234" s="51">
        <v>0</v>
      </c>
      <c r="L234" s="6" t="s">
        <v>4455</v>
      </c>
      <c r="M234" s="6" t="s">
        <v>4443</v>
      </c>
      <c r="N234" s="6">
        <v>4</v>
      </c>
      <c r="O234" s="6" t="s">
        <v>402</v>
      </c>
      <c r="P234" s="6" t="s">
        <v>402</v>
      </c>
    </row>
    <row r="235" spans="2:16" ht="23.15" customHeight="1">
      <c r="B235" s="109" t="s">
        <v>1438</v>
      </c>
      <c r="C235" s="109" t="s">
        <v>438</v>
      </c>
      <c r="D235" s="6" t="s">
        <v>909</v>
      </c>
      <c r="E235" s="6" t="s">
        <v>930</v>
      </c>
      <c r="F235" s="6" t="s">
        <v>442</v>
      </c>
      <c r="G235" s="51">
        <v>3.6909999999999998E-3</v>
      </c>
      <c r="H235" s="6">
        <v>2022</v>
      </c>
      <c r="I235" s="6" t="s">
        <v>4451</v>
      </c>
      <c r="J235" s="6" t="s">
        <v>4443</v>
      </c>
      <c r="K235" s="51">
        <v>0</v>
      </c>
      <c r="L235" s="6" t="s">
        <v>4451</v>
      </c>
      <c r="M235" s="6" t="s">
        <v>4443</v>
      </c>
      <c r="N235" s="6">
        <v>4</v>
      </c>
      <c r="O235" s="6" t="s">
        <v>402</v>
      </c>
      <c r="P235" s="6" t="s">
        <v>402</v>
      </c>
    </row>
    <row r="236" spans="2:16" ht="23.15" customHeight="1">
      <c r="B236" s="109" t="s">
        <v>1438</v>
      </c>
      <c r="C236" s="109" t="s">
        <v>438</v>
      </c>
      <c r="D236" s="6" t="s">
        <v>909</v>
      </c>
      <c r="E236" s="6" t="s">
        <v>930</v>
      </c>
      <c r="F236" s="6" t="s">
        <v>442</v>
      </c>
      <c r="G236" s="51">
        <v>2.3288E-2</v>
      </c>
      <c r="H236" s="6">
        <v>2022</v>
      </c>
      <c r="I236" s="6" t="s">
        <v>4451</v>
      </c>
      <c r="J236" s="6" t="s">
        <v>4443</v>
      </c>
      <c r="K236" s="51">
        <v>0</v>
      </c>
      <c r="L236" s="6" t="s">
        <v>4451</v>
      </c>
      <c r="M236" s="6" t="s">
        <v>4443</v>
      </c>
      <c r="N236" s="6">
        <v>4</v>
      </c>
      <c r="O236" s="6" t="s">
        <v>402</v>
      </c>
      <c r="P236" s="6" t="s">
        <v>402</v>
      </c>
    </row>
    <row r="237" spans="2:16" ht="23.15" customHeight="1">
      <c r="B237" s="109" t="s">
        <v>1438</v>
      </c>
      <c r="C237" s="109" t="s">
        <v>438</v>
      </c>
      <c r="D237" s="6" t="s">
        <v>909</v>
      </c>
      <c r="E237" s="6" t="s">
        <v>930</v>
      </c>
      <c r="F237" s="6" t="s">
        <v>446</v>
      </c>
      <c r="G237" s="51">
        <v>0.42750700000000003</v>
      </c>
      <c r="H237" s="6">
        <v>2022</v>
      </c>
      <c r="I237" s="6" t="s">
        <v>4448</v>
      </c>
      <c r="J237" s="6" t="s">
        <v>4438</v>
      </c>
      <c r="K237" s="51">
        <v>0</v>
      </c>
      <c r="L237" s="6" t="s">
        <v>4448</v>
      </c>
      <c r="M237" s="6" t="s">
        <v>4438</v>
      </c>
      <c r="N237" s="6">
        <v>4</v>
      </c>
      <c r="O237" s="6" t="s">
        <v>402</v>
      </c>
      <c r="P237" s="6" t="s">
        <v>402</v>
      </c>
    </row>
    <row r="238" spans="2:16" ht="23.15" customHeight="1">
      <c r="B238" s="109" t="s">
        <v>1438</v>
      </c>
      <c r="C238" s="109" t="s">
        <v>438</v>
      </c>
      <c r="D238" s="6" t="s">
        <v>909</v>
      </c>
      <c r="E238" s="6" t="s">
        <v>930</v>
      </c>
      <c r="F238" s="6" t="s">
        <v>446</v>
      </c>
      <c r="G238" s="51">
        <v>0.437917</v>
      </c>
      <c r="H238" s="6">
        <v>2022</v>
      </c>
      <c r="I238" s="6" t="s">
        <v>4448</v>
      </c>
      <c r="J238" s="6" t="s">
        <v>4438</v>
      </c>
      <c r="K238" s="51">
        <v>0</v>
      </c>
      <c r="L238" s="6" t="s">
        <v>4448</v>
      </c>
      <c r="M238" s="6" t="s">
        <v>4438</v>
      </c>
      <c r="N238" s="6">
        <v>4</v>
      </c>
      <c r="O238" s="6" t="s">
        <v>402</v>
      </c>
      <c r="P238" s="6" t="s">
        <v>402</v>
      </c>
    </row>
    <row r="239" spans="2:16" ht="23.15" customHeight="1">
      <c r="B239" s="109" t="s">
        <v>1438</v>
      </c>
      <c r="C239" s="109" t="s">
        <v>438</v>
      </c>
      <c r="D239" s="6" t="s">
        <v>909</v>
      </c>
      <c r="E239" s="6" t="s">
        <v>930</v>
      </c>
      <c r="F239" s="6" t="s">
        <v>446</v>
      </c>
      <c r="G239" s="51">
        <v>8.1969999999999994E-3</v>
      </c>
      <c r="H239" s="6">
        <v>2022</v>
      </c>
      <c r="I239" s="6" t="s">
        <v>4448</v>
      </c>
      <c r="J239" s="6" t="s">
        <v>4453</v>
      </c>
      <c r="K239" s="51">
        <v>0</v>
      </c>
      <c r="L239" s="6" t="s">
        <v>4448</v>
      </c>
      <c r="M239" s="6" t="s">
        <v>4453</v>
      </c>
      <c r="N239" s="6">
        <v>3</v>
      </c>
      <c r="O239" s="6" t="s">
        <v>402</v>
      </c>
      <c r="P239" s="6" t="s">
        <v>402</v>
      </c>
    </row>
    <row r="240" spans="2:16" ht="23.15" customHeight="1">
      <c r="B240" s="109" t="s">
        <v>1438</v>
      </c>
      <c r="C240" s="109" t="s">
        <v>438</v>
      </c>
      <c r="D240" s="6" t="s">
        <v>909</v>
      </c>
      <c r="E240" s="6" t="s">
        <v>930</v>
      </c>
      <c r="F240" s="6" t="s">
        <v>446</v>
      </c>
      <c r="G240" s="51">
        <v>7.1525000000000005E-2</v>
      </c>
      <c r="H240" s="6">
        <v>2022</v>
      </c>
      <c r="I240" s="6" t="s">
        <v>4448</v>
      </c>
      <c r="J240" s="6" t="s">
        <v>4453</v>
      </c>
      <c r="K240" s="51">
        <v>0</v>
      </c>
      <c r="L240" s="6" t="s">
        <v>4448</v>
      </c>
      <c r="M240" s="6" t="s">
        <v>4453</v>
      </c>
      <c r="N240" s="6">
        <v>3</v>
      </c>
      <c r="O240" s="6" t="s">
        <v>402</v>
      </c>
      <c r="P240" s="6" t="s">
        <v>402</v>
      </c>
    </row>
    <row r="241" spans="2:16" ht="23.15" customHeight="1">
      <c r="B241" s="109" t="s">
        <v>1438</v>
      </c>
      <c r="C241" s="109" t="s">
        <v>438</v>
      </c>
      <c r="D241" s="6" t="s">
        <v>909</v>
      </c>
      <c r="E241" s="6" t="s">
        <v>930</v>
      </c>
      <c r="F241" s="6" t="s">
        <v>446</v>
      </c>
      <c r="G241" s="51">
        <v>9.4682000000000002E-2</v>
      </c>
      <c r="H241" s="6">
        <v>2022</v>
      </c>
      <c r="I241" s="6" t="s">
        <v>4448</v>
      </c>
      <c r="J241" s="6" t="s">
        <v>4453</v>
      </c>
      <c r="K241" s="51">
        <v>0</v>
      </c>
      <c r="L241" s="6" t="s">
        <v>4448</v>
      </c>
      <c r="M241" s="6" t="s">
        <v>4453</v>
      </c>
      <c r="N241" s="6">
        <v>3</v>
      </c>
      <c r="O241" s="6" t="s">
        <v>402</v>
      </c>
      <c r="P241" s="6" t="s">
        <v>402</v>
      </c>
    </row>
    <row r="242" spans="2:16" ht="23.15" customHeight="1">
      <c r="B242" s="109" t="s">
        <v>1438</v>
      </c>
      <c r="C242" s="109" t="s">
        <v>438</v>
      </c>
      <c r="D242" s="6" t="s">
        <v>909</v>
      </c>
      <c r="E242" s="6" t="s">
        <v>930</v>
      </c>
      <c r="F242" s="6" t="s">
        <v>446</v>
      </c>
      <c r="G242" s="51">
        <v>0.40278900000000001</v>
      </c>
      <c r="H242" s="6">
        <v>2022</v>
      </c>
      <c r="I242" s="6" t="s">
        <v>4448</v>
      </c>
      <c r="J242" s="6" t="s">
        <v>4453</v>
      </c>
      <c r="K242" s="51">
        <v>0</v>
      </c>
      <c r="L242" s="6" t="s">
        <v>4448</v>
      </c>
      <c r="M242" s="6" t="s">
        <v>4453</v>
      </c>
      <c r="N242" s="6">
        <v>3</v>
      </c>
      <c r="O242" s="6" t="s">
        <v>402</v>
      </c>
      <c r="P242" s="6" t="s">
        <v>402</v>
      </c>
    </row>
    <row r="243" spans="2:16" ht="23.15" customHeight="1">
      <c r="B243" s="109" t="s">
        <v>1438</v>
      </c>
      <c r="C243" s="109" t="s">
        <v>438</v>
      </c>
      <c r="D243" s="6" t="s">
        <v>909</v>
      </c>
      <c r="E243" s="6" t="s">
        <v>930</v>
      </c>
      <c r="F243" s="6" t="s">
        <v>446</v>
      </c>
      <c r="G243" s="51">
        <v>0.53165200000000001</v>
      </c>
      <c r="H243" s="6">
        <v>2022</v>
      </c>
      <c r="I243" s="6" t="s">
        <v>4448</v>
      </c>
      <c r="J243" s="6" t="s">
        <v>4453</v>
      </c>
      <c r="K243" s="51">
        <v>0</v>
      </c>
      <c r="L243" s="6" t="s">
        <v>4448</v>
      </c>
      <c r="M243" s="6" t="s">
        <v>4453</v>
      </c>
      <c r="N243" s="6">
        <v>3</v>
      </c>
      <c r="O243" s="6" t="s">
        <v>402</v>
      </c>
      <c r="P243" s="6" t="s">
        <v>402</v>
      </c>
    </row>
    <row r="244" spans="2:16" ht="23.15" customHeight="1">
      <c r="B244" s="109" t="s">
        <v>1438</v>
      </c>
      <c r="C244" s="109" t="s">
        <v>438</v>
      </c>
      <c r="D244" s="6" t="s">
        <v>909</v>
      </c>
      <c r="E244" s="6" t="s">
        <v>930</v>
      </c>
      <c r="F244" s="6" t="s">
        <v>446</v>
      </c>
      <c r="G244" s="51">
        <v>2.6477000000000001E-2</v>
      </c>
      <c r="H244" s="6">
        <v>2022</v>
      </c>
      <c r="I244" s="6" t="s">
        <v>4448</v>
      </c>
      <c r="J244" s="6" t="s">
        <v>4453</v>
      </c>
      <c r="K244" s="51">
        <v>0</v>
      </c>
      <c r="L244" s="6" t="s">
        <v>4448</v>
      </c>
      <c r="M244" s="6" t="s">
        <v>4453</v>
      </c>
      <c r="N244" s="6">
        <v>3</v>
      </c>
      <c r="O244" s="6" t="s">
        <v>402</v>
      </c>
      <c r="P244" s="6" t="s">
        <v>402</v>
      </c>
    </row>
    <row r="245" spans="2:16" ht="23.15" customHeight="1">
      <c r="B245" s="109" t="s">
        <v>1438</v>
      </c>
      <c r="C245" s="109" t="s">
        <v>438</v>
      </c>
      <c r="D245" s="6" t="s">
        <v>909</v>
      </c>
      <c r="E245" s="6" t="s">
        <v>930</v>
      </c>
      <c r="F245" s="6" t="s">
        <v>465</v>
      </c>
      <c r="G245" s="51">
        <v>0.153783</v>
      </c>
      <c r="H245" s="6">
        <v>2022</v>
      </c>
      <c r="I245" s="6" t="s">
        <v>4446</v>
      </c>
      <c r="J245" s="6" t="s">
        <v>4438</v>
      </c>
      <c r="K245" s="51">
        <v>0</v>
      </c>
      <c r="L245" s="6" t="s">
        <v>4446</v>
      </c>
      <c r="M245" s="6" t="s">
        <v>4438</v>
      </c>
      <c r="N245" s="6">
        <v>4</v>
      </c>
      <c r="O245" s="6" t="s">
        <v>402</v>
      </c>
      <c r="P245" s="6" t="s">
        <v>402</v>
      </c>
    </row>
    <row r="246" spans="2:16" ht="23.15" customHeight="1">
      <c r="B246" s="109" t="s">
        <v>1438</v>
      </c>
      <c r="C246" s="109" t="s">
        <v>438</v>
      </c>
      <c r="D246" s="6" t="s">
        <v>909</v>
      </c>
      <c r="E246" s="6" t="s">
        <v>930</v>
      </c>
      <c r="F246" s="6" t="s">
        <v>465</v>
      </c>
      <c r="G246" s="51">
        <v>0.42249999999999999</v>
      </c>
      <c r="H246" s="6">
        <v>2022</v>
      </c>
      <c r="I246" s="6" t="s">
        <v>4448</v>
      </c>
      <c r="J246" s="6" t="s">
        <v>4438</v>
      </c>
      <c r="K246" s="51">
        <v>0</v>
      </c>
      <c r="L246" s="6" t="s">
        <v>4448</v>
      </c>
      <c r="M246" s="6" t="s">
        <v>4438</v>
      </c>
      <c r="N246" s="6">
        <v>4</v>
      </c>
      <c r="O246" s="6" t="s">
        <v>402</v>
      </c>
      <c r="P246" s="6" t="s">
        <v>402</v>
      </c>
    </row>
    <row r="247" spans="2:16" ht="23.15" customHeight="1">
      <c r="B247" s="109" t="s">
        <v>1438</v>
      </c>
      <c r="C247" s="109" t="s">
        <v>438</v>
      </c>
      <c r="D247" s="6" t="s">
        <v>909</v>
      </c>
      <c r="E247" s="6" t="s">
        <v>930</v>
      </c>
      <c r="F247" s="6" t="s">
        <v>445</v>
      </c>
      <c r="G247" s="51">
        <v>7.1153999999999995E-2</v>
      </c>
      <c r="H247" s="6">
        <v>2022</v>
      </c>
      <c r="I247" s="6" t="s">
        <v>4446</v>
      </c>
      <c r="J247" s="6" t="s">
        <v>4438</v>
      </c>
      <c r="K247" s="51">
        <v>0</v>
      </c>
      <c r="L247" s="6" t="s">
        <v>4446</v>
      </c>
      <c r="M247" s="6" t="s">
        <v>4438</v>
      </c>
      <c r="N247" s="6">
        <v>4</v>
      </c>
      <c r="O247" s="6" t="s">
        <v>402</v>
      </c>
      <c r="P247" s="6" t="s">
        <v>402</v>
      </c>
    </row>
    <row r="248" spans="2:16" ht="23.15" customHeight="1">
      <c r="B248" s="109" t="s">
        <v>1438</v>
      </c>
      <c r="C248" s="109" t="s">
        <v>438</v>
      </c>
      <c r="D248" s="6" t="s">
        <v>909</v>
      </c>
      <c r="E248" s="6" t="s">
        <v>930</v>
      </c>
      <c r="F248" s="6" t="s">
        <v>446</v>
      </c>
      <c r="G248" s="51">
        <v>1.0855999999999999E-2</v>
      </c>
      <c r="H248" s="6">
        <v>2022</v>
      </c>
      <c r="I248" s="6" t="s">
        <v>4448</v>
      </c>
      <c r="J248" s="6" t="s">
        <v>4453</v>
      </c>
      <c r="K248" s="51">
        <v>0</v>
      </c>
      <c r="L248" s="6" t="s">
        <v>4448</v>
      </c>
      <c r="M248" s="6" t="s">
        <v>4453</v>
      </c>
      <c r="N248" s="6">
        <v>3</v>
      </c>
      <c r="O248" s="6" t="s">
        <v>402</v>
      </c>
      <c r="P248" s="6" t="s">
        <v>402</v>
      </c>
    </row>
    <row r="249" spans="2:16" ht="23.15" customHeight="1">
      <c r="B249" s="109" t="s">
        <v>1438</v>
      </c>
      <c r="C249" s="109" t="s">
        <v>438</v>
      </c>
      <c r="D249" s="6" t="s">
        <v>909</v>
      </c>
      <c r="E249" s="6" t="s">
        <v>930</v>
      </c>
      <c r="F249" s="6" t="s">
        <v>446</v>
      </c>
      <c r="G249" s="51">
        <v>0.42250100000000002</v>
      </c>
      <c r="H249" s="6">
        <v>2022</v>
      </c>
      <c r="I249" s="6" t="s">
        <v>4448</v>
      </c>
      <c r="J249" s="6" t="s">
        <v>4438</v>
      </c>
      <c r="K249" s="51">
        <v>0</v>
      </c>
      <c r="L249" s="6" t="s">
        <v>4448</v>
      </c>
      <c r="M249" s="6" t="s">
        <v>4438</v>
      </c>
      <c r="N249" s="6">
        <v>4</v>
      </c>
      <c r="O249" s="6" t="s">
        <v>402</v>
      </c>
      <c r="P249" s="6" t="s">
        <v>402</v>
      </c>
    </row>
    <row r="250" spans="2:16" ht="23.15" customHeight="1">
      <c r="B250" s="109" t="s">
        <v>1438</v>
      </c>
      <c r="C250" s="109" t="s">
        <v>438</v>
      </c>
      <c r="D250" s="6" t="s">
        <v>909</v>
      </c>
      <c r="E250" s="6" t="s">
        <v>930</v>
      </c>
      <c r="F250" s="6" t="s">
        <v>446</v>
      </c>
      <c r="G250" s="51">
        <v>0.42317700000000003</v>
      </c>
      <c r="H250" s="6">
        <v>2022</v>
      </c>
      <c r="I250" s="6" t="s">
        <v>4448</v>
      </c>
      <c r="J250" s="6" t="s">
        <v>4438</v>
      </c>
      <c r="K250" s="51">
        <v>0</v>
      </c>
      <c r="L250" s="6" t="s">
        <v>4448</v>
      </c>
      <c r="M250" s="6" t="s">
        <v>4438</v>
      </c>
      <c r="N250" s="6">
        <v>4</v>
      </c>
      <c r="O250" s="6" t="s">
        <v>402</v>
      </c>
      <c r="P250" s="6" t="s">
        <v>402</v>
      </c>
    </row>
    <row r="251" spans="2:16" ht="23.15" customHeight="1">
      <c r="B251" s="109" t="s">
        <v>1438</v>
      </c>
      <c r="C251" s="109" t="s">
        <v>438</v>
      </c>
      <c r="D251" s="6" t="s">
        <v>909</v>
      </c>
      <c r="E251" s="6" t="s">
        <v>930</v>
      </c>
      <c r="F251" s="6" t="s">
        <v>446</v>
      </c>
      <c r="G251" s="51">
        <v>0.189003</v>
      </c>
      <c r="H251" s="6">
        <v>2022</v>
      </c>
      <c r="I251" s="6" t="s">
        <v>4446</v>
      </c>
      <c r="J251" s="6" t="s">
        <v>4453</v>
      </c>
      <c r="K251" s="51">
        <v>0</v>
      </c>
      <c r="L251" s="6" t="s">
        <v>4446</v>
      </c>
      <c r="M251" s="6" t="s">
        <v>4453</v>
      </c>
      <c r="N251" s="6">
        <v>3</v>
      </c>
      <c r="O251" s="6" t="s">
        <v>402</v>
      </c>
      <c r="P251" s="6" t="s">
        <v>402</v>
      </c>
    </row>
    <row r="252" spans="2:16" ht="23.15" customHeight="1">
      <c r="B252" s="109" t="s">
        <v>1438</v>
      </c>
      <c r="C252" s="109" t="s">
        <v>438</v>
      </c>
      <c r="D252" s="6" t="s">
        <v>909</v>
      </c>
      <c r="E252" s="6" t="s">
        <v>930</v>
      </c>
      <c r="F252" s="6" t="s">
        <v>446</v>
      </c>
      <c r="G252" s="51">
        <v>0.229938</v>
      </c>
      <c r="H252" s="6">
        <v>2022</v>
      </c>
      <c r="I252" s="6" t="s">
        <v>4446</v>
      </c>
      <c r="J252" s="6" t="s">
        <v>4453</v>
      </c>
      <c r="K252" s="51">
        <v>0</v>
      </c>
      <c r="L252" s="6" t="s">
        <v>4446</v>
      </c>
      <c r="M252" s="6" t="s">
        <v>4453</v>
      </c>
      <c r="N252" s="6">
        <v>3</v>
      </c>
      <c r="O252" s="6" t="s">
        <v>402</v>
      </c>
      <c r="P252" s="6" t="s">
        <v>402</v>
      </c>
    </row>
    <row r="253" spans="2:16" ht="23.15" customHeight="1">
      <c r="B253" s="109" t="s">
        <v>1438</v>
      </c>
      <c r="C253" s="109" t="s">
        <v>438</v>
      </c>
      <c r="D253" s="6" t="s">
        <v>909</v>
      </c>
      <c r="E253" s="6" t="s">
        <v>930</v>
      </c>
      <c r="F253" s="6" t="s">
        <v>446</v>
      </c>
      <c r="G253" s="51">
        <v>2.5455999999999999E-2</v>
      </c>
      <c r="H253" s="6">
        <v>2022</v>
      </c>
      <c r="I253" s="6" t="s">
        <v>4446</v>
      </c>
      <c r="J253" s="6" t="s">
        <v>4453</v>
      </c>
      <c r="K253" s="51">
        <v>0</v>
      </c>
      <c r="L253" s="6" t="s">
        <v>4446</v>
      </c>
      <c r="M253" s="6" t="s">
        <v>4453</v>
      </c>
      <c r="N253" s="6">
        <v>3</v>
      </c>
      <c r="O253" s="6" t="s">
        <v>402</v>
      </c>
      <c r="P253" s="6" t="s">
        <v>402</v>
      </c>
    </row>
    <row r="254" spans="2:16" ht="23.15" customHeight="1">
      <c r="B254" s="109" t="s">
        <v>1438</v>
      </c>
      <c r="C254" s="109" t="s">
        <v>438</v>
      </c>
      <c r="D254" s="6" t="s">
        <v>909</v>
      </c>
      <c r="E254" s="6" t="s">
        <v>930</v>
      </c>
      <c r="F254" s="6" t="s">
        <v>446</v>
      </c>
      <c r="G254" s="51">
        <v>0.32807399999999998</v>
      </c>
      <c r="H254" s="6">
        <v>2022</v>
      </c>
      <c r="I254" s="6" t="s">
        <v>4448</v>
      </c>
      <c r="J254" s="6" t="s">
        <v>4453</v>
      </c>
      <c r="K254" s="51">
        <v>0</v>
      </c>
      <c r="L254" s="6" t="s">
        <v>4448</v>
      </c>
      <c r="M254" s="6" t="s">
        <v>4453</v>
      </c>
      <c r="N254" s="6">
        <v>3</v>
      </c>
      <c r="O254" s="6" t="s">
        <v>402</v>
      </c>
      <c r="P254" s="6" t="s">
        <v>402</v>
      </c>
    </row>
    <row r="255" spans="2:16" ht="23.15" customHeight="1">
      <c r="B255" s="109" t="s">
        <v>1438</v>
      </c>
      <c r="C255" s="109" t="s">
        <v>438</v>
      </c>
      <c r="D255" s="6" t="s">
        <v>909</v>
      </c>
      <c r="E255" s="6" t="s">
        <v>930</v>
      </c>
      <c r="F255" s="6" t="s">
        <v>446</v>
      </c>
      <c r="G255" s="51">
        <v>0.123158</v>
      </c>
      <c r="H255" s="6">
        <v>2022</v>
      </c>
      <c r="I255" s="6" t="s">
        <v>4448</v>
      </c>
      <c r="J255" s="6" t="s">
        <v>4453</v>
      </c>
      <c r="K255" s="51">
        <v>0</v>
      </c>
      <c r="L255" s="6" t="s">
        <v>4448</v>
      </c>
      <c r="M255" s="6" t="s">
        <v>4453</v>
      </c>
      <c r="N255" s="6">
        <v>3</v>
      </c>
      <c r="O255" s="6" t="s">
        <v>402</v>
      </c>
      <c r="P255" s="6" t="s">
        <v>402</v>
      </c>
    </row>
    <row r="256" spans="2:16" ht="23.15" customHeight="1">
      <c r="B256" s="109" t="s">
        <v>1438</v>
      </c>
      <c r="C256" s="109" t="s">
        <v>438</v>
      </c>
      <c r="D256" s="6" t="s">
        <v>909</v>
      </c>
      <c r="E256" s="6" t="s">
        <v>930</v>
      </c>
      <c r="F256" s="6" t="s">
        <v>446</v>
      </c>
      <c r="G256" s="51">
        <v>0.14831</v>
      </c>
      <c r="H256" s="6">
        <v>2022</v>
      </c>
      <c r="I256" s="6" t="s">
        <v>4448</v>
      </c>
      <c r="J256" s="6" t="s">
        <v>4453</v>
      </c>
      <c r="K256" s="51">
        <v>0</v>
      </c>
      <c r="L256" s="6" t="s">
        <v>4448</v>
      </c>
      <c r="M256" s="6" t="s">
        <v>4453</v>
      </c>
      <c r="N256" s="6">
        <v>3</v>
      </c>
      <c r="O256" s="6" t="s">
        <v>402</v>
      </c>
      <c r="P256" s="6" t="s">
        <v>402</v>
      </c>
    </row>
    <row r="257" spans="2:16" ht="23.15" customHeight="1">
      <c r="B257" s="109" t="s">
        <v>1438</v>
      </c>
      <c r="C257" s="109" t="s">
        <v>438</v>
      </c>
      <c r="D257" s="6" t="s">
        <v>909</v>
      </c>
      <c r="E257" s="6" t="s">
        <v>930</v>
      </c>
      <c r="F257" s="6" t="s">
        <v>446</v>
      </c>
      <c r="G257" s="51">
        <v>0.32948</v>
      </c>
      <c r="H257" s="6">
        <v>2022</v>
      </c>
      <c r="I257" s="6" t="s">
        <v>4448</v>
      </c>
      <c r="J257" s="6" t="s">
        <v>4453</v>
      </c>
      <c r="K257" s="51">
        <v>0</v>
      </c>
      <c r="L257" s="6" t="s">
        <v>4448</v>
      </c>
      <c r="M257" s="6" t="s">
        <v>4453</v>
      </c>
      <c r="N257" s="6">
        <v>3</v>
      </c>
      <c r="O257" s="6" t="s">
        <v>402</v>
      </c>
      <c r="P257" s="6" t="s">
        <v>402</v>
      </c>
    </row>
    <row r="258" spans="2:16" ht="23.15" customHeight="1">
      <c r="B258" s="109" t="s">
        <v>1438</v>
      </c>
      <c r="C258" s="109" t="s">
        <v>438</v>
      </c>
      <c r="D258" s="6" t="s">
        <v>909</v>
      </c>
      <c r="E258" s="6" t="s">
        <v>930</v>
      </c>
      <c r="F258" s="6" t="s">
        <v>446</v>
      </c>
      <c r="G258" s="51">
        <v>0.453488</v>
      </c>
      <c r="H258" s="6">
        <v>2022</v>
      </c>
      <c r="I258" s="6" t="s">
        <v>4448</v>
      </c>
      <c r="J258" s="6" t="s">
        <v>4453</v>
      </c>
      <c r="K258" s="51">
        <v>0</v>
      </c>
      <c r="L258" s="6" t="s">
        <v>4448</v>
      </c>
      <c r="M258" s="6" t="s">
        <v>4453</v>
      </c>
      <c r="N258" s="6">
        <v>3</v>
      </c>
      <c r="O258" s="6" t="s">
        <v>402</v>
      </c>
      <c r="P258" s="6" t="s">
        <v>402</v>
      </c>
    </row>
    <row r="259" spans="2:16" ht="23.15" customHeight="1">
      <c r="B259" s="109" t="s">
        <v>1438</v>
      </c>
      <c r="C259" s="109" t="s">
        <v>438</v>
      </c>
      <c r="D259" s="6" t="s">
        <v>909</v>
      </c>
      <c r="E259" s="6" t="s">
        <v>930</v>
      </c>
      <c r="F259" s="6" t="s">
        <v>446</v>
      </c>
      <c r="G259" s="51">
        <v>0.30690800000000001</v>
      </c>
      <c r="H259" s="6">
        <v>2022</v>
      </c>
      <c r="I259" s="6" t="s">
        <v>4448</v>
      </c>
      <c r="J259" s="6" t="s">
        <v>4453</v>
      </c>
      <c r="K259" s="51">
        <v>0</v>
      </c>
      <c r="L259" s="6" t="s">
        <v>4448</v>
      </c>
      <c r="M259" s="6" t="s">
        <v>4453</v>
      </c>
      <c r="N259" s="6">
        <v>3</v>
      </c>
      <c r="O259" s="6" t="s">
        <v>402</v>
      </c>
      <c r="P259" s="6" t="s">
        <v>402</v>
      </c>
    </row>
    <row r="260" spans="2:16" ht="23.15" customHeight="1">
      <c r="B260" s="109" t="s">
        <v>1438</v>
      </c>
      <c r="C260" s="109" t="s">
        <v>438</v>
      </c>
      <c r="D260" s="6" t="s">
        <v>909</v>
      </c>
      <c r="E260" s="6" t="s">
        <v>930</v>
      </c>
      <c r="F260" s="6" t="s">
        <v>446</v>
      </c>
      <c r="G260" s="51">
        <v>0.15296699999999999</v>
      </c>
      <c r="H260" s="6">
        <v>2022</v>
      </c>
      <c r="I260" s="6" t="s">
        <v>4448</v>
      </c>
      <c r="J260" s="6" t="s">
        <v>4453</v>
      </c>
      <c r="K260" s="51">
        <v>0</v>
      </c>
      <c r="L260" s="6" t="s">
        <v>4448</v>
      </c>
      <c r="M260" s="6" t="s">
        <v>4453</v>
      </c>
      <c r="N260" s="6">
        <v>3</v>
      </c>
      <c r="O260" s="6" t="s">
        <v>402</v>
      </c>
      <c r="P260" s="6" t="s">
        <v>402</v>
      </c>
    </row>
    <row r="261" spans="2:16" ht="23.15" customHeight="1">
      <c r="B261" s="109" t="s">
        <v>1438</v>
      </c>
      <c r="C261" s="109" t="s">
        <v>438</v>
      </c>
      <c r="D261" s="6" t="s">
        <v>909</v>
      </c>
      <c r="E261" s="6" t="s">
        <v>930</v>
      </c>
      <c r="F261" s="6" t="s">
        <v>446</v>
      </c>
      <c r="G261" s="51">
        <v>0.16043499999999999</v>
      </c>
      <c r="H261" s="6">
        <v>2022</v>
      </c>
      <c r="I261" s="6" t="s">
        <v>4448</v>
      </c>
      <c r="J261" s="6" t="s">
        <v>4453</v>
      </c>
      <c r="K261" s="51">
        <v>0</v>
      </c>
      <c r="L261" s="6" t="s">
        <v>4448</v>
      </c>
      <c r="M261" s="6" t="s">
        <v>4453</v>
      </c>
      <c r="N261" s="6">
        <v>3</v>
      </c>
      <c r="O261" s="6" t="s">
        <v>402</v>
      </c>
      <c r="P261" s="6" t="s">
        <v>402</v>
      </c>
    </row>
    <row r="262" spans="2:16" ht="23.15" customHeight="1">
      <c r="B262" s="109" t="s">
        <v>1438</v>
      </c>
      <c r="C262" s="109" t="s">
        <v>438</v>
      </c>
      <c r="D262" s="6" t="s">
        <v>909</v>
      </c>
      <c r="E262" s="6" t="s">
        <v>930</v>
      </c>
      <c r="F262" s="6" t="s">
        <v>446</v>
      </c>
      <c r="G262" s="51">
        <v>0.20649200000000001</v>
      </c>
      <c r="H262" s="6">
        <v>2022</v>
      </c>
      <c r="I262" s="6" t="s">
        <v>4448</v>
      </c>
      <c r="J262" s="6" t="s">
        <v>4453</v>
      </c>
      <c r="K262" s="51">
        <v>0</v>
      </c>
      <c r="L262" s="6" t="s">
        <v>4448</v>
      </c>
      <c r="M262" s="6" t="s">
        <v>4453</v>
      </c>
      <c r="N262" s="6">
        <v>3</v>
      </c>
      <c r="O262" s="6" t="s">
        <v>402</v>
      </c>
      <c r="P262" s="6" t="s">
        <v>402</v>
      </c>
    </row>
    <row r="263" spans="2:16" ht="23.15" customHeight="1">
      <c r="B263" s="109" t="s">
        <v>1438</v>
      </c>
      <c r="C263" s="109" t="s">
        <v>438</v>
      </c>
      <c r="D263" s="6" t="s">
        <v>909</v>
      </c>
      <c r="E263" s="6" t="s">
        <v>930</v>
      </c>
      <c r="F263" s="6" t="s">
        <v>446</v>
      </c>
      <c r="G263" s="51">
        <v>6.6228999999999996E-2</v>
      </c>
      <c r="H263" s="6">
        <v>2022</v>
      </c>
      <c r="I263" s="6" t="s">
        <v>4448</v>
      </c>
      <c r="J263" s="6" t="s">
        <v>4453</v>
      </c>
      <c r="K263" s="51">
        <v>0</v>
      </c>
      <c r="L263" s="6" t="s">
        <v>4448</v>
      </c>
      <c r="M263" s="6" t="s">
        <v>4453</v>
      </c>
      <c r="N263" s="6">
        <v>3</v>
      </c>
      <c r="O263" s="6" t="s">
        <v>402</v>
      </c>
      <c r="P263" s="6" t="s">
        <v>402</v>
      </c>
    </row>
    <row r="264" spans="2:16" ht="23.15" customHeight="1">
      <c r="B264" s="109" t="s">
        <v>1438</v>
      </c>
      <c r="C264" s="109" t="s">
        <v>438</v>
      </c>
      <c r="D264" s="6" t="s">
        <v>909</v>
      </c>
      <c r="E264" s="6" t="s">
        <v>930</v>
      </c>
      <c r="F264" s="6" t="s">
        <v>446</v>
      </c>
      <c r="G264" s="51">
        <v>0.106346</v>
      </c>
      <c r="H264" s="6">
        <v>2022</v>
      </c>
      <c r="I264" s="6" t="s">
        <v>4448</v>
      </c>
      <c r="J264" s="6" t="s">
        <v>4453</v>
      </c>
      <c r="K264" s="51">
        <v>0</v>
      </c>
      <c r="L264" s="6" t="s">
        <v>4448</v>
      </c>
      <c r="M264" s="6" t="s">
        <v>4453</v>
      </c>
      <c r="N264" s="6">
        <v>3</v>
      </c>
      <c r="O264" s="6" t="s">
        <v>402</v>
      </c>
      <c r="P264" s="6" t="s">
        <v>402</v>
      </c>
    </row>
    <row r="265" spans="2:16" ht="23.15" customHeight="1">
      <c r="B265" s="109" t="s">
        <v>1438</v>
      </c>
      <c r="C265" s="109" t="s">
        <v>438</v>
      </c>
      <c r="D265" s="6" t="s">
        <v>909</v>
      </c>
      <c r="E265" s="6" t="s">
        <v>930</v>
      </c>
      <c r="F265" s="6" t="s">
        <v>446</v>
      </c>
      <c r="G265" s="51">
        <v>0.17585799999999999</v>
      </c>
      <c r="H265" s="6">
        <v>2022</v>
      </c>
      <c r="I265" s="6" t="s">
        <v>4448</v>
      </c>
      <c r="J265" s="6" t="s">
        <v>4453</v>
      </c>
      <c r="K265" s="51">
        <v>0</v>
      </c>
      <c r="L265" s="6" t="s">
        <v>4448</v>
      </c>
      <c r="M265" s="6" t="s">
        <v>4453</v>
      </c>
      <c r="N265" s="6">
        <v>3</v>
      </c>
      <c r="O265" s="6" t="s">
        <v>402</v>
      </c>
      <c r="P265" s="6" t="s">
        <v>402</v>
      </c>
    </row>
    <row r="266" spans="2:16" ht="23.15" customHeight="1">
      <c r="B266" s="109" t="s">
        <v>1438</v>
      </c>
      <c r="C266" s="109" t="s">
        <v>438</v>
      </c>
      <c r="D266" s="6" t="s">
        <v>909</v>
      </c>
      <c r="E266" s="6" t="s">
        <v>930</v>
      </c>
      <c r="F266" s="6" t="s">
        <v>446</v>
      </c>
      <c r="G266" s="51">
        <v>0.28654099999999999</v>
      </c>
      <c r="H266" s="6">
        <v>2022</v>
      </c>
      <c r="I266" s="6" t="s">
        <v>4448</v>
      </c>
      <c r="J266" s="6" t="s">
        <v>4453</v>
      </c>
      <c r="K266" s="51">
        <v>0</v>
      </c>
      <c r="L266" s="6" t="s">
        <v>4448</v>
      </c>
      <c r="M266" s="6" t="s">
        <v>4453</v>
      </c>
      <c r="N266" s="6">
        <v>3</v>
      </c>
      <c r="O266" s="6" t="s">
        <v>402</v>
      </c>
      <c r="P266" s="6" t="s">
        <v>402</v>
      </c>
    </row>
    <row r="267" spans="2:16" ht="23.15" customHeight="1">
      <c r="B267" s="109" t="s">
        <v>1438</v>
      </c>
      <c r="C267" s="109" t="s">
        <v>438</v>
      </c>
      <c r="D267" s="6" t="s">
        <v>909</v>
      </c>
      <c r="E267" s="6" t="s">
        <v>930</v>
      </c>
      <c r="F267" s="6" t="s">
        <v>446</v>
      </c>
      <c r="G267" s="51">
        <v>1.7611999999999999E-2</v>
      </c>
      <c r="H267" s="6">
        <v>2022</v>
      </c>
      <c r="I267" s="6" t="s">
        <v>4448</v>
      </c>
      <c r="J267" s="6" t="s">
        <v>4453</v>
      </c>
      <c r="K267" s="51">
        <v>0</v>
      </c>
      <c r="L267" s="6" t="s">
        <v>4448</v>
      </c>
      <c r="M267" s="6" t="s">
        <v>4453</v>
      </c>
      <c r="N267" s="6">
        <v>3</v>
      </c>
      <c r="O267" s="6" t="s">
        <v>402</v>
      </c>
      <c r="P267" s="6" t="s">
        <v>402</v>
      </c>
    </row>
    <row r="268" spans="2:16" ht="23.15" customHeight="1">
      <c r="B268" s="109" t="s">
        <v>1438</v>
      </c>
      <c r="C268" s="109" t="s">
        <v>438</v>
      </c>
      <c r="D268" s="6" t="s">
        <v>909</v>
      </c>
      <c r="E268" s="6" t="s">
        <v>930</v>
      </c>
      <c r="F268" s="6" t="s">
        <v>446</v>
      </c>
      <c r="G268" s="51">
        <v>3.2506E-2</v>
      </c>
      <c r="H268" s="6">
        <v>2022</v>
      </c>
      <c r="I268" s="6" t="s">
        <v>4448</v>
      </c>
      <c r="J268" s="6" t="s">
        <v>4453</v>
      </c>
      <c r="K268" s="51">
        <v>0</v>
      </c>
      <c r="L268" s="6" t="s">
        <v>4448</v>
      </c>
      <c r="M268" s="6" t="s">
        <v>4453</v>
      </c>
      <c r="N268" s="6">
        <v>3</v>
      </c>
      <c r="O268" s="6" t="s">
        <v>402</v>
      </c>
      <c r="P268" s="6" t="s">
        <v>402</v>
      </c>
    </row>
    <row r="269" spans="2:16" ht="23.15" customHeight="1">
      <c r="B269" s="109" t="s">
        <v>1438</v>
      </c>
      <c r="C269" s="109" t="s">
        <v>438</v>
      </c>
      <c r="D269" s="6" t="s">
        <v>909</v>
      </c>
      <c r="E269" s="6" t="s">
        <v>930</v>
      </c>
      <c r="F269" s="6" t="s">
        <v>446</v>
      </c>
      <c r="G269" s="51">
        <v>0.103798</v>
      </c>
      <c r="H269" s="6">
        <v>2022</v>
      </c>
      <c r="I269" s="6" t="s">
        <v>4448</v>
      </c>
      <c r="J269" s="6" t="s">
        <v>4453</v>
      </c>
      <c r="K269" s="51">
        <v>0</v>
      </c>
      <c r="L269" s="6" t="s">
        <v>4448</v>
      </c>
      <c r="M269" s="6" t="s">
        <v>4453</v>
      </c>
      <c r="N269" s="6">
        <v>3</v>
      </c>
      <c r="O269" s="6" t="s">
        <v>402</v>
      </c>
      <c r="P269" s="6" t="s">
        <v>402</v>
      </c>
    </row>
    <row r="270" spans="2:16" ht="23.15" customHeight="1">
      <c r="B270" s="109" t="s">
        <v>1438</v>
      </c>
      <c r="C270" s="109" t="s">
        <v>438</v>
      </c>
      <c r="D270" s="6" t="s">
        <v>909</v>
      </c>
      <c r="E270" s="6" t="s">
        <v>930</v>
      </c>
      <c r="F270" s="6" t="s">
        <v>446</v>
      </c>
      <c r="G270" s="51">
        <v>7.7323000000000003E-2</v>
      </c>
      <c r="H270" s="6">
        <v>2022</v>
      </c>
      <c r="I270" s="6" t="s">
        <v>4448</v>
      </c>
      <c r="J270" s="6" t="s">
        <v>4453</v>
      </c>
      <c r="K270" s="51">
        <v>0</v>
      </c>
      <c r="L270" s="6" t="s">
        <v>4448</v>
      </c>
      <c r="M270" s="6" t="s">
        <v>4453</v>
      </c>
      <c r="N270" s="6">
        <v>3</v>
      </c>
      <c r="O270" s="6" t="s">
        <v>402</v>
      </c>
      <c r="P270" s="6" t="s">
        <v>402</v>
      </c>
    </row>
    <row r="271" spans="2:16" ht="23.15" customHeight="1">
      <c r="B271" s="109" t="s">
        <v>1438</v>
      </c>
      <c r="C271" s="109" t="s">
        <v>438</v>
      </c>
      <c r="D271" s="6" t="s">
        <v>909</v>
      </c>
      <c r="E271" s="6" t="s">
        <v>930</v>
      </c>
      <c r="F271" s="6" t="s">
        <v>446</v>
      </c>
      <c r="G271" s="51">
        <v>0.19957</v>
      </c>
      <c r="H271" s="6">
        <v>2022</v>
      </c>
      <c r="I271" s="6" t="s">
        <v>4448</v>
      </c>
      <c r="J271" s="6" t="s">
        <v>4453</v>
      </c>
      <c r="K271" s="51">
        <v>0</v>
      </c>
      <c r="L271" s="6" t="s">
        <v>4448</v>
      </c>
      <c r="M271" s="6" t="s">
        <v>4453</v>
      </c>
      <c r="N271" s="6">
        <v>3</v>
      </c>
      <c r="O271" s="6" t="s">
        <v>402</v>
      </c>
      <c r="P271" s="6" t="s">
        <v>402</v>
      </c>
    </row>
    <row r="272" spans="2:16" ht="23.15" customHeight="1">
      <c r="B272" s="109" t="s">
        <v>1438</v>
      </c>
      <c r="C272" s="109" t="s">
        <v>438</v>
      </c>
      <c r="D272" s="6" t="s">
        <v>909</v>
      </c>
      <c r="E272" s="6" t="s">
        <v>930</v>
      </c>
      <c r="F272" s="6" t="s">
        <v>446</v>
      </c>
      <c r="G272" s="51">
        <v>8.7201000000000001E-2</v>
      </c>
      <c r="H272" s="6">
        <v>2022</v>
      </c>
      <c r="I272" s="6" t="s">
        <v>4448</v>
      </c>
      <c r="J272" s="6" t="s">
        <v>4453</v>
      </c>
      <c r="K272" s="51">
        <v>0</v>
      </c>
      <c r="L272" s="6" t="s">
        <v>4448</v>
      </c>
      <c r="M272" s="6" t="s">
        <v>4453</v>
      </c>
      <c r="N272" s="6">
        <v>3</v>
      </c>
      <c r="O272" s="6" t="s">
        <v>402</v>
      </c>
      <c r="P272" s="6" t="s">
        <v>402</v>
      </c>
    </row>
    <row r="273" spans="2:16" ht="23.15" customHeight="1">
      <c r="B273" s="109" t="s">
        <v>1438</v>
      </c>
      <c r="C273" s="109" t="s">
        <v>438</v>
      </c>
      <c r="D273" s="6" t="s">
        <v>909</v>
      </c>
      <c r="E273" s="6" t="s">
        <v>930</v>
      </c>
      <c r="F273" s="6" t="s">
        <v>446</v>
      </c>
      <c r="G273" s="51">
        <v>9.3218999999999996E-2</v>
      </c>
      <c r="H273" s="6">
        <v>2022</v>
      </c>
      <c r="I273" s="6" t="s">
        <v>4448</v>
      </c>
      <c r="J273" s="6" t="s">
        <v>4453</v>
      </c>
      <c r="K273" s="51">
        <v>0</v>
      </c>
      <c r="L273" s="6" t="s">
        <v>4448</v>
      </c>
      <c r="M273" s="6" t="s">
        <v>4453</v>
      </c>
      <c r="N273" s="6">
        <v>3</v>
      </c>
      <c r="O273" s="6" t="s">
        <v>402</v>
      </c>
      <c r="P273" s="6" t="s">
        <v>402</v>
      </c>
    </row>
    <row r="274" spans="2:16" ht="23.15" customHeight="1">
      <c r="B274" s="109" t="s">
        <v>1438</v>
      </c>
      <c r="C274" s="109" t="s">
        <v>438</v>
      </c>
      <c r="D274" s="6" t="s">
        <v>909</v>
      </c>
      <c r="E274" s="6" t="s">
        <v>930</v>
      </c>
      <c r="F274" s="6" t="s">
        <v>446</v>
      </c>
      <c r="G274" s="51">
        <v>9.4067999999999999E-2</v>
      </c>
      <c r="H274" s="6">
        <v>2022</v>
      </c>
      <c r="I274" s="6" t="s">
        <v>4448</v>
      </c>
      <c r="J274" s="6" t="s">
        <v>4438</v>
      </c>
      <c r="K274" s="51">
        <v>0</v>
      </c>
      <c r="L274" s="6" t="s">
        <v>4448</v>
      </c>
      <c r="M274" s="6" t="s">
        <v>4438</v>
      </c>
      <c r="N274" s="6">
        <v>4</v>
      </c>
      <c r="O274" s="6" t="s">
        <v>402</v>
      </c>
      <c r="P274" s="6" t="s">
        <v>402</v>
      </c>
    </row>
    <row r="275" spans="2:16" ht="23.15" customHeight="1">
      <c r="B275" s="109" t="s">
        <v>1438</v>
      </c>
      <c r="C275" s="109" t="s">
        <v>438</v>
      </c>
      <c r="D275" s="6" t="s">
        <v>909</v>
      </c>
      <c r="E275" s="6" t="s">
        <v>930</v>
      </c>
      <c r="F275" s="6" t="s">
        <v>446</v>
      </c>
      <c r="G275" s="51">
        <v>1.3176999999999999E-2</v>
      </c>
      <c r="H275" s="6">
        <v>2022</v>
      </c>
      <c r="I275" s="6" t="s">
        <v>4448</v>
      </c>
      <c r="J275" s="6" t="s">
        <v>4438</v>
      </c>
      <c r="K275" s="51">
        <v>0</v>
      </c>
      <c r="L275" s="6" t="s">
        <v>4448</v>
      </c>
      <c r="M275" s="6" t="s">
        <v>4438</v>
      </c>
      <c r="N275" s="6">
        <v>4</v>
      </c>
      <c r="O275" s="6" t="s">
        <v>402</v>
      </c>
      <c r="P275" s="6" t="s">
        <v>402</v>
      </c>
    </row>
    <row r="276" spans="2:16" ht="23.15" customHeight="1">
      <c r="B276" s="109" t="s">
        <v>1438</v>
      </c>
      <c r="C276" s="109" t="s">
        <v>438</v>
      </c>
      <c r="D276" s="6" t="s">
        <v>909</v>
      </c>
      <c r="E276" s="6" t="s">
        <v>930</v>
      </c>
      <c r="F276" s="6" t="s">
        <v>465</v>
      </c>
      <c r="G276" s="51">
        <v>0.42249999999999999</v>
      </c>
      <c r="H276" s="6">
        <v>2022</v>
      </c>
      <c r="I276" s="6" t="s">
        <v>4444</v>
      </c>
      <c r="J276" s="6" t="s">
        <v>4438</v>
      </c>
      <c r="K276" s="51">
        <v>0</v>
      </c>
      <c r="L276" s="6" t="s">
        <v>4444</v>
      </c>
      <c r="M276" s="6" t="s">
        <v>4438</v>
      </c>
      <c r="N276" s="6">
        <v>4</v>
      </c>
      <c r="O276" s="6" t="s">
        <v>402</v>
      </c>
      <c r="P276" s="6" t="s">
        <v>402</v>
      </c>
    </row>
    <row r="277" spans="2:16" ht="23.15" customHeight="1">
      <c r="B277" s="109" t="s">
        <v>1438</v>
      </c>
      <c r="C277" s="109" t="s">
        <v>438</v>
      </c>
      <c r="D277" s="6" t="s">
        <v>909</v>
      </c>
      <c r="E277" s="6" t="s">
        <v>930</v>
      </c>
      <c r="F277" s="6" t="s">
        <v>446</v>
      </c>
      <c r="G277" s="51">
        <v>9.7434000000000007E-2</v>
      </c>
      <c r="H277" s="6">
        <v>2022</v>
      </c>
      <c r="I277" s="6" t="s">
        <v>4446</v>
      </c>
      <c r="J277" s="6" t="s">
        <v>4453</v>
      </c>
      <c r="K277" s="51">
        <v>0</v>
      </c>
      <c r="L277" s="6" t="s">
        <v>4446</v>
      </c>
      <c r="M277" s="6" t="s">
        <v>4453</v>
      </c>
      <c r="N277" s="6">
        <v>3</v>
      </c>
      <c r="O277" s="6" t="s">
        <v>402</v>
      </c>
      <c r="P277" s="6" t="s">
        <v>402</v>
      </c>
    </row>
    <row r="278" spans="2:16" ht="23.15" customHeight="1">
      <c r="B278" s="109" t="s">
        <v>1438</v>
      </c>
      <c r="C278" s="109" t="s">
        <v>438</v>
      </c>
      <c r="D278" s="6" t="s">
        <v>909</v>
      </c>
      <c r="E278" s="6" t="s">
        <v>930</v>
      </c>
      <c r="F278" s="6" t="s">
        <v>446</v>
      </c>
      <c r="G278" s="51">
        <v>0.42250100000000002</v>
      </c>
      <c r="H278" s="6">
        <v>2022</v>
      </c>
      <c r="I278" s="6" t="s">
        <v>4448</v>
      </c>
      <c r="J278" s="6" t="s">
        <v>4438</v>
      </c>
      <c r="K278" s="51">
        <v>0</v>
      </c>
      <c r="L278" s="6" t="s">
        <v>4448</v>
      </c>
      <c r="M278" s="6" t="s">
        <v>4438</v>
      </c>
      <c r="N278" s="6">
        <v>4</v>
      </c>
      <c r="O278" s="6" t="s">
        <v>402</v>
      </c>
      <c r="P278" s="6" t="s">
        <v>402</v>
      </c>
    </row>
    <row r="279" spans="2:16" ht="23.15" customHeight="1">
      <c r="B279" s="109" t="s">
        <v>1438</v>
      </c>
      <c r="C279" s="109" t="s">
        <v>438</v>
      </c>
      <c r="D279" s="6" t="s">
        <v>909</v>
      </c>
      <c r="E279" s="6" t="s">
        <v>930</v>
      </c>
      <c r="F279" s="6" t="s">
        <v>446</v>
      </c>
      <c r="G279" s="51">
        <v>0.40331299999999998</v>
      </c>
      <c r="H279" s="6">
        <v>2022</v>
      </c>
      <c r="I279" s="6" t="s">
        <v>4448</v>
      </c>
      <c r="J279" s="6" t="s">
        <v>4438</v>
      </c>
      <c r="K279" s="51">
        <v>0</v>
      </c>
      <c r="L279" s="6" t="s">
        <v>4448</v>
      </c>
      <c r="M279" s="6" t="s">
        <v>4438</v>
      </c>
      <c r="N279" s="6">
        <v>4</v>
      </c>
      <c r="O279" s="6" t="s">
        <v>402</v>
      </c>
      <c r="P279" s="6" t="s">
        <v>402</v>
      </c>
    </row>
    <row r="280" spans="2:16" ht="23.15" customHeight="1">
      <c r="B280" s="109" t="s">
        <v>1438</v>
      </c>
      <c r="C280" s="109" t="s">
        <v>438</v>
      </c>
      <c r="D280" s="6" t="s">
        <v>909</v>
      </c>
      <c r="E280" s="6" t="s">
        <v>930</v>
      </c>
      <c r="F280" s="6" t="s">
        <v>446</v>
      </c>
      <c r="G280" s="51">
        <v>0.42249599999999998</v>
      </c>
      <c r="H280" s="6">
        <v>2022</v>
      </c>
      <c r="I280" s="6" t="s">
        <v>4448</v>
      </c>
      <c r="J280" s="6" t="s">
        <v>4438</v>
      </c>
      <c r="K280" s="51">
        <v>0</v>
      </c>
      <c r="L280" s="6" t="s">
        <v>4448</v>
      </c>
      <c r="M280" s="6" t="s">
        <v>4438</v>
      </c>
      <c r="N280" s="6">
        <v>4</v>
      </c>
      <c r="O280" s="6" t="s">
        <v>402</v>
      </c>
      <c r="P280" s="6" t="s">
        <v>402</v>
      </c>
    </row>
    <row r="281" spans="2:16" ht="23.15" customHeight="1">
      <c r="B281" s="109" t="s">
        <v>1438</v>
      </c>
      <c r="C281" s="109" t="s">
        <v>438</v>
      </c>
      <c r="D281" s="6" t="s">
        <v>909</v>
      </c>
      <c r="E281" s="6" t="s">
        <v>930</v>
      </c>
      <c r="F281" s="6" t="s">
        <v>446</v>
      </c>
      <c r="G281" s="51">
        <v>0.34006700000000001</v>
      </c>
      <c r="H281" s="6">
        <v>2022</v>
      </c>
      <c r="I281" s="6" t="s">
        <v>4446</v>
      </c>
      <c r="J281" s="6" t="s">
        <v>4453</v>
      </c>
      <c r="K281" s="51">
        <v>0</v>
      </c>
      <c r="L281" s="6" t="s">
        <v>4446</v>
      </c>
      <c r="M281" s="6" t="s">
        <v>4453</v>
      </c>
      <c r="N281" s="6">
        <v>3</v>
      </c>
      <c r="O281" s="6" t="s">
        <v>402</v>
      </c>
      <c r="P281" s="6" t="s">
        <v>402</v>
      </c>
    </row>
    <row r="282" spans="2:16" ht="23.15" customHeight="1">
      <c r="B282" s="109" t="s">
        <v>1438</v>
      </c>
      <c r="C282" s="109" t="s">
        <v>438</v>
      </c>
      <c r="D282" s="6" t="s">
        <v>909</v>
      </c>
      <c r="E282" s="6" t="s">
        <v>930</v>
      </c>
      <c r="F282" s="6" t="s">
        <v>446</v>
      </c>
      <c r="G282" s="51">
        <v>0.17446900000000001</v>
      </c>
      <c r="H282" s="6">
        <v>2022</v>
      </c>
      <c r="I282" s="6" t="s">
        <v>4446</v>
      </c>
      <c r="J282" s="6" t="s">
        <v>4453</v>
      </c>
      <c r="K282" s="51">
        <v>0</v>
      </c>
      <c r="L282" s="6" t="s">
        <v>4446</v>
      </c>
      <c r="M282" s="6" t="s">
        <v>4453</v>
      </c>
      <c r="N282" s="6">
        <v>3</v>
      </c>
      <c r="O282" s="6" t="s">
        <v>402</v>
      </c>
      <c r="P282" s="6" t="s">
        <v>402</v>
      </c>
    </row>
    <row r="283" spans="2:16" ht="23.15" customHeight="1">
      <c r="B283" s="109" t="s">
        <v>1438</v>
      </c>
      <c r="C283" s="109" t="s">
        <v>438</v>
      </c>
      <c r="D283" s="6" t="s">
        <v>909</v>
      </c>
      <c r="E283" s="6" t="s">
        <v>930</v>
      </c>
      <c r="F283" s="6" t="s">
        <v>446</v>
      </c>
      <c r="G283" s="51">
        <v>0.143759</v>
      </c>
      <c r="H283" s="6">
        <v>2022</v>
      </c>
      <c r="I283" s="6" t="s">
        <v>4446</v>
      </c>
      <c r="J283" s="6" t="s">
        <v>4453</v>
      </c>
      <c r="K283" s="51">
        <v>0</v>
      </c>
      <c r="L283" s="6" t="s">
        <v>4446</v>
      </c>
      <c r="M283" s="6" t="s">
        <v>4453</v>
      </c>
      <c r="N283" s="6">
        <v>3</v>
      </c>
      <c r="O283" s="6" t="s">
        <v>402</v>
      </c>
      <c r="P283" s="6" t="s">
        <v>402</v>
      </c>
    </row>
    <row r="284" spans="2:16" ht="23.15" customHeight="1">
      <c r="B284" s="109" t="s">
        <v>1438</v>
      </c>
      <c r="C284" s="109" t="s">
        <v>438</v>
      </c>
      <c r="D284" s="6" t="s">
        <v>909</v>
      </c>
      <c r="E284" s="6" t="s">
        <v>930</v>
      </c>
      <c r="F284" s="6" t="s">
        <v>446</v>
      </c>
      <c r="G284" s="51">
        <v>7.5857999999999995E-2</v>
      </c>
      <c r="H284" s="6">
        <v>2022</v>
      </c>
      <c r="I284" s="6" t="s">
        <v>4448</v>
      </c>
      <c r="J284" s="6" t="s">
        <v>4453</v>
      </c>
      <c r="K284" s="51">
        <v>0</v>
      </c>
      <c r="L284" s="6" t="s">
        <v>4448</v>
      </c>
      <c r="M284" s="6" t="s">
        <v>4453</v>
      </c>
      <c r="N284" s="6">
        <v>3</v>
      </c>
      <c r="O284" s="6" t="s">
        <v>402</v>
      </c>
      <c r="P284" s="6" t="s">
        <v>402</v>
      </c>
    </row>
    <row r="285" spans="2:16" ht="23.15" customHeight="1">
      <c r="B285" s="109" t="s">
        <v>1438</v>
      </c>
      <c r="C285" s="109" t="s">
        <v>438</v>
      </c>
      <c r="D285" s="6" t="s">
        <v>909</v>
      </c>
      <c r="E285" s="6" t="s">
        <v>930</v>
      </c>
      <c r="F285" s="6" t="s">
        <v>446</v>
      </c>
      <c r="G285" s="51">
        <v>6.1720999999999998E-2</v>
      </c>
      <c r="H285" s="6">
        <v>2022</v>
      </c>
      <c r="I285" s="6" t="s">
        <v>4448</v>
      </c>
      <c r="J285" s="6" t="s">
        <v>4453</v>
      </c>
      <c r="K285" s="51">
        <v>0</v>
      </c>
      <c r="L285" s="6" t="s">
        <v>4448</v>
      </c>
      <c r="M285" s="6" t="s">
        <v>4453</v>
      </c>
      <c r="N285" s="6">
        <v>3</v>
      </c>
      <c r="O285" s="6" t="s">
        <v>402</v>
      </c>
      <c r="P285" s="6" t="s">
        <v>402</v>
      </c>
    </row>
    <row r="286" spans="2:16" ht="23.15" customHeight="1">
      <c r="B286" s="109" t="s">
        <v>1438</v>
      </c>
      <c r="C286" s="109" t="s">
        <v>438</v>
      </c>
      <c r="D286" s="6" t="s">
        <v>909</v>
      </c>
      <c r="E286" s="6" t="s">
        <v>930</v>
      </c>
      <c r="F286" s="6" t="s">
        <v>4445</v>
      </c>
      <c r="G286" s="51">
        <v>0.147532</v>
      </c>
      <c r="H286" s="6">
        <v>2022</v>
      </c>
      <c r="I286" s="6" t="s">
        <v>4446</v>
      </c>
      <c r="J286" s="6" t="s">
        <v>4453</v>
      </c>
      <c r="K286" s="51">
        <v>0</v>
      </c>
      <c r="L286" s="6" t="s">
        <v>4446</v>
      </c>
      <c r="M286" s="6" t="s">
        <v>4453</v>
      </c>
      <c r="N286" s="6">
        <v>3</v>
      </c>
      <c r="O286" s="6" t="s">
        <v>402</v>
      </c>
      <c r="P286" s="6" t="s">
        <v>402</v>
      </c>
    </row>
    <row r="287" spans="2:16" ht="23.15" customHeight="1">
      <c r="B287" s="109" t="s">
        <v>1438</v>
      </c>
      <c r="C287" s="109" t="s">
        <v>438</v>
      </c>
      <c r="D287" s="6" t="s">
        <v>909</v>
      </c>
      <c r="E287" s="6" t="s">
        <v>930</v>
      </c>
      <c r="F287" s="6" t="s">
        <v>465</v>
      </c>
      <c r="G287" s="51">
        <v>0.170651</v>
      </c>
      <c r="H287" s="6">
        <v>2022</v>
      </c>
      <c r="I287" s="6" t="s">
        <v>4446</v>
      </c>
      <c r="J287" s="6" t="s">
        <v>4438</v>
      </c>
      <c r="K287" s="51">
        <v>0</v>
      </c>
      <c r="L287" s="6" t="s">
        <v>4446</v>
      </c>
      <c r="M287" s="6" t="s">
        <v>4438</v>
      </c>
      <c r="N287" s="6">
        <v>4</v>
      </c>
      <c r="O287" s="6" t="s">
        <v>402</v>
      </c>
      <c r="P287" s="6" t="s">
        <v>402</v>
      </c>
    </row>
    <row r="288" spans="2:16" ht="23.15" customHeight="1">
      <c r="B288" s="109" t="s">
        <v>1438</v>
      </c>
      <c r="C288" s="109" t="s">
        <v>438</v>
      </c>
      <c r="D288" s="6" t="s">
        <v>909</v>
      </c>
      <c r="E288" s="6" t="s">
        <v>930</v>
      </c>
      <c r="F288" s="6" t="s">
        <v>465</v>
      </c>
      <c r="G288" s="51">
        <v>0.12656899999999999</v>
      </c>
      <c r="H288" s="6">
        <v>2022</v>
      </c>
      <c r="I288" s="6" t="s">
        <v>4448</v>
      </c>
      <c r="J288" s="6" t="s">
        <v>4438</v>
      </c>
      <c r="K288" s="51">
        <v>0</v>
      </c>
      <c r="L288" s="6" t="s">
        <v>4448</v>
      </c>
      <c r="M288" s="6" t="s">
        <v>4438</v>
      </c>
      <c r="N288" s="6">
        <v>4</v>
      </c>
      <c r="O288" s="6" t="s">
        <v>402</v>
      </c>
      <c r="P288" s="6" t="s">
        <v>402</v>
      </c>
    </row>
    <row r="289" spans="2:16" ht="23.15" customHeight="1">
      <c r="B289" s="109" t="s">
        <v>1438</v>
      </c>
      <c r="C289" s="109" t="s">
        <v>438</v>
      </c>
      <c r="D289" s="6" t="s">
        <v>909</v>
      </c>
      <c r="E289" s="6" t="s">
        <v>930</v>
      </c>
      <c r="F289" s="6" t="s">
        <v>465</v>
      </c>
      <c r="G289" s="51">
        <v>0.417514</v>
      </c>
      <c r="H289" s="6">
        <v>2022</v>
      </c>
      <c r="I289" s="6" t="s">
        <v>4448</v>
      </c>
      <c r="J289" s="6" t="s">
        <v>4438</v>
      </c>
      <c r="K289" s="51">
        <v>0</v>
      </c>
      <c r="L289" s="6" t="s">
        <v>4448</v>
      </c>
      <c r="M289" s="6" t="s">
        <v>4438</v>
      </c>
      <c r="N289" s="6">
        <v>4</v>
      </c>
      <c r="O289" s="6" t="s">
        <v>402</v>
      </c>
      <c r="P289" s="6" t="s">
        <v>402</v>
      </c>
    </row>
    <row r="290" spans="2:16" ht="23.15" customHeight="1">
      <c r="B290" s="109" t="s">
        <v>1438</v>
      </c>
      <c r="C290" s="109" t="s">
        <v>438</v>
      </c>
      <c r="D290" s="6" t="s">
        <v>909</v>
      </c>
      <c r="E290" s="6" t="s">
        <v>930</v>
      </c>
      <c r="F290" s="6" t="s">
        <v>446</v>
      </c>
      <c r="G290" s="51">
        <v>3.7243999999999999E-2</v>
      </c>
      <c r="H290" s="6">
        <v>2022</v>
      </c>
      <c r="I290" s="6" t="s">
        <v>4463</v>
      </c>
      <c r="J290" s="6" t="s">
        <v>4453</v>
      </c>
      <c r="K290" s="51">
        <v>0</v>
      </c>
      <c r="L290" s="6" t="s">
        <v>4463</v>
      </c>
      <c r="M290" s="6" t="s">
        <v>4453</v>
      </c>
      <c r="N290" s="6">
        <v>3</v>
      </c>
      <c r="O290" s="6" t="s">
        <v>402</v>
      </c>
      <c r="P290" s="6" t="s">
        <v>402</v>
      </c>
    </row>
    <row r="291" spans="2:16" ht="23.15" customHeight="1">
      <c r="B291" s="109" t="s">
        <v>1438</v>
      </c>
      <c r="C291" s="109" t="s">
        <v>438</v>
      </c>
      <c r="D291" s="6" t="s">
        <v>909</v>
      </c>
      <c r="E291" s="6" t="s">
        <v>930</v>
      </c>
      <c r="F291" s="6" t="s">
        <v>446</v>
      </c>
      <c r="G291" s="51">
        <v>3.4044999999999999E-2</v>
      </c>
      <c r="H291" s="6">
        <v>2022</v>
      </c>
      <c r="I291" s="6" t="s">
        <v>4463</v>
      </c>
      <c r="J291" s="6" t="s">
        <v>4453</v>
      </c>
      <c r="K291" s="51">
        <v>0</v>
      </c>
      <c r="L291" s="6" t="s">
        <v>4463</v>
      </c>
      <c r="M291" s="6" t="s">
        <v>4453</v>
      </c>
      <c r="N291" s="6">
        <v>3</v>
      </c>
      <c r="O291" s="6" t="s">
        <v>402</v>
      </c>
      <c r="P291" s="6" t="s">
        <v>402</v>
      </c>
    </row>
    <row r="292" spans="2:16" ht="23.15" customHeight="1">
      <c r="B292" s="109" t="s">
        <v>1438</v>
      </c>
      <c r="C292" s="109" t="s">
        <v>438</v>
      </c>
      <c r="D292" s="6" t="s">
        <v>909</v>
      </c>
      <c r="E292" s="6" t="s">
        <v>930</v>
      </c>
      <c r="F292" s="6" t="s">
        <v>446</v>
      </c>
      <c r="G292" s="51">
        <v>4.4401000000000003E-2</v>
      </c>
      <c r="H292" s="6">
        <v>2022</v>
      </c>
      <c r="I292" s="6" t="s">
        <v>4463</v>
      </c>
      <c r="J292" s="6" t="s">
        <v>4453</v>
      </c>
      <c r="K292" s="51">
        <v>0</v>
      </c>
      <c r="L292" s="6" t="s">
        <v>4463</v>
      </c>
      <c r="M292" s="6" t="s">
        <v>4453</v>
      </c>
      <c r="N292" s="6">
        <v>3</v>
      </c>
      <c r="O292" s="6" t="s">
        <v>402</v>
      </c>
      <c r="P292" s="6" t="s">
        <v>402</v>
      </c>
    </row>
    <row r="293" spans="2:16" ht="23.15" customHeight="1">
      <c r="B293" s="109" t="s">
        <v>1438</v>
      </c>
      <c r="C293" s="109" t="s">
        <v>438</v>
      </c>
      <c r="D293" s="6" t="s">
        <v>909</v>
      </c>
      <c r="E293" s="6" t="s">
        <v>930</v>
      </c>
      <c r="F293" s="6" t="s">
        <v>446</v>
      </c>
      <c r="G293" s="51">
        <v>1.0772E-2</v>
      </c>
      <c r="H293" s="6">
        <v>2022</v>
      </c>
      <c r="I293" s="6" t="s">
        <v>4464</v>
      </c>
      <c r="J293" s="6" t="s">
        <v>4465</v>
      </c>
      <c r="K293" s="51">
        <v>0</v>
      </c>
      <c r="L293" s="6" t="s">
        <v>4464</v>
      </c>
      <c r="M293" s="6" t="s">
        <v>4465</v>
      </c>
      <c r="N293" s="6">
        <v>3</v>
      </c>
      <c r="O293" s="6" t="s">
        <v>402</v>
      </c>
      <c r="P293" s="6" t="s">
        <v>402</v>
      </c>
    </row>
    <row r="294" spans="2:16" ht="23.15" customHeight="1">
      <c r="B294" s="109" t="s">
        <v>1438</v>
      </c>
      <c r="C294" s="109" t="s">
        <v>438</v>
      </c>
      <c r="D294" s="6" t="s">
        <v>909</v>
      </c>
      <c r="E294" s="6" t="s">
        <v>930</v>
      </c>
      <c r="F294" s="6" t="s">
        <v>4439</v>
      </c>
      <c r="G294" s="51">
        <v>3.4744999999999998E-2</v>
      </c>
      <c r="H294" s="6">
        <v>2022</v>
      </c>
      <c r="I294" s="6" t="s">
        <v>4446</v>
      </c>
      <c r="J294" s="6" t="s">
        <v>4453</v>
      </c>
      <c r="K294" s="51">
        <v>0</v>
      </c>
      <c r="L294" s="6" t="s">
        <v>4446</v>
      </c>
      <c r="M294" s="6" t="s">
        <v>4453</v>
      </c>
      <c r="N294" s="6">
        <v>3</v>
      </c>
      <c r="O294" s="6" t="s">
        <v>402</v>
      </c>
      <c r="P294" s="6" t="s">
        <v>402</v>
      </c>
    </row>
    <row r="295" spans="2:16" ht="23.15" customHeight="1">
      <c r="B295" s="109" t="s">
        <v>1438</v>
      </c>
      <c r="C295" s="109" t="s">
        <v>438</v>
      </c>
      <c r="D295" s="6" t="s">
        <v>909</v>
      </c>
      <c r="E295" s="6" t="s">
        <v>930</v>
      </c>
      <c r="F295" s="6" t="s">
        <v>4439</v>
      </c>
      <c r="G295" s="51">
        <v>0.20959900000000001</v>
      </c>
      <c r="H295" s="6">
        <v>2022</v>
      </c>
      <c r="I295" s="6" t="s">
        <v>4446</v>
      </c>
      <c r="J295" s="6" t="s">
        <v>4453</v>
      </c>
      <c r="K295" s="51">
        <v>0</v>
      </c>
      <c r="L295" s="6" t="s">
        <v>4446</v>
      </c>
      <c r="M295" s="6" t="s">
        <v>4453</v>
      </c>
      <c r="N295" s="6">
        <v>3</v>
      </c>
      <c r="O295" s="6" t="s">
        <v>402</v>
      </c>
      <c r="P295" s="6" t="s">
        <v>402</v>
      </c>
    </row>
    <row r="296" spans="2:16" ht="23.15" customHeight="1">
      <c r="B296" s="109" t="s">
        <v>1438</v>
      </c>
      <c r="C296" s="109" t="s">
        <v>438</v>
      </c>
      <c r="D296" s="6" t="s">
        <v>909</v>
      </c>
      <c r="E296" s="6" t="s">
        <v>930</v>
      </c>
      <c r="F296" s="6" t="s">
        <v>4439</v>
      </c>
      <c r="G296" s="51">
        <v>0.100093</v>
      </c>
      <c r="H296" s="6">
        <v>2022</v>
      </c>
      <c r="I296" s="6" t="s">
        <v>4446</v>
      </c>
      <c r="J296" s="6" t="s">
        <v>4453</v>
      </c>
      <c r="K296" s="51">
        <v>0</v>
      </c>
      <c r="L296" s="6" t="s">
        <v>4446</v>
      </c>
      <c r="M296" s="6" t="s">
        <v>4453</v>
      </c>
      <c r="N296" s="6">
        <v>3</v>
      </c>
      <c r="O296" s="6" t="s">
        <v>402</v>
      </c>
      <c r="P296" s="6" t="s">
        <v>402</v>
      </c>
    </row>
    <row r="297" spans="2:16" ht="23.15" customHeight="1">
      <c r="B297" s="109" t="s">
        <v>1438</v>
      </c>
      <c r="C297" s="109" t="s">
        <v>438</v>
      </c>
      <c r="D297" s="6" t="s">
        <v>909</v>
      </c>
      <c r="E297" s="6" t="s">
        <v>930</v>
      </c>
      <c r="F297" s="6" t="s">
        <v>4449</v>
      </c>
      <c r="G297" s="51">
        <v>5.4869999999999997E-3</v>
      </c>
      <c r="H297" s="6">
        <v>2022</v>
      </c>
      <c r="I297" s="6" t="s">
        <v>4448</v>
      </c>
      <c r="J297" s="6" t="s">
        <v>4453</v>
      </c>
      <c r="K297" s="51">
        <v>0</v>
      </c>
      <c r="L297" s="6" t="s">
        <v>4448</v>
      </c>
      <c r="M297" s="6" t="s">
        <v>4453</v>
      </c>
      <c r="N297" s="6">
        <v>3</v>
      </c>
      <c r="O297" s="6" t="s">
        <v>402</v>
      </c>
      <c r="P297" s="6" t="s">
        <v>402</v>
      </c>
    </row>
    <row r="298" spans="2:16" ht="23.15" customHeight="1">
      <c r="B298" s="109" t="s">
        <v>1438</v>
      </c>
      <c r="C298" s="109" t="s">
        <v>438</v>
      </c>
      <c r="D298" s="6" t="s">
        <v>909</v>
      </c>
      <c r="E298" s="6" t="s">
        <v>930</v>
      </c>
      <c r="F298" s="6" t="s">
        <v>4449</v>
      </c>
      <c r="G298" s="51">
        <v>1.022E-2</v>
      </c>
      <c r="H298" s="6">
        <v>2022</v>
      </c>
      <c r="I298" s="6" t="s">
        <v>4448</v>
      </c>
      <c r="J298" s="6" t="s">
        <v>4453</v>
      </c>
      <c r="K298" s="51">
        <v>0</v>
      </c>
      <c r="L298" s="6" t="s">
        <v>4448</v>
      </c>
      <c r="M298" s="6" t="s">
        <v>4453</v>
      </c>
      <c r="N298" s="6">
        <v>3</v>
      </c>
      <c r="O298" s="6" t="s">
        <v>402</v>
      </c>
      <c r="P298" s="6" t="s">
        <v>402</v>
      </c>
    </row>
    <row r="299" spans="2:16" ht="23.15" customHeight="1">
      <c r="B299" s="109" t="s">
        <v>1438</v>
      </c>
      <c r="C299" s="109" t="s">
        <v>438</v>
      </c>
      <c r="D299" s="6" t="s">
        <v>909</v>
      </c>
      <c r="E299" s="6" t="s">
        <v>930</v>
      </c>
      <c r="F299" s="6" t="s">
        <v>4449</v>
      </c>
      <c r="G299" s="51">
        <v>1.8481999999999998E-2</v>
      </c>
      <c r="H299" s="6">
        <v>2022</v>
      </c>
      <c r="I299" s="6" t="s">
        <v>4448</v>
      </c>
      <c r="J299" s="6" t="s">
        <v>4453</v>
      </c>
      <c r="K299" s="51">
        <v>0</v>
      </c>
      <c r="L299" s="6" t="s">
        <v>4448</v>
      </c>
      <c r="M299" s="6" t="s">
        <v>4453</v>
      </c>
      <c r="N299" s="6">
        <v>3</v>
      </c>
      <c r="O299" s="6" t="s">
        <v>402</v>
      </c>
      <c r="P299" s="6" t="s">
        <v>402</v>
      </c>
    </row>
    <row r="300" spans="2:16" ht="23.15" customHeight="1">
      <c r="B300" s="109" t="s">
        <v>1438</v>
      </c>
      <c r="C300" s="109" t="s">
        <v>438</v>
      </c>
      <c r="D300" s="6" t="s">
        <v>909</v>
      </c>
      <c r="E300" s="6" t="s">
        <v>930</v>
      </c>
      <c r="F300" s="6" t="s">
        <v>4439</v>
      </c>
      <c r="G300" s="51">
        <v>5.0029999999999996E-3</v>
      </c>
      <c r="H300" s="6">
        <v>2022</v>
      </c>
      <c r="I300" s="6" t="s">
        <v>4463</v>
      </c>
      <c r="J300" s="6" t="s">
        <v>4453</v>
      </c>
      <c r="K300" s="51">
        <v>0</v>
      </c>
      <c r="L300" s="6" t="s">
        <v>4463</v>
      </c>
      <c r="M300" s="6" t="s">
        <v>4453</v>
      </c>
      <c r="N300" s="6">
        <v>3</v>
      </c>
      <c r="O300" s="6" t="s">
        <v>402</v>
      </c>
      <c r="P300" s="6" t="s">
        <v>402</v>
      </c>
    </row>
    <row r="301" spans="2:16" ht="23.15" customHeight="1">
      <c r="B301" s="109" t="s">
        <v>1438</v>
      </c>
      <c r="C301" s="109" t="s">
        <v>438</v>
      </c>
      <c r="D301" s="6" t="s">
        <v>909</v>
      </c>
      <c r="E301" s="6" t="s">
        <v>930</v>
      </c>
      <c r="F301" s="6" t="s">
        <v>4439</v>
      </c>
      <c r="G301" s="51">
        <v>8.8979999999999997E-3</v>
      </c>
      <c r="H301" s="6">
        <v>2022</v>
      </c>
      <c r="I301" s="6" t="s">
        <v>4463</v>
      </c>
      <c r="J301" s="6" t="s">
        <v>4453</v>
      </c>
      <c r="K301" s="51">
        <v>0</v>
      </c>
      <c r="L301" s="6" t="s">
        <v>4463</v>
      </c>
      <c r="M301" s="6" t="s">
        <v>4453</v>
      </c>
      <c r="N301" s="6">
        <v>3</v>
      </c>
      <c r="O301" s="6" t="s">
        <v>402</v>
      </c>
      <c r="P301" s="6" t="s">
        <v>402</v>
      </c>
    </row>
    <row r="302" spans="2:16" ht="23.15" customHeight="1">
      <c r="B302" s="109" t="s">
        <v>1438</v>
      </c>
      <c r="C302" s="109" t="s">
        <v>438</v>
      </c>
      <c r="D302" s="6" t="s">
        <v>909</v>
      </c>
      <c r="E302" s="6" t="s">
        <v>930</v>
      </c>
      <c r="F302" s="6" t="s">
        <v>4439</v>
      </c>
      <c r="G302" s="51">
        <v>1.9536999999999999E-2</v>
      </c>
      <c r="H302" s="6">
        <v>2022</v>
      </c>
      <c r="I302" s="6" t="s">
        <v>4463</v>
      </c>
      <c r="J302" s="6" t="s">
        <v>4453</v>
      </c>
      <c r="K302" s="51">
        <v>0</v>
      </c>
      <c r="L302" s="6" t="s">
        <v>4463</v>
      </c>
      <c r="M302" s="6" t="s">
        <v>4453</v>
      </c>
      <c r="N302" s="6">
        <v>3</v>
      </c>
      <c r="O302" s="6" t="s">
        <v>402</v>
      </c>
      <c r="P302" s="6" t="s">
        <v>402</v>
      </c>
    </row>
    <row r="303" spans="2:16" ht="23.15" customHeight="1">
      <c r="B303" s="109" t="s">
        <v>1438</v>
      </c>
      <c r="C303" s="109" t="s">
        <v>438</v>
      </c>
      <c r="D303" s="6" t="s">
        <v>909</v>
      </c>
      <c r="E303" s="6" t="s">
        <v>930</v>
      </c>
      <c r="F303" s="6" t="s">
        <v>4439</v>
      </c>
      <c r="G303" s="51">
        <v>6.3790000000000001E-3</v>
      </c>
      <c r="H303" s="6">
        <v>2022</v>
      </c>
      <c r="I303" s="6" t="s">
        <v>4463</v>
      </c>
      <c r="J303" s="6" t="s">
        <v>4453</v>
      </c>
      <c r="K303" s="51">
        <v>0</v>
      </c>
      <c r="L303" s="6" t="s">
        <v>4463</v>
      </c>
      <c r="M303" s="6" t="s">
        <v>4453</v>
      </c>
      <c r="N303" s="6">
        <v>3</v>
      </c>
      <c r="O303" s="6" t="s">
        <v>402</v>
      </c>
      <c r="P303" s="6" t="s">
        <v>402</v>
      </c>
    </row>
    <row r="304" spans="2:16" ht="23.15" customHeight="1">
      <c r="B304" s="109" t="s">
        <v>1438</v>
      </c>
      <c r="C304" s="109" t="s">
        <v>438</v>
      </c>
      <c r="D304" s="6" t="s">
        <v>909</v>
      </c>
      <c r="E304" s="6" t="s">
        <v>930</v>
      </c>
      <c r="F304" s="6" t="s">
        <v>4439</v>
      </c>
      <c r="G304" s="51">
        <v>4.9439999999999996E-3</v>
      </c>
      <c r="H304" s="6">
        <v>2022</v>
      </c>
      <c r="I304" s="6" t="s">
        <v>4463</v>
      </c>
      <c r="J304" s="6" t="s">
        <v>4453</v>
      </c>
      <c r="K304" s="51">
        <v>0</v>
      </c>
      <c r="L304" s="6" t="s">
        <v>4463</v>
      </c>
      <c r="M304" s="6" t="s">
        <v>4453</v>
      </c>
      <c r="N304" s="6">
        <v>3</v>
      </c>
      <c r="O304" s="6" t="s">
        <v>402</v>
      </c>
      <c r="P304" s="6" t="s">
        <v>402</v>
      </c>
    </row>
    <row r="305" spans="2:16" ht="23.15" customHeight="1">
      <c r="B305" s="109" t="s">
        <v>1438</v>
      </c>
      <c r="C305" s="109" t="s">
        <v>438</v>
      </c>
      <c r="D305" s="6" t="s">
        <v>909</v>
      </c>
      <c r="E305" s="6" t="s">
        <v>930</v>
      </c>
      <c r="F305" s="6" t="s">
        <v>4439</v>
      </c>
      <c r="G305" s="51">
        <v>1.0312999999999999E-2</v>
      </c>
      <c r="H305" s="6">
        <v>2022</v>
      </c>
      <c r="I305" s="6" t="s">
        <v>4463</v>
      </c>
      <c r="J305" s="6" t="s">
        <v>4453</v>
      </c>
      <c r="K305" s="51">
        <v>0</v>
      </c>
      <c r="L305" s="6" t="s">
        <v>4463</v>
      </c>
      <c r="M305" s="6" t="s">
        <v>4453</v>
      </c>
      <c r="N305" s="6">
        <v>3</v>
      </c>
      <c r="O305" s="6" t="s">
        <v>402</v>
      </c>
      <c r="P305" s="6" t="s">
        <v>402</v>
      </c>
    </row>
    <row r="306" spans="2:16" ht="23.15" customHeight="1">
      <c r="B306" s="109" t="s">
        <v>1438</v>
      </c>
      <c r="C306" s="109" t="s">
        <v>438</v>
      </c>
      <c r="D306" s="6" t="s">
        <v>909</v>
      </c>
      <c r="E306" s="6" t="s">
        <v>930</v>
      </c>
      <c r="F306" s="6" t="s">
        <v>4439</v>
      </c>
      <c r="G306" s="51">
        <v>4.3959999999999997E-3</v>
      </c>
      <c r="H306" s="6">
        <v>2022</v>
      </c>
      <c r="I306" s="6" t="s">
        <v>4440</v>
      </c>
      <c r="J306" s="6" t="s">
        <v>1476</v>
      </c>
      <c r="K306" s="51">
        <v>0</v>
      </c>
      <c r="L306" s="6" t="s">
        <v>4440</v>
      </c>
      <c r="M306" s="6" t="s">
        <v>1476</v>
      </c>
      <c r="N306" s="6">
        <v>3</v>
      </c>
      <c r="O306" s="6" t="s">
        <v>402</v>
      </c>
      <c r="P306" s="6" t="s">
        <v>402</v>
      </c>
    </row>
    <row r="307" spans="2:16" ht="23.15" customHeight="1">
      <c r="B307" s="109" t="s">
        <v>1438</v>
      </c>
      <c r="C307" s="109" t="s">
        <v>438</v>
      </c>
      <c r="D307" s="6" t="s">
        <v>909</v>
      </c>
      <c r="E307" s="6" t="s">
        <v>930</v>
      </c>
      <c r="F307" s="6" t="s">
        <v>4439</v>
      </c>
      <c r="G307" s="51">
        <v>7.4970000000000002E-3</v>
      </c>
      <c r="H307" s="6">
        <v>2022</v>
      </c>
      <c r="I307" s="6" t="s">
        <v>4440</v>
      </c>
      <c r="J307" s="6" t="s">
        <v>1476</v>
      </c>
      <c r="K307" s="51">
        <v>0</v>
      </c>
      <c r="L307" s="6" t="s">
        <v>4440</v>
      </c>
      <c r="M307" s="6" t="s">
        <v>1476</v>
      </c>
      <c r="N307" s="6">
        <v>3</v>
      </c>
      <c r="O307" s="6" t="s">
        <v>402</v>
      </c>
      <c r="P307" s="6" t="s">
        <v>402</v>
      </c>
    </row>
    <row r="308" spans="2:16" ht="23.15" customHeight="1">
      <c r="B308" s="109" t="s">
        <v>1438</v>
      </c>
      <c r="C308" s="109" t="s">
        <v>438</v>
      </c>
      <c r="D308" s="6" t="s">
        <v>909</v>
      </c>
      <c r="E308" s="6" t="s">
        <v>930</v>
      </c>
      <c r="F308" s="6" t="s">
        <v>4439</v>
      </c>
      <c r="G308" s="51">
        <v>1.2231000000000001E-2</v>
      </c>
      <c r="H308" s="6">
        <v>2022</v>
      </c>
      <c r="I308" s="6" t="s">
        <v>4440</v>
      </c>
      <c r="J308" s="6" t="s">
        <v>1476</v>
      </c>
      <c r="K308" s="51">
        <v>0</v>
      </c>
      <c r="L308" s="6" t="s">
        <v>4440</v>
      </c>
      <c r="M308" s="6" t="s">
        <v>1476</v>
      </c>
      <c r="N308" s="6">
        <v>3</v>
      </c>
      <c r="O308" s="6" t="s">
        <v>402</v>
      </c>
      <c r="P308" s="6" t="s">
        <v>402</v>
      </c>
    </row>
    <row r="309" spans="2:16" ht="23.15" customHeight="1">
      <c r="B309" s="109" t="s">
        <v>1438</v>
      </c>
      <c r="C309" s="109" t="s">
        <v>438</v>
      </c>
      <c r="D309" s="6" t="s">
        <v>909</v>
      </c>
      <c r="E309" s="6" t="s">
        <v>930</v>
      </c>
      <c r="F309" s="6" t="s">
        <v>4439</v>
      </c>
      <c r="G309" s="51">
        <v>3.1289999999999998E-3</v>
      </c>
      <c r="H309" s="6">
        <v>2022</v>
      </c>
      <c r="I309" s="6" t="s">
        <v>4440</v>
      </c>
      <c r="J309" s="6" t="s">
        <v>1476</v>
      </c>
      <c r="K309" s="51">
        <v>0</v>
      </c>
      <c r="L309" s="6" t="s">
        <v>4440</v>
      </c>
      <c r="M309" s="6" t="s">
        <v>1476</v>
      </c>
      <c r="N309" s="6">
        <v>3</v>
      </c>
      <c r="O309" s="6" t="s">
        <v>402</v>
      </c>
      <c r="P309" s="6" t="s">
        <v>402</v>
      </c>
    </row>
    <row r="310" spans="2:16" ht="23.15" customHeight="1">
      <c r="B310" s="109" t="s">
        <v>1438</v>
      </c>
      <c r="C310" s="109" t="s">
        <v>438</v>
      </c>
      <c r="D310" s="6" t="s">
        <v>909</v>
      </c>
      <c r="E310" s="6" t="s">
        <v>930</v>
      </c>
      <c r="F310" s="6" t="s">
        <v>4447</v>
      </c>
      <c r="G310" s="51">
        <v>0</v>
      </c>
      <c r="H310" s="6">
        <v>2022</v>
      </c>
      <c r="I310" s="6" t="s">
        <v>4451</v>
      </c>
      <c r="J310" s="6" t="s">
        <v>4443</v>
      </c>
      <c r="K310" s="51">
        <v>0</v>
      </c>
      <c r="L310" s="6" t="s">
        <v>4451</v>
      </c>
      <c r="M310" s="6" t="s">
        <v>4443</v>
      </c>
      <c r="N310" s="6">
        <v>4</v>
      </c>
      <c r="O310" s="6" t="s">
        <v>402</v>
      </c>
      <c r="P310" s="6" t="s">
        <v>402</v>
      </c>
    </row>
    <row r="311" spans="2:16" ht="23.15" customHeight="1">
      <c r="B311" s="109" t="s">
        <v>1438</v>
      </c>
      <c r="C311" s="109" t="s">
        <v>438</v>
      </c>
      <c r="D311" s="6" t="s">
        <v>909</v>
      </c>
      <c r="E311" s="6" t="s">
        <v>930</v>
      </c>
      <c r="F311" s="6" t="s">
        <v>4447</v>
      </c>
      <c r="G311" s="51">
        <v>0</v>
      </c>
      <c r="H311" s="6">
        <v>2022</v>
      </c>
      <c r="I311" s="6" t="s">
        <v>4455</v>
      </c>
      <c r="J311" s="6" t="s">
        <v>4443</v>
      </c>
      <c r="K311" s="51">
        <v>0</v>
      </c>
      <c r="L311" s="6" t="s">
        <v>4455</v>
      </c>
      <c r="M311" s="6" t="s">
        <v>4443</v>
      </c>
      <c r="N311" s="6">
        <v>4</v>
      </c>
      <c r="O311" s="6" t="s">
        <v>402</v>
      </c>
      <c r="P311" s="6" t="s">
        <v>402</v>
      </c>
    </row>
    <row r="312" spans="2:16" ht="23.15" customHeight="1">
      <c r="B312" s="109" t="s">
        <v>1438</v>
      </c>
      <c r="C312" s="109" t="s">
        <v>438</v>
      </c>
      <c r="D312" s="6" t="s">
        <v>909</v>
      </c>
      <c r="E312" s="6" t="s">
        <v>930</v>
      </c>
      <c r="F312" s="6" t="s">
        <v>439</v>
      </c>
      <c r="G312" s="51">
        <v>0</v>
      </c>
      <c r="H312" s="6">
        <v>2022</v>
      </c>
      <c r="I312" s="6" t="s">
        <v>4458</v>
      </c>
      <c r="J312" s="6" t="s">
        <v>4460</v>
      </c>
      <c r="K312" s="51">
        <v>0</v>
      </c>
      <c r="L312" s="6" t="s">
        <v>4458</v>
      </c>
      <c r="M312" s="6" t="s">
        <v>4460</v>
      </c>
      <c r="N312" s="6">
        <v>3</v>
      </c>
      <c r="O312" s="6" t="s">
        <v>402</v>
      </c>
      <c r="P312" s="6" t="s">
        <v>402</v>
      </c>
    </row>
    <row r="313" spans="2:16" ht="23.15" customHeight="1">
      <c r="B313" s="109" t="s">
        <v>1438</v>
      </c>
      <c r="C313" s="109" t="s">
        <v>438</v>
      </c>
      <c r="D313" s="6" t="s">
        <v>909</v>
      </c>
      <c r="E313" s="6" t="s">
        <v>930</v>
      </c>
      <c r="F313" s="6" t="s">
        <v>446</v>
      </c>
      <c r="G313" s="51">
        <v>7.7876000000000001E-2</v>
      </c>
      <c r="H313" s="6">
        <v>2022</v>
      </c>
      <c r="I313" s="6" t="s">
        <v>4446</v>
      </c>
      <c r="J313" s="6" t="s">
        <v>4453</v>
      </c>
      <c r="K313" s="51">
        <v>0</v>
      </c>
      <c r="L313" s="6" t="s">
        <v>4446</v>
      </c>
      <c r="M313" s="6" t="s">
        <v>4453</v>
      </c>
      <c r="N313" s="6">
        <v>3</v>
      </c>
      <c r="O313" s="6" t="s">
        <v>402</v>
      </c>
      <c r="P313" s="6" t="s">
        <v>402</v>
      </c>
    </row>
    <row r="314" spans="2:16" ht="23.15" customHeight="1">
      <c r="B314" s="109" t="s">
        <v>1438</v>
      </c>
      <c r="C314" s="109" t="s">
        <v>438</v>
      </c>
      <c r="D314" s="6" t="s">
        <v>909</v>
      </c>
      <c r="E314" s="6" t="s">
        <v>930</v>
      </c>
      <c r="F314" s="6" t="s">
        <v>4445</v>
      </c>
      <c r="G314" s="51">
        <v>0.43696299999999999</v>
      </c>
      <c r="H314" s="6">
        <v>2022</v>
      </c>
      <c r="I314" s="6" t="s">
        <v>4448</v>
      </c>
      <c r="J314" s="6" t="s">
        <v>4453</v>
      </c>
      <c r="K314" s="51">
        <v>0</v>
      </c>
      <c r="L314" s="6" t="s">
        <v>4448</v>
      </c>
      <c r="M314" s="6" t="s">
        <v>4453</v>
      </c>
      <c r="N314" s="6">
        <v>3</v>
      </c>
      <c r="O314" s="6" t="s">
        <v>402</v>
      </c>
      <c r="P314" s="6" t="s">
        <v>402</v>
      </c>
    </row>
    <row r="315" spans="2:16" ht="23.15" customHeight="1">
      <c r="B315" s="109" t="s">
        <v>1438</v>
      </c>
      <c r="C315" s="109" t="s">
        <v>438</v>
      </c>
      <c r="D315" s="6" t="s">
        <v>909</v>
      </c>
      <c r="E315" s="6" t="s">
        <v>930</v>
      </c>
      <c r="F315" s="6" t="s">
        <v>4445</v>
      </c>
      <c r="G315" s="51">
        <v>0.41185699999999997</v>
      </c>
      <c r="H315" s="6">
        <v>2022</v>
      </c>
      <c r="I315" s="6" t="s">
        <v>4448</v>
      </c>
      <c r="J315" s="6" t="s">
        <v>4453</v>
      </c>
      <c r="K315" s="51">
        <v>0</v>
      </c>
      <c r="L315" s="6" t="s">
        <v>4448</v>
      </c>
      <c r="M315" s="6" t="s">
        <v>4453</v>
      </c>
      <c r="N315" s="6">
        <v>3</v>
      </c>
      <c r="O315" s="6" t="s">
        <v>402</v>
      </c>
      <c r="P315" s="6" t="s">
        <v>402</v>
      </c>
    </row>
    <row r="316" spans="2:16" ht="23.15" customHeight="1">
      <c r="B316" s="109" t="s">
        <v>1438</v>
      </c>
      <c r="C316" s="109" t="s">
        <v>438</v>
      </c>
      <c r="D316" s="6" t="s">
        <v>909</v>
      </c>
      <c r="E316" s="6" t="s">
        <v>930</v>
      </c>
      <c r="F316" s="6" t="s">
        <v>4445</v>
      </c>
      <c r="G316" s="51">
        <v>0.48905100000000001</v>
      </c>
      <c r="H316" s="6">
        <v>2022</v>
      </c>
      <c r="I316" s="6" t="s">
        <v>4448</v>
      </c>
      <c r="J316" s="6" t="s">
        <v>4453</v>
      </c>
      <c r="K316" s="51">
        <v>0</v>
      </c>
      <c r="L316" s="6" t="s">
        <v>4448</v>
      </c>
      <c r="M316" s="6" t="s">
        <v>4453</v>
      </c>
      <c r="N316" s="6">
        <v>3</v>
      </c>
      <c r="O316" s="6" t="s">
        <v>402</v>
      </c>
      <c r="P316" s="6" t="s">
        <v>402</v>
      </c>
    </row>
    <row r="317" spans="2:16" ht="23.15" customHeight="1">
      <c r="B317" s="109" t="s">
        <v>1438</v>
      </c>
      <c r="C317" s="109" t="s">
        <v>438</v>
      </c>
      <c r="D317" s="6" t="s">
        <v>909</v>
      </c>
      <c r="E317" s="6" t="s">
        <v>930</v>
      </c>
      <c r="F317" s="6" t="s">
        <v>4445</v>
      </c>
      <c r="G317" s="51">
        <v>1.611E-3</v>
      </c>
      <c r="H317" s="6">
        <v>2022</v>
      </c>
      <c r="I317" s="6" t="s">
        <v>4448</v>
      </c>
      <c r="J317" s="6" t="s">
        <v>4453</v>
      </c>
      <c r="K317" s="51">
        <v>0</v>
      </c>
      <c r="L317" s="6" t="s">
        <v>4448</v>
      </c>
      <c r="M317" s="6" t="s">
        <v>4453</v>
      </c>
      <c r="N317" s="6">
        <v>3</v>
      </c>
      <c r="O317" s="6" t="s">
        <v>402</v>
      </c>
      <c r="P317" s="6" t="s">
        <v>402</v>
      </c>
    </row>
    <row r="318" spans="2:16" ht="23.15" customHeight="1">
      <c r="B318" s="109" t="s">
        <v>1438</v>
      </c>
      <c r="C318" s="109" t="s">
        <v>438</v>
      </c>
      <c r="D318" s="6" t="s">
        <v>909</v>
      </c>
      <c r="E318" s="6" t="s">
        <v>930</v>
      </c>
      <c r="F318" s="6" t="s">
        <v>4445</v>
      </c>
      <c r="G318" s="51">
        <v>0.404532</v>
      </c>
      <c r="H318" s="6">
        <v>2022</v>
      </c>
      <c r="I318" s="6" t="s">
        <v>4448</v>
      </c>
      <c r="J318" s="6" t="s">
        <v>4453</v>
      </c>
      <c r="K318" s="51">
        <v>0</v>
      </c>
      <c r="L318" s="6" t="s">
        <v>4448</v>
      </c>
      <c r="M318" s="6" t="s">
        <v>4453</v>
      </c>
      <c r="N318" s="6">
        <v>3</v>
      </c>
      <c r="O318" s="6" t="s">
        <v>402</v>
      </c>
      <c r="P318" s="6" t="s">
        <v>402</v>
      </c>
    </row>
    <row r="319" spans="2:16" ht="23.15" customHeight="1">
      <c r="B319" s="109" t="s">
        <v>1438</v>
      </c>
      <c r="C319" s="109" t="s">
        <v>438</v>
      </c>
      <c r="D319" s="6" t="s">
        <v>909</v>
      </c>
      <c r="E319" s="6" t="s">
        <v>930</v>
      </c>
      <c r="F319" s="6" t="s">
        <v>4445</v>
      </c>
      <c r="G319" s="51">
        <v>1.0957E-2</v>
      </c>
      <c r="H319" s="6">
        <v>2022</v>
      </c>
      <c r="I319" s="6" t="s">
        <v>4466</v>
      </c>
      <c r="J319" s="6" t="s">
        <v>4453</v>
      </c>
      <c r="K319" s="51">
        <v>0</v>
      </c>
      <c r="L319" s="6" t="s">
        <v>4466</v>
      </c>
      <c r="M319" s="6" t="s">
        <v>4453</v>
      </c>
      <c r="N319" s="6">
        <v>3</v>
      </c>
      <c r="O319" s="6" t="s">
        <v>402</v>
      </c>
      <c r="P319" s="6" t="s">
        <v>402</v>
      </c>
    </row>
    <row r="320" spans="2:16" ht="23.15" customHeight="1">
      <c r="B320" s="109" t="s">
        <v>1438</v>
      </c>
      <c r="C320" s="109" t="s">
        <v>438</v>
      </c>
      <c r="D320" s="6" t="s">
        <v>909</v>
      </c>
      <c r="E320" s="6" t="s">
        <v>930</v>
      </c>
      <c r="F320" s="6" t="s">
        <v>439</v>
      </c>
      <c r="G320" s="51">
        <v>0.42464299999999999</v>
      </c>
      <c r="H320" s="6">
        <v>2022</v>
      </c>
      <c r="I320" s="6" t="s">
        <v>4458</v>
      </c>
      <c r="J320" s="6" t="s">
        <v>4443</v>
      </c>
      <c r="K320" s="51">
        <v>0</v>
      </c>
      <c r="L320" s="6" t="s">
        <v>4458</v>
      </c>
      <c r="M320" s="6" t="s">
        <v>4443</v>
      </c>
      <c r="N320" s="6">
        <v>4</v>
      </c>
      <c r="O320" s="6" t="s">
        <v>402</v>
      </c>
      <c r="P320" s="6" t="s">
        <v>402</v>
      </c>
    </row>
    <row r="321" spans="2:16" ht="23.15" customHeight="1">
      <c r="B321" s="109" t="s">
        <v>1438</v>
      </c>
      <c r="C321" s="109" t="s">
        <v>438</v>
      </c>
      <c r="D321" s="6" t="s">
        <v>909</v>
      </c>
      <c r="E321" s="6" t="s">
        <v>930</v>
      </c>
      <c r="F321" s="6" t="s">
        <v>439</v>
      </c>
      <c r="G321" s="51">
        <v>0.26896100000000001</v>
      </c>
      <c r="H321" s="6">
        <v>2022</v>
      </c>
      <c r="I321" s="6" t="s">
        <v>4458</v>
      </c>
      <c r="J321" s="6" t="s">
        <v>4443</v>
      </c>
      <c r="K321" s="51">
        <v>0</v>
      </c>
      <c r="L321" s="6" t="s">
        <v>4458</v>
      </c>
      <c r="M321" s="6" t="s">
        <v>4443</v>
      </c>
      <c r="N321" s="6">
        <v>4</v>
      </c>
      <c r="O321" s="6" t="s">
        <v>402</v>
      </c>
      <c r="P321" s="6" t="s">
        <v>402</v>
      </c>
    </row>
    <row r="322" spans="2:16" ht="23.15" customHeight="1">
      <c r="B322" s="109" t="s">
        <v>1438</v>
      </c>
      <c r="C322" s="109" t="s">
        <v>438</v>
      </c>
      <c r="D322" s="6" t="s">
        <v>909</v>
      </c>
      <c r="E322" s="6" t="s">
        <v>930</v>
      </c>
      <c r="F322" s="6" t="s">
        <v>4447</v>
      </c>
      <c r="G322" s="51">
        <v>8.0759999999999998E-2</v>
      </c>
      <c r="H322" s="6">
        <v>2022</v>
      </c>
      <c r="I322" s="6" t="s">
        <v>4442</v>
      </c>
      <c r="J322" s="6" t="s">
        <v>4443</v>
      </c>
      <c r="K322" s="51">
        <v>0</v>
      </c>
      <c r="L322" s="6" t="s">
        <v>4442</v>
      </c>
      <c r="M322" s="6" t="s">
        <v>4443</v>
      </c>
      <c r="N322" s="6">
        <v>4</v>
      </c>
      <c r="O322" s="6" t="s">
        <v>402</v>
      </c>
      <c r="P322" s="6" t="s">
        <v>402</v>
      </c>
    </row>
    <row r="323" spans="2:16" ht="23.15" customHeight="1">
      <c r="B323" s="109" t="s">
        <v>1438</v>
      </c>
      <c r="C323" s="109" t="s">
        <v>438</v>
      </c>
      <c r="D323" s="6" t="s">
        <v>909</v>
      </c>
      <c r="E323" s="6" t="s">
        <v>930</v>
      </c>
      <c r="F323" s="6" t="s">
        <v>2484</v>
      </c>
      <c r="G323" s="51">
        <v>3.8198999999999997E-2</v>
      </c>
      <c r="H323" s="6">
        <v>2022</v>
      </c>
      <c r="I323" s="6" t="s">
        <v>4448</v>
      </c>
      <c r="J323" s="6" t="s">
        <v>4453</v>
      </c>
      <c r="K323" s="51">
        <v>0</v>
      </c>
      <c r="L323" s="6" t="s">
        <v>4448</v>
      </c>
      <c r="M323" s="6" t="s">
        <v>4453</v>
      </c>
      <c r="N323" s="6">
        <v>3</v>
      </c>
      <c r="O323" s="6" t="s">
        <v>402</v>
      </c>
      <c r="P323" s="6" t="s">
        <v>402</v>
      </c>
    </row>
    <row r="324" spans="2:16" ht="23.15" customHeight="1">
      <c r="B324" s="109" t="s">
        <v>1438</v>
      </c>
      <c r="C324" s="109" t="s">
        <v>438</v>
      </c>
      <c r="D324" s="6" t="s">
        <v>909</v>
      </c>
      <c r="E324" s="6" t="s">
        <v>930</v>
      </c>
      <c r="F324" s="6" t="s">
        <v>4447</v>
      </c>
      <c r="G324" s="51">
        <v>0.31478</v>
      </c>
      <c r="H324" s="6">
        <v>2022</v>
      </c>
      <c r="I324" s="6" t="s">
        <v>4451</v>
      </c>
      <c r="J324" s="6" t="s">
        <v>4443</v>
      </c>
      <c r="K324" s="51">
        <v>0</v>
      </c>
      <c r="L324" s="6" t="s">
        <v>4451</v>
      </c>
      <c r="M324" s="6" t="s">
        <v>4443</v>
      </c>
      <c r="N324" s="6">
        <v>4</v>
      </c>
      <c r="O324" s="6" t="s">
        <v>402</v>
      </c>
      <c r="P324" s="6" t="s">
        <v>402</v>
      </c>
    </row>
    <row r="325" spans="2:16" ht="23.15" customHeight="1">
      <c r="B325" s="109" t="s">
        <v>1438</v>
      </c>
      <c r="C325" s="109" t="s">
        <v>438</v>
      </c>
      <c r="D325" s="6" t="s">
        <v>909</v>
      </c>
      <c r="E325" s="6" t="s">
        <v>930</v>
      </c>
      <c r="F325" s="6" t="s">
        <v>4447</v>
      </c>
      <c r="G325" s="51">
        <v>0.42330200000000001</v>
      </c>
      <c r="H325" s="6">
        <v>2022</v>
      </c>
      <c r="I325" s="6" t="s">
        <v>4451</v>
      </c>
      <c r="J325" s="6" t="s">
        <v>4443</v>
      </c>
      <c r="K325" s="51">
        <v>0</v>
      </c>
      <c r="L325" s="6" t="s">
        <v>4451</v>
      </c>
      <c r="M325" s="6" t="s">
        <v>4443</v>
      </c>
      <c r="N325" s="6">
        <v>4</v>
      </c>
      <c r="O325" s="6" t="s">
        <v>402</v>
      </c>
      <c r="P325" s="6" t="s">
        <v>402</v>
      </c>
    </row>
    <row r="326" spans="2:16" ht="23.15" customHeight="1">
      <c r="B326" s="109" t="s">
        <v>1438</v>
      </c>
      <c r="C326" s="109" t="s">
        <v>438</v>
      </c>
      <c r="D326" s="6" t="s">
        <v>909</v>
      </c>
      <c r="E326" s="6" t="s">
        <v>930</v>
      </c>
      <c r="F326" s="6" t="s">
        <v>2484</v>
      </c>
      <c r="G326" s="51">
        <v>0.34973599999999999</v>
      </c>
      <c r="H326" s="6">
        <v>2022</v>
      </c>
      <c r="I326" s="6" t="s">
        <v>4448</v>
      </c>
      <c r="J326" s="6" t="s">
        <v>4453</v>
      </c>
      <c r="K326" s="51">
        <v>0</v>
      </c>
      <c r="L326" s="6" t="s">
        <v>4448</v>
      </c>
      <c r="M326" s="6" t="s">
        <v>4453</v>
      </c>
      <c r="N326" s="6">
        <v>3</v>
      </c>
      <c r="O326" s="6" t="s">
        <v>402</v>
      </c>
      <c r="P326" s="6" t="s">
        <v>402</v>
      </c>
    </row>
    <row r="327" spans="2:16" ht="23.15" customHeight="1">
      <c r="B327" s="109" t="s">
        <v>1438</v>
      </c>
      <c r="C327" s="109" t="s">
        <v>438</v>
      </c>
      <c r="D327" s="6" t="s">
        <v>909</v>
      </c>
      <c r="E327" s="6" t="s">
        <v>930</v>
      </c>
      <c r="F327" s="6" t="s">
        <v>2484</v>
      </c>
      <c r="G327" s="51">
        <v>0.31587900000000002</v>
      </c>
      <c r="H327" s="6">
        <v>2022</v>
      </c>
      <c r="I327" s="6" t="s">
        <v>4448</v>
      </c>
      <c r="J327" s="6" t="s">
        <v>4453</v>
      </c>
      <c r="K327" s="51">
        <v>0</v>
      </c>
      <c r="L327" s="6" t="s">
        <v>4448</v>
      </c>
      <c r="M327" s="6" t="s">
        <v>4453</v>
      </c>
      <c r="N327" s="6">
        <v>3</v>
      </c>
      <c r="O327" s="6" t="s">
        <v>402</v>
      </c>
      <c r="P327" s="6" t="s">
        <v>402</v>
      </c>
    </row>
    <row r="328" spans="2:16" ht="23.15" customHeight="1">
      <c r="B328" s="109" t="s">
        <v>1438</v>
      </c>
      <c r="C328" s="109" t="s">
        <v>438</v>
      </c>
      <c r="D328" s="6" t="s">
        <v>909</v>
      </c>
      <c r="E328" s="6" t="s">
        <v>930</v>
      </c>
      <c r="F328" s="6" t="s">
        <v>2484</v>
      </c>
      <c r="G328" s="51">
        <v>0.34971999999999998</v>
      </c>
      <c r="H328" s="6">
        <v>2022</v>
      </c>
      <c r="I328" s="6" t="s">
        <v>4448</v>
      </c>
      <c r="J328" s="6" t="s">
        <v>4453</v>
      </c>
      <c r="K328" s="51">
        <v>0</v>
      </c>
      <c r="L328" s="6" t="s">
        <v>4448</v>
      </c>
      <c r="M328" s="6" t="s">
        <v>4453</v>
      </c>
      <c r="N328" s="6">
        <v>3</v>
      </c>
      <c r="O328" s="6" t="s">
        <v>402</v>
      </c>
      <c r="P328" s="6" t="s">
        <v>402</v>
      </c>
    </row>
    <row r="329" spans="2:16" ht="23.15" customHeight="1">
      <c r="B329" s="109" t="s">
        <v>1438</v>
      </c>
      <c r="C329" s="109" t="s">
        <v>438</v>
      </c>
      <c r="D329" s="6" t="s">
        <v>909</v>
      </c>
      <c r="E329" s="6" t="s">
        <v>930</v>
      </c>
      <c r="F329" s="6" t="s">
        <v>2484</v>
      </c>
      <c r="G329" s="51">
        <v>2.7494000000000001E-2</v>
      </c>
      <c r="H329" s="6">
        <v>2022</v>
      </c>
      <c r="I329" s="6" t="s">
        <v>4467</v>
      </c>
      <c r="J329" s="6" t="s">
        <v>4453</v>
      </c>
      <c r="K329" s="51">
        <v>0</v>
      </c>
      <c r="L329" s="6" t="s">
        <v>4467</v>
      </c>
      <c r="M329" s="6" t="s">
        <v>4453</v>
      </c>
      <c r="N329" s="6">
        <v>3</v>
      </c>
      <c r="O329" s="6" t="s">
        <v>402</v>
      </c>
      <c r="P329" s="6" t="s">
        <v>402</v>
      </c>
    </row>
    <row r="330" spans="2:16" ht="23.15" customHeight="1">
      <c r="B330" s="109" t="s">
        <v>1438</v>
      </c>
      <c r="C330" s="109" t="s">
        <v>438</v>
      </c>
      <c r="D330" s="6" t="s">
        <v>909</v>
      </c>
      <c r="E330" s="6" t="s">
        <v>930</v>
      </c>
      <c r="F330" s="6" t="s">
        <v>2484</v>
      </c>
      <c r="G330" s="51">
        <v>0.406418</v>
      </c>
      <c r="H330" s="6">
        <v>2022</v>
      </c>
      <c r="I330" s="6" t="s">
        <v>4467</v>
      </c>
      <c r="J330" s="6" t="s">
        <v>4453</v>
      </c>
      <c r="K330" s="51">
        <v>0</v>
      </c>
      <c r="L330" s="6" t="s">
        <v>4467</v>
      </c>
      <c r="M330" s="6" t="s">
        <v>4453</v>
      </c>
      <c r="N330" s="6">
        <v>3</v>
      </c>
      <c r="O330" s="6" t="s">
        <v>402</v>
      </c>
      <c r="P330" s="6" t="s">
        <v>402</v>
      </c>
    </row>
    <row r="331" spans="2:16" ht="23.15" customHeight="1">
      <c r="B331" s="109" t="s">
        <v>1438</v>
      </c>
      <c r="C331" s="109" t="s">
        <v>438</v>
      </c>
      <c r="D331" s="6" t="s">
        <v>909</v>
      </c>
      <c r="E331" s="6" t="s">
        <v>930</v>
      </c>
      <c r="F331" s="6" t="s">
        <v>2484</v>
      </c>
      <c r="G331" s="51">
        <v>0.406412</v>
      </c>
      <c r="H331" s="6">
        <v>2022</v>
      </c>
      <c r="I331" s="6" t="s">
        <v>4467</v>
      </c>
      <c r="J331" s="6" t="s">
        <v>4453</v>
      </c>
      <c r="K331" s="51">
        <v>0</v>
      </c>
      <c r="L331" s="6" t="s">
        <v>4467</v>
      </c>
      <c r="M331" s="6" t="s">
        <v>4453</v>
      </c>
      <c r="N331" s="6">
        <v>3</v>
      </c>
      <c r="O331" s="6" t="s">
        <v>402</v>
      </c>
      <c r="P331" s="6" t="s">
        <v>402</v>
      </c>
    </row>
    <row r="332" spans="2:16" ht="23.15" customHeight="1">
      <c r="B332" s="109" t="s">
        <v>1438</v>
      </c>
      <c r="C332" s="109" t="s">
        <v>438</v>
      </c>
      <c r="D332" s="6" t="s">
        <v>909</v>
      </c>
      <c r="E332" s="6" t="s">
        <v>930</v>
      </c>
      <c r="F332" s="6" t="s">
        <v>4449</v>
      </c>
      <c r="G332" s="51">
        <v>5.0417999999999998E-2</v>
      </c>
      <c r="H332" s="6">
        <v>2022</v>
      </c>
      <c r="I332" s="6" t="s">
        <v>4448</v>
      </c>
      <c r="J332" s="6" t="s">
        <v>4453</v>
      </c>
      <c r="K332" s="51">
        <v>0</v>
      </c>
      <c r="L332" s="6" t="s">
        <v>4448</v>
      </c>
      <c r="M332" s="6" t="s">
        <v>4453</v>
      </c>
      <c r="N332" s="6">
        <v>3</v>
      </c>
      <c r="O332" s="6" t="s">
        <v>402</v>
      </c>
      <c r="P332" s="6" t="s">
        <v>402</v>
      </c>
    </row>
    <row r="333" spans="2:16" ht="23.15" customHeight="1">
      <c r="B333" s="109" t="s">
        <v>1438</v>
      </c>
      <c r="C333" s="109" t="s">
        <v>438</v>
      </c>
      <c r="D333" s="6" t="s">
        <v>909</v>
      </c>
      <c r="E333" s="6" t="s">
        <v>930</v>
      </c>
      <c r="F333" s="6" t="s">
        <v>465</v>
      </c>
      <c r="G333" s="51">
        <v>6.4469999999999996E-3</v>
      </c>
      <c r="H333" s="6">
        <v>2022</v>
      </c>
      <c r="I333" s="6" t="s">
        <v>4446</v>
      </c>
      <c r="J333" s="6" t="s">
        <v>4453</v>
      </c>
      <c r="K333" s="51">
        <v>0</v>
      </c>
      <c r="L333" s="6" t="s">
        <v>4446</v>
      </c>
      <c r="M333" s="6" t="s">
        <v>4453</v>
      </c>
      <c r="N333" s="6">
        <v>3</v>
      </c>
      <c r="O333" s="6" t="s">
        <v>402</v>
      </c>
      <c r="P333" s="6" t="s">
        <v>402</v>
      </c>
    </row>
    <row r="334" spans="2:16" ht="23.15" customHeight="1">
      <c r="B334" s="109" t="s">
        <v>1438</v>
      </c>
      <c r="C334" s="109" t="s">
        <v>438</v>
      </c>
      <c r="D334" s="6" t="s">
        <v>909</v>
      </c>
      <c r="E334" s="6" t="s">
        <v>930</v>
      </c>
      <c r="F334" s="6" t="s">
        <v>439</v>
      </c>
      <c r="G334" s="51">
        <v>4.2366000000000001E-2</v>
      </c>
      <c r="H334" s="6">
        <v>2022</v>
      </c>
      <c r="I334" s="6" t="s">
        <v>4451</v>
      </c>
      <c r="J334" s="6" t="s">
        <v>627</v>
      </c>
      <c r="K334" s="51">
        <v>0</v>
      </c>
      <c r="L334" s="6" t="s">
        <v>4451</v>
      </c>
      <c r="M334" s="6" t="s">
        <v>627</v>
      </c>
      <c r="N334" s="6">
        <v>3</v>
      </c>
      <c r="O334" s="6" t="s">
        <v>402</v>
      </c>
      <c r="P334" s="6" t="s">
        <v>402</v>
      </c>
    </row>
    <row r="335" spans="2:16" ht="23.15" customHeight="1">
      <c r="B335" s="109" t="s">
        <v>1438</v>
      </c>
      <c r="C335" s="109" t="s">
        <v>438</v>
      </c>
      <c r="D335" s="6" t="s">
        <v>909</v>
      </c>
      <c r="E335" s="6" t="s">
        <v>930</v>
      </c>
      <c r="F335" s="6" t="s">
        <v>439</v>
      </c>
      <c r="G335" s="51">
        <v>6.9560000000000004E-3</v>
      </c>
      <c r="H335" s="6">
        <v>2022</v>
      </c>
      <c r="I335" s="6" t="s">
        <v>628</v>
      </c>
      <c r="J335" s="6" t="s">
        <v>627</v>
      </c>
      <c r="K335" s="51">
        <v>0</v>
      </c>
      <c r="L335" s="6" t="s">
        <v>628</v>
      </c>
      <c r="M335" s="6" t="s">
        <v>627</v>
      </c>
      <c r="N335" s="6">
        <v>3</v>
      </c>
      <c r="O335" s="6" t="s">
        <v>402</v>
      </c>
      <c r="P335" s="6" t="s">
        <v>402</v>
      </c>
    </row>
    <row r="336" spans="2:16" ht="23.15" customHeight="1">
      <c r="B336" s="109" t="s">
        <v>1438</v>
      </c>
      <c r="C336" s="109" t="s">
        <v>438</v>
      </c>
      <c r="D336" s="6" t="s">
        <v>909</v>
      </c>
      <c r="E336" s="6" t="s">
        <v>930</v>
      </c>
      <c r="F336" s="6" t="s">
        <v>439</v>
      </c>
      <c r="G336" s="51">
        <v>0</v>
      </c>
      <c r="H336" s="6">
        <v>2022</v>
      </c>
      <c r="I336" s="6" t="s">
        <v>4468</v>
      </c>
      <c r="J336" s="6" t="s">
        <v>4469</v>
      </c>
      <c r="K336" s="51">
        <v>0</v>
      </c>
      <c r="L336" s="6" t="s">
        <v>4468</v>
      </c>
      <c r="M336" s="6" t="s">
        <v>4469</v>
      </c>
      <c r="N336" s="6">
        <v>3</v>
      </c>
      <c r="O336" s="6" t="s">
        <v>402</v>
      </c>
      <c r="P336" s="6" t="s">
        <v>402</v>
      </c>
    </row>
    <row r="337" spans="2:16" ht="23.15" customHeight="1">
      <c r="B337" s="109" t="s">
        <v>1438</v>
      </c>
      <c r="C337" s="109" t="s">
        <v>438</v>
      </c>
      <c r="D337" s="6" t="s">
        <v>909</v>
      </c>
      <c r="E337" s="6" t="s">
        <v>930</v>
      </c>
      <c r="F337" s="6" t="s">
        <v>439</v>
      </c>
      <c r="G337" s="51">
        <v>7.0679999999999996E-3</v>
      </c>
      <c r="H337" s="6">
        <v>2022</v>
      </c>
      <c r="I337" s="6" t="s">
        <v>4458</v>
      </c>
      <c r="J337" s="6" t="s">
        <v>4460</v>
      </c>
      <c r="K337" s="51">
        <v>0</v>
      </c>
      <c r="L337" s="6" t="s">
        <v>4458</v>
      </c>
      <c r="M337" s="6" t="s">
        <v>4460</v>
      </c>
      <c r="N337" s="6">
        <v>3</v>
      </c>
      <c r="O337" s="6" t="s">
        <v>402</v>
      </c>
      <c r="P337" s="6" t="s">
        <v>402</v>
      </c>
    </row>
    <row r="338" spans="2:16" ht="23.15" customHeight="1">
      <c r="B338" s="109" t="s">
        <v>1438</v>
      </c>
      <c r="C338" s="109" t="s">
        <v>438</v>
      </c>
      <c r="D338" s="6" t="s">
        <v>909</v>
      </c>
      <c r="E338" s="6" t="s">
        <v>930</v>
      </c>
      <c r="F338" s="6" t="s">
        <v>439</v>
      </c>
      <c r="G338" s="51">
        <v>0.11175599999999999</v>
      </c>
      <c r="H338" s="6">
        <v>2022</v>
      </c>
      <c r="I338" s="6" t="s">
        <v>4458</v>
      </c>
      <c r="J338" s="6" t="s">
        <v>4460</v>
      </c>
      <c r="K338" s="51">
        <v>0</v>
      </c>
      <c r="L338" s="6" t="s">
        <v>4458</v>
      </c>
      <c r="M338" s="6" t="s">
        <v>4460</v>
      </c>
      <c r="N338" s="6">
        <v>3</v>
      </c>
      <c r="O338" s="6" t="s">
        <v>402</v>
      </c>
      <c r="P338" s="6" t="s">
        <v>402</v>
      </c>
    </row>
    <row r="339" spans="2:16" ht="23.15" customHeight="1">
      <c r="B339" s="109" t="s">
        <v>1438</v>
      </c>
      <c r="C339" s="109" t="s">
        <v>438</v>
      </c>
      <c r="D339" s="6" t="s">
        <v>909</v>
      </c>
      <c r="E339" s="6" t="s">
        <v>930</v>
      </c>
      <c r="F339" s="6" t="s">
        <v>439</v>
      </c>
      <c r="G339" s="51">
        <v>6.4887E-2</v>
      </c>
      <c r="H339" s="6">
        <v>2022</v>
      </c>
      <c r="I339" s="6" t="s">
        <v>4458</v>
      </c>
      <c r="J339" s="6" t="s">
        <v>4460</v>
      </c>
      <c r="K339" s="51">
        <v>0</v>
      </c>
      <c r="L339" s="6" t="s">
        <v>4458</v>
      </c>
      <c r="M339" s="6" t="s">
        <v>4460</v>
      </c>
      <c r="N339" s="6">
        <v>3</v>
      </c>
      <c r="O339" s="6" t="s">
        <v>402</v>
      </c>
      <c r="P339" s="6" t="s">
        <v>402</v>
      </c>
    </row>
    <row r="340" spans="2:16" ht="23.15" customHeight="1">
      <c r="B340" s="109" t="s">
        <v>1438</v>
      </c>
      <c r="C340" s="109" t="s">
        <v>438</v>
      </c>
      <c r="D340" s="6" t="s">
        <v>909</v>
      </c>
      <c r="E340" s="6" t="s">
        <v>930</v>
      </c>
      <c r="F340" s="6" t="s">
        <v>4439</v>
      </c>
      <c r="G340" s="51">
        <v>3.3856999999999998E-2</v>
      </c>
      <c r="H340" s="6">
        <v>2022</v>
      </c>
      <c r="I340" s="6" t="s">
        <v>4446</v>
      </c>
      <c r="J340" s="6" t="s">
        <v>4453</v>
      </c>
      <c r="K340" s="51">
        <v>0</v>
      </c>
      <c r="L340" s="6" t="s">
        <v>4446</v>
      </c>
      <c r="M340" s="6" t="s">
        <v>4453</v>
      </c>
      <c r="N340" s="6">
        <v>3</v>
      </c>
      <c r="O340" s="6" t="s">
        <v>402</v>
      </c>
      <c r="P340" s="6" t="s">
        <v>402</v>
      </c>
    </row>
    <row r="341" spans="2:16" ht="23.15" customHeight="1">
      <c r="B341" s="109" t="s">
        <v>1438</v>
      </c>
      <c r="C341" s="109" t="s">
        <v>438</v>
      </c>
      <c r="D341" s="6" t="s">
        <v>909</v>
      </c>
      <c r="E341" s="6" t="s">
        <v>930</v>
      </c>
      <c r="F341" s="6" t="s">
        <v>4439</v>
      </c>
      <c r="G341" s="51">
        <v>0.15936</v>
      </c>
      <c r="H341" s="6">
        <v>2022</v>
      </c>
      <c r="I341" s="6" t="s">
        <v>4446</v>
      </c>
      <c r="J341" s="6" t="s">
        <v>4453</v>
      </c>
      <c r="K341" s="51">
        <v>0</v>
      </c>
      <c r="L341" s="6" t="s">
        <v>4446</v>
      </c>
      <c r="M341" s="6" t="s">
        <v>4453</v>
      </c>
      <c r="N341" s="6">
        <v>3</v>
      </c>
      <c r="O341" s="6" t="s">
        <v>402</v>
      </c>
      <c r="P341" s="6" t="s">
        <v>402</v>
      </c>
    </row>
    <row r="342" spans="2:16" ht="23.15" customHeight="1">
      <c r="B342" s="109" t="s">
        <v>1438</v>
      </c>
      <c r="C342" s="109" t="s">
        <v>438</v>
      </c>
      <c r="D342" s="6" t="s">
        <v>909</v>
      </c>
      <c r="E342" s="6" t="s">
        <v>930</v>
      </c>
      <c r="F342" s="6" t="s">
        <v>446</v>
      </c>
      <c r="G342" s="51">
        <v>0.23113</v>
      </c>
      <c r="H342" s="6">
        <v>2022</v>
      </c>
      <c r="I342" s="6" t="s">
        <v>4446</v>
      </c>
      <c r="J342" s="6" t="s">
        <v>4453</v>
      </c>
      <c r="K342" s="51">
        <v>0</v>
      </c>
      <c r="L342" s="6" t="s">
        <v>4446</v>
      </c>
      <c r="M342" s="6" t="s">
        <v>4453</v>
      </c>
      <c r="N342" s="6">
        <v>3</v>
      </c>
      <c r="O342" s="6" t="s">
        <v>402</v>
      </c>
      <c r="P342" s="6" t="s">
        <v>402</v>
      </c>
    </row>
    <row r="343" spans="2:16" ht="23.15" customHeight="1">
      <c r="B343" s="109" t="s">
        <v>1438</v>
      </c>
      <c r="C343" s="109" t="s">
        <v>438</v>
      </c>
      <c r="D343" s="6" t="s">
        <v>909</v>
      </c>
      <c r="E343" s="6" t="s">
        <v>930</v>
      </c>
      <c r="F343" s="6" t="s">
        <v>446</v>
      </c>
      <c r="G343" s="51">
        <v>0.25085099999999999</v>
      </c>
      <c r="H343" s="6">
        <v>2022</v>
      </c>
      <c r="I343" s="6" t="s">
        <v>4446</v>
      </c>
      <c r="J343" s="6" t="s">
        <v>4453</v>
      </c>
      <c r="K343" s="51">
        <v>0</v>
      </c>
      <c r="L343" s="6" t="s">
        <v>4446</v>
      </c>
      <c r="M343" s="6" t="s">
        <v>4453</v>
      </c>
      <c r="N343" s="6">
        <v>3</v>
      </c>
      <c r="O343" s="6" t="s">
        <v>402</v>
      </c>
      <c r="P343" s="6" t="s">
        <v>402</v>
      </c>
    </row>
    <row r="344" spans="2:16" ht="23.15" customHeight="1">
      <c r="B344" s="109" t="s">
        <v>1438</v>
      </c>
      <c r="C344" s="109" t="s">
        <v>438</v>
      </c>
      <c r="D344" s="6" t="s">
        <v>909</v>
      </c>
      <c r="E344" s="6" t="s">
        <v>930</v>
      </c>
      <c r="F344" s="6" t="s">
        <v>446</v>
      </c>
      <c r="G344" s="51">
        <v>0.27742600000000001</v>
      </c>
      <c r="H344" s="6">
        <v>2022</v>
      </c>
      <c r="I344" s="6" t="s">
        <v>4446</v>
      </c>
      <c r="J344" s="6" t="s">
        <v>4453</v>
      </c>
      <c r="K344" s="51">
        <v>0</v>
      </c>
      <c r="L344" s="6" t="s">
        <v>4446</v>
      </c>
      <c r="M344" s="6" t="s">
        <v>4453</v>
      </c>
      <c r="N344" s="6">
        <v>3</v>
      </c>
      <c r="O344" s="6" t="s">
        <v>402</v>
      </c>
      <c r="P344" s="6" t="s">
        <v>402</v>
      </c>
    </row>
    <row r="345" spans="2:16" ht="23.15" customHeight="1">
      <c r="B345" s="109" t="s">
        <v>1438</v>
      </c>
      <c r="C345" s="109" t="s">
        <v>438</v>
      </c>
      <c r="D345" s="6" t="s">
        <v>909</v>
      </c>
      <c r="E345" s="6" t="s">
        <v>930</v>
      </c>
      <c r="F345" s="6" t="s">
        <v>446</v>
      </c>
      <c r="G345" s="51">
        <v>2.9727E-2</v>
      </c>
      <c r="H345" s="6">
        <v>2022</v>
      </c>
      <c r="I345" s="6" t="s">
        <v>4446</v>
      </c>
      <c r="J345" s="6" t="s">
        <v>4453</v>
      </c>
      <c r="K345" s="51">
        <v>0</v>
      </c>
      <c r="L345" s="6" t="s">
        <v>4446</v>
      </c>
      <c r="M345" s="6" t="s">
        <v>4453</v>
      </c>
      <c r="N345" s="6">
        <v>3</v>
      </c>
      <c r="O345" s="6" t="s">
        <v>402</v>
      </c>
      <c r="P345" s="6" t="s">
        <v>402</v>
      </c>
    </row>
    <row r="346" spans="2:16" ht="23.15" customHeight="1">
      <c r="B346" s="109" t="s">
        <v>1438</v>
      </c>
      <c r="C346" s="109" t="s">
        <v>438</v>
      </c>
      <c r="D346" s="6" t="s">
        <v>909</v>
      </c>
      <c r="E346" s="6" t="s">
        <v>930</v>
      </c>
      <c r="F346" s="6" t="s">
        <v>446</v>
      </c>
      <c r="G346" s="51">
        <v>8.1536999999999998E-2</v>
      </c>
      <c r="H346" s="6">
        <v>2022</v>
      </c>
      <c r="I346" s="6" t="s">
        <v>4446</v>
      </c>
      <c r="J346" s="6" t="s">
        <v>4453</v>
      </c>
      <c r="K346" s="51">
        <v>0</v>
      </c>
      <c r="L346" s="6" t="s">
        <v>4446</v>
      </c>
      <c r="M346" s="6" t="s">
        <v>4453</v>
      </c>
      <c r="N346" s="6">
        <v>3</v>
      </c>
      <c r="O346" s="6" t="s">
        <v>402</v>
      </c>
      <c r="P346" s="6" t="s">
        <v>402</v>
      </c>
    </row>
    <row r="347" spans="2:16" ht="23.15" customHeight="1">
      <c r="B347" s="109" t="s">
        <v>1438</v>
      </c>
      <c r="C347" s="109" t="s">
        <v>438</v>
      </c>
      <c r="D347" s="6" t="s">
        <v>909</v>
      </c>
      <c r="E347" s="6" t="s">
        <v>930</v>
      </c>
      <c r="F347" s="6" t="s">
        <v>446</v>
      </c>
      <c r="G347" s="51">
        <v>0.31191200000000002</v>
      </c>
      <c r="H347" s="6">
        <v>2022</v>
      </c>
      <c r="I347" s="6" t="s">
        <v>4446</v>
      </c>
      <c r="J347" s="6" t="s">
        <v>4453</v>
      </c>
      <c r="K347" s="51">
        <v>0</v>
      </c>
      <c r="L347" s="6" t="s">
        <v>4446</v>
      </c>
      <c r="M347" s="6" t="s">
        <v>4453</v>
      </c>
      <c r="N347" s="6">
        <v>3</v>
      </c>
      <c r="O347" s="6" t="s">
        <v>402</v>
      </c>
      <c r="P347" s="6" t="s">
        <v>402</v>
      </c>
    </row>
    <row r="348" spans="2:16" ht="23.15" customHeight="1">
      <c r="B348" s="109" t="s">
        <v>1438</v>
      </c>
      <c r="C348" s="109" t="s">
        <v>438</v>
      </c>
      <c r="D348" s="6" t="s">
        <v>909</v>
      </c>
      <c r="E348" s="6" t="s">
        <v>930</v>
      </c>
      <c r="F348" s="6" t="s">
        <v>446</v>
      </c>
      <c r="G348" s="51">
        <v>0.17885000000000001</v>
      </c>
      <c r="H348" s="6">
        <v>2022</v>
      </c>
      <c r="I348" s="6" t="s">
        <v>4446</v>
      </c>
      <c r="J348" s="6" t="s">
        <v>4453</v>
      </c>
      <c r="K348" s="51">
        <v>0</v>
      </c>
      <c r="L348" s="6" t="s">
        <v>4446</v>
      </c>
      <c r="M348" s="6" t="s">
        <v>4453</v>
      </c>
      <c r="N348" s="6">
        <v>3</v>
      </c>
      <c r="O348" s="6" t="s">
        <v>402</v>
      </c>
      <c r="P348" s="6" t="s">
        <v>402</v>
      </c>
    </row>
    <row r="349" spans="2:16" ht="23.15" customHeight="1">
      <c r="B349" s="109" t="s">
        <v>1438</v>
      </c>
      <c r="C349" s="109" t="s">
        <v>438</v>
      </c>
      <c r="D349" s="6" t="s">
        <v>909</v>
      </c>
      <c r="E349" s="6" t="s">
        <v>930</v>
      </c>
      <c r="F349" s="6" t="s">
        <v>446</v>
      </c>
      <c r="G349" s="51">
        <v>0.26132</v>
      </c>
      <c r="H349" s="6">
        <v>2022</v>
      </c>
      <c r="I349" s="6" t="s">
        <v>4446</v>
      </c>
      <c r="J349" s="6" t="s">
        <v>4453</v>
      </c>
      <c r="K349" s="51">
        <v>0</v>
      </c>
      <c r="L349" s="6" t="s">
        <v>4446</v>
      </c>
      <c r="M349" s="6" t="s">
        <v>4453</v>
      </c>
      <c r="N349" s="6">
        <v>3</v>
      </c>
      <c r="O349" s="6" t="s">
        <v>402</v>
      </c>
      <c r="P349" s="6" t="s">
        <v>402</v>
      </c>
    </row>
    <row r="350" spans="2:16" ht="23.15" customHeight="1">
      <c r="B350" s="109" t="s">
        <v>1438</v>
      </c>
      <c r="C350" s="109" t="s">
        <v>438</v>
      </c>
      <c r="D350" s="6" t="s">
        <v>909</v>
      </c>
      <c r="E350" s="6" t="s">
        <v>930</v>
      </c>
      <c r="F350" s="6" t="s">
        <v>446</v>
      </c>
      <c r="G350" s="51">
        <v>0.104504</v>
      </c>
      <c r="H350" s="6">
        <v>2022</v>
      </c>
      <c r="I350" s="6" t="s">
        <v>4448</v>
      </c>
      <c r="J350" s="6" t="s">
        <v>4453</v>
      </c>
      <c r="K350" s="51">
        <v>0</v>
      </c>
      <c r="L350" s="6" t="s">
        <v>4448</v>
      </c>
      <c r="M350" s="6" t="s">
        <v>4453</v>
      </c>
      <c r="N350" s="6">
        <v>3</v>
      </c>
      <c r="O350" s="6" t="s">
        <v>402</v>
      </c>
      <c r="P350" s="6" t="s">
        <v>402</v>
      </c>
    </row>
    <row r="351" spans="2:16" ht="23.15" customHeight="1">
      <c r="B351" s="109" t="s">
        <v>1438</v>
      </c>
      <c r="C351" s="109" t="s">
        <v>438</v>
      </c>
      <c r="D351" s="6" t="s">
        <v>909</v>
      </c>
      <c r="E351" s="6" t="s">
        <v>930</v>
      </c>
      <c r="F351" s="6" t="s">
        <v>446</v>
      </c>
      <c r="G351" s="51">
        <v>0.114912</v>
      </c>
      <c r="H351" s="6">
        <v>2022</v>
      </c>
      <c r="I351" s="6" t="s">
        <v>4448</v>
      </c>
      <c r="J351" s="6" t="s">
        <v>4453</v>
      </c>
      <c r="K351" s="51">
        <v>0</v>
      </c>
      <c r="L351" s="6" t="s">
        <v>4448</v>
      </c>
      <c r="M351" s="6" t="s">
        <v>4453</v>
      </c>
      <c r="N351" s="6">
        <v>3</v>
      </c>
      <c r="O351" s="6" t="s">
        <v>402</v>
      </c>
      <c r="P351" s="6" t="s">
        <v>402</v>
      </c>
    </row>
    <row r="352" spans="2:16" ht="23.15" customHeight="1">
      <c r="B352" s="109" t="s">
        <v>1438</v>
      </c>
      <c r="C352" s="109" t="s">
        <v>438</v>
      </c>
      <c r="D352" s="6" t="s">
        <v>909</v>
      </c>
      <c r="E352" s="6" t="s">
        <v>930</v>
      </c>
      <c r="F352" s="6" t="s">
        <v>446</v>
      </c>
      <c r="G352" s="51">
        <v>8.8471999999999995E-2</v>
      </c>
      <c r="H352" s="6">
        <v>2022</v>
      </c>
      <c r="I352" s="6" t="s">
        <v>4448</v>
      </c>
      <c r="J352" s="6" t="s">
        <v>4453</v>
      </c>
      <c r="K352" s="51">
        <v>0</v>
      </c>
      <c r="L352" s="6" t="s">
        <v>4448</v>
      </c>
      <c r="M352" s="6" t="s">
        <v>4453</v>
      </c>
      <c r="N352" s="6">
        <v>3</v>
      </c>
      <c r="O352" s="6" t="s">
        <v>402</v>
      </c>
      <c r="P352" s="6" t="s">
        <v>402</v>
      </c>
    </row>
    <row r="353" spans="2:16" ht="23.15" customHeight="1">
      <c r="B353" s="109" t="s">
        <v>1438</v>
      </c>
      <c r="C353" s="109" t="s">
        <v>438</v>
      </c>
      <c r="D353" s="6" t="s">
        <v>909</v>
      </c>
      <c r="E353" s="6" t="s">
        <v>930</v>
      </c>
      <c r="F353" s="6" t="s">
        <v>446</v>
      </c>
      <c r="G353" s="51">
        <v>0.104683</v>
      </c>
      <c r="H353" s="6">
        <v>2022</v>
      </c>
      <c r="I353" s="6" t="s">
        <v>4448</v>
      </c>
      <c r="J353" s="6" t="s">
        <v>4453</v>
      </c>
      <c r="K353" s="51">
        <v>0</v>
      </c>
      <c r="L353" s="6" t="s">
        <v>4448</v>
      </c>
      <c r="M353" s="6" t="s">
        <v>4453</v>
      </c>
      <c r="N353" s="6">
        <v>3</v>
      </c>
      <c r="O353" s="6" t="s">
        <v>402</v>
      </c>
      <c r="P353" s="6" t="s">
        <v>402</v>
      </c>
    </row>
    <row r="354" spans="2:16" ht="23.15" customHeight="1">
      <c r="B354" s="109" t="s">
        <v>1438</v>
      </c>
      <c r="C354" s="109" t="s">
        <v>438</v>
      </c>
      <c r="D354" s="6" t="s">
        <v>909</v>
      </c>
      <c r="E354" s="6" t="s">
        <v>930</v>
      </c>
      <c r="F354" s="6" t="s">
        <v>446</v>
      </c>
      <c r="G354" s="51">
        <v>8.1494999999999998E-2</v>
      </c>
      <c r="H354" s="6">
        <v>2022</v>
      </c>
      <c r="I354" s="6" t="s">
        <v>4448</v>
      </c>
      <c r="J354" s="6" t="s">
        <v>4453</v>
      </c>
      <c r="K354" s="51">
        <v>0</v>
      </c>
      <c r="L354" s="6" t="s">
        <v>4448</v>
      </c>
      <c r="M354" s="6" t="s">
        <v>4453</v>
      </c>
      <c r="N354" s="6">
        <v>3</v>
      </c>
      <c r="O354" s="6" t="s">
        <v>402</v>
      </c>
      <c r="P354" s="6" t="s">
        <v>402</v>
      </c>
    </row>
    <row r="355" spans="2:16" ht="23.15" customHeight="1">
      <c r="B355" s="109" t="s">
        <v>1438</v>
      </c>
      <c r="C355" s="109" t="s">
        <v>438</v>
      </c>
      <c r="D355" s="6" t="s">
        <v>909</v>
      </c>
      <c r="E355" s="6" t="s">
        <v>930</v>
      </c>
      <c r="F355" s="6" t="s">
        <v>446</v>
      </c>
      <c r="G355" s="51">
        <v>6.9566000000000003E-2</v>
      </c>
      <c r="H355" s="6">
        <v>2022</v>
      </c>
      <c r="I355" s="6" t="s">
        <v>4448</v>
      </c>
      <c r="J355" s="6" t="s">
        <v>4453</v>
      </c>
      <c r="K355" s="51">
        <v>0</v>
      </c>
      <c r="L355" s="6" t="s">
        <v>4448</v>
      </c>
      <c r="M355" s="6" t="s">
        <v>4453</v>
      </c>
      <c r="N355" s="6">
        <v>3</v>
      </c>
      <c r="O355" s="6" t="s">
        <v>402</v>
      </c>
      <c r="P355" s="6" t="s">
        <v>402</v>
      </c>
    </row>
    <row r="356" spans="2:16" ht="23.15" customHeight="1">
      <c r="B356" s="109" t="s">
        <v>1438</v>
      </c>
      <c r="C356" s="109" t="s">
        <v>438</v>
      </c>
      <c r="D356" s="6" t="s">
        <v>909</v>
      </c>
      <c r="E356" s="6" t="s">
        <v>930</v>
      </c>
      <c r="F356" s="6" t="s">
        <v>446</v>
      </c>
      <c r="G356" s="51">
        <v>5.3636000000000003E-2</v>
      </c>
      <c r="H356" s="6">
        <v>2022</v>
      </c>
      <c r="I356" s="6" t="s">
        <v>4448</v>
      </c>
      <c r="J356" s="6" t="s">
        <v>4453</v>
      </c>
      <c r="K356" s="51">
        <v>0</v>
      </c>
      <c r="L356" s="6" t="s">
        <v>4448</v>
      </c>
      <c r="M356" s="6" t="s">
        <v>4453</v>
      </c>
      <c r="N356" s="6">
        <v>3</v>
      </c>
      <c r="O356" s="6" t="s">
        <v>402</v>
      </c>
      <c r="P356" s="6" t="s">
        <v>402</v>
      </c>
    </row>
    <row r="357" spans="2:16" ht="23.15" customHeight="1">
      <c r="B357" s="109" t="s">
        <v>1438</v>
      </c>
      <c r="C357" s="109" t="s">
        <v>438</v>
      </c>
      <c r="D357" s="6" t="s">
        <v>909</v>
      </c>
      <c r="E357" s="6" t="s">
        <v>930</v>
      </c>
      <c r="F357" s="6" t="s">
        <v>446</v>
      </c>
      <c r="G357" s="51">
        <v>4.0771000000000002E-2</v>
      </c>
      <c r="H357" s="6">
        <v>2022</v>
      </c>
      <c r="I357" s="6" t="s">
        <v>4448</v>
      </c>
      <c r="J357" s="6" t="s">
        <v>4453</v>
      </c>
      <c r="K357" s="51">
        <v>0</v>
      </c>
      <c r="L357" s="6" t="s">
        <v>4448</v>
      </c>
      <c r="M357" s="6" t="s">
        <v>4453</v>
      </c>
      <c r="N357" s="6">
        <v>3</v>
      </c>
      <c r="O357" s="6" t="s">
        <v>402</v>
      </c>
      <c r="P357" s="6" t="s">
        <v>402</v>
      </c>
    </row>
    <row r="358" spans="2:16" ht="23.15" customHeight="1">
      <c r="B358" s="109" t="s">
        <v>1438</v>
      </c>
      <c r="C358" s="109" t="s">
        <v>438</v>
      </c>
      <c r="D358" s="6" t="s">
        <v>909</v>
      </c>
      <c r="E358" s="6" t="s">
        <v>930</v>
      </c>
      <c r="F358" s="6" t="s">
        <v>446</v>
      </c>
      <c r="G358" s="51">
        <v>2.334E-2</v>
      </c>
      <c r="H358" s="6">
        <v>2022</v>
      </c>
      <c r="I358" s="6" t="s">
        <v>4448</v>
      </c>
      <c r="J358" s="6" t="s">
        <v>4453</v>
      </c>
      <c r="K358" s="51">
        <v>0</v>
      </c>
      <c r="L358" s="6" t="s">
        <v>4448</v>
      </c>
      <c r="M358" s="6" t="s">
        <v>4453</v>
      </c>
      <c r="N358" s="6">
        <v>3</v>
      </c>
      <c r="O358" s="6" t="s">
        <v>402</v>
      </c>
      <c r="P358" s="6" t="s">
        <v>402</v>
      </c>
    </row>
    <row r="359" spans="2:16" ht="23.15" customHeight="1">
      <c r="B359" s="109" t="s">
        <v>1438</v>
      </c>
      <c r="C359" s="109" t="s">
        <v>438</v>
      </c>
      <c r="D359" s="6" t="s">
        <v>909</v>
      </c>
      <c r="E359" s="6" t="s">
        <v>930</v>
      </c>
      <c r="F359" s="6" t="s">
        <v>446</v>
      </c>
      <c r="G359" s="51">
        <v>6.0110999999999998E-2</v>
      </c>
      <c r="H359" s="6">
        <v>2022</v>
      </c>
      <c r="I359" s="6" t="s">
        <v>4448</v>
      </c>
      <c r="J359" s="6" t="s">
        <v>4453</v>
      </c>
      <c r="K359" s="51">
        <v>0</v>
      </c>
      <c r="L359" s="6" t="s">
        <v>4448</v>
      </c>
      <c r="M359" s="6" t="s">
        <v>4453</v>
      </c>
      <c r="N359" s="6">
        <v>3</v>
      </c>
      <c r="O359" s="6" t="s">
        <v>402</v>
      </c>
      <c r="P359" s="6" t="s">
        <v>402</v>
      </c>
    </row>
    <row r="360" spans="2:16" ht="23.15" customHeight="1">
      <c r="B360" s="109" t="s">
        <v>1438</v>
      </c>
      <c r="C360" s="109" t="s">
        <v>438</v>
      </c>
      <c r="D360" s="6" t="s">
        <v>909</v>
      </c>
      <c r="E360" s="6" t="s">
        <v>930</v>
      </c>
      <c r="F360" s="6" t="s">
        <v>446</v>
      </c>
      <c r="G360" s="51">
        <v>6.1045000000000002E-2</v>
      </c>
      <c r="H360" s="6">
        <v>2022</v>
      </c>
      <c r="I360" s="6" t="s">
        <v>4448</v>
      </c>
      <c r="J360" s="6" t="s">
        <v>4453</v>
      </c>
      <c r="K360" s="51">
        <v>0</v>
      </c>
      <c r="L360" s="6" t="s">
        <v>4448</v>
      </c>
      <c r="M360" s="6" t="s">
        <v>4453</v>
      </c>
      <c r="N360" s="6">
        <v>3</v>
      </c>
      <c r="O360" s="6" t="s">
        <v>402</v>
      </c>
      <c r="P360" s="6" t="s">
        <v>402</v>
      </c>
    </row>
    <row r="361" spans="2:16" ht="23.15" customHeight="1">
      <c r="B361" s="109" t="s">
        <v>1438</v>
      </c>
      <c r="C361" s="109" t="s">
        <v>438</v>
      </c>
      <c r="D361" s="6" t="s">
        <v>909</v>
      </c>
      <c r="E361" s="6" t="s">
        <v>930</v>
      </c>
      <c r="F361" s="6" t="s">
        <v>446</v>
      </c>
      <c r="G361" s="51">
        <v>1.1936E-2</v>
      </c>
      <c r="H361" s="6">
        <v>2022</v>
      </c>
      <c r="I361" s="6" t="s">
        <v>4467</v>
      </c>
      <c r="J361" s="6" t="s">
        <v>4453</v>
      </c>
      <c r="K361" s="51">
        <v>0</v>
      </c>
      <c r="L361" s="6" t="s">
        <v>4467</v>
      </c>
      <c r="M361" s="6" t="s">
        <v>4453</v>
      </c>
      <c r="N361" s="6">
        <v>3</v>
      </c>
      <c r="O361" s="6" t="s">
        <v>402</v>
      </c>
      <c r="P361" s="6" t="s">
        <v>402</v>
      </c>
    </row>
    <row r="362" spans="2:16" ht="23.15" customHeight="1">
      <c r="B362" s="109" t="s">
        <v>1438</v>
      </c>
      <c r="C362" s="109" t="s">
        <v>438</v>
      </c>
      <c r="D362" s="6" t="s">
        <v>909</v>
      </c>
      <c r="E362" s="6" t="s">
        <v>930</v>
      </c>
      <c r="F362" s="6" t="s">
        <v>4445</v>
      </c>
      <c r="G362" s="51">
        <v>1.1690000000000001E-2</v>
      </c>
      <c r="H362" s="6">
        <v>2022</v>
      </c>
      <c r="I362" s="6" t="s">
        <v>4446</v>
      </c>
      <c r="J362" s="6" t="s">
        <v>4453</v>
      </c>
      <c r="K362" s="51">
        <v>0</v>
      </c>
      <c r="L362" s="6" t="s">
        <v>4446</v>
      </c>
      <c r="M362" s="6" t="s">
        <v>4453</v>
      </c>
      <c r="N362" s="6">
        <v>3</v>
      </c>
      <c r="O362" s="6" t="s">
        <v>402</v>
      </c>
      <c r="P362" s="6" t="s">
        <v>402</v>
      </c>
    </row>
    <row r="363" spans="2:16" ht="23.15" customHeight="1">
      <c r="B363" s="109" t="s">
        <v>1438</v>
      </c>
      <c r="C363" s="109" t="s">
        <v>438</v>
      </c>
      <c r="D363" s="6" t="s">
        <v>909</v>
      </c>
      <c r="E363" s="6" t="s">
        <v>930</v>
      </c>
      <c r="F363" s="6" t="s">
        <v>4445</v>
      </c>
      <c r="G363" s="51">
        <v>9.6034999999999995E-2</v>
      </c>
      <c r="H363" s="6">
        <v>2022</v>
      </c>
      <c r="I363" s="6" t="s">
        <v>4444</v>
      </c>
      <c r="J363" s="6" t="s">
        <v>4453</v>
      </c>
      <c r="K363" s="51">
        <v>0</v>
      </c>
      <c r="L363" s="6" t="s">
        <v>4444</v>
      </c>
      <c r="M363" s="6" t="s">
        <v>4453</v>
      </c>
      <c r="N363" s="6">
        <v>3</v>
      </c>
      <c r="O363" s="6" t="s">
        <v>402</v>
      </c>
      <c r="P363" s="6" t="s">
        <v>402</v>
      </c>
    </row>
    <row r="364" spans="2:16" ht="23.15" customHeight="1">
      <c r="B364" s="109" t="s">
        <v>1438</v>
      </c>
      <c r="C364" s="109" t="s">
        <v>438</v>
      </c>
      <c r="D364" s="6" t="s">
        <v>909</v>
      </c>
      <c r="E364" s="6" t="s">
        <v>930</v>
      </c>
      <c r="F364" s="6" t="s">
        <v>4445</v>
      </c>
      <c r="G364" s="51">
        <v>9.0560000000000002E-2</v>
      </c>
      <c r="H364" s="6">
        <v>2022</v>
      </c>
      <c r="I364" s="6" t="s">
        <v>4444</v>
      </c>
      <c r="J364" s="6" t="s">
        <v>4453</v>
      </c>
      <c r="K364" s="51">
        <v>0</v>
      </c>
      <c r="L364" s="6" t="s">
        <v>4444</v>
      </c>
      <c r="M364" s="6" t="s">
        <v>4453</v>
      </c>
      <c r="N364" s="6">
        <v>3</v>
      </c>
      <c r="O364" s="6" t="s">
        <v>402</v>
      </c>
      <c r="P364" s="6" t="s">
        <v>402</v>
      </c>
    </row>
    <row r="365" spans="2:16" ht="23.15" customHeight="1">
      <c r="B365" s="109" t="s">
        <v>1438</v>
      </c>
      <c r="C365" s="109" t="s">
        <v>438</v>
      </c>
      <c r="D365" s="6" t="s">
        <v>909</v>
      </c>
      <c r="E365" s="6" t="s">
        <v>930</v>
      </c>
      <c r="F365" s="6" t="s">
        <v>4445</v>
      </c>
      <c r="G365" s="51">
        <v>4.4039000000000002E-2</v>
      </c>
      <c r="H365" s="6">
        <v>2022</v>
      </c>
      <c r="I365" s="6" t="s">
        <v>4459</v>
      </c>
      <c r="J365" s="6" t="s">
        <v>4453</v>
      </c>
      <c r="K365" s="51">
        <v>0</v>
      </c>
      <c r="L365" s="6" t="s">
        <v>4459</v>
      </c>
      <c r="M365" s="6" t="s">
        <v>4453</v>
      </c>
      <c r="N365" s="6">
        <v>3</v>
      </c>
      <c r="O365" s="6" t="s">
        <v>402</v>
      </c>
      <c r="P365" s="6" t="s">
        <v>402</v>
      </c>
    </row>
    <row r="366" spans="2:16" ht="23.15" customHeight="1">
      <c r="B366" s="109" t="s">
        <v>1438</v>
      </c>
      <c r="C366" s="109" t="s">
        <v>438</v>
      </c>
      <c r="D366" s="6" t="s">
        <v>909</v>
      </c>
      <c r="E366" s="6" t="s">
        <v>930</v>
      </c>
      <c r="F366" s="6" t="s">
        <v>4445</v>
      </c>
      <c r="G366" s="51">
        <v>4.4422000000000003E-2</v>
      </c>
      <c r="H366" s="6">
        <v>2022</v>
      </c>
      <c r="I366" s="6" t="s">
        <v>4459</v>
      </c>
      <c r="J366" s="6" t="s">
        <v>4453</v>
      </c>
      <c r="K366" s="51">
        <v>0</v>
      </c>
      <c r="L366" s="6" t="s">
        <v>4459</v>
      </c>
      <c r="M366" s="6" t="s">
        <v>4453</v>
      </c>
      <c r="N366" s="6">
        <v>3</v>
      </c>
      <c r="O366" s="6" t="s">
        <v>402</v>
      </c>
      <c r="P366" s="6" t="s">
        <v>402</v>
      </c>
    </row>
    <row r="367" spans="2:16" ht="23.15" customHeight="1">
      <c r="B367" s="109" t="s">
        <v>1438</v>
      </c>
      <c r="C367" s="109" t="s">
        <v>438</v>
      </c>
      <c r="D367" s="6" t="s">
        <v>909</v>
      </c>
      <c r="E367" s="6" t="s">
        <v>930</v>
      </c>
      <c r="F367" s="6" t="s">
        <v>4445</v>
      </c>
      <c r="G367" s="51">
        <v>0.189413</v>
      </c>
      <c r="H367" s="6">
        <v>2022</v>
      </c>
      <c r="I367" s="6" t="s">
        <v>4448</v>
      </c>
      <c r="J367" s="6" t="s">
        <v>4453</v>
      </c>
      <c r="K367" s="51">
        <v>0</v>
      </c>
      <c r="L367" s="6" t="s">
        <v>4448</v>
      </c>
      <c r="M367" s="6" t="s">
        <v>4453</v>
      </c>
      <c r="N367" s="6">
        <v>3</v>
      </c>
      <c r="O367" s="6" t="s">
        <v>402</v>
      </c>
      <c r="P367" s="6" t="s">
        <v>402</v>
      </c>
    </row>
    <row r="368" spans="2:16" ht="23.15" customHeight="1">
      <c r="B368" s="109" t="s">
        <v>1438</v>
      </c>
      <c r="C368" s="109" t="s">
        <v>438</v>
      </c>
      <c r="D368" s="6" t="s">
        <v>909</v>
      </c>
      <c r="E368" s="6" t="s">
        <v>930</v>
      </c>
      <c r="F368" s="6" t="s">
        <v>4445</v>
      </c>
      <c r="G368" s="51">
        <v>0.14605699999999999</v>
      </c>
      <c r="H368" s="6">
        <v>2022</v>
      </c>
      <c r="I368" s="6" t="s">
        <v>4448</v>
      </c>
      <c r="J368" s="6" t="s">
        <v>4453</v>
      </c>
      <c r="K368" s="51">
        <v>0</v>
      </c>
      <c r="L368" s="6" t="s">
        <v>4448</v>
      </c>
      <c r="M368" s="6" t="s">
        <v>4453</v>
      </c>
      <c r="N368" s="6">
        <v>3</v>
      </c>
      <c r="O368" s="6" t="s">
        <v>402</v>
      </c>
      <c r="P368" s="6" t="s">
        <v>402</v>
      </c>
    </row>
    <row r="369" spans="2:16" ht="23.15" customHeight="1">
      <c r="B369" s="109" t="s">
        <v>1438</v>
      </c>
      <c r="C369" s="109" t="s">
        <v>438</v>
      </c>
      <c r="D369" s="6" t="s">
        <v>909</v>
      </c>
      <c r="E369" s="6" t="s">
        <v>930</v>
      </c>
      <c r="F369" s="6" t="s">
        <v>439</v>
      </c>
      <c r="G369" s="51">
        <v>1.6150000000000001E-2</v>
      </c>
      <c r="H369" s="6">
        <v>2022</v>
      </c>
      <c r="I369" s="6" t="s">
        <v>4458</v>
      </c>
      <c r="J369" s="6" t="s">
        <v>4460</v>
      </c>
      <c r="K369" s="51">
        <v>0</v>
      </c>
      <c r="L369" s="6" t="s">
        <v>4458</v>
      </c>
      <c r="M369" s="6" t="s">
        <v>4460</v>
      </c>
      <c r="N369" s="6">
        <v>3</v>
      </c>
      <c r="O369" s="6" t="s">
        <v>402</v>
      </c>
      <c r="P369" s="6" t="s">
        <v>402</v>
      </c>
    </row>
    <row r="370" spans="2:16" ht="23.15" customHeight="1">
      <c r="B370" s="109" t="s">
        <v>1438</v>
      </c>
      <c r="C370" s="109" t="s">
        <v>438</v>
      </c>
      <c r="D370" s="6" t="s">
        <v>909</v>
      </c>
      <c r="E370" s="6" t="s">
        <v>930</v>
      </c>
      <c r="F370" s="6" t="s">
        <v>439</v>
      </c>
      <c r="G370" s="51">
        <v>9.3410000000000003E-3</v>
      </c>
      <c r="H370" s="6">
        <v>2022</v>
      </c>
      <c r="I370" s="6" t="s">
        <v>4458</v>
      </c>
      <c r="J370" s="6" t="s">
        <v>4460</v>
      </c>
      <c r="K370" s="51">
        <v>0</v>
      </c>
      <c r="L370" s="6" t="s">
        <v>4458</v>
      </c>
      <c r="M370" s="6" t="s">
        <v>4460</v>
      </c>
      <c r="N370" s="6">
        <v>3</v>
      </c>
      <c r="O370" s="6" t="s">
        <v>402</v>
      </c>
      <c r="P370" s="6" t="s">
        <v>402</v>
      </c>
    </row>
    <row r="371" spans="2:16" ht="23.15" customHeight="1">
      <c r="B371" s="109" t="s">
        <v>1438</v>
      </c>
      <c r="C371" s="109" t="s">
        <v>438</v>
      </c>
      <c r="D371" s="6" t="s">
        <v>909</v>
      </c>
      <c r="E371" s="6" t="s">
        <v>930</v>
      </c>
      <c r="F371" s="6" t="s">
        <v>439</v>
      </c>
      <c r="G371" s="51">
        <v>0.49104300000000001</v>
      </c>
      <c r="H371" s="6">
        <v>2022</v>
      </c>
      <c r="I371" s="6" t="s">
        <v>4458</v>
      </c>
      <c r="J371" s="6" t="s">
        <v>4460</v>
      </c>
      <c r="K371" s="51">
        <v>0</v>
      </c>
      <c r="L371" s="6" t="s">
        <v>4458</v>
      </c>
      <c r="M371" s="6" t="s">
        <v>4460</v>
      </c>
      <c r="N371" s="6">
        <v>3</v>
      </c>
      <c r="O371" s="6" t="s">
        <v>402</v>
      </c>
      <c r="P371" s="6" t="s">
        <v>402</v>
      </c>
    </row>
    <row r="372" spans="2:16" ht="23.15" customHeight="1">
      <c r="B372" s="109" t="s">
        <v>1438</v>
      </c>
      <c r="C372" s="109" t="s">
        <v>438</v>
      </c>
      <c r="D372" s="6" t="s">
        <v>909</v>
      </c>
      <c r="E372" s="6" t="s">
        <v>930</v>
      </c>
      <c r="F372" s="6" t="s">
        <v>439</v>
      </c>
      <c r="G372" s="51">
        <v>0.42249900000000001</v>
      </c>
      <c r="H372" s="6">
        <v>2022</v>
      </c>
      <c r="I372" s="6" t="s">
        <v>4458</v>
      </c>
      <c r="J372" s="6" t="s">
        <v>4443</v>
      </c>
      <c r="K372" s="51">
        <v>0</v>
      </c>
      <c r="L372" s="6" t="s">
        <v>4458</v>
      </c>
      <c r="M372" s="6" t="s">
        <v>4443</v>
      </c>
      <c r="N372" s="6">
        <v>4</v>
      </c>
      <c r="O372" s="6" t="s">
        <v>402</v>
      </c>
      <c r="P372" s="6" t="s">
        <v>402</v>
      </c>
    </row>
    <row r="373" spans="2:16" ht="23.15" customHeight="1">
      <c r="B373" s="109" t="s">
        <v>1438</v>
      </c>
      <c r="C373" s="109" t="s">
        <v>438</v>
      </c>
      <c r="D373" s="6" t="s">
        <v>909</v>
      </c>
      <c r="E373" s="6" t="s">
        <v>930</v>
      </c>
      <c r="F373" s="6" t="s">
        <v>931</v>
      </c>
      <c r="G373" s="51">
        <v>0.42249999999999999</v>
      </c>
      <c r="H373" s="6">
        <v>2022</v>
      </c>
      <c r="I373" s="6" t="s">
        <v>4442</v>
      </c>
      <c r="J373" s="6" t="s">
        <v>4443</v>
      </c>
      <c r="K373" s="51">
        <v>0</v>
      </c>
      <c r="L373" s="6" t="s">
        <v>4442</v>
      </c>
      <c r="M373" s="6" t="s">
        <v>4443</v>
      </c>
      <c r="N373" s="6">
        <v>4</v>
      </c>
      <c r="O373" s="6" t="s">
        <v>402</v>
      </c>
      <c r="P373" s="6" t="s">
        <v>402</v>
      </c>
    </row>
    <row r="374" spans="2:16" ht="23.15" customHeight="1">
      <c r="B374" s="109" t="s">
        <v>1438</v>
      </c>
      <c r="C374" s="109" t="s">
        <v>438</v>
      </c>
      <c r="D374" s="6" t="s">
        <v>909</v>
      </c>
      <c r="E374" s="6" t="s">
        <v>930</v>
      </c>
      <c r="F374" s="6" t="s">
        <v>2486</v>
      </c>
      <c r="G374" s="51">
        <v>0.42250100000000002</v>
      </c>
      <c r="H374" s="6">
        <v>2022</v>
      </c>
      <c r="I374" s="6" t="s">
        <v>4470</v>
      </c>
      <c r="J374" s="6" t="s">
        <v>4462</v>
      </c>
      <c r="K374" s="51">
        <v>0</v>
      </c>
      <c r="L374" s="6" t="s">
        <v>4470</v>
      </c>
      <c r="M374" s="6" t="s">
        <v>4462</v>
      </c>
      <c r="N374" s="6">
        <v>4</v>
      </c>
      <c r="O374" s="6" t="s">
        <v>402</v>
      </c>
      <c r="P374" s="6" t="s">
        <v>402</v>
      </c>
    </row>
    <row r="375" spans="2:16" ht="23.15" customHeight="1">
      <c r="B375" s="109" t="s">
        <v>1438</v>
      </c>
      <c r="C375" s="109" t="s">
        <v>438</v>
      </c>
      <c r="D375" s="6" t="s">
        <v>909</v>
      </c>
      <c r="E375" s="6" t="s">
        <v>930</v>
      </c>
      <c r="F375" s="6" t="s">
        <v>2486</v>
      </c>
      <c r="G375" s="51">
        <v>0.42408600000000002</v>
      </c>
      <c r="H375" s="6">
        <v>2022</v>
      </c>
      <c r="I375" s="6" t="s">
        <v>4470</v>
      </c>
      <c r="J375" s="6" t="s">
        <v>4462</v>
      </c>
      <c r="K375" s="51">
        <v>0</v>
      </c>
      <c r="L375" s="6" t="s">
        <v>4470</v>
      </c>
      <c r="M375" s="6" t="s">
        <v>4462</v>
      </c>
      <c r="N375" s="6">
        <v>4</v>
      </c>
      <c r="O375" s="6" t="s">
        <v>402</v>
      </c>
      <c r="P375" s="6" t="s">
        <v>402</v>
      </c>
    </row>
    <row r="376" spans="2:16" ht="23.15" customHeight="1">
      <c r="B376" s="109" t="s">
        <v>1438</v>
      </c>
      <c r="C376" s="109" t="s">
        <v>438</v>
      </c>
      <c r="D376" s="6" t="s">
        <v>909</v>
      </c>
      <c r="E376" s="6" t="s">
        <v>930</v>
      </c>
      <c r="F376" s="6" t="s">
        <v>4452</v>
      </c>
      <c r="G376" s="51">
        <v>0.36490800000000001</v>
      </c>
      <c r="H376" s="6">
        <v>2022</v>
      </c>
      <c r="I376" s="6" t="s">
        <v>4471</v>
      </c>
      <c r="J376" s="6" t="s">
        <v>4443</v>
      </c>
      <c r="K376" s="51">
        <v>0</v>
      </c>
      <c r="L376" s="6" t="s">
        <v>4471</v>
      </c>
      <c r="M376" s="6" t="s">
        <v>4443</v>
      </c>
      <c r="N376" s="6">
        <v>4</v>
      </c>
      <c r="O376" s="6" t="s">
        <v>402</v>
      </c>
      <c r="P376" s="6" t="s">
        <v>402</v>
      </c>
    </row>
    <row r="377" spans="2:16" ht="23.15" customHeight="1">
      <c r="B377" s="109" t="s">
        <v>1438</v>
      </c>
      <c r="C377" s="109" t="s">
        <v>438</v>
      </c>
      <c r="D377" s="6" t="s">
        <v>909</v>
      </c>
      <c r="E377" s="6" t="s">
        <v>930</v>
      </c>
      <c r="F377" s="6" t="s">
        <v>4452</v>
      </c>
      <c r="G377" s="51">
        <v>0.42249900000000001</v>
      </c>
      <c r="H377" s="6">
        <v>2022</v>
      </c>
      <c r="I377" s="6" t="s">
        <v>4471</v>
      </c>
      <c r="J377" s="6" t="s">
        <v>4443</v>
      </c>
      <c r="K377" s="51">
        <v>0</v>
      </c>
      <c r="L377" s="6" t="s">
        <v>4471</v>
      </c>
      <c r="M377" s="6" t="s">
        <v>4443</v>
      </c>
      <c r="N377" s="6">
        <v>4</v>
      </c>
      <c r="O377" s="6" t="s">
        <v>402</v>
      </c>
      <c r="P377" s="6" t="s">
        <v>402</v>
      </c>
    </row>
    <row r="378" spans="2:16" ht="23.15" customHeight="1">
      <c r="B378" s="109" t="s">
        <v>1438</v>
      </c>
      <c r="C378" s="109" t="s">
        <v>438</v>
      </c>
      <c r="D378" s="6" t="s">
        <v>909</v>
      </c>
      <c r="E378" s="6" t="s">
        <v>930</v>
      </c>
      <c r="F378" s="6" t="s">
        <v>4452</v>
      </c>
      <c r="G378" s="51">
        <v>5.0562000000000003E-2</v>
      </c>
      <c r="H378" s="6">
        <v>2022</v>
      </c>
      <c r="I378" s="6" t="s">
        <v>4471</v>
      </c>
      <c r="J378" s="6" t="s">
        <v>4443</v>
      </c>
      <c r="K378" s="51">
        <v>0</v>
      </c>
      <c r="L378" s="6" t="s">
        <v>4471</v>
      </c>
      <c r="M378" s="6" t="s">
        <v>4443</v>
      </c>
      <c r="N378" s="6">
        <v>4</v>
      </c>
      <c r="O378" s="6" t="s">
        <v>402</v>
      </c>
      <c r="P378" s="6" t="s">
        <v>402</v>
      </c>
    </row>
    <row r="379" spans="2:16" ht="23.15" customHeight="1">
      <c r="B379" s="109" t="s">
        <v>1438</v>
      </c>
      <c r="C379" s="109" t="s">
        <v>438</v>
      </c>
      <c r="D379" s="6" t="s">
        <v>909</v>
      </c>
      <c r="E379" s="6" t="s">
        <v>930</v>
      </c>
      <c r="F379" s="6" t="s">
        <v>442</v>
      </c>
      <c r="G379" s="51">
        <v>3.6329E-2</v>
      </c>
      <c r="H379" s="6">
        <v>2022</v>
      </c>
      <c r="I379" s="6" t="s">
        <v>4472</v>
      </c>
      <c r="J379" s="6" t="s">
        <v>627</v>
      </c>
      <c r="K379" s="51">
        <v>0</v>
      </c>
      <c r="L379" s="6" t="s">
        <v>4472</v>
      </c>
      <c r="M379" s="6" t="s">
        <v>627</v>
      </c>
      <c r="N379" s="6">
        <v>3</v>
      </c>
      <c r="O379" s="6" t="s">
        <v>402</v>
      </c>
      <c r="P379" s="6" t="s">
        <v>402</v>
      </c>
    </row>
    <row r="380" spans="2:16" ht="23.15" customHeight="1">
      <c r="B380" s="109" t="s">
        <v>1438</v>
      </c>
      <c r="C380" s="109" t="s">
        <v>438</v>
      </c>
      <c r="D380" s="6" t="s">
        <v>909</v>
      </c>
      <c r="E380" s="6" t="s">
        <v>930</v>
      </c>
      <c r="F380" s="6" t="s">
        <v>442</v>
      </c>
      <c r="G380" s="51">
        <v>3.2880000000000001E-3</v>
      </c>
      <c r="H380" s="6">
        <v>2022</v>
      </c>
      <c r="I380" s="6" t="s">
        <v>4472</v>
      </c>
      <c r="J380" s="6" t="s">
        <v>4443</v>
      </c>
      <c r="K380" s="51">
        <v>0</v>
      </c>
      <c r="L380" s="6" t="s">
        <v>4472</v>
      </c>
      <c r="M380" s="6" t="s">
        <v>4443</v>
      </c>
      <c r="N380" s="6">
        <v>4</v>
      </c>
      <c r="O380" s="6" t="s">
        <v>402</v>
      </c>
      <c r="P380" s="6" t="s">
        <v>402</v>
      </c>
    </row>
    <row r="381" spans="2:16" ht="23.15" customHeight="1">
      <c r="B381" s="109" t="s">
        <v>1438</v>
      </c>
      <c r="C381" s="109" t="s">
        <v>438</v>
      </c>
      <c r="D381" s="6" t="s">
        <v>909</v>
      </c>
      <c r="E381" s="6" t="s">
        <v>930</v>
      </c>
      <c r="F381" s="6" t="s">
        <v>2484</v>
      </c>
      <c r="G381" s="51">
        <v>1.2107E-2</v>
      </c>
      <c r="H381" s="6">
        <v>2022</v>
      </c>
      <c r="I381" s="6" t="s">
        <v>4463</v>
      </c>
      <c r="J381" s="6" t="s">
        <v>4453</v>
      </c>
      <c r="K381" s="51">
        <v>0</v>
      </c>
      <c r="L381" s="6" t="s">
        <v>4463</v>
      </c>
      <c r="M381" s="6" t="s">
        <v>4453</v>
      </c>
      <c r="N381" s="6">
        <v>3</v>
      </c>
      <c r="O381" s="6" t="s">
        <v>402</v>
      </c>
      <c r="P381" s="6" t="s">
        <v>402</v>
      </c>
    </row>
    <row r="382" spans="2:16" ht="23.15" customHeight="1">
      <c r="B382" s="109" t="s">
        <v>1438</v>
      </c>
      <c r="C382" s="109" t="s">
        <v>438</v>
      </c>
      <c r="D382" s="6" t="s">
        <v>909</v>
      </c>
      <c r="E382" s="6" t="s">
        <v>930</v>
      </c>
      <c r="F382" s="6" t="s">
        <v>446</v>
      </c>
      <c r="G382" s="51">
        <v>0.42384300000000003</v>
      </c>
      <c r="H382" s="6">
        <v>2022</v>
      </c>
      <c r="I382" s="6" t="s">
        <v>4467</v>
      </c>
      <c r="J382" s="6" t="s">
        <v>4438</v>
      </c>
      <c r="K382" s="51">
        <v>0</v>
      </c>
      <c r="L382" s="6" t="s">
        <v>4467</v>
      </c>
      <c r="M382" s="6" t="s">
        <v>4438</v>
      </c>
      <c r="N382" s="6">
        <v>4</v>
      </c>
      <c r="O382" s="6" t="s">
        <v>402</v>
      </c>
      <c r="P382" s="6" t="s">
        <v>402</v>
      </c>
    </row>
    <row r="383" spans="2:16" ht="23.15" customHeight="1">
      <c r="B383" s="109" t="s">
        <v>1438</v>
      </c>
      <c r="C383" s="109" t="s">
        <v>438</v>
      </c>
      <c r="D383" s="6" t="s">
        <v>909</v>
      </c>
      <c r="E383" s="6" t="s">
        <v>930</v>
      </c>
      <c r="F383" s="6" t="s">
        <v>465</v>
      </c>
      <c r="G383" s="51">
        <v>9.4072000000000003E-2</v>
      </c>
      <c r="H383" s="6">
        <v>2022</v>
      </c>
      <c r="I383" s="6" t="s">
        <v>4437</v>
      </c>
      <c r="J383" s="6" t="s">
        <v>4473</v>
      </c>
      <c r="K383" s="51">
        <v>0</v>
      </c>
      <c r="L383" s="6" t="s">
        <v>4437</v>
      </c>
      <c r="M383" s="6" t="s">
        <v>4473</v>
      </c>
      <c r="N383" s="6">
        <v>3</v>
      </c>
      <c r="O383" s="6" t="s">
        <v>402</v>
      </c>
      <c r="P383" s="6" t="s">
        <v>402</v>
      </c>
    </row>
    <row r="384" spans="2:16" ht="23.15" customHeight="1">
      <c r="B384" s="109" t="s">
        <v>1438</v>
      </c>
      <c r="C384" s="109" t="s">
        <v>438</v>
      </c>
      <c r="D384" s="6" t="s">
        <v>909</v>
      </c>
      <c r="E384" s="6" t="s">
        <v>930</v>
      </c>
      <c r="F384" s="6" t="s">
        <v>4445</v>
      </c>
      <c r="G384" s="51">
        <v>8.9368000000000003E-2</v>
      </c>
      <c r="H384" s="6">
        <v>2022</v>
      </c>
      <c r="I384" s="6" t="s">
        <v>4459</v>
      </c>
      <c r="J384" s="6" t="s">
        <v>4453</v>
      </c>
      <c r="K384" s="51">
        <v>0</v>
      </c>
      <c r="L384" s="6" t="s">
        <v>4459</v>
      </c>
      <c r="M384" s="6" t="s">
        <v>4453</v>
      </c>
      <c r="N384" s="6">
        <v>3</v>
      </c>
      <c r="O384" s="6" t="s">
        <v>402</v>
      </c>
      <c r="P384" s="6" t="s">
        <v>402</v>
      </c>
    </row>
    <row r="385" spans="2:16" ht="23.15" customHeight="1">
      <c r="B385" s="109" t="s">
        <v>1438</v>
      </c>
      <c r="C385" s="109" t="s">
        <v>438</v>
      </c>
      <c r="D385" s="6" t="s">
        <v>909</v>
      </c>
      <c r="E385" s="6" t="s">
        <v>930</v>
      </c>
      <c r="F385" s="6" t="s">
        <v>4445</v>
      </c>
      <c r="G385" s="51">
        <v>4.8956E-2</v>
      </c>
      <c r="H385" s="6">
        <v>2022</v>
      </c>
      <c r="I385" s="6" t="s">
        <v>4459</v>
      </c>
      <c r="J385" s="6" t="s">
        <v>4453</v>
      </c>
      <c r="K385" s="51">
        <v>0</v>
      </c>
      <c r="L385" s="6" t="s">
        <v>4459</v>
      </c>
      <c r="M385" s="6" t="s">
        <v>4453</v>
      </c>
      <c r="N385" s="6">
        <v>3</v>
      </c>
      <c r="O385" s="6" t="s">
        <v>402</v>
      </c>
      <c r="P385" s="6" t="s">
        <v>402</v>
      </c>
    </row>
    <row r="386" spans="2:16" ht="23.15" customHeight="1">
      <c r="B386" s="109" t="s">
        <v>1438</v>
      </c>
      <c r="C386" s="109" t="s">
        <v>438</v>
      </c>
      <c r="D386" s="6" t="s">
        <v>909</v>
      </c>
      <c r="E386" s="6" t="s">
        <v>930</v>
      </c>
      <c r="F386" s="6" t="s">
        <v>465</v>
      </c>
      <c r="G386" s="51">
        <v>7.0711999999999997E-2</v>
      </c>
      <c r="H386" s="6">
        <v>2022</v>
      </c>
      <c r="I386" s="6" t="s">
        <v>4463</v>
      </c>
      <c r="J386" s="6" t="s">
        <v>4453</v>
      </c>
      <c r="K386" s="51">
        <v>0</v>
      </c>
      <c r="L386" s="6" t="s">
        <v>4463</v>
      </c>
      <c r="M386" s="6" t="s">
        <v>4453</v>
      </c>
      <c r="N386" s="6">
        <v>3</v>
      </c>
      <c r="O386" s="6" t="s">
        <v>402</v>
      </c>
      <c r="P386" s="6" t="s">
        <v>402</v>
      </c>
    </row>
    <row r="387" spans="2:16" ht="23.15" customHeight="1">
      <c r="B387" s="109" t="s">
        <v>1438</v>
      </c>
      <c r="C387" s="109" t="s">
        <v>438</v>
      </c>
      <c r="D387" s="6" t="s">
        <v>909</v>
      </c>
      <c r="E387" s="6" t="s">
        <v>930</v>
      </c>
      <c r="F387" s="6" t="s">
        <v>445</v>
      </c>
      <c r="G387" s="51">
        <v>1.4357E-2</v>
      </c>
      <c r="H387" s="6">
        <v>2022</v>
      </c>
      <c r="I387" s="6" t="s">
        <v>4467</v>
      </c>
      <c r="J387" s="6" t="s">
        <v>4453</v>
      </c>
      <c r="K387" s="51">
        <v>0</v>
      </c>
      <c r="L387" s="6" t="s">
        <v>4467</v>
      </c>
      <c r="M387" s="6" t="s">
        <v>4453</v>
      </c>
      <c r="N387" s="6">
        <v>3</v>
      </c>
      <c r="O387" s="6" t="s">
        <v>402</v>
      </c>
      <c r="P387" s="6" t="s">
        <v>402</v>
      </c>
    </row>
    <row r="388" spans="2:16" ht="23.15" customHeight="1">
      <c r="B388" s="109" t="s">
        <v>1438</v>
      </c>
      <c r="C388" s="109" t="s">
        <v>438</v>
      </c>
      <c r="D388" s="6" t="s">
        <v>909</v>
      </c>
      <c r="E388" s="6" t="s">
        <v>930</v>
      </c>
      <c r="F388" s="6" t="s">
        <v>446</v>
      </c>
      <c r="G388" s="51">
        <v>0.369892</v>
      </c>
      <c r="H388" s="6">
        <v>2022</v>
      </c>
      <c r="I388" s="6" t="s">
        <v>4467</v>
      </c>
      <c r="J388" s="6" t="s">
        <v>4453</v>
      </c>
      <c r="K388" s="51">
        <v>0</v>
      </c>
      <c r="L388" s="6" t="s">
        <v>4467</v>
      </c>
      <c r="M388" s="6" t="s">
        <v>4453</v>
      </c>
      <c r="N388" s="6">
        <v>3</v>
      </c>
      <c r="O388" s="6" t="s">
        <v>402</v>
      </c>
      <c r="P388" s="6" t="s">
        <v>402</v>
      </c>
    </row>
    <row r="389" spans="2:16" ht="23.15" customHeight="1">
      <c r="B389" s="109" t="s">
        <v>1438</v>
      </c>
      <c r="C389" s="109" t="s">
        <v>438</v>
      </c>
      <c r="D389" s="6" t="s">
        <v>909</v>
      </c>
      <c r="E389" s="6" t="s">
        <v>930</v>
      </c>
      <c r="F389" s="6" t="s">
        <v>465</v>
      </c>
      <c r="G389" s="51">
        <v>2.0156E-2</v>
      </c>
      <c r="H389" s="6">
        <v>2022</v>
      </c>
      <c r="I389" s="6" t="s">
        <v>4463</v>
      </c>
      <c r="J389" s="6" t="s">
        <v>4453</v>
      </c>
      <c r="K389" s="51">
        <v>0</v>
      </c>
      <c r="L389" s="6" t="s">
        <v>4463</v>
      </c>
      <c r="M389" s="6" t="s">
        <v>4453</v>
      </c>
      <c r="N389" s="6">
        <v>3</v>
      </c>
      <c r="O389" s="6" t="s">
        <v>402</v>
      </c>
      <c r="P389" s="6" t="s">
        <v>402</v>
      </c>
    </row>
    <row r="390" spans="2:16" ht="23.15" customHeight="1">
      <c r="B390" s="109" t="s">
        <v>1438</v>
      </c>
      <c r="C390" s="109" t="s">
        <v>438</v>
      </c>
      <c r="D390" s="6" t="s">
        <v>909</v>
      </c>
      <c r="E390" s="6" t="s">
        <v>930</v>
      </c>
      <c r="F390" s="6" t="s">
        <v>465</v>
      </c>
      <c r="G390" s="51">
        <v>7.9710000000000007E-3</v>
      </c>
      <c r="H390" s="6">
        <v>2022</v>
      </c>
      <c r="I390" s="6" t="s">
        <v>4463</v>
      </c>
      <c r="J390" s="6" t="s">
        <v>4453</v>
      </c>
      <c r="K390" s="51">
        <v>0</v>
      </c>
      <c r="L390" s="6" t="s">
        <v>4463</v>
      </c>
      <c r="M390" s="6" t="s">
        <v>4453</v>
      </c>
      <c r="N390" s="6">
        <v>3</v>
      </c>
      <c r="O390" s="6" t="s">
        <v>402</v>
      </c>
      <c r="P390" s="6" t="s">
        <v>402</v>
      </c>
    </row>
    <row r="391" spans="2:16" ht="23.15" customHeight="1">
      <c r="B391" s="109" t="s">
        <v>1438</v>
      </c>
      <c r="C391" s="109" t="s">
        <v>438</v>
      </c>
      <c r="D391" s="6" t="s">
        <v>909</v>
      </c>
      <c r="E391" s="6" t="s">
        <v>930</v>
      </c>
      <c r="F391" s="6" t="s">
        <v>465</v>
      </c>
      <c r="G391" s="51">
        <v>7.6E-3</v>
      </c>
      <c r="H391" s="6">
        <v>2022</v>
      </c>
      <c r="I391" s="6" t="s">
        <v>4463</v>
      </c>
      <c r="J391" s="6" t="s">
        <v>4453</v>
      </c>
      <c r="K391" s="51">
        <v>0</v>
      </c>
      <c r="L391" s="6" t="s">
        <v>4463</v>
      </c>
      <c r="M391" s="6" t="s">
        <v>4453</v>
      </c>
      <c r="N391" s="6">
        <v>3</v>
      </c>
      <c r="O391" s="6" t="s">
        <v>402</v>
      </c>
      <c r="P391" s="6" t="s">
        <v>402</v>
      </c>
    </row>
    <row r="392" spans="2:16" ht="23.15" customHeight="1">
      <c r="B392" s="109" t="s">
        <v>1438</v>
      </c>
      <c r="C392" s="109" t="s">
        <v>438</v>
      </c>
      <c r="D392" s="6" t="s">
        <v>909</v>
      </c>
      <c r="E392" s="6" t="s">
        <v>930</v>
      </c>
      <c r="F392" s="6" t="s">
        <v>465</v>
      </c>
      <c r="G392" s="51">
        <v>6.7340000000000004E-3</v>
      </c>
      <c r="H392" s="6">
        <v>2022</v>
      </c>
      <c r="I392" s="6" t="s">
        <v>4463</v>
      </c>
      <c r="J392" s="6" t="s">
        <v>4453</v>
      </c>
      <c r="K392" s="51">
        <v>0</v>
      </c>
      <c r="L392" s="6" t="s">
        <v>4463</v>
      </c>
      <c r="M392" s="6" t="s">
        <v>4453</v>
      </c>
      <c r="N392" s="6">
        <v>3</v>
      </c>
      <c r="O392" s="6" t="s">
        <v>402</v>
      </c>
      <c r="P392" s="6" t="s">
        <v>402</v>
      </c>
    </row>
    <row r="393" spans="2:16" ht="23.15" customHeight="1">
      <c r="B393" s="109" t="s">
        <v>1438</v>
      </c>
      <c r="C393" s="109" t="s">
        <v>438</v>
      </c>
      <c r="D393" s="6" t="s">
        <v>909</v>
      </c>
      <c r="E393" s="6" t="s">
        <v>930</v>
      </c>
      <c r="F393" s="6" t="s">
        <v>465</v>
      </c>
      <c r="G393" s="51">
        <v>0.10588500000000001</v>
      </c>
      <c r="H393" s="6">
        <v>2022</v>
      </c>
      <c r="I393" s="6" t="s">
        <v>4463</v>
      </c>
      <c r="J393" s="6" t="s">
        <v>4453</v>
      </c>
      <c r="K393" s="51">
        <v>0</v>
      </c>
      <c r="L393" s="6" t="s">
        <v>4463</v>
      </c>
      <c r="M393" s="6" t="s">
        <v>4453</v>
      </c>
      <c r="N393" s="6">
        <v>3</v>
      </c>
      <c r="O393" s="6" t="s">
        <v>402</v>
      </c>
      <c r="P393" s="6" t="s">
        <v>402</v>
      </c>
    </row>
    <row r="394" spans="2:16" ht="23.15" customHeight="1">
      <c r="B394" s="109" t="s">
        <v>1438</v>
      </c>
      <c r="C394" s="109" t="s">
        <v>438</v>
      </c>
      <c r="D394" s="6" t="s">
        <v>909</v>
      </c>
      <c r="E394" s="6" t="s">
        <v>930</v>
      </c>
      <c r="F394" s="6" t="s">
        <v>441</v>
      </c>
      <c r="G394" s="51">
        <v>0.42249999999999999</v>
      </c>
      <c r="H394" s="6">
        <v>2022</v>
      </c>
      <c r="I394" s="6" t="s">
        <v>4474</v>
      </c>
      <c r="J394" s="6" t="s">
        <v>4462</v>
      </c>
      <c r="K394" s="51">
        <v>0</v>
      </c>
      <c r="L394" s="6" t="s">
        <v>4474</v>
      </c>
      <c r="M394" s="6" t="s">
        <v>4462</v>
      </c>
      <c r="N394" s="6">
        <v>4</v>
      </c>
      <c r="O394" s="6" t="s">
        <v>402</v>
      </c>
      <c r="P394" s="6" t="s">
        <v>402</v>
      </c>
    </row>
    <row r="395" spans="2:16" ht="23.15" customHeight="1">
      <c r="B395" s="109" t="s">
        <v>1438</v>
      </c>
      <c r="C395" s="109" t="s">
        <v>438</v>
      </c>
      <c r="D395" s="6" t="s">
        <v>909</v>
      </c>
      <c r="E395" s="6" t="s">
        <v>930</v>
      </c>
      <c r="F395" s="6" t="s">
        <v>441</v>
      </c>
      <c r="G395" s="51">
        <v>0.21828800000000001</v>
      </c>
      <c r="H395" s="6">
        <v>2022</v>
      </c>
      <c r="I395" s="6" t="s">
        <v>4474</v>
      </c>
      <c r="J395" s="6" t="s">
        <v>4462</v>
      </c>
      <c r="K395" s="51">
        <v>0</v>
      </c>
      <c r="L395" s="6" t="s">
        <v>4474</v>
      </c>
      <c r="M395" s="6" t="s">
        <v>4462</v>
      </c>
      <c r="N395" s="6">
        <v>4</v>
      </c>
      <c r="O395" s="6" t="s">
        <v>402</v>
      </c>
      <c r="P395" s="6" t="s">
        <v>402</v>
      </c>
    </row>
    <row r="396" spans="2:16" ht="23.15" customHeight="1">
      <c r="B396" s="109" t="s">
        <v>1438</v>
      </c>
      <c r="C396" s="109" t="s">
        <v>438</v>
      </c>
      <c r="D396" s="6" t="s">
        <v>909</v>
      </c>
      <c r="E396" s="6" t="s">
        <v>930</v>
      </c>
      <c r="F396" s="6" t="s">
        <v>441</v>
      </c>
      <c r="G396" s="51">
        <v>0.204212</v>
      </c>
      <c r="H396" s="6">
        <v>2022</v>
      </c>
      <c r="I396" s="6" t="s">
        <v>4442</v>
      </c>
      <c r="J396" s="6" t="s">
        <v>4443</v>
      </c>
      <c r="K396" s="51">
        <v>0</v>
      </c>
      <c r="L396" s="6" t="s">
        <v>4442</v>
      </c>
      <c r="M396" s="6" t="s">
        <v>4443</v>
      </c>
      <c r="N396" s="6">
        <v>4</v>
      </c>
      <c r="O396" s="6" t="s">
        <v>402</v>
      </c>
      <c r="P396" s="6" t="s">
        <v>402</v>
      </c>
    </row>
    <row r="397" spans="2:16" ht="23.15" customHeight="1">
      <c r="B397" s="109" t="s">
        <v>1438</v>
      </c>
      <c r="C397" s="109" t="s">
        <v>438</v>
      </c>
      <c r="D397" s="6" t="s">
        <v>909</v>
      </c>
      <c r="E397" s="6" t="s">
        <v>930</v>
      </c>
      <c r="F397" s="6" t="s">
        <v>441</v>
      </c>
      <c r="G397" s="51">
        <v>0.389932</v>
      </c>
      <c r="H397" s="6">
        <v>2022</v>
      </c>
      <c r="I397" s="6" t="s">
        <v>4470</v>
      </c>
      <c r="J397" s="6" t="s">
        <v>4462</v>
      </c>
      <c r="K397" s="51">
        <v>0</v>
      </c>
      <c r="L397" s="6" t="s">
        <v>4470</v>
      </c>
      <c r="M397" s="6" t="s">
        <v>4462</v>
      </c>
      <c r="N397" s="6">
        <v>4</v>
      </c>
      <c r="O397" s="6" t="s">
        <v>402</v>
      </c>
      <c r="P397" s="6" t="s">
        <v>402</v>
      </c>
    </row>
    <row r="398" spans="2:16" ht="23.15" customHeight="1">
      <c r="B398" s="109" t="s">
        <v>1438</v>
      </c>
      <c r="C398" s="109" t="s">
        <v>438</v>
      </c>
      <c r="D398" s="6" t="s">
        <v>909</v>
      </c>
      <c r="E398" s="6" t="s">
        <v>930</v>
      </c>
      <c r="F398" s="6" t="s">
        <v>441</v>
      </c>
      <c r="G398" s="51">
        <v>0.31839800000000001</v>
      </c>
      <c r="H398" s="6">
        <v>2022</v>
      </c>
      <c r="I398" s="6" t="s">
        <v>4475</v>
      </c>
      <c r="J398" s="6" t="s">
        <v>4443</v>
      </c>
      <c r="K398" s="51">
        <v>0</v>
      </c>
      <c r="L398" s="6" t="s">
        <v>4475</v>
      </c>
      <c r="M398" s="6" t="s">
        <v>4443</v>
      </c>
      <c r="N398" s="6">
        <v>4</v>
      </c>
      <c r="O398" s="6" t="s">
        <v>402</v>
      </c>
      <c r="P398" s="6" t="s">
        <v>402</v>
      </c>
    </row>
    <row r="399" spans="2:16" ht="23.15" customHeight="1">
      <c r="B399" s="109" t="s">
        <v>1438</v>
      </c>
      <c r="C399" s="109" t="s">
        <v>438</v>
      </c>
      <c r="D399" s="6" t="s">
        <v>909</v>
      </c>
      <c r="E399" s="6" t="s">
        <v>930</v>
      </c>
      <c r="F399" s="6" t="s">
        <v>442</v>
      </c>
      <c r="G399" s="51">
        <v>0.428257</v>
      </c>
      <c r="H399" s="6">
        <v>2022</v>
      </c>
      <c r="I399" s="6" t="s">
        <v>4471</v>
      </c>
      <c r="J399" s="6" t="s">
        <v>4443</v>
      </c>
      <c r="K399" s="51">
        <v>0</v>
      </c>
      <c r="L399" s="6" t="s">
        <v>4471</v>
      </c>
      <c r="M399" s="6" t="s">
        <v>4443</v>
      </c>
      <c r="N399" s="6">
        <v>4</v>
      </c>
      <c r="O399" s="6" t="s">
        <v>402</v>
      </c>
      <c r="P399" s="6" t="s">
        <v>402</v>
      </c>
    </row>
    <row r="400" spans="2:16" ht="23.15" customHeight="1">
      <c r="B400" s="109" t="s">
        <v>1438</v>
      </c>
      <c r="C400" s="109" t="s">
        <v>438</v>
      </c>
      <c r="D400" s="6" t="s">
        <v>909</v>
      </c>
      <c r="E400" s="6" t="s">
        <v>930</v>
      </c>
      <c r="F400" s="6" t="s">
        <v>441</v>
      </c>
      <c r="G400" s="51">
        <v>3.5053000000000001E-2</v>
      </c>
      <c r="H400" s="6">
        <v>2022</v>
      </c>
      <c r="I400" s="6" t="s">
        <v>4476</v>
      </c>
      <c r="J400" s="6" t="s">
        <v>4462</v>
      </c>
      <c r="K400" s="51">
        <v>0</v>
      </c>
      <c r="L400" s="6" t="s">
        <v>4476</v>
      </c>
      <c r="M400" s="6" t="s">
        <v>4462</v>
      </c>
      <c r="N400" s="6">
        <v>4</v>
      </c>
      <c r="O400" s="6" t="s">
        <v>402</v>
      </c>
      <c r="P400" s="6" t="s">
        <v>402</v>
      </c>
    </row>
    <row r="401" spans="2:16" ht="23.15" customHeight="1">
      <c r="B401" s="109" t="s">
        <v>1438</v>
      </c>
      <c r="C401" s="109" t="s">
        <v>438</v>
      </c>
      <c r="D401" s="6" t="s">
        <v>909</v>
      </c>
      <c r="E401" s="6" t="s">
        <v>930</v>
      </c>
      <c r="F401" s="6" t="s">
        <v>441</v>
      </c>
      <c r="G401" s="51">
        <v>0.43559300000000001</v>
      </c>
      <c r="H401" s="6">
        <v>2022</v>
      </c>
      <c r="I401" s="6" t="s">
        <v>4472</v>
      </c>
      <c r="J401" s="6" t="s">
        <v>4443</v>
      </c>
      <c r="K401" s="51">
        <v>0</v>
      </c>
      <c r="L401" s="6" t="s">
        <v>4472</v>
      </c>
      <c r="M401" s="6" t="s">
        <v>4443</v>
      </c>
      <c r="N401" s="6">
        <v>4</v>
      </c>
      <c r="O401" s="6" t="s">
        <v>402</v>
      </c>
      <c r="P401" s="6" t="s">
        <v>402</v>
      </c>
    </row>
    <row r="402" spans="2:16" ht="23.15" customHeight="1">
      <c r="B402" s="109" t="s">
        <v>1438</v>
      </c>
      <c r="C402" s="109" t="s">
        <v>438</v>
      </c>
      <c r="D402" s="6" t="s">
        <v>909</v>
      </c>
      <c r="E402" s="6" t="s">
        <v>930</v>
      </c>
      <c r="F402" s="6" t="s">
        <v>441</v>
      </c>
      <c r="G402" s="51">
        <v>0.42249999999999999</v>
      </c>
      <c r="H402" s="6">
        <v>2022</v>
      </c>
      <c r="I402" s="6" t="s">
        <v>4472</v>
      </c>
      <c r="J402" s="6" t="s">
        <v>4443</v>
      </c>
      <c r="K402" s="51">
        <v>0</v>
      </c>
      <c r="L402" s="6" t="s">
        <v>4472</v>
      </c>
      <c r="M402" s="6" t="s">
        <v>4443</v>
      </c>
      <c r="N402" s="6">
        <v>4</v>
      </c>
      <c r="O402" s="6" t="s">
        <v>402</v>
      </c>
      <c r="P402" s="6" t="s">
        <v>402</v>
      </c>
    </row>
    <row r="403" spans="2:16" ht="23.15" customHeight="1">
      <c r="B403" s="109" t="s">
        <v>1438</v>
      </c>
      <c r="C403" s="109" t="s">
        <v>438</v>
      </c>
      <c r="D403" s="6" t="s">
        <v>909</v>
      </c>
      <c r="E403" s="6" t="s">
        <v>930</v>
      </c>
      <c r="F403" s="6" t="s">
        <v>2484</v>
      </c>
      <c r="G403" s="51">
        <v>0.15662899999999999</v>
      </c>
      <c r="H403" s="6">
        <v>2022</v>
      </c>
      <c r="I403" s="6" t="s">
        <v>4467</v>
      </c>
      <c r="J403" s="6" t="s">
        <v>4453</v>
      </c>
      <c r="K403" s="51">
        <v>0</v>
      </c>
      <c r="L403" s="6" t="s">
        <v>4467</v>
      </c>
      <c r="M403" s="6" t="s">
        <v>4453</v>
      </c>
      <c r="N403" s="6">
        <v>3</v>
      </c>
      <c r="O403" s="6" t="s">
        <v>402</v>
      </c>
      <c r="P403" s="6" t="s">
        <v>402</v>
      </c>
    </row>
    <row r="404" spans="2:16" ht="23.15" customHeight="1">
      <c r="B404" s="109" t="s">
        <v>1438</v>
      </c>
      <c r="C404" s="109" t="s">
        <v>438</v>
      </c>
      <c r="D404" s="6" t="s">
        <v>909</v>
      </c>
      <c r="E404" s="6" t="s">
        <v>930</v>
      </c>
      <c r="F404" s="6" t="s">
        <v>465</v>
      </c>
      <c r="G404" s="51">
        <v>1.465E-2</v>
      </c>
      <c r="H404" s="6">
        <v>2022</v>
      </c>
      <c r="I404" s="6" t="s">
        <v>4467</v>
      </c>
      <c r="J404" s="6" t="s">
        <v>4453</v>
      </c>
      <c r="K404" s="51">
        <v>0</v>
      </c>
      <c r="L404" s="6" t="s">
        <v>4467</v>
      </c>
      <c r="M404" s="6" t="s">
        <v>4453</v>
      </c>
      <c r="N404" s="6">
        <v>3</v>
      </c>
      <c r="O404" s="6" t="s">
        <v>402</v>
      </c>
      <c r="P404" s="6" t="s">
        <v>402</v>
      </c>
    </row>
    <row r="405" spans="2:16" ht="23.15" customHeight="1">
      <c r="B405" s="109" t="s">
        <v>1438</v>
      </c>
      <c r="C405" s="109" t="s">
        <v>438</v>
      </c>
      <c r="D405" s="6" t="s">
        <v>909</v>
      </c>
      <c r="E405" s="6" t="s">
        <v>930</v>
      </c>
      <c r="F405" s="6" t="s">
        <v>465</v>
      </c>
      <c r="G405" s="51">
        <v>0.100232</v>
      </c>
      <c r="H405" s="6">
        <v>2022</v>
      </c>
      <c r="I405" s="6" t="s">
        <v>4467</v>
      </c>
      <c r="J405" s="6" t="s">
        <v>4453</v>
      </c>
      <c r="K405" s="51">
        <v>0</v>
      </c>
      <c r="L405" s="6" t="s">
        <v>4467</v>
      </c>
      <c r="M405" s="6" t="s">
        <v>4453</v>
      </c>
      <c r="N405" s="6">
        <v>3</v>
      </c>
      <c r="O405" s="6" t="s">
        <v>402</v>
      </c>
      <c r="P405" s="6" t="s">
        <v>402</v>
      </c>
    </row>
    <row r="406" spans="2:16" ht="23.15" customHeight="1">
      <c r="B406" s="109" t="s">
        <v>1438</v>
      </c>
      <c r="C406" s="109" t="s">
        <v>438</v>
      </c>
      <c r="D406" s="6" t="s">
        <v>909</v>
      </c>
      <c r="E406" s="6" t="s">
        <v>930</v>
      </c>
      <c r="F406" s="6" t="s">
        <v>465</v>
      </c>
      <c r="G406" s="51">
        <v>4.0495000000000003E-2</v>
      </c>
      <c r="H406" s="6">
        <v>2022</v>
      </c>
      <c r="I406" s="6" t="s">
        <v>4466</v>
      </c>
      <c r="J406" s="6" t="s">
        <v>4453</v>
      </c>
      <c r="K406" s="51">
        <v>0</v>
      </c>
      <c r="L406" s="6" t="s">
        <v>4466</v>
      </c>
      <c r="M406" s="6" t="s">
        <v>4453</v>
      </c>
      <c r="N406" s="6">
        <v>3</v>
      </c>
      <c r="O406" s="6" t="s">
        <v>402</v>
      </c>
      <c r="P406" s="6" t="s">
        <v>402</v>
      </c>
    </row>
    <row r="407" spans="2:16" ht="23.15" customHeight="1">
      <c r="B407" s="109" t="s">
        <v>1438</v>
      </c>
      <c r="C407" s="109" t="s">
        <v>438</v>
      </c>
      <c r="D407" s="6" t="s">
        <v>909</v>
      </c>
      <c r="E407" s="6" t="s">
        <v>930</v>
      </c>
      <c r="F407" s="6" t="s">
        <v>465</v>
      </c>
      <c r="G407" s="51">
        <v>4.5407999999999997E-2</v>
      </c>
      <c r="H407" s="6">
        <v>2022</v>
      </c>
      <c r="I407" s="6" t="s">
        <v>4466</v>
      </c>
      <c r="J407" s="6" t="s">
        <v>4453</v>
      </c>
      <c r="K407" s="51">
        <v>0</v>
      </c>
      <c r="L407" s="6" t="s">
        <v>4466</v>
      </c>
      <c r="M407" s="6" t="s">
        <v>4453</v>
      </c>
      <c r="N407" s="6">
        <v>3</v>
      </c>
      <c r="O407" s="6" t="s">
        <v>402</v>
      </c>
      <c r="P407" s="6" t="s">
        <v>402</v>
      </c>
    </row>
    <row r="408" spans="2:16" ht="23.15" customHeight="1">
      <c r="B408" s="109" t="s">
        <v>1438</v>
      </c>
      <c r="C408" s="109" t="s">
        <v>438</v>
      </c>
      <c r="D408" s="6" t="s">
        <v>909</v>
      </c>
      <c r="E408" s="6" t="s">
        <v>930</v>
      </c>
      <c r="F408" s="6" t="s">
        <v>465</v>
      </c>
      <c r="G408" s="51">
        <v>6.1126E-2</v>
      </c>
      <c r="H408" s="6">
        <v>2022</v>
      </c>
      <c r="I408" s="6" t="s">
        <v>4466</v>
      </c>
      <c r="J408" s="6" t="s">
        <v>4453</v>
      </c>
      <c r="K408" s="51">
        <v>0</v>
      </c>
      <c r="L408" s="6" t="s">
        <v>4466</v>
      </c>
      <c r="M408" s="6" t="s">
        <v>4453</v>
      </c>
      <c r="N408" s="6">
        <v>3</v>
      </c>
      <c r="O408" s="6" t="s">
        <v>402</v>
      </c>
      <c r="P408" s="6" t="s">
        <v>402</v>
      </c>
    </row>
    <row r="409" spans="2:16" ht="23.15" customHeight="1">
      <c r="B409" s="109" t="s">
        <v>1438</v>
      </c>
      <c r="C409" s="109" t="s">
        <v>438</v>
      </c>
      <c r="D409" s="6" t="s">
        <v>909</v>
      </c>
      <c r="E409" s="6" t="s">
        <v>930</v>
      </c>
      <c r="F409" s="6" t="s">
        <v>465</v>
      </c>
      <c r="G409" s="51">
        <v>0.19450100000000001</v>
      </c>
      <c r="H409" s="6">
        <v>2022</v>
      </c>
      <c r="I409" s="6" t="s">
        <v>4463</v>
      </c>
      <c r="J409" s="6" t="s">
        <v>4453</v>
      </c>
      <c r="K409" s="51">
        <v>0</v>
      </c>
      <c r="L409" s="6" t="s">
        <v>4463</v>
      </c>
      <c r="M409" s="6" t="s">
        <v>4453</v>
      </c>
      <c r="N409" s="6">
        <v>3</v>
      </c>
      <c r="O409" s="6" t="s">
        <v>402</v>
      </c>
      <c r="P409" s="6" t="s">
        <v>402</v>
      </c>
    </row>
    <row r="410" spans="2:16" ht="23.15" customHeight="1">
      <c r="B410" s="109" t="s">
        <v>1438</v>
      </c>
      <c r="C410" s="109" t="s">
        <v>438</v>
      </c>
      <c r="D410" s="6" t="s">
        <v>909</v>
      </c>
      <c r="E410" s="6" t="s">
        <v>930</v>
      </c>
      <c r="F410" s="6" t="s">
        <v>465</v>
      </c>
      <c r="G410" s="51">
        <v>0.124126</v>
      </c>
      <c r="H410" s="6">
        <v>2022</v>
      </c>
      <c r="I410" s="6" t="s">
        <v>4463</v>
      </c>
      <c r="J410" s="6" t="s">
        <v>4453</v>
      </c>
      <c r="K410" s="51">
        <v>0</v>
      </c>
      <c r="L410" s="6" t="s">
        <v>4463</v>
      </c>
      <c r="M410" s="6" t="s">
        <v>4453</v>
      </c>
      <c r="N410" s="6">
        <v>3</v>
      </c>
      <c r="O410" s="6" t="s">
        <v>402</v>
      </c>
      <c r="P410" s="6" t="s">
        <v>402</v>
      </c>
    </row>
    <row r="411" spans="2:16" ht="23.15" customHeight="1">
      <c r="B411" s="109" t="s">
        <v>1438</v>
      </c>
      <c r="C411" s="109" t="s">
        <v>438</v>
      </c>
      <c r="D411" s="6" t="s">
        <v>909</v>
      </c>
      <c r="E411" s="6" t="s">
        <v>930</v>
      </c>
      <c r="F411" s="6" t="s">
        <v>446</v>
      </c>
      <c r="G411" s="51">
        <v>0.56067299999999998</v>
      </c>
      <c r="H411" s="6">
        <v>2022</v>
      </c>
      <c r="I411" s="6" t="s">
        <v>4467</v>
      </c>
      <c r="J411" s="6" t="s">
        <v>4453</v>
      </c>
      <c r="K411" s="51">
        <v>0</v>
      </c>
      <c r="L411" s="6" t="s">
        <v>4467</v>
      </c>
      <c r="M411" s="6" t="s">
        <v>4453</v>
      </c>
      <c r="N411" s="6">
        <v>3</v>
      </c>
      <c r="O411" s="6" t="s">
        <v>402</v>
      </c>
      <c r="P411" s="6" t="s">
        <v>402</v>
      </c>
    </row>
    <row r="412" spans="2:16" ht="23.15" customHeight="1">
      <c r="B412" s="109" t="s">
        <v>1438</v>
      </c>
      <c r="C412" s="109" t="s">
        <v>438</v>
      </c>
      <c r="D412" s="6" t="s">
        <v>909</v>
      </c>
      <c r="E412" s="6" t="s">
        <v>930</v>
      </c>
      <c r="F412" s="6" t="s">
        <v>446</v>
      </c>
      <c r="G412" s="51">
        <v>0.53388100000000005</v>
      </c>
      <c r="H412" s="6">
        <v>2022</v>
      </c>
      <c r="I412" s="6" t="s">
        <v>4467</v>
      </c>
      <c r="J412" s="6" t="s">
        <v>4453</v>
      </c>
      <c r="K412" s="51">
        <v>0</v>
      </c>
      <c r="L412" s="6" t="s">
        <v>4467</v>
      </c>
      <c r="M412" s="6" t="s">
        <v>4453</v>
      </c>
      <c r="N412" s="6">
        <v>3</v>
      </c>
      <c r="O412" s="6" t="s">
        <v>402</v>
      </c>
      <c r="P412" s="6" t="s">
        <v>402</v>
      </c>
    </row>
    <row r="413" spans="2:16" ht="23.15" customHeight="1">
      <c r="B413" s="109" t="s">
        <v>1438</v>
      </c>
      <c r="C413" s="109" t="s">
        <v>438</v>
      </c>
      <c r="D413" s="6" t="s">
        <v>909</v>
      </c>
      <c r="E413" s="6" t="s">
        <v>930</v>
      </c>
      <c r="F413" s="6" t="s">
        <v>446</v>
      </c>
      <c r="G413" s="51">
        <v>0.60266699999999995</v>
      </c>
      <c r="H413" s="6">
        <v>2022</v>
      </c>
      <c r="I413" s="6" t="s">
        <v>4467</v>
      </c>
      <c r="J413" s="6" t="s">
        <v>4453</v>
      </c>
      <c r="K413" s="51">
        <v>0</v>
      </c>
      <c r="L413" s="6" t="s">
        <v>4467</v>
      </c>
      <c r="M413" s="6" t="s">
        <v>4453</v>
      </c>
      <c r="N413" s="6">
        <v>3</v>
      </c>
      <c r="O413" s="6" t="s">
        <v>402</v>
      </c>
      <c r="P413" s="6" t="s">
        <v>402</v>
      </c>
    </row>
    <row r="414" spans="2:16" ht="23.15" customHeight="1">
      <c r="B414" s="109" t="s">
        <v>1438</v>
      </c>
      <c r="C414" s="109" t="s">
        <v>438</v>
      </c>
      <c r="D414" s="6" t="s">
        <v>909</v>
      </c>
      <c r="E414" s="6" t="s">
        <v>930</v>
      </c>
      <c r="F414" s="6" t="s">
        <v>446</v>
      </c>
      <c r="G414" s="51">
        <v>0</v>
      </c>
      <c r="H414" s="6">
        <v>2022</v>
      </c>
      <c r="I414" s="6" t="s">
        <v>4463</v>
      </c>
      <c r="J414" s="6" t="s">
        <v>4453</v>
      </c>
      <c r="K414" s="51">
        <v>0</v>
      </c>
      <c r="L414" s="6" t="s">
        <v>4463</v>
      </c>
      <c r="M414" s="6" t="s">
        <v>4453</v>
      </c>
      <c r="N414" s="6">
        <v>3</v>
      </c>
      <c r="O414" s="6" t="s">
        <v>402</v>
      </c>
      <c r="P414" s="6" t="s">
        <v>402</v>
      </c>
    </row>
    <row r="415" spans="2:16" ht="23.15" customHeight="1">
      <c r="B415" s="109" t="s">
        <v>1438</v>
      </c>
      <c r="C415" s="109" t="s">
        <v>438</v>
      </c>
      <c r="D415" s="6" t="s">
        <v>909</v>
      </c>
      <c r="E415" s="6" t="s">
        <v>930</v>
      </c>
      <c r="F415" s="6" t="s">
        <v>2486</v>
      </c>
      <c r="G415" s="51">
        <v>0.149704</v>
      </c>
      <c r="H415" s="6">
        <v>2022</v>
      </c>
      <c r="I415" s="6" t="s">
        <v>4442</v>
      </c>
      <c r="J415" s="6" t="s">
        <v>627</v>
      </c>
      <c r="K415" s="51">
        <v>0</v>
      </c>
      <c r="L415" s="6" t="s">
        <v>4442</v>
      </c>
      <c r="M415" s="6" t="s">
        <v>627</v>
      </c>
      <c r="N415" s="6">
        <v>3</v>
      </c>
      <c r="O415" s="6" t="s">
        <v>402</v>
      </c>
      <c r="P415" s="6" t="s">
        <v>402</v>
      </c>
    </row>
    <row r="416" spans="2:16" ht="23.15" customHeight="1">
      <c r="B416" s="109" t="s">
        <v>1438</v>
      </c>
      <c r="C416" s="109" t="s">
        <v>438</v>
      </c>
      <c r="D416" s="6" t="s">
        <v>909</v>
      </c>
      <c r="E416" s="6" t="s">
        <v>930</v>
      </c>
      <c r="F416" s="6" t="s">
        <v>2486</v>
      </c>
      <c r="G416" s="51">
        <v>0.149702</v>
      </c>
      <c r="H416" s="6">
        <v>2022</v>
      </c>
      <c r="I416" s="6" t="s">
        <v>4475</v>
      </c>
      <c r="J416" s="6" t="s">
        <v>627</v>
      </c>
      <c r="K416" s="51">
        <v>0</v>
      </c>
      <c r="L416" s="6" t="s">
        <v>4475</v>
      </c>
      <c r="M416" s="6" t="s">
        <v>627</v>
      </c>
      <c r="N416" s="6">
        <v>3</v>
      </c>
      <c r="O416" s="6" t="s">
        <v>402</v>
      </c>
      <c r="P416" s="6" t="s">
        <v>402</v>
      </c>
    </row>
    <row r="417" spans="2:16" ht="23.15" customHeight="1">
      <c r="B417" s="109" t="s">
        <v>1438</v>
      </c>
      <c r="C417" s="109" t="s">
        <v>438</v>
      </c>
      <c r="D417" s="6" t="s">
        <v>909</v>
      </c>
      <c r="E417" s="6" t="s">
        <v>930</v>
      </c>
      <c r="F417" s="6" t="s">
        <v>442</v>
      </c>
      <c r="G417" s="51">
        <v>0.42249999999999999</v>
      </c>
      <c r="H417" s="6">
        <v>2022</v>
      </c>
      <c r="I417" s="6" t="s">
        <v>4475</v>
      </c>
      <c r="J417" s="6" t="s">
        <v>4443</v>
      </c>
      <c r="K417" s="51">
        <v>0</v>
      </c>
      <c r="L417" s="6" t="s">
        <v>4475</v>
      </c>
      <c r="M417" s="6" t="s">
        <v>4443</v>
      </c>
      <c r="N417" s="6">
        <v>4</v>
      </c>
      <c r="O417" s="6" t="s">
        <v>402</v>
      </c>
      <c r="P417" s="6" t="s">
        <v>402</v>
      </c>
    </row>
    <row r="418" spans="2:16" ht="23.15" customHeight="1">
      <c r="B418" s="109" t="s">
        <v>1438</v>
      </c>
      <c r="C418" s="109" t="s">
        <v>438</v>
      </c>
      <c r="D418" s="6" t="s">
        <v>909</v>
      </c>
      <c r="E418" s="6" t="s">
        <v>930</v>
      </c>
      <c r="F418" s="6" t="s">
        <v>442</v>
      </c>
      <c r="G418" s="51">
        <v>0.39109100000000002</v>
      </c>
      <c r="H418" s="6">
        <v>2022</v>
      </c>
      <c r="I418" s="6" t="s">
        <v>4475</v>
      </c>
      <c r="J418" s="6" t="s">
        <v>4443</v>
      </c>
      <c r="K418" s="51">
        <v>0</v>
      </c>
      <c r="L418" s="6" t="s">
        <v>4475</v>
      </c>
      <c r="M418" s="6" t="s">
        <v>4443</v>
      </c>
      <c r="N418" s="6">
        <v>4</v>
      </c>
      <c r="O418" s="6" t="s">
        <v>402</v>
      </c>
      <c r="P418" s="6" t="s">
        <v>402</v>
      </c>
    </row>
    <row r="419" spans="2:16" ht="23.15" customHeight="1">
      <c r="B419" s="109" t="s">
        <v>1438</v>
      </c>
      <c r="C419" s="109" t="s">
        <v>438</v>
      </c>
      <c r="D419" s="6" t="s">
        <v>909</v>
      </c>
      <c r="E419" s="6" t="s">
        <v>930</v>
      </c>
      <c r="F419" s="6" t="s">
        <v>442</v>
      </c>
      <c r="G419" s="51">
        <v>0.33846799999999999</v>
      </c>
      <c r="H419" s="6">
        <v>2022</v>
      </c>
      <c r="I419" s="6" t="s">
        <v>4472</v>
      </c>
      <c r="J419" s="6" t="s">
        <v>4443</v>
      </c>
      <c r="K419" s="51">
        <v>0</v>
      </c>
      <c r="L419" s="6" t="s">
        <v>4472</v>
      </c>
      <c r="M419" s="6" t="s">
        <v>4443</v>
      </c>
      <c r="N419" s="6">
        <v>4</v>
      </c>
      <c r="O419" s="6" t="s">
        <v>402</v>
      </c>
      <c r="P419" s="6" t="s">
        <v>402</v>
      </c>
    </row>
    <row r="420" spans="2:16" ht="23.15" customHeight="1">
      <c r="B420" s="109" t="s">
        <v>1438</v>
      </c>
      <c r="C420" s="109" t="s">
        <v>438</v>
      </c>
      <c r="D420" s="6" t="s">
        <v>909</v>
      </c>
      <c r="E420" s="6" t="s">
        <v>930</v>
      </c>
      <c r="F420" s="6" t="s">
        <v>442</v>
      </c>
      <c r="G420" s="51">
        <v>3.1408999999999999E-2</v>
      </c>
      <c r="H420" s="6">
        <v>2022</v>
      </c>
      <c r="I420" s="6" t="s">
        <v>4472</v>
      </c>
      <c r="J420" s="6" t="s">
        <v>4443</v>
      </c>
      <c r="K420" s="51">
        <v>0</v>
      </c>
      <c r="L420" s="6" t="s">
        <v>4472</v>
      </c>
      <c r="M420" s="6" t="s">
        <v>4443</v>
      </c>
      <c r="N420" s="6">
        <v>4</v>
      </c>
      <c r="O420" s="6" t="s">
        <v>402</v>
      </c>
      <c r="P420" s="6" t="s">
        <v>402</v>
      </c>
    </row>
    <row r="421" spans="2:16" ht="23.15" customHeight="1">
      <c r="B421" s="109" t="s">
        <v>1438</v>
      </c>
      <c r="C421" s="109" t="s">
        <v>438</v>
      </c>
      <c r="D421" s="6" t="s">
        <v>909</v>
      </c>
      <c r="E421" s="6" t="s">
        <v>930</v>
      </c>
      <c r="F421" s="6" t="s">
        <v>2486</v>
      </c>
      <c r="G421" s="51">
        <v>0.37652400000000003</v>
      </c>
      <c r="H421" s="6">
        <v>2022</v>
      </c>
      <c r="I421" s="6" t="s">
        <v>4442</v>
      </c>
      <c r="J421" s="6" t="s">
        <v>627</v>
      </c>
      <c r="K421" s="51">
        <v>0</v>
      </c>
      <c r="L421" s="6" t="s">
        <v>4442</v>
      </c>
      <c r="M421" s="6" t="s">
        <v>627</v>
      </c>
      <c r="N421" s="6">
        <v>3</v>
      </c>
      <c r="O421" s="6" t="s">
        <v>402</v>
      </c>
      <c r="P421" s="6" t="s">
        <v>402</v>
      </c>
    </row>
    <row r="422" spans="2:16" ht="23.15" customHeight="1">
      <c r="B422" s="109" t="s">
        <v>1438</v>
      </c>
      <c r="C422" s="109" t="s">
        <v>438</v>
      </c>
      <c r="D422" s="6" t="s">
        <v>909</v>
      </c>
      <c r="E422" s="6" t="s">
        <v>930</v>
      </c>
      <c r="F422" s="6" t="s">
        <v>2486</v>
      </c>
      <c r="G422" s="51">
        <v>0.17807799999999999</v>
      </c>
      <c r="H422" s="6">
        <v>2022</v>
      </c>
      <c r="I422" s="6" t="s">
        <v>4442</v>
      </c>
      <c r="J422" s="6" t="s">
        <v>627</v>
      </c>
      <c r="K422" s="51">
        <v>0</v>
      </c>
      <c r="L422" s="6" t="s">
        <v>4442</v>
      </c>
      <c r="M422" s="6" t="s">
        <v>627</v>
      </c>
      <c r="N422" s="6">
        <v>3</v>
      </c>
      <c r="O422" s="6" t="s">
        <v>402</v>
      </c>
      <c r="P422" s="6" t="s">
        <v>402</v>
      </c>
    </row>
    <row r="423" spans="2:16" ht="23.15" customHeight="1">
      <c r="B423" s="109" t="s">
        <v>1438</v>
      </c>
      <c r="C423" s="109" t="s">
        <v>438</v>
      </c>
      <c r="D423" s="6" t="s">
        <v>909</v>
      </c>
      <c r="E423" s="6" t="s">
        <v>930</v>
      </c>
      <c r="F423" s="6" t="s">
        <v>2486</v>
      </c>
      <c r="G423" s="51">
        <v>6.2867000000000006E-2</v>
      </c>
      <c r="H423" s="6">
        <v>2022</v>
      </c>
      <c r="I423" s="6" t="s">
        <v>4475</v>
      </c>
      <c r="J423" s="6" t="s">
        <v>627</v>
      </c>
      <c r="K423" s="51">
        <v>0</v>
      </c>
      <c r="L423" s="6" t="s">
        <v>4475</v>
      </c>
      <c r="M423" s="6" t="s">
        <v>627</v>
      </c>
      <c r="N423" s="6">
        <v>3</v>
      </c>
      <c r="O423" s="6" t="s">
        <v>402</v>
      </c>
      <c r="P423" s="6" t="s">
        <v>402</v>
      </c>
    </row>
    <row r="424" spans="2:16" ht="23.15" customHeight="1">
      <c r="B424" s="109" t="s">
        <v>1438</v>
      </c>
      <c r="C424" s="109" t="s">
        <v>438</v>
      </c>
      <c r="D424" s="6" t="s">
        <v>909</v>
      </c>
      <c r="E424" s="6" t="s">
        <v>930</v>
      </c>
      <c r="F424" s="6" t="s">
        <v>442</v>
      </c>
      <c r="G424" s="51">
        <v>0.165406</v>
      </c>
      <c r="H424" s="6">
        <v>2022</v>
      </c>
      <c r="I424" s="6" t="s">
        <v>4472</v>
      </c>
      <c r="J424" s="6" t="s">
        <v>627</v>
      </c>
      <c r="K424" s="51">
        <v>0</v>
      </c>
      <c r="L424" s="6" t="s">
        <v>4472</v>
      </c>
      <c r="M424" s="6" t="s">
        <v>627</v>
      </c>
      <c r="N424" s="6">
        <v>3</v>
      </c>
      <c r="O424" s="6" t="s">
        <v>402</v>
      </c>
      <c r="P424" s="6" t="s">
        <v>402</v>
      </c>
    </row>
    <row r="425" spans="2:16" ht="23.15" customHeight="1">
      <c r="B425" s="109" t="s">
        <v>1438</v>
      </c>
      <c r="C425" s="109" t="s">
        <v>438</v>
      </c>
      <c r="D425" s="6" t="s">
        <v>909</v>
      </c>
      <c r="E425" s="6" t="s">
        <v>930</v>
      </c>
      <c r="F425" s="6" t="s">
        <v>442</v>
      </c>
      <c r="G425" s="51">
        <v>0.20937</v>
      </c>
      <c r="H425" s="6">
        <v>2022</v>
      </c>
      <c r="I425" s="6" t="s">
        <v>4472</v>
      </c>
      <c r="J425" s="6" t="s">
        <v>627</v>
      </c>
      <c r="K425" s="51">
        <v>0</v>
      </c>
      <c r="L425" s="6" t="s">
        <v>4472</v>
      </c>
      <c r="M425" s="6" t="s">
        <v>627</v>
      </c>
      <c r="N425" s="6">
        <v>3</v>
      </c>
      <c r="O425" s="6" t="s">
        <v>402</v>
      </c>
      <c r="P425" s="6" t="s">
        <v>402</v>
      </c>
    </row>
    <row r="426" spans="2:16" ht="23.15" customHeight="1">
      <c r="B426" s="109" t="s">
        <v>1438</v>
      </c>
      <c r="C426" s="109" t="s">
        <v>438</v>
      </c>
      <c r="D426" s="6" t="s">
        <v>909</v>
      </c>
      <c r="E426" s="6" t="s">
        <v>930</v>
      </c>
      <c r="F426" s="6" t="s">
        <v>442</v>
      </c>
      <c r="G426" s="51">
        <v>0.18612600000000001</v>
      </c>
      <c r="H426" s="6">
        <v>2022</v>
      </c>
      <c r="I426" s="6" t="s">
        <v>4472</v>
      </c>
      <c r="J426" s="6" t="s">
        <v>627</v>
      </c>
      <c r="K426" s="51">
        <v>0</v>
      </c>
      <c r="L426" s="6" t="s">
        <v>4472</v>
      </c>
      <c r="M426" s="6" t="s">
        <v>627</v>
      </c>
      <c r="N426" s="6">
        <v>3</v>
      </c>
      <c r="O426" s="6" t="s">
        <v>402</v>
      </c>
      <c r="P426" s="6" t="s">
        <v>402</v>
      </c>
    </row>
    <row r="427" spans="2:16" ht="23.15" customHeight="1">
      <c r="B427" s="109" t="s">
        <v>1438</v>
      </c>
      <c r="C427" s="109" t="s">
        <v>438</v>
      </c>
      <c r="D427" s="6" t="s">
        <v>909</v>
      </c>
      <c r="E427" s="6" t="s">
        <v>930</v>
      </c>
      <c r="F427" s="6" t="s">
        <v>442</v>
      </c>
      <c r="G427" s="51">
        <v>0.19901099999999999</v>
      </c>
      <c r="H427" s="6">
        <v>2022</v>
      </c>
      <c r="I427" s="6" t="s">
        <v>4472</v>
      </c>
      <c r="J427" s="6" t="s">
        <v>627</v>
      </c>
      <c r="K427" s="51">
        <v>0</v>
      </c>
      <c r="L427" s="6" t="s">
        <v>4472</v>
      </c>
      <c r="M427" s="6" t="s">
        <v>627</v>
      </c>
      <c r="N427" s="6">
        <v>3</v>
      </c>
      <c r="O427" s="6" t="s">
        <v>402</v>
      </c>
      <c r="P427" s="6" t="s">
        <v>402</v>
      </c>
    </row>
    <row r="428" spans="2:16" ht="23.15" customHeight="1">
      <c r="B428" s="109" t="s">
        <v>1438</v>
      </c>
      <c r="C428" s="109" t="s">
        <v>438</v>
      </c>
      <c r="D428" s="6" t="s">
        <v>909</v>
      </c>
      <c r="E428" s="6" t="s">
        <v>930</v>
      </c>
      <c r="F428" s="6" t="s">
        <v>442</v>
      </c>
      <c r="G428" s="51">
        <v>0.167489</v>
      </c>
      <c r="H428" s="6">
        <v>2022</v>
      </c>
      <c r="I428" s="6" t="s">
        <v>4472</v>
      </c>
      <c r="J428" s="6" t="s">
        <v>627</v>
      </c>
      <c r="K428" s="51">
        <v>0</v>
      </c>
      <c r="L428" s="6" t="s">
        <v>4472</v>
      </c>
      <c r="M428" s="6" t="s">
        <v>627</v>
      </c>
      <c r="N428" s="6">
        <v>3</v>
      </c>
      <c r="O428" s="6" t="s">
        <v>402</v>
      </c>
      <c r="P428" s="6" t="s">
        <v>402</v>
      </c>
    </row>
    <row r="429" spans="2:16" ht="23.15" customHeight="1">
      <c r="B429" s="109" t="s">
        <v>1438</v>
      </c>
      <c r="C429" s="109" t="s">
        <v>438</v>
      </c>
      <c r="D429" s="6" t="s">
        <v>909</v>
      </c>
      <c r="E429" s="6" t="s">
        <v>930</v>
      </c>
      <c r="F429" s="6" t="s">
        <v>442</v>
      </c>
      <c r="G429" s="51">
        <v>0.172267</v>
      </c>
      <c r="H429" s="6">
        <v>2022</v>
      </c>
      <c r="I429" s="6" t="s">
        <v>4472</v>
      </c>
      <c r="J429" s="6" t="s">
        <v>627</v>
      </c>
      <c r="K429" s="51">
        <v>0</v>
      </c>
      <c r="L429" s="6" t="s">
        <v>4472</v>
      </c>
      <c r="M429" s="6" t="s">
        <v>627</v>
      </c>
      <c r="N429" s="6">
        <v>3</v>
      </c>
      <c r="O429" s="6" t="s">
        <v>402</v>
      </c>
      <c r="P429" s="6" t="s">
        <v>402</v>
      </c>
    </row>
    <row r="430" spans="2:16" ht="23.15" customHeight="1">
      <c r="B430" s="109" t="s">
        <v>1438</v>
      </c>
      <c r="C430" s="109" t="s">
        <v>438</v>
      </c>
      <c r="D430" s="6" t="s">
        <v>909</v>
      </c>
      <c r="E430" s="6" t="s">
        <v>930</v>
      </c>
      <c r="F430" s="6" t="s">
        <v>2486</v>
      </c>
      <c r="G430" s="51">
        <v>1.2984000000000001E-2</v>
      </c>
      <c r="H430" s="6">
        <v>2022</v>
      </c>
      <c r="I430" s="6" t="s">
        <v>4442</v>
      </c>
      <c r="J430" s="6" t="s">
        <v>627</v>
      </c>
      <c r="K430" s="51">
        <v>0</v>
      </c>
      <c r="L430" s="6" t="s">
        <v>4442</v>
      </c>
      <c r="M430" s="6" t="s">
        <v>627</v>
      </c>
      <c r="N430" s="6">
        <v>3</v>
      </c>
      <c r="O430" s="6" t="s">
        <v>402</v>
      </c>
      <c r="P430" s="6" t="s">
        <v>402</v>
      </c>
    </row>
    <row r="431" spans="2:16" ht="23.15" customHeight="1">
      <c r="B431" s="109" t="s">
        <v>1438</v>
      </c>
      <c r="C431" s="109" t="s">
        <v>438</v>
      </c>
      <c r="D431" s="6" t="s">
        <v>909</v>
      </c>
      <c r="E431" s="6" t="s">
        <v>930</v>
      </c>
      <c r="F431" s="6" t="s">
        <v>2486</v>
      </c>
      <c r="G431" s="51">
        <v>2.0011999999999999E-2</v>
      </c>
      <c r="H431" s="6">
        <v>2022</v>
      </c>
      <c r="I431" s="6" t="s">
        <v>4475</v>
      </c>
      <c r="J431" s="6" t="s">
        <v>627</v>
      </c>
      <c r="K431" s="51">
        <v>0</v>
      </c>
      <c r="L431" s="6" t="s">
        <v>4475</v>
      </c>
      <c r="M431" s="6" t="s">
        <v>627</v>
      </c>
      <c r="N431" s="6">
        <v>3</v>
      </c>
      <c r="O431" s="6" t="s">
        <v>402</v>
      </c>
      <c r="P431" s="6" t="s">
        <v>402</v>
      </c>
    </row>
    <row r="432" spans="2:16" ht="23.15" customHeight="1">
      <c r="B432" s="109" t="s">
        <v>1438</v>
      </c>
      <c r="C432" s="109" t="s">
        <v>438</v>
      </c>
      <c r="D432" s="6" t="s">
        <v>909</v>
      </c>
      <c r="E432" s="6" t="s">
        <v>930</v>
      </c>
      <c r="F432" s="6" t="s">
        <v>2486</v>
      </c>
      <c r="G432" s="51">
        <v>1.183E-3</v>
      </c>
      <c r="H432" s="6">
        <v>2022</v>
      </c>
      <c r="I432" s="6" t="s">
        <v>4475</v>
      </c>
      <c r="J432" s="6" t="s">
        <v>627</v>
      </c>
      <c r="K432" s="51">
        <v>0</v>
      </c>
      <c r="L432" s="6" t="s">
        <v>4475</v>
      </c>
      <c r="M432" s="6" t="s">
        <v>627</v>
      </c>
      <c r="N432" s="6">
        <v>3</v>
      </c>
      <c r="O432" s="6" t="s">
        <v>402</v>
      </c>
      <c r="P432" s="6" t="s">
        <v>402</v>
      </c>
    </row>
    <row r="433" spans="2:16" ht="23.15" customHeight="1">
      <c r="B433" s="109" t="s">
        <v>1438</v>
      </c>
      <c r="C433" s="109" t="s">
        <v>438</v>
      </c>
      <c r="D433" s="6" t="s">
        <v>909</v>
      </c>
      <c r="E433" s="6" t="s">
        <v>930</v>
      </c>
      <c r="F433" s="6" t="s">
        <v>2486</v>
      </c>
      <c r="G433" s="51">
        <v>3.8289999999999999E-3</v>
      </c>
      <c r="H433" s="6">
        <v>2022</v>
      </c>
      <c r="I433" s="6" t="s">
        <v>4442</v>
      </c>
      <c r="J433" s="6" t="s">
        <v>627</v>
      </c>
      <c r="K433" s="51">
        <v>0</v>
      </c>
      <c r="L433" s="6" t="s">
        <v>4442</v>
      </c>
      <c r="M433" s="6" t="s">
        <v>627</v>
      </c>
      <c r="N433" s="6">
        <v>3</v>
      </c>
      <c r="O433" s="6" t="s">
        <v>402</v>
      </c>
      <c r="P433" s="6" t="s">
        <v>402</v>
      </c>
    </row>
    <row r="434" spans="2:16" ht="23.15" customHeight="1">
      <c r="B434" s="109" t="s">
        <v>1438</v>
      </c>
      <c r="C434" s="109" t="s">
        <v>438</v>
      </c>
      <c r="D434" s="6" t="s">
        <v>909</v>
      </c>
      <c r="E434" s="6" t="s">
        <v>930</v>
      </c>
      <c r="F434" s="6" t="s">
        <v>2486</v>
      </c>
      <c r="G434" s="51">
        <v>1.1981E-2</v>
      </c>
      <c r="H434" s="6">
        <v>2022</v>
      </c>
      <c r="I434" s="6" t="s">
        <v>4442</v>
      </c>
      <c r="J434" s="6" t="s">
        <v>627</v>
      </c>
      <c r="K434" s="51">
        <v>0</v>
      </c>
      <c r="L434" s="6" t="s">
        <v>4442</v>
      </c>
      <c r="M434" s="6" t="s">
        <v>627</v>
      </c>
      <c r="N434" s="6">
        <v>3</v>
      </c>
      <c r="O434" s="6" t="s">
        <v>402</v>
      </c>
      <c r="P434" s="6" t="s">
        <v>402</v>
      </c>
    </row>
    <row r="435" spans="2:16" ht="23.15" customHeight="1">
      <c r="B435" s="109" t="s">
        <v>1438</v>
      </c>
      <c r="C435" s="109" t="s">
        <v>438</v>
      </c>
      <c r="D435" s="6" t="s">
        <v>909</v>
      </c>
      <c r="E435" s="6" t="s">
        <v>930</v>
      </c>
      <c r="F435" s="6" t="s">
        <v>2486</v>
      </c>
      <c r="G435" s="51">
        <v>6.6259999999999999E-3</v>
      </c>
      <c r="H435" s="6">
        <v>2022</v>
      </c>
      <c r="I435" s="6" t="s">
        <v>4475</v>
      </c>
      <c r="J435" s="6" t="s">
        <v>627</v>
      </c>
      <c r="K435" s="51">
        <v>0</v>
      </c>
      <c r="L435" s="6" t="s">
        <v>4475</v>
      </c>
      <c r="M435" s="6" t="s">
        <v>627</v>
      </c>
      <c r="N435" s="6">
        <v>3</v>
      </c>
      <c r="O435" s="6" t="s">
        <v>402</v>
      </c>
      <c r="P435" s="6" t="s">
        <v>402</v>
      </c>
    </row>
    <row r="436" spans="2:16" ht="23.15" customHeight="1">
      <c r="B436" s="109" t="s">
        <v>1438</v>
      </c>
      <c r="C436" s="109" t="s">
        <v>438</v>
      </c>
      <c r="D436" s="6" t="s">
        <v>909</v>
      </c>
      <c r="E436" s="6" t="s">
        <v>930</v>
      </c>
      <c r="F436" s="6" t="s">
        <v>442</v>
      </c>
      <c r="G436" s="51">
        <v>7.0699999999999995E-4</v>
      </c>
      <c r="H436" s="6">
        <v>2022</v>
      </c>
      <c r="I436" s="6" t="s">
        <v>4472</v>
      </c>
      <c r="J436" s="6" t="s">
        <v>627</v>
      </c>
      <c r="K436" s="51">
        <v>0</v>
      </c>
      <c r="L436" s="6" t="s">
        <v>4472</v>
      </c>
      <c r="M436" s="6" t="s">
        <v>627</v>
      </c>
      <c r="N436" s="6">
        <v>3</v>
      </c>
      <c r="O436" s="6" t="s">
        <v>402</v>
      </c>
      <c r="P436" s="6" t="s">
        <v>402</v>
      </c>
    </row>
    <row r="437" spans="2:16" ht="23.15" customHeight="1">
      <c r="B437" s="109" t="s">
        <v>1438</v>
      </c>
      <c r="C437" s="109" t="s">
        <v>438</v>
      </c>
      <c r="D437" s="6" t="s">
        <v>909</v>
      </c>
      <c r="E437" s="6" t="s">
        <v>930</v>
      </c>
      <c r="F437" s="6" t="s">
        <v>442</v>
      </c>
      <c r="G437" s="51">
        <v>2.8630000000000001E-3</v>
      </c>
      <c r="H437" s="6">
        <v>2022</v>
      </c>
      <c r="I437" s="6" t="s">
        <v>4472</v>
      </c>
      <c r="J437" s="6" t="s">
        <v>627</v>
      </c>
      <c r="K437" s="51">
        <v>0</v>
      </c>
      <c r="L437" s="6" t="s">
        <v>4472</v>
      </c>
      <c r="M437" s="6" t="s">
        <v>627</v>
      </c>
      <c r="N437" s="6">
        <v>3</v>
      </c>
      <c r="O437" s="6" t="s">
        <v>402</v>
      </c>
      <c r="P437" s="6" t="s">
        <v>402</v>
      </c>
    </row>
    <row r="438" spans="2:16" ht="23.15" customHeight="1">
      <c r="B438" s="109" t="s">
        <v>1438</v>
      </c>
      <c r="C438" s="109" t="s">
        <v>438</v>
      </c>
      <c r="D438" s="6" t="s">
        <v>909</v>
      </c>
      <c r="E438" s="6" t="s">
        <v>930</v>
      </c>
      <c r="F438" s="6" t="s">
        <v>442</v>
      </c>
      <c r="G438" s="51">
        <v>2.813E-3</v>
      </c>
      <c r="H438" s="6">
        <v>2022</v>
      </c>
      <c r="I438" s="6" t="s">
        <v>4472</v>
      </c>
      <c r="J438" s="6" t="s">
        <v>627</v>
      </c>
      <c r="K438" s="51">
        <v>0</v>
      </c>
      <c r="L438" s="6" t="s">
        <v>4472</v>
      </c>
      <c r="M438" s="6" t="s">
        <v>627</v>
      </c>
      <c r="N438" s="6">
        <v>3</v>
      </c>
      <c r="O438" s="6" t="s">
        <v>402</v>
      </c>
      <c r="P438" s="6" t="s">
        <v>402</v>
      </c>
    </row>
    <row r="439" spans="2:16" ht="23.15" customHeight="1">
      <c r="B439" s="109" t="s">
        <v>1438</v>
      </c>
      <c r="C439" s="109" t="s">
        <v>438</v>
      </c>
      <c r="D439" s="6" t="s">
        <v>909</v>
      </c>
      <c r="E439" s="6" t="s">
        <v>930</v>
      </c>
      <c r="F439" s="6" t="s">
        <v>442</v>
      </c>
      <c r="G439" s="51">
        <v>1.082E-2</v>
      </c>
      <c r="H439" s="6">
        <v>2022</v>
      </c>
      <c r="I439" s="6" t="s">
        <v>4472</v>
      </c>
      <c r="J439" s="6" t="s">
        <v>627</v>
      </c>
      <c r="K439" s="51">
        <v>0</v>
      </c>
      <c r="L439" s="6" t="s">
        <v>4472</v>
      </c>
      <c r="M439" s="6" t="s">
        <v>627</v>
      </c>
      <c r="N439" s="6">
        <v>3</v>
      </c>
      <c r="O439" s="6" t="s">
        <v>402</v>
      </c>
      <c r="P439" s="6" t="s">
        <v>402</v>
      </c>
    </row>
    <row r="440" spans="2:16" ht="23.15" customHeight="1">
      <c r="B440" s="109" t="s">
        <v>1438</v>
      </c>
      <c r="C440" s="109" t="s">
        <v>438</v>
      </c>
      <c r="D440" s="6" t="s">
        <v>909</v>
      </c>
      <c r="E440" s="6" t="s">
        <v>930</v>
      </c>
      <c r="F440" s="6" t="s">
        <v>442</v>
      </c>
      <c r="G440" s="51">
        <v>4.1460000000000004E-3</v>
      </c>
      <c r="H440" s="6">
        <v>2022</v>
      </c>
      <c r="I440" s="6" t="s">
        <v>4472</v>
      </c>
      <c r="J440" s="6" t="s">
        <v>627</v>
      </c>
      <c r="K440" s="51">
        <v>0</v>
      </c>
      <c r="L440" s="6" t="s">
        <v>4472</v>
      </c>
      <c r="M440" s="6" t="s">
        <v>627</v>
      </c>
      <c r="N440" s="6">
        <v>3</v>
      </c>
      <c r="O440" s="6" t="s">
        <v>402</v>
      </c>
      <c r="P440" s="6" t="s">
        <v>402</v>
      </c>
    </row>
    <row r="441" spans="2:16" ht="23.15" customHeight="1">
      <c r="B441" s="109" t="s">
        <v>1438</v>
      </c>
      <c r="C441" s="109" t="s">
        <v>438</v>
      </c>
      <c r="D441" s="6" t="s">
        <v>909</v>
      </c>
      <c r="E441" s="6" t="s">
        <v>930</v>
      </c>
      <c r="F441" s="6" t="s">
        <v>442</v>
      </c>
      <c r="G441" s="51">
        <v>5.7359999999999998E-3</v>
      </c>
      <c r="H441" s="6">
        <v>2022</v>
      </c>
      <c r="I441" s="6" t="s">
        <v>4472</v>
      </c>
      <c r="J441" s="6" t="s">
        <v>627</v>
      </c>
      <c r="K441" s="51">
        <v>0</v>
      </c>
      <c r="L441" s="6" t="s">
        <v>4472</v>
      </c>
      <c r="M441" s="6" t="s">
        <v>627</v>
      </c>
      <c r="N441" s="6">
        <v>3</v>
      </c>
      <c r="O441" s="6" t="s">
        <v>402</v>
      </c>
      <c r="P441" s="6" t="s">
        <v>402</v>
      </c>
    </row>
    <row r="442" spans="2:16" ht="23.15" customHeight="1">
      <c r="B442" s="109" t="s">
        <v>1438</v>
      </c>
      <c r="C442" s="109" t="s">
        <v>438</v>
      </c>
      <c r="D442" s="6" t="s">
        <v>909</v>
      </c>
      <c r="E442" s="6" t="s">
        <v>930</v>
      </c>
      <c r="F442" s="6" t="s">
        <v>442</v>
      </c>
      <c r="G442" s="51">
        <v>1.954E-3</v>
      </c>
      <c r="H442" s="6">
        <v>2022</v>
      </c>
      <c r="I442" s="6" t="s">
        <v>4472</v>
      </c>
      <c r="J442" s="6" t="s">
        <v>627</v>
      </c>
      <c r="K442" s="51">
        <v>0</v>
      </c>
      <c r="L442" s="6" t="s">
        <v>4472</v>
      </c>
      <c r="M442" s="6" t="s">
        <v>627</v>
      </c>
      <c r="N442" s="6">
        <v>3</v>
      </c>
      <c r="O442" s="6" t="s">
        <v>402</v>
      </c>
      <c r="P442" s="6" t="s">
        <v>402</v>
      </c>
    </row>
    <row r="443" spans="2:16" ht="23.15" customHeight="1">
      <c r="B443" s="109" t="s">
        <v>1438</v>
      </c>
      <c r="C443" s="109" t="s">
        <v>438</v>
      </c>
      <c r="D443" s="6" t="s">
        <v>909</v>
      </c>
      <c r="E443" s="6" t="s">
        <v>930</v>
      </c>
      <c r="F443" s="6" t="s">
        <v>442</v>
      </c>
      <c r="G443" s="51">
        <v>1.1606E-2</v>
      </c>
      <c r="H443" s="6">
        <v>2022</v>
      </c>
      <c r="I443" s="6" t="s">
        <v>4472</v>
      </c>
      <c r="J443" s="6" t="s">
        <v>627</v>
      </c>
      <c r="K443" s="51">
        <v>0</v>
      </c>
      <c r="L443" s="6" t="s">
        <v>4472</v>
      </c>
      <c r="M443" s="6" t="s">
        <v>627</v>
      </c>
      <c r="N443" s="6">
        <v>3</v>
      </c>
      <c r="O443" s="6" t="s">
        <v>402</v>
      </c>
      <c r="P443" s="6" t="s">
        <v>402</v>
      </c>
    </row>
    <row r="444" spans="2:16" ht="23.15" customHeight="1">
      <c r="B444" s="109" t="s">
        <v>1438</v>
      </c>
      <c r="C444" s="109" t="s">
        <v>438</v>
      </c>
      <c r="D444" s="6" t="s">
        <v>909</v>
      </c>
      <c r="E444" s="6" t="s">
        <v>930</v>
      </c>
      <c r="F444" s="6" t="s">
        <v>442</v>
      </c>
      <c r="G444" s="51">
        <v>9.3100000000000006E-3</v>
      </c>
      <c r="H444" s="6">
        <v>2022</v>
      </c>
      <c r="I444" s="6" t="s">
        <v>4472</v>
      </c>
      <c r="J444" s="6" t="s">
        <v>627</v>
      </c>
      <c r="K444" s="51">
        <v>0</v>
      </c>
      <c r="L444" s="6" t="s">
        <v>4472</v>
      </c>
      <c r="M444" s="6" t="s">
        <v>627</v>
      </c>
      <c r="N444" s="6">
        <v>3</v>
      </c>
      <c r="O444" s="6" t="s">
        <v>402</v>
      </c>
      <c r="P444" s="6" t="s">
        <v>402</v>
      </c>
    </row>
    <row r="445" spans="2:16" ht="23.15" customHeight="1">
      <c r="B445" s="109" t="s">
        <v>1438</v>
      </c>
      <c r="C445" s="109" t="s">
        <v>438</v>
      </c>
      <c r="D445" s="6" t="s">
        <v>909</v>
      </c>
      <c r="E445" s="6" t="s">
        <v>930</v>
      </c>
      <c r="F445" s="6" t="s">
        <v>442</v>
      </c>
      <c r="G445" s="51">
        <v>7.0299999999999996E-4</v>
      </c>
      <c r="H445" s="6">
        <v>2022</v>
      </c>
      <c r="I445" s="6" t="s">
        <v>4472</v>
      </c>
      <c r="J445" s="6" t="s">
        <v>627</v>
      </c>
      <c r="K445" s="51">
        <v>0</v>
      </c>
      <c r="L445" s="6" t="s">
        <v>4472</v>
      </c>
      <c r="M445" s="6" t="s">
        <v>627</v>
      </c>
      <c r="N445" s="6">
        <v>3</v>
      </c>
      <c r="O445" s="6" t="s">
        <v>402</v>
      </c>
      <c r="P445" s="6" t="s">
        <v>402</v>
      </c>
    </row>
    <row r="446" spans="2:16" ht="23.15" customHeight="1">
      <c r="B446" s="109" t="s">
        <v>1438</v>
      </c>
      <c r="C446" s="109" t="s">
        <v>438</v>
      </c>
      <c r="D446" s="6" t="s">
        <v>909</v>
      </c>
      <c r="E446" s="6" t="s">
        <v>930</v>
      </c>
      <c r="F446" s="6" t="s">
        <v>442</v>
      </c>
      <c r="G446" s="51">
        <v>4.5310000000000003E-3</v>
      </c>
      <c r="H446" s="6">
        <v>2022</v>
      </c>
      <c r="I446" s="6" t="s">
        <v>4472</v>
      </c>
      <c r="J446" s="6" t="s">
        <v>627</v>
      </c>
      <c r="K446" s="51">
        <v>0</v>
      </c>
      <c r="L446" s="6" t="s">
        <v>4472</v>
      </c>
      <c r="M446" s="6" t="s">
        <v>627</v>
      </c>
      <c r="N446" s="6">
        <v>3</v>
      </c>
      <c r="O446" s="6" t="s">
        <v>402</v>
      </c>
      <c r="P446" s="6" t="s">
        <v>402</v>
      </c>
    </row>
    <row r="447" spans="2:16" ht="23.15" customHeight="1">
      <c r="B447" s="109" t="s">
        <v>1438</v>
      </c>
      <c r="C447" s="109" t="s">
        <v>438</v>
      </c>
      <c r="D447" s="6" t="s">
        <v>909</v>
      </c>
      <c r="E447" s="6" t="s">
        <v>930</v>
      </c>
      <c r="F447" s="6" t="s">
        <v>2486</v>
      </c>
      <c r="G447" s="51">
        <v>1.9483E-2</v>
      </c>
      <c r="H447" s="6">
        <v>2022</v>
      </c>
      <c r="I447" s="6" t="s">
        <v>4475</v>
      </c>
      <c r="J447" s="6" t="s">
        <v>627</v>
      </c>
      <c r="K447" s="51">
        <v>0</v>
      </c>
      <c r="L447" s="6" t="s">
        <v>4475</v>
      </c>
      <c r="M447" s="6" t="s">
        <v>627</v>
      </c>
      <c r="N447" s="6">
        <v>3</v>
      </c>
      <c r="O447" s="6" t="s">
        <v>402</v>
      </c>
      <c r="P447" s="6" t="s">
        <v>402</v>
      </c>
    </row>
    <row r="448" spans="2:16" ht="23.15" customHeight="1">
      <c r="B448" s="109" t="s">
        <v>1438</v>
      </c>
      <c r="C448" s="109" t="s">
        <v>438</v>
      </c>
      <c r="D448" s="6" t="s">
        <v>909</v>
      </c>
      <c r="E448" s="6" t="s">
        <v>930</v>
      </c>
      <c r="F448" s="6" t="s">
        <v>2486</v>
      </c>
      <c r="G448" s="51">
        <v>5.0484000000000001E-2</v>
      </c>
      <c r="H448" s="6">
        <v>2022</v>
      </c>
      <c r="I448" s="6" t="s">
        <v>4475</v>
      </c>
      <c r="J448" s="6" t="s">
        <v>627</v>
      </c>
      <c r="K448" s="51">
        <v>0</v>
      </c>
      <c r="L448" s="6" t="s">
        <v>4475</v>
      </c>
      <c r="M448" s="6" t="s">
        <v>627</v>
      </c>
      <c r="N448" s="6">
        <v>3</v>
      </c>
      <c r="O448" s="6" t="s">
        <v>402</v>
      </c>
      <c r="P448" s="6" t="s">
        <v>402</v>
      </c>
    </row>
    <row r="449" spans="2:16" ht="23.15" customHeight="1">
      <c r="B449" s="109" t="s">
        <v>1438</v>
      </c>
      <c r="C449" s="109" t="s">
        <v>438</v>
      </c>
      <c r="D449" s="6" t="s">
        <v>909</v>
      </c>
      <c r="E449" s="6" t="s">
        <v>930</v>
      </c>
      <c r="F449" s="6" t="s">
        <v>2486</v>
      </c>
      <c r="G449" s="51">
        <v>4.8979999999999996E-3</v>
      </c>
      <c r="H449" s="6">
        <v>2022</v>
      </c>
      <c r="I449" s="6" t="s">
        <v>4442</v>
      </c>
      <c r="J449" s="6" t="s">
        <v>627</v>
      </c>
      <c r="K449" s="51">
        <v>0</v>
      </c>
      <c r="L449" s="6" t="s">
        <v>4442</v>
      </c>
      <c r="M449" s="6" t="s">
        <v>627</v>
      </c>
      <c r="N449" s="6">
        <v>3</v>
      </c>
      <c r="O449" s="6" t="s">
        <v>402</v>
      </c>
      <c r="P449" s="6" t="s">
        <v>402</v>
      </c>
    </row>
    <row r="450" spans="2:16" ht="23.15" customHeight="1">
      <c r="B450" s="109" t="s">
        <v>1438</v>
      </c>
      <c r="C450" s="109" t="s">
        <v>438</v>
      </c>
      <c r="D450" s="6" t="s">
        <v>909</v>
      </c>
      <c r="E450" s="6" t="s">
        <v>930</v>
      </c>
      <c r="F450" s="6" t="s">
        <v>441</v>
      </c>
      <c r="G450" s="51">
        <v>0.42249900000000001</v>
      </c>
      <c r="H450" s="6">
        <v>2022</v>
      </c>
      <c r="I450" s="6" t="s">
        <v>4442</v>
      </c>
      <c r="J450" s="6" t="s">
        <v>4443</v>
      </c>
      <c r="K450" s="51">
        <v>0</v>
      </c>
      <c r="L450" s="6" t="s">
        <v>4442</v>
      </c>
      <c r="M450" s="6" t="s">
        <v>4443</v>
      </c>
      <c r="N450" s="6">
        <v>4</v>
      </c>
      <c r="O450" s="6" t="s">
        <v>402</v>
      </c>
      <c r="P450" s="6" t="s">
        <v>402</v>
      </c>
    </row>
    <row r="451" spans="2:16" ht="23.15" customHeight="1">
      <c r="B451" s="109" t="s">
        <v>1438</v>
      </c>
      <c r="C451" s="109" t="s">
        <v>438</v>
      </c>
      <c r="D451" s="6" t="s">
        <v>909</v>
      </c>
      <c r="E451" s="6" t="s">
        <v>930</v>
      </c>
      <c r="F451" s="6" t="s">
        <v>4447</v>
      </c>
      <c r="G451" s="51">
        <v>0.12</v>
      </c>
      <c r="H451" s="6">
        <v>2022</v>
      </c>
      <c r="I451" s="6" t="s">
        <v>4471</v>
      </c>
      <c r="J451" s="6" t="s">
        <v>4443</v>
      </c>
      <c r="K451" s="51">
        <v>0</v>
      </c>
      <c r="L451" s="6" t="s">
        <v>4471</v>
      </c>
      <c r="M451" s="6" t="s">
        <v>4443</v>
      </c>
      <c r="N451" s="6">
        <v>4</v>
      </c>
      <c r="O451" s="6" t="s">
        <v>402</v>
      </c>
      <c r="P451" s="6" t="s">
        <v>402</v>
      </c>
    </row>
    <row r="452" spans="2:16" ht="23.15" customHeight="1">
      <c r="B452" s="109" t="s">
        <v>1438</v>
      </c>
      <c r="C452" s="109" t="s">
        <v>438</v>
      </c>
      <c r="D452" s="6" t="s">
        <v>909</v>
      </c>
      <c r="E452" s="6" t="s">
        <v>930</v>
      </c>
      <c r="F452" s="6" t="s">
        <v>2486</v>
      </c>
      <c r="G452" s="51">
        <v>0.65673099999999995</v>
      </c>
      <c r="H452" s="6">
        <v>2022</v>
      </c>
      <c r="I452" s="6" t="s">
        <v>4442</v>
      </c>
      <c r="J452" s="6" t="s">
        <v>627</v>
      </c>
      <c r="K452" s="51">
        <v>0</v>
      </c>
      <c r="L452" s="6" t="s">
        <v>4442</v>
      </c>
      <c r="M452" s="6" t="s">
        <v>627</v>
      </c>
      <c r="N452" s="6">
        <v>3</v>
      </c>
      <c r="O452" s="6" t="s">
        <v>402</v>
      </c>
      <c r="P452" s="6" t="s">
        <v>402</v>
      </c>
    </row>
    <row r="453" spans="2:16" ht="23.15" customHeight="1">
      <c r="B453" s="109" t="s">
        <v>1438</v>
      </c>
      <c r="C453" s="109" t="s">
        <v>438</v>
      </c>
      <c r="D453" s="6" t="s">
        <v>909</v>
      </c>
      <c r="E453" s="6" t="s">
        <v>930</v>
      </c>
      <c r="F453" s="6" t="s">
        <v>2486</v>
      </c>
      <c r="G453" s="51">
        <v>0.60623000000000005</v>
      </c>
      <c r="H453" s="6">
        <v>2022</v>
      </c>
      <c r="I453" s="6" t="s">
        <v>4442</v>
      </c>
      <c r="J453" s="6" t="s">
        <v>627</v>
      </c>
      <c r="K453" s="51">
        <v>0</v>
      </c>
      <c r="L453" s="6" t="s">
        <v>4442</v>
      </c>
      <c r="M453" s="6" t="s">
        <v>627</v>
      </c>
      <c r="N453" s="6">
        <v>3</v>
      </c>
      <c r="O453" s="6" t="s">
        <v>402</v>
      </c>
      <c r="P453" s="6" t="s">
        <v>402</v>
      </c>
    </row>
    <row r="454" spans="2:16" ht="23.15" customHeight="1">
      <c r="B454" s="109" t="s">
        <v>1438</v>
      </c>
      <c r="C454" s="109" t="s">
        <v>438</v>
      </c>
      <c r="D454" s="6" t="s">
        <v>909</v>
      </c>
      <c r="E454" s="6" t="s">
        <v>930</v>
      </c>
      <c r="F454" s="6" t="s">
        <v>442</v>
      </c>
      <c r="G454" s="51">
        <v>0.35510799999999998</v>
      </c>
      <c r="H454" s="6">
        <v>2022</v>
      </c>
      <c r="I454" s="6" t="s">
        <v>4472</v>
      </c>
      <c r="J454" s="6" t="s">
        <v>627</v>
      </c>
      <c r="K454" s="51">
        <v>0</v>
      </c>
      <c r="L454" s="6" t="s">
        <v>4472</v>
      </c>
      <c r="M454" s="6" t="s">
        <v>627</v>
      </c>
      <c r="N454" s="6">
        <v>3</v>
      </c>
      <c r="O454" s="6" t="s">
        <v>402</v>
      </c>
      <c r="P454" s="6" t="s">
        <v>402</v>
      </c>
    </row>
    <row r="455" spans="2:16" ht="23.15" customHeight="1">
      <c r="B455" s="109" t="s">
        <v>1438</v>
      </c>
      <c r="C455" s="109" t="s">
        <v>438</v>
      </c>
      <c r="D455" s="6" t="s">
        <v>909</v>
      </c>
      <c r="E455" s="6" t="s">
        <v>930</v>
      </c>
      <c r="F455" s="6" t="s">
        <v>442</v>
      </c>
      <c r="G455" s="51">
        <v>0.186057</v>
      </c>
      <c r="H455" s="6">
        <v>2022</v>
      </c>
      <c r="I455" s="6" t="s">
        <v>4472</v>
      </c>
      <c r="J455" s="6" t="s">
        <v>627</v>
      </c>
      <c r="K455" s="51">
        <v>0</v>
      </c>
      <c r="L455" s="6" t="s">
        <v>4472</v>
      </c>
      <c r="M455" s="6" t="s">
        <v>627</v>
      </c>
      <c r="N455" s="6">
        <v>3</v>
      </c>
      <c r="O455" s="6" t="s">
        <v>402</v>
      </c>
      <c r="P455" s="6" t="s">
        <v>402</v>
      </c>
    </row>
    <row r="456" spans="2:16" ht="23.15" customHeight="1">
      <c r="B456" s="109" t="s">
        <v>1438</v>
      </c>
      <c r="C456" s="109" t="s">
        <v>438</v>
      </c>
      <c r="D456" s="6" t="s">
        <v>909</v>
      </c>
      <c r="E456" s="6" t="s">
        <v>930</v>
      </c>
      <c r="F456" s="6" t="s">
        <v>442</v>
      </c>
      <c r="G456" s="51">
        <v>0.16039900000000001</v>
      </c>
      <c r="H456" s="6">
        <v>2022</v>
      </c>
      <c r="I456" s="6" t="s">
        <v>4472</v>
      </c>
      <c r="J456" s="6" t="s">
        <v>627</v>
      </c>
      <c r="K456" s="51">
        <v>0</v>
      </c>
      <c r="L456" s="6" t="s">
        <v>4472</v>
      </c>
      <c r="M456" s="6" t="s">
        <v>627</v>
      </c>
      <c r="N456" s="6">
        <v>3</v>
      </c>
      <c r="O456" s="6" t="s">
        <v>402</v>
      </c>
      <c r="P456" s="6" t="s">
        <v>402</v>
      </c>
    </row>
    <row r="457" spans="2:16" ht="23.15" customHeight="1">
      <c r="B457" s="109" t="s">
        <v>1438</v>
      </c>
      <c r="C457" s="109" t="s">
        <v>438</v>
      </c>
      <c r="D457" s="6" t="s">
        <v>909</v>
      </c>
      <c r="E457" s="6" t="s">
        <v>930</v>
      </c>
      <c r="F457" s="6" t="s">
        <v>2486</v>
      </c>
      <c r="G457" s="51">
        <v>3.2320000000000001E-3</v>
      </c>
      <c r="H457" s="6">
        <v>2022</v>
      </c>
      <c r="I457" s="6" t="s">
        <v>4442</v>
      </c>
      <c r="J457" s="6" t="s">
        <v>627</v>
      </c>
      <c r="K457" s="51">
        <v>0</v>
      </c>
      <c r="L457" s="6" t="s">
        <v>4442</v>
      </c>
      <c r="M457" s="6" t="s">
        <v>627</v>
      </c>
      <c r="N457" s="6">
        <v>3</v>
      </c>
      <c r="O457" s="6" t="s">
        <v>402</v>
      </c>
      <c r="P457" s="6" t="s">
        <v>402</v>
      </c>
    </row>
    <row r="458" spans="2:16" ht="23.15" customHeight="1">
      <c r="B458" s="109" t="s">
        <v>1438</v>
      </c>
      <c r="C458" s="109" t="s">
        <v>438</v>
      </c>
      <c r="D458" s="6" t="s">
        <v>909</v>
      </c>
      <c r="E458" s="6" t="s">
        <v>930</v>
      </c>
      <c r="F458" s="6" t="s">
        <v>442</v>
      </c>
      <c r="G458" s="51">
        <v>6.8919999999999997E-3</v>
      </c>
      <c r="H458" s="6">
        <v>2022</v>
      </c>
      <c r="I458" s="6" t="s">
        <v>4472</v>
      </c>
      <c r="J458" s="6" t="s">
        <v>627</v>
      </c>
      <c r="K458" s="51">
        <v>0</v>
      </c>
      <c r="L458" s="6" t="s">
        <v>4472</v>
      </c>
      <c r="M458" s="6" t="s">
        <v>627</v>
      </c>
      <c r="N458" s="6">
        <v>3</v>
      </c>
      <c r="O458" s="6" t="s">
        <v>402</v>
      </c>
      <c r="P458" s="6" t="s">
        <v>402</v>
      </c>
    </row>
    <row r="459" spans="2:16" ht="23.15" customHeight="1">
      <c r="B459" s="109" t="s">
        <v>1438</v>
      </c>
      <c r="C459" s="109" t="s">
        <v>438</v>
      </c>
      <c r="D459" s="6" t="s">
        <v>909</v>
      </c>
      <c r="E459" s="6" t="s">
        <v>930</v>
      </c>
      <c r="F459" s="6" t="s">
        <v>4447</v>
      </c>
      <c r="G459" s="51">
        <v>0.118398</v>
      </c>
      <c r="H459" s="6">
        <v>2022</v>
      </c>
      <c r="I459" s="6" t="s">
        <v>4471</v>
      </c>
      <c r="J459" s="6" t="s">
        <v>4443</v>
      </c>
      <c r="K459" s="51">
        <v>0</v>
      </c>
      <c r="L459" s="6" t="s">
        <v>4471</v>
      </c>
      <c r="M459" s="6" t="s">
        <v>4443</v>
      </c>
      <c r="N459" s="6">
        <v>4</v>
      </c>
      <c r="O459" s="6" t="s">
        <v>402</v>
      </c>
      <c r="P459" s="6" t="s">
        <v>402</v>
      </c>
    </row>
    <row r="460" spans="2:16" ht="23.15" customHeight="1">
      <c r="B460" s="109" t="s">
        <v>1438</v>
      </c>
      <c r="C460" s="109" t="s">
        <v>438</v>
      </c>
      <c r="D460" s="6" t="s">
        <v>909</v>
      </c>
      <c r="E460" s="6" t="s">
        <v>930</v>
      </c>
      <c r="F460" s="6" t="s">
        <v>4447</v>
      </c>
      <c r="G460" s="51">
        <v>3.0134999999999999E-2</v>
      </c>
      <c r="H460" s="6">
        <v>2022</v>
      </c>
      <c r="I460" s="6" t="s">
        <v>4472</v>
      </c>
      <c r="J460" s="6" t="s">
        <v>627</v>
      </c>
      <c r="K460" s="51">
        <v>0</v>
      </c>
      <c r="L460" s="6" t="s">
        <v>4472</v>
      </c>
      <c r="M460" s="6" t="s">
        <v>627</v>
      </c>
      <c r="N460" s="6">
        <v>3</v>
      </c>
      <c r="O460" s="6" t="s">
        <v>402</v>
      </c>
      <c r="P460" s="6" t="s">
        <v>402</v>
      </c>
    </row>
    <row r="461" spans="2:16" ht="23.15" customHeight="1">
      <c r="B461" s="109" t="s">
        <v>1438</v>
      </c>
      <c r="C461" s="109" t="s">
        <v>438</v>
      </c>
      <c r="D461" s="6" t="s">
        <v>909</v>
      </c>
      <c r="E461" s="6" t="s">
        <v>930</v>
      </c>
      <c r="F461" s="6" t="s">
        <v>931</v>
      </c>
      <c r="G461" s="51">
        <v>0.21946399999999999</v>
      </c>
      <c r="H461" s="6">
        <v>2022</v>
      </c>
      <c r="I461" s="6" t="s">
        <v>4442</v>
      </c>
      <c r="J461" s="6" t="s">
        <v>627</v>
      </c>
      <c r="K461" s="51">
        <v>0</v>
      </c>
      <c r="L461" s="6" t="s">
        <v>4442</v>
      </c>
      <c r="M461" s="6" t="s">
        <v>627</v>
      </c>
      <c r="N461" s="6">
        <v>3</v>
      </c>
      <c r="O461" s="6" t="s">
        <v>402</v>
      </c>
      <c r="P461" s="6" t="s">
        <v>402</v>
      </c>
    </row>
    <row r="462" spans="2:16" ht="23.15" customHeight="1">
      <c r="B462" s="109" t="s">
        <v>1438</v>
      </c>
      <c r="C462" s="109" t="s">
        <v>438</v>
      </c>
      <c r="D462" s="6" t="s">
        <v>909</v>
      </c>
      <c r="E462" s="6" t="s">
        <v>930</v>
      </c>
      <c r="F462" s="6" t="s">
        <v>931</v>
      </c>
      <c r="G462" s="51">
        <v>0.14879600000000001</v>
      </c>
      <c r="H462" s="6">
        <v>2022</v>
      </c>
      <c r="I462" s="6" t="s">
        <v>4442</v>
      </c>
      <c r="J462" s="6" t="s">
        <v>627</v>
      </c>
      <c r="K462" s="51">
        <v>0</v>
      </c>
      <c r="L462" s="6" t="s">
        <v>4442</v>
      </c>
      <c r="M462" s="6" t="s">
        <v>627</v>
      </c>
      <c r="N462" s="6">
        <v>3</v>
      </c>
      <c r="O462" s="6" t="s">
        <v>402</v>
      </c>
      <c r="P462" s="6" t="s">
        <v>402</v>
      </c>
    </row>
    <row r="463" spans="2:16" ht="23.15" customHeight="1">
      <c r="B463" s="109" t="s">
        <v>1438</v>
      </c>
      <c r="C463" s="109" t="s">
        <v>438</v>
      </c>
      <c r="D463" s="6" t="s">
        <v>909</v>
      </c>
      <c r="E463" s="6" t="s">
        <v>930</v>
      </c>
      <c r="F463" s="6" t="s">
        <v>4447</v>
      </c>
      <c r="G463" s="51">
        <v>5.0106999999999999E-2</v>
      </c>
      <c r="H463" s="6">
        <v>2022</v>
      </c>
      <c r="I463" s="6" t="s">
        <v>4472</v>
      </c>
      <c r="J463" s="6" t="s">
        <v>627</v>
      </c>
      <c r="K463" s="51">
        <v>0</v>
      </c>
      <c r="L463" s="6" t="s">
        <v>4472</v>
      </c>
      <c r="M463" s="6" t="s">
        <v>627</v>
      </c>
      <c r="N463" s="6">
        <v>3</v>
      </c>
      <c r="O463" s="6" t="s">
        <v>402</v>
      </c>
      <c r="P463" s="6" t="s">
        <v>402</v>
      </c>
    </row>
    <row r="464" spans="2:16" ht="23.15" customHeight="1">
      <c r="B464" s="109" t="s">
        <v>1438</v>
      </c>
      <c r="C464" s="109" t="s">
        <v>438</v>
      </c>
      <c r="D464" s="6" t="s">
        <v>909</v>
      </c>
      <c r="E464" s="6" t="s">
        <v>930</v>
      </c>
      <c r="F464" s="6" t="s">
        <v>4447</v>
      </c>
      <c r="G464" s="51">
        <v>4.7959999999999999E-3</v>
      </c>
      <c r="H464" s="6">
        <v>2022</v>
      </c>
      <c r="I464" s="6" t="s">
        <v>4475</v>
      </c>
      <c r="J464" s="6" t="s">
        <v>627</v>
      </c>
      <c r="K464" s="51">
        <v>0</v>
      </c>
      <c r="L464" s="6" t="s">
        <v>4475</v>
      </c>
      <c r="M464" s="6" t="s">
        <v>627</v>
      </c>
      <c r="N464" s="6">
        <v>3</v>
      </c>
      <c r="O464" s="6" t="s">
        <v>402</v>
      </c>
      <c r="P464" s="6" t="s">
        <v>402</v>
      </c>
    </row>
    <row r="465" spans="2:16" ht="23.15" customHeight="1">
      <c r="B465" s="109" t="s">
        <v>1438</v>
      </c>
      <c r="C465" s="109" t="s">
        <v>438</v>
      </c>
      <c r="D465" s="6" t="s">
        <v>909</v>
      </c>
      <c r="E465" s="6" t="s">
        <v>930</v>
      </c>
      <c r="F465" s="6" t="s">
        <v>4447</v>
      </c>
      <c r="G465" s="51">
        <v>2.0708000000000001E-2</v>
      </c>
      <c r="H465" s="6">
        <v>2022</v>
      </c>
      <c r="I465" s="6" t="s">
        <v>4475</v>
      </c>
      <c r="J465" s="6" t="s">
        <v>627</v>
      </c>
      <c r="K465" s="51">
        <v>0</v>
      </c>
      <c r="L465" s="6" t="s">
        <v>4475</v>
      </c>
      <c r="M465" s="6" t="s">
        <v>627</v>
      </c>
      <c r="N465" s="6">
        <v>3</v>
      </c>
      <c r="O465" s="6" t="s">
        <v>402</v>
      </c>
      <c r="P465" s="6" t="s">
        <v>402</v>
      </c>
    </row>
    <row r="466" spans="2:16" ht="23.15" customHeight="1">
      <c r="B466" s="109" t="s">
        <v>1438</v>
      </c>
      <c r="C466" s="109" t="s">
        <v>438</v>
      </c>
      <c r="D466" s="6" t="s">
        <v>909</v>
      </c>
      <c r="E466" s="6" t="s">
        <v>930</v>
      </c>
      <c r="F466" s="6" t="s">
        <v>4447</v>
      </c>
      <c r="G466" s="51">
        <v>9.9539999999999993E-3</v>
      </c>
      <c r="H466" s="6">
        <v>2022</v>
      </c>
      <c r="I466" s="6" t="s">
        <v>4475</v>
      </c>
      <c r="J466" s="6" t="s">
        <v>627</v>
      </c>
      <c r="K466" s="51">
        <v>0</v>
      </c>
      <c r="L466" s="6" t="s">
        <v>4475</v>
      </c>
      <c r="M466" s="6" t="s">
        <v>627</v>
      </c>
      <c r="N466" s="6">
        <v>3</v>
      </c>
      <c r="O466" s="6" t="s">
        <v>402</v>
      </c>
      <c r="P466" s="6" t="s">
        <v>402</v>
      </c>
    </row>
    <row r="467" spans="2:16" ht="23.15" customHeight="1">
      <c r="B467" s="109" t="s">
        <v>1438</v>
      </c>
      <c r="C467" s="109" t="s">
        <v>438</v>
      </c>
      <c r="D467" s="6" t="s">
        <v>909</v>
      </c>
      <c r="E467" s="6" t="s">
        <v>930</v>
      </c>
      <c r="F467" s="6" t="s">
        <v>439</v>
      </c>
      <c r="G467" s="51">
        <v>2.1489999999999999E-3</v>
      </c>
      <c r="H467" s="6">
        <v>2022</v>
      </c>
      <c r="I467" s="6" t="s">
        <v>4472</v>
      </c>
      <c r="J467" s="6" t="s">
        <v>627</v>
      </c>
      <c r="K467" s="51">
        <v>0</v>
      </c>
      <c r="L467" s="6" t="s">
        <v>4472</v>
      </c>
      <c r="M467" s="6" t="s">
        <v>627</v>
      </c>
      <c r="N467" s="6">
        <v>3</v>
      </c>
      <c r="O467" s="6" t="s">
        <v>402</v>
      </c>
      <c r="P467" s="6" t="s">
        <v>402</v>
      </c>
    </row>
    <row r="468" spans="2:16" ht="23.15" customHeight="1">
      <c r="B468" s="109" t="s">
        <v>1438</v>
      </c>
      <c r="C468" s="109" t="s">
        <v>438</v>
      </c>
      <c r="D468" s="6" t="s">
        <v>909</v>
      </c>
      <c r="E468" s="6" t="s">
        <v>930</v>
      </c>
      <c r="F468" s="6" t="s">
        <v>439</v>
      </c>
      <c r="G468" s="51">
        <v>4.4850000000000003E-3</v>
      </c>
      <c r="H468" s="6">
        <v>2022</v>
      </c>
      <c r="I468" s="6" t="s">
        <v>4472</v>
      </c>
      <c r="J468" s="6" t="s">
        <v>627</v>
      </c>
      <c r="K468" s="51">
        <v>0</v>
      </c>
      <c r="L468" s="6" t="s">
        <v>4472</v>
      </c>
      <c r="M468" s="6" t="s">
        <v>627</v>
      </c>
      <c r="N468" s="6">
        <v>3</v>
      </c>
      <c r="O468" s="6" t="s">
        <v>402</v>
      </c>
      <c r="P468" s="6" t="s">
        <v>402</v>
      </c>
    </row>
    <row r="469" spans="2:16" ht="23.15" customHeight="1">
      <c r="B469" s="109" t="s">
        <v>1438</v>
      </c>
      <c r="C469" s="109" t="s">
        <v>438</v>
      </c>
      <c r="D469" s="6" t="s">
        <v>909</v>
      </c>
      <c r="E469" s="6" t="s">
        <v>930</v>
      </c>
      <c r="F469" s="6" t="s">
        <v>439</v>
      </c>
      <c r="G469" s="51">
        <v>0.14968400000000001</v>
      </c>
      <c r="H469" s="6">
        <v>2022</v>
      </c>
      <c r="I469" s="6" t="s">
        <v>4475</v>
      </c>
      <c r="J469" s="6" t="s">
        <v>627</v>
      </c>
      <c r="K469" s="51">
        <v>0</v>
      </c>
      <c r="L469" s="6" t="s">
        <v>4475</v>
      </c>
      <c r="M469" s="6" t="s">
        <v>627</v>
      </c>
      <c r="N469" s="6">
        <v>3</v>
      </c>
      <c r="O469" s="6" t="s">
        <v>402</v>
      </c>
      <c r="P469" s="6" t="s">
        <v>402</v>
      </c>
    </row>
    <row r="470" spans="2:16" ht="23.15" customHeight="1">
      <c r="B470" s="109" t="s">
        <v>1438</v>
      </c>
      <c r="C470" s="109" t="s">
        <v>438</v>
      </c>
      <c r="D470" s="6" t="s">
        <v>909</v>
      </c>
      <c r="E470" s="6" t="s">
        <v>930</v>
      </c>
      <c r="F470" s="6" t="s">
        <v>439</v>
      </c>
      <c r="G470" s="51">
        <v>0.37129699999999999</v>
      </c>
      <c r="H470" s="6">
        <v>2022</v>
      </c>
      <c r="I470" s="6" t="s">
        <v>4472</v>
      </c>
      <c r="J470" s="6" t="s">
        <v>4443</v>
      </c>
      <c r="K470" s="51">
        <v>0</v>
      </c>
      <c r="L470" s="6" t="s">
        <v>4472</v>
      </c>
      <c r="M470" s="6" t="s">
        <v>4443</v>
      </c>
      <c r="N470" s="6">
        <v>4</v>
      </c>
      <c r="O470" s="6" t="s">
        <v>402</v>
      </c>
      <c r="P470" s="6" t="s">
        <v>402</v>
      </c>
    </row>
    <row r="471" spans="2:16" ht="23.15" customHeight="1">
      <c r="B471" s="109" t="s">
        <v>1438</v>
      </c>
      <c r="C471" s="109" t="s">
        <v>438</v>
      </c>
      <c r="D471" s="6" t="s">
        <v>909</v>
      </c>
      <c r="E471" s="6" t="s">
        <v>930</v>
      </c>
      <c r="F471" s="6" t="s">
        <v>4452</v>
      </c>
      <c r="G471" s="51">
        <v>7.9338000000000006E-2</v>
      </c>
      <c r="H471" s="6">
        <v>2022</v>
      </c>
      <c r="I471" s="6" t="s">
        <v>4472</v>
      </c>
      <c r="J471" s="6" t="s">
        <v>627</v>
      </c>
      <c r="K471" s="51">
        <v>0</v>
      </c>
      <c r="L471" s="6" t="s">
        <v>4472</v>
      </c>
      <c r="M471" s="6" t="s">
        <v>627</v>
      </c>
      <c r="N471" s="6">
        <v>3</v>
      </c>
      <c r="O471" s="6" t="s">
        <v>402</v>
      </c>
      <c r="P471" s="6" t="s">
        <v>402</v>
      </c>
    </row>
    <row r="472" spans="2:16" ht="23.15" customHeight="1">
      <c r="B472" s="109" t="s">
        <v>1438</v>
      </c>
      <c r="C472" s="109" t="s">
        <v>438</v>
      </c>
      <c r="D472" s="6" t="s">
        <v>909</v>
      </c>
      <c r="E472" s="6" t="s">
        <v>930</v>
      </c>
      <c r="F472" s="6" t="s">
        <v>4452</v>
      </c>
      <c r="G472" s="51">
        <v>4.3441E-2</v>
      </c>
      <c r="H472" s="6">
        <v>2022</v>
      </c>
      <c r="I472" s="6" t="s">
        <v>4472</v>
      </c>
      <c r="J472" s="6" t="s">
        <v>627</v>
      </c>
      <c r="K472" s="51">
        <v>0</v>
      </c>
      <c r="L472" s="6" t="s">
        <v>4472</v>
      </c>
      <c r="M472" s="6" t="s">
        <v>627</v>
      </c>
      <c r="N472" s="6">
        <v>3</v>
      </c>
      <c r="O472" s="6" t="s">
        <v>402</v>
      </c>
      <c r="P472" s="6" t="s">
        <v>402</v>
      </c>
    </row>
    <row r="473" spans="2:16" ht="23.15" customHeight="1">
      <c r="B473" s="109" t="s">
        <v>1438</v>
      </c>
      <c r="C473" s="109" t="s">
        <v>438</v>
      </c>
      <c r="D473" s="6" t="s">
        <v>909</v>
      </c>
      <c r="E473" s="6" t="s">
        <v>930</v>
      </c>
      <c r="F473" s="6" t="s">
        <v>446</v>
      </c>
      <c r="G473" s="51">
        <v>3.3038999999999999E-2</v>
      </c>
      <c r="H473" s="6">
        <v>2022</v>
      </c>
      <c r="I473" s="6" t="s">
        <v>4467</v>
      </c>
      <c r="J473" s="6" t="s">
        <v>4453</v>
      </c>
      <c r="K473" s="51">
        <v>0</v>
      </c>
      <c r="L473" s="6" t="s">
        <v>4467</v>
      </c>
      <c r="M473" s="6" t="s">
        <v>4453</v>
      </c>
      <c r="N473" s="6">
        <v>3</v>
      </c>
      <c r="O473" s="6" t="s">
        <v>402</v>
      </c>
      <c r="P473" s="6" t="s">
        <v>402</v>
      </c>
    </row>
    <row r="474" spans="2:16" ht="23.15" customHeight="1">
      <c r="B474" s="109" t="s">
        <v>1438</v>
      </c>
      <c r="C474" s="109" t="s">
        <v>438</v>
      </c>
      <c r="D474" s="6" t="s">
        <v>909</v>
      </c>
      <c r="E474" s="6" t="s">
        <v>930</v>
      </c>
      <c r="F474" s="6" t="s">
        <v>465</v>
      </c>
      <c r="G474" s="51">
        <v>9.2252000000000001E-2</v>
      </c>
      <c r="H474" s="6">
        <v>2022</v>
      </c>
      <c r="I474" s="6" t="s">
        <v>4437</v>
      </c>
      <c r="J474" s="6" t="s">
        <v>4473</v>
      </c>
      <c r="K474" s="51">
        <v>0</v>
      </c>
      <c r="L474" s="6" t="s">
        <v>4437</v>
      </c>
      <c r="M474" s="6" t="s">
        <v>4473</v>
      </c>
      <c r="N474" s="6">
        <v>3</v>
      </c>
      <c r="O474" s="6" t="s">
        <v>402</v>
      </c>
      <c r="P474" s="6" t="s">
        <v>402</v>
      </c>
    </row>
    <row r="475" spans="2:16" ht="23.15" customHeight="1">
      <c r="B475" s="109" t="s">
        <v>1438</v>
      </c>
      <c r="C475" s="109" t="s">
        <v>438</v>
      </c>
      <c r="D475" s="6" t="s">
        <v>909</v>
      </c>
      <c r="E475" s="6" t="s">
        <v>930</v>
      </c>
      <c r="F475" s="6" t="s">
        <v>465</v>
      </c>
      <c r="G475" s="51">
        <v>0.12193</v>
      </c>
      <c r="H475" s="6">
        <v>2022</v>
      </c>
      <c r="I475" s="6" t="s">
        <v>4437</v>
      </c>
      <c r="J475" s="6" t="s">
        <v>4473</v>
      </c>
      <c r="K475" s="51">
        <v>0</v>
      </c>
      <c r="L475" s="6" t="s">
        <v>4437</v>
      </c>
      <c r="M475" s="6" t="s">
        <v>4473</v>
      </c>
      <c r="N475" s="6">
        <v>3</v>
      </c>
      <c r="O475" s="6" t="s">
        <v>402</v>
      </c>
      <c r="P475" s="6" t="s">
        <v>402</v>
      </c>
    </row>
    <row r="476" spans="2:16" ht="23.15" customHeight="1">
      <c r="B476" s="109" t="s">
        <v>1438</v>
      </c>
      <c r="C476" s="109" t="s">
        <v>438</v>
      </c>
      <c r="D476" s="6" t="s">
        <v>909</v>
      </c>
      <c r="E476" s="6" t="s">
        <v>930</v>
      </c>
      <c r="F476" s="6" t="s">
        <v>465</v>
      </c>
      <c r="G476" s="51">
        <v>0.119397</v>
      </c>
      <c r="H476" s="6">
        <v>2022</v>
      </c>
      <c r="I476" s="6" t="s">
        <v>4437</v>
      </c>
      <c r="J476" s="6" t="s">
        <v>4473</v>
      </c>
      <c r="K476" s="51">
        <v>0</v>
      </c>
      <c r="L476" s="6" t="s">
        <v>4437</v>
      </c>
      <c r="M476" s="6" t="s">
        <v>4473</v>
      </c>
      <c r="N476" s="6">
        <v>3</v>
      </c>
      <c r="O476" s="6" t="s">
        <v>402</v>
      </c>
      <c r="P476" s="6" t="s">
        <v>402</v>
      </c>
    </row>
    <row r="477" spans="2:16" ht="23.15" customHeight="1">
      <c r="B477" s="109" t="s">
        <v>1438</v>
      </c>
      <c r="C477" s="109" t="s">
        <v>438</v>
      </c>
      <c r="D477" s="6" t="s">
        <v>909</v>
      </c>
      <c r="E477" s="6" t="s">
        <v>930</v>
      </c>
      <c r="F477" s="6" t="s">
        <v>465</v>
      </c>
      <c r="G477" s="51">
        <v>6.6043000000000004E-2</v>
      </c>
      <c r="H477" s="6">
        <v>2022</v>
      </c>
      <c r="I477" s="6" t="s">
        <v>4437</v>
      </c>
      <c r="J477" s="6" t="s">
        <v>4473</v>
      </c>
      <c r="K477" s="51">
        <v>0</v>
      </c>
      <c r="L477" s="6" t="s">
        <v>4437</v>
      </c>
      <c r="M477" s="6" t="s">
        <v>4473</v>
      </c>
      <c r="N477" s="6">
        <v>3</v>
      </c>
      <c r="O477" s="6" t="s">
        <v>402</v>
      </c>
      <c r="P477" s="6" t="s">
        <v>402</v>
      </c>
    </row>
    <row r="478" spans="2:16" ht="23.15" customHeight="1">
      <c r="B478" s="109" t="s">
        <v>1438</v>
      </c>
      <c r="C478" s="109" t="s">
        <v>438</v>
      </c>
      <c r="D478" s="6" t="s">
        <v>909</v>
      </c>
      <c r="E478" s="6" t="s">
        <v>930</v>
      </c>
      <c r="F478" s="6" t="s">
        <v>465</v>
      </c>
      <c r="G478" s="51">
        <v>1.6229E-2</v>
      </c>
      <c r="H478" s="6">
        <v>2022</v>
      </c>
      <c r="I478" s="6" t="s">
        <v>4463</v>
      </c>
      <c r="J478" s="6" t="s">
        <v>4453</v>
      </c>
      <c r="K478" s="51">
        <v>0</v>
      </c>
      <c r="L478" s="6" t="s">
        <v>4463</v>
      </c>
      <c r="M478" s="6" t="s">
        <v>4453</v>
      </c>
      <c r="N478" s="6">
        <v>3</v>
      </c>
      <c r="O478" s="6" t="s">
        <v>402</v>
      </c>
      <c r="P478" s="6" t="s">
        <v>402</v>
      </c>
    </row>
    <row r="479" spans="2:16" ht="23.15" customHeight="1">
      <c r="B479" s="109" t="s">
        <v>1438</v>
      </c>
      <c r="C479" s="109" t="s">
        <v>438</v>
      </c>
      <c r="D479" s="6" t="s">
        <v>909</v>
      </c>
      <c r="E479" s="6" t="s">
        <v>930</v>
      </c>
      <c r="F479" s="6" t="s">
        <v>446</v>
      </c>
      <c r="G479" s="51">
        <v>0.35303899999999999</v>
      </c>
      <c r="H479" s="6">
        <v>2022</v>
      </c>
      <c r="I479" s="6" t="s">
        <v>4467</v>
      </c>
      <c r="J479" s="6" t="s">
        <v>4453</v>
      </c>
      <c r="K479" s="51">
        <v>0</v>
      </c>
      <c r="L479" s="6" t="s">
        <v>4467</v>
      </c>
      <c r="M479" s="6" t="s">
        <v>4453</v>
      </c>
      <c r="N479" s="6">
        <v>3</v>
      </c>
      <c r="O479" s="6" t="s">
        <v>402</v>
      </c>
      <c r="P479" s="6" t="s">
        <v>402</v>
      </c>
    </row>
    <row r="480" spans="2:16" ht="23.15" customHeight="1">
      <c r="B480" s="109" t="s">
        <v>1438</v>
      </c>
      <c r="C480" s="109" t="s">
        <v>438</v>
      </c>
      <c r="D480" s="6" t="s">
        <v>909</v>
      </c>
      <c r="E480" s="6" t="s">
        <v>930</v>
      </c>
      <c r="F480" s="6" t="s">
        <v>446</v>
      </c>
      <c r="G480" s="51">
        <v>0.30704799999999999</v>
      </c>
      <c r="H480" s="6">
        <v>2022</v>
      </c>
      <c r="I480" s="6" t="s">
        <v>4467</v>
      </c>
      <c r="J480" s="6" t="s">
        <v>4453</v>
      </c>
      <c r="K480" s="51">
        <v>0</v>
      </c>
      <c r="L480" s="6" t="s">
        <v>4467</v>
      </c>
      <c r="M480" s="6" t="s">
        <v>4453</v>
      </c>
      <c r="N480" s="6">
        <v>3</v>
      </c>
      <c r="O480" s="6" t="s">
        <v>402</v>
      </c>
      <c r="P480" s="6" t="s">
        <v>402</v>
      </c>
    </row>
    <row r="481" spans="2:16" ht="23.15" customHeight="1">
      <c r="B481" s="109" t="s">
        <v>1438</v>
      </c>
      <c r="C481" s="109" t="s">
        <v>438</v>
      </c>
      <c r="D481" s="6" t="s">
        <v>909</v>
      </c>
      <c r="E481" s="6" t="s">
        <v>930</v>
      </c>
      <c r="F481" s="6" t="s">
        <v>446</v>
      </c>
      <c r="G481" s="51">
        <v>4.5647E-2</v>
      </c>
      <c r="H481" s="6">
        <v>2022</v>
      </c>
      <c r="I481" s="6" t="s">
        <v>4467</v>
      </c>
      <c r="J481" s="6" t="s">
        <v>4453</v>
      </c>
      <c r="K481" s="51">
        <v>0</v>
      </c>
      <c r="L481" s="6" t="s">
        <v>4467</v>
      </c>
      <c r="M481" s="6" t="s">
        <v>4453</v>
      </c>
      <c r="N481" s="6">
        <v>3</v>
      </c>
      <c r="O481" s="6" t="s">
        <v>402</v>
      </c>
      <c r="P481" s="6" t="s">
        <v>402</v>
      </c>
    </row>
    <row r="482" spans="2:16" ht="23.15" customHeight="1">
      <c r="B482" s="109" t="s">
        <v>1438</v>
      </c>
      <c r="C482" s="109" t="s">
        <v>438</v>
      </c>
      <c r="D482" s="6" t="s">
        <v>909</v>
      </c>
      <c r="E482" s="6" t="s">
        <v>930</v>
      </c>
      <c r="F482" s="6" t="s">
        <v>446</v>
      </c>
      <c r="G482" s="51">
        <v>0</v>
      </c>
      <c r="H482" s="6">
        <v>2022</v>
      </c>
      <c r="I482" s="6" t="s">
        <v>4467</v>
      </c>
      <c r="J482" s="6" t="s">
        <v>4453</v>
      </c>
      <c r="K482" s="51">
        <v>0</v>
      </c>
      <c r="L482" s="6" t="s">
        <v>4467</v>
      </c>
      <c r="M482" s="6" t="s">
        <v>4453</v>
      </c>
      <c r="N482" s="6">
        <v>3</v>
      </c>
      <c r="O482" s="6" t="s">
        <v>402</v>
      </c>
      <c r="P482" s="6" t="s">
        <v>402</v>
      </c>
    </row>
    <row r="483" spans="2:16" ht="23.15" customHeight="1">
      <c r="B483" s="109" t="s">
        <v>1438</v>
      </c>
      <c r="C483" s="109" t="s">
        <v>438</v>
      </c>
      <c r="D483" s="6" t="s">
        <v>909</v>
      </c>
      <c r="E483" s="6" t="s">
        <v>930</v>
      </c>
      <c r="F483" s="6" t="s">
        <v>446</v>
      </c>
      <c r="G483" s="51">
        <v>5.1818999999999997E-2</v>
      </c>
      <c r="H483" s="6">
        <v>2022</v>
      </c>
      <c r="I483" s="6" t="s">
        <v>4463</v>
      </c>
      <c r="J483" s="6" t="s">
        <v>4453</v>
      </c>
      <c r="K483" s="51">
        <v>0</v>
      </c>
      <c r="L483" s="6" t="s">
        <v>4463</v>
      </c>
      <c r="M483" s="6" t="s">
        <v>4453</v>
      </c>
      <c r="N483" s="6">
        <v>3</v>
      </c>
      <c r="O483" s="6" t="s">
        <v>402</v>
      </c>
      <c r="P483" s="6" t="s">
        <v>402</v>
      </c>
    </row>
    <row r="484" spans="2:16" ht="23.15" customHeight="1">
      <c r="B484" s="109" t="s">
        <v>1438</v>
      </c>
      <c r="C484" s="109" t="s">
        <v>438</v>
      </c>
      <c r="D484" s="6" t="s">
        <v>909</v>
      </c>
      <c r="E484" s="6" t="s">
        <v>930</v>
      </c>
      <c r="F484" s="6" t="s">
        <v>446</v>
      </c>
      <c r="G484" s="51">
        <v>0</v>
      </c>
      <c r="H484" s="6">
        <v>2022</v>
      </c>
      <c r="I484" s="6" t="s">
        <v>4463</v>
      </c>
      <c r="J484" s="6" t="s">
        <v>4453</v>
      </c>
      <c r="K484" s="51">
        <v>0</v>
      </c>
      <c r="L484" s="6" t="s">
        <v>4463</v>
      </c>
      <c r="M484" s="6" t="s">
        <v>4453</v>
      </c>
      <c r="N484" s="6">
        <v>3</v>
      </c>
      <c r="O484" s="6" t="s">
        <v>402</v>
      </c>
      <c r="P484" s="6" t="s">
        <v>402</v>
      </c>
    </row>
    <row r="485" spans="2:16" ht="23.15" customHeight="1">
      <c r="B485" s="109" t="s">
        <v>1438</v>
      </c>
      <c r="C485" s="109" t="s">
        <v>438</v>
      </c>
      <c r="D485" s="6" t="s">
        <v>909</v>
      </c>
      <c r="E485" s="6" t="s">
        <v>930</v>
      </c>
      <c r="F485" s="6" t="s">
        <v>4445</v>
      </c>
      <c r="G485" s="51">
        <v>9.2151999999999998E-2</v>
      </c>
      <c r="H485" s="6">
        <v>2022</v>
      </c>
      <c r="I485" s="6" t="s">
        <v>4459</v>
      </c>
      <c r="J485" s="6" t="s">
        <v>4453</v>
      </c>
      <c r="K485" s="51">
        <v>0</v>
      </c>
      <c r="L485" s="6" t="s">
        <v>4459</v>
      </c>
      <c r="M485" s="6" t="s">
        <v>4453</v>
      </c>
      <c r="N485" s="6">
        <v>3</v>
      </c>
      <c r="O485" s="6" t="s">
        <v>402</v>
      </c>
      <c r="P485" s="6" t="s">
        <v>402</v>
      </c>
    </row>
    <row r="486" spans="2:16" ht="23.15" customHeight="1">
      <c r="B486" s="109" t="s">
        <v>1438</v>
      </c>
      <c r="C486" s="109" t="s">
        <v>438</v>
      </c>
      <c r="D486" s="6" t="s">
        <v>909</v>
      </c>
      <c r="E486" s="6" t="s">
        <v>930</v>
      </c>
      <c r="F486" s="6" t="s">
        <v>4445</v>
      </c>
      <c r="G486" s="51">
        <v>3.0918000000000001E-2</v>
      </c>
      <c r="H486" s="6">
        <v>2022</v>
      </c>
      <c r="I486" s="6" t="s">
        <v>4459</v>
      </c>
      <c r="J486" s="6" t="s">
        <v>4453</v>
      </c>
      <c r="K486" s="51">
        <v>0</v>
      </c>
      <c r="L486" s="6" t="s">
        <v>4459</v>
      </c>
      <c r="M486" s="6" t="s">
        <v>4453</v>
      </c>
      <c r="N486" s="6">
        <v>3</v>
      </c>
      <c r="O486" s="6" t="s">
        <v>402</v>
      </c>
      <c r="P486" s="6" t="s">
        <v>402</v>
      </c>
    </row>
    <row r="487" spans="2:16" ht="23.15" customHeight="1">
      <c r="B487" s="109" t="s">
        <v>1438</v>
      </c>
      <c r="C487" s="109" t="s">
        <v>438</v>
      </c>
      <c r="D487" s="6" t="s">
        <v>909</v>
      </c>
      <c r="E487" s="6" t="s">
        <v>930</v>
      </c>
      <c r="F487" s="6" t="s">
        <v>2484</v>
      </c>
      <c r="G487" s="51">
        <v>0.16914000000000001</v>
      </c>
      <c r="H487" s="6">
        <v>2022</v>
      </c>
      <c r="I487" s="6" t="s">
        <v>4467</v>
      </c>
      <c r="J487" s="6" t="s">
        <v>4453</v>
      </c>
      <c r="K487" s="51">
        <v>0</v>
      </c>
      <c r="L487" s="6" t="s">
        <v>4467</v>
      </c>
      <c r="M487" s="6" t="s">
        <v>4453</v>
      </c>
      <c r="N487" s="6">
        <v>3</v>
      </c>
      <c r="O487" s="6" t="s">
        <v>402</v>
      </c>
      <c r="P487" s="6" t="s">
        <v>402</v>
      </c>
    </row>
    <row r="488" spans="2:16" ht="23.15" customHeight="1">
      <c r="B488" s="109" t="s">
        <v>1438</v>
      </c>
      <c r="C488" s="109" t="s">
        <v>438</v>
      </c>
      <c r="D488" s="6" t="s">
        <v>909</v>
      </c>
      <c r="E488" s="6" t="s">
        <v>930</v>
      </c>
      <c r="F488" s="6" t="s">
        <v>2484</v>
      </c>
      <c r="G488" s="51">
        <v>0.110418</v>
      </c>
      <c r="H488" s="6">
        <v>2022</v>
      </c>
      <c r="I488" s="6" t="s">
        <v>4467</v>
      </c>
      <c r="J488" s="6" t="s">
        <v>4453</v>
      </c>
      <c r="K488" s="51">
        <v>0</v>
      </c>
      <c r="L488" s="6" t="s">
        <v>4467</v>
      </c>
      <c r="M488" s="6" t="s">
        <v>4453</v>
      </c>
      <c r="N488" s="6">
        <v>3</v>
      </c>
      <c r="O488" s="6" t="s">
        <v>402</v>
      </c>
      <c r="P488" s="6" t="s">
        <v>402</v>
      </c>
    </row>
    <row r="489" spans="2:16" ht="23.15" customHeight="1">
      <c r="B489" s="109" t="s">
        <v>1438</v>
      </c>
      <c r="C489" s="109" t="s">
        <v>438</v>
      </c>
      <c r="D489" s="6" t="s">
        <v>909</v>
      </c>
      <c r="E489" s="6" t="s">
        <v>930</v>
      </c>
      <c r="F489" s="6" t="s">
        <v>4447</v>
      </c>
      <c r="G489" s="51">
        <v>4.2007000000000003E-2</v>
      </c>
      <c r="H489" s="6">
        <v>2022</v>
      </c>
      <c r="I489" s="6" t="s">
        <v>4472</v>
      </c>
      <c r="J489" s="6" t="s">
        <v>627</v>
      </c>
      <c r="K489" s="51">
        <v>0</v>
      </c>
      <c r="L489" s="6" t="s">
        <v>4472</v>
      </c>
      <c r="M489" s="6" t="s">
        <v>627</v>
      </c>
      <c r="N489" s="6">
        <v>3</v>
      </c>
      <c r="O489" s="6" t="s">
        <v>402</v>
      </c>
      <c r="P489" s="6" t="s">
        <v>402</v>
      </c>
    </row>
    <row r="490" spans="2:16" ht="23.15" customHeight="1">
      <c r="B490" s="109" t="s">
        <v>1438</v>
      </c>
      <c r="C490" s="109" t="s">
        <v>438</v>
      </c>
      <c r="D490" s="6" t="s">
        <v>909</v>
      </c>
      <c r="E490" s="6" t="s">
        <v>930</v>
      </c>
      <c r="F490" s="6" t="s">
        <v>4447</v>
      </c>
      <c r="G490" s="51">
        <v>1.1664000000000001E-2</v>
      </c>
      <c r="H490" s="6">
        <v>2022</v>
      </c>
      <c r="I490" s="6" t="s">
        <v>4471</v>
      </c>
      <c r="J490" s="6" t="s">
        <v>627</v>
      </c>
      <c r="K490" s="51">
        <v>0</v>
      </c>
      <c r="L490" s="6" t="s">
        <v>4471</v>
      </c>
      <c r="M490" s="6" t="s">
        <v>627</v>
      </c>
      <c r="N490" s="6">
        <v>3</v>
      </c>
      <c r="O490" s="6" t="s">
        <v>402</v>
      </c>
      <c r="P490" s="6" t="s">
        <v>402</v>
      </c>
    </row>
    <row r="491" spans="2:16" ht="23.15" customHeight="1">
      <c r="B491" s="109" t="s">
        <v>1438</v>
      </c>
      <c r="C491" s="109" t="s">
        <v>438</v>
      </c>
      <c r="D491" s="6" t="s">
        <v>909</v>
      </c>
      <c r="E491" s="6" t="s">
        <v>930</v>
      </c>
      <c r="F491" s="6" t="s">
        <v>4447</v>
      </c>
      <c r="G491" s="51">
        <v>8.0725000000000005E-2</v>
      </c>
      <c r="H491" s="6">
        <v>2022</v>
      </c>
      <c r="I491" s="6" t="s">
        <v>4472</v>
      </c>
      <c r="J491" s="6" t="s">
        <v>627</v>
      </c>
      <c r="K491" s="51">
        <v>0</v>
      </c>
      <c r="L491" s="6" t="s">
        <v>4472</v>
      </c>
      <c r="M491" s="6" t="s">
        <v>627</v>
      </c>
      <c r="N491" s="6">
        <v>3</v>
      </c>
      <c r="O491" s="6" t="s">
        <v>402</v>
      </c>
      <c r="P491" s="6" t="s">
        <v>402</v>
      </c>
    </row>
    <row r="492" spans="2:16" ht="23.15" customHeight="1">
      <c r="B492" s="109" t="s">
        <v>1438</v>
      </c>
      <c r="C492" s="109" t="s">
        <v>438</v>
      </c>
      <c r="D492" s="6" t="s">
        <v>909</v>
      </c>
      <c r="E492" s="6" t="s">
        <v>930</v>
      </c>
      <c r="F492" s="6" t="s">
        <v>4447</v>
      </c>
      <c r="G492" s="51">
        <v>6.216E-2</v>
      </c>
      <c r="H492" s="6">
        <v>2022</v>
      </c>
      <c r="I492" s="6" t="s">
        <v>4472</v>
      </c>
      <c r="J492" s="6" t="s">
        <v>627</v>
      </c>
      <c r="K492" s="51">
        <v>0</v>
      </c>
      <c r="L492" s="6" t="s">
        <v>4472</v>
      </c>
      <c r="M492" s="6" t="s">
        <v>627</v>
      </c>
      <c r="N492" s="6">
        <v>3</v>
      </c>
      <c r="O492" s="6" t="s">
        <v>402</v>
      </c>
      <c r="P492" s="6" t="s">
        <v>402</v>
      </c>
    </row>
    <row r="493" spans="2:16" ht="23.15" customHeight="1">
      <c r="B493" s="109" t="s">
        <v>1438</v>
      </c>
      <c r="C493" s="109" t="s">
        <v>438</v>
      </c>
      <c r="D493" s="6" t="s">
        <v>909</v>
      </c>
      <c r="E493" s="6" t="s">
        <v>930</v>
      </c>
      <c r="F493" s="6" t="s">
        <v>4447</v>
      </c>
      <c r="G493" s="51">
        <v>0.134296</v>
      </c>
      <c r="H493" s="6">
        <v>2022</v>
      </c>
      <c r="I493" s="6" t="s">
        <v>4472</v>
      </c>
      <c r="J493" s="6" t="s">
        <v>627</v>
      </c>
      <c r="K493" s="51">
        <v>0</v>
      </c>
      <c r="L493" s="6" t="s">
        <v>4472</v>
      </c>
      <c r="M493" s="6" t="s">
        <v>627</v>
      </c>
      <c r="N493" s="6">
        <v>3</v>
      </c>
      <c r="O493" s="6" t="s">
        <v>402</v>
      </c>
      <c r="P493" s="6" t="s">
        <v>402</v>
      </c>
    </row>
    <row r="494" spans="2:16" ht="23.15" customHeight="1">
      <c r="B494" s="109" t="s">
        <v>1438</v>
      </c>
      <c r="C494" s="109" t="s">
        <v>438</v>
      </c>
      <c r="D494" s="6" t="s">
        <v>909</v>
      </c>
      <c r="E494" s="6" t="s">
        <v>930</v>
      </c>
      <c r="F494" s="6" t="s">
        <v>4447</v>
      </c>
      <c r="G494" s="51">
        <v>4.8906999999999999E-2</v>
      </c>
      <c r="H494" s="6">
        <v>2022</v>
      </c>
      <c r="I494" s="6" t="s">
        <v>4472</v>
      </c>
      <c r="J494" s="6" t="s">
        <v>627</v>
      </c>
      <c r="K494" s="51">
        <v>0</v>
      </c>
      <c r="L494" s="6" t="s">
        <v>4472</v>
      </c>
      <c r="M494" s="6" t="s">
        <v>627</v>
      </c>
      <c r="N494" s="6">
        <v>3</v>
      </c>
      <c r="O494" s="6" t="s">
        <v>402</v>
      </c>
      <c r="P494" s="6" t="s">
        <v>402</v>
      </c>
    </row>
    <row r="495" spans="2:16" ht="23.15" customHeight="1">
      <c r="B495" s="109" t="s">
        <v>1438</v>
      </c>
      <c r="C495" s="109" t="s">
        <v>438</v>
      </c>
      <c r="D495" s="6" t="s">
        <v>909</v>
      </c>
      <c r="E495" s="6" t="s">
        <v>930</v>
      </c>
      <c r="F495" s="6" t="s">
        <v>4447</v>
      </c>
      <c r="G495" s="51">
        <v>6.2599000000000002E-2</v>
      </c>
      <c r="H495" s="6">
        <v>2022</v>
      </c>
      <c r="I495" s="6" t="s">
        <v>4472</v>
      </c>
      <c r="J495" s="6" t="s">
        <v>627</v>
      </c>
      <c r="K495" s="51">
        <v>0</v>
      </c>
      <c r="L495" s="6" t="s">
        <v>4472</v>
      </c>
      <c r="M495" s="6" t="s">
        <v>627</v>
      </c>
      <c r="N495" s="6">
        <v>3</v>
      </c>
      <c r="O495" s="6" t="s">
        <v>402</v>
      </c>
      <c r="P495" s="6" t="s">
        <v>402</v>
      </c>
    </row>
    <row r="496" spans="2:16" ht="23.15" customHeight="1">
      <c r="B496" s="109" t="s">
        <v>1438</v>
      </c>
      <c r="C496" s="109" t="s">
        <v>438</v>
      </c>
      <c r="D496" s="6" t="s">
        <v>909</v>
      </c>
      <c r="E496" s="6" t="s">
        <v>930</v>
      </c>
      <c r="F496" s="6" t="s">
        <v>4447</v>
      </c>
      <c r="G496" s="51">
        <v>6.2505000000000005E-2</v>
      </c>
      <c r="H496" s="6">
        <v>2022</v>
      </c>
      <c r="I496" s="6" t="s">
        <v>4472</v>
      </c>
      <c r="J496" s="6" t="s">
        <v>627</v>
      </c>
      <c r="K496" s="51">
        <v>0</v>
      </c>
      <c r="L496" s="6" t="s">
        <v>4472</v>
      </c>
      <c r="M496" s="6" t="s">
        <v>627</v>
      </c>
      <c r="N496" s="6">
        <v>3</v>
      </c>
      <c r="O496" s="6" t="s">
        <v>402</v>
      </c>
      <c r="P496" s="6" t="s">
        <v>402</v>
      </c>
    </row>
    <row r="497" spans="2:16" ht="23.15" customHeight="1">
      <c r="B497" s="109" t="s">
        <v>1438</v>
      </c>
      <c r="C497" s="109" t="s">
        <v>438</v>
      </c>
      <c r="D497" s="6" t="s">
        <v>909</v>
      </c>
      <c r="E497" s="6" t="s">
        <v>930</v>
      </c>
      <c r="F497" s="6" t="s">
        <v>4447</v>
      </c>
      <c r="G497" s="51">
        <v>2.0251999999999999E-2</v>
      </c>
      <c r="H497" s="6">
        <v>2022</v>
      </c>
      <c r="I497" s="6" t="s">
        <v>4475</v>
      </c>
      <c r="J497" s="6" t="s">
        <v>627</v>
      </c>
      <c r="K497" s="51">
        <v>0</v>
      </c>
      <c r="L497" s="6" t="s">
        <v>4475</v>
      </c>
      <c r="M497" s="6" t="s">
        <v>627</v>
      </c>
      <c r="N497" s="6">
        <v>3</v>
      </c>
      <c r="O497" s="6" t="s">
        <v>402</v>
      </c>
      <c r="P497" s="6" t="s">
        <v>402</v>
      </c>
    </row>
    <row r="498" spans="2:16" ht="23.15" customHeight="1">
      <c r="B498" s="109" t="s">
        <v>1438</v>
      </c>
      <c r="C498" s="109" t="s">
        <v>438</v>
      </c>
      <c r="D498" s="6" t="s">
        <v>909</v>
      </c>
      <c r="E498" s="6" t="s">
        <v>930</v>
      </c>
      <c r="F498" s="6" t="s">
        <v>442</v>
      </c>
      <c r="G498" s="51">
        <v>3.5841999999999999E-2</v>
      </c>
      <c r="H498" s="6">
        <v>2022</v>
      </c>
      <c r="I498" s="6" t="s">
        <v>4472</v>
      </c>
      <c r="J498" s="6" t="s">
        <v>627</v>
      </c>
      <c r="K498" s="51">
        <v>0</v>
      </c>
      <c r="L498" s="6" t="s">
        <v>4472</v>
      </c>
      <c r="M498" s="6" t="s">
        <v>627</v>
      </c>
      <c r="N498" s="6">
        <v>3</v>
      </c>
      <c r="O498" s="6" t="s">
        <v>402</v>
      </c>
      <c r="P498" s="6" t="s">
        <v>402</v>
      </c>
    </row>
    <row r="499" spans="2:16" ht="23.15" customHeight="1">
      <c r="B499" s="109" t="s">
        <v>1438</v>
      </c>
      <c r="C499" s="109" t="s">
        <v>438</v>
      </c>
      <c r="D499" s="6" t="s">
        <v>909</v>
      </c>
      <c r="E499" s="6" t="s">
        <v>930</v>
      </c>
      <c r="F499" s="6" t="s">
        <v>2486</v>
      </c>
      <c r="G499" s="51">
        <v>0.25785799999999998</v>
      </c>
      <c r="H499" s="6">
        <v>2022</v>
      </c>
      <c r="I499" s="6" t="s">
        <v>4442</v>
      </c>
      <c r="J499" s="6" t="s">
        <v>627</v>
      </c>
      <c r="K499" s="51">
        <v>0</v>
      </c>
      <c r="L499" s="6" t="s">
        <v>4442</v>
      </c>
      <c r="M499" s="6" t="s">
        <v>627</v>
      </c>
      <c r="N499" s="6">
        <v>3</v>
      </c>
      <c r="O499" s="6" t="s">
        <v>402</v>
      </c>
      <c r="P499" s="6" t="s">
        <v>402</v>
      </c>
    </row>
    <row r="500" spans="2:16" ht="23.15" customHeight="1">
      <c r="B500" s="109" t="s">
        <v>1438</v>
      </c>
      <c r="C500" s="109" t="s">
        <v>438</v>
      </c>
      <c r="D500" s="6" t="s">
        <v>909</v>
      </c>
      <c r="E500" s="6" t="s">
        <v>930</v>
      </c>
      <c r="F500" s="6" t="s">
        <v>2486</v>
      </c>
      <c r="G500" s="51">
        <v>0.53015900000000005</v>
      </c>
      <c r="H500" s="6">
        <v>2022</v>
      </c>
      <c r="I500" s="6" t="s">
        <v>4442</v>
      </c>
      <c r="J500" s="6" t="s">
        <v>627</v>
      </c>
      <c r="K500" s="51">
        <v>0</v>
      </c>
      <c r="L500" s="6" t="s">
        <v>4442</v>
      </c>
      <c r="M500" s="6" t="s">
        <v>627</v>
      </c>
      <c r="N500" s="6">
        <v>3</v>
      </c>
      <c r="O500" s="6" t="s">
        <v>402</v>
      </c>
      <c r="P500" s="6" t="s">
        <v>402</v>
      </c>
    </row>
    <row r="501" spans="2:16" ht="23.15" customHeight="1">
      <c r="B501" s="109" t="s">
        <v>1438</v>
      </c>
      <c r="C501" s="109" t="s">
        <v>438</v>
      </c>
      <c r="D501" s="6" t="s">
        <v>909</v>
      </c>
      <c r="E501" s="6" t="s">
        <v>930</v>
      </c>
      <c r="F501" s="6" t="s">
        <v>2486</v>
      </c>
      <c r="G501" s="51">
        <v>5.4393999999999998E-2</v>
      </c>
      <c r="H501" s="6">
        <v>2022</v>
      </c>
      <c r="I501" s="6" t="s">
        <v>4475</v>
      </c>
      <c r="J501" s="6" t="s">
        <v>627</v>
      </c>
      <c r="K501" s="51">
        <v>0</v>
      </c>
      <c r="L501" s="6" t="s">
        <v>4475</v>
      </c>
      <c r="M501" s="6" t="s">
        <v>627</v>
      </c>
      <c r="N501" s="6">
        <v>3</v>
      </c>
      <c r="O501" s="6" t="s">
        <v>402</v>
      </c>
      <c r="P501" s="6" t="s">
        <v>402</v>
      </c>
    </row>
    <row r="502" spans="2:16" ht="23.15" customHeight="1">
      <c r="B502" s="109" t="s">
        <v>1438</v>
      </c>
      <c r="C502" s="109" t="s">
        <v>438</v>
      </c>
      <c r="D502" s="6" t="s">
        <v>909</v>
      </c>
      <c r="E502" s="6" t="s">
        <v>930</v>
      </c>
      <c r="F502" s="6" t="s">
        <v>931</v>
      </c>
      <c r="G502" s="51">
        <v>2.9319000000000001E-2</v>
      </c>
      <c r="H502" s="6">
        <v>2022</v>
      </c>
      <c r="I502" s="6" t="s">
        <v>4472</v>
      </c>
      <c r="J502" s="6" t="s">
        <v>627</v>
      </c>
      <c r="K502" s="51">
        <v>0</v>
      </c>
      <c r="L502" s="6" t="s">
        <v>4472</v>
      </c>
      <c r="M502" s="6" t="s">
        <v>627</v>
      </c>
      <c r="N502" s="6">
        <v>3</v>
      </c>
      <c r="O502" s="6" t="s">
        <v>402</v>
      </c>
      <c r="P502" s="6" t="s">
        <v>402</v>
      </c>
    </row>
    <row r="503" spans="2:16" ht="23.15" customHeight="1">
      <c r="B503" s="109" t="s">
        <v>1438</v>
      </c>
      <c r="C503" s="109" t="s">
        <v>438</v>
      </c>
      <c r="D503" s="6" t="s">
        <v>909</v>
      </c>
      <c r="E503" s="6" t="s">
        <v>930</v>
      </c>
      <c r="F503" s="6" t="s">
        <v>931</v>
      </c>
      <c r="G503" s="51">
        <v>2.0830999999999999E-2</v>
      </c>
      <c r="H503" s="6">
        <v>2022</v>
      </c>
      <c r="I503" s="6" t="s">
        <v>4472</v>
      </c>
      <c r="J503" s="6" t="s">
        <v>627</v>
      </c>
      <c r="K503" s="51">
        <v>0</v>
      </c>
      <c r="L503" s="6" t="s">
        <v>4472</v>
      </c>
      <c r="M503" s="6" t="s">
        <v>627</v>
      </c>
      <c r="N503" s="6">
        <v>3</v>
      </c>
      <c r="O503" s="6" t="s">
        <v>402</v>
      </c>
      <c r="P503" s="6" t="s">
        <v>402</v>
      </c>
    </row>
    <row r="504" spans="2:16" ht="23.15" customHeight="1">
      <c r="B504" s="109" t="s">
        <v>1438</v>
      </c>
      <c r="C504" s="109" t="s">
        <v>438</v>
      </c>
      <c r="D504" s="6" t="s">
        <v>909</v>
      </c>
      <c r="E504" s="6" t="s">
        <v>930</v>
      </c>
      <c r="F504" s="6" t="s">
        <v>931</v>
      </c>
      <c r="G504" s="51">
        <v>8.4273000000000001E-2</v>
      </c>
      <c r="H504" s="6">
        <v>2022</v>
      </c>
      <c r="I504" s="6" t="s">
        <v>4442</v>
      </c>
      <c r="J504" s="6" t="s">
        <v>627</v>
      </c>
      <c r="K504" s="51">
        <v>0</v>
      </c>
      <c r="L504" s="6" t="s">
        <v>4442</v>
      </c>
      <c r="M504" s="6" t="s">
        <v>627</v>
      </c>
      <c r="N504" s="6">
        <v>3</v>
      </c>
      <c r="O504" s="6" t="s">
        <v>402</v>
      </c>
      <c r="P504" s="6" t="s">
        <v>402</v>
      </c>
    </row>
    <row r="505" spans="2:16" ht="23.15" customHeight="1">
      <c r="B505" s="109" t="s">
        <v>1438</v>
      </c>
      <c r="C505" s="109" t="s">
        <v>438</v>
      </c>
      <c r="D505" s="6" t="s">
        <v>909</v>
      </c>
      <c r="E505" s="6" t="s">
        <v>930</v>
      </c>
      <c r="F505" s="6" t="s">
        <v>439</v>
      </c>
      <c r="G505" s="51">
        <v>6.8338999999999997E-2</v>
      </c>
      <c r="H505" s="6">
        <v>2022</v>
      </c>
      <c r="I505" s="6" t="s">
        <v>4475</v>
      </c>
      <c r="J505" s="6" t="s">
        <v>627</v>
      </c>
      <c r="K505" s="51">
        <v>0</v>
      </c>
      <c r="L505" s="6" t="s">
        <v>4475</v>
      </c>
      <c r="M505" s="6" t="s">
        <v>627</v>
      </c>
      <c r="N505" s="6">
        <v>3</v>
      </c>
      <c r="O505" s="6" t="s">
        <v>402</v>
      </c>
      <c r="P505" s="6" t="s">
        <v>402</v>
      </c>
    </row>
    <row r="506" spans="2:16" ht="23.15" customHeight="1">
      <c r="B506" s="109" t="s">
        <v>1438</v>
      </c>
      <c r="C506" s="109" t="s">
        <v>438</v>
      </c>
      <c r="D506" s="6" t="s">
        <v>909</v>
      </c>
      <c r="E506" s="6" t="s">
        <v>930</v>
      </c>
      <c r="F506" s="6" t="s">
        <v>439</v>
      </c>
      <c r="G506" s="51">
        <v>6.7146999999999998E-2</v>
      </c>
      <c r="H506" s="6">
        <v>2022</v>
      </c>
      <c r="I506" s="6" t="s">
        <v>4472</v>
      </c>
      <c r="J506" s="6" t="s">
        <v>627</v>
      </c>
      <c r="K506" s="51">
        <v>0</v>
      </c>
      <c r="L506" s="6" t="s">
        <v>4472</v>
      </c>
      <c r="M506" s="6" t="s">
        <v>627</v>
      </c>
      <c r="N506" s="6">
        <v>3</v>
      </c>
      <c r="O506" s="6" t="s">
        <v>402</v>
      </c>
      <c r="P506" s="6" t="s">
        <v>402</v>
      </c>
    </row>
    <row r="507" spans="2:16" ht="23.15" customHeight="1">
      <c r="B507" s="109" t="s">
        <v>1438</v>
      </c>
      <c r="C507" s="109" t="s">
        <v>438</v>
      </c>
      <c r="D507" s="6" t="s">
        <v>909</v>
      </c>
      <c r="E507" s="6" t="s">
        <v>930</v>
      </c>
      <c r="F507" s="6" t="s">
        <v>4452</v>
      </c>
      <c r="G507" s="51">
        <v>1.5408E-2</v>
      </c>
      <c r="H507" s="6">
        <v>2022</v>
      </c>
      <c r="I507" s="6" t="s">
        <v>4472</v>
      </c>
      <c r="J507" s="6" t="s">
        <v>627</v>
      </c>
      <c r="K507" s="51">
        <v>0</v>
      </c>
      <c r="L507" s="6" t="s">
        <v>4472</v>
      </c>
      <c r="M507" s="6" t="s">
        <v>627</v>
      </c>
      <c r="N507" s="6">
        <v>3</v>
      </c>
      <c r="O507" s="6" t="s">
        <v>402</v>
      </c>
      <c r="P507" s="6" t="s">
        <v>402</v>
      </c>
    </row>
    <row r="508" spans="2:16" ht="23.15" customHeight="1">
      <c r="B508" s="109" t="s">
        <v>1438</v>
      </c>
      <c r="C508" s="109" t="s">
        <v>438</v>
      </c>
      <c r="D508" s="6" t="s">
        <v>909</v>
      </c>
      <c r="E508" s="6" t="s">
        <v>930</v>
      </c>
      <c r="F508" s="6" t="s">
        <v>4452</v>
      </c>
      <c r="G508" s="51">
        <v>1.5776999999999999E-2</v>
      </c>
      <c r="H508" s="6">
        <v>2022</v>
      </c>
      <c r="I508" s="6" t="s">
        <v>4472</v>
      </c>
      <c r="J508" s="6" t="s">
        <v>627</v>
      </c>
      <c r="K508" s="51">
        <v>0</v>
      </c>
      <c r="L508" s="6" t="s">
        <v>4472</v>
      </c>
      <c r="M508" s="6" t="s">
        <v>627</v>
      </c>
      <c r="N508" s="6">
        <v>3</v>
      </c>
      <c r="O508" s="6" t="s">
        <v>402</v>
      </c>
      <c r="P508" s="6" t="s">
        <v>402</v>
      </c>
    </row>
    <row r="509" spans="2:16" ht="23.15" customHeight="1">
      <c r="B509" s="109" t="s">
        <v>1438</v>
      </c>
      <c r="C509" s="109" t="s">
        <v>438</v>
      </c>
      <c r="D509" s="6" t="s">
        <v>909</v>
      </c>
      <c r="E509" s="6" t="s">
        <v>930</v>
      </c>
      <c r="F509" s="6" t="s">
        <v>4452</v>
      </c>
      <c r="G509" s="51">
        <v>6.8364999999999995E-2</v>
      </c>
      <c r="H509" s="6">
        <v>2022</v>
      </c>
      <c r="I509" s="6" t="s">
        <v>4472</v>
      </c>
      <c r="J509" s="6" t="s">
        <v>627</v>
      </c>
      <c r="K509" s="51">
        <v>0</v>
      </c>
      <c r="L509" s="6" t="s">
        <v>4472</v>
      </c>
      <c r="M509" s="6" t="s">
        <v>627</v>
      </c>
      <c r="N509" s="6">
        <v>3</v>
      </c>
      <c r="O509" s="6" t="s">
        <v>402</v>
      </c>
      <c r="P509" s="6" t="s">
        <v>402</v>
      </c>
    </row>
    <row r="510" spans="2:16" ht="23.15" customHeight="1">
      <c r="B510" s="109" t="s">
        <v>1438</v>
      </c>
      <c r="C510" s="109" t="s">
        <v>438</v>
      </c>
      <c r="D510" s="6" t="s">
        <v>909</v>
      </c>
      <c r="E510" s="6" t="s">
        <v>930</v>
      </c>
      <c r="F510" s="6" t="s">
        <v>4452</v>
      </c>
      <c r="G510" s="51">
        <v>1.8891999999999999E-2</v>
      </c>
      <c r="H510" s="6">
        <v>2022</v>
      </c>
      <c r="I510" s="6" t="s">
        <v>4472</v>
      </c>
      <c r="J510" s="6" t="s">
        <v>627</v>
      </c>
      <c r="K510" s="51">
        <v>0</v>
      </c>
      <c r="L510" s="6" t="s">
        <v>4472</v>
      </c>
      <c r="M510" s="6" t="s">
        <v>627</v>
      </c>
      <c r="N510" s="6">
        <v>3</v>
      </c>
      <c r="O510" s="6" t="s">
        <v>402</v>
      </c>
      <c r="P510" s="6" t="s">
        <v>402</v>
      </c>
    </row>
    <row r="511" spans="2:16" ht="23.15" customHeight="1">
      <c r="B511" s="109" t="s">
        <v>1438</v>
      </c>
      <c r="C511" s="109" t="s">
        <v>438</v>
      </c>
      <c r="D511" s="6" t="s">
        <v>909</v>
      </c>
      <c r="E511" s="6" t="s">
        <v>930</v>
      </c>
      <c r="F511" s="6" t="s">
        <v>4452</v>
      </c>
      <c r="G511" s="51">
        <v>1.1962E-2</v>
      </c>
      <c r="H511" s="6">
        <v>2022</v>
      </c>
      <c r="I511" s="6" t="s">
        <v>4472</v>
      </c>
      <c r="J511" s="6" t="s">
        <v>627</v>
      </c>
      <c r="K511" s="51">
        <v>0</v>
      </c>
      <c r="L511" s="6" t="s">
        <v>4472</v>
      </c>
      <c r="M511" s="6" t="s">
        <v>627</v>
      </c>
      <c r="N511" s="6">
        <v>3</v>
      </c>
      <c r="O511" s="6" t="s">
        <v>402</v>
      </c>
      <c r="P511" s="6" t="s">
        <v>402</v>
      </c>
    </row>
    <row r="512" spans="2:16" ht="23.15" customHeight="1">
      <c r="B512" s="109" t="s">
        <v>1438</v>
      </c>
      <c r="C512" s="109" t="s">
        <v>438</v>
      </c>
      <c r="D512" s="6" t="s">
        <v>909</v>
      </c>
      <c r="E512" s="6" t="s">
        <v>930</v>
      </c>
      <c r="F512" s="6" t="s">
        <v>439</v>
      </c>
      <c r="G512" s="51">
        <v>0.43492700000000001</v>
      </c>
      <c r="H512" s="6">
        <v>2022</v>
      </c>
      <c r="I512" s="6" t="s">
        <v>4451</v>
      </c>
      <c r="J512" s="6" t="s">
        <v>4443</v>
      </c>
      <c r="K512" s="51">
        <v>0</v>
      </c>
      <c r="L512" s="6" t="s">
        <v>4451</v>
      </c>
      <c r="M512" s="6" t="s">
        <v>4443</v>
      </c>
      <c r="N512" s="6">
        <v>4</v>
      </c>
      <c r="O512" s="6" t="s">
        <v>402</v>
      </c>
      <c r="P512" s="6" t="s">
        <v>402</v>
      </c>
    </row>
    <row r="513" spans="2:16" ht="23.15" customHeight="1">
      <c r="B513" s="109" t="s">
        <v>1438</v>
      </c>
      <c r="C513" s="109" t="s">
        <v>438</v>
      </c>
      <c r="D513" s="6" t="s">
        <v>909</v>
      </c>
      <c r="E513" s="6" t="s">
        <v>930</v>
      </c>
      <c r="F513" s="6" t="s">
        <v>439</v>
      </c>
      <c r="G513" s="51">
        <v>0.42250500000000002</v>
      </c>
      <c r="H513" s="6">
        <v>2022</v>
      </c>
      <c r="I513" s="6" t="s">
        <v>4451</v>
      </c>
      <c r="J513" s="6" t="s">
        <v>4443</v>
      </c>
      <c r="K513" s="51">
        <v>0</v>
      </c>
      <c r="L513" s="6" t="s">
        <v>4451</v>
      </c>
      <c r="M513" s="6" t="s">
        <v>4443</v>
      </c>
      <c r="N513" s="6">
        <v>4</v>
      </c>
      <c r="O513" s="6" t="s">
        <v>402</v>
      </c>
      <c r="P513" s="6" t="s">
        <v>402</v>
      </c>
    </row>
    <row r="514" spans="2:16" ht="23.15" customHeight="1">
      <c r="B514" s="109" t="s">
        <v>1438</v>
      </c>
      <c r="C514" s="109" t="s">
        <v>438</v>
      </c>
      <c r="D514" s="6" t="s">
        <v>909</v>
      </c>
      <c r="E514" s="6" t="s">
        <v>930</v>
      </c>
      <c r="F514" s="6" t="s">
        <v>4447</v>
      </c>
      <c r="G514" s="51">
        <v>0.20543800000000001</v>
      </c>
      <c r="H514" s="6">
        <v>2022</v>
      </c>
      <c r="I514" s="6" t="s">
        <v>628</v>
      </c>
      <c r="J514" s="6" t="s">
        <v>627</v>
      </c>
      <c r="K514" s="51">
        <v>0</v>
      </c>
      <c r="L514" s="6" t="s">
        <v>628</v>
      </c>
      <c r="M514" s="6" t="s">
        <v>627</v>
      </c>
      <c r="N514" s="6">
        <v>3</v>
      </c>
      <c r="O514" s="6" t="s">
        <v>402</v>
      </c>
      <c r="P514" s="6" t="s">
        <v>402</v>
      </c>
    </row>
    <row r="515" spans="2:16" ht="23.15" customHeight="1">
      <c r="B515" s="109" t="s">
        <v>1438</v>
      </c>
      <c r="C515" s="109" t="s">
        <v>438</v>
      </c>
      <c r="D515" s="6" t="s">
        <v>909</v>
      </c>
      <c r="E515" s="6" t="s">
        <v>930</v>
      </c>
      <c r="F515" s="6" t="s">
        <v>4447</v>
      </c>
      <c r="G515" s="51">
        <v>0.217501</v>
      </c>
      <c r="H515" s="6">
        <v>2022</v>
      </c>
      <c r="I515" s="6" t="s">
        <v>628</v>
      </c>
      <c r="J515" s="6" t="s">
        <v>627</v>
      </c>
      <c r="K515" s="51">
        <v>0</v>
      </c>
      <c r="L515" s="6" t="s">
        <v>628</v>
      </c>
      <c r="M515" s="6" t="s">
        <v>627</v>
      </c>
      <c r="N515" s="6">
        <v>3</v>
      </c>
      <c r="O515" s="6" t="s">
        <v>402</v>
      </c>
      <c r="P515" s="6" t="s">
        <v>402</v>
      </c>
    </row>
    <row r="516" spans="2:16" ht="23.15" customHeight="1">
      <c r="B516" s="109" t="s">
        <v>1438</v>
      </c>
      <c r="C516" s="109" t="s">
        <v>438</v>
      </c>
      <c r="D516" s="6" t="s">
        <v>909</v>
      </c>
      <c r="E516" s="6" t="s">
        <v>930</v>
      </c>
      <c r="F516" s="6" t="s">
        <v>4447</v>
      </c>
      <c r="G516" s="51">
        <v>0.28584100000000001</v>
      </c>
      <c r="H516" s="6">
        <v>2022</v>
      </c>
      <c r="I516" s="6" t="s">
        <v>628</v>
      </c>
      <c r="J516" s="6" t="s">
        <v>627</v>
      </c>
      <c r="K516" s="51">
        <v>0</v>
      </c>
      <c r="L516" s="6" t="s">
        <v>628</v>
      </c>
      <c r="M516" s="6" t="s">
        <v>627</v>
      </c>
      <c r="N516" s="6">
        <v>3</v>
      </c>
      <c r="O516" s="6" t="s">
        <v>402</v>
      </c>
      <c r="P516" s="6" t="s">
        <v>402</v>
      </c>
    </row>
    <row r="517" spans="2:16" ht="23.15" customHeight="1">
      <c r="B517" s="109" t="s">
        <v>1438</v>
      </c>
      <c r="C517" s="109" t="s">
        <v>438</v>
      </c>
      <c r="D517" s="6" t="s">
        <v>909</v>
      </c>
      <c r="E517" s="6" t="s">
        <v>930</v>
      </c>
      <c r="F517" s="6" t="s">
        <v>2486</v>
      </c>
      <c r="G517" s="51">
        <v>0.34533000000000003</v>
      </c>
      <c r="H517" s="6">
        <v>2022</v>
      </c>
      <c r="I517" s="6" t="s">
        <v>4442</v>
      </c>
      <c r="J517" s="6" t="s">
        <v>627</v>
      </c>
      <c r="K517" s="51">
        <v>0</v>
      </c>
      <c r="L517" s="6" t="s">
        <v>4442</v>
      </c>
      <c r="M517" s="6" t="s">
        <v>627</v>
      </c>
      <c r="N517" s="6">
        <v>3</v>
      </c>
      <c r="O517" s="6" t="s">
        <v>402</v>
      </c>
      <c r="P517" s="6" t="s">
        <v>402</v>
      </c>
    </row>
    <row r="518" spans="2:16" ht="23.15" customHeight="1">
      <c r="B518" s="109" t="s">
        <v>1438</v>
      </c>
      <c r="C518" s="109" t="s">
        <v>438</v>
      </c>
      <c r="D518" s="6" t="s">
        <v>909</v>
      </c>
      <c r="E518" s="6" t="s">
        <v>930</v>
      </c>
      <c r="F518" s="6" t="s">
        <v>2486</v>
      </c>
      <c r="G518" s="51">
        <v>0.31190099999999998</v>
      </c>
      <c r="H518" s="6">
        <v>2022</v>
      </c>
      <c r="I518" s="6" t="s">
        <v>4442</v>
      </c>
      <c r="J518" s="6" t="s">
        <v>627</v>
      </c>
      <c r="K518" s="51">
        <v>0</v>
      </c>
      <c r="L518" s="6" t="s">
        <v>4442</v>
      </c>
      <c r="M518" s="6" t="s">
        <v>627</v>
      </c>
      <c r="N518" s="6">
        <v>3</v>
      </c>
      <c r="O518" s="6" t="s">
        <v>402</v>
      </c>
      <c r="P518" s="6" t="s">
        <v>402</v>
      </c>
    </row>
    <row r="519" spans="2:16" ht="23.15" customHeight="1">
      <c r="B519" s="109" t="s">
        <v>1438</v>
      </c>
      <c r="C519" s="109" t="s">
        <v>438</v>
      </c>
      <c r="D519" s="6" t="s">
        <v>909</v>
      </c>
      <c r="E519" s="6" t="s">
        <v>930</v>
      </c>
      <c r="F519" s="6" t="s">
        <v>2486</v>
      </c>
      <c r="G519" s="51">
        <v>0.34531899999999999</v>
      </c>
      <c r="H519" s="6">
        <v>2022</v>
      </c>
      <c r="I519" s="6" t="s">
        <v>4442</v>
      </c>
      <c r="J519" s="6" t="s">
        <v>627</v>
      </c>
      <c r="K519" s="51">
        <v>0</v>
      </c>
      <c r="L519" s="6" t="s">
        <v>4442</v>
      </c>
      <c r="M519" s="6" t="s">
        <v>627</v>
      </c>
      <c r="N519" s="6">
        <v>3</v>
      </c>
      <c r="O519" s="6" t="s">
        <v>402</v>
      </c>
      <c r="P519" s="6" t="s">
        <v>402</v>
      </c>
    </row>
    <row r="520" spans="2:16" ht="23.15" customHeight="1">
      <c r="B520" s="109" t="s">
        <v>1438</v>
      </c>
      <c r="C520" s="109" t="s">
        <v>438</v>
      </c>
      <c r="D520" s="6" t="s">
        <v>909</v>
      </c>
      <c r="E520" s="6" t="s">
        <v>930</v>
      </c>
      <c r="F520" s="6" t="s">
        <v>2486</v>
      </c>
      <c r="G520" s="51">
        <v>4.4289000000000002E-2</v>
      </c>
      <c r="H520" s="6">
        <v>2022</v>
      </c>
      <c r="I520" s="6" t="s">
        <v>4442</v>
      </c>
      <c r="J520" s="6" t="s">
        <v>627</v>
      </c>
      <c r="K520" s="51">
        <v>0</v>
      </c>
      <c r="L520" s="6" t="s">
        <v>4442</v>
      </c>
      <c r="M520" s="6" t="s">
        <v>627</v>
      </c>
      <c r="N520" s="6">
        <v>3</v>
      </c>
      <c r="O520" s="6" t="s">
        <v>402</v>
      </c>
      <c r="P520" s="6" t="s">
        <v>402</v>
      </c>
    </row>
    <row r="521" spans="2:16" ht="23.15" customHeight="1">
      <c r="B521" s="109" t="s">
        <v>1438</v>
      </c>
      <c r="C521" s="109" t="s">
        <v>438</v>
      </c>
      <c r="D521" s="6" t="s">
        <v>909</v>
      </c>
      <c r="E521" s="6" t="s">
        <v>930</v>
      </c>
      <c r="F521" s="6" t="s">
        <v>2486</v>
      </c>
      <c r="G521" s="51">
        <v>7.9178999999999999E-2</v>
      </c>
      <c r="H521" s="6">
        <v>2022</v>
      </c>
      <c r="I521" s="6" t="s">
        <v>4442</v>
      </c>
      <c r="J521" s="6" t="s">
        <v>627</v>
      </c>
      <c r="K521" s="51">
        <v>0</v>
      </c>
      <c r="L521" s="6" t="s">
        <v>4442</v>
      </c>
      <c r="M521" s="6" t="s">
        <v>627</v>
      </c>
      <c r="N521" s="6">
        <v>3</v>
      </c>
      <c r="O521" s="6" t="s">
        <v>402</v>
      </c>
      <c r="P521" s="6" t="s">
        <v>402</v>
      </c>
    </row>
    <row r="522" spans="2:16" ht="23.15" customHeight="1">
      <c r="B522" s="109" t="s">
        <v>1438</v>
      </c>
      <c r="C522" s="109" t="s">
        <v>438</v>
      </c>
      <c r="D522" s="6" t="s">
        <v>909</v>
      </c>
      <c r="E522" s="6" t="s">
        <v>930</v>
      </c>
      <c r="F522" s="6" t="s">
        <v>2486</v>
      </c>
      <c r="G522" s="51">
        <v>1.2763E-2</v>
      </c>
      <c r="H522" s="6">
        <v>2022</v>
      </c>
      <c r="I522" s="6" t="s">
        <v>4442</v>
      </c>
      <c r="J522" s="6" t="s">
        <v>627</v>
      </c>
      <c r="K522" s="51">
        <v>0</v>
      </c>
      <c r="L522" s="6" t="s">
        <v>4442</v>
      </c>
      <c r="M522" s="6" t="s">
        <v>627</v>
      </c>
      <c r="N522" s="6">
        <v>3</v>
      </c>
      <c r="O522" s="6" t="s">
        <v>402</v>
      </c>
      <c r="P522" s="6" t="s">
        <v>402</v>
      </c>
    </row>
    <row r="523" spans="2:16" ht="23.15" customHeight="1">
      <c r="B523" s="109" t="s">
        <v>1438</v>
      </c>
      <c r="C523" s="109" t="s">
        <v>438</v>
      </c>
      <c r="D523" s="6" t="s">
        <v>909</v>
      </c>
      <c r="E523" s="6" t="s">
        <v>930</v>
      </c>
      <c r="F523" s="6" t="s">
        <v>2486</v>
      </c>
      <c r="G523" s="51">
        <v>1.7257999999999999E-2</v>
      </c>
      <c r="H523" s="6">
        <v>2022</v>
      </c>
      <c r="I523" s="6" t="s">
        <v>4442</v>
      </c>
      <c r="J523" s="6" t="s">
        <v>627</v>
      </c>
      <c r="K523" s="51">
        <v>0</v>
      </c>
      <c r="L523" s="6" t="s">
        <v>4442</v>
      </c>
      <c r="M523" s="6" t="s">
        <v>627</v>
      </c>
      <c r="N523" s="6">
        <v>3</v>
      </c>
      <c r="O523" s="6" t="s">
        <v>402</v>
      </c>
      <c r="P523" s="6" t="s">
        <v>402</v>
      </c>
    </row>
    <row r="524" spans="2:16" ht="23.15" customHeight="1">
      <c r="B524" s="109" t="s">
        <v>1438</v>
      </c>
      <c r="C524" s="109" t="s">
        <v>438</v>
      </c>
      <c r="D524" s="6" t="s">
        <v>909</v>
      </c>
      <c r="E524" s="6" t="s">
        <v>930</v>
      </c>
      <c r="F524" s="6" t="s">
        <v>2486</v>
      </c>
      <c r="G524" s="51">
        <v>1.0638999999999999E-2</v>
      </c>
      <c r="H524" s="6">
        <v>2022</v>
      </c>
      <c r="I524" s="6" t="s">
        <v>4442</v>
      </c>
      <c r="J524" s="6" t="s">
        <v>627</v>
      </c>
      <c r="K524" s="51">
        <v>0</v>
      </c>
      <c r="L524" s="6" t="s">
        <v>4442</v>
      </c>
      <c r="M524" s="6" t="s">
        <v>627</v>
      </c>
      <c r="N524" s="6">
        <v>3</v>
      </c>
      <c r="O524" s="6" t="s">
        <v>402</v>
      </c>
      <c r="P524" s="6" t="s">
        <v>402</v>
      </c>
    </row>
    <row r="525" spans="2:16" ht="23.15" customHeight="1">
      <c r="B525" s="109" t="s">
        <v>1438</v>
      </c>
      <c r="C525" s="109" t="s">
        <v>438</v>
      </c>
      <c r="D525" s="6" t="s">
        <v>909</v>
      </c>
      <c r="E525" s="6" t="s">
        <v>930</v>
      </c>
      <c r="F525" s="6" t="s">
        <v>2486</v>
      </c>
      <c r="G525" s="51">
        <v>2.6421E-2</v>
      </c>
      <c r="H525" s="6">
        <v>2022</v>
      </c>
      <c r="I525" s="6" t="s">
        <v>4442</v>
      </c>
      <c r="J525" s="6" t="s">
        <v>627</v>
      </c>
      <c r="K525" s="51">
        <v>0</v>
      </c>
      <c r="L525" s="6" t="s">
        <v>4442</v>
      </c>
      <c r="M525" s="6" t="s">
        <v>627</v>
      </c>
      <c r="N525" s="6">
        <v>3</v>
      </c>
      <c r="O525" s="6" t="s">
        <v>402</v>
      </c>
      <c r="P525" s="6" t="s">
        <v>402</v>
      </c>
    </row>
    <row r="526" spans="2:16" ht="23.15" customHeight="1">
      <c r="B526" s="109" t="s">
        <v>1438</v>
      </c>
      <c r="C526" s="109" t="s">
        <v>438</v>
      </c>
      <c r="D526" s="6" t="s">
        <v>909</v>
      </c>
      <c r="E526" s="6" t="s">
        <v>930</v>
      </c>
      <c r="F526" s="6" t="s">
        <v>2486</v>
      </c>
      <c r="G526" s="51">
        <v>0</v>
      </c>
      <c r="H526" s="6">
        <v>2022</v>
      </c>
      <c r="I526" s="6" t="s">
        <v>4442</v>
      </c>
      <c r="J526" s="6" t="s">
        <v>627</v>
      </c>
      <c r="K526" s="51">
        <v>0</v>
      </c>
      <c r="L526" s="6" t="s">
        <v>4442</v>
      </c>
      <c r="M526" s="6" t="s">
        <v>627</v>
      </c>
      <c r="N526" s="6">
        <v>3</v>
      </c>
      <c r="O526" s="6" t="s">
        <v>402</v>
      </c>
      <c r="P526" s="6" t="s">
        <v>402</v>
      </c>
    </row>
    <row r="527" spans="2:16" ht="23.15" customHeight="1">
      <c r="B527" s="109" t="s">
        <v>1438</v>
      </c>
      <c r="C527" s="109" t="s">
        <v>438</v>
      </c>
      <c r="D527" s="6" t="s">
        <v>909</v>
      </c>
      <c r="E527" s="6" t="s">
        <v>930</v>
      </c>
      <c r="F527" s="6" t="s">
        <v>2486</v>
      </c>
      <c r="G527" s="51">
        <v>0</v>
      </c>
      <c r="H527" s="6">
        <v>2022</v>
      </c>
      <c r="I527" s="6" t="s">
        <v>4442</v>
      </c>
      <c r="J527" s="6" t="s">
        <v>627</v>
      </c>
      <c r="K527" s="51">
        <v>0</v>
      </c>
      <c r="L527" s="6" t="s">
        <v>4442</v>
      </c>
      <c r="M527" s="6" t="s">
        <v>627</v>
      </c>
      <c r="N527" s="6">
        <v>3</v>
      </c>
      <c r="O527" s="6" t="s">
        <v>402</v>
      </c>
      <c r="P527" s="6" t="s">
        <v>402</v>
      </c>
    </row>
    <row r="528" spans="2:16" ht="23.15" customHeight="1">
      <c r="B528" s="109" t="s">
        <v>1438</v>
      </c>
      <c r="C528" s="109" t="s">
        <v>438</v>
      </c>
      <c r="D528" s="6" t="s">
        <v>909</v>
      </c>
      <c r="E528" s="6" t="s">
        <v>930</v>
      </c>
      <c r="F528" s="6" t="s">
        <v>2486</v>
      </c>
      <c r="G528" s="51">
        <v>0.33942899999999998</v>
      </c>
      <c r="H528" s="6">
        <v>2022</v>
      </c>
      <c r="I528" s="6" t="s">
        <v>4442</v>
      </c>
      <c r="J528" s="6" t="s">
        <v>627</v>
      </c>
      <c r="K528" s="51">
        <v>0</v>
      </c>
      <c r="L528" s="6" t="s">
        <v>4442</v>
      </c>
      <c r="M528" s="6" t="s">
        <v>627</v>
      </c>
      <c r="N528" s="6">
        <v>3</v>
      </c>
      <c r="O528" s="6" t="s">
        <v>402</v>
      </c>
      <c r="P528" s="6" t="s">
        <v>402</v>
      </c>
    </row>
    <row r="529" spans="2:16" ht="23.15" customHeight="1">
      <c r="B529" s="109" t="s">
        <v>1438</v>
      </c>
      <c r="C529" s="109" t="s">
        <v>438</v>
      </c>
      <c r="D529" s="6" t="s">
        <v>909</v>
      </c>
      <c r="E529" s="6" t="s">
        <v>930</v>
      </c>
      <c r="F529" s="6" t="s">
        <v>2486</v>
      </c>
      <c r="G529" s="51">
        <v>0.37578600000000001</v>
      </c>
      <c r="H529" s="6">
        <v>2022</v>
      </c>
      <c r="I529" s="6" t="s">
        <v>4442</v>
      </c>
      <c r="J529" s="6" t="s">
        <v>627</v>
      </c>
      <c r="K529" s="51">
        <v>0</v>
      </c>
      <c r="L529" s="6" t="s">
        <v>4442</v>
      </c>
      <c r="M529" s="6" t="s">
        <v>627</v>
      </c>
      <c r="N529" s="6">
        <v>3</v>
      </c>
      <c r="O529" s="6" t="s">
        <v>402</v>
      </c>
      <c r="P529" s="6" t="s">
        <v>402</v>
      </c>
    </row>
    <row r="530" spans="2:16" ht="23.15" customHeight="1">
      <c r="B530" s="109" t="s">
        <v>1438</v>
      </c>
      <c r="C530" s="109" t="s">
        <v>438</v>
      </c>
      <c r="D530" s="6" t="s">
        <v>909</v>
      </c>
      <c r="E530" s="6" t="s">
        <v>930</v>
      </c>
      <c r="F530" s="6" t="s">
        <v>2486</v>
      </c>
      <c r="G530" s="51">
        <v>2.8892999999999999E-2</v>
      </c>
      <c r="H530" s="6">
        <v>2022</v>
      </c>
      <c r="I530" s="6" t="s">
        <v>4442</v>
      </c>
      <c r="J530" s="6" t="s">
        <v>627</v>
      </c>
      <c r="K530" s="51">
        <v>0</v>
      </c>
      <c r="L530" s="6" t="s">
        <v>4442</v>
      </c>
      <c r="M530" s="6" t="s">
        <v>627</v>
      </c>
      <c r="N530" s="6">
        <v>3</v>
      </c>
      <c r="O530" s="6" t="s">
        <v>402</v>
      </c>
      <c r="P530" s="6" t="s">
        <v>402</v>
      </c>
    </row>
    <row r="531" spans="2:16" ht="23.15" customHeight="1">
      <c r="B531" s="109" t="s">
        <v>1438</v>
      </c>
      <c r="C531" s="109" t="s">
        <v>438</v>
      </c>
      <c r="D531" s="6" t="s">
        <v>909</v>
      </c>
      <c r="E531" s="6" t="s">
        <v>930</v>
      </c>
      <c r="F531" s="6" t="s">
        <v>2486</v>
      </c>
      <c r="G531" s="51">
        <v>1.954E-3</v>
      </c>
      <c r="H531" s="6">
        <v>2022</v>
      </c>
      <c r="I531" s="6" t="s">
        <v>4442</v>
      </c>
      <c r="J531" s="6" t="s">
        <v>627</v>
      </c>
      <c r="K531" s="51">
        <v>0</v>
      </c>
      <c r="L531" s="6" t="s">
        <v>4442</v>
      </c>
      <c r="M531" s="6" t="s">
        <v>627</v>
      </c>
      <c r="N531" s="6">
        <v>3</v>
      </c>
      <c r="O531" s="6" t="s">
        <v>402</v>
      </c>
      <c r="P531" s="6" t="s">
        <v>402</v>
      </c>
    </row>
    <row r="532" spans="2:16" ht="23.15" customHeight="1">
      <c r="B532" s="109" t="s">
        <v>1438</v>
      </c>
      <c r="C532" s="109" t="s">
        <v>438</v>
      </c>
      <c r="D532" s="6" t="s">
        <v>909</v>
      </c>
      <c r="E532" s="6" t="s">
        <v>930</v>
      </c>
      <c r="F532" s="6" t="s">
        <v>2486</v>
      </c>
      <c r="G532" s="51">
        <v>5.1979999999999998E-2</v>
      </c>
      <c r="H532" s="6">
        <v>2022</v>
      </c>
      <c r="I532" s="6" t="s">
        <v>4442</v>
      </c>
      <c r="J532" s="6" t="s">
        <v>627</v>
      </c>
      <c r="K532" s="51">
        <v>0</v>
      </c>
      <c r="L532" s="6" t="s">
        <v>4442</v>
      </c>
      <c r="M532" s="6" t="s">
        <v>627</v>
      </c>
      <c r="N532" s="6">
        <v>3</v>
      </c>
      <c r="O532" s="6" t="s">
        <v>402</v>
      </c>
      <c r="P532" s="6" t="s">
        <v>402</v>
      </c>
    </row>
    <row r="533" spans="2:16" ht="23.15" customHeight="1">
      <c r="B533" s="109" t="s">
        <v>1438</v>
      </c>
      <c r="C533" s="109" t="s">
        <v>438</v>
      </c>
      <c r="D533" s="6" t="s">
        <v>909</v>
      </c>
      <c r="E533" s="6" t="s">
        <v>930</v>
      </c>
      <c r="F533" s="6" t="s">
        <v>2486</v>
      </c>
      <c r="G533" s="51">
        <v>3.0716E-2</v>
      </c>
      <c r="H533" s="6">
        <v>2022</v>
      </c>
      <c r="I533" s="6" t="s">
        <v>4442</v>
      </c>
      <c r="J533" s="6" t="s">
        <v>627</v>
      </c>
      <c r="K533" s="51">
        <v>0</v>
      </c>
      <c r="L533" s="6" t="s">
        <v>4442</v>
      </c>
      <c r="M533" s="6" t="s">
        <v>627</v>
      </c>
      <c r="N533" s="6">
        <v>3</v>
      </c>
      <c r="O533" s="6" t="s">
        <v>402</v>
      </c>
      <c r="P533" s="6" t="s">
        <v>402</v>
      </c>
    </row>
    <row r="534" spans="2:16" ht="23.15" customHeight="1">
      <c r="B534" s="109" t="s">
        <v>1438</v>
      </c>
      <c r="C534" s="109" t="s">
        <v>438</v>
      </c>
      <c r="D534" s="6" t="s">
        <v>909</v>
      </c>
      <c r="E534" s="6" t="s">
        <v>930</v>
      </c>
      <c r="F534" s="6" t="s">
        <v>2486</v>
      </c>
      <c r="G534" s="51">
        <v>3.6720000000000003E-2</v>
      </c>
      <c r="H534" s="6">
        <v>2022</v>
      </c>
      <c r="I534" s="6" t="s">
        <v>4442</v>
      </c>
      <c r="J534" s="6" t="s">
        <v>627</v>
      </c>
      <c r="K534" s="51">
        <v>0</v>
      </c>
      <c r="L534" s="6" t="s">
        <v>4442</v>
      </c>
      <c r="M534" s="6" t="s">
        <v>627</v>
      </c>
      <c r="N534" s="6">
        <v>3</v>
      </c>
      <c r="O534" s="6" t="s">
        <v>402</v>
      </c>
      <c r="P534" s="6" t="s">
        <v>402</v>
      </c>
    </row>
    <row r="535" spans="2:16" ht="23.15" customHeight="1">
      <c r="B535" s="109" t="s">
        <v>1438</v>
      </c>
      <c r="C535" s="109" t="s">
        <v>438</v>
      </c>
      <c r="D535" s="6" t="s">
        <v>909</v>
      </c>
      <c r="E535" s="6" t="s">
        <v>930</v>
      </c>
      <c r="F535" s="6" t="s">
        <v>2486</v>
      </c>
      <c r="G535" s="51">
        <v>5.953E-3</v>
      </c>
      <c r="H535" s="6">
        <v>2022</v>
      </c>
      <c r="I535" s="6" t="s">
        <v>4442</v>
      </c>
      <c r="J535" s="6" t="s">
        <v>627</v>
      </c>
      <c r="K535" s="51">
        <v>0</v>
      </c>
      <c r="L535" s="6" t="s">
        <v>4442</v>
      </c>
      <c r="M535" s="6" t="s">
        <v>627</v>
      </c>
      <c r="N535" s="6">
        <v>3</v>
      </c>
      <c r="O535" s="6" t="s">
        <v>402</v>
      </c>
      <c r="P535" s="6" t="s">
        <v>402</v>
      </c>
    </row>
    <row r="536" spans="2:16" ht="23.15" customHeight="1">
      <c r="B536" s="109" t="s">
        <v>1438</v>
      </c>
      <c r="C536" s="109" t="s">
        <v>438</v>
      </c>
      <c r="D536" s="6" t="s">
        <v>909</v>
      </c>
      <c r="E536" s="6" t="s">
        <v>930</v>
      </c>
      <c r="F536" s="6" t="s">
        <v>4447</v>
      </c>
      <c r="G536" s="51">
        <v>0.31641900000000001</v>
      </c>
      <c r="H536" s="6">
        <v>2022</v>
      </c>
      <c r="I536" s="6" t="s">
        <v>628</v>
      </c>
      <c r="J536" s="6" t="s">
        <v>627</v>
      </c>
      <c r="K536" s="51">
        <v>0</v>
      </c>
      <c r="L536" s="6" t="s">
        <v>628</v>
      </c>
      <c r="M536" s="6" t="s">
        <v>627</v>
      </c>
      <c r="N536" s="6">
        <v>3</v>
      </c>
      <c r="O536" s="6" t="s">
        <v>402</v>
      </c>
      <c r="P536" s="6" t="s">
        <v>402</v>
      </c>
    </row>
    <row r="537" spans="2:16" ht="23.15" customHeight="1">
      <c r="B537" s="109" t="s">
        <v>1438</v>
      </c>
      <c r="C537" s="109" t="s">
        <v>438</v>
      </c>
      <c r="D537" s="6" t="s">
        <v>909</v>
      </c>
      <c r="E537" s="6" t="s">
        <v>930</v>
      </c>
      <c r="F537" s="6" t="s">
        <v>4447</v>
      </c>
      <c r="G537" s="51">
        <v>0.15287400000000001</v>
      </c>
      <c r="H537" s="6">
        <v>2022</v>
      </c>
      <c r="I537" s="6" t="s">
        <v>628</v>
      </c>
      <c r="J537" s="6" t="s">
        <v>627</v>
      </c>
      <c r="K537" s="51">
        <v>0</v>
      </c>
      <c r="L537" s="6" t="s">
        <v>628</v>
      </c>
      <c r="M537" s="6" t="s">
        <v>627</v>
      </c>
      <c r="N537" s="6">
        <v>3</v>
      </c>
      <c r="O537" s="6" t="s">
        <v>402</v>
      </c>
      <c r="P537" s="6" t="s">
        <v>402</v>
      </c>
    </row>
    <row r="538" spans="2:16" ht="23.15" customHeight="1">
      <c r="B538" s="109" t="s">
        <v>1438</v>
      </c>
      <c r="C538" s="109" t="s">
        <v>438</v>
      </c>
      <c r="D538" s="6" t="s">
        <v>909</v>
      </c>
      <c r="E538" s="6" t="s">
        <v>930</v>
      </c>
      <c r="F538" s="6" t="s">
        <v>4447</v>
      </c>
      <c r="G538" s="51">
        <v>0.40433000000000002</v>
      </c>
      <c r="H538" s="6">
        <v>2022</v>
      </c>
      <c r="I538" s="6" t="s">
        <v>628</v>
      </c>
      <c r="J538" s="6" t="s">
        <v>627</v>
      </c>
      <c r="K538" s="51">
        <v>0</v>
      </c>
      <c r="L538" s="6" t="s">
        <v>628</v>
      </c>
      <c r="M538" s="6" t="s">
        <v>627</v>
      </c>
      <c r="N538" s="6">
        <v>3</v>
      </c>
      <c r="O538" s="6" t="s">
        <v>402</v>
      </c>
      <c r="P538" s="6" t="s">
        <v>402</v>
      </c>
    </row>
    <row r="539" spans="2:16" ht="23.15" customHeight="1">
      <c r="B539" s="109" t="s">
        <v>1438</v>
      </c>
      <c r="C539" s="109" t="s">
        <v>438</v>
      </c>
      <c r="D539" s="6" t="s">
        <v>909</v>
      </c>
      <c r="E539" s="6" t="s">
        <v>930</v>
      </c>
      <c r="F539" s="6" t="s">
        <v>439</v>
      </c>
      <c r="G539" s="51">
        <v>4.4903999999999999E-2</v>
      </c>
      <c r="H539" s="6">
        <v>2022</v>
      </c>
      <c r="I539" s="6" t="s">
        <v>4458</v>
      </c>
      <c r="J539" s="6" t="s">
        <v>4460</v>
      </c>
      <c r="K539" s="51">
        <v>0</v>
      </c>
      <c r="L539" s="6" t="s">
        <v>4458</v>
      </c>
      <c r="M539" s="6" t="s">
        <v>4460</v>
      </c>
      <c r="N539" s="6">
        <v>3</v>
      </c>
      <c r="O539" s="6" t="s">
        <v>402</v>
      </c>
      <c r="P539" s="6" t="s">
        <v>402</v>
      </c>
    </row>
    <row r="540" spans="2:16" ht="23.15" customHeight="1">
      <c r="B540" s="109" t="s">
        <v>1438</v>
      </c>
      <c r="C540" s="109" t="s">
        <v>438</v>
      </c>
      <c r="D540" s="6" t="s">
        <v>909</v>
      </c>
      <c r="E540" s="6" t="s">
        <v>930</v>
      </c>
      <c r="F540" s="6" t="s">
        <v>4447</v>
      </c>
      <c r="G540" s="51">
        <v>4.4672999999999997E-2</v>
      </c>
      <c r="H540" s="6">
        <v>2022</v>
      </c>
      <c r="I540" s="6" t="s">
        <v>628</v>
      </c>
      <c r="J540" s="6" t="s">
        <v>627</v>
      </c>
      <c r="K540" s="51">
        <v>0</v>
      </c>
      <c r="L540" s="6" t="s">
        <v>628</v>
      </c>
      <c r="M540" s="6" t="s">
        <v>627</v>
      </c>
      <c r="N540" s="6">
        <v>3</v>
      </c>
      <c r="O540" s="6" t="s">
        <v>402</v>
      </c>
      <c r="P540" s="6" t="s">
        <v>402</v>
      </c>
    </row>
    <row r="541" spans="2:16" ht="23.15" customHeight="1">
      <c r="B541" s="109" t="s">
        <v>1438</v>
      </c>
      <c r="C541" s="109" t="s">
        <v>438</v>
      </c>
      <c r="D541" s="6" t="s">
        <v>909</v>
      </c>
      <c r="E541" s="6" t="s">
        <v>930</v>
      </c>
      <c r="F541" s="6" t="s">
        <v>4447</v>
      </c>
      <c r="G541" s="51">
        <v>7.3715000000000003E-2</v>
      </c>
      <c r="H541" s="6">
        <v>2022</v>
      </c>
      <c r="I541" s="6" t="s">
        <v>628</v>
      </c>
      <c r="J541" s="6" t="s">
        <v>627</v>
      </c>
      <c r="K541" s="51">
        <v>0</v>
      </c>
      <c r="L541" s="6" t="s">
        <v>628</v>
      </c>
      <c r="M541" s="6" t="s">
        <v>627</v>
      </c>
      <c r="N541" s="6">
        <v>3</v>
      </c>
      <c r="O541" s="6" t="s">
        <v>402</v>
      </c>
      <c r="P541" s="6" t="s">
        <v>402</v>
      </c>
    </row>
    <row r="542" spans="2:16" ht="23.15" customHeight="1">
      <c r="B542" s="109" t="s">
        <v>1438</v>
      </c>
      <c r="C542" s="109" t="s">
        <v>438</v>
      </c>
      <c r="D542" s="6" t="s">
        <v>909</v>
      </c>
      <c r="E542" s="6" t="s">
        <v>930</v>
      </c>
      <c r="F542" s="6" t="s">
        <v>2484</v>
      </c>
      <c r="G542" s="51">
        <v>8.9825000000000002E-2</v>
      </c>
      <c r="H542" s="6">
        <v>2022</v>
      </c>
      <c r="I542" s="6" t="s">
        <v>4467</v>
      </c>
      <c r="J542" s="6" t="s">
        <v>4453</v>
      </c>
      <c r="K542" s="51">
        <v>0</v>
      </c>
      <c r="L542" s="6" t="s">
        <v>4467</v>
      </c>
      <c r="M542" s="6" t="s">
        <v>4453</v>
      </c>
      <c r="N542" s="6">
        <v>3</v>
      </c>
      <c r="O542" s="6" t="s">
        <v>402</v>
      </c>
      <c r="P542" s="6" t="s">
        <v>402</v>
      </c>
    </row>
    <row r="543" spans="2:16" ht="23.15" customHeight="1">
      <c r="B543" s="109" t="s">
        <v>1438</v>
      </c>
      <c r="C543" s="109" t="s">
        <v>438</v>
      </c>
      <c r="D543" s="6" t="s">
        <v>909</v>
      </c>
      <c r="E543" s="6" t="s">
        <v>930</v>
      </c>
      <c r="F543" s="6" t="s">
        <v>2484</v>
      </c>
      <c r="G543" s="51">
        <v>7.9173999999999994E-2</v>
      </c>
      <c r="H543" s="6">
        <v>2022</v>
      </c>
      <c r="I543" s="6" t="s">
        <v>4467</v>
      </c>
      <c r="J543" s="6" t="s">
        <v>4453</v>
      </c>
      <c r="K543" s="51">
        <v>0</v>
      </c>
      <c r="L543" s="6" t="s">
        <v>4467</v>
      </c>
      <c r="M543" s="6" t="s">
        <v>4453</v>
      </c>
      <c r="N543" s="6">
        <v>3</v>
      </c>
      <c r="O543" s="6" t="s">
        <v>402</v>
      </c>
      <c r="P543" s="6" t="s">
        <v>402</v>
      </c>
    </row>
    <row r="544" spans="2:16" ht="23.15" customHeight="1">
      <c r="B544" s="109" t="s">
        <v>1438</v>
      </c>
      <c r="C544" s="109" t="s">
        <v>438</v>
      </c>
      <c r="D544" s="6" t="s">
        <v>909</v>
      </c>
      <c r="E544" s="6" t="s">
        <v>930</v>
      </c>
      <c r="F544" s="6" t="s">
        <v>2484</v>
      </c>
      <c r="G544" s="51">
        <v>9.0089999999999996E-3</v>
      </c>
      <c r="H544" s="6">
        <v>2022</v>
      </c>
      <c r="I544" s="6" t="s">
        <v>4467</v>
      </c>
      <c r="J544" s="6" t="s">
        <v>4453</v>
      </c>
      <c r="K544" s="51">
        <v>0</v>
      </c>
      <c r="L544" s="6" t="s">
        <v>4467</v>
      </c>
      <c r="M544" s="6" t="s">
        <v>4453</v>
      </c>
      <c r="N544" s="6">
        <v>3</v>
      </c>
      <c r="O544" s="6" t="s">
        <v>402</v>
      </c>
      <c r="P544" s="6" t="s">
        <v>402</v>
      </c>
    </row>
    <row r="545" spans="2:16" ht="23.15" customHeight="1">
      <c r="B545" s="109" t="s">
        <v>1438</v>
      </c>
      <c r="C545" s="109" t="s">
        <v>438</v>
      </c>
      <c r="D545" s="6" t="s">
        <v>909</v>
      </c>
      <c r="E545" s="6" t="s">
        <v>930</v>
      </c>
      <c r="F545" s="6" t="s">
        <v>4447</v>
      </c>
      <c r="G545" s="51">
        <v>6.3979999999999995E-2</v>
      </c>
      <c r="H545" s="6">
        <v>2022</v>
      </c>
      <c r="I545" s="6" t="s">
        <v>628</v>
      </c>
      <c r="J545" s="6" t="s">
        <v>627</v>
      </c>
      <c r="K545" s="51">
        <v>0</v>
      </c>
      <c r="L545" s="6" t="s">
        <v>628</v>
      </c>
      <c r="M545" s="6" t="s">
        <v>627</v>
      </c>
      <c r="N545" s="6">
        <v>3</v>
      </c>
      <c r="O545" s="6" t="s">
        <v>402</v>
      </c>
      <c r="P545" s="6" t="s">
        <v>402</v>
      </c>
    </row>
    <row r="546" spans="2:16" ht="23.15" customHeight="1">
      <c r="B546" s="109" t="s">
        <v>1438</v>
      </c>
      <c r="C546" s="109" t="s">
        <v>438</v>
      </c>
      <c r="D546" s="6" t="s">
        <v>909</v>
      </c>
      <c r="E546" s="6" t="s">
        <v>930</v>
      </c>
      <c r="F546" s="6" t="s">
        <v>4447</v>
      </c>
      <c r="G546" s="51">
        <v>0.173231</v>
      </c>
      <c r="H546" s="6">
        <v>2022</v>
      </c>
      <c r="I546" s="6" t="s">
        <v>628</v>
      </c>
      <c r="J546" s="6" t="s">
        <v>627</v>
      </c>
      <c r="K546" s="51">
        <v>0</v>
      </c>
      <c r="L546" s="6" t="s">
        <v>628</v>
      </c>
      <c r="M546" s="6" t="s">
        <v>627</v>
      </c>
      <c r="N546" s="6">
        <v>3</v>
      </c>
      <c r="O546" s="6" t="s">
        <v>402</v>
      </c>
      <c r="P546" s="6" t="s">
        <v>402</v>
      </c>
    </row>
    <row r="547" spans="2:16" ht="23.15" customHeight="1">
      <c r="B547" s="109" t="s">
        <v>1438</v>
      </c>
      <c r="C547" s="109" t="s">
        <v>438</v>
      </c>
      <c r="D547" s="6" t="s">
        <v>909</v>
      </c>
      <c r="E547" s="6" t="s">
        <v>930</v>
      </c>
      <c r="F547" s="6" t="s">
        <v>4447</v>
      </c>
      <c r="G547" s="51">
        <v>0.22284100000000001</v>
      </c>
      <c r="H547" s="6">
        <v>2022</v>
      </c>
      <c r="I547" s="6" t="s">
        <v>628</v>
      </c>
      <c r="J547" s="6" t="s">
        <v>627</v>
      </c>
      <c r="K547" s="51">
        <v>0</v>
      </c>
      <c r="L547" s="6" t="s">
        <v>628</v>
      </c>
      <c r="M547" s="6" t="s">
        <v>627</v>
      </c>
      <c r="N547" s="6">
        <v>3</v>
      </c>
      <c r="O547" s="6" t="s">
        <v>402</v>
      </c>
      <c r="P547" s="6" t="s">
        <v>402</v>
      </c>
    </row>
    <row r="548" spans="2:16" ht="23.15" customHeight="1">
      <c r="B548" s="109" t="s">
        <v>1438</v>
      </c>
      <c r="C548" s="109" t="s">
        <v>438</v>
      </c>
      <c r="D548" s="6" t="s">
        <v>909</v>
      </c>
      <c r="E548" s="6" t="s">
        <v>930</v>
      </c>
      <c r="F548" s="6" t="s">
        <v>4452</v>
      </c>
      <c r="G548" s="51">
        <v>1.3642E-2</v>
      </c>
      <c r="H548" s="6">
        <v>2022</v>
      </c>
      <c r="I548" s="6" t="s">
        <v>4451</v>
      </c>
      <c r="J548" s="6" t="s">
        <v>627</v>
      </c>
      <c r="K548" s="51">
        <v>0</v>
      </c>
      <c r="L548" s="6" t="s">
        <v>4451</v>
      </c>
      <c r="M548" s="6" t="s">
        <v>627</v>
      </c>
      <c r="N548" s="6">
        <v>3</v>
      </c>
      <c r="O548" s="6" t="s">
        <v>402</v>
      </c>
      <c r="P548" s="6" t="s">
        <v>402</v>
      </c>
    </row>
    <row r="549" spans="2:16" ht="23.15" customHeight="1">
      <c r="B549" s="109" t="s">
        <v>1438</v>
      </c>
      <c r="C549" s="109" t="s">
        <v>438</v>
      </c>
      <c r="D549" s="6" t="s">
        <v>909</v>
      </c>
      <c r="E549" s="6" t="s">
        <v>930</v>
      </c>
      <c r="F549" s="6" t="s">
        <v>4447</v>
      </c>
      <c r="G549" s="51">
        <v>3.8906999999999997E-2</v>
      </c>
      <c r="H549" s="6">
        <v>2022</v>
      </c>
      <c r="I549" s="6" t="s">
        <v>628</v>
      </c>
      <c r="J549" s="6" t="s">
        <v>627</v>
      </c>
      <c r="K549" s="51">
        <v>0</v>
      </c>
      <c r="L549" s="6" t="s">
        <v>628</v>
      </c>
      <c r="M549" s="6" t="s">
        <v>627</v>
      </c>
      <c r="N549" s="6">
        <v>3</v>
      </c>
      <c r="O549" s="6" t="s">
        <v>402</v>
      </c>
      <c r="P549" s="6" t="s">
        <v>402</v>
      </c>
    </row>
    <row r="550" spans="2:16" ht="23.15" customHeight="1">
      <c r="B550" s="109" t="s">
        <v>1438</v>
      </c>
      <c r="C550" s="109" t="s">
        <v>438</v>
      </c>
      <c r="D550" s="6" t="s">
        <v>909</v>
      </c>
      <c r="E550" s="6" t="s">
        <v>930</v>
      </c>
      <c r="F550" s="6" t="s">
        <v>4447</v>
      </c>
      <c r="G550" s="51">
        <v>0.109324</v>
      </c>
      <c r="H550" s="6">
        <v>2022</v>
      </c>
      <c r="I550" s="6" t="s">
        <v>628</v>
      </c>
      <c r="J550" s="6" t="s">
        <v>627</v>
      </c>
      <c r="K550" s="51">
        <v>0</v>
      </c>
      <c r="L550" s="6" t="s">
        <v>628</v>
      </c>
      <c r="M550" s="6" t="s">
        <v>627</v>
      </c>
      <c r="N550" s="6">
        <v>3</v>
      </c>
      <c r="O550" s="6" t="s">
        <v>402</v>
      </c>
      <c r="P550" s="6" t="s">
        <v>402</v>
      </c>
    </row>
    <row r="551" spans="2:16" ht="23.15" customHeight="1">
      <c r="B551" s="109" t="s">
        <v>1438</v>
      </c>
      <c r="C551" s="109" t="s">
        <v>438</v>
      </c>
      <c r="D551" s="6" t="s">
        <v>909</v>
      </c>
      <c r="E551" s="6" t="s">
        <v>930</v>
      </c>
      <c r="F551" s="6" t="s">
        <v>4447</v>
      </c>
      <c r="G551" s="51">
        <v>7.4936000000000003E-2</v>
      </c>
      <c r="H551" s="6">
        <v>2022</v>
      </c>
      <c r="I551" s="6" t="s">
        <v>628</v>
      </c>
      <c r="J551" s="6" t="s">
        <v>627</v>
      </c>
      <c r="K551" s="51">
        <v>0</v>
      </c>
      <c r="L551" s="6" t="s">
        <v>628</v>
      </c>
      <c r="M551" s="6" t="s">
        <v>627</v>
      </c>
      <c r="N551" s="6">
        <v>3</v>
      </c>
      <c r="O551" s="6" t="s">
        <v>402</v>
      </c>
      <c r="P551" s="6" t="s">
        <v>402</v>
      </c>
    </row>
    <row r="552" spans="2:16" ht="23.15" customHeight="1">
      <c r="B552" s="109" t="s">
        <v>1438</v>
      </c>
      <c r="C552" s="109" t="s">
        <v>438</v>
      </c>
      <c r="D552" s="6" t="s">
        <v>909</v>
      </c>
      <c r="E552" s="6" t="s">
        <v>930</v>
      </c>
      <c r="F552" s="6" t="s">
        <v>4447</v>
      </c>
      <c r="G552" s="51">
        <v>0.103005</v>
      </c>
      <c r="H552" s="6">
        <v>2022</v>
      </c>
      <c r="I552" s="6" t="s">
        <v>628</v>
      </c>
      <c r="J552" s="6" t="s">
        <v>627</v>
      </c>
      <c r="K552" s="51">
        <v>0</v>
      </c>
      <c r="L552" s="6" t="s">
        <v>628</v>
      </c>
      <c r="M552" s="6" t="s">
        <v>627</v>
      </c>
      <c r="N552" s="6">
        <v>3</v>
      </c>
      <c r="O552" s="6" t="s">
        <v>402</v>
      </c>
      <c r="P552" s="6" t="s">
        <v>402</v>
      </c>
    </row>
    <row r="553" spans="2:16" ht="23.15" customHeight="1">
      <c r="B553" s="109" t="s">
        <v>1438</v>
      </c>
      <c r="C553" s="109" t="s">
        <v>438</v>
      </c>
      <c r="D553" s="6" t="s">
        <v>909</v>
      </c>
      <c r="E553" s="6" t="s">
        <v>930</v>
      </c>
      <c r="F553" s="6" t="s">
        <v>4447</v>
      </c>
      <c r="G553" s="51">
        <v>0.24954699999999999</v>
      </c>
      <c r="H553" s="6">
        <v>2022</v>
      </c>
      <c r="I553" s="6" t="s">
        <v>628</v>
      </c>
      <c r="J553" s="6" t="s">
        <v>627</v>
      </c>
      <c r="K553" s="51">
        <v>0</v>
      </c>
      <c r="L553" s="6" t="s">
        <v>628</v>
      </c>
      <c r="M553" s="6" t="s">
        <v>627</v>
      </c>
      <c r="N553" s="6">
        <v>3</v>
      </c>
      <c r="O553" s="6" t="s">
        <v>402</v>
      </c>
      <c r="P553" s="6" t="s">
        <v>402</v>
      </c>
    </row>
    <row r="554" spans="2:16" ht="23.15" customHeight="1">
      <c r="B554" s="109" t="s">
        <v>1438</v>
      </c>
      <c r="C554" s="109" t="s">
        <v>438</v>
      </c>
      <c r="D554" s="6" t="s">
        <v>909</v>
      </c>
      <c r="E554" s="6" t="s">
        <v>930</v>
      </c>
      <c r="F554" s="6" t="s">
        <v>4447</v>
      </c>
      <c r="G554" s="51">
        <v>0.21426799999999999</v>
      </c>
      <c r="H554" s="6">
        <v>2022</v>
      </c>
      <c r="I554" s="6" t="s">
        <v>628</v>
      </c>
      <c r="J554" s="6" t="s">
        <v>627</v>
      </c>
      <c r="K554" s="51">
        <v>0</v>
      </c>
      <c r="L554" s="6" t="s">
        <v>628</v>
      </c>
      <c r="M554" s="6" t="s">
        <v>627</v>
      </c>
      <c r="N554" s="6">
        <v>3</v>
      </c>
      <c r="O554" s="6" t="s">
        <v>402</v>
      </c>
      <c r="P554" s="6" t="s">
        <v>402</v>
      </c>
    </row>
    <row r="555" spans="2:16" ht="23.15" customHeight="1">
      <c r="B555" s="109" t="s">
        <v>1438</v>
      </c>
      <c r="C555" s="109" t="s">
        <v>438</v>
      </c>
      <c r="D555" s="6" t="s">
        <v>909</v>
      </c>
      <c r="E555" s="6" t="s">
        <v>930</v>
      </c>
      <c r="F555" s="6" t="s">
        <v>4447</v>
      </c>
      <c r="G555" s="51">
        <v>0.22586899999999999</v>
      </c>
      <c r="H555" s="6">
        <v>2022</v>
      </c>
      <c r="I555" s="6" t="s">
        <v>628</v>
      </c>
      <c r="J555" s="6" t="s">
        <v>627</v>
      </c>
      <c r="K555" s="51">
        <v>0</v>
      </c>
      <c r="L555" s="6" t="s">
        <v>628</v>
      </c>
      <c r="M555" s="6" t="s">
        <v>627</v>
      </c>
      <c r="N555" s="6">
        <v>3</v>
      </c>
      <c r="O555" s="6" t="s">
        <v>402</v>
      </c>
      <c r="P555" s="6" t="s">
        <v>402</v>
      </c>
    </row>
    <row r="556" spans="2:16" ht="23.15" customHeight="1">
      <c r="B556" s="109" t="s">
        <v>1438</v>
      </c>
      <c r="C556" s="109" t="s">
        <v>438</v>
      </c>
      <c r="D556" s="6" t="s">
        <v>909</v>
      </c>
      <c r="E556" s="6" t="s">
        <v>930</v>
      </c>
      <c r="F556" s="6" t="s">
        <v>4452</v>
      </c>
      <c r="G556" s="51">
        <v>7.5821E-2</v>
      </c>
      <c r="H556" s="6">
        <v>2022</v>
      </c>
      <c r="I556" s="6" t="s">
        <v>628</v>
      </c>
      <c r="J556" s="6" t="s">
        <v>627</v>
      </c>
      <c r="K556" s="51">
        <v>0</v>
      </c>
      <c r="L556" s="6" t="s">
        <v>628</v>
      </c>
      <c r="M556" s="6" t="s">
        <v>627</v>
      </c>
      <c r="N556" s="6">
        <v>3</v>
      </c>
      <c r="O556" s="6" t="s">
        <v>402</v>
      </c>
      <c r="P556" s="6" t="s">
        <v>402</v>
      </c>
    </row>
    <row r="557" spans="2:16" ht="23.15" customHeight="1">
      <c r="B557" s="109" t="s">
        <v>1438</v>
      </c>
      <c r="C557" s="109" t="s">
        <v>438</v>
      </c>
      <c r="D557" s="6" t="s">
        <v>909</v>
      </c>
      <c r="E557" s="6" t="s">
        <v>930</v>
      </c>
      <c r="F557" s="6" t="s">
        <v>2486</v>
      </c>
      <c r="G557" s="51">
        <v>0.127884</v>
      </c>
      <c r="H557" s="6">
        <v>2022</v>
      </c>
      <c r="I557" s="6" t="s">
        <v>4461</v>
      </c>
      <c r="J557" s="6" t="s">
        <v>4477</v>
      </c>
      <c r="K557" s="51">
        <v>0</v>
      </c>
      <c r="L557" s="6" t="s">
        <v>4461</v>
      </c>
      <c r="M557" s="6" t="s">
        <v>4477</v>
      </c>
      <c r="N557" s="6">
        <v>3</v>
      </c>
      <c r="O557" s="6" t="s">
        <v>402</v>
      </c>
      <c r="P557" s="6" t="s">
        <v>402</v>
      </c>
    </row>
    <row r="558" spans="2:16" ht="23.15" customHeight="1">
      <c r="B558" s="109" t="s">
        <v>1438</v>
      </c>
      <c r="C558" s="109" t="s">
        <v>438</v>
      </c>
      <c r="D558" s="6" t="s">
        <v>909</v>
      </c>
      <c r="E558" s="6" t="s">
        <v>930</v>
      </c>
      <c r="F558" s="6" t="s">
        <v>2486</v>
      </c>
      <c r="G558" s="51">
        <v>0.15873100000000001</v>
      </c>
      <c r="H558" s="6">
        <v>2022</v>
      </c>
      <c r="I558" s="6" t="s">
        <v>4461</v>
      </c>
      <c r="J558" s="6" t="s">
        <v>4477</v>
      </c>
      <c r="K558" s="51">
        <v>0</v>
      </c>
      <c r="L558" s="6" t="s">
        <v>4461</v>
      </c>
      <c r="M558" s="6" t="s">
        <v>4477</v>
      </c>
      <c r="N558" s="6">
        <v>3</v>
      </c>
      <c r="O558" s="6" t="s">
        <v>402</v>
      </c>
      <c r="P558" s="6" t="s">
        <v>402</v>
      </c>
    </row>
    <row r="559" spans="2:16" ht="23.15" customHeight="1">
      <c r="B559" s="109" t="s">
        <v>1438</v>
      </c>
      <c r="C559" s="109" t="s">
        <v>438</v>
      </c>
      <c r="D559" s="6" t="s">
        <v>909</v>
      </c>
      <c r="E559" s="6" t="s">
        <v>930</v>
      </c>
      <c r="F559" s="6" t="s">
        <v>2486</v>
      </c>
      <c r="G559" s="51">
        <v>0.10288600000000001</v>
      </c>
      <c r="H559" s="6">
        <v>2022</v>
      </c>
      <c r="I559" s="6" t="s">
        <v>4461</v>
      </c>
      <c r="J559" s="6" t="s">
        <v>4477</v>
      </c>
      <c r="K559" s="51">
        <v>0</v>
      </c>
      <c r="L559" s="6" t="s">
        <v>4461</v>
      </c>
      <c r="M559" s="6" t="s">
        <v>4477</v>
      </c>
      <c r="N559" s="6">
        <v>3</v>
      </c>
      <c r="O559" s="6" t="s">
        <v>402</v>
      </c>
      <c r="P559" s="6" t="s">
        <v>402</v>
      </c>
    </row>
    <row r="560" spans="2:16" ht="23.15" customHeight="1">
      <c r="B560" s="109" t="s">
        <v>1438</v>
      </c>
      <c r="C560" s="109" t="s">
        <v>438</v>
      </c>
      <c r="D560" s="6" t="s">
        <v>909</v>
      </c>
      <c r="E560" s="6" t="s">
        <v>930</v>
      </c>
      <c r="F560" s="6" t="s">
        <v>439</v>
      </c>
      <c r="G560" s="51">
        <v>0.24932599999999999</v>
      </c>
      <c r="H560" s="6">
        <v>2022</v>
      </c>
      <c r="I560" s="6" t="s">
        <v>4472</v>
      </c>
      <c r="J560" s="6" t="s">
        <v>627</v>
      </c>
      <c r="K560" s="51">
        <v>0</v>
      </c>
      <c r="L560" s="6" t="s">
        <v>4472</v>
      </c>
      <c r="M560" s="6" t="s">
        <v>627</v>
      </c>
      <c r="N560" s="6">
        <v>3</v>
      </c>
      <c r="O560" s="6" t="s">
        <v>402</v>
      </c>
      <c r="P560" s="6" t="s">
        <v>402</v>
      </c>
    </row>
    <row r="561" spans="2:16" ht="23.15" customHeight="1">
      <c r="B561" s="109" t="s">
        <v>1438</v>
      </c>
      <c r="C561" s="109" t="s">
        <v>438</v>
      </c>
      <c r="D561" s="6" t="s">
        <v>909</v>
      </c>
      <c r="E561" s="6" t="s">
        <v>930</v>
      </c>
      <c r="F561" s="6" t="s">
        <v>2486</v>
      </c>
      <c r="G561" s="51">
        <v>3.2889999999999998E-3</v>
      </c>
      <c r="H561" s="6">
        <v>2022</v>
      </c>
      <c r="I561" s="6" t="s">
        <v>4470</v>
      </c>
      <c r="J561" s="6" t="s">
        <v>4477</v>
      </c>
      <c r="K561" s="51">
        <v>0</v>
      </c>
      <c r="L561" s="6" t="s">
        <v>4470</v>
      </c>
      <c r="M561" s="6" t="s">
        <v>4477</v>
      </c>
      <c r="N561" s="6">
        <v>3</v>
      </c>
      <c r="O561" s="6" t="s">
        <v>402</v>
      </c>
      <c r="P561" s="6" t="s">
        <v>402</v>
      </c>
    </row>
    <row r="562" spans="2:16" ht="23.15" customHeight="1">
      <c r="B562" s="109" t="s">
        <v>1438</v>
      </c>
      <c r="C562" s="109" t="s">
        <v>438</v>
      </c>
      <c r="D562" s="6" t="s">
        <v>909</v>
      </c>
      <c r="E562" s="6" t="s">
        <v>930</v>
      </c>
      <c r="F562" s="6" t="s">
        <v>2486</v>
      </c>
      <c r="G562" s="51">
        <v>3.2750000000000001E-3</v>
      </c>
      <c r="H562" s="6">
        <v>2022</v>
      </c>
      <c r="I562" s="6" t="s">
        <v>4470</v>
      </c>
      <c r="J562" s="6" t="s">
        <v>4477</v>
      </c>
      <c r="K562" s="51">
        <v>0</v>
      </c>
      <c r="L562" s="6" t="s">
        <v>4470</v>
      </c>
      <c r="M562" s="6" t="s">
        <v>4477</v>
      </c>
      <c r="N562" s="6">
        <v>3</v>
      </c>
      <c r="O562" s="6" t="s">
        <v>402</v>
      </c>
      <c r="P562" s="6" t="s">
        <v>402</v>
      </c>
    </row>
    <row r="563" spans="2:16" ht="23.15" customHeight="1">
      <c r="B563" s="109" t="s">
        <v>1438</v>
      </c>
      <c r="C563" s="109" t="s">
        <v>438</v>
      </c>
      <c r="D563" s="6" t="s">
        <v>909</v>
      </c>
      <c r="E563" s="6" t="s">
        <v>930</v>
      </c>
      <c r="F563" s="6" t="s">
        <v>2486</v>
      </c>
      <c r="G563" s="51">
        <v>1.8190000000000001E-3</v>
      </c>
      <c r="H563" s="6">
        <v>2022</v>
      </c>
      <c r="I563" s="6" t="s">
        <v>4470</v>
      </c>
      <c r="J563" s="6" t="s">
        <v>4477</v>
      </c>
      <c r="K563" s="51">
        <v>0</v>
      </c>
      <c r="L563" s="6" t="s">
        <v>4470</v>
      </c>
      <c r="M563" s="6" t="s">
        <v>4477</v>
      </c>
      <c r="N563" s="6">
        <v>3</v>
      </c>
      <c r="O563" s="6" t="s">
        <v>402</v>
      </c>
      <c r="P563" s="6" t="s">
        <v>402</v>
      </c>
    </row>
    <row r="564" spans="2:16" ht="23.15" customHeight="1">
      <c r="B564" s="109" t="s">
        <v>1438</v>
      </c>
      <c r="C564" s="109" t="s">
        <v>438</v>
      </c>
      <c r="D564" s="6" t="s">
        <v>909</v>
      </c>
      <c r="E564" s="6" t="s">
        <v>930</v>
      </c>
      <c r="F564" s="6" t="s">
        <v>2486</v>
      </c>
      <c r="G564" s="51">
        <v>8.0459999999999993E-3</v>
      </c>
      <c r="H564" s="6">
        <v>2022</v>
      </c>
      <c r="I564" s="6" t="s">
        <v>4470</v>
      </c>
      <c r="J564" s="6" t="s">
        <v>4477</v>
      </c>
      <c r="K564" s="51">
        <v>0</v>
      </c>
      <c r="L564" s="6" t="s">
        <v>4470</v>
      </c>
      <c r="M564" s="6" t="s">
        <v>4477</v>
      </c>
      <c r="N564" s="6">
        <v>3</v>
      </c>
      <c r="O564" s="6" t="s">
        <v>402</v>
      </c>
      <c r="P564" s="6" t="s">
        <v>402</v>
      </c>
    </row>
    <row r="565" spans="2:16" ht="23.15" customHeight="1">
      <c r="B565" s="109" t="s">
        <v>1438</v>
      </c>
      <c r="C565" s="109" t="s">
        <v>438</v>
      </c>
      <c r="D565" s="6" t="s">
        <v>909</v>
      </c>
      <c r="E565" s="6" t="s">
        <v>930</v>
      </c>
      <c r="F565" s="6" t="s">
        <v>2486</v>
      </c>
      <c r="G565" s="51">
        <v>1.1726E-2</v>
      </c>
      <c r="H565" s="6">
        <v>2022</v>
      </c>
      <c r="I565" s="6" t="s">
        <v>4470</v>
      </c>
      <c r="J565" s="6" t="s">
        <v>4477</v>
      </c>
      <c r="K565" s="51">
        <v>0</v>
      </c>
      <c r="L565" s="6" t="s">
        <v>4470</v>
      </c>
      <c r="M565" s="6" t="s">
        <v>4477</v>
      </c>
      <c r="N565" s="6">
        <v>3</v>
      </c>
      <c r="O565" s="6" t="s">
        <v>402</v>
      </c>
      <c r="P565" s="6" t="s">
        <v>402</v>
      </c>
    </row>
    <row r="566" spans="2:16" ht="23.15" customHeight="1">
      <c r="B566" s="109" t="s">
        <v>1438</v>
      </c>
      <c r="C566" s="109" t="s">
        <v>438</v>
      </c>
      <c r="D566" s="6" t="s">
        <v>909</v>
      </c>
      <c r="E566" s="6" t="s">
        <v>930</v>
      </c>
      <c r="F566" s="6" t="s">
        <v>2486</v>
      </c>
      <c r="G566" s="51">
        <v>1.3703E-2</v>
      </c>
      <c r="H566" s="6">
        <v>2022</v>
      </c>
      <c r="I566" s="6" t="s">
        <v>4470</v>
      </c>
      <c r="J566" s="6" t="s">
        <v>4477</v>
      </c>
      <c r="K566" s="51">
        <v>0</v>
      </c>
      <c r="L566" s="6" t="s">
        <v>4470</v>
      </c>
      <c r="M566" s="6" t="s">
        <v>4477</v>
      </c>
      <c r="N566" s="6">
        <v>3</v>
      </c>
      <c r="O566" s="6" t="s">
        <v>402</v>
      </c>
      <c r="P566" s="6" t="s">
        <v>402</v>
      </c>
    </row>
    <row r="567" spans="2:16" ht="23.15" customHeight="1">
      <c r="B567" s="109" t="s">
        <v>1438</v>
      </c>
      <c r="C567" s="109" t="s">
        <v>438</v>
      </c>
      <c r="D567" s="6" t="s">
        <v>909</v>
      </c>
      <c r="E567" s="6" t="s">
        <v>930</v>
      </c>
      <c r="F567" s="6" t="s">
        <v>4452</v>
      </c>
      <c r="G567" s="51">
        <v>0.28688000000000002</v>
      </c>
      <c r="H567" s="6">
        <v>2022</v>
      </c>
      <c r="I567" s="6" t="s">
        <v>628</v>
      </c>
      <c r="J567" s="6" t="s">
        <v>627</v>
      </c>
      <c r="K567" s="51">
        <v>0</v>
      </c>
      <c r="L567" s="6" t="s">
        <v>628</v>
      </c>
      <c r="M567" s="6" t="s">
        <v>627</v>
      </c>
      <c r="N567" s="6">
        <v>3</v>
      </c>
      <c r="O567" s="6" t="s">
        <v>402</v>
      </c>
      <c r="P567" s="6" t="s">
        <v>402</v>
      </c>
    </row>
    <row r="568" spans="2:16" ht="23.15" customHeight="1">
      <c r="B568" s="109" t="s">
        <v>1438</v>
      </c>
      <c r="C568" s="109" t="s">
        <v>438</v>
      </c>
      <c r="D568" s="6" t="s">
        <v>909</v>
      </c>
      <c r="E568" s="6" t="s">
        <v>930</v>
      </c>
      <c r="F568" s="6" t="s">
        <v>439</v>
      </c>
      <c r="G568" s="51">
        <v>2.4819999999999998E-3</v>
      </c>
      <c r="H568" s="6">
        <v>2022</v>
      </c>
      <c r="I568" s="6" t="s">
        <v>4472</v>
      </c>
      <c r="J568" s="6" t="s">
        <v>627</v>
      </c>
      <c r="K568" s="51">
        <v>0</v>
      </c>
      <c r="L568" s="6" t="s">
        <v>4472</v>
      </c>
      <c r="M568" s="6" t="s">
        <v>627</v>
      </c>
      <c r="N568" s="6">
        <v>3</v>
      </c>
      <c r="O568" s="6" t="s">
        <v>402</v>
      </c>
      <c r="P568" s="6" t="s">
        <v>402</v>
      </c>
    </row>
    <row r="569" spans="2:16" ht="23.15" customHeight="1">
      <c r="B569" s="109" t="s">
        <v>1438</v>
      </c>
      <c r="C569" s="109" t="s">
        <v>438</v>
      </c>
      <c r="D569" s="6" t="s">
        <v>909</v>
      </c>
      <c r="E569" s="6" t="s">
        <v>930</v>
      </c>
      <c r="F569" s="6" t="s">
        <v>439</v>
      </c>
      <c r="G569" s="51">
        <v>0.32234699999999999</v>
      </c>
      <c r="H569" s="6">
        <v>2022</v>
      </c>
      <c r="I569" s="6" t="s">
        <v>4472</v>
      </c>
      <c r="J569" s="6" t="s">
        <v>627</v>
      </c>
      <c r="K569" s="51">
        <v>0</v>
      </c>
      <c r="L569" s="6" t="s">
        <v>4472</v>
      </c>
      <c r="M569" s="6" t="s">
        <v>627</v>
      </c>
      <c r="N569" s="6">
        <v>3</v>
      </c>
      <c r="O569" s="6" t="s">
        <v>402</v>
      </c>
      <c r="P569" s="6" t="s">
        <v>402</v>
      </c>
    </row>
    <row r="570" spans="2:16" ht="23.15" customHeight="1">
      <c r="B570" s="109" t="s">
        <v>1438</v>
      </c>
      <c r="C570" s="109" t="s">
        <v>438</v>
      </c>
      <c r="D570" s="6" t="s">
        <v>909</v>
      </c>
      <c r="E570" s="6" t="s">
        <v>930</v>
      </c>
      <c r="F570" s="6" t="s">
        <v>439</v>
      </c>
      <c r="G570" s="51">
        <v>0.32342799999999999</v>
      </c>
      <c r="H570" s="6">
        <v>2022</v>
      </c>
      <c r="I570" s="6" t="s">
        <v>4472</v>
      </c>
      <c r="J570" s="6" t="s">
        <v>627</v>
      </c>
      <c r="K570" s="51">
        <v>0</v>
      </c>
      <c r="L570" s="6" t="s">
        <v>4472</v>
      </c>
      <c r="M570" s="6" t="s">
        <v>627</v>
      </c>
      <c r="N570" s="6">
        <v>3</v>
      </c>
      <c r="O570" s="6" t="s">
        <v>402</v>
      </c>
      <c r="P570" s="6" t="s">
        <v>402</v>
      </c>
    </row>
    <row r="571" spans="2:16" ht="23.15" customHeight="1">
      <c r="B571" s="109" t="s">
        <v>1438</v>
      </c>
      <c r="C571" s="109" t="s">
        <v>438</v>
      </c>
      <c r="D571" s="6" t="s">
        <v>909</v>
      </c>
      <c r="E571" s="6" t="s">
        <v>930</v>
      </c>
      <c r="F571" s="6" t="s">
        <v>439</v>
      </c>
      <c r="G571" s="51">
        <v>0.35508099999999998</v>
      </c>
      <c r="H571" s="6">
        <v>2022</v>
      </c>
      <c r="I571" s="6" t="s">
        <v>4472</v>
      </c>
      <c r="J571" s="6" t="s">
        <v>627</v>
      </c>
      <c r="K571" s="51">
        <v>0</v>
      </c>
      <c r="L571" s="6" t="s">
        <v>4472</v>
      </c>
      <c r="M571" s="6" t="s">
        <v>627</v>
      </c>
      <c r="N571" s="6">
        <v>3</v>
      </c>
      <c r="O571" s="6" t="s">
        <v>402</v>
      </c>
      <c r="P571" s="6" t="s">
        <v>402</v>
      </c>
    </row>
    <row r="572" spans="2:16" ht="23.15" customHeight="1">
      <c r="B572" s="109" t="s">
        <v>1438</v>
      </c>
      <c r="C572" s="109" t="s">
        <v>438</v>
      </c>
      <c r="D572" s="6" t="s">
        <v>909</v>
      </c>
      <c r="E572" s="6" t="s">
        <v>930</v>
      </c>
      <c r="F572" s="6" t="s">
        <v>2486</v>
      </c>
      <c r="G572" s="51">
        <v>2.7640000000000001E-2</v>
      </c>
      <c r="H572" s="6">
        <v>2022</v>
      </c>
      <c r="I572" s="6" t="s">
        <v>4470</v>
      </c>
      <c r="J572" s="6" t="s">
        <v>4477</v>
      </c>
      <c r="K572" s="51">
        <v>0</v>
      </c>
      <c r="L572" s="6" t="s">
        <v>4470</v>
      </c>
      <c r="M572" s="6" t="s">
        <v>4477</v>
      </c>
      <c r="N572" s="6">
        <v>3</v>
      </c>
      <c r="O572" s="6" t="s">
        <v>402</v>
      </c>
      <c r="P572" s="6" t="s">
        <v>402</v>
      </c>
    </row>
    <row r="573" spans="2:16" ht="23.15" customHeight="1">
      <c r="B573" s="109" t="s">
        <v>1438</v>
      </c>
      <c r="C573" s="109" t="s">
        <v>438</v>
      </c>
      <c r="D573" s="6" t="s">
        <v>909</v>
      </c>
      <c r="E573" s="6" t="s">
        <v>930</v>
      </c>
      <c r="F573" s="6" t="s">
        <v>443</v>
      </c>
      <c r="G573" s="51">
        <v>6.1830999999999997E-2</v>
      </c>
      <c r="H573" s="6">
        <v>2022</v>
      </c>
      <c r="I573" s="6" t="s">
        <v>4442</v>
      </c>
      <c r="J573" s="6" t="s">
        <v>627</v>
      </c>
      <c r="K573" s="51">
        <v>0</v>
      </c>
      <c r="L573" s="6" t="s">
        <v>4442</v>
      </c>
      <c r="M573" s="6" t="s">
        <v>627</v>
      </c>
      <c r="N573" s="6">
        <v>3</v>
      </c>
      <c r="O573" s="6" t="s">
        <v>402</v>
      </c>
      <c r="P573" s="6" t="s">
        <v>402</v>
      </c>
    </row>
    <row r="574" spans="2:16" ht="23.15" customHeight="1">
      <c r="B574" s="109" t="s">
        <v>1438</v>
      </c>
      <c r="C574" s="109" t="s">
        <v>438</v>
      </c>
      <c r="D574" s="6" t="s">
        <v>909</v>
      </c>
      <c r="E574" s="6" t="s">
        <v>930</v>
      </c>
      <c r="F574" s="6" t="s">
        <v>443</v>
      </c>
      <c r="G574" s="51">
        <v>4.4790000000000003E-2</v>
      </c>
      <c r="H574" s="6">
        <v>2022</v>
      </c>
      <c r="I574" s="6" t="s">
        <v>4455</v>
      </c>
      <c r="J574" s="6" t="s">
        <v>627</v>
      </c>
      <c r="K574" s="51">
        <v>0</v>
      </c>
      <c r="L574" s="6" t="s">
        <v>4455</v>
      </c>
      <c r="M574" s="6" t="s">
        <v>627</v>
      </c>
      <c r="N574" s="6">
        <v>3</v>
      </c>
      <c r="O574" s="6" t="s">
        <v>402</v>
      </c>
      <c r="P574" s="6" t="s">
        <v>402</v>
      </c>
    </row>
    <row r="575" spans="2:16" ht="23.15" customHeight="1">
      <c r="B575" s="109" t="s">
        <v>1438</v>
      </c>
      <c r="C575" s="109" t="s">
        <v>438</v>
      </c>
      <c r="D575" s="6" t="s">
        <v>909</v>
      </c>
      <c r="E575" s="6" t="s">
        <v>930</v>
      </c>
      <c r="F575" s="6" t="s">
        <v>443</v>
      </c>
      <c r="G575" s="51">
        <v>3.7664000000000003E-2</v>
      </c>
      <c r="H575" s="6">
        <v>2022</v>
      </c>
      <c r="I575" s="6" t="s">
        <v>4455</v>
      </c>
      <c r="J575" s="6" t="s">
        <v>627</v>
      </c>
      <c r="K575" s="51">
        <v>0</v>
      </c>
      <c r="L575" s="6" t="s">
        <v>4455</v>
      </c>
      <c r="M575" s="6" t="s">
        <v>627</v>
      </c>
      <c r="N575" s="6">
        <v>3</v>
      </c>
      <c r="O575" s="6" t="s">
        <v>402</v>
      </c>
      <c r="P575" s="6" t="s">
        <v>402</v>
      </c>
    </row>
    <row r="576" spans="2:16" ht="23.15" customHeight="1">
      <c r="B576" s="109" t="s">
        <v>1438</v>
      </c>
      <c r="C576" s="109" t="s">
        <v>438</v>
      </c>
      <c r="D576" s="6" t="s">
        <v>909</v>
      </c>
      <c r="E576" s="6" t="s">
        <v>930</v>
      </c>
      <c r="F576" s="6" t="s">
        <v>443</v>
      </c>
      <c r="G576" s="51">
        <v>0</v>
      </c>
      <c r="H576" s="6">
        <v>2022</v>
      </c>
      <c r="I576" s="6" t="s">
        <v>4455</v>
      </c>
      <c r="J576" s="6" t="s">
        <v>627</v>
      </c>
      <c r="K576" s="51">
        <v>0</v>
      </c>
      <c r="L576" s="6" t="s">
        <v>4455</v>
      </c>
      <c r="M576" s="6" t="s">
        <v>627</v>
      </c>
      <c r="N576" s="6">
        <v>3</v>
      </c>
      <c r="O576" s="6" t="s">
        <v>402</v>
      </c>
      <c r="P576" s="6" t="s">
        <v>402</v>
      </c>
    </row>
    <row r="577" spans="2:16" ht="23.15" customHeight="1">
      <c r="B577" s="109" t="s">
        <v>1438</v>
      </c>
      <c r="C577" s="109" t="s">
        <v>438</v>
      </c>
      <c r="D577" s="6" t="s">
        <v>909</v>
      </c>
      <c r="E577" s="6" t="s">
        <v>930</v>
      </c>
      <c r="F577" s="6" t="s">
        <v>446</v>
      </c>
      <c r="G577" s="51">
        <v>3.2719999999999999E-2</v>
      </c>
      <c r="H577" s="6">
        <v>2022</v>
      </c>
      <c r="I577" s="6" t="s">
        <v>4463</v>
      </c>
      <c r="J577" s="6" t="s">
        <v>4453</v>
      </c>
      <c r="K577" s="51">
        <v>0</v>
      </c>
      <c r="L577" s="6" t="s">
        <v>4463</v>
      </c>
      <c r="M577" s="6" t="s">
        <v>4453</v>
      </c>
      <c r="N577" s="6">
        <v>3</v>
      </c>
      <c r="O577" s="6" t="s">
        <v>402</v>
      </c>
      <c r="P577" s="6" t="s">
        <v>402</v>
      </c>
    </row>
    <row r="578" spans="2:16" ht="23.15" customHeight="1">
      <c r="B578" s="109" t="s">
        <v>1438</v>
      </c>
      <c r="C578" s="109" t="s">
        <v>438</v>
      </c>
      <c r="D578" s="6" t="s">
        <v>909</v>
      </c>
      <c r="E578" s="6" t="s">
        <v>930</v>
      </c>
      <c r="F578" s="6" t="s">
        <v>441</v>
      </c>
      <c r="G578" s="51">
        <v>1.1709999999999999E-3</v>
      </c>
      <c r="H578" s="6">
        <v>2022</v>
      </c>
      <c r="I578" s="6" t="s">
        <v>4470</v>
      </c>
      <c r="J578" s="6" t="s">
        <v>4477</v>
      </c>
      <c r="K578" s="51">
        <v>0</v>
      </c>
      <c r="L578" s="6" t="s">
        <v>4470</v>
      </c>
      <c r="M578" s="6" t="s">
        <v>4477</v>
      </c>
      <c r="N578" s="6">
        <v>3</v>
      </c>
      <c r="O578" s="6" t="s">
        <v>402</v>
      </c>
      <c r="P578" s="6" t="s">
        <v>402</v>
      </c>
    </row>
    <row r="579" spans="2:16" ht="23.15" customHeight="1">
      <c r="B579" s="109" t="s">
        <v>1438</v>
      </c>
      <c r="C579" s="109" t="s">
        <v>438</v>
      </c>
      <c r="D579" s="6" t="s">
        <v>909</v>
      </c>
      <c r="E579" s="6" t="s">
        <v>930</v>
      </c>
      <c r="F579" s="6" t="s">
        <v>441</v>
      </c>
      <c r="G579" s="51">
        <v>1.317E-3</v>
      </c>
      <c r="H579" s="6">
        <v>2022</v>
      </c>
      <c r="I579" s="6" t="s">
        <v>4470</v>
      </c>
      <c r="J579" s="6" t="s">
        <v>4477</v>
      </c>
      <c r="K579" s="51">
        <v>0</v>
      </c>
      <c r="L579" s="6" t="s">
        <v>4470</v>
      </c>
      <c r="M579" s="6" t="s">
        <v>4477</v>
      </c>
      <c r="N579" s="6">
        <v>3</v>
      </c>
      <c r="O579" s="6" t="s">
        <v>402</v>
      </c>
      <c r="P579" s="6" t="s">
        <v>402</v>
      </c>
    </row>
    <row r="580" spans="2:16" ht="23.15" customHeight="1">
      <c r="B580" s="109" t="s">
        <v>1438</v>
      </c>
      <c r="C580" s="109" t="s">
        <v>438</v>
      </c>
      <c r="D580" s="6" t="s">
        <v>909</v>
      </c>
      <c r="E580" s="6" t="s">
        <v>930</v>
      </c>
      <c r="F580" s="6" t="s">
        <v>439</v>
      </c>
      <c r="G580" s="51">
        <v>0.56953200000000004</v>
      </c>
      <c r="H580" s="6">
        <v>2022</v>
      </c>
      <c r="I580" s="6" t="s">
        <v>4442</v>
      </c>
      <c r="J580" s="6" t="s">
        <v>627</v>
      </c>
      <c r="K580" s="51">
        <v>0</v>
      </c>
      <c r="L580" s="6" t="s">
        <v>4442</v>
      </c>
      <c r="M580" s="6" t="s">
        <v>627</v>
      </c>
      <c r="N580" s="6">
        <v>3</v>
      </c>
      <c r="O580" s="6" t="s">
        <v>402</v>
      </c>
      <c r="P580" s="6" t="s">
        <v>402</v>
      </c>
    </row>
    <row r="581" spans="2:16" ht="23.15" customHeight="1">
      <c r="B581" s="109" t="s">
        <v>1438</v>
      </c>
      <c r="C581" s="109" t="s">
        <v>438</v>
      </c>
      <c r="D581" s="6" t="s">
        <v>909</v>
      </c>
      <c r="E581" s="6" t="s">
        <v>930</v>
      </c>
      <c r="F581" s="6" t="s">
        <v>439</v>
      </c>
      <c r="G581" s="51">
        <v>0.51830600000000004</v>
      </c>
      <c r="H581" s="6">
        <v>2022</v>
      </c>
      <c r="I581" s="6" t="s">
        <v>4442</v>
      </c>
      <c r="J581" s="6" t="s">
        <v>627</v>
      </c>
      <c r="K581" s="51">
        <v>0</v>
      </c>
      <c r="L581" s="6" t="s">
        <v>4442</v>
      </c>
      <c r="M581" s="6" t="s">
        <v>627</v>
      </c>
      <c r="N581" s="6">
        <v>3</v>
      </c>
      <c r="O581" s="6" t="s">
        <v>402</v>
      </c>
      <c r="P581" s="6" t="s">
        <v>402</v>
      </c>
    </row>
    <row r="582" spans="2:16" ht="23.15" customHeight="1">
      <c r="B582" s="109" t="s">
        <v>1438</v>
      </c>
      <c r="C582" s="109" t="s">
        <v>438</v>
      </c>
      <c r="D582" s="6" t="s">
        <v>909</v>
      </c>
      <c r="E582" s="6" t="s">
        <v>930</v>
      </c>
      <c r="F582" s="6" t="s">
        <v>439</v>
      </c>
      <c r="G582" s="51">
        <v>0.57815300000000003</v>
      </c>
      <c r="H582" s="6">
        <v>2022</v>
      </c>
      <c r="I582" s="6" t="s">
        <v>4442</v>
      </c>
      <c r="J582" s="6" t="s">
        <v>627</v>
      </c>
      <c r="K582" s="51">
        <v>0</v>
      </c>
      <c r="L582" s="6" t="s">
        <v>4442</v>
      </c>
      <c r="M582" s="6" t="s">
        <v>627</v>
      </c>
      <c r="N582" s="6">
        <v>3</v>
      </c>
      <c r="O582" s="6" t="s">
        <v>402</v>
      </c>
      <c r="P582" s="6" t="s">
        <v>402</v>
      </c>
    </row>
    <row r="583" spans="2:16" ht="23.15" customHeight="1">
      <c r="B583" s="109" t="s">
        <v>1438</v>
      </c>
      <c r="C583" s="109" t="s">
        <v>438</v>
      </c>
      <c r="D583" s="6" t="s">
        <v>909</v>
      </c>
      <c r="E583" s="6" t="s">
        <v>930</v>
      </c>
      <c r="F583" s="6" t="s">
        <v>2486</v>
      </c>
      <c r="G583" s="51">
        <v>4.9487000000000003E-2</v>
      </c>
      <c r="H583" s="6">
        <v>2022</v>
      </c>
      <c r="I583" s="6" t="s">
        <v>4475</v>
      </c>
      <c r="J583" s="6" t="s">
        <v>627</v>
      </c>
      <c r="K583" s="51">
        <v>0</v>
      </c>
      <c r="L583" s="6" t="s">
        <v>4475</v>
      </c>
      <c r="M583" s="6" t="s">
        <v>627</v>
      </c>
      <c r="N583" s="6">
        <v>3</v>
      </c>
      <c r="O583" s="6" t="s">
        <v>402</v>
      </c>
      <c r="P583" s="6" t="s">
        <v>402</v>
      </c>
    </row>
    <row r="584" spans="2:16" ht="23.15" customHeight="1">
      <c r="B584" s="109" t="s">
        <v>1438</v>
      </c>
      <c r="C584" s="109" t="s">
        <v>438</v>
      </c>
      <c r="D584" s="6" t="s">
        <v>909</v>
      </c>
      <c r="E584" s="6" t="s">
        <v>930</v>
      </c>
      <c r="F584" s="6" t="s">
        <v>465</v>
      </c>
      <c r="G584" s="51">
        <v>1.3122100000000001</v>
      </c>
      <c r="H584" s="6">
        <v>2022</v>
      </c>
      <c r="I584" s="6" t="s">
        <v>4448</v>
      </c>
      <c r="J584" s="6" t="s">
        <v>4438</v>
      </c>
      <c r="K584" s="51">
        <v>0</v>
      </c>
      <c r="L584" s="6" t="s">
        <v>4448</v>
      </c>
      <c r="M584" s="6" t="s">
        <v>4438</v>
      </c>
      <c r="N584" s="6">
        <v>3</v>
      </c>
      <c r="O584" s="6" t="s">
        <v>402</v>
      </c>
      <c r="P584" s="6" t="s">
        <v>402</v>
      </c>
    </row>
    <row r="585" spans="2:16" ht="23.15" customHeight="1">
      <c r="B585" s="109" t="s">
        <v>1438</v>
      </c>
      <c r="C585" s="109" t="s">
        <v>438</v>
      </c>
      <c r="D585" s="6" t="s">
        <v>909</v>
      </c>
      <c r="E585" s="6" t="s">
        <v>930</v>
      </c>
      <c r="F585" s="6" t="s">
        <v>465</v>
      </c>
      <c r="G585" s="51">
        <v>0.41</v>
      </c>
      <c r="H585" s="6">
        <v>2022</v>
      </c>
      <c r="I585" s="6" t="s">
        <v>4446</v>
      </c>
      <c r="J585" s="6" t="s">
        <v>4438</v>
      </c>
      <c r="K585" s="51">
        <v>0</v>
      </c>
      <c r="L585" s="6" t="s">
        <v>4446</v>
      </c>
      <c r="M585" s="6" t="s">
        <v>4438</v>
      </c>
      <c r="N585" s="6">
        <v>3</v>
      </c>
      <c r="O585" s="6" t="s">
        <v>402</v>
      </c>
      <c r="P585" s="6" t="s">
        <v>402</v>
      </c>
    </row>
    <row r="586" spans="2:16" ht="23.15" customHeight="1">
      <c r="B586" s="109" t="s">
        <v>1438</v>
      </c>
      <c r="C586" s="109" t="s">
        <v>438</v>
      </c>
      <c r="D586" s="6" t="s">
        <v>909</v>
      </c>
      <c r="E586" s="6" t="s">
        <v>930</v>
      </c>
      <c r="F586" s="6" t="s">
        <v>465</v>
      </c>
      <c r="G586" s="51">
        <v>0.77</v>
      </c>
      <c r="H586" s="6">
        <v>2022</v>
      </c>
      <c r="I586" s="6" t="s">
        <v>4448</v>
      </c>
      <c r="J586" s="6" t="s">
        <v>4438</v>
      </c>
      <c r="K586" s="51">
        <v>0</v>
      </c>
      <c r="L586" s="6" t="s">
        <v>4448</v>
      </c>
      <c r="M586" s="6" t="s">
        <v>4438</v>
      </c>
      <c r="N586" s="6">
        <v>3</v>
      </c>
      <c r="O586" s="6" t="s">
        <v>402</v>
      </c>
      <c r="P586" s="6" t="s">
        <v>402</v>
      </c>
    </row>
    <row r="587" spans="2:16" ht="23.15" customHeight="1">
      <c r="B587" s="109" t="s">
        <v>1438</v>
      </c>
      <c r="C587" s="109" t="s">
        <v>438</v>
      </c>
      <c r="D587" s="6" t="s">
        <v>909</v>
      </c>
      <c r="E587" s="6" t="s">
        <v>930</v>
      </c>
      <c r="F587" s="6" t="s">
        <v>465</v>
      </c>
      <c r="G587" s="51">
        <v>7.7999999999999996E-3</v>
      </c>
      <c r="H587" s="6">
        <v>2022</v>
      </c>
      <c r="I587" s="6" t="s">
        <v>4446</v>
      </c>
      <c r="J587" s="6" t="s">
        <v>4438</v>
      </c>
      <c r="K587" s="51">
        <v>0</v>
      </c>
      <c r="L587" s="6" t="s">
        <v>4446</v>
      </c>
      <c r="M587" s="6" t="s">
        <v>4438</v>
      </c>
      <c r="N587" s="6">
        <v>3</v>
      </c>
      <c r="O587" s="6" t="s">
        <v>402</v>
      </c>
      <c r="P587" s="6" t="s">
        <v>402</v>
      </c>
    </row>
    <row r="588" spans="2:16" ht="23.15" customHeight="1">
      <c r="B588" s="109" t="s">
        <v>1438</v>
      </c>
      <c r="C588" s="109" t="s">
        <v>438</v>
      </c>
      <c r="D588" s="6" t="s">
        <v>909</v>
      </c>
      <c r="E588" s="6" t="s">
        <v>930</v>
      </c>
      <c r="F588" s="6" t="s">
        <v>465</v>
      </c>
      <c r="G588" s="51">
        <v>7.7999999999999996E-3</v>
      </c>
      <c r="H588" s="6">
        <v>2022</v>
      </c>
      <c r="I588" s="6" t="s">
        <v>4448</v>
      </c>
      <c r="J588" s="6" t="s">
        <v>4453</v>
      </c>
      <c r="K588" s="51">
        <v>0</v>
      </c>
      <c r="L588" s="6" t="s">
        <v>4448</v>
      </c>
      <c r="M588" s="6" t="s">
        <v>4453</v>
      </c>
      <c r="N588" s="6">
        <v>3</v>
      </c>
      <c r="O588" s="6" t="s">
        <v>402</v>
      </c>
      <c r="P588" s="6" t="s">
        <v>402</v>
      </c>
    </row>
    <row r="589" spans="2:16" ht="23.15" customHeight="1">
      <c r="B589" s="109" t="s">
        <v>1438</v>
      </c>
      <c r="C589" s="109" t="s">
        <v>438</v>
      </c>
      <c r="D589" s="6" t="s">
        <v>909</v>
      </c>
      <c r="E589" s="6" t="s">
        <v>930</v>
      </c>
      <c r="F589" s="6" t="s">
        <v>465</v>
      </c>
      <c r="G589" s="51">
        <v>1.9499999999999999E-3</v>
      </c>
      <c r="H589" s="6">
        <v>2022</v>
      </c>
      <c r="I589" s="6" t="s">
        <v>4446</v>
      </c>
      <c r="J589" s="6" t="s">
        <v>4438</v>
      </c>
      <c r="K589" s="51">
        <v>0</v>
      </c>
      <c r="L589" s="6" t="s">
        <v>4446</v>
      </c>
      <c r="M589" s="6" t="s">
        <v>4438</v>
      </c>
      <c r="N589" s="6">
        <v>3</v>
      </c>
      <c r="O589" s="6" t="s">
        <v>402</v>
      </c>
      <c r="P589" s="6" t="s">
        <v>402</v>
      </c>
    </row>
    <row r="590" spans="2:16" ht="23.15" customHeight="1">
      <c r="B590" s="109" t="s">
        <v>1438</v>
      </c>
      <c r="C590" s="109" t="s">
        <v>438</v>
      </c>
      <c r="D590" s="6" t="s">
        <v>909</v>
      </c>
      <c r="E590" s="6" t="s">
        <v>930</v>
      </c>
      <c r="F590" s="6" t="s">
        <v>465</v>
      </c>
      <c r="G590" s="51">
        <v>1.9499999999999999E-3</v>
      </c>
      <c r="H590" s="6">
        <v>2022</v>
      </c>
      <c r="I590" s="6" t="s">
        <v>4448</v>
      </c>
      <c r="J590" s="6" t="s">
        <v>4438</v>
      </c>
      <c r="K590" s="51">
        <v>0</v>
      </c>
      <c r="L590" s="6" t="s">
        <v>4448</v>
      </c>
      <c r="M590" s="6" t="s">
        <v>4438</v>
      </c>
      <c r="N590" s="6">
        <v>3</v>
      </c>
      <c r="O590" s="6" t="s">
        <v>402</v>
      </c>
      <c r="P590" s="6" t="s">
        <v>402</v>
      </c>
    </row>
    <row r="591" spans="2:16" ht="23.15" customHeight="1">
      <c r="B591" s="109" t="s">
        <v>1438</v>
      </c>
      <c r="C591" s="109" t="s">
        <v>438</v>
      </c>
      <c r="D591" s="6" t="s">
        <v>909</v>
      </c>
      <c r="E591" s="6" t="s">
        <v>930</v>
      </c>
      <c r="F591" s="6" t="s">
        <v>439</v>
      </c>
      <c r="G591" s="51">
        <v>0</v>
      </c>
      <c r="H591" s="6">
        <v>2022</v>
      </c>
      <c r="I591" s="6" t="s">
        <v>4442</v>
      </c>
      <c r="J591" s="6" t="s">
        <v>4478</v>
      </c>
      <c r="K591" s="51">
        <v>8.7176000000000003E-2</v>
      </c>
      <c r="L591" s="6" t="s">
        <v>4442</v>
      </c>
      <c r="M591" s="6" t="s">
        <v>4478</v>
      </c>
      <c r="N591" s="6">
        <v>3</v>
      </c>
      <c r="O591" s="6" t="s">
        <v>402</v>
      </c>
      <c r="P591" s="6" t="s">
        <v>402</v>
      </c>
    </row>
    <row r="592" spans="2:16" ht="23.15" customHeight="1">
      <c r="B592" s="109" t="s">
        <v>1438</v>
      </c>
      <c r="C592" s="109" t="s">
        <v>438</v>
      </c>
      <c r="D592" s="6" t="s">
        <v>909</v>
      </c>
      <c r="E592" s="6" t="s">
        <v>930</v>
      </c>
      <c r="F592" s="6" t="s">
        <v>439</v>
      </c>
      <c r="G592" s="51">
        <v>0</v>
      </c>
      <c r="H592" s="6">
        <v>2022</v>
      </c>
      <c r="I592" s="6" t="s">
        <v>4442</v>
      </c>
      <c r="J592" s="6" t="s">
        <v>4478</v>
      </c>
      <c r="K592" s="51">
        <v>0.23801</v>
      </c>
      <c r="L592" s="6" t="s">
        <v>4442</v>
      </c>
      <c r="M592" s="6" t="s">
        <v>4478</v>
      </c>
      <c r="N592" s="6">
        <v>3</v>
      </c>
      <c r="O592" s="6" t="s">
        <v>402</v>
      </c>
      <c r="P592" s="6" t="s">
        <v>402</v>
      </c>
    </row>
    <row r="593" spans="2:16" ht="23.15" customHeight="1">
      <c r="B593" s="109" t="s">
        <v>1438</v>
      </c>
      <c r="C593" s="109" t="s">
        <v>438</v>
      </c>
      <c r="D593" s="6" t="s">
        <v>909</v>
      </c>
      <c r="E593" s="6" t="s">
        <v>930</v>
      </c>
      <c r="F593" s="6" t="s">
        <v>439</v>
      </c>
      <c r="G593" s="51">
        <v>0</v>
      </c>
      <c r="H593" s="6">
        <v>2022</v>
      </c>
      <c r="I593" s="6" t="s">
        <v>4442</v>
      </c>
      <c r="J593" s="6" t="s">
        <v>4478</v>
      </c>
      <c r="K593" s="51">
        <v>0.227825</v>
      </c>
      <c r="L593" s="6" t="s">
        <v>4442</v>
      </c>
      <c r="M593" s="6" t="s">
        <v>4478</v>
      </c>
      <c r="N593" s="6">
        <v>3</v>
      </c>
      <c r="O593" s="6" t="s">
        <v>402</v>
      </c>
      <c r="P593" s="6" t="s">
        <v>402</v>
      </c>
    </row>
    <row r="594" spans="2:16" ht="23.15" customHeight="1">
      <c r="B594" s="109" t="s">
        <v>1438</v>
      </c>
      <c r="C594" s="109" t="s">
        <v>438</v>
      </c>
      <c r="D594" s="6" t="s">
        <v>909</v>
      </c>
      <c r="E594" s="6" t="s">
        <v>930</v>
      </c>
      <c r="F594" s="6" t="s">
        <v>439</v>
      </c>
      <c r="G594" s="51">
        <v>0</v>
      </c>
      <c r="H594" s="6">
        <v>2022</v>
      </c>
      <c r="I594" s="6" t="s">
        <v>4442</v>
      </c>
      <c r="J594" s="6" t="s">
        <v>4478</v>
      </c>
      <c r="K594" s="51">
        <v>0.52787600000000001</v>
      </c>
      <c r="L594" s="6" t="s">
        <v>4442</v>
      </c>
      <c r="M594" s="6" t="s">
        <v>4478</v>
      </c>
      <c r="N594" s="6">
        <v>3</v>
      </c>
      <c r="O594" s="6" t="s">
        <v>402</v>
      </c>
      <c r="P594" s="6" t="s">
        <v>402</v>
      </c>
    </row>
    <row r="595" spans="2:16" ht="23.15" customHeight="1">
      <c r="B595" s="109" t="s">
        <v>1438</v>
      </c>
      <c r="C595" s="109" t="s">
        <v>438</v>
      </c>
      <c r="D595" s="6" t="s">
        <v>909</v>
      </c>
      <c r="E595" s="6" t="s">
        <v>930</v>
      </c>
      <c r="F595" s="6" t="s">
        <v>439</v>
      </c>
      <c r="G595" s="51">
        <v>0</v>
      </c>
      <c r="H595" s="6">
        <v>2022</v>
      </c>
      <c r="I595" s="6" t="s">
        <v>4442</v>
      </c>
      <c r="J595" s="6" t="s">
        <v>4478</v>
      </c>
      <c r="K595" s="51">
        <v>0.47678500000000001</v>
      </c>
      <c r="L595" s="6" t="s">
        <v>4442</v>
      </c>
      <c r="M595" s="6" t="s">
        <v>4478</v>
      </c>
      <c r="N595" s="6">
        <v>3</v>
      </c>
      <c r="O595" s="6" t="s">
        <v>402</v>
      </c>
      <c r="P595" s="6" t="s">
        <v>402</v>
      </c>
    </row>
    <row r="596" spans="2:16" ht="23.15" customHeight="1">
      <c r="B596" s="109" t="s">
        <v>1438</v>
      </c>
      <c r="C596" s="109" t="s">
        <v>438</v>
      </c>
      <c r="D596" s="6" t="s">
        <v>909</v>
      </c>
      <c r="E596" s="6" t="s">
        <v>930</v>
      </c>
      <c r="F596" s="6" t="s">
        <v>439</v>
      </c>
      <c r="G596" s="51">
        <v>0</v>
      </c>
      <c r="H596" s="6">
        <v>2022</v>
      </c>
      <c r="I596" s="6" t="s">
        <v>4442</v>
      </c>
      <c r="J596" s="6" t="s">
        <v>4478</v>
      </c>
      <c r="K596" s="51">
        <v>0.52787799999999996</v>
      </c>
      <c r="L596" s="6" t="s">
        <v>4442</v>
      </c>
      <c r="M596" s="6" t="s">
        <v>4478</v>
      </c>
      <c r="N596" s="6">
        <v>3</v>
      </c>
      <c r="O596" s="6" t="s">
        <v>402</v>
      </c>
      <c r="P596" s="6" t="s">
        <v>402</v>
      </c>
    </row>
    <row r="597" spans="2:16" ht="23.15" customHeight="1">
      <c r="B597" s="109" t="s">
        <v>1438</v>
      </c>
      <c r="C597" s="109" t="s">
        <v>438</v>
      </c>
      <c r="D597" s="6" t="s">
        <v>909</v>
      </c>
      <c r="E597" s="6" t="s">
        <v>930</v>
      </c>
      <c r="F597" s="6" t="s">
        <v>465</v>
      </c>
      <c r="G597" s="51">
        <v>0</v>
      </c>
      <c r="H597" s="6">
        <v>2022</v>
      </c>
      <c r="I597" s="6" t="s">
        <v>4446</v>
      </c>
      <c r="J597" s="6" t="s">
        <v>4479</v>
      </c>
      <c r="K597" s="51">
        <v>0.400918</v>
      </c>
      <c r="L597" s="6" t="s">
        <v>4446</v>
      </c>
      <c r="M597" s="6" t="s">
        <v>4479</v>
      </c>
      <c r="N597" s="6">
        <v>4</v>
      </c>
      <c r="O597" s="6" t="s">
        <v>402</v>
      </c>
      <c r="P597" s="6" t="s">
        <v>402</v>
      </c>
    </row>
    <row r="598" spans="2:16" ht="23.15" customHeight="1">
      <c r="B598" s="109" t="s">
        <v>1438</v>
      </c>
      <c r="C598" s="109" t="s">
        <v>438</v>
      </c>
      <c r="D598" s="6" t="s">
        <v>909</v>
      </c>
      <c r="E598" s="6" t="s">
        <v>930</v>
      </c>
      <c r="F598" s="6" t="s">
        <v>465</v>
      </c>
      <c r="G598" s="51">
        <v>0</v>
      </c>
      <c r="H598" s="6">
        <v>2022</v>
      </c>
      <c r="I598" s="6" t="s">
        <v>4446</v>
      </c>
      <c r="J598" s="6" t="s">
        <v>4479</v>
      </c>
      <c r="K598" s="51">
        <v>0.44214300000000001</v>
      </c>
      <c r="L598" s="6" t="s">
        <v>4446</v>
      </c>
      <c r="M598" s="6" t="s">
        <v>4479</v>
      </c>
      <c r="N598" s="6">
        <v>4</v>
      </c>
      <c r="O598" s="6" t="s">
        <v>402</v>
      </c>
      <c r="P598" s="6" t="s">
        <v>402</v>
      </c>
    </row>
    <row r="599" spans="2:16" ht="23.15" customHeight="1">
      <c r="B599" s="109" t="s">
        <v>1438</v>
      </c>
      <c r="C599" s="109" t="s">
        <v>438</v>
      </c>
      <c r="D599" s="6" t="s">
        <v>909</v>
      </c>
      <c r="E599" s="6" t="s">
        <v>930</v>
      </c>
      <c r="F599" s="6" t="s">
        <v>465</v>
      </c>
      <c r="G599" s="51">
        <v>0</v>
      </c>
      <c r="H599" s="6">
        <v>2022</v>
      </c>
      <c r="I599" s="6" t="s">
        <v>4446</v>
      </c>
      <c r="J599" s="6" t="s">
        <v>4479</v>
      </c>
      <c r="K599" s="51">
        <v>0.42250100000000002</v>
      </c>
      <c r="L599" s="6" t="s">
        <v>4446</v>
      </c>
      <c r="M599" s="6" t="s">
        <v>4479</v>
      </c>
      <c r="N599" s="6">
        <v>4</v>
      </c>
      <c r="O599" s="6" t="s">
        <v>402</v>
      </c>
      <c r="P599" s="6" t="s">
        <v>402</v>
      </c>
    </row>
    <row r="600" spans="2:16" ht="23.15" customHeight="1">
      <c r="B600" s="109" t="s">
        <v>1438</v>
      </c>
      <c r="C600" s="109" t="s">
        <v>438</v>
      </c>
      <c r="D600" s="6" t="s">
        <v>909</v>
      </c>
      <c r="E600" s="6" t="s">
        <v>930</v>
      </c>
      <c r="F600" s="6" t="s">
        <v>465</v>
      </c>
      <c r="G600" s="51">
        <v>0</v>
      </c>
      <c r="H600" s="6">
        <v>2022</v>
      </c>
      <c r="I600" s="6" t="s">
        <v>4446</v>
      </c>
      <c r="J600" s="6" t="s">
        <v>4479</v>
      </c>
      <c r="K600" s="51">
        <v>0.13047300000000001</v>
      </c>
      <c r="L600" s="6" t="s">
        <v>4446</v>
      </c>
      <c r="M600" s="6" t="s">
        <v>4479</v>
      </c>
      <c r="N600" s="6">
        <v>4</v>
      </c>
      <c r="O600" s="6" t="s">
        <v>402</v>
      </c>
      <c r="P600" s="6" t="s">
        <v>402</v>
      </c>
    </row>
    <row r="601" spans="2:16" ht="23.15" customHeight="1">
      <c r="B601" s="109" t="s">
        <v>1438</v>
      </c>
      <c r="C601" s="109" t="s">
        <v>438</v>
      </c>
      <c r="D601" s="6" t="s">
        <v>909</v>
      </c>
      <c r="E601" s="6" t="s">
        <v>930</v>
      </c>
      <c r="F601" s="6" t="s">
        <v>439</v>
      </c>
      <c r="G601" s="51">
        <v>0</v>
      </c>
      <c r="H601" s="6">
        <v>2022</v>
      </c>
      <c r="I601" s="6" t="s">
        <v>4442</v>
      </c>
      <c r="J601" s="6" t="s">
        <v>4478</v>
      </c>
      <c r="K601" s="51">
        <v>0.48391000000000001</v>
      </c>
      <c r="L601" s="6" t="s">
        <v>4442</v>
      </c>
      <c r="M601" s="6" t="s">
        <v>4478</v>
      </c>
      <c r="N601" s="6">
        <v>3</v>
      </c>
      <c r="O601" s="6" t="s">
        <v>402</v>
      </c>
      <c r="P601" s="6" t="s">
        <v>402</v>
      </c>
    </row>
    <row r="602" spans="2:16" ht="23.15" customHeight="1">
      <c r="B602" s="109" t="s">
        <v>1438</v>
      </c>
      <c r="C602" s="109" t="s">
        <v>438</v>
      </c>
      <c r="D602" s="6" t="s">
        <v>909</v>
      </c>
      <c r="E602" s="6" t="s">
        <v>930</v>
      </c>
      <c r="F602" s="6" t="s">
        <v>439</v>
      </c>
      <c r="G602" s="51">
        <v>0</v>
      </c>
      <c r="H602" s="6">
        <v>2022</v>
      </c>
      <c r="I602" s="6" t="s">
        <v>4442</v>
      </c>
      <c r="J602" s="6" t="s">
        <v>4478</v>
      </c>
      <c r="K602" s="51">
        <v>0.33556000000000002</v>
      </c>
      <c r="L602" s="6" t="s">
        <v>4442</v>
      </c>
      <c r="M602" s="6" t="s">
        <v>4478</v>
      </c>
      <c r="N602" s="6">
        <v>3</v>
      </c>
      <c r="O602" s="6" t="s">
        <v>402</v>
      </c>
      <c r="P602" s="6" t="s">
        <v>402</v>
      </c>
    </row>
    <row r="603" spans="2:16" ht="23.15" customHeight="1">
      <c r="B603" s="109" t="s">
        <v>1438</v>
      </c>
      <c r="C603" s="109" t="s">
        <v>438</v>
      </c>
      <c r="D603" s="6" t="s">
        <v>909</v>
      </c>
      <c r="E603" s="6" t="s">
        <v>930</v>
      </c>
      <c r="F603" s="6" t="s">
        <v>439</v>
      </c>
      <c r="G603" s="51">
        <v>0</v>
      </c>
      <c r="H603" s="6">
        <v>2022</v>
      </c>
      <c r="I603" s="6" t="s">
        <v>4442</v>
      </c>
      <c r="J603" s="6" t="s">
        <v>4478</v>
      </c>
      <c r="K603" s="51">
        <v>0.462341</v>
      </c>
      <c r="L603" s="6" t="s">
        <v>4442</v>
      </c>
      <c r="M603" s="6" t="s">
        <v>4478</v>
      </c>
      <c r="N603" s="6">
        <v>3</v>
      </c>
      <c r="O603" s="6" t="s">
        <v>402</v>
      </c>
      <c r="P603" s="6" t="s">
        <v>402</v>
      </c>
    </row>
    <row r="604" spans="2:16" ht="23.15" customHeight="1">
      <c r="B604" s="109" t="s">
        <v>1438</v>
      </c>
      <c r="C604" s="109" t="s">
        <v>438</v>
      </c>
      <c r="D604" s="6" t="s">
        <v>909</v>
      </c>
      <c r="E604" s="6" t="s">
        <v>930</v>
      </c>
      <c r="F604" s="6" t="s">
        <v>439</v>
      </c>
      <c r="G604" s="51">
        <v>0</v>
      </c>
      <c r="H604" s="6">
        <v>2022</v>
      </c>
      <c r="I604" s="6" t="s">
        <v>4442</v>
      </c>
      <c r="J604" s="6" t="s">
        <v>4478</v>
      </c>
      <c r="K604" s="51">
        <v>1.1495E-2</v>
      </c>
      <c r="L604" s="6" t="s">
        <v>4442</v>
      </c>
      <c r="M604" s="6" t="s">
        <v>4478</v>
      </c>
      <c r="N604" s="6">
        <v>3</v>
      </c>
      <c r="O604" s="6" t="s">
        <v>402</v>
      </c>
      <c r="P604" s="6" t="s">
        <v>402</v>
      </c>
    </row>
    <row r="605" spans="2:16" ht="23.15" customHeight="1">
      <c r="B605" s="109" t="s">
        <v>1438</v>
      </c>
      <c r="C605" s="109" t="s">
        <v>438</v>
      </c>
      <c r="D605" s="6" t="s">
        <v>909</v>
      </c>
      <c r="E605" s="6" t="s">
        <v>930</v>
      </c>
      <c r="F605" s="6" t="s">
        <v>439</v>
      </c>
      <c r="G605" s="51">
        <v>0</v>
      </c>
      <c r="H605" s="6">
        <v>2022</v>
      </c>
      <c r="I605" s="6" t="s">
        <v>4442</v>
      </c>
      <c r="J605" s="6" t="s">
        <v>4478</v>
      </c>
      <c r="K605" s="51">
        <v>0.14968400000000001</v>
      </c>
      <c r="L605" s="6" t="s">
        <v>4442</v>
      </c>
      <c r="M605" s="6" t="s">
        <v>4478</v>
      </c>
      <c r="N605" s="6">
        <v>3</v>
      </c>
      <c r="O605" s="6" t="s">
        <v>402</v>
      </c>
      <c r="P605" s="6" t="s">
        <v>402</v>
      </c>
    </row>
    <row r="606" spans="2:16" ht="23.15" customHeight="1">
      <c r="B606" s="109" t="s">
        <v>1438</v>
      </c>
      <c r="C606" s="109" t="s">
        <v>438</v>
      </c>
      <c r="D606" s="6" t="s">
        <v>909</v>
      </c>
      <c r="E606" s="6" t="s">
        <v>930</v>
      </c>
      <c r="F606" s="6" t="s">
        <v>439</v>
      </c>
      <c r="G606" s="51">
        <v>0</v>
      </c>
      <c r="H606" s="6">
        <v>2022</v>
      </c>
      <c r="I606" s="6" t="s">
        <v>4442</v>
      </c>
      <c r="J606" s="6" t="s">
        <v>4478</v>
      </c>
      <c r="K606" s="51">
        <v>0.52903699999999998</v>
      </c>
      <c r="L606" s="6" t="s">
        <v>4442</v>
      </c>
      <c r="M606" s="6" t="s">
        <v>4478</v>
      </c>
      <c r="N606" s="6">
        <v>3</v>
      </c>
      <c r="O606" s="6" t="s">
        <v>402</v>
      </c>
      <c r="P606" s="6" t="s">
        <v>402</v>
      </c>
    </row>
    <row r="607" spans="2:16" ht="23.15" customHeight="1">
      <c r="B607" s="109" t="s">
        <v>1438</v>
      </c>
      <c r="C607" s="109" t="s">
        <v>438</v>
      </c>
      <c r="D607" s="6" t="s">
        <v>909</v>
      </c>
      <c r="E607" s="6" t="s">
        <v>930</v>
      </c>
      <c r="F607" s="6" t="s">
        <v>439</v>
      </c>
      <c r="G607" s="51">
        <v>0</v>
      </c>
      <c r="H607" s="6">
        <v>2022</v>
      </c>
      <c r="I607" s="6" t="s">
        <v>4442</v>
      </c>
      <c r="J607" s="6" t="s">
        <v>4478</v>
      </c>
      <c r="K607" s="51">
        <v>0.48173500000000002</v>
      </c>
      <c r="L607" s="6" t="s">
        <v>4442</v>
      </c>
      <c r="M607" s="6" t="s">
        <v>4478</v>
      </c>
      <c r="N607" s="6">
        <v>3</v>
      </c>
      <c r="O607" s="6" t="s">
        <v>402</v>
      </c>
      <c r="P607" s="6" t="s">
        <v>402</v>
      </c>
    </row>
    <row r="608" spans="2:16" ht="23.15" customHeight="1">
      <c r="B608" s="109" t="s">
        <v>1438</v>
      </c>
      <c r="C608" s="109" t="s">
        <v>438</v>
      </c>
      <c r="D608" s="6" t="s">
        <v>909</v>
      </c>
      <c r="E608" s="6" t="s">
        <v>930</v>
      </c>
      <c r="F608" s="6" t="s">
        <v>439</v>
      </c>
      <c r="G608" s="51">
        <v>0</v>
      </c>
      <c r="H608" s="6">
        <v>2022</v>
      </c>
      <c r="I608" s="6" t="s">
        <v>4442</v>
      </c>
      <c r="J608" s="6" t="s">
        <v>4478</v>
      </c>
      <c r="K608" s="51">
        <v>0.53765799999999997</v>
      </c>
      <c r="L608" s="6" t="s">
        <v>4442</v>
      </c>
      <c r="M608" s="6" t="s">
        <v>4478</v>
      </c>
      <c r="N608" s="6">
        <v>3</v>
      </c>
      <c r="O608" s="6" t="s">
        <v>402</v>
      </c>
      <c r="P608" s="6" t="s">
        <v>402</v>
      </c>
    </row>
    <row r="609" spans="2:16" ht="23.15" customHeight="1">
      <c r="B609" s="109" t="s">
        <v>1438</v>
      </c>
      <c r="C609" s="109" t="s">
        <v>438</v>
      </c>
      <c r="D609" s="6" t="s">
        <v>909</v>
      </c>
      <c r="E609" s="6" t="s">
        <v>930</v>
      </c>
      <c r="F609" s="6" t="s">
        <v>465</v>
      </c>
      <c r="G609" s="51">
        <v>0</v>
      </c>
      <c r="H609" s="6">
        <v>2022</v>
      </c>
      <c r="I609" s="6" t="s">
        <v>4446</v>
      </c>
      <c r="J609" s="6" t="s">
        <v>4480</v>
      </c>
      <c r="K609" s="51">
        <v>8.7894E-2</v>
      </c>
      <c r="L609" s="6" t="s">
        <v>4446</v>
      </c>
      <c r="M609" s="6" t="s">
        <v>4480</v>
      </c>
      <c r="N609" s="6">
        <v>3</v>
      </c>
      <c r="O609" s="6" t="s">
        <v>402</v>
      </c>
      <c r="P609" s="6" t="s">
        <v>402</v>
      </c>
    </row>
    <row r="610" spans="2:16" ht="23.15" customHeight="1">
      <c r="B610" s="109" t="s">
        <v>1438</v>
      </c>
      <c r="C610" s="109" t="s">
        <v>438</v>
      </c>
      <c r="D610" s="6" t="s">
        <v>909</v>
      </c>
      <c r="E610" s="6" t="s">
        <v>930</v>
      </c>
      <c r="F610" s="6" t="s">
        <v>465</v>
      </c>
      <c r="G610" s="51">
        <v>0</v>
      </c>
      <c r="H610" s="6">
        <v>2022</v>
      </c>
      <c r="I610" s="6" t="s">
        <v>4446</v>
      </c>
      <c r="J610" s="6" t="s">
        <v>4480</v>
      </c>
      <c r="K610" s="51">
        <v>6.5001000000000003E-2</v>
      </c>
      <c r="L610" s="6" t="s">
        <v>4446</v>
      </c>
      <c r="M610" s="6" t="s">
        <v>4480</v>
      </c>
      <c r="N610" s="6">
        <v>3</v>
      </c>
      <c r="O610" s="6" t="s">
        <v>402</v>
      </c>
      <c r="P610" s="6" t="s">
        <v>402</v>
      </c>
    </row>
    <row r="611" spans="2:16" ht="23.15" customHeight="1">
      <c r="B611" s="109" t="s">
        <v>1438</v>
      </c>
      <c r="C611" s="109" t="s">
        <v>438</v>
      </c>
      <c r="D611" s="6" t="s">
        <v>909</v>
      </c>
      <c r="E611" s="6" t="s">
        <v>930</v>
      </c>
      <c r="F611" s="6" t="s">
        <v>465</v>
      </c>
      <c r="G611" s="51">
        <v>0</v>
      </c>
      <c r="H611" s="6">
        <v>2022</v>
      </c>
      <c r="I611" s="6" t="s">
        <v>4446</v>
      </c>
      <c r="J611" s="6" t="s">
        <v>4480</v>
      </c>
      <c r="K611" s="51">
        <v>2.1575E-2</v>
      </c>
      <c r="L611" s="6" t="s">
        <v>4446</v>
      </c>
      <c r="M611" s="6" t="s">
        <v>4480</v>
      </c>
      <c r="N611" s="6">
        <v>3</v>
      </c>
      <c r="O611" s="6" t="s">
        <v>402</v>
      </c>
      <c r="P611" s="6" t="s">
        <v>402</v>
      </c>
    </row>
    <row r="612" spans="2:16" ht="23.15" customHeight="1">
      <c r="B612" s="109" t="s">
        <v>1438</v>
      </c>
      <c r="C612" s="109" t="s">
        <v>438</v>
      </c>
      <c r="D612" s="6" t="s">
        <v>909</v>
      </c>
      <c r="E612" s="6" t="s">
        <v>930</v>
      </c>
      <c r="F612" s="6" t="s">
        <v>465</v>
      </c>
      <c r="G612" s="51">
        <v>0</v>
      </c>
      <c r="H612" s="6">
        <v>2022</v>
      </c>
      <c r="I612" s="6" t="s">
        <v>4446</v>
      </c>
      <c r="J612" s="6" t="s">
        <v>4480</v>
      </c>
      <c r="K612" s="51">
        <v>6.6870000000000002E-3</v>
      </c>
      <c r="L612" s="6" t="s">
        <v>4446</v>
      </c>
      <c r="M612" s="6" t="s">
        <v>4480</v>
      </c>
      <c r="N612" s="6">
        <v>3</v>
      </c>
      <c r="O612" s="6" t="s">
        <v>402</v>
      </c>
      <c r="P612" s="6" t="s">
        <v>402</v>
      </c>
    </row>
    <row r="613" spans="2:16" ht="23.15" customHeight="1">
      <c r="B613" s="109" t="s">
        <v>1438</v>
      </c>
      <c r="C613" s="109" t="s">
        <v>438</v>
      </c>
      <c r="D613" s="6" t="s">
        <v>909</v>
      </c>
      <c r="E613" s="6" t="s">
        <v>930</v>
      </c>
      <c r="F613" s="6" t="s">
        <v>465</v>
      </c>
      <c r="G613" s="51">
        <v>0</v>
      </c>
      <c r="H613" s="6">
        <v>2022</v>
      </c>
      <c r="I613" s="6" t="s">
        <v>4446</v>
      </c>
      <c r="J613" s="6" t="s">
        <v>4480</v>
      </c>
      <c r="K613" s="51">
        <v>0.11609999999999999</v>
      </c>
      <c r="L613" s="6" t="s">
        <v>4446</v>
      </c>
      <c r="M613" s="6" t="s">
        <v>4480</v>
      </c>
      <c r="N613" s="6">
        <v>3</v>
      </c>
      <c r="O613" s="6" t="s">
        <v>402</v>
      </c>
      <c r="P613" s="6" t="s">
        <v>402</v>
      </c>
    </row>
    <row r="614" spans="2:16" ht="23.15" customHeight="1">
      <c r="B614" s="109" t="s">
        <v>1438</v>
      </c>
      <c r="C614" s="109" t="s">
        <v>438</v>
      </c>
      <c r="D614" s="6" t="s">
        <v>909</v>
      </c>
      <c r="E614" s="6" t="s">
        <v>930</v>
      </c>
      <c r="F614" s="6" t="s">
        <v>465</v>
      </c>
      <c r="G614" s="51">
        <v>0</v>
      </c>
      <c r="H614" s="6">
        <v>2022</v>
      </c>
      <c r="I614" s="6" t="s">
        <v>4446</v>
      </c>
      <c r="J614" s="6" t="s">
        <v>4479</v>
      </c>
      <c r="K614" s="51">
        <v>0.403916</v>
      </c>
      <c r="L614" s="6" t="s">
        <v>4446</v>
      </c>
      <c r="M614" s="6" t="s">
        <v>4479</v>
      </c>
      <c r="N614" s="6">
        <v>4</v>
      </c>
      <c r="O614" s="6" t="s">
        <v>402</v>
      </c>
      <c r="P614" s="6" t="s">
        <v>402</v>
      </c>
    </row>
    <row r="615" spans="2:16" ht="23.15" customHeight="1">
      <c r="B615" s="109" t="s">
        <v>1438</v>
      </c>
      <c r="C615" s="109" t="s">
        <v>438</v>
      </c>
      <c r="D615" s="6" t="s">
        <v>909</v>
      </c>
      <c r="E615" s="6" t="s">
        <v>930</v>
      </c>
      <c r="F615" s="6" t="s">
        <v>465</v>
      </c>
      <c r="G615" s="51">
        <v>0</v>
      </c>
      <c r="H615" s="6">
        <v>2022</v>
      </c>
      <c r="I615" s="6" t="s">
        <v>4446</v>
      </c>
      <c r="J615" s="6" t="s">
        <v>4479</v>
      </c>
      <c r="K615" s="51">
        <v>0.41836200000000001</v>
      </c>
      <c r="L615" s="6" t="s">
        <v>4446</v>
      </c>
      <c r="M615" s="6" t="s">
        <v>4479</v>
      </c>
      <c r="N615" s="6">
        <v>4</v>
      </c>
      <c r="O615" s="6" t="s">
        <v>402</v>
      </c>
      <c r="P615" s="6" t="s">
        <v>402</v>
      </c>
    </row>
    <row r="616" spans="2:16" ht="23.15" customHeight="1">
      <c r="B616" s="109" t="s">
        <v>1438</v>
      </c>
      <c r="C616" s="6" t="s">
        <v>2566</v>
      </c>
      <c r="D616" s="6" t="s">
        <v>909</v>
      </c>
      <c r="E616" s="6" t="s">
        <v>909</v>
      </c>
      <c r="F616" s="6" t="s">
        <v>4481</v>
      </c>
      <c r="G616" s="51">
        <v>0.06</v>
      </c>
      <c r="H616" s="6">
        <v>2025</v>
      </c>
      <c r="I616" s="51" t="s">
        <v>4482</v>
      </c>
      <c r="J616" s="51" t="s">
        <v>4483</v>
      </c>
      <c r="K616" s="51">
        <v>0.06</v>
      </c>
      <c r="L616" s="51" t="s">
        <v>4482</v>
      </c>
      <c r="M616" s="51" t="s">
        <v>4483</v>
      </c>
      <c r="N616" s="6">
        <v>40</v>
      </c>
      <c r="O616" s="6" t="s">
        <v>402</v>
      </c>
      <c r="P616" s="6" t="s">
        <v>402</v>
      </c>
    </row>
    <row r="617" spans="2:16" ht="23.15" customHeight="1">
      <c r="B617" s="109" t="s">
        <v>1438</v>
      </c>
      <c r="C617" s="6" t="s">
        <v>2566</v>
      </c>
      <c r="D617" s="6" t="s">
        <v>909</v>
      </c>
      <c r="E617" s="6" t="s">
        <v>909</v>
      </c>
      <c r="F617" s="109" t="s">
        <v>4484</v>
      </c>
      <c r="G617" s="51">
        <v>0.06</v>
      </c>
      <c r="H617" s="6">
        <v>2025</v>
      </c>
      <c r="I617" s="114" t="s">
        <v>4485</v>
      </c>
      <c r="J617" s="114" t="s">
        <v>4486</v>
      </c>
      <c r="K617" s="51">
        <v>0</v>
      </c>
      <c r="L617" s="114" t="s">
        <v>4485</v>
      </c>
      <c r="M617" s="114" t="s">
        <v>4486</v>
      </c>
      <c r="N617" s="109">
        <v>3</v>
      </c>
      <c r="O617" s="6" t="s">
        <v>402</v>
      </c>
      <c r="P617" s="6" t="s">
        <v>402</v>
      </c>
    </row>
    <row r="618" spans="2:16" ht="23.15" customHeight="1">
      <c r="B618" s="109" t="s">
        <v>1438</v>
      </c>
      <c r="C618" s="6" t="s">
        <v>2566</v>
      </c>
      <c r="D618" s="6" t="s">
        <v>909</v>
      </c>
      <c r="E618" s="6" t="s">
        <v>909</v>
      </c>
      <c r="F618" s="109" t="s">
        <v>4487</v>
      </c>
      <c r="G618" s="51">
        <v>0.06</v>
      </c>
      <c r="H618" s="6">
        <v>2025</v>
      </c>
      <c r="I618" s="114" t="s">
        <v>4488</v>
      </c>
      <c r="J618" s="114" t="s">
        <v>4486</v>
      </c>
      <c r="K618" s="51">
        <v>0</v>
      </c>
      <c r="L618" s="114" t="s">
        <v>4488</v>
      </c>
      <c r="M618" s="114" t="s">
        <v>4486</v>
      </c>
      <c r="N618" s="109">
        <v>6.5</v>
      </c>
      <c r="O618" s="6" t="s">
        <v>402</v>
      </c>
      <c r="P618" s="6" t="s">
        <v>402</v>
      </c>
    </row>
    <row r="619" spans="2:16" ht="23.15" customHeight="1">
      <c r="B619" s="109" t="s">
        <v>1438</v>
      </c>
      <c r="C619" s="6" t="s">
        <v>2566</v>
      </c>
      <c r="D619" s="6" t="s">
        <v>909</v>
      </c>
      <c r="E619" s="6" t="s">
        <v>909</v>
      </c>
      <c r="F619" s="6" t="s">
        <v>4489</v>
      </c>
      <c r="G619" s="51">
        <v>0.06</v>
      </c>
      <c r="H619" s="6">
        <v>2025</v>
      </c>
      <c r="I619" s="51" t="s">
        <v>4485</v>
      </c>
      <c r="J619" s="51" t="s">
        <v>4486</v>
      </c>
      <c r="K619" s="51">
        <v>0</v>
      </c>
      <c r="L619" s="51" t="s">
        <v>4485</v>
      </c>
      <c r="M619" s="51" t="s">
        <v>4486</v>
      </c>
      <c r="N619" s="6">
        <v>5</v>
      </c>
      <c r="O619" s="6" t="s">
        <v>402</v>
      </c>
      <c r="P619" s="6" t="s">
        <v>402</v>
      </c>
    </row>
    <row r="620" spans="2:16" ht="23.15" customHeight="1">
      <c r="B620" s="109" t="s">
        <v>1438</v>
      </c>
      <c r="C620" s="6" t="s">
        <v>2566</v>
      </c>
      <c r="D620" s="6" t="s">
        <v>909</v>
      </c>
      <c r="E620" s="6" t="s">
        <v>909</v>
      </c>
      <c r="F620" s="586" t="s">
        <v>4490</v>
      </c>
      <c r="G620" s="51">
        <v>0.06</v>
      </c>
      <c r="H620" s="6">
        <v>2025</v>
      </c>
      <c r="I620" s="51" t="s">
        <v>4491</v>
      </c>
      <c r="J620" s="51" t="s">
        <v>4492</v>
      </c>
      <c r="K620" s="51">
        <v>0</v>
      </c>
      <c r="L620" s="51" t="s">
        <v>4491</v>
      </c>
      <c r="M620" s="51" t="s">
        <v>4492</v>
      </c>
      <c r="N620" s="6">
        <v>6.5</v>
      </c>
      <c r="O620" s="6" t="s">
        <v>402</v>
      </c>
      <c r="P620" s="6" t="s">
        <v>402</v>
      </c>
    </row>
    <row r="621" spans="2:16" ht="23.15" customHeight="1">
      <c r="B621" s="109" t="s">
        <v>1438</v>
      </c>
      <c r="C621" s="6" t="s">
        <v>2566</v>
      </c>
      <c r="D621" s="6" t="s">
        <v>909</v>
      </c>
      <c r="E621" s="6" t="s">
        <v>909</v>
      </c>
      <c r="F621" s="586" t="s">
        <v>4493</v>
      </c>
      <c r="G621" s="51">
        <v>0.06</v>
      </c>
      <c r="H621" s="6">
        <v>2025</v>
      </c>
      <c r="I621" s="51" t="s">
        <v>4491</v>
      </c>
      <c r="J621" s="51" t="s">
        <v>4492</v>
      </c>
      <c r="K621" s="51">
        <v>0</v>
      </c>
      <c r="L621" s="51" t="s">
        <v>4491</v>
      </c>
      <c r="M621" s="51" t="s">
        <v>4492</v>
      </c>
      <c r="N621" s="6">
        <v>5</v>
      </c>
      <c r="O621" s="6" t="s">
        <v>402</v>
      </c>
      <c r="P621" s="6" t="s">
        <v>402</v>
      </c>
    </row>
    <row r="622" spans="2:16" ht="23.15" customHeight="1">
      <c r="B622" s="109" t="s">
        <v>1438</v>
      </c>
      <c r="C622" s="6" t="s">
        <v>2566</v>
      </c>
      <c r="D622" s="6" t="s">
        <v>909</v>
      </c>
      <c r="E622" s="6" t="s">
        <v>909</v>
      </c>
      <c r="F622" s="586" t="s">
        <v>4494</v>
      </c>
      <c r="G622" s="51">
        <v>0.06</v>
      </c>
      <c r="H622" s="6">
        <v>2025</v>
      </c>
      <c r="I622" s="51" t="s">
        <v>4491</v>
      </c>
      <c r="J622" s="51" t="s">
        <v>4492</v>
      </c>
      <c r="K622" s="51">
        <v>0</v>
      </c>
      <c r="L622" s="51" t="s">
        <v>4491</v>
      </c>
      <c r="M622" s="51" t="s">
        <v>4492</v>
      </c>
      <c r="N622" s="6">
        <v>5</v>
      </c>
      <c r="O622" s="6" t="s">
        <v>402</v>
      </c>
      <c r="P622" s="6" t="s">
        <v>402</v>
      </c>
    </row>
    <row r="623" spans="2:16" ht="23.15" customHeight="1">
      <c r="B623" s="109" t="s">
        <v>1438</v>
      </c>
      <c r="C623" s="6" t="s">
        <v>2566</v>
      </c>
      <c r="D623" s="6" t="s">
        <v>909</v>
      </c>
      <c r="E623" s="6" t="s">
        <v>909</v>
      </c>
      <c r="F623" s="586" t="s">
        <v>4495</v>
      </c>
      <c r="G623" s="51">
        <v>0.06</v>
      </c>
      <c r="H623" s="6">
        <v>2025</v>
      </c>
      <c r="I623" s="51" t="s">
        <v>4491</v>
      </c>
      <c r="J623" s="51" t="s">
        <v>4492</v>
      </c>
      <c r="K623" s="51">
        <v>0</v>
      </c>
      <c r="L623" s="51" t="s">
        <v>4491</v>
      </c>
      <c r="M623" s="51" t="s">
        <v>4492</v>
      </c>
      <c r="N623" s="6">
        <v>5</v>
      </c>
      <c r="O623" s="6" t="s">
        <v>402</v>
      </c>
      <c r="P623" s="6" t="s">
        <v>402</v>
      </c>
    </row>
    <row r="624" spans="2:16" ht="23.15" customHeight="1">
      <c r="B624" s="109" t="s">
        <v>1438</v>
      </c>
      <c r="C624" s="6" t="s">
        <v>2566</v>
      </c>
      <c r="D624" s="6" t="s">
        <v>909</v>
      </c>
      <c r="E624" s="6" t="s">
        <v>909</v>
      </c>
      <c r="F624" s="586" t="s">
        <v>4496</v>
      </c>
      <c r="G624" s="51">
        <v>0.06</v>
      </c>
      <c r="H624" s="6">
        <v>2025</v>
      </c>
      <c r="I624" s="51" t="s">
        <v>4488</v>
      </c>
      <c r="J624" s="51" t="s">
        <v>4486</v>
      </c>
      <c r="K624" s="51">
        <v>0</v>
      </c>
      <c r="L624" s="51" t="s">
        <v>4488</v>
      </c>
      <c r="M624" s="51" t="s">
        <v>4486</v>
      </c>
      <c r="N624" s="6">
        <v>5</v>
      </c>
      <c r="O624" s="6" t="s">
        <v>402</v>
      </c>
      <c r="P624" s="6" t="s">
        <v>402</v>
      </c>
    </row>
    <row r="625" spans="2:16" ht="23.15" customHeight="1">
      <c r="B625" s="109" t="s">
        <v>1438</v>
      </c>
      <c r="C625" s="6" t="s">
        <v>2566</v>
      </c>
      <c r="D625" s="6" t="s">
        <v>909</v>
      </c>
      <c r="E625" s="6" t="s">
        <v>909</v>
      </c>
      <c r="F625" s="586" t="s">
        <v>4497</v>
      </c>
      <c r="G625" s="51">
        <v>0.06</v>
      </c>
      <c r="H625" s="6">
        <v>2025</v>
      </c>
      <c r="I625" s="51" t="s">
        <v>4498</v>
      </c>
      <c r="J625" s="51" t="s">
        <v>4499</v>
      </c>
      <c r="K625" s="51">
        <v>0</v>
      </c>
      <c r="L625" s="51" t="s">
        <v>4498</v>
      </c>
      <c r="M625" s="51" t="s">
        <v>4499</v>
      </c>
      <c r="N625" s="6">
        <v>0</v>
      </c>
      <c r="O625" s="6" t="s">
        <v>402</v>
      </c>
      <c r="P625" s="6" t="s">
        <v>402</v>
      </c>
    </row>
    <row r="626" spans="2:16" ht="23.15" customHeight="1">
      <c r="B626" s="109" t="s">
        <v>1438</v>
      </c>
      <c r="C626" s="6" t="s">
        <v>2566</v>
      </c>
      <c r="D626" s="6" t="s">
        <v>909</v>
      </c>
      <c r="E626" s="6" t="s">
        <v>909</v>
      </c>
      <c r="F626" s="586" t="s">
        <v>4500</v>
      </c>
      <c r="G626" s="51">
        <v>0.03</v>
      </c>
      <c r="H626" s="6">
        <v>2025</v>
      </c>
      <c r="I626" s="51" t="s">
        <v>4491</v>
      </c>
      <c r="J626" s="51" t="s">
        <v>4492</v>
      </c>
      <c r="K626" s="51">
        <v>0</v>
      </c>
      <c r="L626" s="51" t="s">
        <v>4491</v>
      </c>
      <c r="M626" s="51" t="s">
        <v>4492</v>
      </c>
      <c r="N626" s="6">
        <v>2.5</v>
      </c>
      <c r="O626" s="6" t="s">
        <v>402</v>
      </c>
      <c r="P626" s="6" t="s">
        <v>402</v>
      </c>
    </row>
    <row r="627" spans="2:16" ht="23.15" customHeight="1">
      <c r="B627" s="109" t="s">
        <v>1438</v>
      </c>
      <c r="C627" s="6" t="s">
        <v>2566</v>
      </c>
      <c r="D627" s="6" t="s">
        <v>909</v>
      </c>
      <c r="E627" s="6" t="s">
        <v>909</v>
      </c>
      <c r="F627" s="586" t="s">
        <v>4500</v>
      </c>
      <c r="G627" s="51">
        <v>0.03</v>
      </c>
      <c r="H627" s="6">
        <v>2025</v>
      </c>
      <c r="I627" s="51" t="s">
        <v>4501</v>
      </c>
      <c r="J627" s="51" t="s">
        <v>4492</v>
      </c>
      <c r="K627" s="51">
        <v>0</v>
      </c>
      <c r="L627" s="51" t="s">
        <v>4501</v>
      </c>
      <c r="M627" s="51" t="s">
        <v>4492</v>
      </c>
      <c r="N627" s="6">
        <v>2.5</v>
      </c>
      <c r="O627" s="6" t="s">
        <v>402</v>
      </c>
      <c r="P627" s="6" t="s">
        <v>402</v>
      </c>
    </row>
    <row r="628" spans="2:16" ht="23.15" customHeight="1">
      <c r="B628" s="109" t="s">
        <v>1438</v>
      </c>
      <c r="C628" s="6" t="s">
        <v>2566</v>
      </c>
      <c r="D628" s="6" t="s">
        <v>909</v>
      </c>
      <c r="E628" s="6" t="s">
        <v>909</v>
      </c>
      <c r="F628" s="586" t="s">
        <v>4502</v>
      </c>
      <c r="G628" s="51">
        <v>0.06</v>
      </c>
      <c r="H628" s="6">
        <v>2025</v>
      </c>
      <c r="I628" s="51" t="s">
        <v>4491</v>
      </c>
      <c r="J628" s="51" t="s">
        <v>4492</v>
      </c>
      <c r="K628" s="51">
        <v>0</v>
      </c>
      <c r="L628" s="51" t="s">
        <v>4491</v>
      </c>
      <c r="M628" s="51" t="s">
        <v>4492</v>
      </c>
      <c r="N628" s="6">
        <v>5</v>
      </c>
      <c r="O628" s="6" t="s">
        <v>402</v>
      </c>
      <c r="P628" s="6" t="s">
        <v>402</v>
      </c>
    </row>
    <row r="629" spans="2:16" ht="23.15" customHeight="1">
      <c r="B629" s="109" t="s">
        <v>1438</v>
      </c>
      <c r="C629" s="6" t="s">
        <v>2566</v>
      </c>
      <c r="D629" s="6" t="s">
        <v>909</v>
      </c>
      <c r="E629" s="6" t="s">
        <v>909</v>
      </c>
      <c r="F629" s="586" t="s">
        <v>4503</v>
      </c>
      <c r="G629" s="51">
        <v>0.06</v>
      </c>
      <c r="H629" s="6">
        <v>2025</v>
      </c>
      <c r="I629" s="51" t="s">
        <v>4491</v>
      </c>
      <c r="J629" s="51" t="s">
        <v>4492</v>
      </c>
      <c r="K629" s="51">
        <v>0</v>
      </c>
      <c r="L629" s="51" t="s">
        <v>4491</v>
      </c>
      <c r="M629" s="51" t="s">
        <v>4492</v>
      </c>
      <c r="N629" s="6">
        <v>5</v>
      </c>
      <c r="O629" s="6" t="s">
        <v>402</v>
      </c>
      <c r="P629" s="6" t="s">
        <v>402</v>
      </c>
    </row>
    <row r="630" spans="2:16" ht="23.15" customHeight="1">
      <c r="B630" s="109" t="s">
        <v>1438</v>
      </c>
      <c r="C630" s="6" t="s">
        <v>2566</v>
      </c>
      <c r="D630" s="6" t="s">
        <v>909</v>
      </c>
      <c r="E630" s="6" t="s">
        <v>909</v>
      </c>
      <c r="F630" s="586" t="s">
        <v>4504</v>
      </c>
      <c r="G630" s="51">
        <v>0.06</v>
      </c>
      <c r="H630" s="6">
        <v>2025</v>
      </c>
      <c r="I630" s="51" t="s">
        <v>4491</v>
      </c>
      <c r="J630" s="51" t="s">
        <v>4492</v>
      </c>
      <c r="K630" s="51">
        <v>0</v>
      </c>
      <c r="L630" s="51" t="s">
        <v>4491</v>
      </c>
      <c r="M630" s="51" t="s">
        <v>4492</v>
      </c>
      <c r="N630" s="6">
        <v>5</v>
      </c>
      <c r="O630" s="6" t="s">
        <v>402</v>
      </c>
      <c r="P630" s="6" t="s">
        <v>402</v>
      </c>
    </row>
    <row r="631" spans="2:16" ht="23.15" customHeight="1">
      <c r="B631" s="109" t="s">
        <v>1438</v>
      </c>
      <c r="C631" s="6" t="s">
        <v>2566</v>
      </c>
      <c r="D631" s="6" t="s">
        <v>909</v>
      </c>
      <c r="E631" s="6" t="s">
        <v>909</v>
      </c>
      <c r="F631" s="586" t="s">
        <v>4505</v>
      </c>
      <c r="G631" s="51">
        <v>0.06</v>
      </c>
      <c r="H631" s="6">
        <v>2025</v>
      </c>
      <c r="I631" s="51" t="s">
        <v>4498</v>
      </c>
      <c r="J631" s="51" t="s">
        <v>4499</v>
      </c>
      <c r="K631" s="51">
        <v>0</v>
      </c>
      <c r="L631" s="51" t="s">
        <v>4498</v>
      </c>
      <c r="M631" s="51" t="s">
        <v>4499</v>
      </c>
      <c r="N631" s="6">
        <v>5</v>
      </c>
      <c r="O631" s="6" t="s">
        <v>402</v>
      </c>
      <c r="P631" s="6" t="s">
        <v>402</v>
      </c>
    </row>
    <row r="632" spans="2:16" ht="23.15" customHeight="1">
      <c r="B632" s="109" t="s">
        <v>1438</v>
      </c>
      <c r="C632" s="6" t="s">
        <v>2566</v>
      </c>
      <c r="D632" s="6" t="s">
        <v>909</v>
      </c>
      <c r="E632" s="6" t="s">
        <v>909</v>
      </c>
      <c r="F632" s="586" t="s">
        <v>4506</v>
      </c>
      <c r="G632" s="51">
        <v>0.06</v>
      </c>
      <c r="H632" s="6">
        <v>2025</v>
      </c>
      <c r="I632" s="51" t="s">
        <v>4507</v>
      </c>
      <c r="J632" s="51" t="s">
        <v>4499</v>
      </c>
      <c r="K632" s="51">
        <v>0</v>
      </c>
      <c r="L632" s="51" t="s">
        <v>4507</v>
      </c>
      <c r="M632" s="51" t="s">
        <v>4499</v>
      </c>
      <c r="N632" s="6">
        <v>5</v>
      </c>
      <c r="O632" s="6" t="s">
        <v>402</v>
      </c>
      <c r="P632" s="6" t="s">
        <v>402</v>
      </c>
    </row>
    <row r="633" spans="2:16" ht="23.15" customHeight="1">
      <c r="B633" s="109" t="s">
        <v>1438</v>
      </c>
      <c r="C633" s="6" t="s">
        <v>2566</v>
      </c>
      <c r="D633" s="6" t="s">
        <v>909</v>
      </c>
      <c r="E633" s="6" t="s">
        <v>909</v>
      </c>
      <c r="F633" s="586" t="s">
        <v>4508</v>
      </c>
      <c r="G633" s="51">
        <v>0.06</v>
      </c>
      <c r="H633" s="6">
        <v>2025</v>
      </c>
      <c r="I633" s="51" t="s">
        <v>4507</v>
      </c>
      <c r="J633" s="51" t="s">
        <v>4499</v>
      </c>
      <c r="K633" s="51">
        <v>0</v>
      </c>
      <c r="L633" s="51" t="s">
        <v>4507</v>
      </c>
      <c r="M633" s="51" t="s">
        <v>4499</v>
      </c>
      <c r="N633" s="6">
        <v>5</v>
      </c>
      <c r="O633" s="6" t="s">
        <v>402</v>
      </c>
      <c r="P633" s="6" t="s">
        <v>402</v>
      </c>
    </row>
    <row r="634" spans="2:16" ht="23.15" customHeight="1">
      <c r="B634" s="109" t="s">
        <v>1438</v>
      </c>
      <c r="C634" s="6" t="s">
        <v>2566</v>
      </c>
      <c r="D634" s="6" t="s">
        <v>909</v>
      </c>
      <c r="E634" s="6" t="s">
        <v>909</v>
      </c>
      <c r="F634" s="586" t="s">
        <v>4509</v>
      </c>
      <c r="G634" s="51">
        <v>0.06</v>
      </c>
      <c r="H634" s="6">
        <v>2025</v>
      </c>
      <c r="I634" s="51" t="s">
        <v>4498</v>
      </c>
      <c r="J634" s="51" t="s">
        <v>4499</v>
      </c>
      <c r="K634" s="51">
        <v>0</v>
      </c>
      <c r="L634" s="51" t="s">
        <v>4498</v>
      </c>
      <c r="M634" s="51" t="s">
        <v>4499</v>
      </c>
      <c r="N634" s="6">
        <v>5</v>
      </c>
      <c r="O634" s="6" t="s">
        <v>402</v>
      </c>
      <c r="P634" s="6" t="s">
        <v>402</v>
      </c>
    </row>
    <row r="635" spans="2:16" ht="23.15" customHeight="1">
      <c r="B635" s="109" t="s">
        <v>1438</v>
      </c>
      <c r="C635" s="6" t="s">
        <v>2566</v>
      </c>
      <c r="D635" s="6" t="s">
        <v>909</v>
      </c>
      <c r="E635" s="6" t="s">
        <v>909</v>
      </c>
      <c r="F635" s="6" t="s">
        <v>4510</v>
      </c>
      <c r="G635" s="51">
        <v>0.06</v>
      </c>
      <c r="H635" s="6">
        <v>2025</v>
      </c>
      <c r="I635" s="6" t="s">
        <v>4491</v>
      </c>
      <c r="J635" s="51" t="s">
        <v>4492</v>
      </c>
      <c r="K635" s="51">
        <v>0</v>
      </c>
      <c r="L635" s="6" t="s">
        <v>4491</v>
      </c>
      <c r="M635" s="51" t="s">
        <v>4492</v>
      </c>
      <c r="N635" s="6">
        <v>5</v>
      </c>
      <c r="O635" s="6" t="s">
        <v>402</v>
      </c>
      <c r="P635" s="6" t="s">
        <v>402</v>
      </c>
    </row>
    <row r="636" spans="2:16" ht="23.15" customHeight="1">
      <c r="B636" s="109" t="s">
        <v>1438</v>
      </c>
      <c r="C636" s="6" t="s">
        <v>2566</v>
      </c>
      <c r="D636" s="6" t="s">
        <v>909</v>
      </c>
      <c r="E636" s="6" t="s">
        <v>909</v>
      </c>
      <c r="F636" s="6" t="s">
        <v>4511</v>
      </c>
      <c r="G636" s="51">
        <v>0.06</v>
      </c>
      <c r="H636" s="6">
        <v>2025</v>
      </c>
      <c r="I636" s="6" t="s">
        <v>4491</v>
      </c>
      <c r="J636" s="51" t="s">
        <v>4492</v>
      </c>
      <c r="K636" s="51">
        <v>0</v>
      </c>
      <c r="L636" s="6" t="s">
        <v>4491</v>
      </c>
      <c r="M636" s="51" t="s">
        <v>4492</v>
      </c>
      <c r="N636" s="6">
        <v>0</v>
      </c>
      <c r="O636" s="6" t="s">
        <v>402</v>
      </c>
      <c r="P636" s="6" t="s">
        <v>402</v>
      </c>
    </row>
    <row r="637" spans="2:16" ht="23.15" customHeight="1">
      <c r="B637" s="109" t="s">
        <v>1438</v>
      </c>
      <c r="C637" s="6" t="s">
        <v>2566</v>
      </c>
      <c r="D637" s="6" t="s">
        <v>909</v>
      </c>
      <c r="E637" s="6" t="s">
        <v>909</v>
      </c>
      <c r="F637" s="6" t="s">
        <v>4512</v>
      </c>
      <c r="G637" s="51">
        <v>0.06</v>
      </c>
      <c r="H637" s="6">
        <v>2025</v>
      </c>
      <c r="I637" s="6" t="s">
        <v>4513</v>
      </c>
      <c r="J637" s="6" t="s">
        <v>4492</v>
      </c>
      <c r="K637" s="51">
        <v>0</v>
      </c>
      <c r="L637" s="6" t="s">
        <v>4513</v>
      </c>
      <c r="M637" s="6" t="s">
        <v>4492</v>
      </c>
      <c r="N637" s="6">
        <v>5</v>
      </c>
      <c r="O637" s="6" t="s">
        <v>402</v>
      </c>
      <c r="P637" s="6" t="s">
        <v>402</v>
      </c>
    </row>
    <row r="638" spans="2:16" ht="23.15" customHeight="1">
      <c r="B638" s="109" t="s">
        <v>1438</v>
      </c>
      <c r="C638" s="6" t="s">
        <v>2566</v>
      </c>
      <c r="D638" s="6" t="s">
        <v>909</v>
      </c>
      <c r="E638" s="6" t="s">
        <v>909</v>
      </c>
      <c r="F638" s="6" t="s">
        <v>4514</v>
      </c>
      <c r="G638" s="51">
        <v>0.06</v>
      </c>
      <c r="H638" s="6">
        <v>2025</v>
      </c>
      <c r="I638" s="6" t="s">
        <v>4485</v>
      </c>
      <c r="J638" s="6" t="s">
        <v>4486</v>
      </c>
      <c r="K638" s="51">
        <v>0</v>
      </c>
      <c r="L638" s="6" t="s">
        <v>4485</v>
      </c>
      <c r="M638" s="6" t="s">
        <v>4486</v>
      </c>
      <c r="N638" s="6">
        <v>0</v>
      </c>
      <c r="O638" s="6" t="s">
        <v>402</v>
      </c>
      <c r="P638" s="6" t="s">
        <v>402</v>
      </c>
    </row>
    <row r="639" spans="2:16" ht="23.15" customHeight="1">
      <c r="B639" s="109" t="s">
        <v>1438</v>
      </c>
      <c r="C639" s="6" t="s">
        <v>2566</v>
      </c>
      <c r="D639" s="6" t="s">
        <v>909</v>
      </c>
      <c r="E639" s="6" t="s">
        <v>909</v>
      </c>
      <c r="F639" s="6" t="s">
        <v>4515</v>
      </c>
      <c r="G639" s="51">
        <v>0.06</v>
      </c>
      <c r="H639" s="6">
        <v>2025</v>
      </c>
      <c r="I639" s="6" t="s">
        <v>4482</v>
      </c>
      <c r="J639" s="6" t="s">
        <v>4483</v>
      </c>
      <c r="K639" s="51">
        <v>0</v>
      </c>
      <c r="L639" s="6" t="s">
        <v>4482</v>
      </c>
      <c r="M639" s="6" t="s">
        <v>4483</v>
      </c>
      <c r="N639" s="6">
        <v>0</v>
      </c>
      <c r="O639" s="6" t="s">
        <v>402</v>
      </c>
      <c r="P639" s="6" t="s">
        <v>402</v>
      </c>
    </row>
    <row r="640" spans="2:16" ht="23.15" customHeight="1">
      <c r="B640" s="109" t="s">
        <v>1438</v>
      </c>
      <c r="C640" s="6" t="s">
        <v>2566</v>
      </c>
      <c r="D640" s="6" t="s">
        <v>909</v>
      </c>
      <c r="E640" s="6" t="s">
        <v>909</v>
      </c>
      <c r="F640" s="6" t="s">
        <v>4516</v>
      </c>
      <c r="G640" s="51">
        <v>0.06</v>
      </c>
      <c r="H640" s="6">
        <v>2025</v>
      </c>
      <c r="I640" s="6" t="s">
        <v>4517</v>
      </c>
      <c r="J640" s="6" t="s">
        <v>4499</v>
      </c>
      <c r="K640" s="51">
        <v>0</v>
      </c>
      <c r="L640" s="6" t="s">
        <v>4517</v>
      </c>
      <c r="M640" s="6" t="s">
        <v>4499</v>
      </c>
      <c r="N640" s="6">
        <v>5</v>
      </c>
      <c r="O640" s="6" t="s">
        <v>402</v>
      </c>
      <c r="P640" s="6" t="s">
        <v>402</v>
      </c>
    </row>
    <row r="641" spans="2:16" ht="23.15" customHeight="1">
      <c r="B641" s="109" t="s">
        <v>1438</v>
      </c>
      <c r="C641" s="6" t="s">
        <v>2566</v>
      </c>
      <c r="D641" s="6" t="s">
        <v>909</v>
      </c>
      <c r="E641" s="6" t="s">
        <v>909</v>
      </c>
      <c r="F641" s="6" t="s">
        <v>4518</v>
      </c>
      <c r="G641" s="51">
        <v>0.06</v>
      </c>
      <c r="H641" s="6">
        <v>2025</v>
      </c>
      <c r="I641" s="6" t="s">
        <v>4482</v>
      </c>
      <c r="J641" s="6" t="s">
        <v>4483</v>
      </c>
      <c r="K641" s="51">
        <v>0</v>
      </c>
      <c r="L641" s="6" t="s">
        <v>4482</v>
      </c>
      <c r="M641" s="6" t="s">
        <v>4483</v>
      </c>
      <c r="N641" s="6">
        <v>5</v>
      </c>
      <c r="O641" s="6" t="s">
        <v>402</v>
      </c>
      <c r="P641" s="6" t="s">
        <v>402</v>
      </c>
    </row>
    <row r="642" spans="2:16" ht="23.15" customHeight="1">
      <c r="B642" s="109" t="s">
        <v>1438</v>
      </c>
      <c r="C642" s="6" t="s">
        <v>2566</v>
      </c>
      <c r="D642" s="6" t="s">
        <v>909</v>
      </c>
      <c r="E642" s="6" t="s">
        <v>909</v>
      </c>
      <c r="F642" s="6" t="s">
        <v>4519</v>
      </c>
      <c r="G642" s="51">
        <v>0.06</v>
      </c>
      <c r="H642" s="6">
        <v>2025</v>
      </c>
      <c r="I642" s="6" t="s">
        <v>4520</v>
      </c>
      <c r="J642" s="6" t="s">
        <v>4486</v>
      </c>
      <c r="K642" s="51">
        <v>0</v>
      </c>
      <c r="L642" s="6" t="s">
        <v>4520</v>
      </c>
      <c r="M642" s="6" t="s">
        <v>4486</v>
      </c>
      <c r="N642" s="6">
        <v>0</v>
      </c>
      <c r="O642" s="6" t="s">
        <v>402</v>
      </c>
      <c r="P642" s="6" t="s">
        <v>402</v>
      </c>
    </row>
    <row r="643" spans="2:16" ht="23.15" customHeight="1">
      <c r="B643" s="109" t="s">
        <v>1438</v>
      </c>
      <c r="C643" s="6" t="s">
        <v>2566</v>
      </c>
      <c r="D643" s="6" t="s">
        <v>909</v>
      </c>
      <c r="E643" s="6" t="s">
        <v>909</v>
      </c>
      <c r="F643" s="6" t="s">
        <v>4521</v>
      </c>
      <c r="G643" s="51">
        <v>0.06</v>
      </c>
      <c r="H643" s="6">
        <v>2025</v>
      </c>
      <c r="I643" s="6" t="s">
        <v>4513</v>
      </c>
      <c r="J643" s="6" t="s">
        <v>4492</v>
      </c>
      <c r="K643" s="51">
        <v>0</v>
      </c>
      <c r="L643" s="6" t="s">
        <v>4513</v>
      </c>
      <c r="M643" s="6" t="s">
        <v>4492</v>
      </c>
      <c r="N643" s="6">
        <v>5</v>
      </c>
      <c r="O643" s="6" t="s">
        <v>402</v>
      </c>
      <c r="P643" s="6" t="s">
        <v>402</v>
      </c>
    </row>
    <row r="644" spans="2:16" ht="23.15" customHeight="1">
      <c r="B644" s="109" t="s">
        <v>1438</v>
      </c>
      <c r="C644" s="6" t="s">
        <v>2566</v>
      </c>
      <c r="D644" s="6" t="s">
        <v>909</v>
      </c>
      <c r="E644" s="6" t="s">
        <v>909</v>
      </c>
      <c r="F644" s="6" t="s">
        <v>4522</v>
      </c>
      <c r="G644" s="51">
        <v>0.06</v>
      </c>
      <c r="H644" s="6">
        <v>2025</v>
      </c>
      <c r="I644" s="6" t="s">
        <v>4501</v>
      </c>
      <c r="J644" s="6" t="s">
        <v>4492</v>
      </c>
      <c r="K644" s="51">
        <v>0</v>
      </c>
      <c r="L644" s="6" t="s">
        <v>4501</v>
      </c>
      <c r="M644" s="6" t="s">
        <v>4492</v>
      </c>
      <c r="N644" s="6">
        <v>0</v>
      </c>
      <c r="O644" s="6" t="s">
        <v>402</v>
      </c>
      <c r="P644" s="6" t="s">
        <v>402</v>
      </c>
    </row>
    <row r="645" spans="2:16" ht="23.15" customHeight="1">
      <c r="B645" s="109" t="s">
        <v>1438</v>
      </c>
      <c r="C645" s="6" t="s">
        <v>2566</v>
      </c>
      <c r="D645" s="6" t="s">
        <v>909</v>
      </c>
      <c r="E645" s="6" t="s">
        <v>909</v>
      </c>
      <c r="F645" s="6" t="s">
        <v>4523</v>
      </c>
      <c r="G645" s="51">
        <v>0.06</v>
      </c>
      <c r="H645" s="6">
        <v>2025</v>
      </c>
      <c r="I645" s="6" t="s">
        <v>4498</v>
      </c>
      <c r="J645" s="51" t="s">
        <v>4499</v>
      </c>
      <c r="K645" s="51">
        <v>0</v>
      </c>
      <c r="L645" s="6" t="s">
        <v>4498</v>
      </c>
      <c r="M645" s="51" t="s">
        <v>4499</v>
      </c>
      <c r="N645" s="6">
        <v>0</v>
      </c>
      <c r="O645" s="6" t="s">
        <v>402</v>
      </c>
      <c r="P645" s="6" t="s">
        <v>402</v>
      </c>
    </row>
    <row r="646" spans="2:16" ht="23.15" customHeight="1">
      <c r="B646" s="109" t="s">
        <v>1438</v>
      </c>
      <c r="C646" s="6" t="s">
        <v>2566</v>
      </c>
      <c r="D646" s="6" t="s">
        <v>909</v>
      </c>
      <c r="E646" s="6" t="s">
        <v>909</v>
      </c>
      <c r="F646" s="6" t="s">
        <v>4524</v>
      </c>
      <c r="G646" s="51">
        <v>0.06</v>
      </c>
      <c r="H646" s="6">
        <v>2025</v>
      </c>
      <c r="I646" s="6" t="s">
        <v>4488</v>
      </c>
      <c r="J646" s="6" t="s">
        <v>4486</v>
      </c>
      <c r="K646" s="51">
        <v>0</v>
      </c>
      <c r="L646" s="6" t="s">
        <v>4488</v>
      </c>
      <c r="M646" s="6" t="s">
        <v>4486</v>
      </c>
      <c r="N646" s="6">
        <v>5</v>
      </c>
      <c r="O646" s="6" t="s">
        <v>402</v>
      </c>
      <c r="P646" s="6" t="s">
        <v>402</v>
      </c>
    </row>
    <row r="647" spans="2:16" ht="23.15" customHeight="1">
      <c r="B647" s="109" t="s">
        <v>1438</v>
      </c>
      <c r="C647" s="6" t="s">
        <v>2566</v>
      </c>
      <c r="D647" s="6" t="s">
        <v>909</v>
      </c>
      <c r="E647" s="6" t="s">
        <v>909</v>
      </c>
      <c r="F647" s="6" t="s">
        <v>4525</v>
      </c>
      <c r="G647" s="51">
        <v>0.06</v>
      </c>
      <c r="H647" s="6">
        <v>2025</v>
      </c>
      <c r="I647" s="6" t="s">
        <v>4498</v>
      </c>
      <c r="J647" s="51" t="s">
        <v>4499</v>
      </c>
      <c r="K647" s="51">
        <v>0</v>
      </c>
      <c r="L647" s="6" t="s">
        <v>4498</v>
      </c>
      <c r="M647" s="51" t="s">
        <v>4499</v>
      </c>
      <c r="N647" s="6">
        <v>0</v>
      </c>
      <c r="O647" s="6" t="s">
        <v>402</v>
      </c>
      <c r="P647" s="6" t="s">
        <v>402</v>
      </c>
    </row>
    <row r="648" spans="2:16" ht="23.15" customHeight="1">
      <c r="B648" s="109" t="s">
        <v>1438</v>
      </c>
      <c r="C648" s="6" t="s">
        <v>2566</v>
      </c>
      <c r="D648" s="6" t="s">
        <v>909</v>
      </c>
      <c r="E648" s="6" t="s">
        <v>909</v>
      </c>
      <c r="F648" s="6" t="s">
        <v>4526</v>
      </c>
      <c r="G648" s="51">
        <v>0.06</v>
      </c>
      <c r="H648" s="6">
        <v>2025</v>
      </c>
      <c r="I648" s="6" t="s">
        <v>4527</v>
      </c>
      <c r="J648" s="6" t="s">
        <v>4492</v>
      </c>
      <c r="K648" s="51">
        <v>0</v>
      </c>
      <c r="L648" s="6" t="s">
        <v>4527</v>
      </c>
      <c r="M648" s="6" t="s">
        <v>4492</v>
      </c>
      <c r="N648" s="6">
        <v>5</v>
      </c>
      <c r="O648" s="6" t="s">
        <v>402</v>
      </c>
      <c r="P648" s="6" t="s">
        <v>402</v>
      </c>
    </row>
    <row r="649" spans="2:16" ht="23.15" customHeight="1">
      <c r="B649" s="109" t="s">
        <v>1438</v>
      </c>
      <c r="C649" s="6" t="s">
        <v>2566</v>
      </c>
      <c r="D649" s="6" t="s">
        <v>909</v>
      </c>
      <c r="E649" s="6" t="s">
        <v>909</v>
      </c>
      <c r="F649" s="6" t="s">
        <v>4528</v>
      </c>
      <c r="G649" s="51">
        <v>0.06</v>
      </c>
      <c r="H649" s="6">
        <v>2025</v>
      </c>
      <c r="I649" s="6" t="s">
        <v>4529</v>
      </c>
      <c r="J649" s="6" t="s">
        <v>4530</v>
      </c>
      <c r="K649" s="51">
        <v>0</v>
      </c>
      <c r="L649" s="6" t="s">
        <v>4529</v>
      </c>
      <c r="M649" s="6" t="s">
        <v>4530</v>
      </c>
      <c r="N649" s="6">
        <v>5</v>
      </c>
      <c r="O649" s="6" t="s">
        <v>402</v>
      </c>
      <c r="P649" s="6" t="s">
        <v>402</v>
      </c>
    </row>
    <row r="650" spans="2:16" ht="23.15" customHeight="1">
      <c r="B650" s="109" t="s">
        <v>1438</v>
      </c>
      <c r="C650" s="6" t="s">
        <v>2566</v>
      </c>
      <c r="D650" s="6" t="s">
        <v>909</v>
      </c>
      <c r="E650" s="6" t="s">
        <v>909</v>
      </c>
      <c r="F650" s="6" t="s">
        <v>4531</v>
      </c>
      <c r="G650" s="51">
        <v>0.06</v>
      </c>
      <c r="H650" s="6">
        <v>2025</v>
      </c>
      <c r="I650" s="6" t="s">
        <v>4520</v>
      </c>
      <c r="J650" s="6" t="s">
        <v>4486</v>
      </c>
      <c r="K650" s="51">
        <v>0</v>
      </c>
      <c r="L650" s="6" t="s">
        <v>4520</v>
      </c>
      <c r="M650" s="6" t="s">
        <v>4486</v>
      </c>
      <c r="N650" s="6">
        <v>5</v>
      </c>
      <c r="O650" s="6" t="s">
        <v>402</v>
      </c>
      <c r="P650" s="6" t="s">
        <v>402</v>
      </c>
    </row>
    <row r="651" spans="2:16" ht="23.15" customHeight="1">
      <c r="B651" s="109" t="s">
        <v>1438</v>
      </c>
      <c r="C651" s="6" t="s">
        <v>2566</v>
      </c>
      <c r="D651" s="6" t="s">
        <v>909</v>
      </c>
      <c r="E651" s="6" t="s">
        <v>909</v>
      </c>
      <c r="F651" s="6" t="s">
        <v>4532</v>
      </c>
      <c r="G651" s="51">
        <v>0.06</v>
      </c>
      <c r="H651" s="6">
        <v>2025</v>
      </c>
      <c r="I651" s="6" t="s">
        <v>4498</v>
      </c>
      <c r="J651" s="51" t="s">
        <v>4499</v>
      </c>
      <c r="K651" s="51">
        <v>0</v>
      </c>
      <c r="L651" s="6" t="s">
        <v>4498</v>
      </c>
      <c r="M651" s="51" t="s">
        <v>4499</v>
      </c>
      <c r="N651" s="6">
        <v>0</v>
      </c>
      <c r="O651" s="6" t="s">
        <v>402</v>
      </c>
      <c r="P651" s="6" t="s">
        <v>402</v>
      </c>
    </row>
    <row r="652" spans="2:16" ht="23.15" customHeight="1">
      <c r="B652" s="109" t="s">
        <v>1438</v>
      </c>
      <c r="C652" s="6" t="s">
        <v>2566</v>
      </c>
      <c r="D652" s="6" t="s">
        <v>909</v>
      </c>
      <c r="E652" s="6" t="s">
        <v>909</v>
      </c>
      <c r="F652" s="6" t="s">
        <v>4533</v>
      </c>
      <c r="G652" s="51">
        <v>0.06</v>
      </c>
      <c r="H652" s="6">
        <v>2025</v>
      </c>
      <c r="I652" s="6" t="s">
        <v>4501</v>
      </c>
      <c r="J652" s="6" t="s">
        <v>4492</v>
      </c>
      <c r="K652" s="51">
        <v>0</v>
      </c>
      <c r="L652" s="6" t="s">
        <v>4501</v>
      </c>
      <c r="M652" s="6" t="s">
        <v>4492</v>
      </c>
      <c r="N652" s="6">
        <v>0</v>
      </c>
      <c r="O652" s="6" t="s">
        <v>402</v>
      </c>
      <c r="P652" s="6" t="s">
        <v>402</v>
      </c>
    </row>
    <row r="653" spans="2:16" ht="23.15" customHeight="1">
      <c r="B653" s="109" t="s">
        <v>1438</v>
      </c>
      <c r="C653" s="6" t="s">
        <v>2566</v>
      </c>
      <c r="D653" s="6" t="s">
        <v>909</v>
      </c>
      <c r="E653" s="6" t="s">
        <v>909</v>
      </c>
      <c r="F653" s="6" t="s">
        <v>4534</v>
      </c>
      <c r="G653" s="51">
        <v>0.06</v>
      </c>
      <c r="H653" s="6">
        <v>2025</v>
      </c>
      <c r="I653" s="6" t="s">
        <v>4513</v>
      </c>
      <c r="J653" s="6" t="s">
        <v>4492</v>
      </c>
      <c r="K653" s="51">
        <v>0</v>
      </c>
      <c r="L653" s="6" t="s">
        <v>4513</v>
      </c>
      <c r="M653" s="6" t="s">
        <v>4492</v>
      </c>
      <c r="N653" s="6">
        <v>5</v>
      </c>
      <c r="O653" s="6" t="s">
        <v>402</v>
      </c>
      <c r="P653" s="6" t="s">
        <v>402</v>
      </c>
    </row>
    <row r="654" spans="2:16" ht="23.15" customHeight="1">
      <c r="B654" s="109" t="s">
        <v>1438</v>
      </c>
      <c r="C654" s="6" t="s">
        <v>2566</v>
      </c>
      <c r="D654" s="6" t="s">
        <v>909</v>
      </c>
      <c r="E654" s="6" t="s">
        <v>909</v>
      </c>
      <c r="F654" s="6" t="s">
        <v>4535</v>
      </c>
      <c r="G654" s="51">
        <v>0.06</v>
      </c>
      <c r="H654" s="6">
        <v>2025</v>
      </c>
      <c r="I654" s="6" t="s">
        <v>4482</v>
      </c>
      <c r="J654" s="6" t="s">
        <v>4483</v>
      </c>
      <c r="K654" s="51">
        <v>0</v>
      </c>
      <c r="L654" s="6" t="s">
        <v>4482</v>
      </c>
      <c r="M654" s="6" t="s">
        <v>4483</v>
      </c>
      <c r="N654" s="6">
        <v>0</v>
      </c>
      <c r="O654" s="6" t="s">
        <v>402</v>
      </c>
      <c r="P654" s="6" t="s">
        <v>402</v>
      </c>
    </row>
    <row r="655" spans="2:16" ht="23.15" customHeight="1">
      <c r="B655" s="109" t="s">
        <v>1438</v>
      </c>
      <c r="C655" s="6" t="s">
        <v>2566</v>
      </c>
      <c r="D655" s="6" t="s">
        <v>909</v>
      </c>
      <c r="E655" s="6" t="s">
        <v>909</v>
      </c>
      <c r="F655" s="6" t="s">
        <v>4536</v>
      </c>
      <c r="G655" s="51">
        <v>0.06</v>
      </c>
      <c r="H655" s="6">
        <v>2025</v>
      </c>
      <c r="I655" s="6" t="s">
        <v>4488</v>
      </c>
      <c r="J655" s="6" t="s">
        <v>4486</v>
      </c>
      <c r="K655" s="51">
        <v>0</v>
      </c>
      <c r="L655" s="6" t="s">
        <v>4488</v>
      </c>
      <c r="M655" s="6" t="s">
        <v>4486</v>
      </c>
      <c r="N655" s="6">
        <v>0</v>
      </c>
      <c r="O655" s="6" t="s">
        <v>402</v>
      </c>
      <c r="P655" s="6" t="s">
        <v>402</v>
      </c>
    </row>
    <row r="656" spans="2:16" ht="23.15" customHeight="1">
      <c r="B656" s="109" t="s">
        <v>1438</v>
      </c>
      <c r="C656" s="6" t="s">
        <v>2566</v>
      </c>
      <c r="D656" s="6" t="s">
        <v>909</v>
      </c>
      <c r="E656" s="6" t="s">
        <v>909</v>
      </c>
      <c r="F656" s="6" t="s">
        <v>4537</v>
      </c>
      <c r="G656" s="51">
        <v>0.03</v>
      </c>
      <c r="H656" s="6">
        <v>2025</v>
      </c>
      <c r="I656" s="6" t="s">
        <v>4485</v>
      </c>
      <c r="J656" s="6" t="s">
        <v>4486</v>
      </c>
      <c r="K656" s="51">
        <v>0</v>
      </c>
      <c r="L656" s="6" t="s">
        <v>4485</v>
      </c>
      <c r="M656" s="6" t="s">
        <v>4486</v>
      </c>
      <c r="N656" s="6">
        <v>22</v>
      </c>
      <c r="O656" s="6" t="s">
        <v>402</v>
      </c>
      <c r="P656" s="6" t="s">
        <v>402</v>
      </c>
    </row>
    <row r="657" spans="2:16" ht="23.15" customHeight="1">
      <c r="B657" s="109" t="s">
        <v>1438</v>
      </c>
      <c r="C657" s="6" t="s">
        <v>2566</v>
      </c>
      <c r="D657" s="6" t="s">
        <v>909</v>
      </c>
      <c r="E657" s="6" t="s">
        <v>909</v>
      </c>
      <c r="F657" s="6" t="s">
        <v>4538</v>
      </c>
      <c r="G657" s="51">
        <v>0.06</v>
      </c>
      <c r="H657" s="6">
        <v>2025</v>
      </c>
      <c r="I657" s="6" t="s">
        <v>4482</v>
      </c>
      <c r="J657" s="6" t="s">
        <v>4483</v>
      </c>
      <c r="K657" s="51">
        <v>0</v>
      </c>
      <c r="L657" s="6" t="s">
        <v>4482</v>
      </c>
      <c r="M657" s="6" t="s">
        <v>4483</v>
      </c>
      <c r="N657" s="6">
        <v>5</v>
      </c>
      <c r="O657" s="6" t="s">
        <v>402</v>
      </c>
      <c r="P657" s="6" t="s">
        <v>402</v>
      </c>
    </row>
    <row r="658" spans="2:16" ht="23.15" customHeight="1">
      <c r="B658" s="109" t="s">
        <v>1438</v>
      </c>
      <c r="C658" s="6" t="s">
        <v>2566</v>
      </c>
      <c r="D658" s="6" t="s">
        <v>909</v>
      </c>
      <c r="E658" s="6" t="s">
        <v>909</v>
      </c>
      <c r="F658" s="6" t="s">
        <v>4539</v>
      </c>
      <c r="G658" s="51">
        <v>0.06</v>
      </c>
      <c r="H658" s="6">
        <v>2025</v>
      </c>
      <c r="I658" s="6" t="s">
        <v>4498</v>
      </c>
      <c r="J658" s="51" t="s">
        <v>4499</v>
      </c>
      <c r="K658" s="51">
        <v>0</v>
      </c>
      <c r="L658" s="6" t="s">
        <v>4498</v>
      </c>
      <c r="M658" s="51" t="s">
        <v>4499</v>
      </c>
      <c r="N658" s="6">
        <v>0</v>
      </c>
      <c r="O658" s="6" t="s">
        <v>402</v>
      </c>
      <c r="P658" s="6" t="s">
        <v>402</v>
      </c>
    </row>
    <row r="659" spans="2:16" ht="23.15" customHeight="1">
      <c r="B659" s="109" t="s">
        <v>1438</v>
      </c>
      <c r="C659" s="6" t="s">
        <v>2566</v>
      </c>
      <c r="D659" s="6" t="s">
        <v>909</v>
      </c>
      <c r="E659" s="6" t="s">
        <v>909</v>
      </c>
      <c r="F659" s="6" t="s">
        <v>4540</v>
      </c>
      <c r="G659" s="51">
        <v>0.06</v>
      </c>
      <c r="H659" s="6">
        <v>2025</v>
      </c>
      <c r="I659" s="6" t="s">
        <v>4498</v>
      </c>
      <c r="J659" s="51" t="s">
        <v>4499</v>
      </c>
      <c r="K659" s="51">
        <v>0</v>
      </c>
      <c r="L659" s="6" t="s">
        <v>4498</v>
      </c>
      <c r="M659" s="51" t="s">
        <v>4499</v>
      </c>
      <c r="N659" s="6">
        <v>0</v>
      </c>
      <c r="O659" s="6" t="s">
        <v>402</v>
      </c>
      <c r="P659" s="6" t="s">
        <v>402</v>
      </c>
    </row>
    <row r="660" spans="2:16" ht="23.15" customHeight="1">
      <c r="B660" s="109" t="s">
        <v>1438</v>
      </c>
      <c r="C660" s="6" t="s">
        <v>2566</v>
      </c>
      <c r="D660" s="6" t="s">
        <v>909</v>
      </c>
      <c r="E660" s="6" t="s">
        <v>909</v>
      </c>
      <c r="F660" s="6" t="s">
        <v>4541</v>
      </c>
      <c r="G660" s="51">
        <v>0.06</v>
      </c>
      <c r="H660" s="6">
        <v>2025</v>
      </c>
      <c r="I660" s="6" t="s">
        <v>4488</v>
      </c>
      <c r="J660" s="6" t="s">
        <v>4486</v>
      </c>
      <c r="K660" s="51">
        <v>0</v>
      </c>
      <c r="L660" s="6" t="s">
        <v>4488</v>
      </c>
      <c r="M660" s="6" t="s">
        <v>4486</v>
      </c>
      <c r="N660" s="6">
        <v>5</v>
      </c>
      <c r="O660" s="6" t="s">
        <v>402</v>
      </c>
      <c r="P660" s="6" t="s">
        <v>402</v>
      </c>
    </row>
    <row r="661" spans="2:16" ht="23.15" customHeight="1">
      <c r="B661" s="109" t="s">
        <v>1438</v>
      </c>
      <c r="C661" s="6" t="s">
        <v>2566</v>
      </c>
      <c r="D661" s="6" t="s">
        <v>909</v>
      </c>
      <c r="E661" s="6" t="s">
        <v>909</v>
      </c>
      <c r="F661" s="6" t="s">
        <v>4542</v>
      </c>
      <c r="G661" s="51">
        <v>0.02</v>
      </c>
      <c r="H661" s="6">
        <v>2025</v>
      </c>
      <c r="I661" s="6" t="s">
        <v>4498</v>
      </c>
      <c r="J661" s="51" t="s">
        <v>4499</v>
      </c>
      <c r="K661" s="51">
        <v>0</v>
      </c>
      <c r="L661" s="6" t="s">
        <v>4498</v>
      </c>
      <c r="M661" s="51" t="s">
        <v>4499</v>
      </c>
      <c r="N661" s="6">
        <v>5</v>
      </c>
      <c r="O661" s="6" t="s">
        <v>402</v>
      </c>
      <c r="P661" s="6" t="s">
        <v>402</v>
      </c>
    </row>
    <row r="662" spans="2:16" ht="23.15" customHeight="1">
      <c r="B662" s="109" t="s">
        <v>1438</v>
      </c>
      <c r="C662" s="6" t="s">
        <v>2566</v>
      </c>
      <c r="D662" s="6" t="s">
        <v>909</v>
      </c>
      <c r="E662" s="6" t="s">
        <v>909</v>
      </c>
      <c r="F662" s="6" t="s">
        <v>4543</v>
      </c>
      <c r="G662" s="51">
        <v>0.06</v>
      </c>
      <c r="H662" s="6">
        <v>2025</v>
      </c>
      <c r="I662" s="6" t="s">
        <v>4491</v>
      </c>
      <c r="J662" s="51" t="s">
        <v>4492</v>
      </c>
      <c r="K662" s="51">
        <v>0</v>
      </c>
      <c r="L662" s="6" t="s">
        <v>4491</v>
      </c>
      <c r="M662" s="51" t="s">
        <v>4492</v>
      </c>
      <c r="N662" s="6">
        <v>5</v>
      </c>
      <c r="O662" s="6" t="s">
        <v>402</v>
      </c>
      <c r="P662" s="6" t="s">
        <v>402</v>
      </c>
    </row>
    <row r="663" spans="2:16" ht="23.15" customHeight="1">
      <c r="B663" s="109" t="s">
        <v>1438</v>
      </c>
      <c r="C663" s="6" t="s">
        <v>2475</v>
      </c>
      <c r="D663" s="6" t="s">
        <v>909</v>
      </c>
      <c r="E663" s="6" t="s">
        <v>2476</v>
      </c>
      <c r="F663" s="6" t="s">
        <v>4544</v>
      </c>
      <c r="G663" s="51">
        <v>8.5000000000000006E-2</v>
      </c>
      <c r="H663" s="6">
        <v>2025</v>
      </c>
      <c r="I663" s="6" t="s">
        <v>4545</v>
      </c>
      <c r="J663" s="6" t="s">
        <v>4545</v>
      </c>
      <c r="K663" s="51">
        <v>8.5000000000000006E-2</v>
      </c>
      <c r="L663" s="6" t="s">
        <v>4545</v>
      </c>
      <c r="M663" s="6" t="s">
        <v>4545</v>
      </c>
      <c r="N663" s="6">
        <v>11.53</v>
      </c>
      <c r="O663" s="6" t="s">
        <v>402</v>
      </c>
      <c r="P663" s="6" t="s">
        <v>402</v>
      </c>
    </row>
    <row r="664" spans="2:16" ht="23.15" customHeight="1">
      <c r="B664" s="109" t="s">
        <v>1438</v>
      </c>
      <c r="C664" s="6" t="s">
        <v>2475</v>
      </c>
      <c r="D664" s="6" t="s">
        <v>909</v>
      </c>
      <c r="E664" s="6" t="s">
        <v>2476</v>
      </c>
      <c r="F664" s="6" t="s">
        <v>4544</v>
      </c>
      <c r="G664" s="114">
        <v>0.17499999999999999</v>
      </c>
      <c r="H664" s="6">
        <v>2025</v>
      </c>
      <c r="I664" s="6" t="s">
        <v>1636</v>
      </c>
      <c r="J664" s="6" t="s">
        <v>1636</v>
      </c>
      <c r="K664" s="114">
        <v>0.17499999999999999</v>
      </c>
      <c r="L664" s="6" t="s">
        <v>1636</v>
      </c>
      <c r="M664" s="6" t="s">
        <v>1636</v>
      </c>
      <c r="N664" s="6">
        <v>11.53</v>
      </c>
      <c r="O664" s="6" t="s">
        <v>402</v>
      </c>
      <c r="P664" s="6" t="s">
        <v>402</v>
      </c>
    </row>
    <row r="665" spans="2:16" ht="23.15" customHeight="1">
      <c r="B665" s="109" t="s">
        <v>1438</v>
      </c>
      <c r="C665" s="6" t="s">
        <v>2475</v>
      </c>
      <c r="D665" s="6" t="s">
        <v>909</v>
      </c>
      <c r="E665" s="6" t="s">
        <v>2476</v>
      </c>
      <c r="F665" s="6" t="s">
        <v>4544</v>
      </c>
      <c r="G665" s="114">
        <v>0.26900000000000002</v>
      </c>
      <c r="H665" s="6">
        <v>2025</v>
      </c>
      <c r="I665" s="6" t="s">
        <v>2412</v>
      </c>
      <c r="J665" s="6" t="s">
        <v>2412</v>
      </c>
      <c r="K665" s="114">
        <v>0.26900000000000002</v>
      </c>
      <c r="L665" s="6" t="s">
        <v>2412</v>
      </c>
      <c r="M665" s="6" t="s">
        <v>2412</v>
      </c>
      <c r="N665" s="6">
        <v>11.53</v>
      </c>
      <c r="O665" s="6" t="s">
        <v>402</v>
      </c>
      <c r="P665" s="6" t="s">
        <v>402</v>
      </c>
    </row>
  </sheetData>
  <mergeCells count="1">
    <mergeCell ref="C3:F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60AFD-5B17-48A8-946A-90010CC83BF7}">
  <dimension ref="B2:H1258"/>
  <sheetViews>
    <sheetView workbookViewId="0">
      <selection activeCell="H4" sqref="H4"/>
    </sheetView>
  </sheetViews>
  <sheetFormatPr baseColWidth="10" defaultColWidth="11.453125" defaultRowHeight="14.5"/>
  <cols>
    <col min="1" max="1" width="2.81640625" customWidth="1"/>
    <col min="2" max="2" width="24.7265625" customWidth="1"/>
    <col min="3" max="3" width="36.453125" customWidth="1"/>
    <col min="4" max="4" width="22.453125" customWidth="1"/>
    <col min="5" max="5" width="29.81640625" customWidth="1"/>
    <col min="6" max="6" width="38.54296875" customWidth="1"/>
    <col min="7" max="7" width="16.54296875" customWidth="1"/>
    <col min="8" max="8" width="20.54296875" customWidth="1"/>
  </cols>
  <sheetData>
    <row r="2" spans="2:8">
      <c r="B2" s="1058" t="s">
        <v>4546</v>
      </c>
      <c r="C2" s="1059"/>
      <c r="D2" s="1059"/>
      <c r="E2" s="1059"/>
      <c r="F2" s="1059"/>
      <c r="G2" s="1059"/>
      <c r="H2" s="1059"/>
    </row>
    <row r="4" spans="2:8" ht="39">
      <c r="B4" s="654" t="s">
        <v>4547</v>
      </c>
      <c r="C4" s="654" t="s">
        <v>4548</v>
      </c>
      <c r="D4" s="654" t="s">
        <v>4549</v>
      </c>
      <c r="E4" s="654" t="s">
        <v>4550</v>
      </c>
      <c r="F4" s="654" t="s">
        <v>4551</v>
      </c>
      <c r="G4" s="655" t="s">
        <v>4552</v>
      </c>
      <c r="H4" s="655" t="s">
        <v>4553</v>
      </c>
    </row>
    <row r="5" spans="2:8">
      <c r="B5" s="5" t="s">
        <v>1235</v>
      </c>
      <c r="C5" s="5" t="s">
        <v>4554</v>
      </c>
      <c r="D5" s="5" t="s">
        <v>4555</v>
      </c>
      <c r="E5" s="656" t="s">
        <v>4556</v>
      </c>
      <c r="F5" s="5" t="s">
        <v>4557</v>
      </c>
      <c r="G5" s="5" t="s">
        <v>4558</v>
      </c>
      <c r="H5" s="5" t="s">
        <v>4559</v>
      </c>
    </row>
    <row r="6" spans="2:8">
      <c r="B6" s="5" t="s">
        <v>1235</v>
      </c>
      <c r="C6" s="5" t="s">
        <v>4554</v>
      </c>
      <c r="D6" s="5" t="s">
        <v>4555</v>
      </c>
      <c r="E6" s="656" t="s">
        <v>4560</v>
      </c>
      <c r="F6" s="5" t="s">
        <v>4557</v>
      </c>
      <c r="G6" s="5" t="s">
        <v>435</v>
      </c>
      <c r="H6" s="5" t="s">
        <v>435</v>
      </c>
    </row>
    <row r="7" spans="2:8">
      <c r="B7" s="5" t="s">
        <v>1235</v>
      </c>
      <c r="C7" s="5" t="s">
        <v>4554</v>
      </c>
      <c r="D7" s="5" t="s">
        <v>4555</v>
      </c>
      <c r="E7" s="656" t="s">
        <v>4561</v>
      </c>
      <c r="F7" s="5" t="s">
        <v>4557</v>
      </c>
      <c r="G7" s="5" t="s">
        <v>435</v>
      </c>
      <c r="H7" s="5" t="s">
        <v>435</v>
      </c>
    </row>
    <row r="8" spans="2:8">
      <c r="B8" s="5" t="s">
        <v>1235</v>
      </c>
      <c r="C8" s="5" t="s">
        <v>4554</v>
      </c>
      <c r="D8" s="5" t="s">
        <v>4555</v>
      </c>
      <c r="E8" s="656" t="s">
        <v>4562</v>
      </c>
      <c r="F8" s="5" t="s">
        <v>4557</v>
      </c>
      <c r="G8" s="5" t="s">
        <v>435</v>
      </c>
      <c r="H8" s="5" t="s">
        <v>435</v>
      </c>
    </row>
    <row r="9" spans="2:8">
      <c r="B9" s="5" t="s">
        <v>1235</v>
      </c>
      <c r="C9" s="5" t="s">
        <v>4554</v>
      </c>
      <c r="D9" s="5" t="s">
        <v>4555</v>
      </c>
      <c r="E9" s="656" t="s">
        <v>4563</v>
      </c>
      <c r="F9" s="5" t="s">
        <v>4557</v>
      </c>
      <c r="G9" s="5" t="s">
        <v>435</v>
      </c>
      <c r="H9" s="5" t="s">
        <v>435</v>
      </c>
    </row>
    <row r="10" spans="2:8">
      <c r="B10" s="5" t="s">
        <v>1235</v>
      </c>
      <c r="C10" s="5" t="s">
        <v>4554</v>
      </c>
      <c r="D10" s="5" t="s">
        <v>4555</v>
      </c>
      <c r="E10" s="656" t="s">
        <v>4564</v>
      </c>
      <c r="F10" s="5" t="s">
        <v>4557</v>
      </c>
      <c r="G10" s="5" t="s">
        <v>435</v>
      </c>
      <c r="H10" s="5" t="s">
        <v>435</v>
      </c>
    </row>
    <row r="11" spans="2:8">
      <c r="B11" s="5" t="s">
        <v>1235</v>
      </c>
      <c r="C11" s="5" t="s">
        <v>4554</v>
      </c>
      <c r="D11" s="5" t="s">
        <v>4555</v>
      </c>
      <c r="E11" s="656" t="s">
        <v>4565</v>
      </c>
      <c r="F11" s="5" t="s">
        <v>4557</v>
      </c>
      <c r="G11" s="5" t="s">
        <v>435</v>
      </c>
      <c r="H11" s="5" t="s">
        <v>4559</v>
      </c>
    </row>
    <row r="12" spans="2:8">
      <c r="B12" s="5" t="s">
        <v>1235</v>
      </c>
      <c r="C12" s="5" t="s">
        <v>4554</v>
      </c>
      <c r="D12" s="5" t="s">
        <v>4555</v>
      </c>
      <c r="E12" s="656" t="s">
        <v>4566</v>
      </c>
      <c r="F12" s="5" t="s">
        <v>4557</v>
      </c>
      <c r="G12" s="5" t="s">
        <v>435</v>
      </c>
      <c r="H12" s="5" t="s">
        <v>435</v>
      </c>
    </row>
    <row r="13" spans="2:8">
      <c r="B13" s="5" t="s">
        <v>1235</v>
      </c>
      <c r="C13" s="5" t="s">
        <v>4554</v>
      </c>
      <c r="D13" s="5" t="s">
        <v>4555</v>
      </c>
      <c r="E13" s="656" t="s">
        <v>4567</v>
      </c>
      <c r="F13" s="5" t="s">
        <v>4557</v>
      </c>
      <c r="G13" s="5" t="s">
        <v>435</v>
      </c>
      <c r="H13" s="5" t="s">
        <v>435</v>
      </c>
    </row>
    <row r="14" spans="2:8">
      <c r="B14" s="5" t="s">
        <v>1235</v>
      </c>
      <c r="C14" s="5" t="s">
        <v>4554</v>
      </c>
      <c r="D14" s="5" t="s">
        <v>4555</v>
      </c>
      <c r="E14" s="656" t="s">
        <v>4568</v>
      </c>
      <c r="F14" s="5" t="s">
        <v>4557</v>
      </c>
      <c r="G14" s="5" t="s">
        <v>435</v>
      </c>
      <c r="H14" s="5" t="s">
        <v>435</v>
      </c>
    </row>
    <row r="15" spans="2:8">
      <c r="B15" s="5" t="s">
        <v>1235</v>
      </c>
      <c r="C15" s="5" t="s">
        <v>4554</v>
      </c>
      <c r="D15" s="5" t="s">
        <v>4555</v>
      </c>
      <c r="E15" s="656" t="s">
        <v>4569</v>
      </c>
      <c r="F15" s="5" t="s">
        <v>4557</v>
      </c>
      <c r="G15" s="5" t="s">
        <v>435</v>
      </c>
      <c r="H15" s="5" t="s">
        <v>435</v>
      </c>
    </row>
    <row r="16" spans="2:8">
      <c r="B16" s="5" t="s">
        <v>1235</v>
      </c>
      <c r="C16" s="5" t="s">
        <v>4554</v>
      </c>
      <c r="D16" s="5" t="s">
        <v>4555</v>
      </c>
      <c r="E16" s="656" t="s">
        <v>4570</v>
      </c>
      <c r="F16" s="5" t="s">
        <v>4557</v>
      </c>
      <c r="G16" s="5" t="s">
        <v>435</v>
      </c>
      <c r="H16" s="5" t="s">
        <v>435</v>
      </c>
    </row>
    <row r="17" spans="2:8">
      <c r="B17" s="5" t="s">
        <v>1235</v>
      </c>
      <c r="C17" s="5" t="s">
        <v>4554</v>
      </c>
      <c r="D17" s="5" t="s">
        <v>4555</v>
      </c>
      <c r="E17" s="656" t="s">
        <v>4571</v>
      </c>
      <c r="F17" s="5" t="s">
        <v>4557</v>
      </c>
      <c r="G17" s="5" t="s">
        <v>435</v>
      </c>
      <c r="H17" s="5" t="s">
        <v>4559</v>
      </c>
    </row>
    <row r="18" spans="2:8">
      <c r="B18" s="5" t="s">
        <v>1235</v>
      </c>
      <c r="C18" s="5" t="s">
        <v>4554</v>
      </c>
      <c r="D18" s="5" t="s">
        <v>4555</v>
      </c>
      <c r="E18" s="656" t="s">
        <v>4572</v>
      </c>
      <c r="F18" s="5" t="s">
        <v>4557</v>
      </c>
      <c r="G18" s="5" t="s">
        <v>435</v>
      </c>
      <c r="H18" s="5" t="s">
        <v>435</v>
      </c>
    </row>
    <row r="19" spans="2:8">
      <c r="B19" s="5" t="s">
        <v>1235</v>
      </c>
      <c r="C19" s="5" t="s">
        <v>4554</v>
      </c>
      <c r="D19" s="5" t="s">
        <v>4555</v>
      </c>
      <c r="E19" s="656" t="s">
        <v>4573</v>
      </c>
      <c r="F19" s="5" t="s">
        <v>4557</v>
      </c>
      <c r="G19" s="5" t="s">
        <v>435</v>
      </c>
      <c r="H19" s="5" t="s">
        <v>435</v>
      </c>
    </row>
    <row r="20" spans="2:8">
      <c r="B20" s="5" t="s">
        <v>1235</v>
      </c>
      <c r="C20" s="5" t="s">
        <v>4554</v>
      </c>
      <c r="D20" s="5" t="s">
        <v>4555</v>
      </c>
      <c r="E20" s="656" t="s">
        <v>4574</v>
      </c>
      <c r="F20" s="5" t="s">
        <v>4557</v>
      </c>
      <c r="G20" s="5" t="s">
        <v>435</v>
      </c>
      <c r="H20" s="5" t="s">
        <v>4559</v>
      </c>
    </row>
    <row r="21" spans="2:8">
      <c r="B21" s="5" t="s">
        <v>1235</v>
      </c>
      <c r="C21" s="5" t="s">
        <v>4554</v>
      </c>
      <c r="D21" s="5" t="s">
        <v>4555</v>
      </c>
      <c r="E21" s="656" t="s">
        <v>4575</v>
      </c>
      <c r="F21" s="5" t="s">
        <v>4557</v>
      </c>
      <c r="G21" s="5" t="s">
        <v>4576</v>
      </c>
      <c r="H21" s="5" t="s">
        <v>4577</v>
      </c>
    </row>
    <row r="22" spans="2:8">
      <c r="B22" s="5" t="s">
        <v>1235</v>
      </c>
      <c r="C22" s="5" t="s">
        <v>4554</v>
      </c>
      <c r="D22" s="5" t="s">
        <v>4555</v>
      </c>
      <c r="E22" s="656" t="s">
        <v>4578</v>
      </c>
      <c r="F22" s="5" t="s">
        <v>4557</v>
      </c>
      <c r="G22" s="5" t="s">
        <v>435</v>
      </c>
      <c r="H22" s="5" t="s">
        <v>435</v>
      </c>
    </row>
    <row r="23" spans="2:8">
      <c r="B23" s="5" t="s">
        <v>1235</v>
      </c>
      <c r="C23" s="5" t="s">
        <v>4554</v>
      </c>
      <c r="D23" s="5" t="s">
        <v>4555</v>
      </c>
      <c r="E23" s="656" t="s">
        <v>4579</v>
      </c>
      <c r="F23" s="5" t="s">
        <v>4557</v>
      </c>
      <c r="G23" s="5" t="s">
        <v>435</v>
      </c>
      <c r="H23" s="5" t="s">
        <v>4559</v>
      </c>
    </row>
    <row r="24" spans="2:8">
      <c r="B24" s="5" t="s">
        <v>1235</v>
      </c>
      <c r="C24" s="5" t="s">
        <v>4554</v>
      </c>
      <c r="D24" s="5" t="s">
        <v>4555</v>
      </c>
      <c r="E24" s="656" t="s">
        <v>4580</v>
      </c>
      <c r="F24" s="5" t="s">
        <v>4557</v>
      </c>
      <c r="G24" s="5" t="s">
        <v>435</v>
      </c>
      <c r="H24" s="5" t="s">
        <v>4559</v>
      </c>
    </row>
    <row r="25" spans="2:8">
      <c r="B25" s="5" t="s">
        <v>1235</v>
      </c>
      <c r="C25" s="5" t="s">
        <v>4554</v>
      </c>
      <c r="D25" s="5" t="s">
        <v>4555</v>
      </c>
      <c r="E25" s="656" t="s">
        <v>4581</v>
      </c>
      <c r="F25" s="5" t="s">
        <v>4557</v>
      </c>
      <c r="G25" s="5" t="s">
        <v>435</v>
      </c>
      <c r="H25" s="5" t="s">
        <v>4559</v>
      </c>
    </row>
    <row r="26" spans="2:8">
      <c r="B26" s="5" t="s">
        <v>1235</v>
      </c>
      <c r="C26" s="5" t="s">
        <v>4554</v>
      </c>
      <c r="D26" s="5" t="s">
        <v>4555</v>
      </c>
      <c r="E26" s="656" t="s">
        <v>4582</v>
      </c>
      <c r="F26" s="5" t="s">
        <v>4557</v>
      </c>
      <c r="G26" s="5" t="s">
        <v>435</v>
      </c>
      <c r="H26" s="5" t="s">
        <v>435</v>
      </c>
    </row>
    <row r="27" spans="2:8">
      <c r="B27" s="5" t="s">
        <v>1235</v>
      </c>
      <c r="C27" s="5" t="s">
        <v>4554</v>
      </c>
      <c r="D27" s="5" t="s">
        <v>4555</v>
      </c>
      <c r="E27" s="656" t="s">
        <v>4583</v>
      </c>
      <c r="F27" s="5" t="s">
        <v>4557</v>
      </c>
      <c r="G27" s="5" t="s">
        <v>4576</v>
      </c>
      <c r="H27" s="5" t="s">
        <v>4577</v>
      </c>
    </row>
    <row r="28" spans="2:8">
      <c r="B28" s="5" t="s">
        <v>1235</v>
      </c>
      <c r="C28" s="5" t="s">
        <v>4554</v>
      </c>
      <c r="D28" s="5" t="s">
        <v>4555</v>
      </c>
      <c r="E28" s="656" t="s">
        <v>4584</v>
      </c>
      <c r="F28" s="5" t="s">
        <v>4557</v>
      </c>
      <c r="G28" s="5" t="s">
        <v>435</v>
      </c>
      <c r="H28" s="5" t="s">
        <v>435</v>
      </c>
    </row>
    <row r="29" spans="2:8">
      <c r="B29" s="5" t="s">
        <v>1235</v>
      </c>
      <c r="C29" s="5" t="s">
        <v>4554</v>
      </c>
      <c r="D29" s="5" t="s">
        <v>4555</v>
      </c>
      <c r="E29" s="656" t="s">
        <v>4585</v>
      </c>
      <c r="F29" s="5" t="s">
        <v>4557</v>
      </c>
      <c r="G29" s="5" t="s">
        <v>435</v>
      </c>
      <c r="H29" s="5" t="s">
        <v>435</v>
      </c>
    </row>
    <row r="30" spans="2:8">
      <c r="B30" s="5" t="s">
        <v>1235</v>
      </c>
      <c r="C30" s="5" t="s">
        <v>4554</v>
      </c>
      <c r="D30" s="5" t="s">
        <v>4555</v>
      </c>
      <c r="E30" s="656" t="s">
        <v>4586</v>
      </c>
      <c r="F30" s="5" t="s">
        <v>4557</v>
      </c>
      <c r="G30" s="5" t="s">
        <v>435</v>
      </c>
      <c r="H30" s="5" t="s">
        <v>4577</v>
      </c>
    </row>
    <row r="31" spans="2:8">
      <c r="B31" s="5" t="s">
        <v>1235</v>
      </c>
      <c r="C31" s="5" t="s">
        <v>4554</v>
      </c>
      <c r="D31" s="5" t="s">
        <v>4555</v>
      </c>
      <c r="E31" s="656" t="s">
        <v>4587</v>
      </c>
      <c r="F31" s="5" t="s">
        <v>4557</v>
      </c>
      <c r="G31" s="5" t="s">
        <v>435</v>
      </c>
      <c r="H31" s="5" t="s">
        <v>435</v>
      </c>
    </row>
    <row r="32" spans="2:8">
      <c r="B32" s="5" t="s">
        <v>1235</v>
      </c>
      <c r="C32" s="5" t="s">
        <v>4554</v>
      </c>
      <c r="D32" s="5" t="s">
        <v>4555</v>
      </c>
      <c r="E32" s="656" t="s">
        <v>4588</v>
      </c>
      <c r="F32" s="5" t="s">
        <v>4557</v>
      </c>
      <c r="G32" s="5" t="s">
        <v>435</v>
      </c>
      <c r="H32" s="5" t="s">
        <v>4559</v>
      </c>
    </row>
    <row r="33" spans="2:8">
      <c r="B33" s="5" t="s">
        <v>1235</v>
      </c>
      <c r="C33" s="5" t="s">
        <v>4554</v>
      </c>
      <c r="D33" s="5" t="s">
        <v>4555</v>
      </c>
      <c r="E33" s="656" t="s">
        <v>4589</v>
      </c>
      <c r="F33" s="5" t="s">
        <v>4557</v>
      </c>
      <c r="G33" s="5" t="s">
        <v>435</v>
      </c>
      <c r="H33" s="5" t="s">
        <v>4559</v>
      </c>
    </row>
    <row r="34" spans="2:8">
      <c r="B34" s="5" t="s">
        <v>1235</v>
      </c>
      <c r="C34" s="5" t="s">
        <v>4554</v>
      </c>
      <c r="D34" s="5" t="s">
        <v>4555</v>
      </c>
      <c r="E34" s="656" t="s">
        <v>4590</v>
      </c>
      <c r="F34" s="5" t="s">
        <v>4557</v>
      </c>
      <c r="G34" s="5" t="s">
        <v>435</v>
      </c>
      <c r="H34" s="5" t="s">
        <v>4559</v>
      </c>
    </row>
    <row r="35" spans="2:8">
      <c r="B35" s="5" t="s">
        <v>1235</v>
      </c>
      <c r="C35" s="5" t="s">
        <v>4554</v>
      </c>
      <c r="D35" s="5" t="s">
        <v>4555</v>
      </c>
      <c r="E35" s="656" t="s">
        <v>4591</v>
      </c>
      <c r="F35" s="5" t="s">
        <v>4557</v>
      </c>
      <c r="G35" s="5" t="s">
        <v>435</v>
      </c>
      <c r="H35" s="5" t="s">
        <v>435</v>
      </c>
    </row>
    <row r="36" spans="2:8">
      <c r="B36" s="5" t="s">
        <v>1235</v>
      </c>
      <c r="C36" s="5" t="s">
        <v>4554</v>
      </c>
      <c r="D36" s="5" t="s">
        <v>4555</v>
      </c>
      <c r="E36" s="656" t="s">
        <v>4592</v>
      </c>
      <c r="F36" s="5" t="s">
        <v>4557</v>
      </c>
      <c r="G36" s="5" t="s">
        <v>435</v>
      </c>
      <c r="H36" s="5" t="s">
        <v>435</v>
      </c>
    </row>
    <row r="37" spans="2:8">
      <c r="B37" s="5" t="s">
        <v>1235</v>
      </c>
      <c r="C37" s="5" t="s">
        <v>4554</v>
      </c>
      <c r="D37" s="5" t="s">
        <v>4555</v>
      </c>
      <c r="E37" s="656" t="s">
        <v>4593</v>
      </c>
      <c r="F37" s="5" t="s">
        <v>4557</v>
      </c>
      <c r="G37" s="5" t="s">
        <v>435</v>
      </c>
      <c r="H37" s="5" t="s">
        <v>435</v>
      </c>
    </row>
    <row r="38" spans="2:8">
      <c r="B38" s="5" t="s">
        <v>1235</v>
      </c>
      <c r="C38" s="5" t="s">
        <v>4554</v>
      </c>
      <c r="D38" s="5" t="s">
        <v>4555</v>
      </c>
      <c r="E38" s="656" t="s">
        <v>4594</v>
      </c>
      <c r="F38" s="5" t="s">
        <v>4557</v>
      </c>
      <c r="G38" s="5" t="s">
        <v>435</v>
      </c>
      <c r="H38" s="5" t="s">
        <v>435</v>
      </c>
    </row>
    <row r="39" spans="2:8">
      <c r="B39" s="5" t="s">
        <v>1235</v>
      </c>
      <c r="C39" s="5" t="s">
        <v>4554</v>
      </c>
      <c r="D39" s="5" t="s">
        <v>4555</v>
      </c>
      <c r="E39" s="656" t="s">
        <v>4595</v>
      </c>
      <c r="F39" s="5" t="s">
        <v>4557</v>
      </c>
      <c r="G39" s="5" t="s">
        <v>435</v>
      </c>
      <c r="H39" s="5" t="s">
        <v>4559</v>
      </c>
    </row>
    <row r="40" spans="2:8">
      <c r="B40" s="5" t="s">
        <v>1235</v>
      </c>
      <c r="C40" s="5" t="s">
        <v>4554</v>
      </c>
      <c r="D40" s="5" t="s">
        <v>4555</v>
      </c>
      <c r="E40" s="656" t="s">
        <v>4596</v>
      </c>
      <c r="F40" s="5" t="s">
        <v>4557</v>
      </c>
      <c r="G40" s="5" t="s">
        <v>435</v>
      </c>
      <c r="H40" s="5" t="s">
        <v>435</v>
      </c>
    </row>
    <row r="41" spans="2:8">
      <c r="B41" s="5" t="s">
        <v>1235</v>
      </c>
      <c r="C41" s="5" t="s">
        <v>4554</v>
      </c>
      <c r="D41" s="5" t="s">
        <v>4555</v>
      </c>
      <c r="E41" s="656" t="s">
        <v>4597</v>
      </c>
      <c r="F41" s="5" t="s">
        <v>4557</v>
      </c>
      <c r="G41" s="5" t="s">
        <v>435</v>
      </c>
      <c r="H41" s="5" t="s">
        <v>4559</v>
      </c>
    </row>
    <row r="42" spans="2:8">
      <c r="B42" s="5" t="s">
        <v>1235</v>
      </c>
      <c r="C42" s="5" t="s">
        <v>4554</v>
      </c>
      <c r="D42" s="5" t="s">
        <v>4555</v>
      </c>
      <c r="E42" s="656" t="s">
        <v>4598</v>
      </c>
      <c r="F42" s="5" t="s">
        <v>4557</v>
      </c>
      <c r="G42" s="5" t="s">
        <v>435</v>
      </c>
      <c r="H42" s="5" t="s">
        <v>435</v>
      </c>
    </row>
    <row r="43" spans="2:8">
      <c r="B43" s="5" t="s">
        <v>1235</v>
      </c>
      <c r="C43" s="5" t="s">
        <v>4554</v>
      </c>
      <c r="D43" s="5" t="s">
        <v>4555</v>
      </c>
      <c r="E43" s="656" t="s">
        <v>4599</v>
      </c>
      <c r="F43" s="5" t="s">
        <v>4557</v>
      </c>
      <c r="G43" s="5" t="s">
        <v>435</v>
      </c>
      <c r="H43" s="5" t="s">
        <v>435</v>
      </c>
    </row>
    <row r="44" spans="2:8">
      <c r="B44" s="5" t="s">
        <v>1235</v>
      </c>
      <c r="C44" s="5" t="s">
        <v>4554</v>
      </c>
      <c r="D44" s="5" t="s">
        <v>4555</v>
      </c>
      <c r="E44" s="656" t="s">
        <v>4600</v>
      </c>
      <c r="F44" s="5" t="s">
        <v>4557</v>
      </c>
      <c r="G44" s="5" t="s">
        <v>435</v>
      </c>
      <c r="H44" s="5" t="s">
        <v>435</v>
      </c>
    </row>
    <row r="45" spans="2:8">
      <c r="B45" s="5" t="s">
        <v>1235</v>
      </c>
      <c r="C45" s="5" t="s">
        <v>4554</v>
      </c>
      <c r="D45" s="5" t="s">
        <v>4555</v>
      </c>
      <c r="E45" s="656" t="s">
        <v>4601</v>
      </c>
      <c r="F45" s="5" t="s">
        <v>4557</v>
      </c>
      <c r="G45" s="5" t="s">
        <v>435</v>
      </c>
      <c r="H45" s="5" t="s">
        <v>435</v>
      </c>
    </row>
    <row r="46" spans="2:8">
      <c r="B46" s="5" t="s">
        <v>1235</v>
      </c>
      <c r="C46" s="5" t="s">
        <v>4554</v>
      </c>
      <c r="D46" s="5" t="s">
        <v>4555</v>
      </c>
      <c r="E46" s="656" t="s">
        <v>4602</v>
      </c>
      <c r="F46" s="5" t="s">
        <v>4557</v>
      </c>
      <c r="G46" s="5" t="s">
        <v>435</v>
      </c>
      <c r="H46" s="5" t="s">
        <v>435</v>
      </c>
    </row>
    <row r="47" spans="2:8">
      <c r="B47" s="5" t="s">
        <v>1235</v>
      </c>
      <c r="C47" s="5" t="s">
        <v>4554</v>
      </c>
      <c r="D47" s="5" t="s">
        <v>4555</v>
      </c>
      <c r="E47" s="656" t="s">
        <v>4603</v>
      </c>
      <c r="F47" s="5" t="s">
        <v>4557</v>
      </c>
      <c r="G47" s="5" t="s">
        <v>435</v>
      </c>
      <c r="H47" s="5" t="s">
        <v>4559</v>
      </c>
    </row>
    <row r="48" spans="2:8">
      <c r="B48" s="5" t="s">
        <v>1235</v>
      </c>
      <c r="C48" s="5" t="s">
        <v>4554</v>
      </c>
      <c r="D48" s="5" t="s">
        <v>4555</v>
      </c>
      <c r="E48" s="656" t="s">
        <v>4604</v>
      </c>
      <c r="F48" s="5" t="s">
        <v>4557</v>
      </c>
      <c r="G48" s="5" t="s">
        <v>435</v>
      </c>
      <c r="H48" s="5" t="s">
        <v>435</v>
      </c>
    </row>
    <row r="49" spans="2:8">
      <c r="B49" s="5" t="s">
        <v>1235</v>
      </c>
      <c r="C49" s="5" t="s">
        <v>4554</v>
      </c>
      <c r="D49" s="5" t="s">
        <v>4555</v>
      </c>
      <c r="E49" s="656" t="s">
        <v>4605</v>
      </c>
      <c r="F49" s="5" t="s">
        <v>4557</v>
      </c>
      <c r="G49" s="5" t="s">
        <v>435</v>
      </c>
      <c r="H49" s="5" t="s">
        <v>4559</v>
      </c>
    </row>
    <row r="50" spans="2:8">
      <c r="B50" s="5" t="s">
        <v>1235</v>
      </c>
      <c r="C50" s="5" t="s">
        <v>4554</v>
      </c>
      <c r="D50" s="5" t="s">
        <v>4555</v>
      </c>
      <c r="E50" s="656" t="s">
        <v>4606</v>
      </c>
      <c r="F50" s="5" t="s">
        <v>4557</v>
      </c>
      <c r="G50" s="5" t="s">
        <v>435</v>
      </c>
      <c r="H50" s="5" t="s">
        <v>435</v>
      </c>
    </row>
    <row r="51" spans="2:8">
      <c r="B51" s="5" t="s">
        <v>1235</v>
      </c>
      <c r="C51" s="5" t="s">
        <v>4554</v>
      </c>
      <c r="D51" s="5" t="s">
        <v>4555</v>
      </c>
      <c r="E51" s="656" t="s">
        <v>4607</v>
      </c>
      <c r="F51" s="5" t="s">
        <v>4557</v>
      </c>
      <c r="G51" s="5" t="s">
        <v>4608</v>
      </c>
      <c r="H51" s="5" t="s">
        <v>4577</v>
      </c>
    </row>
    <row r="52" spans="2:8">
      <c r="B52" s="5" t="s">
        <v>1235</v>
      </c>
      <c r="C52" s="5" t="s">
        <v>4554</v>
      </c>
      <c r="D52" s="5" t="s">
        <v>4555</v>
      </c>
      <c r="E52" s="656" t="s">
        <v>4609</v>
      </c>
      <c r="F52" s="5" t="s">
        <v>4557</v>
      </c>
      <c r="G52" s="5" t="s">
        <v>435</v>
      </c>
      <c r="H52" s="5" t="s">
        <v>435</v>
      </c>
    </row>
    <row r="53" spans="2:8">
      <c r="B53" s="5" t="s">
        <v>1235</v>
      </c>
      <c r="C53" s="5" t="s">
        <v>4554</v>
      </c>
      <c r="D53" s="5" t="s">
        <v>4555</v>
      </c>
      <c r="E53" s="656" t="s">
        <v>4610</v>
      </c>
      <c r="F53" s="5" t="s">
        <v>4557</v>
      </c>
      <c r="G53" s="5" t="s">
        <v>435</v>
      </c>
      <c r="H53" s="5" t="s">
        <v>435</v>
      </c>
    </row>
    <row r="54" spans="2:8">
      <c r="B54" s="5" t="s">
        <v>1235</v>
      </c>
      <c r="C54" s="5" t="s">
        <v>4554</v>
      </c>
      <c r="D54" s="5" t="s">
        <v>4555</v>
      </c>
      <c r="E54" s="656" t="s">
        <v>4611</v>
      </c>
      <c r="F54" s="5" t="s">
        <v>4557</v>
      </c>
      <c r="G54" s="5" t="s">
        <v>435</v>
      </c>
      <c r="H54" s="5" t="s">
        <v>435</v>
      </c>
    </row>
    <row r="55" spans="2:8">
      <c r="B55" s="5" t="s">
        <v>1235</v>
      </c>
      <c r="C55" s="5" t="s">
        <v>4554</v>
      </c>
      <c r="D55" s="5" t="s">
        <v>4555</v>
      </c>
      <c r="E55" s="656" t="s">
        <v>4612</v>
      </c>
      <c r="F55" s="5" t="s">
        <v>4557</v>
      </c>
      <c r="G55" s="5" t="s">
        <v>435</v>
      </c>
      <c r="H55" s="5" t="s">
        <v>435</v>
      </c>
    </row>
    <row r="56" spans="2:8">
      <c r="B56" s="5" t="s">
        <v>1235</v>
      </c>
      <c r="C56" s="5" t="s">
        <v>4554</v>
      </c>
      <c r="D56" s="5" t="s">
        <v>4555</v>
      </c>
      <c r="E56" s="656" t="s">
        <v>4613</v>
      </c>
      <c r="F56" s="5" t="s">
        <v>4557</v>
      </c>
      <c r="G56" s="5" t="s">
        <v>435</v>
      </c>
      <c r="H56" s="5" t="s">
        <v>435</v>
      </c>
    </row>
    <row r="57" spans="2:8">
      <c r="B57" s="5" t="s">
        <v>1235</v>
      </c>
      <c r="C57" s="5" t="s">
        <v>4554</v>
      </c>
      <c r="D57" s="5" t="s">
        <v>4555</v>
      </c>
      <c r="E57" s="656" t="s">
        <v>4614</v>
      </c>
      <c r="F57" s="5" t="s">
        <v>4557</v>
      </c>
      <c r="G57" s="5" t="s">
        <v>435</v>
      </c>
      <c r="H57" s="5" t="s">
        <v>435</v>
      </c>
    </row>
    <row r="58" spans="2:8">
      <c r="B58" s="5" t="s">
        <v>1235</v>
      </c>
      <c r="C58" s="5" t="s">
        <v>4554</v>
      </c>
      <c r="D58" s="5" t="s">
        <v>4555</v>
      </c>
      <c r="E58" s="656" t="s">
        <v>4615</v>
      </c>
      <c r="F58" s="5" t="s">
        <v>4557</v>
      </c>
      <c r="G58" s="5" t="s">
        <v>435</v>
      </c>
      <c r="H58" s="5" t="s">
        <v>435</v>
      </c>
    </row>
    <row r="59" spans="2:8">
      <c r="B59" s="5" t="s">
        <v>1235</v>
      </c>
      <c r="C59" s="5" t="s">
        <v>4554</v>
      </c>
      <c r="D59" s="5" t="s">
        <v>4555</v>
      </c>
      <c r="E59" s="656" t="s">
        <v>4616</v>
      </c>
      <c r="F59" s="5" t="s">
        <v>4557</v>
      </c>
      <c r="G59" s="5" t="s">
        <v>435</v>
      </c>
      <c r="H59" s="5" t="s">
        <v>435</v>
      </c>
    </row>
    <row r="60" spans="2:8">
      <c r="B60" s="5" t="s">
        <v>1235</v>
      </c>
      <c r="C60" s="5" t="s">
        <v>4554</v>
      </c>
      <c r="D60" s="5" t="s">
        <v>4555</v>
      </c>
      <c r="E60" s="656" t="s">
        <v>4617</v>
      </c>
      <c r="F60" s="5" t="s">
        <v>4557</v>
      </c>
      <c r="G60" s="5" t="s">
        <v>435</v>
      </c>
      <c r="H60" s="5" t="s">
        <v>435</v>
      </c>
    </row>
    <row r="61" spans="2:8">
      <c r="B61" s="5" t="s">
        <v>1235</v>
      </c>
      <c r="C61" s="5" t="s">
        <v>4554</v>
      </c>
      <c r="D61" s="5" t="s">
        <v>4555</v>
      </c>
      <c r="E61" s="656" t="s">
        <v>4618</v>
      </c>
      <c r="F61" s="5" t="s">
        <v>4557</v>
      </c>
      <c r="G61" s="5" t="s">
        <v>435</v>
      </c>
      <c r="H61" s="5" t="s">
        <v>435</v>
      </c>
    </row>
    <row r="62" spans="2:8">
      <c r="B62" s="5" t="s">
        <v>1235</v>
      </c>
      <c r="C62" s="5" t="s">
        <v>4554</v>
      </c>
      <c r="D62" s="5" t="s">
        <v>4555</v>
      </c>
      <c r="E62" s="656" t="s">
        <v>4619</v>
      </c>
      <c r="F62" s="5" t="s">
        <v>4557</v>
      </c>
      <c r="G62" s="5" t="s">
        <v>435</v>
      </c>
      <c r="H62" s="5" t="s">
        <v>435</v>
      </c>
    </row>
    <row r="63" spans="2:8">
      <c r="B63" s="5" t="s">
        <v>1235</v>
      </c>
      <c r="C63" s="5" t="s">
        <v>4554</v>
      </c>
      <c r="D63" s="5" t="s">
        <v>4555</v>
      </c>
      <c r="E63" s="656" t="s">
        <v>4620</v>
      </c>
      <c r="F63" s="5" t="s">
        <v>4557</v>
      </c>
      <c r="G63" s="5" t="s">
        <v>435</v>
      </c>
      <c r="H63" s="5" t="s">
        <v>435</v>
      </c>
    </row>
    <row r="64" spans="2:8">
      <c r="B64" s="5" t="s">
        <v>1235</v>
      </c>
      <c r="C64" s="5" t="s">
        <v>4554</v>
      </c>
      <c r="D64" s="5" t="s">
        <v>4555</v>
      </c>
      <c r="E64" s="656" t="s">
        <v>4621</v>
      </c>
      <c r="F64" s="5" t="s">
        <v>4557</v>
      </c>
      <c r="G64" s="5" t="s">
        <v>435</v>
      </c>
      <c r="H64" s="5" t="s">
        <v>435</v>
      </c>
    </row>
    <row r="65" spans="2:8">
      <c r="B65" s="5" t="s">
        <v>1235</v>
      </c>
      <c r="C65" s="5" t="s">
        <v>4554</v>
      </c>
      <c r="D65" s="5" t="s">
        <v>4555</v>
      </c>
      <c r="E65" s="656" t="s">
        <v>4622</v>
      </c>
      <c r="F65" s="5" t="s">
        <v>4557</v>
      </c>
      <c r="G65" s="5" t="s">
        <v>435</v>
      </c>
      <c r="H65" s="5" t="s">
        <v>435</v>
      </c>
    </row>
    <row r="66" spans="2:8">
      <c r="B66" s="5" t="s">
        <v>1235</v>
      </c>
      <c r="C66" s="5" t="s">
        <v>4554</v>
      </c>
      <c r="D66" s="5" t="s">
        <v>4555</v>
      </c>
      <c r="E66" s="656" t="s">
        <v>4623</v>
      </c>
      <c r="F66" s="5" t="s">
        <v>4557</v>
      </c>
      <c r="G66" s="5" t="s">
        <v>435</v>
      </c>
      <c r="H66" s="5" t="s">
        <v>435</v>
      </c>
    </row>
    <row r="67" spans="2:8">
      <c r="B67" s="5" t="s">
        <v>1235</v>
      </c>
      <c r="C67" s="5" t="s">
        <v>4554</v>
      </c>
      <c r="D67" s="5" t="s">
        <v>4555</v>
      </c>
      <c r="E67" s="656" t="s">
        <v>4624</v>
      </c>
      <c r="F67" s="5" t="s">
        <v>4557</v>
      </c>
      <c r="G67" s="5" t="s">
        <v>435</v>
      </c>
      <c r="H67" s="5" t="s">
        <v>435</v>
      </c>
    </row>
    <row r="68" spans="2:8">
      <c r="B68" s="5" t="s">
        <v>1235</v>
      </c>
      <c r="C68" s="5" t="s">
        <v>4554</v>
      </c>
      <c r="D68" s="5" t="s">
        <v>4555</v>
      </c>
      <c r="E68" s="656" t="s">
        <v>4625</v>
      </c>
      <c r="F68" s="5" t="s">
        <v>4557</v>
      </c>
      <c r="G68" s="5" t="s">
        <v>435</v>
      </c>
      <c r="H68" s="5" t="s">
        <v>435</v>
      </c>
    </row>
    <row r="69" spans="2:8">
      <c r="B69" s="5" t="s">
        <v>1235</v>
      </c>
      <c r="C69" s="5" t="s">
        <v>4554</v>
      </c>
      <c r="D69" s="5" t="s">
        <v>4555</v>
      </c>
      <c r="E69" s="656" t="s">
        <v>4626</v>
      </c>
      <c r="F69" s="5" t="s">
        <v>4557</v>
      </c>
      <c r="G69" s="5" t="s">
        <v>435</v>
      </c>
      <c r="H69" s="5" t="s">
        <v>435</v>
      </c>
    </row>
    <row r="70" spans="2:8">
      <c r="B70" s="5" t="s">
        <v>1235</v>
      </c>
      <c r="C70" s="5" t="s">
        <v>4554</v>
      </c>
      <c r="D70" s="5" t="s">
        <v>4555</v>
      </c>
      <c r="E70" s="656" t="s">
        <v>4627</v>
      </c>
      <c r="F70" s="5" t="s">
        <v>4557</v>
      </c>
      <c r="G70" s="5" t="s">
        <v>435</v>
      </c>
      <c r="H70" s="5" t="s">
        <v>435</v>
      </c>
    </row>
    <row r="71" spans="2:8">
      <c r="B71" s="5" t="s">
        <v>1235</v>
      </c>
      <c r="C71" s="5" t="s">
        <v>4554</v>
      </c>
      <c r="D71" s="5" t="s">
        <v>4555</v>
      </c>
      <c r="E71" s="656" t="s">
        <v>4628</v>
      </c>
      <c r="F71" s="5" t="s">
        <v>4557</v>
      </c>
      <c r="G71" s="5" t="s">
        <v>4558</v>
      </c>
      <c r="H71" s="5" t="s">
        <v>4629</v>
      </c>
    </row>
    <row r="72" spans="2:8">
      <c r="B72" s="5" t="s">
        <v>1235</v>
      </c>
      <c r="C72" s="5" t="s">
        <v>4554</v>
      </c>
      <c r="D72" s="5" t="s">
        <v>4555</v>
      </c>
      <c r="E72" s="656" t="s">
        <v>4630</v>
      </c>
      <c r="F72" s="5" t="s">
        <v>4557</v>
      </c>
      <c r="G72" s="5" t="s">
        <v>435</v>
      </c>
      <c r="H72" s="5" t="s">
        <v>435</v>
      </c>
    </row>
    <row r="73" spans="2:8">
      <c r="B73" s="5" t="s">
        <v>1235</v>
      </c>
      <c r="C73" s="5" t="s">
        <v>4554</v>
      </c>
      <c r="D73" s="5" t="s">
        <v>4555</v>
      </c>
      <c r="E73" s="656" t="s">
        <v>4631</v>
      </c>
      <c r="F73" s="5" t="s">
        <v>4557</v>
      </c>
      <c r="G73" s="5" t="s">
        <v>435</v>
      </c>
      <c r="H73" s="5" t="s">
        <v>435</v>
      </c>
    </row>
    <row r="74" spans="2:8">
      <c r="B74" s="5" t="s">
        <v>1235</v>
      </c>
      <c r="C74" s="5" t="s">
        <v>4554</v>
      </c>
      <c r="D74" s="5" t="s">
        <v>4555</v>
      </c>
      <c r="E74" s="656" t="s">
        <v>4632</v>
      </c>
      <c r="F74" s="5" t="s">
        <v>4557</v>
      </c>
      <c r="G74" s="5" t="s">
        <v>435</v>
      </c>
      <c r="H74" s="5" t="s">
        <v>435</v>
      </c>
    </row>
    <row r="75" spans="2:8">
      <c r="B75" s="5" t="s">
        <v>1235</v>
      </c>
      <c r="C75" s="5" t="s">
        <v>4554</v>
      </c>
      <c r="D75" s="5" t="s">
        <v>4555</v>
      </c>
      <c r="E75" s="656" t="s">
        <v>4633</v>
      </c>
      <c r="F75" s="5" t="s">
        <v>4557</v>
      </c>
      <c r="G75" s="5" t="s">
        <v>435</v>
      </c>
      <c r="H75" s="5" t="s">
        <v>435</v>
      </c>
    </row>
    <row r="76" spans="2:8">
      <c r="B76" s="5" t="s">
        <v>1235</v>
      </c>
      <c r="C76" s="5" t="s">
        <v>4554</v>
      </c>
      <c r="D76" s="5" t="s">
        <v>4555</v>
      </c>
      <c r="E76" s="656" t="s">
        <v>4634</v>
      </c>
      <c r="F76" s="5" t="s">
        <v>4557</v>
      </c>
      <c r="G76" s="5" t="s">
        <v>435</v>
      </c>
      <c r="H76" s="5" t="s">
        <v>4559</v>
      </c>
    </row>
    <row r="77" spans="2:8">
      <c r="B77" s="5" t="s">
        <v>1235</v>
      </c>
      <c r="C77" s="5" t="s">
        <v>4554</v>
      </c>
      <c r="D77" s="5" t="s">
        <v>4555</v>
      </c>
      <c r="E77" s="656" t="s">
        <v>4635</v>
      </c>
      <c r="F77" s="5" t="s">
        <v>4557</v>
      </c>
      <c r="G77" s="5" t="s">
        <v>435</v>
      </c>
      <c r="H77" s="5" t="s">
        <v>435</v>
      </c>
    </row>
    <row r="78" spans="2:8">
      <c r="B78" s="5" t="s">
        <v>1235</v>
      </c>
      <c r="C78" s="5" t="s">
        <v>4554</v>
      </c>
      <c r="D78" s="5" t="s">
        <v>4555</v>
      </c>
      <c r="E78" s="656" t="s">
        <v>4636</v>
      </c>
      <c r="F78" s="5" t="s">
        <v>4557</v>
      </c>
      <c r="G78" s="5" t="s">
        <v>435</v>
      </c>
      <c r="H78" s="5" t="s">
        <v>435</v>
      </c>
    </row>
    <row r="79" spans="2:8">
      <c r="B79" s="5" t="s">
        <v>1235</v>
      </c>
      <c r="C79" s="5" t="s">
        <v>4554</v>
      </c>
      <c r="D79" s="5" t="s">
        <v>4555</v>
      </c>
      <c r="E79" s="656" t="s">
        <v>4637</v>
      </c>
      <c r="F79" s="5" t="s">
        <v>4557</v>
      </c>
      <c r="G79" s="5" t="s">
        <v>435</v>
      </c>
      <c r="H79" s="5" t="s">
        <v>435</v>
      </c>
    </row>
    <row r="80" spans="2:8">
      <c r="B80" s="5" t="s">
        <v>1235</v>
      </c>
      <c r="C80" s="5" t="s">
        <v>4554</v>
      </c>
      <c r="D80" s="5" t="s">
        <v>4555</v>
      </c>
      <c r="E80" s="656" t="s">
        <v>4638</v>
      </c>
      <c r="F80" s="5" t="s">
        <v>4557</v>
      </c>
      <c r="G80" s="5" t="s">
        <v>435</v>
      </c>
      <c r="H80" s="5" t="s">
        <v>435</v>
      </c>
    </row>
    <row r="81" spans="2:8">
      <c r="B81" s="5" t="s">
        <v>1235</v>
      </c>
      <c r="C81" s="5" t="s">
        <v>4554</v>
      </c>
      <c r="D81" s="5" t="s">
        <v>4555</v>
      </c>
      <c r="E81" s="656" t="s">
        <v>4639</v>
      </c>
      <c r="F81" s="5" t="s">
        <v>4557</v>
      </c>
      <c r="G81" s="5" t="s">
        <v>435</v>
      </c>
      <c r="H81" s="5" t="s">
        <v>435</v>
      </c>
    </row>
    <row r="82" spans="2:8">
      <c r="B82" s="5" t="s">
        <v>1235</v>
      </c>
      <c r="C82" s="5" t="s">
        <v>4554</v>
      </c>
      <c r="D82" s="5" t="s">
        <v>4555</v>
      </c>
      <c r="E82" s="656" t="s">
        <v>4640</v>
      </c>
      <c r="F82" s="5" t="s">
        <v>4557</v>
      </c>
      <c r="G82" s="5" t="s">
        <v>435</v>
      </c>
      <c r="H82" s="5" t="s">
        <v>435</v>
      </c>
    </row>
    <row r="83" spans="2:8">
      <c r="B83" s="5" t="s">
        <v>1235</v>
      </c>
      <c r="C83" s="5" t="s">
        <v>4554</v>
      </c>
      <c r="D83" s="5" t="s">
        <v>4555</v>
      </c>
      <c r="E83" s="656" t="s">
        <v>4641</v>
      </c>
      <c r="F83" s="5" t="s">
        <v>4557</v>
      </c>
      <c r="G83" s="5" t="s">
        <v>435</v>
      </c>
      <c r="H83" s="5" t="s">
        <v>435</v>
      </c>
    </row>
    <row r="84" spans="2:8">
      <c r="B84" s="5" t="s">
        <v>1235</v>
      </c>
      <c r="C84" s="5" t="s">
        <v>4554</v>
      </c>
      <c r="D84" s="5" t="s">
        <v>4555</v>
      </c>
      <c r="E84" s="656" t="s">
        <v>4642</v>
      </c>
      <c r="F84" s="5" t="s">
        <v>4557</v>
      </c>
      <c r="G84" s="5" t="s">
        <v>435</v>
      </c>
      <c r="H84" s="5" t="s">
        <v>435</v>
      </c>
    </row>
    <row r="85" spans="2:8">
      <c r="B85" s="5" t="s">
        <v>1235</v>
      </c>
      <c r="C85" s="5" t="s">
        <v>4554</v>
      </c>
      <c r="D85" s="5" t="s">
        <v>4555</v>
      </c>
      <c r="E85" s="656" t="s">
        <v>4643</v>
      </c>
      <c r="F85" s="5" t="s">
        <v>4557</v>
      </c>
      <c r="G85" s="5" t="s">
        <v>435</v>
      </c>
      <c r="H85" s="5" t="s">
        <v>435</v>
      </c>
    </row>
    <row r="86" spans="2:8">
      <c r="B86" s="5" t="s">
        <v>1235</v>
      </c>
      <c r="C86" s="5" t="s">
        <v>4554</v>
      </c>
      <c r="D86" s="5" t="s">
        <v>4555</v>
      </c>
      <c r="E86" s="656" t="s">
        <v>4644</v>
      </c>
      <c r="F86" s="5" t="s">
        <v>4557</v>
      </c>
      <c r="G86" s="5" t="s">
        <v>435</v>
      </c>
      <c r="H86" s="5" t="s">
        <v>4559</v>
      </c>
    </row>
    <row r="87" spans="2:8">
      <c r="B87" s="5" t="s">
        <v>1235</v>
      </c>
      <c r="C87" s="5" t="s">
        <v>4554</v>
      </c>
      <c r="D87" s="5" t="s">
        <v>4555</v>
      </c>
      <c r="E87" s="656" t="s">
        <v>4645</v>
      </c>
      <c r="F87" s="5" t="s">
        <v>4557</v>
      </c>
      <c r="G87" s="5" t="s">
        <v>435</v>
      </c>
      <c r="H87" s="5" t="s">
        <v>435</v>
      </c>
    </row>
    <row r="88" spans="2:8">
      <c r="B88" s="5" t="s">
        <v>1235</v>
      </c>
      <c r="C88" s="5" t="s">
        <v>4554</v>
      </c>
      <c r="D88" s="5" t="s">
        <v>4555</v>
      </c>
      <c r="E88" s="656" t="s">
        <v>4646</v>
      </c>
      <c r="F88" s="5" t="s">
        <v>4557</v>
      </c>
      <c r="G88" s="5" t="s">
        <v>435</v>
      </c>
      <c r="H88" s="5" t="s">
        <v>435</v>
      </c>
    </row>
    <row r="89" spans="2:8">
      <c r="B89" s="5" t="s">
        <v>1235</v>
      </c>
      <c r="C89" s="5" t="s">
        <v>4554</v>
      </c>
      <c r="D89" s="5" t="s">
        <v>4555</v>
      </c>
      <c r="E89" s="656" t="s">
        <v>4647</v>
      </c>
      <c r="F89" s="5" t="s">
        <v>4557</v>
      </c>
      <c r="G89" s="5" t="s">
        <v>435</v>
      </c>
      <c r="H89" s="5" t="s">
        <v>435</v>
      </c>
    </row>
    <row r="90" spans="2:8">
      <c r="B90" s="5" t="s">
        <v>1235</v>
      </c>
      <c r="C90" s="5" t="s">
        <v>4554</v>
      </c>
      <c r="D90" s="5" t="s">
        <v>4555</v>
      </c>
      <c r="E90" s="656" t="s">
        <v>4648</v>
      </c>
      <c r="F90" s="5" t="s">
        <v>4557</v>
      </c>
      <c r="G90" s="5" t="s">
        <v>435</v>
      </c>
      <c r="H90" s="5" t="s">
        <v>435</v>
      </c>
    </row>
    <row r="91" spans="2:8">
      <c r="B91" s="5" t="s">
        <v>1235</v>
      </c>
      <c r="C91" s="5" t="s">
        <v>4554</v>
      </c>
      <c r="D91" s="5" t="s">
        <v>4555</v>
      </c>
      <c r="E91" s="656" t="s">
        <v>4649</v>
      </c>
      <c r="F91" s="5" t="s">
        <v>4557</v>
      </c>
      <c r="G91" s="5" t="s">
        <v>435</v>
      </c>
      <c r="H91" s="5" t="s">
        <v>435</v>
      </c>
    </row>
    <row r="92" spans="2:8">
      <c r="B92" s="5" t="s">
        <v>1235</v>
      </c>
      <c r="C92" s="5" t="s">
        <v>4554</v>
      </c>
      <c r="D92" s="5" t="s">
        <v>4555</v>
      </c>
      <c r="E92" s="656" t="s">
        <v>4650</v>
      </c>
      <c r="F92" s="5" t="s">
        <v>4557</v>
      </c>
      <c r="G92" s="5" t="s">
        <v>435</v>
      </c>
      <c r="H92" s="5" t="s">
        <v>435</v>
      </c>
    </row>
    <row r="93" spans="2:8">
      <c r="B93" s="5" t="s">
        <v>1235</v>
      </c>
      <c r="C93" s="5" t="s">
        <v>4554</v>
      </c>
      <c r="D93" s="5" t="s">
        <v>4555</v>
      </c>
      <c r="E93" s="656" t="s">
        <v>4651</v>
      </c>
      <c r="F93" s="5" t="s">
        <v>4557</v>
      </c>
      <c r="G93" s="5" t="s">
        <v>435</v>
      </c>
      <c r="H93" s="5" t="s">
        <v>435</v>
      </c>
    </row>
    <row r="94" spans="2:8">
      <c r="B94" s="5" t="s">
        <v>1235</v>
      </c>
      <c r="C94" s="5" t="s">
        <v>4554</v>
      </c>
      <c r="D94" s="5" t="s">
        <v>4555</v>
      </c>
      <c r="E94" s="656" t="s">
        <v>4652</v>
      </c>
      <c r="F94" s="5" t="s">
        <v>4557</v>
      </c>
      <c r="G94" s="5" t="s">
        <v>435</v>
      </c>
      <c r="H94" s="5" t="s">
        <v>435</v>
      </c>
    </row>
    <row r="95" spans="2:8">
      <c r="B95" s="5" t="s">
        <v>1235</v>
      </c>
      <c r="C95" s="5" t="s">
        <v>4554</v>
      </c>
      <c r="D95" s="5" t="s">
        <v>4555</v>
      </c>
      <c r="E95" s="656" t="s">
        <v>4653</v>
      </c>
      <c r="F95" s="5" t="s">
        <v>4557</v>
      </c>
      <c r="G95" s="5" t="s">
        <v>435</v>
      </c>
      <c r="H95" s="5" t="s">
        <v>435</v>
      </c>
    </row>
    <row r="96" spans="2:8">
      <c r="B96" s="5" t="s">
        <v>1235</v>
      </c>
      <c r="C96" s="5" t="s">
        <v>4554</v>
      </c>
      <c r="D96" s="5" t="s">
        <v>4555</v>
      </c>
      <c r="E96" s="656" t="s">
        <v>4654</v>
      </c>
      <c r="F96" s="5" t="s">
        <v>4557</v>
      </c>
      <c r="G96" s="5" t="s">
        <v>435</v>
      </c>
      <c r="H96" s="5" t="s">
        <v>435</v>
      </c>
    </row>
    <row r="97" spans="2:8">
      <c r="B97" s="5" t="s">
        <v>1235</v>
      </c>
      <c r="C97" s="5" t="s">
        <v>4554</v>
      </c>
      <c r="D97" s="5" t="s">
        <v>4555</v>
      </c>
      <c r="E97" s="656" t="s">
        <v>4655</v>
      </c>
      <c r="F97" s="5" t="s">
        <v>4557</v>
      </c>
      <c r="G97" s="5" t="s">
        <v>435</v>
      </c>
      <c r="H97" s="5" t="s">
        <v>435</v>
      </c>
    </row>
    <row r="98" spans="2:8">
      <c r="B98" s="5" t="s">
        <v>1235</v>
      </c>
      <c r="C98" s="5" t="s">
        <v>4554</v>
      </c>
      <c r="D98" s="5" t="s">
        <v>4555</v>
      </c>
      <c r="E98" s="656" t="s">
        <v>4656</v>
      </c>
      <c r="F98" s="5" t="s">
        <v>4557</v>
      </c>
      <c r="G98" s="5" t="s">
        <v>435</v>
      </c>
      <c r="H98" s="5" t="s">
        <v>435</v>
      </c>
    </row>
    <row r="99" spans="2:8">
      <c r="B99" s="5" t="s">
        <v>1235</v>
      </c>
      <c r="C99" s="5" t="s">
        <v>4554</v>
      </c>
      <c r="D99" s="5" t="s">
        <v>4555</v>
      </c>
      <c r="E99" s="656" t="s">
        <v>4657</v>
      </c>
      <c r="F99" s="5" t="s">
        <v>4557</v>
      </c>
      <c r="G99" s="5" t="s">
        <v>435</v>
      </c>
      <c r="H99" s="5" t="s">
        <v>435</v>
      </c>
    </row>
    <row r="100" spans="2:8">
      <c r="B100" s="5" t="s">
        <v>1235</v>
      </c>
      <c r="C100" s="5" t="s">
        <v>4554</v>
      </c>
      <c r="D100" s="5" t="s">
        <v>4555</v>
      </c>
      <c r="E100" s="656" t="s">
        <v>4658</v>
      </c>
      <c r="F100" s="5" t="s">
        <v>4557</v>
      </c>
      <c r="G100" s="5" t="s">
        <v>435</v>
      </c>
      <c r="H100" s="5" t="s">
        <v>435</v>
      </c>
    </row>
    <row r="101" spans="2:8">
      <c r="B101" s="5" t="s">
        <v>1235</v>
      </c>
      <c r="C101" s="5" t="s">
        <v>4554</v>
      </c>
      <c r="D101" s="5" t="s">
        <v>4555</v>
      </c>
      <c r="E101" s="656" t="s">
        <v>4659</v>
      </c>
      <c r="F101" s="5" t="s">
        <v>4557</v>
      </c>
      <c r="G101" s="5" t="s">
        <v>435</v>
      </c>
      <c r="H101" s="5" t="s">
        <v>4559</v>
      </c>
    </row>
    <row r="102" spans="2:8">
      <c r="B102" s="5" t="s">
        <v>1235</v>
      </c>
      <c r="C102" s="5" t="s">
        <v>4554</v>
      </c>
      <c r="D102" s="5" t="s">
        <v>4555</v>
      </c>
      <c r="E102" s="656" t="s">
        <v>4660</v>
      </c>
      <c r="F102" s="5" t="s">
        <v>4557</v>
      </c>
      <c r="G102" s="5" t="s">
        <v>435</v>
      </c>
      <c r="H102" s="5" t="s">
        <v>435</v>
      </c>
    </row>
    <row r="103" spans="2:8">
      <c r="B103" s="5" t="s">
        <v>1235</v>
      </c>
      <c r="C103" s="5" t="s">
        <v>4554</v>
      </c>
      <c r="D103" s="5" t="s">
        <v>4555</v>
      </c>
      <c r="E103" s="656" t="s">
        <v>4661</v>
      </c>
      <c r="F103" s="5" t="s">
        <v>4557</v>
      </c>
      <c r="G103" s="5" t="s">
        <v>435</v>
      </c>
      <c r="H103" s="5" t="s">
        <v>435</v>
      </c>
    </row>
    <row r="104" spans="2:8">
      <c r="B104" s="5" t="s">
        <v>1235</v>
      </c>
      <c r="C104" s="5" t="s">
        <v>4554</v>
      </c>
      <c r="D104" s="5" t="s">
        <v>4555</v>
      </c>
      <c r="E104" s="656" t="s">
        <v>4662</v>
      </c>
      <c r="F104" s="5" t="s">
        <v>4557</v>
      </c>
      <c r="G104" s="5" t="s">
        <v>435</v>
      </c>
      <c r="H104" s="5" t="s">
        <v>435</v>
      </c>
    </row>
    <row r="105" spans="2:8">
      <c r="B105" s="5" t="s">
        <v>1235</v>
      </c>
      <c r="C105" s="5" t="s">
        <v>4554</v>
      </c>
      <c r="D105" s="5" t="s">
        <v>4555</v>
      </c>
      <c r="E105" s="656" t="s">
        <v>4663</v>
      </c>
      <c r="F105" s="5" t="s">
        <v>4557</v>
      </c>
      <c r="G105" s="5" t="s">
        <v>435</v>
      </c>
      <c r="H105" s="5" t="s">
        <v>435</v>
      </c>
    </row>
    <row r="106" spans="2:8">
      <c r="B106" s="5" t="s">
        <v>1235</v>
      </c>
      <c r="C106" s="5" t="s">
        <v>4554</v>
      </c>
      <c r="D106" s="5" t="s">
        <v>4555</v>
      </c>
      <c r="E106" s="656" t="s">
        <v>4664</v>
      </c>
      <c r="F106" s="5" t="s">
        <v>4557</v>
      </c>
      <c r="G106" s="5" t="s">
        <v>435</v>
      </c>
      <c r="H106" s="5" t="s">
        <v>435</v>
      </c>
    </row>
    <row r="107" spans="2:8">
      <c r="B107" s="5" t="s">
        <v>1235</v>
      </c>
      <c r="C107" s="5" t="s">
        <v>4554</v>
      </c>
      <c r="D107" s="5" t="s">
        <v>4555</v>
      </c>
      <c r="E107" s="656" t="s">
        <v>4665</v>
      </c>
      <c r="F107" s="5" t="s">
        <v>4557</v>
      </c>
      <c r="G107" s="5" t="s">
        <v>435</v>
      </c>
      <c r="H107" s="5" t="s">
        <v>435</v>
      </c>
    </row>
    <row r="108" spans="2:8">
      <c r="B108" s="5" t="s">
        <v>1235</v>
      </c>
      <c r="C108" s="5" t="s">
        <v>4554</v>
      </c>
      <c r="D108" s="5" t="s">
        <v>4555</v>
      </c>
      <c r="E108" s="656" t="s">
        <v>4666</v>
      </c>
      <c r="F108" s="5" t="s">
        <v>4557</v>
      </c>
      <c r="G108" s="5" t="s">
        <v>435</v>
      </c>
      <c r="H108" s="5" t="s">
        <v>435</v>
      </c>
    </row>
    <row r="109" spans="2:8">
      <c r="B109" s="5" t="s">
        <v>1235</v>
      </c>
      <c r="C109" s="5" t="s">
        <v>4554</v>
      </c>
      <c r="D109" s="5" t="s">
        <v>4555</v>
      </c>
      <c r="E109" s="656" t="s">
        <v>4667</v>
      </c>
      <c r="F109" s="5" t="s">
        <v>4557</v>
      </c>
      <c r="G109" s="5" t="s">
        <v>435</v>
      </c>
      <c r="H109" s="5" t="s">
        <v>4559</v>
      </c>
    </row>
    <row r="110" spans="2:8">
      <c r="B110" s="5" t="s">
        <v>1235</v>
      </c>
      <c r="C110" s="5" t="s">
        <v>4554</v>
      </c>
      <c r="D110" s="5" t="s">
        <v>4555</v>
      </c>
      <c r="E110" s="656" t="s">
        <v>4668</v>
      </c>
      <c r="F110" s="5" t="s">
        <v>4557</v>
      </c>
      <c r="G110" s="5" t="s">
        <v>435</v>
      </c>
      <c r="H110" s="5" t="s">
        <v>435</v>
      </c>
    </row>
    <row r="111" spans="2:8">
      <c r="B111" s="5" t="s">
        <v>1235</v>
      </c>
      <c r="C111" s="5" t="s">
        <v>4554</v>
      </c>
      <c r="D111" s="5" t="s">
        <v>4555</v>
      </c>
      <c r="E111" s="656" t="s">
        <v>4669</v>
      </c>
      <c r="F111" s="5" t="s">
        <v>4557</v>
      </c>
      <c r="G111" s="5" t="s">
        <v>435</v>
      </c>
      <c r="H111" s="5" t="s">
        <v>4577</v>
      </c>
    </row>
    <row r="112" spans="2:8">
      <c r="B112" s="5" t="s">
        <v>1235</v>
      </c>
      <c r="C112" s="5" t="s">
        <v>4554</v>
      </c>
      <c r="D112" s="5" t="s">
        <v>4555</v>
      </c>
      <c r="E112" s="656" t="s">
        <v>4670</v>
      </c>
      <c r="F112" s="5" t="s">
        <v>4557</v>
      </c>
      <c r="G112" s="5" t="s">
        <v>435</v>
      </c>
      <c r="H112" s="5" t="s">
        <v>435</v>
      </c>
    </row>
    <row r="113" spans="2:8">
      <c r="B113" s="5" t="s">
        <v>1235</v>
      </c>
      <c r="C113" s="5" t="s">
        <v>4554</v>
      </c>
      <c r="D113" s="5" t="s">
        <v>4555</v>
      </c>
      <c r="E113" s="656" t="s">
        <v>4671</v>
      </c>
      <c r="F113" s="5" t="s">
        <v>4557</v>
      </c>
      <c r="G113" s="5" t="s">
        <v>435</v>
      </c>
      <c r="H113" s="5" t="s">
        <v>435</v>
      </c>
    </row>
    <row r="114" spans="2:8">
      <c r="B114" s="5" t="s">
        <v>1235</v>
      </c>
      <c r="C114" s="5" t="s">
        <v>4554</v>
      </c>
      <c r="D114" s="5" t="s">
        <v>4555</v>
      </c>
      <c r="E114" s="656" t="s">
        <v>4672</v>
      </c>
      <c r="F114" s="5" t="s">
        <v>4557</v>
      </c>
      <c r="G114" s="5" t="s">
        <v>435</v>
      </c>
      <c r="H114" s="5" t="s">
        <v>4673</v>
      </c>
    </row>
    <row r="115" spans="2:8">
      <c r="B115" s="5" t="s">
        <v>1235</v>
      </c>
      <c r="C115" s="5" t="s">
        <v>4554</v>
      </c>
      <c r="D115" s="5" t="s">
        <v>4555</v>
      </c>
      <c r="E115" s="656" t="s">
        <v>4674</v>
      </c>
      <c r="F115" s="5" t="s">
        <v>4557</v>
      </c>
      <c r="G115" s="5" t="s">
        <v>435</v>
      </c>
      <c r="H115" s="5" t="s">
        <v>435</v>
      </c>
    </row>
    <row r="116" spans="2:8">
      <c r="B116" s="5" t="s">
        <v>1235</v>
      </c>
      <c r="C116" s="5" t="s">
        <v>4554</v>
      </c>
      <c r="D116" s="5" t="s">
        <v>4555</v>
      </c>
      <c r="E116" s="656" t="s">
        <v>4675</v>
      </c>
      <c r="F116" s="5" t="s">
        <v>4557</v>
      </c>
      <c r="G116" s="5" t="s">
        <v>435</v>
      </c>
      <c r="H116" s="5" t="s">
        <v>435</v>
      </c>
    </row>
    <row r="117" spans="2:8">
      <c r="B117" s="5" t="s">
        <v>1235</v>
      </c>
      <c r="C117" s="5" t="s">
        <v>4554</v>
      </c>
      <c r="D117" s="5" t="s">
        <v>4555</v>
      </c>
      <c r="E117" s="656" t="s">
        <v>4676</v>
      </c>
      <c r="F117" s="5" t="s">
        <v>4557</v>
      </c>
      <c r="G117" s="5" t="s">
        <v>435</v>
      </c>
      <c r="H117" s="5" t="s">
        <v>435</v>
      </c>
    </row>
    <row r="118" spans="2:8">
      <c r="B118" s="5" t="s">
        <v>1235</v>
      </c>
      <c r="C118" s="5" t="s">
        <v>4554</v>
      </c>
      <c r="D118" s="5" t="s">
        <v>4555</v>
      </c>
      <c r="E118" s="656" t="s">
        <v>4677</v>
      </c>
      <c r="F118" s="5" t="s">
        <v>4557</v>
      </c>
      <c r="G118" s="5" t="s">
        <v>435</v>
      </c>
      <c r="H118" s="5" t="s">
        <v>435</v>
      </c>
    </row>
    <row r="119" spans="2:8">
      <c r="B119" s="5" t="s">
        <v>1235</v>
      </c>
      <c r="C119" s="5" t="s">
        <v>4554</v>
      </c>
      <c r="D119" s="5" t="s">
        <v>4555</v>
      </c>
      <c r="E119" s="656" t="s">
        <v>4678</v>
      </c>
      <c r="F119" s="5" t="s">
        <v>4557</v>
      </c>
      <c r="G119" s="5" t="s">
        <v>435</v>
      </c>
      <c r="H119" s="5" t="s">
        <v>435</v>
      </c>
    </row>
    <row r="120" spans="2:8">
      <c r="B120" s="5" t="s">
        <v>1235</v>
      </c>
      <c r="C120" s="5" t="s">
        <v>4554</v>
      </c>
      <c r="D120" s="5" t="s">
        <v>4555</v>
      </c>
      <c r="E120" s="656" t="s">
        <v>4679</v>
      </c>
      <c r="F120" s="5" t="s">
        <v>4557</v>
      </c>
      <c r="G120" s="5" t="s">
        <v>435</v>
      </c>
      <c r="H120" s="5" t="s">
        <v>4577</v>
      </c>
    </row>
    <row r="121" spans="2:8">
      <c r="B121" s="5" t="s">
        <v>1235</v>
      </c>
      <c r="C121" s="5" t="s">
        <v>4554</v>
      </c>
      <c r="D121" s="5" t="s">
        <v>4555</v>
      </c>
      <c r="E121" s="656" t="s">
        <v>4680</v>
      </c>
      <c r="F121" s="5" t="s">
        <v>4557</v>
      </c>
      <c r="G121" s="5" t="s">
        <v>435</v>
      </c>
      <c r="H121" s="5" t="s">
        <v>4559</v>
      </c>
    </row>
    <row r="122" spans="2:8">
      <c r="B122" s="5" t="s">
        <v>1235</v>
      </c>
      <c r="C122" s="5" t="s">
        <v>4554</v>
      </c>
      <c r="D122" s="5" t="s">
        <v>4555</v>
      </c>
      <c r="E122" s="656" t="s">
        <v>4681</v>
      </c>
      <c r="F122" s="5" t="s">
        <v>4557</v>
      </c>
      <c r="G122" s="5" t="s">
        <v>435</v>
      </c>
      <c r="H122" s="5" t="s">
        <v>435</v>
      </c>
    </row>
    <row r="123" spans="2:8">
      <c r="B123" s="5" t="s">
        <v>1235</v>
      </c>
      <c r="C123" s="5" t="s">
        <v>4554</v>
      </c>
      <c r="D123" s="5" t="s">
        <v>4555</v>
      </c>
      <c r="E123" s="656" t="s">
        <v>4682</v>
      </c>
      <c r="F123" s="5" t="s">
        <v>4557</v>
      </c>
      <c r="G123" s="5" t="s">
        <v>435</v>
      </c>
      <c r="H123" s="5" t="s">
        <v>435</v>
      </c>
    </row>
    <row r="124" spans="2:8">
      <c r="B124" s="5" t="s">
        <v>1235</v>
      </c>
      <c r="C124" s="5" t="s">
        <v>4554</v>
      </c>
      <c r="D124" s="5" t="s">
        <v>4555</v>
      </c>
      <c r="E124" s="656" t="s">
        <v>4683</v>
      </c>
      <c r="F124" s="5" t="s">
        <v>4557</v>
      </c>
      <c r="G124" s="5" t="s">
        <v>435</v>
      </c>
      <c r="H124" s="5" t="s">
        <v>435</v>
      </c>
    </row>
    <row r="125" spans="2:8">
      <c r="B125" s="5" t="s">
        <v>1235</v>
      </c>
      <c r="C125" s="5" t="s">
        <v>4554</v>
      </c>
      <c r="D125" s="5" t="s">
        <v>4555</v>
      </c>
      <c r="E125" s="656" t="s">
        <v>4684</v>
      </c>
      <c r="F125" s="5" t="s">
        <v>4557</v>
      </c>
      <c r="G125" s="5" t="s">
        <v>435</v>
      </c>
      <c r="H125" s="5" t="s">
        <v>435</v>
      </c>
    </row>
    <row r="126" spans="2:8">
      <c r="B126" s="5" t="s">
        <v>1235</v>
      </c>
      <c r="C126" s="5" t="s">
        <v>4554</v>
      </c>
      <c r="D126" s="5" t="s">
        <v>4555</v>
      </c>
      <c r="E126" s="656" t="s">
        <v>4685</v>
      </c>
      <c r="F126" s="5" t="s">
        <v>4557</v>
      </c>
      <c r="G126" s="5" t="s">
        <v>435</v>
      </c>
      <c r="H126" s="5" t="s">
        <v>435</v>
      </c>
    </row>
    <row r="127" spans="2:8">
      <c r="B127" s="5" t="s">
        <v>1235</v>
      </c>
      <c r="C127" s="5" t="s">
        <v>4554</v>
      </c>
      <c r="D127" s="5" t="s">
        <v>4555</v>
      </c>
      <c r="E127" s="656" t="s">
        <v>4686</v>
      </c>
      <c r="F127" s="5" t="s">
        <v>4557</v>
      </c>
      <c r="G127" s="5" t="s">
        <v>435</v>
      </c>
      <c r="H127" s="5" t="s">
        <v>435</v>
      </c>
    </row>
    <row r="128" spans="2:8">
      <c r="B128" s="5" t="s">
        <v>1235</v>
      </c>
      <c r="C128" s="5" t="s">
        <v>4554</v>
      </c>
      <c r="D128" s="5" t="s">
        <v>4555</v>
      </c>
      <c r="E128" s="656" t="s">
        <v>4687</v>
      </c>
      <c r="F128" s="5" t="s">
        <v>4557</v>
      </c>
      <c r="G128" s="5" t="s">
        <v>435</v>
      </c>
      <c r="H128" s="5" t="s">
        <v>435</v>
      </c>
    </row>
    <row r="129" spans="2:8">
      <c r="B129" s="5" t="s">
        <v>1235</v>
      </c>
      <c r="C129" s="5" t="s">
        <v>4554</v>
      </c>
      <c r="D129" s="5" t="s">
        <v>4555</v>
      </c>
      <c r="E129" s="656" t="s">
        <v>4688</v>
      </c>
      <c r="F129" s="5" t="s">
        <v>4557</v>
      </c>
      <c r="G129" s="5" t="s">
        <v>435</v>
      </c>
      <c r="H129" s="5" t="s">
        <v>4559</v>
      </c>
    </row>
    <row r="130" spans="2:8">
      <c r="B130" s="5" t="s">
        <v>1235</v>
      </c>
      <c r="C130" s="5" t="s">
        <v>4554</v>
      </c>
      <c r="D130" s="5" t="s">
        <v>4555</v>
      </c>
      <c r="E130" s="656" t="s">
        <v>4689</v>
      </c>
      <c r="F130" s="5" t="s">
        <v>4557</v>
      </c>
      <c r="G130" s="5" t="s">
        <v>435</v>
      </c>
      <c r="H130" s="5" t="s">
        <v>435</v>
      </c>
    </row>
    <row r="131" spans="2:8">
      <c r="B131" s="5" t="s">
        <v>1235</v>
      </c>
      <c r="C131" s="5" t="s">
        <v>4554</v>
      </c>
      <c r="D131" s="5" t="s">
        <v>4555</v>
      </c>
      <c r="E131" s="656" t="s">
        <v>4690</v>
      </c>
      <c r="F131" s="5" t="s">
        <v>4557</v>
      </c>
      <c r="G131" s="5" t="s">
        <v>435</v>
      </c>
      <c r="H131" s="5" t="s">
        <v>435</v>
      </c>
    </row>
    <row r="132" spans="2:8">
      <c r="B132" s="5" t="s">
        <v>1235</v>
      </c>
      <c r="C132" s="5" t="s">
        <v>4554</v>
      </c>
      <c r="D132" s="5" t="s">
        <v>4555</v>
      </c>
      <c r="E132" s="656" t="s">
        <v>4691</v>
      </c>
      <c r="F132" s="5" t="s">
        <v>4557</v>
      </c>
      <c r="G132" s="5" t="s">
        <v>435</v>
      </c>
      <c r="H132" s="5" t="s">
        <v>435</v>
      </c>
    </row>
    <row r="133" spans="2:8">
      <c r="B133" s="5" t="s">
        <v>1235</v>
      </c>
      <c r="C133" s="5" t="s">
        <v>4554</v>
      </c>
      <c r="D133" s="5" t="s">
        <v>4555</v>
      </c>
      <c r="E133" s="656" t="s">
        <v>4692</v>
      </c>
      <c r="F133" s="5" t="s">
        <v>4557</v>
      </c>
      <c r="G133" s="5" t="s">
        <v>435</v>
      </c>
      <c r="H133" s="5" t="s">
        <v>435</v>
      </c>
    </row>
    <row r="134" spans="2:8">
      <c r="B134" s="5" t="s">
        <v>1235</v>
      </c>
      <c r="C134" s="5" t="s">
        <v>4554</v>
      </c>
      <c r="D134" s="5" t="s">
        <v>4555</v>
      </c>
      <c r="E134" s="656" t="s">
        <v>4693</v>
      </c>
      <c r="F134" s="5" t="s">
        <v>4557</v>
      </c>
      <c r="G134" s="5" t="s">
        <v>4694</v>
      </c>
      <c r="H134" s="5" t="s">
        <v>4559</v>
      </c>
    </row>
    <row r="135" spans="2:8">
      <c r="B135" s="5" t="s">
        <v>1235</v>
      </c>
      <c r="C135" s="5" t="s">
        <v>4554</v>
      </c>
      <c r="D135" s="5" t="s">
        <v>4555</v>
      </c>
      <c r="E135" s="656" t="s">
        <v>4695</v>
      </c>
      <c r="F135" s="5" t="s">
        <v>4557</v>
      </c>
      <c r="G135" s="5" t="s">
        <v>435</v>
      </c>
      <c r="H135" s="5" t="s">
        <v>435</v>
      </c>
    </row>
    <row r="136" spans="2:8">
      <c r="B136" s="5" t="s">
        <v>1235</v>
      </c>
      <c r="C136" s="5" t="s">
        <v>4554</v>
      </c>
      <c r="D136" s="5" t="s">
        <v>4555</v>
      </c>
      <c r="E136" s="656" t="s">
        <v>4696</v>
      </c>
      <c r="F136" s="5" t="s">
        <v>4557</v>
      </c>
      <c r="G136" s="5" t="s">
        <v>435</v>
      </c>
      <c r="H136" s="5" t="s">
        <v>435</v>
      </c>
    </row>
    <row r="137" spans="2:8">
      <c r="B137" s="5" t="s">
        <v>1235</v>
      </c>
      <c r="C137" s="5" t="s">
        <v>4554</v>
      </c>
      <c r="D137" s="5" t="s">
        <v>4555</v>
      </c>
      <c r="E137" s="656" t="s">
        <v>4697</v>
      </c>
      <c r="F137" s="5" t="s">
        <v>4557</v>
      </c>
      <c r="G137" s="5" t="s">
        <v>435</v>
      </c>
      <c r="H137" s="5" t="s">
        <v>435</v>
      </c>
    </row>
    <row r="138" spans="2:8">
      <c r="B138" s="5" t="s">
        <v>1235</v>
      </c>
      <c r="C138" s="5" t="s">
        <v>4554</v>
      </c>
      <c r="D138" s="5" t="s">
        <v>4555</v>
      </c>
      <c r="E138" s="656" t="s">
        <v>4698</v>
      </c>
      <c r="F138" s="5" t="s">
        <v>4557</v>
      </c>
      <c r="G138" s="5" t="s">
        <v>435</v>
      </c>
      <c r="H138" s="5" t="s">
        <v>435</v>
      </c>
    </row>
    <row r="139" spans="2:8">
      <c r="B139" s="5" t="s">
        <v>1235</v>
      </c>
      <c r="C139" s="5" t="s">
        <v>4554</v>
      </c>
      <c r="D139" s="5" t="s">
        <v>4555</v>
      </c>
      <c r="E139" s="656" t="s">
        <v>4699</v>
      </c>
      <c r="F139" s="5" t="s">
        <v>4557</v>
      </c>
      <c r="G139" s="5" t="s">
        <v>435</v>
      </c>
      <c r="H139" s="5" t="s">
        <v>435</v>
      </c>
    </row>
    <row r="140" spans="2:8">
      <c r="B140" s="5" t="s">
        <v>1235</v>
      </c>
      <c r="C140" s="5" t="s">
        <v>4554</v>
      </c>
      <c r="D140" s="5" t="s">
        <v>4555</v>
      </c>
      <c r="E140" s="656" t="s">
        <v>4700</v>
      </c>
      <c r="F140" s="5" t="s">
        <v>4557</v>
      </c>
      <c r="G140" s="5" t="s">
        <v>435</v>
      </c>
      <c r="H140" s="5" t="s">
        <v>4559</v>
      </c>
    </row>
    <row r="141" spans="2:8">
      <c r="B141" s="5" t="s">
        <v>1235</v>
      </c>
      <c r="C141" s="5" t="s">
        <v>4554</v>
      </c>
      <c r="D141" s="5" t="s">
        <v>4555</v>
      </c>
      <c r="E141" s="656" t="s">
        <v>4701</v>
      </c>
      <c r="F141" s="5" t="s">
        <v>4557</v>
      </c>
      <c r="G141" s="5" t="s">
        <v>435</v>
      </c>
      <c r="H141" s="5" t="s">
        <v>435</v>
      </c>
    </row>
    <row r="142" spans="2:8">
      <c r="B142" s="5" t="s">
        <v>1235</v>
      </c>
      <c r="C142" s="5" t="s">
        <v>4554</v>
      </c>
      <c r="D142" s="5" t="s">
        <v>4555</v>
      </c>
      <c r="E142" s="656" t="s">
        <v>4702</v>
      </c>
      <c r="F142" s="5" t="s">
        <v>4557</v>
      </c>
      <c r="G142" s="5" t="s">
        <v>435</v>
      </c>
      <c r="H142" s="5" t="s">
        <v>4577</v>
      </c>
    </row>
    <row r="143" spans="2:8">
      <c r="B143" s="5" t="s">
        <v>1235</v>
      </c>
      <c r="C143" s="5" t="s">
        <v>4554</v>
      </c>
      <c r="D143" s="5" t="s">
        <v>4555</v>
      </c>
      <c r="E143" s="656" t="s">
        <v>4703</v>
      </c>
      <c r="F143" s="5" t="s">
        <v>4557</v>
      </c>
      <c r="G143" s="5" t="s">
        <v>435</v>
      </c>
      <c r="H143" s="5" t="s">
        <v>4577</v>
      </c>
    </row>
    <row r="144" spans="2:8">
      <c r="B144" s="5" t="s">
        <v>1235</v>
      </c>
      <c r="C144" s="5" t="s">
        <v>4554</v>
      </c>
      <c r="D144" s="5" t="s">
        <v>4555</v>
      </c>
      <c r="E144" s="656" t="s">
        <v>4704</v>
      </c>
      <c r="F144" s="5" t="s">
        <v>4557</v>
      </c>
      <c r="G144" s="5" t="s">
        <v>435</v>
      </c>
      <c r="H144" s="5" t="s">
        <v>435</v>
      </c>
    </row>
    <row r="145" spans="2:8">
      <c r="B145" s="5" t="s">
        <v>1235</v>
      </c>
      <c r="C145" s="5" t="s">
        <v>4554</v>
      </c>
      <c r="D145" s="5" t="s">
        <v>4555</v>
      </c>
      <c r="E145" s="656" t="s">
        <v>4705</v>
      </c>
      <c r="F145" s="5" t="s">
        <v>4557</v>
      </c>
      <c r="G145" s="5" t="s">
        <v>435</v>
      </c>
      <c r="H145" s="5" t="s">
        <v>435</v>
      </c>
    </row>
    <row r="146" spans="2:8">
      <c r="B146" s="5" t="s">
        <v>1235</v>
      </c>
      <c r="C146" s="5" t="s">
        <v>4554</v>
      </c>
      <c r="D146" s="5" t="s">
        <v>4555</v>
      </c>
      <c r="E146" s="656" t="s">
        <v>4706</v>
      </c>
      <c r="F146" s="5" t="s">
        <v>4557</v>
      </c>
      <c r="G146" s="5" t="s">
        <v>435</v>
      </c>
      <c r="H146" s="5" t="s">
        <v>435</v>
      </c>
    </row>
    <row r="147" spans="2:8">
      <c r="B147" s="5" t="s">
        <v>1235</v>
      </c>
      <c r="C147" s="5" t="s">
        <v>4554</v>
      </c>
      <c r="D147" s="5" t="s">
        <v>4555</v>
      </c>
      <c r="E147" s="656" t="s">
        <v>4707</v>
      </c>
      <c r="F147" s="5" t="s">
        <v>4557</v>
      </c>
      <c r="G147" s="5" t="s">
        <v>435</v>
      </c>
      <c r="H147" s="5" t="s">
        <v>4559</v>
      </c>
    </row>
    <row r="148" spans="2:8">
      <c r="B148" s="5" t="s">
        <v>1235</v>
      </c>
      <c r="C148" s="5" t="s">
        <v>4554</v>
      </c>
      <c r="D148" s="5" t="s">
        <v>4555</v>
      </c>
      <c r="E148" s="656" t="s">
        <v>4708</v>
      </c>
      <c r="F148" s="5" t="s">
        <v>4557</v>
      </c>
      <c r="G148" s="5" t="s">
        <v>435</v>
      </c>
      <c r="H148" s="5" t="s">
        <v>435</v>
      </c>
    </row>
    <row r="149" spans="2:8">
      <c r="B149" s="5" t="s">
        <v>1235</v>
      </c>
      <c r="C149" s="5" t="s">
        <v>4554</v>
      </c>
      <c r="D149" s="5" t="s">
        <v>4555</v>
      </c>
      <c r="E149" s="656" t="s">
        <v>4709</v>
      </c>
      <c r="F149" s="5" t="s">
        <v>4557</v>
      </c>
      <c r="G149" s="5" t="s">
        <v>435</v>
      </c>
      <c r="H149" s="5" t="s">
        <v>435</v>
      </c>
    </row>
    <row r="150" spans="2:8">
      <c r="B150" s="5" t="s">
        <v>1235</v>
      </c>
      <c r="C150" s="5" t="s">
        <v>4554</v>
      </c>
      <c r="D150" s="5" t="s">
        <v>4555</v>
      </c>
      <c r="E150" s="656" t="s">
        <v>4710</v>
      </c>
      <c r="F150" s="5" t="s">
        <v>4557</v>
      </c>
      <c r="G150" s="5" t="s">
        <v>4558</v>
      </c>
      <c r="H150" s="5" t="s">
        <v>4559</v>
      </c>
    </row>
    <row r="151" spans="2:8">
      <c r="B151" s="5" t="s">
        <v>1235</v>
      </c>
      <c r="C151" s="5" t="s">
        <v>4554</v>
      </c>
      <c r="D151" s="5" t="s">
        <v>4555</v>
      </c>
      <c r="E151" s="656" t="s">
        <v>4711</v>
      </c>
      <c r="F151" s="5" t="s">
        <v>4557</v>
      </c>
      <c r="G151" s="5" t="s">
        <v>435</v>
      </c>
      <c r="H151" s="5" t="s">
        <v>435</v>
      </c>
    </row>
    <row r="152" spans="2:8">
      <c r="B152" s="5" t="s">
        <v>1235</v>
      </c>
      <c r="C152" s="5" t="s">
        <v>4554</v>
      </c>
      <c r="D152" s="5" t="s">
        <v>4555</v>
      </c>
      <c r="E152" s="656" t="s">
        <v>4712</v>
      </c>
      <c r="F152" s="5" t="s">
        <v>4557</v>
      </c>
      <c r="G152" s="5" t="s">
        <v>435</v>
      </c>
      <c r="H152" s="5" t="s">
        <v>4559</v>
      </c>
    </row>
    <row r="153" spans="2:8">
      <c r="B153" s="5" t="s">
        <v>1235</v>
      </c>
      <c r="C153" s="5" t="s">
        <v>4554</v>
      </c>
      <c r="D153" s="5" t="s">
        <v>4555</v>
      </c>
      <c r="E153" s="656" t="s">
        <v>4713</v>
      </c>
      <c r="F153" s="5" t="s">
        <v>4557</v>
      </c>
      <c r="G153" s="5" t="s">
        <v>435</v>
      </c>
      <c r="H153" s="5" t="s">
        <v>4559</v>
      </c>
    </row>
    <row r="154" spans="2:8">
      <c r="B154" s="5" t="s">
        <v>1235</v>
      </c>
      <c r="C154" s="5" t="s">
        <v>4554</v>
      </c>
      <c r="D154" s="5" t="s">
        <v>4555</v>
      </c>
      <c r="E154" s="656" t="s">
        <v>4714</v>
      </c>
      <c r="F154" s="5" t="s">
        <v>4557</v>
      </c>
      <c r="G154" s="5" t="s">
        <v>435</v>
      </c>
      <c r="H154" s="5" t="s">
        <v>435</v>
      </c>
    </row>
    <row r="155" spans="2:8">
      <c r="B155" s="5" t="s">
        <v>1235</v>
      </c>
      <c r="C155" s="5" t="s">
        <v>4554</v>
      </c>
      <c r="D155" s="5" t="s">
        <v>4555</v>
      </c>
      <c r="E155" s="656" t="s">
        <v>4715</v>
      </c>
      <c r="F155" s="5" t="s">
        <v>4557</v>
      </c>
      <c r="G155" s="5" t="s">
        <v>435</v>
      </c>
      <c r="H155" s="5" t="s">
        <v>4629</v>
      </c>
    </row>
    <row r="156" spans="2:8">
      <c r="B156" s="5" t="s">
        <v>1235</v>
      </c>
      <c r="C156" s="5" t="s">
        <v>4554</v>
      </c>
      <c r="D156" s="5" t="s">
        <v>4555</v>
      </c>
      <c r="E156" s="656" t="s">
        <v>4716</v>
      </c>
      <c r="F156" s="5" t="s">
        <v>4557</v>
      </c>
      <c r="G156" s="5" t="s">
        <v>435</v>
      </c>
      <c r="H156" s="5" t="s">
        <v>435</v>
      </c>
    </row>
    <row r="157" spans="2:8">
      <c r="B157" s="5" t="s">
        <v>1235</v>
      </c>
      <c r="C157" s="5" t="s">
        <v>4554</v>
      </c>
      <c r="D157" s="5" t="s">
        <v>4555</v>
      </c>
      <c r="E157" s="656" t="s">
        <v>4717</v>
      </c>
      <c r="F157" s="5" t="s">
        <v>4557</v>
      </c>
      <c r="G157" s="5" t="s">
        <v>435</v>
      </c>
      <c r="H157" s="5" t="s">
        <v>435</v>
      </c>
    </row>
    <row r="158" spans="2:8">
      <c r="B158" s="5" t="s">
        <v>1235</v>
      </c>
      <c r="C158" s="5" t="s">
        <v>4554</v>
      </c>
      <c r="D158" s="5" t="s">
        <v>4555</v>
      </c>
      <c r="E158" s="656" t="s">
        <v>4718</v>
      </c>
      <c r="F158" s="5" t="s">
        <v>4557</v>
      </c>
      <c r="G158" s="5" t="s">
        <v>435</v>
      </c>
      <c r="H158" s="5" t="s">
        <v>435</v>
      </c>
    </row>
    <row r="159" spans="2:8">
      <c r="B159" s="5" t="s">
        <v>1235</v>
      </c>
      <c r="C159" s="5" t="s">
        <v>4554</v>
      </c>
      <c r="D159" s="5" t="s">
        <v>4555</v>
      </c>
      <c r="E159" s="656" t="s">
        <v>4719</v>
      </c>
      <c r="F159" s="5" t="s">
        <v>4557</v>
      </c>
      <c r="G159" s="5" t="s">
        <v>435</v>
      </c>
      <c r="H159" s="5" t="s">
        <v>435</v>
      </c>
    </row>
    <row r="160" spans="2:8">
      <c r="B160" s="5" t="s">
        <v>1235</v>
      </c>
      <c r="C160" s="5" t="s">
        <v>4554</v>
      </c>
      <c r="D160" s="5" t="s">
        <v>4555</v>
      </c>
      <c r="E160" s="656" t="s">
        <v>4720</v>
      </c>
      <c r="F160" s="5" t="s">
        <v>4557</v>
      </c>
      <c r="G160" s="5" t="s">
        <v>435</v>
      </c>
      <c r="H160" s="5" t="s">
        <v>4577</v>
      </c>
    </row>
    <row r="161" spans="2:8">
      <c r="B161" s="5" t="s">
        <v>1235</v>
      </c>
      <c r="C161" s="5" t="s">
        <v>4554</v>
      </c>
      <c r="D161" s="5" t="s">
        <v>4555</v>
      </c>
      <c r="E161" s="656" t="s">
        <v>4721</v>
      </c>
      <c r="F161" s="5" t="s">
        <v>4557</v>
      </c>
      <c r="G161" s="5" t="s">
        <v>435</v>
      </c>
      <c r="H161" s="5" t="s">
        <v>435</v>
      </c>
    </row>
    <row r="162" spans="2:8">
      <c r="B162" s="5" t="s">
        <v>1235</v>
      </c>
      <c r="C162" s="5" t="s">
        <v>4554</v>
      </c>
      <c r="D162" s="5" t="s">
        <v>4555</v>
      </c>
      <c r="E162" s="656" t="s">
        <v>4722</v>
      </c>
      <c r="F162" s="5" t="s">
        <v>4557</v>
      </c>
      <c r="G162" s="5" t="s">
        <v>435</v>
      </c>
      <c r="H162" s="5" t="s">
        <v>435</v>
      </c>
    </row>
    <row r="163" spans="2:8">
      <c r="B163" s="5" t="s">
        <v>1235</v>
      </c>
      <c r="C163" s="5" t="s">
        <v>4554</v>
      </c>
      <c r="D163" s="5" t="s">
        <v>4555</v>
      </c>
      <c r="E163" s="656" t="s">
        <v>4723</v>
      </c>
      <c r="F163" s="5" t="s">
        <v>4557</v>
      </c>
      <c r="G163" s="5" t="s">
        <v>435</v>
      </c>
      <c r="H163" s="5" t="s">
        <v>4559</v>
      </c>
    </row>
    <row r="164" spans="2:8">
      <c r="B164" s="5" t="s">
        <v>1235</v>
      </c>
      <c r="C164" s="5" t="s">
        <v>4554</v>
      </c>
      <c r="D164" s="5" t="s">
        <v>4555</v>
      </c>
      <c r="E164" s="656" t="s">
        <v>4724</v>
      </c>
      <c r="F164" s="5" t="s">
        <v>4557</v>
      </c>
      <c r="G164" s="5" t="s">
        <v>435</v>
      </c>
      <c r="H164" s="5" t="s">
        <v>4559</v>
      </c>
    </row>
    <row r="165" spans="2:8">
      <c r="B165" s="5" t="s">
        <v>1235</v>
      </c>
      <c r="C165" s="5" t="s">
        <v>4554</v>
      </c>
      <c r="D165" s="5" t="s">
        <v>4555</v>
      </c>
      <c r="E165" s="656" t="s">
        <v>4725</v>
      </c>
      <c r="F165" s="5" t="s">
        <v>4557</v>
      </c>
      <c r="G165" s="5" t="s">
        <v>435</v>
      </c>
      <c r="H165" s="5" t="s">
        <v>435</v>
      </c>
    </row>
    <row r="166" spans="2:8">
      <c r="B166" s="5" t="s">
        <v>1235</v>
      </c>
      <c r="C166" s="5" t="s">
        <v>4554</v>
      </c>
      <c r="D166" s="5" t="s">
        <v>4555</v>
      </c>
      <c r="E166" s="656" t="s">
        <v>4726</v>
      </c>
      <c r="F166" s="5" t="s">
        <v>4557</v>
      </c>
      <c r="G166" s="5" t="s">
        <v>435</v>
      </c>
      <c r="H166" s="5" t="s">
        <v>435</v>
      </c>
    </row>
    <row r="167" spans="2:8">
      <c r="B167" s="5" t="s">
        <v>1235</v>
      </c>
      <c r="C167" s="5" t="s">
        <v>4554</v>
      </c>
      <c r="D167" s="5" t="s">
        <v>4555</v>
      </c>
      <c r="E167" s="656" t="s">
        <v>4727</v>
      </c>
      <c r="F167" s="5" t="s">
        <v>4557</v>
      </c>
      <c r="G167" s="5" t="s">
        <v>435</v>
      </c>
      <c r="H167" s="5" t="s">
        <v>435</v>
      </c>
    </row>
    <row r="168" spans="2:8">
      <c r="B168" s="5" t="s">
        <v>1235</v>
      </c>
      <c r="C168" s="5" t="s">
        <v>4554</v>
      </c>
      <c r="D168" s="5" t="s">
        <v>4555</v>
      </c>
      <c r="E168" s="656" t="s">
        <v>4728</v>
      </c>
      <c r="F168" s="5" t="s">
        <v>4557</v>
      </c>
      <c r="G168" s="5" t="s">
        <v>435</v>
      </c>
      <c r="H168" s="5" t="s">
        <v>435</v>
      </c>
    </row>
    <row r="169" spans="2:8">
      <c r="B169" s="5" t="s">
        <v>1235</v>
      </c>
      <c r="C169" s="5" t="s">
        <v>4554</v>
      </c>
      <c r="D169" s="5" t="s">
        <v>4555</v>
      </c>
      <c r="E169" s="656" t="s">
        <v>4729</v>
      </c>
      <c r="F169" s="5" t="s">
        <v>4557</v>
      </c>
      <c r="G169" s="5" t="s">
        <v>435</v>
      </c>
      <c r="H169" s="5" t="s">
        <v>435</v>
      </c>
    </row>
    <row r="170" spans="2:8">
      <c r="B170" s="5" t="s">
        <v>1235</v>
      </c>
      <c r="C170" s="5" t="s">
        <v>4554</v>
      </c>
      <c r="D170" s="5" t="s">
        <v>4555</v>
      </c>
      <c r="E170" s="656" t="s">
        <v>4730</v>
      </c>
      <c r="F170" s="5" t="s">
        <v>4557</v>
      </c>
      <c r="G170" s="5" t="s">
        <v>435</v>
      </c>
      <c r="H170" s="5" t="s">
        <v>435</v>
      </c>
    </row>
    <row r="171" spans="2:8">
      <c r="B171" s="5" t="s">
        <v>1235</v>
      </c>
      <c r="C171" s="5" t="s">
        <v>4554</v>
      </c>
      <c r="D171" s="5" t="s">
        <v>4555</v>
      </c>
      <c r="E171" s="656" t="s">
        <v>4731</v>
      </c>
      <c r="F171" s="5" t="s">
        <v>4557</v>
      </c>
      <c r="G171" s="5" t="s">
        <v>435</v>
      </c>
      <c r="H171" s="5" t="s">
        <v>435</v>
      </c>
    </row>
    <row r="172" spans="2:8">
      <c r="B172" s="5" t="s">
        <v>1235</v>
      </c>
      <c r="C172" s="5" t="s">
        <v>4554</v>
      </c>
      <c r="D172" s="5" t="s">
        <v>4555</v>
      </c>
      <c r="E172" s="656" t="s">
        <v>4732</v>
      </c>
      <c r="F172" s="5" t="s">
        <v>4557</v>
      </c>
      <c r="G172" s="5" t="s">
        <v>435</v>
      </c>
      <c r="H172" s="5" t="s">
        <v>435</v>
      </c>
    </row>
    <row r="173" spans="2:8">
      <c r="B173" s="5" t="s">
        <v>1235</v>
      </c>
      <c r="C173" s="5" t="s">
        <v>4554</v>
      </c>
      <c r="D173" s="5" t="s">
        <v>4555</v>
      </c>
      <c r="E173" s="656" t="s">
        <v>4733</v>
      </c>
      <c r="F173" s="5" t="s">
        <v>4557</v>
      </c>
      <c r="G173" s="5" t="s">
        <v>435</v>
      </c>
      <c r="H173" s="5" t="s">
        <v>435</v>
      </c>
    </row>
    <row r="174" spans="2:8">
      <c r="B174" s="5" t="s">
        <v>1235</v>
      </c>
      <c r="C174" s="5" t="s">
        <v>4554</v>
      </c>
      <c r="D174" s="5" t="s">
        <v>4555</v>
      </c>
      <c r="E174" s="656" t="s">
        <v>4734</v>
      </c>
      <c r="F174" s="5" t="s">
        <v>4557</v>
      </c>
      <c r="G174" s="5" t="s">
        <v>435</v>
      </c>
      <c r="H174" s="5" t="s">
        <v>435</v>
      </c>
    </row>
    <row r="175" spans="2:8">
      <c r="B175" s="5" t="s">
        <v>1235</v>
      </c>
      <c r="C175" s="5" t="s">
        <v>4554</v>
      </c>
      <c r="D175" s="5" t="s">
        <v>4555</v>
      </c>
      <c r="E175" s="656" t="s">
        <v>4735</v>
      </c>
      <c r="F175" s="5" t="s">
        <v>4557</v>
      </c>
      <c r="G175" s="5" t="s">
        <v>435</v>
      </c>
      <c r="H175" s="5" t="s">
        <v>435</v>
      </c>
    </row>
    <row r="176" spans="2:8">
      <c r="B176" s="5" t="s">
        <v>1235</v>
      </c>
      <c r="C176" s="5" t="s">
        <v>4554</v>
      </c>
      <c r="D176" s="5" t="s">
        <v>4555</v>
      </c>
      <c r="E176" s="656" t="s">
        <v>4736</v>
      </c>
      <c r="F176" s="5" t="s">
        <v>4557</v>
      </c>
      <c r="G176" s="5" t="s">
        <v>435</v>
      </c>
      <c r="H176" s="5" t="s">
        <v>435</v>
      </c>
    </row>
    <row r="177" spans="2:8">
      <c r="B177" s="5" t="s">
        <v>1235</v>
      </c>
      <c r="C177" s="5" t="s">
        <v>4554</v>
      </c>
      <c r="D177" s="5" t="s">
        <v>4555</v>
      </c>
      <c r="E177" s="656" t="s">
        <v>4737</v>
      </c>
      <c r="F177" s="5" t="s">
        <v>4557</v>
      </c>
      <c r="G177" s="5" t="s">
        <v>435</v>
      </c>
      <c r="H177" s="5" t="s">
        <v>435</v>
      </c>
    </row>
    <row r="178" spans="2:8">
      <c r="B178" s="5" t="s">
        <v>1235</v>
      </c>
      <c r="C178" s="5" t="s">
        <v>4554</v>
      </c>
      <c r="D178" s="5" t="s">
        <v>4555</v>
      </c>
      <c r="E178" s="656" t="s">
        <v>4738</v>
      </c>
      <c r="F178" s="5" t="s">
        <v>4557</v>
      </c>
      <c r="G178" s="5" t="s">
        <v>435</v>
      </c>
      <c r="H178" s="5" t="s">
        <v>435</v>
      </c>
    </row>
    <row r="179" spans="2:8">
      <c r="B179" s="5" t="s">
        <v>1235</v>
      </c>
      <c r="C179" s="5" t="s">
        <v>4554</v>
      </c>
      <c r="D179" s="5" t="s">
        <v>4555</v>
      </c>
      <c r="E179" s="656" t="s">
        <v>4739</v>
      </c>
      <c r="F179" s="5" t="s">
        <v>4557</v>
      </c>
      <c r="G179" s="5" t="s">
        <v>435</v>
      </c>
      <c r="H179" s="5" t="s">
        <v>435</v>
      </c>
    </row>
    <row r="180" spans="2:8">
      <c r="B180" s="5" t="s">
        <v>1235</v>
      </c>
      <c r="C180" s="5" t="s">
        <v>4554</v>
      </c>
      <c r="D180" s="5" t="s">
        <v>4555</v>
      </c>
      <c r="E180" s="656" t="s">
        <v>4740</v>
      </c>
      <c r="F180" s="5" t="s">
        <v>4557</v>
      </c>
      <c r="G180" s="5" t="s">
        <v>435</v>
      </c>
      <c r="H180" s="5" t="s">
        <v>435</v>
      </c>
    </row>
    <row r="181" spans="2:8">
      <c r="B181" s="5" t="s">
        <v>1235</v>
      </c>
      <c r="C181" s="5" t="s">
        <v>4554</v>
      </c>
      <c r="D181" s="5" t="s">
        <v>4555</v>
      </c>
      <c r="E181" s="656" t="s">
        <v>4741</v>
      </c>
      <c r="F181" s="5" t="s">
        <v>4557</v>
      </c>
      <c r="G181" s="5" t="s">
        <v>435</v>
      </c>
      <c r="H181" s="5" t="s">
        <v>435</v>
      </c>
    </row>
    <row r="182" spans="2:8">
      <c r="B182" s="5" t="s">
        <v>1235</v>
      </c>
      <c r="C182" s="5" t="s">
        <v>4554</v>
      </c>
      <c r="D182" s="5" t="s">
        <v>4555</v>
      </c>
      <c r="E182" s="656" t="s">
        <v>4742</v>
      </c>
      <c r="F182" s="5" t="s">
        <v>4557</v>
      </c>
      <c r="G182" s="5" t="s">
        <v>435</v>
      </c>
      <c r="H182" s="5" t="s">
        <v>435</v>
      </c>
    </row>
    <row r="183" spans="2:8">
      <c r="B183" s="5" t="s">
        <v>1235</v>
      </c>
      <c r="C183" s="5" t="s">
        <v>4554</v>
      </c>
      <c r="D183" s="5" t="s">
        <v>4555</v>
      </c>
      <c r="E183" s="656" t="s">
        <v>4743</v>
      </c>
      <c r="F183" s="5" t="s">
        <v>4557</v>
      </c>
      <c r="G183" s="5" t="s">
        <v>435</v>
      </c>
      <c r="H183" s="5" t="s">
        <v>435</v>
      </c>
    </row>
    <row r="184" spans="2:8">
      <c r="B184" s="5" t="s">
        <v>1235</v>
      </c>
      <c r="C184" s="5" t="s">
        <v>4554</v>
      </c>
      <c r="D184" s="5" t="s">
        <v>4555</v>
      </c>
      <c r="E184" s="656" t="s">
        <v>4744</v>
      </c>
      <c r="F184" s="5" t="s">
        <v>4557</v>
      </c>
      <c r="G184" s="5" t="s">
        <v>435</v>
      </c>
      <c r="H184" s="5" t="s">
        <v>435</v>
      </c>
    </row>
    <row r="185" spans="2:8">
      <c r="B185" s="5" t="s">
        <v>1235</v>
      </c>
      <c r="C185" s="5" t="s">
        <v>4554</v>
      </c>
      <c r="D185" s="5" t="s">
        <v>4555</v>
      </c>
      <c r="E185" s="656" t="s">
        <v>4745</v>
      </c>
      <c r="F185" s="5" t="s">
        <v>4557</v>
      </c>
      <c r="G185" s="5" t="s">
        <v>435</v>
      </c>
      <c r="H185" s="5" t="s">
        <v>435</v>
      </c>
    </row>
    <row r="186" spans="2:8">
      <c r="B186" s="5" t="s">
        <v>1235</v>
      </c>
      <c r="C186" s="5" t="s">
        <v>4554</v>
      </c>
      <c r="D186" s="5" t="s">
        <v>4555</v>
      </c>
      <c r="E186" s="656" t="s">
        <v>4746</v>
      </c>
      <c r="F186" s="5" t="s">
        <v>4557</v>
      </c>
      <c r="G186" s="5" t="s">
        <v>435</v>
      </c>
      <c r="H186" s="5" t="s">
        <v>435</v>
      </c>
    </row>
    <row r="187" spans="2:8">
      <c r="B187" s="5" t="s">
        <v>1235</v>
      </c>
      <c r="C187" s="5" t="s">
        <v>4554</v>
      </c>
      <c r="D187" s="5" t="s">
        <v>4555</v>
      </c>
      <c r="E187" s="656" t="s">
        <v>4747</v>
      </c>
      <c r="F187" s="5" t="s">
        <v>4557</v>
      </c>
      <c r="G187" s="5" t="s">
        <v>435</v>
      </c>
      <c r="H187" s="5" t="s">
        <v>4559</v>
      </c>
    </row>
    <row r="188" spans="2:8">
      <c r="B188" s="5" t="s">
        <v>1235</v>
      </c>
      <c r="C188" s="5" t="s">
        <v>4554</v>
      </c>
      <c r="D188" s="5" t="s">
        <v>4555</v>
      </c>
      <c r="E188" s="656" t="s">
        <v>4748</v>
      </c>
      <c r="F188" s="5" t="s">
        <v>4557</v>
      </c>
      <c r="G188" s="5" t="s">
        <v>435</v>
      </c>
      <c r="H188" s="5" t="s">
        <v>4559</v>
      </c>
    </row>
    <row r="189" spans="2:8">
      <c r="B189" s="5" t="s">
        <v>1235</v>
      </c>
      <c r="C189" s="5" t="s">
        <v>4554</v>
      </c>
      <c r="D189" s="5" t="s">
        <v>4555</v>
      </c>
      <c r="E189" s="656" t="s">
        <v>4749</v>
      </c>
      <c r="F189" s="5" t="s">
        <v>4557</v>
      </c>
      <c r="G189" s="5" t="s">
        <v>435</v>
      </c>
      <c r="H189" s="5" t="s">
        <v>435</v>
      </c>
    </row>
    <row r="190" spans="2:8">
      <c r="B190" s="5" t="s">
        <v>1235</v>
      </c>
      <c r="C190" s="5" t="s">
        <v>4554</v>
      </c>
      <c r="D190" s="5" t="s">
        <v>4555</v>
      </c>
      <c r="E190" s="656" t="s">
        <v>4750</v>
      </c>
      <c r="F190" s="5" t="s">
        <v>4557</v>
      </c>
      <c r="G190" s="5" t="s">
        <v>435</v>
      </c>
      <c r="H190" s="5" t="s">
        <v>4559</v>
      </c>
    </row>
    <row r="191" spans="2:8">
      <c r="B191" s="5" t="s">
        <v>1235</v>
      </c>
      <c r="C191" s="5" t="s">
        <v>4554</v>
      </c>
      <c r="D191" s="5" t="s">
        <v>4555</v>
      </c>
      <c r="E191" s="656" t="s">
        <v>4751</v>
      </c>
      <c r="F191" s="5" t="s">
        <v>4557</v>
      </c>
      <c r="G191" s="5" t="s">
        <v>435</v>
      </c>
      <c r="H191" s="5" t="s">
        <v>435</v>
      </c>
    </row>
    <row r="192" spans="2:8">
      <c r="B192" s="5" t="s">
        <v>1235</v>
      </c>
      <c r="C192" s="5" t="s">
        <v>4554</v>
      </c>
      <c r="D192" s="5" t="s">
        <v>4555</v>
      </c>
      <c r="E192" s="656" t="s">
        <v>4752</v>
      </c>
      <c r="F192" s="5" t="s">
        <v>4557</v>
      </c>
      <c r="G192" s="5" t="s">
        <v>435</v>
      </c>
      <c r="H192" s="5" t="s">
        <v>435</v>
      </c>
    </row>
    <row r="193" spans="2:8">
      <c r="B193" s="5" t="s">
        <v>1235</v>
      </c>
      <c r="C193" s="5" t="s">
        <v>4554</v>
      </c>
      <c r="D193" s="5" t="s">
        <v>4555</v>
      </c>
      <c r="E193" s="656" t="s">
        <v>4753</v>
      </c>
      <c r="F193" s="5" t="s">
        <v>4557</v>
      </c>
      <c r="G193" s="5" t="s">
        <v>435</v>
      </c>
      <c r="H193" s="5" t="s">
        <v>435</v>
      </c>
    </row>
    <row r="194" spans="2:8">
      <c r="B194" s="5" t="s">
        <v>1235</v>
      </c>
      <c r="C194" s="5" t="s">
        <v>4554</v>
      </c>
      <c r="D194" s="5" t="s">
        <v>4555</v>
      </c>
      <c r="E194" s="656" t="s">
        <v>4754</v>
      </c>
      <c r="F194" s="5" t="s">
        <v>4557</v>
      </c>
      <c r="G194" s="5" t="s">
        <v>435</v>
      </c>
      <c r="H194" s="5" t="s">
        <v>435</v>
      </c>
    </row>
    <row r="195" spans="2:8">
      <c r="B195" s="5" t="s">
        <v>1235</v>
      </c>
      <c r="C195" s="5" t="s">
        <v>4554</v>
      </c>
      <c r="D195" s="5" t="s">
        <v>4555</v>
      </c>
      <c r="E195" s="656" t="s">
        <v>4755</v>
      </c>
      <c r="F195" s="5" t="s">
        <v>4557</v>
      </c>
      <c r="G195" s="5" t="s">
        <v>435</v>
      </c>
      <c r="H195" s="5" t="s">
        <v>435</v>
      </c>
    </row>
    <row r="196" spans="2:8">
      <c r="B196" s="5" t="s">
        <v>1235</v>
      </c>
      <c r="C196" s="5" t="s">
        <v>4554</v>
      </c>
      <c r="D196" s="5" t="s">
        <v>4555</v>
      </c>
      <c r="E196" s="656" t="s">
        <v>4756</v>
      </c>
      <c r="F196" s="5" t="s">
        <v>4557</v>
      </c>
      <c r="G196" s="5" t="s">
        <v>435</v>
      </c>
      <c r="H196" s="5" t="s">
        <v>435</v>
      </c>
    </row>
    <row r="197" spans="2:8">
      <c r="B197" s="5" t="s">
        <v>1235</v>
      </c>
      <c r="C197" s="5" t="s">
        <v>4554</v>
      </c>
      <c r="D197" s="5" t="s">
        <v>4555</v>
      </c>
      <c r="E197" s="656" t="s">
        <v>4757</v>
      </c>
      <c r="F197" s="5" t="s">
        <v>4557</v>
      </c>
      <c r="G197" s="5" t="s">
        <v>435</v>
      </c>
      <c r="H197" s="5" t="s">
        <v>4559</v>
      </c>
    </row>
    <row r="198" spans="2:8">
      <c r="B198" s="5" t="s">
        <v>1235</v>
      </c>
      <c r="C198" s="5" t="s">
        <v>4554</v>
      </c>
      <c r="D198" s="5" t="s">
        <v>4555</v>
      </c>
      <c r="E198" s="656" t="s">
        <v>4758</v>
      </c>
      <c r="F198" s="5" t="s">
        <v>4557</v>
      </c>
      <c r="G198" s="5" t="s">
        <v>435</v>
      </c>
      <c r="H198" s="5" t="s">
        <v>4559</v>
      </c>
    </row>
    <row r="199" spans="2:8">
      <c r="B199" s="5" t="s">
        <v>1235</v>
      </c>
      <c r="C199" s="5" t="s">
        <v>4554</v>
      </c>
      <c r="D199" s="5" t="s">
        <v>4555</v>
      </c>
      <c r="E199" s="656" t="s">
        <v>4759</v>
      </c>
      <c r="F199" s="5" t="s">
        <v>4557</v>
      </c>
      <c r="G199" s="5" t="s">
        <v>435</v>
      </c>
      <c r="H199" s="5" t="s">
        <v>435</v>
      </c>
    </row>
    <row r="200" spans="2:8">
      <c r="B200" s="5" t="s">
        <v>1235</v>
      </c>
      <c r="C200" s="5" t="s">
        <v>4554</v>
      </c>
      <c r="D200" s="5" t="s">
        <v>4555</v>
      </c>
      <c r="E200" s="656" t="s">
        <v>4760</v>
      </c>
      <c r="F200" s="5" t="s">
        <v>4557</v>
      </c>
      <c r="G200" s="5" t="s">
        <v>435</v>
      </c>
      <c r="H200" s="5" t="s">
        <v>435</v>
      </c>
    </row>
    <row r="201" spans="2:8">
      <c r="B201" s="5" t="s">
        <v>1235</v>
      </c>
      <c r="C201" s="5" t="s">
        <v>4554</v>
      </c>
      <c r="D201" s="5" t="s">
        <v>4555</v>
      </c>
      <c r="E201" s="656" t="s">
        <v>4761</v>
      </c>
      <c r="F201" s="5" t="s">
        <v>4557</v>
      </c>
      <c r="G201" s="5" t="s">
        <v>435</v>
      </c>
      <c r="H201" s="5" t="s">
        <v>435</v>
      </c>
    </row>
    <row r="202" spans="2:8">
      <c r="B202" s="5" t="s">
        <v>1235</v>
      </c>
      <c r="C202" s="5" t="s">
        <v>4554</v>
      </c>
      <c r="D202" s="5" t="s">
        <v>4555</v>
      </c>
      <c r="E202" s="656" t="s">
        <v>4762</v>
      </c>
      <c r="F202" s="5" t="s">
        <v>4557</v>
      </c>
      <c r="G202" s="5" t="s">
        <v>435</v>
      </c>
      <c r="H202" s="5" t="s">
        <v>435</v>
      </c>
    </row>
    <row r="203" spans="2:8">
      <c r="B203" s="5" t="s">
        <v>1235</v>
      </c>
      <c r="C203" s="5" t="s">
        <v>4554</v>
      </c>
      <c r="D203" s="5" t="s">
        <v>4555</v>
      </c>
      <c r="E203" s="656" t="s">
        <v>4763</v>
      </c>
      <c r="F203" s="5" t="s">
        <v>4557</v>
      </c>
      <c r="G203" s="5" t="s">
        <v>435</v>
      </c>
      <c r="H203" s="5" t="s">
        <v>4559</v>
      </c>
    </row>
    <row r="204" spans="2:8">
      <c r="B204" s="5" t="s">
        <v>1235</v>
      </c>
      <c r="C204" s="5" t="s">
        <v>4554</v>
      </c>
      <c r="D204" s="5" t="s">
        <v>4555</v>
      </c>
      <c r="E204" s="656" t="s">
        <v>4764</v>
      </c>
      <c r="F204" s="5" t="s">
        <v>4557</v>
      </c>
      <c r="G204" s="5" t="s">
        <v>435</v>
      </c>
      <c r="H204" s="5" t="s">
        <v>435</v>
      </c>
    </row>
    <row r="205" spans="2:8">
      <c r="B205" s="5" t="s">
        <v>1235</v>
      </c>
      <c r="C205" s="5" t="s">
        <v>4554</v>
      </c>
      <c r="D205" s="5" t="s">
        <v>4555</v>
      </c>
      <c r="E205" s="656" t="s">
        <v>4765</v>
      </c>
      <c r="F205" s="5" t="s">
        <v>4557</v>
      </c>
      <c r="G205" s="5" t="s">
        <v>435</v>
      </c>
      <c r="H205" s="5" t="s">
        <v>435</v>
      </c>
    </row>
    <row r="206" spans="2:8">
      <c r="B206" s="5" t="s">
        <v>1235</v>
      </c>
      <c r="C206" s="5" t="s">
        <v>4554</v>
      </c>
      <c r="D206" s="5" t="s">
        <v>4555</v>
      </c>
      <c r="E206" s="656" t="s">
        <v>4766</v>
      </c>
      <c r="F206" s="5" t="s">
        <v>4557</v>
      </c>
      <c r="G206" s="5" t="s">
        <v>435</v>
      </c>
      <c r="H206" s="5" t="s">
        <v>4559</v>
      </c>
    </row>
    <row r="207" spans="2:8">
      <c r="B207" s="5" t="s">
        <v>1235</v>
      </c>
      <c r="C207" s="5" t="s">
        <v>4554</v>
      </c>
      <c r="D207" s="5" t="s">
        <v>4555</v>
      </c>
      <c r="E207" s="656" t="s">
        <v>4767</v>
      </c>
      <c r="F207" s="5" t="s">
        <v>4557</v>
      </c>
      <c r="G207" s="5" t="s">
        <v>435</v>
      </c>
      <c r="H207" s="5" t="s">
        <v>435</v>
      </c>
    </row>
    <row r="208" spans="2:8">
      <c r="B208" s="5" t="s">
        <v>1235</v>
      </c>
      <c r="C208" s="5" t="s">
        <v>4554</v>
      </c>
      <c r="D208" s="5" t="s">
        <v>4555</v>
      </c>
      <c r="E208" s="656" t="s">
        <v>4768</v>
      </c>
      <c r="F208" s="5" t="s">
        <v>4557</v>
      </c>
      <c r="G208" s="5" t="s">
        <v>435</v>
      </c>
      <c r="H208" s="5" t="s">
        <v>435</v>
      </c>
    </row>
    <row r="209" spans="2:8">
      <c r="B209" s="5" t="s">
        <v>1235</v>
      </c>
      <c r="C209" s="5" t="s">
        <v>4554</v>
      </c>
      <c r="D209" s="5" t="s">
        <v>4555</v>
      </c>
      <c r="E209" s="656" t="s">
        <v>4769</v>
      </c>
      <c r="F209" s="5" t="s">
        <v>4557</v>
      </c>
      <c r="G209" s="5" t="s">
        <v>435</v>
      </c>
      <c r="H209" s="5" t="s">
        <v>435</v>
      </c>
    </row>
    <row r="210" spans="2:8">
      <c r="B210" s="5" t="s">
        <v>1235</v>
      </c>
      <c r="C210" s="5" t="s">
        <v>4554</v>
      </c>
      <c r="D210" s="5" t="s">
        <v>4555</v>
      </c>
      <c r="E210" s="656" t="s">
        <v>4770</v>
      </c>
      <c r="F210" s="5" t="s">
        <v>4557</v>
      </c>
      <c r="G210" s="5" t="s">
        <v>435</v>
      </c>
      <c r="H210" s="5" t="s">
        <v>435</v>
      </c>
    </row>
    <row r="211" spans="2:8">
      <c r="B211" s="5" t="s">
        <v>1235</v>
      </c>
      <c r="C211" s="5" t="s">
        <v>4554</v>
      </c>
      <c r="D211" s="5" t="s">
        <v>4555</v>
      </c>
      <c r="E211" s="656" t="s">
        <v>4771</v>
      </c>
      <c r="F211" s="5" t="s">
        <v>4557</v>
      </c>
      <c r="G211" s="5" t="s">
        <v>435</v>
      </c>
      <c r="H211" s="5" t="s">
        <v>435</v>
      </c>
    </row>
    <row r="212" spans="2:8">
      <c r="B212" s="5" t="s">
        <v>1235</v>
      </c>
      <c r="C212" s="5" t="s">
        <v>4554</v>
      </c>
      <c r="D212" s="5" t="s">
        <v>4555</v>
      </c>
      <c r="E212" s="656" t="s">
        <v>4772</v>
      </c>
      <c r="F212" s="5" t="s">
        <v>4557</v>
      </c>
      <c r="G212" s="5" t="s">
        <v>435</v>
      </c>
      <c r="H212" s="5" t="s">
        <v>435</v>
      </c>
    </row>
    <row r="213" spans="2:8">
      <c r="B213" s="5" t="s">
        <v>1235</v>
      </c>
      <c r="C213" s="5" t="s">
        <v>4554</v>
      </c>
      <c r="D213" s="5" t="s">
        <v>4555</v>
      </c>
      <c r="E213" s="656" t="s">
        <v>4773</v>
      </c>
      <c r="F213" s="5" t="s">
        <v>4557</v>
      </c>
      <c r="G213" s="5" t="s">
        <v>435</v>
      </c>
      <c r="H213" s="5" t="s">
        <v>435</v>
      </c>
    </row>
    <row r="214" spans="2:8">
      <c r="B214" s="5" t="s">
        <v>1235</v>
      </c>
      <c r="C214" s="5" t="s">
        <v>4554</v>
      </c>
      <c r="D214" s="5" t="s">
        <v>4555</v>
      </c>
      <c r="E214" s="656" t="s">
        <v>4774</v>
      </c>
      <c r="F214" s="5" t="s">
        <v>4557</v>
      </c>
      <c r="G214" s="5" t="s">
        <v>435</v>
      </c>
      <c r="H214" s="5" t="s">
        <v>435</v>
      </c>
    </row>
    <row r="215" spans="2:8">
      <c r="B215" s="5" t="s">
        <v>1235</v>
      </c>
      <c r="C215" s="5" t="s">
        <v>4554</v>
      </c>
      <c r="D215" s="5" t="s">
        <v>4555</v>
      </c>
      <c r="E215" s="656" t="s">
        <v>4775</v>
      </c>
      <c r="F215" s="5" t="s">
        <v>4557</v>
      </c>
      <c r="G215" s="5" t="s">
        <v>435</v>
      </c>
      <c r="H215" s="5" t="s">
        <v>435</v>
      </c>
    </row>
    <row r="216" spans="2:8">
      <c r="B216" s="5" t="s">
        <v>1235</v>
      </c>
      <c r="C216" s="5" t="s">
        <v>4554</v>
      </c>
      <c r="D216" s="5" t="s">
        <v>4555</v>
      </c>
      <c r="E216" s="656" t="s">
        <v>4776</v>
      </c>
      <c r="F216" s="5" t="s">
        <v>4557</v>
      </c>
      <c r="G216" s="5" t="s">
        <v>435</v>
      </c>
      <c r="H216" s="5" t="s">
        <v>435</v>
      </c>
    </row>
    <row r="217" spans="2:8">
      <c r="B217" s="5" t="s">
        <v>1235</v>
      </c>
      <c r="C217" s="5" t="s">
        <v>4554</v>
      </c>
      <c r="D217" s="5" t="s">
        <v>4555</v>
      </c>
      <c r="E217" s="656" t="s">
        <v>4777</v>
      </c>
      <c r="F217" s="5" t="s">
        <v>4557</v>
      </c>
      <c r="G217" s="5" t="s">
        <v>435</v>
      </c>
      <c r="H217" s="5" t="s">
        <v>435</v>
      </c>
    </row>
    <row r="218" spans="2:8">
      <c r="B218" s="5" t="s">
        <v>1235</v>
      </c>
      <c r="C218" s="5" t="s">
        <v>4554</v>
      </c>
      <c r="D218" s="5" t="s">
        <v>4555</v>
      </c>
      <c r="E218" s="656" t="s">
        <v>4778</v>
      </c>
      <c r="F218" s="5" t="s">
        <v>4557</v>
      </c>
      <c r="G218" s="5" t="s">
        <v>435</v>
      </c>
      <c r="H218" s="5" t="s">
        <v>435</v>
      </c>
    </row>
    <row r="219" spans="2:8">
      <c r="B219" s="5" t="s">
        <v>1235</v>
      </c>
      <c r="C219" s="5" t="s">
        <v>4554</v>
      </c>
      <c r="D219" s="5" t="s">
        <v>4555</v>
      </c>
      <c r="E219" s="656" t="s">
        <v>4779</v>
      </c>
      <c r="F219" s="5" t="s">
        <v>4557</v>
      </c>
      <c r="G219" s="5" t="s">
        <v>435</v>
      </c>
      <c r="H219" s="5" t="s">
        <v>435</v>
      </c>
    </row>
    <row r="220" spans="2:8">
      <c r="B220" s="5" t="s">
        <v>1235</v>
      </c>
      <c r="C220" s="5" t="s">
        <v>4554</v>
      </c>
      <c r="D220" s="5" t="s">
        <v>4555</v>
      </c>
      <c r="E220" s="656" t="s">
        <v>4780</v>
      </c>
      <c r="F220" s="5" t="s">
        <v>4557</v>
      </c>
      <c r="G220" s="5" t="s">
        <v>435</v>
      </c>
      <c r="H220" s="5" t="s">
        <v>435</v>
      </c>
    </row>
    <row r="221" spans="2:8">
      <c r="B221" s="5" t="s">
        <v>1235</v>
      </c>
      <c r="C221" s="5" t="s">
        <v>4554</v>
      </c>
      <c r="D221" s="5" t="s">
        <v>4555</v>
      </c>
      <c r="E221" s="656" t="s">
        <v>4781</v>
      </c>
      <c r="F221" s="5" t="s">
        <v>4557</v>
      </c>
      <c r="G221" s="5" t="s">
        <v>435</v>
      </c>
      <c r="H221" s="5" t="s">
        <v>435</v>
      </c>
    </row>
    <row r="222" spans="2:8">
      <c r="B222" s="5" t="s">
        <v>1235</v>
      </c>
      <c r="C222" s="5" t="s">
        <v>4554</v>
      </c>
      <c r="D222" s="5" t="s">
        <v>4555</v>
      </c>
      <c r="E222" s="656" t="s">
        <v>4782</v>
      </c>
      <c r="F222" s="5" t="s">
        <v>4557</v>
      </c>
      <c r="G222" s="5" t="s">
        <v>435</v>
      </c>
      <c r="H222" s="5" t="s">
        <v>4783</v>
      </c>
    </row>
    <row r="223" spans="2:8">
      <c r="B223" s="5" t="s">
        <v>1235</v>
      </c>
      <c r="C223" s="5" t="s">
        <v>4554</v>
      </c>
      <c r="D223" s="5" t="s">
        <v>4555</v>
      </c>
      <c r="E223" s="656" t="s">
        <v>4784</v>
      </c>
      <c r="F223" s="5" t="s">
        <v>4557</v>
      </c>
      <c r="G223" s="5" t="s">
        <v>435</v>
      </c>
      <c r="H223" s="5" t="s">
        <v>435</v>
      </c>
    </row>
    <row r="224" spans="2:8">
      <c r="B224" s="5" t="s">
        <v>1235</v>
      </c>
      <c r="C224" s="5" t="s">
        <v>4554</v>
      </c>
      <c r="D224" s="5" t="s">
        <v>4555</v>
      </c>
      <c r="E224" s="656" t="s">
        <v>4785</v>
      </c>
      <c r="F224" s="5" t="s">
        <v>4557</v>
      </c>
      <c r="G224" s="5" t="s">
        <v>435</v>
      </c>
      <c r="H224" s="5" t="s">
        <v>435</v>
      </c>
    </row>
    <row r="225" spans="2:8">
      <c r="B225" s="5" t="s">
        <v>1235</v>
      </c>
      <c r="C225" s="5" t="s">
        <v>4554</v>
      </c>
      <c r="D225" s="5" t="s">
        <v>4555</v>
      </c>
      <c r="E225" s="656" t="s">
        <v>4786</v>
      </c>
      <c r="F225" s="5" t="s">
        <v>4557</v>
      </c>
      <c r="G225" s="5" t="s">
        <v>435</v>
      </c>
      <c r="H225" s="5" t="s">
        <v>435</v>
      </c>
    </row>
    <row r="226" spans="2:8">
      <c r="B226" s="5" t="s">
        <v>1235</v>
      </c>
      <c r="C226" s="5" t="s">
        <v>4554</v>
      </c>
      <c r="D226" s="5" t="s">
        <v>4555</v>
      </c>
      <c r="E226" s="656" t="s">
        <v>4787</v>
      </c>
      <c r="F226" s="5" t="s">
        <v>4557</v>
      </c>
      <c r="G226" s="5" t="s">
        <v>435</v>
      </c>
      <c r="H226" s="5" t="s">
        <v>435</v>
      </c>
    </row>
    <row r="227" spans="2:8">
      <c r="B227" s="5" t="s">
        <v>1235</v>
      </c>
      <c r="C227" s="5" t="s">
        <v>4554</v>
      </c>
      <c r="D227" s="5" t="s">
        <v>4555</v>
      </c>
      <c r="E227" s="656" t="s">
        <v>4788</v>
      </c>
      <c r="F227" s="5" t="s">
        <v>4557</v>
      </c>
      <c r="G227" s="5" t="s">
        <v>435</v>
      </c>
      <c r="H227" s="5" t="s">
        <v>435</v>
      </c>
    </row>
    <row r="228" spans="2:8">
      <c r="B228" s="5" t="s">
        <v>1235</v>
      </c>
      <c r="C228" s="5" t="s">
        <v>4554</v>
      </c>
      <c r="D228" s="5" t="s">
        <v>4555</v>
      </c>
      <c r="E228" s="656" t="s">
        <v>4789</v>
      </c>
      <c r="F228" s="5" t="s">
        <v>4557</v>
      </c>
      <c r="G228" s="5" t="s">
        <v>435</v>
      </c>
      <c r="H228" s="5" t="s">
        <v>4559</v>
      </c>
    </row>
    <row r="229" spans="2:8">
      <c r="B229" s="5" t="s">
        <v>1235</v>
      </c>
      <c r="C229" s="5" t="s">
        <v>4554</v>
      </c>
      <c r="D229" s="5" t="s">
        <v>4555</v>
      </c>
      <c r="E229" s="656" t="s">
        <v>4790</v>
      </c>
      <c r="F229" s="5" t="s">
        <v>4557</v>
      </c>
      <c r="G229" s="5" t="s">
        <v>435</v>
      </c>
      <c r="H229" s="5" t="s">
        <v>435</v>
      </c>
    </row>
    <row r="230" spans="2:8">
      <c r="B230" s="5" t="s">
        <v>1235</v>
      </c>
      <c r="C230" s="5" t="s">
        <v>4554</v>
      </c>
      <c r="D230" s="5" t="s">
        <v>4555</v>
      </c>
      <c r="E230" s="656" t="s">
        <v>4791</v>
      </c>
      <c r="F230" s="5" t="s">
        <v>4557</v>
      </c>
      <c r="G230" s="5" t="s">
        <v>435</v>
      </c>
      <c r="H230" s="5" t="s">
        <v>435</v>
      </c>
    </row>
    <row r="231" spans="2:8">
      <c r="B231" s="5" t="s">
        <v>1235</v>
      </c>
      <c r="C231" s="5" t="s">
        <v>4554</v>
      </c>
      <c r="D231" s="5" t="s">
        <v>4555</v>
      </c>
      <c r="E231" s="656" t="s">
        <v>4792</v>
      </c>
      <c r="F231" s="5" t="s">
        <v>4557</v>
      </c>
      <c r="G231" s="5" t="s">
        <v>435</v>
      </c>
      <c r="H231" s="5" t="s">
        <v>435</v>
      </c>
    </row>
    <row r="232" spans="2:8">
      <c r="B232" s="5" t="s">
        <v>1235</v>
      </c>
      <c r="C232" s="5" t="s">
        <v>4554</v>
      </c>
      <c r="D232" s="5" t="s">
        <v>4555</v>
      </c>
      <c r="E232" s="656" t="s">
        <v>4793</v>
      </c>
      <c r="F232" s="5" t="s">
        <v>4557</v>
      </c>
      <c r="G232" s="5" t="s">
        <v>435</v>
      </c>
      <c r="H232" s="5" t="s">
        <v>435</v>
      </c>
    </row>
    <row r="233" spans="2:8">
      <c r="B233" s="5" t="s">
        <v>1235</v>
      </c>
      <c r="C233" s="5" t="s">
        <v>4554</v>
      </c>
      <c r="D233" s="5" t="s">
        <v>4555</v>
      </c>
      <c r="E233" s="656" t="s">
        <v>4794</v>
      </c>
      <c r="F233" s="5" t="s">
        <v>4557</v>
      </c>
      <c r="G233" s="5" t="s">
        <v>435</v>
      </c>
      <c r="H233" s="5" t="s">
        <v>435</v>
      </c>
    </row>
    <row r="234" spans="2:8">
      <c r="B234" s="5" t="s">
        <v>1235</v>
      </c>
      <c r="C234" s="5" t="s">
        <v>4554</v>
      </c>
      <c r="D234" s="5" t="s">
        <v>4555</v>
      </c>
      <c r="E234" s="656" t="s">
        <v>4795</v>
      </c>
      <c r="F234" s="5" t="s">
        <v>4557</v>
      </c>
      <c r="G234" s="5" t="s">
        <v>435</v>
      </c>
      <c r="H234" s="5" t="s">
        <v>435</v>
      </c>
    </row>
    <row r="235" spans="2:8">
      <c r="B235" s="5" t="s">
        <v>1235</v>
      </c>
      <c r="C235" s="5" t="s">
        <v>4554</v>
      </c>
      <c r="D235" s="5" t="s">
        <v>4555</v>
      </c>
      <c r="E235" s="656" t="s">
        <v>4796</v>
      </c>
      <c r="F235" s="5" t="s">
        <v>4557</v>
      </c>
      <c r="G235" s="5" t="s">
        <v>435</v>
      </c>
      <c r="H235" s="5" t="s">
        <v>435</v>
      </c>
    </row>
    <row r="236" spans="2:8">
      <c r="B236" s="5" t="s">
        <v>1235</v>
      </c>
      <c r="C236" s="5" t="s">
        <v>4554</v>
      </c>
      <c r="D236" s="5" t="s">
        <v>4555</v>
      </c>
      <c r="E236" s="656" t="s">
        <v>4797</v>
      </c>
      <c r="F236" s="5" t="s">
        <v>4557</v>
      </c>
      <c r="G236" s="5" t="s">
        <v>435</v>
      </c>
      <c r="H236" s="5" t="s">
        <v>435</v>
      </c>
    </row>
    <row r="237" spans="2:8">
      <c r="B237" s="5" t="s">
        <v>1235</v>
      </c>
      <c r="C237" s="5" t="s">
        <v>4554</v>
      </c>
      <c r="D237" s="5" t="s">
        <v>4555</v>
      </c>
      <c r="E237" s="656" t="s">
        <v>4798</v>
      </c>
      <c r="F237" s="5" t="s">
        <v>4557</v>
      </c>
      <c r="G237" s="5" t="s">
        <v>435</v>
      </c>
      <c r="H237" s="5" t="s">
        <v>435</v>
      </c>
    </row>
    <row r="238" spans="2:8">
      <c r="B238" s="5" t="s">
        <v>1235</v>
      </c>
      <c r="C238" s="5" t="s">
        <v>4554</v>
      </c>
      <c r="D238" s="5" t="s">
        <v>4555</v>
      </c>
      <c r="E238" s="656" t="s">
        <v>4799</v>
      </c>
      <c r="F238" s="5" t="s">
        <v>4557</v>
      </c>
      <c r="G238" s="5" t="s">
        <v>435</v>
      </c>
      <c r="H238" s="5" t="s">
        <v>435</v>
      </c>
    </row>
    <row r="239" spans="2:8">
      <c r="B239" s="5" t="s">
        <v>1235</v>
      </c>
      <c r="C239" s="5" t="s">
        <v>4554</v>
      </c>
      <c r="D239" s="5" t="s">
        <v>4555</v>
      </c>
      <c r="E239" s="656" t="s">
        <v>4800</v>
      </c>
      <c r="F239" s="5" t="s">
        <v>4557</v>
      </c>
      <c r="G239" s="5" t="s">
        <v>435</v>
      </c>
      <c r="H239" s="5" t="s">
        <v>4577</v>
      </c>
    </row>
    <row r="240" spans="2:8">
      <c r="B240" s="5" t="s">
        <v>1235</v>
      </c>
      <c r="C240" s="5" t="s">
        <v>4554</v>
      </c>
      <c r="D240" s="5" t="s">
        <v>4555</v>
      </c>
      <c r="E240" s="656" t="s">
        <v>4801</v>
      </c>
      <c r="F240" s="5" t="s">
        <v>4557</v>
      </c>
      <c r="G240" s="5" t="s">
        <v>435</v>
      </c>
      <c r="H240" s="5" t="s">
        <v>435</v>
      </c>
    </row>
    <row r="241" spans="2:8">
      <c r="B241" s="5" t="s">
        <v>1235</v>
      </c>
      <c r="C241" s="5" t="s">
        <v>4554</v>
      </c>
      <c r="D241" s="5" t="s">
        <v>4555</v>
      </c>
      <c r="E241" s="656" t="s">
        <v>4802</v>
      </c>
      <c r="F241" s="5" t="s">
        <v>4557</v>
      </c>
      <c r="G241" s="5" t="s">
        <v>435</v>
      </c>
      <c r="H241" s="5" t="s">
        <v>435</v>
      </c>
    </row>
    <row r="242" spans="2:8">
      <c r="B242" s="5" t="s">
        <v>1235</v>
      </c>
      <c r="C242" s="5" t="s">
        <v>4554</v>
      </c>
      <c r="D242" s="5" t="s">
        <v>4555</v>
      </c>
      <c r="E242" s="656" t="s">
        <v>4803</v>
      </c>
      <c r="F242" s="5" t="s">
        <v>4557</v>
      </c>
      <c r="G242" s="5" t="s">
        <v>435</v>
      </c>
      <c r="H242" s="5" t="s">
        <v>4559</v>
      </c>
    </row>
    <row r="243" spans="2:8">
      <c r="B243" s="5" t="s">
        <v>1235</v>
      </c>
      <c r="C243" s="5" t="s">
        <v>4554</v>
      </c>
      <c r="D243" s="5" t="s">
        <v>4555</v>
      </c>
      <c r="E243" s="656" t="s">
        <v>4804</v>
      </c>
      <c r="F243" s="5" t="s">
        <v>4557</v>
      </c>
      <c r="G243" s="5" t="s">
        <v>435</v>
      </c>
      <c r="H243" s="5" t="s">
        <v>435</v>
      </c>
    </row>
    <row r="244" spans="2:8">
      <c r="B244" s="5" t="s">
        <v>1235</v>
      </c>
      <c r="C244" s="5" t="s">
        <v>4554</v>
      </c>
      <c r="D244" s="5" t="s">
        <v>4555</v>
      </c>
      <c r="E244" s="656" t="s">
        <v>4805</v>
      </c>
      <c r="F244" s="5" t="s">
        <v>4557</v>
      </c>
      <c r="G244" s="5" t="s">
        <v>435</v>
      </c>
      <c r="H244" s="5" t="s">
        <v>435</v>
      </c>
    </row>
    <row r="245" spans="2:8">
      <c r="B245" s="5" t="s">
        <v>1235</v>
      </c>
      <c r="C245" s="5" t="s">
        <v>4554</v>
      </c>
      <c r="D245" s="5" t="s">
        <v>4555</v>
      </c>
      <c r="E245" s="656" t="s">
        <v>4806</v>
      </c>
      <c r="F245" s="5" t="s">
        <v>4557</v>
      </c>
      <c r="G245" s="5" t="s">
        <v>4807</v>
      </c>
      <c r="H245" s="5" t="s">
        <v>4559</v>
      </c>
    </row>
    <row r="246" spans="2:8">
      <c r="B246" s="5" t="s">
        <v>1235</v>
      </c>
      <c r="C246" s="5" t="s">
        <v>4554</v>
      </c>
      <c r="D246" s="5" t="s">
        <v>4555</v>
      </c>
      <c r="E246" s="656" t="s">
        <v>4808</v>
      </c>
      <c r="F246" s="5" t="s">
        <v>4557</v>
      </c>
      <c r="G246" s="5" t="s">
        <v>435</v>
      </c>
      <c r="H246" s="5" t="s">
        <v>435</v>
      </c>
    </row>
    <row r="247" spans="2:8">
      <c r="B247" s="5" t="s">
        <v>1235</v>
      </c>
      <c r="C247" s="5" t="s">
        <v>4554</v>
      </c>
      <c r="D247" s="5" t="s">
        <v>4555</v>
      </c>
      <c r="E247" s="656" t="s">
        <v>4809</v>
      </c>
      <c r="F247" s="5" t="s">
        <v>4557</v>
      </c>
      <c r="G247" s="5" t="s">
        <v>435</v>
      </c>
      <c r="H247" s="5" t="s">
        <v>435</v>
      </c>
    </row>
    <row r="248" spans="2:8">
      <c r="B248" s="5" t="s">
        <v>1235</v>
      </c>
      <c r="C248" s="5" t="s">
        <v>4554</v>
      </c>
      <c r="D248" s="5" t="s">
        <v>4555</v>
      </c>
      <c r="E248" s="656" t="s">
        <v>4810</v>
      </c>
      <c r="F248" s="5" t="s">
        <v>4557</v>
      </c>
      <c r="G248" s="5" t="s">
        <v>435</v>
      </c>
      <c r="H248" s="5" t="s">
        <v>435</v>
      </c>
    </row>
    <row r="249" spans="2:8">
      <c r="B249" s="5" t="s">
        <v>1235</v>
      </c>
      <c r="C249" s="5" t="s">
        <v>4554</v>
      </c>
      <c r="D249" s="5" t="s">
        <v>4555</v>
      </c>
      <c r="E249" s="656" t="s">
        <v>4811</v>
      </c>
      <c r="F249" s="5" t="s">
        <v>4557</v>
      </c>
      <c r="G249" s="5" t="s">
        <v>435</v>
      </c>
      <c r="H249" s="5" t="s">
        <v>435</v>
      </c>
    </row>
    <row r="250" spans="2:8">
      <c r="B250" s="5" t="s">
        <v>1235</v>
      </c>
      <c r="C250" s="5" t="s">
        <v>4554</v>
      </c>
      <c r="D250" s="5" t="s">
        <v>4555</v>
      </c>
      <c r="E250" s="656" t="s">
        <v>4812</v>
      </c>
      <c r="F250" s="5" t="s">
        <v>4557</v>
      </c>
      <c r="G250" s="5" t="s">
        <v>435</v>
      </c>
      <c r="H250" s="5" t="s">
        <v>435</v>
      </c>
    </row>
    <row r="251" spans="2:8">
      <c r="B251" s="5" t="s">
        <v>1235</v>
      </c>
      <c r="C251" s="5" t="s">
        <v>4554</v>
      </c>
      <c r="D251" s="5" t="s">
        <v>4555</v>
      </c>
      <c r="E251" s="656" t="s">
        <v>4813</v>
      </c>
      <c r="F251" s="5" t="s">
        <v>4557</v>
      </c>
      <c r="G251" s="5" t="s">
        <v>435</v>
      </c>
      <c r="H251" s="5" t="s">
        <v>435</v>
      </c>
    </row>
    <row r="252" spans="2:8">
      <c r="B252" s="5" t="s">
        <v>1235</v>
      </c>
      <c r="C252" s="5" t="s">
        <v>4554</v>
      </c>
      <c r="D252" s="5" t="s">
        <v>4555</v>
      </c>
      <c r="E252" s="656" t="s">
        <v>4814</v>
      </c>
      <c r="F252" s="5" t="s">
        <v>4557</v>
      </c>
      <c r="G252" s="5" t="s">
        <v>435</v>
      </c>
      <c r="H252" s="5" t="s">
        <v>435</v>
      </c>
    </row>
    <row r="253" spans="2:8">
      <c r="B253" s="5" t="s">
        <v>1235</v>
      </c>
      <c r="C253" s="5" t="s">
        <v>4554</v>
      </c>
      <c r="D253" s="5" t="s">
        <v>4555</v>
      </c>
      <c r="E253" s="656" t="s">
        <v>4815</v>
      </c>
      <c r="F253" s="5" t="s">
        <v>4557</v>
      </c>
      <c r="G253" s="5" t="s">
        <v>435</v>
      </c>
      <c r="H253" s="5" t="s">
        <v>435</v>
      </c>
    </row>
    <row r="254" spans="2:8">
      <c r="B254" s="5" t="s">
        <v>1235</v>
      </c>
      <c r="C254" s="5" t="s">
        <v>4554</v>
      </c>
      <c r="D254" s="5" t="s">
        <v>4555</v>
      </c>
      <c r="E254" s="656" t="s">
        <v>4816</v>
      </c>
      <c r="F254" s="5" t="s">
        <v>4557</v>
      </c>
      <c r="G254" s="5" t="s">
        <v>435</v>
      </c>
      <c r="H254" s="5" t="s">
        <v>435</v>
      </c>
    </row>
    <row r="255" spans="2:8">
      <c r="B255" s="5" t="s">
        <v>1235</v>
      </c>
      <c r="C255" s="5" t="s">
        <v>4554</v>
      </c>
      <c r="D255" s="5" t="s">
        <v>4555</v>
      </c>
      <c r="E255" s="656" t="s">
        <v>4817</v>
      </c>
      <c r="F255" s="5" t="s">
        <v>4557</v>
      </c>
      <c r="G255" s="5" t="s">
        <v>435</v>
      </c>
      <c r="H255" s="5" t="s">
        <v>435</v>
      </c>
    </row>
    <row r="256" spans="2:8">
      <c r="B256" s="5" t="s">
        <v>1235</v>
      </c>
      <c r="C256" s="5" t="s">
        <v>4554</v>
      </c>
      <c r="D256" s="5" t="s">
        <v>4555</v>
      </c>
      <c r="E256" s="656" t="s">
        <v>4818</v>
      </c>
      <c r="F256" s="5" t="s">
        <v>4557</v>
      </c>
      <c r="G256" s="5" t="s">
        <v>435</v>
      </c>
      <c r="H256" s="5" t="s">
        <v>435</v>
      </c>
    </row>
    <row r="257" spans="2:8">
      <c r="B257" s="5" t="s">
        <v>1235</v>
      </c>
      <c r="C257" s="5" t="s">
        <v>4554</v>
      </c>
      <c r="D257" s="5" t="s">
        <v>4555</v>
      </c>
      <c r="E257" s="656" t="s">
        <v>4819</v>
      </c>
      <c r="F257" s="5" t="s">
        <v>4557</v>
      </c>
      <c r="G257" s="5" t="s">
        <v>435</v>
      </c>
      <c r="H257" s="5" t="s">
        <v>4559</v>
      </c>
    </row>
    <row r="258" spans="2:8">
      <c r="B258" s="5" t="s">
        <v>1235</v>
      </c>
      <c r="C258" s="5" t="s">
        <v>4554</v>
      </c>
      <c r="D258" s="5" t="s">
        <v>4555</v>
      </c>
      <c r="E258" s="656" t="s">
        <v>4820</v>
      </c>
      <c r="F258" s="5" t="s">
        <v>4557</v>
      </c>
      <c r="G258" s="5" t="s">
        <v>435</v>
      </c>
      <c r="H258" s="5" t="s">
        <v>435</v>
      </c>
    </row>
    <row r="259" spans="2:8">
      <c r="B259" s="5" t="s">
        <v>1235</v>
      </c>
      <c r="C259" s="5" t="s">
        <v>4554</v>
      </c>
      <c r="D259" s="5" t="s">
        <v>4555</v>
      </c>
      <c r="E259" s="656" t="s">
        <v>4821</v>
      </c>
      <c r="F259" s="5" t="s">
        <v>4557</v>
      </c>
      <c r="G259" s="5" t="s">
        <v>435</v>
      </c>
      <c r="H259" s="5" t="s">
        <v>435</v>
      </c>
    </row>
    <row r="260" spans="2:8">
      <c r="B260" s="5" t="s">
        <v>1235</v>
      </c>
      <c r="C260" s="5" t="s">
        <v>4554</v>
      </c>
      <c r="D260" s="5" t="s">
        <v>4555</v>
      </c>
      <c r="E260" s="656" t="s">
        <v>4822</v>
      </c>
      <c r="F260" s="5" t="s">
        <v>4557</v>
      </c>
      <c r="G260" s="5" t="s">
        <v>435</v>
      </c>
      <c r="H260" s="5" t="s">
        <v>435</v>
      </c>
    </row>
    <row r="261" spans="2:8">
      <c r="B261" s="5" t="s">
        <v>1235</v>
      </c>
      <c r="C261" s="5" t="s">
        <v>4554</v>
      </c>
      <c r="D261" s="5" t="s">
        <v>4555</v>
      </c>
      <c r="E261" s="656" t="s">
        <v>4823</v>
      </c>
      <c r="F261" s="5" t="s">
        <v>4557</v>
      </c>
      <c r="G261" s="5" t="s">
        <v>435</v>
      </c>
      <c r="H261" s="5" t="s">
        <v>435</v>
      </c>
    </row>
    <row r="262" spans="2:8">
      <c r="B262" s="5" t="s">
        <v>1235</v>
      </c>
      <c r="C262" s="5" t="s">
        <v>4554</v>
      </c>
      <c r="D262" s="5" t="s">
        <v>4555</v>
      </c>
      <c r="E262" s="656" t="s">
        <v>4824</v>
      </c>
      <c r="F262" s="5" t="s">
        <v>4557</v>
      </c>
      <c r="G262" s="5" t="s">
        <v>435</v>
      </c>
      <c r="H262" s="5" t="s">
        <v>435</v>
      </c>
    </row>
    <row r="263" spans="2:8">
      <c r="B263" s="5" t="s">
        <v>1235</v>
      </c>
      <c r="C263" s="5" t="s">
        <v>4554</v>
      </c>
      <c r="D263" s="5" t="s">
        <v>4555</v>
      </c>
      <c r="E263" s="656" t="s">
        <v>4825</v>
      </c>
      <c r="F263" s="5" t="s">
        <v>4557</v>
      </c>
      <c r="G263" s="5" t="s">
        <v>435</v>
      </c>
      <c r="H263" s="5" t="s">
        <v>435</v>
      </c>
    </row>
    <row r="264" spans="2:8">
      <c r="B264" s="5" t="s">
        <v>1235</v>
      </c>
      <c r="C264" s="5" t="s">
        <v>4554</v>
      </c>
      <c r="D264" s="5" t="s">
        <v>4555</v>
      </c>
      <c r="E264" s="656" t="s">
        <v>4826</v>
      </c>
      <c r="F264" s="5" t="s">
        <v>4557</v>
      </c>
      <c r="G264" s="5" t="s">
        <v>435</v>
      </c>
      <c r="H264" s="5" t="s">
        <v>435</v>
      </c>
    </row>
    <row r="265" spans="2:8">
      <c r="B265" s="5" t="s">
        <v>1235</v>
      </c>
      <c r="C265" s="5" t="s">
        <v>4554</v>
      </c>
      <c r="D265" s="5" t="s">
        <v>4555</v>
      </c>
      <c r="E265" s="656" t="s">
        <v>4827</v>
      </c>
      <c r="F265" s="5" t="s">
        <v>4557</v>
      </c>
      <c r="G265" s="5" t="s">
        <v>435</v>
      </c>
      <c r="H265" s="5" t="s">
        <v>435</v>
      </c>
    </row>
    <row r="266" spans="2:8">
      <c r="B266" s="5" t="s">
        <v>1235</v>
      </c>
      <c r="C266" s="5" t="s">
        <v>4554</v>
      </c>
      <c r="D266" s="5" t="s">
        <v>4555</v>
      </c>
      <c r="E266" s="656" t="s">
        <v>4828</v>
      </c>
      <c r="F266" s="5" t="s">
        <v>4557</v>
      </c>
      <c r="G266" s="5" t="s">
        <v>435</v>
      </c>
      <c r="H266" s="5" t="s">
        <v>4559</v>
      </c>
    </row>
    <row r="267" spans="2:8">
      <c r="B267" s="5" t="s">
        <v>1235</v>
      </c>
      <c r="C267" s="5" t="s">
        <v>4554</v>
      </c>
      <c r="D267" s="5" t="s">
        <v>4555</v>
      </c>
      <c r="E267" s="656" t="s">
        <v>4829</v>
      </c>
      <c r="F267" s="5" t="s">
        <v>4557</v>
      </c>
      <c r="G267" s="5" t="s">
        <v>435</v>
      </c>
      <c r="H267" s="5" t="s">
        <v>435</v>
      </c>
    </row>
    <row r="268" spans="2:8">
      <c r="B268" s="5" t="s">
        <v>1235</v>
      </c>
      <c r="C268" s="5" t="s">
        <v>4554</v>
      </c>
      <c r="D268" s="5" t="s">
        <v>4555</v>
      </c>
      <c r="E268" s="656" t="s">
        <v>4830</v>
      </c>
      <c r="F268" s="5" t="s">
        <v>4557</v>
      </c>
      <c r="G268" s="5" t="s">
        <v>435</v>
      </c>
      <c r="H268" s="5" t="s">
        <v>4559</v>
      </c>
    </row>
    <row r="269" spans="2:8">
      <c r="B269" s="5" t="s">
        <v>1235</v>
      </c>
      <c r="C269" s="5" t="s">
        <v>4554</v>
      </c>
      <c r="D269" s="5" t="s">
        <v>4555</v>
      </c>
      <c r="E269" s="656" t="s">
        <v>4831</v>
      </c>
      <c r="F269" s="5" t="s">
        <v>4557</v>
      </c>
      <c r="G269" s="5" t="s">
        <v>435</v>
      </c>
      <c r="H269" s="5" t="s">
        <v>435</v>
      </c>
    </row>
    <row r="270" spans="2:8">
      <c r="B270" s="5" t="s">
        <v>1235</v>
      </c>
      <c r="C270" s="5" t="s">
        <v>4554</v>
      </c>
      <c r="D270" s="5" t="s">
        <v>4555</v>
      </c>
      <c r="E270" s="656" t="s">
        <v>4832</v>
      </c>
      <c r="F270" s="5" t="s">
        <v>4557</v>
      </c>
      <c r="G270" s="5" t="s">
        <v>435</v>
      </c>
      <c r="H270" s="5" t="s">
        <v>435</v>
      </c>
    </row>
    <row r="271" spans="2:8">
      <c r="B271" s="5" t="s">
        <v>1235</v>
      </c>
      <c r="C271" s="5" t="s">
        <v>4554</v>
      </c>
      <c r="D271" s="5" t="s">
        <v>4555</v>
      </c>
      <c r="E271" s="656" t="s">
        <v>4833</v>
      </c>
      <c r="F271" s="5" t="s">
        <v>4557</v>
      </c>
      <c r="G271" s="5" t="s">
        <v>435</v>
      </c>
      <c r="H271" s="5" t="s">
        <v>4559</v>
      </c>
    </row>
    <row r="272" spans="2:8">
      <c r="B272" s="5" t="s">
        <v>1235</v>
      </c>
      <c r="C272" s="5" t="s">
        <v>4554</v>
      </c>
      <c r="D272" s="5" t="s">
        <v>4555</v>
      </c>
      <c r="E272" s="656" t="s">
        <v>4834</v>
      </c>
      <c r="F272" s="5" t="s">
        <v>4557</v>
      </c>
      <c r="G272" s="5" t="s">
        <v>435</v>
      </c>
      <c r="H272" s="5" t="s">
        <v>435</v>
      </c>
    </row>
    <row r="273" spans="2:8">
      <c r="B273" s="5" t="s">
        <v>1235</v>
      </c>
      <c r="C273" s="5" t="s">
        <v>4554</v>
      </c>
      <c r="D273" s="5" t="s">
        <v>4555</v>
      </c>
      <c r="E273" s="656" t="s">
        <v>4835</v>
      </c>
      <c r="F273" s="5" t="s">
        <v>4557</v>
      </c>
      <c r="G273" s="5" t="s">
        <v>435</v>
      </c>
      <c r="H273" s="5" t="s">
        <v>435</v>
      </c>
    </row>
    <row r="274" spans="2:8">
      <c r="B274" s="5" t="s">
        <v>1235</v>
      </c>
      <c r="C274" s="5" t="s">
        <v>4554</v>
      </c>
      <c r="D274" s="5" t="s">
        <v>4555</v>
      </c>
      <c r="E274" s="656" t="s">
        <v>4836</v>
      </c>
      <c r="F274" s="5" t="s">
        <v>4557</v>
      </c>
      <c r="G274" s="5" t="s">
        <v>435</v>
      </c>
      <c r="H274" s="5" t="s">
        <v>4559</v>
      </c>
    </row>
    <row r="275" spans="2:8">
      <c r="B275" s="5" t="s">
        <v>1235</v>
      </c>
      <c r="C275" s="5" t="s">
        <v>4554</v>
      </c>
      <c r="D275" s="5" t="s">
        <v>4555</v>
      </c>
      <c r="E275" s="656" t="s">
        <v>4837</v>
      </c>
      <c r="F275" s="5" t="s">
        <v>4557</v>
      </c>
      <c r="G275" s="5" t="s">
        <v>435</v>
      </c>
      <c r="H275" s="5" t="s">
        <v>435</v>
      </c>
    </row>
    <row r="276" spans="2:8">
      <c r="B276" s="5" t="s">
        <v>1235</v>
      </c>
      <c r="C276" s="5" t="s">
        <v>4554</v>
      </c>
      <c r="D276" s="5" t="s">
        <v>4555</v>
      </c>
      <c r="E276" s="656" t="s">
        <v>4838</v>
      </c>
      <c r="F276" s="5" t="s">
        <v>4557</v>
      </c>
      <c r="G276" s="5" t="s">
        <v>435</v>
      </c>
      <c r="H276" s="5" t="s">
        <v>435</v>
      </c>
    </row>
    <row r="277" spans="2:8">
      <c r="B277" s="5" t="s">
        <v>1235</v>
      </c>
      <c r="C277" s="5" t="s">
        <v>4554</v>
      </c>
      <c r="D277" s="5" t="s">
        <v>4555</v>
      </c>
      <c r="E277" s="656" t="s">
        <v>4602</v>
      </c>
      <c r="F277" s="5" t="s">
        <v>4557</v>
      </c>
      <c r="G277" s="5" t="s">
        <v>435</v>
      </c>
      <c r="H277" s="5" t="s">
        <v>435</v>
      </c>
    </row>
    <row r="278" spans="2:8">
      <c r="B278" s="5" t="s">
        <v>1235</v>
      </c>
      <c r="C278" s="5" t="s">
        <v>4554</v>
      </c>
      <c r="D278" s="5" t="s">
        <v>4555</v>
      </c>
      <c r="E278" s="656" t="s">
        <v>4839</v>
      </c>
      <c r="F278" s="5" t="s">
        <v>4557</v>
      </c>
      <c r="G278" s="5" t="s">
        <v>435</v>
      </c>
      <c r="H278" s="5" t="s">
        <v>435</v>
      </c>
    </row>
    <row r="279" spans="2:8">
      <c r="B279" s="5" t="s">
        <v>1235</v>
      </c>
      <c r="C279" s="5" t="s">
        <v>4554</v>
      </c>
      <c r="D279" s="5" t="s">
        <v>4555</v>
      </c>
      <c r="E279" s="656" t="s">
        <v>4840</v>
      </c>
      <c r="F279" s="5" t="s">
        <v>4557</v>
      </c>
      <c r="G279" s="5" t="s">
        <v>435</v>
      </c>
      <c r="H279" s="5" t="s">
        <v>435</v>
      </c>
    </row>
    <row r="280" spans="2:8">
      <c r="B280" s="5" t="s">
        <v>1235</v>
      </c>
      <c r="C280" s="5" t="s">
        <v>4554</v>
      </c>
      <c r="D280" s="5" t="s">
        <v>4555</v>
      </c>
      <c r="E280" s="656" t="s">
        <v>4841</v>
      </c>
      <c r="F280" s="5" t="s">
        <v>4557</v>
      </c>
      <c r="G280" s="5" t="s">
        <v>435</v>
      </c>
      <c r="H280" s="5" t="s">
        <v>435</v>
      </c>
    </row>
    <row r="281" spans="2:8">
      <c r="B281" s="5" t="s">
        <v>1235</v>
      </c>
      <c r="C281" s="5" t="s">
        <v>4554</v>
      </c>
      <c r="D281" s="5" t="s">
        <v>4555</v>
      </c>
      <c r="E281" s="656" t="s">
        <v>4842</v>
      </c>
      <c r="F281" s="5" t="s">
        <v>4557</v>
      </c>
      <c r="G281" s="5" t="s">
        <v>435</v>
      </c>
      <c r="H281" s="5" t="s">
        <v>435</v>
      </c>
    </row>
    <row r="282" spans="2:8">
      <c r="B282" s="5" t="s">
        <v>1235</v>
      </c>
      <c r="C282" s="5" t="s">
        <v>4554</v>
      </c>
      <c r="D282" s="5" t="s">
        <v>4555</v>
      </c>
      <c r="E282" s="656" t="s">
        <v>4843</v>
      </c>
      <c r="F282" s="5" t="s">
        <v>4557</v>
      </c>
      <c r="G282" s="5" t="s">
        <v>435</v>
      </c>
      <c r="H282" s="5" t="s">
        <v>435</v>
      </c>
    </row>
    <row r="283" spans="2:8">
      <c r="B283" s="5" t="s">
        <v>1235</v>
      </c>
      <c r="C283" s="5" t="s">
        <v>4554</v>
      </c>
      <c r="D283" s="5" t="s">
        <v>4555</v>
      </c>
      <c r="E283" s="656" t="s">
        <v>4844</v>
      </c>
      <c r="F283" s="5" t="s">
        <v>4557</v>
      </c>
      <c r="G283" s="5" t="s">
        <v>435</v>
      </c>
      <c r="H283" s="5" t="s">
        <v>435</v>
      </c>
    </row>
    <row r="284" spans="2:8">
      <c r="B284" s="5" t="s">
        <v>1235</v>
      </c>
      <c r="C284" s="5" t="s">
        <v>4554</v>
      </c>
      <c r="D284" s="5" t="s">
        <v>4555</v>
      </c>
      <c r="E284" s="656" t="s">
        <v>4845</v>
      </c>
      <c r="F284" s="5" t="s">
        <v>4557</v>
      </c>
      <c r="G284" s="5" t="s">
        <v>435</v>
      </c>
      <c r="H284" s="5" t="s">
        <v>435</v>
      </c>
    </row>
    <row r="285" spans="2:8">
      <c r="B285" s="5" t="s">
        <v>1235</v>
      </c>
      <c r="C285" s="5" t="s">
        <v>4554</v>
      </c>
      <c r="D285" s="5" t="s">
        <v>4555</v>
      </c>
      <c r="E285" s="656" t="s">
        <v>4846</v>
      </c>
      <c r="F285" s="5" t="s">
        <v>4557</v>
      </c>
      <c r="G285" s="5" t="s">
        <v>435</v>
      </c>
      <c r="H285" s="5" t="s">
        <v>435</v>
      </c>
    </row>
    <row r="286" spans="2:8">
      <c r="B286" s="5" t="s">
        <v>1235</v>
      </c>
      <c r="C286" s="5" t="s">
        <v>4554</v>
      </c>
      <c r="D286" s="5" t="s">
        <v>4555</v>
      </c>
      <c r="E286" s="656" t="s">
        <v>4847</v>
      </c>
      <c r="F286" s="5" t="s">
        <v>4557</v>
      </c>
      <c r="G286" s="5" t="s">
        <v>435</v>
      </c>
      <c r="H286" s="5" t="s">
        <v>435</v>
      </c>
    </row>
    <row r="287" spans="2:8">
      <c r="B287" s="5" t="s">
        <v>1235</v>
      </c>
      <c r="C287" s="5" t="s">
        <v>4554</v>
      </c>
      <c r="D287" s="5" t="s">
        <v>4555</v>
      </c>
      <c r="E287" s="656" t="s">
        <v>4848</v>
      </c>
      <c r="F287" s="5" t="s">
        <v>4557</v>
      </c>
      <c r="G287" s="5" t="s">
        <v>435</v>
      </c>
      <c r="H287" s="5" t="s">
        <v>435</v>
      </c>
    </row>
    <row r="288" spans="2:8">
      <c r="B288" s="5" t="s">
        <v>1235</v>
      </c>
      <c r="C288" s="5" t="s">
        <v>4554</v>
      </c>
      <c r="D288" s="5" t="s">
        <v>4555</v>
      </c>
      <c r="E288" s="656" t="s">
        <v>4849</v>
      </c>
      <c r="F288" s="5" t="s">
        <v>4557</v>
      </c>
      <c r="G288" s="5" t="s">
        <v>435</v>
      </c>
      <c r="H288" s="5" t="s">
        <v>435</v>
      </c>
    </row>
    <row r="289" spans="2:8">
      <c r="B289" s="5" t="s">
        <v>1235</v>
      </c>
      <c r="C289" s="5" t="s">
        <v>4554</v>
      </c>
      <c r="D289" s="5" t="s">
        <v>4555</v>
      </c>
      <c r="E289" s="656" t="s">
        <v>4850</v>
      </c>
      <c r="F289" s="5" t="s">
        <v>4557</v>
      </c>
      <c r="G289" s="5" t="s">
        <v>435</v>
      </c>
      <c r="H289" s="5" t="s">
        <v>435</v>
      </c>
    </row>
    <row r="290" spans="2:8">
      <c r="B290" s="5" t="s">
        <v>1235</v>
      </c>
      <c r="C290" s="5" t="s">
        <v>4554</v>
      </c>
      <c r="D290" s="5" t="s">
        <v>4555</v>
      </c>
      <c r="E290" s="656" t="s">
        <v>4851</v>
      </c>
      <c r="F290" s="5" t="s">
        <v>4557</v>
      </c>
      <c r="G290" s="5" t="s">
        <v>435</v>
      </c>
      <c r="H290" s="5" t="s">
        <v>435</v>
      </c>
    </row>
    <row r="291" spans="2:8">
      <c r="B291" s="5" t="s">
        <v>1235</v>
      </c>
      <c r="C291" s="5" t="s">
        <v>4554</v>
      </c>
      <c r="D291" s="5" t="s">
        <v>4555</v>
      </c>
      <c r="E291" s="656" t="s">
        <v>4852</v>
      </c>
      <c r="F291" s="5" t="s">
        <v>4557</v>
      </c>
      <c r="G291" s="5" t="s">
        <v>435</v>
      </c>
      <c r="H291" s="5" t="s">
        <v>435</v>
      </c>
    </row>
    <row r="292" spans="2:8">
      <c r="B292" s="5" t="s">
        <v>1235</v>
      </c>
      <c r="C292" s="5" t="s">
        <v>4554</v>
      </c>
      <c r="D292" s="5" t="s">
        <v>4555</v>
      </c>
      <c r="E292" s="656" t="s">
        <v>4853</v>
      </c>
      <c r="F292" s="5" t="s">
        <v>4557</v>
      </c>
      <c r="G292" s="5" t="s">
        <v>435</v>
      </c>
      <c r="H292" s="5" t="s">
        <v>435</v>
      </c>
    </row>
    <row r="293" spans="2:8">
      <c r="B293" s="5" t="s">
        <v>1235</v>
      </c>
      <c r="C293" s="5" t="s">
        <v>4554</v>
      </c>
      <c r="D293" s="5" t="s">
        <v>4555</v>
      </c>
      <c r="E293" s="656" t="s">
        <v>4854</v>
      </c>
      <c r="F293" s="5" t="s">
        <v>4557</v>
      </c>
      <c r="G293" s="5" t="s">
        <v>435</v>
      </c>
      <c r="H293" s="5" t="s">
        <v>4559</v>
      </c>
    </row>
    <row r="294" spans="2:8">
      <c r="B294" s="5" t="s">
        <v>1235</v>
      </c>
      <c r="C294" s="5" t="s">
        <v>4554</v>
      </c>
      <c r="D294" s="5" t="s">
        <v>4555</v>
      </c>
      <c r="E294" s="656" t="s">
        <v>4855</v>
      </c>
      <c r="F294" s="5" t="s">
        <v>4557</v>
      </c>
      <c r="G294" s="5" t="s">
        <v>435</v>
      </c>
      <c r="H294" s="5" t="s">
        <v>435</v>
      </c>
    </row>
    <row r="295" spans="2:8">
      <c r="B295" s="5" t="s">
        <v>1235</v>
      </c>
      <c r="C295" s="5" t="s">
        <v>4554</v>
      </c>
      <c r="D295" s="5" t="s">
        <v>4555</v>
      </c>
      <c r="E295" s="656" t="s">
        <v>4856</v>
      </c>
      <c r="F295" s="5" t="s">
        <v>4557</v>
      </c>
      <c r="G295" s="5" t="s">
        <v>435</v>
      </c>
      <c r="H295" s="5" t="s">
        <v>435</v>
      </c>
    </row>
    <row r="296" spans="2:8">
      <c r="B296" s="5" t="s">
        <v>1235</v>
      </c>
      <c r="C296" s="5" t="s">
        <v>4554</v>
      </c>
      <c r="D296" s="5" t="s">
        <v>4555</v>
      </c>
      <c r="E296" s="656" t="s">
        <v>4650</v>
      </c>
      <c r="F296" s="5" t="s">
        <v>4557</v>
      </c>
      <c r="G296" s="5" t="s">
        <v>435</v>
      </c>
      <c r="H296" s="5" t="s">
        <v>435</v>
      </c>
    </row>
    <row r="297" spans="2:8">
      <c r="B297" s="5" t="s">
        <v>1235</v>
      </c>
      <c r="C297" s="5" t="s">
        <v>4554</v>
      </c>
      <c r="D297" s="5" t="s">
        <v>4555</v>
      </c>
      <c r="E297" s="656" t="s">
        <v>4857</v>
      </c>
      <c r="F297" s="5" t="s">
        <v>4557</v>
      </c>
      <c r="G297" s="5" t="s">
        <v>435</v>
      </c>
      <c r="H297" s="5" t="s">
        <v>435</v>
      </c>
    </row>
    <row r="298" spans="2:8">
      <c r="B298" s="5" t="s">
        <v>1235</v>
      </c>
      <c r="C298" s="5" t="s">
        <v>4554</v>
      </c>
      <c r="D298" s="5" t="s">
        <v>4555</v>
      </c>
      <c r="E298" s="656" t="s">
        <v>4858</v>
      </c>
      <c r="F298" s="5" t="s">
        <v>4557</v>
      </c>
      <c r="G298" s="5" t="s">
        <v>435</v>
      </c>
      <c r="H298" s="5" t="s">
        <v>435</v>
      </c>
    </row>
    <row r="299" spans="2:8">
      <c r="B299" s="5" t="s">
        <v>1235</v>
      </c>
      <c r="C299" s="5" t="s">
        <v>4554</v>
      </c>
      <c r="D299" s="5" t="s">
        <v>4555</v>
      </c>
      <c r="E299" s="656" t="s">
        <v>4859</v>
      </c>
      <c r="F299" s="5" t="s">
        <v>4557</v>
      </c>
      <c r="G299" s="5" t="s">
        <v>435</v>
      </c>
      <c r="H299" s="5" t="s">
        <v>435</v>
      </c>
    </row>
    <row r="300" spans="2:8">
      <c r="B300" s="5" t="s">
        <v>1235</v>
      </c>
      <c r="C300" s="5" t="s">
        <v>4554</v>
      </c>
      <c r="D300" s="5" t="s">
        <v>4555</v>
      </c>
      <c r="E300" s="656" t="s">
        <v>4860</v>
      </c>
      <c r="F300" s="5" t="s">
        <v>4557</v>
      </c>
      <c r="G300" s="5" t="s">
        <v>435</v>
      </c>
      <c r="H300" s="5" t="s">
        <v>435</v>
      </c>
    </row>
    <row r="301" spans="2:8">
      <c r="B301" s="5" t="s">
        <v>1235</v>
      </c>
      <c r="C301" s="5" t="s">
        <v>4554</v>
      </c>
      <c r="D301" s="5" t="s">
        <v>4555</v>
      </c>
      <c r="E301" s="656" t="s">
        <v>4861</v>
      </c>
      <c r="F301" s="5" t="s">
        <v>4557</v>
      </c>
      <c r="G301" s="5" t="s">
        <v>435</v>
      </c>
      <c r="H301" s="5" t="s">
        <v>435</v>
      </c>
    </row>
    <row r="302" spans="2:8">
      <c r="B302" s="5" t="s">
        <v>1235</v>
      </c>
      <c r="C302" s="5" t="s">
        <v>4554</v>
      </c>
      <c r="D302" s="5" t="s">
        <v>4555</v>
      </c>
      <c r="E302" s="656" t="s">
        <v>4862</v>
      </c>
      <c r="F302" s="5" t="s">
        <v>4557</v>
      </c>
      <c r="G302" s="5" t="s">
        <v>435</v>
      </c>
      <c r="H302" s="5" t="s">
        <v>435</v>
      </c>
    </row>
    <row r="303" spans="2:8">
      <c r="B303" s="5" t="s">
        <v>1235</v>
      </c>
      <c r="C303" s="5" t="s">
        <v>4554</v>
      </c>
      <c r="D303" s="5" t="s">
        <v>4555</v>
      </c>
      <c r="E303" s="656" t="s">
        <v>4863</v>
      </c>
      <c r="F303" s="5" t="s">
        <v>4557</v>
      </c>
      <c r="G303" s="5" t="s">
        <v>435</v>
      </c>
      <c r="H303" s="5" t="s">
        <v>435</v>
      </c>
    </row>
    <row r="304" spans="2:8">
      <c r="B304" s="5" t="s">
        <v>1235</v>
      </c>
      <c r="C304" s="5" t="s">
        <v>4554</v>
      </c>
      <c r="D304" s="5" t="s">
        <v>4555</v>
      </c>
      <c r="E304" s="656" t="s">
        <v>4864</v>
      </c>
      <c r="F304" s="5" t="s">
        <v>4557</v>
      </c>
      <c r="G304" s="5" t="s">
        <v>435</v>
      </c>
      <c r="H304" s="5" t="s">
        <v>435</v>
      </c>
    </row>
    <row r="305" spans="2:8">
      <c r="B305" s="5" t="s">
        <v>1235</v>
      </c>
      <c r="C305" s="5" t="s">
        <v>4554</v>
      </c>
      <c r="D305" s="5" t="s">
        <v>4555</v>
      </c>
      <c r="E305" s="656" t="s">
        <v>4865</v>
      </c>
      <c r="F305" s="5" t="s">
        <v>4557</v>
      </c>
      <c r="G305" s="5" t="s">
        <v>435</v>
      </c>
      <c r="H305" s="5" t="s">
        <v>435</v>
      </c>
    </row>
    <row r="306" spans="2:8">
      <c r="B306" s="5" t="s">
        <v>1235</v>
      </c>
      <c r="C306" s="5" t="s">
        <v>4554</v>
      </c>
      <c r="D306" s="5" t="s">
        <v>4555</v>
      </c>
      <c r="E306" s="656" t="s">
        <v>4866</v>
      </c>
      <c r="F306" s="5" t="s">
        <v>4557</v>
      </c>
      <c r="G306" s="5" t="s">
        <v>435</v>
      </c>
      <c r="H306" s="5" t="s">
        <v>435</v>
      </c>
    </row>
    <row r="307" spans="2:8">
      <c r="B307" s="5" t="s">
        <v>1235</v>
      </c>
      <c r="C307" s="5" t="s">
        <v>4554</v>
      </c>
      <c r="D307" s="5" t="s">
        <v>4555</v>
      </c>
      <c r="E307" s="656" t="s">
        <v>4867</v>
      </c>
      <c r="F307" s="5" t="s">
        <v>4557</v>
      </c>
      <c r="G307" s="5" t="s">
        <v>435</v>
      </c>
      <c r="H307" s="5" t="s">
        <v>4559</v>
      </c>
    </row>
    <row r="308" spans="2:8">
      <c r="B308" s="5" t="s">
        <v>1235</v>
      </c>
      <c r="C308" s="5" t="s">
        <v>4554</v>
      </c>
      <c r="D308" s="5" t="s">
        <v>4555</v>
      </c>
      <c r="E308" s="656" t="s">
        <v>4868</v>
      </c>
      <c r="F308" s="5" t="s">
        <v>4557</v>
      </c>
      <c r="G308" s="5" t="s">
        <v>435</v>
      </c>
      <c r="H308" s="5" t="s">
        <v>435</v>
      </c>
    </row>
    <row r="309" spans="2:8">
      <c r="B309" s="5" t="s">
        <v>1235</v>
      </c>
      <c r="C309" s="5" t="s">
        <v>4554</v>
      </c>
      <c r="D309" s="5" t="s">
        <v>4555</v>
      </c>
      <c r="E309" s="656" t="s">
        <v>4869</v>
      </c>
      <c r="F309" s="5" t="s">
        <v>4557</v>
      </c>
      <c r="G309" s="5" t="s">
        <v>435</v>
      </c>
      <c r="H309" s="5" t="s">
        <v>435</v>
      </c>
    </row>
    <row r="310" spans="2:8">
      <c r="B310" s="5" t="s">
        <v>1235</v>
      </c>
      <c r="C310" s="5" t="s">
        <v>4554</v>
      </c>
      <c r="D310" s="5" t="s">
        <v>4555</v>
      </c>
      <c r="E310" s="656" t="s">
        <v>4870</v>
      </c>
      <c r="F310" s="5" t="s">
        <v>4557</v>
      </c>
      <c r="G310" s="5" t="s">
        <v>435</v>
      </c>
      <c r="H310" s="5" t="s">
        <v>435</v>
      </c>
    </row>
    <row r="311" spans="2:8">
      <c r="B311" s="5" t="s">
        <v>1235</v>
      </c>
      <c r="C311" s="5" t="s">
        <v>4554</v>
      </c>
      <c r="D311" s="5" t="s">
        <v>4555</v>
      </c>
      <c r="E311" s="656" t="s">
        <v>4871</v>
      </c>
      <c r="F311" s="5" t="s">
        <v>4557</v>
      </c>
      <c r="G311" s="5" t="s">
        <v>435</v>
      </c>
      <c r="H311" s="5" t="s">
        <v>435</v>
      </c>
    </row>
    <row r="312" spans="2:8">
      <c r="B312" s="5" t="s">
        <v>1235</v>
      </c>
      <c r="C312" s="5" t="s">
        <v>4554</v>
      </c>
      <c r="D312" s="5" t="s">
        <v>4555</v>
      </c>
      <c r="E312" s="656" t="s">
        <v>4716</v>
      </c>
      <c r="F312" s="5" t="s">
        <v>4557</v>
      </c>
      <c r="G312" s="5" t="s">
        <v>435</v>
      </c>
      <c r="H312" s="5" t="s">
        <v>435</v>
      </c>
    </row>
    <row r="313" spans="2:8">
      <c r="B313" s="5" t="s">
        <v>1235</v>
      </c>
      <c r="C313" s="5" t="s">
        <v>4554</v>
      </c>
      <c r="D313" s="5" t="s">
        <v>4555</v>
      </c>
      <c r="E313" s="656" t="s">
        <v>4872</v>
      </c>
      <c r="F313" s="5" t="s">
        <v>4557</v>
      </c>
      <c r="G313" s="5" t="s">
        <v>435</v>
      </c>
      <c r="H313" s="5" t="s">
        <v>435</v>
      </c>
    </row>
    <row r="314" spans="2:8">
      <c r="B314" s="5" t="s">
        <v>1235</v>
      </c>
      <c r="C314" s="5" t="s">
        <v>4554</v>
      </c>
      <c r="D314" s="5" t="s">
        <v>4555</v>
      </c>
      <c r="E314" s="656" t="s">
        <v>4873</v>
      </c>
      <c r="F314" s="5" t="s">
        <v>4557</v>
      </c>
      <c r="G314" s="5" t="s">
        <v>435</v>
      </c>
      <c r="H314" s="5" t="s">
        <v>435</v>
      </c>
    </row>
    <row r="315" spans="2:8">
      <c r="B315" s="5" t="s">
        <v>1235</v>
      </c>
      <c r="C315" s="5" t="s">
        <v>4554</v>
      </c>
      <c r="D315" s="5" t="s">
        <v>4555</v>
      </c>
      <c r="E315" s="656" t="s">
        <v>4874</v>
      </c>
      <c r="F315" s="5" t="s">
        <v>4557</v>
      </c>
      <c r="G315" s="5" t="s">
        <v>435</v>
      </c>
      <c r="H315" s="5" t="s">
        <v>435</v>
      </c>
    </row>
    <row r="316" spans="2:8">
      <c r="B316" s="5" t="s">
        <v>1235</v>
      </c>
      <c r="C316" s="5" t="s">
        <v>4554</v>
      </c>
      <c r="D316" s="5" t="s">
        <v>4555</v>
      </c>
      <c r="E316" s="656" t="s">
        <v>4875</v>
      </c>
      <c r="F316" s="5" t="s">
        <v>4557</v>
      </c>
      <c r="G316" s="5" t="s">
        <v>435</v>
      </c>
      <c r="H316" s="5" t="s">
        <v>435</v>
      </c>
    </row>
    <row r="317" spans="2:8">
      <c r="B317" s="5" t="s">
        <v>1235</v>
      </c>
      <c r="C317" s="5" t="s">
        <v>4554</v>
      </c>
      <c r="D317" s="5" t="s">
        <v>4555</v>
      </c>
      <c r="E317" s="656" t="s">
        <v>4876</v>
      </c>
      <c r="F317" s="5" t="s">
        <v>4557</v>
      </c>
      <c r="G317" s="5" t="s">
        <v>435</v>
      </c>
      <c r="H317" s="5" t="s">
        <v>435</v>
      </c>
    </row>
    <row r="318" spans="2:8">
      <c r="B318" s="5" t="s">
        <v>1235</v>
      </c>
      <c r="C318" s="5" t="s">
        <v>4554</v>
      </c>
      <c r="D318" s="5" t="s">
        <v>4555</v>
      </c>
      <c r="E318" s="656" t="s">
        <v>4877</v>
      </c>
      <c r="F318" s="5" t="s">
        <v>4557</v>
      </c>
      <c r="G318" s="5" t="s">
        <v>435</v>
      </c>
      <c r="H318" s="5" t="s">
        <v>435</v>
      </c>
    </row>
    <row r="319" spans="2:8">
      <c r="B319" s="5" t="s">
        <v>1235</v>
      </c>
      <c r="C319" s="5" t="s">
        <v>4554</v>
      </c>
      <c r="D319" s="5" t="s">
        <v>4555</v>
      </c>
      <c r="E319" s="656" t="s">
        <v>4878</v>
      </c>
      <c r="F319" s="5" t="s">
        <v>4557</v>
      </c>
      <c r="G319" s="5" t="s">
        <v>435</v>
      </c>
      <c r="H319" s="5" t="s">
        <v>435</v>
      </c>
    </row>
    <row r="320" spans="2:8">
      <c r="B320" s="5" t="s">
        <v>1235</v>
      </c>
      <c r="C320" s="5" t="s">
        <v>4554</v>
      </c>
      <c r="D320" s="5" t="s">
        <v>4555</v>
      </c>
      <c r="E320" s="656" t="s">
        <v>4879</v>
      </c>
      <c r="F320" s="5" t="s">
        <v>4557</v>
      </c>
      <c r="G320" s="5" t="s">
        <v>435</v>
      </c>
      <c r="H320" s="5" t="s">
        <v>435</v>
      </c>
    </row>
    <row r="321" spans="2:8">
      <c r="B321" s="5" t="s">
        <v>1235</v>
      </c>
      <c r="C321" s="5" t="s">
        <v>4554</v>
      </c>
      <c r="D321" s="5" t="s">
        <v>4555</v>
      </c>
      <c r="E321" s="656" t="s">
        <v>4880</v>
      </c>
      <c r="F321" s="5" t="s">
        <v>4557</v>
      </c>
      <c r="G321" s="5" t="s">
        <v>435</v>
      </c>
      <c r="H321" s="5" t="s">
        <v>435</v>
      </c>
    </row>
    <row r="322" spans="2:8">
      <c r="B322" s="5" t="s">
        <v>1235</v>
      </c>
      <c r="C322" s="5" t="s">
        <v>4554</v>
      </c>
      <c r="D322" s="5" t="s">
        <v>4555</v>
      </c>
      <c r="E322" s="656" t="s">
        <v>4881</v>
      </c>
      <c r="F322" s="5" t="s">
        <v>4557</v>
      </c>
      <c r="G322" s="5" t="s">
        <v>435</v>
      </c>
      <c r="H322" s="5" t="s">
        <v>435</v>
      </c>
    </row>
    <row r="323" spans="2:8">
      <c r="B323" s="5" t="s">
        <v>1235</v>
      </c>
      <c r="C323" s="5" t="s">
        <v>4554</v>
      </c>
      <c r="D323" s="5" t="s">
        <v>4555</v>
      </c>
      <c r="E323" s="656" t="s">
        <v>4882</v>
      </c>
      <c r="F323" s="5" t="s">
        <v>4557</v>
      </c>
      <c r="G323" s="5" t="s">
        <v>435</v>
      </c>
      <c r="H323" s="5" t="s">
        <v>435</v>
      </c>
    </row>
    <row r="324" spans="2:8">
      <c r="B324" s="5" t="s">
        <v>1235</v>
      </c>
      <c r="C324" s="5" t="s">
        <v>4554</v>
      </c>
      <c r="D324" s="5" t="s">
        <v>4555</v>
      </c>
      <c r="E324" s="656" t="s">
        <v>4883</v>
      </c>
      <c r="F324" s="5" t="s">
        <v>4557</v>
      </c>
      <c r="G324" s="5" t="s">
        <v>435</v>
      </c>
      <c r="H324" s="5" t="s">
        <v>435</v>
      </c>
    </row>
    <row r="325" spans="2:8">
      <c r="B325" s="5" t="s">
        <v>1235</v>
      </c>
      <c r="C325" s="5" t="s">
        <v>4554</v>
      </c>
      <c r="D325" s="5" t="s">
        <v>4555</v>
      </c>
      <c r="E325" s="656" t="s">
        <v>4884</v>
      </c>
      <c r="F325" s="5" t="s">
        <v>4557</v>
      </c>
      <c r="G325" s="5" t="s">
        <v>435</v>
      </c>
      <c r="H325" s="5" t="s">
        <v>435</v>
      </c>
    </row>
    <row r="326" spans="2:8">
      <c r="B326" s="5" t="s">
        <v>1235</v>
      </c>
      <c r="C326" s="5" t="s">
        <v>4554</v>
      </c>
      <c r="D326" s="5" t="s">
        <v>4555</v>
      </c>
      <c r="E326" s="656" t="s">
        <v>4885</v>
      </c>
      <c r="F326" s="5" t="s">
        <v>4557</v>
      </c>
      <c r="G326" s="5" t="s">
        <v>435</v>
      </c>
      <c r="H326" s="5" t="s">
        <v>4559</v>
      </c>
    </row>
    <row r="327" spans="2:8">
      <c r="B327" s="5" t="s">
        <v>1235</v>
      </c>
      <c r="C327" s="5" t="s">
        <v>4554</v>
      </c>
      <c r="D327" s="5" t="s">
        <v>4555</v>
      </c>
      <c r="E327" s="656" t="s">
        <v>4886</v>
      </c>
      <c r="F327" s="5" t="s">
        <v>4557</v>
      </c>
      <c r="G327" s="5" t="s">
        <v>435</v>
      </c>
      <c r="H327" s="5" t="s">
        <v>435</v>
      </c>
    </row>
    <row r="328" spans="2:8">
      <c r="B328" s="5" t="s">
        <v>1235</v>
      </c>
      <c r="C328" s="5" t="s">
        <v>4554</v>
      </c>
      <c r="D328" s="5" t="s">
        <v>4555</v>
      </c>
      <c r="E328" s="656" t="s">
        <v>4887</v>
      </c>
      <c r="F328" s="5" t="s">
        <v>4557</v>
      </c>
      <c r="G328" s="5" t="s">
        <v>435</v>
      </c>
      <c r="H328" s="5" t="s">
        <v>435</v>
      </c>
    </row>
    <row r="329" spans="2:8">
      <c r="B329" s="5" t="s">
        <v>1235</v>
      </c>
      <c r="C329" s="5" t="s">
        <v>4554</v>
      </c>
      <c r="D329" s="5" t="s">
        <v>4555</v>
      </c>
      <c r="E329" s="656" t="s">
        <v>4777</v>
      </c>
      <c r="F329" s="5" t="s">
        <v>4557</v>
      </c>
      <c r="G329" s="5" t="s">
        <v>435</v>
      </c>
      <c r="H329" s="5" t="s">
        <v>435</v>
      </c>
    </row>
    <row r="330" spans="2:8">
      <c r="B330" s="5" t="s">
        <v>1235</v>
      </c>
      <c r="C330" s="5" t="s">
        <v>4554</v>
      </c>
      <c r="D330" s="5" t="s">
        <v>4555</v>
      </c>
      <c r="E330" s="656" t="s">
        <v>4888</v>
      </c>
      <c r="F330" s="5" t="s">
        <v>4557</v>
      </c>
      <c r="G330" s="5" t="s">
        <v>435</v>
      </c>
      <c r="H330" s="5" t="s">
        <v>435</v>
      </c>
    </row>
    <row r="331" spans="2:8">
      <c r="B331" s="5" t="s">
        <v>1235</v>
      </c>
      <c r="C331" s="5" t="s">
        <v>4554</v>
      </c>
      <c r="D331" s="5" t="s">
        <v>4555</v>
      </c>
      <c r="E331" s="656" t="s">
        <v>4889</v>
      </c>
      <c r="F331" s="5" t="s">
        <v>4557</v>
      </c>
      <c r="G331" s="5" t="s">
        <v>435</v>
      </c>
      <c r="H331" s="5" t="s">
        <v>435</v>
      </c>
    </row>
    <row r="332" spans="2:8">
      <c r="B332" s="5" t="s">
        <v>1235</v>
      </c>
      <c r="C332" s="5" t="s">
        <v>4554</v>
      </c>
      <c r="D332" s="5" t="s">
        <v>4555</v>
      </c>
      <c r="E332" s="656" t="s">
        <v>4890</v>
      </c>
      <c r="F332" s="5" t="s">
        <v>4557</v>
      </c>
      <c r="G332" s="5" t="s">
        <v>435</v>
      </c>
      <c r="H332" s="5" t="s">
        <v>435</v>
      </c>
    </row>
    <row r="333" spans="2:8">
      <c r="B333" s="5" t="s">
        <v>1235</v>
      </c>
      <c r="C333" s="5" t="s">
        <v>4554</v>
      </c>
      <c r="D333" s="5" t="s">
        <v>4555</v>
      </c>
      <c r="E333" s="656" t="s">
        <v>4891</v>
      </c>
      <c r="F333" s="5" t="s">
        <v>4557</v>
      </c>
      <c r="G333" s="5" t="s">
        <v>435</v>
      </c>
      <c r="H333" s="5" t="s">
        <v>435</v>
      </c>
    </row>
    <row r="334" spans="2:8">
      <c r="B334" s="5" t="s">
        <v>1235</v>
      </c>
      <c r="C334" s="5" t="s">
        <v>4554</v>
      </c>
      <c r="D334" s="5" t="s">
        <v>4555</v>
      </c>
      <c r="E334" s="656" t="s">
        <v>4892</v>
      </c>
      <c r="F334" s="5" t="s">
        <v>4557</v>
      </c>
      <c r="G334" s="5" t="s">
        <v>435</v>
      </c>
      <c r="H334" s="5" t="s">
        <v>435</v>
      </c>
    </row>
    <row r="335" spans="2:8">
      <c r="B335" s="5" t="s">
        <v>1235</v>
      </c>
      <c r="C335" s="5" t="s">
        <v>4554</v>
      </c>
      <c r="D335" s="5" t="s">
        <v>4555</v>
      </c>
      <c r="E335" s="656" t="s">
        <v>4893</v>
      </c>
      <c r="F335" s="5" t="s">
        <v>4557</v>
      </c>
      <c r="G335" s="5" t="s">
        <v>435</v>
      </c>
      <c r="H335" s="5" t="s">
        <v>435</v>
      </c>
    </row>
    <row r="336" spans="2:8">
      <c r="B336" s="5" t="s">
        <v>1235</v>
      </c>
      <c r="C336" s="5" t="s">
        <v>4554</v>
      </c>
      <c r="D336" s="5" t="s">
        <v>4555</v>
      </c>
      <c r="E336" s="656" t="s">
        <v>4894</v>
      </c>
      <c r="F336" s="5" t="s">
        <v>4557</v>
      </c>
      <c r="G336" s="5" t="s">
        <v>435</v>
      </c>
      <c r="H336" s="5" t="s">
        <v>435</v>
      </c>
    </row>
    <row r="337" spans="2:8">
      <c r="B337" s="5" t="s">
        <v>1235</v>
      </c>
      <c r="C337" s="5" t="s">
        <v>4554</v>
      </c>
      <c r="D337" s="5" t="s">
        <v>4555</v>
      </c>
      <c r="E337" s="656" t="s">
        <v>4895</v>
      </c>
      <c r="F337" s="5" t="s">
        <v>4557</v>
      </c>
      <c r="G337" s="5" t="s">
        <v>435</v>
      </c>
      <c r="H337" s="5" t="s">
        <v>435</v>
      </c>
    </row>
    <row r="338" spans="2:8">
      <c r="B338" s="5" t="s">
        <v>1235</v>
      </c>
      <c r="C338" s="5" t="s">
        <v>4554</v>
      </c>
      <c r="D338" s="5" t="s">
        <v>4555</v>
      </c>
      <c r="E338" s="656" t="s">
        <v>4896</v>
      </c>
      <c r="F338" s="5" t="s">
        <v>4557</v>
      </c>
      <c r="G338" s="5" t="s">
        <v>435</v>
      </c>
      <c r="H338" s="5" t="s">
        <v>435</v>
      </c>
    </row>
    <row r="339" spans="2:8">
      <c r="B339" s="5" t="s">
        <v>1235</v>
      </c>
      <c r="C339" s="5" t="s">
        <v>4554</v>
      </c>
      <c r="D339" s="5" t="s">
        <v>4555</v>
      </c>
      <c r="E339" s="656" t="s">
        <v>4787</v>
      </c>
      <c r="F339" s="5" t="s">
        <v>4557</v>
      </c>
      <c r="G339" s="5" t="s">
        <v>435</v>
      </c>
      <c r="H339" s="5" t="s">
        <v>435</v>
      </c>
    </row>
    <row r="340" spans="2:8">
      <c r="B340" s="5" t="s">
        <v>1235</v>
      </c>
      <c r="C340" s="5" t="s">
        <v>4554</v>
      </c>
      <c r="D340" s="5" t="s">
        <v>4555</v>
      </c>
      <c r="E340" s="656" t="s">
        <v>4897</v>
      </c>
      <c r="F340" s="5" t="s">
        <v>4557</v>
      </c>
      <c r="G340" s="5" t="s">
        <v>435</v>
      </c>
      <c r="H340" s="5" t="s">
        <v>435</v>
      </c>
    </row>
    <row r="341" spans="2:8">
      <c r="B341" s="5" t="s">
        <v>1235</v>
      </c>
      <c r="C341" s="5" t="s">
        <v>4554</v>
      </c>
      <c r="D341" s="5" t="s">
        <v>4555</v>
      </c>
      <c r="E341" s="656" t="s">
        <v>4898</v>
      </c>
      <c r="F341" s="5" t="s">
        <v>4557</v>
      </c>
      <c r="G341" s="5" t="s">
        <v>435</v>
      </c>
      <c r="H341" s="5" t="s">
        <v>435</v>
      </c>
    </row>
    <row r="342" spans="2:8">
      <c r="B342" s="5" t="s">
        <v>1235</v>
      </c>
      <c r="C342" s="5" t="s">
        <v>4554</v>
      </c>
      <c r="D342" s="5" t="s">
        <v>4555</v>
      </c>
      <c r="E342" s="656" t="s">
        <v>4899</v>
      </c>
      <c r="F342" s="5" t="s">
        <v>4557</v>
      </c>
      <c r="G342" s="5" t="s">
        <v>435</v>
      </c>
      <c r="H342" s="5" t="s">
        <v>435</v>
      </c>
    </row>
    <row r="343" spans="2:8">
      <c r="B343" s="5" t="s">
        <v>1235</v>
      </c>
      <c r="C343" s="5" t="s">
        <v>4554</v>
      </c>
      <c r="D343" s="5" t="s">
        <v>4555</v>
      </c>
      <c r="E343" s="656" t="s">
        <v>4900</v>
      </c>
      <c r="F343" s="5" t="s">
        <v>4557</v>
      </c>
      <c r="G343" s="5" t="s">
        <v>435</v>
      </c>
      <c r="H343" s="5" t="s">
        <v>435</v>
      </c>
    </row>
    <row r="344" spans="2:8">
      <c r="B344" s="5" t="s">
        <v>1235</v>
      </c>
      <c r="C344" s="5" t="s">
        <v>4554</v>
      </c>
      <c r="D344" s="5" t="s">
        <v>4555</v>
      </c>
      <c r="E344" s="656" t="s">
        <v>4901</v>
      </c>
      <c r="F344" s="5" t="s">
        <v>4557</v>
      </c>
      <c r="G344" s="5" t="s">
        <v>435</v>
      </c>
      <c r="H344" s="5" t="s">
        <v>435</v>
      </c>
    </row>
    <row r="345" spans="2:8">
      <c r="B345" s="5" t="s">
        <v>1235</v>
      </c>
      <c r="C345" s="5" t="s">
        <v>4554</v>
      </c>
      <c r="D345" s="5" t="s">
        <v>4555</v>
      </c>
      <c r="E345" s="656" t="s">
        <v>4902</v>
      </c>
      <c r="F345" s="5" t="s">
        <v>4557</v>
      </c>
      <c r="G345" s="5" t="s">
        <v>435</v>
      </c>
      <c r="H345" s="5" t="s">
        <v>435</v>
      </c>
    </row>
    <row r="346" spans="2:8">
      <c r="B346" s="5" t="s">
        <v>1235</v>
      </c>
      <c r="C346" s="5" t="s">
        <v>4554</v>
      </c>
      <c r="D346" s="5" t="s">
        <v>4555</v>
      </c>
      <c r="E346" s="656" t="s">
        <v>4903</v>
      </c>
      <c r="F346" s="5" t="s">
        <v>4557</v>
      </c>
      <c r="G346" s="5" t="s">
        <v>435</v>
      </c>
      <c r="H346" s="5" t="s">
        <v>435</v>
      </c>
    </row>
    <row r="347" spans="2:8">
      <c r="B347" s="5" t="s">
        <v>1235</v>
      </c>
      <c r="C347" s="5" t="s">
        <v>4554</v>
      </c>
      <c r="D347" s="5" t="s">
        <v>4555</v>
      </c>
      <c r="E347" s="656" t="s">
        <v>4904</v>
      </c>
      <c r="F347" s="5" t="s">
        <v>4557</v>
      </c>
      <c r="G347" s="5" t="s">
        <v>435</v>
      </c>
      <c r="H347" s="5" t="s">
        <v>4559</v>
      </c>
    </row>
    <row r="348" spans="2:8">
      <c r="B348" s="5" t="s">
        <v>1235</v>
      </c>
      <c r="C348" s="5" t="s">
        <v>4554</v>
      </c>
      <c r="D348" s="5" t="s">
        <v>4555</v>
      </c>
      <c r="E348" s="656" t="s">
        <v>4905</v>
      </c>
      <c r="F348" s="5" t="s">
        <v>4557</v>
      </c>
      <c r="G348" s="5" t="s">
        <v>435</v>
      </c>
      <c r="H348" s="5" t="s">
        <v>435</v>
      </c>
    </row>
    <row r="349" spans="2:8">
      <c r="B349" s="5" t="s">
        <v>1235</v>
      </c>
      <c r="C349" s="5" t="s">
        <v>4554</v>
      </c>
      <c r="D349" s="5" t="s">
        <v>4555</v>
      </c>
      <c r="E349" s="656" t="s">
        <v>4906</v>
      </c>
      <c r="F349" s="5" t="s">
        <v>4557</v>
      </c>
      <c r="G349" s="5" t="s">
        <v>435</v>
      </c>
      <c r="H349" s="5" t="s">
        <v>435</v>
      </c>
    </row>
    <row r="350" spans="2:8">
      <c r="B350" s="5" t="s">
        <v>1235</v>
      </c>
      <c r="C350" s="5" t="s">
        <v>4554</v>
      </c>
      <c r="D350" s="5" t="s">
        <v>4555</v>
      </c>
      <c r="E350" s="656" t="s">
        <v>4907</v>
      </c>
      <c r="F350" s="5" t="s">
        <v>4557</v>
      </c>
      <c r="G350" s="5" t="s">
        <v>435</v>
      </c>
      <c r="H350" s="5" t="s">
        <v>435</v>
      </c>
    </row>
    <row r="351" spans="2:8">
      <c r="B351" s="5" t="s">
        <v>1235</v>
      </c>
      <c r="C351" s="5" t="s">
        <v>4554</v>
      </c>
      <c r="D351" s="5" t="s">
        <v>4555</v>
      </c>
      <c r="E351" s="656" t="s">
        <v>4908</v>
      </c>
      <c r="F351" s="5" t="s">
        <v>4557</v>
      </c>
      <c r="G351" s="5" t="s">
        <v>435</v>
      </c>
      <c r="H351" s="5" t="s">
        <v>435</v>
      </c>
    </row>
    <row r="352" spans="2:8">
      <c r="B352" s="5" t="s">
        <v>1235</v>
      </c>
      <c r="C352" s="5" t="s">
        <v>4554</v>
      </c>
      <c r="D352" s="5" t="s">
        <v>4555</v>
      </c>
      <c r="E352" s="656" t="s">
        <v>4909</v>
      </c>
      <c r="F352" s="5" t="s">
        <v>4557</v>
      </c>
      <c r="G352" s="5" t="s">
        <v>435</v>
      </c>
      <c r="H352" s="5" t="s">
        <v>435</v>
      </c>
    </row>
    <row r="353" spans="2:8">
      <c r="B353" s="5" t="s">
        <v>1235</v>
      </c>
      <c r="C353" s="5" t="s">
        <v>4554</v>
      </c>
      <c r="D353" s="5" t="s">
        <v>4555</v>
      </c>
      <c r="E353" s="656" t="s">
        <v>4910</v>
      </c>
      <c r="F353" s="5" t="s">
        <v>4557</v>
      </c>
      <c r="G353" s="5" t="s">
        <v>435</v>
      </c>
      <c r="H353" s="5" t="s">
        <v>435</v>
      </c>
    </row>
    <row r="354" spans="2:8">
      <c r="B354" s="5" t="s">
        <v>1235</v>
      </c>
      <c r="C354" s="5" t="s">
        <v>4554</v>
      </c>
      <c r="D354" s="5" t="s">
        <v>4555</v>
      </c>
      <c r="E354" s="656" t="s">
        <v>4911</v>
      </c>
      <c r="F354" s="5" t="s">
        <v>4557</v>
      </c>
      <c r="G354" s="5" t="s">
        <v>435</v>
      </c>
      <c r="H354" s="5" t="s">
        <v>435</v>
      </c>
    </row>
    <row r="355" spans="2:8">
      <c r="B355" s="5" t="s">
        <v>1235</v>
      </c>
      <c r="C355" s="5" t="s">
        <v>4554</v>
      </c>
      <c r="D355" s="5" t="s">
        <v>4555</v>
      </c>
      <c r="E355" s="656" t="s">
        <v>4912</v>
      </c>
      <c r="F355" s="5" t="s">
        <v>4557</v>
      </c>
      <c r="G355" s="5" t="s">
        <v>435</v>
      </c>
      <c r="H355" s="5" t="s">
        <v>435</v>
      </c>
    </row>
    <row r="356" spans="2:8">
      <c r="B356" s="5" t="s">
        <v>1235</v>
      </c>
      <c r="C356" s="5" t="s">
        <v>4554</v>
      </c>
      <c r="D356" s="5" t="s">
        <v>4555</v>
      </c>
      <c r="E356" s="656" t="s">
        <v>4913</v>
      </c>
      <c r="F356" s="5" t="s">
        <v>4557</v>
      </c>
      <c r="G356" s="5" t="s">
        <v>435</v>
      </c>
      <c r="H356" s="5" t="s">
        <v>4559</v>
      </c>
    </row>
    <row r="357" spans="2:8">
      <c r="B357" s="5" t="s">
        <v>1235</v>
      </c>
      <c r="C357" s="5" t="s">
        <v>4554</v>
      </c>
      <c r="D357" s="5" t="s">
        <v>4555</v>
      </c>
      <c r="E357" s="656" t="s">
        <v>4914</v>
      </c>
      <c r="F357" s="5" t="s">
        <v>4557</v>
      </c>
      <c r="G357" s="5" t="s">
        <v>435</v>
      </c>
      <c r="H357" s="5" t="s">
        <v>435</v>
      </c>
    </row>
    <row r="358" spans="2:8">
      <c r="B358" s="5" t="s">
        <v>1235</v>
      </c>
      <c r="C358" s="5" t="s">
        <v>4554</v>
      </c>
      <c r="D358" s="5" t="s">
        <v>4555</v>
      </c>
      <c r="E358" s="656" t="s">
        <v>4915</v>
      </c>
      <c r="F358" s="5" t="s">
        <v>4557</v>
      </c>
      <c r="G358" s="5" t="s">
        <v>435</v>
      </c>
      <c r="H358" s="5" t="s">
        <v>4559</v>
      </c>
    </row>
    <row r="359" spans="2:8">
      <c r="B359" s="5" t="s">
        <v>1235</v>
      </c>
      <c r="C359" s="5" t="s">
        <v>4554</v>
      </c>
      <c r="D359" s="5" t="s">
        <v>4555</v>
      </c>
      <c r="E359" s="656" t="s">
        <v>4916</v>
      </c>
      <c r="F359" s="5" t="s">
        <v>4557</v>
      </c>
      <c r="G359" s="5" t="s">
        <v>435</v>
      </c>
      <c r="H359" s="5" t="s">
        <v>435</v>
      </c>
    </row>
    <row r="360" spans="2:8">
      <c r="B360" s="5" t="s">
        <v>1235</v>
      </c>
      <c r="C360" s="5" t="s">
        <v>4554</v>
      </c>
      <c r="D360" s="5" t="s">
        <v>4555</v>
      </c>
      <c r="E360" s="656" t="s">
        <v>4917</v>
      </c>
      <c r="F360" s="5" t="s">
        <v>4557</v>
      </c>
      <c r="G360" s="5" t="s">
        <v>435</v>
      </c>
      <c r="H360" s="5" t="s">
        <v>435</v>
      </c>
    </row>
    <row r="361" spans="2:8">
      <c r="B361" s="5" t="s">
        <v>1235</v>
      </c>
      <c r="C361" s="5" t="s">
        <v>4554</v>
      </c>
      <c r="D361" s="5" t="s">
        <v>4555</v>
      </c>
      <c r="E361" s="656" t="s">
        <v>4918</v>
      </c>
      <c r="F361" s="5" t="s">
        <v>4557</v>
      </c>
      <c r="G361" s="5" t="s">
        <v>435</v>
      </c>
      <c r="H361" s="5" t="s">
        <v>4559</v>
      </c>
    </row>
    <row r="362" spans="2:8">
      <c r="B362" s="5" t="s">
        <v>1235</v>
      </c>
      <c r="C362" s="5" t="s">
        <v>4554</v>
      </c>
      <c r="D362" s="5" t="s">
        <v>4555</v>
      </c>
      <c r="E362" s="656" t="s">
        <v>4919</v>
      </c>
      <c r="F362" s="5" t="s">
        <v>4557</v>
      </c>
      <c r="G362" s="5" t="s">
        <v>435</v>
      </c>
      <c r="H362" s="5" t="s">
        <v>4559</v>
      </c>
    </row>
    <row r="363" spans="2:8">
      <c r="B363" s="5" t="s">
        <v>1235</v>
      </c>
      <c r="C363" s="5" t="s">
        <v>4554</v>
      </c>
      <c r="D363" s="5" t="s">
        <v>4555</v>
      </c>
      <c r="E363" s="656" t="s">
        <v>4920</v>
      </c>
      <c r="F363" s="5" t="s">
        <v>4557</v>
      </c>
      <c r="G363" s="5" t="s">
        <v>435</v>
      </c>
      <c r="H363" s="5" t="s">
        <v>4921</v>
      </c>
    </row>
    <row r="364" spans="2:8">
      <c r="B364" s="5" t="s">
        <v>1235</v>
      </c>
      <c r="C364" s="5" t="s">
        <v>4554</v>
      </c>
      <c r="D364" s="5" t="s">
        <v>4922</v>
      </c>
      <c r="E364" s="657" t="s">
        <v>4923</v>
      </c>
      <c r="F364" s="658">
        <v>1</v>
      </c>
      <c r="G364" s="658" t="s">
        <v>4559</v>
      </c>
      <c r="H364" s="658" t="s">
        <v>4559</v>
      </c>
    </row>
    <row r="365" spans="2:8">
      <c r="B365" s="5" t="s">
        <v>1235</v>
      </c>
      <c r="C365" s="5" t="s">
        <v>4554</v>
      </c>
      <c r="D365" s="5" t="s">
        <v>4922</v>
      </c>
      <c r="E365" s="657" t="s">
        <v>4924</v>
      </c>
      <c r="F365" s="658">
        <v>1</v>
      </c>
      <c r="G365" s="658" t="s">
        <v>4559</v>
      </c>
      <c r="H365" s="658" t="s">
        <v>4559</v>
      </c>
    </row>
    <row r="366" spans="2:8">
      <c r="B366" s="5" t="s">
        <v>1235</v>
      </c>
      <c r="C366" s="5" t="s">
        <v>4554</v>
      </c>
      <c r="D366" s="5" t="s">
        <v>4922</v>
      </c>
      <c r="E366" s="657" t="s">
        <v>4925</v>
      </c>
      <c r="F366" s="658">
        <v>1</v>
      </c>
      <c r="G366" s="658" t="s">
        <v>4559</v>
      </c>
      <c r="H366" s="658" t="s">
        <v>4559</v>
      </c>
    </row>
    <row r="367" spans="2:8">
      <c r="B367" s="5" t="s">
        <v>1235</v>
      </c>
      <c r="C367" s="5" t="s">
        <v>4554</v>
      </c>
      <c r="D367" s="5" t="s">
        <v>4922</v>
      </c>
      <c r="E367" s="657" t="s">
        <v>4926</v>
      </c>
      <c r="F367" s="658">
        <v>1</v>
      </c>
      <c r="G367" s="658" t="s">
        <v>4559</v>
      </c>
      <c r="H367" s="658" t="s">
        <v>4559</v>
      </c>
    </row>
    <row r="368" spans="2:8">
      <c r="B368" s="5" t="s">
        <v>1235</v>
      </c>
      <c r="C368" s="5" t="s">
        <v>4554</v>
      </c>
      <c r="D368" s="5" t="s">
        <v>4922</v>
      </c>
      <c r="E368" s="657" t="s">
        <v>4927</v>
      </c>
      <c r="F368" s="658">
        <v>1</v>
      </c>
      <c r="G368" s="658" t="s">
        <v>4559</v>
      </c>
      <c r="H368" s="658" t="s">
        <v>4559</v>
      </c>
    </row>
    <row r="369" spans="2:8">
      <c r="B369" s="5" t="s">
        <v>1235</v>
      </c>
      <c r="C369" s="5" t="s">
        <v>4554</v>
      </c>
      <c r="D369" s="5" t="s">
        <v>4922</v>
      </c>
      <c r="E369" s="657" t="s">
        <v>4928</v>
      </c>
      <c r="F369" s="658">
        <v>1</v>
      </c>
      <c r="G369" s="658" t="s">
        <v>4629</v>
      </c>
      <c r="H369" s="658" t="s">
        <v>4629</v>
      </c>
    </row>
    <row r="370" spans="2:8">
      <c r="B370" s="5" t="s">
        <v>1235</v>
      </c>
      <c r="C370" s="5" t="s">
        <v>4554</v>
      </c>
      <c r="D370" s="5" t="s">
        <v>4922</v>
      </c>
      <c r="E370" s="657" t="s">
        <v>4929</v>
      </c>
      <c r="F370" s="658">
        <v>1</v>
      </c>
      <c r="G370" s="658" t="s">
        <v>4559</v>
      </c>
      <c r="H370" s="658" t="s">
        <v>4559</v>
      </c>
    </row>
    <row r="371" spans="2:8">
      <c r="B371" s="5" t="s">
        <v>1235</v>
      </c>
      <c r="C371" s="5" t="s">
        <v>4554</v>
      </c>
      <c r="D371" s="5" t="s">
        <v>4922</v>
      </c>
      <c r="E371" s="657" t="s">
        <v>4923</v>
      </c>
      <c r="F371" s="658">
        <v>1</v>
      </c>
      <c r="G371" s="658" t="s">
        <v>4559</v>
      </c>
      <c r="H371" s="658" t="s">
        <v>4559</v>
      </c>
    </row>
    <row r="372" spans="2:8">
      <c r="B372" s="5" t="s">
        <v>1235</v>
      </c>
      <c r="C372" s="5" t="s">
        <v>4930</v>
      </c>
      <c r="D372" s="5" t="s">
        <v>4555</v>
      </c>
      <c r="E372" s="659" t="s">
        <v>4931</v>
      </c>
      <c r="F372" s="5" t="s">
        <v>100</v>
      </c>
      <c r="G372" s="5"/>
      <c r="H372" s="5"/>
    </row>
    <row r="373" spans="2:8">
      <c r="B373" s="5" t="s">
        <v>1235</v>
      </c>
      <c r="C373" s="5" t="s">
        <v>4930</v>
      </c>
      <c r="D373" s="5" t="s">
        <v>4555</v>
      </c>
      <c r="E373" s="659" t="s">
        <v>4932</v>
      </c>
      <c r="F373" s="5" t="s">
        <v>100</v>
      </c>
      <c r="G373" s="5"/>
      <c r="H373" s="5"/>
    </row>
    <row r="374" spans="2:8">
      <c r="B374" s="5" t="s">
        <v>1235</v>
      </c>
      <c r="C374" s="5" t="s">
        <v>4930</v>
      </c>
      <c r="D374" s="5" t="s">
        <v>4555</v>
      </c>
      <c r="E374" s="659" t="s">
        <v>4933</v>
      </c>
      <c r="F374" s="5" t="s">
        <v>100</v>
      </c>
      <c r="G374" s="5"/>
      <c r="H374" s="5"/>
    </row>
    <row r="375" spans="2:8">
      <c r="B375" s="5" t="s">
        <v>1235</v>
      </c>
      <c r="C375" s="5" t="s">
        <v>4930</v>
      </c>
      <c r="D375" s="5" t="s">
        <v>4555</v>
      </c>
      <c r="E375" s="659" t="s">
        <v>4934</v>
      </c>
      <c r="F375" s="5" t="s">
        <v>100</v>
      </c>
      <c r="G375" s="5"/>
      <c r="H375" s="5"/>
    </row>
    <row r="376" spans="2:8">
      <c r="B376" s="5" t="s">
        <v>1235</v>
      </c>
      <c r="C376" s="5" t="s">
        <v>4930</v>
      </c>
      <c r="D376" s="5" t="s">
        <v>4555</v>
      </c>
      <c r="E376" s="659" t="s">
        <v>4935</v>
      </c>
      <c r="F376" s="5" t="s">
        <v>100</v>
      </c>
      <c r="G376" s="5"/>
      <c r="H376" s="5"/>
    </row>
    <row r="377" spans="2:8">
      <c r="B377" s="5" t="s">
        <v>1235</v>
      </c>
      <c r="C377" s="5" t="s">
        <v>4930</v>
      </c>
      <c r="D377" s="5" t="s">
        <v>4555</v>
      </c>
      <c r="E377" s="659" t="s">
        <v>4936</v>
      </c>
      <c r="F377" s="5" t="s">
        <v>100</v>
      </c>
      <c r="G377" s="5"/>
      <c r="H377" s="5"/>
    </row>
    <row r="378" spans="2:8">
      <c r="B378" s="5" t="s">
        <v>1235</v>
      </c>
      <c r="C378" s="5" t="s">
        <v>4930</v>
      </c>
      <c r="D378" s="5" t="s">
        <v>4555</v>
      </c>
      <c r="E378" s="659" t="s">
        <v>4937</v>
      </c>
      <c r="F378" s="5" t="s">
        <v>100</v>
      </c>
      <c r="G378" s="5"/>
      <c r="H378" s="5"/>
    </row>
    <row r="379" spans="2:8">
      <c r="B379" s="5" t="s">
        <v>1235</v>
      </c>
      <c r="C379" s="5" t="s">
        <v>4930</v>
      </c>
      <c r="D379" s="5" t="s">
        <v>4555</v>
      </c>
      <c r="E379" s="659" t="s">
        <v>4938</v>
      </c>
      <c r="F379" s="5" t="s">
        <v>100</v>
      </c>
      <c r="G379" s="5"/>
      <c r="H379" s="5"/>
    </row>
    <row r="380" spans="2:8">
      <c r="B380" s="5" t="s">
        <v>1235</v>
      </c>
      <c r="C380" s="5" t="s">
        <v>4930</v>
      </c>
      <c r="D380" s="5" t="s">
        <v>4555</v>
      </c>
      <c r="E380" s="659" t="s">
        <v>4939</v>
      </c>
      <c r="F380" s="5" t="s">
        <v>100</v>
      </c>
      <c r="G380" s="5"/>
      <c r="H380" s="5"/>
    </row>
    <row r="381" spans="2:8">
      <c r="B381" s="5" t="s">
        <v>1235</v>
      </c>
      <c r="C381" s="5" t="s">
        <v>4930</v>
      </c>
      <c r="D381" s="5" t="s">
        <v>4555</v>
      </c>
      <c r="E381" s="659" t="s">
        <v>4940</v>
      </c>
      <c r="F381" s="5" t="s">
        <v>100</v>
      </c>
      <c r="G381" s="5"/>
      <c r="H381" s="5"/>
    </row>
    <row r="382" spans="2:8">
      <c r="B382" s="5" t="s">
        <v>1235</v>
      </c>
      <c r="C382" s="5" t="s">
        <v>4930</v>
      </c>
      <c r="D382" s="5" t="s">
        <v>4555</v>
      </c>
      <c r="E382" s="659" t="s">
        <v>4941</v>
      </c>
      <c r="F382" s="5" t="s">
        <v>100</v>
      </c>
      <c r="G382" s="5"/>
      <c r="H382" s="5"/>
    </row>
    <row r="383" spans="2:8">
      <c r="B383" s="5" t="s">
        <v>1235</v>
      </c>
      <c r="C383" s="5" t="s">
        <v>4930</v>
      </c>
      <c r="D383" s="5" t="s">
        <v>4555</v>
      </c>
      <c r="E383" s="659" t="s">
        <v>4942</v>
      </c>
      <c r="F383" s="5" t="s">
        <v>100</v>
      </c>
      <c r="G383" s="5"/>
      <c r="H383" s="5"/>
    </row>
    <row r="384" spans="2:8" ht="24">
      <c r="B384" s="5" t="s">
        <v>1235</v>
      </c>
      <c r="C384" s="5" t="s">
        <v>4930</v>
      </c>
      <c r="D384" s="5" t="s">
        <v>4555</v>
      </c>
      <c r="E384" s="659" t="s">
        <v>4943</v>
      </c>
      <c r="F384" s="5" t="s">
        <v>100</v>
      </c>
      <c r="G384" s="5"/>
      <c r="H384" s="5"/>
    </row>
    <row r="385" spans="2:8">
      <c r="B385" s="5" t="s">
        <v>1235</v>
      </c>
      <c r="C385" s="5" t="s">
        <v>4930</v>
      </c>
      <c r="D385" s="5" t="s">
        <v>4555</v>
      </c>
      <c r="E385" s="659" t="s">
        <v>4944</v>
      </c>
      <c r="F385" s="5" t="s">
        <v>100</v>
      </c>
      <c r="G385" s="5"/>
      <c r="H385" s="5"/>
    </row>
    <row r="386" spans="2:8" ht="24">
      <c r="B386" s="5" t="s">
        <v>1235</v>
      </c>
      <c r="C386" s="5" t="s">
        <v>4930</v>
      </c>
      <c r="D386" s="5" t="s">
        <v>4555</v>
      </c>
      <c r="E386" s="659" t="s">
        <v>4945</v>
      </c>
      <c r="F386" s="5" t="s">
        <v>100</v>
      </c>
      <c r="G386" s="5"/>
      <c r="H386" s="5"/>
    </row>
    <row r="387" spans="2:8" ht="24">
      <c r="B387" s="5" t="s">
        <v>1235</v>
      </c>
      <c r="C387" s="5" t="s">
        <v>4930</v>
      </c>
      <c r="D387" s="5" t="s">
        <v>4555</v>
      </c>
      <c r="E387" s="659" t="s">
        <v>4946</v>
      </c>
      <c r="F387" s="5" t="s">
        <v>100</v>
      </c>
      <c r="G387" s="5"/>
      <c r="H387" s="5"/>
    </row>
    <row r="388" spans="2:8">
      <c r="B388" s="5" t="s">
        <v>1235</v>
      </c>
      <c r="C388" s="5" t="s">
        <v>4930</v>
      </c>
      <c r="D388" s="5" t="s">
        <v>4555</v>
      </c>
      <c r="E388" s="659" t="s">
        <v>4947</v>
      </c>
      <c r="F388" s="5" t="s">
        <v>100</v>
      </c>
      <c r="G388" s="5"/>
      <c r="H388" s="5"/>
    </row>
    <row r="389" spans="2:8" ht="24">
      <c r="B389" s="5" t="s">
        <v>1235</v>
      </c>
      <c r="C389" s="5" t="s">
        <v>4930</v>
      </c>
      <c r="D389" s="5" t="s">
        <v>4555</v>
      </c>
      <c r="E389" s="659" t="s">
        <v>4948</v>
      </c>
      <c r="F389" s="5" t="s">
        <v>100</v>
      </c>
      <c r="G389" s="5"/>
      <c r="H389" s="5"/>
    </row>
    <row r="390" spans="2:8">
      <c r="B390" s="5" t="s">
        <v>1235</v>
      </c>
      <c r="C390" s="5" t="s">
        <v>4930</v>
      </c>
      <c r="D390" s="5" t="s">
        <v>4555</v>
      </c>
      <c r="E390" s="659" t="s">
        <v>4949</v>
      </c>
      <c r="F390" s="5" t="s">
        <v>100</v>
      </c>
      <c r="G390" s="5"/>
      <c r="H390" s="5"/>
    </row>
    <row r="391" spans="2:8">
      <c r="B391" s="5" t="s">
        <v>1235</v>
      </c>
      <c r="C391" s="5" t="s">
        <v>4930</v>
      </c>
      <c r="D391" s="5" t="s">
        <v>4555</v>
      </c>
      <c r="E391" s="659" t="s">
        <v>4950</v>
      </c>
      <c r="F391" s="5" t="s">
        <v>100</v>
      </c>
      <c r="G391" s="5"/>
      <c r="H391" s="5"/>
    </row>
    <row r="392" spans="2:8">
      <c r="B392" s="5" t="s">
        <v>1235</v>
      </c>
      <c r="C392" s="5" t="s">
        <v>4930</v>
      </c>
      <c r="D392" s="5" t="s">
        <v>4555</v>
      </c>
      <c r="E392" s="659" t="s">
        <v>4951</v>
      </c>
      <c r="F392" s="5" t="s">
        <v>100</v>
      </c>
      <c r="G392" s="5"/>
      <c r="H392" s="5"/>
    </row>
    <row r="393" spans="2:8">
      <c r="B393" s="5" t="s">
        <v>1235</v>
      </c>
      <c r="C393" s="5" t="s">
        <v>4930</v>
      </c>
      <c r="D393" s="5" t="s">
        <v>4555</v>
      </c>
      <c r="E393" s="659" t="s">
        <v>4952</v>
      </c>
      <c r="F393" s="5" t="s">
        <v>100</v>
      </c>
      <c r="G393" s="5"/>
      <c r="H393" s="5"/>
    </row>
    <row r="394" spans="2:8">
      <c r="B394" s="5" t="s">
        <v>1235</v>
      </c>
      <c r="C394" s="5" t="s">
        <v>4930</v>
      </c>
      <c r="D394" s="5" t="s">
        <v>4555</v>
      </c>
      <c r="E394" s="659" t="s">
        <v>4953</v>
      </c>
      <c r="F394" s="5" t="s">
        <v>100</v>
      </c>
      <c r="G394" s="5"/>
      <c r="H394" s="5"/>
    </row>
    <row r="395" spans="2:8">
      <c r="B395" s="5" t="s">
        <v>1235</v>
      </c>
      <c r="C395" s="5" t="s">
        <v>4930</v>
      </c>
      <c r="D395" s="5" t="s">
        <v>4555</v>
      </c>
      <c r="E395" s="659" t="s">
        <v>4954</v>
      </c>
      <c r="F395" s="5" t="s">
        <v>100</v>
      </c>
      <c r="G395" s="5"/>
      <c r="H395" s="5"/>
    </row>
    <row r="396" spans="2:8">
      <c r="B396" s="5" t="s">
        <v>1235</v>
      </c>
      <c r="C396" s="5" t="s">
        <v>4930</v>
      </c>
      <c r="D396" s="5" t="s">
        <v>4555</v>
      </c>
      <c r="E396" s="659" t="s">
        <v>4955</v>
      </c>
      <c r="F396" s="5" t="s">
        <v>100</v>
      </c>
      <c r="G396" s="5"/>
      <c r="H396" s="5"/>
    </row>
    <row r="397" spans="2:8">
      <c r="B397" s="5" t="s">
        <v>1235</v>
      </c>
      <c r="C397" s="5" t="s">
        <v>4930</v>
      </c>
      <c r="D397" s="5" t="s">
        <v>4555</v>
      </c>
      <c r="E397" s="659" t="s">
        <v>4956</v>
      </c>
      <c r="F397" s="5" t="s">
        <v>100</v>
      </c>
      <c r="G397" s="5"/>
      <c r="H397" s="5"/>
    </row>
    <row r="398" spans="2:8">
      <c r="B398" s="5" t="s">
        <v>1235</v>
      </c>
      <c r="C398" s="5" t="s">
        <v>4930</v>
      </c>
      <c r="D398" s="5" t="s">
        <v>4555</v>
      </c>
      <c r="E398" s="659" t="s">
        <v>4957</v>
      </c>
      <c r="F398" s="5" t="s">
        <v>100</v>
      </c>
      <c r="G398" s="5"/>
      <c r="H398" s="5"/>
    </row>
    <row r="399" spans="2:8">
      <c r="B399" s="5" t="s">
        <v>1235</v>
      </c>
      <c r="C399" s="5" t="s">
        <v>4930</v>
      </c>
      <c r="D399" s="5" t="s">
        <v>4555</v>
      </c>
      <c r="E399" s="659" t="s">
        <v>4958</v>
      </c>
      <c r="F399" s="5" t="s">
        <v>100</v>
      </c>
      <c r="G399" s="5"/>
      <c r="H399" s="5"/>
    </row>
    <row r="400" spans="2:8">
      <c r="B400" s="5" t="s">
        <v>1235</v>
      </c>
      <c r="C400" s="5" t="s">
        <v>4930</v>
      </c>
      <c r="D400" s="5" t="s">
        <v>4555</v>
      </c>
      <c r="E400" s="659" t="s">
        <v>4959</v>
      </c>
      <c r="F400" s="5" t="s">
        <v>100</v>
      </c>
      <c r="G400" s="5"/>
      <c r="H400" s="5"/>
    </row>
    <row r="401" spans="2:8">
      <c r="B401" s="5" t="s">
        <v>1235</v>
      </c>
      <c r="C401" s="5" t="s">
        <v>4930</v>
      </c>
      <c r="D401" s="5" t="s">
        <v>4555</v>
      </c>
      <c r="E401" s="659" t="s">
        <v>4960</v>
      </c>
      <c r="F401" s="5" t="s">
        <v>100</v>
      </c>
      <c r="G401" s="5"/>
      <c r="H401" s="5"/>
    </row>
    <row r="402" spans="2:8">
      <c r="B402" s="5" t="s">
        <v>1235</v>
      </c>
      <c r="C402" s="5" t="s">
        <v>4930</v>
      </c>
      <c r="D402" s="5" t="s">
        <v>4555</v>
      </c>
      <c r="E402" s="659" t="s">
        <v>4961</v>
      </c>
      <c r="F402" s="5" t="s">
        <v>100</v>
      </c>
      <c r="G402" s="5"/>
      <c r="H402" s="5"/>
    </row>
    <row r="403" spans="2:8">
      <c r="B403" s="5" t="s">
        <v>1235</v>
      </c>
      <c r="C403" s="5" t="s">
        <v>4930</v>
      </c>
      <c r="D403" s="5" t="s">
        <v>4555</v>
      </c>
      <c r="E403" s="659" t="s">
        <v>4962</v>
      </c>
      <c r="F403" s="5" t="s">
        <v>100</v>
      </c>
      <c r="G403" s="5"/>
      <c r="H403" s="5"/>
    </row>
    <row r="404" spans="2:8">
      <c r="B404" s="5" t="s">
        <v>1235</v>
      </c>
      <c r="C404" s="5" t="s">
        <v>4930</v>
      </c>
      <c r="D404" s="5" t="s">
        <v>4555</v>
      </c>
      <c r="E404" s="659" t="s">
        <v>4963</v>
      </c>
      <c r="F404" s="5" t="s">
        <v>100</v>
      </c>
      <c r="G404" s="5"/>
      <c r="H404" s="5"/>
    </row>
    <row r="405" spans="2:8">
      <c r="B405" s="5" t="s">
        <v>1235</v>
      </c>
      <c r="C405" s="5" t="s">
        <v>4930</v>
      </c>
      <c r="D405" s="5" t="s">
        <v>4555</v>
      </c>
      <c r="E405" s="659" t="s">
        <v>4964</v>
      </c>
      <c r="F405" s="5" t="s">
        <v>100</v>
      </c>
      <c r="G405" s="5"/>
      <c r="H405" s="5"/>
    </row>
    <row r="406" spans="2:8">
      <c r="B406" s="5" t="s">
        <v>1235</v>
      </c>
      <c r="C406" s="5" t="s">
        <v>4930</v>
      </c>
      <c r="D406" s="5" t="s">
        <v>4555</v>
      </c>
      <c r="E406" s="659" t="s">
        <v>4965</v>
      </c>
      <c r="F406" s="5" t="s">
        <v>100</v>
      </c>
      <c r="G406" s="5"/>
      <c r="H406" s="5"/>
    </row>
    <row r="407" spans="2:8">
      <c r="B407" s="5" t="s">
        <v>1235</v>
      </c>
      <c r="C407" s="5" t="s">
        <v>4930</v>
      </c>
      <c r="D407" s="5" t="s">
        <v>4555</v>
      </c>
      <c r="E407" s="659" t="s">
        <v>4966</v>
      </c>
      <c r="F407" s="5" t="s">
        <v>100</v>
      </c>
      <c r="G407" s="5"/>
      <c r="H407" s="5"/>
    </row>
    <row r="408" spans="2:8">
      <c r="B408" s="5" t="s">
        <v>1235</v>
      </c>
      <c r="C408" s="5" t="s">
        <v>4930</v>
      </c>
      <c r="D408" s="5" t="s">
        <v>4555</v>
      </c>
      <c r="E408" s="659" t="s">
        <v>4967</v>
      </c>
      <c r="F408" s="5" t="s">
        <v>100</v>
      </c>
      <c r="G408" s="5"/>
      <c r="H408" s="5"/>
    </row>
    <row r="409" spans="2:8">
      <c r="B409" s="5" t="s">
        <v>1235</v>
      </c>
      <c r="C409" s="5" t="s">
        <v>4930</v>
      </c>
      <c r="D409" s="5" t="s">
        <v>4555</v>
      </c>
      <c r="E409" s="659" t="s">
        <v>4968</v>
      </c>
      <c r="F409" s="5" t="s">
        <v>100</v>
      </c>
      <c r="G409" s="5"/>
      <c r="H409" s="5"/>
    </row>
    <row r="410" spans="2:8">
      <c r="B410" s="5" t="s">
        <v>1235</v>
      </c>
      <c r="C410" s="5" t="s">
        <v>4930</v>
      </c>
      <c r="D410" s="5" t="s">
        <v>4555</v>
      </c>
      <c r="E410" s="659" t="s">
        <v>4969</v>
      </c>
      <c r="F410" s="5" t="s">
        <v>100</v>
      </c>
      <c r="G410" s="5"/>
      <c r="H410" s="5"/>
    </row>
    <row r="411" spans="2:8" ht="24">
      <c r="B411" s="5" t="s">
        <v>1235</v>
      </c>
      <c r="C411" s="5" t="s">
        <v>4930</v>
      </c>
      <c r="D411" s="5" t="s">
        <v>4555</v>
      </c>
      <c r="E411" s="659" t="s">
        <v>4970</v>
      </c>
      <c r="F411" s="5" t="s">
        <v>100</v>
      </c>
      <c r="G411" s="5"/>
      <c r="H411" s="5"/>
    </row>
    <row r="412" spans="2:8">
      <c r="B412" s="5" t="s">
        <v>1235</v>
      </c>
      <c r="C412" s="5" t="s">
        <v>4930</v>
      </c>
      <c r="D412" s="5" t="s">
        <v>4555</v>
      </c>
      <c r="E412" s="659" t="s">
        <v>4971</v>
      </c>
      <c r="F412" s="5" t="s">
        <v>100</v>
      </c>
      <c r="G412" s="5"/>
      <c r="H412" s="5"/>
    </row>
    <row r="413" spans="2:8">
      <c r="B413" s="5" t="s">
        <v>1235</v>
      </c>
      <c r="C413" s="5" t="s">
        <v>4930</v>
      </c>
      <c r="D413" s="5" t="s">
        <v>4555</v>
      </c>
      <c r="E413" s="659" t="s">
        <v>4972</v>
      </c>
      <c r="F413" s="5" t="s">
        <v>100</v>
      </c>
      <c r="G413" s="5"/>
      <c r="H413" s="5"/>
    </row>
    <row r="414" spans="2:8" ht="24">
      <c r="B414" s="5" t="s">
        <v>1235</v>
      </c>
      <c r="C414" s="5" t="s">
        <v>4930</v>
      </c>
      <c r="D414" s="5" t="s">
        <v>4555</v>
      </c>
      <c r="E414" s="659" t="s">
        <v>4973</v>
      </c>
      <c r="F414" s="5" t="s">
        <v>100</v>
      </c>
      <c r="G414" s="5"/>
      <c r="H414" s="5"/>
    </row>
    <row r="415" spans="2:8" ht="24">
      <c r="B415" s="5" t="s">
        <v>1235</v>
      </c>
      <c r="C415" s="5" t="s">
        <v>4930</v>
      </c>
      <c r="D415" s="5" t="s">
        <v>4555</v>
      </c>
      <c r="E415" s="659" t="s">
        <v>4974</v>
      </c>
      <c r="F415" s="5" t="s">
        <v>100</v>
      </c>
      <c r="G415" s="5"/>
      <c r="H415" s="5"/>
    </row>
    <row r="416" spans="2:8">
      <c r="B416" s="5" t="s">
        <v>1235</v>
      </c>
      <c r="C416" s="5" t="s">
        <v>4930</v>
      </c>
      <c r="D416" s="5" t="s">
        <v>4555</v>
      </c>
      <c r="E416" s="659" t="s">
        <v>4975</v>
      </c>
      <c r="F416" s="5" t="s">
        <v>100</v>
      </c>
      <c r="G416" s="5"/>
      <c r="H416" s="5"/>
    </row>
    <row r="417" spans="2:8">
      <c r="B417" s="5" t="s">
        <v>1235</v>
      </c>
      <c r="C417" s="5" t="s">
        <v>4930</v>
      </c>
      <c r="D417" s="5" t="s">
        <v>4555</v>
      </c>
      <c r="E417" s="659" t="s">
        <v>4976</v>
      </c>
      <c r="F417" s="5" t="s">
        <v>100</v>
      </c>
      <c r="G417" s="5"/>
      <c r="H417" s="5"/>
    </row>
    <row r="418" spans="2:8">
      <c r="B418" s="5" t="s">
        <v>1235</v>
      </c>
      <c r="C418" s="5" t="s">
        <v>4930</v>
      </c>
      <c r="D418" s="5" t="s">
        <v>4555</v>
      </c>
      <c r="E418" s="659" t="s">
        <v>4977</v>
      </c>
      <c r="F418" s="5" t="s">
        <v>100</v>
      </c>
      <c r="G418" s="5"/>
      <c r="H418" s="5"/>
    </row>
    <row r="419" spans="2:8">
      <c r="B419" s="5" t="s">
        <v>1235</v>
      </c>
      <c r="C419" s="5" t="s">
        <v>4930</v>
      </c>
      <c r="D419" s="5" t="s">
        <v>4555</v>
      </c>
      <c r="E419" s="659" t="s">
        <v>4978</v>
      </c>
      <c r="F419" s="5" t="s">
        <v>100</v>
      </c>
      <c r="G419" s="5"/>
      <c r="H419" s="5"/>
    </row>
    <row r="420" spans="2:8">
      <c r="B420" s="5" t="s">
        <v>1235</v>
      </c>
      <c r="C420" s="5" t="s">
        <v>4930</v>
      </c>
      <c r="D420" s="5" t="s">
        <v>4555</v>
      </c>
      <c r="E420" s="659" t="s">
        <v>4979</v>
      </c>
      <c r="F420" s="5" t="s">
        <v>100</v>
      </c>
      <c r="G420" s="5"/>
      <c r="H420" s="5"/>
    </row>
    <row r="421" spans="2:8">
      <c r="B421" s="5" t="s">
        <v>1235</v>
      </c>
      <c r="C421" s="5" t="s">
        <v>4930</v>
      </c>
      <c r="D421" s="5" t="s">
        <v>4555</v>
      </c>
      <c r="E421" s="659" t="s">
        <v>4980</v>
      </c>
      <c r="F421" s="5" t="s">
        <v>100</v>
      </c>
      <c r="G421" s="5"/>
      <c r="H421" s="5"/>
    </row>
    <row r="422" spans="2:8">
      <c r="B422" s="5" t="s">
        <v>1235</v>
      </c>
      <c r="C422" s="5" t="s">
        <v>4930</v>
      </c>
      <c r="D422" s="5" t="s">
        <v>4555</v>
      </c>
      <c r="E422" s="659" t="s">
        <v>4981</v>
      </c>
      <c r="F422" s="5" t="s">
        <v>100</v>
      </c>
      <c r="G422" s="5"/>
      <c r="H422" s="5"/>
    </row>
    <row r="423" spans="2:8">
      <c r="B423" s="5" t="s">
        <v>1235</v>
      </c>
      <c r="C423" s="5" t="s">
        <v>4930</v>
      </c>
      <c r="D423" s="5" t="s">
        <v>4555</v>
      </c>
      <c r="E423" s="659" t="s">
        <v>4982</v>
      </c>
      <c r="F423" s="5" t="s">
        <v>100</v>
      </c>
      <c r="G423" s="5"/>
      <c r="H423" s="5"/>
    </row>
    <row r="424" spans="2:8">
      <c r="B424" s="5" t="s">
        <v>1235</v>
      </c>
      <c r="C424" s="5" t="s">
        <v>4930</v>
      </c>
      <c r="D424" s="5" t="s">
        <v>4555</v>
      </c>
      <c r="E424" s="659" t="s">
        <v>4983</v>
      </c>
      <c r="F424" s="5" t="s">
        <v>100</v>
      </c>
      <c r="G424" s="5"/>
      <c r="H424" s="5"/>
    </row>
    <row r="425" spans="2:8" ht="24">
      <c r="B425" s="5" t="s">
        <v>1235</v>
      </c>
      <c r="C425" s="5" t="s">
        <v>4930</v>
      </c>
      <c r="D425" s="5" t="s">
        <v>4555</v>
      </c>
      <c r="E425" s="659" t="s">
        <v>4984</v>
      </c>
      <c r="F425" s="5" t="s">
        <v>100</v>
      </c>
      <c r="G425" s="5"/>
      <c r="H425" s="5"/>
    </row>
    <row r="426" spans="2:8" ht="24">
      <c r="B426" s="5" t="s">
        <v>1235</v>
      </c>
      <c r="C426" s="5" t="s">
        <v>4930</v>
      </c>
      <c r="D426" s="5" t="s">
        <v>4555</v>
      </c>
      <c r="E426" s="659" t="s">
        <v>4985</v>
      </c>
      <c r="F426" s="5" t="s">
        <v>100</v>
      </c>
      <c r="G426" s="5"/>
      <c r="H426" s="5"/>
    </row>
    <row r="427" spans="2:8">
      <c r="B427" s="5" t="s">
        <v>1235</v>
      </c>
      <c r="C427" s="5" t="s">
        <v>4930</v>
      </c>
      <c r="D427" s="5" t="s">
        <v>4555</v>
      </c>
      <c r="E427" s="659" t="s">
        <v>4986</v>
      </c>
      <c r="F427" s="5" t="s">
        <v>100</v>
      </c>
      <c r="G427" s="5"/>
      <c r="H427" s="5"/>
    </row>
    <row r="428" spans="2:8" ht="24">
      <c r="B428" s="5" t="s">
        <v>1235</v>
      </c>
      <c r="C428" s="5" t="s">
        <v>4930</v>
      </c>
      <c r="D428" s="5" t="s">
        <v>4555</v>
      </c>
      <c r="E428" s="659" t="s">
        <v>4987</v>
      </c>
      <c r="F428" s="5" t="s">
        <v>100</v>
      </c>
      <c r="G428" s="5"/>
      <c r="H428" s="5"/>
    </row>
    <row r="429" spans="2:8">
      <c r="B429" s="5" t="s">
        <v>1235</v>
      </c>
      <c r="C429" s="5" t="s">
        <v>4930</v>
      </c>
      <c r="D429" s="5" t="s">
        <v>4555</v>
      </c>
      <c r="E429" s="659" t="s">
        <v>4988</v>
      </c>
      <c r="F429" s="5" t="s">
        <v>100</v>
      </c>
      <c r="G429" s="5"/>
      <c r="H429" s="5"/>
    </row>
    <row r="430" spans="2:8" ht="24">
      <c r="B430" s="5" t="s">
        <v>1235</v>
      </c>
      <c r="C430" s="5" t="s">
        <v>4930</v>
      </c>
      <c r="D430" s="5" t="s">
        <v>4555</v>
      </c>
      <c r="E430" s="659" t="s">
        <v>4989</v>
      </c>
      <c r="F430" s="5" t="s">
        <v>100</v>
      </c>
      <c r="G430" s="5"/>
      <c r="H430" s="5"/>
    </row>
    <row r="431" spans="2:8" ht="24">
      <c r="B431" s="5" t="s">
        <v>1235</v>
      </c>
      <c r="C431" s="5" t="s">
        <v>4930</v>
      </c>
      <c r="D431" s="5" t="s">
        <v>4555</v>
      </c>
      <c r="E431" s="659" t="s">
        <v>4990</v>
      </c>
      <c r="F431" s="5" t="s">
        <v>100</v>
      </c>
      <c r="G431" s="5"/>
      <c r="H431" s="5"/>
    </row>
    <row r="432" spans="2:8" ht="24">
      <c r="B432" s="5" t="s">
        <v>1235</v>
      </c>
      <c r="C432" s="5" t="s">
        <v>4930</v>
      </c>
      <c r="D432" s="5" t="s">
        <v>4555</v>
      </c>
      <c r="E432" s="659" t="s">
        <v>4991</v>
      </c>
      <c r="F432" s="5" t="s">
        <v>100</v>
      </c>
      <c r="G432" s="5"/>
      <c r="H432" s="5"/>
    </row>
    <row r="433" spans="2:8">
      <c r="B433" s="5" t="s">
        <v>1235</v>
      </c>
      <c r="C433" s="5" t="s">
        <v>4930</v>
      </c>
      <c r="D433" s="5" t="s">
        <v>4555</v>
      </c>
      <c r="E433" s="659" t="s">
        <v>4992</v>
      </c>
      <c r="F433" s="5" t="s">
        <v>100</v>
      </c>
      <c r="G433" s="5"/>
      <c r="H433" s="5"/>
    </row>
    <row r="434" spans="2:8">
      <c r="B434" s="5" t="s">
        <v>1235</v>
      </c>
      <c r="C434" s="5" t="s">
        <v>4930</v>
      </c>
      <c r="D434" s="5" t="s">
        <v>4555</v>
      </c>
      <c r="E434" s="659" t="s">
        <v>4993</v>
      </c>
      <c r="F434" s="5" t="s">
        <v>100</v>
      </c>
      <c r="G434" s="5"/>
      <c r="H434" s="5"/>
    </row>
    <row r="435" spans="2:8">
      <c r="B435" s="5" t="s">
        <v>1235</v>
      </c>
      <c r="C435" s="5" t="s">
        <v>4930</v>
      </c>
      <c r="D435" s="5" t="s">
        <v>4555</v>
      </c>
      <c r="E435" s="659" t="s">
        <v>4994</v>
      </c>
      <c r="F435" s="5" t="s">
        <v>100</v>
      </c>
      <c r="G435" s="5"/>
      <c r="H435" s="5"/>
    </row>
    <row r="436" spans="2:8" ht="24">
      <c r="B436" s="5" t="s">
        <v>1235</v>
      </c>
      <c r="C436" s="5" t="s">
        <v>4930</v>
      </c>
      <c r="D436" s="5" t="s">
        <v>4555</v>
      </c>
      <c r="E436" s="659" t="s">
        <v>4995</v>
      </c>
      <c r="F436" s="5" t="s">
        <v>100</v>
      </c>
      <c r="G436" s="5"/>
      <c r="H436" s="5"/>
    </row>
    <row r="437" spans="2:8">
      <c r="B437" s="5" t="s">
        <v>1235</v>
      </c>
      <c r="C437" s="5" t="s">
        <v>4930</v>
      </c>
      <c r="D437" s="5" t="s">
        <v>4555</v>
      </c>
      <c r="E437" s="659" t="s">
        <v>4996</v>
      </c>
      <c r="F437" s="5" t="s">
        <v>100</v>
      </c>
      <c r="G437" s="5"/>
      <c r="H437" s="5"/>
    </row>
    <row r="438" spans="2:8">
      <c r="B438" s="5" t="s">
        <v>1235</v>
      </c>
      <c r="C438" s="5" t="s">
        <v>4930</v>
      </c>
      <c r="D438" s="5" t="s">
        <v>4555</v>
      </c>
      <c r="E438" s="659" t="s">
        <v>4997</v>
      </c>
      <c r="F438" s="5" t="s">
        <v>100</v>
      </c>
      <c r="G438" s="5"/>
      <c r="H438" s="5"/>
    </row>
    <row r="439" spans="2:8">
      <c r="B439" s="5" t="s">
        <v>1235</v>
      </c>
      <c r="C439" s="5" t="s">
        <v>4930</v>
      </c>
      <c r="D439" s="5" t="s">
        <v>4555</v>
      </c>
      <c r="E439" s="659" t="s">
        <v>4998</v>
      </c>
      <c r="F439" s="5" t="s">
        <v>100</v>
      </c>
      <c r="G439" s="5"/>
      <c r="H439" s="5"/>
    </row>
    <row r="440" spans="2:8">
      <c r="B440" s="5" t="s">
        <v>1235</v>
      </c>
      <c r="C440" s="5" t="s">
        <v>4930</v>
      </c>
      <c r="D440" s="5" t="s">
        <v>4555</v>
      </c>
      <c r="E440" s="659" t="s">
        <v>4999</v>
      </c>
      <c r="F440" s="5" t="s">
        <v>100</v>
      </c>
      <c r="G440" s="5"/>
      <c r="H440" s="5"/>
    </row>
    <row r="441" spans="2:8">
      <c r="B441" s="5" t="s">
        <v>1235</v>
      </c>
      <c r="C441" s="5" t="s">
        <v>4930</v>
      </c>
      <c r="D441" s="5" t="s">
        <v>4555</v>
      </c>
      <c r="E441" s="659" t="s">
        <v>5000</v>
      </c>
      <c r="F441" s="5" t="s">
        <v>100</v>
      </c>
      <c r="G441" s="5"/>
      <c r="H441" s="5"/>
    </row>
    <row r="442" spans="2:8">
      <c r="B442" s="5" t="s">
        <v>1235</v>
      </c>
      <c r="C442" s="5" t="s">
        <v>4930</v>
      </c>
      <c r="D442" s="5" t="s">
        <v>4555</v>
      </c>
      <c r="E442" s="659" t="s">
        <v>5001</v>
      </c>
      <c r="F442" s="5" t="s">
        <v>100</v>
      </c>
      <c r="G442" s="5"/>
      <c r="H442" s="5"/>
    </row>
    <row r="443" spans="2:8">
      <c r="B443" s="5" t="s">
        <v>1235</v>
      </c>
      <c r="C443" s="5" t="s">
        <v>4930</v>
      </c>
      <c r="D443" s="5" t="s">
        <v>4555</v>
      </c>
      <c r="E443" s="659" t="s">
        <v>5002</v>
      </c>
      <c r="F443" s="5" t="s">
        <v>100</v>
      </c>
      <c r="G443" s="5"/>
      <c r="H443" s="5"/>
    </row>
    <row r="444" spans="2:8">
      <c r="B444" s="5" t="s">
        <v>1235</v>
      </c>
      <c r="C444" s="5" t="s">
        <v>4930</v>
      </c>
      <c r="D444" s="5" t="s">
        <v>4555</v>
      </c>
      <c r="E444" s="659" t="s">
        <v>5003</v>
      </c>
      <c r="F444" s="5" t="s">
        <v>100</v>
      </c>
      <c r="G444" s="5"/>
      <c r="H444" s="5"/>
    </row>
    <row r="445" spans="2:8">
      <c r="B445" s="5" t="s">
        <v>1235</v>
      </c>
      <c r="C445" s="5" t="s">
        <v>4930</v>
      </c>
      <c r="D445" s="5" t="s">
        <v>4555</v>
      </c>
      <c r="E445" s="659" t="s">
        <v>5004</v>
      </c>
      <c r="F445" s="5" t="s">
        <v>100</v>
      </c>
      <c r="G445" s="5"/>
      <c r="H445" s="5"/>
    </row>
    <row r="446" spans="2:8">
      <c r="B446" s="5" t="s">
        <v>1235</v>
      </c>
      <c r="C446" s="5" t="s">
        <v>4930</v>
      </c>
      <c r="D446" s="5" t="s">
        <v>4555</v>
      </c>
      <c r="E446" s="659" t="s">
        <v>5005</v>
      </c>
      <c r="F446" s="5" t="s">
        <v>100</v>
      </c>
      <c r="G446" s="5"/>
      <c r="H446" s="5"/>
    </row>
    <row r="447" spans="2:8">
      <c r="B447" s="5" t="s">
        <v>1235</v>
      </c>
      <c r="C447" s="5" t="s">
        <v>4930</v>
      </c>
      <c r="D447" s="5" t="s">
        <v>4555</v>
      </c>
      <c r="E447" s="659" t="s">
        <v>5006</v>
      </c>
      <c r="F447" s="5" t="s">
        <v>100</v>
      </c>
      <c r="G447" s="5"/>
      <c r="H447" s="5"/>
    </row>
    <row r="448" spans="2:8">
      <c r="B448" s="5" t="s">
        <v>1235</v>
      </c>
      <c r="C448" s="5" t="s">
        <v>4930</v>
      </c>
      <c r="D448" s="5" t="s">
        <v>4555</v>
      </c>
      <c r="E448" s="659" t="s">
        <v>5007</v>
      </c>
      <c r="F448" s="5" t="s">
        <v>100</v>
      </c>
      <c r="G448" s="5"/>
      <c r="H448" s="5"/>
    </row>
    <row r="449" spans="2:8">
      <c r="B449" s="5" t="s">
        <v>1235</v>
      </c>
      <c r="C449" s="5" t="s">
        <v>4930</v>
      </c>
      <c r="D449" s="5" t="s">
        <v>4555</v>
      </c>
      <c r="E449" s="659" t="s">
        <v>5008</v>
      </c>
      <c r="F449" s="5" t="s">
        <v>100</v>
      </c>
      <c r="G449" s="5"/>
      <c r="H449" s="5"/>
    </row>
    <row r="450" spans="2:8">
      <c r="B450" s="5" t="s">
        <v>1235</v>
      </c>
      <c r="C450" s="5" t="s">
        <v>4930</v>
      </c>
      <c r="D450" s="5" t="s">
        <v>4555</v>
      </c>
      <c r="E450" s="659" t="s">
        <v>5009</v>
      </c>
      <c r="F450" s="5" t="s">
        <v>100</v>
      </c>
      <c r="G450" s="5"/>
      <c r="H450" s="5"/>
    </row>
    <row r="451" spans="2:8" ht="24">
      <c r="B451" s="5" t="s">
        <v>1235</v>
      </c>
      <c r="C451" s="5" t="s">
        <v>4930</v>
      </c>
      <c r="D451" s="5" t="s">
        <v>4555</v>
      </c>
      <c r="E451" s="659" t="s">
        <v>5010</v>
      </c>
      <c r="F451" s="5" t="s">
        <v>100</v>
      </c>
      <c r="G451" s="5"/>
      <c r="H451" s="5"/>
    </row>
    <row r="452" spans="2:8">
      <c r="B452" s="5" t="s">
        <v>1235</v>
      </c>
      <c r="C452" s="5" t="s">
        <v>4930</v>
      </c>
      <c r="D452" s="5" t="s">
        <v>4555</v>
      </c>
      <c r="E452" s="659" t="s">
        <v>5011</v>
      </c>
      <c r="F452" s="5" t="s">
        <v>100</v>
      </c>
      <c r="G452" s="5"/>
      <c r="H452" s="5"/>
    </row>
    <row r="453" spans="2:8">
      <c r="B453" s="5" t="s">
        <v>1235</v>
      </c>
      <c r="C453" s="5" t="s">
        <v>4930</v>
      </c>
      <c r="D453" s="5" t="s">
        <v>4555</v>
      </c>
      <c r="E453" s="659" t="s">
        <v>5012</v>
      </c>
      <c r="F453" s="5" t="s">
        <v>100</v>
      </c>
      <c r="G453" s="5"/>
      <c r="H453" s="5"/>
    </row>
    <row r="454" spans="2:8">
      <c r="B454" s="5" t="s">
        <v>1235</v>
      </c>
      <c r="C454" s="5" t="s">
        <v>4930</v>
      </c>
      <c r="D454" s="5" t="s">
        <v>4555</v>
      </c>
      <c r="E454" s="659" t="s">
        <v>5013</v>
      </c>
      <c r="F454" s="5" t="s">
        <v>100</v>
      </c>
      <c r="G454" s="5"/>
      <c r="H454" s="5"/>
    </row>
    <row r="455" spans="2:8">
      <c r="B455" s="5" t="s">
        <v>1235</v>
      </c>
      <c r="C455" s="5" t="s">
        <v>4930</v>
      </c>
      <c r="D455" s="5" t="s">
        <v>4555</v>
      </c>
      <c r="E455" s="659" t="s">
        <v>5014</v>
      </c>
      <c r="F455" s="5" t="s">
        <v>100</v>
      </c>
      <c r="G455" s="5"/>
      <c r="H455" s="5"/>
    </row>
    <row r="456" spans="2:8">
      <c r="B456" s="5" t="s">
        <v>1235</v>
      </c>
      <c r="C456" s="5" t="s">
        <v>4930</v>
      </c>
      <c r="D456" s="5" t="s">
        <v>4555</v>
      </c>
      <c r="E456" s="659" t="s">
        <v>5015</v>
      </c>
      <c r="F456" s="5" t="s">
        <v>100</v>
      </c>
      <c r="G456" s="5"/>
      <c r="H456" s="5"/>
    </row>
    <row r="457" spans="2:8">
      <c r="B457" s="5" t="s">
        <v>1235</v>
      </c>
      <c r="C457" s="5" t="s">
        <v>4930</v>
      </c>
      <c r="D457" s="5" t="s">
        <v>4555</v>
      </c>
      <c r="E457" s="659" t="s">
        <v>5016</v>
      </c>
      <c r="F457" s="5" t="s">
        <v>100</v>
      </c>
      <c r="G457" s="5"/>
      <c r="H457" s="5"/>
    </row>
    <row r="458" spans="2:8">
      <c r="B458" s="5" t="s">
        <v>1235</v>
      </c>
      <c r="C458" s="5" t="s">
        <v>4930</v>
      </c>
      <c r="D458" s="5" t="s">
        <v>4555</v>
      </c>
      <c r="E458" s="659" t="s">
        <v>5017</v>
      </c>
      <c r="F458" s="5" t="s">
        <v>100</v>
      </c>
      <c r="G458" s="5"/>
      <c r="H458" s="5"/>
    </row>
    <row r="459" spans="2:8">
      <c r="B459" s="5" t="s">
        <v>1235</v>
      </c>
      <c r="C459" s="5" t="s">
        <v>4930</v>
      </c>
      <c r="D459" s="5" t="s">
        <v>4555</v>
      </c>
      <c r="E459" s="659" t="s">
        <v>5018</v>
      </c>
      <c r="F459" s="5" t="s">
        <v>100</v>
      </c>
      <c r="G459" s="5"/>
      <c r="H459" s="5"/>
    </row>
    <row r="460" spans="2:8">
      <c r="B460" s="5" t="s">
        <v>1235</v>
      </c>
      <c r="C460" s="5" t="s">
        <v>4930</v>
      </c>
      <c r="D460" s="5" t="s">
        <v>4555</v>
      </c>
      <c r="E460" s="659" t="s">
        <v>5019</v>
      </c>
      <c r="F460" s="5" t="s">
        <v>100</v>
      </c>
      <c r="G460" s="5"/>
      <c r="H460" s="5"/>
    </row>
    <row r="461" spans="2:8">
      <c r="B461" s="5" t="s">
        <v>1235</v>
      </c>
      <c r="C461" s="5" t="s">
        <v>4930</v>
      </c>
      <c r="D461" s="5" t="s">
        <v>4555</v>
      </c>
      <c r="E461" s="659" t="s">
        <v>5020</v>
      </c>
      <c r="F461" s="5" t="s">
        <v>100</v>
      </c>
      <c r="G461" s="5"/>
      <c r="H461" s="5"/>
    </row>
    <row r="462" spans="2:8">
      <c r="B462" s="5" t="s">
        <v>1235</v>
      </c>
      <c r="C462" s="5" t="s">
        <v>4930</v>
      </c>
      <c r="D462" s="5" t="s">
        <v>4555</v>
      </c>
      <c r="E462" s="659" t="s">
        <v>5021</v>
      </c>
      <c r="F462" s="5" t="s">
        <v>100</v>
      </c>
      <c r="G462" s="5"/>
      <c r="H462" s="5"/>
    </row>
    <row r="463" spans="2:8">
      <c r="B463" s="5" t="s">
        <v>1235</v>
      </c>
      <c r="C463" s="5" t="s">
        <v>4930</v>
      </c>
      <c r="D463" s="5" t="s">
        <v>4555</v>
      </c>
      <c r="E463" s="659" t="s">
        <v>5022</v>
      </c>
      <c r="F463" s="5" t="s">
        <v>100</v>
      </c>
      <c r="G463" s="5"/>
      <c r="H463" s="5"/>
    </row>
    <row r="464" spans="2:8">
      <c r="B464" s="5" t="s">
        <v>1235</v>
      </c>
      <c r="C464" s="5" t="s">
        <v>4930</v>
      </c>
      <c r="D464" s="5" t="s">
        <v>4555</v>
      </c>
      <c r="E464" s="659" t="s">
        <v>5023</v>
      </c>
      <c r="F464" s="5" t="s">
        <v>100</v>
      </c>
      <c r="G464" s="5"/>
      <c r="H464" s="5"/>
    </row>
    <row r="465" spans="2:8">
      <c r="B465" s="5" t="s">
        <v>1235</v>
      </c>
      <c r="C465" s="5" t="s">
        <v>4930</v>
      </c>
      <c r="D465" s="5" t="s">
        <v>4555</v>
      </c>
      <c r="E465" s="659" t="s">
        <v>5024</v>
      </c>
      <c r="F465" s="5" t="s">
        <v>100</v>
      </c>
      <c r="G465" s="5"/>
      <c r="H465" s="5"/>
    </row>
    <row r="466" spans="2:8">
      <c r="B466" s="5" t="s">
        <v>1235</v>
      </c>
      <c r="C466" s="5" t="s">
        <v>4930</v>
      </c>
      <c r="D466" s="5" t="s">
        <v>4555</v>
      </c>
      <c r="E466" s="659" t="s">
        <v>5025</v>
      </c>
      <c r="F466" s="5" t="s">
        <v>100</v>
      </c>
      <c r="G466" s="5"/>
      <c r="H466" s="5"/>
    </row>
    <row r="467" spans="2:8">
      <c r="B467" s="5" t="s">
        <v>1235</v>
      </c>
      <c r="C467" s="5" t="s">
        <v>4930</v>
      </c>
      <c r="D467" s="5" t="s">
        <v>4555</v>
      </c>
      <c r="E467" s="659" t="s">
        <v>5026</v>
      </c>
      <c r="F467" s="5" t="s">
        <v>100</v>
      </c>
      <c r="G467" s="5"/>
      <c r="H467" s="5"/>
    </row>
    <row r="468" spans="2:8">
      <c r="B468" s="5" t="s">
        <v>1235</v>
      </c>
      <c r="C468" s="5" t="s">
        <v>4930</v>
      </c>
      <c r="D468" s="5" t="s">
        <v>4555</v>
      </c>
      <c r="E468" s="659" t="s">
        <v>5027</v>
      </c>
      <c r="F468" s="5" t="s">
        <v>100</v>
      </c>
      <c r="G468" s="5"/>
      <c r="H468" s="5"/>
    </row>
    <row r="469" spans="2:8">
      <c r="B469" s="5" t="s">
        <v>1235</v>
      </c>
      <c r="C469" s="5" t="s">
        <v>4930</v>
      </c>
      <c r="D469" s="5" t="s">
        <v>4555</v>
      </c>
      <c r="E469" s="659" t="s">
        <v>5028</v>
      </c>
      <c r="F469" s="5" t="s">
        <v>100</v>
      </c>
      <c r="G469" s="5"/>
      <c r="H469" s="5"/>
    </row>
    <row r="470" spans="2:8" ht="24">
      <c r="B470" s="5" t="s">
        <v>1235</v>
      </c>
      <c r="C470" s="5" t="s">
        <v>4930</v>
      </c>
      <c r="D470" s="5" t="s">
        <v>4555</v>
      </c>
      <c r="E470" s="659" t="s">
        <v>5029</v>
      </c>
      <c r="F470" s="5" t="s">
        <v>100</v>
      </c>
      <c r="G470" s="5"/>
      <c r="H470" s="5"/>
    </row>
    <row r="471" spans="2:8">
      <c r="B471" s="5" t="s">
        <v>1235</v>
      </c>
      <c r="C471" s="5" t="s">
        <v>4930</v>
      </c>
      <c r="D471" s="5" t="s">
        <v>4555</v>
      </c>
      <c r="E471" s="659" t="s">
        <v>5030</v>
      </c>
      <c r="F471" s="5" t="s">
        <v>100</v>
      </c>
      <c r="G471" s="5"/>
      <c r="H471" s="5"/>
    </row>
    <row r="472" spans="2:8">
      <c r="B472" s="5" t="s">
        <v>1235</v>
      </c>
      <c r="C472" s="5" t="s">
        <v>4930</v>
      </c>
      <c r="D472" s="5" t="s">
        <v>4555</v>
      </c>
      <c r="E472" s="659" t="s">
        <v>5031</v>
      </c>
      <c r="F472" s="5" t="s">
        <v>100</v>
      </c>
      <c r="G472" s="5"/>
      <c r="H472" s="5"/>
    </row>
    <row r="473" spans="2:8">
      <c r="B473" s="5" t="s">
        <v>1235</v>
      </c>
      <c r="C473" s="5" t="s">
        <v>4930</v>
      </c>
      <c r="D473" s="5" t="s">
        <v>4555</v>
      </c>
      <c r="E473" s="659" t="s">
        <v>5032</v>
      </c>
      <c r="F473" s="5" t="s">
        <v>100</v>
      </c>
      <c r="G473" s="5"/>
      <c r="H473" s="5"/>
    </row>
    <row r="474" spans="2:8">
      <c r="B474" s="5" t="s">
        <v>1235</v>
      </c>
      <c r="C474" s="5" t="s">
        <v>4930</v>
      </c>
      <c r="D474" s="5" t="s">
        <v>4555</v>
      </c>
      <c r="E474" s="659" t="s">
        <v>5033</v>
      </c>
      <c r="F474" s="5" t="s">
        <v>100</v>
      </c>
      <c r="G474" s="5"/>
      <c r="H474" s="5"/>
    </row>
    <row r="475" spans="2:8">
      <c r="B475" s="5" t="s">
        <v>1235</v>
      </c>
      <c r="C475" s="5" t="s">
        <v>4930</v>
      </c>
      <c r="D475" s="5" t="s">
        <v>4555</v>
      </c>
      <c r="E475" s="659" t="s">
        <v>5034</v>
      </c>
      <c r="F475" s="5" t="s">
        <v>100</v>
      </c>
      <c r="G475" s="5"/>
      <c r="H475" s="5"/>
    </row>
    <row r="476" spans="2:8">
      <c r="B476" s="5" t="s">
        <v>1235</v>
      </c>
      <c r="C476" s="5" t="s">
        <v>4930</v>
      </c>
      <c r="D476" s="5" t="s">
        <v>4555</v>
      </c>
      <c r="E476" s="659" t="s">
        <v>5035</v>
      </c>
      <c r="F476" s="5" t="s">
        <v>100</v>
      </c>
      <c r="G476" s="5"/>
      <c r="H476" s="5"/>
    </row>
    <row r="477" spans="2:8">
      <c r="B477" s="5" t="s">
        <v>1235</v>
      </c>
      <c r="C477" s="5" t="s">
        <v>4930</v>
      </c>
      <c r="D477" s="5" t="s">
        <v>4555</v>
      </c>
      <c r="E477" s="659" t="s">
        <v>5036</v>
      </c>
      <c r="F477" s="5" t="s">
        <v>100</v>
      </c>
      <c r="G477" s="5"/>
      <c r="H477" s="5"/>
    </row>
    <row r="478" spans="2:8">
      <c r="B478" s="5" t="s">
        <v>1235</v>
      </c>
      <c r="C478" s="5" t="s">
        <v>4930</v>
      </c>
      <c r="D478" s="5" t="s">
        <v>4555</v>
      </c>
      <c r="E478" s="659" t="s">
        <v>5037</v>
      </c>
      <c r="F478" s="5" t="s">
        <v>100</v>
      </c>
      <c r="G478" s="5"/>
      <c r="H478" s="5"/>
    </row>
    <row r="479" spans="2:8">
      <c r="B479" s="5" t="s">
        <v>1235</v>
      </c>
      <c r="C479" s="5" t="s">
        <v>4930</v>
      </c>
      <c r="D479" s="5" t="s">
        <v>4555</v>
      </c>
      <c r="E479" s="659" t="s">
        <v>5038</v>
      </c>
      <c r="F479" s="5" t="s">
        <v>100</v>
      </c>
      <c r="G479" s="5"/>
      <c r="H479" s="5"/>
    </row>
    <row r="480" spans="2:8">
      <c r="B480" s="5" t="s">
        <v>1235</v>
      </c>
      <c r="C480" s="5" t="s">
        <v>4930</v>
      </c>
      <c r="D480" s="5" t="s">
        <v>4555</v>
      </c>
      <c r="E480" s="659" t="s">
        <v>5039</v>
      </c>
      <c r="F480" s="5" t="s">
        <v>100</v>
      </c>
      <c r="G480" s="5"/>
      <c r="H480" s="5"/>
    </row>
    <row r="481" spans="2:8">
      <c r="B481" s="5" t="s">
        <v>1235</v>
      </c>
      <c r="C481" s="5" t="s">
        <v>4930</v>
      </c>
      <c r="D481" s="5" t="s">
        <v>4555</v>
      </c>
      <c r="E481" s="659" t="s">
        <v>5040</v>
      </c>
      <c r="F481" s="5" t="s">
        <v>100</v>
      </c>
      <c r="G481" s="5"/>
      <c r="H481" s="5"/>
    </row>
    <row r="482" spans="2:8">
      <c r="B482" s="5" t="s">
        <v>1235</v>
      </c>
      <c r="C482" s="5" t="s">
        <v>4930</v>
      </c>
      <c r="D482" s="5" t="s">
        <v>4555</v>
      </c>
      <c r="E482" s="659" t="s">
        <v>5041</v>
      </c>
      <c r="F482" s="5" t="s">
        <v>100</v>
      </c>
      <c r="G482" s="5"/>
      <c r="H482" s="5"/>
    </row>
    <row r="483" spans="2:8">
      <c r="B483" s="5" t="s">
        <v>1235</v>
      </c>
      <c r="C483" s="5" t="s">
        <v>4930</v>
      </c>
      <c r="D483" s="5" t="s">
        <v>4555</v>
      </c>
      <c r="E483" s="659" t="s">
        <v>5042</v>
      </c>
      <c r="F483" s="5" t="s">
        <v>100</v>
      </c>
      <c r="G483" s="5"/>
      <c r="H483" s="5"/>
    </row>
    <row r="484" spans="2:8">
      <c r="B484" s="5" t="s">
        <v>1235</v>
      </c>
      <c r="C484" s="5" t="s">
        <v>4930</v>
      </c>
      <c r="D484" s="5" t="s">
        <v>4555</v>
      </c>
      <c r="E484" s="659" t="s">
        <v>5043</v>
      </c>
      <c r="F484" s="5" t="s">
        <v>100</v>
      </c>
      <c r="G484" s="5"/>
      <c r="H484" s="5"/>
    </row>
    <row r="485" spans="2:8">
      <c r="B485" s="5" t="s">
        <v>1235</v>
      </c>
      <c r="C485" s="5" t="s">
        <v>4930</v>
      </c>
      <c r="D485" s="5" t="s">
        <v>4555</v>
      </c>
      <c r="E485" s="659" t="s">
        <v>5044</v>
      </c>
      <c r="F485" s="5" t="s">
        <v>100</v>
      </c>
      <c r="G485" s="5"/>
      <c r="H485" s="5"/>
    </row>
    <row r="486" spans="2:8">
      <c r="B486" s="5" t="s">
        <v>1235</v>
      </c>
      <c r="C486" s="5" t="s">
        <v>4930</v>
      </c>
      <c r="D486" s="5" t="s">
        <v>4555</v>
      </c>
      <c r="E486" s="659" t="s">
        <v>5045</v>
      </c>
      <c r="F486" s="5" t="s">
        <v>100</v>
      </c>
      <c r="G486" s="5"/>
      <c r="H486" s="5"/>
    </row>
    <row r="487" spans="2:8">
      <c r="B487" s="5" t="s">
        <v>1235</v>
      </c>
      <c r="C487" s="5" t="s">
        <v>4930</v>
      </c>
      <c r="D487" s="5" t="s">
        <v>4555</v>
      </c>
      <c r="E487" s="659" t="s">
        <v>5046</v>
      </c>
      <c r="F487" s="5" t="s">
        <v>100</v>
      </c>
      <c r="G487" s="5"/>
      <c r="H487" s="5"/>
    </row>
    <row r="488" spans="2:8" ht="24">
      <c r="B488" s="5" t="s">
        <v>1235</v>
      </c>
      <c r="C488" s="5" t="s">
        <v>4930</v>
      </c>
      <c r="D488" s="5" t="s">
        <v>4555</v>
      </c>
      <c r="E488" s="659" t="s">
        <v>5047</v>
      </c>
      <c r="F488" s="5" t="s">
        <v>100</v>
      </c>
      <c r="G488" s="5"/>
      <c r="H488" s="5"/>
    </row>
    <row r="489" spans="2:8">
      <c r="B489" s="5" t="s">
        <v>1235</v>
      </c>
      <c r="C489" s="5" t="s">
        <v>4930</v>
      </c>
      <c r="D489" s="5" t="s">
        <v>4555</v>
      </c>
      <c r="E489" s="659" t="s">
        <v>5048</v>
      </c>
      <c r="F489" s="5" t="s">
        <v>100</v>
      </c>
      <c r="G489" s="5"/>
      <c r="H489" s="5"/>
    </row>
    <row r="490" spans="2:8">
      <c r="B490" s="5" t="s">
        <v>1235</v>
      </c>
      <c r="C490" s="5" t="s">
        <v>4930</v>
      </c>
      <c r="D490" s="5" t="s">
        <v>4555</v>
      </c>
      <c r="E490" s="659" t="s">
        <v>5049</v>
      </c>
      <c r="F490" s="5" t="s">
        <v>100</v>
      </c>
      <c r="G490" s="5"/>
      <c r="H490" s="5"/>
    </row>
    <row r="491" spans="2:8" ht="24">
      <c r="B491" s="5" t="s">
        <v>1235</v>
      </c>
      <c r="C491" s="5" t="s">
        <v>4930</v>
      </c>
      <c r="D491" s="5" t="s">
        <v>4555</v>
      </c>
      <c r="E491" s="659" t="s">
        <v>5050</v>
      </c>
      <c r="F491" s="5" t="s">
        <v>100</v>
      </c>
      <c r="G491" s="5"/>
      <c r="H491" s="5"/>
    </row>
    <row r="492" spans="2:8">
      <c r="B492" s="5" t="s">
        <v>1235</v>
      </c>
      <c r="C492" s="5" t="s">
        <v>4930</v>
      </c>
      <c r="D492" s="5" t="s">
        <v>4555</v>
      </c>
      <c r="E492" s="659" t="s">
        <v>5051</v>
      </c>
      <c r="F492" s="5" t="s">
        <v>100</v>
      </c>
      <c r="G492" s="5"/>
      <c r="H492" s="5"/>
    </row>
    <row r="493" spans="2:8">
      <c r="B493" s="5" t="s">
        <v>1235</v>
      </c>
      <c r="C493" s="5" t="s">
        <v>4930</v>
      </c>
      <c r="D493" s="5" t="s">
        <v>4555</v>
      </c>
      <c r="E493" s="659" t="s">
        <v>5052</v>
      </c>
      <c r="F493" s="5" t="s">
        <v>100</v>
      </c>
      <c r="G493" s="5"/>
      <c r="H493" s="5"/>
    </row>
    <row r="494" spans="2:8">
      <c r="B494" s="5" t="s">
        <v>1235</v>
      </c>
      <c r="C494" s="5" t="s">
        <v>4930</v>
      </c>
      <c r="D494" s="5" t="s">
        <v>4555</v>
      </c>
      <c r="E494" s="659" t="s">
        <v>5053</v>
      </c>
      <c r="F494" s="5" t="s">
        <v>100</v>
      </c>
      <c r="G494" s="5"/>
      <c r="H494" s="5"/>
    </row>
    <row r="495" spans="2:8">
      <c r="B495" s="5" t="s">
        <v>1235</v>
      </c>
      <c r="C495" s="5" t="s">
        <v>4930</v>
      </c>
      <c r="D495" s="5" t="s">
        <v>4555</v>
      </c>
      <c r="E495" s="659" t="s">
        <v>5054</v>
      </c>
      <c r="F495" s="5" t="s">
        <v>100</v>
      </c>
      <c r="G495" s="5"/>
      <c r="H495" s="5"/>
    </row>
    <row r="496" spans="2:8">
      <c r="B496" s="5" t="s">
        <v>1235</v>
      </c>
      <c r="C496" s="5" t="s">
        <v>4930</v>
      </c>
      <c r="D496" s="5" t="s">
        <v>4555</v>
      </c>
      <c r="E496" s="659" t="s">
        <v>5055</v>
      </c>
      <c r="F496" s="5" t="s">
        <v>100</v>
      </c>
      <c r="G496" s="5"/>
      <c r="H496" s="5"/>
    </row>
    <row r="497" spans="2:8">
      <c r="B497" s="5" t="s">
        <v>1235</v>
      </c>
      <c r="C497" s="5" t="s">
        <v>4930</v>
      </c>
      <c r="D497" s="5" t="s">
        <v>4555</v>
      </c>
      <c r="E497" s="659" t="s">
        <v>5056</v>
      </c>
      <c r="F497" s="5" t="s">
        <v>100</v>
      </c>
      <c r="G497" s="5"/>
      <c r="H497" s="5"/>
    </row>
    <row r="498" spans="2:8">
      <c r="B498" s="5" t="s">
        <v>1235</v>
      </c>
      <c r="C498" s="5" t="s">
        <v>4930</v>
      </c>
      <c r="D498" s="5" t="s">
        <v>4555</v>
      </c>
      <c r="E498" s="659" t="s">
        <v>5057</v>
      </c>
      <c r="F498" s="5" t="s">
        <v>100</v>
      </c>
      <c r="G498" s="5"/>
      <c r="H498" s="5"/>
    </row>
    <row r="499" spans="2:8">
      <c r="B499" s="5" t="s">
        <v>1235</v>
      </c>
      <c r="C499" s="5" t="s">
        <v>4930</v>
      </c>
      <c r="D499" s="5" t="s">
        <v>4555</v>
      </c>
      <c r="E499" s="659" t="s">
        <v>5058</v>
      </c>
      <c r="F499" s="5" t="s">
        <v>100</v>
      </c>
      <c r="G499" s="5"/>
      <c r="H499" s="5"/>
    </row>
    <row r="500" spans="2:8">
      <c r="B500" s="5" t="s">
        <v>1235</v>
      </c>
      <c r="C500" s="5" t="s">
        <v>4930</v>
      </c>
      <c r="D500" s="5" t="s">
        <v>4555</v>
      </c>
      <c r="E500" s="659" t="s">
        <v>5059</v>
      </c>
      <c r="F500" s="5" t="s">
        <v>100</v>
      </c>
      <c r="G500" s="5"/>
      <c r="H500" s="5"/>
    </row>
    <row r="501" spans="2:8">
      <c r="B501" s="5" t="s">
        <v>1235</v>
      </c>
      <c r="C501" s="5" t="s">
        <v>4930</v>
      </c>
      <c r="D501" s="5" t="s">
        <v>4555</v>
      </c>
      <c r="E501" s="659" t="s">
        <v>5060</v>
      </c>
      <c r="F501" s="5" t="s">
        <v>100</v>
      </c>
      <c r="G501" s="5"/>
      <c r="H501" s="5"/>
    </row>
    <row r="502" spans="2:8">
      <c r="B502" s="5" t="s">
        <v>1235</v>
      </c>
      <c r="C502" s="5" t="s">
        <v>4930</v>
      </c>
      <c r="D502" s="5" t="s">
        <v>4555</v>
      </c>
      <c r="E502" s="659" t="s">
        <v>5061</v>
      </c>
      <c r="F502" s="5" t="s">
        <v>100</v>
      </c>
      <c r="G502" s="5"/>
      <c r="H502" s="5"/>
    </row>
    <row r="503" spans="2:8" ht="24">
      <c r="B503" s="5" t="s">
        <v>1235</v>
      </c>
      <c r="C503" s="5" t="s">
        <v>4930</v>
      </c>
      <c r="D503" s="5" t="s">
        <v>4555</v>
      </c>
      <c r="E503" s="659" t="s">
        <v>5062</v>
      </c>
      <c r="F503" s="5" t="s">
        <v>100</v>
      </c>
      <c r="G503" s="5"/>
      <c r="H503" s="5"/>
    </row>
    <row r="504" spans="2:8">
      <c r="B504" s="5" t="s">
        <v>1235</v>
      </c>
      <c r="C504" s="5" t="s">
        <v>4930</v>
      </c>
      <c r="D504" s="5" t="s">
        <v>4555</v>
      </c>
      <c r="E504" s="659" t="s">
        <v>5063</v>
      </c>
      <c r="F504" s="5" t="s">
        <v>100</v>
      </c>
      <c r="G504" s="5"/>
      <c r="H504" s="5"/>
    </row>
    <row r="505" spans="2:8" ht="24">
      <c r="B505" s="5" t="s">
        <v>1235</v>
      </c>
      <c r="C505" s="5" t="s">
        <v>4930</v>
      </c>
      <c r="D505" s="5" t="s">
        <v>4555</v>
      </c>
      <c r="E505" s="659" t="s">
        <v>5064</v>
      </c>
      <c r="F505" s="5" t="s">
        <v>100</v>
      </c>
      <c r="G505" s="5"/>
      <c r="H505" s="5"/>
    </row>
    <row r="506" spans="2:8">
      <c r="B506" s="5" t="s">
        <v>1235</v>
      </c>
      <c r="C506" s="5" t="s">
        <v>4930</v>
      </c>
      <c r="D506" s="5" t="s">
        <v>4555</v>
      </c>
      <c r="E506" s="659" t="s">
        <v>5065</v>
      </c>
      <c r="F506" s="5" t="s">
        <v>100</v>
      </c>
      <c r="G506" s="5"/>
      <c r="H506" s="5"/>
    </row>
    <row r="507" spans="2:8">
      <c r="B507" s="5" t="s">
        <v>1235</v>
      </c>
      <c r="C507" s="5" t="s">
        <v>4930</v>
      </c>
      <c r="D507" s="5" t="s">
        <v>4555</v>
      </c>
      <c r="E507" s="659" t="s">
        <v>5066</v>
      </c>
      <c r="F507" s="5" t="s">
        <v>100</v>
      </c>
      <c r="G507" s="5"/>
      <c r="H507" s="5"/>
    </row>
    <row r="508" spans="2:8">
      <c r="B508" s="5" t="s">
        <v>1235</v>
      </c>
      <c r="C508" s="5" t="s">
        <v>4930</v>
      </c>
      <c r="D508" s="5" t="s">
        <v>4555</v>
      </c>
      <c r="E508" s="659" t="s">
        <v>5067</v>
      </c>
      <c r="F508" s="5" t="s">
        <v>100</v>
      </c>
      <c r="G508" s="5"/>
      <c r="H508" s="5"/>
    </row>
    <row r="509" spans="2:8">
      <c r="B509" s="5" t="s">
        <v>1235</v>
      </c>
      <c r="C509" s="5" t="s">
        <v>4930</v>
      </c>
      <c r="D509" s="5" t="s">
        <v>4555</v>
      </c>
      <c r="E509" s="659" t="s">
        <v>5068</v>
      </c>
      <c r="F509" s="5" t="s">
        <v>100</v>
      </c>
      <c r="G509" s="5"/>
      <c r="H509" s="5"/>
    </row>
    <row r="510" spans="2:8">
      <c r="B510" s="5" t="s">
        <v>1235</v>
      </c>
      <c r="C510" s="5" t="s">
        <v>4930</v>
      </c>
      <c r="D510" s="5" t="s">
        <v>4555</v>
      </c>
      <c r="E510" s="659" t="s">
        <v>5069</v>
      </c>
      <c r="F510" s="5" t="s">
        <v>100</v>
      </c>
      <c r="G510" s="5"/>
      <c r="H510" s="5"/>
    </row>
    <row r="511" spans="2:8">
      <c r="B511" s="5" t="s">
        <v>1235</v>
      </c>
      <c r="C511" s="5" t="s">
        <v>4930</v>
      </c>
      <c r="D511" s="5" t="s">
        <v>4555</v>
      </c>
      <c r="E511" s="659" t="s">
        <v>5070</v>
      </c>
      <c r="F511" s="5" t="s">
        <v>100</v>
      </c>
      <c r="G511" s="5"/>
      <c r="H511" s="5"/>
    </row>
    <row r="512" spans="2:8">
      <c r="B512" s="5" t="s">
        <v>1235</v>
      </c>
      <c r="C512" s="5" t="s">
        <v>4930</v>
      </c>
      <c r="D512" s="5" t="s">
        <v>4555</v>
      </c>
      <c r="E512" s="659" t="s">
        <v>5071</v>
      </c>
      <c r="F512" s="5" t="s">
        <v>100</v>
      </c>
      <c r="G512" s="5"/>
      <c r="H512" s="5"/>
    </row>
    <row r="513" spans="2:8">
      <c r="B513" s="5" t="s">
        <v>1235</v>
      </c>
      <c r="C513" s="5" t="s">
        <v>4930</v>
      </c>
      <c r="D513" s="5" t="s">
        <v>4555</v>
      </c>
      <c r="E513" s="659" t="s">
        <v>5072</v>
      </c>
      <c r="F513" s="5" t="s">
        <v>100</v>
      </c>
      <c r="G513" s="5"/>
      <c r="H513" s="5"/>
    </row>
    <row r="514" spans="2:8">
      <c r="B514" s="5" t="s">
        <v>1235</v>
      </c>
      <c r="C514" s="5" t="s">
        <v>4930</v>
      </c>
      <c r="D514" s="5" t="s">
        <v>4555</v>
      </c>
      <c r="E514" s="659" t="s">
        <v>5073</v>
      </c>
      <c r="F514" s="5" t="s">
        <v>100</v>
      </c>
      <c r="G514" s="5"/>
      <c r="H514" s="5"/>
    </row>
    <row r="515" spans="2:8">
      <c r="B515" s="5" t="s">
        <v>1235</v>
      </c>
      <c r="C515" s="5" t="s">
        <v>4930</v>
      </c>
      <c r="D515" s="5" t="s">
        <v>4555</v>
      </c>
      <c r="E515" s="659" t="s">
        <v>5074</v>
      </c>
      <c r="F515" s="5" t="s">
        <v>100</v>
      </c>
      <c r="G515" s="5"/>
      <c r="H515" s="5"/>
    </row>
    <row r="516" spans="2:8">
      <c r="B516" s="5" t="s">
        <v>1235</v>
      </c>
      <c r="C516" s="5" t="s">
        <v>4930</v>
      </c>
      <c r="D516" s="5" t="s">
        <v>4922</v>
      </c>
      <c r="E516" s="657" t="s">
        <v>5075</v>
      </c>
      <c r="F516" s="658">
        <v>1</v>
      </c>
      <c r="G516" s="658" t="s">
        <v>4559</v>
      </c>
      <c r="H516" s="5" t="s">
        <v>5076</v>
      </c>
    </row>
    <row r="517" spans="2:8">
      <c r="B517" s="5" t="s">
        <v>1235</v>
      </c>
      <c r="C517" s="5" t="s">
        <v>4930</v>
      </c>
      <c r="D517" s="5" t="s">
        <v>4922</v>
      </c>
      <c r="E517" s="657" t="s">
        <v>5077</v>
      </c>
      <c r="F517" s="658">
        <v>4</v>
      </c>
      <c r="G517" s="658" t="s">
        <v>4559</v>
      </c>
      <c r="H517" s="5" t="s">
        <v>5076</v>
      </c>
    </row>
    <row r="518" spans="2:8">
      <c r="B518" s="5" t="s">
        <v>1235</v>
      </c>
      <c r="C518" s="5" t="s">
        <v>4930</v>
      </c>
      <c r="D518" s="5" t="s">
        <v>4922</v>
      </c>
      <c r="E518" s="657" t="s">
        <v>5078</v>
      </c>
      <c r="F518" s="658">
        <v>1</v>
      </c>
      <c r="G518" s="658" t="s">
        <v>4559</v>
      </c>
      <c r="H518" s="5" t="s">
        <v>5076</v>
      </c>
    </row>
    <row r="519" spans="2:8">
      <c r="B519" s="5" t="s">
        <v>1235</v>
      </c>
      <c r="C519" s="5" t="s">
        <v>4930</v>
      </c>
      <c r="D519" s="5" t="s">
        <v>4922</v>
      </c>
      <c r="E519" s="657" t="s">
        <v>5079</v>
      </c>
      <c r="F519" s="658">
        <v>2</v>
      </c>
      <c r="G519" s="658" t="s">
        <v>4559</v>
      </c>
      <c r="H519" s="5" t="s">
        <v>5076</v>
      </c>
    </row>
    <row r="520" spans="2:8">
      <c r="B520" s="5" t="s">
        <v>1235</v>
      </c>
      <c r="C520" s="5" t="s">
        <v>4930</v>
      </c>
      <c r="D520" s="5" t="s">
        <v>4922</v>
      </c>
      <c r="E520" s="657" t="s">
        <v>5080</v>
      </c>
      <c r="F520" s="658">
        <v>3</v>
      </c>
      <c r="G520" s="658" t="s">
        <v>4559</v>
      </c>
      <c r="H520" s="5" t="s">
        <v>5076</v>
      </c>
    </row>
    <row r="521" spans="2:8">
      <c r="B521" s="5" t="s">
        <v>1235</v>
      </c>
      <c r="C521" s="5" t="s">
        <v>4930</v>
      </c>
      <c r="D521" s="5" t="s">
        <v>4922</v>
      </c>
      <c r="E521" s="657" t="s">
        <v>5081</v>
      </c>
      <c r="F521" s="658">
        <v>1</v>
      </c>
      <c r="G521" s="658" t="s">
        <v>4559</v>
      </c>
      <c r="H521" s="5" t="s">
        <v>5076</v>
      </c>
    </row>
    <row r="522" spans="2:8">
      <c r="B522" s="5" t="s">
        <v>1235</v>
      </c>
      <c r="C522" s="5" t="s">
        <v>4930</v>
      </c>
      <c r="D522" s="5" t="s">
        <v>4922</v>
      </c>
      <c r="E522" s="657" t="s">
        <v>5082</v>
      </c>
      <c r="F522" s="658">
        <v>1</v>
      </c>
      <c r="G522" s="658" t="s">
        <v>4559</v>
      </c>
      <c r="H522" s="5" t="s">
        <v>5076</v>
      </c>
    </row>
    <row r="523" spans="2:8">
      <c r="B523" s="5" t="s">
        <v>1235</v>
      </c>
      <c r="C523" s="5" t="s">
        <v>4930</v>
      </c>
      <c r="D523" s="5" t="s">
        <v>4922</v>
      </c>
      <c r="E523" s="657" t="s">
        <v>5083</v>
      </c>
      <c r="F523" s="658">
        <v>1</v>
      </c>
      <c r="G523" s="658" t="s">
        <v>4559</v>
      </c>
      <c r="H523" s="5" t="s">
        <v>5076</v>
      </c>
    </row>
    <row r="524" spans="2:8">
      <c r="B524" s="5" t="s">
        <v>1235</v>
      </c>
      <c r="C524" s="5" t="s">
        <v>4930</v>
      </c>
      <c r="D524" s="5" t="s">
        <v>4922</v>
      </c>
      <c r="E524" s="657" t="s">
        <v>5084</v>
      </c>
      <c r="F524" s="658">
        <v>1</v>
      </c>
      <c r="G524" s="658" t="s">
        <v>4559</v>
      </c>
      <c r="H524" s="5" t="s">
        <v>5076</v>
      </c>
    </row>
    <row r="525" spans="2:8">
      <c r="B525" s="5" t="s">
        <v>1235</v>
      </c>
      <c r="C525" s="5" t="s">
        <v>4930</v>
      </c>
      <c r="D525" s="5" t="s">
        <v>4922</v>
      </c>
      <c r="E525" s="657" t="s">
        <v>5085</v>
      </c>
      <c r="F525" s="658">
        <v>1</v>
      </c>
      <c r="G525" s="658" t="s">
        <v>4559</v>
      </c>
      <c r="H525" s="5" t="s">
        <v>5076</v>
      </c>
    </row>
    <row r="526" spans="2:8">
      <c r="B526" s="5" t="s">
        <v>1235</v>
      </c>
      <c r="C526" s="5" t="s">
        <v>4426</v>
      </c>
      <c r="D526" s="5" t="s">
        <v>4555</v>
      </c>
      <c r="E526" s="659" t="s">
        <v>4564</v>
      </c>
      <c r="F526" s="5" t="s">
        <v>100</v>
      </c>
      <c r="G526" s="5"/>
      <c r="H526" s="5"/>
    </row>
    <row r="527" spans="2:8">
      <c r="B527" s="5" t="s">
        <v>1235</v>
      </c>
      <c r="C527" s="5" t="s">
        <v>4426</v>
      </c>
      <c r="D527" s="5" t="s">
        <v>4555</v>
      </c>
      <c r="E527" s="659" t="s">
        <v>5086</v>
      </c>
      <c r="F527" s="5" t="s">
        <v>100</v>
      </c>
      <c r="G527" s="5"/>
      <c r="H527" s="5"/>
    </row>
    <row r="528" spans="2:8">
      <c r="B528" s="5" t="s">
        <v>1235</v>
      </c>
      <c r="C528" s="5" t="s">
        <v>4426</v>
      </c>
      <c r="D528" s="5" t="s">
        <v>4555</v>
      </c>
      <c r="E528" s="659" t="s">
        <v>5087</v>
      </c>
      <c r="F528" s="5" t="s">
        <v>100</v>
      </c>
      <c r="G528" s="5"/>
      <c r="H528" s="5"/>
    </row>
    <row r="529" spans="2:8">
      <c r="B529" s="5" t="s">
        <v>1235</v>
      </c>
      <c r="C529" s="5" t="s">
        <v>4426</v>
      </c>
      <c r="D529" s="5" t="s">
        <v>4555</v>
      </c>
      <c r="E529" s="659" t="s">
        <v>4569</v>
      </c>
      <c r="F529" s="5" t="s">
        <v>100</v>
      </c>
      <c r="G529" s="5"/>
      <c r="H529" s="5"/>
    </row>
    <row r="530" spans="2:8">
      <c r="B530" s="5" t="s">
        <v>1235</v>
      </c>
      <c r="C530" s="5" t="s">
        <v>4426</v>
      </c>
      <c r="D530" s="5" t="s">
        <v>4555</v>
      </c>
      <c r="E530" s="659" t="s">
        <v>5088</v>
      </c>
      <c r="F530" s="5" t="s">
        <v>100</v>
      </c>
      <c r="G530" s="5"/>
      <c r="H530" s="5"/>
    </row>
    <row r="531" spans="2:8">
      <c r="B531" s="5" t="s">
        <v>1235</v>
      </c>
      <c r="C531" s="5" t="s">
        <v>4426</v>
      </c>
      <c r="D531" s="5" t="s">
        <v>4555</v>
      </c>
      <c r="E531" s="659" t="s">
        <v>5089</v>
      </c>
      <c r="F531" s="5" t="s">
        <v>100</v>
      </c>
      <c r="G531" s="5"/>
      <c r="H531" s="5"/>
    </row>
    <row r="532" spans="2:8">
      <c r="B532" s="5" t="s">
        <v>1235</v>
      </c>
      <c r="C532" s="5" t="s">
        <v>4426</v>
      </c>
      <c r="D532" s="5" t="s">
        <v>4555</v>
      </c>
      <c r="E532" s="659" t="s">
        <v>5090</v>
      </c>
      <c r="F532" s="5" t="s">
        <v>100</v>
      </c>
      <c r="G532" s="5"/>
      <c r="H532" s="5"/>
    </row>
    <row r="533" spans="2:8">
      <c r="B533" s="5" t="s">
        <v>1235</v>
      </c>
      <c r="C533" s="5" t="s">
        <v>4426</v>
      </c>
      <c r="D533" s="5" t="s">
        <v>4555</v>
      </c>
      <c r="E533" s="659" t="s">
        <v>4571</v>
      </c>
      <c r="F533" s="5" t="s">
        <v>100</v>
      </c>
      <c r="G533" s="5"/>
      <c r="H533" s="5"/>
    </row>
    <row r="534" spans="2:8">
      <c r="B534" s="5" t="s">
        <v>1235</v>
      </c>
      <c r="C534" s="5" t="s">
        <v>4426</v>
      </c>
      <c r="D534" s="5" t="s">
        <v>4555</v>
      </c>
      <c r="E534" s="659" t="s">
        <v>5091</v>
      </c>
      <c r="F534" s="5" t="s">
        <v>100</v>
      </c>
      <c r="G534" s="5"/>
      <c r="H534" s="5"/>
    </row>
    <row r="535" spans="2:8">
      <c r="B535" s="5" t="s">
        <v>1235</v>
      </c>
      <c r="C535" s="5" t="s">
        <v>4426</v>
      </c>
      <c r="D535" s="5" t="s">
        <v>4555</v>
      </c>
      <c r="E535" s="659" t="s">
        <v>5092</v>
      </c>
      <c r="F535" s="5" t="s">
        <v>100</v>
      </c>
      <c r="G535" s="5"/>
      <c r="H535" s="5"/>
    </row>
    <row r="536" spans="2:8">
      <c r="B536" s="5" t="s">
        <v>1235</v>
      </c>
      <c r="C536" s="5" t="s">
        <v>4426</v>
      </c>
      <c r="D536" s="5" t="s">
        <v>4555</v>
      </c>
      <c r="E536" s="659" t="s">
        <v>5093</v>
      </c>
      <c r="F536" s="5" t="s">
        <v>100</v>
      </c>
      <c r="G536" s="5"/>
      <c r="H536" s="5"/>
    </row>
    <row r="537" spans="2:8">
      <c r="B537" s="5" t="s">
        <v>1235</v>
      </c>
      <c r="C537" s="5" t="s">
        <v>4426</v>
      </c>
      <c r="D537" s="5" t="s">
        <v>4555</v>
      </c>
      <c r="E537" s="659" t="s">
        <v>4572</v>
      </c>
      <c r="F537" s="5" t="s">
        <v>100</v>
      </c>
      <c r="G537" s="5"/>
      <c r="H537" s="5"/>
    </row>
    <row r="538" spans="2:8">
      <c r="B538" s="5" t="s">
        <v>1235</v>
      </c>
      <c r="C538" s="5" t="s">
        <v>4426</v>
      </c>
      <c r="D538" s="5" t="s">
        <v>4555</v>
      </c>
      <c r="E538" s="659" t="s">
        <v>4574</v>
      </c>
      <c r="F538" s="5" t="s">
        <v>100</v>
      </c>
      <c r="G538" s="5"/>
      <c r="H538" s="5"/>
    </row>
    <row r="539" spans="2:8">
      <c r="B539" s="5" t="s">
        <v>1235</v>
      </c>
      <c r="C539" s="5" t="s">
        <v>4426</v>
      </c>
      <c r="D539" s="5" t="s">
        <v>4555</v>
      </c>
      <c r="E539" s="659" t="s">
        <v>5094</v>
      </c>
      <c r="F539" s="5" t="s">
        <v>100</v>
      </c>
      <c r="G539" s="5"/>
      <c r="H539" s="5"/>
    </row>
    <row r="540" spans="2:8">
      <c r="B540" s="5" t="s">
        <v>1235</v>
      </c>
      <c r="C540" s="5" t="s">
        <v>4426</v>
      </c>
      <c r="D540" s="5" t="s">
        <v>4555</v>
      </c>
      <c r="E540" s="659" t="s">
        <v>4579</v>
      </c>
      <c r="F540" s="5" t="s">
        <v>100</v>
      </c>
      <c r="G540" s="5"/>
      <c r="H540" s="5"/>
    </row>
    <row r="541" spans="2:8">
      <c r="B541" s="5" t="s">
        <v>1235</v>
      </c>
      <c r="C541" s="5" t="s">
        <v>4426</v>
      </c>
      <c r="D541" s="5" t="s">
        <v>4555</v>
      </c>
      <c r="E541" s="659" t="s">
        <v>4580</v>
      </c>
      <c r="F541" s="5" t="s">
        <v>100</v>
      </c>
      <c r="G541" s="5"/>
      <c r="H541" s="5"/>
    </row>
    <row r="542" spans="2:8">
      <c r="B542" s="5" t="s">
        <v>1235</v>
      </c>
      <c r="C542" s="5" t="s">
        <v>4426</v>
      </c>
      <c r="D542" s="5" t="s">
        <v>4555</v>
      </c>
      <c r="E542" s="659" t="s">
        <v>4581</v>
      </c>
      <c r="F542" s="5" t="s">
        <v>100</v>
      </c>
      <c r="G542" s="5"/>
      <c r="H542" s="5"/>
    </row>
    <row r="543" spans="2:8">
      <c r="B543" s="5" t="s">
        <v>1235</v>
      </c>
      <c r="C543" s="5" t="s">
        <v>4426</v>
      </c>
      <c r="D543" s="5" t="s">
        <v>4555</v>
      </c>
      <c r="E543" s="659" t="s">
        <v>5095</v>
      </c>
      <c r="F543" s="5" t="s">
        <v>100</v>
      </c>
      <c r="G543" s="5"/>
      <c r="H543" s="5"/>
    </row>
    <row r="544" spans="2:8">
      <c r="B544" s="5" t="s">
        <v>1235</v>
      </c>
      <c r="C544" s="5" t="s">
        <v>4426</v>
      </c>
      <c r="D544" s="5" t="s">
        <v>4555</v>
      </c>
      <c r="E544" s="659" t="s">
        <v>5096</v>
      </c>
      <c r="F544" s="5" t="s">
        <v>100</v>
      </c>
      <c r="G544" s="5"/>
      <c r="H544" s="5" t="s">
        <v>5097</v>
      </c>
    </row>
    <row r="545" spans="2:8">
      <c r="B545" s="5" t="s">
        <v>1235</v>
      </c>
      <c r="C545" s="5" t="s">
        <v>4426</v>
      </c>
      <c r="D545" s="5" t="s">
        <v>4555</v>
      </c>
      <c r="E545" s="659" t="s">
        <v>5098</v>
      </c>
      <c r="F545" s="5" t="s">
        <v>100</v>
      </c>
      <c r="G545" s="5"/>
      <c r="H545" s="5"/>
    </row>
    <row r="546" spans="2:8">
      <c r="B546" s="5" t="s">
        <v>1235</v>
      </c>
      <c r="C546" s="5" t="s">
        <v>4426</v>
      </c>
      <c r="D546" s="5" t="s">
        <v>4555</v>
      </c>
      <c r="E546" s="659" t="s">
        <v>4586</v>
      </c>
      <c r="F546" s="5" t="s">
        <v>100</v>
      </c>
      <c r="G546" s="5"/>
      <c r="H546" s="5"/>
    </row>
    <row r="547" spans="2:8">
      <c r="B547" s="5" t="s">
        <v>1235</v>
      </c>
      <c r="C547" s="5" t="s">
        <v>4426</v>
      </c>
      <c r="D547" s="5" t="s">
        <v>4555</v>
      </c>
      <c r="E547" s="659" t="s">
        <v>4587</v>
      </c>
      <c r="F547" s="5" t="s">
        <v>100</v>
      </c>
      <c r="G547" s="5"/>
      <c r="H547" s="5"/>
    </row>
    <row r="548" spans="2:8">
      <c r="B548" s="5" t="s">
        <v>1235</v>
      </c>
      <c r="C548" s="5" t="s">
        <v>4426</v>
      </c>
      <c r="D548" s="5" t="s">
        <v>4555</v>
      </c>
      <c r="E548" s="659" t="s">
        <v>4590</v>
      </c>
      <c r="F548" s="5" t="s">
        <v>100</v>
      </c>
      <c r="G548" s="5"/>
      <c r="H548" s="5"/>
    </row>
    <row r="549" spans="2:8">
      <c r="B549" s="5" t="s">
        <v>1235</v>
      </c>
      <c r="C549" s="5" t="s">
        <v>4426</v>
      </c>
      <c r="D549" s="5" t="s">
        <v>4555</v>
      </c>
      <c r="E549" s="659" t="s">
        <v>5099</v>
      </c>
      <c r="F549" s="5" t="s">
        <v>100</v>
      </c>
      <c r="G549" s="5"/>
      <c r="H549" s="5"/>
    </row>
    <row r="550" spans="2:8">
      <c r="B550" s="5" t="s">
        <v>1235</v>
      </c>
      <c r="C550" s="5" t="s">
        <v>4426</v>
      </c>
      <c r="D550" s="5" t="s">
        <v>4555</v>
      </c>
      <c r="E550" s="659" t="s">
        <v>4591</v>
      </c>
      <c r="F550" s="5" t="s">
        <v>100</v>
      </c>
      <c r="G550" s="5"/>
      <c r="H550" s="5" t="s">
        <v>5097</v>
      </c>
    </row>
    <row r="551" spans="2:8">
      <c r="B551" s="5" t="s">
        <v>1235</v>
      </c>
      <c r="C551" s="5" t="s">
        <v>4426</v>
      </c>
      <c r="D551" s="5" t="s">
        <v>4555</v>
      </c>
      <c r="E551" s="659" t="s">
        <v>4593</v>
      </c>
      <c r="F551" s="5" t="s">
        <v>100</v>
      </c>
      <c r="G551" s="5"/>
      <c r="H551" s="5"/>
    </row>
    <row r="552" spans="2:8">
      <c r="B552" s="5" t="s">
        <v>1235</v>
      </c>
      <c r="C552" s="5" t="s">
        <v>4426</v>
      </c>
      <c r="D552" s="5" t="s">
        <v>4555</v>
      </c>
      <c r="E552" s="659" t="s">
        <v>5100</v>
      </c>
      <c r="F552" s="5" t="s">
        <v>100</v>
      </c>
      <c r="G552" s="5"/>
      <c r="H552" s="5"/>
    </row>
    <row r="553" spans="2:8">
      <c r="B553" s="5" t="s">
        <v>1235</v>
      </c>
      <c r="C553" s="5" t="s">
        <v>4426</v>
      </c>
      <c r="D553" s="5" t="s">
        <v>4555</v>
      </c>
      <c r="E553" s="659" t="s">
        <v>5101</v>
      </c>
      <c r="F553" s="5" t="s">
        <v>100</v>
      </c>
      <c r="G553" s="5"/>
      <c r="H553" s="5"/>
    </row>
    <row r="554" spans="2:8">
      <c r="B554" s="5" t="s">
        <v>1235</v>
      </c>
      <c r="C554" s="5" t="s">
        <v>4426</v>
      </c>
      <c r="D554" s="5" t="s">
        <v>4555</v>
      </c>
      <c r="E554" s="659" t="s">
        <v>4597</v>
      </c>
      <c r="F554" s="5" t="s">
        <v>100</v>
      </c>
      <c r="G554" s="5"/>
      <c r="H554" s="5"/>
    </row>
    <row r="555" spans="2:8">
      <c r="B555" s="5" t="s">
        <v>1235</v>
      </c>
      <c r="C555" s="5" t="s">
        <v>4426</v>
      </c>
      <c r="D555" s="5" t="s">
        <v>4555</v>
      </c>
      <c r="E555" s="659" t="s">
        <v>5102</v>
      </c>
      <c r="F555" s="5" t="s">
        <v>100</v>
      </c>
      <c r="G555" s="5"/>
      <c r="H555" s="5"/>
    </row>
    <row r="556" spans="2:8">
      <c r="B556" s="5" t="s">
        <v>1235</v>
      </c>
      <c r="C556" s="5" t="s">
        <v>4426</v>
      </c>
      <c r="D556" s="5" t="s">
        <v>4555</v>
      </c>
      <c r="E556" s="659" t="s">
        <v>5103</v>
      </c>
      <c r="F556" s="5" t="s">
        <v>100</v>
      </c>
      <c r="G556" s="5"/>
      <c r="H556" s="5"/>
    </row>
    <row r="557" spans="2:8">
      <c r="B557" s="5" t="s">
        <v>1235</v>
      </c>
      <c r="C557" s="5" t="s">
        <v>4426</v>
      </c>
      <c r="D557" s="5" t="s">
        <v>4555</v>
      </c>
      <c r="E557" s="659" t="s">
        <v>5104</v>
      </c>
      <c r="F557" s="5" t="s">
        <v>100</v>
      </c>
      <c r="G557" s="5"/>
      <c r="H557" s="5"/>
    </row>
    <row r="558" spans="2:8">
      <c r="B558" s="5" t="s">
        <v>1235</v>
      </c>
      <c r="C558" s="5" t="s">
        <v>4426</v>
      </c>
      <c r="D558" s="5" t="s">
        <v>4555</v>
      </c>
      <c r="E558" s="659" t="s">
        <v>5105</v>
      </c>
      <c r="F558" s="5" t="s">
        <v>100</v>
      </c>
      <c r="G558" s="5"/>
      <c r="H558" s="5"/>
    </row>
    <row r="559" spans="2:8">
      <c r="B559" s="5" t="s">
        <v>1235</v>
      </c>
      <c r="C559" s="5" t="s">
        <v>4426</v>
      </c>
      <c r="D559" s="5" t="s">
        <v>4555</v>
      </c>
      <c r="E559" s="659" t="s">
        <v>5106</v>
      </c>
      <c r="F559" s="5" t="s">
        <v>100</v>
      </c>
      <c r="G559" s="5"/>
      <c r="H559" s="5"/>
    </row>
    <row r="560" spans="2:8">
      <c r="B560" s="5" t="s">
        <v>1235</v>
      </c>
      <c r="C560" s="5" t="s">
        <v>4426</v>
      </c>
      <c r="D560" s="5" t="s">
        <v>4555</v>
      </c>
      <c r="E560" s="659" t="s">
        <v>5107</v>
      </c>
      <c r="F560" s="5" t="s">
        <v>100</v>
      </c>
      <c r="G560" s="5"/>
      <c r="H560" s="5"/>
    </row>
    <row r="561" spans="2:8">
      <c r="B561" s="5" t="s">
        <v>1235</v>
      </c>
      <c r="C561" s="5" t="s">
        <v>4426</v>
      </c>
      <c r="D561" s="5" t="s">
        <v>4555</v>
      </c>
      <c r="E561" s="659" t="s">
        <v>4839</v>
      </c>
      <c r="F561" s="5" t="s">
        <v>100</v>
      </c>
      <c r="G561" s="5"/>
      <c r="H561" s="5"/>
    </row>
    <row r="562" spans="2:8">
      <c r="B562" s="5" t="s">
        <v>1235</v>
      </c>
      <c r="C562" s="5" t="s">
        <v>4426</v>
      </c>
      <c r="D562" s="5" t="s">
        <v>4555</v>
      </c>
      <c r="E562" s="659" t="s">
        <v>5108</v>
      </c>
      <c r="F562" s="5" t="s">
        <v>100</v>
      </c>
      <c r="G562" s="5"/>
      <c r="H562" s="5"/>
    </row>
    <row r="563" spans="2:8">
      <c r="B563" s="5" t="s">
        <v>1235</v>
      </c>
      <c r="C563" s="5" t="s">
        <v>4426</v>
      </c>
      <c r="D563" s="5" t="s">
        <v>4555</v>
      </c>
      <c r="E563" s="659" t="s">
        <v>4616</v>
      </c>
      <c r="F563" s="5" t="s">
        <v>100</v>
      </c>
      <c r="G563" s="5"/>
      <c r="H563" s="5"/>
    </row>
    <row r="564" spans="2:8">
      <c r="B564" s="5" t="s">
        <v>1235</v>
      </c>
      <c r="C564" s="5" t="s">
        <v>4426</v>
      </c>
      <c r="D564" s="5" t="s">
        <v>4555</v>
      </c>
      <c r="E564" s="659" t="s">
        <v>4617</v>
      </c>
      <c r="F564" s="5" t="s">
        <v>100</v>
      </c>
      <c r="G564" s="5"/>
      <c r="H564" s="5"/>
    </row>
    <row r="565" spans="2:8">
      <c r="B565" s="5" t="s">
        <v>1235</v>
      </c>
      <c r="C565" s="5" t="s">
        <v>4426</v>
      </c>
      <c r="D565" s="5" t="s">
        <v>4555</v>
      </c>
      <c r="E565" s="659" t="s">
        <v>4618</v>
      </c>
      <c r="F565" s="5" t="s">
        <v>100</v>
      </c>
      <c r="G565" s="5"/>
      <c r="H565" s="5"/>
    </row>
    <row r="566" spans="2:8">
      <c r="B566" s="5" t="s">
        <v>1235</v>
      </c>
      <c r="C566" s="5" t="s">
        <v>4426</v>
      </c>
      <c r="D566" s="5" t="s">
        <v>4555</v>
      </c>
      <c r="E566" s="659" t="s">
        <v>4619</v>
      </c>
      <c r="F566" s="5" t="s">
        <v>100</v>
      </c>
      <c r="G566" s="5"/>
      <c r="H566" s="5"/>
    </row>
    <row r="567" spans="2:8">
      <c r="B567" s="5" t="s">
        <v>1235</v>
      </c>
      <c r="C567" s="5" t="s">
        <v>4426</v>
      </c>
      <c r="D567" s="5" t="s">
        <v>4555</v>
      </c>
      <c r="E567" s="659" t="s">
        <v>5109</v>
      </c>
      <c r="F567" s="5" t="s">
        <v>100</v>
      </c>
      <c r="G567" s="5"/>
      <c r="H567" s="5"/>
    </row>
    <row r="568" spans="2:8">
      <c r="B568" s="5" t="s">
        <v>1235</v>
      </c>
      <c r="C568" s="5" t="s">
        <v>4426</v>
      </c>
      <c r="D568" s="5" t="s">
        <v>4555</v>
      </c>
      <c r="E568" s="659" t="s">
        <v>5110</v>
      </c>
      <c r="F568" s="5" t="s">
        <v>100</v>
      </c>
      <c r="G568" s="5"/>
      <c r="H568" s="5"/>
    </row>
    <row r="569" spans="2:8">
      <c r="B569" s="5" t="s">
        <v>1235</v>
      </c>
      <c r="C569" s="5" t="s">
        <v>4426</v>
      </c>
      <c r="D569" s="5" t="s">
        <v>4555</v>
      </c>
      <c r="E569" s="659" t="s">
        <v>5111</v>
      </c>
      <c r="F569" s="5" t="s">
        <v>100</v>
      </c>
      <c r="G569" s="5"/>
      <c r="H569" s="5"/>
    </row>
    <row r="570" spans="2:8">
      <c r="B570" s="5" t="s">
        <v>1235</v>
      </c>
      <c r="C570" s="5" t="s">
        <v>4426</v>
      </c>
      <c r="D570" s="5" t="s">
        <v>4555</v>
      </c>
      <c r="E570" s="659" t="s">
        <v>5112</v>
      </c>
      <c r="F570" s="5" t="s">
        <v>100</v>
      </c>
      <c r="G570" s="5"/>
      <c r="H570" s="5"/>
    </row>
    <row r="571" spans="2:8">
      <c r="B571" s="5" t="s">
        <v>1235</v>
      </c>
      <c r="C571" s="5" t="s">
        <v>4426</v>
      </c>
      <c r="D571" s="5" t="s">
        <v>4555</v>
      </c>
      <c r="E571" s="659" t="s">
        <v>5113</v>
      </c>
      <c r="F571" s="5" t="s">
        <v>100</v>
      </c>
      <c r="G571" s="5"/>
      <c r="H571" s="5" t="s">
        <v>5097</v>
      </c>
    </row>
    <row r="572" spans="2:8">
      <c r="B572" s="5" t="s">
        <v>1235</v>
      </c>
      <c r="C572" s="5" t="s">
        <v>4426</v>
      </c>
      <c r="D572" s="5" t="s">
        <v>4555</v>
      </c>
      <c r="E572" s="659" t="s">
        <v>5114</v>
      </c>
      <c r="F572" s="5" t="s">
        <v>100</v>
      </c>
      <c r="G572" s="5"/>
      <c r="H572" s="5"/>
    </row>
    <row r="573" spans="2:8">
      <c r="B573" s="5" t="s">
        <v>1235</v>
      </c>
      <c r="C573" s="5" t="s">
        <v>4426</v>
      </c>
      <c r="D573" s="5" t="s">
        <v>4555</v>
      </c>
      <c r="E573" s="659" t="s">
        <v>5115</v>
      </c>
      <c r="F573" s="5" t="s">
        <v>100</v>
      </c>
      <c r="G573" s="5"/>
      <c r="H573" s="5"/>
    </row>
    <row r="574" spans="2:8">
      <c r="B574" s="5" t="s">
        <v>1235</v>
      </c>
      <c r="C574" s="5" t="s">
        <v>4426</v>
      </c>
      <c r="D574" s="5" t="s">
        <v>4555</v>
      </c>
      <c r="E574" s="659" t="s">
        <v>5116</v>
      </c>
      <c r="F574" s="5" t="s">
        <v>100</v>
      </c>
      <c r="G574" s="5"/>
      <c r="H574" s="5"/>
    </row>
    <row r="575" spans="2:8">
      <c r="B575" s="5" t="s">
        <v>1235</v>
      </c>
      <c r="C575" s="5" t="s">
        <v>4426</v>
      </c>
      <c r="D575" s="5" t="s">
        <v>4555</v>
      </c>
      <c r="E575" s="659" t="s">
        <v>4624</v>
      </c>
      <c r="F575" s="5" t="s">
        <v>100</v>
      </c>
      <c r="G575" s="5"/>
      <c r="H575" s="5"/>
    </row>
    <row r="576" spans="2:8">
      <c r="B576" s="5" t="s">
        <v>1235</v>
      </c>
      <c r="C576" s="5" t="s">
        <v>4426</v>
      </c>
      <c r="D576" s="5" t="s">
        <v>4555</v>
      </c>
      <c r="E576" s="659" t="s">
        <v>4625</v>
      </c>
      <c r="F576" s="5" t="s">
        <v>100</v>
      </c>
      <c r="G576" s="5"/>
      <c r="H576" s="5"/>
    </row>
    <row r="577" spans="2:8">
      <c r="B577" s="5" t="s">
        <v>1235</v>
      </c>
      <c r="C577" s="5" t="s">
        <v>4426</v>
      </c>
      <c r="D577" s="5" t="s">
        <v>4555</v>
      </c>
      <c r="E577" s="659" t="s">
        <v>5117</v>
      </c>
      <c r="F577" s="5" t="s">
        <v>100</v>
      </c>
      <c r="G577" s="5"/>
      <c r="H577" s="5"/>
    </row>
    <row r="578" spans="2:8">
      <c r="B578" s="5" t="s">
        <v>1235</v>
      </c>
      <c r="C578" s="5" t="s">
        <v>4426</v>
      </c>
      <c r="D578" s="5" t="s">
        <v>4555</v>
      </c>
      <c r="E578" s="659" t="s">
        <v>5118</v>
      </c>
      <c r="F578" s="5" t="s">
        <v>100</v>
      </c>
      <c r="G578" s="5"/>
      <c r="H578" s="5"/>
    </row>
    <row r="579" spans="2:8">
      <c r="B579" s="5" t="s">
        <v>1235</v>
      </c>
      <c r="C579" s="5" t="s">
        <v>4426</v>
      </c>
      <c r="D579" s="5" t="s">
        <v>4555</v>
      </c>
      <c r="E579" s="659" t="s">
        <v>4627</v>
      </c>
      <c r="F579" s="5" t="s">
        <v>100</v>
      </c>
      <c r="G579" s="5"/>
      <c r="H579" s="5"/>
    </row>
    <row r="580" spans="2:8">
      <c r="B580" s="5" t="s">
        <v>1235</v>
      </c>
      <c r="C580" s="5" t="s">
        <v>4426</v>
      </c>
      <c r="D580" s="5" t="s">
        <v>4555</v>
      </c>
      <c r="E580" s="659" t="s">
        <v>5119</v>
      </c>
      <c r="F580" s="5" t="s">
        <v>100</v>
      </c>
      <c r="G580" s="5"/>
      <c r="H580" s="5"/>
    </row>
    <row r="581" spans="2:8">
      <c r="B581" s="5" t="s">
        <v>1235</v>
      </c>
      <c r="C581" s="5" t="s">
        <v>4426</v>
      </c>
      <c r="D581" s="5" t="s">
        <v>4555</v>
      </c>
      <c r="E581" s="659" t="s">
        <v>5120</v>
      </c>
      <c r="F581" s="5" t="s">
        <v>100</v>
      </c>
      <c r="G581" s="5"/>
      <c r="H581" s="5"/>
    </row>
    <row r="582" spans="2:8">
      <c r="B582" s="5" t="s">
        <v>1235</v>
      </c>
      <c r="C582" s="5" t="s">
        <v>4426</v>
      </c>
      <c r="D582" s="5" t="s">
        <v>4555</v>
      </c>
      <c r="E582" s="659" t="s">
        <v>5121</v>
      </c>
      <c r="F582" s="5" t="s">
        <v>100</v>
      </c>
      <c r="G582" s="5"/>
      <c r="H582" s="5"/>
    </row>
    <row r="583" spans="2:8">
      <c r="B583" s="5" t="s">
        <v>1235</v>
      </c>
      <c r="C583" s="5" t="s">
        <v>4426</v>
      </c>
      <c r="D583" s="5" t="s">
        <v>4555</v>
      </c>
      <c r="E583" s="659" t="s">
        <v>5122</v>
      </c>
      <c r="F583" s="5" t="s">
        <v>100</v>
      </c>
      <c r="G583" s="5"/>
      <c r="H583" s="5"/>
    </row>
    <row r="584" spans="2:8">
      <c r="B584" s="5" t="s">
        <v>1235</v>
      </c>
      <c r="C584" s="5" t="s">
        <v>4426</v>
      </c>
      <c r="D584" s="5" t="s">
        <v>4555</v>
      </c>
      <c r="E584" s="659" t="s">
        <v>4637</v>
      </c>
      <c r="F584" s="5" t="s">
        <v>100</v>
      </c>
      <c r="G584" s="5"/>
      <c r="H584" s="5"/>
    </row>
    <row r="585" spans="2:8">
      <c r="B585" s="5" t="s">
        <v>1235</v>
      </c>
      <c r="C585" s="5" t="s">
        <v>4426</v>
      </c>
      <c r="D585" s="5" t="s">
        <v>4555</v>
      </c>
      <c r="E585" s="659" t="s">
        <v>4639</v>
      </c>
      <c r="F585" s="5" t="s">
        <v>100</v>
      </c>
      <c r="G585" s="5"/>
      <c r="H585" s="5"/>
    </row>
    <row r="586" spans="2:8">
      <c r="B586" s="5" t="s">
        <v>1235</v>
      </c>
      <c r="C586" s="5" t="s">
        <v>4426</v>
      </c>
      <c r="D586" s="5" t="s">
        <v>4555</v>
      </c>
      <c r="E586" s="659" t="s">
        <v>5123</v>
      </c>
      <c r="F586" s="5" t="s">
        <v>100</v>
      </c>
      <c r="G586" s="5"/>
      <c r="H586" s="5"/>
    </row>
    <row r="587" spans="2:8">
      <c r="B587" s="5" t="s">
        <v>1235</v>
      </c>
      <c r="C587" s="5" t="s">
        <v>4426</v>
      </c>
      <c r="D587" s="5" t="s">
        <v>4555</v>
      </c>
      <c r="E587" s="659" t="s">
        <v>5124</v>
      </c>
      <c r="F587" s="5" t="s">
        <v>100</v>
      </c>
      <c r="G587" s="5"/>
      <c r="H587" s="5"/>
    </row>
    <row r="588" spans="2:8">
      <c r="B588" s="5" t="s">
        <v>1235</v>
      </c>
      <c r="C588" s="5" t="s">
        <v>4426</v>
      </c>
      <c r="D588" s="5" t="s">
        <v>4555</v>
      </c>
      <c r="E588" s="659" t="s">
        <v>5125</v>
      </c>
      <c r="F588" s="5" t="s">
        <v>100</v>
      </c>
      <c r="G588" s="5"/>
      <c r="H588" s="5"/>
    </row>
    <row r="589" spans="2:8">
      <c r="B589" s="5" t="s">
        <v>1235</v>
      </c>
      <c r="C589" s="5" t="s">
        <v>4426</v>
      </c>
      <c r="D589" s="5" t="s">
        <v>4555</v>
      </c>
      <c r="E589" s="659" t="s">
        <v>4647</v>
      </c>
      <c r="F589" s="5" t="s">
        <v>100</v>
      </c>
      <c r="G589" s="5"/>
      <c r="H589" s="5"/>
    </row>
    <row r="590" spans="2:8">
      <c r="B590" s="5" t="s">
        <v>1235</v>
      </c>
      <c r="C590" s="5" t="s">
        <v>4426</v>
      </c>
      <c r="D590" s="5" t="s">
        <v>4555</v>
      </c>
      <c r="E590" s="659" t="s">
        <v>5126</v>
      </c>
      <c r="F590" s="5" t="s">
        <v>100</v>
      </c>
      <c r="G590" s="5"/>
      <c r="H590" s="5"/>
    </row>
    <row r="591" spans="2:8">
      <c r="B591" s="5" t="s">
        <v>1235</v>
      </c>
      <c r="C591" s="5" t="s">
        <v>4426</v>
      </c>
      <c r="D591" s="5" t="s">
        <v>4555</v>
      </c>
      <c r="E591" s="659" t="s">
        <v>4648</v>
      </c>
      <c r="F591" s="5" t="s">
        <v>100</v>
      </c>
      <c r="G591" s="5"/>
      <c r="H591" s="5"/>
    </row>
    <row r="592" spans="2:8">
      <c r="B592" s="5" t="s">
        <v>1235</v>
      </c>
      <c r="C592" s="5" t="s">
        <v>4426</v>
      </c>
      <c r="D592" s="5" t="s">
        <v>4555</v>
      </c>
      <c r="E592" s="659" t="s">
        <v>4651</v>
      </c>
      <c r="F592" s="5" t="s">
        <v>100</v>
      </c>
      <c r="G592" s="5"/>
      <c r="H592" s="5"/>
    </row>
    <row r="593" spans="2:8">
      <c r="B593" s="5" t="s">
        <v>1235</v>
      </c>
      <c r="C593" s="5" t="s">
        <v>4426</v>
      </c>
      <c r="D593" s="5" t="s">
        <v>4555</v>
      </c>
      <c r="E593" s="659" t="s">
        <v>4655</v>
      </c>
      <c r="F593" s="5" t="s">
        <v>100</v>
      </c>
      <c r="G593" s="5"/>
      <c r="H593" s="5"/>
    </row>
    <row r="594" spans="2:8">
      <c r="B594" s="5" t="s">
        <v>1235</v>
      </c>
      <c r="C594" s="5" t="s">
        <v>4426</v>
      </c>
      <c r="D594" s="5" t="s">
        <v>4555</v>
      </c>
      <c r="E594" s="659" t="s">
        <v>5127</v>
      </c>
      <c r="F594" s="5" t="s">
        <v>100</v>
      </c>
      <c r="G594" s="5"/>
      <c r="H594" s="5"/>
    </row>
    <row r="595" spans="2:8">
      <c r="B595" s="5" t="s">
        <v>1235</v>
      </c>
      <c r="C595" s="5" t="s">
        <v>4426</v>
      </c>
      <c r="D595" s="5" t="s">
        <v>4555</v>
      </c>
      <c r="E595" s="659" t="s">
        <v>4658</v>
      </c>
      <c r="F595" s="5" t="s">
        <v>100</v>
      </c>
      <c r="G595" s="5"/>
      <c r="H595" s="5"/>
    </row>
    <row r="596" spans="2:8">
      <c r="B596" s="5" t="s">
        <v>1235</v>
      </c>
      <c r="C596" s="5" t="s">
        <v>4426</v>
      </c>
      <c r="D596" s="5" t="s">
        <v>4555</v>
      </c>
      <c r="E596" s="659" t="s">
        <v>5128</v>
      </c>
      <c r="F596" s="5" t="s">
        <v>100</v>
      </c>
      <c r="G596" s="5"/>
      <c r="H596" s="5"/>
    </row>
    <row r="597" spans="2:8">
      <c r="B597" s="5" t="s">
        <v>1235</v>
      </c>
      <c r="C597" s="5" t="s">
        <v>4426</v>
      </c>
      <c r="D597" s="5" t="s">
        <v>4555</v>
      </c>
      <c r="E597" s="659" t="s">
        <v>5129</v>
      </c>
      <c r="F597" s="5" t="s">
        <v>100</v>
      </c>
      <c r="G597" s="5"/>
      <c r="H597" s="5"/>
    </row>
    <row r="598" spans="2:8">
      <c r="B598" s="5" t="s">
        <v>1235</v>
      </c>
      <c r="C598" s="5" t="s">
        <v>4426</v>
      </c>
      <c r="D598" s="5" t="s">
        <v>4555</v>
      </c>
      <c r="E598" s="659" t="s">
        <v>4661</v>
      </c>
      <c r="F598" s="5" t="s">
        <v>100</v>
      </c>
      <c r="G598" s="5"/>
      <c r="H598" s="5" t="s">
        <v>5130</v>
      </c>
    </row>
    <row r="599" spans="2:8">
      <c r="B599" s="5" t="s">
        <v>1235</v>
      </c>
      <c r="C599" s="5" t="s">
        <v>4426</v>
      </c>
      <c r="D599" s="5" t="s">
        <v>4555</v>
      </c>
      <c r="E599" s="659" t="s">
        <v>5131</v>
      </c>
      <c r="F599" s="5" t="s">
        <v>100</v>
      </c>
      <c r="G599" s="5"/>
      <c r="H599" s="5"/>
    </row>
    <row r="600" spans="2:8">
      <c r="B600" s="5" t="s">
        <v>1235</v>
      </c>
      <c r="C600" s="5" t="s">
        <v>4426</v>
      </c>
      <c r="D600" s="5" t="s">
        <v>4555</v>
      </c>
      <c r="E600" s="659" t="s">
        <v>5132</v>
      </c>
      <c r="F600" s="5" t="s">
        <v>100</v>
      </c>
      <c r="G600" s="5"/>
      <c r="H600" s="5" t="s">
        <v>5097</v>
      </c>
    </row>
    <row r="601" spans="2:8">
      <c r="B601" s="5" t="s">
        <v>1235</v>
      </c>
      <c r="C601" s="5" t="s">
        <v>4426</v>
      </c>
      <c r="D601" s="5" t="s">
        <v>4555</v>
      </c>
      <c r="E601" s="659" t="s">
        <v>4666</v>
      </c>
      <c r="F601" s="5" t="s">
        <v>100</v>
      </c>
      <c r="G601" s="5"/>
      <c r="H601" s="5"/>
    </row>
    <row r="602" spans="2:8">
      <c r="B602" s="5" t="s">
        <v>1235</v>
      </c>
      <c r="C602" s="5" t="s">
        <v>4426</v>
      </c>
      <c r="D602" s="5" t="s">
        <v>4555</v>
      </c>
      <c r="E602" s="659" t="s">
        <v>5133</v>
      </c>
      <c r="F602" s="5" t="s">
        <v>100</v>
      </c>
      <c r="G602" s="5"/>
      <c r="H602" s="5"/>
    </row>
    <row r="603" spans="2:8">
      <c r="B603" s="5" t="s">
        <v>1235</v>
      </c>
      <c r="C603" s="5" t="s">
        <v>4426</v>
      </c>
      <c r="D603" s="5" t="s">
        <v>4555</v>
      </c>
      <c r="E603" s="659" t="s">
        <v>4669</v>
      </c>
      <c r="F603" s="5" t="s">
        <v>100</v>
      </c>
      <c r="G603" s="5"/>
      <c r="H603" s="5"/>
    </row>
    <row r="604" spans="2:8">
      <c r="B604" s="5" t="s">
        <v>1235</v>
      </c>
      <c r="C604" s="5" t="s">
        <v>4426</v>
      </c>
      <c r="D604" s="5" t="s">
        <v>4555</v>
      </c>
      <c r="E604" s="659" t="s">
        <v>4670</v>
      </c>
      <c r="F604" s="5" t="s">
        <v>100</v>
      </c>
      <c r="G604" s="5"/>
      <c r="H604" s="5"/>
    </row>
    <row r="605" spans="2:8">
      <c r="B605" s="5" t="s">
        <v>1235</v>
      </c>
      <c r="C605" s="5" t="s">
        <v>4426</v>
      </c>
      <c r="D605" s="5" t="s">
        <v>4555</v>
      </c>
      <c r="E605" s="659" t="s">
        <v>5134</v>
      </c>
      <c r="F605" s="5" t="s">
        <v>100</v>
      </c>
      <c r="G605" s="5"/>
      <c r="H605" s="5"/>
    </row>
    <row r="606" spans="2:8">
      <c r="B606" s="5" t="s">
        <v>1235</v>
      </c>
      <c r="C606" s="5" t="s">
        <v>4426</v>
      </c>
      <c r="D606" s="5" t="s">
        <v>4555</v>
      </c>
      <c r="E606" s="659" t="s">
        <v>4672</v>
      </c>
      <c r="F606" s="5" t="s">
        <v>100</v>
      </c>
      <c r="G606" s="5"/>
      <c r="H606" s="5"/>
    </row>
    <row r="607" spans="2:8">
      <c r="B607" s="5" t="s">
        <v>1235</v>
      </c>
      <c r="C607" s="5" t="s">
        <v>4426</v>
      </c>
      <c r="D607" s="5" t="s">
        <v>4555</v>
      </c>
      <c r="E607" s="659" t="s">
        <v>5135</v>
      </c>
      <c r="F607" s="5" t="s">
        <v>100</v>
      </c>
      <c r="G607" s="5"/>
      <c r="H607" s="5"/>
    </row>
    <row r="608" spans="2:8">
      <c r="B608" s="5" t="s">
        <v>1235</v>
      </c>
      <c r="C608" s="5" t="s">
        <v>4426</v>
      </c>
      <c r="D608" s="5" t="s">
        <v>4555</v>
      </c>
      <c r="E608" s="659" t="s">
        <v>5136</v>
      </c>
      <c r="F608" s="5" t="s">
        <v>100</v>
      </c>
      <c r="G608" s="5"/>
      <c r="H608" s="5"/>
    </row>
    <row r="609" spans="2:8">
      <c r="B609" s="5" t="s">
        <v>1235</v>
      </c>
      <c r="C609" s="5" t="s">
        <v>4426</v>
      </c>
      <c r="D609" s="5" t="s">
        <v>4555</v>
      </c>
      <c r="E609" s="659" t="s">
        <v>4675</v>
      </c>
      <c r="F609" s="5" t="s">
        <v>100</v>
      </c>
      <c r="G609" s="5"/>
      <c r="H609" s="5"/>
    </row>
    <row r="610" spans="2:8">
      <c r="B610" s="5" t="s">
        <v>1235</v>
      </c>
      <c r="C610" s="5" t="s">
        <v>4426</v>
      </c>
      <c r="D610" s="5" t="s">
        <v>4555</v>
      </c>
      <c r="E610" s="659" t="s">
        <v>5137</v>
      </c>
      <c r="F610" s="5" t="s">
        <v>100</v>
      </c>
      <c r="G610" s="5"/>
      <c r="H610" s="5"/>
    </row>
    <row r="611" spans="2:8">
      <c r="B611" s="5" t="s">
        <v>1235</v>
      </c>
      <c r="C611" s="5" t="s">
        <v>4426</v>
      </c>
      <c r="D611" s="5" t="s">
        <v>4555</v>
      </c>
      <c r="E611" s="659" t="s">
        <v>4677</v>
      </c>
      <c r="F611" s="5" t="s">
        <v>100</v>
      </c>
      <c r="G611" s="5"/>
      <c r="H611" s="5"/>
    </row>
    <row r="612" spans="2:8">
      <c r="B612" s="5" t="s">
        <v>1235</v>
      </c>
      <c r="C612" s="5" t="s">
        <v>4426</v>
      </c>
      <c r="D612" s="5" t="s">
        <v>4555</v>
      </c>
      <c r="E612" s="659" t="s">
        <v>5138</v>
      </c>
      <c r="F612" s="5" t="s">
        <v>100</v>
      </c>
      <c r="G612" s="5"/>
      <c r="H612" s="5"/>
    </row>
    <row r="613" spans="2:8">
      <c r="B613" s="5" t="s">
        <v>1235</v>
      </c>
      <c r="C613" s="5" t="s">
        <v>4426</v>
      </c>
      <c r="D613" s="5" t="s">
        <v>4555</v>
      </c>
      <c r="E613" s="659" t="s">
        <v>5139</v>
      </c>
      <c r="F613" s="5" t="s">
        <v>100</v>
      </c>
      <c r="G613" s="5"/>
      <c r="H613" s="5"/>
    </row>
    <row r="614" spans="2:8">
      <c r="B614" s="5" t="s">
        <v>1235</v>
      </c>
      <c r="C614" s="5" t="s">
        <v>4426</v>
      </c>
      <c r="D614" s="5" t="s">
        <v>4555</v>
      </c>
      <c r="E614" s="659" t="s">
        <v>5140</v>
      </c>
      <c r="F614" s="5" t="s">
        <v>100</v>
      </c>
      <c r="G614" s="5"/>
      <c r="H614" s="5"/>
    </row>
    <row r="615" spans="2:8">
      <c r="B615" s="5" t="s">
        <v>1235</v>
      </c>
      <c r="C615" s="5" t="s">
        <v>4426</v>
      </c>
      <c r="D615" s="5" t="s">
        <v>4555</v>
      </c>
      <c r="E615" s="659" t="s">
        <v>5141</v>
      </c>
      <c r="F615" s="5" t="s">
        <v>100</v>
      </c>
      <c r="G615" s="5"/>
      <c r="H615" s="5"/>
    </row>
    <row r="616" spans="2:8">
      <c r="B616" s="5" t="s">
        <v>1235</v>
      </c>
      <c r="C616" s="5" t="s">
        <v>4426</v>
      </c>
      <c r="D616" s="5" t="s">
        <v>4555</v>
      </c>
      <c r="E616" s="659" t="s">
        <v>4680</v>
      </c>
      <c r="F616" s="5" t="s">
        <v>100</v>
      </c>
      <c r="G616" s="5"/>
      <c r="H616" s="5"/>
    </row>
    <row r="617" spans="2:8">
      <c r="B617" s="5" t="s">
        <v>1235</v>
      </c>
      <c r="C617" s="5" t="s">
        <v>4426</v>
      </c>
      <c r="D617" s="5" t="s">
        <v>4555</v>
      </c>
      <c r="E617" s="659" t="s">
        <v>4681</v>
      </c>
      <c r="F617" s="5" t="s">
        <v>100</v>
      </c>
      <c r="G617" s="5"/>
      <c r="H617" s="5"/>
    </row>
    <row r="618" spans="2:8">
      <c r="B618" s="5" t="s">
        <v>1235</v>
      </c>
      <c r="C618" s="5" t="s">
        <v>4426</v>
      </c>
      <c r="D618" s="5" t="s">
        <v>4555</v>
      </c>
      <c r="E618" s="659" t="s">
        <v>5142</v>
      </c>
      <c r="F618" s="5" t="s">
        <v>100</v>
      </c>
      <c r="G618" s="5"/>
      <c r="H618" s="5"/>
    </row>
    <row r="619" spans="2:8">
      <c r="B619" s="5" t="s">
        <v>1235</v>
      </c>
      <c r="C619" s="5" t="s">
        <v>4426</v>
      </c>
      <c r="D619" s="5" t="s">
        <v>4555</v>
      </c>
      <c r="E619" s="659" t="s">
        <v>4689</v>
      </c>
      <c r="F619" s="5" t="s">
        <v>100</v>
      </c>
      <c r="G619" s="5"/>
      <c r="H619" s="5"/>
    </row>
    <row r="620" spans="2:8">
      <c r="B620" s="5" t="s">
        <v>1235</v>
      </c>
      <c r="C620" s="5" t="s">
        <v>4426</v>
      </c>
      <c r="D620" s="5" t="s">
        <v>4555</v>
      </c>
      <c r="E620" s="659" t="s">
        <v>4690</v>
      </c>
      <c r="F620" s="5" t="s">
        <v>100</v>
      </c>
      <c r="G620" s="5"/>
      <c r="H620" s="5" t="s">
        <v>5130</v>
      </c>
    </row>
    <row r="621" spans="2:8">
      <c r="B621" s="5" t="s">
        <v>1235</v>
      </c>
      <c r="C621" s="5" t="s">
        <v>4426</v>
      </c>
      <c r="D621" s="5" t="s">
        <v>4555</v>
      </c>
      <c r="E621" s="659" t="s">
        <v>4691</v>
      </c>
      <c r="F621" s="5" t="s">
        <v>100</v>
      </c>
      <c r="G621" s="5"/>
      <c r="H621" s="5" t="s">
        <v>5130</v>
      </c>
    </row>
    <row r="622" spans="2:8">
      <c r="B622" s="5" t="s">
        <v>1235</v>
      </c>
      <c r="C622" s="5" t="s">
        <v>4426</v>
      </c>
      <c r="D622" s="5" t="s">
        <v>4555</v>
      </c>
      <c r="E622" s="659" t="s">
        <v>4692</v>
      </c>
      <c r="F622" s="5" t="s">
        <v>100</v>
      </c>
      <c r="G622" s="5"/>
      <c r="H622" s="5"/>
    </row>
    <row r="623" spans="2:8">
      <c r="B623" s="5" t="s">
        <v>1235</v>
      </c>
      <c r="C623" s="5" t="s">
        <v>4426</v>
      </c>
      <c r="D623" s="5" t="s">
        <v>4555</v>
      </c>
      <c r="E623" s="659" t="s">
        <v>4693</v>
      </c>
      <c r="F623" s="5" t="s">
        <v>100</v>
      </c>
      <c r="G623" s="5"/>
      <c r="H623" s="5"/>
    </row>
    <row r="624" spans="2:8">
      <c r="B624" s="5" t="s">
        <v>1235</v>
      </c>
      <c r="C624" s="5" t="s">
        <v>4426</v>
      </c>
      <c r="D624" s="5" t="s">
        <v>4555</v>
      </c>
      <c r="E624" s="659" t="s">
        <v>4696</v>
      </c>
      <c r="F624" s="5" t="s">
        <v>100</v>
      </c>
      <c r="G624" s="5"/>
      <c r="H624" s="5"/>
    </row>
    <row r="625" spans="2:8">
      <c r="B625" s="5" t="s">
        <v>1235</v>
      </c>
      <c r="C625" s="5" t="s">
        <v>4426</v>
      </c>
      <c r="D625" s="5" t="s">
        <v>4555</v>
      </c>
      <c r="E625" s="659" t="s">
        <v>5143</v>
      </c>
      <c r="F625" s="5" t="s">
        <v>100</v>
      </c>
      <c r="G625" s="5"/>
      <c r="H625" s="5"/>
    </row>
    <row r="626" spans="2:8">
      <c r="B626" s="5" t="s">
        <v>1235</v>
      </c>
      <c r="C626" s="5" t="s">
        <v>4426</v>
      </c>
      <c r="D626" s="5" t="s">
        <v>4555</v>
      </c>
      <c r="E626" s="659" t="s">
        <v>5144</v>
      </c>
      <c r="F626" s="5" t="s">
        <v>100</v>
      </c>
      <c r="G626" s="5"/>
      <c r="H626" s="5"/>
    </row>
    <row r="627" spans="2:8">
      <c r="B627" s="5" t="s">
        <v>1235</v>
      </c>
      <c r="C627" s="5" t="s">
        <v>4426</v>
      </c>
      <c r="D627" s="5" t="s">
        <v>4555</v>
      </c>
      <c r="E627" s="659" t="s">
        <v>5145</v>
      </c>
      <c r="F627" s="5" t="s">
        <v>100</v>
      </c>
      <c r="G627" s="5"/>
      <c r="H627" s="5"/>
    </row>
    <row r="628" spans="2:8">
      <c r="B628" s="5" t="s">
        <v>1235</v>
      </c>
      <c r="C628" s="5" t="s">
        <v>4426</v>
      </c>
      <c r="D628" s="5" t="s">
        <v>4555</v>
      </c>
      <c r="E628" s="659" t="s">
        <v>4708</v>
      </c>
      <c r="F628" s="5" t="s">
        <v>100</v>
      </c>
      <c r="G628" s="5"/>
      <c r="H628" s="5"/>
    </row>
    <row r="629" spans="2:8">
      <c r="B629" s="5" t="s">
        <v>1235</v>
      </c>
      <c r="C629" s="5" t="s">
        <v>4426</v>
      </c>
      <c r="D629" s="5" t="s">
        <v>4555</v>
      </c>
      <c r="E629" s="659" t="s">
        <v>4709</v>
      </c>
      <c r="F629" s="5" t="s">
        <v>100</v>
      </c>
      <c r="G629" s="5"/>
      <c r="H629" s="5" t="s">
        <v>5130</v>
      </c>
    </row>
    <row r="630" spans="2:8">
      <c r="B630" s="5" t="s">
        <v>1235</v>
      </c>
      <c r="C630" s="5" t="s">
        <v>4426</v>
      </c>
      <c r="D630" s="5" t="s">
        <v>4555</v>
      </c>
      <c r="E630" s="659" t="s">
        <v>4713</v>
      </c>
      <c r="F630" s="5" t="s">
        <v>100</v>
      </c>
      <c r="G630" s="5"/>
      <c r="H630" s="5"/>
    </row>
    <row r="631" spans="2:8">
      <c r="B631" s="5" t="s">
        <v>1235</v>
      </c>
      <c r="C631" s="5" t="s">
        <v>4426</v>
      </c>
      <c r="D631" s="5" t="s">
        <v>4555</v>
      </c>
      <c r="E631" s="659" t="s">
        <v>5146</v>
      </c>
      <c r="F631" s="5" t="s">
        <v>100</v>
      </c>
      <c r="G631" s="5"/>
      <c r="H631" s="5"/>
    </row>
    <row r="632" spans="2:8">
      <c r="B632" s="5" t="s">
        <v>1235</v>
      </c>
      <c r="C632" s="5" t="s">
        <v>4426</v>
      </c>
      <c r="D632" s="5" t="s">
        <v>4555</v>
      </c>
      <c r="E632" s="659" t="s">
        <v>5147</v>
      </c>
      <c r="F632" s="5" t="s">
        <v>100</v>
      </c>
      <c r="G632" s="5"/>
      <c r="H632" s="5"/>
    </row>
    <row r="633" spans="2:8">
      <c r="B633" s="5" t="s">
        <v>1235</v>
      </c>
      <c r="C633" s="5" t="s">
        <v>4426</v>
      </c>
      <c r="D633" s="5" t="s">
        <v>4555</v>
      </c>
      <c r="E633" s="659" t="s">
        <v>5148</v>
      </c>
      <c r="F633" s="5" t="s">
        <v>100</v>
      </c>
      <c r="G633" s="5"/>
      <c r="H633" s="5"/>
    </row>
    <row r="634" spans="2:8">
      <c r="B634" s="5" t="s">
        <v>1235</v>
      </c>
      <c r="C634" s="5" t="s">
        <v>4426</v>
      </c>
      <c r="D634" s="5" t="s">
        <v>4555</v>
      </c>
      <c r="E634" s="659" t="s">
        <v>4716</v>
      </c>
      <c r="F634" s="5" t="s">
        <v>100</v>
      </c>
      <c r="G634" s="5"/>
      <c r="H634" s="5"/>
    </row>
    <row r="635" spans="2:8">
      <c r="B635" s="5" t="s">
        <v>1235</v>
      </c>
      <c r="C635" s="5" t="s">
        <v>4426</v>
      </c>
      <c r="D635" s="5" t="s">
        <v>4555</v>
      </c>
      <c r="E635" s="659" t="s">
        <v>4719</v>
      </c>
      <c r="F635" s="5" t="s">
        <v>100</v>
      </c>
      <c r="G635" s="5"/>
      <c r="H635" s="5"/>
    </row>
    <row r="636" spans="2:8">
      <c r="B636" s="5" t="s">
        <v>1235</v>
      </c>
      <c r="C636" s="5" t="s">
        <v>4426</v>
      </c>
      <c r="D636" s="5" t="s">
        <v>4555</v>
      </c>
      <c r="E636" s="659" t="s">
        <v>5149</v>
      </c>
      <c r="F636" s="5" t="s">
        <v>100</v>
      </c>
      <c r="G636" s="5"/>
      <c r="H636" s="5" t="s">
        <v>5130</v>
      </c>
    </row>
    <row r="637" spans="2:8">
      <c r="B637" s="5" t="s">
        <v>1235</v>
      </c>
      <c r="C637" s="5" t="s">
        <v>4426</v>
      </c>
      <c r="D637" s="5" t="s">
        <v>4555</v>
      </c>
      <c r="E637" s="659" t="s">
        <v>5150</v>
      </c>
      <c r="F637" s="5" t="s">
        <v>100</v>
      </c>
      <c r="G637" s="5"/>
      <c r="H637" s="5"/>
    </row>
    <row r="638" spans="2:8">
      <c r="B638" s="5" t="s">
        <v>1235</v>
      </c>
      <c r="C638" s="5" t="s">
        <v>4426</v>
      </c>
      <c r="D638" s="5" t="s">
        <v>4555</v>
      </c>
      <c r="E638" s="659" t="s">
        <v>5151</v>
      </c>
      <c r="F638" s="5" t="s">
        <v>100</v>
      </c>
      <c r="G638" s="5"/>
      <c r="H638" s="5"/>
    </row>
    <row r="639" spans="2:8">
      <c r="B639" s="5" t="s">
        <v>1235</v>
      </c>
      <c r="C639" s="5" t="s">
        <v>4426</v>
      </c>
      <c r="D639" s="5" t="s">
        <v>4555</v>
      </c>
      <c r="E639" s="659" t="s">
        <v>5152</v>
      </c>
      <c r="F639" s="5" t="s">
        <v>100</v>
      </c>
      <c r="G639" s="5"/>
      <c r="H639" s="5"/>
    </row>
    <row r="640" spans="2:8">
      <c r="B640" s="5" t="s">
        <v>1235</v>
      </c>
      <c r="C640" s="5" t="s">
        <v>4426</v>
      </c>
      <c r="D640" s="5" t="s">
        <v>4555</v>
      </c>
      <c r="E640" s="659" t="s">
        <v>5153</v>
      </c>
      <c r="F640" s="5" t="s">
        <v>100</v>
      </c>
      <c r="G640" s="5"/>
      <c r="H640" s="5"/>
    </row>
    <row r="641" spans="2:8">
      <c r="B641" s="5" t="s">
        <v>1235</v>
      </c>
      <c r="C641" s="5" t="s">
        <v>4426</v>
      </c>
      <c r="D641" s="5" t="s">
        <v>4555</v>
      </c>
      <c r="E641" s="659" t="s">
        <v>5154</v>
      </c>
      <c r="F641" s="5" t="s">
        <v>100</v>
      </c>
      <c r="G641" s="5"/>
      <c r="H641" s="5"/>
    </row>
    <row r="642" spans="2:8">
      <c r="B642" s="5" t="s">
        <v>1235</v>
      </c>
      <c r="C642" s="5" t="s">
        <v>4426</v>
      </c>
      <c r="D642" s="5" t="s">
        <v>4555</v>
      </c>
      <c r="E642" s="659" t="s">
        <v>4724</v>
      </c>
      <c r="F642" s="5" t="s">
        <v>100</v>
      </c>
      <c r="G642" s="5"/>
      <c r="H642" s="5"/>
    </row>
    <row r="643" spans="2:8">
      <c r="B643" s="5" t="s">
        <v>1235</v>
      </c>
      <c r="C643" s="5" t="s">
        <v>4426</v>
      </c>
      <c r="D643" s="5" t="s">
        <v>4555</v>
      </c>
      <c r="E643" s="659" t="s">
        <v>5155</v>
      </c>
      <c r="F643" s="5" t="s">
        <v>100</v>
      </c>
      <c r="G643" s="5"/>
      <c r="H643" s="5"/>
    </row>
    <row r="644" spans="2:8">
      <c r="B644" s="5" t="s">
        <v>1235</v>
      </c>
      <c r="C644" s="5" t="s">
        <v>4426</v>
      </c>
      <c r="D644" s="5" t="s">
        <v>4555</v>
      </c>
      <c r="E644" s="659" t="s">
        <v>4735</v>
      </c>
      <c r="F644" s="5" t="s">
        <v>100</v>
      </c>
      <c r="G644" s="5"/>
      <c r="H644" s="5"/>
    </row>
    <row r="645" spans="2:8">
      <c r="B645" s="5" t="s">
        <v>1235</v>
      </c>
      <c r="C645" s="5" t="s">
        <v>4426</v>
      </c>
      <c r="D645" s="5" t="s">
        <v>4555</v>
      </c>
      <c r="E645" s="659" t="s">
        <v>5156</v>
      </c>
      <c r="F645" s="5" t="s">
        <v>100</v>
      </c>
      <c r="G645" s="5"/>
      <c r="H645" s="5"/>
    </row>
    <row r="646" spans="2:8">
      <c r="B646" s="5" t="s">
        <v>1235</v>
      </c>
      <c r="C646" s="5" t="s">
        <v>4426</v>
      </c>
      <c r="D646" s="5" t="s">
        <v>4555</v>
      </c>
      <c r="E646" s="659" t="s">
        <v>5157</v>
      </c>
      <c r="F646" s="5" t="s">
        <v>100</v>
      </c>
      <c r="G646" s="5"/>
      <c r="H646" s="5"/>
    </row>
    <row r="647" spans="2:8">
      <c r="B647" s="5" t="s">
        <v>1235</v>
      </c>
      <c r="C647" s="5" t="s">
        <v>4426</v>
      </c>
      <c r="D647" s="5" t="s">
        <v>4555</v>
      </c>
      <c r="E647" s="659" t="s">
        <v>4752</v>
      </c>
      <c r="F647" s="5" t="s">
        <v>100</v>
      </c>
      <c r="G647" s="5"/>
      <c r="H647" s="5"/>
    </row>
    <row r="648" spans="2:8">
      <c r="B648" s="5" t="s">
        <v>1235</v>
      </c>
      <c r="C648" s="5" t="s">
        <v>4426</v>
      </c>
      <c r="D648" s="5" t="s">
        <v>4555</v>
      </c>
      <c r="E648" s="659" t="s">
        <v>5158</v>
      </c>
      <c r="F648" s="5" t="s">
        <v>100</v>
      </c>
      <c r="G648" s="5"/>
      <c r="H648" s="5"/>
    </row>
    <row r="649" spans="2:8">
      <c r="B649" s="5" t="s">
        <v>1235</v>
      </c>
      <c r="C649" s="5" t="s">
        <v>4426</v>
      </c>
      <c r="D649" s="5" t="s">
        <v>4555</v>
      </c>
      <c r="E649" s="659" t="s">
        <v>4879</v>
      </c>
      <c r="F649" s="5" t="s">
        <v>100</v>
      </c>
      <c r="G649" s="5"/>
      <c r="H649" s="5"/>
    </row>
    <row r="650" spans="2:8">
      <c r="B650" s="5" t="s">
        <v>1235</v>
      </c>
      <c r="C650" s="5" t="s">
        <v>4426</v>
      </c>
      <c r="D650" s="5" t="s">
        <v>4555</v>
      </c>
      <c r="E650" s="659" t="s">
        <v>5159</v>
      </c>
      <c r="F650" s="5" t="s">
        <v>100</v>
      </c>
      <c r="G650" s="5"/>
      <c r="H650" s="5"/>
    </row>
    <row r="651" spans="2:8">
      <c r="B651" s="5" t="s">
        <v>1235</v>
      </c>
      <c r="C651" s="5" t="s">
        <v>4426</v>
      </c>
      <c r="D651" s="5" t="s">
        <v>4555</v>
      </c>
      <c r="E651" s="659" t="s">
        <v>5160</v>
      </c>
      <c r="F651" s="5" t="s">
        <v>100</v>
      </c>
      <c r="G651" s="5"/>
      <c r="H651" s="5"/>
    </row>
    <row r="652" spans="2:8">
      <c r="B652" s="5" t="s">
        <v>1235</v>
      </c>
      <c r="C652" s="5" t="s">
        <v>4426</v>
      </c>
      <c r="D652" s="5" t="s">
        <v>4555</v>
      </c>
      <c r="E652" s="659" t="s">
        <v>5161</v>
      </c>
      <c r="F652" s="5" t="s">
        <v>100</v>
      </c>
      <c r="G652" s="5"/>
      <c r="H652" s="5"/>
    </row>
    <row r="653" spans="2:8">
      <c r="B653" s="5" t="s">
        <v>1235</v>
      </c>
      <c r="C653" s="5" t="s">
        <v>4426</v>
      </c>
      <c r="D653" s="5" t="s">
        <v>4555</v>
      </c>
      <c r="E653" s="659" t="s">
        <v>5162</v>
      </c>
      <c r="F653" s="5" t="s">
        <v>100</v>
      </c>
      <c r="G653" s="5"/>
      <c r="H653" s="5"/>
    </row>
    <row r="654" spans="2:8">
      <c r="B654" s="5" t="s">
        <v>1235</v>
      </c>
      <c r="C654" s="5" t="s">
        <v>4426</v>
      </c>
      <c r="D654" s="5" t="s">
        <v>4555</v>
      </c>
      <c r="E654" s="659" t="s">
        <v>4758</v>
      </c>
      <c r="F654" s="5" t="s">
        <v>100</v>
      </c>
      <c r="G654" s="5"/>
      <c r="H654" s="5"/>
    </row>
    <row r="655" spans="2:8">
      <c r="B655" s="5" t="s">
        <v>1235</v>
      </c>
      <c r="C655" s="5" t="s">
        <v>4426</v>
      </c>
      <c r="D655" s="5" t="s">
        <v>4555</v>
      </c>
      <c r="E655" s="659" t="s">
        <v>4759</v>
      </c>
      <c r="F655" s="5" t="s">
        <v>100</v>
      </c>
      <c r="G655" s="5"/>
      <c r="H655" s="5"/>
    </row>
    <row r="656" spans="2:8">
      <c r="B656" s="5" t="s">
        <v>1235</v>
      </c>
      <c r="C656" s="5" t="s">
        <v>4426</v>
      </c>
      <c r="D656" s="5" t="s">
        <v>4555</v>
      </c>
      <c r="E656" s="659" t="s">
        <v>4760</v>
      </c>
      <c r="F656" s="5" t="s">
        <v>100</v>
      </c>
      <c r="G656" s="5"/>
      <c r="H656" s="5"/>
    </row>
    <row r="657" spans="2:8">
      <c r="B657" s="5" t="s">
        <v>1235</v>
      </c>
      <c r="C657" s="5" t="s">
        <v>4426</v>
      </c>
      <c r="D657" s="5" t="s">
        <v>4555</v>
      </c>
      <c r="E657" s="659" t="s">
        <v>4761</v>
      </c>
      <c r="F657" s="5" t="s">
        <v>100</v>
      </c>
      <c r="G657" s="5"/>
      <c r="H657" s="5"/>
    </row>
    <row r="658" spans="2:8">
      <c r="B658" s="5" t="s">
        <v>1235</v>
      </c>
      <c r="C658" s="5" t="s">
        <v>4426</v>
      </c>
      <c r="D658" s="5" t="s">
        <v>4555</v>
      </c>
      <c r="E658" s="659" t="s">
        <v>4762</v>
      </c>
      <c r="F658" s="5" t="s">
        <v>100</v>
      </c>
      <c r="G658" s="5"/>
      <c r="H658" s="5"/>
    </row>
    <row r="659" spans="2:8">
      <c r="B659" s="5" t="s">
        <v>1235</v>
      </c>
      <c r="C659" s="5" t="s">
        <v>4426</v>
      </c>
      <c r="D659" s="5" t="s">
        <v>4555</v>
      </c>
      <c r="E659" s="659" t="s">
        <v>5163</v>
      </c>
      <c r="F659" s="5" t="s">
        <v>100</v>
      </c>
      <c r="G659" s="5"/>
      <c r="H659" s="5"/>
    </row>
    <row r="660" spans="2:8">
      <c r="B660" s="5" t="s">
        <v>1235</v>
      </c>
      <c r="C660" s="5" t="s">
        <v>4426</v>
      </c>
      <c r="D660" s="5" t="s">
        <v>4555</v>
      </c>
      <c r="E660" s="659" t="s">
        <v>4763</v>
      </c>
      <c r="F660" s="5" t="s">
        <v>100</v>
      </c>
      <c r="G660" s="5"/>
      <c r="H660" s="5"/>
    </row>
    <row r="661" spans="2:8">
      <c r="B661" s="5" t="s">
        <v>1235</v>
      </c>
      <c r="C661" s="5" t="s">
        <v>4426</v>
      </c>
      <c r="D661" s="5" t="s">
        <v>4555</v>
      </c>
      <c r="E661" s="659" t="s">
        <v>4769</v>
      </c>
      <c r="F661" s="5" t="s">
        <v>100</v>
      </c>
      <c r="G661" s="5"/>
      <c r="H661" s="5"/>
    </row>
    <row r="662" spans="2:8">
      <c r="B662" s="5" t="s">
        <v>1235</v>
      </c>
      <c r="C662" s="5" t="s">
        <v>4426</v>
      </c>
      <c r="D662" s="5" t="s">
        <v>4555</v>
      </c>
      <c r="E662" s="659" t="s">
        <v>4770</v>
      </c>
      <c r="F662" s="5" t="s">
        <v>100</v>
      </c>
      <c r="G662" s="5"/>
      <c r="H662" s="5"/>
    </row>
    <row r="663" spans="2:8">
      <c r="B663" s="5" t="s">
        <v>1235</v>
      </c>
      <c r="C663" s="5" t="s">
        <v>4426</v>
      </c>
      <c r="D663" s="5" t="s">
        <v>4555</v>
      </c>
      <c r="E663" s="659" t="s">
        <v>5164</v>
      </c>
      <c r="F663" s="5" t="s">
        <v>100</v>
      </c>
      <c r="G663" s="5"/>
      <c r="H663" s="5"/>
    </row>
    <row r="664" spans="2:8">
      <c r="B664" s="5" t="s">
        <v>1235</v>
      </c>
      <c r="C664" s="5" t="s">
        <v>4426</v>
      </c>
      <c r="D664" s="5" t="s">
        <v>4555</v>
      </c>
      <c r="E664" s="659" t="s">
        <v>4774</v>
      </c>
      <c r="F664" s="5" t="s">
        <v>100</v>
      </c>
      <c r="G664" s="5"/>
      <c r="H664" s="5"/>
    </row>
    <row r="665" spans="2:8">
      <c r="B665" s="5" t="s">
        <v>1235</v>
      </c>
      <c r="C665" s="5" t="s">
        <v>4426</v>
      </c>
      <c r="D665" s="5" t="s">
        <v>4555</v>
      </c>
      <c r="E665" s="659" t="s">
        <v>5165</v>
      </c>
      <c r="F665" s="5" t="s">
        <v>100</v>
      </c>
      <c r="G665" s="5"/>
      <c r="H665" s="5"/>
    </row>
    <row r="666" spans="2:8">
      <c r="B666" s="5" t="s">
        <v>1235</v>
      </c>
      <c r="C666" s="5" t="s">
        <v>4426</v>
      </c>
      <c r="D666" s="5" t="s">
        <v>4555</v>
      </c>
      <c r="E666" s="659" t="s">
        <v>5166</v>
      </c>
      <c r="F666" s="5" t="s">
        <v>100</v>
      </c>
      <c r="G666" s="5"/>
      <c r="H666" s="5"/>
    </row>
    <row r="667" spans="2:8">
      <c r="B667" s="5" t="s">
        <v>1235</v>
      </c>
      <c r="C667" s="5" t="s">
        <v>4426</v>
      </c>
      <c r="D667" s="5" t="s">
        <v>4555</v>
      </c>
      <c r="E667" s="659" t="s">
        <v>4775</v>
      </c>
      <c r="F667" s="5" t="s">
        <v>100</v>
      </c>
      <c r="G667" s="5"/>
      <c r="H667" s="5"/>
    </row>
    <row r="668" spans="2:8">
      <c r="B668" s="5" t="s">
        <v>1235</v>
      </c>
      <c r="C668" s="5" t="s">
        <v>4426</v>
      </c>
      <c r="D668" s="5" t="s">
        <v>4555</v>
      </c>
      <c r="E668" s="659" t="s">
        <v>5167</v>
      </c>
      <c r="F668" s="5" t="s">
        <v>100</v>
      </c>
      <c r="G668" s="5"/>
      <c r="H668" s="5"/>
    </row>
    <row r="669" spans="2:8">
      <c r="B669" s="5" t="s">
        <v>1235</v>
      </c>
      <c r="C669" s="5" t="s">
        <v>4426</v>
      </c>
      <c r="D669" s="5" t="s">
        <v>4555</v>
      </c>
      <c r="E669" s="659" t="s">
        <v>4776</v>
      </c>
      <c r="F669" s="5" t="s">
        <v>100</v>
      </c>
      <c r="G669" s="5"/>
      <c r="H669" s="5"/>
    </row>
    <row r="670" spans="2:8">
      <c r="B670" s="5" t="s">
        <v>1235</v>
      </c>
      <c r="C670" s="5" t="s">
        <v>4426</v>
      </c>
      <c r="D670" s="5" t="s">
        <v>4555</v>
      </c>
      <c r="E670" s="656" t="s">
        <v>4778</v>
      </c>
      <c r="F670" s="5" t="s">
        <v>100</v>
      </c>
      <c r="G670" s="5"/>
      <c r="H670" s="5"/>
    </row>
    <row r="671" spans="2:8">
      <c r="B671" s="5" t="s">
        <v>1235</v>
      </c>
      <c r="C671" s="5" t="s">
        <v>4426</v>
      </c>
      <c r="D671" s="5" t="s">
        <v>4555</v>
      </c>
      <c r="E671" s="656" t="s">
        <v>5168</v>
      </c>
      <c r="F671" s="5" t="s">
        <v>100</v>
      </c>
      <c r="G671" s="5"/>
      <c r="H671" s="5"/>
    </row>
    <row r="672" spans="2:8">
      <c r="B672" s="5" t="s">
        <v>1235</v>
      </c>
      <c r="C672" s="5" t="s">
        <v>4426</v>
      </c>
      <c r="D672" s="5" t="s">
        <v>4555</v>
      </c>
      <c r="E672" s="656" t="s">
        <v>5169</v>
      </c>
      <c r="F672" s="5" t="s">
        <v>100</v>
      </c>
      <c r="G672" s="5"/>
      <c r="H672" s="5"/>
    </row>
    <row r="673" spans="2:8">
      <c r="B673" s="5" t="s">
        <v>1235</v>
      </c>
      <c r="C673" s="5" t="s">
        <v>4426</v>
      </c>
      <c r="D673" s="5" t="s">
        <v>4555</v>
      </c>
      <c r="E673" s="656" t="s">
        <v>4779</v>
      </c>
      <c r="F673" s="5" t="s">
        <v>100</v>
      </c>
      <c r="G673" s="5"/>
      <c r="H673" s="5"/>
    </row>
    <row r="674" spans="2:8">
      <c r="B674" s="5" t="s">
        <v>1235</v>
      </c>
      <c r="C674" s="5" t="s">
        <v>4426</v>
      </c>
      <c r="D674" s="5" t="s">
        <v>4555</v>
      </c>
      <c r="E674" s="656" t="s">
        <v>5170</v>
      </c>
      <c r="F674" s="5" t="s">
        <v>100</v>
      </c>
      <c r="G674" s="5"/>
      <c r="H674" s="5"/>
    </row>
    <row r="675" spans="2:8">
      <c r="B675" s="5" t="s">
        <v>1235</v>
      </c>
      <c r="C675" s="5" t="s">
        <v>4426</v>
      </c>
      <c r="D675" s="5" t="s">
        <v>4555</v>
      </c>
      <c r="E675" s="656" t="s">
        <v>4782</v>
      </c>
      <c r="F675" s="5" t="s">
        <v>100</v>
      </c>
      <c r="G675" s="5"/>
      <c r="H675" s="5"/>
    </row>
    <row r="676" spans="2:8">
      <c r="B676" s="5" t="s">
        <v>1235</v>
      </c>
      <c r="C676" s="5" t="s">
        <v>4426</v>
      </c>
      <c r="D676" s="5" t="s">
        <v>4555</v>
      </c>
      <c r="E676" s="656" t="s">
        <v>5171</v>
      </c>
      <c r="F676" s="5" t="s">
        <v>100</v>
      </c>
      <c r="G676" s="5"/>
      <c r="H676" s="5"/>
    </row>
    <row r="677" spans="2:8">
      <c r="B677" s="5" t="s">
        <v>1235</v>
      </c>
      <c r="C677" s="5" t="s">
        <v>4426</v>
      </c>
      <c r="D677" s="5" t="s">
        <v>4555</v>
      </c>
      <c r="E677" s="656" t="s">
        <v>4893</v>
      </c>
      <c r="F677" s="5" t="s">
        <v>100</v>
      </c>
      <c r="G677" s="5"/>
      <c r="H677" s="5"/>
    </row>
    <row r="678" spans="2:8">
      <c r="B678" s="5" t="s">
        <v>1235</v>
      </c>
      <c r="C678" s="5" t="s">
        <v>4426</v>
      </c>
      <c r="D678" s="5" t="s">
        <v>4555</v>
      </c>
      <c r="E678" s="656" t="s">
        <v>5172</v>
      </c>
      <c r="F678" s="5" t="s">
        <v>100</v>
      </c>
      <c r="G678" s="5"/>
      <c r="H678" s="5"/>
    </row>
    <row r="679" spans="2:8">
      <c r="B679" s="5" t="s">
        <v>1235</v>
      </c>
      <c r="C679" s="5" t="s">
        <v>4426</v>
      </c>
      <c r="D679" s="5" t="s">
        <v>4555</v>
      </c>
      <c r="E679" s="656" t="s">
        <v>5173</v>
      </c>
      <c r="F679" s="5" t="s">
        <v>100</v>
      </c>
      <c r="G679" s="5"/>
      <c r="H679" s="5"/>
    </row>
    <row r="680" spans="2:8">
      <c r="B680" s="5" t="s">
        <v>1235</v>
      </c>
      <c r="C680" s="5" t="s">
        <v>4426</v>
      </c>
      <c r="D680" s="5" t="s">
        <v>4555</v>
      </c>
      <c r="E680" s="656" t="s">
        <v>4785</v>
      </c>
      <c r="F680" s="5" t="s">
        <v>100</v>
      </c>
      <c r="G680" s="5"/>
      <c r="H680" s="5"/>
    </row>
    <row r="681" spans="2:8">
      <c r="B681" s="5" t="s">
        <v>1235</v>
      </c>
      <c r="C681" s="5" t="s">
        <v>4426</v>
      </c>
      <c r="D681" s="5" t="s">
        <v>4555</v>
      </c>
      <c r="E681" s="656" t="s">
        <v>5174</v>
      </c>
      <c r="F681" s="5" t="s">
        <v>100</v>
      </c>
      <c r="G681" s="5"/>
      <c r="H681" s="5"/>
    </row>
    <row r="682" spans="2:8">
      <c r="B682" s="5" t="s">
        <v>1235</v>
      </c>
      <c r="C682" s="5" t="s">
        <v>4426</v>
      </c>
      <c r="D682" s="5" t="s">
        <v>4555</v>
      </c>
      <c r="E682" s="656" t="s">
        <v>5175</v>
      </c>
      <c r="F682" s="5" t="s">
        <v>100</v>
      </c>
      <c r="G682" s="5"/>
      <c r="H682" s="5"/>
    </row>
    <row r="683" spans="2:8">
      <c r="B683" s="5" t="s">
        <v>1235</v>
      </c>
      <c r="C683" s="5" t="s">
        <v>4426</v>
      </c>
      <c r="D683" s="5" t="s">
        <v>4555</v>
      </c>
      <c r="E683" s="656" t="s">
        <v>5176</v>
      </c>
      <c r="F683" s="5" t="s">
        <v>100</v>
      </c>
      <c r="G683" s="5"/>
      <c r="H683" s="5"/>
    </row>
    <row r="684" spans="2:8">
      <c r="B684" s="5" t="s">
        <v>1235</v>
      </c>
      <c r="C684" s="5" t="s">
        <v>4426</v>
      </c>
      <c r="D684" s="5" t="s">
        <v>4555</v>
      </c>
      <c r="E684" s="656" t="s">
        <v>5177</v>
      </c>
      <c r="F684" s="5" t="s">
        <v>100</v>
      </c>
      <c r="G684" s="5"/>
      <c r="H684" s="5"/>
    </row>
    <row r="685" spans="2:8">
      <c r="B685" s="5" t="s">
        <v>1235</v>
      </c>
      <c r="C685" s="5" t="s">
        <v>4426</v>
      </c>
      <c r="D685" s="5" t="s">
        <v>4555</v>
      </c>
      <c r="E685" s="656" t="s">
        <v>5178</v>
      </c>
      <c r="F685" s="5" t="s">
        <v>100</v>
      </c>
      <c r="G685" s="5"/>
      <c r="H685" s="5"/>
    </row>
    <row r="686" spans="2:8">
      <c r="B686" s="5" t="s">
        <v>1235</v>
      </c>
      <c r="C686" s="5" t="s">
        <v>4426</v>
      </c>
      <c r="D686" s="5" t="s">
        <v>4555</v>
      </c>
      <c r="E686" s="656" t="s">
        <v>4789</v>
      </c>
      <c r="F686" s="5" t="s">
        <v>100</v>
      </c>
      <c r="G686" s="5"/>
      <c r="H686" s="5"/>
    </row>
    <row r="687" spans="2:8">
      <c r="B687" s="5" t="s">
        <v>1235</v>
      </c>
      <c r="C687" s="5" t="s">
        <v>4426</v>
      </c>
      <c r="D687" s="5" t="s">
        <v>4555</v>
      </c>
      <c r="E687" s="656" t="s">
        <v>5179</v>
      </c>
      <c r="F687" s="5" t="s">
        <v>100</v>
      </c>
      <c r="G687" s="5"/>
      <c r="H687" s="5"/>
    </row>
    <row r="688" spans="2:8">
      <c r="B688" s="5" t="s">
        <v>1235</v>
      </c>
      <c r="C688" s="5" t="s">
        <v>4426</v>
      </c>
      <c r="D688" s="5" t="s">
        <v>4555</v>
      </c>
      <c r="E688" s="656" t="s">
        <v>5180</v>
      </c>
      <c r="F688" s="5" t="s">
        <v>100</v>
      </c>
      <c r="G688" s="5"/>
      <c r="H688" s="5"/>
    </row>
    <row r="689" spans="2:8">
      <c r="B689" s="5" t="s">
        <v>1235</v>
      </c>
      <c r="C689" s="5" t="s">
        <v>4426</v>
      </c>
      <c r="D689" s="5" t="s">
        <v>4555</v>
      </c>
      <c r="E689" s="656" t="s">
        <v>4799</v>
      </c>
      <c r="F689" s="5" t="s">
        <v>100</v>
      </c>
      <c r="G689" s="5"/>
      <c r="H689" s="5"/>
    </row>
    <row r="690" spans="2:8">
      <c r="B690" s="5" t="s">
        <v>1235</v>
      </c>
      <c r="C690" s="5" t="s">
        <v>4426</v>
      </c>
      <c r="D690" s="5" t="s">
        <v>4555</v>
      </c>
      <c r="E690" s="656" t="s">
        <v>4801</v>
      </c>
      <c r="F690" s="5" t="s">
        <v>100</v>
      </c>
      <c r="G690" s="5"/>
      <c r="H690" s="5"/>
    </row>
    <row r="691" spans="2:8">
      <c r="B691" s="5" t="s">
        <v>1235</v>
      </c>
      <c r="C691" s="5" t="s">
        <v>4426</v>
      </c>
      <c r="D691" s="5" t="s">
        <v>4555</v>
      </c>
      <c r="E691" s="656" t="s">
        <v>5181</v>
      </c>
      <c r="F691" s="5" t="s">
        <v>100</v>
      </c>
      <c r="G691" s="5"/>
      <c r="H691" s="5"/>
    </row>
    <row r="692" spans="2:8">
      <c r="B692" s="5" t="s">
        <v>1235</v>
      </c>
      <c r="C692" s="5" t="s">
        <v>4426</v>
      </c>
      <c r="D692" s="5" t="s">
        <v>4555</v>
      </c>
      <c r="E692" s="656" t="s">
        <v>4803</v>
      </c>
      <c r="F692" s="5" t="s">
        <v>100</v>
      </c>
      <c r="G692" s="5"/>
      <c r="H692" s="5"/>
    </row>
    <row r="693" spans="2:8">
      <c r="B693" s="5" t="s">
        <v>1235</v>
      </c>
      <c r="C693" s="5" t="s">
        <v>4426</v>
      </c>
      <c r="D693" s="5" t="s">
        <v>4555</v>
      </c>
      <c r="E693" s="656" t="s">
        <v>4804</v>
      </c>
      <c r="F693" s="5" t="s">
        <v>100</v>
      </c>
      <c r="G693" s="5"/>
      <c r="H693" s="5"/>
    </row>
    <row r="694" spans="2:8">
      <c r="B694" s="5" t="s">
        <v>1235</v>
      </c>
      <c r="C694" s="5" t="s">
        <v>4426</v>
      </c>
      <c r="D694" s="5" t="s">
        <v>4555</v>
      </c>
      <c r="E694" s="656" t="s">
        <v>4805</v>
      </c>
      <c r="F694" s="5" t="s">
        <v>100</v>
      </c>
      <c r="G694" s="5"/>
      <c r="H694" s="5"/>
    </row>
    <row r="695" spans="2:8">
      <c r="B695" s="5" t="s">
        <v>1235</v>
      </c>
      <c r="C695" s="5" t="s">
        <v>4426</v>
      </c>
      <c r="D695" s="5" t="s">
        <v>4555</v>
      </c>
      <c r="E695" s="656" t="s">
        <v>5182</v>
      </c>
      <c r="F695" s="5" t="s">
        <v>100</v>
      </c>
      <c r="G695" s="5"/>
      <c r="H695" s="5"/>
    </row>
    <row r="696" spans="2:8">
      <c r="B696" s="5" t="s">
        <v>1235</v>
      </c>
      <c r="C696" s="5" t="s">
        <v>4426</v>
      </c>
      <c r="D696" s="5" t="s">
        <v>4555</v>
      </c>
      <c r="E696" s="656" t="s">
        <v>5183</v>
      </c>
      <c r="F696" s="5" t="s">
        <v>100</v>
      </c>
      <c r="G696" s="5"/>
      <c r="H696" s="5"/>
    </row>
    <row r="697" spans="2:8">
      <c r="B697" s="5" t="s">
        <v>1235</v>
      </c>
      <c r="C697" s="5" t="s">
        <v>4426</v>
      </c>
      <c r="D697" s="5" t="s">
        <v>4555</v>
      </c>
      <c r="E697" s="656" t="s">
        <v>5184</v>
      </c>
      <c r="F697" s="5" t="s">
        <v>100</v>
      </c>
      <c r="G697" s="5"/>
      <c r="H697" s="5"/>
    </row>
    <row r="698" spans="2:8">
      <c r="B698" s="5" t="s">
        <v>1235</v>
      </c>
      <c r="C698" s="5" t="s">
        <v>4426</v>
      </c>
      <c r="D698" s="5" t="s">
        <v>4555</v>
      </c>
      <c r="E698" s="656" t="s">
        <v>4808</v>
      </c>
      <c r="F698" s="5" t="s">
        <v>100</v>
      </c>
      <c r="G698" s="5"/>
      <c r="H698" s="5"/>
    </row>
    <row r="699" spans="2:8">
      <c r="B699" s="5" t="s">
        <v>1235</v>
      </c>
      <c r="C699" s="5" t="s">
        <v>4426</v>
      </c>
      <c r="D699" s="5" t="s">
        <v>4555</v>
      </c>
      <c r="E699" s="656" t="s">
        <v>5185</v>
      </c>
      <c r="F699" s="5" t="s">
        <v>100</v>
      </c>
      <c r="G699" s="5"/>
      <c r="H699" s="5"/>
    </row>
    <row r="700" spans="2:8">
      <c r="B700" s="5" t="s">
        <v>1235</v>
      </c>
      <c r="C700" s="5" t="s">
        <v>4426</v>
      </c>
      <c r="D700" s="5" t="s">
        <v>4555</v>
      </c>
      <c r="E700" s="656" t="s">
        <v>5186</v>
      </c>
      <c r="F700" s="5" t="s">
        <v>100</v>
      </c>
      <c r="G700" s="5"/>
      <c r="H700" s="5"/>
    </row>
    <row r="701" spans="2:8">
      <c r="B701" s="5" t="s">
        <v>1235</v>
      </c>
      <c r="C701" s="5" t="s">
        <v>4426</v>
      </c>
      <c r="D701" s="5" t="s">
        <v>4555</v>
      </c>
      <c r="E701" s="656" t="s">
        <v>5187</v>
      </c>
      <c r="F701" s="5" t="s">
        <v>100</v>
      </c>
      <c r="G701" s="5"/>
      <c r="H701" s="5"/>
    </row>
    <row r="702" spans="2:8">
      <c r="B702" s="5" t="s">
        <v>1235</v>
      </c>
      <c r="C702" s="5" t="s">
        <v>4426</v>
      </c>
      <c r="D702" s="5" t="s">
        <v>4555</v>
      </c>
      <c r="E702" s="656" t="s">
        <v>4814</v>
      </c>
      <c r="F702" s="5" t="s">
        <v>100</v>
      </c>
      <c r="G702" s="5"/>
      <c r="H702" s="5"/>
    </row>
    <row r="703" spans="2:8">
      <c r="B703" s="5" t="s">
        <v>1235</v>
      </c>
      <c r="C703" s="5" t="s">
        <v>4426</v>
      </c>
      <c r="D703" s="5" t="s">
        <v>4555</v>
      </c>
      <c r="E703" s="656" t="s">
        <v>5188</v>
      </c>
      <c r="F703" s="5" t="s">
        <v>100</v>
      </c>
      <c r="G703" s="5"/>
      <c r="H703" s="5"/>
    </row>
    <row r="704" spans="2:8">
      <c r="B704" s="5" t="s">
        <v>1235</v>
      </c>
      <c r="C704" s="5" t="s">
        <v>4426</v>
      </c>
      <c r="D704" s="5" t="s">
        <v>4555</v>
      </c>
      <c r="E704" s="656" t="s">
        <v>4816</v>
      </c>
      <c r="F704" s="5" t="s">
        <v>100</v>
      </c>
      <c r="G704" s="5"/>
      <c r="H704" s="5"/>
    </row>
    <row r="705" spans="2:8">
      <c r="B705" s="5" t="s">
        <v>1235</v>
      </c>
      <c r="C705" s="5" t="s">
        <v>4426</v>
      </c>
      <c r="D705" s="5" t="s">
        <v>4555</v>
      </c>
      <c r="E705" s="656" t="s">
        <v>5189</v>
      </c>
      <c r="F705" s="5" t="s">
        <v>100</v>
      </c>
      <c r="G705" s="5"/>
      <c r="H705" s="5"/>
    </row>
    <row r="706" spans="2:8">
      <c r="B706" s="5" t="s">
        <v>1235</v>
      </c>
      <c r="C706" s="5" t="s">
        <v>4426</v>
      </c>
      <c r="D706" s="5" t="s">
        <v>4922</v>
      </c>
      <c r="E706" s="660" t="s">
        <v>5190</v>
      </c>
      <c r="F706" s="658">
        <v>1</v>
      </c>
      <c r="G706" s="658" t="s">
        <v>435</v>
      </c>
      <c r="H706" s="5" t="s">
        <v>435</v>
      </c>
    </row>
    <row r="707" spans="2:8">
      <c r="B707" s="5" t="s">
        <v>1235</v>
      </c>
      <c r="C707" s="5" t="s">
        <v>4426</v>
      </c>
      <c r="D707" s="5" t="s">
        <v>4922</v>
      </c>
      <c r="E707" s="660" t="s">
        <v>5191</v>
      </c>
      <c r="F707" s="658">
        <v>1</v>
      </c>
      <c r="G707" s="658" t="s">
        <v>435</v>
      </c>
      <c r="H707" s="5" t="s">
        <v>435</v>
      </c>
    </row>
    <row r="708" spans="2:8">
      <c r="B708" s="5" t="s">
        <v>1235</v>
      </c>
      <c r="C708" s="5" t="s">
        <v>4426</v>
      </c>
      <c r="D708" s="5" t="s">
        <v>4922</v>
      </c>
      <c r="E708" s="660" t="s">
        <v>5192</v>
      </c>
      <c r="F708" s="658">
        <v>1</v>
      </c>
      <c r="G708" s="658" t="s">
        <v>4559</v>
      </c>
      <c r="H708" s="5" t="s">
        <v>5193</v>
      </c>
    </row>
    <row r="709" spans="2:8">
      <c r="B709" s="5" t="s">
        <v>1235</v>
      </c>
      <c r="C709" s="5" t="s">
        <v>4426</v>
      </c>
      <c r="D709" s="5" t="s">
        <v>4922</v>
      </c>
      <c r="E709" s="660" t="s">
        <v>5194</v>
      </c>
      <c r="F709" s="658">
        <v>1</v>
      </c>
      <c r="G709" s="658" t="s">
        <v>4559</v>
      </c>
      <c r="H709" s="5" t="s">
        <v>5193</v>
      </c>
    </row>
    <row r="710" spans="2:8">
      <c r="B710" s="5" t="s">
        <v>1235</v>
      </c>
      <c r="C710" s="5" t="s">
        <v>4426</v>
      </c>
      <c r="D710" s="5" t="s">
        <v>4922</v>
      </c>
      <c r="E710" s="658" t="s">
        <v>5195</v>
      </c>
      <c r="F710" s="658">
        <v>1</v>
      </c>
      <c r="G710" s="658" t="s">
        <v>435</v>
      </c>
      <c r="H710" s="5" t="s">
        <v>435</v>
      </c>
    </row>
    <row r="711" spans="2:8">
      <c r="B711" s="5" t="s">
        <v>1235</v>
      </c>
      <c r="C711" s="5" t="s">
        <v>4426</v>
      </c>
      <c r="D711" s="5" t="s">
        <v>4922</v>
      </c>
      <c r="E711" s="658" t="s">
        <v>5195</v>
      </c>
      <c r="F711" s="658">
        <v>1</v>
      </c>
      <c r="G711" s="658" t="s">
        <v>435</v>
      </c>
      <c r="H711" s="5" t="s">
        <v>435</v>
      </c>
    </row>
    <row r="712" spans="2:8">
      <c r="B712" s="5" t="s">
        <v>1235</v>
      </c>
      <c r="C712" s="5" t="s">
        <v>4426</v>
      </c>
      <c r="D712" s="5" t="s">
        <v>4922</v>
      </c>
      <c r="E712" s="660" t="s">
        <v>5196</v>
      </c>
      <c r="F712" s="658">
        <v>1</v>
      </c>
      <c r="G712" s="658" t="s">
        <v>4559</v>
      </c>
      <c r="H712" s="5" t="s">
        <v>5193</v>
      </c>
    </row>
    <row r="713" spans="2:8">
      <c r="B713" s="5" t="s">
        <v>1235</v>
      </c>
      <c r="C713" s="5" t="s">
        <v>4426</v>
      </c>
      <c r="D713" s="5" t="s">
        <v>4922</v>
      </c>
      <c r="E713" s="660" t="s">
        <v>5197</v>
      </c>
      <c r="F713" s="658">
        <v>1</v>
      </c>
      <c r="G713" s="658" t="s">
        <v>4559</v>
      </c>
      <c r="H713" s="5" t="s">
        <v>5193</v>
      </c>
    </row>
    <row r="714" spans="2:8">
      <c r="B714" s="5" t="s">
        <v>1235</v>
      </c>
      <c r="C714" s="5" t="s">
        <v>4426</v>
      </c>
      <c r="D714" s="5" t="s">
        <v>4922</v>
      </c>
      <c r="E714" s="660" t="s">
        <v>5075</v>
      </c>
      <c r="F714" s="658">
        <v>1</v>
      </c>
      <c r="G714" s="658" t="s">
        <v>4559</v>
      </c>
      <c r="H714" s="5" t="s">
        <v>5198</v>
      </c>
    </row>
    <row r="715" spans="2:8">
      <c r="B715" s="5" t="s">
        <v>1235</v>
      </c>
      <c r="C715" s="5" t="s">
        <v>4426</v>
      </c>
      <c r="D715" s="5" t="s">
        <v>4922</v>
      </c>
      <c r="E715" s="660" t="s">
        <v>5199</v>
      </c>
      <c r="F715" s="658">
        <v>2</v>
      </c>
      <c r="G715" s="658" t="s">
        <v>5200</v>
      </c>
      <c r="H715" s="5" t="s">
        <v>5198</v>
      </c>
    </row>
    <row r="716" spans="2:8">
      <c r="B716" s="5" t="s">
        <v>1235</v>
      </c>
      <c r="C716" s="5" t="s">
        <v>4426</v>
      </c>
      <c r="D716" s="5" t="s">
        <v>4922</v>
      </c>
      <c r="E716" s="660" t="s">
        <v>5201</v>
      </c>
      <c r="F716" s="658">
        <v>4</v>
      </c>
      <c r="G716" s="658" t="s">
        <v>4559</v>
      </c>
      <c r="H716" s="5" t="s">
        <v>5198</v>
      </c>
    </row>
    <row r="717" spans="2:8">
      <c r="B717" s="5" t="s">
        <v>1235</v>
      </c>
      <c r="C717" s="5" t="s">
        <v>4426</v>
      </c>
      <c r="D717" s="5" t="s">
        <v>4922</v>
      </c>
      <c r="E717" s="660" t="s">
        <v>5202</v>
      </c>
      <c r="F717" s="658">
        <v>2</v>
      </c>
      <c r="G717" s="658" t="s">
        <v>4559</v>
      </c>
      <c r="H717" s="5" t="s">
        <v>5198</v>
      </c>
    </row>
    <row r="718" spans="2:8">
      <c r="B718" s="5" t="s">
        <v>1235</v>
      </c>
      <c r="C718" s="5" t="s">
        <v>4426</v>
      </c>
      <c r="D718" s="5" t="s">
        <v>4922</v>
      </c>
      <c r="E718" s="660" t="s">
        <v>5203</v>
      </c>
      <c r="F718" s="658">
        <v>1</v>
      </c>
      <c r="G718" s="658" t="s">
        <v>5200</v>
      </c>
      <c r="H718" s="5" t="s">
        <v>5204</v>
      </c>
    </row>
    <row r="719" spans="2:8">
      <c r="B719" s="5" t="s">
        <v>1235</v>
      </c>
      <c r="C719" s="5" t="s">
        <v>4426</v>
      </c>
      <c r="D719" s="5" t="s">
        <v>4922</v>
      </c>
      <c r="E719" s="660" t="s">
        <v>5205</v>
      </c>
      <c r="F719" s="658">
        <v>1</v>
      </c>
      <c r="G719" s="658" t="s">
        <v>435</v>
      </c>
      <c r="H719" s="5" t="s">
        <v>435</v>
      </c>
    </row>
    <row r="720" spans="2:8">
      <c r="B720" s="5" t="s">
        <v>1235</v>
      </c>
      <c r="C720" s="5" t="s">
        <v>4426</v>
      </c>
      <c r="D720" s="5" t="s">
        <v>4922</v>
      </c>
      <c r="E720" s="660" t="s">
        <v>5206</v>
      </c>
      <c r="F720" s="658">
        <v>1</v>
      </c>
      <c r="G720" s="658" t="s">
        <v>5200</v>
      </c>
      <c r="H720" s="5" t="s">
        <v>5198</v>
      </c>
    </row>
    <row r="721" spans="2:8">
      <c r="B721" s="5" t="s">
        <v>1235</v>
      </c>
      <c r="C721" s="5" t="s">
        <v>4426</v>
      </c>
      <c r="D721" s="5" t="s">
        <v>4922</v>
      </c>
      <c r="E721" s="660" t="s">
        <v>5084</v>
      </c>
      <c r="F721" s="658">
        <v>2</v>
      </c>
      <c r="G721" s="658" t="s">
        <v>5200</v>
      </c>
      <c r="H721" s="5" t="s">
        <v>5193</v>
      </c>
    </row>
    <row r="722" spans="2:8">
      <c r="B722" s="5" t="s">
        <v>1235</v>
      </c>
      <c r="C722" s="5" t="s">
        <v>4426</v>
      </c>
      <c r="D722" s="5" t="s">
        <v>4922</v>
      </c>
      <c r="E722" s="660" t="s">
        <v>5207</v>
      </c>
      <c r="F722" s="658">
        <v>1</v>
      </c>
      <c r="G722" s="658" t="s">
        <v>4559</v>
      </c>
      <c r="H722" s="5" t="s">
        <v>5193</v>
      </c>
    </row>
    <row r="723" spans="2:8">
      <c r="B723" s="5" t="s">
        <v>1235</v>
      </c>
      <c r="C723" s="5" t="s">
        <v>4426</v>
      </c>
      <c r="D723" s="5" t="s">
        <v>4922</v>
      </c>
      <c r="E723" s="660" t="s">
        <v>4925</v>
      </c>
      <c r="F723" s="658">
        <v>6</v>
      </c>
      <c r="G723" s="658" t="s">
        <v>4559</v>
      </c>
      <c r="H723" s="5" t="s">
        <v>5193</v>
      </c>
    </row>
    <row r="724" spans="2:8">
      <c r="B724" s="5" t="s">
        <v>1235</v>
      </c>
      <c r="C724" s="5" t="s">
        <v>4426</v>
      </c>
      <c r="D724" s="5" t="s">
        <v>4922</v>
      </c>
      <c r="E724" s="660" t="s">
        <v>5208</v>
      </c>
      <c r="F724" s="658">
        <v>3</v>
      </c>
      <c r="G724" s="658" t="s">
        <v>4673</v>
      </c>
      <c r="H724" s="5" t="s">
        <v>5193</v>
      </c>
    </row>
    <row r="725" spans="2:8">
      <c r="B725" s="5" t="s">
        <v>1235</v>
      </c>
      <c r="C725" s="5" t="s">
        <v>4426</v>
      </c>
      <c r="D725" s="5" t="s">
        <v>4922</v>
      </c>
      <c r="E725" s="660" t="s">
        <v>5209</v>
      </c>
      <c r="F725" s="658">
        <v>4</v>
      </c>
      <c r="G725" s="658" t="s">
        <v>4559</v>
      </c>
      <c r="H725" s="5" t="s">
        <v>5193</v>
      </c>
    </row>
    <row r="726" spans="2:8">
      <c r="B726" s="5" t="s">
        <v>1235</v>
      </c>
      <c r="C726" s="5" t="s">
        <v>4426</v>
      </c>
      <c r="D726" s="5" t="s">
        <v>4922</v>
      </c>
      <c r="E726" s="660" t="s">
        <v>4923</v>
      </c>
      <c r="F726" s="658">
        <v>1</v>
      </c>
      <c r="G726" s="658" t="s">
        <v>4559</v>
      </c>
      <c r="H726" s="5" t="s">
        <v>5193</v>
      </c>
    </row>
    <row r="727" spans="2:8">
      <c r="B727" s="5" t="s">
        <v>1235</v>
      </c>
      <c r="C727" s="5" t="s">
        <v>4426</v>
      </c>
      <c r="D727" s="5" t="s">
        <v>4922</v>
      </c>
      <c r="E727" s="660" t="s">
        <v>5210</v>
      </c>
      <c r="F727" s="658">
        <v>1</v>
      </c>
      <c r="G727" s="658" t="s">
        <v>4559</v>
      </c>
      <c r="H727" s="5" t="s">
        <v>5193</v>
      </c>
    </row>
    <row r="728" spans="2:8">
      <c r="B728" s="5" t="s">
        <v>1235</v>
      </c>
      <c r="C728" s="5" t="s">
        <v>4426</v>
      </c>
      <c r="D728" s="5" t="s">
        <v>4922</v>
      </c>
      <c r="E728" s="660" t="s">
        <v>5211</v>
      </c>
      <c r="F728" s="658">
        <v>1</v>
      </c>
      <c r="G728" s="658" t="s">
        <v>4559</v>
      </c>
      <c r="H728" s="5" t="s">
        <v>5193</v>
      </c>
    </row>
    <row r="729" spans="2:8">
      <c r="B729" s="5" t="s">
        <v>1235</v>
      </c>
      <c r="C729" s="5" t="s">
        <v>4426</v>
      </c>
      <c r="D729" s="5" t="s">
        <v>4922</v>
      </c>
      <c r="E729" s="660" t="s">
        <v>5212</v>
      </c>
      <c r="F729" s="658">
        <v>1</v>
      </c>
      <c r="G729" s="658" t="s">
        <v>4559</v>
      </c>
      <c r="H729" s="5" t="s">
        <v>5193</v>
      </c>
    </row>
    <row r="730" spans="2:8">
      <c r="B730" s="5" t="s">
        <v>1235</v>
      </c>
      <c r="C730" s="5" t="s">
        <v>4426</v>
      </c>
      <c r="D730" s="5" t="s">
        <v>4922</v>
      </c>
      <c r="E730" s="660" t="s">
        <v>5213</v>
      </c>
      <c r="F730" s="658">
        <v>1</v>
      </c>
      <c r="G730" s="658" t="s">
        <v>4559</v>
      </c>
      <c r="H730" s="5" t="s">
        <v>5193</v>
      </c>
    </row>
    <row r="731" spans="2:8">
      <c r="B731" s="5" t="s">
        <v>1235</v>
      </c>
      <c r="C731" s="5" t="s">
        <v>4426</v>
      </c>
      <c r="D731" s="5" t="s">
        <v>4922</v>
      </c>
      <c r="E731" s="660" t="s">
        <v>5214</v>
      </c>
      <c r="F731" s="658">
        <v>1</v>
      </c>
      <c r="G731" s="658" t="s">
        <v>4559</v>
      </c>
      <c r="H731" s="5" t="s">
        <v>5193</v>
      </c>
    </row>
    <row r="732" spans="2:8">
      <c r="B732" s="5" t="s">
        <v>1235</v>
      </c>
      <c r="C732" s="5" t="s">
        <v>4426</v>
      </c>
      <c r="D732" s="5" t="s">
        <v>4922</v>
      </c>
      <c r="E732" s="660" t="s">
        <v>5215</v>
      </c>
      <c r="F732" s="658">
        <v>1</v>
      </c>
      <c r="G732" s="658" t="s">
        <v>4559</v>
      </c>
      <c r="H732" s="5" t="s">
        <v>5193</v>
      </c>
    </row>
    <row r="733" spans="2:8">
      <c r="B733" s="5" t="s">
        <v>1235</v>
      </c>
      <c r="C733" s="5" t="s">
        <v>4426</v>
      </c>
      <c r="D733" s="5" t="s">
        <v>4922</v>
      </c>
      <c r="E733" s="660" t="s">
        <v>5216</v>
      </c>
      <c r="F733" s="658">
        <v>2</v>
      </c>
      <c r="G733" s="658" t="s">
        <v>4559</v>
      </c>
      <c r="H733" s="5" t="s">
        <v>5193</v>
      </c>
    </row>
    <row r="734" spans="2:8">
      <c r="B734" s="5" t="s">
        <v>1235</v>
      </c>
      <c r="C734" s="5" t="s">
        <v>4426</v>
      </c>
      <c r="D734" s="5" t="s">
        <v>4922</v>
      </c>
      <c r="E734" s="660" t="s">
        <v>5217</v>
      </c>
      <c r="F734" s="658">
        <v>2</v>
      </c>
      <c r="G734" s="658" t="s">
        <v>4559</v>
      </c>
      <c r="H734" s="5" t="s">
        <v>5193</v>
      </c>
    </row>
    <row r="735" spans="2:8">
      <c r="B735" s="5" t="s">
        <v>1235</v>
      </c>
      <c r="C735" s="5" t="s">
        <v>4426</v>
      </c>
      <c r="D735" s="5" t="s">
        <v>4922</v>
      </c>
      <c r="E735" s="660" t="s">
        <v>5195</v>
      </c>
      <c r="F735" s="658">
        <v>8</v>
      </c>
      <c r="G735" s="658" t="s">
        <v>435</v>
      </c>
      <c r="H735" s="5" t="s">
        <v>435</v>
      </c>
    </row>
    <row r="736" spans="2:8">
      <c r="B736" s="5" t="s">
        <v>1235</v>
      </c>
      <c r="C736" s="5" t="s">
        <v>4426</v>
      </c>
      <c r="D736" s="5" t="s">
        <v>4922</v>
      </c>
      <c r="E736" s="660" t="s">
        <v>5218</v>
      </c>
      <c r="F736" s="658">
        <v>1</v>
      </c>
      <c r="G736" s="658" t="s">
        <v>4559</v>
      </c>
      <c r="H736" s="5" t="s">
        <v>5193</v>
      </c>
    </row>
    <row r="737" spans="2:8">
      <c r="B737" s="5" t="s">
        <v>1235</v>
      </c>
      <c r="C737" s="5" t="s">
        <v>4426</v>
      </c>
      <c r="D737" s="5" t="s">
        <v>4922</v>
      </c>
      <c r="E737" s="660" t="s">
        <v>5219</v>
      </c>
      <c r="F737" s="658">
        <v>2</v>
      </c>
      <c r="G737" s="658" t="s">
        <v>4559</v>
      </c>
      <c r="H737" s="5" t="s">
        <v>5193</v>
      </c>
    </row>
    <row r="738" spans="2:8">
      <c r="B738" s="5" t="s">
        <v>1235</v>
      </c>
      <c r="C738" s="5" t="s">
        <v>4426</v>
      </c>
      <c r="D738" s="5" t="s">
        <v>4922</v>
      </c>
      <c r="E738" s="660" t="s">
        <v>5220</v>
      </c>
      <c r="F738" s="658">
        <v>2</v>
      </c>
      <c r="G738" s="658" t="s">
        <v>4559</v>
      </c>
      <c r="H738" s="5" t="s">
        <v>5193</v>
      </c>
    </row>
    <row r="739" spans="2:8">
      <c r="B739" s="5" t="s">
        <v>1235</v>
      </c>
      <c r="C739" s="5" t="s">
        <v>4426</v>
      </c>
      <c r="D739" s="5" t="s">
        <v>4922</v>
      </c>
      <c r="E739" s="660" t="s">
        <v>5221</v>
      </c>
      <c r="F739" s="658">
        <v>1</v>
      </c>
      <c r="G739" s="658" t="s">
        <v>4559</v>
      </c>
      <c r="H739" s="5" t="s">
        <v>5193</v>
      </c>
    </row>
    <row r="740" spans="2:8">
      <c r="B740" s="5" t="s">
        <v>1235</v>
      </c>
      <c r="C740" s="5" t="s">
        <v>4426</v>
      </c>
      <c r="D740" s="5" t="s">
        <v>4922</v>
      </c>
      <c r="E740" s="660" t="s">
        <v>5222</v>
      </c>
      <c r="F740" s="658">
        <v>3</v>
      </c>
      <c r="G740" s="658" t="s">
        <v>4559</v>
      </c>
      <c r="H740" s="5" t="s">
        <v>5193</v>
      </c>
    </row>
    <row r="741" spans="2:8">
      <c r="B741" s="5" t="s">
        <v>1235</v>
      </c>
      <c r="C741" s="5" t="s">
        <v>4426</v>
      </c>
      <c r="D741" s="5" t="s">
        <v>4922</v>
      </c>
      <c r="E741" s="660" t="s">
        <v>5223</v>
      </c>
      <c r="F741" s="658">
        <v>1</v>
      </c>
      <c r="G741" s="658" t="s">
        <v>4559</v>
      </c>
      <c r="H741" s="5" t="s">
        <v>5193</v>
      </c>
    </row>
    <row r="742" spans="2:8">
      <c r="B742" s="5" t="s">
        <v>1235</v>
      </c>
      <c r="C742" s="5" t="s">
        <v>4426</v>
      </c>
      <c r="D742" s="5" t="s">
        <v>4922</v>
      </c>
      <c r="E742" s="660" t="s">
        <v>5224</v>
      </c>
      <c r="F742" s="658">
        <v>1</v>
      </c>
      <c r="G742" s="658" t="s">
        <v>4559</v>
      </c>
      <c r="H742" s="5" t="s">
        <v>5193</v>
      </c>
    </row>
    <row r="743" spans="2:8">
      <c r="B743" s="5" t="s">
        <v>1235</v>
      </c>
      <c r="C743" s="5" t="s">
        <v>4426</v>
      </c>
      <c r="D743" s="5" t="s">
        <v>4922</v>
      </c>
      <c r="E743" s="660" t="s">
        <v>5225</v>
      </c>
      <c r="F743" s="658">
        <v>2</v>
      </c>
      <c r="G743" s="658" t="s">
        <v>4559</v>
      </c>
      <c r="H743" s="5" t="s">
        <v>5193</v>
      </c>
    </row>
    <row r="744" spans="2:8">
      <c r="B744" s="5" t="s">
        <v>1235</v>
      </c>
      <c r="C744" s="5" t="s">
        <v>4426</v>
      </c>
      <c r="D744" s="5" t="s">
        <v>4922</v>
      </c>
      <c r="E744" s="660" t="s">
        <v>5226</v>
      </c>
      <c r="F744" s="658">
        <v>1</v>
      </c>
      <c r="G744" s="658" t="s">
        <v>5227</v>
      </c>
      <c r="H744" s="5" t="s">
        <v>5204</v>
      </c>
    </row>
    <row r="745" spans="2:8">
      <c r="B745" s="5" t="s">
        <v>1235</v>
      </c>
      <c r="C745" s="5" t="s">
        <v>4426</v>
      </c>
      <c r="D745" s="5" t="s">
        <v>4922</v>
      </c>
      <c r="E745" s="660" t="s">
        <v>5228</v>
      </c>
      <c r="F745" s="658">
        <v>1</v>
      </c>
      <c r="G745" s="658" t="s">
        <v>4559</v>
      </c>
      <c r="H745" s="5" t="s">
        <v>5193</v>
      </c>
    </row>
    <row r="746" spans="2:8">
      <c r="B746" s="5" t="s">
        <v>1235</v>
      </c>
      <c r="C746" s="5" t="s">
        <v>4426</v>
      </c>
      <c r="D746" s="5" t="s">
        <v>4922</v>
      </c>
      <c r="E746" s="660" t="s">
        <v>5229</v>
      </c>
      <c r="F746" s="658">
        <v>1</v>
      </c>
      <c r="G746" s="658" t="s">
        <v>4559</v>
      </c>
      <c r="H746" s="5" t="s">
        <v>5193</v>
      </c>
    </row>
    <row r="747" spans="2:8">
      <c r="B747" s="5" t="s">
        <v>1235</v>
      </c>
      <c r="C747" s="5" t="s">
        <v>5230</v>
      </c>
      <c r="D747" s="5" t="s">
        <v>4555</v>
      </c>
      <c r="E747" s="656" t="s">
        <v>4567</v>
      </c>
      <c r="F747" s="5" t="s">
        <v>402</v>
      </c>
      <c r="G747" s="5"/>
      <c r="H747" s="5"/>
    </row>
    <row r="748" spans="2:8">
      <c r="B748" s="5" t="s">
        <v>1235</v>
      </c>
      <c r="C748" s="5" t="s">
        <v>5230</v>
      </c>
      <c r="D748" s="5" t="s">
        <v>4555</v>
      </c>
      <c r="E748" s="656" t="s">
        <v>5231</v>
      </c>
      <c r="F748" s="5" t="s">
        <v>402</v>
      </c>
      <c r="G748" s="5"/>
      <c r="H748" s="5"/>
    </row>
    <row r="749" spans="2:8">
      <c r="B749" s="5" t="s">
        <v>1235</v>
      </c>
      <c r="C749" s="5" t="s">
        <v>5230</v>
      </c>
      <c r="D749" s="5" t="s">
        <v>4555</v>
      </c>
      <c r="E749" s="656" t="s">
        <v>5093</v>
      </c>
      <c r="F749" s="5" t="s">
        <v>402</v>
      </c>
      <c r="G749" s="5"/>
      <c r="H749" s="5"/>
    </row>
    <row r="750" spans="2:8">
      <c r="B750" s="5" t="s">
        <v>1235</v>
      </c>
      <c r="C750" s="5" t="s">
        <v>5230</v>
      </c>
      <c r="D750" s="5" t="s">
        <v>4555</v>
      </c>
      <c r="E750" s="656" t="s">
        <v>5094</v>
      </c>
      <c r="F750" s="5" t="s">
        <v>402</v>
      </c>
      <c r="G750" s="5"/>
      <c r="H750" s="5"/>
    </row>
    <row r="751" spans="2:8">
      <c r="B751" s="5" t="s">
        <v>1235</v>
      </c>
      <c r="C751" s="5" t="s">
        <v>5230</v>
      </c>
      <c r="D751" s="5" t="s">
        <v>4555</v>
      </c>
      <c r="E751" s="656" t="s">
        <v>5101</v>
      </c>
      <c r="F751" s="5" t="s">
        <v>402</v>
      </c>
      <c r="G751" s="5"/>
      <c r="H751" s="5"/>
    </row>
    <row r="752" spans="2:8">
      <c r="B752" s="5" t="s">
        <v>1235</v>
      </c>
      <c r="C752" s="5" t="s">
        <v>5230</v>
      </c>
      <c r="D752" s="5" t="s">
        <v>4555</v>
      </c>
      <c r="E752" s="656" t="s">
        <v>5105</v>
      </c>
      <c r="F752" s="5" t="s">
        <v>402</v>
      </c>
      <c r="G752" s="5"/>
      <c r="H752" s="5"/>
    </row>
    <row r="753" spans="2:8">
      <c r="B753" s="5" t="s">
        <v>1235</v>
      </c>
      <c r="C753" s="5" t="s">
        <v>5230</v>
      </c>
      <c r="D753" s="5" t="s">
        <v>4555</v>
      </c>
      <c r="E753" s="656" t="s">
        <v>5106</v>
      </c>
      <c r="F753" s="5" t="s">
        <v>402</v>
      </c>
      <c r="G753" s="5"/>
      <c r="H753" s="5"/>
    </row>
    <row r="754" spans="2:8">
      <c r="B754" s="5" t="s">
        <v>1235</v>
      </c>
      <c r="C754" s="5" t="s">
        <v>5230</v>
      </c>
      <c r="D754" s="5" t="s">
        <v>4555</v>
      </c>
      <c r="E754" s="656" t="s">
        <v>4617</v>
      </c>
      <c r="F754" s="5" t="s">
        <v>402</v>
      </c>
      <c r="G754" s="5"/>
      <c r="H754" s="5"/>
    </row>
    <row r="755" spans="2:8">
      <c r="B755" s="5" t="s">
        <v>1235</v>
      </c>
      <c r="C755" s="5" t="s">
        <v>5230</v>
      </c>
      <c r="D755" s="5" t="s">
        <v>4555</v>
      </c>
      <c r="E755" s="656" t="s">
        <v>5118</v>
      </c>
      <c r="F755" s="5" t="s">
        <v>402</v>
      </c>
      <c r="G755" s="5"/>
      <c r="H755" s="5"/>
    </row>
    <row r="756" spans="2:8">
      <c r="B756" s="5" t="s">
        <v>1235</v>
      </c>
      <c r="C756" s="5" t="s">
        <v>5230</v>
      </c>
      <c r="D756" s="5" t="s">
        <v>4555</v>
      </c>
      <c r="E756" s="656" t="s">
        <v>5232</v>
      </c>
      <c r="F756" s="5" t="s">
        <v>402</v>
      </c>
      <c r="G756" s="5"/>
      <c r="H756" s="5"/>
    </row>
    <row r="757" spans="2:8">
      <c r="B757" s="5" t="s">
        <v>1235</v>
      </c>
      <c r="C757" s="5" t="s">
        <v>5230</v>
      </c>
      <c r="D757" s="5" t="s">
        <v>4555</v>
      </c>
      <c r="E757" s="656" t="s">
        <v>4661</v>
      </c>
      <c r="F757" s="5" t="s">
        <v>402</v>
      </c>
      <c r="G757" s="5"/>
      <c r="H757" s="5"/>
    </row>
    <row r="758" spans="2:8">
      <c r="B758" s="5" t="s">
        <v>1235</v>
      </c>
      <c r="C758" s="5" t="s">
        <v>5230</v>
      </c>
      <c r="D758" s="5" t="s">
        <v>4555</v>
      </c>
      <c r="E758" s="656" t="s">
        <v>5131</v>
      </c>
      <c r="F758" s="5" t="s">
        <v>402</v>
      </c>
      <c r="G758" s="5"/>
      <c r="H758" s="5"/>
    </row>
    <row r="759" spans="2:8">
      <c r="B759" s="5" t="s">
        <v>1235</v>
      </c>
      <c r="C759" s="5" t="s">
        <v>5230</v>
      </c>
      <c r="D759" s="5" t="s">
        <v>4555</v>
      </c>
      <c r="E759" s="656" t="s">
        <v>5233</v>
      </c>
      <c r="F759" s="5" t="s">
        <v>402</v>
      </c>
      <c r="G759" s="5"/>
      <c r="H759" s="5"/>
    </row>
    <row r="760" spans="2:8">
      <c r="B760" s="5" t="s">
        <v>1235</v>
      </c>
      <c r="C760" s="5" t="s">
        <v>5230</v>
      </c>
      <c r="D760" s="5" t="s">
        <v>4555</v>
      </c>
      <c r="E760" s="656" t="s">
        <v>5134</v>
      </c>
      <c r="F760" s="5" t="s">
        <v>402</v>
      </c>
      <c r="G760" s="5"/>
      <c r="H760" s="5"/>
    </row>
    <row r="761" spans="2:8">
      <c r="B761" s="5" t="s">
        <v>1235</v>
      </c>
      <c r="C761" s="5" t="s">
        <v>5230</v>
      </c>
      <c r="D761" s="5" t="s">
        <v>4555</v>
      </c>
      <c r="E761" s="656" t="s">
        <v>4672</v>
      </c>
      <c r="F761" s="5" t="s">
        <v>402</v>
      </c>
      <c r="G761" s="5"/>
      <c r="H761" s="5"/>
    </row>
    <row r="762" spans="2:8">
      <c r="B762" s="5" t="s">
        <v>1235</v>
      </c>
      <c r="C762" s="5" t="s">
        <v>5230</v>
      </c>
      <c r="D762" s="5" t="s">
        <v>4555</v>
      </c>
      <c r="E762" s="656" t="s">
        <v>5142</v>
      </c>
      <c r="F762" s="5" t="s">
        <v>402</v>
      </c>
      <c r="G762" s="5"/>
      <c r="H762" s="5"/>
    </row>
    <row r="763" spans="2:8">
      <c r="B763" s="5" t="s">
        <v>1235</v>
      </c>
      <c r="C763" s="5" t="s">
        <v>5230</v>
      </c>
      <c r="D763" s="5" t="s">
        <v>4555</v>
      </c>
      <c r="E763" s="656" t="s">
        <v>5143</v>
      </c>
      <c r="F763" s="5" t="s">
        <v>402</v>
      </c>
      <c r="G763" s="5"/>
      <c r="H763" s="5"/>
    </row>
    <row r="764" spans="2:8">
      <c r="B764" s="5" t="s">
        <v>1235</v>
      </c>
      <c r="C764" s="5" t="s">
        <v>5230</v>
      </c>
      <c r="D764" s="5" t="s">
        <v>4555</v>
      </c>
      <c r="E764" s="656" t="s">
        <v>5144</v>
      </c>
      <c r="F764" s="5" t="s">
        <v>402</v>
      </c>
      <c r="G764" s="5"/>
      <c r="H764" s="5"/>
    </row>
    <row r="765" spans="2:8">
      <c r="B765" s="5" t="s">
        <v>1235</v>
      </c>
      <c r="C765" s="5" t="s">
        <v>5230</v>
      </c>
      <c r="D765" s="5" t="s">
        <v>4555</v>
      </c>
      <c r="E765" s="656" t="s">
        <v>5146</v>
      </c>
      <c r="F765" s="5" t="s">
        <v>402</v>
      </c>
      <c r="G765" s="5"/>
      <c r="H765" s="5"/>
    </row>
    <row r="766" spans="2:8">
      <c r="B766" s="5" t="s">
        <v>1235</v>
      </c>
      <c r="C766" s="5" t="s">
        <v>5230</v>
      </c>
      <c r="D766" s="5" t="s">
        <v>4555</v>
      </c>
      <c r="E766" s="656" t="s">
        <v>5234</v>
      </c>
      <c r="F766" s="5" t="s">
        <v>402</v>
      </c>
      <c r="G766" s="5"/>
      <c r="H766" s="5"/>
    </row>
    <row r="767" spans="2:8">
      <c r="B767" s="5" t="s">
        <v>1235</v>
      </c>
      <c r="C767" s="5" t="s">
        <v>5230</v>
      </c>
      <c r="D767" s="5" t="s">
        <v>4555</v>
      </c>
      <c r="E767" s="656" t="s">
        <v>5151</v>
      </c>
      <c r="F767" s="5" t="s">
        <v>402</v>
      </c>
      <c r="G767" s="5"/>
      <c r="H767" s="5"/>
    </row>
    <row r="768" spans="2:8">
      <c r="B768" s="5" t="s">
        <v>1235</v>
      </c>
      <c r="C768" s="5" t="s">
        <v>5230</v>
      </c>
      <c r="D768" s="5" t="s">
        <v>4555</v>
      </c>
      <c r="E768" s="656" t="s">
        <v>5162</v>
      </c>
      <c r="F768" s="5" t="s">
        <v>402</v>
      </c>
      <c r="G768" s="5"/>
      <c r="H768" s="5"/>
    </row>
    <row r="769" spans="2:8">
      <c r="B769" s="5" t="s">
        <v>1235</v>
      </c>
      <c r="C769" s="5" t="s">
        <v>5230</v>
      </c>
      <c r="D769" s="5" t="s">
        <v>4555</v>
      </c>
      <c r="E769" s="656" t="s">
        <v>4762</v>
      </c>
      <c r="F769" s="5" t="s">
        <v>402</v>
      </c>
      <c r="G769" s="5"/>
      <c r="H769" s="5"/>
    </row>
    <row r="770" spans="2:8">
      <c r="B770" s="5" t="s">
        <v>1235</v>
      </c>
      <c r="C770" s="5" t="s">
        <v>5230</v>
      </c>
      <c r="D770" s="5" t="s">
        <v>4555</v>
      </c>
      <c r="E770" s="656" t="s">
        <v>4773</v>
      </c>
      <c r="F770" s="5" t="s">
        <v>402</v>
      </c>
      <c r="G770" s="5"/>
      <c r="H770" s="5"/>
    </row>
    <row r="771" spans="2:8">
      <c r="B771" s="5" t="s">
        <v>1235</v>
      </c>
      <c r="C771" s="5" t="s">
        <v>5230</v>
      </c>
      <c r="D771" s="5" t="s">
        <v>4555</v>
      </c>
      <c r="E771" s="656" t="s">
        <v>4893</v>
      </c>
      <c r="F771" s="5" t="s">
        <v>402</v>
      </c>
      <c r="G771" s="5"/>
      <c r="H771" s="5"/>
    </row>
    <row r="772" spans="2:8">
      <c r="B772" s="5" t="s">
        <v>1235</v>
      </c>
      <c r="C772" s="5" t="s">
        <v>5230</v>
      </c>
      <c r="D772" s="5" t="s">
        <v>4555</v>
      </c>
      <c r="E772" s="656" t="s">
        <v>5235</v>
      </c>
      <c r="F772" s="5" t="s">
        <v>402</v>
      </c>
      <c r="G772" s="5"/>
      <c r="H772" s="5"/>
    </row>
    <row r="773" spans="2:8">
      <c r="B773" s="5" t="s">
        <v>1235</v>
      </c>
      <c r="C773" s="5" t="s">
        <v>5230</v>
      </c>
      <c r="D773" s="5" t="s">
        <v>4555</v>
      </c>
      <c r="E773" s="656" t="s">
        <v>4805</v>
      </c>
      <c r="F773" s="5" t="s">
        <v>402</v>
      </c>
      <c r="G773" s="5"/>
      <c r="H773" s="5"/>
    </row>
    <row r="774" spans="2:8">
      <c r="B774" s="5" t="s">
        <v>1235</v>
      </c>
      <c r="C774" s="5" t="s">
        <v>5230</v>
      </c>
      <c r="D774" s="5" t="s">
        <v>4555</v>
      </c>
      <c r="E774" s="656" t="s">
        <v>5236</v>
      </c>
      <c r="F774" s="5" t="s">
        <v>402</v>
      </c>
      <c r="G774" s="5"/>
      <c r="H774" s="5"/>
    </row>
    <row r="775" spans="2:8">
      <c r="B775" s="5" t="s">
        <v>1235</v>
      </c>
      <c r="C775" s="5" t="s">
        <v>5230</v>
      </c>
      <c r="D775" s="5" t="s">
        <v>4555</v>
      </c>
      <c r="E775" s="656" t="s">
        <v>5237</v>
      </c>
      <c r="F775" s="5" t="s">
        <v>402</v>
      </c>
      <c r="G775" s="5"/>
      <c r="H775" s="5"/>
    </row>
    <row r="776" spans="2:8">
      <c r="B776" s="5" t="s">
        <v>1235</v>
      </c>
      <c r="C776" s="5" t="s">
        <v>5230</v>
      </c>
      <c r="D776" s="5" t="s">
        <v>4922</v>
      </c>
      <c r="E776" s="5" t="s">
        <v>5238</v>
      </c>
      <c r="F776" s="5">
        <v>1</v>
      </c>
      <c r="G776" s="5" t="s">
        <v>4673</v>
      </c>
      <c r="H776" s="661" t="s">
        <v>435</v>
      </c>
    </row>
    <row r="777" spans="2:8">
      <c r="B777" s="5" t="s">
        <v>1235</v>
      </c>
      <c r="C777" s="5" t="s">
        <v>5230</v>
      </c>
      <c r="D777" s="5" t="s">
        <v>4922</v>
      </c>
      <c r="E777" s="5" t="s">
        <v>5219</v>
      </c>
      <c r="F777" s="5">
        <v>1</v>
      </c>
      <c r="G777" s="5" t="s">
        <v>4559</v>
      </c>
      <c r="H777" s="661" t="s">
        <v>435</v>
      </c>
    </row>
    <row r="778" spans="2:8">
      <c r="B778" s="5" t="s">
        <v>1235</v>
      </c>
      <c r="C778" s="5" t="s">
        <v>5230</v>
      </c>
      <c r="D778" s="5" t="s">
        <v>4922</v>
      </c>
      <c r="E778" s="5" t="s">
        <v>5239</v>
      </c>
      <c r="F778" s="5">
        <v>1</v>
      </c>
      <c r="G778" s="5" t="s">
        <v>4559</v>
      </c>
      <c r="H778" s="661" t="s">
        <v>435</v>
      </c>
    </row>
    <row r="779" spans="2:8">
      <c r="B779" s="5" t="s">
        <v>3</v>
      </c>
      <c r="C779" s="5" t="s">
        <v>398</v>
      </c>
      <c r="D779" s="5" t="s">
        <v>4555</v>
      </c>
      <c r="E779" s="5" t="s">
        <v>402</v>
      </c>
      <c r="F779" s="5" t="s">
        <v>5240</v>
      </c>
      <c r="G779" s="5"/>
      <c r="H779" s="5"/>
    </row>
    <row r="780" spans="2:8">
      <c r="B780" s="5" t="s">
        <v>3</v>
      </c>
      <c r="C780" s="5" t="s">
        <v>398</v>
      </c>
      <c r="D780" s="5" t="s">
        <v>4922</v>
      </c>
      <c r="E780" s="5" t="s">
        <v>402</v>
      </c>
      <c r="F780" s="5" t="s">
        <v>402</v>
      </c>
      <c r="G780" s="5" t="s">
        <v>402</v>
      </c>
      <c r="H780" s="661" t="s">
        <v>402</v>
      </c>
    </row>
    <row r="781" spans="2:8">
      <c r="B781" s="5" t="s">
        <v>3</v>
      </c>
      <c r="C781" s="5" t="s">
        <v>403</v>
      </c>
      <c r="D781" s="5" t="s">
        <v>4555</v>
      </c>
      <c r="E781" s="5" t="s">
        <v>402</v>
      </c>
      <c r="F781" s="5" t="s">
        <v>402</v>
      </c>
      <c r="G781" s="5" t="s">
        <v>402</v>
      </c>
      <c r="H781" s="661" t="s">
        <v>402</v>
      </c>
    </row>
    <row r="782" spans="2:8">
      <c r="B782" s="5" t="s">
        <v>3</v>
      </c>
      <c r="C782" s="5" t="s">
        <v>403</v>
      </c>
      <c r="D782" s="5" t="s">
        <v>4922</v>
      </c>
      <c r="E782" s="5" t="s">
        <v>402</v>
      </c>
      <c r="F782" s="5" t="s">
        <v>402</v>
      </c>
      <c r="G782" s="5" t="s">
        <v>402</v>
      </c>
      <c r="H782" s="661" t="s">
        <v>402</v>
      </c>
    </row>
    <row r="783" spans="2:8">
      <c r="B783" s="5" t="s">
        <v>3</v>
      </c>
      <c r="C783" s="5" t="s">
        <v>407</v>
      </c>
      <c r="D783" s="5" t="s">
        <v>4555</v>
      </c>
      <c r="E783" s="5" t="s">
        <v>402</v>
      </c>
      <c r="F783" s="5" t="s">
        <v>402</v>
      </c>
      <c r="G783" s="5" t="s">
        <v>402</v>
      </c>
      <c r="H783" s="661" t="s">
        <v>402</v>
      </c>
    </row>
    <row r="784" spans="2:8">
      <c r="B784" s="5" t="s">
        <v>3</v>
      </c>
      <c r="C784" s="5" t="s">
        <v>407</v>
      </c>
      <c r="D784" s="5" t="s">
        <v>4922</v>
      </c>
      <c r="E784" s="5" t="s">
        <v>402</v>
      </c>
      <c r="F784" s="5" t="s">
        <v>402</v>
      </c>
      <c r="G784" s="5" t="s">
        <v>402</v>
      </c>
      <c r="H784" s="661" t="s">
        <v>402</v>
      </c>
    </row>
    <row r="785" spans="2:8" ht="29">
      <c r="B785" s="6" t="s">
        <v>1083</v>
      </c>
      <c r="C785" s="5" t="s">
        <v>478</v>
      </c>
      <c r="D785" s="5" t="s">
        <v>4922</v>
      </c>
      <c r="E785" s="120" t="s">
        <v>5241</v>
      </c>
      <c r="F785" s="5">
        <v>5</v>
      </c>
      <c r="G785" s="5" t="s">
        <v>5242</v>
      </c>
      <c r="H785" s="5" t="s">
        <v>120</v>
      </c>
    </row>
    <row r="786" spans="2:8" ht="29">
      <c r="B786" s="6" t="s">
        <v>1083</v>
      </c>
      <c r="C786" s="5" t="s">
        <v>478</v>
      </c>
      <c r="D786" s="5" t="s">
        <v>4922</v>
      </c>
      <c r="E786" s="662" t="s">
        <v>5243</v>
      </c>
      <c r="F786" s="5">
        <v>1</v>
      </c>
      <c r="G786" s="6" t="s">
        <v>5244</v>
      </c>
      <c r="H786" s="5" t="s">
        <v>120</v>
      </c>
    </row>
    <row r="787" spans="2:8" ht="29">
      <c r="B787" s="6" t="s">
        <v>1083</v>
      </c>
      <c r="C787" s="5" t="s">
        <v>478</v>
      </c>
      <c r="D787" s="5" t="s">
        <v>4922</v>
      </c>
      <c r="E787" s="6" t="s">
        <v>5215</v>
      </c>
      <c r="F787" s="5">
        <v>1</v>
      </c>
      <c r="G787" s="5" t="s">
        <v>5242</v>
      </c>
      <c r="H787" s="5" t="s">
        <v>120</v>
      </c>
    </row>
    <row r="788" spans="2:8" ht="29">
      <c r="B788" s="6" t="s">
        <v>1083</v>
      </c>
      <c r="C788" s="5" t="s">
        <v>478</v>
      </c>
      <c r="D788" s="5" t="s">
        <v>4922</v>
      </c>
      <c r="E788" s="5" t="s">
        <v>5245</v>
      </c>
      <c r="F788" s="5">
        <v>50</v>
      </c>
      <c r="G788" s="5" t="s">
        <v>5242</v>
      </c>
      <c r="H788" s="5" t="s">
        <v>120</v>
      </c>
    </row>
    <row r="789" spans="2:8" ht="29">
      <c r="B789" s="6" t="s">
        <v>1083</v>
      </c>
      <c r="C789" s="5" t="s">
        <v>478</v>
      </c>
      <c r="D789" s="5" t="s">
        <v>4922</v>
      </c>
      <c r="E789" s="5" t="s">
        <v>4923</v>
      </c>
      <c r="F789" s="5">
        <v>1</v>
      </c>
      <c r="G789" s="6" t="s">
        <v>5244</v>
      </c>
      <c r="H789" s="5" t="s">
        <v>120</v>
      </c>
    </row>
    <row r="790" spans="2:8" ht="29">
      <c r="B790" s="6" t="s">
        <v>1083</v>
      </c>
      <c r="C790" s="5" t="s">
        <v>478</v>
      </c>
      <c r="D790" s="5" t="s">
        <v>4922</v>
      </c>
      <c r="E790" s="5" t="s">
        <v>5246</v>
      </c>
      <c r="F790" s="5">
        <v>1</v>
      </c>
      <c r="G790" s="6" t="s">
        <v>5244</v>
      </c>
      <c r="H790" s="5" t="s">
        <v>120</v>
      </c>
    </row>
    <row r="791" spans="2:8">
      <c r="B791" s="5" t="s">
        <v>1438</v>
      </c>
      <c r="C791" s="5" t="s">
        <v>5247</v>
      </c>
      <c r="D791" s="5" t="s">
        <v>4555</v>
      </c>
      <c r="E791" s="656" t="s">
        <v>5248</v>
      </c>
      <c r="F791" s="5">
        <v>136</v>
      </c>
      <c r="G791" s="5" t="s">
        <v>4559</v>
      </c>
      <c r="H791" s="5" t="s">
        <v>5249</v>
      </c>
    </row>
    <row r="792" spans="2:8">
      <c r="B792" s="5" t="s">
        <v>1438</v>
      </c>
      <c r="C792" s="5" t="s">
        <v>5247</v>
      </c>
      <c r="D792" s="5" t="s">
        <v>4555</v>
      </c>
      <c r="E792" s="656" t="s">
        <v>5250</v>
      </c>
      <c r="F792" s="5">
        <v>50</v>
      </c>
      <c r="G792" s="5" t="s">
        <v>4559</v>
      </c>
      <c r="H792" s="5" t="s">
        <v>5249</v>
      </c>
    </row>
    <row r="793" spans="2:8">
      <c r="B793" s="5" t="s">
        <v>1438</v>
      </c>
      <c r="C793" s="5" t="s">
        <v>5247</v>
      </c>
      <c r="D793" s="5" t="s">
        <v>4555</v>
      </c>
      <c r="E793" s="656" t="s">
        <v>5251</v>
      </c>
      <c r="F793" s="5">
        <v>17</v>
      </c>
      <c r="G793" s="5" t="s">
        <v>4559</v>
      </c>
      <c r="H793" s="5" t="s">
        <v>5249</v>
      </c>
    </row>
    <row r="794" spans="2:8">
      <c r="B794" s="5" t="s">
        <v>1438</v>
      </c>
      <c r="C794" s="5" t="s">
        <v>5247</v>
      </c>
      <c r="D794" s="5" t="s">
        <v>4555</v>
      </c>
      <c r="E794" s="656" t="s">
        <v>5252</v>
      </c>
      <c r="F794" s="5">
        <v>82</v>
      </c>
      <c r="G794" s="5" t="s">
        <v>4559</v>
      </c>
      <c r="H794" s="5" t="s">
        <v>5249</v>
      </c>
    </row>
    <row r="795" spans="2:8">
      <c r="B795" s="5" t="s">
        <v>1438</v>
      </c>
      <c r="C795" s="5" t="s">
        <v>5247</v>
      </c>
      <c r="D795" s="5" t="s">
        <v>4555</v>
      </c>
      <c r="E795" s="656" t="s">
        <v>5253</v>
      </c>
      <c r="F795" s="5">
        <v>66</v>
      </c>
      <c r="G795" s="5" t="s">
        <v>4559</v>
      </c>
      <c r="H795" s="5" t="s">
        <v>5249</v>
      </c>
    </row>
    <row r="796" spans="2:8">
      <c r="B796" s="5" t="s">
        <v>1438</v>
      </c>
      <c r="C796" s="5" t="s">
        <v>5247</v>
      </c>
      <c r="D796" s="5" t="s">
        <v>4555</v>
      </c>
      <c r="E796" s="656" t="s">
        <v>5254</v>
      </c>
      <c r="F796" s="5">
        <v>11</v>
      </c>
      <c r="G796" s="5" t="s">
        <v>4559</v>
      </c>
      <c r="H796" s="5" t="s">
        <v>5249</v>
      </c>
    </row>
    <row r="797" spans="2:8">
      <c r="B797" s="5" t="s">
        <v>1438</v>
      </c>
      <c r="C797" s="5" t="s">
        <v>5247</v>
      </c>
      <c r="D797" s="5" t="s">
        <v>4555</v>
      </c>
      <c r="E797" s="656" t="s">
        <v>5255</v>
      </c>
      <c r="F797" s="5">
        <v>13</v>
      </c>
      <c r="G797" s="5" t="s">
        <v>4559</v>
      </c>
      <c r="H797" s="5" t="s">
        <v>5249</v>
      </c>
    </row>
    <row r="798" spans="2:8">
      <c r="B798" s="5" t="s">
        <v>1438</v>
      </c>
      <c r="C798" s="5" t="s">
        <v>5247</v>
      </c>
      <c r="D798" s="5" t="s">
        <v>4555</v>
      </c>
      <c r="E798" s="656" t="s">
        <v>5256</v>
      </c>
      <c r="F798" s="5">
        <v>4</v>
      </c>
      <c r="G798" s="5" t="s">
        <v>4559</v>
      </c>
      <c r="H798" s="5" t="s">
        <v>5249</v>
      </c>
    </row>
    <row r="799" spans="2:8">
      <c r="B799" s="5" t="s">
        <v>1438</v>
      </c>
      <c r="C799" s="5" t="s">
        <v>5247</v>
      </c>
      <c r="D799" s="5" t="s">
        <v>4555</v>
      </c>
      <c r="E799" s="656" t="s">
        <v>5257</v>
      </c>
      <c r="F799" s="5">
        <v>3</v>
      </c>
      <c r="G799" s="5" t="s">
        <v>4559</v>
      </c>
      <c r="H799" s="5" t="s">
        <v>5249</v>
      </c>
    </row>
    <row r="800" spans="2:8">
      <c r="B800" s="5" t="s">
        <v>1438</v>
      </c>
      <c r="C800" s="5" t="s">
        <v>5247</v>
      </c>
      <c r="D800" s="5" t="s">
        <v>4555</v>
      </c>
      <c r="E800" s="656" t="s">
        <v>5258</v>
      </c>
      <c r="F800" s="5">
        <v>1</v>
      </c>
      <c r="G800" s="5" t="s">
        <v>4559</v>
      </c>
      <c r="H800" s="5" t="s">
        <v>5249</v>
      </c>
    </row>
    <row r="801" spans="2:8">
      <c r="B801" s="5" t="s">
        <v>1438</v>
      </c>
      <c r="C801" s="5" t="s">
        <v>5247</v>
      </c>
      <c r="D801" s="5" t="s">
        <v>4555</v>
      </c>
      <c r="E801" s="656" t="s">
        <v>5259</v>
      </c>
      <c r="F801" s="5">
        <v>9</v>
      </c>
      <c r="G801" s="5" t="s">
        <v>4559</v>
      </c>
      <c r="H801" s="5" t="s">
        <v>5249</v>
      </c>
    </row>
    <row r="802" spans="2:8">
      <c r="B802" s="5" t="s">
        <v>1438</v>
      </c>
      <c r="C802" s="5" t="s">
        <v>5247</v>
      </c>
      <c r="D802" s="5" t="s">
        <v>4555</v>
      </c>
      <c r="E802" s="656" t="s">
        <v>5260</v>
      </c>
      <c r="F802" s="5">
        <v>26</v>
      </c>
      <c r="G802" s="5" t="s">
        <v>4559</v>
      </c>
      <c r="H802" s="5" t="s">
        <v>5249</v>
      </c>
    </row>
    <row r="803" spans="2:8">
      <c r="B803" s="5" t="s">
        <v>1438</v>
      </c>
      <c r="C803" s="5" t="s">
        <v>5247</v>
      </c>
      <c r="D803" s="5" t="s">
        <v>4555</v>
      </c>
      <c r="E803" s="656" t="s">
        <v>5261</v>
      </c>
      <c r="F803" s="5">
        <v>19</v>
      </c>
      <c r="G803" s="5" t="s">
        <v>4559</v>
      </c>
      <c r="H803" s="5" t="s">
        <v>5249</v>
      </c>
    </row>
    <row r="804" spans="2:8">
      <c r="B804" s="5" t="s">
        <v>1438</v>
      </c>
      <c r="C804" s="5" t="s">
        <v>5247</v>
      </c>
      <c r="D804" s="5" t="s">
        <v>4555</v>
      </c>
      <c r="E804" s="656" t="s">
        <v>5262</v>
      </c>
      <c r="F804" s="5">
        <v>3</v>
      </c>
      <c r="G804" s="5" t="s">
        <v>4559</v>
      </c>
      <c r="H804" s="5" t="s">
        <v>5249</v>
      </c>
    </row>
    <row r="805" spans="2:8">
      <c r="B805" s="5" t="s">
        <v>1438</v>
      </c>
      <c r="C805" s="5" t="s">
        <v>5247</v>
      </c>
      <c r="D805" s="5" t="s">
        <v>4555</v>
      </c>
      <c r="E805" s="656" t="s">
        <v>5263</v>
      </c>
      <c r="F805" s="5">
        <v>5</v>
      </c>
      <c r="G805" s="5" t="s">
        <v>4559</v>
      </c>
      <c r="H805" s="5" t="s">
        <v>5249</v>
      </c>
    </row>
    <row r="806" spans="2:8">
      <c r="B806" s="5" t="s">
        <v>1438</v>
      </c>
      <c r="C806" s="5" t="s">
        <v>5247</v>
      </c>
      <c r="D806" s="5" t="s">
        <v>4555</v>
      </c>
      <c r="E806" s="656" t="s">
        <v>5264</v>
      </c>
      <c r="F806" s="5">
        <v>4</v>
      </c>
      <c r="G806" s="5" t="s">
        <v>4559</v>
      </c>
      <c r="H806" s="5" t="s">
        <v>5249</v>
      </c>
    </row>
    <row r="807" spans="2:8">
      <c r="B807" s="5" t="s">
        <v>1438</v>
      </c>
      <c r="C807" s="5" t="s">
        <v>5247</v>
      </c>
      <c r="D807" s="5" t="s">
        <v>4555</v>
      </c>
      <c r="E807" s="656" t="s">
        <v>5265</v>
      </c>
      <c r="F807" s="5">
        <v>9</v>
      </c>
      <c r="G807" s="5" t="s">
        <v>4559</v>
      </c>
      <c r="H807" s="5" t="s">
        <v>5249</v>
      </c>
    </row>
    <row r="808" spans="2:8">
      <c r="B808" s="5" t="s">
        <v>1438</v>
      </c>
      <c r="C808" s="5" t="s">
        <v>5247</v>
      </c>
      <c r="D808" s="5" t="s">
        <v>4555</v>
      </c>
      <c r="E808" s="656" t="s">
        <v>4816</v>
      </c>
      <c r="F808" s="5">
        <v>12</v>
      </c>
      <c r="G808" s="5" t="s">
        <v>4559</v>
      </c>
      <c r="H808" s="5" t="s">
        <v>5249</v>
      </c>
    </row>
    <row r="809" spans="2:8">
      <c r="B809" s="5" t="s">
        <v>1438</v>
      </c>
      <c r="C809" s="5" t="s">
        <v>5247</v>
      </c>
      <c r="D809" s="5" t="s">
        <v>4555</v>
      </c>
      <c r="E809" s="656" t="s">
        <v>5266</v>
      </c>
      <c r="F809" s="5">
        <v>6</v>
      </c>
      <c r="G809" s="5" t="s">
        <v>402</v>
      </c>
      <c r="H809" s="5" t="s">
        <v>402</v>
      </c>
    </row>
    <row r="810" spans="2:8">
      <c r="B810" s="5" t="s">
        <v>1438</v>
      </c>
      <c r="C810" s="5" t="s">
        <v>5247</v>
      </c>
      <c r="D810" s="5" t="s">
        <v>4555</v>
      </c>
      <c r="E810" s="656" t="s">
        <v>4711</v>
      </c>
      <c r="F810" s="5">
        <v>1</v>
      </c>
      <c r="G810" s="5" t="s">
        <v>4559</v>
      </c>
      <c r="H810" s="5" t="s">
        <v>5249</v>
      </c>
    </row>
    <row r="811" spans="2:8">
      <c r="B811" s="5" t="s">
        <v>1438</v>
      </c>
      <c r="C811" s="5" t="s">
        <v>5247</v>
      </c>
      <c r="D811" s="5" t="s">
        <v>4555</v>
      </c>
      <c r="E811" s="656" t="s">
        <v>5267</v>
      </c>
      <c r="F811" s="5">
        <v>11</v>
      </c>
      <c r="G811" s="5" t="s">
        <v>4559</v>
      </c>
      <c r="H811" s="5" t="s">
        <v>5249</v>
      </c>
    </row>
    <row r="812" spans="2:8">
      <c r="B812" s="5" t="s">
        <v>1438</v>
      </c>
      <c r="C812" s="5" t="s">
        <v>5247</v>
      </c>
      <c r="D812" s="5" t="s">
        <v>4555</v>
      </c>
      <c r="E812" s="656" t="s">
        <v>4665</v>
      </c>
      <c r="F812" s="5">
        <v>5</v>
      </c>
      <c r="G812" s="5" t="s">
        <v>4559</v>
      </c>
      <c r="H812" s="5" t="s">
        <v>5249</v>
      </c>
    </row>
    <row r="813" spans="2:8">
      <c r="B813" s="5" t="s">
        <v>1438</v>
      </c>
      <c r="C813" s="5" t="s">
        <v>5247</v>
      </c>
      <c r="D813" s="5" t="s">
        <v>4555</v>
      </c>
      <c r="E813" s="656" t="s">
        <v>5268</v>
      </c>
      <c r="F813" s="5">
        <v>2</v>
      </c>
      <c r="G813" s="5" t="s">
        <v>402</v>
      </c>
      <c r="H813" s="5" t="s">
        <v>402</v>
      </c>
    </row>
    <row r="814" spans="2:8">
      <c r="B814" s="5" t="s">
        <v>1438</v>
      </c>
      <c r="C814" s="5" t="s">
        <v>5247</v>
      </c>
      <c r="D814" s="5" t="s">
        <v>4555</v>
      </c>
      <c r="E814" s="656" t="s">
        <v>5269</v>
      </c>
      <c r="F814" s="5">
        <v>1</v>
      </c>
      <c r="G814" s="5" t="s">
        <v>4559</v>
      </c>
      <c r="H814" s="5" t="s">
        <v>5249</v>
      </c>
    </row>
    <row r="815" spans="2:8">
      <c r="B815" s="5" t="s">
        <v>1438</v>
      </c>
      <c r="C815" s="5" t="s">
        <v>5247</v>
      </c>
      <c r="D815" s="5" t="s">
        <v>4922</v>
      </c>
      <c r="E815" s="663" t="s">
        <v>5270</v>
      </c>
      <c r="F815" s="5">
        <v>2</v>
      </c>
      <c r="G815" s="5" t="s">
        <v>4559</v>
      </c>
      <c r="H815" s="5" t="s">
        <v>5249</v>
      </c>
    </row>
    <row r="816" spans="2:8">
      <c r="B816" s="5" t="s">
        <v>1438</v>
      </c>
      <c r="C816" s="5" t="s">
        <v>5247</v>
      </c>
      <c r="D816" s="5" t="s">
        <v>4922</v>
      </c>
      <c r="E816" s="663" t="s">
        <v>5271</v>
      </c>
      <c r="F816" s="5">
        <v>1</v>
      </c>
      <c r="G816" s="5" t="s">
        <v>4559</v>
      </c>
      <c r="H816" s="5" t="s">
        <v>5249</v>
      </c>
    </row>
    <row r="817" spans="2:8">
      <c r="B817" s="5" t="s">
        <v>1438</v>
      </c>
      <c r="C817" s="5" t="s">
        <v>5247</v>
      </c>
      <c r="D817" s="5" t="s">
        <v>4922</v>
      </c>
      <c r="E817" s="663" t="s">
        <v>4923</v>
      </c>
      <c r="F817" s="5">
        <v>1</v>
      </c>
      <c r="G817" s="5" t="s">
        <v>4559</v>
      </c>
      <c r="H817" s="5" t="s">
        <v>5249</v>
      </c>
    </row>
    <row r="818" spans="2:8">
      <c r="B818" s="5" t="s">
        <v>1438</v>
      </c>
      <c r="C818" s="5" t="s">
        <v>5247</v>
      </c>
      <c r="D818" s="5" t="s">
        <v>4922</v>
      </c>
      <c r="E818" s="664" t="s">
        <v>5272</v>
      </c>
      <c r="F818" s="5">
        <v>2</v>
      </c>
      <c r="G818" s="5" t="s">
        <v>4559</v>
      </c>
      <c r="H818" s="5" t="s">
        <v>5249</v>
      </c>
    </row>
    <row r="819" spans="2:8">
      <c r="B819" s="5" t="s">
        <v>1438</v>
      </c>
      <c r="C819" s="5" t="s">
        <v>5247</v>
      </c>
      <c r="D819" s="5" t="s">
        <v>4922</v>
      </c>
      <c r="E819" s="663" t="s">
        <v>5273</v>
      </c>
      <c r="F819" s="5">
        <v>1</v>
      </c>
      <c r="G819" s="5" t="s">
        <v>4559</v>
      </c>
      <c r="H819" s="5" t="s">
        <v>5249</v>
      </c>
    </row>
    <row r="820" spans="2:8">
      <c r="B820" s="5" t="s">
        <v>1438</v>
      </c>
      <c r="C820" s="5" t="s">
        <v>5247</v>
      </c>
      <c r="D820" s="5" t="s">
        <v>4922</v>
      </c>
      <c r="E820" s="663" t="s">
        <v>5274</v>
      </c>
      <c r="F820" s="5">
        <v>20</v>
      </c>
      <c r="G820" s="5" t="s">
        <v>4559</v>
      </c>
      <c r="H820" s="5" t="s">
        <v>5249</v>
      </c>
    </row>
    <row r="821" spans="2:8">
      <c r="B821" s="5" t="s">
        <v>1438</v>
      </c>
      <c r="C821" s="5" t="s">
        <v>5247</v>
      </c>
      <c r="D821" s="5" t="s">
        <v>4922</v>
      </c>
      <c r="E821" s="665" t="s">
        <v>5275</v>
      </c>
      <c r="F821" s="5">
        <v>5</v>
      </c>
      <c r="G821" s="5" t="s">
        <v>4559</v>
      </c>
      <c r="H821" s="5" t="s">
        <v>5249</v>
      </c>
    </row>
    <row r="822" spans="2:8">
      <c r="B822" s="5" t="s">
        <v>1438</v>
      </c>
      <c r="C822" s="5" t="s">
        <v>5247</v>
      </c>
      <c r="D822" s="5" t="s">
        <v>4922</v>
      </c>
      <c r="E822" s="663" t="s">
        <v>5276</v>
      </c>
      <c r="F822" s="5">
        <v>1</v>
      </c>
      <c r="G822" s="5" t="s">
        <v>4559</v>
      </c>
      <c r="H822" s="5" t="s">
        <v>5249</v>
      </c>
    </row>
    <row r="823" spans="2:8">
      <c r="B823" s="5" t="s">
        <v>1438</v>
      </c>
      <c r="C823" s="5" t="s">
        <v>5247</v>
      </c>
      <c r="D823" s="5" t="s">
        <v>4922</v>
      </c>
      <c r="E823" s="663" t="s">
        <v>5277</v>
      </c>
      <c r="F823" s="5">
        <v>1</v>
      </c>
      <c r="G823" s="5" t="s">
        <v>4559</v>
      </c>
      <c r="H823" s="5" t="s">
        <v>5249</v>
      </c>
    </row>
    <row r="824" spans="2:8">
      <c r="B824" s="5" t="s">
        <v>1438</v>
      </c>
      <c r="C824" s="5" t="s">
        <v>5247</v>
      </c>
      <c r="D824" s="5" t="s">
        <v>4922</v>
      </c>
      <c r="E824" s="656" t="s">
        <v>5278</v>
      </c>
      <c r="F824" s="5">
        <v>5</v>
      </c>
      <c r="G824" s="5" t="s">
        <v>4559</v>
      </c>
      <c r="H824" s="5" t="s">
        <v>5249</v>
      </c>
    </row>
    <row r="825" spans="2:8">
      <c r="B825" s="5" t="s">
        <v>1438</v>
      </c>
      <c r="C825" s="5" t="s">
        <v>5247</v>
      </c>
      <c r="D825" s="5" t="s">
        <v>4922</v>
      </c>
      <c r="E825" s="664" t="s">
        <v>5279</v>
      </c>
      <c r="F825" s="5">
        <v>29</v>
      </c>
      <c r="G825" s="5" t="s">
        <v>4559</v>
      </c>
      <c r="H825" s="5" t="s">
        <v>5249</v>
      </c>
    </row>
    <row r="826" spans="2:8">
      <c r="B826" s="5" t="s">
        <v>1438</v>
      </c>
      <c r="C826" s="5" t="s">
        <v>5247</v>
      </c>
      <c r="D826" s="5" t="s">
        <v>4922</v>
      </c>
      <c r="E826" s="663" t="s">
        <v>5280</v>
      </c>
      <c r="F826" s="5">
        <v>3</v>
      </c>
      <c r="G826" s="5" t="s">
        <v>4559</v>
      </c>
      <c r="H826" s="5" t="s">
        <v>5249</v>
      </c>
    </row>
    <row r="827" spans="2:8">
      <c r="B827" s="5" t="s">
        <v>1438</v>
      </c>
      <c r="C827" s="5" t="s">
        <v>5247</v>
      </c>
      <c r="D827" s="5" t="s">
        <v>4922</v>
      </c>
      <c r="E827" s="665" t="s">
        <v>5082</v>
      </c>
      <c r="F827" s="5">
        <v>36</v>
      </c>
      <c r="G827" s="5" t="s">
        <v>4559</v>
      </c>
      <c r="H827" s="5" t="s">
        <v>5249</v>
      </c>
    </row>
    <row r="828" spans="2:8">
      <c r="B828" s="5" t="s">
        <v>1438</v>
      </c>
      <c r="C828" s="5" t="s">
        <v>5247</v>
      </c>
      <c r="D828" s="5" t="s">
        <v>4922</v>
      </c>
      <c r="E828" s="665" t="s">
        <v>5281</v>
      </c>
      <c r="F828" s="5">
        <v>1</v>
      </c>
      <c r="G828" s="5" t="s">
        <v>4559</v>
      </c>
      <c r="H828" s="5" t="s">
        <v>5249</v>
      </c>
    </row>
    <row r="829" spans="2:8">
      <c r="B829" s="5" t="s">
        <v>1438</v>
      </c>
      <c r="C829" s="5" t="s">
        <v>5247</v>
      </c>
      <c r="D829" s="5" t="s">
        <v>4922</v>
      </c>
      <c r="E829" s="665" t="s">
        <v>5282</v>
      </c>
      <c r="F829" s="5">
        <v>103</v>
      </c>
      <c r="G829" s="5" t="s">
        <v>4559</v>
      </c>
      <c r="H829" s="5" t="s">
        <v>5249</v>
      </c>
    </row>
    <row r="830" spans="2:8">
      <c r="B830" s="5" t="s">
        <v>1438</v>
      </c>
      <c r="C830" s="5" t="s">
        <v>5247</v>
      </c>
      <c r="D830" s="5" t="s">
        <v>4922</v>
      </c>
      <c r="E830" s="663" t="s">
        <v>5283</v>
      </c>
      <c r="F830" s="5">
        <v>17</v>
      </c>
      <c r="G830" s="5" t="s">
        <v>4559</v>
      </c>
      <c r="H830" s="5" t="s">
        <v>5249</v>
      </c>
    </row>
    <row r="831" spans="2:8">
      <c r="B831" s="5" t="s">
        <v>1438</v>
      </c>
      <c r="C831" s="5" t="s">
        <v>5247</v>
      </c>
      <c r="D831" s="5" t="s">
        <v>4922</v>
      </c>
      <c r="E831" s="666" t="s">
        <v>5284</v>
      </c>
      <c r="F831" s="5">
        <v>10</v>
      </c>
      <c r="G831" s="5" t="s">
        <v>4559</v>
      </c>
      <c r="H831" s="5" t="s">
        <v>5249</v>
      </c>
    </row>
    <row r="832" spans="2:8">
      <c r="B832" s="5" t="s">
        <v>1438</v>
      </c>
      <c r="C832" s="5" t="s">
        <v>5247</v>
      </c>
      <c r="D832" s="5" t="s">
        <v>4922</v>
      </c>
      <c r="E832" s="663" t="s">
        <v>5285</v>
      </c>
      <c r="F832" s="5">
        <v>1</v>
      </c>
      <c r="G832" s="5" t="s">
        <v>4559</v>
      </c>
      <c r="H832" s="5" t="s">
        <v>5249</v>
      </c>
    </row>
    <row r="833" spans="2:8">
      <c r="B833" s="5" t="s">
        <v>1438</v>
      </c>
      <c r="C833" s="5" t="s">
        <v>5247</v>
      </c>
      <c r="D833" s="5" t="s">
        <v>4922</v>
      </c>
      <c r="E833" s="663" t="s">
        <v>5286</v>
      </c>
      <c r="F833" s="5">
        <v>2</v>
      </c>
      <c r="G833" s="5" t="s">
        <v>4559</v>
      </c>
      <c r="H833" s="5" t="s">
        <v>5249</v>
      </c>
    </row>
    <row r="834" spans="2:8">
      <c r="B834" s="5" t="s">
        <v>1438</v>
      </c>
      <c r="C834" s="5" t="s">
        <v>5247</v>
      </c>
      <c r="D834" s="5" t="s">
        <v>4922</v>
      </c>
      <c r="E834" s="663" t="s">
        <v>5287</v>
      </c>
      <c r="F834" s="5">
        <v>3</v>
      </c>
      <c r="G834" s="5" t="s">
        <v>4559</v>
      </c>
      <c r="H834" s="5" t="s">
        <v>5249</v>
      </c>
    </row>
    <row r="835" spans="2:8">
      <c r="B835" s="5" t="s">
        <v>1438</v>
      </c>
      <c r="C835" s="5" t="s">
        <v>5247</v>
      </c>
      <c r="D835" s="5" t="s">
        <v>4922</v>
      </c>
      <c r="E835" s="663" t="s">
        <v>5288</v>
      </c>
      <c r="F835" s="5">
        <v>12</v>
      </c>
      <c r="G835" s="5" t="s">
        <v>4559</v>
      </c>
      <c r="H835" s="5" t="s">
        <v>5249</v>
      </c>
    </row>
    <row r="836" spans="2:8">
      <c r="B836" s="5" t="s">
        <v>1438</v>
      </c>
      <c r="C836" s="5" t="s">
        <v>5247</v>
      </c>
      <c r="D836" s="5" t="s">
        <v>4922</v>
      </c>
      <c r="E836" s="664" t="s">
        <v>5289</v>
      </c>
      <c r="F836" s="5">
        <v>1</v>
      </c>
      <c r="G836" s="5" t="s">
        <v>4559</v>
      </c>
      <c r="H836" s="5" t="s">
        <v>5249</v>
      </c>
    </row>
    <row r="837" spans="2:8">
      <c r="B837" s="5" t="s">
        <v>1438</v>
      </c>
      <c r="C837" s="5" t="s">
        <v>5247</v>
      </c>
      <c r="D837" s="5" t="s">
        <v>4922</v>
      </c>
      <c r="E837" s="667" t="s">
        <v>5290</v>
      </c>
      <c r="F837" s="5">
        <v>6</v>
      </c>
      <c r="G837" s="5" t="s">
        <v>4559</v>
      </c>
      <c r="H837" s="5" t="s">
        <v>4629</v>
      </c>
    </row>
    <row r="838" spans="2:8">
      <c r="B838" s="5" t="s">
        <v>1438</v>
      </c>
      <c r="C838" s="5" t="s">
        <v>5247</v>
      </c>
      <c r="D838" s="5" t="s">
        <v>4922</v>
      </c>
      <c r="E838" s="663" t="s">
        <v>5291</v>
      </c>
      <c r="F838" s="5">
        <v>3</v>
      </c>
      <c r="G838" s="5" t="s">
        <v>4559</v>
      </c>
      <c r="H838" s="5" t="s">
        <v>5249</v>
      </c>
    </row>
    <row r="839" spans="2:8">
      <c r="B839" s="5" t="s">
        <v>1438</v>
      </c>
      <c r="C839" s="5" t="s">
        <v>5247</v>
      </c>
      <c r="D839" s="5" t="s">
        <v>4922</v>
      </c>
      <c r="E839" s="656" t="s">
        <v>5215</v>
      </c>
      <c r="F839" s="5">
        <v>48</v>
      </c>
      <c r="G839" s="5" t="s">
        <v>4559</v>
      </c>
      <c r="H839" s="5" t="s">
        <v>5249</v>
      </c>
    </row>
    <row r="840" spans="2:8">
      <c r="B840" s="5" t="s">
        <v>1438</v>
      </c>
      <c r="C840" s="5" t="s">
        <v>5247</v>
      </c>
      <c r="D840" s="5" t="s">
        <v>4922</v>
      </c>
      <c r="E840" s="663" t="s">
        <v>5292</v>
      </c>
      <c r="F840" s="5">
        <v>2</v>
      </c>
      <c r="G840" s="5" t="s">
        <v>4559</v>
      </c>
      <c r="H840" s="5" t="s">
        <v>5249</v>
      </c>
    </row>
    <row r="841" spans="2:8">
      <c r="B841" s="5" t="s">
        <v>1438</v>
      </c>
      <c r="C841" s="5" t="s">
        <v>5247</v>
      </c>
      <c r="D841" s="5" t="s">
        <v>4922</v>
      </c>
      <c r="E841" s="656" t="s">
        <v>5293</v>
      </c>
      <c r="F841" s="5">
        <v>1</v>
      </c>
      <c r="G841" s="5" t="s">
        <v>5294</v>
      </c>
      <c r="H841" s="5" t="s">
        <v>5249</v>
      </c>
    </row>
    <row r="842" spans="2:8">
      <c r="B842" s="5" t="s">
        <v>1438</v>
      </c>
      <c r="C842" s="5" t="s">
        <v>5247</v>
      </c>
      <c r="D842" s="5" t="s">
        <v>4922</v>
      </c>
      <c r="E842" s="665" t="s">
        <v>5295</v>
      </c>
      <c r="F842" s="5">
        <v>9</v>
      </c>
      <c r="G842" s="5" t="s">
        <v>4559</v>
      </c>
      <c r="H842" s="5" t="s">
        <v>5249</v>
      </c>
    </row>
    <row r="843" spans="2:8">
      <c r="B843" s="5" t="s">
        <v>1438</v>
      </c>
      <c r="C843" s="5" t="s">
        <v>5247</v>
      </c>
      <c r="D843" s="5" t="s">
        <v>4922</v>
      </c>
      <c r="E843" s="663" t="s">
        <v>5296</v>
      </c>
      <c r="F843" s="5">
        <v>7</v>
      </c>
      <c r="G843" s="5" t="s">
        <v>4559</v>
      </c>
      <c r="H843" s="5" t="s">
        <v>5249</v>
      </c>
    </row>
    <row r="844" spans="2:8">
      <c r="B844" s="5" t="s">
        <v>1438</v>
      </c>
      <c r="C844" s="5" t="s">
        <v>5247</v>
      </c>
      <c r="D844" s="5" t="s">
        <v>4922</v>
      </c>
      <c r="E844" s="663" t="s">
        <v>5297</v>
      </c>
      <c r="F844" s="5">
        <v>2</v>
      </c>
      <c r="G844" s="5" t="s">
        <v>4559</v>
      </c>
      <c r="H844" s="5" t="s">
        <v>5249</v>
      </c>
    </row>
    <row r="845" spans="2:8">
      <c r="B845" s="5" t="s">
        <v>1438</v>
      </c>
      <c r="C845" s="5" t="s">
        <v>5247</v>
      </c>
      <c r="D845" s="5" t="s">
        <v>4922</v>
      </c>
      <c r="E845" s="665" t="s">
        <v>5298</v>
      </c>
      <c r="F845" s="5">
        <v>2</v>
      </c>
      <c r="G845" s="5" t="s">
        <v>4559</v>
      </c>
      <c r="H845" s="5" t="s">
        <v>5249</v>
      </c>
    </row>
    <row r="846" spans="2:8">
      <c r="B846" s="5" t="s">
        <v>1438</v>
      </c>
      <c r="C846" s="5" t="s">
        <v>5247</v>
      </c>
      <c r="D846" s="5" t="s">
        <v>4922</v>
      </c>
      <c r="E846" s="663" t="s">
        <v>5299</v>
      </c>
      <c r="F846" s="5">
        <v>12</v>
      </c>
      <c r="G846" s="5" t="s">
        <v>4559</v>
      </c>
      <c r="H846" s="5" t="s">
        <v>5249</v>
      </c>
    </row>
    <row r="847" spans="2:8">
      <c r="B847" s="5" t="s">
        <v>1438</v>
      </c>
      <c r="C847" s="5" t="s">
        <v>5247</v>
      </c>
      <c r="D847" s="5" t="s">
        <v>4922</v>
      </c>
      <c r="E847" s="663" t="s">
        <v>5300</v>
      </c>
      <c r="F847" s="5">
        <v>4</v>
      </c>
      <c r="G847" s="5" t="s">
        <v>4559</v>
      </c>
      <c r="H847" s="5" t="s">
        <v>5249</v>
      </c>
    </row>
    <row r="848" spans="2:8">
      <c r="B848" s="5" t="s">
        <v>1438</v>
      </c>
      <c r="C848" s="5" t="s">
        <v>5247</v>
      </c>
      <c r="D848" s="5" t="s">
        <v>4922</v>
      </c>
      <c r="E848" s="665" t="s">
        <v>5301</v>
      </c>
      <c r="F848" s="5">
        <v>6</v>
      </c>
      <c r="G848" s="5" t="s">
        <v>4559</v>
      </c>
      <c r="H848" s="5" t="s">
        <v>5249</v>
      </c>
    </row>
    <row r="849" spans="2:8">
      <c r="B849" s="5" t="s">
        <v>1438</v>
      </c>
      <c r="C849" s="5" t="s">
        <v>5247</v>
      </c>
      <c r="D849" s="5" t="s">
        <v>4922</v>
      </c>
      <c r="E849" s="663" t="s">
        <v>5302</v>
      </c>
      <c r="F849" s="5">
        <v>12</v>
      </c>
      <c r="G849" s="5" t="s">
        <v>4559</v>
      </c>
      <c r="H849" s="5" t="s">
        <v>5249</v>
      </c>
    </row>
    <row r="850" spans="2:8">
      <c r="B850" s="5" t="s">
        <v>1438</v>
      </c>
      <c r="C850" s="5" t="s">
        <v>5247</v>
      </c>
      <c r="D850" s="5" t="s">
        <v>4922</v>
      </c>
      <c r="E850" s="663" t="s">
        <v>5303</v>
      </c>
      <c r="F850" s="5">
        <v>16</v>
      </c>
      <c r="G850" s="5" t="s">
        <v>4559</v>
      </c>
      <c r="H850" s="5" t="s">
        <v>5249</v>
      </c>
    </row>
    <row r="851" spans="2:8">
      <c r="B851" s="5" t="s">
        <v>1438</v>
      </c>
      <c r="C851" s="5" t="s">
        <v>5247</v>
      </c>
      <c r="D851" s="5" t="s">
        <v>4922</v>
      </c>
      <c r="E851" s="663" t="s">
        <v>5304</v>
      </c>
      <c r="F851" s="5">
        <v>2</v>
      </c>
      <c r="G851" s="5" t="s">
        <v>4559</v>
      </c>
      <c r="H851" s="5" t="s">
        <v>5249</v>
      </c>
    </row>
    <row r="852" spans="2:8">
      <c r="B852" s="5" t="s">
        <v>1438</v>
      </c>
      <c r="C852" s="5" t="s">
        <v>5247</v>
      </c>
      <c r="D852" s="5" t="s">
        <v>4922</v>
      </c>
      <c r="E852" s="668" t="s">
        <v>5305</v>
      </c>
      <c r="F852" s="5">
        <v>2</v>
      </c>
      <c r="G852" s="5" t="s">
        <v>4559</v>
      </c>
      <c r="H852" s="5" t="s">
        <v>5249</v>
      </c>
    </row>
    <row r="853" spans="2:8">
      <c r="B853" s="5" t="s">
        <v>1438</v>
      </c>
      <c r="C853" s="5" t="s">
        <v>5247</v>
      </c>
      <c r="D853" s="5" t="s">
        <v>4922</v>
      </c>
      <c r="E853" s="663" t="s">
        <v>5306</v>
      </c>
      <c r="F853" s="5">
        <v>1</v>
      </c>
      <c r="G853" s="5" t="s">
        <v>4559</v>
      </c>
      <c r="H853" s="5" t="s">
        <v>5249</v>
      </c>
    </row>
    <row r="854" spans="2:8">
      <c r="B854" s="5" t="s">
        <v>1438</v>
      </c>
      <c r="C854" s="5" t="s">
        <v>5247</v>
      </c>
      <c r="D854" s="5" t="s">
        <v>4922</v>
      </c>
      <c r="E854" s="663" t="s">
        <v>5307</v>
      </c>
      <c r="F854" s="5">
        <v>8</v>
      </c>
      <c r="G854" s="5" t="s">
        <v>4559</v>
      </c>
      <c r="H854" s="5" t="s">
        <v>5249</v>
      </c>
    </row>
    <row r="855" spans="2:8">
      <c r="B855" s="5" t="s">
        <v>1438</v>
      </c>
      <c r="C855" s="5" t="s">
        <v>5247</v>
      </c>
      <c r="D855" s="5" t="s">
        <v>4922</v>
      </c>
      <c r="E855" s="663" t="s">
        <v>5308</v>
      </c>
      <c r="F855" s="5">
        <v>16</v>
      </c>
      <c r="G855" s="5" t="s">
        <v>4559</v>
      </c>
      <c r="H855" s="5" t="s">
        <v>5249</v>
      </c>
    </row>
    <row r="856" spans="2:8">
      <c r="B856" s="5" t="s">
        <v>1438</v>
      </c>
      <c r="C856" s="5" t="s">
        <v>5247</v>
      </c>
      <c r="D856" s="5" t="s">
        <v>4922</v>
      </c>
      <c r="E856" s="663" t="s">
        <v>5197</v>
      </c>
      <c r="F856" s="5">
        <v>4</v>
      </c>
      <c r="G856" s="5" t="s">
        <v>4559</v>
      </c>
      <c r="H856" s="5" t="s">
        <v>5249</v>
      </c>
    </row>
    <row r="857" spans="2:8">
      <c r="B857" s="5" t="s">
        <v>1438</v>
      </c>
      <c r="C857" s="5" t="s">
        <v>5309</v>
      </c>
      <c r="D857" s="5" t="s">
        <v>4555</v>
      </c>
      <c r="E857" s="656" t="s">
        <v>4561</v>
      </c>
      <c r="F857" s="656">
        <v>16</v>
      </c>
      <c r="G857" s="669"/>
      <c r="H857" s="669"/>
    </row>
    <row r="858" spans="2:8">
      <c r="B858" s="5" t="s">
        <v>1438</v>
      </c>
      <c r="C858" s="5" t="s">
        <v>5309</v>
      </c>
      <c r="D858" s="5" t="s">
        <v>4555</v>
      </c>
      <c r="E858" s="656" t="s">
        <v>5310</v>
      </c>
      <c r="F858" s="656">
        <v>1</v>
      </c>
      <c r="G858" s="669"/>
      <c r="H858" s="669"/>
    </row>
    <row r="859" spans="2:8">
      <c r="B859" s="5" t="s">
        <v>1438</v>
      </c>
      <c r="C859" s="5" t="s">
        <v>5309</v>
      </c>
      <c r="D859" s="5" t="s">
        <v>4555</v>
      </c>
      <c r="E859" s="656" t="s">
        <v>5248</v>
      </c>
      <c r="F859" s="656">
        <v>6</v>
      </c>
      <c r="G859" s="669"/>
      <c r="H859" s="669"/>
    </row>
    <row r="860" spans="2:8">
      <c r="B860" s="5" t="s">
        <v>1438</v>
      </c>
      <c r="C860" s="5" t="s">
        <v>5309</v>
      </c>
      <c r="D860" s="5" t="s">
        <v>4555</v>
      </c>
      <c r="E860" s="656" t="s">
        <v>5311</v>
      </c>
      <c r="F860" s="656">
        <v>2</v>
      </c>
      <c r="G860" s="669" t="s">
        <v>4629</v>
      </c>
      <c r="H860" s="669" t="s">
        <v>4673</v>
      </c>
    </row>
    <row r="861" spans="2:8">
      <c r="B861" s="5" t="s">
        <v>1438</v>
      </c>
      <c r="C861" s="5" t="s">
        <v>5309</v>
      </c>
      <c r="D861" s="5" t="s">
        <v>4555</v>
      </c>
      <c r="E861" s="656" t="s">
        <v>5251</v>
      </c>
      <c r="F861" s="656">
        <v>3</v>
      </c>
      <c r="G861" s="669"/>
      <c r="H861" s="669"/>
    </row>
    <row r="862" spans="2:8">
      <c r="B862" s="5" t="s">
        <v>1438</v>
      </c>
      <c r="C862" s="5" t="s">
        <v>5309</v>
      </c>
      <c r="D862" s="5" t="s">
        <v>4555</v>
      </c>
      <c r="E862" s="656" t="s">
        <v>5312</v>
      </c>
      <c r="F862" s="656">
        <v>5</v>
      </c>
      <c r="G862" s="669"/>
      <c r="H862" s="669"/>
    </row>
    <row r="863" spans="2:8">
      <c r="B863" s="5" t="s">
        <v>1438</v>
      </c>
      <c r="C863" s="5" t="s">
        <v>5309</v>
      </c>
      <c r="D863" s="5" t="s">
        <v>4555</v>
      </c>
      <c r="E863" s="656" t="s">
        <v>5253</v>
      </c>
      <c r="F863" s="656">
        <v>5</v>
      </c>
      <c r="G863" s="669"/>
      <c r="H863" s="669"/>
    </row>
    <row r="864" spans="2:8">
      <c r="B864" s="5" t="s">
        <v>1438</v>
      </c>
      <c r="C864" s="5" t="s">
        <v>5309</v>
      </c>
      <c r="D864" s="5" t="s">
        <v>4555</v>
      </c>
      <c r="E864" s="656" t="s">
        <v>5250</v>
      </c>
      <c r="F864" s="656">
        <v>5</v>
      </c>
      <c r="G864" s="669"/>
      <c r="H864" s="669"/>
    </row>
    <row r="865" spans="2:8">
      <c r="B865" s="5" t="s">
        <v>1438</v>
      </c>
      <c r="C865" s="5" t="s">
        <v>5309</v>
      </c>
      <c r="D865" s="5" t="s">
        <v>4555</v>
      </c>
      <c r="E865" s="656" t="s">
        <v>4817</v>
      </c>
      <c r="F865" s="656">
        <v>7</v>
      </c>
      <c r="G865" s="669"/>
      <c r="H865" s="669"/>
    </row>
    <row r="866" spans="2:8">
      <c r="B866" s="5" t="s">
        <v>1438</v>
      </c>
      <c r="C866" s="5" t="s">
        <v>5309</v>
      </c>
      <c r="D866" s="5" t="s">
        <v>4555</v>
      </c>
      <c r="E866" s="656" t="s">
        <v>5313</v>
      </c>
      <c r="F866" s="656">
        <v>6</v>
      </c>
      <c r="G866" s="669"/>
      <c r="H866" s="669"/>
    </row>
    <row r="867" spans="2:8">
      <c r="B867" s="5" t="s">
        <v>1438</v>
      </c>
      <c r="C867" s="5" t="s">
        <v>5309</v>
      </c>
      <c r="D867" s="5" t="s">
        <v>4922</v>
      </c>
      <c r="E867" s="656" t="s">
        <v>5314</v>
      </c>
      <c r="F867" s="5">
        <v>1</v>
      </c>
      <c r="G867" s="5" t="s">
        <v>5244</v>
      </c>
      <c r="H867" s="5" t="s">
        <v>5244</v>
      </c>
    </row>
    <row r="868" spans="2:8">
      <c r="B868" s="5" t="s">
        <v>1438</v>
      </c>
      <c r="C868" s="5" t="s">
        <v>5309</v>
      </c>
      <c r="D868" s="5" t="s">
        <v>4922</v>
      </c>
      <c r="E868" s="656" t="s">
        <v>5315</v>
      </c>
      <c r="F868" s="5">
        <v>5</v>
      </c>
      <c r="G868" s="5" t="s">
        <v>5244</v>
      </c>
      <c r="H868" s="5" t="s">
        <v>5244</v>
      </c>
    </row>
    <row r="869" spans="2:8">
      <c r="B869" s="5" t="s">
        <v>1438</v>
      </c>
      <c r="C869" s="5" t="s">
        <v>5309</v>
      </c>
      <c r="D869" s="5" t="s">
        <v>4922</v>
      </c>
      <c r="E869" s="656" t="s">
        <v>5316</v>
      </c>
      <c r="F869" s="5">
        <v>3</v>
      </c>
      <c r="G869" s="5" t="s">
        <v>5244</v>
      </c>
      <c r="H869" s="5" t="s">
        <v>5244</v>
      </c>
    </row>
    <row r="870" spans="2:8">
      <c r="B870" s="5" t="s">
        <v>1438</v>
      </c>
      <c r="C870" s="5" t="s">
        <v>5309</v>
      </c>
      <c r="D870" s="5" t="s">
        <v>4922</v>
      </c>
      <c r="E870" s="656" t="s">
        <v>5317</v>
      </c>
      <c r="F870" s="5">
        <v>22</v>
      </c>
      <c r="G870" s="5" t="s">
        <v>5244</v>
      </c>
      <c r="H870" s="5" t="s">
        <v>5244</v>
      </c>
    </row>
    <row r="871" spans="2:8">
      <c r="B871" s="5" t="s">
        <v>1438</v>
      </c>
      <c r="C871" s="5" t="s">
        <v>5309</v>
      </c>
      <c r="D871" s="5" t="s">
        <v>4922</v>
      </c>
      <c r="E871" s="656" t="s">
        <v>5318</v>
      </c>
      <c r="F871" s="5">
        <v>1</v>
      </c>
      <c r="G871" s="5" t="s">
        <v>5244</v>
      </c>
      <c r="H871" s="5" t="s">
        <v>5244</v>
      </c>
    </row>
    <row r="872" spans="2:8">
      <c r="B872" s="5" t="s">
        <v>1438</v>
      </c>
      <c r="C872" s="5" t="s">
        <v>5309</v>
      </c>
      <c r="D872" s="5" t="s">
        <v>4922</v>
      </c>
      <c r="E872" s="656" t="s">
        <v>5319</v>
      </c>
      <c r="F872" s="5">
        <v>2</v>
      </c>
      <c r="G872" s="5" t="s">
        <v>5244</v>
      </c>
      <c r="H872" s="5" t="s">
        <v>5244</v>
      </c>
    </row>
    <row r="873" spans="2:8">
      <c r="B873" s="5" t="s">
        <v>1438</v>
      </c>
      <c r="C873" s="5" t="s">
        <v>5309</v>
      </c>
      <c r="D873" s="5" t="s">
        <v>4922</v>
      </c>
      <c r="E873" s="656" t="s">
        <v>5320</v>
      </c>
      <c r="F873" s="5">
        <v>4</v>
      </c>
      <c r="G873" s="5" t="s">
        <v>5244</v>
      </c>
      <c r="H873" s="5" t="s">
        <v>5244</v>
      </c>
    </row>
    <row r="874" spans="2:8">
      <c r="B874" s="5" t="s">
        <v>1438</v>
      </c>
      <c r="C874" s="5" t="s">
        <v>5309</v>
      </c>
      <c r="D874" s="5" t="s">
        <v>4922</v>
      </c>
      <c r="E874" s="656" t="s">
        <v>5321</v>
      </c>
      <c r="F874" s="5">
        <v>3</v>
      </c>
      <c r="G874" s="5" t="s">
        <v>5244</v>
      </c>
      <c r="H874" s="5" t="s">
        <v>5244</v>
      </c>
    </row>
    <row r="875" spans="2:8">
      <c r="B875" s="5" t="s">
        <v>1438</v>
      </c>
      <c r="C875" s="5" t="s">
        <v>5309</v>
      </c>
      <c r="D875" s="5" t="s">
        <v>4922</v>
      </c>
      <c r="E875" s="656" t="s">
        <v>5277</v>
      </c>
      <c r="F875" s="5">
        <v>2</v>
      </c>
      <c r="G875" s="5" t="s">
        <v>5244</v>
      </c>
      <c r="H875" s="5" t="s">
        <v>5244</v>
      </c>
    </row>
    <row r="876" spans="2:8">
      <c r="B876" s="5" t="s">
        <v>1438</v>
      </c>
      <c r="C876" s="5" t="s">
        <v>5309</v>
      </c>
      <c r="D876" s="5" t="s">
        <v>4922</v>
      </c>
      <c r="E876" s="656" t="s">
        <v>5322</v>
      </c>
      <c r="F876" s="5">
        <v>2</v>
      </c>
      <c r="G876" s="5" t="s">
        <v>5244</v>
      </c>
      <c r="H876" s="5" t="s">
        <v>5244</v>
      </c>
    </row>
    <row r="877" spans="2:8">
      <c r="B877" s="5" t="s">
        <v>1438</v>
      </c>
      <c r="C877" s="5" t="s">
        <v>5309</v>
      </c>
      <c r="D877" s="5" t="s">
        <v>4922</v>
      </c>
      <c r="E877" s="656" t="s">
        <v>5082</v>
      </c>
      <c r="F877" s="5">
        <v>4</v>
      </c>
      <c r="G877" s="5" t="s">
        <v>5244</v>
      </c>
      <c r="H877" s="5" t="s">
        <v>5244</v>
      </c>
    </row>
    <row r="878" spans="2:8">
      <c r="B878" s="5" t="s">
        <v>1438</v>
      </c>
      <c r="C878" s="5" t="s">
        <v>5309</v>
      </c>
      <c r="D878" s="5" t="s">
        <v>4922</v>
      </c>
      <c r="E878" s="656" t="s">
        <v>5323</v>
      </c>
      <c r="F878" s="5">
        <v>2</v>
      </c>
      <c r="G878" s="5" t="s">
        <v>5244</v>
      </c>
      <c r="H878" s="5" t="s">
        <v>5244</v>
      </c>
    </row>
    <row r="879" spans="2:8">
      <c r="B879" s="5" t="s">
        <v>1438</v>
      </c>
      <c r="C879" s="5" t="s">
        <v>5309</v>
      </c>
      <c r="D879" s="5" t="s">
        <v>4922</v>
      </c>
      <c r="E879" s="656" t="s">
        <v>5324</v>
      </c>
      <c r="F879" s="5">
        <v>2</v>
      </c>
      <c r="G879" s="5" t="s">
        <v>5244</v>
      </c>
      <c r="H879" s="5" t="s">
        <v>5244</v>
      </c>
    </row>
    <row r="880" spans="2:8">
      <c r="B880" s="5" t="s">
        <v>1438</v>
      </c>
      <c r="C880" s="5" t="s">
        <v>5309</v>
      </c>
      <c r="D880" s="5" t="s">
        <v>4922</v>
      </c>
      <c r="E880" s="656" t="s">
        <v>5325</v>
      </c>
      <c r="F880" s="5">
        <v>2</v>
      </c>
      <c r="G880" s="5" t="s">
        <v>5244</v>
      </c>
      <c r="H880" s="5" t="s">
        <v>5244</v>
      </c>
    </row>
    <row r="881" spans="2:8">
      <c r="B881" s="5" t="s">
        <v>1438</v>
      </c>
      <c r="C881" s="5" t="s">
        <v>5309</v>
      </c>
      <c r="D881" s="5" t="s">
        <v>4922</v>
      </c>
      <c r="E881" s="656" t="s">
        <v>5326</v>
      </c>
      <c r="F881" s="5">
        <v>2</v>
      </c>
      <c r="G881" s="5" t="s">
        <v>5244</v>
      </c>
      <c r="H881" s="5" t="s">
        <v>5244</v>
      </c>
    </row>
    <row r="882" spans="2:8">
      <c r="B882" s="5" t="s">
        <v>1438</v>
      </c>
      <c r="C882" s="5" t="s">
        <v>5309</v>
      </c>
      <c r="D882" s="5" t="s">
        <v>4922</v>
      </c>
      <c r="E882" s="656" t="s">
        <v>5327</v>
      </c>
      <c r="F882" s="5">
        <v>2</v>
      </c>
      <c r="G882" s="5" t="s">
        <v>5244</v>
      </c>
      <c r="H882" s="5" t="s">
        <v>5244</v>
      </c>
    </row>
    <row r="883" spans="2:8">
      <c r="B883" s="5" t="s">
        <v>1438</v>
      </c>
      <c r="C883" s="5" t="s">
        <v>5309</v>
      </c>
      <c r="D883" s="5" t="s">
        <v>4922</v>
      </c>
      <c r="E883" s="656" t="s">
        <v>5328</v>
      </c>
      <c r="F883" s="5">
        <v>1</v>
      </c>
      <c r="G883" s="5" t="s">
        <v>5244</v>
      </c>
      <c r="H883" s="5" t="s">
        <v>5244</v>
      </c>
    </row>
    <row r="884" spans="2:8">
      <c r="B884" s="5" t="s">
        <v>1438</v>
      </c>
      <c r="C884" s="5" t="s">
        <v>5309</v>
      </c>
      <c r="D884" s="5" t="s">
        <v>4922</v>
      </c>
      <c r="E884" s="656" t="s">
        <v>5329</v>
      </c>
      <c r="F884" s="5">
        <v>1</v>
      </c>
      <c r="G884" s="5" t="s">
        <v>5244</v>
      </c>
      <c r="H884" s="5" t="s">
        <v>5244</v>
      </c>
    </row>
    <row r="885" spans="2:8">
      <c r="B885" s="5" t="s">
        <v>1438</v>
      </c>
      <c r="C885" s="5" t="s">
        <v>5309</v>
      </c>
      <c r="D885" s="5" t="s">
        <v>4922</v>
      </c>
      <c r="E885" s="656" t="s">
        <v>5287</v>
      </c>
      <c r="F885" s="5">
        <v>6</v>
      </c>
      <c r="G885" s="5" t="s">
        <v>5244</v>
      </c>
      <c r="H885" s="5" t="s">
        <v>5244</v>
      </c>
    </row>
    <row r="886" spans="2:8">
      <c r="B886" s="5" t="s">
        <v>1438</v>
      </c>
      <c r="C886" s="5" t="s">
        <v>5309</v>
      </c>
      <c r="D886" s="5" t="s">
        <v>4922</v>
      </c>
      <c r="E886" s="656" t="s">
        <v>5330</v>
      </c>
      <c r="F886" s="5">
        <v>4</v>
      </c>
      <c r="G886" s="5" t="s">
        <v>5244</v>
      </c>
      <c r="H886" s="5" t="s">
        <v>5244</v>
      </c>
    </row>
    <row r="887" spans="2:8">
      <c r="B887" s="5" t="s">
        <v>1438</v>
      </c>
      <c r="C887" s="5" t="s">
        <v>5309</v>
      </c>
      <c r="D887" s="5" t="s">
        <v>4922</v>
      </c>
      <c r="E887" s="656" t="s">
        <v>5331</v>
      </c>
      <c r="F887" s="5">
        <v>2</v>
      </c>
      <c r="G887" s="5" t="s">
        <v>5244</v>
      </c>
      <c r="H887" s="5" t="s">
        <v>5244</v>
      </c>
    </row>
    <row r="888" spans="2:8">
      <c r="B888" s="5" t="s">
        <v>1438</v>
      </c>
      <c r="C888" s="5" t="s">
        <v>5309</v>
      </c>
      <c r="D888" s="5" t="s">
        <v>4922</v>
      </c>
      <c r="E888" s="656" t="s">
        <v>5290</v>
      </c>
      <c r="F888" s="5">
        <v>1</v>
      </c>
      <c r="G888" s="670" t="s">
        <v>5244</v>
      </c>
      <c r="H888" s="670" t="s">
        <v>5242</v>
      </c>
    </row>
    <row r="889" spans="2:8">
      <c r="B889" s="5" t="s">
        <v>1438</v>
      </c>
      <c r="C889" s="5" t="s">
        <v>5309</v>
      </c>
      <c r="D889" s="5" t="s">
        <v>4922</v>
      </c>
      <c r="E889" s="656" t="s">
        <v>5332</v>
      </c>
      <c r="F889" s="5">
        <v>2</v>
      </c>
      <c r="G889" s="5" t="s">
        <v>5244</v>
      </c>
      <c r="H889" s="5" t="s">
        <v>5244</v>
      </c>
    </row>
    <row r="890" spans="2:8">
      <c r="B890" s="5" t="s">
        <v>1438</v>
      </c>
      <c r="C890" s="5" t="s">
        <v>5309</v>
      </c>
      <c r="D890" s="5" t="s">
        <v>4922</v>
      </c>
      <c r="E890" s="656" t="s">
        <v>5333</v>
      </c>
      <c r="F890" s="5">
        <v>3</v>
      </c>
      <c r="G890" s="5" t="s">
        <v>5244</v>
      </c>
      <c r="H890" s="5" t="s">
        <v>5244</v>
      </c>
    </row>
    <row r="891" spans="2:8">
      <c r="B891" s="5" t="s">
        <v>1438</v>
      </c>
      <c r="C891" s="5" t="s">
        <v>5309</v>
      </c>
      <c r="D891" s="5" t="s">
        <v>4922</v>
      </c>
      <c r="E891" s="656" t="s">
        <v>5334</v>
      </c>
      <c r="F891" s="5">
        <v>2</v>
      </c>
      <c r="G891" s="5" t="s">
        <v>5244</v>
      </c>
      <c r="H891" s="5" t="s">
        <v>5244</v>
      </c>
    </row>
    <row r="892" spans="2:8">
      <c r="B892" s="5" t="s">
        <v>1438</v>
      </c>
      <c r="C892" s="5" t="s">
        <v>5309</v>
      </c>
      <c r="D892" s="5" t="s">
        <v>4922</v>
      </c>
      <c r="E892" s="656" t="s">
        <v>5335</v>
      </c>
      <c r="F892" s="5">
        <v>2</v>
      </c>
      <c r="G892" s="5" t="s">
        <v>5244</v>
      </c>
      <c r="H892" s="5" t="s">
        <v>5244</v>
      </c>
    </row>
    <row r="893" spans="2:8">
      <c r="B893" s="5" t="s">
        <v>1438</v>
      </c>
      <c r="C893" s="5" t="s">
        <v>5309</v>
      </c>
      <c r="D893" s="5" t="s">
        <v>4922</v>
      </c>
      <c r="E893" s="656" t="s">
        <v>5295</v>
      </c>
      <c r="F893" s="5">
        <v>8</v>
      </c>
      <c r="G893" s="5" t="s">
        <v>5244</v>
      </c>
      <c r="H893" s="5" t="s">
        <v>5244</v>
      </c>
    </row>
    <row r="894" spans="2:8">
      <c r="B894" s="5" t="s">
        <v>1438</v>
      </c>
      <c r="C894" s="5" t="s">
        <v>5309</v>
      </c>
      <c r="D894" s="5" t="s">
        <v>4922</v>
      </c>
      <c r="E894" s="656" t="s">
        <v>5336</v>
      </c>
      <c r="F894" s="5">
        <v>2</v>
      </c>
      <c r="G894" s="5" t="s">
        <v>5244</v>
      </c>
      <c r="H894" s="5" t="s">
        <v>5244</v>
      </c>
    </row>
    <row r="895" spans="2:8">
      <c r="B895" s="5" t="s">
        <v>1438</v>
      </c>
      <c r="C895" s="5" t="s">
        <v>5309</v>
      </c>
      <c r="D895" s="5" t="s">
        <v>4922</v>
      </c>
      <c r="E895" s="656" t="s">
        <v>5296</v>
      </c>
      <c r="F895" s="5">
        <v>1</v>
      </c>
      <c r="G895" s="5" t="s">
        <v>5244</v>
      </c>
      <c r="H895" s="5" t="s">
        <v>5244</v>
      </c>
    </row>
    <row r="896" spans="2:8">
      <c r="B896" s="5" t="s">
        <v>1438</v>
      </c>
      <c r="C896" s="5" t="s">
        <v>5309</v>
      </c>
      <c r="D896" s="5" t="s">
        <v>4922</v>
      </c>
      <c r="E896" s="656" t="s">
        <v>5337</v>
      </c>
      <c r="F896" s="5">
        <v>7</v>
      </c>
      <c r="G896" s="5" t="s">
        <v>5244</v>
      </c>
      <c r="H896" s="5" t="s">
        <v>5244</v>
      </c>
    </row>
    <row r="897" spans="2:8">
      <c r="B897" s="5" t="s">
        <v>1438</v>
      </c>
      <c r="C897" s="5" t="s">
        <v>5309</v>
      </c>
      <c r="D897" s="5" t="s">
        <v>4922</v>
      </c>
      <c r="E897" s="656" t="s">
        <v>5338</v>
      </c>
      <c r="F897" s="5">
        <v>8</v>
      </c>
      <c r="G897" s="5" t="s">
        <v>5244</v>
      </c>
      <c r="H897" s="5" t="s">
        <v>5244</v>
      </c>
    </row>
    <row r="898" spans="2:8">
      <c r="B898" s="5" t="s">
        <v>1438</v>
      </c>
      <c r="C898" s="5" t="s">
        <v>5309</v>
      </c>
      <c r="D898" s="5" t="s">
        <v>4922</v>
      </c>
      <c r="E898" s="656" t="s">
        <v>5339</v>
      </c>
      <c r="F898" s="5">
        <v>1</v>
      </c>
      <c r="G898" s="5" t="s">
        <v>5244</v>
      </c>
      <c r="H898" s="5" t="s">
        <v>5244</v>
      </c>
    </row>
    <row r="899" spans="2:8">
      <c r="B899" s="5" t="s">
        <v>1438</v>
      </c>
      <c r="C899" s="5" t="s">
        <v>5309</v>
      </c>
      <c r="D899" s="5" t="s">
        <v>4922</v>
      </c>
      <c r="E899" s="656" t="s">
        <v>5340</v>
      </c>
      <c r="F899" s="5">
        <v>1</v>
      </c>
      <c r="G899" s="5" t="s">
        <v>5244</v>
      </c>
      <c r="H899" s="5" t="s">
        <v>5244</v>
      </c>
    </row>
    <row r="900" spans="2:8">
      <c r="B900" s="5" t="s">
        <v>1438</v>
      </c>
      <c r="C900" s="5" t="s">
        <v>5309</v>
      </c>
      <c r="D900" s="5" t="s">
        <v>4922</v>
      </c>
      <c r="E900" s="656" t="s">
        <v>5341</v>
      </c>
      <c r="F900" s="5">
        <v>2</v>
      </c>
      <c r="G900" s="5" t="s">
        <v>5244</v>
      </c>
      <c r="H900" s="5" t="s">
        <v>5244</v>
      </c>
    </row>
    <row r="901" spans="2:8">
      <c r="B901" s="5" t="s">
        <v>1438</v>
      </c>
      <c r="C901" s="5" t="s">
        <v>5309</v>
      </c>
      <c r="D901" s="5" t="s">
        <v>4922</v>
      </c>
      <c r="E901" s="656" t="s">
        <v>5342</v>
      </c>
      <c r="F901" s="5">
        <v>2</v>
      </c>
      <c r="G901" s="5" t="s">
        <v>5244</v>
      </c>
      <c r="H901" s="5" t="s">
        <v>5244</v>
      </c>
    </row>
    <row r="902" spans="2:8">
      <c r="B902" s="5" t="s">
        <v>1438</v>
      </c>
      <c r="C902" s="5" t="s">
        <v>5309</v>
      </c>
      <c r="D902" s="5" t="s">
        <v>4922</v>
      </c>
      <c r="E902" s="656" t="s">
        <v>5343</v>
      </c>
      <c r="F902" s="5">
        <v>1</v>
      </c>
      <c r="G902" s="5" t="s">
        <v>5244</v>
      </c>
      <c r="H902" s="5" t="s">
        <v>5244</v>
      </c>
    </row>
    <row r="903" spans="2:8">
      <c r="B903" s="5" t="s">
        <v>1438</v>
      </c>
      <c r="C903" s="5" t="s">
        <v>5309</v>
      </c>
      <c r="D903" s="5" t="s">
        <v>4922</v>
      </c>
      <c r="E903" s="656" t="s">
        <v>5344</v>
      </c>
      <c r="F903" s="5">
        <v>1</v>
      </c>
      <c r="G903" s="5" t="s">
        <v>5244</v>
      </c>
      <c r="H903" s="5" t="s">
        <v>5244</v>
      </c>
    </row>
    <row r="904" spans="2:8">
      <c r="B904" s="5" t="s">
        <v>1438</v>
      </c>
      <c r="C904" s="5" t="s">
        <v>5309</v>
      </c>
      <c r="D904" s="5" t="s">
        <v>4922</v>
      </c>
      <c r="E904" s="656" t="s">
        <v>5345</v>
      </c>
      <c r="F904" s="5">
        <v>2</v>
      </c>
      <c r="G904" s="5" t="s">
        <v>5244</v>
      </c>
      <c r="H904" s="5" t="s">
        <v>5244</v>
      </c>
    </row>
    <row r="905" spans="2:8">
      <c r="B905" s="5" t="s">
        <v>1438</v>
      </c>
      <c r="C905" s="5" t="s">
        <v>5309</v>
      </c>
      <c r="D905" s="5" t="s">
        <v>4922</v>
      </c>
      <c r="E905" s="656" t="s">
        <v>5346</v>
      </c>
      <c r="F905" s="5">
        <v>3</v>
      </c>
      <c r="G905" s="5" t="s">
        <v>5244</v>
      </c>
      <c r="H905" s="5" t="s">
        <v>5244</v>
      </c>
    </row>
    <row r="906" spans="2:8">
      <c r="B906" s="5" t="s">
        <v>1438</v>
      </c>
      <c r="C906" s="5" t="s">
        <v>5309</v>
      </c>
      <c r="D906" s="5" t="s">
        <v>4922</v>
      </c>
      <c r="E906" s="656" t="s">
        <v>5347</v>
      </c>
      <c r="F906" s="5">
        <v>2</v>
      </c>
      <c r="G906" s="5" t="s">
        <v>5244</v>
      </c>
      <c r="H906" s="5" t="s">
        <v>5244</v>
      </c>
    </row>
    <row r="907" spans="2:8">
      <c r="B907" s="5" t="s">
        <v>1438</v>
      </c>
      <c r="C907" s="5" t="s">
        <v>5309</v>
      </c>
      <c r="D907" s="5" t="s">
        <v>4922</v>
      </c>
      <c r="E907" s="656" t="s">
        <v>5303</v>
      </c>
      <c r="F907" s="5">
        <v>4</v>
      </c>
      <c r="G907" s="5" t="s">
        <v>5244</v>
      </c>
      <c r="H907" s="5" t="s">
        <v>5244</v>
      </c>
    </row>
    <row r="908" spans="2:8">
      <c r="B908" s="5" t="s">
        <v>1438</v>
      </c>
      <c r="C908" s="5" t="s">
        <v>5309</v>
      </c>
      <c r="D908" s="5" t="s">
        <v>4922</v>
      </c>
      <c r="E908" s="656" t="s">
        <v>5348</v>
      </c>
      <c r="F908" s="5">
        <v>2</v>
      </c>
      <c r="G908" s="5" t="s">
        <v>5244</v>
      </c>
      <c r="H908" s="5" t="s">
        <v>5244</v>
      </c>
    </row>
    <row r="909" spans="2:8">
      <c r="B909" s="5" t="s">
        <v>1438</v>
      </c>
      <c r="C909" s="5" t="s">
        <v>5309</v>
      </c>
      <c r="D909" s="5" t="s">
        <v>4922</v>
      </c>
      <c r="E909" s="656" t="s">
        <v>5349</v>
      </c>
      <c r="F909" s="5">
        <v>2</v>
      </c>
      <c r="G909" s="5" t="s">
        <v>5244</v>
      </c>
      <c r="H909" s="5" t="s">
        <v>5244</v>
      </c>
    </row>
    <row r="910" spans="2:8">
      <c r="B910" s="5" t="s">
        <v>1438</v>
      </c>
      <c r="C910" s="5" t="s">
        <v>5309</v>
      </c>
      <c r="D910" s="5" t="s">
        <v>4922</v>
      </c>
      <c r="E910" s="656" t="s">
        <v>5350</v>
      </c>
      <c r="F910" s="5">
        <v>2</v>
      </c>
      <c r="G910" s="5" t="s">
        <v>5244</v>
      </c>
      <c r="H910" s="5" t="s">
        <v>5244</v>
      </c>
    </row>
    <row r="911" spans="2:8">
      <c r="B911" s="5" t="s">
        <v>1438</v>
      </c>
      <c r="C911" s="5" t="s">
        <v>5309</v>
      </c>
      <c r="D911" s="5" t="s">
        <v>4922</v>
      </c>
      <c r="E911" s="656" t="s">
        <v>5351</v>
      </c>
      <c r="F911" s="5">
        <v>2</v>
      </c>
      <c r="G911" s="5" t="s">
        <v>5244</v>
      </c>
      <c r="H911" s="5" t="s">
        <v>5244</v>
      </c>
    </row>
    <row r="912" spans="2:8">
      <c r="B912" s="5" t="s">
        <v>1438</v>
      </c>
      <c r="C912" s="5" t="s">
        <v>5309</v>
      </c>
      <c r="D912" s="5" t="s">
        <v>4922</v>
      </c>
      <c r="E912" s="656" t="s">
        <v>5304</v>
      </c>
      <c r="F912" s="5">
        <v>8</v>
      </c>
      <c r="G912" s="5" t="s">
        <v>5244</v>
      </c>
      <c r="H912" s="5" t="s">
        <v>5244</v>
      </c>
    </row>
    <row r="913" spans="2:8">
      <c r="B913" s="5" t="s">
        <v>1438</v>
      </c>
      <c r="C913" s="5" t="s">
        <v>5309</v>
      </c>
      <c r="D913" s="5" t="s">
        <v>4922</v>
      </c>
      <c r="E913" s="656" t="s">
        <v>5352</v>
      </c>
      <c r="F913" s="5">
        <v>1</v>
      </c>
      <c r="G913" s="5" t="s">
        <v>5244</v>
      </c>
      <c r="H913" s="5" t="s">
        <v>5244</v>
      </c>
    </row>
    <row r="914" spans="2:8">
      <c r="B914" s="5" t="s">
        <v>1438</v>
      </c>
      <c r="C914" s="5" t="s">
        <v>5309</v>
      </c>
      <c r="D914" s="5" t="s">
        <v>4922</v>
      </c>
      <c r="E914" s="656" t="s">
        <v>5353</v>
      </c>
      <c r="F914" s="5">
        <v>1</v>
      </c>
      <c r="G914" s="5" t="s">
        <v>5244</v>
      </c>
      <c r="H914" s="5" t="s">
        <v>5244</v>
      </c>
    </row>
    <row r="915" spans="2:8">
      <c r="B915" s="5" t="s">
        <v>1438</v>
      </c>
      <c r="C915" s="5" t="s">
        <v>5309</v>
      </c>
      <c r="D915" s="5" t="s">
        <v>4922</v>
      </c>
      <c r="E915" s="656" t="s">
        <v>5354</v>
      </c>
      <c r="F915" s="5">
        <v>1</v>
      </c>
      <c r="G915" s="5" t="s">
        <v>5244</v>
      </c>
      <c r="H915" s="5" t="s">
        <v>5244</v>
      </c>
    </row>
    <row r="916" spans="2:8">
      <c r="B916" s="5" t="s">
        <v>1438</v>
      </c>
      <c r="C916" s="5" t="s">
        <v>5309</v>
      </c>
      <c r="D916" s="5" t="s">
        <v>4922</v>
      </c>
      <c r="E916" s="656" t="s">
        <v>5307</v>
      </c>
      <c r="F916" s="5">
        <v>2</v>
      </c>
      <c r="G916" s="5" t="s">
        <v>5244</v>
      </c>
      <c r="H916" s="5" t="s">
        <v>5244</v>
      </c>
    </row>
    <row r="917" spans="2:8">
      <c r="B917" s="5" t="s">
        <v>1438</v>
      </c>
      <c r="C917" s="5" t="s">
        <v>5309</v>
      </c>
      <c r="D917" s="5" t="s">
        <v>4922</v>
      </c>
      <c r="E917" s="656" t="s">
        <v>5355</v>
      </c>
      <c r="F917" s="5">
        <v>2</v>
      </c>
      <c r="G917" s="5" t="s">
        <v>5244</v>
      </c>
      <c r="H917" s="5" t="s">
        <v>5244</v>
      </c>
    </row>
    <row r="918" spans="2:8">
      <c r="B918" s="5" t="s">
        <v>1438</v>
      </c>
      <c r="C918" s="5" t="s">
        <v>5309</v>
      </c>
      <c r="D918" s="5" t="s">
        <v>4922</v>
      </c>
      <c r="E918" s="656" t="s">
        <v>5356</v>
      </c>
      <c r="F918" s="5">
        <v>2</v>
      </c>
      <c r="G918" s="5" t="s">
        <v>5244</v>
      </c>
      <c r="H918" s="5" t="s">
        <v>5244</v>
      </c>
    </row>
    <row r="919" spans="2:8">
      <c r="B919" s="5" t="s">
        <v>1438</v>
      </c>
      <c r="C919" s="5" t="s">
        <v>5309</v>
      </c>
      <c r="D919" s="5" t="s">
        <v>4922</v>
      </c>
      <c r="E919" s="656" t="s">
        <v>5357</v>
      </c>
      <c r="F919" s="5">
        <v>1</v>
      </c>
      <c r="G919" s="5" t="s">
        <v>5244</v>
      </c>
      <c r="H919" s="5" t="s">
        <v>5244</v>
      </c>
    </row>
    <row r="920" spans="2:8">
      <c r="B920" s="5" t="s">
        <v>1438</v>
      </c>
      <c r="C920" s="5" t="s">
        <v>5309</v>
      </c>
      <c r="D920" s="5" t="s">
        <v>4922</v>
      </c>
      <c r="E920" s="656" t="s">
        <v>5308</v>
      </c>
      <c r="F920" s="5">
        <v>3</v>
      </c>
      <c r="G920" s="5" t="s">
        <v>5244</v>
      </c>
      <c r="H920" s="5" t="s">
        <v>5244</v>
      </c>
    </row>
    <row r="921" spans="2:8">
      <c r="B921" s="5" t="s">
        <v>1438</v>
      </c>
      <c r="C921" s="5" t="s">
        <v>5309</v>
      </c>
      <c r="D921" s="5" t="s">
        <v>4922</v>
      </c>
      <c r="E921" s="656" t="s">
        <v>5358</v>
      </c>
      <c r="F921" s="5">
        <v>15</v>
      </c>
      <c r="G921" s="5" t="s">
        <v>5244</v>
      </c>
      <c r="H921" s="5" t="s">
        <v>5244</v>
      </c>
    </row>
    <row r="922" spans="2:8">
      <c r="B922" s="5" t="s">
        <v>1438</v>
      </c>
      <c r="C922" s="5" t="s">
        <v>438</v>
      </c>
      <c r="D922" s="5" t="s">
        <v>4555</v>
      </c>
      <c r="E922" s="656" t="s">
        <v>5359</v>
      </c>
      <c r="F922" s="5">
        <v>4</v>
      </c>
      <c r="G922" s="5" t="s">
        <v>5360</v>
      </c>
      <c r="H922" s="5" t="s">
        <v>428</v>
      </c>
    </row>
    <row r="923" spans="2:8">
      <c r="B923" s="5" t="s">
        <v>1438</v>
      </c>
      <c r="C923" s="5" t="s">
        <v>438</v>
      </c>
      <c r="D923" s="5" t="s">
        <v>4555</v>
      </c>
      <c r="E923" s="656" t="s">
        <v>5361</v>
      </c>
      <c r="F923" s="5">
        <v>47</v>
      </c>
      <c r="G923" s="5" t="s">
        <v>5360</v>
      </c>
      <c r="H923" s="5" t="s">
        <v>428</v>
      </c>
    </row>
    <row r="924" spans="2:8">
      <c r="B924" s="5" t="s">
        <v>1438</v>
      </c>
      <c r="C924" s="5" t="s">
        <v>438</v>
      </c>
      <c r="D924" s="5" t="s">
        <v>4555</v>
      </c>
      <c r="E924" s="656" t="s">
        <v>5362</v>
      </c>
      <c r="F924" s="5">
        <v>1</v>
      </c>
      <c r="G924" s="5" t="s">
        <v>5360</v>
      </c>
      <c r="H924" s="5" t="s">
        <v>428</v>
      </c>
    </row>
    <row r="925" spans="2:8">
      <c r="B925" s="5" t="s">
        <v>1438</v>
      </c>
      <c r="C925" s="5" t="s">
        <v>438</v>
      </c>
      <c r="D925" s="5" t="s">
        <v>4555</v>
      </c>
      <c r="E925" s="656" t="s">
        <v>5363</v>
      </c>
      <c r="F925" s="5">
        <v>5</v>
      </c>
      <c r="G925" s="5" t="s">
        <v>5364</v>
      </c>
      <c r="H925" s="5" t="s">
        <v>5364</v>
      </c>
    </row>
    <row r="926" spans="2:8">
      <c r="B926" s="5" t="s">
        <v>1438</v>
      </c>
      <c r="C926" s="5" t="s">
        <v>438</v>
      </c>
      <c r="D926" s="5" t="s">
        <v>4555</v>
      </c>
      <c r="E926" s="656" t="s">
        <v>5365</v>
      </c>
      <c r="F926" s="5">
        <v>135</v>
      </c>
      <c r="G926" s="5" t="s">
        <v>5360</v>
      </c>
      <c r="H926" s="5" t="s">
        <v>428</v>
      </c>
    </row>
    <row r="927" spans="2:8">
      <c r="B927" s="5" t="s">
        <v>1438</v>
      </c>
      <c r="C927" s="5" t="s">
        <v>438</v>
      </c>
      <c r="D927" s="5" t="s">
        <v>4555</v>
      </c>
      <c r="E927" s="656" t="s">
        <v>5366</v>
      </c>
      <c r="F927" s="5">
        <v>1</v>
      </c>
      <c r="G927" s="5" t="s">
        <v>428</v>
      </c>
      <c r="H927" s="5" t="s">
        <v>428</v>
      </c>
    </row>
    <row r="928" spans="2:8">
      <c r="B928" s="5" t="s">
        <v>1438</v>
      </c>
      <c r="C928" s="5" t="s">
        <v>438</v>
      </c>
      <c r="D928" s="5" t="s">
        <v>4555</v>
      </c>
      <c r="E928" s="656" t="s">
        <v>5367</v>
      </c>
      <c r="F928" s="5">
        <v>8</v>
      </c>
      <c r="G928" s="5" t="s">
        <v>5360</v>
      </c>
      <c r="H928" s="5" t="s">
        <v>428</v>
      </c>
    </row>
    <row r="929" spans="2:8">
      <c r="B929" s="5" t="s">
        <v>1438</v>
      </c>
      <c r="C929" s="5" t="s">
        <v>438</v>
      </c>
      <c r="D929" s="5" t="s">
        <v>4555</v>
      </c>
      <c r="E929" s="656" t="s">
        <v>5368</v>
      </c>
      <c r="F929" s="5">
        <v>132</v>
      </c>
      <c r="G929" s="5" t="s">
        <v>5360</v>
      </c>
      <c r="H929" s="5" t="s">
        <v>5364</v>
      </c>
    </row>
    <row r="930" spans="2:8">
      <c r="B930" s="5" t="s">
        <v>1438</v>
      </c>
      <c r="C930" s="5" t="s">
        <v>438</v>
      </c>
      <c r="D930" s="5" t="s">
        <v>4555</v>
      </c>
      <c r="E930" s="656" t="s">
        <v>5369</v>
      </c>
      <c r="F930" s="5">
        <v>1</v>
      </c>
      <c r="G930" s="5" t="s">
        <v>5360</v>
      </c>
      <c r="H930" s="5" t="s">
        <v>428</v>
      </c>
    </row>
    <row r="931" spans="2:8">
      <c r="B931" s="5" t="s">
        <v>1438</v>
      </c>
      <c r="C931" s="5" t="s">
        <v>438</v>
      </c>
      <c r="D931" s="5" t="s">
        <v>4555</v>
      </c>
      <c r="E931" s="656" t="s">
        <v>5370</v>
      </c>
      <c r="F931" s="5">
        <v>5</v>
      </c>
      <c r="G931" s="5" t="s">
        <v>5360</v>
      </c>
      <c r="H931" s="5" t="s">
        <v>428</v>
      </c>
    </row>
    <row r="932" spans="2:8">
      <c r="B932" s="5" t="s">
        <v>1438</v>
      </c>
      <c r="C932" s="5" t="s">
        <v>438</v>
      </c>
      <c r="D932" s="5" t="s">
        <v>4555</v>
      </c>
      <c r="E932" s="656" t="s">
        <v>5371</v>
      </c>
      <c r="F932" s="5">
        <v>13</v>
      </c>
      <c r="G932" s="5" t="s">
        <v>5372</v>
      </c>
      <c r="H932" s="5" t="s">
        <v>428</v>
      </c>
    </row>
    <row r="933" spans="2:8">
      <c r="B933" s="5" t="s">
        <v>1438</v>
      </c>
      <c r="C933" s="5" t="s">
        <v>438</v>
      </c>
      <c r="D933" s="5" t="s">
        <v>4555</v>
      </c>
      <c r="E933" s="656" t="s">
        <v>5373</v>
      </c>
      <c r="F933" s="5">
        <v>1</v>
      </c>
      <c r="G933" s="5" t="s">
        <v>5244</v>
      </c>
      <c r="H933" s="5" t="s">
        <v>428</v>
      </c>
    </row>
    <row r="934" spans="2:8">
      <c r="B934" s="5" t="s">
        <v>1438</v>
      </c>
      <c r="C934" s="5" t="s">
        <v>438</v>
      </c>
      <c r="D934" s="5" t="s">
        <v>4555</v>
      </c>
      <c r="E934" s="656" t="s">
        <v>5374</v>
      </c>
      <c r="F934" s="5">
        <v>3</v>
      </c>
      <c r="G934" s="5" t="s">
        <v>428</v>
      </c>
      <c r="H934" s="5" t="s">
        <v>428</v>
      </c>
    </row>
    <row r="935" spans="2:8">
      <c r="B935" s="5" t="s">
        <v>1438</v>
      </c>
      <c r="C935" s="5" t="s">
        <v>438</v>
      </c>
      <c r="D935" s="5" t="s">
        <v>4555</v>
      </c>
      <c r="E935" s="656" t="s">
        <v>5375</v>
      </c>
      <c r="F935" s="5">
        <v>7</v>
      </c>
      <c r="G935" s="5" t="s">
        <v>5360</v>
      </c>
      <c r="H935" s="5" t="s">
        <v>428</v>
      </c>
    </row>
    <row r="936" spans="2:8">
      <c r="B936" s="5" t="s">
        <v>1438</v>
      </c>
      <c r="C936" s="5" t="s">
        <v>438</v>
      </c>
      <c r="D936" s="5" t="s">
        <v>4555</v>
      </c>
      <c r="E936" s="656" t="s">
        <v>5376</v>
      </c>
      <c r="F936" s="5">
        <v>1</v>
      </c>
      <c r="G936" s="5" t="s">
        <v>428</v>
      </c>
      <c r="H936" s="5" t="s">
        <v>428</v>
      </c>
    </row>
    <row r="937" spans="2:8">
      <c r="B937" s="5" t="s">
        <v>1438</v>
      </c>
      <c r="C937" s="5" t="s">
        <v>438</v>
      </c>
      <c r="D937" s="5" t="s">
        <v>4555</v>
      </c>
      <c r="E937" s="656" t="s">
        <v>5377</v>
      </c>
      <c r="F937" s="5">
        <v>3</v>
      </c>
      <c r="G937" s="5" t="s">
        <v>5242</v>
      </c>
      <c r="H937" s="5" t="s">
        <v>5364</v>
      </c>
    </row>
    <row r="938" spans="2:8">
      <c r="B938" s="5" t="s">
        <v>1438</v>
      </c>
      <c r="C938" s="5" t="s">
        <v>438</v>
      </c>
      <c r="D938" s="5" t="s">
        <v>4555</v>
      </c>
      <c r="E938" s="656" t="s">
        <v>5378</v>
      </c>
      <c r="F938" s="5">
        <v>2</v>
      </c>
      <c r="G938" s="5" t="s">
        <v>5360</v>
      </c>
      <c r="H938" s="5" t="s">
        <v>428</v>
      </c>
    </row>
    <row r="939" spans="2:8">
      <c r="B939" s="5" t="s">
        <v>1438</v>
      </c>
      <c r="C939" s="5" t="s">
        <v>438</v>
      </c>
      <c r="D939" s="5" t="s">
        <v>4555</v>
      </c>
      <c r="E939" s="656" t="s">
        <v>5379</v>
      </c>
      <c r="F939" s="5">
        <v>3</v>
      </c>
      <c r="G939" s="5" t="s">
        <v>5244</v>
      </c>
      <c r="H939" s="5" t="s">
        <v>428</v>
      </c>
    </row>
    <row r="940" spans="2:8">
      <c r="B940" s="5" t="s">
        <v>1438</v>
      </c>
      <c r="C940" s="5" t="s">
        <v>438</v>
      </c>
      <c r="D940" s="5" t="s">
        <v>4555</v>
      </c>
      <c r="E940" s="656" t="s">
        <v>5380</v>
      </c>
      <c r="F940" s="5">
        <v>9</v>
      </c>
      <c r="G940" s="5" t="s">
        <v>5244</v>
      </c>
      <c r="H940" s="5" t="s">
        <v>428</v>
      </c>
    </row>
    <row r="941" spans="2:8">
      <c r="B941" s="5" t="s">
        <v>1438</v>
      </c>
      <c r="C941" s="5" t="s">
        <v>438</v>
      </c>
      <c r="D941" s="5" t="s">
        <v>4555</v>
      </c>
      <c r="E941" s="656" t="s">
        <v>5381</v>
      </c>
      <c r="F941" s="5">
        <v>6</v>
      </c>
      <c r="G941" s="5" t="s">
        <v>5360</v>
      </c>
      <c r="H941" s="5" t="s">
        <v>428</v>
      </c>
    </row>
    <row r="942" spans="2:8">
      <c r="B942" s="5" t="s">
        <v>1438</v>
      </c>
      <c r="C942" s="5" t="s">
        <v>438</v>
      </c>
      <c r="D942" s="5" t="s">
        <v>4555</v>
      </c>
      <c r="E942" s="656" t="s">
        <v>5382</v>
      </c>
      <c r="F942" s="5">
        <v>1</v>
      </c>
      <c r="G942" s="5" t="s">
        <v>5244</v>
      </c>
      <c r="H942" s="5" t="s">
        <v>428</v>
      </c>
    </row>
    <row r="943" spans="2:8">
      <c r="B943" s="5" t="s">
        <v>1438</v>
      </c>
      <c r="C943" s="5" t="s">
        <v>438</v>
      </c>
      <c r="D943" s="5" t="s">
        <v>4555</v>
      </c>
      <c r="E943" s="656" t="s">
        <v>5383</v>
      </c>
      <c r="F943" s="5">
        <v>9</v>
      </c>
      <c r="G943" s="5" t="s">
        <v>5360</v>
      </c>
      <c r="H943" s="5" t="s">
        <v>428</v>
      </c>
    </row>
    <row r="944" spans="2:8">
      <c r="B944" s="5" t="s">
        <v>1438</v>
      </c>
      <c r="C944" s="5" t="s">
        <v>438</v>
      </c>
      <c r="D944" s="5" t="s">
        <v>4555</v>
      </c>
      <c r="E944" s="656" t="s">
        <v>5384</v>
      </c>
      <c r="F944" s="5">
        <v>1</v>
      </c>
      <c r="G944" s="5" t="s">
        <v>5244</v>
      </c>
      <c r="H944" s="5" t="s">
        <v>5360</v>
      </c>
    </row>
    <row r="945" spans="2:8">
      <c r="B945" s="5" t="s">
        <v>1438</v>
      </c>
      <c r="C945" s="5" t="s">
        <v>438</v>
      </c>
      <c r="D945" s="5" t="s">
        <v>4555</v>
      </c>
      <c r="E945" s="656" t="s">
        <v>5385</v>
      </c>
      <c r="F945" s="5">
        <v>18</v>
      </c>
      <c r="G945" s="5" t="s">
        <v>5360</v>
      </c>
      <c r="H945" s="5" t="s">
        <v>5364</v>
      </c>
    </row>
    <row r="946" spans="2:8">
      <c r="B946" s="5" t="s">
        <v>1438</v>
      </c>
      <c r="C946" s="5" t="s">
        <v>438</v>
      </c>
      <c r="D946" s="5" t="s">
        <v>4555</v>
      </c>
      <c r="E946" s="656" t="s">
        <v>5386</v>
      </c>
      <c r="F946" s="5">
        <v>11</v>
      </c>
      <c r="G946" s="5" t="s">
        <v>5244</v>
      </c>
      <c r="H946" s="5" t="s">
        <v>428</v>
      </c>
    </row>
    <row r="947" spans="2:8">
      <c r="B947" s="5" t="s">
        <v>1438</v>
      </c>
      <c r="C947" s="5" t="s">
        <v>438</v>
      </c>
      <c r="D947" s="5" t="s">
        <v>4555</v>
      </c>
      <c r="E947" s="656" t="s">
        <v>5387</v>
      </c>
      <c r="F947" s="5">
        <v>1</v>
      </c>
      <c r="G947" s="5" t="s">
        <v>5244</v>
      </c>
      <c r="H947" s="5" t="s">
        <v>428</v>
      </c>
    </row>
    <row r="948" spans="2:8">
      <c r="B948" s="5" t="s">
        <v>1438</v>
      </c>
      <c r="C948" s="5" t="s">
        <v>438</v>
      </c>
      <c r="D948" s="5" t="s">
        <v>4555</v>
      </c>
      <c r="E948" s="656" t="s">
        <v>5388</v>
      </c>
      <c r="F948" s="5">
        <v>2</v>
      </c>
      <c r="G948" s="5" t="s">
        <v>5244</v>
      </c>
      <c r="H948" s="5" t="s">
        <v>428</v>
      </c>
    </row>
    <row r="949" spans="2:8">
      <c r="B949" s="5" t="s">
        <v>1438</v>
      </c>
      <c r="C949" s="5" t="s">
        <v>438</v>
      </c>
      <c r="D949" s="5" t="s">
        <v>4555</v>
      </c>
      <c r="E949" s="656" t="s">
        <v>5389</v>
      </c>
      <c r="F949" s="5">
        <v>33</v>
      </c>
      <c r="G949" s="5" t="s">
        <v>5244</v>
      </c>
      <c r="H949" s="5" t="s">
        <v>428</v>
      </c>
    </row>
    <row r="950" spans="2:8">
      <c r="B950" s="5" t="s">
        <v>1438</v>
      </c>
      <c r="C950" s="5" t="s">
        <v>438</v>
      </c>
      <c r="D950" s="5" t="s">
        <v>4555</v>
      </c>
      <c r="E950" s="656" t="s">
        <v>5390</v>
      </c>
      <c r="F950" s="5">
        <v>2</v>
      </c>
      <c r="G950" s="5" t="s">
        <v>5244</v>
      </c>
      <c r="H950" s="5" t="s">
        <v>428</v>
      </c>
    </row>
    <row r="951" spans="2:8">
      <c r="B951" s="5" t="s">
        <v>1438</v>
      </c>
      <c r="C951" s="5" t="s">
        <v>438</v>
      </c>
      <c r="D951" s="5" t="s">
        <v>4555</v>
      </c>
      <c r="E951" s="656" t="s">
        <v>5391</v>
      </c>
      <c r="F951" s="5">
        <v>20</v>
      </c>
      <c r="G951" s="5" t="s">
        <v>5360</v>
      </c>
      <c r="H951" s="5" t="s">
        <v>428</v>
      </c>
    </row>
    <row r="952" spans="2:8">
      <c r="B952" s="5" t="s">
        <v>1438</v>
      </c>
      <c r="C952" s="5" t="s">
        <v>438</v>
      </c>
      <c r="D952" s="5" t="s">
        <v>4555</v>
      </c>
      <c r="E952" s="656" t="s">
        <v>5392</v>
      </c>
      <c r="F952" s="5">
        <v>4</v>
      </c>
      <c r="G952" s="5" t="s">
        <v>428</v>
      </c>
      <c r="H952" s="5" t="s">
        <v>428</v>
      </c>
    </row>
    <row r="953" spans="2:8">
      <c r="B953" s="5" t="s">
        <v>1438</v>
      </c>
      <c r="C953" s="5" t="s">
        <v>438</v>
      </c>
      <c r="D953" s="5" t="s">
        <v>4555</v>
      </c>
      <c r="E953" s="656" t="s">
        <v>5393</v>
      </c>
      <c r="F953" s="5">
        <v>186</v>
      </c>
      <c r="G953" s="5" t="s">
        <v>5360</v>
      </c>
      <c r="H953" s="5" t="s">
        <v>428</v>
      </c>
    </row>
    <row r="954" spans="2:8">
      <c r="B954" s="5" t="s">
        <v>1438</v>
      </c>
      <c r="C954" s="5" t="s">
        <v>438</v>
      </c>
      <c r="D954" s="5" t="s">
        <v>4555</v>
      </c>
      <c r="E954" s="656" t="s">
        <v>5394</v>
      </c>
      <c r="F954" s="5">
        <v>2</v>
      </c>
      <c r="G954" s="5" t="s">
        <v>5360</v>
      </c>
      <c r="H954" s="5" t="s">
        <v>428</v>
      </c>
    </row>
    <row r="955" spans="2:8">
      <c r="B955" s="5" t="s">
        <v>1438</v>
      </c>
      <c r="C955" s="5" t="s">
        <v>438</v>
      </c>
      <c r="D955" s="5" t="s">
        <v>4555</v>
      </c>
      <c r="E955" s="656" t="s">
        <v>5395</v>
      </c>
      <c r="F955" s="5">
        <v>8</v>
      </c>
      <c r="G955" s="5" t="s">
        <v>5244</v>
      </c>
      <c r="H955" s="5" t="s">
        <v>428</v>
      </c>
    </row>
    <row r="956" spans="2:8">
      <c r="B956" s="5" t="s">
        <v>1438</v>
      </c>
      <c r="C956" s="5" t="s">
        <v>438</v>
      </c>
      <c r="D956" s="5" t="s">
        <v>4555</v>
      </c>
      <c r="E956" s="656" t="s">
        <v>5396</v>
      </c>
      <c r="F956" s="5">
        <v>31</v>
      </c>
      <c r="G956" s="5" t="s">
        <v>5244</v>
      </c>
      <c r="H956" s="5" t="s">
        <v>428</v>
      </c>
    </row>
    <row r="957" spans="2:8">
      <c r="B957" s="5" t="s">
        <v>1438</v>
      </c>
      <c r="C957" s="5" t="s">
        <v>438</v>
      </c>
      <c r="D957" s="5" t="s">
        <v>4555</v>
      </c>
      <c r="E957" s="656" t="s">
        <v>5397</v>
      </c>
      <c r="F957" s="5">
        <v>1</v>
      </c>
      <c r="G957" s="5" t="s">
        <v>428</v>
      </c>
      <c r="H957" s="5" t="s">
        <v>428</v>
      </c>
    </row>
    <row r="958" spans="2:8">
      <c r="B958" s="5" t="s">
        <v>1438</v>
      </c>
      <c r="C958" s="5" t="s">
        <v>438</v>
      </c>
      <c r="D958" s="5" t="s">
        <v>4555</v>
      </c>
      <c r="E958" s="656" t="s">
        <v>5398</v>
      </c>
      <c r="F958" s="5">
        <v>36</v>
      </c>
      <c r="G958" s="5" t="s">
        <v>5360</v>
      </c>
      <c r="H958" s="5" t="s">
        <v>428</v>
      </c>
    </row>
    <row r="959" spans="2:8">
      <c r="B959" s="5" t="s">
        <v>1438</v>
      </c>
      <c r="C959" s="5" t="s">
        <v>438</v>
      </c>
      <c r="D959" s="5" t="s">
        <v>4555</v>
      </c>
      <c r="E959" s="656" t="s">
        <v>5399</v>
      </c>
      <c r="F959" s="5">
        <v>4</v>
      </c>
      <c r="G959" s="5" t="s">
        <v>5244</v>
      </c>
      <c r="H959" s="5" t="s">
        <v>428</v>
      </c>
    </row>
    <row r="960" spans="2:8">
      <c r="B960" s="5" t="s">
        <v>1438</v>
      </c>
      <c r="C960" s="5" t="s">
        <v>438</v>
      </c>
      <c r="D960" s="5" t="s">
        <v>4555</v>
      </c>
      <c r="E960" s="656" t="s">
        <v>5400</v>
      </c>
      <c r="F960" s="5">
        <v>1</v>
      </c>
      <c r="G960" s="5" t="s">
        <v>5360</v>
      </c>
      <c r="H960" s="5" t="s">
        <v>428</v>
      </c>
    </row>
    <row r="961" spans="2:8">
      <c r="B961" s="5" t="s">
        <v>1438</v>
      </c>
      <c r="C961" s="5" t="s">
        <v>438</v>
      </c>
      <c r="D961" s="5" t="s">
        <v>4555</v>
      </c>
      <c r="E961" s="656" t="s">
        <v>5401</v>
      </c>
      <c r="F961" s="5">
        <v>3</v>
      </c>
      <c r="G961" s="5" t="s">
        <v>5244</v>
      </c>
      <c r="H961" s="5" t="s">
        <v>428</v>
      </c>
    </row>
    <row r="962" spans="2:8">
      <c r="B962" s="5" t="s">
        <v>1438</v>
      </c>
      <c r="C962" s="5" t="s">
        <v>438</v>
      </c>
      <c r="D962" s="5" t="s">
        <v>4555</v>
      </c>
      <c r="E962" s="656" t="s">
        <v>5402</v>
      </c>
      <c r="F962" s="5">
        <v>2</v>
      </c>
      <c r="G962" s="5" t="s">
        <v>5360</v>
      </c>
      <c r="H962" s="5" t="s">
        <v>428</v>
      </c>
    </row>
    <row r="963" spans="2:8">
      <c r="B963" s="5" t="s">
        <v>1438</v>
      </c>
      <c r="C963" s="5" t="s">
        <v>438</v>
      </c>
      <c r="D963" s="5" t="s">
        <v>4555</v>
      </c>
      <c r="E963" s="656" t="s">
        <v>5403</v>
      </c>
      <c r="F963" s="5">
        <v>28</v>
      </c>
      <c r="G963" s="5" t="s">
        <v>5360</v>
      </c>
      <c r="H963" s="5" t="s">
        <v>428</v>
      </c>
    </row>
    <row r="964" spans="2:8">
      <c r="B964" s="5" t="s">
        <v>1438</v>
      </c>
      <c r="C964" s="5" t="s">
        <v>438</v>
      </c>
      <c r="D964" s="5" t="s">
        <v>4555</v>
      </c>
      <c r="E964" s="656" t="s">
        <v>5404</v>
      </c>
      <c r="F964" s="5">
        <v>12</v>
      </c>
      <c r="G964" s="5" t="s">
        <v>428</v>
      </c>
      <c r="H964" s="5" t="s">
        <v>428</v>
      </c>
    </row>
    <row r="965" spans="2:8">
      <c r="B965" s="5" t="s">
        <v>1438</v>
      </c>
      <c r="C965" s="5" t="s">
        <v>438</v>
      </c>
      <c r="D965" s="5" t="s">
        <v>4555</v>
      </c>
      <c r="E965" s="656" t="s">
        <v>5405</v>
      </c>
      <c r="F965" s="5">
        <v>2</v>
      </c>
      <c r="G965" s="5" t="s">
        <v>5360</v>
      </c>
      <c r="H965" s="5" t="s">
        <v>428</v>
      </c>
    </row>
    <row r="966" spans="2:8">
      <c r="B966" s="5" t="s">
        <v>1438</v>
      </c>
      <c r="C966" s="5" t="s">
        <v>438</v>
      </c>
      <c r="D966" s="5" t="s">
        <v>4555</v>
      </c>
      <c r="E966" s="656" t="s">
        <v>5406</v>
      </c>
      <c r="F966" s="5">
        <v>1</v>
      </c>
      <c r="G966" s="5" t="s">
        <v>5360</v>
      </c>
      <c r="H966" s="5" t="s">
        <v>428</v>
      </c>
    </row>
    <row r="967" spans="2:8">
      <c r="B967" s="5" t="s">
        <v>1438</v>
      </c>
      <c r="C967" s="5" t="s">
        <v>438</v>
      </c>
      <c r="D967" s="5" t="s">
        <v>4555</v>
      </c>
      <c r="E967" s="656" t="s">
        <v>5407</v>
      </c>
      <c r="F967" s="5">
        <v>6</v>
      </c>
      <c r="G967" s="5" t="s">
        <v>5244</v>
      </c>
      <c r="H967" s="5" t="s">
        <v>428</v>
      </c>
    </row>
    <row r="968" spans="2:8">
      <c r="B968" s="5" t="s">
        <v>1438</v>
      </c>
      <c r="C968" s="5" t="s">
        <v>438</v>
      </c>
      <c r="D968" s="5" t="s">
        <v>4555</v>
      </c>
      <c r="E968" s="656" t="s">
        <v>5408</v>
      </c>
      <c r="F968" s="5">
        <v>6</v>
      </c>
      <c r="G968" s="5" t="s">
        <v>5244</v>
      </c>
      <c r="H968" s="5" t="s">
        <v>5364</v>
      </c>
    </row>
    <row r="969" spans="2:8">
      <c r="B969" s="5" t="s">
        <v>1438</v>
      </c>
      <c r="C969" s="5" t="s">
        <v>438</v>
      </c>
      <c r="D969" s="5" t="s">
        <v>4555</v>
      </c>
      <c r="E969" s="656" t="s">
        <v>5409</v>
      </c>
      <c r="F969" s="5">
        <v>2</v>
      </c>
      <c r="G969" s="5" t="s">
        <v>5244</v>
      </c>
      <c r="H969" s="5" t="s">
        <v>428</v>
      </c>
    </row>
    <row r="970" spans="2:8">
      <c r="B970" s="5" t="s">
        <v>1438</v>
      </c>
      <c r="C970" s="5" t="s">
        <v>438</v>
      </c>
      <c r="D970" s="5" t="s">
        <v>4555</v>
      </c>
      <c r="E970" s="656" t="s">
        <v>5410</v>
      </c>
      <c r="F970" s="5">
        <v>1</v>
      </c>
      <c r="G970" s="5" t="s">
        <v>5244</v>
      </c>
      <c r="H970" s="5" t="s">
        <v>428</v>
      </c>
    </row>
    <row r="971" spans="2:8">
      <c r="B971" s="5" t="s">
        <v>1438</v>
      </c>
      <c r="C971" s="5" t="s">
        <v>438</v>
      </c>
      <c r="D971" s="5" t="s">
        <v>4555</v>
      </c>
      <c r="E971" s="656" t="s">
        <v>5411</v>
      </c>
      <c r="F971" s="5">
        <v>136</v>
      </c>
      <c r="G971" s="5" t="s">
        <v>428</v>
      </c>
      <c r="H971" s="5" t="s">
        <v>428</v>
      </c>
    </row>
    <row r="972" spans="2:8">
      <c r="B972" s="5" t="s">
        <v>1438</v>
      </c>
      <c r="C972" s="5" t="s">
        <v>438</v>
      </c>
      <c r="D972" s="5" t="s">
        <v>4555</v>
      </c>
      <c r="E972" s="656" t="s">
        <v>5412</v>
      </c>
      <c r="F972" s="5">
        <v>1</v>
      </c>
      <c r="G972" s="5" t="s">
        <v>428</v>
      </c>
      <c r="H972" s="5" t="s">
        <v>428</v>
      </c>
    </row>
    <row r="973" spans="2:8">
      <c r="B973" s="5" t="s">
        <v>1438</v>
      </c>
      <c r="C973" s="5" t="s">
        <v>438</v>
      </c>
      <c r="D973" s="5" t="s">
        <v>4555</v>
      </c>
      <c r="E973" s="656" t="s">
        <v>5413</v>
      </c>
      <c r="F973" s="5">
        <v>19</v>
      </c>
      <c r="G973" s="5" t="s">
        <v>428</v>
      </c>
      <c r="H973" s="5" t="s">
        <v>5364</v>
      </c>
    </row>
    <row r="974" spans="2:8">
      <c r="B974" s="5" t="s">
        <v>1438</v>
      </c>
      <c r="C974" s="5" t="s">
        <v>438</v>
      </c>
      <c r="D974" s="5" t="s">
        <v>4555</v>
      </c>
      <c r="E974" s="656" t="s">
        <v>5414</v>
      </c>
      <c r="F974" s="5">
        <v>49</v>
      </c>
      <c r="G974" s="5" t="s">
        <v>5360</v>
      </c>
      <c r="H974" s="5" t="s">
        <v>428</v>
      </c>
    </row>
    <row r="975" spans="2:8">
      <c r="B975" s="5" t="s">
        <v>1438</v>
      </c>
      <c r="C975" s="5" t="s">
        <v>438</v>
      </c>
      <c r="D975" s="5" t="s">
        <v>4555</v>
      </c>
      <c r="E975" s="656" t="s">
        <v>5415</v>
      </c>
      <c r="F975" s="5">
        <v>2</v>
      </c>
      <c r="G975" s="5" t="s">
        <v>428</v>
      </c>
      <c r="H975" s="5" t="s">
        <v>428</v>
      </c>
    </row>
    <row r="976" spans="2:8">
      <c r="B976" s="5" t="s">
        <v>1438</v>
      </c>
      <c r="C976" s="5" t="s">
        <v>438</v>
      </c>
      <c r="D976" s="5" t="s">
        <v>4555</v>
      </c>
      <c r="E976" s="656" t="s">
        <v>5416</v>
      </c>
      <c r="F976" s="5">
        <v>1</v>
      </c>
      <c r="G976" s="5" t="s">
        <v>5244</v>
      </c>
      <c r="H976" s="5" t="s">
        <v>428</v>
      </c>
    </row>
    <row r="977" spans="2:8">
      <c r="B977" s="5" t="s">
        <v>1438</v>
      </c>
      <c r="C977" s="5" t="s">
        <v>438</v>
      </c>
      <c r="D977" s="5" t="s">
        <v>4555</v>
      </c>
      <c r="E977" s="656" t="s">
        <v>5417</v>
      </c>
      <c r="F977" s="5">
        <v>10</v>
      </c>
      <c r="G977" s="5" t="s">
        <v>5242</v>
      </c>
      <c r="H977" s="5" t="s">
        <v>428</v>
      </c>
    </row>
    <row r="978" spans="2:8">
      <c r="B978" s="5" t="s">
        <v>1438</v>
      </c>
      <c r="C978" s="5" t="s">
        <v>438</v>
      </c>
      <c r="D978" s="5" t="s">
        <v>4555</v>
      </c>
      <c r="E978" s="656" t="s">
        <v>5418</v>
      </c>
      <c r="F978" s="5">
        <v>5</v>
      </c>
      <c r="G978" s="5" t="s">
        <v>428</v>
      </c>
      <c r="H978" s="5" t="s">
        <v>428</v>
      </c>
    </row>
    <row r="979" spans="2:8">
      <c r="B979" s="5" t="s">
        <v>1438</v>
      </c>
      <c r="C979" s="5" t="s">
        <v>438</v>
      </c>
      <c r="D979" s="5" t="s">
        <v>4555</v>
      </c>
      <c r="E979" s="656" t="s">
        <v>5419</v>
      </c>
      <c r="F979" s="5">
        <v>1</v>
      </c>
      <c r="G979" s="5" t="s">
        <v>5244</v>
      </c>
      <c r="H979" s="5" t="s">
        <v>428</v>
      </c>
    </row>
    <row r="980" spans="2:8">
      <c r="B980" s="5" t="s">
        <v>1438</v>
      </c>
      <c r="C980" s="5" t="s">
        <v>438</v>
      </c>
      <c r="D980" s="5" t="s">
        <v>4555</v>
      </c>
      <c r="E980" s="656" t="s">
        <v>5420</v>
      </c>
      <c r="F980" s="5">
        <v>38</v>
      </c>
      <c r="G980" s="5" t="s">
        <v>428</v>
      </c>
      <c r="H980" s="5" t="s">
        <v>428</v>
      </c>
    </row>
    <row r="981" spans="2:8">
      <c r="B981" s="5" t="s">
        <v>1438</v>
      </c>
      <c r="C981" s="5" t="s">
        <v>438</v>
      </c>
      <c r="D981" s="5" t="s">
        <v>4555</v>
      </c>
      <c r="E981" s="656" t="s">
        <v>5421</v>
      </c>
      <c r="F981" s="5">
        <v>48</v>
      </c>
      <c r="G981" s="5" t="s">
        <v>428</v>
      </c>
      <c r="H981" s="5" t="s">
        <v>428</v>
      </c>
    </row>
    <row r="982" spans="2:8">
      <c r="B982" s="5" t="s">
        <v>1438</v>
      </c>
      <c r="C982" s="5" t="s">
        <v>438</v>
      </c>
      <c r="D982" s="5" t="s">
        <v>4555</v>
      </c>
      <c r="E982" s="656" t="s">
        <v>5422</v>
      </c>
      <c r="F982" s="5">
        <v>1</v>
      </c>
      <c r="G982" s="5" t="s">
        <v>5244</v>
      </c>
      <c r="H982" s="5" t="s">
        <v>428</v>
      </c>
    </row>
    <row r="983" spans="2:8">
      <c r="B983" s="5" t="s">
        <v>1438</v>
      </c>
      <c r="C983" s="5" t="s">
        <v>438</v>
      </c>
      <c r="D983" s="5" t="s">
        <v>4555</v>
      </c>
      <c r="E983" s="656" t="s">
        <v>5423</v>
      </c>
      <c r="F983" s="5">
        <v>3</v>
      </c>
      <c r="G983" s="5" t="s">
        <v>5244</v>
      </c>
      <c r="H983" s="5" t="s">
        <v>428</v>
      </c>
    </row>
    <row r="984" spans="2:8">
      <c r="B984" s="5" t="s">
        <v>1438</v>
      </c>
      <c r="C984" s="5" t="s">
        <v>438</v>
      </c>
      <c r="D984" s="5" t="s">
        <v>4555</v>
      </c>
      <c r="E984" s="656" t="s">
        <v>5424</v>
      </c>
      <c r="F984" s="5">
        <v>5</v>
      </c>
      <c r="G984" s="5" t="s">
        <v>428</v>
      </c>
      <c r="H984" s="5" t="s">
        <v>428</v>
      </c>
    </row>
    <row r="985" spans="2:8">
      <c r="B985" s="5" t="s">
        <v>1438</v>
      </c>
      <c r="C985" s="5" t="s">
        <v>438</v>
      </c>
      <c r="D985" s="5" t="s">
        <v>4555</v>
      </c>
      <c r="E985" s="656" t="s">
        <v>5425</v>
      </c>
      <c r="F985" s="5">
        <v>2</v>
      </c>
      <c r="G985" s="5" t="s">
        <v>5244</v>
      </c>
      <c r="H985" s="5" t="s">
        <v>428</v>
      </c>
    </row>
    <row r="986" spans="2:8">
      <c r="B986" s="5" t="s">
        <v>1438</v>
      </c>
      <c r="C986" s="5" t="s">
        <v>438</v>
      </c>
      <c r="D986" s="5" t="s">
        <v>4555</v>
      </c>
      <c r="E986" s="656" t="s">
        <v>5426</v>
      </c>
      <c r="F986" s="5">
        <v>6</v>
      </c>
      <c r="G986" s="5" t="s">
        <v>428</v>
      </c>
      <c r="H986" s="5" t="s">
        <v>428</v>
      </c>
    </row>
    <row r="987" spans="2:8">
      <c r="B987" s="5" t="s">
        <v>1438</v>
      </c>
      <c r="C987" s="5" t="s">
        <v>438</v>
      </c>
      <c r="D987" s="5" t="s">
        <v>4555</v>
      </c>
      <c r="E987" s="656" t="s">
        <v>5427</v>
      </c>
      <c r="F987" s="5">
        <v>42</v>
      </c>
      <c r="G987" s="5" t="s">
        <v>5360</v>
      </c>
      <c r="H987" s="5" t="s">
        <v>428</v>
      </c>
    </row>
    <row r="988" spans="2:8">
      <c r="B988" s="5" t="s">
        <v>1438</v>
      </c>
      <c r="C988" s="5" t="s">
        <v>438</v>
      </c>
      <c r="D988" s="5" t="s">
        <v>4555</v>
      </c>
      <c r="E988" s="656" t="s">
        <v>5428</v>
      </c>
      <c r="F988" s="5">
        <v>1</v>
      </c>
      <c r="G988" s="5" t="s">
        <v>428</v>
      </c>
      <c r="H988" s="5" t="s">
        <v>428</v>
      </c>
    </row>
    <row r="989" spans="2:8">
      <c r="B989" s="5" t="s">
        <v>1438</v>
      </c>
      <c r="C989" s="5" t="s">
        <v>438</v>
      </c>
      <c r="D989" s="5" t="s">
        <v>4555</v>
      </c>
      <c r="E989" s="656" t="s">
        <v>5429</v>
      </c>
      <c r="F989" s="5">
        <v>2</v>
      </c>
      <c r="G989" s="5" t="s">
        <v>5244</v>
      </c>
      <c r="H989" s="5" t="s">
        <v>428</v>
      </c>
    </row>
    <row r="990" spans="2:8">
      <c r="B990" s="5" t="s">
        <v>1438</v>
      </c>
      <c r="C990" s="5" t="s">
        <v>438</v>
      </c>
      <c r="D990" s="5" t="s">
        <v>4555</v>
      </c>
      <c r="E990" s="656" t="s">
        <v>5430</v>
      </c>
      <c r="F990" s="5">
        <v>34</v>
      </c>
      <c r="G990" s="5" t="s">
        <v>5360</v>
      </c>
      <c r="H990" s="5" t="s">
        <v>428</v>
      </c>
    </row>
    <row r="991" spans="2:8">
      <c r="B991" s="5" t="s">
        <v>1438</v>
      </c>
      <c r="C991" s="5" t="s">
        <v>438</v>
      </c>
      <c r="D991" s="5" t="s">
        <v>4555</v>
      </c>
      <c r="E991" s="656" t="s">
        <v>5431</v>
      </c>
      <c r="F991" s="5">
        <v>7</v>
      </c>
      <c r="G991" s="5" t="s">
        <v>5360</v>
      </c>
      <c r="H991" s="5" t="s">
        <v>428</v>
      </c>
    </row>
    <row r="992" spans="2:8">
      <c r="B992" s="5" t="s">
        <v>1438</v>
      </c>
      <c r="C992" s="5" t="s">
        <v>438</v>
      </c>
      <c r="D992" s="5" t="s">
        <v>4555</v>
      </c>
      <c r="E992" s="656" t="s">
        <v>5432</v>
      </c>
      <c r="F992" s="5">
        <v>1</v>
      </c>
      <c r="G992" s="5" t="s">
        <v>5360</v>
      </c>
      <c r="H992" s="5" t="s">
        <v>428</v>
      </c>
    </row>
    <row r="993" spans="2:8">
      <c r="B993" s="5" t="s">
        <v>1438</v>
      </c>
      <c r="C993" s="5" t="s">
        <v>438</v>
      </c>
      <c r="D993" s="5" t="s">
        <v>4555</v>
      </c>
      <c r="E993" s="656" t="s">
        <v>5433</v>
      </c>
      <c r="F993" s="5">
        <v>24</v>
      </c>
      <c r="G993" s="5" t="s">
        <v>428</v>
      </c>
      <c r="H993" s="5" t="s">
        <v>428</v>
      </c>
    </row>
    <row r="994" spans="2:8">
      <c r="B994" s="5" t="s">
        <v>1438</v>
      </c>
      <c r="C994" s="5" t="s">
        <v>438</v>
      </c>
      <c r="D994" s="5" t="s">
        <v>4922</v>
      </c>
      <c r="E994" s="656" t="s">
        <v>5434</v>
      </c>
      <c r="F994" s="5">
        <v>2</v>
      </c>
      <c r="G994" s="6" t="s">
        <v>4559</v>
      </c>
      <c r="H994" s="5" t="s">
        <v>100</v>
      </c>
    </row>
    <row r="995" spans="2:8">
      <c r="B995" s="5" t="s">
        <v>1438</v>
      </c>
      <c r="C995" s="5" t="s">
        <v>438</v>
      </c>
      <c r="D995" s="5" t="s">
        <v>4922</v>
      </c>
      <c r="E995" s="656" t="s">
        <v>5317</v>
      </c>
      <c r="F995" s="5">
        <v>2</v>
      </c>
      <c r="G995" s="6" t="s">
        <v>4559</v>
      </c>
      <c r="H995" s="5" t="s">
        <v>100</v>
      </c>
    </row>
    <row r="996" spans="2:8">
      <c r="B996" s="5" t="s">
        <v>1438</v>
      </c>
      <c r="C996" s="5" t="s">
        <v>438</v>
      </c>
      <c r="D996" s="5" t="s">
        <v>4922</v>
      </c>
      <c r="E996" s="671" t="s">
        <v>5435</v>
      </c>
      <c r="F996" s="5">
        <v>4</v>
      </c>
      <c r="G996" s="5" t="s">
        <v>5436</v>
      </c>
      <c r="H996" s="5" t="s">
        <v>5436</v>
      </c>
    </row>
    <row r="997" spans="2:8">
      <c r="B997" s="5" t="s">
        <v>1438</v>
      </c>
      <c r="C997" s="5" t="s">
        <v>438</v>
      </c>
      <c r="D997" s="5" t="s">
        <v>4922</v>
      </c>
      <c r="E997" s="656" t="s">
        <v>5437</v>
      </c>
      <c r="F997" s="5">
        <v>4</v>
      </c>
      <c r="G997" s="6" t="s">
        <v>4559</v>
      </c>
      <c r="H997" s="5" t="s">
        <v>100</v>
      </c>
    </row>
    <row r="998" spans="2:8">
      <c r="B998" s="5" t="s">
        <v>1438</v>
      </c>
      <c r="C998" s="5" t="s">
        <v>438</v>
      </c>
      <c r="D998" s="5" t="s">
        <v>4922</v>
      </c>
      <c r="E998" s="656" t="s">
        <v>5318</v>
      </c>
      <c r="F998" s="5">
        <v>1</v>
      </c>
      <c r="G998" s="6" t="s">
        <v>4559</v>
      </c>
      <c r="H998" s="5" t="s">
        <v>100</v>
      </c>
    </row>
    <row r="999" spans="2:8">
      <c r="B999" s="5" t="s">
        <v>1438</v>
      </c>
      <c r="C999" s="5" t="s">
        <v>438</v>
      </c>
      <c r="D999" s="5" t="s">
        <v>4922</v>
      </c>
      <c r="E999" s="656" t="s">
        <v>5438</v>
      </c>
      <c r="F999" s="5">
        <v>2</v>
      </c>
      <c r="G999" s="5" t="s">
        <v>4559</v>
      </c>
      <c r="H999" s="5" t="s">
        <v>100</v>
      </c>
    </row>
    <row r="1000" spans="2:8">
      <c r="B1000" s="5" t="s">
        <v>1438</v>
      </c>
      <c r="C1000" s="5" t="s">
        <v>438</v>
      </c>
      <c r="D1000" s="5" t="s">
        <v>4922</v>
      </c>
      <c r="E1000" s="656" t="s">
        <v>5439</v>
      </c>
      <c r="F1000" s="5">
        <v>6</v>
      </c>
      <c r="G1000" s="5" t="s">
        <v>4559</v>
      </c>
      <c r="H1000" s="5" t="s">
        <v>100</v>
      </c>
    </row>
    <row r="1001" spans="2:8">
      <c r="B1001" s="5" t="s">
        <v>1438</v>
      </c>
      <c r="C1001" s="5" t="s">
        <v>438</v>
      </c>
      <c r="D1001" s="5" t="s">
        <v>4922</v>
      </c>
      <c r="E1001" s="656" t="s">
        <v>5274</v>
      </c>
      <c r="F1001" s="5">
        <v>7</v>
      </c>
      <c r="G1001" s="5" t="s">
        <v>4559</v>
      </c>
      <c r="H1001" s="5" t="s">
        <v>100</v>
      </c>
    </row>
    <row r="1002" spans="2:8">
      <c r="B1002" s="5" t="s">
        <v>1438</v>
      </c>
      <c r="C1002" s="5" t="s">
        <v>438</v>
      </c>
      <c r="D1002" s="5" t="s">
        <v>4922</v>
      </c>
      <c r="E1002" s="656" t="s">
        <v>5321</v>
      </c>
      <c r="F1002" s="5">
        <v>3</v>
      </c>
      <c r="G1002" s="5" t="s">
        <v>4559</v>
      </c>
      <c r="H1002" s="5" t="s">
        <v>100</v>
      </c>
    </row>
    <row r="1003" spans="2:8">
      <c r="B1003" s="5" t="s">
        <v>1438</v>
      </c>
      <c r="C1003" s="5" t="s">
        <v>438</v>
      </c>
      <c r="D1003" s="5" t="s">
        <v>4922</v>
      </c>
      <c r="E1003" s="656" t="s">
        <v>5440</v>
      </c>
      <c r="F1003" s="5">
        <v>8</v>
      </c>
      <c r="G1003" s="5" t="s">
        <v>4559</v>
      </c>
      <c r="H1003" s="5" t="s">
        <v>100</v>
      </c>
    </row>
    <row r="1004" spans="2:8">
      <c r="B1004" s="5" t="s">
        <v>1438</v>
      </c>
      <c r="C1004" s="5" t="s">
        <v>438</v>
      </c>
      <c r="D1004" s="5" t="s">
        <v>4922</v>
      </c>
      <c r="E1004" s="656" t="s">
        <v>5441</v>
      </c>
      <c r="F1004" s="5">
        <v>2</v>
      </c>
      <c r="G1004" s="5" t="s">
        <v>4559</v>
      </c>
      <c r="H1004" s="5" t="s">
        <v>100</v>
      </c>
    </row>
    <row r="1005" spans="2:8">
      <c r="B1005" s="5" t="s">
        <v>1438</v>
      </c>
      <c r="C1005" s="5" t="s">
        <v>438</v>
      </c>
      <c r="D1005" s="5" t="s">
        <v>4922</v>
      </c>
      <c r="E1005" s="656" t="s">
        <v>5442</v>
      </c>
      <c r="F1005" s="5">
        <v>5</v>
      </c>
      <c r="G1005" s="5" t="s">
        <v>4559</v>
      </c>
      <c r="H1005" s="5" t="s">
        <v>100</v>
      </c>
    </row>
    <row r="1006" spans="2:8">
      <c r="B1006" s="5" t="s">
        <v>1438</v>
      </c>
      <c r="C1006" s="5" t="s">
        <v>438</v>
      </c>
      <c r="D1006" s="5" t="s">
        <v>4922</v>
      </c>
      <c r="E1006" s="656" t="s">
        <v>5443</v>
      </c>
      <c r="F1006" s="5">
        <v>6</v>
      </c>
      <c r="G1006" s="5" t="s">
        <v>4559</v>
      </c>
      <c r="H1006" s="5" t="s">
        <v>100</v>
      </c>
    </row>
    <row r="1007" spans="2:8">
      <c r="B1007" s="5" t="s">
        <v>1438</v>
      </c>
      <c r="C1007" s="5" t="s">
        <v>438</v>
      </c>
      <c r="D1007" s="5" t="s">
        <v>4922</v>
      </c>
      <c r="E1007" s="656" t="s">
        <v>5082</v>
      </c>
      <c r="F1007" s="5">
        <v>3</v>
      </c>
      <c r="G1007" s="5" t="s">
        <v>4559</v>
      </c>
      <c r="H1007" s="5" t="s">
        <v>100</v>
      </c>
    </row>
    <row r="1008" spans="2:8">
      <c r="B1008" s="5" t="s">
        <v>1438</v>
      </c>
      <c r="C1008" s="5" t="s">
        <v>438</v>
      </c>
      <c r="D1008" s="5" t="s">
        <v>4922</v>
      </c>
      <c r="E1008" s="656" t="s">
        <v>5444</v>
      </c>
      <c r="F1008" s="5">
        <v>6</v>
      </c>
      <c r="G1008" s="5" t="s">
        <v>4559</v>
      </c>
      <c r="H1008" s="5" t="s">
        <v>100</v>
      </c>
    </row>
    <row r="1009" spans="2:8">
      <c r="B1009" s="5" t="s">
        <v>1438</v>
      </c>
      <c r="C1009" s="5" t="s">
        <v>438</v>
      </c>
      <c r="D1009" s="5" t="s">
        <v>4922</v>
      </c>
      <c r="E1009" s="656" t="s">
        <v>5282</v>
      </c>
      <c r="F1009" s="5">
        <v>15</v>
      </c>
      <c r="G1009" s="5" t="s">
        <v>4559</v>
      </c>
      <c r="H1009" s="5" t="s">
        <v>100</v>
      </c>
    </row>
    <row r="1010" spans="2:8">
      <c r="B1010" s="5" t="s">
        <v>1438</v>
      </c>
      <c r="C1010" s="5" t="s">
        <v>438</v>
      </c>
      <c r="D1010" s="5" t="s">
        <v>4922</v>
      </c>
      <c r="E1010" s="656" t="s">
        <v>5445</v>
      </c>
      <c r="F1010" s="5">
        <v>3</v>
      </c>
      <c r="G1010" s="5" t="s">
        <v>4559</v>
      </c>
      <c r="H1010" s="5" t="s">
        <v>100</v>
      </c>
    </row>
    <row r="1011" spans="2:8">
      <c r="B1011" s="5" t="s">
        <v>1438</v>
      </c>
      <c r="C1011" s="5" t="s">
        <v>438</v>
      </c>
      <c r="D1011" s="5" t="s">
        <v>4922</v>
      </c>
      <c r="E1011" s="656" t="s">
        <v>5246</v>
      </c>
      <c r="F1011" s="5">
        <v>4</v>
      </c>
      <c r="G1011" s="5" t="s">
        <v>4559</v>
      </c>
      <c r="H1011" s="5" t="s">
        <v>100</v>
      </c>
    </row>
    <row r="1012" spans="2:8">
      <c r="B1012" s="5" t="s">
        <v>1438</v>
      </c>
      <c r="C1012" s="5" t="s">
        <v>438</v>
      </c>
      <c r="D1012" s="5" t="s">
        <v>4922</v>
      </c>
      <c r="E1012" s="656" t="s">
        <v>5446</v>
      </c>
      <c r="F1012" s="5">
        <v>6</v>
      </c>
      <c r="G1012" s="5" t="s">
        <v>4559</v>
      </c>
      <c r="H1012" s="5" t="s">
        <v>100</v>
      </c>
    </row>
    <row r="1013" spans="2:8">
      <c r="B1013" s="5" t="s">
        <v>1438</v>
      </c>
      <c r="C1013" s="5" t="s">
        <v>438</v>
      </c>
      <c r="D1013" s="5" t="s">
        <v>4922</v>
      </c>
      <c r="E1013" s="656" t="s">
        <v>5447</v>
      </c>
      <c r="F1013" s="5">
        <v>2</v>
      </c>
      <c r="G1013" s="5" t="s">
        <v>4559</v>
      </c>
      <c r="H1013" s="5" t="s">
        <v>100</v>
      </c>
    </row>
    <row r="1014" spans="2:8">
      <c r="B1014" s="5" t="s">
        <v>1438</v>
      </c>
      <c r="C1014" s="5" t="s">
        <v>438</v>
      </c>
      <c r="D1014" s="5" t="s">
        <v>4922</v>
      </c>
      <c r="E1014" s="656" t="s">
        <v>5448</v>
      </c>
      <c r="F1014" s="5">
        <v>4</v>
      </c>
      <c r="G1014" s="5" t="s">
        <v>4559</v>
      </c>
      <c r="H1014" s="5" t="s">
        <v>100</v>
      </c>
    </row>
    <row r="1015" spans="2:8">
      <c r="B1015" s="5" t="s">
        <v>1438</v>
      </c>
      <c r="C1015" s="5" t="s">
        <v>438</v>
      </c>
      <c r="D1015" s="5" t="s">
        <v>4922</v>
      </c>
      <c r="E1015" s="656" t="s">
        <v>5330</v>
      </c>
      <c r="F1015" s="5">
        <v>2</v>
      </c>
      <c r="G1015" s="5" t="s">
        <v>4559</v>
      </c>
      <c r="H1015" s="5" t="s">
        <v>100</v>
      </c>
    </row>
    <row r="1016" spans="2:8">
      <c r="B1016" s="5" t="s">
        <v>1438</v>
      </c>
      <c r="C1016" s="5" t="s">
        <v>438</v>
      </c>
      <c r="D1016" s="5" t="s">
        <v>4922</v>
      </c>
      <c r="E1016" s="656" t="s">
        <v>5449</v>
      </c>
      <c r="F1016" s="5">
        <v>2</v>
      </c>
      <c r="G1016" s="5" t="s">
        <v>5436</v>
      </c>
      <c r="H1016" s="5" t="s">
        <v>5450</v>
      </c>
    </row>
    <row r="1017" spans="2:8">
      <c r="B1017" s="5" t="s">
        <v>1438</v>
      </c>
      <c r="C1017" s="5" t="s">
        <v>438</v>
      </c>
      <c r="D1017" s="5" t="s">
        <v>4922</v>
      </c>
      <c r="E1017" s="656" t="s">
        <v>5215</v>
      </c>
      <c r="F1017" s="5">
        <v>6</v>
      </c>
      <c r="G1017" s="5" t="s">
        <v>4559</v>
      </c>
      <c r="H1017" s="5" t="s">
        <v>100</v>
      </c>
    </row>
    <row r="1018" spans="2:8">
      <c r="B1018" s="5" t="s">
        <v>1438</v>
      </c>
      <c r="C1018" s="5" t="s">
        <v>438</v>
      </c>
      <c r="D1018" s="5" t="s">
        <v>4922</v>
      </c>
      <c r="E1018" s="656" t="s">
        <v>5451</v>
      </c>
      <c r="F1018" s="5">
        <v>2</v>
      </c>
      <c r="G1018" s="5" t="s">
        <v>4559</v>
      </c>
      <c r="H1018" s="5" t="s">
        <v>100</v>
      </c>
    </row>
    <row r="1019" spans="2:8">
      <c r="B1019" s="5" t="s">
        <v>1438</v>
      </c>
      <c r="C1019" s="5" t="s">
        <v>438</v>
      </c>
      <c r="D1019" s="5" t="s">
        <v>4922</v>
      </c>
      <c r="E1019" s="656" t="s">
        <v>5452</v>
      </c>
      <c r="F1019" s="5">
        <v>8</v>
      </c>
      <c r="G1019" s="5" t="s">
        <v>5436</v>
      </c>
      <c r="H1019" s="5" t="s">
        <v>5436</v>
      </c>
    </row>
    <row r="1020" spans="2:8">
      <c r="B1020" s="5" t="s">
        <v>1438</v>
      </c>
      <c r="C1020" s="5" t="s">
        <v>438</v>
      </c>
      <c r="D1020" s="5" t="s">
        <v>4922</v>
      </c>
      <c r="E1020" s="656" t="s">
        <v>5453</v>
      </c>
      <c r="F1020" s="5">
        <v>6</v>
      </c>
      <c r="G1020" s="5" t="s">
        <v>4559</v>
      </c>
      <c r="H1020" s="5" t="s">
        <v>100</v>
      </c>
    </row>
    <row r="1021" spans="2:8">
      <c r="B1021" s="5" t="s">
        <v>1438</v>
      </c>
      <c r="C1021" s="5" t="s">
        <v>438</v>
      </c>
      <c r="D1021" s="5" t="s">
        <v>4922</v>
      </c>
      <c r="E1021" s="656" t="s">
        <v>5454</v>
      </c>
      <c r="F1021" s="5">
        <v>2</v>
      </c>
      <c r="G1021" s="5" t="s">
        <v>4559</v>
      </c>
      <c r="H1021" s="5" t="s">
        <v>100</v>
      </c>
    </row>
    <row r="1022" spans="2:8">
      <c r="B1022" s="5" t="s">
        <v>1438</v>
      </c>
      <c r="C1022" s="5" t="s">
        <v>438</v>
      </c>
      <c r="D1022" s="5" t="s">
        <v>4922</v>
      </c>
      <c r="E1022" s="656" t="s">
        <v>5455</v>
      </c>
      <c r="F1022" s="5">
        <v>8</v>
      </c>
      <c r="G1022" s="5" t="s">
        <v>4559</v>
      </c>
      <c r="H1022" s="5" t="s">
        <v>100</v>
      </c>
    </row>
    <row r="1023" spans="2:8">
      <c r="B1023" s="5" t="s">
        <v>1438</v>
      </c>
      <c r="C1023" s="5" t="s">
        <v>438</v>
      </c>
      <c r="D1023" s="5" t="s">
        <v>4922</v>
      </c>
      <c r="E1023" s="656" t="s">
        <v>5456</v>
      </c>
      <c r="F1023" s="5">
        <v>2</v>
      </c>
      <c r="G1023" s="5" t="s">
        <v>4559</v>
      </c>
      <c r="H1023" s="5" t="s">
        <v>100</v>
      </c>
    </row>
    <row r="1024" spans="2:8">
      <c r="B1024" s="5" t="s">
        <v>1438</v>
      </c>
      <c r="C1024" s="5" t="s">
        <v>438</v>
      </c>
      <c r="D1024" s="5" t="s">
        <v>4922</v>
      </c>
      <c r="E1024" s="656" t="s">
        <v>5295</v>
      </c>
      <c r="F1024" s="5">
        <v>8</v>
      </c>
      <c r="G1024" s="5" t="s">
        <v>4559</v>
      </c>
      <c r="H1024" s="5" t="s">
        <v>100</v>
      </c>
    </row>
    <row r="1025" spans="2:8">
      <c r="B1025" s="5" t="s">
        <v>1438</v>
      </c>
      <c r="C1025" s="5" t="s">
        <v>438</v>
      </c>
      <c r="D1025" s="5" t="s">
        <v>4922</v>
      </c>
      <c r="E1025" s="656" t="s">
        <v>5337</v>
      </c>
      <c r="F1025" s="5">
        <v>4</v>
      </c>
      <c r="G1025" s="5" t="s">
        <v>4559</v>
      </c>
      <c r="H1025" s="5" t="s">
        <v>100</v>
      </c>
    </row>
    <row r="1026" spans="2:8">
      <c r="B1026" s="5" t="s">
        <v>1438</v>
      </c>
      <c r="C1026" s="5" t="s">
        <v>438</v>
      </c>
      <c r="D1026" s="5" t="s">
        <v>4922</v>
      </c>
      <c r="E1026" s="656" t="s">
        <v>5457</v>
      </c>
      <c r="F1026" s="5">
        <v>3</v>
      </c>
      <c r="G1026" s="5" t="s">
        <v>4559</v>
      </c>
      <c r="H1026" s="5" t="s">
        <v>100</v>
      </c>
    </row>
    <row r="1027" spans="2:8">
      <c r="B1027" s="5" t="s">
        <v>1438</v>
      </c>
      <c r="C1027" s="5" t="s">
        <v>438</v>
      </c>
      <c r="D1027" s="5" t="s">
        <v>4922</v>
      </c>
      <c r="E1027" s="656" t="s">
        <v>5458</v>
      </c>
      <c r="F1027" s="5">
        <v>4</v>
      </c>
      <c r="G1027" s="5" t="s">
        <v>4559</v>
      </c>
      <c r="H1027" s="5" t="s">
        <v>100</v>
      </c>
    </row>
    <row r="1028" spans="2:8">
      <c r="B1028" s="5" t="s">
        <v>1438</v>
      </c>
      <c r="C1028" s="5" t="s">
        <v>438</v>
      </c>
      <c r="D1028" s="5" t="s">
        <v>4922</v>
      </c>
      <c r="E1028" s="656" t="s">
        <v>5302</v>
      </c>
      <c r="F1028" s="5">
        <v>7</v>
      </c>
      <c r="G1028" s="5" t="s">
        <v>4559</v>
      </c>
      <c r="H1028" s="5" t="s">
        <v>100</v>
      </c>
    </row>
    <row r="1029" spans="2:8">
      <c r="B1029" s="5" t="s">
        <v>1438</v>
      </c>
      <c r="C1029" s="5" t="s">
        <v>438</v>
      </c>
      <c r="D1029" s="5" t="s">
        <v>4922</v>
      </c>
      <c r="E1029" s="656" t="s">
        <v>5303</v>
      </c>
      <c r="F1029" s="5">
        <v>1</v>
      </c>
      <c r="G1029" s="5" t="s">
        <v>4559</v>
      </c>
      <c r="H1029" s="5" t="s">
        <v>100</v>
      </c>
    </row>
    <row r="1030" spans="2:8">
      <c r="B1030" s="5" t="s">
        <v>1438</v>
      </c>
      <c r="C1030" s="5" t="s">
        <v>438</v>
      </c>
      <c r="D1030" s="5" t="s">
        <v>4922</v>
      </c>
      <c r="E1030" s="656" t="s">
        <v>5459</v>
      </c>
      <c r="F1030" s="5">
        <v>2</v>
      </c>
      <c r="G1030" s="5" t="s">
        <v>4559</v>
      </c>
      <c r="H1030" s="5" t="s">
        <v>100</v>
      </c>
    </row>
    <row r="1031" spans="2:8">
      <c r="B1031" s="5" t="s">
        <v>1438</v>
      </c>
      <c r="C1031" s="5" t="s">
        <v>438</v>
      </c>
      <c r="D1031" s="5" t="s">
        <v>4922</v>
      </c>
      <c r="E1031" s="656" t="s">
        <v>5460</v>
      </c>
      <c r="F1031" s="5">
        <v>1</v>
      </c>
      <c r="G1031" s="5" t="s">
        <v>4559</v>
      </c>
      <c r="H1031" s="5" t="s">
        <v>100</v>
      </c>
    </row>
    <row r="1032" spans="2:8">
      <c r="B1032" s="5" t="s">
        <v>1438</v>
      </c>
      <c r="C1032" s="5" t="s">
        <v>438</v>
      </c>
      <c r="D1032" s="5" t="s">
        <v>4922</v>
      </c>
      <c r="E1032" s="656" t="s">
        <v>5461</v>
      </c>
      <c r="F1032" s="5">
        <v>4</v>
      </c>
      <c r="G1032" s="5" t="s">
        <v>4559</v>
      </c>
      <c r="H1032" s="5" t="s">
        <v>100</v>
      </c>
    </row>
    <row r="1033" spans="2:8">
      <c r="B1033" s="5" t="s">
        <v>1438</v>
      </c>
      <c r="C1033" s="5" t="s">
        <v>438</v>
      </c>
      <c r="D1033" s="5" t="s">
        <v>4922</v>
      </c>
      <c r="E1033" s="656" t="s">
        <v>5462</v>
      </c>
      <c r="F1033" s="5">
        <v>18</v>
      </c>
      <c r="G1033" s="5" t="s">
        <v>4559</v>
      </c>
      <c r="H1033" s="5" t="s">
        <v>100</v>
      </c>
    </row>
    <row r="1034" spans="2:8">
      <c r="B1034" s="5" t="s">
        <v>1438</v>
      </c>
      <c r="C1034" s="5" t="s">
        <v>438</v>
      </c>
      <c r="D1034" s="5" t="s">
        <v>4922</v>
      </c>
      <c r="E1034" s="656" t="s">
        <v>5463</v>
      </c>
      <c r="F1034" s="5">
        <v>1</v>
      </c>
      <c r="G1034" s="5" t="s">
        <v>4559</v>
      </c>
      <c r="H1034" s="5" t="s">
        <v>100</v>
      </c>
    </row>
    <row r="1035" spans="2:8">
      <c r="B1035" s="5" t="s">
        <v>1438</v>
      </c>
      <c r="C1035" s="5" t="s">
        <v>438</v>
      </c>
      <c r="D1035" s="5" t="s">
        <v>4922</v>
      </c>
      <c r="E1035" s="656" t="s">
        <v>5307</v>
      </c>
      <c r="F1035" s="5">
        <v>3</v>
      </c>
      <c r="G1035" s="5" t="s">
        <v>4559</v>
      </c>
      <c r="H1035" s="5" t="s">
        <v>100</v>
      </c>
    </row>
    <row r="1036" spans="2:8">
      <c r="B1036" s="5" t="s">
        <v>1438</v>
      </c>
      <c r="C1036" s="5" t="s">
        <v>438</v>
      </c>
      <c r="D1036" s="5" t="s">
        <v>4922</v>
      </c>
      <c r="E1036" s="656" t="s">
        <v>5464</v>
      </c>
      <c r="F1036" s="5">
        <v>1</v>
      </c>
      <c r="G1036" s="5" t="s">
        <v>4559</v>
      </c>
      <c r="H1036" s="5" t="s">
        <v>100</v>
      </c>
    </row>
    <row r="1037" spans="2:8">
      <c r="B1037" s="5" t="s">
        <v>1438</v>
      </c>
      <c r="C1037" s="5" t="s">
        <v>438</v>
      </c>
      <c r="D1037" s="5" t="s">
        <v>4922</v>
      </c>
      <c r="E1037" s="656" t="s">
        <v>5465</v>
      </c>
      <c r="F1037" s="5">
        <v>30</v>
      </c>
      <c r="G1037" s="5" t="s">
        <v>4559</v>
      </c>
      <c r="H1037" s="5" t="s">
        <v>100</v>
      </c>
    </row>
    <row r="1038" spans="2:8">
      <c r="B1038" s="5" t="s">
        <v>1438</v>
      </c>
      <c r="C1038" s="5" t="s">
        <v>2566</v>
      </c>
      <c r="D1038" s="5" t="s">
        <v>4555</v>
      </c>
      <c r="E1038" s="672" t="s">
        <v>4561</v>
      </c>
      <c r="F1038" s="5">
        <v>1</v>
      </c>
      <c r="G1038" s="110" t="s">
        <v>5436</v>
      </c>
      <c r="H1038" s="110" t="s">
        <v>5436</v>
      </c>
    </row>
    <row r="1039" spans="2:8">
      <c r="B1039" s="5" t="s">
        <v>1438</v>
      </c>
      <c r="C1039" s="5" t="s">
        <v>2566</v>
      </c>
      <c r="D1039" s="5" t="s">
        <v>4555</v>
      </c>
      <c r="E1039" s="656" t="s">
        <v>4565</v>
      </c>
      <c r="F1039" s="5">
        <v>4</v>
      </c>
      <c r="G1039" s="5" t="s">
        <v>4559</v>
      </c>
      <c r="H1039" s="5" t="s">
        <v>5436</v>
      </c>
    </row>
    <row r="1040" spans="2:8">
      <c r="B1040" s="5" t="s">
        <v>1438</v>
      </c>
      <c r="C1040" s="5" t="s">
        <v>2566</v>
      </c>
      <c r="D1040" s="5" t="s">
        <v>4555</v>
      </c>
      <c r="E1040" s="656" t="s">
        <v>5466</v>
      </c>
      <c r="F1040" s="5">
        <v>1</v>
      </c>
      <c r="G1040" s="5" t="s">
        <v>5436</v>
      </c>
      <c r="H1040" s="5" t="s">
        <v>5436</v>
      </c>
    </row>
    <row r="1041" spans="2:8">
      <c r="B1041" s="5" t="s">
        <v>1438</v>
      </c>
      <c r="C1041" s="5" t="s">
        <v>2566</v>
      </c>
      <c r="D1041" s="5" t="s">
        <v>4555</v>
      </c>
      <c r="E1041" s="656" t="s">
        <v>5467</v>
      </c>
      <c r="F1041" s="5">
        <v>3</v>
      </c>
      <c r="G1041" s="5" t="s">
        <v>5436</v>
      </c>
      <c r="H1041" s="5" t="s">
        <v>5436</v>
      </c>
    </row>
    <row r="1042" spans="2:8">
      <c r="B1042" s="5" t="s">
        <v>1438</v>
      </c>
      <c r="C1042" s="5" t="s">
        <v>2566</v>
      </c>
      <c r="D1042" s="5" t="s">
        <v>4555</v>
      </c>
      <c r="E1042" s="656" t="s">
        <v>5468</v>
      </c>
      <c r="F1042" s="5">
        <v>1</v>
      </c>
      <c r="G1042" s="5" t="s">
        <v>5436</v>
      </c>
      <c r="H1042" s="5" t="s">
        <v>5436</v>
      </c>
    </row>
    <row r="1043" spans="2:8">
      <c r="B1043" s="5" t="s">
        <v>1438</v>
      </c>
      <c r="C1043" s="5" t="s">
        <v>2566</v>
      </c>
      <c r="D1043" s="5" t="s">
        <v>4555</v>
      </c>
      <c r="E1043" s="656" t="s">
        <v>5310</v>
      </c>
      <c r="F1043" s="5">
        <v>4</v>
      </c>
      <c r="G1043" s="5" t="s">
        <v>5436</v>
      </c>
      <c r="H1043" s="5" t="s">
        <v>5436</v>
      </c>
    </row>
    <row r="1044" spans="2:8">
      <c r="B1044" s="5" t="s">
        <v>1438</v>
      </c>
      <c r="C1044" s="5" t="s">
        <v>2566</v>
      </c>
      <c r="D1044" s="5" t="s">
        <v>4555</v>
      </c>
      <c r="E1044" s="673" t="s">
        <v>5469</v>
      </c>
      <c r="F1044" s="5">
        <v>1</v>
      </c>
      <c r="G1044" s="644" t="s">
        <v>5436</v>
      </c>
      <c r="H1044" s="644" t="s">
        <v>5436</v>
      </c>
    </row>
    <row r="1045" spans="2:8">
      <c r="B1045" s="5" t="s">
        <v>1438</v>
      </c>
      <c r="C1045" s="5" t="s">
        <v>2566</v>
      </c>
      <c r="D1045" s="5" t="s">
        <v>4555</v>
      </c>
      <c r="E1045" s="656" t="s">
        <v>4573</v>
      </c>
      <c r="F1045" s="5">
        <v>8</v>
      </c>
      <c r="G1045" s="5" t="s">
        <v>5436</v>
      </c>
      <c r="H1045" s="5" t="s">
        <v>5436</v>
      </c>
    </row>
    <row r="1046" spans="2:8">
      <c r="B1046" s="5" t="s">
        <v>1438</v>
      </c>
      <c r="C1046" s="5" t="s">
        <v>2566</v>
      </c>
      <c r="D1046" s="5" t="s">
        <v>4555</v>
      </c>
      <c r="E1046" s="656" t="s">
        <v>5470</v>
      </c>
      <c r="F1046" s="5">
        <v>1</v>
      </c>
      <c r="G1046" s="5" t="s">
        <v>5436</v>
      </c>
      <c r="H1046" s="5" t="s">
        <v>5436</v>
      </c>
    </row>
    <row r="1047" spans="2:8">
      <c r="B1047" s="5" t="s">
        <v>1438</v>
      </c>
      <c r="C1047" s="5" t="s">
        <v>2566</v>
      </c>
      <c r="D1047" s="5" t="s">
        <v>4555</v>
      </c>
      <c r="E1047" s="656" t="s">
        <v>5471</v>
      </c>
      <c r="F1047" s="5">
        <v>24</v>
      </c>
      <c r="G1047" s="5" t="s">
        <v>5436</v>
      </c>
      <c r="H1047" s="5" t="s">
        <v>5436</v>
      </c>
    </row>
    <row r="1048" spans="2:8">
      <c r="B1048" s="5" t="s">
        <v>1438</v>
      </c>
      <c r="C1048" s="5" t="s">
        <v>2566</v>
      </c>
      <c r="D1048" s="5" t="s">
        <v>4555</v>
      </c>
      <c r="E1048" s="656" t="s">
        <v>5472</v>
      </c>
      <c r="F1048" s="5">
        <v>22</v>
      </c>
      <c r="G1048" s="5" t="s">
        <v>5436</v>
      </c>
      <c r="H1048" s="5" t="s">
        <v>5436</v>
      </c>
    </row>
    <row r="1049" spans="2:8">
      <c r="B1049" s="5" t="s">
        <v>1438</v>
      </c>
      <c r="C1049" s="5" t="s">
        <v>2566</v>
      </c>
      <c r="D1049" s="5" t="s">
        <v>4555</v>
      </c>
      <c r="E1049" s="656" t="s">
        <v>5473</v>
      </c>
      <c r="F1049" s="5">
        <v>3</v>
      </c>
      <c r="G1049" s="5" t="s">
        <v>5436</v>
      </c>
      <c r="H1049" s="5" t="s">
        <v>5436</v>
      </c>
    </row>
    <row r="1050" spans="2:8">
      <c r="B1050" s="5" t="s">
        <v>1438</v>
      </c>
      <c r="C1050" s="5" t="s">
        <v>2566</v>
      </c>
      <c r="D1050" s="5" t="s">
        <v>4555</v>
      </c>
      <c r="E1050" s="656" t="s">
        <v>5474</v>
      </c>
      <c r="F1050" s="5">
        <v>1</v>
      </c>
      <c r="G1050" s="5" t="s">
        <v>5436</v>
      </c>
      <c r="H1050" s="5" t="s">
        <v>5436</v>
      </c>
    </row>
    <row r="1051" spans="2:8">
      <c r="B1051" s="5" t="s">
        <v>1438</v>
      </c>
      <c r="C1051" s="5" t="s">
        <v>2566</v>
      </c>
      <c r="D1051" s="5" t="s">
        <v>4555</v>
      </c>
      <c r="E1051" s="656" t="s">
        <v>5475</v>
      </c>
      <c r="F1051" s="5">
        <v>2</v>
      </c>
      <c r="G1051" s="5" t="s">
        <v>5436</v>
      </c>
      <c r="H1051" s="5" t="s">
        <v>5436</v>
      </c>
    </row>
    <row r="1052" spans="2:8">
      <c r="B1052" s="5" t="s">
        <v>1438</v>
      </c>
      <c r="C1052" s="5" t="s">
        <v>2566</v>
      </c>
      <c r="D1052" s="5" t="s">
        <v>4555</v>
      </c>
      <c r="E1052" s="656" t="s">
        <v>5476</v>
      </c>
      <c r="F1052" s="5">
        <v>4</v>
      </c>
      <c r="G1052" s="5" t="s">
        <v>5436</v>
      </c>
      <c r="H1052" s="5" t="s">
        <v>5436</v>
      </c>
    </row>
    <row r="1053" spans="2:8">
      <c r="B1053" s="5" t="s">
        <v>1438</v>
      </c>
      <c r="C1053" s="5" t="s">
        <v>2566</v>
      </c>
      <c r="D1053" s="5" t="s">
        <v>4555</v>
      </c>
      <c r="E1053" s="656" t="s">
        <v>5099</v>
      </c>
      <c r="F1053" s="5">
        <v>4</v>
      </c>
      <c r="G1053" s="5" t="s">
        <v>5436</v>
      </c>
      <c r="H1053" s="5" t="s">
        <v>5436</v>
      </c>
    </row>
    <row r="1054" spans="2:8">
      <c r="B1054" s="5" t="s">
        <v>1438</v>
      </c>
      <c r="C1054" s="5" t="s">
        <v>2566</v>
      </c>
      <c r="D1054" s="5" t="s">
        <v>4555</v>
      </c>
      <c r="E1054" s="656" t="s">
        <v>5477</v>
      </c>
      <c r="F1054" s="5">
        <v>19</v>
      </c>
      <c r="G1054" s="5" t="s">
        <v>5436</v>
      </c>
      <c r="H1054" s="5" t="s">
        <v>5436</v>
      </c>
    </row>
    <row r="1055" spans="2:8">
      <c r="B1055" s="5" t="s">
        <v>1438</v>
      </c>
      <c r="C1055" s="5" t="s">
        <v>2566</v>
      </c>
      <c r="D1055" s="5" t="s">
        <v>4555</v>
      </c>
      <c r="E1055" s="656" t="s">
        <v>5478</v>
      </c>
      <c r="F1055" s="5">
        <v>2</v>
      </c>
      <c r="G1055" s="5" t="s">
        <v>5436</v>
      </c>
      <c r="H1055" s="5" t="s">
        <v>5436</v>
      </c>
    </row>
    <row r="1056" spans="2:8">
      <c r="B1056" s="5" t="s">
        <v>1438</v>
      </c>
      <c r="C1056" s="5" t="s">
        <v>2566</v>
      </c>
      <c r="D1056" s="5" t="s">
        <v>4555</v>
      </c>
      <c r="E1056" s="656" t="s">
        <v>5479</v>
      </c>
      <c r="F1056" s="5">
        <v>3</v>
      </c>
      <c r="G1056" s="5" t="s">
        <v>5436</v>
      </c>
      <c r="H1056" s="5" t="s">
        <v>5436</v>
      </c>
    </row>
    <row r="1057" spans="2:8">
      <c r="B1057" s="5" t="s">
        <v>1438</v>
      </c>
      <c r="C1057" s="5" t="s">
        <v>2566</v>
      </c>
      <c r="D1057" s="5" t="s">
        <v>4555</v>
      </c>
      <c r="E1057" s="656" t="s">
        <v>5480</v>
      </c>
      <c r="F1057" s="5">
        <v>2</v>
      </c>
      <c r="G1057" s="5" t="s">
        <v>5436</v>
      </c>
      <c r="H1057" s="5" t="s">
        <v>5436</v>
      </c>
    </row>
    <row r="1058" spans="2:8">
      <c r="B1058" s="5" t="s">
        <v>1438</v>
      </c>
      <c r="C1058" s="5" t="s">
        <v>2566</v>
      </c>
      <c r="D1058" s="5" t="s">
        <v>4555</v>
      </c>
      <c r="E1058" s="656" t="s">
        <v>5481</v>
      </c>
      <c r="F1058" s="5">
        <v>1</v>
      </c>
      <c r="G1058" s="5" t="s">
        <v>5436</v>
      </c>
      <c r="H1058" s="5" t="s">
        <v>5436</v>
      </c>
    </row>
    <row r="1059" spans="2:8">
      <c r="B1059" s="5" t="s">
        <v>1438</v>
      </c>
      <c r="C1059" s="5" t="s">
        <v>2566</v>
      </c>
      <c r="D1059" s="5" t="s">
        <v>4555</v>
      </c>
      <c r="E1059" s="656" t="s">
        <v>5482</v>
      </c>
      <c r="F1059" s="5">
        <v>2</v>
      </c>
      <c r="G1059" s="5" t="s">
        <v>5436</v>
      </c>
      <c r="H1059" s="5" t="s">
        <v>5436</v>
      </c>
    </row>
    <row r="1060" spans="2:8">
      <c r="B1060" s="5" t="s">
        <v>1438</v>
      </c>
      <c r="C1060" s="5" t="s">
        <v>2566</v>
      </c>
      <c r="D1060" s="5" t="s">
        <v>4555</v>
      </c>
      <c r="E1060" s="656" t="s">
        <v>5248</v>
      </c>
      <c r="F1060" s="5">
        <v>2</v>
      </c>
      <c r="G1060" s="5" t="s">
        <v>4559</v>
      </c>
      <c r="H1060" s="5" t="s">
        <v>5436</v>
      </c>
    </row>
    <row r="1061" spans="2:8">
      <c r="B1061" s="5" t="s">
        <v>1438</v>
      </c>
      <c r="C1061" s="5" t="s">
        <v>2566</v>
      </c>
      <c r="D1061" s="5" t="s">
        <v>4555</v>
      </c>
      <c r="E1061" s="656" t="s">
        <v>5256</v>
      </c>
      <c r="F1061" s="5">
        <v>2</v>
      </c>
      <c r="G1061" s="5" t="s">
        <v>4559</v>
      </c>
      <c r="H1061" s="5" t="s">
        <v>5436</v>
      </c>
    </row>
    <row r="1062" spans="2:8">
      <c r="B1062" s="5" t="s">
        <v>1438</v>
      </c>
      <c r="C1062" s="5" t="s">
        <v>2566</v>
      </c>
      <c r="D1062" s="5" t="s">
        <v>4555</v>
      </c>
      <c r="E1062" s="656" t="s">
        <v>5483</v>
      </c>
      <c r="F1062" s="5">
        <v>10</v>
      </c>
      <c r="G1062" s="5" t="s">
        <v>5436</v>
      </c>
      <c r="H1062" s="5" t="s">
        <v>5436</v>
      </c>
    </row>
    <row r="1063" spans="2:8">
      <c r="B1063" s="5" t="s">
        <v>1438</v>
      </c>
      <c r="C1063" s="5" t="s">
        <v>2566</v>
      </c>
      <c r="D1063" s="5" t="s">
        <v>4555</v>
      </c>
      <c r="E1063" s="656" t="s">
        <v>5484</v>
      </c>
      <c r="F1063" s="5">
        <v>4</v>
      </c>
      <c r="G1063" s="5" t="s">
        <v>5436</v>
      </c>
      <c r="H1063" s="5" t="s">
        <v>5436</v>
      </c>
    </row>
    <row r="1064" spans="2:8">
      <c r="B1064" s="5" t="s">
        <v>1438</v>
      </c>
      <c r="C1064" s="5" t="s">
        <v>2566</v>
      </c>
      <c r="D1064" s="5" t="s">
        <v>4555</v>
      </c>
      <c r="E1064" s="656" t="s">
        <v>5485</v>
      </c>
      <c r="F1064" s="5">
        <v>1</v>
      </c>
      <c r="G1064" s="5" t="s">
        <v>5436</v>
      </c>
      <c r="H1064" s="5" t="s">
        <v>5436</v>
      </c>
    </row>
    <row r="1065" spans="2:8">
      <c r="B1065" s="5" t="s">
        <v>1438</v>
      </c>
      <c r="C1065" s="5" t="s">
        <v>2566</v>
      </c>
      <c r="D1065" s="5" t="s">
        <v>4555</v>
      </c>
      <c r="E1065" s="656" t="s">
        <v>5486</v>
      </c>
      <c r="F1065" s="5">
        <v>1</v>
      </c>
      <c r="G1065" s="5" t="s">
        <v>5436</v>
      </c>
      <c r="H1065" s="5" t="s">
        <v>5436</v>
      </c>
    </row>
    <row r="1066" spans="2:8">
      <c r="B1066" s="5" t="s">
        <v>1438</v>
      </c>
      <c r="C1066" s="5" t="s">
        <v>2566</v>
      </c>
      <c r="D1066" s="5" t="s">
        <v>4555</v>
      </c>
      <c r="E1066" s="656" t="s">
        <v>5487</v>
      </c>
      <c r="F1066" s="5">
        <v>2</v>
      </c>
      <c r="G1066" s="5" t="s">
        <v>5436</v>
      </c>
      <c r="H1066" s="5" t="s">
        <v>5436</v>
      </c>
    </row>
    <row r="1067" spans="2:8">
      <c r="B1067" s="5" t="s">
        <v>1438</v>
      </c>
      <c r="C1067" s="5" t="s">
        <v>2566</v>
      </c>
      <c r="D1067" s="5" t="s">
        <v>4555</v>
      </c>
      <c r="E1067" s="656" t="s">
        <v>5488</v>
      </c>
      <c r="F1067" s="5">
        <v>1</v>
      </c>
      <c r="G1067" s="5" t="s">
        <v>4673</v>
      </c>
      <c r="H1067" s="5" t="s">
        <v>4673</v>
      </c>
    </row>
    <row r="1068" spans="2:8">
      <c r="B1068" s="5" t="s">
        <v>1438</v>
      </c>
      <c r="C1068" s="5" t="s">
        <v>2566</v>
      </c>
      <c r="D1068" s="5" t="s">
        <v>4555</v>
      </c>
      <c r="E1068" s="656" t="s">
        <v>5489</v>
      </c>
      <c r="F1068" s="5">
        <v>1</v>
      </c>
      <c r="G1068" s="5" t="s">
        <v>5436</v>
      </c>
      <c r="H1068" s="5" t="s">
        <v>5436</v>
      </c>
    </row>
    <row r="1069" spans="2:8">
      <c r="B1069" s="5" t="s">
        <v>1438</v>
      </c>
      <c r="C1069" s="5" t="s">
        <v>2566</v>
      </c>
      <c r="D1069" s="5" t="s">
        <v>4555</v>
      </c>
      <c r="E1069" s="656" t="s">
        <v>5490</v>
      </c>
      <c r="F1069" s="5">
        <v>2</v>
      </c>
      <c r="G1069" s="5" t="s">
        <v>5436</v>
      </c>
      <c r="H1069" s="5" t="s">
        <v>5436</v>
      </c>
    </row>
    <row r="1070" spans="2:8">
      <c r="B1070" s="5" t="s">
        <v>1438</v>
      </c>
      <c r="C1070" s="5" t="s">
        <v>2566</v>
      </c>
      <c r="D1070" s="5" t="s">
        <v>4555</v>
      </c>
      <c r="E1070" s="656" t="s">
        <v>5491</v>
      </c>
      <c r="F1070" s="5">
        <v>1</v>
      </c>
      <c r="G1070" s="5" t="s">
        <v>5436</v>
      </c>
      <c r="H1070" s="5" t="s">
        <v>5436</v>
      </c>
    </row>
    <row r="1071" spans="2:8">
      <c r="B1071" s="5" t="s">
        <v>1438</v>
      </c>
      <c r="C1071" s="5" t="s">
        <v>2566</v>
      </c>
      <c r="D1071" s="5" t="s">
        <v>4555</v>
      </c>
      <c r="E1071" s="656" t="s">
        <v>5492</v>
      </c>
      <c r="F1071" s="5">
        <v>9</v>
      </c>
      <c r="G1071" s="5" t="s">
        <v>5436</v>
      </c>
      <c r="H1071" s="5" t="s">
        <v>5436</v>
      </c>
    </row>
    <row r="1072" spans="2:8">
      <c r="B1072" s="5" t="s">
        <v>1438</v>
      </c>
      <c r="C1072" s="5" t="s">
        <v>2566</v>
      </c>
      <c r="D1072" s="5" t="s">
        <v>4555</v>
      </c>
      <c r="E1072" s="656" t="s">
        <v>5493</v>
      </c>
      <c r="F1072" s="5">
        <v>2</v>
      </c>
      <c r="G1072" s="5" t="s">
        <v>5436</v>
      </c>
      <c r="H1072" s="5" t="s">
        <v>5436</v>
      </c>
    </row>
    <row r="1073" spans="2:8">
      <c r="B1073" s="5" t="s">
        <v>1438</v>
      </c>
      <c r="C1073" s="5" t="s">
        <v>2566</v>
      </c>
      <c r="D1073" s="5" t="s">
        <v>4555</v>
      </c>
      <c r="E1073" s="656" t="s">
        <v>5494</v>
      </c>
      <c r="F1073" s="5">
        <v>14</v>
      </c>
      <c r="G1073" s="5" t="s">
        <v>4559</v>
      </c>
      <c r="H1073" s="5" t="s">
        <v>5436</v>
      </c>
    </row>
    <row r="1074" spans="2:8">
      <c r="B1074" s="5" t="s">
        <v>1438</v>
      </c>
      <c r="C1074" s="5" t="s">
        <v>2566</v>
      </c>
      <c r="D1074" s="5" t="s">
        <v>4555</v>
      </c>
      <c r="E1074" s="656" t="s">
        <v>5495</v>
      </c>
      <c r="F1074" s="5">
        <v>1</v>
      </c>
      <c r="G1074" s="5" t="s">
        <v>5436</v>
      </c>
      <c r="H1074" s="5" t="s">
        <v>5436</v>
      </c>
    </row>
    <row r="1075" spans="2:8">
      <c r="B1075" s="5" t="s">
        <v>1438</v>
      </c>
      <c r="C1075" s="5" t="s">
        <v>2566</v>
      </c>
      <c r="D1075" s="5" t="s">
        <v>4555</v>
      </c>
      <c r="E1075" s="656" t="s">
        <v>5496</v>
      </c>
      <c r="F1075" s="5">
        <v>10</v>
      </c>
      <c r="G1075" s="5" t="s">
        <v>5436</v>
      </c>
      <c r="H1075" s="5" t="s">
        <v>5436</v>
      </c>
    </row>
    <row r="1076" spans="2:8">
      <c r="B1076" s="5" t="s">
        <v>1438</v>
      </c>
      <c r="C1076" s="5" t="s">
        <v>2566</v>
      </c>
      <c r="D1076" s="5" t="s">
        <v>4555</v>
      </c>
      <c r="E1076" s="656" t="s">
        <v>5497</v>
      </c>
      <c r="F1076" s="5">
        <v>4</v>
      </c>
      <c r="G1076" s="5" t="s">
        <v>4559</v>
      </c>
      <c r="H1076" s="5" t="s">
        <v>5436</v>
      </c>
    </row>
    <row r="1077" spans="2:8">
      <c r="B1077" s="5" t="s">
        <v>1438</v>
      </c>
      <c r="C1077" s="5" t="s">
        <v>2566</v>
      </c>
      <c r="D1077" s="5" t="s">
        <v>4555</v>
      </c>
      <c r="E1077" s="656" t="s">
        <v>5498</v>
      </c>
      <c r="F1077" s="5">
        <v>2</v>
      </c>
      <c r="G1077" s="5" t="s">
        <v>4629</v>
      </c>
      <c r="H1077" s="5" t="s">
        <v>5436</v>
      </c>
    </row>
    <row r="1078" spans="2:8">
      <c r="B1078" s="5" t="s">
        <v>1438</v>
      </c>
      <c r="C1078" s="5" t="s">
        <v>2566</v>
      </c>
      <c r="D1078" s="5" t="s">
        <v>4555</v>
      </c>
      <c r="E1078" s="656" t="s">
        <v>5499</v>
      </c>
      <c r="F1078" s="5">
        <v>1</v>
      </c>
      <c r="G1078" s="5" t="s">
        <v>5436</v>
      </c>
      <c r="H1078" s="5" t="s">
        <v>5436</v>
      </c>
    </row>
    <row r="1079" spans="2:8">
      <c r="B1079" s="5" t="s">
        <v>1438</v>
      </c>
      <c r="C1079" s="5" t="s">
        <v>2566</v>
      </c>
      <c r="D1079" s="5" t="s">
        <v>4555</v>
      </c>
      <c r="E1079" s="656" t="s">
        <v>5500</v>
      </c>
      <c r="F1079" s="5">
        <v>1</v>
      </c>
      <c r="G1079" s="5" t="s">
        <v>4559</v>
      </c>
      <c r="H1079" s="5" t="s">
        <v>5436</v>
      </c>
    </row>
    <row r="1080" spans="2:8">
      <c r="B1080" s="5" t="s">
        <v>1438</v>
      </c>
      <c r="C1080" s="5" t="s">
        <v>2566</v>
      </c>
      <c r="D1080" s="5" t="s">
        <v>4555</v>
      </c>
      <c r="E1080" s="656" t="s">
        <v>5501</v>
      </c>
      <c r="F1080" s="5">
        <v>4</v>
      </c>
      <c r="G1080" s="5" t="s">
        <v>5436</v>
      </c>
      <c r="H1080" s="5" t="s">
        <v>5436</v>
      </c>
    </row>
    <row r="1081" spans="2:8">
      <c r="B1081" s="5" t="s">
        <v>1438</v>
      </c>
      <c r="C1081" s="5" t="s">
        <v>2566</v>
      </c>
      <c r="D1081" s="5" t="s">
        <v>4555</v>
      </c>
      <c r="E1081" s="656" t="s">
        <v>4624</v>
      </c>
      <c r="F1081" s="5">
        <v>8</v>
      </c>
      <c r="G1081" s="5" t="s">
        <v>5436</v>
      </c>
      <c r="H1081" s="5" t="s">
        <v>5436</v>
      </c>
    </row>
    <row r="1082" spans="2:8">
      <c r="B1082" s="5" t="s">
        <v>1438</v>
      </c>
      <c r="C1082" s="5" t="s">
        <v>2566</v>
      </c>
      <c r="D1082" s="5" t="s">
        <v>4555</v>
      </c>
      <c r="E1082" s="656" t="s">
        <v>5502</v>
      </c>
      <c r="F1082" s="5">
        <v>3</v>
      </c>
      <c r="G1082" s="5" t="s">
        <v>5436</v>
      </c>
      <c r="H1082" s="5" t="s">
        <v>5436</v>
      </c>
    </row>
    <row r="1083" spans="2:8">
      <c r="B1083" s="5" t="s">
        <v>1438</v>
      </c>
      <c r="C1083" s="5" t="s">
        <v>2566</v>
      </c>
      <c r="D1083" s="5" t="s">
        <v>4555</v>
      </c>
      <c r="E1083" s="656" t="s">
        <v>5503</v>
      </c>
      <c r="F1083" s="5">
        <v>2</v>
      </c>
      <c r="G1083" s="5" t="s">
        <v>5436</v>
      </c>
      <c r="H1083" s="5" t="s">
        <v>5436</v>
      </c>
    </row>
    <row r="1084" spans="2:8">
      <c r="B1084" s="5" t="s">
        <v>1438</v>
      </c>
      <c r="C1084" s="5" t="s">
        <v>2566</v>
      </c>
      <c r="D1084" s="5" t="s">
        <v>4555</v>
      </c>
      <c r="E1084" s="656" t="s">
        <v>5251</v>
      </c>
      <c r="F1084" s="5">
        <v>3</v>
      </c>
      <c r="G1084" s="5" t="s">
        <v>5436</v>
      </c>
      <c r="H1084" s="5" t="s">
        <v>5436</v>
      </c>
    </row>
    <row r="1085" spans="2:8">
      <c r="B1085" s="5" t="s">
        <v>1438</v>
      </c>
      <c r="C1085" s="5" t="s">
        <v>2566</v>
      </c>
      <c r="D1085" s="5" t="s">
        <v>4555</v>
      </c>
      <c r="E1085" s="656" t="s">
        <v>5504</v>
      </c>
      <c r="F1085" s="5">
        <v>2</v>
      </c>
      <c r="G1085" s="5" t="s">
        <v>5436</v>
      </c>
      <c r="H1085" s="5" t="s">
        <v>5436</v>
      </c>
    </row>
    <row r="1086" spans="2:8">
      <c r="B1086" s="5" t="s">
        <v>1438</v>
      </c>
      <c r="C1086" s="5" t="s">
        <v>2566</v>
      </c>
      <c r="D1086" s="5" t="s">
        <v>4555</v>
      </c>
      <c r="E1086" s="656" t="s">
        <v>5505</v>
      </c>
      <c r="F1086" s="5">
        <v>1</v>
      </c>
      <c r="G1086" s="5" t="s">
        <v>5436</v>
      </c>
      <c r="H1086" s="5" t="s">
        <v>5436</v>
      </c>
    </row>
    <row r="1087" spans="2:8">
      <c r="B1087" s="5" t="s">
        <v>1438</v>
      </c>
      <c r="C1087" s="5" t="s">
        <v>2566</v>
      </c>
      <c r="D1087" s="5" t="s">
        <v>4555</v>
      </c>
      <c r="E1087" s="656" t="s">
        <v>5506</v>
      </c>
      <c r="F1087" s="5">
        <v>1</v>
      </c>
      <c r="G1087" s="5" t="s">
        <v>5436</v>
      </c>
      <c r="H1087" s="5" t="s">
        <v>5436</v>
      </c>
    </row>
    <row r="1088" spans="2:8">
      <c r="B1088" s="5" t="s">
        <v>1438</v>
      </c>
      <c r="C1088" s="5" t="s">
        <v>2566</v>
      </c>
      <c r="D1088" s="5" t="s">
        <v>4555</v>
      </c>
      <c r="E1088" s="656" t="s">
        <v>5269</v>
      </c>
      <c r="F1088" s="5">
        <v>1</v>
      </c>
      <c r="G1088" s="5" t="s">
        <v>5436</v>
      </c>
      <c r="H1088" s="5" t="s">
        <v>5436</v>
      </c>
    </row>
    <row r="1089" spans="2:8">
      <c r="B1089" s="5" t="s">
        <v>1438</v>
      </c>
      <c r="C1089" s="5" t="s">
        <v>2566</v>
      </c>
      <c r="D1089" s="5" t="s">
        <v>4555</v>
      </c>
      <c r="E1089" s="656" t="s">
        <v>5507</v>
      </c>
      <c r="F1089" s="5">
        <v>1</v>
      </c>
      <c r="G1089" s="5" t="s">
        <v>4559</v>
      </c>
      <c r="H1089" s="5" t="s">
        <v>5436</v>
      </c>
    </row>
    <row r="1090" spans="2:8">
      <c r="B1090" s="5" t="s">
        <v>1438</v>
      </c>
      <c r="C1090" s="5" t="s">
        <v>2566</v>
      </c>
      <c r="D1090" s="5" t="s">
        <v>4555</v>
      </c>
      <c r="E1090" s="656" t="s">
        <v>5508</v>
      </c>
      <c r="F1090" s="5">
        <v>1</v>
      </c>
      <c r="G1090" s="5" t="s">
        <v>5436</v>
      </c>
      <c r="H1090" s="5" t="s">
        <v>5436</v>
      </c>
    </row>
    <row r="1091" spans="2:8">
      <c r="B1091" s="5" t="s">
        <v>1438</v>
      </c>
      <c r="C1091" s="5" t="s">
        <v>2566</v>
      </c>
      <c r="D1091" s="5" t="s">
        <v>4555</v>
      </c>
      <c r="E1091" s="656" t="s">
        <v>4659</v>
      </c>
      <c r="F1091" s="5">
        <v>4</v>
      </c>
      <c r="G1091" s="5" t="s">
        <v>5436</v>
      </c>
      <c r="H1091" s="5" t="s">
        <v>5436</v>
      </c>
    </row>
    <row r="1092" spans="2:8">
      <c r="B1092" s="5" t="s">
        <v>1438</v>
      </c>
      <c r="C1092" s="5" t="s">
        <v>2566</v>
      </c>
      <c r="D1092" s="5" t="s">
        <v>4555</v>
      </c>
      <c r="E1092" s="656" t="s">
        <v>5312</v>
      </c>
      <c r="F1092" s="5">
        <v>17</v>
      </c>
      <c r="G1092" s="5" t="s">
        <v>5436</v>
      </c>
      <c r="H1092" s="5" t="s">
        <v>5436</v>
      </c>
    </row>
    <row r="1093" spans="2:8">
      <c r="B1093" s="5" t="s">
        <v>1438</v>
      </c>
      <c r="C1093" s="5" t="s">
        <v>2566</v>
      </c>
      <c r="D1093" s="5" t="s">
        <v>4555</v>
      </c>
      <c r="E1093" s="656" t="s">
        <v>5509</v>
      </c>
      <c r="F1093" s="5">
        <v>2</v>
      </c>
      <c r="G1093" s="5" t="s">
        <v>5436</v>
      </c>
      <c r="H1093" s="5" t="s">
        <v>5436</v>
      </c>
    </row>
    <row r="1094" spans="2:8">
      <c r="B1094" s="5" t="s">
        <v>1438</v>
      </c>
      <c r="C1094" s="5" t="s">
        <v>2566</v>
      </c>
      <c r="D1094" s="5" t="s">
        <v>4555</v>
      </c>
      <c r="E1094" s="656" t="s">
        <v>5510</v>
      </c>
      <c r="F1094" s="5">
        <v>5</v>
      </c>
      <c r="G1094" s="5" t="s">
        <v>5436</v>
      </c>
      <c r="H1094" s="5" t="s">
        <v>5436</v>
      </c>
    </row>
    <row r="1095" spans="2:8">
      <c r="B1095" s="5" t="s">
        <v>1438</v>
      </c>
      <c r="C1095" s="5" t="s">
        <v>2566</v>
      </c>
      <c r="D1095" s="5" t="s">
        <v>4555</v>
      </c>
      <c r="E1095" s="656" t="s">
        <v>5511</v>
      </c>
      <c r="F1095" s="5">
        <v>1</v>
      </c>
      <c r="G1095" s="5" t="s">
        <v>5436</v>
      </c>
      <c r="H1095" s="5" t="s">
        <v>5436</v>
      </c>
    </row>
    <row r="1096" spans="2:8">
      <c r="B1096" s="5" t="s">
        <v>1438</v>
      </c>
      <c r="C1096" s="5" t="s">
        <v>2566</v>
      </c>
      <c r="D1096" s="5" t="s">
        <v>4555</v>
      </c>
      <c r="E1096" s="656" t="s">
        <v>4665</v>
      </c>
      <c r="F1096" s="5">
        <v>1</v>
      </c>
      <c r="G1096" s="5" t="s">
        <v>4559</v>
      </c>
      <c r="H1096" s="5" t="s">
        <v>5436</v>
      </c>
    </row>
    <row r="1097" spans="2:8">
      <c r="B1097" s="5" t="s">
        <v>1438</v>
      </c>
      <c r="C1097" s="5" t="s">
        <v>2566</v>
      </c>
      <c r="D1097" s="5" t="s">
        <v>4555</v>
      </c>
      <c r="E1097" s="656" t="s">
        <v>5512</v>
      </c>
      <c r="F1097" s="5">
        <v>19</v>
      </c>
      <c r="G1097" s="5" t="s">
        <v>5436</v>
      </c>
      <c r="H1097" s="5" t="s">
        <v>5436</v>
      </c>
    </row>
    <row r="1098" spans="2:8">
      <c r="B1098" s="5" t="s">
        <v>1438</v>
      </c>
      <c r="C1098" s="5" t="s">
        <v>2566</v>
      </c>
      <c r="D1098" s="5" t="s">
        <v>4555</v>
      </c>
      <c r="E1098" s="656" t="s">
        <v>5513</v>
      </c>
      <c r="F1098" s="5">
        <v>11</v>
      </c>
      <c r="G1098" s="5" t="s">
        <v>5436</v>
      </c>
      <c r="H1098" s="5" t="s">
        <v>5436</v>
      </c>
    </row>
    <row r="1099" spans="2:8">
      <c r="B1099" s="5" t="s">
        <v>1438</v>
      </c>
      <c r="C1099" s="5" t="s">
        <v>2566</v>
      </c>
      <c r="D1099" s="5" t="s">
        <v>4555</v>
      </c>
      <c r="E1099" s="656" t="s">
        <v>5253</v>
      </c>
      <c r="F1099" s="5">
        <v>18</v>
      </c>
      <c r="G1099" s="5" t="s">
        <v>4559</v>
      </c>
      <c r="H1099" s="5" t="s">
        <v>5436</v>
      </c>
    </row>
    <row r="1100" spans="2:8">
      <c r="B1100" s="5" t="s">
        <v>1438</v>
      </c>
      <c r="C1100" s="5" t="s">
        <v>2566</v>
      </c>
      <c r="D1100" s="5" t="s">
        <v>4555</v>
      </c>
      <c r="E1100" s="656" t="s">
        <v>5514</v>
      </c>
      <c r="F1100" s="5">
        <v>1</v>
      </c>
      <c r="G1100" s="5" t="s">
        <v>5436</v>
      </c>
      <c r="H1100" s="5" t="s">
        <v>5436</v>
      </c>
    </row>
    <row r="1101" spans="2:8">
      <c r="B1101" s="5" t="s">
        <v>1438</v>
      </c>
      <c r="C1101" s="5" t="s">
        <v>2566</v>
      </c>
      <c r="D1101" s="5" t="s">
        <v>4555</v>
      </c>
      <c r="E1101" s="656" t="s">
        <v>5515</v>
      </c>
      <c r="F1101" s="5">
        <v>1</v>
      </c>
      <c r="G1101" s="5" t="s">
        <v>5436</v>
      </c>
      <c r="H1101" s="5" t="s">
        <v>5436</v>
      </c>
    </row>
    <row r="1102" spans="2:8">
      <c r="B1102" s="5" t="s">
        <v>1438</v>
      </c>
      <c r="C1102" s="5" t="s">
        <v>2566</v>
      </c>
      <c r="D1102" s="5" t="s">
        <v>4555</v>
      </c>
      <c r="E1102" s="656" t="s">
        <v>4670</v>
      </c>
      <c r="F1102" s="5">
        <v>14</v>
      </c>
      <c r="G1102" s="5" t="s">
        <v>5436</v>
      </c>
      <c r="H1102" s="5" t="s">
        <v>5436</v>
      </c>
    </row>
    <row r="1103" spans="2:8">
      <c r="B1103" s="5" t="s">
        <v>1438</v>
      </c>
      <c r="C1103" s="5" t="s">
        <v>2566</v>
      </c>
      <c r="D1103" s="5" t="s">
        <v>4555</v>
      </c>
      <c r="E1103" s="656" t="s">
        <v>5516</v>
      </c>
      <c r="F1103" s="5">
        <v>3</v>
      </c>
      <c r="G1103" s="5" t="s">
        <v>5436</v>
      </c>
      <c r="H1103" s="5" t="s">
        <v>5436</v>
      </c>
    </row>
    <row r="1104" spans="2:8">
      <c r="B1104" s="5" t="s">
        <v>1438</v>
      </c>
      <c r="C1104" s="5" t="s">
        <v>2566</v>
      </c>
      <c r="D1104" s="5" t="s">
        <v>4555</v>
      </c>
      <c r="E1104" s="656" t="s">
        <v>5517</v>
      </c>
      <c r="F1104" s="5">
        <v>3</v>
      </c>
      <c r="G1104" s="5" t="s">
        <v>5436</v>
      </c>
      <c r="H1104" s="5" t="s">
        <v>5436</v>
      </c>
    </row>
    <row r="1105" spans="2:8">
      <c r="B1105" s="5" t="s">
        <v>1438</v>
      </c>
      <c r="C1105" s="5" t="s">
        <v>2566</v>
      </c>
      <c r="D1105" s="5" t="s">
        <v>4555</v>
      </c>
      <c r="E1105" s="656" t="s">
        <v>5518</v>
      </c>
      <c r="F1105" s="5">
        <v>1</v>
      </c>
      <c r="G1105" s="5" t="s">
        <v>5436</v>
      </c>
      <c r="H1105" s="5" t="s">
        <v>5436</v>
      </c>
    </row>
    <row r="1106" spans="2:8">
      <c r="B1106" s="5" t="s">
        <v>1438</v>
      </c>
      <c r="C1106" s="5" t="s">
        <v>2566</v>
      </c>
      <c r="D1106" s="5" t="s">
        <v>4555</v>
      </c>
      <c r="E1106" s="656" t="s">
        <v>5519</v>
      </c>
      <c r="F1106" s="5">
        <v>2</v>
      </c>
      <c r="G1106" s="5" t="s">
        <v>5436</v>
      </c>
      <c r="H1106" s="5" t="s">
        <v>5436</v>
      </c>
    </row>
    <row r="1107" spans="2:8">
      <c r="B1107" s="5" t="s">
        <v>1438</v>
      </c>
      <c r="C1107" s="5" t="s">
        <v>2566</v>
      </c>
      <c r="D1107" s="5" t="s">
        <v>4555</v>
      </c>
      <c r="E1107" s="656" t="s">
        <v>5520</v>
      </c>
      <c r="F1107" s="5">
        <v>1</v>
      </c>
      <c r="G1107" s="5" t="s">
        <v>5436</v>
      </c>
      <c r="H1107" s="5" t="s">
        <v>5436</v>
      </c>
    </row>
    <row r="1108" spans="2:8">
      <c r="B1108" s="5" t="s">
        <v>1438</v>
      </c>
      <c r="C1108" s="5" t="s">
        <v>2566</v>
      </c>
      <c r="D1108" s="5" t="s">
        <v>4555</v>
      </c>
      <c r="E1108" s="656" t="s">
        <v>5141</v>
      </c>
      <c r="F1108" s="5">
        <v>5</v>
      </c>
      <c r="G1108" s="5" t="s">
        <v>5436</v>
      </c>
      <c r="H1108" s="5" t="s">
        <v>5436</v>
      </c>
    </row>
    <row r="1109" spans="2:8">
      <c r="B1109" s="5" t="s">
        <v>1438</v>
      </c>
      <c r="C1109" s="5" t="s">
        <v>2566</v>
      </c>
      <c r="D1109" s="5" t="s">
        <v>4555</v>
      </c>
      <c r="E1109" s="656" t="s">
        <v>5521</v>
      </c>
      <c r="F1109" s="5">
        <v>1</v>
      </c>
      <c r="G1109" s="5" t="s">
        <v>5436</v>
      </c>
      <c r="H1109" s="5" t="s">
        <v>5436</v>
      </c>
    </row>
    <row r="1110" spans="2:8">
      <c r="B1110" s="5" t="s">
        <v>1438</v>
      </c>
      <c r="C1110" s="5" t="s">
        <v>2566</v>
      </c>
      <c r="D1110" s="5" t="s">
        <v>4555</v>
      </c>
      <c r="E1110" s="656" t="s">
        <v>5522</v>
      </c>
      <c r="F1110" s="5">
        <v>1</v>
      </c>
      <c r="G1110" s="5" t="s">
        <v>5436</v>
      </c>
      <c r="H1110" s="5" t="s">
        <v>5436</v>
      </c>
    </row>
    <row r="1111" spans="2:8">
      <c r="B1111" s="5" t="s">
        <v>1438</v>
      </c>
      <c r="C1111" s="5" t="s">
        <v>2566</v>
      </c>
      <c r="D1111" s="5" t="s">
        <v>4555</v>
      </c>
      <c r="E1111" s="656" t="s">
        <v>5523</v>
      </c>
      <c r="F1111" s="5">
        <v>4</v>
      </c>
      <c r="G1111" s="5" t="s">
        <v>5436</v>
      </c>
      <c r="H1111" s="5" t="s">
        <v>5436</v>
      </c>
    </row>
    <row r="1112" spans="2:8">
      <c r="B1112" s="5" t="s">
        <v>1438</v>
      </c>
      <c r="C1112" s="5" t="s">
        <v>2566</v>
      </c>
      <c r="D1112" s="5" t="s">
        <v>4555</v>
      </c>
      <c r="E1112" s="656" t="s">
        <v>5524</v>
      </c>
      <c r="F1112" s="5">
        <v>1</v>
      </c>
      <c r="G1112" s="5" t="s">
        <v>5436</v>
      </c>
      <c r="H1112" s="5" t="s">
        <v>5436</v>
      </c>
    </row>
    <row r="1113" spans="2:8">
      <c r="B1113" s="5" t="s">
        <v>1438</v>
      </c>
      <c r="C1113" s="5" t="s">
        <v>2566</v>
      </c>
      <c r="D1113" s="5" t="s">
        <v>4555</v>
      </c>
      <c r="E1113" s="656" t="s">
        <v>5525</v>
      </c>
      <c r="F1113" s="5">
        <v>7</v>
      </c>
      <c r="G1113" s="5" t="s">
        <v>5436</v>
      </c>
      <c r="H1113" s="5" t="s">
        <v>5436</v>
      </c>
    </row>
    <row r="1114" spans="2:8">
      <c r="B1114" s="5" t="s">
        <v>1438</v>
      </c>
      <c r="C1114" s="5" t="s">
        <v>2566</v>
      </c>
      <c r="D1114" s="5" t="s">
        <v>4555</v>
      </c>
      <c r="E1114" s="656" t="s">
        <v>5526</v>
      </c>
      <c r="F1114" s="5">
        <v>1</v>
      </c>
      <c r="G1114" s="5" t="s">
        <v>5436</v>
      </c>
      <c r="H1114" s="5" t="s">
        <v>5436</v>
      </c>
    </row>
    <row r="1115" spans="2:8">
      <c r="B1115" s="5" t="s">
        <v>1438</v>
      </c>
      <c r="C1115" s="5" t="s">
        <v>2566</v>
      </c>
      <c r="D1115" s="5" t="s">
        <v>4555</v>
      </c>
      <c r="E1115" s="656" t="s">
        <v>5527</v>
      </c>
      <c r="F1115" s="5">
        <v>2</v>
      </c>
      <c r="G1115" s="5" t="s">
        <v>5436</v>
      </c>
      <c r="H1115" s="5" t="s">
        <v>5436</v>
      </c>
    </row>
    <row r="1116" spans="2:8">
      <c r="B1116" s="5" t="s">
        <v>1438</v>
      </c>
      <c r="C1116" s="5" t="s">
        <v>2566</v>
      </c>
      <c r="D1116" s="5" t="s">
        <v>4555</v>
      </c>
      <c r="E1116" s="656" t="s">
        <v>5528</v>
      </c>
      <c r="F1116" s="5">
        <v>2</v>
      </c>
      <c r="G1116" s="5" t="s">
        <v>5436</v>
      </c>
      <c r="H1116" s="5" t="s">
        <v>5436</v>
      </c>
    </row>
    <row r="1117" spans="2:8">
      <c r="B1117" s="5" t="s">
        <v>1438</v>
      </c>
      <c r="C1117" s="5" t="s">
        <v>2566</v>
      </c>
      <c r="D1117" s="5" t="s">
        <v>4555</v>
      </c>
      <c r="E1117" s="656" t="s">
        <v>5529</v>
      </c>
      <c r="F1117" s="5">
        <v>3</v>
      </c>
      <c r="G1117" s="5" t="s">
        <v>5436</v>
      </c>
      <c r="H1117" s="5" t="s">
        <v>5436</v>
      </c>
    </row>
    <row r="1118" spans="2:8">
      <c r="B1118" s="5" t="s">
        <v>1438</v>
      </c>
      <c r="C1118" s="5" t="s">
        <v>2566</v>
      </c>
      <c r="D1118" s="5" t="s">
        <v>4555</v>
      </c>
      <c r="E1118" s="656" t="s">
        <v>5530</v>
      </c>
      <c r="F1118" s="5">
        <v>1</v>
      </c>
      <c r="G1118" s="5" t="s">
        <v>5436</v>
      </c>
      <c r="H1118" s="5" t="s">
        <v>5436</v>
      </c>
    </row>
    <row r="1119" spans="2:8">
      <c r="B1119" s="5" t="s">
        <v>1438</v>
      </c>
      <c r="C1119" s="5" t="s">
        <v>2566</v>
      </c>
      <c r="D1119" s="5" t="s">
        <v>4555</v>
      </c>
      <c r="E1119" s="656" t="s">
        <v>5531</v>
      </c>
      <c r="F1119" s="5">
        <v>1</v>
      </c>
      <c r="G1119" s="5" t="s">
        <v>5436</v>
      </c>
      <c r="H1119" s="5" t="s">
        <v>5436</v>
      </c>
    </row>
    <row r="1120" spans="2:8">
      <c r="B1120" s="5" t="s">
        <v>1438</v>
      </c>
      <c r="C1120" s="5" t="s">
        <v>2566</v>
      </c>
      <c r="D1120" s="5" t="s">
        <v>4555</v>
      </c>
      <c r="E1120" s="656" t="s">
        <v>5532</v>
      </c>
      <c r="F1120" s="5">
        <v>2</v>
      </c>
      <c r="G1120" s="5" t="s">
        <v>5436</v>
      </c>
      <c r="H1120" s="5" t="s">
        <v>5436</v>
      </c>
    </row>
    <row r="1121" spans="2:8">
      <c r="B1121" s="5" t="s">
        <v>1438</v>
      </c>
      <c r="C1121" s="5" t="s">
        <v>2566</v>
      </c>
      <c r="D1121" s="5" t="s">
        <v>4555</v>
      </c>
      <c r="E1121" s="656" t="s">
        <v>5533</v>
      </c>
      <c r="F1121" s="5">
        <v>1</v>
      </c>
      <c r="G1121" s="5" t="s">
        <v>4559</v>
      </c>
      <c r="H1121" s="5" t="s">
        <v>5436</v>
      </c>
    </row>
    <row r="1122" spans="2:8">
      <c r="B1122" s="5" t="s">
        <v>1438</v>
      </c>
      <c r="C1122" s="5" t="s">
        <v>2566</v>
      </c>
      <c r="D1122" s="5" t="s">
        <v>4555</v>
      </c>
      <c r="E1122" s="656" t="s">
        <v>5534</v>
      </c>
      <c r="F1122" s="5">
        <v>1</v>
      </c>
      <c r="G1122" s="5" t="s">
        <v>5436</v>
      </c>
      <c r="H1122" s="5" t="s">
        <v>5436</v>
      </c>
    </row>
    <row r="1123" spans="2:8">
      <c r="B1123" s="5" t="s">
        <v>1438</v>
      </c>
      <c r="C1123" s="5" t="s">
        <v>2566</v>
      </c>
      <c r="D1123" s="5" t="s">
        <v>4555</v>
      </c>
      <c r="E1123" s="656" t="s">
        <v>5535</v>
      </c>
      <c r="F1123" s="5">
        <v>3</v>
      </c>
      <c r="G1123" s="5" t="s">
        <v>5436</v>
      </c>
      <c r="H1123" s="5" t="s">
        <v>5436</v>
      </c>
    </row>
    <row r="1124" spans="2:8">
      <c r="B1124" s="5" t="s">
        <v>1438</v>
      </c>
      <c r="C1124" s="5" t="s">
        <v>2566</v>
      </c>
      <c r="D1124" s="5" t="s">
        <v>4555</v>
      </c>
      <c r="E1124" s="656" t="s">
        <v>5536</v>
      </c>
      <c r="F1124" s="5">
        <v>5</v>
      </c>
      <c r="G1124" s="5" t="s">
        <v>5436</v>
      </c>
      <c r="H1124" s="5" t="s">
        <v>5436</v>
      </c>
    </row>
    <row r="1125" spans="2:8">
      <c r="B1125" s="5" t="s">
        <v>1438</v>
      </c>
      <c r="C1125" s="5" t="s">
        <v>2566</v>
      </c>
      <c r="D1125" s="5" t="s">
        <v>4555</v>
      </c>
      <c r="E1125" s="656" t="s">
        <v>5537</v>
      </c>
      <c r="F1125" s="5">
        <v>1</v>
      </c>
      <c r="G1125" s="5" t="s">
        <v>5436</v>
      </c>
      <c r="H1125" s="5" t="s">
        <v>5436</v>
      </c>
    </row>
    <row r="1126" spans="2:8">
      <c r="B1126" s="5" t="s">
        <v>1438</v>
      </c>
      <c r="C1126" s="5" t="s">
        <v>2566</v>
      </c>
      <c r="D1126" s="5" t="s">
        <v>4555</v>
      </c>
      <c r="E1126" s="656" t="s">
        <v>4711</v>
      </c>
      <c r="F1126" s="5">
        <v>7</v>
      </c>
      <c r="G1126" s="5" t="s">
        <v>5436</v>
      </c>
      <c r="H1126" s="5" t="s">
        <v>5436</v>
      </c>
    </row>
    <row r="1127" spans="2:8">
      <c r="B1127" s="5" t="s">
        <v>1438</v>
      </c>
      <c r="C1127" s="5" t="s">
        <v>2566</v>
      </c>
      <c r="D1127" s="5" t="s">
        <v>4555</v>
      </c>
      <c r="E1127" s="656" t="s">
        <v>4868</v>
      </c>
      <c r="F1127" s="5">
        <v>1</v>
      </c>
      <c r="G1127" s="5" t="s">
        <v>5436</v>
      </c>
      <c r="H1127" s="5" t="s">
        <v>5436</v>
      </c>
    </row>
    <row r="1128" spans="2:8">
      <c r="B1128" s="5" t="s">
        <v>1438</v>
      </c>
      <c r="C1128" s="5" t="s">
        <v>2566</v>
      </c>
      <c r="D1128" s="5" t="s">
        <v>4555</v>
      </c>
      <c r="E1128" s="656" t="s">
        <v>5538</v>
      </c>
      <c r="F1128" s="5">
        <v>1</v>
      </c>
      <c r="G1128" s="5" t="s">
        <v>5436</v>
      </c>
      <c r="H1128" s="5" t="s">
        <v>5436</v>
      </c>
    </row>
    <row r="1129" spans="2:8">
      <c r="B1129" s="5" t="s">
        <v>1438</v>
      </c>
      <c r="C1129" s="5" t="s">
        <v>2566</v>
      </c>
      <c r="D1129" s="5" t="s">
        <v>4555</v>
      </c>
      <c r="E1129" s="656" t="s">
        <v>5539</v>
      </c>
      <c r="F1129" s="5">
        <v>1</v>
      </c>
      <c r="G1129" s="5" t="s">
        <v>5436</v>
      </c>
      <c r="H1129" s="5" t="s">
        <v>5436</v>
      </c>
    </row>
    <row r="1130" spans="2:8">
      <c r="B1130" s="5" t="s">
        <v>1438</v>
      </c>
      <c r="C1130" s="5" t="s">
        <v>2566</v>
      </c>
      <c r="D1130" s="5" t="s">
        <v>4555</v>
      </c>
      <c r="E1130" s="656" t="s">
        <v>5540</v>
      </c>
      <c r="F1130" s="5">
        <v>2</v>
      </c>
      <c r="G1130" s="5" t="s">
        <v>5436</v>
      </c>
      <c r="H1130" s="5" t="s">
        <v>5436</v>
      </c>
    </row>
    <row r="1131" spans="2:8">
      <c r="B1131" s="5" t="s">
        <v>1438</v>
      </c>
      <c r="C1131" s="5" t="s">
        <v>2566</v>
      </c>
      <c r="D1131" s="5" t="s">
        <v>4555</v>
      </c>
      <c r="E1131" s="656" t="s">
        <v>5541</v>
      </c>
      <c r="F1131" s="5">
        <v>1</v>
      </c>
      <c r="G1131" s="5" t="s">
        <v>5436</v>
      </c>
      <c r="H1131" s="5" t="s">
        <v>5436</v>
      </c>
    </row>
    <row r="1132" spans="2:8">
      <c r="B1132" s="5" t="s">
        <v>1438</v>
      </c>
      <c r="C1132" s="5" t="s">
        <v>2566</v>
      </c>
      <c r="D1132" s="5" t="s">
        <v>4555</v>
      </c>
      <c r="E1132" s="656" t="s">
        <v>5542</v>
      </c>
      <c r="F1132" s="5">
        <v>22</v>
      </c>
      <c r="G1132" s="5" t="s">
        <v>5436</v>
      </c>
      <c r="H1132" s="5" t="s">
        <v>5436</v>
      </c>
    </row>
    <row r="1133" spans="2:8">
      <c r="B1133" s="5" t="s">
        <v>1438</v>
      </c>
      <c r="C1133" s="5" t="s">
        <v>2566</v>
      </c>
      <c r="D1133" s="5" t="s">
        <v>4555</v>
      </c>
      <c r="E1133" s="656" t="s">
        <v>5543</v>
      </c>
      <c r="F1133" s="5">
        <v>2</v>
      </c>
      <c r="G1133" s="5" t="s">
        <v>5436</v>
      </c>
      <c r="H1133" s="5" t="s">
        <v>5436</v>
      </c>
    </row>
    <row r="1134" spans="2:8">
      <c r="B1134" s="5" t="s">
        <v>1438</v>
      </c>
      <c r="C1134" s="5" t="s">
        <v>2566</v>
      </c>
      <c r="D1134" s="5" t="s">
        <v>4555</v>
      </c>
      <c r="E1134" s="656" t="s">
        <v>5544</v>
      </c>
      <c r="F1134" s="5">
        <v>6</v>
      </c>
      <c r="G1134" s="5" t="s">
        <v>5436</v>
      </c>
      <c r="H1134" s="5" t="s">
        <v>5436</v>
      </c>
    </row>
    <row r="1135" spans="2:8">
      <c r="B1135" s="5" t="s">
        <v>1438</v>
      </c>
      <c r="C1135" s="5" t="s">
        <v>2566</v>
      </c>
      <c r="D1135" s="5" t="s">
        <v>4555</v>
      </c>
      <c r="E1135" s="656" t="s">
        <v>5264</v>
      </c>
      <c r="F1135" s="5">
        <v>4</v>
      </c>
      <c r="G1135" s="5" t="s">
        <v>4559</v>
      </c>
      <c r="H1135" s="5" t="s">
        <v>5436</v>
      </c>
    </row>
    <row r="1136" spans="2:8">
      <c r="B1136" s="5" t="s">
        <v>1438</v>
      </c>
      <c r="C1136" s="5" t="s">
        <v>2566</v>
      </c>
      <c r="D1136" s="5" t="s">
        <v>4555</v>
      </c>
      <c r="E1136" s="656" t="s">
        <v>5545</v>
      </c>
      <c r="F1136" s="5">
        <v>18</v>
      </c>
      <c r="G1136" s="5" t="s">
        <v>5436</v>
      </c>
      <c r="H1136" s="5" t="s">
        <v>5436</v>
      </c>
    </row>
    <row r="1137" spans="2:8">
      <c r="B1137" s="5" t="s">
        <v>1438</v>
      </c>
      <c r="C1137" s="5" t="s">
        <v>2566</v>
      </c>
      <c r="D1137" s="5" t="s">
        <v>4555</v>
      </c>
      <c r="E1137" s="656" t="s">
        <v>5546</v>
      </c>
      <c r="F1137" s="5">
        <v>1</v>
      </c>
      <c r="G1137" s="5" t="s">
        <v>5436</v>
      </c>
      <c r="H1137" s="5" t="s">
        <v>5436</v>
      </c>
    </row>
    <row r="1138" spans="2:8">
      <c r="B1138" s="5" t="s">
        <v>1438</v>
      </c>
      <c r="C1138" s="5" t="s">
        <v>2566</v>
      </c>
      <c r="D1138" s="5" t="s">
        <v>4555</v>
      </c>
      <c r="E1138" s="656" t="s">
        <v>5547</v>
      </c>
      <c r="F1138" s="5">
        <v>1</v>
      </c>
      <c r="G1138" s="5" t="s">
        <v>5436</v>
      </c>
      <c r="H1138" s="5" t="s">
        <v>5436</v>
      </c>
    </row>
    <row r="1139" spans="2:8">
      <c r="B1139" s="5" t="s">
        <v>1438</v>
      </c>
      <c r="C1139" s="5" t="s">
        <v>2566</v>
      </c>
      <c r="D1139" s="5" t="s">
        <v>4555</v>
      </c>
      <c r="E1139" s="656" t="s">
        <v>5548</v>
      </c>
      <c r="F1139" s="5">
        <v>11</v>
      </c>
      <c r="G1139" s="5" t="s">
        <v>5436</v>
      </c>
      <c r="H1139" s="5" t="s">
        <v>5436</v>
      </c>
    </row>
    <row r="1140" spans="2:8">
      <c r="B1140" s="5" t="s">
        <v>1438</v>
      </c>
      <c r="C1140" s="5" t="s">
        <v>2566</v>
      </c>
      <c r="D1140" s="5" t="s">
        <v>4555</v>
      </c>
      <c r="E1140" s="656" t="s">
        <v>5549</v>
      </c>
      <c r="F1140" s="5">
        <v>1</v>
      </c>
      <c r="G1140" s="5" t="s">
        <v>5436</v>
      </c>
      <c r="H1140" s="5" t="s">
        <v>5436</v>
      </c>
    </row>
    <row r="1141" spans="2:8">
      <c r="B1141" s="5" t="s">
        <v>1438</v>
      </c>
      <c r="C1141" s="5" t="s">
        <v>2566</v>
      </c>
      <c r="D1141" s="5" t="s">
        <v>4555</v>
      </c>
      <c r="E1141" s="656" t="s">
        <v>5550</v>
      </c>
      <c r="F1141" s="5">
        <v>3</v>
      </c>
      <c r="G1141" s="5" t="s">
        <v>5436</v>
      </c>
      <c r="H1141" s="5" t="s">
        <v>5436</v>
      </c>
    </row>
    <row r="1142" spans="2:8">
      <c r="B1142" s="5" t="s">
        <v>1438</v>
      </c>
      <c r="C1142" s="5" t="s">
        <v>2566</v>
      </c>
      <c r="D1142" s="5" t="s">
        <v>4555</v>
      </c>
      <c r="E1142" s="656" t="s">
        <v>5551</v>
      </c>
      <c r="F1142" s="5">
        <v>1</v>
      </c>
      <c r="G1142" s="5" t="s">
        <v>5436</v>
      </c>
      <c r="H1142" s="5" t="s">
        <v>5436</v>
      </c>
    </row>
    <row r="1143" spans="2:8">
      <c r="B1143" s="5" t="s">
        <v>1438</v>
      </c>
      <c r="C1143" s="5" t="s">
        <v>2566</v>
      </c>
      <c r="D1143" s="5" t="s">
        <v>4555</v>
      </c>
      <c r="E1143" s="656" t="s">
        <v>5552</v>
      </c>
      <c r="F1143" s="5">
        <v>1</v>
      </c>
      <c r="G1143" s="5" t="s">
        <v>5436</v>
      </c>
      <c r="H1143" s="5" t="s">
        <v>5436</v>
      </c>
    </row>
    <row r="1144" spans="2:8">
      <c r="B1144" s="5" t="s">
        <v>1438</v>
      </c>
      <c r="C1144" s="5" t="s">
        <v>2566</v>
      </c>
      <c r="D1144" s="5" t="s">
        <v>4555</v>
      </c>
      <c r="E1144" s="656" t="s">
        <v>5553</v>
      </c>
      <c r="F1144" s="5">
        <v>3</v>
      </c>
      <c r="G1144" s="5" t="s">
        <v>5436</v>
      </c>
      <c r="H1144" s="5" t="s">
        <v>5436</v>
      </c>
    </row>
    <row r="1145" spans="2:8">
      <c r="B1145" s="5" t="s">
        <v>1438</v>
      </c>
      <c r="C1145" s="5" t="s">
        <v>2566</v>
      </c>
      <c r="D1145" s="5" t="s">
        <v>4555</v>
      </c>
      <c r="E1145" s="656" t="s">
        <v>5554</v>
      </c>
      <c r="F1145" s="5">
        <v>5</v>
      </c>
      <c r="G1145" s="5" t="s">
        <v>5436</v>
      </c>
      <c r="H1145" s="5" t="s">
        <v>5436</v>
      </c>
    </row>
    <row r="1146" spans="2:8">
      <c r="B1146" s="5" t="s">
        <v>1438</v>
      </c>
      <c r="C1146" s="5" t="s">
        <v>2566</v>
      </c>
      <c r="D1146" s="5" t="s">
        <v>4555</v>
      </c>
      <c r="E1146" s="656" t="s">
        <v>5555</v>
      </c>
      <c r="F1146" s="5">
        <v>2</v>
      </c>
      <c r="G1146" s="5" t="s">
        <v>5436</v>
      </c>
      <c r="H1146" s="5" t="s">
        <v>5436</v>
      </c>
    </row>
    <row r="1147" spans="2:8">
      <c r="B1147" s="5" t="s">
        <v>1438</v>
      </c>
      <c r="C1147" s="5" t="s">
        <v>2566</v>
      </c>
      <c r="D1147" s="5" t="s">
        <v>4555</v>
      </c>
      <c r="E1147" s="656" t="s">
        <v>5556</v>
      </c>
      <c r="F1147" s="5">
        <v>1</v>
      </c>
      <c r="G1147" s="5" t="s">
        <v>5436</v>
      </c>
      <c r="H1147" s="5" t="s">
        <v>5436</v>
      </c>
    </row>
    <row r="1148" spans="2:8">
      <c r="B1148" s="5" t="s">
        <v>1438</v>
      </c>
      <c r="C1148" s="5" t="s">
        <v>2566</v>
      </c>
      <c r="D1148" s="5" t="s">
        <v>4555</v>
      </c>
      <c r="E1148" s="656" t="s">
        <v>5557</v>
      </c>
      <c r="F1148" s="5">
        <v>3</v>
      </c>
      <c r="G1148" s="5" t="s">
        <v>5436</v>
      </c>
      <c r="H1148" s="5" t="s">
        <v>5436</v>
      </c>
    </row>
    <row r="1149" spans="2:8">
      <c r="B1149" s="5" t="s">
        <v>1438</v>
      </c>
      <c r="C1149" s="5" t="s">
        <v>2566</v>
      </c>
      <c r="D1149" s="5" t="s">
        <v>4555</v>
      </c>
      <c r="E1149" s="656" t="s">
        <v>5558</v>
      </c>
      <c r="F1149" s="5">
        <v>1</v>
      </c>
      <c r="G1149" s="5" t="s">
        <v>5436</v>
      </c>
      <c r="H1149" s="5" t="s">
        <v>5436</v>
      </c>
    </row>
    <row r="1150" spans="2:8">
      <c r="B1150" s="5" t="s">
        <v>1438</v>
      </c>
      <c r="C1150" s="5" t="s">
        <v>2566</v>
      </c>
      <c r="D1150" s="5" t="s">
        <v>4555</v>
      </c>
      <c r="E1150" s="656" t="s">
        <v>4778</v>
      </c>
      <c r="F1150" s="5">
        <v>1</v>
      </c>
      <c r="G1150" s="5" t="s">
        <v>5436</v>
      </c>
      <c r="H1150" s="5" t="s">
        <v>5436</v>
      </c>
    </row>
    <row r="1151" spans="2:8">
      <c r="B1151" s="5" t="s">
        <v>1438</v>
      </c>
      <c r="C1151" s="5" t="s">
        <v>2566</v>
      </c>
      <c r="D1151" s="5" t="s">
        <v>4555</v>
      </c>
      <c r="E1151" s="656" t="s">
        <v>5559</v>
      </c>
      <c r="F1151" s="5">
        <v>1</v>
      </c>
      <c r="G1151" s="5" t="s">
        <v>5436</v>
      </c>
      <c r="H1151" s="5" t="s">
        <v>5436</v>
      </c>
    </row>
    <row r="1152" spans="2:8">
      <c r="B1152" s="5" t="s">
        <v>1438</v>
      </c>
      <c r="C1152" s="5" t="s">
        <v>2566</v>
      </c>
      <c r="D1152" s="5" t="s">
        <v>4555</v>
      </c>
      <c r="E1152" s="656" t="s">
        <v>5560</v>
      </c>
      <c r="F1152" s="5">
        <v>1</v>
      </c>
      <c r="G1152" s="5" t="s">
        <v>5436</v>
      </c>
      <c r="H1152" s="5" t="s">
        <v>5436</v>
      </c>
    </row>
    <row r="1153" spans="2:8">
      <c r="B1153" s="5" t="s">
        <v>1438</v>
      </c>
      <c r="C1153" s="5" t="s">
        <v>2566</v>
      </c>
      <c r="D1153" s="5" t="s">
        <v>4555</v>
      </c>
      <c r="E1153" s="656" t="s">
        <v>5561</v>
      </c>
      <c r="F1153" s="5">
        <v>2</v>
      </c>
      <c r="G1153" s="5" t="s">
        <v>5436</v>
      </c>
      <c r="H1153" s="5" t="s">
        <v>5436</v>
      </c>
    </row>
    <row r="1154" spans="2:8">
      <c r="B1154" s="5" t="s">
        <v>1438</v>
      </c>
      <c r="C1154" s="5" t="s">
        <v>2566</v>
      </c>
      <c r="D1154" s="5" t="s">
        <v>4555</v>
      </c>
      <c r="E1154" s="656" t="s">
        <v>5250</v>
      </c>
      <c r="F1154" s="5">
        <v>12</v>
      </c>
      <c r="G1154" s="5" t="s">
        <v>5436</v>
      </c>
      <c r="H1154" s="5" t="s">
        <v>5436</v>
      </c>
    </row>
    <row r="1155" spans="2:8">
      <c r="B1155" s="5" t="s">
        <v>1438</v>
      </c>
      <c r="C1155" s="5" t="s">
        <v>2566</v>
      </c>
      <c r="D1155" s="5" t="s">
        <v>4555</v>
      </c>
      <c r="E1155" s="656" t="s">
        <v>4780</v>
      </c>
      <c r="F1155" s="5">
        <v>2</v>
      </c>
      <c r="G1155" s="5" t="s">
        <v>5436</v>
      </c>
      <c r="H1155" s="5" t="s">
        <v>5436</v>
      </c>
    </row>
    <row r="1156" spans="2:8">
      <c r="B1156" s="5" t="s">
        <v>1438</v>
      </c>
      <c r="C1156" s="5" t="s">
        <v>2566</v>
      </c>
      <c r="D1156" s="5" t="s">
        <v>4555</v>
      </c>
      <c r="E1156" s="656" t="s">
        <v>5562</v>
      </c>
      <c r="F1156" s="5">
        <v>1</v>
      </c>
      <c r="G1156" s="5" t="s">
        <v>5436</v>
      </c>
      <c r="H1156" s="5" t="s">
        <v>5436</v>
      </c>
    </row>
    <row r="1157" spans="2:8">
      <c r="B1157" s="5" t="s">
        <v>1438</v>
      </c>
      <c r="C1157" s="5" t="s">
        <v>2566</v>
      </c>
      <c r="D1157" s="5" t="s">
        <v>4555</v>
      </c>
      <c r="E1157" s="656" t="s">
        <v>4785</v>
      </c>
      <c r="F1157" s="5">
        <v>3</v>
      </c>
      <c r="G1157" s="5" t="s">
        <v>5436</v>
      </c>
      <c r="H1157" s="5" t="s">
        <v>5436</v>
      </c>
    </row>
    <row r="1158" spans="2:8">
      <c r="B1158" s="5" t="s">
        <v>1438</v>
      </c>
      <c r="C1158" s="5" t="s">
        <v>2566</v>
      </c>
      <c r="D1158" s="5" t="s">
        <v>4555</v>
      </c>
      <c r="E1158" s="656" t="s">
        <v>5563</v>
      </c>
      <c r="F1158" s="5">
        <v>1</v>
      </c>
      <c r="G1158" s="5" t="s">
        <v>5436</v>
      </c>
      <c r="H1158" s="5" t="s">
        <v>5436</v>
      </c>
    </row>
    <row r="1159" spans="2:8">
      <c r="B1159" s="5" t="s">
        <v>1438</v>
      </c>
      <c r="C1159" s="5" t="s">
        <v>2566</v>
      </c>
      <c r="D1159" s="5" t="s">
        <v>4555</v>
      </c>
      <c r="E1159" s="656" t="s">
        <v>5564</v>
      </c>
      <c r="F1159" s="5">
        <v>1</v>
      </c>
      <c r="G1159" s="5" t="s">
        <v>5436</v>
      </c>
      <c r="H1159" s="5" t="s">
        <v>5436</v>
      </c>
    </row>
    <row r="1160" spans="2:8">
      <c r="B1160" s="5" t="s">
        <v>1438</v>
      </c>
      <c r="C1160" s="5" t="s">
        <v>2566</v>
      </c>
      <c r="D1160" s="5" t="s">
        <v>4555</v>
      </c>
      <c r="E1160" s="656" t="s">
        <v>5565</v>
      </c>
      <c r="F1160" s="5">
        <v>2</v>
      </c>
      <c r="G1160" s="5" t="s">
        <v>4559</v>
      </c>
      <c r="H1160" s="5" t="s">
        <v>5436</v>
      </c>
    </row>
    <row r="1161" spans="2:8">
      <c r="B1161" s="5" t="s">
        <v>1438</v>
      </c>
      <c r="C1161" s="5" t="s">
        <v>2566</v>
      </c>
      <c r="D1161" s="5" t="s">
        <v>4555</v>
      </c>
      <c r="E1161" s="656" t="s">
        <v>5254</v>
      </c>
      <c r="F1161" s="5">
        <v>1</v>
      </c>
      <c r="G1161" s="5" t="s">
        <v>5436</v>
      </c>
      <c r="H1161" s="5" t="s">
        <v>5436</v>
      </c>
    </row>
    <row r="1162" spans="2:8">
      <c r="B1162" s="5" t="s">
        <v>1438</v>
      </c>
      <c r="C1162" s="5" t="s">
        <v>2566</v>
      </c>
      <c r="D1162" s="5" t="s">
        <v>4555</v>
      </c>
      <c r="E1162" s="656" t="s">
        <v>5566</v>
      </c>
      <c r="F1162" s="5">
        <v>2</v>
      </c>
      <c r="G1162" s="5" t="s">
        <v>5436</v>
      </c>
      <c r="H1162" s="5" t="s">
        <v>5436</v>
      </c>
    </row>
    <row r="1163" spans="2:8">
      <c r="B1163" s="5" t="s">
        <v>1438</v>
      </c>
      <c r="C1163" s="5" t="s">
        <v>2566</v>
      </c>
      <c r="D1163" s="5" t="s">
        <v>4555</v>
      </c>
      <c r="E1163" s="656" t="s">
        <v>5567</v>
      </c>
      <c r="F1163" s="5">
        <v>1</v>
      </c>
      <c r="G1163" s="5" t="s">
        <v>5436</v>
      </c>
      <c r="H1163" s="5" t="s">
        <v>5436</v>
      </c>
    </row>
    <row r="1164" spans="2:8">
      <c r="B1164" s="5" t="s">
        <v>1438</v>
      </c>
      <c r="C1164" s="5" t="s">
        <v>2566</v>
      </c>
      <c r="D1164" s="5" t="s">
        <v>4555</v>
      </c>
      <c r="E1164" s="656" t="s">
        <v>5568</v>
      </c>
      <c r="F1164" s="5">
        <v>2</v>
      </c>
      <c r="G1164" s="5" t="s">
        <v>5436</v>
      </c>
      <c r="H1164" s="5" t="s">
        <v>5436</v>
      </c>
    </row>
    <row r="1165" spans="2:8">
      <c r="B1165" s="5" t="s">
        <v>1438</v>
      </c>
      <c r="C1165" s="5" t="s">
        <v>2566</v>
      </c>
      <c r="D1165" s="5" t="s">
        <v>4555</v>
      </c>
      <c r="E1165" s="656" t="s">
        <v>5569</v>
      </c>
      <c r="F1165" s="5">
        <v>1</v>
      </c>
      <c r="G1165" s="5" t="s">
        <v>5436</v>
      </c>
      <c r="H1165" s="5" t="s">
        <v>5436</v>
      </c>
    </row>
    <row r="1166" spans="2:8">
      <c r="B1166" s="5" t="s">
        <v>1438</v>
      </c>
      <c r="C1166" s="5" t="s">
        <v>2566</v>
      </c>
      <c r="D1166" s="5" t="s">
        <v>4555</v>
      </c>
      <c r="E1166" s="656" t="s">
        <v>4802</v>
      </c>
      <c r="F1166" s="5">
        <v>19</v>
      </c>
      <c r="G1166" s="5" t="s">
        <v>4559</v>
      </c>
      <c r="H1166" s="5" t="s">
        <v>5436</v>
      </c>
    </row>
    <row r="1167" spans="2:8">
      <c r="B1167" s="5" t="s">
        <v>1438</v>
      </c>
      <c r="C1167" s="5" t="s">
        <v>2566</v>
      </c>
      <c r="D1167" s="5" t="s">
        <v>4555</v>
      </c>
      <c r="E1167" s="656" t="s">
        <v>5570</v>
      </c>
      <c r="F1167" s="5">
        <v>2</v>
      </c>
      <c r="G1167" s="5" t="s">
        <v>5436</v>
      </c>
      <c r="H1167" s="5" t="s">
        <v>5436</v>
      </c>
    </row>
    <row r="1168" spans="2:8">
      <c r="B1168" s="5" t="s">
        <v>1438</v>
      </c>
      <c r="C1168" s="5" t="s">
        <v>2566</v>
      </c>
      <c r="D1168" s="5" t="s">
        <v>4555</v>
      </c>
      <c r="E1168" s="656" t="s">
        <v>5571</v>
      </c>
      <c r="F1168" s="5">
        <v>7</v>
      </c>
      <c r="G1168" s="5" t="s">
        <v>4559</v>
      </c>
      <c r="H1168" s="5" t="s">
        <v>5436</v>
      </c>
    </row>
    <row r="1169" spans="2:8">
      <c r="B1169" s="5" t="s">
        <v>1438</v>
      </c>
      <c r="C1169" s="5" t="s">
        <v>2566</v>
      </c>
      <c r="D1169" s="5" t="s">
        <v>4555</v>
      </c>
      <c r="E1169" s="656" t="s">
        <v>5572</v>
      </c>
      <c r="F1169" s="5">
        <v>12</v>
      </c>
      <c r="G1169" s="5" t="s">
        <v>5436</v>
      </c>
      <c r="H1169" s="5" t="s">
        <v>5436</v>
      </c>
    </row>
    <row r="1170" spans="2:8">
      <c r="B1170" s="5" t="s">
        <v>1438</v>
      </c>
      <c r="C1170" s="5" t="s">
        <v>2566</v>
      </c>
      <c r="D1170" s="5" t="s">
        <v>4555</v>
      </c>
      <c r="E1170" s="656" t="s">
        <v>4809</v>
      </c>
      <c r="F1170" s="5">
        <v>6</v>
      </c>
      <c r="G1170" s="5" t="s">
        <v>4559</v>
      </c>
      <c r="H1170" s="5" t="s">
        <v>5436</v>
      </c>
    </row>
    <row r="1171" spans="2:8">
      <c r="B1171" s="5" t="s">
        <v>1438</v>
      </c>
      <c r="C1171" s="5" t="s">
        <v>2566</v>
      </c>
      <c r="D1171" s="5" t="s">
        <v>4555</v>
      </c>
      <c r="E1171" s="656" t="s">
        <v>5573</v>
      </c>
      <c r="F1171" s="5">
        <v>2</v>
      </c>
      <c r="G1171" s="5" t="s">
        <v>4559</v>
      </c>
      <c r="H1171" s="5" t="s">
        <v>5436</v>
      </c>
    </row>
    <row r="1172" spans="2:8">
      <c r="B1172" s="5" t="s">
        <v>1438</v>
      </c>
      <c r="C1172" s="5" t="s">
        <v>2566</v>
      </c>
      <c r="D1172" s="5" t="s">
        <v>4555</v>
      </c>
      <c r="E1172" s="656" t="s">
        <v>5574</v>
      </c>
      <c r="F1172" s="5">
        <v>1</v>
      </c>
      <c r="G1172" s="5" t="s">
        <v>5436</v>
      </c>
      <c r="H1172" s="5" t="s">
        <v>5436</v>
      </c>
    </row>
    <row r="1173" spans="2:8">
      <c r="B1173" s="5" t="s">
        <v>1438</v>
      </c>
      <c r="C1173" s="5" t="s">
        <v>2566</v>
      </c>
      <c r="D1173" s="5" t="s">
        <v>4555</v>
      </c>
      <c r="E1173" s="656" t="s">
        <v>5575</v>
      </c>
      <c r="F1173" s="5">
        <v>7</v>
      </c>
      <c r="G1173" s="5" t="s">
        <v>5436</v>
      </c>
      <c r="H1173" s="5" t="s">
        <v>5436</v>
      </c>
    </row>
    <row r="1174" spans="2:8">
      <c r="B1174" s="5" t="s">
        <v>1438</v>
      </c>
      <c r="C1174" s="5" t="s">
        <v>2566</v>
      </c>
      <c r="D1174" s="5" t="s">
        <v>4555</v>
      </c>
      <c r="E1174" s="656" t="s">
        <v>5576</v>
      </c>
      <c r="F1174" s="5">
        <v>1</v>
      </c>
      <c r="G1174" s="5" t="s">
        <v>5436</v>
      </c>
      <c r="H1174" s="5" t="s">
        <v>5436</v>
      </c>
    </row>
    <row r="1175" spans="2:8">
      <c r="B1175" s="5" t="s">
        <v>1438</v>
      </c>
      <c r="C1175" s="5" t="s">
        <v>2566</v>
      </c>
      <c r="D1175" s="5" t="s">
        <v>4555</v>
      </c>
      <c r="E1175" s="656" t="s">
        <v>5188</v>
      </c>
      <c r="F1175" s="5">
        <v>55</v>
      </c>
      <c r="G1175" s="5" t="s">
        <v>5436</v>
      </c>
      <c r="H1175" s="5" t="s">
        <v>5436</v>
      </c>
    </row>
    <row r="1176" spans="2:8">
      <c r="B1176" s="5" t="s">
        <v>1438</v>
      </c>
      <c r="C1176" s="5" t="s">
        <v>2566</v>
      </c>
      <c r="D1176" s="5" t="s">
        <v>4555</v>
      </c>
      <c r="E1176" s="656" t="s">
        <v>5577</v>
      </c>
      <c r="F1176" s="5">
        <v>14</v>
      </c>
      <c r="G1176" s="5" t="s">
        <v>5436</v>
      </c>
      <c r="H1176" s="5" t="s">
        <v>5436</v>
      </c>
    </row>
    <row r="1177" spans="2:8">
      <c r="B1177" s="5" t="s">
        <v>1438</v>
      </c>
      <c r="C1177" s="5" t="s">
        <v>2566</v>
      </c>
      <c r="D1177" s="5" t="s">
        <v>4555</v>
      </c>
      <c r="E1177" s="656" t="s">
        <v>5578</v>
      </c>
      <c r="F1177" s="5">
        <v>1</v>
      </c>
      <c r="G1177" s="5" t="s">
        <v>5436</v>
      </c>
      <c r="H1177" s="5" t="s">
        <v>5436</v>
      </c>
    </row>
    <row r="1178" spans="2:8">
      <c r="B1178" s="5" t="s">
        <v>1438</v>
      </c>
      <c r="C1178" s="5" t="s">
        <v>2566</v>
      </c>
      <c r="D1178" s="5" t="s">
        <v>4922</v>
      </c>
      <c r="E1178" s="662" t="s">
        <v>5434</v>
      </c>
      <c r="F1178" s="120">
        <v>3</v>
      </c>
      <c r="G1178" s="120" t="s">
        <v>4559</v>
      </c>
      <c r="H1178" s="120" t="s">
        <v>428</v>
      </c>
    </row>
    <row r="1179" spans="2:8">
      <c r="B1179" s="5" t="s">
        <v>1438</v>
      </c>
      <c r="C1179" s="5" t="s">
        <v>2566</v>
      </c>
      <c r="D1179" s="5" t="s">
        <v>4922</v>
      </c>
      <c r="E1179" s="656" t="s">
        <v>5317</v>
      </c>
      <c r="F1179" s="5">
        <v>20</v>
      </c>
      <c r="G1179" s="5" t="s">
        <v>4559</v>
      </c>
      <c r="H1179" s="5" t="s">
        <v>428</v>
      </c>
    </row>
    <row r="1180" spans="2:8">
      <c r="B1180" s="5" t="s">
        <v>1438</v>
      </c>
      <c r="C1180" s="5" t="s">
        <v>2566</v>
      </c>
      <c r="D1180" s="5" t="s">
        <v>4922</v>
      </c>
      <c r="E1180" s="656" t="s">
        <v>5435</v>
      </c>
      <c r="F1180" s="5">
        <v>5</v>
      </c>
      <c r="G1180" s="5" t="s">
        <v>5200</v>
      </c>
      <c r="H1180" s="5" t="s">
        <v>428</v>
      </c>
    </row>
    <row r="1181" spans="2:8">
      <c r="B1181" s="5" t="s">
        <v>1438</v>
      </c>
      <c r="C1181" s="5" t="s">
        <v>2566</v>
      </c>
      <c r="D1181" s="5" t="s">
        <v>4922</v>
      </c>
      <c r="E1181" s="656" t="s">
        <v>5579</v>
      </c>
      <c r="F1181" s="5">
        <v>1</v>
      </c>
      <c r="G1181" s="5" t="s">
        <v>4559</v>
      </c>
      <c r="H1181" s="5" t="s">
        <v>428</v>
      </c>
    </row>
    <row r="1182" spans="2:8">
      <c r="B1182" s="5" t="s">
        <v>1438</v>
      </c>
      <c r="C1182" s="5" t="s">
        <v>2566</v>
      </c>
      <c r="D1182" s="5" t="s">
        <v>4922</v>
      </c>
      <c r="E1182" s="656" t="s">
        <v>5439</v>
      </c>
      <c r="F1182" s="5">
        <v>3</v>
      </c>
      <c r="G1182" s="5" t="s">
        <v>4559</v>
      </c>
      <c r="H1182" s="5" t="s">
        <v>428</v>
      </c>
    </row>
    <row r="1183" spans="2:8">
      <c r="B1183" s="5" t="s">
        <v>1438</v>
      </c>
      <c r="C1183" s="5" t="s">
        <v>2566</v>
      </c>
      <c r="D1183" s="5" t="s">
        <v>4922</v>
      </c>
      <c r="E1183" s="656" t="s">
        <v>5580</v>
      </c>
      <c r="F1183" s="5">
        <v>1</v>
      </c>
      <c r="G1183" s="5" t="s">
        <v>4559</v>
      </c>
      <c r="H1183" s="5" t="s">
        <v>428</v>
      </c>
    </row>
    <row r="1184" spans="2:8">
      <c r="B1184" s="5" t="s">
        <v>1438</v>
      </c>
      <c r="C1184" s="5" t="s">
        <v>2566</v>
      </c>
      <c r="D1184" s="5" t="s">
        <v>4922</v>
      </c>
      <c r="E1184" s="673" t="s">
        <v>5275</v>
      </c>
      <c r="F1184" s="669">
        <v>1</v>
      </c>
      <c r="G1184" s="5" t="s">
        <v>4559</v>
      </c>
      <c r="H1184" s="5" t="s">
        <v>428</v>
      </c>
    </row>
    <row r="1185" spans="2:8">
      <c r="B1185" s="5" t="s">
        <v>1438</v>
      </c>
      <c r="C1185" s="5" t="s">
        <v>2566</v>
      </c>
      <c r="D1185" s="5" t="s">
        <v>4922</v>
      </c>
      <c r="E1185" s="656" t="s">
        <v>5440</v>
      </c>
      <c r="F1185" s="5">
        <v>2</v>
      </c>
      <c r="G1185" s="5" t="s">
        <v>4559</v>
      </c>
      <c r="H1185" s="5" t="s">
        <v>428</v>
      </c>
    </row>
    <row r="1186" spans="2:8">
      <c r="B1186" s="5" t="s">
        <v>1438</v>
      </c>
      <c r="C1186" s="5" t="s">
        <v>2566</v>
      </c>
      <c r="D1186" s="5" t="s">
        <v>4922</v>
      </c>
      <c r="E1186" s="656" t="s">
        <v>5581</v>
      </c>
      <c r="F1186" s="5">
        <v>1</v>
      </c>
      <c r="G1186" s="5" t="s">
        <v>4559</v>
      </c>
      <c r="H1186" s="5" t="s">
        <v>428</v>
      </c>
    </row>
    <row r="1187" spans="2:8">
      <c r="B1187" s="5" t="s">
        <v>1438</v>
      </c>
      <c r="C1187" s="5" t="s">
        <v>2566</v>
      </c>
      <c r="D1187" s="5" t="s">
        <v>4922</v>
      </c>
      <c r="E1187" s="656" t="s">
        <v>5582</v>
      </c>
      <c r="F1187" s="5">
        <v>1</v>
      </c>
      <c r="G1187" s="5" t="s">
        <v>428</v>
      </c>
      <c r="H1187" s="5" t="s">
        <v>4629</v>
      </c>
    </row>
    <row r="1188" spans="2:8">
      <c r="B1188" s="5" t="s">
        <v>1438</v>
      </c>
      <c r="C1188" s="5" t="s">
        <v>2566</v>
      </c>
      <c r="D1188" s="5" t="s">
        <v>4922</v>
      </c>
      <c r="E1188" s="656" t="s">
        <v>5279</v>
      </c>
      <c r="F1188" s="5">
        <v>3</v>
      </c>
      <c r="G1188" s="5" t="s">
        <v>4559</v>
      </c>
      <c r="H1188" s="5" t="s">
        <v>428</v>
      </c>
    </row>
    <row r="1189" spans="2:8">
      <c r="B1189" s="5" t="s">
        <v>1438</v>
      </c>
      <c r="C1189" s="5" t="s">
        <v>2566</v>
      </c>
      <c r="D1189" s="5" t="s">
        <v>4922</v>
      </c>
      <c r="E1189" s="656" t="s">
        <v>5082</v>
      </c>
      <c r="F1189" s="5">
        <v>2</v>
      </c>
      <c r="G1189" s="5" t="s">
        <v>4559</v>
      </c>
      <c r="H1189" s="5" t="s">
        <v>428</v>
      </c>
    </row>
    <row r="1190" spans="2:8">
      <c r="B1190" s="5" t="s">
        <v>1438</v>
      </c>
      <c r="C1190" s="5" t="s">
        <v>2566</v>
      </c>
      <c r="D1190" s="5" t="s">
        <v>4922</v>
      </c>
      <c r="E1190" s="656" t="s">
        <v>5323</v>
      </c>
      <c r="F1190" s="5">
        <v>5</v>
      </c>
      <c r="G1190" s="5" t="s">
        <v>4559</v>
      </c>
      <c r="H1190" s="5" t="s">
        <v>428</v>
      </c>
    </row>
    <row r="1191" spans="2:8">
      <c r="B1191" s="5" t="s">
        <v>1438</v>
      </c>
      <c r="C1191" s="5" t="s">
        <v>2566</v>
      </c>
      <c r="D1191" s="5" t="s">
        <v>4922</v>
      </c>
      <c r="E1191" s="656" t="s">
        <v>5282</v>
      </c>
      <c r="F1191" s="5">
        <v>22</v>
      </c>
      <c r="G1191" s="5" t="s">
        <v>4559</v>
      </c>
      <c r="H1191" s="5" t="s">
        <v>428</v>
      </c>
    </row>
    <row r="1192" spans="2:8">
      <c r="B1192" s="5" t="s">
        <v>1438</v>
      </c>
      <c r="C1192" s="5" t="s">
        <v>2566</v>
      </c>
      <c r="D1192" s="5" t="s">
        <v>4922</v>
      </c>
      <c r="E1192" s="656" t="s">
        <v>5283</v>
      </c>
      <c r="F1192" s="5">
        <v>1</v>
      </c>
      <c r="G1192" s="5" t="s">
        <v>4559</v>
      </c>
      <c r="H1192" s="5" t="s">
        <v>428</v>
      </c>
    </row>
    <row r="1193" spans="2:8">
      <c r="B1193" s="5" t="s">
        <v>1438</v>
      </c>
      <c r="C1193" s="5" t="s">
        <v>2566</v>
      </c>
      <c r="D1193" s="5" t="s">
        <v>4922</v>
      </c>
      <c r="E1193" s="656" t="s">
        <v>5446</v>
      </c>
      <c r="F1193" s="5">
        <v>4</v>
      </c>
      <c r="G1193" s="5" t="s">
        <v>4559</v>
      </c>
      <c r="H1193" s="5" t="s">
        <v>428</v>
      </c>
    </row>
    <row r="1194" spans="2:8">
      <c r="B1194" s="5" t="s">
        <v>1438</v>
      </c>
      <c r="C1194" s="5" t="s">
        <v>2566</v>
      </c>
      <c r="D1194" s="5" t="s">
        <v>4922</v>
      </c>
      <c r="E1194" s="656" t="s">
        <v>5583</v>
      </c>
      <c r="F1194" s="5">
        <v>2</v>
      </c>
      <c r="G1194" s="5" t="s">
        <v>4559</v>
      </c>
      <c r="H1194" s="5" t="s">
        <v>428</v>
      </c>
    </row>
    <row r="1195" spans="2:8">
      <c r="B1195" s="5" t="s">
        <v>1438</v>
      </c>
      <c r="C1195" s="5" t="s">
        <v>2566</v>
      </c>
      <c r="D1195" s="5" t="s">
        <v>4922</v>
      </c>
      <c r="E1195" s="656" t="s">
        <v>5584</v>
      </c>
      <c r="F1195" s="5">
        <v>3</v>
      </c>
      <c r="G1195" s="5" t="s">
        <v>4559</v>
      </c>
      <c r="H1195" s="5" t="s">
        <v>428</v>
      </c>
    </row>
    <row r="1196" spans="2:8">
      <c r="B1196" s="5" t="s">
        <v>1438</v>
      </c>
      <c r="C1196" s="5" t="s">
        <v>2566</v>
      </c>
      <c r="D1196" s="5" t="s">
        <v>4922</v>
      </c>
      <c r="E1196" s="656" t="s">
        <v>5330</v>
      </c>
      <c r="F1196" s="5">
        <v>11</v>
      </c>
      <c r="G1196" s="5" t="s">
        <v>4559</v>
      </c>
      <c r="H1196" s="5" t="s">
        <v>428</v>
      </c>
    </row>
    <row r="1197" spans="2:8">
      <c r="B1197" s="5" t="s">
        <v>1438</v>
      </c>
      <c r="C1197" s="5" t="s">
        <v>2566</v>
      </c>
      <c r="D1197" s="5" t="s">
        <v>4922</v>
      </c>
      <c r="E1197" s="656" t="s">
        <v>5331</v>
      </c>
      <c r="F1197" s="5">
        <v>1</v>
      </c>
      <c r="G1197" s="5" t="s">
        <v>4559</v>
      </c>
      <c r="H1197" s="5" t="s">
        <v>428</v>
      </c>
    </row>
    <row r="1198" spans="2:8">
      <c r="B1198" s="5" t="s">
        <v>1438</v>
      </c>
      <c r="C1198" s="5" t="s">
        <v>2566</v>
      </c>
      <c r="D1198" s="5" t="s">
        <v>4922</v>
      </c>
      <c r="E1198" s="656" t="s">
        <v>5215</v>
      </c>
      <c r="F1198" s="5">
        <v>1</v>
      </c>
      <c r="G1198" s="5" t="s">
        <v>4559</v>
      </c>
      <c r="H1198" s="5" t="s">
        <v>428</v>
      </c>
    </row>
    <row r="1199" spans="2:8">
      <c r="B1199" s="5" t="s">
        <v>1438</v>
      </c>
      <c r="C1199" s="5" t="s">
        <v>2566</v>
      </c>
      <c r="D1199" s="5" t="s">
        <v>4922</v>
      </c>
      <c r="E1199" s="656" t="s">
        <v>5585</v>
      </c>
      <c r="F1199" s="5">
        <v>3</v>
      </c>
      <c r="G1199" s="5" t="s">
        <v>4559</v>
      </c>
      <c r="H1199" s="5" t="s">
        <v>428</v>
      </c>
    </row>
    <row r="1200" spans="2:8">
      <c r="B1200" s="5" t="s">
        <v>1438</v>
      </c>
      <c r="C1200" s="5" t="s">
        <v>2566</v>
      </c>
      <c r="D1200" s="5" t="s">
        <v>4922</v>
      </c>
      <c r="E1200" s="656" t="s">
        <v>5586</v>
      </c>
      <c r="F1200" s="5">
        <v>3</v>
      </c>
      <c r="G1200" s="5" t="s">
        <v>4559</v>
      </c>
      <c r="H1200" s="5" t="s">
        <v>428</v>
      </c>
    </row>
    <row r="1201" spans="2:8">
      <c r="B1201" s="5" t="s">
        <v>1438</v>
      </c>
      <c r="C1201" s="5" t="s">
        <v>2566</v>
      </c>
      <c r="D1201" s="5" t="s">
        <v>4922</v>
      </c>
      <c r="E1201" s="656" t="s">
        <v>5587</v>
      </c>
      <c r="F1201" s="5">
        <v>2</v>
      </c>
      <c r="G1201" s="5" t="s">
        <v>4559</v>
      </c>
      <c r="H1201" s="5" t="s">
        <v>428</v>
      </c>
    </row>
    <row r="1202" spans="2:8">
      <c r="B1202" s="5" t="s">
        <v>1438</v>
      </c>
      <c r="C1202" s="5" t="s">
        <v>2566</v>
      </c>
      <c r="D1202" s="5" t="s">
        <v>4922</v>
      </c>
      <c r="E1202" s="656" t="s">
        <v>5454</v>
      </c>
      <c r="F1202" s="5">
        <v>1</v>
      </c>
      <c r="G1202" s="5" t="s">
        <v>4559</v>
      </c>
      <c r="H1202" s="5" t="s">
        <v>428</v>
      </c>
    </row>
    <row r="1203" spans="2:8">
      <c r="B1203" s="5" t="s">
        <v>1438</v>
      </c>
      <c r="C1203" s="5" t="s">
        <v>2566</v>
      </c>
      <c r="D1203" s="5" t="s">
        <v>4922</v>
      </c>
      <c r="E1203" s="656" t="s">
        <v>5295</v>
      </c>
      <c r="F1203" s="5">
        <v>1</v>
      </c>
      <c r="G1203" s="5" t="s">
        <v>4559</v>
      </c>
      <c r="H1203" s="5" t="s">
        <v>428</v>
      </c>
    </row>
    <row r="1204" spans="2:8">
      <c r="B1204" s="5" t="s">
        <v>1438</v>
      </c>
      <c r="C1204" s="5" t="s">
        <v>2566</v>
      </c>
      <c r="D1204" s="5" t="s">
        <v>4922</v>
      </c>
      <c r="E1204" s="656" t="s">
        <v>5588</v>
      </c>
      <c r="F1204" s="5">
        <v>1</v>
      </c>
      <c r="G1204" s="5" t="s">
        <v>4559</v>
      </c>
      <c r="H1204" s="5" t="s">
        <v>428</v>
      </c>
    </row>
    <row r="1205" spans="2:8">
      <c r="B1205" s="5" t="s">
        <v>1438</v>
      </c>
      <c r="C1205" s="5" t="s">
        <v>2566</v>
      </c>
      <c r="D1205" s="5" t="s">
        <v>4922</v>
      </c>
      <c r="E1205" s="656" t="s">
        <v>5337</v>
      </c>
      <c r="F1205" s="5">
        <v>2</v>
      </c>
      <c r="G1205" s="5" t="s">
        <v>4559</v>
      </c>
      <c r="H1205" s="5" t="s">
        <v>428</v>
      </c>
    </row>
    <row r="1206" spans="2:8">
      <c r="B1206" s="5" t="s">
        <v>1438</v>
      </c>
      <c r="C1206" s="5" t="s">
        <v>2566</v>
      </c>
      <c r="D1206" s="5" t="s">
        <v>4922</v>
      </c>
      <c r="E1206" s="656" t="s">
        <v>5589</v>
      </c>
      <c r="F1206" s="5">
        <v>2</v>
      </c>
      <c r="G1206" s="5" t="s">
        <v>4559</v>
      </c>
      <c r="H1206" s="5" t="s">
        <v>428</v>
      </c>
    </row>
    <row r="1207" spans="2:8">
      <c r="B1207" s="5" t="s">
        <v>1438</v>
      </c>
      <c r="C1207" s="5" t="s">
        <v>2566</v>
      </c>
      <c r="D1207" s="5" t="s">
        <v>4922</v>
      </c>
      <c r="E1207" s="656" t="s">
        <v>5298</v>
      </c>
      <c r="F1207" s="5">
        <v>2</v>
      </c>
      <c r="G1207" s="5" t="s">
        <v>4559</v>
      </c>
      <c r="H1207" s="5" t="s">
        <v>428</v>
      </c>
    </row>
    <row r="1208" spans="2:8">
      <c r="B1208" s="5" t="s">
        <v>1438</v>
      </c>
      <c r="C1208" s="5" t="s">
        <v>2566</v>
      </c>
      <c r="D1208" s="5" t="s">
        <v>4922</v>
      </c>
      <c r="E1208" s="656" t="s">
        <v>5303</v>
      </c>
      <c r="F1208" s="5">
        <v>1</v>
      </c>
      <c r="G1208" s="5" t="s">
        <v>4559</v>
      </c>
      <c r="H1208" s="5" t="s">
        <v>428</v>
      </c>
    </row>
    <row r="1209" spans="2:8">
      <c r="B1209" s="5" t="s">
        <v>1438</v>
      </c>
      <c r="C1209" s="5" t="s">
        <v>2566</v>
      </c>
      <c r="D1209" s="5" t="s">
        <v>4922</v>
      </c>
      <c r="E1209" s="656" t="s">
        <v>5590</v>
      </c>
      <c r="F1209" s="5">
        <v>35</v>
      </c>
      <c r="G1209" s="5" t="s">
        <v>428</v>
      </c>
      <c r="H1209" s="5" t="s">
        <v>428</v>
      </c>
    </row>
    <row r="1210" spans="2:8">
      <c r="B1210" s="5" t="s">
        <v>1438</v>
      </c>
      <c r="C1210" s="5" t="s">
        <v>2566</v>
      </c>
      <c r="D1210" s="5" t="s">
        <v>4922</v>
      </c>
      <c r="E1210" s="656" t="s">
        <v>5591</v>
      </c>
      <c r="F1210" s="5">
        <v>8</v>
      </c>
      <c r="G1210" s="5" t="s">
        <v>428</v>
      </c>
      <c r="H1210" s="5" t="s">
        <v>428</v>
      </c>
    </row>
    <row r="1211" spans="2:8">
      <c r="B1211" s="5" t="s">
        <v>1438</v>
      </c>
      <c r="C1211" s="5" t="s">
        <v>2566</v>
      </c>
      <c r="D1211" s="5" t="s">
        <v>4922</v>
      </c>
      <c r="E1211" s="656" t="s">
        <v>5459</v>
      </c>
      <c r="F1211" s="5">
        <v>3</v>
      </c>
      <c r="G1211" s="5" t="s">
        <v>4559</v>
      </c>
      <c r="H1211" s="5" t="s">
        <v>428</v>
      </c>
    </row>
    <row r="1212" spans="2:8">
      <c r="B1212" s="5" t="s">
        <v>1438</v>
      </c>
      <c r="C1212" s="5" t="s">
        <v>2566</v>
      </c>
      <c r="D1212" s="5" t="s">
        <v>4922</v>
      </c>
      <c r="E1212" s="656" t="s">
        <v>5592</v>
      </c>
      <c r="F1212" s="5">
        <v>1</v>
      </c>
      <c r="G1212" s="5" t="s">
        <v>4559</v>
      </c>
      <c r="H1212" s="5" t="s">
        <v>428</v>
      </c>
    </row>
    <row r="1213" spans="2:8">
      <c r="B1213" s="5" t="s">
        <v>1438</v>
      </c>
      <c r="C1213" s="5" t="s">
        <v>2566</v>
      </c>
      <c r="D1213" s="5" t="s">
        <v>4922</v>
      </c>
      <c r="E1213" s="656" t="s">
        <v>5350</v>
      </c>
      <c r="F1213" s="5">
        <v>1</v>
      </c>
      <c r="G1213" s="5" t="s">
        <v>4559</v>
      </c>
      <c r="H1213" s="5" t="s">
        <v>428</v>
      </c>
    </row>
    <row r="1214" spans="2:8">
      <c r="B1214" s="5" t="s">
        <v>1438</v>
      </c>
      <c r="C1214" s="5" t="s">
        <v>2566</v>
      </c>
      <c r="D1214" s="5" t="s">
        <v>4922</v>
      </c>
      <c r="E1214" s="656" t="s">
        <v>5351</v>
      </c>
      <c r="F1214" s="5">
        <v>7</v>
      </c>
      <c r="G1214" s="5" t="s">
        <v>4559</v>
      </c>
      <c r="H1214" s="5" t="s">
        <v>428</v>
      </c>
    </row>
    <row r="1215" spans="2:8">
      <c r="B1215" s="5" t="s">
        <v>1438</v>
      </c>
      <c r="C1215" s="5" t="s">
        <v>2566</v>
      </c>
      <c r="D1215" s="5" t="s">
        <v>4922</v>
      </c>
      <c r="E1215" s="656" t="s">
        <v>5352</v>
      </c>
      <c r="F1215" s="5">
        <v>2</v>
      </c>
      <c r="G1215" s="5" t="s">
        <v>4559</v>
      </c>
      <c r="H1215" s="5" t="s">
        <v>428</v>
      </c>
    </row>
    <row r="1216" spans="2:8">
      <c r="B1216" s="5" t="s">
        <v>1438</v>
      </c>
      <c r="C1216" s="5" t="s">
        <v>2566</v>
      </c>
      <c r="D1216" s="5" t="s">
        <v>4922</v>
      </c>
      <c r="E1216" s="656" t="s">
        <v>4926</v>
      </c>
      <c r="F1216" s="5">
        <v>1</v>
      </c>
      <c r="G1216" s="5" t="s">
        <v>4559</v>
      </c>
      <c r="H1216" s="5" t="s">
        <v>428</v>
      </c>
    </row>
    <row r="1217" spans="2:8">
      <c r="B1217" s="5" t="s">
        <v>1438</v>
      </c>
      <c r="C1217" s="5" t="s">
        <v>2566</v>
      </c>
      <c r="D1217" s="5" t="s">
        <v>4922</v>
      </c>
      <c r="E1217" s="656" t="s">
        <v>5593</v>
      </c>
      <c r="F1217" s="5">
        <v>1</v>
      </c>
      <c r="G1217" s="5" t="s">
        <v>428</v>
      </c>
      <c r="H1217" s="5" t="s">
        <v>428</v>
      </c>
    </row>
    <row r="1218" spans="2:8">
      <c r="B1218" s="5" t="s">
        <v>1438</v>
      </c>
      <c r="C1218" s="5" t="s">
        <v>2566</v>
      </c>
      <c r="D1218" s="5" t="s">
        <v>4922</v>
      </c>
      <c r="E1218" s="656" t="s">
        <v>5594</v>
      </c>
      <c r="F1218" s="5">
        <v>1</v>
      </c>
      <c r="G1218" s="5" t="s">
        <v>4559</v>
      </c>
      <c r="H1218" s="5" t="s">
        <v>428</v>
      </c>
    </row>
    <row r="1219" spans="2:8">
      <c r="B1219" s="5" t="s">
        <v>1438</v>
      </c>
      <c r="C1219" s="5" t="s">
        <v>2566</v>
      </c>
      <c r="D1219" s="5" t="s">
        <v>4922</v>
      </c>
      <c r="E1219" s="656" t="s">
        <v>5463</v>
      </c>
      <c r="F1219" s="5">
        <v>2</v>
      </c>
      <c r="G1219" s="5" t="s">
        <v>4559</v>
      </c>
      <c r="H1219" s="5" t="s">
        <v>428</v>
      </c>
    </row>
    <row r="1220" spans="2:8">
      <c r="B1220" s="5" t="s">
        <v>1438</v>
      </c>
      <c r="C1220" s="5" t="s">
        <v>2566</v>
      </c>
      <c r="D1220" s="5" t="s">
        <v>4922</v>
      </c>
      <c r="E1220" s="656" t="s">
        <v>5595</v>
      </c>
      <c r="F1220" s="5">
        <v>4</v>
      </c>
      <c r="G1220" s="5" t="s">
        <v>428</v>
      </c>
      <c r="H1220" s="5" t="s">
        <v>428</v>
      </c>
    </row>
    <row r="1221" spans="2:8">
      <c r="B1221" s="5" t="s">
        <v>1438</v>
      </c>
      <c r="C1221" s="5" t="s">
        <v>2566</v>
      </c>
      <c r="D1221" s="5" t="s">
        <v>4922</v>
      </c>
      <c r="E1221" s="656" t="s">
        <v>5596</v>
      </c>
      <c r="F1221" s="5">
        <v>65</v>
      </c>
      <c r="G1221" s="5" t="s">
        <v>428</v>
      </c>
      <c r="H1221" s="5" t="s">
        <v>428</v>
      </c>
    </row>
    <row r="1222" spans="2:8">
      <c r="B1222" s="5" t="s">
        <v>1438</v>
      </c>
      <c r="C1222" s="5" t="s">
        <v>2566</v>
      </c>
      <c r="D1222" s="5" t="s">
        <v>4922</v>
      </c>
      <c r="E1222" s="656" t="s">
        <v>5597</v>
      </c>
      <c r="F1222" s="5">
        <v>1</v>
      </c>
      <c r="G1222" s="5" t="s">
        <v>4559</v>
      </c>
      <c r="H1222" s="5" t="s">
        <v>428</v>
      </c>
    </row>
    <row r="1223" spans="2:8">
      <c r="B1223" s="5" t="s">
        <v>1438</v>
      </c>
      <c r="C1223" s="5" t="s">
        <v>2566</v>
      </c>
      <c r="D1223" s="5" t="s">
        <v>4922</v>
      </c>
      <c r="E1223" s="656" t="s">
        <v>5197</v>
      </c>
      <c r="F1223" s="5">
        <v>6</v>
      </c>
      <c r="G1223" s="5" t="s">
        <v>4559</v>
      </c>
      <c r="H1223" s="5" t="s">
        <v>428</v>
      </c>
    </row>
    <row r="1224" spans="2:8">
      <c r="B1224" s="5" t="s">
        <v>1438</v>
      </c>
      <c r="C1224" s="5" t="s">
        <v>2566</v>
      </c>
      <c r="D1224" s="5" t="s">
        <v>4922</v>
      </c>
      <c r="E1224" s="656" t="s">
        <v>5598</v>
      </c>
      <c r="F1224" s="5">
        <v>4</v>
      </c>
      <c r="G1224" s="5" t="s">
        <v>4559</v>
      </c>
      <c r="H1224" s="5" t="s">
        <v>428</v>
      </c>
    </row>
    <row r="1225" spans="2:8">
      <c r="B1225" s="5" t="s">
        <v>1438</v>
      </c>
      <c r="C1225" s="5" t="s">
        <v>5599</v>
      </c>
      <c r="D1225" s="5" t="s">
        <v>4555</v>
      </c>
      <c r="E1225" s="672" t="s">
        <v>5600</v>
      </c>
      <c r="F1225" s="110">
        <v>2</v>
      </c>
      <c r="G1225" s="5" t="s">
        <v>5242</v>
      </c>
      <c r="H1225" s="5" t="s">
        <v>5601</v>
      </c>
    </row>
    <row r="1226" spans="2:8">
      <c r="B1226" s="5" t="s">
        <v>1438</v>
      </c>
      <c r="C1226" s="5" t="s">
        <v>5599</v>
      </c>
      <c r="D1226" s="5" t="s">
        <v>4555</v>
      </c>
      <c r="E1226" s="656" t="s">
        <v>5602</v>
      </c>
      <c r="F1226" s="5">
        <v>1</v>
      </c>
      <c r="G1226" s="5" t="s">
        <v>5244</v>
      </c>
      <c r="H1226" s="5" t="s">
        <v>428</v>
      </c>
    </row>
    <row r="1227" spans="2:8">
      <c r="B1227" s="5" t="s">
        <v>1438</v>
      </c>
      <c r="C1227" s="5" t="s">
        <v>5599</v>
      </c>
      <c r="D1227" s="5" t="s">
        <v>4555</v>
      </c>
      <c r="E1227" s="656" t="s">
        <v>5603</v>
      </c>
      <c r="F1227" s="5">
        <v>20</v>
      </c>
      <c r="G1227" s="5" t="s">
        <v>5244</v>
      </c>
      <c r="H1227" s="5" t="s">
        <v>428</v>
      </c>
    </row>
    <row r="1228" spans="2:8">
      <c r="B1228" s="5" t="s">
        <v>1438</v>
      </c>
      <c r="C1228" s="5" t="s">
        <v>5599</v>
      </c>
      <c r="D1228" s="5" t="s">
        <v>4555</v>
      </c>
      <c r="E1228" s="656" t="s">
        <v>5604</v>
      </c>
      <c r="F1228" s="5">
        <v>5</v>
      </c>
      <c r="G1228" s="5" t="s">
        <v>5244</v>
      </c>
      <c r="H1228" s="5" t="s">
        <v>428</v>
      </c>
    </row>
    <row r="1229" spans="2:8">
      <c r="B1229" s="5" t="s">
        <v>1438</v>
      </c>
      <c r="C1229" s="5" t="s">
        <v>5599</v>
      </c>
      <c r="D1229" s="5" t="s">
        <v>4555</v>
      </c>
      <c r="E1229" s="656" t="s">
        <v>4728</v>
      </c>
      <c r="F1229" s="5">
        <v>1</v>
      </c>
      <c r="G1229" s="5" t="s">
        <v>5244</v>
      </c>
      <c r="H1229" s="5" t="s">
        <v>428</v>
      </c>
    </row>
    <row r="1230" spans="2:8">
      <c r="B1230" s="5" t="s">
        <v>1438</v>
      </c>
      <c r="C1230" s="5" t="s">
        <v>5599</v>
      </c>
      <c r="D1230" s="5" t="s">
        <v>4555</v>
      </c>
      <c r="E1230" s="656" t="s">
        <v>5264</v>
      </c>
      <c r="F1230" s="5">
        <v>1</v>
      </c>
      <c r="G1230" s="5" t="s">
        <v>5244</v>
      </c>
      <c r="H1230" s="5" t="s">
        <v>428</v>
      </c>
    </row>
    <row r="1231" spans="2:8">
      <c r="B1231" s="5" t="s">
        <v>1438</v>
      </c>
      <c r="C1231" s="5" t="s">
        <v>5599</v>
      </c>
      <c r="D1231" s="5" t="s">
        <v>4555</v>
      </c>
      <c r="E1231" s="656" t="s">
        <v>5605</v>
      </c>
      <c r="F1231" s="5">
        <v>32</v>
      </c>
      <c r="G1231" s="5" t="s">
        <v>5244</v>
      </c>
      <c r="H1231" s="5" t="s">
        <v>428</v>
      </c>
    </row>
    <row r="1232" spans="2:8">
      <c r="B1232" s="5" t="s">
        <v>1438</v>
      </c>
      <c r="C1232" s="5" t="s">
        <v>5599</v>
      </c>
      <c r="D1232" s="5" t="s">
        <v>4555</v>
      </c>
      <c r="E1232" s="656" t="s">
        <v>5606</v>
      </c>
      <c r="F1232" s="5">
        <v>3</v>
      </c>
      <c r="G1232" s="5" t="s">
        <v>5244</v>
      </c>
      <c r="H1232" s="5" t="s">
        <v>428</v>
      </c>
    </row>
    <row r="1233" spans="2:8">
      <c r="B1233" s="5" t="s">
        <v>1438</v>
      </c>
      <c r="C1233" s="5" t="s">
        <v>5599</v>
      </c>
      <c r="D1233" s="5" t="s">
        <v>4555</v>
      </c>
      <c r="E1233" s="671" t="s">
        <v>5607</v>
      </c>
      <c r="F1233" s="5">
        <v>7</v>
      </c>
      <c r="G1233" s="5" t="s">
        <v>5244</v>
      </c>
      <c r="H1233" s="5" t="s">
        <v>428</v>
      </c>
    </row>
    <row r="1234" spans="2:8">
      <c r="B1234" s="5" t="s">
        <v>1438</v>
      </c>
      <c r="C1234" s="5" t="s">
        <v>5599</v>
      </c>
      <c r="D1234" s="5" t="s">
        <v>4555</v>
      </c>
      <c r="E1234" s="656" t="s">
        <v>5608</v>
      </c>
      <c r="F1234" s="5">
        <v>3</v>
      </c>
      <c r="G1234" s="5" t="s">
        <v>5244</v>
      </c>
      <c r="H1234" s="5" t="s">
        <v>428</v>
      </c>
    </row>
    <row r="1235" spans="2:8">
      <c r="B1235" s="5" t="s">
        <v>1438</v>
      </c>
      <c r="C1235" s="5" t="s">
        <v>5599</v>
      </c>
      <c r="D1235" s="5" t="s">
        <v>4555</v>
      </c>
      <c r="E1235" s="656" t="s">
        <v>5609</v>
      </c>
      <c r="F1235" s="5">
        <v>1</v>
      </c>
      <c r="G1235" s="5" t="s">
        <v>5244</v>
      </c>
      <c r="H1235" s="5" t="s">
        <v>428</v>
      </c>
    </row>
    <row r="1236" spans="2:8">
      <c r="B1236" s="5" t="s">
        <v>1438</v>
      </c>
      <c r="C1236" s="5" t="s">
        <v>5599</v>
      </c>
      <c r="D1236" s="5" t="s">
        <v>4555</v>
      </c>
      <c r="E1236" s="656" t="s">
        <v>5610</v>
      </c>
      <c r="F1236" s="5">
        <v>2</v>
      </c>
      <c r="G1236" s="5" t="s">
        <v>5244</v>
      </c>
      <c r="H1236" s="5" t="s">
        <v>428</v>
      </c>
    </row>
    <row r="1237" spans="2:8">
      <c r="B1237" s="5" t="s">
        <v>1438</v>
      </c>
      <c r="C1237" s="5" t="s">
        <v>5599</v>
      </c>
      <c r="D1237" s="5" t="s">
        <v>4555</v>
      </c>
      <c r="E1237" s="656" t="s">
        <v>5603</v>
      </c>
      <c r="F1237" s="5">
        <v>6</v>
      </c>
      <c r="G1237" s="5" t="s">
        <v>5244</v>
      </c>
      <c r="H1237" s="5" t="s">
        <v>428</v>
      </c>
    </row>
    <row r="1238" spans="2:8">
      <c r="B1238" s="5" t="s">
        <v>1438</v>
      </c>
      <c r="C1238" s="5" t="s">
        <v>5599</v>
      </c>
      <c r="D1238" s="5" t="s">
        <v>4555</v>
      </c>
      <c r="E1238" s="656" t="s">
        <v>5611</v>
      </c>
      <c r="F1238" s="5">
        <v>1</v>
      </c>
      <c r="G1238" s="5" t="s">
        <v>5244</v>
      </c>
      <c r="H1238" s="5" t="s">
        <v>428</v>
      </c>
    </row>
    <row r="1239" spans="2:8">
      <c r="B1239" s="5" t="s">
        <v>1438</v>
      </c>
      <c r="C1239" s="5" t="s">
        <v>5599</v>
      </c>
      <c r="D1239" s="5" t="s">
        <v>4555</v>
      </c>
      <c r="E1239" s="656" t="s">
        <v>5612</v>
      </c>
      <c r="F1239" s="5">
        <v>4</v>
      </c>
      <c r="G1239" s="5" t="s">
        <v>5372</v>
      </c>
      <c r="H1239" s="5" t="s">
        <v>428</v>
      </c>
    </row>
    <row r="1240" spans="2:8">
      <c r="B1240" s="5" t="s">
        <v>1438</v>
      </c>
      <c r="C1240" s="5" t="s">
        <v>5599</v>
      </c>
      <c r="D1240" s="5" t="s">
        <v>4555</v>
      </c>
      <c r="E1240" s="656" t="s">
        <v>5257</v>
      </c>
      <c r="F1240" s="5">
        <v>43</v>
      </c>
      <c r="G1240" s="5" t="s">
        <v>5244</v>
      </c>
      <c r="H1240" s="5" t="s">
        <v>428</v>
      </c>
    </row>
    <row r="1241" spans="2:8">
      <c r="B1241" s="5" t="s">
        <v>1438</v>
      </c>
      <c r="C1241" s="5" t="s">
        <v>5599</v>
      </c>
      <c r="D1241" s="5" t="s">
        <v>4555</v>
      </c>
      <c r="E1241" s="656" t="s">
        <v>5613</v>
      </c>
      <c r="F1241" s="5">
        <v>5</v>
      </c>
      <c r="G1241" s="5" t="s">
        <v>5244</v>
      </c>
      <c r="H1241" s="5" t="s">
        <v>428</v>
      </c>
    </row>
    <row r="1242" spans="2:8">
      <c r="B1242" s="5" t="s">
        <v>1438</v>
      </c>
      <c r="C1242" s="5" t="s">
        <v>5599</v>
      </c>
      <c r="D1242" s="5" t="s">
        <v>4555</v>
      </c>
      <c r="E1242" s="656" t="s">
        <v>5614</v>
      </c>
      <c r="F1242" s="5">
        <v>1</v>
      </c>
      <c r="G1242" s="5" t="s">
        <v>5244</v>
      </c>
      <c r="H1242" s="5" t="s">
        <v>428</v>
      </c>
    </row>
    <row r="1243" spans="2:8">
      <c r="B1243" s="5" t="s">
        <v>1438</v>
      </c>
      <c r="C1243" s="5" t="s">
        <v>5599</v>
      </c>
      <c r="D1243" s="5" t="s">
        <v>4555</v>
      </c>
      <c r="E1243" s="656" t="s">
        <v>5615</v>
      </c>
      <c r="F1243" s="5">
        <v>1</v>
      </c>
      <c r="G1243" s="5" t="s">
        <v>5244</v>
      </c>
      <c r="H1243" s="5" t="s">
        <v>428</v>
      </c>
    </row>
    <row r="1244" spans="2:8">
      <c r="B1244" s="5" t="s">
        <v>1438</v>
      </c>
      <c r="C1244" s="5" t="s">
        <v>5599</v>
      </c>
      <c r="D1244" s="5" t="s">
        <v>4555</v>
      </c>
      <c r="E1244" s="656" t="s">
        <v>5484</v>
      </c>
      <c r="F1244" s="5">
        <v>2</v>
      </c>
      <c r="G1244" s="5" t="s">
        <v>5244</v>
      </c>
      <c r="H1244" s="5" t="s">
        <v>428</v>
      </c>
    </row>
    <row r="1245" spans="2:8">
      <c r="B1245" s="5" t="s">
        <v>1438</v>
      </c>
      <c r="C1245" s="5" t="s">
        <v>5599</v>
      </c>
      <c r="D1245" s="5" t="s">
        <v>4555</v>
      </c>
      <c r="E1245" s="656" t="s">
        <v>5616</v>
      </c>
      <c r="F1245" s="5">
        <v>6</v>
      </c>
      <c r="G1245" s="5" t="s">
        <v>5244</v>
      </c>
      <c r="H1245" s="5" t="s">
        <v>428</v>
      </c>
    </row>
    <row r="1246" spans="2:8">
      <c r="B1246" s="5" t="s">
        <v>1438</v>
      </c>
      <c r="C1246" s="5" t="s">
        <v>5599</v>
      </c>
      <c r="D1246" s="5" t="s">
        <v>4555</v>
      </c>
      <c r="E1246" s="656" t="s">
        <v>5617</v>
      </c>
      <c r="F1246" s="5">
        <v>2</v>
      </c>
      <c r="G1246" s="5" t="s">
        <v>5244</v>
      </c>
      <c r="H1246" s="5" t="s">
        <v>428</v>
      </c>
    </row>
    <row r="1247" spans="2:8">
      <c r="B1247" s="5" t="s">
        <v>1438</v>
      </c>
      <c r="C1247" s="5" t="s">
        <v>5599</v>
      </c>
      <c r="D1247" s="5" t="s">
        <v>4555</v>
      </c>
      <c r="E1247" s="656" t="s">
        <v>5501</v>
      </c>
      <c r="F1247" s="5">
        <v>2</v>
      </c>
      <c r="G1247" s="5" t="s">
        <v>5244</v>
      </c>
      <c r="H1247" s="5" t="s">
        <v>428</v>
      </c>
    </row>
    <row r="1248" spans="2:8">
      <c r="B1248" s="5" t="s">
        <v>1438</v>
      </c>
      <c r="C1248" s="5" t="s">
        <v>5599</v>
      </c>
      <c r="D1248" s="5" t="s">
        <v>4555</v>
      </c>
      <c r="E1248" s="656" t="s">
        <v>5251</v>
      </c>
      <c r="F1248" s="5">
        <v>7</v>
      </c>
      <c r="G1248" s="5" t="s">
        <v>5244</v>
      </c>
      <c r="H1248" s="5" t="s">
        <v>428</v>
      </c>
    </row>
    <row r="1249" spans="2:8">
      <c r="B1249" s="5" t="s">
        <v>1438</v>
      </c>
      <c r="C1249" s="5" t="s">
        <v>5599</v>
      </c>
      <c r="D1249" s="5" t="s">
        <v>4555</v>
      </c>
      <c r="E1249" s="656" t="s">
        <v>5253</v>
      </c>
      <c r="F1249" s="5">
        <v>68</v>
      </c>
      <c r="G1249" s="5" t="s">
        <v>5244</v>
      </c>
      <c r="H1249" s="5" t="s">
        <v>428</v>
      </c>
    </row>
    <row r="1250" spans="2:8">
      <c r="B1250" s="5" t="s">
        <v>1438</v>
      </c>
      <c r="C1250" s="5" t="s">
        <v>5599</v>
      </c>
      <c r="D1250" s="5" t="s">
        <v>4555</v>
      </c>
      <c r="E1250" s="656" t="s">
        <v>5261</v>
      </c>
      <c r="F1250" s="5">
        <v>6</v>
      </c>
      <c r="G1250" s="5" t="s">
        <v>5244</v>
      </c>
      <c r="H1250" s="5" t="s">
        <v>428</v>
      </c>
    </row>
    <row r="1251" spans="2:8">
      <c r="B1251" s="5" t="s">
        <v>1438</v>
      </c>
      <c r="C1251" s="5" t="s">
        <v>5599</v>
      </c>
      <c r="D1251" s="5" t="s">
        <v>4555</v>
      </c>
      <c r="E1251" s="656" t="s">
        <v>5618</v>
      </c>
      <c r="F1251" s="5">
        <v>4</v>
      </c>
      <c r="G1251" s="5" t="s">
        <v>5244</v>
      </c>
      <c r="H1251" s="5" t="s">
        <v>428</v>
      </c>
    </row>
    <row r="1252" spans="2:8">
      <c r="B1252" s="5" t="s">
        <v>1438</v>
      </c>
      <c r="C1252" s="5" t="s">
        <v>5599</v>
      </c>
      <c r="D1252" s="5" t="s">
        <v>4555</v>
      </c>
      <c r="E1252" s="656" t="s">
        <v>5619</v>
      </c>
      <c r="F1252" s="5">
        <v>1</v>
      </c>
      <c r="G1252" s="5" t="s">
        <v>5242</v>
      </c>
      <c r="H1252" s="5" t="s">
        <v>428</v>
      </c>
    </row>
    <row r="1253" spans="2:8">
      <c r="B1253" s="5" t="s">
        <v>1438</v>
      </c>
      <c r="C1253" s="5" t="s">
        <v>5599</v>
      </c>
      <c r="D1253" s="5" t="s">
        <v>4555</v>
      </c>
      <c r="E1253" s="671" t="s">
        <v>5494</v>
      </c>
      <c r="F1253" s="5">
        <v>5</v>
      </c>
      <c r="G1253" s="5" t="s">
        <v>5244</v>
      </c>
      <c r="H1253" s="5" t="s">
        <v>428</v>
      </c>
    </row>
    <row r="1254" spans="2:8">
      <c r="B1254" s="5" t="s">
        <v>1438</v>
      </c>
      <c r="C1254" s="5" t="s">
        <v>5599</v>
      </c>
      <c r="D1254" s="5" t="s">
        <v>4555</v>
      </c>
      <c r="E1254" s="656" t="s">
        <v>5620</v>
      </c>
      <c r="F1254" s="5">
        <v>1</v>
      </c>
      <c r="G1254" s="5" t="s">
        <v>5244</v>
      </c>
      <c r="H1254" s="5" t="s">
        <v>428</v>
      </c>
    </row>
    <row r="1255" spans="2:8">
      <c r="B1255" s="5" t="s">
        <v>1438</v>
      </c>
      <c r="C1255" s="5" t="s">
        <v>5599</v>
      </c>
      <c r="D1255" s="5" t="s">
        <v>4555</v>
      </c>
      <c r="E1255" s="656" t="s">
        <v>5621</v>
      </c>
      <c r="F1255" s="5">
        <v>9</v>
      </c>
      <c r="G1255" s="5" t="s">
        <v>5244</v>
      </c>
      <c r="H1255" s="5" t="s">
        <v>5622</v>
      </c>
    </row>
    <row r="1256" spans="2:8">
      <c r="B1256" s="5" t="s">
        <v>1438</v>
      </c>
      <c r="C1256" s="5" t="s">
        <v>5599</v>
      </c>
      <c r="D1256" s="5" t="s">
        <v>4555</v>
      </c>
      <c r="E1256" s="656" t="s">
        <v>5623</v>
      </c>
      <c r="F1256" s="5">
        <v>5</v>
      </c>
      <c r="G1256" s="5" t="s">
        <v>5364</v>
      </c>
      <c r="H1256" s="5" t="s">
        <v>428</v>
      </c>
    </row>
    <row r="1257" spans="2:8">
      <c r="B1257" s="5" t="s">
        <v>1438</v>
      </c>
      <c r="C1257" s="5" t="s">
        <v>5599</v>
      </c>
      <c r="D1257" s="5" t="s">
        <v>4555</v>
      </c>
      <c r="E1257" s="5" t="s">
        <v>5624</v>
      </c>
      <c r="F1257" s="5">
        <v>24</v>
      </c>
      <c r="G1257" s="5" t="s">
        <v>5244</v>
      </c>
      <c r="H1257" s="5" t="s">
        <v>428</v>
      </c>
    </row>
    <row r="1258" spans="2:8">
      <c r="B1258" s="5" t="s">
        <v>1438</v>
      </c>
      <c r="C1258" s="5" t="s">
        <v>5599</v>
      </c>
      <c r="D1258" s="5" t="s">
        <v>4922</v>
      </c>
      <c r="E1258" s="5" t="s">
        <v>428</v>
      </c>
      <c r="F1258" s="5" t="s">
        <v>428</v>
      </c>
      <c r="G1258" s="5" t="s">
        <v>428</v>
      </c>
      <c r="H1258" s="5" t="s">
        <v>428</v>
      </c>
    </row>
  </sheetData>
  <autoFilter ref="B4:H1258" xr:uid="{D3274332-69F4-4085-8DD9-05F1669B5279}"/>
  <mergeCells count="1">
    <mergeCell ref="B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A5390-CB34-4CC5-9A27-093444D93E25}">
  <dimension ref="B2:AA63"/>
  <sheetViews>
    <sheetView showGridLines="0" topLeftCell="B61" zoomScale="60" zoomScaleNormal="60" workbookViewId="0">
      <selection activeCell="H26" sqref="H26"/>
    </sheetView>
  </sheetViews>
  <sheetFormatPr baseColWidth="10" defaultColWidth="11.453125" defaultRowHeight="14.5"/>
  <cols>
    <col min="2" max="2" width="47.453125" customWidth="1"/>
    <col min="3" max="3" width="27" customWidth="1"/>
    <col min="4" max="4" width="26.1796875" customWidth="1"/>
    <col min="5" max="5" width="19.54296875" customWidth="1"/>
    <col min="6" max="6" width="24.1796875" customWidth="1"/>
    <col min="7" max="7" width="29.7265625" customWidth="1"/>
    <col min="8" max="8" width="31.1796875" customWidth="1"/>
    <col min="9" max="9" width="28.54296875" customWidth="1"/>
    <col min="10" max="10" width="31.81640625" customWidth="1"/>
    <col min="11" max="11" width="23.453125" customWidth="1"/>
    <col min="12" max="12" width="20.81640625" customWidth="1"/>
    <col min="13" max="13" width="24.7265625" customWidth="1"/>
    <col min="14" max="14" width="22.26953125" customWidth="1"/>
    <col min="15" max="15" width="16.26953125" customWidth="1"/>
    <col min="16" max="16" width="23" customWidth="1"/>
    <col min="17" max="17" width="15.54296875" customWidth="1"/>
    <col min="18" max="18" width="17.7265625" customWidth="1"/>
    <col min="19" max="19" width="14.1796875" customWidth="1"/>
    <col min="20" max="20" width="16" customWidth="1"/>
    <col min="21" max="21" width="17.26953125" customWidth="1"/>
    <col min="22" max="22" width="16" customWidth="1"/>
    <col min="23" max="23" width="13.453125" customWidth="1"/>
    <col min="24" max="25" width="15.453125" customWidth="1"/>
    <col min="26" max="26" width="19" customWidth="1"/>
    <col min="27" max="27" width="22.453125" customWidth="1"/>
    <col min="28" max="28" width="23.453125" customWidth="1"/>
    <col min="29" max="29" width="10.81640625" customWidth="1"/>
    <col min="30" max="30" width="15" customWidth="1"/>
    <col min="31" max="31" width="10.81640625" customWidth="1"/>
    <col min="32" max="32" width="26.453125" customWidth="1"/>
    <col min="33" max="46" width="10.81640625" customWidth="1"/>
    <col min="51" max="51" width="15.1796875" customWidth="1"/>
    <col min="52" max="52" width="16.1796875" customWidth="1"/>
  </cols>
  <sheetData>
    <row r="2" spans="2:27" ht="25.5" customHeight="1">
      <c r="B2" s="909" t="s">
        <v>1214</v>
      </c>
      <c r="C2" s="909"/>
    </row>
    <row r="3" spans="2:27">
      <c r="B3" s="396"/>
      <c r="C3" s="2"/>
      <c r="D3" s="2"/>
    </row>
    <row r="4" spans="2:27" ht="37.5" customHeight="1">
      <c r="B4" s="869" t="s">
        <v>241</v>
      </c>
      <c r="C4" s="341" t="s">
        <v>0</v>
      </c>
      <c r="D4" s="341" t="s">
        <v>1</v>
      </c>
      <c r="E4" s="341" t="s">
        <v>2</v>
      </c>
      <c r="F4" s="341" t="s">
        <v>3</v>
      </c>
      <c r="G4" s="341" t="s">
        <v>4</v>
      </c>
      <c r="H4" s="341" t="s">
        <v>561</v>
      </c>
      <c r="I4" s="341" t="s">
        <v>396</v>
      </c>
      <c r="J4" s="341" t="s">
        <v>563</v>
      </c>
      <c r="K4" s="341" t="s">
        <v>114</v>
      </c>
      <c r="L4" s="275"/>
      <c r="M4" s="239"/>
      <c r="N4" s="239"/>
      <c r="O4" s="239"/>
      <c r="P4" s="239"/>
      <c r="Q4" s="239"/>
      <c r="R4" s="239"/>
      <c r="S4" s="239"/>
      <c r="T4" s="239"/>
      <c r="U4" s="239"/>
    </row>
    <row r="5" spans="2:27">
      <c r="B5" s="869"/>
      <c r="C5" s="869">
        <v>2025</v>
      </c>
      <c r="D5" s="869"/>
      <c r="E5" s="869"/>
      <c r="F5" s="869"/>
      <c r="G5" s="869"/>
      <c r="H5" s="869"/>
      <c r="I5" s="869"/>
      <c r="J5" s="869"/>
      <c r="K5" s="869"/>
      <c r="L5" s="277"/>
      <c r="M5" s="239"/>
      <c r="N5" s="239"/>
      <c r="O5" s="239"/>
      <c r="P5" s="239"/>
      <c r="Q5" s="239"/>
      <c r="R5" s="239"/>
      <c r="S5" s="239"/>
      <c r="T5" s="239"/>
      <c r="U5" s="239"/>
    </row>
    <row r="6" spans="2:27" ht="72.5">
      <c r="B6" s="240" t="s">
        <v>10</v>
      </c>
      <c r="C6" s="241">
        <f>C9/C10</f>
        <v>0.98923337538057154</v>
      </c>
      <c r="D6" s="241">
        <f>+D9/D10</f>
        <v>0.99230853424344034</v>
      </c>
      <c r="E6" s="884" t="s">
        <v>1195</v>
      </c>
      <c r="F6" s="242">
        <f t="shared" ref="F6:K6" si="0">+F9/F10</f>
        <v>0.77502639068858448</v>
      </c>
      <c r="G6" s="241">
        <f t="shared" si="0"/>
        <v>0.74178710381579649</v>
      </c>
      <c r="H6" s="241">
        <f t="shared" si="0"/>
        <v>0.25408128254320728</v>
      </c>
      <c r="I6" s="286">
        <f t="shared" si="0"/>
        <v>0.97277460923823833</v>
      </c>
      <c r="J6" s="241">
        <f t="shared" si="0"/>
        <v>0.98694083045232428</v>
      </c>
      <c r="K6" s="241">
        <f t="shared" si="0"/>
        <v>0.99143824025603478</v>
      </c>
      <c r="L6" s="243"/>
      <c r="M6" s="239"/>
      <c r="N6" s="239"/>
      <c r="O6" s="239"/>
      <c r="P6" s="239"/>
      <c r="Q6" s="239"/>
      <c r="R6" s="239"/>
      <c r="S6" s="239"/>
      <c r="T6" s="239"/>
      <c r="U6" s="239"/>
    </row>
    <row r="7" spans="2:27" ht="25" hidden="1" customHeight="1">
      <c r="B7" s="240" t="s">
        <v>1196</v>
      </c>
      <c r="C7" s="244">
        <v>352902</v>
      </c>
      <c r="D7" s="244">
        <v>136092</v>
      </c>
      <c r="E7" s="885"/>
      <c r="F7" s="245">
        <v>11984192</v>
      </c>
      <c r="G7" s="246">
        <v>523062121</v>
      </c>
      <c r="H7" s="246">
        <v>7155193829</v>
      </c>
      <c r="I7" s="287">
        <v>3123827548.77</v>
      </c>
      <c r="J7" s="245">
        <v>233731250589</v>
      </c>
      <c r="K7" s="245">
        <v>74395803676.490005</v>
      </c>
      <c r="L7" s="247"/>
      <c r="M7" s="239"/>
      <c r="N7" s="239"/>
      <c r="O7" s="239"/>
      <c r="P7" s="239"/>
      <c r="Q7" s="239"/>
      <c r="R7" s="239"/>
      <c r="S7" s="239"/>
      <c r="T7" s="239"/>
      <c r="U7" s="239"/>
    </row>
    <row r="8" spans="2:27" ht="15" hidden="1" customHeight="1">
      <c r="B8" s="240" t="s">
        <v>1197</v>
      </c>
      <c r="C8" s="244">
        <v>359699</v>
      </c>
      <c r="D8" s="244">
        <v>151044</v>
      </c>
      <c r="E8" s="885"/>
      <c r="F8" s="245">
        <v>3942490</v>
      </c>
      <c r="G8" s="246">
        <v>1432416088</v>
      </c>
      <c r="H8" s="246">
        <v>8246199467</v>
      </c>
      <c r="I8" s="287">
        <v>3136193441</v>
      </c>
      <c r="J8" s="245">
        <v>236286424204</v>
      </c>
      <c r="K8" s="245">
        <v>74739683168.779999</v>
      </c>
      <c r="L8" s="247"/>
      <c r="M8" s="239"/>
      <c r="N8" s="239"/>
      <c r="O8" s="239"/>
      <c r="P8" s="239"/>
      <c r="Q8" s="239"/>
      <c r="R8" s="239"/>
      <c r="S8" s="239"/>
      <c r="T8" s="239"/>
      <c r="U8" s="239"/>
    </row>
    <row r="9" spans="2:27">
      <c r="B9" s="240" t="s">
        <v>1196</v>
      </c>
      <c r="C9" s="248">
        <v>599147</v>
      </c>
      <c r="D9" s="248">
        <v>299184</v>
      </c>
      <c r="E9" s="885"/>
      <c r="F9" s="249">
        <v>5249557439</v>
      </c>
      <c r="G9" s="249">
        <v>354392210568</v>
      </c>
      <c r="H9" s="249">
        <v>55429432553</v>
      </c>
      <c r="I9" s="288">
        <v>2700313775</v>
      </c>
      <c r="J9" s="249">
        <v>647458583472</v>
      </c>
      <c r="K9" s="249">
        <v>46958163117</v>
      </c>
      <c r="L9" s="247"/>
      <c r="M9" s="239"/>
      <c r="N9" s="239"/>
      <c r="O9" s="239"/>
      <c r="P9" s="239"/>
      <c r="Q9" s="239"/>
      <c r="R9" s="239"/>
      <c r="S9" s="239"/>
      <c r="T9" s="239"/>
      <c r="U9" s="239"/>
    </row>
    <row r="10" spans="2:27">
      <c r="B10" s="240" t="s">
        <v>1197</v>
      </c>
      <c r="C10" s="248">
        <v>605668</v>
      </c>
      <c r="D10" s="248">
        <v>301503</v>
      </c>
      <c r="E10" s="885"/>
      <c r="F10" s="249">
        <v>6773391851</v>
      </c>
      <c r="G10" s="249">
        <v>477754612806</v>
      </c>
      <c r="H10" s="249">
        <v>218156300213</v>
      </c>
      <c r="I10" s="288">
        <v>2775888422</v>
      </c>
      <c r="J10" s="249">
        <v>656025734770</v>
      </c>
      <c r="K10" s="249">
        <v>47363679562</v>
      </c>
      <c r="L10" s="247"/>
      <c r="M10" s="239"/>
      <c r="N10" s="239"/>
      <c r="O10" s="239"/>
      <c r="P10" s="239"/>
      <c r="Q10" s="239"/>
      <c r="R10" s="239"/>
      <c r="S10" s="239"/>
      <c r="T10" s="239"/>
      <c r="U10" s="239"/>
    </row>
    <row r="11" spans="2:27" ht="130.5">
      <c r="B11" s="273" t="s">
        <v>11</v>
      </c>
      <c r="C11" s="250" t="s">
        <v>12</v>
      </c>
      <c r="D11" s="251" t="s">
        <v>12</v>
      </c>
      <c r="E11" s="885"/>
      <c r="F11" s="252" t="s">
        <v>13</v>
      </c>
      <c r="G11" s="252" t="s">
        <v>14</v>
      </c>
      <c r="H11" s="251" t="s">
        <v>15</v>
      </c>
      <c r="I11" s="251" t="s">
        <v>16</v>
      </c>
      <c r="J11" s="251" t="s">
        <v>958</v>
      </c>
      <c r="K11" s="238" t="s">
        <v>12</v>
      </c>
      <c r="L11" s="253"/>
      <c r="M11" s="239"/>
      <c r="N11" s="239"/>
      <c r="O11" s="239"/>
      <c r="P11" s="239"/>
      <c r="Q11" s="239"/>
      <c r="R11" s="239"/>
      <c r="S11" s="239"/>
      <c r="T11" s="239"/>
      <c r="U11" s="239"/>
    </row>
    <row r="12" spans="2:27" ht="232">
      <c r="B12" s="273" t="s">
        <v>17</v>
      </c>
      <c r="C12" s="250" t="s">
        <v>12</v>
      </c>
      <c r="D12" s="251" t="s">
        <v>12</v>
      </c>
      <c r="E12" s="886"/>
      <c r="F12" s="252" t="s">
        <v>328</v>
      </c>
      <c r="G12" s="252" t="s">
        <v>14</v>
      </c>
      <c r="H12" s="251" t="s">
        <v>15</v>
      </c>
      <c r="I12" s="251" t="s">
        <v>16</v>
      </c>
      <c r="J12" s="251" t="s">
        <v>959</v>
      </c>
      <c r="K12" s="252" t="s">
        <v>12</v>
      </c>
      <c r="L12" s="253"/>
      <c r="M12" s="239"/>
      <c r="N12" s="239"/>
      <c r="O12" s="254"/>
      <c r="P12" s="239"/>
      <c r="Q12" s="239"/>
      <c r="R12" s="239"/>
      <c r="S12" s="239"/>
      <c r="T12" s="239"/>
      <c r="U12" s="239"/>
      <c r="AA12">
        <f>271*0.7056</f>
        <v>191.2176</v>
      </c>
    </row>
    <row r="13" spans="2:27">
      <c r="B13" s="255"/>
      <c r="C13" s="256"/>
      <c r="D13" s="257"/>
      <c r="E13" s="258"/>
      <c r="F13" s="258"/>
      <c r="G13" s="259"/>
      <c r="H13" s="257"/>
      <c r="I13" s="259"/>
      <c r="J13" s="257"/>
      <c r="K13" s="258"/>
      <c r="L13" s="253"/>
      <c r="M13" s="239"/>
      <c r="N13" s="239"/>
      <c r="O13" s="254"/>
      <c r="P13" s="239"/>
      <c r="Q13" s="239"/>
      <c r="R13" s="239"/>
      <c r="S13" s="239"/>
      <c r="T13" s="239"/>
      <c r="U13" s="239"/>
    </row>
    <row r="14" spans="2:27">
      <c r="B14" s="239"/>
      <c r="C14" s="239"/>
      <c r="D14" s="239"/>
      <c r="E14" s="239"/>
      <c r="F14" s="239"/>
      <c r="G14" s="239"/>
      <c r="H14" s="239"/>
      <c r="I14" s="239"/>
      <c r="J14" s="239"/>
      <c r="K14" s="239"/>
      <c r="L14" s="239"/>
      <c r="M14" s="239"/>
      <c r="N14" s="239"/>
      <c r="O14" s="239"/>
      <c r="P14" s="239"/>
      <c r="Q14" s="239"/>
      <c r="R14" s="239"/>
      <c r="S14" s="239"/>
      <c r="T14" s="239"/>
      <c r="U14" s="239"/>
    </row>
    <row r="15" spans="2:27" ht="15" thickBot="1">
      <c r="B15" s="239"/>
      <c r="C15" s="239"/>
      <c r="D15" s="239"/>
      <c r="E15" s="239"/>
      <c r="F15" s="239"/>
      <c r="G15" s="239"/>
      <c r="H15" s="239"/>
      <c r="I15" s="239"/>
      <c r="J15" s="239"/>
      <c r="K15" s="239"/>
      <c r="L15" s="239"/>
      <c r="M15" s="239"/>
      <c r="N15" s="254"/>
      <c r="O15" s="239"/>
      <c r="P15" s="260"/>
      <c r="Q15" s="239"/>
      <c r="R15" s="239"/>
      <c r="S15" s="239"/>
      <c r="T15" s="239"/>
      <c r="U15" s="239"/>
    </row>
    <row r="16" spans="2:27" ht="23.5" customHeight="1">
      <c r="B16" s="864" t="s">
        <v>1198</v>
      </c>
      <c r="C16" s="870"/>
      <c r="D16" s="270">
        <v>2023</v>
      </c>
      <c r="E16" s="270">
        <v>2024</v>
      </c>
      <c r="F16" s="276">
        <v>2025</v>
      </c>
      <c r="G16" s="270" t="s">
        <v>18</v>
      </c>
      <c r="H16" s="278" t="s">
        <v>18</v>
      </c>
      <c r="I16" s="873"/>
      <c r="J16" s="239"/>
      <c r="K16" s="239"/>
      <c r="L16" s="239"/>
      <c r="M16" s="239"/>
      <c r="N16" s="239"/>
      <c r="O16" s="261"/>
      <c r="P16" s="261"/>
      <c r="Q16" s="261"/>
      <c r="R16" s="239"/>
      <c r="S16" s="239"/>
      <c r="T16" s="239"/>
      <c r="U16" s="239"/>
    </row>
    <row r="17" spans="2:21" ht="16" customHeight="1" thickBot="1">
      <c r="B17" s="871"/>
      <c r="C17" s="872"/>
      <c r="D17" s="878" t="s">
        <v>19</v>
      </c>
      <c r="E17" s="879"/>
      <c r="F17" s="880"/>
      <c r="G17" s="279"/>
      <c r="H17" s="278"/>
      <c r="I17" s="873"/>
      <c r="J17" s="239"/>
      <c r="K17" s="239"/>
      <c r="L17" s="239"/>
      <c r="M17" s="239"/>
      <c r="N17" s="239"/>
      <c r="O17" s="261"/>
      <c r="P17" s="261"/>
      <c r="Q17" s="261"/>
      <c r="R17" s="239"/>
      <c r="S17" s="239"/>
      <c r="T17" s="239"/>
      <c r="U17" s="239"/>
    </row>
    <row r="18" spans="2:21" ht="20.149999999999999" customHeight="1">
      <c r="B18" s="881" t="s">
        <v>20</v>
      </c>
      <c r="C18" s="262" t="s">
        <v>0</v>
      </c>
      <c r="D18" s="263">
        <v>81</v>
      </c>
      <c r="E18" s="263">
        <v>93</v>
      </c>
      <c r="F18" s="263">
        <v>87</v>
      </c>
      <c r="G18" s="882" t="s">
        <v>1199</v>
      </c>
      <c r="H18" s="239"/>
      <c r="I18" s="264"/>
      <c r="J18" s="239"/>
      <c r="K18" s="239"/>
      <c r="L18" s="239"/>
      <c r="M18" s="239"/>
      <c r="N18" s="239"/>
      <c r="O18" s="261"/>
      <c r="P18" s="261"/>
      <c r="Q18" s="261"/>
      <c r="R18" s="239"/>
      <c r="S18" s="239"/>
      <c r="T18" s="239"/>
      <c r="U18" s="239"/>
    </row>
    <row r="19" spans="2:21" ht="32.5" customHeight="1">
      <c r="B19" s="866"/>
      <c r="C19" s="265" t="s">
        <v>1</v>
      </c>
      <c r="D19" s="263">
        <v>81</v>
      </c>
      <c r="E19" s="263">
        <v>93</v>
      </c>
      <c r="F19" s="263">
        <v>87</v>
      </c>
      <c r="G19" s="882"/>
      <c r="H19" s="239"/>
      <c r="I19" s="264"/>
      <c r="J19" s="239"/>
      <c r="K19" s="239"/>
      <c r="L19" s="239"/>
      <c r="M19" s="239"/>
      <c r="N19" s="239"/>
      <c r="O19" s="261"/>
      <c r="P19" s="261"/>
      <c r="Q19" s="261"/>
      <c r="R19" s="239"/>
      <c r="S19" s="239"/>
      <c r="T19" s="239"/>
      <c r="U19" s="239"/>
    </row>
    <row r="20" spans="2:21" ht="20.149999999999999" customHeight="1">
      <c r="B20" s="866"/>
      <c r="C20" s="265" t="s">
        <v>2</v>
      </c>
      <c r="D20" s="263" t="s">
        <v>26</v>
      </c>
      <c r="E20" s="263">
        <v>96</v>
      </c>
      <c r="F20" s="263" t="s">
        <v>1193</v>
      </c>
      <c r="G20" s="882"/>
      <c r="H20" s="239"/>
      <c r="I20" s="264"/>
      <c r="J20" s="239"/>
      <c r="K20" s="239"/>
      <c r="L20" s="239"/>
      <c r="M20" s="239"/>
      <c r="N20" s="254"/>
      <c r="O20" s="261"/>
      <c r="P20" s="261"/>
      <c r="Q20" s="261"/>
      <c r="R20" s="239"/>
      <c r="S20" s="239"/>
      <c r="T20" s="239"/>
      <c r="U20" s="239"/>
    </row>
    <row r="21" spans="2:21" ht="20.149999999999999" customHeight="1">
      <c r="B21" s="866"/>
      <c r="C21" s="265" t="s">
        <v>1202</v>
      </c>
      <c r="D21" s="263" t="s">
        <v>317</v>
      </c>
      <c r="E21" s="263">
        <v>90</v>
      </c>
      <c r="F21" s="263">
        <v>87</v>
      </c>
      <c r="G21" s="882"/>
      <c r="H21" s="239"/>
      <c r="I21" s="264"/>
      <c r="J21" s="239"/>
      <c r="K21" s="239"/>
      <c r="L21" s="239"/>
      <c r="M21" s="239"/>
      <c r="N21" s="254"/>
      <c r="O21" s="261"/>
      <c r="P21" s="261"/>
      <c r="Q21" s="261"/>
      <c r="R21" s="239"/>
      <c r="S21" s="239"/>
      <c r="T21" s="239"/>
      <c r="U21" s="239"/>
    </row>
    <row r="22" spans="2:21" ht="20.149999999999999" customHeight="1">
      <c r="B22" s="866"/>
      <c r="C22" s="265" t="s">
        <v>3</v>
      </c>
      <c r="D22" s="263">
        <v>97</v>
      </c>
      <c r="E22" s="263">
        <v>95</v>
      </c>
      <c r="F22" s="263">
        <v>98</v>
      </c>
      <c r="G22" s="882"/>
      <c r="H22" s="239"/>
      <c r="I22" s="264"/>
      <c r="J22" s="239"/>
      <c r="K22" s="239"/>
      <c r="L22" s="239"/>
      <c r="M22" s="239"/>
      <c r="N22" s="266"/>
      <c r="O22" s="261"/>
      <c r="P22" s="261"/>
      <c r="Q22" s="261"/>
      <c r="R22" s="239"/>
      <c r="S22" s="239"/>
      <c r="T22" s="239"/>
      <c r="U22" s="239"/>
    </row>
    <row r="23" spans="2:21" ht="20.149999999999999" customHeight="1">
      <c r="B23" s="866"/>
      <c r="C23" s="265" t="s">
        <v>396</v>
      </c>
      <c r="D23" s="263" t="s">
        <v>318</v>
      </c>
      <c r="E23" s="263">
        <v>87</v>
      </c>
      <c r="F23" s="263">
        <v>89</v>
      </c>
      <c r="G23" s="882"/>
      <c r="H23" s="239"/>
      <c r="I23" s="264"/>
      <c r="J23" s="239"/>
      <c r="K23" s="239"/>
      <c r="L23" s="239"/>
      <c r="M23" s="239"/>
      <c r="N23" s="267"/>
      <c r="O23" s="239"/>
      <c r="P23" s="247"/>
      <c r="Q23" s="239"/>
      <c r="R23" s="239"/>
      <c r="S23" s="239"/>
      <c r="T23" s="239"/>
      <c r="U23" s="239"/>
    </row>
    <row r="24" spans="2:21" ht="20.149999999999999" customHeight="1">
      <c r="B24" s="866"/>
      <c r="C24" s="265" t="s">
        <v>1203</v>
      </c>
      <c r="D24" s="263">
        <v>100</v>
      </c>
      <c r="E24" s="263">
        <v>86</v>
      </c>
      <c r="F24" s="263">
        <v>97</v>
      </c>
      <c r="G24" s="882"/>
      <c r="H24" s="239"/>
      <c r="I24" s="264"/>
      <c r="J24" s="239"/>
      <c r="K24" s="239"/>
      <c r="L24" s="239"/>
      <c r="M24" s="239"/>
      <c r="N24" s="239"/>
      <c r="O24" s="239"/>
      <c r="P24" s="239"/>
      <c r="Q24" s="239"/>
      <c r="R24" s="239"/>
      <c r="S24" s="239"/>
      <c r="T24" s="239"/>
      <c r="U24" s="239"/>
    </row>
    <row r="25" spans="2:21" ht="20.149999999999999" customHeight="1">
      <c r="B25" s="866"/>
      <c r="C25" s="265" t="s">
        <v>563</v>
      </c>
      <c r="D25" s="268" t="s">
        <v>21</v>
      </c>
      <c r="E25" s="268">
        <v>98</v>
      </c>
      <c r="F25" s="268">
        <v>98</v>
      </c>
      <c r="G25" s="882"/>
      <c r="H25" s="239"/>
      <c r="I25" s="264"/>
      <c r="J25" s="239"/>
      <c r="K25" s="239"/>
      <c r="L25" s="239"/>
      <c r="M25" s="239"/>
      <c r="N25" s="239"/>
      <c r="O25" s="239"/>
      <c r="P25" s="239"/>
      <c r="Q25" s="239"/>
      <c r="R25" s="239"/>
      <c r="S25" s="239"/>
      <c r="T25" s="239"/>
      <c r="U25" s="239"/>
    </row>
    <row r="26" spans="2:21" ht="20.149999999999999" customHeight="1">
      <c r="B26" s="866"/>
      <c r="C26" s="265" t="s">
        <v>114</v>
      </c>
      <c r="D26" s="268" t="s">
        <v>46</v>
      </c>
      <c r="E26" s="268">
        <v>100</v>
      </c>
      <c r="F26" s="268">
        <v>100</v>
      </c>
      <c r="G26" s="882"/>
      <c r="H26" s="239"/>
      <c r="I26" s="264"/>
      <c r="J26" s="239"/>
      <c r="K26" s="239"/>
      <c r="L26" s="239"/>
      <c r="M26" s="239"/>
      <c r="N26" s="239"/>
      <c r="O26" s="239"/>
      <c r="P26" s="239"/>
      <c r="Q26" s="239"/>
      <c r="R26" s="239"/>
      <c r="S26" s="239"/>
      <c r="T26" s="239"/>
      <c r="U26" s="239"/>
    </row>
    <row r="27" spans="2:21" ht="20.149999999999999" customHeight="1">
      <c r="B27" s="866"/>
      <c r="C27" s="265" t="s">
        <v>8</v>
      </c>
      <c r="D27" s="263" t="s">
        <v>316</v>
      </c>
      <c r="E27" s="263">
        <v>99</v>
      </c>
      <c r="F27" s="263">
        <v>92</v>
      </c>
      <c r="G27" s="882"/>
      <c r="H27" s="239"/>
      <c r="I27" s="264"/>
      <c r="J27" s="239"/>
      <c r="K27" s="239"/>
      <c r="L27" s="239"/>
      <c r="M27" s="239"/>
      <c r="N27" s="239"/>
      <c r="O27" s="239"/>
      <c r="P27" s="239"/>
      <c r="Q27" s="239"/>
      <c r="R27" s="239"/>
      <c r="S27" s="239"/>
      <c r="T27" s="239"/>
      <c r="U27" s="239"/>
    </row>
    <row r="28" spans="2:21">
      <c r="B28" s="239"/>
      <c r="C28" s="239"/>
      <c r="D28" s="239"/>
      <c r="E28" s="239"/>
      <c r="F28" s="239"/>
      <c r="G28" s="239"/>
      <c r="H28" s="239"/>
      <c r="I28" s="239"/>
      <c r="J28" s="239"/>
      <c r="K28" s="239"/>
      <c r="L28" s="239"/>
      <c r="M28" s="239"/>
      <c r="N28" s="239"/>
      <c r="O28" s="239"/>
      <c r="P28" s="239"/>
      <c r="Q28" s="239"/>
      <c r="R28" s="239"/>
      <c r="S28" s="239"/>
      <c r="T28" s="239"/>
      <c r="U28" s="239"/>
    </row>
    <row r="29" spans="2:21" ht="15" thickBot="1">
      <c r="B29" s="239"/>
      <c r="C29" s="239"/>
      <c r="D29" s="239"/>
      <c r="E29" s="239"/>
      <c r="F29" s="239"/>
      <c r="G29" s="239"/>
      <c r="H29" s="239"/>
      <c r="I29" s="239"/>
      <c r="J29" s="239"/>
      <c r="K29" s="239"/>
      <c r="L29" s="239"/>
      <c r="M29" s="239"/>
      <c r="N29" s="239"/>
      <c r="O29" s="239"/>
      <c r="P29" s="239"/>
      <c r="Q29" s="239"/>
      <c r="R29" s="239"/>
      <c r="S29" s="239"/>
      <c r="T29" s="239"/>
      <c r="U29" s="239"/>
    </row>
    <row r="30" spans="2:21" ht="15" hidden="1" thickBot="1">
      <c r="B30" s="883" t="s">
        <v>27</v>
      </c>
      <c r="C30" s="883"/>
      <c r="D30" s="830">
        <v>2019</v>
      </c>
      <c r="E30" s="830">
        <v>2020</v>
      </c>
      <c r="F30" s="830">
        <v>2020</v>
      </c>
      <c r="G30" s="830">
        <v>2020</v>
      </c>
      <c r="H30" s="830">
        <v>2021</v>
      </c>
      <c r="I30" s="830"/>
      <c r="J30" s="239"/>
      <c r="K30" s="239"/>
      <c r="L30" s="239"/>
      <c r="M30" s="239"/>
      <c r="N30" s="239"/>
      <c r="O30" s="239"/>
      <c r="P30" s="239"/>
      <c r="Q30" s="239"/>
      <c r="R30" s="239"/>
      <c r="S30" s="239"/>
      <c r="T30" s="239"/>
      <c r="U30" s="239"/>
    </row>
    <row r="31" spans="2:21" ht="15" hidden="1" thickBot="1">
      <c r="B31" s="883"/>
      <c r="C31" s="883"/>
      <c r="D31" s="830" t="s">
        <v>28</v>
      </c>
      <c r="E31" s="830" t="s">
        <v>28</v>
      </c>
      <c r="F31" s="830" t="s">
        <v>28</v>
      </c>
      <c r="G31" s="830" t="s">
        <v>28</v>
      </c>
      <c r="H31" s="280" t="s">
        <v>28</v>
      </c>
      <c r="I31" s="280" t="s">
        <v>29</v>
      </c>
      <c r="J31" s="239"/>
      <c r="K31" s="239"/>
      <c r="L31" s="239"/>
      <c r="M31" s="239"/>
      <c r="N31" s="239"/>
      <c r="O31" s="239"/>
      <c r="P31" s="239"/>
      <c r="Q31" s="239"/>
      <c r="R31" s="239"/>
      <c r="S31" s="239"/>
      <c r="T31" s="239"/>
      <c r="U31" s="239"/>
    </row>
    <row r="32" spans="2:21" ht="15" hidden="1" thickBot="1">
      <c r="B32" s="874" t="s">
        <v>30</v>
      </c>
      <c r="C32" s="875"/>
      <c r="D32" s="876" t="s">
        <v>31</v>
      </c>
      <c r="E32" s="877"/>
      <c r="F32" s="876" t="s">
        <v>32</v>
      </c>
      <c r="G32" s="877"/>
      <c r="H32" s="281">
        <v>7.2999999999999995E-2</v>
      </c>
      <c r="I32" s="282">
        <v>7.0000000000000007E-2</v>
      </c>
      <c r="J32" s="239"/>
      <c r="K32" s="239"/>
      <c r="L32" s="239"/>
      <c r="M32" s="239"/>
      <c r="N32" s="239"/>
      <c r="O32" s="239"/>
      <c r="P32" s="239"/>
      <c r="Q32" s="239"/>
      <c r="R32" s="239"/>
      <c r="S32" s="239"/>
      <c r="T32" s="239"/>
      <c r="U32" s="239"/>
    </row>
    <row r="33" spans="2:21" ht="23.5" customHeight="1">
      <c r="B33" s="864" t="s">
        <v>33</v>
      </c>
      <c r="C33" s="865"/>
      <c r="D33" s="827" t="s">
        <v>0</v>
      </c>
      <c r="E33" s="827"/>
      <c r="F33" s="827" t="s">
        <v>1</v>
      </c>
      <c r="G33" s="827"/>
      <c r="H33" s="827" t="s">
        <v>2</v>
      </c>
      <c r="I33" s="827"/>
      <c r="J33" s="827" t="s">
        <v>3</v>
      </c>
      <c r="K33" s="827"/>
      <c r="L33" s="827" t="s">
        <v>1204</v>
      </c>
      <c r="M33" s="827"/>
      <c r="N33" s="827" t="s">
        <v>561</v>
      </c>
      <c r="O33" s="827"/>
      <c r="P33" s="827" t="s">
        <v>396</v>
      </c>
      <c r="Q33" s="827"/>
      <c r="R33" s="827" t="s">
        <v>563</v>
      </c>
      <c r="S33" s="827"/>
      <c r="T33" s="850" t="s">
        <v>114</v>
      </c>
      <c r="U33" s="851"/>
    </row>
    <row r="34" spans="2:21" ht="18.75" customHeight="1">
      <c r="B34" s="847"/>
      <c r="C34" s="848"/>
      <c r="D34" s="857">
        <v>2025</v>
      </c>
      <c r="E34" s="857"/>
      <c r="F34" s="857"/>
      <c r="G34" s="857"/>
      <c r="H34" s="857"/>
      <c r="I34" s="857"/>
      <c r="J34" s="857"/>
      <c r="K34" s="857"/>
      <c r="L34" s="857"/>
      <c r="M34" s="857"/>
      <c r="N34" s="857"/>
      <c r="O34" s="857"/>
      <c r="P34" s="857"/>
      <c r="Q34" s="857"/>
      <c r="R34" s="857"/>
      <c r="S34" s="857"/>
      <c r="T34" s="269"/>
      <c r="U34" s="271"/>
    </row>
    <row r="35" spans="2:21" ht="39.65" customHeight="1">
      <c r="B35" s="831" t="s">
        <v>34</v>
      </c>
      <c r="C35" s="251" t="s">
        <v>35</v>
      </c>
      <c r="D35" s="237">
        <v>245</v>
      </c>
      <c r="E35" s="828">
        <f>+D36/D35</f>
        <v>9.7959183673469383E-2</v>
      </c>
      <c r="F35" s="237">
        <v>138</v>
      </c>
      <c r="G35" s="832">
        <f>+F36/F35</f>
        <v>7.9710144927536225E-2</v>
      </c>
      <c r="H35" s="274" t="s">
        <v>1193</v>
      </c>
      <c r="I35" s="833" t="s">
        <v>1193</v>
      </c>
      <c r="J35" s="237">
        <v>139</v>
      </c>
      <c r="K35" s="833">
        <f>+J36/J35</f>
        <v>0.14388489208633093</v>
      </c>
      <c r="L35" s="283">
        <v>29</v>
      </c>
      <c r="M35" s="834">
        <f>+L36/L35</f>
        <v>0</v>
      </c>
      <c r="N35" s="284">
        <v>300</v>
      </c>
      <c r="O35" s="828">
        <f>N36/N35</f>
        <v>0.06</v>
      </c>
      <c r="P35" s="237">
        <v>635</v>
      </c>
      <c r="Q35" s="829">
        <f>P36/P35</f>
        <v>0</v>
      </c>
      <c r="R35" s="237">
        <v>134</v>
      </c>
      <c r="S35" s="855">
        <f>+R36/R35</f>
        <v>0.18656716417910449</v>
      </c>
      <c r="T35" s="238">
        <v>127</v>
      </c>
      <c r="U35" s="852">
        <f>+T36/T35</f>
        <v>0.16535433070866143</v>
      </c>
    </row>
    <row r="36" spans="2:21" ht="87.75" customHeight="1">
      <c r="B36" s="831"/>
      <c r="C36" s="251" t="s">
        <v>36</v>
      </c>
      <c r="D36" s="237">
        <v>24</v>
      </c>
      <c r="E36" s="828"/>
      <c r="F36" s="237">
        <v>11</v>
      </c>
      <c r="G36" s="832"/>
      <c r="H36" s="274" t="s">
        <v>1193</v>
      </c>
      <c r="I36" s="833"/>
      <c r="J36" s="237">
        <v>20</v>
      </c>
      <c r="K36" s="833"/>
      <c r="L36" s="283">
        <v>0</v>
      </c>
      <c r="M36" s="834"/>
      <c r="N36" s="284">
        <v>18</v>
      </c>
      <c r="O36" s="828"/>
      <c r="P36" s="237">
        <v>0</v>
      </c>
      <c r="Q36" s="829"/>
      <c r="R36" s="237">
        <v>25</v>
      </c>
      <c r="S36" s="855"/>
      <c r="T36" s="238">
        <v>21</v>
      </c>
      <c r="U36" s="852"/>
    </row>
    <row r="37" spans="2:21" ht="33" customHeight="1">
      <c r="B37" s="837" t="s">
        <v>37</v>
      </c>
      <c r="C37" s="838"/>
      <c r="D37" s="835"/>
      <c r="E37" s="835"/>
      <c r="F37" s="835"/>
      <c r="G37" s="835"/>
      <c r="H37" s="835"/>
      <c r="I37" s="835"/>
      <c r="J37" s="835"/>
      <c r="K37" s="835"/>
      <c r="L37" s="835"/>
      <c r="M37" s="835"/>
      <c r="N37" s="835"/>
      <c r="O37" s="835"/>
      <c r="P37" s="835"/>
      <c r="Q37" s="835"/>
      <c r="R37" s="835"/>
      <c r="S37" s="835"/>
      <c r="T37" s="835"/>
      <c r="U37" s="836"/>
    </row>
    <row r="38" spans="2:21">
      <c r="B38" s="831" t="s">
        <v>38</v>
      </c>
      <c r="C38" s="859"/>
      <c r="D38" s="887">
        <v>59</v>
      </c>
      <c r="E38" s="887"/>
      <c r="F38" s="887">
        <v>35</v>
      </c>
      <c r="G38" s="887"/>
      <c r="H38" s="888" t="s">
        <v>1193</v>
      </c>
      <c r="I38" s="888"/>
      <c r="J38" s="888">
        <v>0</v>
      </c>
      <c r="K38" s="888"/>
      <c r="L38" s="888">
        <v>0</v>
      </c>
      <c r="M38" s="888"/>
      <c r="N38" s="887">
        <v>18</v>
      </c>
      <c r="O38" s="887"/>
      <c r="P38" s="887">
        <v>118</v>
      </c>
      <c r="Q38" s="887"/>
      <c r="R38" s="237">
        <v>100</v>
      </c>
      <c r="S38" s="858">
        <f>R39/R38</f>
        <v>0.7</v>
      </c>
      <c r="T38" s="841">
        <v>61</v>
      </c>
      <c r="U38" s="842"/>
    </row>
    <row r="39" spans="2:21" ht="31" customHeight="1">
      <c r="B39" s="831" t="s">
        <v>39</v>
      </c>
      <c r="C39" s="859"/>
      <c r="D39" s="887">
        <v>59</v>
      </c>
      <c r="E39" s="887"/>
      <c r="F39" s="887">
        <v>35</v>
      </c>
      <c r="G39" s="887"/>
      <c r="H39" s="860" t="s">
        <v>1193</v>
      </c>
      <c r="I39" s="860"/>
      <c r="J39" s="882">
        <v>0</v>
      </c>
      <c r="K39" s="882"/>
      <c r="L39" s="888">
        <v>0</v>
      </c>
      <c r="M39" s="888"/>
      <c r="N39" s="887">
        <v>18</v>
      </c>
      <c r="O39" s="887"/>
      <c r="P39" s="887">
        <v>15</v>
      </c>
      <c r="Q39" s="887"/>
      <c r="R39" s="237">
        <v>70</v>
      </c>
      <c r="S39" s="858"/>
      <c r="T39" s="841">
        <v>61</v>
      </c>
      <c r="U39" s="842"/>
    </row>
    <row r="40" spans="2:21" ht="111" customHeight="1">
      <c r="B40" s="831" t="s">
        <v>40</v>
      </c>
      <c r="C40" s="859"/>
      <c r="D40" s="889" t="s">
        <v>41</v>
      </c>
      <c r="E40" s="889"/>
      <c r="F40" s="889" t="s">
        <v>41</v>
      </c>
      <c r="G40" s="889"/>
      <c r="H40" s="860" t="s">
        <v>1193</v>
      </c>
      <c r="I40" s="860"/>
      <c r="J40" s="890" t="s">
        <v>960</v>
      </c>
      <c r="K40" s="890"/>
      <c r="L40" s="891" t="s">
        <v>961</v>
      </c>
      <c r="M40" s="892"/>
      <c r="N40" s="868" t="s">
        <v>962</v>
      </c>
      <c r="O40" s="868"/>
      <c r="P40" s="889" t="s">
        <v>963</v>
      </c>
      <c r="Q40" s="889"/>
      <c r="R40" s="859" t="s">
        <v>964</v>
      </c>
      <c r="S40" s="859"/>
      <c r="T40" s="841"/>
      <c r="U40" s="842"/>
    </row>
    <row r="41" spans="2:21" ht="45.65" customHeight="1">
      <c r="B41" s="831" t="s">
        <v>42</v>
      </c>
      <c r="C41" s="859"/>
      <c r="D41" s="841">
        <v>1</v>
      </c>
      <c r="E41" s="841"/>
      <c r="F41" s="841">
        <v>2</v>
      </c>
      <c r="G41" s="841"/>
      <c r="H41" s="860" t="s">
        <v>1193</v>
      </c>
      <c r="I41" s="860"/>
      <c r="J41" s="897">
        <v>0</v>
      </c>
      <c r="K41" s="897"/>
      <c r="L41" s="888">
        <v>0</v>
      </c>
      <c r="M41" s="888"/>
      <c r="N41" s="898">
        <v>0</v>
      </c>
      <c r="O41" s="898"/>
      <c r="P41" s="841">
        <v>2</v>
      </c>
      <c r="Q41" s="841"/>
      <c r="R41" s="841">
        <v>0</v>
      </c>
      <c r="S41" s="841"/>
      <c r="T41" s="841">
        <v>0</v>
      </c>
      <c r="U41" s="842"/>
    </row>
    <row r="42" spans="2:21" ht="51" customHeight="1">
      <c r="B42" s="831" t="s">
        <v>43</v>
      </c>
      <c r="C42" s="859"/>
      <c r="D42" s="853">
        <f>D41/D39</f>
        <v>1.6949152542372881E-2</v>
      </c>
      <c r="E42" s="853"/>
      <c r="F42" s="893">
        <f>F41/F39</f>
        <v>5.7142857142857141E-2</v>
      </c>
      <c r="G42" s="893"/>
      <c r="H42" s="894" t="s">
        <v>1193</v>
      </c>
      <c r="I42" s="894"/>
      <c r="J42" s="895">
        <v>0</v>
      </c>
      <c r="K42" s="895"/>
      <c r="L42" s="895" t="e">
        <f>L41/L39</f>
        <v>#DIV/0!</v>
      </c>
      <c r="M42" s="895"/>
      <c r="N42" s="895">
        <v>0</v>
      </c>
      <c r="O42" s="895"/>
      <c r="P42" s="853">
        <f t="shared" ref="P42" si="1">P41/P39</f>
        <v>0.13333333333333333</v>
      </c>
      <c r="Q42" s="853"/>
      <c r="R42" s="853">
        <v>0</v>
      </c>
      <c r="S42" s="856"/>
      <c r="T42" s="853">
        <v>0</v>
      </c>
      <c r="U42" s="854"/>
    </row>
    <row r="43" spans="2:21" ht="48.65" customHeight="1">
      <c r="B43" s="831" t="s">
        <v>42</v>
      </c>
      <c r="C43" s="859"/>
      <c r="D43" s="896">
        <v>0</v>
      </c>
      <c r="E43" s="896"/>
      <c r="F43" s="896">
        <v>0</v>
      </c>
      <c r="G43" s="896"/>
      <c r="H43" s="860" t="s">
        <v>1193</v>
      </c>
      <c r="I43" s="860"/>
      <c r="J43" s="897">
        <v>0</v>
      </c>
      <c r="K43" s="897"/>
      <c r="L43" s="860">
        <v>0</v>
      </c>
      <c r="M43" s="860"/>
      <c r="N43" s="900">
        <v>0</v>
      </c>
      <c r="O43" s="900"/>
      <c r="P43" s="899">
        <v>0</v>
      </c>
      <c r="Q43" s="899"/>
      <c r="R43" s="841">
        <v>0</v>
      </c>
      <c r="S43" s="841"/>
      <c r="T43" s="841">
        <v>0</v>
      </c>
      <c r="U43" s="842"/>
    </row>
    <row r="44" spans="2:21" ht="42.65" customHeight="1">
      <c r="B44" s="831" t="s">
        <v>44</v>
      </c>
      <c r="C44" s="859"/>
      <c r="D44" s="853">
        <f>D43/D39</f>
        <v>0</v>
      </c>
      <c r="E44" s="856"/>
      <c r="F44" s="853">
        <f>F43/F39</f>
        <v>0</v>
      </c>
      <c r="G44" s="856"/>
      <c r="H44" s="894" t="s">
        <v>1193</v>
      </c>
      <c r="I44" s="894"/>
      <c r="J44" s="895">
        <v>0</v>
      </c>
      <c r="K44" s="895"/>
      <c r="L44" s="895">
        <v>0</v>
      </c>
      <c r="M44" s="895"/>
      <c r="N44" s="895">
        <v>0</v>
      </c>
      <c r="O44" s="895"/>
      <c r="P44" s="853">
        <f t="shared" ref="P44" si="2">P43/P39</f>
        <v>0</v>
      </c>
      <c r="Q44" s="856"/>
      <c r="R44" s="853">
        <v>0</v>
      </c>
      <c r="S44" s="856"/>
      <c r="T44" s="853">
        <v>0</v>
      </c>
      <c r="U44" s="854"/>
    </row>
    <row r="45" spans="2:21" ht="43" customHeight="1">
      <c r="B45" s="831" t="s">
        <v>45</v>
      </c>
      <c r="C45" s="859"/>
      <c r="D45" s="841" t="s">
        <v>23</v>
      </c>
      <c r="E45" s="841"/>
      <c r="F45" s="841" t="s">
        <v>23</v>
      </c>
      <c r="G45" s="841"/>
      <c r="H45" s="860" t="s">
        <v>1193</v>
      </c>
      <c r="I45" s="860"/>
      <c r="J45" s="841" t="s">
        <v>23</v>
      </c>
      <c r="K45" s="841"/>
      <c r="L45" s="841" t="s">
        <v>23</v>
      </c>
      <c r="M45" s="841"/>
      <c r="N45" s="841" t="s">
        <v>23</v>
      </c>
      <c r="O45" s="841"/>
      <c r="P45" s="841" t="s">
        <v>23</v>
      </c>
      <c r="Q45" s="841"/>
      <c r="R45" s="841" t="s">
        <v>23</v>
      </c>
      <c r="S45" s="841"/>
      <c r="T45" s="841" t="s">
        <v>46</v>
      </c>
      <c r="U45" s="842"/>
    </row>
    <row r="46" spans="2:21" ht="81.650000000000006" customHeight="1" thickBot="1">
      <c r="B46" s="861" t="s">
        <v>315</v>
      </c>
      <c r="C46" s="862"/>
      <c r="D46" s="862" t="s">
        <v>965</v>
      </c>
      <c r="E46" s="862"/>
      <c r="F46" s="862"/>
      <c r="G46" s="862"/>
      <c r="H46" s="860" t="s">
        <v>1193</v>
      </c>
      <c r="I46" s="860"/>
      <c r="J46" s="843" t="s">
        <v>23</v>
      </c>
      <c r="K46" s="843"/>
      <c r="L46" s="843" t="s">
        <v>23</v>
      </c>
      <c r="M46" s="843"/>
      <c r="N46" s="843" t="s">
        <v>23</v>
      </c>
      <c r="O46" s="843"/>
      <c r="P46" s="843" t="s">
        <v>23</v>
      </c>
      <c r="Q46" s="843"/>
      <c r="R46" s="843" t="s">
        <v>23</v>
      </c>
      <c r="S46" s="843"/>
      <c r="T46" s="843" t="s">
        <v>46</v>
      </c>
      <c r="U46" s="844"/>
    </row>
    <row r="47" spans="2:21" ht="15" thickBot="1">
      <c r="B47" s="239"/>
      <c r="C47" s="239"/>
      <c r="D47" s="239"/>
      <c r="E47" s="239"/>
      <c r="F47" s="239"/>
      <c r="G47" s="239"/>
      <c r="H47" s="239"/>
      <c r="I47" s="239"/>
      <c r="J47" s="239"/>
      <c r="K47" s="239"/>
      <c r="L47" s="239"/>
      <c r="M47" s="239"/>
      <c r="N47" s="239"/>
      <c r="O47" s="239"/>
      <c r="P47" s="239"/>
      <c r="Q47" s="239"/>
      <c r="R47" s="239"/>
      <c r="S47" s="239"/>
      <c r="T47" s="239"/>
      <c r="U47" s="239"/>
    </row>
    <row r="48" spans="2:21" ht="26.5" customHeight="1">
      <c r="B48" s="864" t="s">
        <v>47</v>
      </c>
      <c r="C48" s="865"/>
      <c r="D48" s="827" t="s">
        <v>0</v>
      </c>
      <c r="E48" s="827"/>
      <c r="F48" s="827" t="s">
        <v>1</v>
      </c>
      <c r="G48" s="827"/>
      <c r="H48" s="827" t="s">
        <v>2</v>
      </c>
      <c r="I48" s="827"/>
      <c r="J48" s="827" t="s">
        <v>3</v>
      </c>
      <c r="K48" s="827"/>
      <c r="L48" s="827" t="s">
        <v>1204</v>
      </c>
      <c r="M48" s="827"/>
      <c r="N48" s="827" t="s">
        <v>1201</v>
      </c>
      <c r="O48" s="827"/>
      <c r="P48" s="827" t="s">
        <v>396</v>
      </c>
      <c r="Q48" s="827"/>
      <c r="R48" s="827" t="s">
        <v>563</v>
      </c>
      <c r="S48" s="827"/>
      <c r="T48" s="850" t="s">
        <v>114</v>
      </c>
      <c r="U48" s="851"/>
    </row>
    <row r="49" spans="2:21" ht="25.5" customHeight="1">
      <c r="B49" s="847"/>
      <c r="C49" s="848"/>
      <c r="D49" s="857">
        <v>2025</v>
      </c>
      <c r="E49" s="857"/>
      <c r="F49" s="857"/>
      <c r="G49" s="857"/>
      <c r="H49" s="857"/>
      <c r="I49" s="857"/>
      <c r="J49" s="857"/>
      <c r="K49" s="857"/>
      <c r="L49" s="857"/>
      <c r="M49" s="857"/>
      <c r="N49" s="857"/>
      <c r="O49" s="857"/>
      <c r="P49" s="857"/>
      <c r="Q49" s="857"/>
      <c r="R49" s="857"/>
      <c r="S49" s="857"/>
      <c r="T49" s="269"/>
      <c r="U49" s="271"/>
    </row>
    <row r="50" spans="2:21" ht="29">
      <c r="B50" s="866" t="s">
        <v>48</v>
      </c>
      <c r="C50" s="272" t="s">
        <v>35</v>
      </c>
      <c r="D50" s="237">
        <v>245</v>
      </c>
      <c r="E50" s="867">
        <f>D51/D50</f>
        <v>0.13877551020408163</v>
      </c>
      <c r="F50" s="237">
        <v>138</v>
      </c>
      <c r="G50" s="901">
        <f>F51/F50</f>
        <v>0.16666666666666666</v>
      </c>
      <c r="H50" s="237" t="s">
        <v>1195</v>
      </c>
      <c r="I50" s="902" t="s">
        <v>1195</v>
      </c>
      <c r="J50" s="237">
        <v>139</v>
      </c>
      <c r="K50" s="903">
        <f>+J51/J50</f>
        <v>0.70503597122302153</v>
      </c>
      <c r="L50" s="237">
        <v>366</v>
      </c>
      <c r="M50" s="902">
        <f>+L51/L50</f>
        <v>0.1448087431693989</v>
      </c>
      <c r="N50" s="237">
        <v>300</v>
      </c>
      <c r="O50" s="858">
        <f>N51/N50</f>
        <v>3.3333333333333335E-3</v>
      </c>
      <c r="P50" s="237">
        <v>635</v>
      </c>
      <c r="Q50" s="901">
        <f>P51/P50</f>
        <v>0</v>
      </c>
      <c r="R50" s="237">
        <v>134</v>
      </c>
      <c r="S50" s="858">
        <f>+R51/R50</f>
        <v>0.27611940298507465</v>
      </c>
      <c r="T50" s="238">
        <v>127</v>
      </c>
      <c r="U50" s="852">
        <f>+T51/T50</f>
        <v>0.27559055118110237</v>
      </c>
    </row>
    <row r="51" spans="2:21" ht="58">
      <c r="B51" s="866"/>
      <c r="C51" s="272" t="s">
        <v>49</v>
      </c>
      <c r="D51" s="237">
        <v>34</v>
      </c>
      <c r="E51" s="867"/>
      <c r="F51" s="237">
        <v>23</v>
      </c>
      <c r="G51" s="901"/>
      <c r="H51" s="237" t="s">
        <v>1195</v>
      </c>
      <c r="I51" s="902"/>
      <c r="J51" s="237">
        <v>98</v>
      </c>
      <c r="K51" s="903"/>
      <c r="L51" s="237">
        <v>53</v>
      </c>
      <c r="M51" s="902"/>
      <c r="N51" s="237">
        <v>1</v>
      </c>
      <c r="O51" s="858"/>
      <c r="P51" s="237">
        <v>0</v>
      </c>
      <c r="Q51" s="901"/>
      <c r="R51" s="237">
        <v>37</v>
      </c>
      <c r="S51" s="858"/>
      <c r="T51" s="238">
        <v>35</v>
      </c>
      <c r="U51" s="852"/>
    </row>
    <row r="52" spans="2:21" ht="47.25" customHeight="1">
      <c r="B52" s="847" t="s">
        <v>50</v>
      </c>
      <c r="C52" s="848"/>
      <c r="D52" s="845"/>
      <c r="E52" s="849"/>
      <c r="F52" s="845"/>
      <c r="G52" s="849"/>
      <c r="H52" s="845"/>
      <c r="I52" s="849"/>
      <c r="J52" s="845"/>
      <c r="K52" s="849"/>
      <c r="L52" s="845"/>
      <c r="M52" s="849"/>
      <c r="N52" s="845"/>
      <c r="O52" s="849"/>
      <c r="P52" s="845"/>
      <c r="Q52" s="849"/>
      <c r="R52" s="845"/>
      <c r="S52" s="849"/>
      <c r="T52" s="845"/>
      <c r="U52" s="846"/>
    </row>
    <row r="53" spans="2:21" ht="36.65" customHeight="1">
      <c r="B53" s="831" t="s">
        <v>51</v>
      </c>
      <c r="C53" s="859"/>
      <c r="D53" s="841">
        <v>128</v>
      </c>
      <c r="E53" s="841"/>
      <c r="F53" s="841">
        <v>97</v>
      </c>
      <c r="G53" s="841"/>
      <c r="H53" s="860" t="s">
        <v>1195</v>
      </c>
      <c r="I53" s="860"/>
      <c r="J53" s="860">
        <v>0</v>
      </c>
      <c r="K53" s="860"/>
      <c r="L53" s="860">
        <v>53</v>
      </c>
      <c r="M53" s="860"/>
      <c r="N53" s="841">
        <v>1</v>
      </c>
      <c r="O53" s="841"/>
      <c r="P53" s="841">
        <v>118</v>
      </c>
      <c r="Q53" s="841"/>
      <c r="R53" s="841">
        <v>100</v>
      </c>
      <c r="S53" s="841"/>
      <c r="T53" s="841">
        <v>88</v>
      </c>
      <c r="U53" s="842"/>
    </row>
    <row r="54" spans="2:21" ht="42" customHeight="1">
      <c r="B54" s="831" t="s">
        <v>52</v>
      </c>
      <c r="C54" s="859"/>
      <c r="D54" s="841">
        <v>128</v>
      </c>
      <c r="E54" s="841"/>
      <c r="F54" s="841">
        <v>97</v>
      </c>
      <c r="G54" s="841"/>
      <c r="H54" s="860" t="s">
        <v>1195</v>
      </c>
      <c r="I54" s="860"/>
      <c r="J54" s="860">
        <v>0</v>
      </c>
      <c r="K54" s="860"/>
      <c r="L54" s="860">
        <v>6</v>
      </c>
      <c r="M54" s="860"/>
      <c r="N54" s="841">
        <v>1</v>
      </c>
      <c r="O54" s="841"/>
      <c r="P54" s="841">
        <v>15</v>
      </c>
      <c r="Q54" s="841"/>
      <c r="R54" s="841">
        <v>100</v>
      </c>
      <c r="S54" s="841"/>
      <c r="T54" s="841">
        <v>88</v>
      </c>
      <c r="U54" s="842"/>
    </row>
    <row r="55" spans="2:21" ht="160.5" customHeight="1">
      <c r="B55" s="831" t="s">
        <v>53</v>
      </c>
      <c r="C55" s="859"/>
      <c r="D55" s="868" t="s">
        <v>54</v>
      </c>
      <c r="E55" s="868"/>
      <c r="F55" s="868" t="s">
        <v>54</v>
      </c>
      <c r="G55" s="868"/>
      <c r="H55" s="860" t="s">
        <v>1195</v>
      </c>
      <c r="I55" s="860"/>
      <c r="J55" s="859" t="s">
        <v>54</v>
      </c>
      <c r="K55" s="892"/>
      <c r="L55" s="868" t="s">
        <v>966</v>
      </c>
      <c r="M55" s="906"/>
      <c r="N55" s="859" t="s">
        <v>54</v>
      </c>
      <c r="O55" s="859"/>
      <c r="P55" s="904" t="s">
        <v>54</v>
      </c>
      <c r="Q55" s="904"/>
      <c r="R55" s="859" t="s">
        <v>967</v>
      </c>
      <c r="S55" s="859"/>
      <c r="T55" s="841"/>
      <c r="U55" s="842"/>
    </row>
    <row r="56" spans="2:21" ht="49" customHeight="1">
      <c r="B56" s="831" t="s">
        <v>55</v>
      </c>
      <c r="C56" s="859"/>
      <c r="D56" s="841">
        <v>1</v>
      </c>
      <c r="E56" s="841"/>
      <c r="F56" s="841">
        <v>2</v>
      </c>
      <c r="G56" s="841"/>
      <c r="H56" s="860" t="s">
        <v>1195</v>
      </c>
      <c r="I56" s="860"/>
      <c r="J56" s="905">
        <v>0</v>
      </c>
      <c r="K56" s="905"/>
      <c r="L56" s="897">
        <v>6</v>
      </c>
      <c r="M56" s="897"/>
      <c r="N56" s="841">
        <v>0</v>
      </c>
      <c r="O56" s="841"/>
      <c r="P56" s="841">
        <v>2</v>
      </c>
      <c r="Q56" s="841"/>
      <c r="R56" s="841">
        <v>0</v>
      </c>
      <c r="S56" s="841"/>
      <c r="T56" s="841">
        <v>0</v>
      </c>
      <c r="U56" s="842"/>
    </row>
    <row r="57" spans="2:21" ht="71.5" customHeight="1">
      <c r="B57" s="831" t="s">
        <v>56</v>
      </c>
      <c r="C57" s="859"/>
      <c r="D57" s="907">
        <f>D56/D54</f>
        <v>7.8125E-3</v>
      </c>
      <c r="E57" s="907"/>
      <c r="F57" s="907">
        <f t="shared" ref="F57" si="3">F56/F54</f>
        <v>2.0618556701030927E-2</v>
      </c>
      <c r="G57" s="907"/>
      <c r="H57" s="894" t="s">
        <v>1195</v>
      </c>
      <c r="I57" s="894"/>
      <c r="J57" s="908">
        <v>0</v>
      </c>
      <c r="K57" s="908"/>
      <c r="L57" s="908">
        <f>+L56/L54</f>
        <v>1</v>
      </c>
      <c r="M57" s="908"/>
      <c r="N57" s="839">
        <f t="shared" ref="N57" si="4">N56/N54</f>
        <v>0</v>
      </c>
      <c r="O57" s="839"/>
      <c r="P57" s="839">
        <f>+P56/P54</f>
        <v>0.13333333333333333</v>
      </c>
      <c r="Q57" s="839"/>
      <c r="R57" s="839">
        <f>+R56/R54</f>
        <v>0</v>
      </c>
      <c r="S57" s="839"/>
      <c r="T57" s="839">
        <v>0</v>
      </c>
      <c r="U57" s="840"/>
    </row>
    <row r="58" spans="2:21" ht="64.5" customHeight="1">
      <c r="B58" s="831" t="s">
        <v>968</v>
      </c>
      <c r="C58" s="859"/>
      <c r="D58" s="900">
        <v>0</v>
      </c>
      <c r="E58" s="900"/>
      <c r="F58" s="900">
        <v>0</v>
      </c>
      <c r="G58" s="900"/>
      <c r="H58" s="860" t="s">
        <v>1195</v>
      </c>
      <c r="I58" s="860"/>
      <c r="J58" s="897">
        <v>0</v>
      </c>
      <c r="K58" s="897"/>
      <c r="L58" s="897">
        <v>0</v>
      </c>
      <c r="M58" s="897"/>
      <c r="N58" s="841">
        <v>0</v>
      </c>
      <c r="O58" s="841"/>
      <c r="P58" s="915">
        <v>0</v>
      </c>
      <c r="Q58" s="915"/>
      <c r="R58" s="841">
        <v>0</v>
      </c>
      <c r="S58" s="841"/>
      <c r="T58" s="841">
        <v>0</v>
      </c>
      <c r="U58" s="842"/>
    </row>
    <row r="59" spans="2:21" ht="63" customHeight="1">
      <c r="B59" s="831" t="s">
        <v>969</v>
      </c>
      <c r="C59" s="859"/>
      <c r="D59" s="911">
        <f>D58/D54</f>
        <v>0</v>
      </c>
      <c r="E59" s="911"/>
      <c r="F59" s="913">
        <f t="shared" ref="F59" si="5">F58/F54</f>
        <v>0</v>
      </c>
      <c r="G59" s="913"/>
      <c r="H59" s="894" t="s">
        <v>1195</v>
      </c>
      <c r="I59" s="894"/>
      <c r="J59" s="914">
        <v>0</v>
      </c>
      <c r="K59" s="914"/>
      <c r="L59" s="914">
        <v>0</v>
      </c>
      <c r="M59" s="914"/>
      <c r="N59" s="911">
        <f t="shared" ref="N59" si="6">N58/N54</f>
        <v>0</v>
      </c>
      <c r="O59" s="911"/>
      <c r="P59" s="911">
        <f t="shared" ref="P59" si="7">P58/P54</f>
        <v>0</v>
      </c>
      <c r="Q59" s="911"/>
      <c r="R59" s="911">
        <v>0</v>
      </c>
      <c r="S59" s="911"/>
      <c r="T59" s="839">
        <v>0</v>
      </c>
      <c r="U59" s="840"/>
    </row>
    <row r="60" spans="2:21" ht="42.65" customHeight="1">
      <c r="B60" s="831" t="s">
        <v>970</v>
      </c>
      <c r="C60" s="859"/>
      <c r="D60" s="900" t="s">
        <v>57</v>
      </c>
      <c r="E60" s="900"/>
      <c r="F60" s="900" t="s">
        <v>23</v>
      </c>
      <c r="G60" s="900"/>
      <c r="H60" s="860" t="s">
        <v>1195</v>
      </c>
      <c r="I60" s="860"/>
      <c r="J60" s="912" t="s">
        <v>1194</v>
      </c>
      <c r="K60" s="912"/>
      <c r="L60" s="900" t="s">
        <v>57</v>
      </c>
      <c r="M60" s="900"/>
      <c r="N60" s="900" t="s">
        <v>57</v>
      </c>
      <c r="O60" s="900"/>
      <c r="P60" s="910" t="s">
        <v>23</v>
      </c>
      <c r="Q60" s="896"/>
      <c r="R60" s="910" t="s">
        <v>24</v>
      </c>
      <c r="S60" s="896"/>
      <c r="T60" s="841" t="s">
        <v>46</v>
      </c>
      <c r="U60" s="842"/>
    </row>
    <row r="61" spans="2:21" ht="73.5" customHeight="1" thickBot="1">
      <c r="B61" s="861" t="s">
        <v>971</v>
      </c>
      <c r="C61" s="862"/>
      <c r="D61" s="862" t="s">
        <v>1200</v>
      </c>
      <c r="E61" s="862"/>
      <c r="F61" s="862"/>
      <c r="G61" s="862"/>
      <c r="H61" s="860" t="s">
        <v>1195</v>
      </c>
      <c r="I61" s="860"/>
      <c r="J61" s="863" t="s">
        <v>46</v>
      </c>
      <c r="K61" s="863"/>
      <c r="L61" s="843" t="s">
        <v>57</v>
      </c>
      <c r="M61" s="843"/>
      <c r="N61" s="843" t="s">
        <v>57</v>
      </c>
      <c r="O61" s="843"/>
      <c r="P61" s="843" t="s">
        <v>23</v>
      </c>
      <c r="Q61" s="843"/>
      <c r="R61" s="843" t="s">
        <v>24</v>
      </c>
      <c r="S61" s="843"/>
      <c r="T61" s="843" t="s">
        <v>46</v>
      </c>
      <c r="U61" s="844"/>
    </row>
    <row r="62" spans="2:21">
      <c r="B62" s="239"/>
      <c r="C62" s="239"/>
      <c r="D62" s="239"/>
      <c r="E62" s="239"/>
      <c r="F62" s="239"/>
      <c r="G62" s="239"/>
      <c r="H62" s="239"/>
      <c r="I62" s="239"/>
      <c r="J62" s="239"/>
      <c r="K62" s="239"/>
      <c r="L62" s="239"/>
      <c r="M62" s="239"/>
      <c r="N62" s="239"/>
      <c r="O62" s="239"/>
      <c r="P62" s="239"/>
      <c r="Q62" s="239"/>
      <c r="R62" s="239"/>
      <c r="S62" s="239"/>
      <c r="T62" s="239"/>
      <c r="U62" s="239"/>
    </row>
    <row r="63" spans="2:21">
      <c r="B63" s="239"/>
      <c r="C63" s="239"/>
      <c r="D63" s="239"/>
      <c r="E63" s="239"/>
      <c r="F63" s="239"/>
      <c r="G63" s="239"/>
      <c r="H63" s="239"/>
      <c r="I63" s="239"/>
      <c r="J63" s="239"/>
      <c r="K63" s="239"/>
      <c r="L63" s="239"/>
      <c r="M63" s="239"/>
      <c r="N63" s="239"/>
      <c r="O63" s="239"/>
      <c r="P63" s="239"/>
      <c r="Q63" s="239"/>
      <c r="R63" s="239"/>
      <c r="S63" s="239"/>
      <c r="T63" s="239"/>
      <c r="U63" s="239"/>
    </row>
  </sheetData>
  <mergeCells count="257">
    <mergeCell ref="B2:C2"/>
    <mergeCell ref="P60:Q60"/>
    <mergeCell ref="R60:S60"/>
    <mergeCell ref="P59:Q59"/>
    <mergeCell ref="R59:S59"/>
    <mergeCell ref="B60:C60"/>
    <mergeCell ref="D60:E60"/>
    <mergeCell ref="F60:G60"/>
    <mergeCell ref="H60:I60"/>
    <mergeCell ref="J60:K60"/>
    <mergeCell ref="L60:M60"/>
    <mergeCell ref="N60:O60"/>
    <mergeCell ref="B59:C59"/>
    <mergeCell ref="D59:E59"/>
    <mergeCell ref="F59:G59"/>
    <mergeCell ref="H59:I59"/>
    <mergeCell ref="J59:K59"/>
    <mergeCell ref="L59:M59"/>
    <mergeCell ref="N59:O59"/>
    <mergeCell ref="P56:Q56"/>
    <mergeCell ref="J58:K58"/>
    <mergeCell ref="L58:M58"/>
    <mergeCell ref="N58:O58"/>
    <mergeCell ref="P58:Q58"/>
    <mergeCell ref="B58:C58"/>
    <mergeCell ref="B57:C57"/>
    <mergeCell ref="D57:E57"/>
    <mergeCell ref="F57:G57"/>
    <mergeCell ref="H57:I57"/>
    <mergeCell ref="J57:K57"/>
    <mergeCell ref="L57:M57"/>
    <mergeCell ref="N57:O57"/>
    <mergeCell ref="P57:Q57"/>
    <mergeCell ref="D58:E58"/>
    <mergeCell ref="F58:G58"/>
    <mergeCell ref="H58:I58"/>
    <mergeCell ref="B56:C56"/>
    <mergeCell ref="D56:E56"/>
    <mergeCell ref="F56:G56"/>
    <mergeCell ref="H56:I56"/>
    <mergeCell ref="J56:K56"/>
    <mergeCell ref="L56:M56"/>
    <mergeCell ref="N56:O56"/>
    <mergeCell ref="H55:I55"/>
    <mergeCell ref="J55:K55"/>
    <mergeCell ref="L55:M55"/>
    <mergeCell ref="N55:O55"/>
    <mergeCell ref="P55:Q55"/>
    <mergeCell ref="B54:C54"/>
    <mergeCell ref="D54:E54"/>
    <mergeCell ref="F54:G54"/>
    <mergeCell ref="H54:I54"/>
    <mergeCell ref="J54:K54"/>
    <mergeCell ref="B45:C45"/>
    <mergeCell ref="D45:E45"/>
    <mergeCell ref="F45:G45"/>
    <mergeCell ref="H45:I45"/>
    <mergeCell ref="J45:K45"/>
    <mergeCell ref="L45:M45"/>
    <mergeCell ref="N45:O45"/>
    <mergeCell ref="P45:Q45"/>
    <mergeCell ref="B53:C53"/>
    <mergeCell ref="D53:E53"/>
    <mergeCell ref="R45:S45"/>
    <mergeCell ref="L43:M43"/>
    <mergeCell ref="N43:O43"/>
    <mergeCell ref="F53:G53"/>
    <mergeCell ref="H53:I53"/>
    <mergeCell ref="J53:K53"/>
    <mergeCell ref="L53:M53"/>
    <mergeCell ref="N53:O53"/>
    <mergeCell ref="P53:Q53"/>
    <mergeCell ref="R53:S53"/>
    <mergeCell ref="H48:I48"/>
    <mergeCell ref="J48:K48"/>
    <mergeCell ref="L48:M48"/>
    <mergeCell ref="N48:O48"/>
    <mergeCell ref="P48:Q48"/>
    <mergeCell ref="R48:S48"/>
    <mergeCell ref="G50:G51"/>
    <mergeCell ref="I50:I51"/>
    <mergeCell ref="K50:K51"/>
    <mergeCell ref="M50:M51"/>
    <mergeCell ref="O50:O51"/>
    <mergeCell ref="Q50:Q51"/>
    <mergeCell ref="R44:S44"/>
    <mergeCell ref="R43:S43"/>
    <mergeCell ref="B44:C44"/>
    <mergeCell ref="D44:E44"/>
    <mergeCell ref="F44:G44"/>
    <mergeCell ref="H44:I44"/>
    <mergeCell ref="J44:K44"/>
    <mergeCell ref="L44:M44"/>
    <mergeCell ref="N44:O44"/>
    <mergeCell ref="P44:Q44"/>
    <mergeCell ref="P43:Q43"/>
    <mergeCell ref="B41:C41"/>
    <mergeCell ref="D41:E41"/>
    <mergeCell ref="F41:G41"/>
    <mergeCell ref="H41:I41"/>
    <mergeCell ref="J41:K41"/>
    <mergeCell ref="L41:M41"/>
    <mergeCell ref="N41:O41"/>
    <mergeCell ref="P41:Q41"/>
    <mergeCell ref="R41:S41"/>
    <mergeCell ref="B42:C42"/>
    <mergeCell ref="D42:E42"/>
    <mergeCell ref="F42:G42"/>
    <mergeCell ref="H42:I42"/>
    <mergeCell ref="J42:K42"/>
    <mergeCell ref="L42:M42"/>
    <mergeCell ref="N42:O42"/>
    <mergeCell ref="P42:Q42"/>
    <mergeCell ref="B43:C43"/>
    <mergeCell ref="D43:E43"/>
    <mergeCell ref="F43:G43"/>
    <mergeCell ref="H43:I43"/>
    <mergeCell ref="J43:K43"/>
    <mergeCell ref="B40:C40"/>
    <mergeCell ref="D40:E40"/>
    <mergeCell ref="F40:G40"/>
    <mergeCell ref="H40:I40"/>
    <mergeCell ref="J40:K40"/>
    <mergeCell ref="L40:M40"/>
    <mergeCell ref="N40:O40"/>
    <mergeCell ref="P40:Q40"/>
    <mergeCell ref="R40:S40"/>
    <mergeCell ref="N38:O38"/>
    <mergeCell ref="P38:Q38"/>
    <mergeCell ref="S38:S39"/>
    <mergeCell ref="B39:C39"/>
    <mergeCell ref="D39:E39"/>
    <mergeCell ref="F39:G39"/>
    <mergeCell ref="H39:I39"/>
    <mergeCell ref="J39:K39"/>
    <mergeCell ref="L39:M39"/>
    <mergeCell ref="N39:O39"/>
    <mergeCell ref="P39:Q39"/>
    <mergeCell ref="B38:C38"/>
    <mergeCell ref="D38:E38"/>
    <mergeCell ref="F38:G38"/>
    <mergeCell ref="H38:I38"/>
    <mergeCell ref="J38:K38"/>
    <mergeCell ref="L38:M38"/>
    <mergeCell ref="B4:B5"/>
    <mergeCell ref="B16:C17"/>
    <mergeCell ref="I16:I17"/>
    <mergeCell ref="B32:C32"/>
    <mergeCell ref="D32:E32"/>
    <mergeCell ref="F32:G32"/>
    <mergeCell ref="C5:K5"/>
    <mergeCell ref="D17:F17"/>
    <mergeCell ref="B33:C34"/>
    <mergeCell ref="D33:E33"/>
    <mergeCell ref="F33:G33"/>
    <mergeCell ref="B18:B27"/>
    <mergeCell ref="G18:G27"/>
    <mergeCell ref="B30:C31"/>
    <mergeCell ref="D30:E30"/>
    <mergeCell ref="F30:G30"/>
    <mergeCell ref="H30:I30"/>
    <mergeCell ref="D31:E31"/>
    <mergeCell ref="E6:E12"/>
    <mergeCell ref="B61:C61"/>
    <mergeCell ref="H61:I61"/>
    <mergeCell ref="J61:K61"/>
    <mergeCell ref="L61:M61"/>
    <mergeCell ref="N61:O61"/>
    <mergeCell ref="P61:Q61"/>
    <mergeCell ref="R61:S61"/>
    <mergeCell ref="D61:G61"/>
    <mergeCell ref="D46:G46"/>
    <mergeCell ref="B46:C46"/>
    <mergeCell ref="H46:I46"/>
    <mergeCell ref="J46:K46"/>
    <mergeCell ref="L46:M46"/>
    <mergeCell ref="N46:O46"/>
    <mergeCell ref="P46:Q46"/>
    <mergeCell ref="B48:C49"/>
    <mergeCell ref="D48:E48"/>
    <mergeCell ref="F48:G48"/>
    <mergeCell ref="R57:S57"/>
    <mergeCell ref="B50:B51"/>
    <mergeCell ref="E50:E51"/>
    <mergeCell ref="B55:C55"/>
    <mergeCell ref="D55:E55"/>
    <mergeCell ref="F55:G55"/>
    <mergeCell ref="T58:U58"/>
    <mergeCell ref="U35:U36"/>
    <mergeCell ref="T33:U33"/>
    <mergeCell ref="T40:U40"/>
    <mergeCell ref="T41:U41"/>
    <mergeCell ref="T42:U42"/>
    <mergeCell ref="T43:U43"/>
    <mergeCell ref="T44:U44"/>
    <mergeCell ref="R46:S46"/>
    <mergeCell ref="S35:S36"/>
    <mergeCell ref="R42:S42"/>
    <mergeCell ref="D49:S49"/>
    <mergeCell ref="S50:S51"/>
    <mergeCell ref="R54:S54"/>
    <mergeCell ref="R55:S55"/>
    <mergeCell ref="L54:M54"/>
    <mergeCell ref="N54:O54"/>
    <mergeCell ref="P54:Q54"/>
    <mergeCell ref="R56:S56"/>
    <mergeCell ref="R58:S58"/>
    <mergeCell ref="D34:S34"/>
    <mergeCell ref="R33:S33"/>
    <mergeCell ref="H33:I33"/>
    <mergeCell ref="J33:K33"/>
    <mergeCell ref="T59:U59"/>
    <mergeCell ref="T60:U60"/>
    <mergeCell ref="T61:U61"/>
    <mergeCell ref="T53:U53"/>
    <mergeCell ref="T54:U54"/>
    <mergeCell ref="T38:U38"/>
    <mergeCell ref="T39:U39"/>
    <mergeCell ref="T52:U52"/>
    <mergeCell ref="B52:C52"/>
    <mergeCell ref="D52:E52"/>
    <mergeCell ref="H52:I52"/>
    <mergeCell ref="F52:G52"/>
    <mergeCell ref="J52:K52"/>
    <mergeCell ref="L52:M52"/>
    <mergeCell ref="N52:O52"/>
    <mergeCell ref="P52:Q52"/>
    <mergeCell ref="R52:S52"/>
    <mergeCell ref="T45:U45"/>
    <mergeCell ref="T46:U46"/>
    <mergeCell ref="T48:U48"/>
    <mergeCell ref="U50:U51"/>
    <mergeCell ref="T55:U55"/>
    <mergeCell ref="T56:U56"/>
    <mergeCell ref="T57:U57"/>
    <mergeCell ref="T37:U37"/>
    <mergeCell ref="B37:C37"/>
    <mergeCell ref="D37:E37"/>
    <mergeCell ref="F37:G37"/>
    <mergeCell ref="H37:I37"/>
    <mergeCell ref="J37:K37"/>
    <mergeCell ref="L37:M37"/>
    <mergeCell ref="N37:O37"/>
    <mergeCell ref="P37:Q37"/>
    <mergeCell ref="R37:S37"/>
    <mergeCell ref="N33:O33"/>
    <mergeCell ref="P33:Q33"/>
    <mergeCell ref="O35:O36"/>
    <mergeCell ref="Q35:Q36"/>
    <mergeCell ref="F31:G31"/>
    <mergeCell ref="L33:M33"/>
    <mergeCell ref="B35:B36"/>
    <mergeCell ref="E35:E36"/>
    <mergeCell ref="G35:G36"/>
    <mergeCell ref="I35:I36"/>
    <mergeCell ref="K35:K36"/>
    <mergeCell ref="M35:M36"/>
  </mergeCells>
  <pageMargins left="0.7" right="0.7" top="0.75" bottom="0.75" header="0.3" footer="0.3"/>
  <pageSetup orientation="portrait" horizontalDpi="4294967295" verticalDpi="4294967295" r:id="rId1"/>
  <headerFooter>
    <oddFooter>&amp;L_x000D_&amp;1#&amp;"Aptos"&amp;14&amp;K000000 Información Pública</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730F1-EBC2-427B-B67E-9C8B829A5F43}">
  <dimension ref="A2:AR68"/>
  <sheetViews>
    <sheetView showGridLines="0" zoomScale="80" zoomScaleNormal="80" workbookViewId="0">
      <pane xSplit="2" topLeftCell="C1" activePane="topRight" state="frozen"/>
      <selection activeCell="A36" sqref="A36"/>
      <selection pane="topRight" activeCell="B38" sqref="B38:M38"/>
    </sheetView>
  </sheetViews>
  <sheetFormatPr baseColWidth="10" defaultColWidth="11.453125" defaultRowHeight="14.5"/>
  <cols>
    <col min="1" max="1" width="11.453125" style="2"/>
    <col min="2" max="2" width="37.54296875" style="2" customWidth="1"/>
    <col min="3" max="3" width="26.453125" style="2" customWidth="1"/>
    <col min="4" max="4" width="23" style="2" customWidth="1"/>
    <col min="5" max="5" width="23.7265625" style="2" customWidth="1"/>
    <col min="6" max="6" width="18" style="2" customWidth="1"/>
    <col min="7" max="7" width="25.453125" style="2" customWidth="1"/>
    <col min="8" max="8" width="24.453125" style="2" customWidth="1"/>
    <col min="9" max="9" width="25.1796875" style="2" customWidth="1"/>
    <col min="10" max="10" width="29.26953125" style="2" customWidth="1"/>
    <col min="11" max="11" width="29.453125" style="2" customWidth="1"/>
    <col min="12" max="12" width="32.81640625" style="2" customWidth="1"/>
    <col min="13" max="13" width="18.7265625" style="2" customWidth="1"/>
    <col min="14" max="21" width="11.453125" style="2" customWidth="1"/>
    <col min="22" max="22" width="15.453125" style="2" customWidth="1"/>
    <col min="23" max="29" width="11.453125" style="2" customWidth="1"/>
    <col min="30" max="31" width="11.453125" style="2"/>
    <col min="32" max="32" width="19.26953125" style="2" customWidth="1"/>
    <col min="33" max="16384" width="11.453125" style="2"/>
  </cols>
  <sheetData>
    <row r="2" spans="2:44" ht="33.75" customHeight="1">
      <c r="B2" s="826" t="s">
        <v>1213</v>
      </c>
      <c r="C2" s="826"/>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row>
    <row r="4" spans="2:44" ht="32.15" customHeight="1">
      <c r="B4" s="313" t="s">
        <v>71</v>
      </c>
      <c r="C4" s="312"/>
      <c r="D4" s="312"/>
      <c r="E4" s="312"/>
      <c r="F4" s="312"/>
      <c r="G4" s="312"/>
      <c r="H4" s="312"/>
      <c r="I4" s="312"/>
      <c r="J4" s="312"/>
      <c r="K4" s="312"/>
      <c r="L4" s="312"/>
      <c r="M4" s="312"/>
      <c r="N4" s="314"/>
      <c r="O4" s="314"/>
      <c r="P4" s="314"/>
      <c r="Q4" s="314"/>
      <c r="R4" s="314"/>
      <c r="S4" s="314"/>
      <c r="T4" s="314"/>
      <c r="U4" s="314"/>
      <c r="V4" s="314"/>
      <c r="W4" s="314"/>
      <c r="X4" s="314"/>
      <c r="Y4" s="314"/>
      <c r="Z4" s="314"/>
      <c r="AA4" s="314"/>
      <c r="AB4" s="314"/>
      <c r="AC4" s="314"/>
      <c r="AD4" s="314"/>
      <c r="AE4" s="314"/>
      <c r="AF4" s="314"/>
      <c r="AG4" s="314"/>
      <c r="AH4" s="314"/>
      <c r="AI4" s="314"/>
      <c r="AJ4" s="314"/>
      <c r="AK4" s="314"/>
    </row>
    <row r="5" spans="2:44" ht="69.75" customHeight="1">
      <c r="B5" s="315" t="s">
        <v>242</v>
      </c>
      <c r="C5" s="316" t="s">
        <v>0</v>
      </c>
      <c r="D5" s="316" t="s">
        <v>1</v>
      </c>
      <c r="E5" s="316" t="s">
        <v>2</v>
      </c>
      <c r="F5" s="316" t="s">
        <v>3</v>
      </c>
      <c r="G5" s="316" t="s">
        <v>22</v>
      </c>
      <c r="H5" s="316" t="s">
        <v>5</v>
      </c>
      <c r="I5" s="316" t="s">
        <v>6</v>
      </c>
      <c r="J5" s="316" t="s">
        <v>8</v>
      </c>
      <c r="K5" s="317" t="s">
        <v>9</v>
      </c>
      <c r="L5" s="316" t="s">
        <v>7</v>
      </c>
      <c r="M5" s="316" t="s">
        <v>112</v>
      </c>
      <c r="N5" s="314"/>
      <c r="O5" s="314"/>
      <c r="P5" s="314"/>
      <c r="Q5" s="314"/>
      <c r="R5" s="314"/>
      <c r="S5" s="314"/>
      <c r="T5" s="314"/>
      <c r="U5" s="314"/>
      <c r="V5" s="314"/>
      <c r="W5" s="314"/>
      <c r="X5" s="314"/>
      <c r="Y5" s="314"/>
      <c r="Z5" s="314"/>
      <c r="AA5" s="314"/>
      <c r="AB5" s="314"/>
      <c r="AC5" s="314"/>
      <c r="AD5" s="314"/>
      <c r="AE5" s="314"/>
      <c r="AF5" s="314"/>
      <c r="AG5" s="314"/>
      <c r="AH5" s="314"/>
      <c r="AI5" s="314"/>
      <c r="AJ5" s="314"/>
      <c r="AK5" s="314"/>
    </row>
    <row r="6" spans="2:44" ht="41.5" customHeight="1">
      <c r="B6" s="272" t="s">
        <v>73</v>
      </c>
      <c r="C6" s="251">
        <v>2</v>
      </c>
      <c r="D6" s="251">
        <v>5</v>
      </c>
      <c r="E6" s="251">
        <v>23</v>
      </c>
      <c r="F6" s="251">
        <v>1</v>
      </c>
      <c r="G6" s="251">
        <v>4</v>
      </c>
      <c r="H6" s="251">
        <v>1</v>
      </c>
      <c r="I6" s="251">
        <v>6</v>
      </c>
      <c r="J6" s="251">
        <v>1</v>
      </c>
      <c r="K6" s="251">
        <v>5</v>
      </c>
      <c r="L6" s="251">
        <v>8</v>
      </c>
      <c r="M6" s="251">
        <v>7</v>
      </c>
      <c r="N6" s="314"/>
      <c r="O6" s="314"/>
      <c r="P6" s="314"/>
      <c r="Q6" s="314"/>
      <c r="R6" s="314"/>
      <c r="S6" s="314"/>
      <c r="T6" s="314"/>
      <c r="U6" s="314"/>
      <c r="V6" s="314"/>
      <c r="W6" s="314"/>
      <c r="X6" s="314"/>
      <c r="Y6" s="314"/>
      <c r="Z6" s="314"/>
      <c r="AA6" s="314"/>
      <c r="AB6" s="314"/>
      <c r="AC6" s="314"/>
      <c r="AD6" s="314"/>
      <c r="AE6" s="314"/>
      <c r="AF6" s="314"/>
      <c r="AG6" s="314"/>
      <c r="AH6" s="314"/>
      <c r="AI6" s="314"/>
      <c r="AJ6" s="314"/>
      <c r="AK6" s="314"/>
    </row>
    <row r="7" spans="2:44" ht="64.5" customHeight="1">
      <c r="B7" s="272" t="s">
        <v>74</v>
      </c>
      <c r="C7" s="251">
        <v>2</v>
      </c>
      <c r="D7" s="251">
        <v>5</v>
      </c>
      <c r="E7" s="251">
        <v>18</v>
      </c>
      <c r="F7" s="251">
        <v>1</v>
      </c>
      <c r="G7" s="251">
        <v>4</v>
      </c>
      <c r="H7" s="251">
        <v>1</v>
      </c>
      <c r="I7" s="251">
        <v>6</v>
      </c>
      <c r="J7" s="251">
        <v>1</v>
      </c>
      <c r="K7" s="251">
        <v>5</v>
      </c>
      <c r="L7" s="251">
        <v>8</v>
      </c>
      <c r="M7" s="251">
        <v>7</v>
      </c>
      <c r="N7" s="314"/>
      <c r="O7" s="314"/>
      <c r="P7" s="314"/>
      <c r="Q7" s="314"/>
      <c r="R7" s="314"/>
      <c r="S7" s="314"/>
      <c r="T7" s="314"/>
      <c r="U7" s="314"/>
      <c r="V7" s="314"/>
      <c r="W7" s="314"/>
      <c r="X7" s="314"/>
      <c r="Y7" s="314"/>
      <c r="Z7" s="314"/>
      <c r="AA7" s="314"/>
      <c r="AB7" s="314"/>
      <c r="AC7" s="314"/>
      <c r="AD7" s="314"/>
      <c r="AE7" s="314"/>
      <c r="AF7" s="314"/>
      <c r="AG7" s="314"/>
      <c r="AH7" s="314"/>
      <c r="AI7" s="314"/>
      <c r="AJ7" s="314"/>
      <c r="AK7" s="314"/>
    </row>
    <row r="8" spans="2:44" ht="62.5" customHeight="1">
      <c r="B8" s="272" t="s">
        <v>75</v>
      </c>
      <c r="C8" s="318">
        <f>C7/C6</f>
        <v>1</v>
      </c>
      <c r="D8" s="318">
        <f t="shared" ref="D8:K8" si="0">D7/D6</f>
        <v>1</v>
      </c>
      <c r="E8" s="318">
        <f t="shared" si="0"/>
        <v>0.78260869565217395</v>
      </c>
      <c r="F8" s="318">
        <f>F7/F6</f>
        <v>1</v>
      </c>
      <c r="G8" s="318">
        <f t="shared" si="0"/>
        <v>1</v>
      </c>
      <c r="H8" s="318">
        <f t="shared" si="0"/>
        <v>1</v>
      </c>
      <c r="I8" s="318">
        <f t="shared" si="0"/>
        <v>1</v>
      </c>
      <c r="J8" s="318">
        <f t="shared" si="0"/>
        <v>1</v>
      </c>
      <c r="K8" s="318">
        <f t="shared" si="0"/>
        <v>1</v>
      </c>
      <c r="L8" s="318">
        <f>L7/L6</f>
        <v>1</v>
      </c>
      <c r="M8" s="318">
        <f>M7/M6</f>
        <v>1</v>
      </c>
      <c r="N8" s="314"/>
      <c r="O8" s="314"/>
      <c r="P8" s="314"/>
      <c r="Q8" s="314"/>
      <c r="R8" s="314"/>
      <c r="S8" s="314"/>
      <c r="T8" s="314"/>
      <c r="U8" s="314"/>
      <c r="V8" s="314"/>
      <c r="W8" s="314"/>
      <c r="X8" s="314"/>
      <c r="Y8" s="314"/>
      <c r="Z8" s="314"/>
      <c r="AA8" s="314"/>
      <c r="AB8" s="314"/>
      <c r="AC8" s="314"/>
      <c r="AD8" s="314"/>
      <c r="AE8" s="314"/>
      <c r="AF8" s="314"/>
      <c r="AG8" s="314"/>
      <c r="AH8" s="314"/>
      <c r="AI8" s="314"/>
      <c r="AJ8" s="314"/>
      <c r="AK8" s="314"/>
    </row>
    <row r="9" spans="2:44" ht="58">
      <c r="B9" s="272" t="s">
        <v>76</v>
      </c>
      <c r="C9" s="920" t="s">
        <v>972</v>
      </c>
      <c r="D9" s="921"/>
      <c r="E9" s="921"/>
      <c r="F9" s="921"/>
      <c r="G9" s="921"/>
      <c r="H9" s="921"/>
      <c r="I9" s="921"/>
      <c r="J9" s="921"/>
      <c r="K9" s="921"/>
      <c r="L9" s="921"/>
      <c r="M9" s="922"/>
      <c r="N9" s="314"/>
      <c r="O9" s="314"/>
      <c r="P9" s="314"/>
      <c r="Q9" s="314"/>
      <c r="R9" s="314"/>
      <c r="S9" s="314"/>
      <c r="T9" s="314"/>
      <c r="U9" s="314"/>
      <c r="V9" s="314"/>
      <c r="W9" s="314"/>
      <c r="X9" s="314"/>
      <c r="Y9" s="314"/>
      <c r="Z9" s="314"/>
      <c r="AA9" s="314"/>
      <c r="AB9" s="314"/>
      <c r="AC9" s="314"/>
      <c r="AD9" s="314"/>
      <c r="AE9" s="314"/>
      <c r="AF9" s="314"/>
      <c r="AG9" s="314"/>
      <c r="AH9" s="314"/>
      <c r="AI9" s="314"/>
      <c r="AJ9" s="314"/>
      <c r="AK9" s="314"/>
    </row>
    <row r="10" spans="2:44">
      <c r="B10" s="314"/>
      <c r="C10" s="314"/>
      <c r="D10" s="314"/>
      <c r="E10" s="314"/>
      <c r="F10" s="314"/>
      <c r="G10" s="314"/>
      <c r="H10" s="314"/>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4"/>
      <c r="AK10" s="314"/>
    </row>
    <row r="11" spans="2:44" ht="38.25" customHeight="1">
      <c r="B11" s="923" t="s">
        <v>330</v>
      </c>
      <c r="C11" s="923"/>
      <c r="D11" s="923"/>
      <c r="E11" s="923"/>
      <c r="F11" s="923"/>
      <c r="G11" s="923"/>
      <c r="H11" s="923"/>
      <c r="I11" s="923"/>
      <c r="J11" s="923"/>
      <c r="K11" s="923"/>
      <c r="L11" s="923"/>
      <c r="M11" s="923"/>
      <c r="N11" s="314"/>
      <c r="O11" s="314"/>
      <c r="P11" s="314"/>
      <c r="Q11" s="314"/>
      <c r="R11" s="314"/>
      <c r="S11" s="314"/>
      <c r="T11" s="314"/>
      <c r="U11" s="314"/>
      <c r="V11" s="314"/>
      <c r="W11" s="314"/>
      <c r="X11" s="314"/>
      <c r="Y11" s="314"/>
      <c r="Z11" s="314"/>
      <c r="AA11" s="314"/>
      <c r="AB11" s="314"/>
      <c r="AC11" s="314"/>
      <c r="AD11" s="314"/>
      <c r="AE11" s="314"/>
      <c r="AF11" s="314"/>
      <c r="AG11" s="314"/>
      <c r="AH11" s="314"/>
      <c r="AI11" s="314"/>
      <c r="AJ11" s="314"/>
      <c r="AK11" s="314"/>
    </row>
    <row r="12" spans="2:44" ht="67.5" customHeight="1">
      <c r="B12" s="319"/>
      <c r="C12" s="316" t="s">
        <v>0</v>
      </c>
      <c r="D12" s="316" t="s">
        <v>1</v>
      </c>
      <c r="E12" s="316" t="s">
        <v>2</v>
      </c>
      <c r="F12" s="316" t="s">
        <v>3</v>
      </c>
      <c r="G12" s="316" t="s">
        <v>314</v>
      </c>
      <c r="H12" s="316" t="s">
        <v>5</v>
      </c>
      <c r="I12" s="316" t="s">
        <v>6</v>
      </c>
      <c r="J12" s="316" t="s">
        <v>8</v>
      </c>
      <c r="K12" s="316" t="s">
        <v>9</v>
      </c>
      <c r="L12" s="316" t="s">
        <v>7</v>
      </c>
      <c r="M12" s="316" t="s">
        <v>112</v>
      </c>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4"/>
      <c r="AK12" s="314"/>
    </row>
    <row r="13" spans="2:44" ht="29">
      <c r="B13" s="272" t="s">
        <v>329</v>
      </c>
      <c r="C13" s="320">
        <v>19</v>
      </c>
      <c r="D13" s="251">
        <v>13</v>
      </c>
      <c r="E13" s="251">
        <v>6</v>
      </c>
      <c r="F13" s="251" t="s">
        <v>177</v>
      </c>
      <c r="G13" s="251">
        <v>11</v>
      </c>
      <c r="H13" s="251">
        <v>10</v>
      </c>
      <c r="I13" s="251">
        <v>10</v>
      </c>
      <c r="J13" s="320">
        <v>22</v>
      </c>
      <c r="K13" s="251">
        <v>7</v>
      </c>
      <c r="L13" s="251">
        <v>9</v>
      </c>
      <c r="M13" s="251">
        <v>5</v>
      </c>
      <c r="N13" s="314"/>
      <c r="O13" s="314"/>
      <c r="P13" s="314"/>
      <c r="Q13" s="314"/>
      <c r="R13" s="314"/>
      <c r="S13" s="314"/>
      <c r="T13" s="314"/>
      <c r="U13" s="314"/>
      <c r="V13" s="314"/>
      <c r="W13" s="314"/>
      <c r="X13" s="314"/>
      <c r="Y13" s="314"/>
      <c r="Z13" s="314"/>
      <c r="AA13" s="314"/>
      <c r="AB13" s="314"/>
      <c r="AC13" s="314"/>
      <c r="AD13" s="314"/>
      <c r="AE13" s="314"/>
      <c r="AF13" s="314"/>
      <c r="AG13" s="314"/>
      <c r="AH13" s="314"/>
      <c r="AI13" s="314"/>
      <c r="AJ13" s="314"/>
      <c r="AK13" s="314"/>
    </row>
    <row r="14" spans="2:44" ht="58">
      <c r="B14" s="272" t="s">
        <v>77</v>
      </c>
      <c r="C14" s="320">
        <v>19</v>
      </c>
      <c r="D14" s="251">
        <v>13</v>
      </c>
      <c r="E14" s="251">
        <v>6</v>
      </c>
      <c r="F14" s="251" t="s">
        <v>177</v>
      </c>
      <c r="G14" s="251">
        <v>11</v>
      </c>
      <c r="H14" s="251">
        <v>10</v>
      </c>
      <c r="I14" s="251">
        <v>10</v>
      </c>
      <c r="J14" s="320">
        <v>22</v>
      </c>
      <c r="K14" s="251">
        <v>7</v>
      </c>
      <c r="L14" s="251">
        <v>9</v>
      </c>
      <c r="M14" s="251">
        <v>5</v>
      </c>
      <c r="N14" s="314"/>
      <c r="O14" s="314"/>
      <c r="P14" s="314"/>
      <c r="Q14" s="314"/>
      <c r="R14" s="314"/>
      <c r="S14" s="314"/>
      <c r="T14" s="314"/>
      <c r="U14" s="314"/>
      <c r="V14" s="314"/>
      <c r="W14" s="314"/>
      <c r="X14" s="314"/>
      <c r="Y14" s="314"/>
      <c r="Z14" s="314"/>
      <c r="AA14" s="314"/>
      <c r="AB14" s="314"/>
      <c r="AC14" s="314"/>
      <c r="AD14" s="314"/>
      <c r="AE14" s="314"/>
      <c r="AF14" s="314"/>
      <c r="AG14" s="314"/>
      <c r="AH14" s="314"/>
      <c r="AI14" s="314"/>
      <c r="AJ14" s="314"/>
      <c r="AK14" s="314"/>
    </row>
    <row r="15" spans="2:44" ht="58">
      <c r="B15" s="321" t="s">
        <v>78</v>
      </c>
      <c r="C15" s="318">
        <f>C14/C13</f>
        <v>1</v>
      </c>
      <c r="D15" s="318">
        <f t="shared" ref="D15:K15" si="1">D14/D13</f>
        <v>1</v>
      </c>
      <c r="E15" s="318">
        <f t="shared" si="1"/>
        <v>1</v>
      </c>
      <c r="F15" s="322" t="s">
        <v>177</v>
      </c>
      <c r="G15" s="318">
        <f t="shared" si="1"/>
        <v>1</v>
      </c>
      <c r="H15" s="318">
        <f t="shared" si="1"/>
        <v>1</v>
      </c>
      <c r="I15" s="318">
        <f t="shared" si="1"/>
        <v>1</v>
      </c>
      <c r="J15" s="318">
        <f t="shared" si="1"/>
        <v>1</v>
      </c>
      <c r="K15" s="318">
        <f t="shared" si="1"/>
        <v>1</v>
      </c>
      <c r="L15" s="323">
        <f>+L13/L14</f>
        <v>1</v>
      </c>
      <c r="M15" s="323">
        <f>+M13/M14</f>
        <v>1</v>
      </c>
      <c r="N15" s="314"/>
      <c r="O15" s="314"/>
      <c r="P15" s="314"/>
      <c r="Q15" s="314"/>
      <c r="R15" s="314"/>
      <c r="S15" s="314"/>
      <c r="T15" s="314"/>
      <c r="U15" s="314"/>
      <c r="V15" s="314"/>
      <c r="W15" s="314"/>
      <c r="X15" s="314"/>
      <c r="Y15" s="314"/>
      <c r="Z15" s="314"/>
      <c r="AA15" s="314"/>
      <c r="AB15" s="314"/>
      <c r="AC15" s="314"/>
      <c r="AD15" s="314"/>
      <c r="AE15" s="314"/>
      <c r="AF15" s="314"/>
      <c r="AG15" s="314"/>
      <c r="AH15" s="314"/>
      <c r="AI15" s="314"/>
      <c r="AJ15" s="314"/>
      <c r="AK15" s="314"/>
    </row>
    <row r="16" spans="2:44">
      <c r="B16" s="272" t="s">
        <v>79</v>
      </c>
      <c r="C16" s="320">
        <v>311</v>
      </c>
      <c r="D16" s="251">
        <v>821</v>
      </c>
      <c r="E16" s="251">
        <v>192</v>
      </c>
      <c r="F16" s="251">
        <v>28</v>
      </c>
      <c r="G16" s="251">
        <v>480</v>
      </c>
      <c r="H16" s="251">
        <v>121</v>
      </c>
      <c r="I16" s="251">
        <v>1626</v>
      </c>
      <c r="J16" s="320">
        <v>404</v>
      </c>
      <c r="K16" s="251">
        <v>351</v>
      </c>
      <c r="L16" s="251">
        <v>315</v>
      </c>
      <c r="M16" s="251">
        <v>265</v>
      </c>
      <c r="N16" s="314"/>
      <c r="O16" s="314"/>
      <c r="P16" s="314"/>
      <c r="Q16" s="314"/>
      <c r="R16" s="314"/>
      <c r="S16" s="314"/>
      <c r="T16" s="314"/>
      <c r="U16" s="314"/>
      <c r="V16" s="314"/>
      <c r="W16" s="314"/>
      <c r="X16" s="314"/>
      <c r="Y16" s="314"/>
      <c r="Z16" s="314"/>
      <c r="AA16" s="314"/>
      <c r="AB16" s="314"/>
      <c r="AC16" s="314"/>
      <c r="AD16" s="314"/>
      <c r="AE16" s="314"/>
      <c r="AF16" s="314"/>
      <c r="AG16" s="314"/>
      <c r="AH16" s="314"/>
      <c r="AI16" s="314"/>
      <c r="AJ16" s="314"/>
      <c r="AK16" s="314"/>
    </row>
    <row r="17" spans="1:37" ht="58">
      <c r="A17" s="44"/>
      <c r="B17" s="272" t="s">
        <v>974</v>
      </c>
      <c r="C17" s="320">
        <v>294</v>
      </c>
      <c r="D17" s="251">
        <v>811</v>
      </c>
      <c r="E17" s="251">
        <v>192</v>
      </c>
      <c r="F17" s="251">
        <v>28</v>
      </c>
      <c r="G17" s="251">
        <v>480</v>
      </c>
      <c r="H17" s="251">
        <v>119</v>
      </c>
      <c r="I17" s="251">
        <v>1572</v>
      </c>
      <c r="J17" s="320">
        <v>404</v>
      </c>
      <c r="K17" s="251">
        <v>351</v>
      </c>
      <c r="L17" s="251">
        <v>315</v>
      </c>
      <c r="M17" s="251">
        <v>265</v>
      </c>
      <c r="N17" s="314"/>
      <c r="O17" s="314"/>
      <c r="P17" s="314"/>
      <c r="Q17" s="314"/>
      <c r="R17" s="314"/>
      <c r="S17" s="314"/>
      <c r="T17" s="314"/>
      <c r="U17" s="314"/>
      <c r="V17" s="314"/>
      <c r="W17" s="314"/>
      <c r="X17" s="314"/>
      <c r="Y17" s="314"/>
      <c r="Z17" s="314"/>
      <c r="AA17" s="314"/>
      <c r="AB17" s="314"/>
      <c r="AC17" s="314"/>
      <c r="AD17" s="314"/>
      <c r="AE17" s="314"/>
      <c r="AF17" s="314"/>
      <c r="AG17" s="314"/>
      <c r="AH17" s="314"/>
      <c r="AI17" s="314"/>
      <c r="AJ17" s="314"/>
      <c r="AK17" s="314"/>
    </row>
    <row r="18" spans="1:37" ht="58">
      <c r="B18" s="321" t="s">
        <v>975</v>
      </c>
      <c r="C18" s="318">
        <f>C17/C16</f>
        <v>0.94533762057877813</v>
      </c>
      <c r="D18" s="318">
        <f t="shared" ref="D18:K18" si="2">D17/D16</f>
        <v>0.98781973203410478</v>
      </c>
      <c r="E18" s="318">
        <f t="shared" si="2"/>
        <v>1</v>
      </c>
      <c r="F18" s="322" t="s">
        <v>177</v>
      </c>
      <c r="G18" s="318">
        <f t="shared" si="2"/>
        <v>1</v>
      </c>
      <c r="H18" s="318">
        <f t="shared" si="2"/>
        <v>0.98347107438016534</v>
      </c>
      <c r="I18" s="318">
        <f t="shared" si="2"/>
        <v>0.96678966789667897</v>
      </c>
      <c r="J18" s="318">
        <f t="shared" si="2"/>
        <v>1</v>
      </c>
      <c r="K18" s="318">
        <f t="shared" si="2"/>
        <v>1</v>
      </c>
      <c r="L18" s="323">
        <f>L16/L17</f>
        <v>1</v>
      </c>
      <c r="M18" s="323">
        <f>+M16/M17</f>
        <v>1</v>
      </c>
      <c r="N18" s="314"/>
      <c r="O18" s="314"/>
      <c r="P18" s="314"/>
      <c r="Q18" s="314"/>
      <c r="R18" s="314"/>
      <c r="S18" s="314"/>
      <c r="T18" s="314"/>
      <c r="U18" s="314"/>
      <c r="V18" s="314"/>
      <c r="W18" s="314"/>
      <c r="X18" s="314"/>
      <c r="Y18" s="314"/>
      <c r="Z18" s="314"/>
      <c r="AA18" s="314"/>
      <c r="AB18" s="314"/>
      <c r="AC18" s="314"/>
      <c r="AD18" s="314"/>
      <c r="AE18" s="314"/>
      <c r="AF18" s="314"/>
      <c r="AG18" s="314"/>
      <c r="AH18" s="314"/>
      <c r="AI18" s="314"/>
      <c r="AJ18" s="314"/>
      <c r="AK18" s="314"/>
    </row>
    <row r="19" spans="1:37" ht="58.5" customHeight="1">
      <c r="B19" s="272" t="s">
        <v>80</v>
      </c>
      <c r="C19" s="320">
        <v>19</v>
      </c>
      <c r="D19" s="251">
        <v>13</v>
      </c>
      <c r="E19" s="251">
        <v>6</v>
      </c>
      <c r="F19" s="251" t="s">
        <v>177</v>
      </c>
      <c r="G19" s="251">
        <v>11</v>
      </c>
      <c r="H19" s="251">
        <v>10</v>
      </c>
      <c r="I19" s="251">
        <v>0</v>
      </c>
      <c r="J19" s="320">
        <v>22</v>
      </c>
      <c r="K19" s="251" t="s">
        <v>1195</v>
      </c>
      <c r="L19" s="251">
        <v>9</v>
      </c>
      <c r="M19" s="251">
        <v>5</v>
      </c>
      <c r="N19" s="314"/>
      <c r="O19" s="314"/>
      <c r="P19" s="314"/>
      <c r="Q19" s="314"/>
      <c r="R19" s="314"/>
      <c r="S19" s="314"/>
      <c r="T19" s="314"/>
      <c r="U19" s="314"/>
      <c r="V19" s="314"/>
      <c r="W19" s="314"/>
      <c r="X19" s="314"/>
      <c r="Y19" s="314"/>
      <c r="Z19" s="314"/>
      <c r="AA19" s="314"/>
      <c r="AB19" s="314"/>
      <c r="AC19" s="314"/>
      <c r="AD19" s="314"/>
      <c r="AE19" s="314"/>
      <c r="AF19" s="314"/>
      <c r="AG19" s="314"/>
      <c r="AH19" s="314"/>
      <c r="AI19" s="314"/>
      <c r="AJ19" s="314"/>
      <c r="AK19" s="314"/>
    </row>
    <row r="20" spans="1:37" ht="43.5">
      <c r="B20" s="321" t="s">
        <v>81</v>
      </c>
      <c r="C20" s="318">
        <f>C19/C13</f>
        <v>1</v>
      </c>
      <c r="D20" s="318">
        <f t="shared" ref="D20:J20" si="3">D19/D13</f>
        <v>1</v>
      </c>
      <c r="E20" s="318">
        <f t="shared" si="3"/>
        <v>1</v>
      </c>
      <c r="F20" s="322" t="s">
        <v>177</v>
      </c>
      <c r="G20" s="318">
        <f t="shared" si="3"/>
        <v>1</v>
      </c>
      <c r="H20" s="318">
        <f t="shared" si="3"/>
        <v>1</v>
      </c>
      <c r="I20" s="318">
        <f t="shared" si="3"/>
        <v>0</v>
      </c>
      <c r="J20" s="318">
        <f t="shared" si="3"/>
        <v>1</v>
      </c>
      <c r="K20" s="318" t="s">
        <v>1195</v>
      </c>
      <c r="L20" s="323">
        <f>+L19/L13</f>
        <v>1</v>
      </c>
      <c r="M20" s="322">
        <v>0</v>
      </c>
      <c r="N20" s="314"/>
      <c r="O20" s="314"/>
      <c r="P20" s="314"/>
      <c r="Q20" s="314"/>
      <c r="R20" s="314"/>
      <c r="S20" s="314"/>
      <c r="T20" s="314"/>
      <c r="U20" s="314"/>
      <c r="V20" s="314"/>
      <c r="W20" s="314"/>
      <c r="X20" s="314"/>
      <c r="Y20" s="314"/>
      <c r="Z20" s="314"/>
      <c r="AA20" s="314"/>
      <c r="AB20" s="314"/>
      <c r="AC20" s="314"/>
      <c r="AD20" s="314"/>
      <c r="AE20" s="314"/>
      <c r="AF20" s="314"/>
      <c r="AG20" s="314"/>
      <c r="AH20" s="314"/>
      <c r="AI20" s="314"/>
      <c r="AJ20" s="314"/>
      <c r="AK20" s="314"/>
    </row>
    <row r="21" spans="1:37" ht="29">
      <c r="A21" s="44"/>
      <c r="B21" s="272" t="s">
        <v>82</v>
      </c>
      <c r="C21" s="320">
        <v>294</v>
      </c>
      <c r="D21" s="251">
        <v>811</v>
      </c>
      <c r="E21" s="251">
        <v>192</v>
      </c>
      <c r="F21" s="251" t="s">
        <v>177</v>
      </c>
      <c r="G21" s="251">
        <v>475</v>
      </c>
      <c r="H21" s="251">
        <v>117</v>
      </c>
      <c r="I21" s="251">
        <v>1572</v>
      </c>
      <c r="J21" s="320">
        <v>404</v>
      </c>
      <c r="K21" s="251" t="s">
        <v>177</v>
      </c>
      <c r="L21" s="251">
        <v>315</v>
      </c>
      <c r="M21" s="324">
        <v>265</v>
      </c>
      <c r="N21" s="314"/>
      <c r="O21" s="314"/>
      <c r="P21" s="314"/>
      <c r="Q21" s="314"/>
      <c r="R21" s="314"/>
      <c r="S21" s="314"/>
      <c r="T21" s="314"/>
      <c r="U21" s="314"/>
      <c r="V21" s="314"/>
      <c r="W21" s="314"/>
      <c r="X21" s="314"/>
      <c r="Y21" s="314"/>
      <c r="Z21" s="314"/>
      <c r="AA21" s="314"/>
      <c r="AB21" s="314"/>
      <c r="AC21" s="314"/>
      <c r="AD21" s="314"/>
      <c r="AE21" s="314"/>
      <c r="AF21" s="314"/>
      <c r="AG21" s="314"/>
      <c r="AH21" s="314"/>
      <c r="AI21" s="314"/>
      <c r="AJ21" s="314"/>
      <c r="AK21" s="314"/>
    </row>
    <row r="22" spans="1:37" ht="29">
      <c r="B22" s="321" t="s">
        <v>83</v>
      </c>
      <c r="C22" s="318">
        <f>C21/C16</f>
        <v>0.94533762057877813</v>
      </c>
      <c r="D22" s="318">
        <f t="shared" ref="D22:J22" si="4">D21/D16</f>
        <v>0.98781973203410478</v>
      </c>
      <c r="E22" s="318">
        <f t="shared" si="4"/>
        <v>1</v>
      </c>
      <c r="F22" s="322" t="s">
        <v>177</v>
      </c>
      <c r="G22" s="318">
        <f t="shared" si="4"/>
        <v>0.98958333333333337</v>
      </c>
      <c r="H22" s="318">
        <f t="shared" si="4"/>
        <v>0.96694214876033058</v>
      </c>
      <c r="I22" s="318">
        <f t="shared" si="4"/>
        <v>0.96678966789667897</v>
      </c>
      <c r="J22" s="318">
        <f t="shared" si="4"/>
        <v>1</v>
      </c>
      <c r="K22" s="318" t="s">
        <v>177</v>
      </c>
      <c r="L22" s="323">
        <f>+L21/L16</f>
        <v>1</v>
      </c>
      <c r="M22" s="322">
        <v>0</v>
      </c>
      <c r="N22" s="314"/>
      <c r="O22" s="314"/>
      <c r="P22" s="314"/>
      <c r="Q22" s="314"/>
      <c r="R22" s="314"/>
      <c r="S22" s="314"/>
      <c r="T22" s="314"/>
      <c r="U22" s="314"/>
      <c r="V22" s="314"/>
      <c r="W22" s="314"/>
      <c r="X22" s="314"/>
      <c r="Y22" s="314"/>
      <c r="Z22" s="314"/>
      <c r="AA22" s="314"/>
      <c r="AB22" s="314"/>
      <c r="AC22" s="314"/>
      <c r="AD22" s="314"/>
      <c r="AE22" s="314"/>
      <c r="AF22" s="314"/>
      <c r="AG22" s="314"/>
      <c r="AH22" s="314"/>
      <c r="AI22" s="314"/>
      <c r="AJ22" s="314"/>
      <c r="AK22" s="314"/>
    </row>
    <row r="23" spans="1:37" ht="60" customHeight="1">
      <c r="B23" s="314" t="s">
        <v>973</v>
      </c>
      <c r="C23" s="325"/>
      <c r="D23" s="325"/>
      <c r="E23" s="325"/>
      <c r="F23" s="325"/>
      <c r="G23" s="325"/>
      <c r="H23" s="325"/>
      <c r="I23" s="325"/>
      <c r="J23" s="325"/>
      <c r="K23" s="325"/>
      <c r="L23" s="325"/>
      <c r="M23" s="325"/>
      <c r="N23" s="314"/>
      <c r="O23" s="314"/>
      <c r="P23" s="314"/>
      <c r="Q23" s="314"/>
      <c r="R23" s="314"/>
      <c r="S23" s="314"/>
      <c r="T23" s="314"/>
      <c r="U23" s="314"/>
      <c r="V23" s="314"/>
      <c r="W23" s="314"/>
      <c r="X23" s="314"/>
      <c r="Y23" s="314"/>
      <c r="Z23" s="314"/>
      <c r="AA23" s="314"/>
      <c r="AB23" s="314"/>
      <c r="AC23" s="314"/>
      <c r="AD23" s="314"/>
      <c r="AE23" s="314"/>
      <c r="AF23" s="314"/>
      <c r="AG23" s="314"/>
      <c r="AH23" s="314"/>
      <c r="AI23" s="314"/>
      <c r="AJ23" s="314"/>
      <c r="AK23" s="314"/>
    </row>
    <row r="24" spans="1:37" ht="43" customHeight="1">
      <c r="B24" s="314"/>
      <c r="C24" s="326"/>
      <c r="D24" s="257"/>
      <c r="E24" s="257"/>
      <c r="F24" s="257"/>
      <c r="G24" s="257"/>
      <c r="H24" s="257"/>
      <c r="I24" s="257"/>
      <c r="J24" s="326"/>
      <c r="K24" s="257"/>
      <c r="L24" s="314"/>
      <c r="M24" s="314"/>
      <c r="N24" s="314"/>
      <c r="O24" s="314"/>
      <c r="P24" s="314"/>
      <c r="Q24" s="314"/>
      <c r="R24" s="314"/>
      <c r="S24" s="314"/>
      <c r="T24" s="314"/>
      <c r="U24" s="314"/>
      <c r="V24" s="314"/>
      <c r="W24" s="314"/>
      <c r="X24" s="314"/>
      <c r="Y24" s="314"/>
      <c r="Z24" s="314"/>
      <c r="AA24" s="314"/>
      <c r="AB24" s="314"/>
      <c r="AC24" s="314"/>
      <c r="AD24" s="314"/>
      <c r="AE24" s="314"/>
      <c r="AF24" s="314"/>
      <c r="AG24" s="314"/>
      <c r="AH24" s="314"/>
      <c r="AI24" s="314"/>
      <c r="AJ24" s="314"/>
      <c r="AK24" s="314"/>
    </row>
    <row r="25" spans="1:37" ht="57.75" customHeight="1">
      <c r="B25" s="312" t="s">
        <v>250</v>
      </c>
      <c r="C25" s="312"/>
      <c r="D25" s="312"/>
      <c r="E25" s="312"/>
      <c r="F25" s="312"/>
      <c r="G25" s="312"/>
      <c r="H25" s="312"/>
      <c r="I25" s="312"/>
      <c r="J25" s="312"/>
      <c r="K25" s="312"/>
      <c r="L25" s="312"/>
      <c r="M25" s="312"/>
      <c r="N25" s="314"/>
      <c r="O25" s="314"/>
      <c r="P25" s="314"/>
      <c r="Q25" s="314"/>
      <c r="R25" s="314"/>
      <c r="S25" s="314"/>
      <c r="T25" s="314"/>
      <c r="U25" s="314"/>
      <c r="V25" s="314"/>
      <c r="W25" s="314"/>
      <c r="X25" s="314"/>
      <c r="Y25" s="314"/>
      <c r="Z25" s="314"/>
      <c r="AA25" s="314"/>
      <c r="AB25" s="314"/>
      <c r="AC25" s="314"/>
      <c r="AD25" s="314"/>
      <c r="AE25" s="314"/>
      <c r="AF25" s="314"/>
      <c r="AG25" s="314"/>
      <c r="AH25" s="314"/>
      <c r="AI25" s="314"/>
      <c r="AJ25" s="314"/>
      <c r="AK25" s="314"/>
    </row>
    <row r="26" spans="1:37" ht="28.5" customHeight="1">
      <c r="B26" s="327"/>
      <c r="C26" s="317" t="s">
        <v>0</v>
      </c>
      <c r="D26" s="317" t="s">
        <v>1</v>
      </c>
      <c r="E26" s="317" t="s">
        <v>2</v>
      </c>
      <c r="F26" s="317" t="s">
        <v>3</v>
      </c>
      <c r="G26" s="317" t="s">
        <v>22</v>
      </c>
      <c r="H26" s="317" t="s">
        <v>5</v>
      </c>
      <c r="I26" s="317" t="s">
        <v>6</v>
      </c>
      <c r="J26" s="317" t="s">
        <v>8</v>
      </c>
      <c r="K26" s="317" t="s">
        <v>9</v>
      </c>
      <c r="L26" s="317" t="s">
        <v>7</v>
      </c>
      <c r="M26" s="316" t="s">
        <v>112</v>
      </c>
      <c r="N26" s="314"/>
      <c r="O26" s="314"/>
      <c r="P26" s="314"/>
      <c r="Q26" s="314"/>
      <c r="R26" s="314"/>
      <c r="S26" s="314"/>
      <c r="T26" s="314"/>
      <c r="U26" s="314"/>
      <c r="V26" s="314"/>
      <c r="W26" s="314"/>
      <c r="X26" s="314"/>
      <c r="Y26" s="314"/>
      <c r="Z26" s="314"/>
      <c r="AA26" s="314"/>
      <c r="AB26" s="314"/>
      <c r="AC26" s="314"/>
      <c r="AD26" s="314"/>
      <c r="AE26" s="314"/>
      <c r="AF26" s="314"/>
      <c r="AG26" s="314"/>
      <c r="AH26" s="314"/>
      <c r="AI26" s="314"/>
      <c r="AJ26" s="314"/>
      <c r="AK26" s="314"/>
    </row>
    <row r="27" spans="1:37" ht="41.5" customHeight="1">
      <c r="A27" s="44"/>
      <c r="B27" s="272" t="s">
        <v>84</v>
      </c>
      <c r="C27" s="320">
        <v>245</v>
      </c>
      <c r="D27" s="251">
        <v>722</v>
      </c>
      <c r="E27" s="251" t="s">
        <v>1193</v>
      </c>
      <c r="F27" s="251" t="s">
        <v>177</v>
      </c>
      <c r="G27" s="251">
        <v>50</v>
      </c>
      <c r="H27" s="251">
        <v>60</v>
      </c>
      <c r="I27" s="251">
        <v>1122</v>
      </c>
      <c r="J27" s="320">
        <v>289</v>
      </c>
      <c r="K27" s="251" t="s">
        <v>177</v>
      </c>
      <c r="L27" s="251">
        <v>510</v>
      </c>
      <c r="M27" s="251">
        <v>819</v>
      </c>
      <c r="N27" s="314"/>
      <c r="O27" s="314"/>
      <c r="P27" s="314"/>
      <c r="Q27" s="314"/>
      <c r="R27" s="314"/>
      <c r="S27" s="314"/>
      <c r="T27" s="314"/>
      <c r="U27" s="314"/>
      <c r="V27" s="314"/>
      <c r="W27" s="314"/>
      <c r="X27" s="314"/>
      <c r="Y27" s="314"/>
      <c r="Z27" s="314"/>
      <c r="AA27" s="314"/>
      <c r="AB27" s="314"/>
      <c r="AC27" s="314"/>
      <c r="AD27" s="314"/>
      <c r="AE27" s="314"/>
      <c r="AF27" s="314"/>
      <c r="AG27" s="314"/>
      <c r="AH27" s="314"/>
      <c r="AI27" s="314"/>
      <c r="AJ27" s="314"/>
      <c r="AK27" s="314"/>
    </row>
    <row r="28" spans="1:37" ht="91.5" customHeight="1">
      <c r="A28" s="44"/>
      <c r="B28" s="272" t="s">
        <v>85</v>
      </c>
      <c r="C28" s="320">
        <v>245</v>
      </c>
      <c r="D28" s="251">
        <v>722</v>
      </c>
      <c r="E28" s="251">
        <v>0</v>
      </c>
      <c r="F28" s="251" t="s">
        <v>177</v>
      </c>
      <c r="G28" s="251">
        <v>50</v>
      </c>
      <c r="H28" s="251">
        <v>40</v>
      </c>
      <c r="I28" s="251">
        <v>1122</v>
      </c>
      <c r="J28" s="320">
        <v>11</v>
      </c>
      <c r="K28" s="251" t="s">
        <v>177</v>
      </c>
      <c r="L28" s="251">
        <v>510</v>
      </c>
      <c r="M28" s="251">
        <v>819</v>
      </c>
      <c r="N28" s="314"/>
      <c r="O28" s="314"/>
      <c r="P28" s="314"/>
      <c r="Q28" s="314"/>
      <c r="R28" s="314"/>
      <c r="S28" s="314"/>
      <c r="T28" s="314"/>
      <c r="U28" s="314"/>
      <c r="V28" s="314"/>
      <c r="W28" s="314"/>
      <c r="X28" s="314"/>
      <c r="Y28" s="314"/>
      <c r="Z28" s="314"/>
      <c r="AA28" s="314"/>
      <c r="AB28" s="314"/>
      <c r="AC28" s="314"/>
      <c r="AD28" s="314"/>
      <c r="AE28" s="314"/>
      <c r="AF28" s="314"/>
      <c r="AG28" s="314"/>
      <c r="AH28" s="314"/>
      <c r="AI28" s="314"/>
      <c r="AJ28" s="314"/>
      <c r="AK28" s="314"/>
    </row>
    <row r="29" spans="1:37" ht="58">
      <c r="B29" s="321" t="s">
        <v>86</v>
      </c>
      <c r="C29" s="318">
        <f>C28/C27</f>
        <v>1</v>
      </c>
      <c r="D29" s="318">
        <f t="shared" ref="D29:J29" si="5">D28/D27</f>
        <v>1</v>
      </c>
      <c r="E29" s="318" t="s">
        <v>1205</v>
      </c>
      <c r="F29" s="322" t="s">
        <v>177</v>
      </c>
      <c r="G29" s="318">
        <f t="shared" si="5"/>
        <v>1</v>
      </c>
      <c r="H29" s="318">
        <f>+H28/H27</f>
        <v>0.66666666666666663</v>
      </c>
      <c r="I29" s="318">
        <f t="shared" si="5"/>
        <v>1</v>
      </c>
      <c r="J29" s="318">
        <f t="shared" si="5"/>
        <v>3.8062283737024222E-2</v>
      </c>
      <c r="K29" s="322" t="s">
        <v>177</v>
      </c>
      <c r="L29" s="328">
        <f>L28/L27</f>
        <v>1</v>
      </c>
      <c r="M29" s="329">
        <f>M27/M28</f>
        <v>1</v>
      </c>
      <c r="N29" s="314"/>
      <c r="O29" s="314"/>
      <c r="P29" s="314"/>
      <c r="Q29" s="314"/>
      <c r="R29" s="314"/>
      <c r="S29" s="314"/>
      <c r="T29" s="314"/>
      <c r="U29" s="314"/>
      <c r="V29" s="314"/>
      <c r="W29" s="314"/>
      <c r="X29" s="314"/>
      <c r="Y29" s="314"/>
      <c r="Z29" s="314"/>
      <c r="AA29" s="314"/>
      <c r="AB29" s="314"/>
      <c r="AC29" s="314"/>
      <c r="AD29" s="314"/>
      <c r="AE29" s="314"/>
      <c r="AF29" s="314"/>
      <c r="AG29" s="314"/>
      <c r="AH29" s="314"/>
      <c r="AI29" s="314"/>
      <c r="AJ29" s="314"/>
      <c r="AK29" s="314"/>
    </row>
    <row r="30" spans="1:37" ht="57.65" customHeight="1">
      <c r="A30" s="44"/>
      <c r="B30" s="272" t="s">
        <v>87</v>
      </c>
      <c r="C30" s="320">
        <v>80</v>
      </c>
      <c r="D30" s="251">
        <v>722</v>
      </c>
      <c r="E30" s="251">
        <v>0</v>
      </c>
      <c r="F30" s="251" t="s">
        <v>177</v>
      </c>
      <c r="G30" s="251">
        <v>50</v>
      </c>
      <c r="H30" s="251">
        <v>40</v>
      </c>
      <c r="I30" s="251">
        <v>0</v>
      </c>
      <c r="J30" s="320">
        <v>11</v>
      </c>
      <c r="K30" s="251" t="s">
        <v>177</v>
      </c>
      <c r="L30" s="251">
        <v>510</v>
      </c>
      <c r="M30" s="251">
        <v>819</v>
      </c>
      <c r="N30" s="314"/>
      <c r="O30" s="314"/>
      <c r="P30" s="314"/>
      <c r="Q30" s="314"/>
      <c r="R30" s="314"/>
      <c r="S30" s="314"/>
      <c r="T30" s="314"/>
      <c r="U30" s="314"/>
      <c r="V30" s="314"/>
      <c r="W30" s="314"/>
      <c r="X30" s="314"/>
      <c r="Y30" s="314"/>
      <c r="Z30" s="314"/>
      <c r="AA30" s="314"/>
      <c r="AB30" s="314"/>
      <c r="AC30" s="314"/>
      <c r="AD30" s="314"/>
      <c r="AE30" s="314"/>
      <c r="AF30" s="314"/>
      <c r="AG30" s="314"/>
      <c r="AH30" s="314"/>
      <c r="AI30" s="314"/>
      <c r="AJ30" s="314"/>
      <c r="AK30" s="314"/>
    </row>
    <row r="31" spans="1:37" ht="29">
      <c r="B31" s="321" t="s">
        <v>88</v>
      </c>
      <c r="C31" s="318">
        <f>C30/C27</f>
        <v>0.32653061224489793</v>
      </c>
      <c r="D31" s="318">
        <f t="shared" ref="D31:J31" si="6">D30/D27</f>
        <v>1</v>
      </c>
      <c r="E31" s="318" t="e">
        <f t="shared" si="6"/>
        <v>#VALUE!</v>
      </c>
      <c r="F31" s="322" t="s">
        <v>177</v>
      </c>
      <c r="G31" s="318">
        <f t="shared" si="6"/>
        <v>1</v>
      </c>
      <c r="H31" s="330">
        <f>H30/H27</f>
        <v>0.66666666666666663</v>
      </c>
      <c r="I31" s="318">
        <f t="shared" si="6"/>
        <v>0</v>
      </c>
      <c r="J31" s="318">
        <f t="shared" si="6"/>
        <v>3.8062283737024222E-2</v>
      </c>
      <c r="K31" s="322" t="s">
        <v>177</v>
      </c>
      <c r="L31" s="328">
        <f>L30/L27</f>
        <v>1</v>
      </c>
      <c r="M31" s="329">
        <f>M30/M27</f>
        <v>1</v>
      </c>
      <c r="N31" s="314"/>
      <c r="O31" s="314"/>
      <c r="P31" s="314"/>
      <c r="Q31" s="314"/>
      <c r="R31" s="314"/>
      <c r="S31" s="314"/>
      <c r="T31" s="314"/>
      <c r="U31" s="314"/>
      <c r="V31" s="314"/>
      <c r="W31" s="314"/>
      <c r="X31" s="314"/>
      <c r="Y31" s="314"/>
      <c r="Z31" s="314"/>
      <c r="AA31" s="314"/>
      <c r="AB31" s="314"/>
      <c r="AC31" s="314"/>
      <c r="AD31" s="314"/>
      <c r="AE31" s="314"/>
      <c r="AF31" s="314"/>
      <c r="AG31" s="314"/>
      <c r="AH31" s="314"/>
      <c r="AI31" s="314"/>
      <c r="AJ31" s="314"/>
      <c r="AK31" s="314"/>
    </row>
    <row r="32" spans="1:37">
      <c r="B32" s="314"/>
      <c r="C32" s="325"/>
      <c r="D32" s="325"/>
      <c r="E32" s="325"/>
      <c r="F32" s="325"/>
      <c r="G32" s="325"/>
      <c r="H32" s="331"/>
      <c r="I32" s="325"/>
      <c r="J32" s="325"/>
      <c r="K32" s="325"/>
      <c r="L32" s="325"/>
      <c r="M32" s="325"/>
      <c r="N32" s="314"/>
      <c r="O32" s="314"/>
      <c r="P32" s="314"/>
      <c r="Q32" s="314"/>
      <c r="R32" s="314"/>
      <c r="S32" s="314"/>
      <c r="T32" s="314"/>
      <c r="U32" s="314"/>
      <c r="V32" s="314"/>
      <c r="W32" s="314"/>
      <c r="X32" s="314"/>
      <c r="Y32" s="314"/>
      <c r="Z32" s="314"/>
      <c r="AA32" s="314"/>
      <c r="AB32" s="314"/>
      <c r="AC32" s="314"/>
      <c r="AD32" s="314"/>
      <c r="AE32" s="314"/>
      <c r="AF32" s="314"/>
      <c r="AG32" s="314"/>
      <c r="AH32" s="314"/>
      <c r="AI32" s="314"/>
      <c r="AJ32" s="314"/>
      <c r="AK32" s="314"/>
    </row>
    <row r="33" spans="2:37" ht="29.15" customHeight="1">
      <c r="B33" s="924" t="s">
        <v>243</v>
      </c>
      <c r="C33" s="838"/>
      <c r="D33" s="838"/>
      <c r="E33" s="838"/>
      <c r="F33" s="838"/>
      <c r="G33" s="838"/>
      <c r="H33" s="838"/>
      <c r="I33" s="838"/>
      <c r="J33" s="838"/>
      <c r="K33" s="838"/>
      <c r="L33" s="838"/>
      <c r="M33" s="838"/>
      <c r="N33" s="838"/>
      <c r="O33" s="838"/>
      <c r="P33" s="838"/>
      <c r="Q33" s="838"/>
      <c r="R33" s="838"/>
      <c r="S33" s="838"/>
      <c r="T33" s="838"/>
      <c r="U33" s="838"/>
      <c r="V33" s="838"/>
      <c r="W33" s="838"/>
      <c r="X33" s="838"/>
      <c r="Y33" s="838"/>
      <c r="Z33" s="838"/>
      <c r="AA33" s="838"/>
      <c r="AB33" s="838"/>
      <c r="AC33" s="838"/>
      <c r="AD33" s="838"/>
      <c r="AE33" s="838"/>
      <c r="AF33" s="838"/>
      <c r="AG33" s="838"/>
      <c r="AH33" s="838"/>
      <c r="AI33" s="925"/>
      <c r="AJ33" s="314"/>
      <c r="AK33" s="314"/>
    </row>
    <row r="34" spans="2:37">
      <c r="B34" s="926"/>
      <c r="C34" s="918" t="s">
        <v>0</v>
      </c>
      <c r="D34" s="918"/>
      <c r="E34" s="918"/>
      <c r="F34" s="918" t="s">
        <v>1</v>
      </c>
      <c r="G34" s="918"/>
      <c r="H34" s="918"/>
      <c r="I34" s="918" t="s">
        <v>2</v>
      </c>
      <c r="J34" s="918"/>
      <c r="K34" s="918"/>
      <c r="L34" s="918" t="s">
        <v>3</v>
      </c>
      <c r="M34" s="918"/>
      <c r="N34" s="918"/>
      <c r="O34" s="918" t="s">
        <v>22</v>
      </c>
      <c r="P34" s="918"/>
      <c r="Q34" s="918"/>
      <c r="R34" s="918" t="s">
        <v>5</v>
      </c>
      <c r="S34" s="918"/>
      <c r="T34" s="918"/>
      <c r="U34" s="918" t="s">
        <v>6</v>
      </c>
      <c r="V34" s="918"/>
      <c r="W34" s="918"/>
      <c r="X34" s="918" t="s">
        <v>8</v>
      </c>
      <c r="Y34" s="918"/>
      <c r="Z34" s="918"/>
      <c r="AA34" s="918" t="s">
        <v>9</v>
      </c>
      <c r="AB34" s="918"/>
      <c r="AC34" s="918"/>
      <c r="AD34" s="918" t="s">
        <v>25</v>
      </c>
      <c r="AE34" s="918"/>
      <c r="AF34" s="918"/>
      <c r="AG34" s="918" t="s">
        <v>112</v>
      </c>
      <c r="AH34" s="918"/>
      <c r="AI34" s="918"/>
      <c r="AJ34" s="314"/>
      <c r="AK34" s="314"/>
    </row>
    <row r="35" spans="2:37">
      <c r="B35" s="926"/>
      <c r="C35" s="316">
        <v>2025</v>
      </c>
      <c r="D35" s="316">
        <v>2024</v>
      </c>
      <c r="E35" s="316">
        <v>2023</v>
      </c>
      <c r="F35" s="316">
        <v>2025</v>
      </c>
      <c r="G35" s="316">
        <v>2024</v>
      </c>
      <c r="H35" s="316">
        <v>2023</v>
      </c>
      <c r="I35" s="316">
        <v>2025</v>
      </c>
      <c r="J35" s="316">
        <v>2024</v>
      </c>
      <c r="K35" s="316">
        <v>2023</v>
      </c>
      <c r="L35" s="316">
        <v>2025</v>
      </c>
      <c r="M35" s="316">
        <v>2024</v>
      </c>
      <c r="N35" s="316">
        <v>2023</v>
      </c>
      <c r="O35" s="316">
        <v>2025</v>
      </c>
      <c r="P35" s="316">
        <v>2024</v>
      </c>
      <c r="Q35" s="316">
        <v>2023</v>
      </c>
      <c r="R35" s="316">
        <v>2025</v>
      </c>
      <c r="S35" s="316">
        <v>2024</v>
      </c>
      <c r="T35" s="316">
        <v>2023</v>
      </c>
      <c r="U35" s="316">
        <v>2025</v>
      </c>
      <c r="V35" s="316">
        <v>2024</v>
      </c>
      <c r="W35" s="316">
        <v>2023</v>
      </c>
      <c r="X35" s="316">
        <v>2025</v>
      </c>
      <c r="Y35" s="316">
        <v>2024</v>
      </c>
      <c r="Z35" s="316">
        <v>2023</v>
      </c>
      <c r="AA35" s="316">
        <v>2025</v>
      </c>
      <c r="AB35" s="316">
        <v>2024</v>
      </c>
      <c r="AC35" s="316">
        <v>2023</v>
      </c>
      <c r="AD35" s="316">
        <v>2025</v>
      </c>
      <c r="AE35" s="316">
        <v>2024</v>
      </c>
      <c r="AF35" s="316">
        <v>2023</v>
      </c>
      <c r="AG35" s="316">
        <v>2025</v>
      </c>
      <c r="AH35" s="316">
        <v>2024</v>
      </c>
      <c r="AI35" s="316">
        <v>2023</v>
      </c>
      <c r="AJ35" s="314"/>
      <c r="AK35" s="314"/>
    </row>
    <row r="36" spans="2:37" ht="29">
      <c r="B36" s="272" t="s">
        <v>89</v>
      </c>
      <c r="C36" s="251">
        <v>0</v>
      </c>
      <c r="D36" s="251">
        <v>0</v>
      </c>
      <c r="E36" s="251">
        <v>0</v>
      </c>
      <c r="F36" s="251">
        <v>0</v>
      </c>
      <c r="G36" s="251">
        <v>0</v>
      </c>
      <c r="H36" s="251">
        <v>0</v>
      </c>
      <c r="I36" s="251">
        <v>0</v>
      </c>
      <c r="J36" s="251">
        <v>0</v>
      </c>
      <c r="K36" s="251">
        <v>0</v>
      </c>
      <c r="L36" s="251">
        <v>0</v>
      </c>
      <c r="M36" s="251">
        <v>0</v>
      </c>
      <c r="N36" s="251">
        <v>0</v>
      </c>
      <c r="O36" s="251">
        <v>0</v>
      </c>
      <c r="P36" s="251">
        <v>0</v>
      </c>
      <c r="Q36" s="251">
        <v>0</v>
      </c>
      <c r="R36" s="251">
        <v>0</v>
      </c>
      <c r="S36" s="251">
        <v>0</v>
      </c>
      <c r="T36" s="251">
        <v>0</v>
      </c>
      <c r="U36" s="251">
        <v>0</v>
      </c>
      <c r="V36" s="251">
        <v>0</v>
      </c>
      <c r="W36" s="251">
        <v>0</v>
      </c>
      <c r="X36" s="251">
        <v>0</v>
      </c>
      <c r="Y36" s="251">
        <v>0</v>
      </c>
      <c r="Z36" s="251">
        <v>0</v>
      </c>
      <c r="AA36" s="251">
        <v>0</v>
      </c>
      <c r="AB36" s="251">
        <v>0</v>
      </c>
      <c r="AC36" s="251">
        <v>0</v>
      </c>
      <c r="AD36" s="251">
        <v>0</v>
      </c>
      <c r="AE36" s="251">
        <v>0</v>
      </c>
      <c r="AF36" s="251">
        <v>0</v>
      </c>
      <c r="AG36" s="251">
        <v>0</v>
      </c>
      <c r="AH36" s="251">
        <v>0</v>
      </c>
      <c r="AI36" s="251">
        <v>0</v>
      </c>
      <c r="AJ36" s="314"/>
      <c r="AK36" s="314"/>
    </row>
    <row r="37" spans="2:37">
      <c r="B37" s="314"/>
      <c r="C37" s="257"/>
      <c r="D37" s="257"/>
      <c r="E37" s="257"/>
      <c r="F37" s="257"/>
      <c r="G37" s="257"/>
      <c r="H37" s="257"/>
      <c r="I37" s="257"/>
      <c r="J37" s="257"/>
      <c r="K37" s="257"/>
      <c r="L37" s="257"/>
      <c r="M37" s="257"/>
      <c r="N37" s="257"/>
      <c r="O37" s="257"/>
      <c r="P37" s="257"/>
      <c r="Q37" s="257"/>
      <c r="R37" s="257"/>
      <c r="S37" s="257"/>
      <c r="T37" s="257"/>
      <c r="U37" s="257"/>
      <c r="V37" s="257"/>
      <c r="W37" s="257"/>
      <c r="X37" s="257"/>
      <c r="Y37" s="257"/>
      <c r="Z37" s="257"/>
      <c r="AA37" s="257"/>
      <c r="AB37" s="257"/>
      <c r="AC37" s="257"/>
      <c r="AD37" s="257"/>
      <c r="AE37" s="257"/>
      <c r="AF37" s="257"/>
      <c r="AG37" s="257"/>
      <c r="AH37" s="257"/>
      <c r="AI37" s="257"/>
      <c r="AJ37" s="314"/>
      <c r="AK37" s="314"/>
    </row>
    <row r="38" spans="2:37" ht="30" customHeight="1">
      <c r="B38" s="919" t="s">
        <v>373</v>
      </c>
      <c r="C38" s="919"/>
      <c r="D38" s="919"/>
      <c r="E38" s="919"/>
      <c r="F38" s="919"/>
      <c r="G38" s="919"/>
      <c r="H38" s="919"/>
      <c r="I38" s="919"/>
      <c r="J38" s="919"/>
      <c r="K38" s="919"/>
      <c r="L38" s="919"/>
      <c r="M38" s="919"/>
      <c r="N38" s="257"/>
      <c r="O38" s="257"/>
      <c r="P38" s="257"/>
      <c r="Q38" s="257"/>
      <c r="R38" s="257"/>
      <c r="S38" s="257"/>
      <c r="T38" s="257"/>
      <c r="U38" s="257"/>
      <c r="V38" s="257"/>
      <c r="W38" s="257"/>
      <c r="X38" s="257"/>
      <c r="Y38" s="257"/>
      <c r="Z38" s="257"/>
      <c r="AA38" s="257"/>
      <c r="AB38" s="257"/>
      <c r="AC38" s="257"/>
      <c r="AD38" s="257"/>
      <c r="AE38" s="257"/>
      <c r="AF38" s="257"/>
      <c r="AG38" s="257"/>
      <c r="AH38" s="257"/>
      <c r="AI38" s="257"/>
      <c r="AJ38" s="314"/>
      <c r="AK38" s="314"/>
    </row>
    <row r="39" spans="2:37">
      <c r="B39" s="332"/>
      <c r="C39" s="316" t="s">
        <v>0</v>
      </c>
      <c r="D39" s="316" t="s">
        <v>1</v>
      </c>
      <c r="E39" s="316" t="s">
        <v>2</v>
      </c>
      <c r="F39" s="316" t="s">
        <v>3</v>
      </c>
      <c r="G39" s="316" t="s">
        <v>22</v>
      </c>
      <c r="H39" s="316" t="s">
        <v>5</v>
      </c>
      <c r="I39" s="316" t="s">
        <v>6</v>
      </c>
      <c r="J39" s="316" t="s">
        <v>8</v>
      </c>
      <c r="K39" s="316" t="s">
        <v>9</v>
      </c>
      <c r="L39" s="316" t="s">
        <v>7</v>
      </c>
      <c r="M39" s="316" t="s">
        <v>114</v>
      </c>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314"/>
      <c r="AK39" s="314"/>
    </row>
    <row r="40" spans="2:37" ht="29">
      <c r="B40" s="272" t="s">
        <v>370</v>
      </c>
      <c r="C40" s="251">
        <v>0</v>
      </c>
      <c r="D40" s="251">
        <v>0</v>
      </c>
      <c r="E40" s="251">
        <v>0</v>
      </c>
      <c r="F40" s="251">
        <v>0</v>
      </c>
      <c r="G40" s="251">
        <v>0</v>
      </c>
      <c r="H40" s="251">
        <v>0</v>
      </c>
      <c r="I40" s="251">
        <v>0</v>
      </c>
      <c r="J40" s="251">
        <v>0</v>
      </c>
      <c r="K40" s="251">
        <v>0</v>
      </c>
      <c r="L40" s="251">
        <v>0</v>
      </c>
      <c r="M40" s="251">
        <v>0</v>
      </c>
      <c r="N40" s="257"/>
      <c r="O40" s="257"/>
      <c r="P40" s="257"/>
      <c r="Q40" s="257"/>
      <c r="R40" s="257"/>
      <c r="S40" s="257"/>
      <c r="T40" s="257"/>
      <c r="U40" s="257"/>
      <c r="V40" s="257"/>
      <c r="W40" s="257"/>
      <c r="X40" s="257"/>
      <c r="Y40" s="257"/>
      <c r="Z40" s="257"/>
      <c r="AA40" s="257"/>
      <c r="AB40" s="257"/>
      <c r="AC40" s="257"/>
      <c r="AD40" s="257"/>
      <c r="AE40" s="257"/>
      <c r="AF40" s="257"/>
      <c r="AG40" s="257"/>
      <c r="AH40" s="257"/>
      <c r="AI40" s="257"/>
      <c r="AJ40" s="314"/>
      <c r="AK40" s="314"/>
    </row>
    <row r="41" spans="2:37" ht="29">
      <c r="B41" s="272" t="s">
        <v>371</v>
      </c>
      <c r="C41" s="251">
        <v>0</v>
      </c>
      <c r="D41" s="251">
        <v>0</v>
      </c>
      <c r="E41" s="251">
        <v>0</v>
      </c>
      <c r="F41" s="251">
        <v>0</v>
      </c>
      <c r="G41" s="251">
        <v>0</v>
      </c>
      <c r="H41" s="251">
        <v>0</v>
      </c>
      <c r="I41" s="251">
        <v>0</v>
      </c>
      <c r="J41" s="251">
        <v>0</v>
      </c>
      <c r="K41" s="251">
        <v>0</v>
      </c>
      <c r="L41" s="251">
        <v>0</v>
      </c>
      <c r="M41" s="251">
        <v>0</v>
      </c>
      <c r="N41" s="257"/>
      <c r="O41" s="257"/>
      <c r="P41" s="257"/>
      <c r="Q41" s="257"/>
      <c r="R41" s="257"/>
      <c r="S41" s="257"/>
      <c r="T41" s="257"/>
      <c r="U41" s="257"/>
      <c r="V41" s="257"/>
      <c r="W41" s="257"/>
      <c r="X41" s="257"/>
      <c r="Y41" s="333"/>
      <c r="Z41" s="333"/>
      <c r="AA41" s="257"/>
      <c r="AB41" s="333"/>
      <c r="AC41" s="333"/>
      <c r="AD41" s="257"/>
      <c r="AE41" s="333"/>
      <c r="AF41" s="333"/>
      <c r="AG41" s="257"/>
      <c r="AH41" s="257"/>
      <c r="AI41" s="257"/>
      <c r="AJ41" s="314"/>
      <c r="AK41" s="314"/>
    </row>
    <row r="42" spans="2:37" ht="29">
      <c r="B42" s="272" t="s">
        <v>372</v>
      </c>
      <c r="C42" s="251">
        <v>0</v>
      </c>
      <c r="D42" s="251">
        <v>0</v>
      </c>
      <c r="E42" s="251">
        <v>0</v>
      </c>
      <c r="F42" s="251">
        <v>0</v>
      </c>
      <c r="G42" s="251">
        <v>0</v>
      </c>
      <c r="H42" s="251">
        <v>0</v>
      </c>
      <c r="I42" s="251">
        <v>0</v>
      </c>
      <c r="J42" s="251">
        <v>0</v>
      </c>
      <c r="K42" s="251">
        <v>0</v>
      </c>
      <c r="L42" s="251">
        <v>0</v>
      </c>
      <c r="M42" s="251">
        <v>0</v>
      </c>
      <c r="N42" s="257"/>
      <c r="O42" s="257"/>
      <c r="P42" s="257"/>
      <c r="Q42" s="257"/>
      <c r="R42" s="257"/>
      <c r="S42" s="257"/>
      <c r="T42" s="257"/>
      <c r="U42" s="257"/>
      <c r="V42" s="257"/>
      <c r="W42" s="257"/>
      <c r="X42" s="257"/>
      <c r="Y42" s="333"/>
      <c r="Z42" s="333"/>
      <c r="AA42" s="257"/>
      <c r="AB42" s="333"/>
      <c r="AC42" s="333"/>
      <c r="AD42" s="257"/>
      <c r="AE42" s="333"/>
      <c r="AF42" s="333"/>
      <c r="AG42" s="257"/>
      <c r="AH42" s="257"/>
      <c r="AI42" s="257"/>
      <c r="AJ42" s="314"/>
      <c r="AK42" s="314"/>
    </row>
    <row r="43" spans="2:37">
      <c r="B43" s="314"/>
      <c r="C43" s="257"/>
      <c r="D43" s="257"/>
      <c r="E43" s="257"/>
      <c r="F43" s="257"/>
      <c r="G43" s="257"/>
      <c r="H43" s="257"/>
      <c r="I43" s="257"/>
      <c r="J43" s="257"/>
      <c r="K43" s="257"/>
      <c r="L43" s="257"/>
      <c r="M43" s="257"/>
      <c r="N43" s="257"/>
      <c r="O43" s="257"/>
      <c r="P43" s="257"/>
      <c r="Q43" s="257"/>
      <c r="R43" s="257"/>
      <c r="S43" s="257"/>
      <c r="T43" s="257"/>
      <c r="U43" s="257"/>
      <c r="V43" s="257"/>
      <c r="W43" s="257"/>
      <c r="X43" s="257"/>
      <c r="Y43" s="333"/>
      <c r="Z43" s="333"/>
      <c r="AA43" s="257"/>
      <c r="AB43" s="333"/>
      <c r="AC43" s="333"/>
      <c r="AD43" s="257"/>
      <c r="AE43" s="333"/>
      <c r="AF43" s="333"/>
      <c r="AG43" s="257"/>
      <c r="AH43" s="257"/>
      <c r="AI43" s="257"/>
      <c r="AJ43" s="314"/>
      <c r="AK43" s="314"/>
    </row>
    <row r="44" spans="2:37">
      <c r="B44" s="919" t="s">
        <v>90</v>
      </c>
      <c r="C44" s="916" t="s">
        <v>0</v>
      </c>
      <c r="D44" s="916"/>
      <c r="E44" s="916"/>
      <c r="F44" s="916" t="s">
        <v>1</v>
      </c>
      <c r="G44" s="916"/>
      <c r="H44" s="916"/>
      <c r="I44" s="916" t="s">
        <v>2</v>
      </c>
      <c r="J44" s="916"/>
      <c r="K44" s="916"/>
      <c r="L44" s="916" t="s">
        <v>3</v>
      </c>
      <c r="M44" s="916"/>
      <c r="N44" s="916"/>
      <c r="O44" s="916" t="s">
        <v>22</v>
      </c>
      <c r="P44" s="916"/>
      <c r="Q44" s="916"/>
      <c r="R44" s="916" t="s">
        <v>5</v>
      </c>
      <c r="S44" s="916"/>
      <c r="T44" s="916"/>
      <c r="U44" s="916" t="s">
        <v>6</v>
      </c>
      <c r="V44" s="916"/>
      <c r="W44" s="916"/>
      <c r="X44" s="916" t="s">
        <v>8</v>
      </c>
      <c r="Y44" s="916"/>
      <c r="Z44" s="916"/>
      <c r="AA44" s="916" t="s">
        <v>9</v>
      </c>
      <c r="AB44" s="916"/>
      <c r="AC44" s="916"/>
      <c r="AD44" s="916" t="s">
        <v>7</v>
      </c>
      <c r="AE44" s="916"/>
      <c r="AF44" s="916"/>
      <c r="AG44" s="916" t="s">
        <v>112</v>
      </c>
      <c r="AH44" s="916"/>
      <c r="AI44" s="916"/>
      <c r="AJ44" s="314"/>
      <c r="AK44" s="314"/>
    </row>
    <row r="45" spans="2:37">
      <c r="B45" s="919"/>
      <c r="C45" s="316">
        <v>2025</v>
      </c>
      <c r="D45" s="316">
        <v>2024</v>
      </c>
      <c r="E45" s="316">
        <v>2023</v>
      </c>
      <c r="F45" s="316">
        <v>2025</v>
      </c>
      <c r="G45" s="316">
        <v>2024</v>
      </c>
      <c r="H45" s="316">
        <v>2023</v>
      </c>
      <c r="I45" s="316">
        <v>2025</v>
      </c>
      <c r="J45" s="316">
        <v>2024</v>
      </c>
      <c r="K45" s="316">
        <v>2023</v>
      </c>
      <c r="L45" s="316">
        <v>2025</v>
      </c>
      <c r="M45" s="316">
        <v>2024</v>
      </c>
      <c r="N45" s="316">
        <v>2023</v>
      </c>
      <c r="O45" s="316">
        <v>2025</v>
      </c>
      <c r="P45" s="316">
        <v>2024</v>
      </c>
      <c r="Q45" s="316">
        <v>2023</v>
      </c>
      <c r="R45" s="316">
        <v>2025</v>
      </c>
      <c r="S45" s="316">
        <v>2024</v>
      </c>
      <c r="T45" s="316">
        <v>2023</v>
      </c>
      <c r="U45" s="316">
        <v>2025</v>
      </c>
      <c r="V45" s="316">
        <v>2024</v>
      </c>
      <c r="W45" s="316">
        <v>2023</v>
      </c>
      <c r="X45" s="316">
        <v>2025</v>
      </c>
      <c r="Y45" s="316">
        <v>2024</v>
      </c>
      <c r="Z45" s="316">
        <v>2023</v>
      </c>
      <c r="AA45" s="316">
        <v>2025</v>
      </c>
      <c r="AB45" s="316">
        <v>2024</v>
      </c>
      <c r="AC45" s="316">
        <v>2023</v>
      </c>
      <c r="AD45" s="316">
        <v>2025</v>
      </c>
      <c r="AE45" s="316">
        <v>2024</v>
      </c>
      <c r="AF45" s="316">
        <v>2023</v>
      </c>
      <c r="AG45" s="316">
        <v>2025</v>
      </c>
      <c r="AH45" s="316">
        <v>2024</v>
      </c>
      <c r="AI45" s="316">
        <v>2023</v>
      </c>
      <c r="AJ45" s="314"/>
      <c r="AK45" s="314"/>
    </row>
    <row r="46" spans="2:37" ht="46.5" customHeight="1">
      <c r="B46" s="272" t="s">
        <v>91</v>
      </c>
      <c r="C46" s="251">
        <v>0</v>
      </c>
      <c r="D46" s="251">
        <v>0</v>
      </c>
      <c r="E46" s="251">
        <v>0</v>
      </c>
      <c r="F46" s="251">
        <v>0</v>
      </c>
      <c r="G46" s="251">
        <v>0</v>
      </c>
      <c r="H46" s="251">
        <v>0</v>
      </c>
      <c r="I46" s="251">
        <v>0</v>
      </c>
      <c r="J46" s="251">
        <v>0</v>
      </c>
      <c r="K46" s="251">
        <v>0</v>
      </c>
      <c r="L46" s="251">
        <v>0</v>
      </c>
      <c r="M46" s="251">
        <v>0</v>
      </c>
      <c r="N46" s="251">
        <v>0</v>
      </c>
      <c r="O46" s="251">
        <v>0</v>
      </c>
      <c r="P46" s="251">
        <v>0</v>
      </c>
      <c r="Q46" s="251">
        <v>0</v>
      </c>
      <c r="R46" s="251">
        <v>0</v>
      </c>
      <c r="S46" s="251">
        <v>0</v>
      </c>
      <c r="T46" s="251">
        <v>0</v>
      </c>
      <c r="U46" s="251">
        <v>0</v>
      </c>
      <c r="V46" s="251">
        <v>0</v>
      </c>
      <c r="W46" s="251">
        <v>0</v>
      </c>
      <c r="X46" s="251">
        <v>0</v>
      </c>
      <c r="Y46" s="251">
        <v>0</v>
      </c>
      <c r="Z46" s="251">
        <v>0</v>
      </c>
      <c r="AA46" s="251">
        <v>0</v>
      </c>
      <c r="AB46" s="251">
        <v>0</v>
      </c>
      <c r="AC46" s="251">
        <v>0</v>
      </c>
      <c r="AD46" s="251">
        <v>0</v>
      </c>
      <c r="AE46" s="251">
        <v>0</v>
      </c>
      <c r="AF46" s="251">
        <v>0</v>
      </c>
      <c r="AG46" s="251">
        <v>0</v>
      </c>
      <c r="AH46" s="251">
        <v>0</v>
      </c>
      <c r="AI46" s="251">
        <v>0</v>
      </c>
      <c r="AJ46" s="314"/>
      <c r="AK46" s="314"/>
    </row>
    <row r="47" spans="2:37">
      <c r="B47" s="314"/>
      <c r="C47" s="314"/>
      <c r="D47" s="314"/>
      <c r="E47" s="314"/>
      <c r="F47" s="314"/>
      <c r="G47" s="314"/>
      <c r="H47" s="314"/>
      <c r="I47" s="314"/>
      <c r="J47" s="314"/>
      <c r="K47" s="314"/>
      <c r="L47" s="314"/>
      <c r="M47" s="314"/>
      <c r="N47" s="314"/>
      <c r="O47" s="314"/>
      <c r="P47" s="314"/>
      <c r="Q47" s="314"/>
      <c r="R47" s="314"/>
      <c r="S47" s="314"/>
      <c r="T47" s="314"/>
      <c r="U47" s="314"/>
      <c r="V47" s="314"/>
      <c r="W47" s="314"/>
      <c r="X47" s="314"/>
      <c r="Y47" s="314"/>
      <c r="Z47" s="314"/>
      <c r="AA47" s="314"/>
      <c r="AB47" s="314"/>
      <c r="AC47" s="314"/>
      <c r="AD47" s="314"/>
      <c r="AE47" s="314"/>
      <c r="AF47" s="314"/>
      <c r="AG47" s="314"/>
      <c r="AH47" s="314"/>
      <c r="AI47" s="314"/>
      <c r="AJ47" s="314"/>
      <c r="AK47" s="314"/>
    </row>
    <row r="48" spans="2:37">
      <c r="B48" s="314"/>
      <c r="C48" s="314"/>
      <c r="D48" s="314"/>
      <c r="E48" s="314"/>
      <c r="F48" s="314"/>
      <c r="G48" s="314"/>
      <c r="H48" s="314"/>
      <c r="I48" s="314"/>
      <c r="J48" s="314"/>
      <c r="K48" s="314"/>
      <c r="L48" s="314"/>
      <c r="M48" s="314"/>
      <c r="N48" s="314"/>
      <c r="O48" s="314"/>
      <c r="P48" s="314"/>
      <c r="Q48" s="314"/>
      <c r="R48" s="314"/>
      <c r="S48" s="314"/>
      <c r="T48" s="314"/>
      <c r="U48" s="314"/>
      <c r="V48" s="314"/>
      <c r="W48" s="314"/>
      <c r="X48" s="314"/>
      <c r="Y48" s="314"/>
      <c r="Z48" s="314"/>
      <c r="AA48" s="314"/>
      <c r="AB48" s="314"/>
      <c r="AC48" s="314"/>
      <c r="AD48" s="314"/>
      <c r="AE48" s="314"/>
      <c r="AF48" s="314"/>
      <c r="AG48" s="314"/>
      <c r="AH48" s="314"/>
      <c r="AI48" s="314"/>
      <c r="AJ48" s="314"/>
      <c r="AK48" s="314"/>
    </row>
    <row r="49" spans="2:37" ht="29">
      <c r="B49" s="315" t="s">
        <v>1206</v>
      </c>
      <c r="C49" s="334" t="s">
        <v>0</v>
      </c>
      <c r="D49" s="334" t="s">
        <v>1</v>
      </c>
      <c r="E49" s="334" t="s">
        <v>2</v>
      </c>
      <c r="F49" s="334" t="s">
        <v>3</v>
      </c>
      <c r="G49" s="334" t="s">
        <v>22</v>
      </c>
      <c r="H49" s="334" t="s">
        <v>5</v>
      </c>
      <c r="I49" s="334" t="s">
        <v>6</v>
      </c>
      <c r="J49" s="334" t="s">
        <v>8</v>
      </c>
      <c r="K49" s="334" t="s">
        <v>9</v>
      </c>
      <c r="L49" s="334" t="s">
        <v>7</v>
      </c>
      <c r="M49" s="334" t="s">
        <v>112</v>
      </c>
      <c r="N49" s="314"/>
      <c r="O49" s="314"/>
      <c r="P49" s="314"/>
      <c r="Q49" s="314"/>
      <c r="R49" s="314"/>
      <c r="S49" s="314"/>
      <c r="T49" s="314"/>
      <c r="U49" s="314"/>
      <c r="V49" s="314"/>
      <c r="W49" s="314"/>
      <c r="X49" s="314"/>
      <c r="Y49" s="314"/>
      <c r="Z49" s="314"/>
      <c r="AA49" s="314"/>
      <c r="AB49" s="314"/>
      <c r="AC49" s="314"/>
      <c r="AD49" s="314"/>
      <c r="AE49" s="314"/>
      <c r="AF49" s="314"/>
      <c r="AG49" s="314"/>
      <c r="AH49" s="314"/>
      <c r="AI49" s="314"/>
      <c r="AJ49" s="314"/>
      <c r="AK49" s="314"/>
    </row>
    <row r="50" spans="2:37" ht="29">
      <c r="B50" s="272" t="s">
        <v>92</v>
      </c>
      <c r="C50" s="251">
        <v>0</v>
      </c>
      <c r="D50" s="251">
        <v>0</v>
      </c>
      <c r="E50" s="251">
        <v>0</v>
      </c>
      <c r="F50" s="251">
        <v>0</v>
      </c>
      <c r="G50" s="251">
        <v>0</v>
      </c>
      <c r="H50" s="251">
        <v>0</v>
      </c>
      <c r="I50" s="251">
        <v>0</v>
      </c>
      <c r="J50" s="251">
        <v>0</v>
      </c>
      <c r="K50" s="251">
        <v>0</v>
      </c>
      <c r="L50" s="251">
        <v>0</v>
      </c>
      <c r="M50" s="251">
        <v>0</v>
      </c>
      <c r="N50" s="314"/>
      <c r="O50" s="314"/>
      <c r="P50" s="314"/>
      <c r="Q50" s="314"/>
      <c r="R50" s="314"/>
      <c r="S50" s="314"/>
      <c r="T50" s="314"/>
      <c r="U50" s="314"/>
      <c r="V50" s="314"/>
      <c r="W50" s="314"/>
      <c r="X50" s="314"/>
      <c r="Y50" s="314"/>
      <c r="Z50" s="314"/>
      <c r="AA50" s="314"/>
      <c r="AB50" s="314"/>
      <c r="AC50" s="314"/>
      <c r="AD50" s="314"/>
      <c r="AE50" s="314"/>
      <c r="AF50" s="314"/>
      <c r="AG50" s="314"/>
      <c r="AH50" s="314"/>
      <c r="AI50" s="314"/>
      <c r="AJ50" s="314"/>
      <c r="AK50" s="314"/>
    </row>
    <row r="51" spans="2:37" ht="52" customHeight="1">
      <c r="B51" s="272" t="s">
        <v>93</v>
      </c>
      <c r="C51" s="251">
        <v>0</v>
      </c>
      <c r="D51" s="251">
        <v>0</v>
      </c>
      <c r="E51" s="251">
        <v>0</v>
      </c>
      <c r="F51" s="251">
        <v>0</v>
      </c>
      <c r="G51" s="251">
        <v>0</v>
      </c>
      <c r="H51" s="251">
        <v>0</v>
      </c>
      <c r="I51" s="251">
        <v>0</v>
      </c>
      <c r="J51" s="251">
        <v>0</v>
      </c>
      <c r="K51" s="251">
        <v>0</v>
      </c>
      <c r="L51" s="251">
        <v>0</v>
      </c>
      <c r="M51" s="251">
        <v>0</v>
      </c>
      <c r="N51" s="314"/>
      <c r="O51" s="314"/>
      <c r="P51" s="314"/>
      <c r="Q51" s="314"/>
      <c r="R51" s="314"/>
      <c r="S51" s="314"/>
      <c r="T51" s="314"/>
      <c r="U51" s="314"/>
      <c r="V51" s="314"/>
      <c r="W51" s="314"/>
      <c r="X51" s="314"/>
      <c r="Y51" s="314"/>
      <c r="Z51" s="314"/>
      <c r="AA51" s="314"/>
      <c r="AB51" s="314"/>
      <c r="AC51" s="314"/>
      <c r="AD51" s="314"/>
      <c r="AE51" s="314"/>
      <c r="AF51" s="314"/>
      <c r="AG51" s="314"/>
      <c r="AH51" s="314"/>
      <c r="AI51" s="314"/>
      <c r="AJ51" s="314"/>
      <c r="AK51" s="314"/>
    </row>
    <row r="52" spans="2:37" ht="15" customHeight="1">
      <c r="B52" s="314"/>
      <c r="C52" s="314"/>
      <c r="D52" s="314"/>
      <c r="E52" s="314"/>
      <c r="F52" s="314"/>
      <c r="G52" s="314"/>
      <c r="H52" s="314"/>
      <c r="I52" s="314"/>
      <c r="J52" s="314"/>
      <c r="K52" s="314"/>
      <c r="L52" s="314"/>
      <c r="M52" s="314"/>
      <c r="N52" s="314"/>
      <c r="O52" s="314"/>
      <c r="P52" s="314"/>
      <c r="Q52" s="314"/>
      <c r="R52" s="314"/>
      <c r="S52" s="314"/>
      <c r="T52" s="314"/>
      <c r="U52" s="314"/>
      <c r="V52" s="314"/>
      <c r="W52" s="314"/>
      <c r="X52" s="314"/>
      <c r="Y52" s="314"/>
      <c r="Z52" s="314"/>
      <c r="AA52" s="314"/>
      <c r="AB52" s="314"/>
      <c r="AC52" s="314"/>
      <c r="AD52" s="314"/>
      <c r="AE52" s="314"/>
      <c r="AF52" s="314"/>
      <c r="AG52" s="314"/>
      <c r="AH52" s="314"/>
      <c r="AI52" s="314"/>
      <c r="AJ52" s="314"/>
      <c r="AK52" s="314"/>
    </row>
    <row r="53" spans="2:37" ht="15" customHeight="1">
      <c r="B53" s="314"/>
      <c r="C53" s="314"/>
      <c r="D53" s="314"/>
      <c r="E53" s="314"/>
      <c r="F53" s="314"/>
      <c r="G53" s="314"/>
      <c r="H53" s="314"/>
      <c r="I53" s="314"/>
      <c r="J53" s="314"/>
      <c r="K53" s="314"/>
      <c r="L53" s="314"/>
      <c r="M53" s="314"/>
      <c r="N53" s="314"/>
      <c r="O53" s="314"/>
      <c r="P53" s="314"/>
      <c r="Q53" s="314"/>
      <c r="R53" s="314"/>
      <c r="S53" s="314"/>
      <c r="T53" s="314"/>
      <c r="U53" s="314"/>
      <c r="V53" s="314"/>
      <c r="W53" s="314"/>
      <c r="X53" s="314"/>
      <c r="Y53" s="314"/>
      <c r="Z53" s="314"/>
      <c r="AA53" s="314"/>
      <c r="AB53" s="314"/>
      <c r="AC53" s="314"/>
      <c r="AD53" s="314"/>
      <c r="AE53" s="314"/>
      <c r="AF53" s="314"/>
      <c r="AG53" s="314"/>
      <c r="AH53" s="314"/>
      <c r="AI53" s="314"/>
      <c r="AJ53" s="314"/>
      <c r="AK53" s="314"/>
    </row>
    <row r="54" spans="2:37">
      <c r="B54" s="314"/>
      <c r="C54" s="314"/>
      <c r="D54" s="314"/>
      <c r="E54" s="314"/>
      <c r="F54" s="314"/>
      <c r="G54" s="314"/>
      <c r="H54" s="314"/>
      <c r="I54" s="314"/>
      <c r="J54" s="314"/>
      <c r="K54" s="314"/>
      <c r="L54" s="314"/>
      <c r="M54" s="314"/>
      <c r="N54" s="314"/>
      <c r="O54" s="314"/>
      <c r="P54" s="314"/>
      <c r="Q54" s="314"/>
      <c r="R54" s="314"/>
      <c r="S54" s="314"/>
      <c r="T54" s="314"/>
      <c r="U54" s="314"/>
      <c r="V54" s="314"/>
      <c r="W54" s="314"/>
      <c r="X54" s="314"/>
      <c r="Y54" s="314"/>
      <c r="Z54" s="314"/>
      <c r="AA54" s="314"/>
      <c r="AB54" s="314"/>
      <c r="AC54" s="314"/>
      <c r="AD54" s="314"/>
      <c r="AE54" s="314"/>
      <c r="AF54" s="335"/>
      <c r="AG54" s="314"/>
      <c r="AH54" s="314"/>
      <c r="AI54" s="314"/>
      <c r="AJ54" s="314"/>
      <c r="AK54" s="314"/>
    </row>
    <row r="55" spans="2:37" ht="46.5" hidden="1" customHeight="1">
      <c r="B55" s="917" t="s">
        <v>94</v>
      </c>
      <c r="C55" s="336" t="s">
        <v>0</v>
      </c>
      <c r="D55" s="336" t="s">
        <v>1</v>
      </c>
      <c r="E55" s="336" t="s">
        <v>2</v>
      </c>
      <c r="F55" s="336" t="s">
        <v>3</v>
      </c>
      <c r="G55" s="336" t="s">
        <v>22</v>
      </c>
      <c r="H55" s="336" t="s">
        <v>5</v>
      </c>
      <c r="I55" s="336" t="s">
        <v>6</v>
      </c>
      <c r="J55" s="336" t="s">
        <v>8</v>
      </c>
      <c r="K55" s="336" t="s">
        <v>9</v>
      </c>
      <c r="L55" s="336" t="s">
        <v>7</v>
      </c>
      <c r="M55" s="336" t="s">
        <v>72</v>
      </c>
      <c r="N55" s="314"/>
      <c r="O55" s="314"/>
      <c r="P55" s="314"/>
      <c r="Q55" s="314"/>
      <c r="R55" s="314"/>
      <c r="S55" s="314"/>
      <c r="T55" s="314"/>
      <c r="U55" s="314"/>
      <c r="V55" s="314"/>
      <c r="W55" s="314"/>
      <c r="X55" s="314"/>
      <c r="Y55" s="314"/>
      <c r="Z55" s="314"/>
      <c r="AA55" s="314"/>
      <c r="AB55" s="314"/>
      <c r="AC55" s="314"/>
      <c r="AD55" s="314"/>
      <c r="AE55" s="314"/>
      <c r="AF55" s="314"/>
      <c r="AG55" s="314"/>
      <c r="AH55" s="314"/>
      <c r="AI55" s="314"/>
      <c r="AJ55" s="314"/>
      <c r="AK55" s="314"/>
    </row>
    <row r="56" spans="2:37" hidden="1">
      <c r="B56" s="917" t="s">
        <v>95</v>
      </c>
      <c r="C56" s="336">
        <v>2021</v>
      </c>
      <c r="D56" s="336">
        <v>2021</v>
      </c>
      <c r="E56" s="336">
        <v>2021</v>
      </c>
      <c r="F56" s="336">
        <v>2021</v>
      </c>
      <c r="G56" s="336">
        <v>2021</v>
      </c>
      <c r="H56" s="336">
        <v>2021</v>
      </c>
      <c r="I56" s="336">
        <v>2021</v>
      </c>
      <c r="J56" s="336">
        <v>2021</v>
      </c>
      <c r="K56" s="336">
        <v>2021</v>
      </c>
      <c r="L56" s="336">
        <v>2021</v>
      </c>
      <c r="M56" s="336">
        <v>2021</v>
      </c>
      <c r="N56" s="314"/>
      <c r="O56" s="314"/>
      <c r="P56" s="314"/>
      <c r="Q56" s="314"/>
      <c r="R56" s="314"/>
      <c r="S56" s="314"/>
      <c r="T56" s="314"/>
      <c r="U56" s="314"/>
      <c r="V56" s="314"/>
      <c r="W56" s="314"/>
      <c r="X56" s="314"/>
      <c r="Y56" s="314"/>
      <c r="Z56" s="314"/>
      <c r="AA56" s="314"/>
      <c r="AB56" s="314"/>
      <c r="AC56" s="314"/>
      <c r="AD56" s="314"/>
      <c r="AE56" s="314"/>
      <c r="AF56" s="314"/>
      <c r="AG56" s="314"/>
      <c r="AH56" s="314"/>
      <c r="AI56" s="314"/>
      <c r="AJ56" s="314"/>
      <c r="AK56" s="314"/>
    </row>
    <row r="57" spans="2:37" ht="39.65" hidden="1" customHeight="1">
      <c r="B57" s="285" t="s">
        <v>95</v>
      </c>
      <c r="C57" s="337">
        <v>1</v>
      </c>
      <c r="D57" s="337">
        <v>1</v>
      </c>
      <c r="E57" s="337">
        <v>3</v>
      </c>
      <c r="F57" s="337">
        <v>0</v>
      </c>
      <c r="G57" s="337">
        <v>1</v>
      </c>
      <c r="H57" s="337">
        <v>1</v>
      </c>
      <c r="I57" s="337">
        <v>7</v>
      </c>
      <c r="J57" s="337">
        <v>0</v>
      </c>
      <c r="K57" s="337">
        <v>1</v>
      </c>
      <c r="L57" s="338">
        <v>0</v>
      </c>
      <c r="M57" s="338">
        <v>0</v>
      </c>
      <c r="N57" s="314"/>
      <c r="O57" s="314"/>
      <c r="P57" s="314"/>
      <c r="Q57" s="314"/>
      <c r="R57" s="314"/>
      <c r="S57" s="314"/>
      <c r="T57" s="314"/>
      <c r="U57" s="314"/>
      <c r="V57" s="314"/>
      <c r="W57" s="314"/>
      <c r="X57" s="314"/>
      <c r="Y57" s="314"/>
      <c r="Z57" s="314"/>
      <c r="AA57" s="314"/>
      <c r="AB57" s="314"/>
      <c r="AC57" s="314"/>
      <c r="AD57" s="314"/>
      <c r="AE57" s="314"/>
      <c r="AF57" s="314"/>
      <c r="AG57" s="314"/>
      <c r="AH57" s="314"/>
      <c r="AI57" s="314"/>
      <c r="AJ57" s="314"/>
      <c r="AK57" s="314"/>
    </row>
    <row r="58" spans="2:37" ht="128.5" hidden="1" customHeight="1">
      <c r="B58" s="272" t="s">
        <v>96</v>
      </c>
      <c r="C58" s="272" t="s">
        <v>97</v>
      </c>
      <c r="D58" s="272" t="s">
        <v>98</v>
      </c>
      <c r="E58" s="272" t="s">
        <v>99</v>
      </c>
      <c r="F58" s="272" t="s">
        <v>100</v>
      </c>
      <c r="G58" s="272" t="s">
        <v>101</v>
      </c>
      <c r="H58" s="272" t="s">
        <v>98</v>
      </c>
      <c r="I58" s="272" t="s">
        <v>102</v>
      </c>
      <c r="J58" s="272" t="s">
        <v>100</v>
      </c>
      <c r="K58" s="272" t="s">
        <v>103</v>
      </c>
      <c r="L58" s="339" t="s">
        <v>100</v>
      </c>
      <c r="M58" s="339" t="s">
        <v>100</v>
      </c>
      <c r="N58" s="314"/>
      <c r="O58" s="314"/>
      <c r="P58" s="314"/>
      <c r="Q58" s="314"/>
      <c r="R58" s="314"/>
      <c r="S58" s="314"/>
      <c r="T58" s="314"/>
      <c r="U58" s="314"/>
      <c r="V58" s="314"/>
      <c r="W58" s="314"/>
      <c r="X58" s="314"/>
      <c r="Y58" s="314"/>
      <c r="Z58" s="314"/>
      <c r="AA58" s="314"/>
      <c r="AB58" s="314"/>
      <c r="AC58" s="314"/>
      <c r="AD58" s="314"/>
      <c r="AE58" s="314"/>
      <c r="AF58" s="314"/>
      <c r="AG58" s="314"/>
      <c r="AH58" s="314"/>
      <c r="AI58" s="314"/>
      <c r="AJ58" s="314"/>
      <c r="AK58" s="314"/>
    </row>
    <row r="59" spans="2:37" ht="163" hidden="1" customHeight="1">
      <c r="B59" s="272" t="s">
        <v>104</v>
      </c>
      <c r="C59" s="251" t="s">
        <v>105</v>
      </c>
      <c r="D59" s="272" t="s">
        <v>106</v>
      </c>
      <c r="E59" s="272" t="s">
        <v>107</v>
      </c>
      <c r="F59" s="272" t="s">
        <v>100</v>
      </c>
      <c r="G59" s="272" t="s">
        <v>108</v>
      </c>
      <c r="H59" s="272" t="s">
        <v>109</v>
      </c>
      <c r="I59" s="272" t="s">
        <v>110</v>
      </c>
      <c r="J59" s="272" t="s">
        <v>100</v>
      </c>
      <c r="K59" s="272" t="s">
        <v>111</v>
      </c>
      <c r="L59" s="339" t="s">
        <v>100</v>
      </c>
      <c r="M59" s="339" t="s">
        <v>100</v>
      </c>
      <c r="N59" s="314"/>
      <c r="O59" s="314"/>
      <c r="P59" s="314"/>
      <c r="Q59" s="314"/>
      <c r="R59" s="314"/>
      <c r="S59" s="314"/>
      <c r="T59" s="314"/>
      <c r="U59" s="314"/>
      <c r="V59" s="314"/>
      <c r="W59" s="314"/>
      <c r="X59" s="314"/>
      <c r="Y59" s="314"/>
      <c r="Z59" s="314"/>
      <c r="AA59" s="314"/>
      <c r="AB59" s="314"/>
      <c r="AC59" s="314"/>
      <c r="AD59" s="314"/>
      <c r="AE59" s="314"/>
      <c r="AF59" s="314"/>
      <c r="AG59" s="314"/>
      <c r="AH59" s="314"/>
      <c r="AI59" s="314"/>
      <c r="AJ59" s="314"/>
      <c r="AK59" s="314"/>
    </row>
    <row r="60" spans="2:37">
      <c r="B60" s="314"/>
      <c r="C60" s="314"/>
      <c r="D60" s="314"/>
      <c r="E60" s="314"/>
      <c r="F60" s="314"/>
      <c r="G60" s="314"/>
      <c r="H60" s="314"/>
      <c r="I60" s="314"/>
      <c r="J60" s="314"/>
      <c r="K60" s="314"/>
      <c r="L60" s="314"/>
      <c r="M60" s="314"/>
      <c r="N60" s="314"/>
      <c r="O60" s="314"/>
      <c r="P60" s="314"/>
      <c r="Q60" s="314"/>
      <c r="R60" s="314"/>
      <c r="S60" s="314"/>
      <c r="T60" s="314"/>
      <c r="U60" s="314"/>
      <c r="V60" s="314"/>
      <c r="W60" s="314"/>
      <c r="X60" s="314"/>
      <c r="Y60" s="314"/>
      <c r="Z60" s="314"/>
      <c r="AA60" s="314"/>
      <c r="AB60" s="314"/>
      <c r="AC60" s="314"/>
      <c r="AD60" s="314"/>
      <c r="AE60" s="314"/>
      <c r="AF60" s="314"/>
      <c r="AG60" s="314"/>
      <c r="AH60" s="314"/>
      <c r="AI60" s="314"/>
      <c r="AJ60" s="314"/>
      <c r="AK60" s="314"/>
    </row>
    <row r="61" spans="2:37">
      <c r="B61" s="314"/>
      <c r="C61" s="314"/>
      <c r="D61" s="314"/>
      <c r="E61" s="314"/>
      <c r="F61" s="314"/>
      <c r="G61" s="314"/>
      <c r="H61" s="314"/>
      <c r="I61" s="314"/>
      <c r="J61" s="314"/>
      <c r="K61" s="314"/>
      <c r="L61" s="314"/>
      <c r="M61" s="314"/>
      <c r="N61" s="314"/>
      <c r="O61" s="314"/>
      <c r="P61" s="314"/>
      <c r="Q61" s="314"/>
      <c r="R61" s="314"/>
      <c r="S61" s="314"/>
      <c r="T61" s="314"/>
      <c r="U61" s="314"/>
      <c r="V61" s="314"/>
      <c r="W61" s="314"/>
      <c r="X61" s="314"/>
      <c r="Y61" s="314"/>
      <c r="Z61" s="314"/>
      <c r="AA61" s="314"/>
      <c r="AB61" s="314"/>
      <c r="AC61" s="314"/>
      <c r="AD61" s="314"/>
      <c r="AE61" s="314"/>
      <c r="AF61" s="314"/>
      <c r="AG61" s="314"/>
      <c r="AH61" s="314"/>
      <c r="AI61" s="314"/>
      <c r="AJ61" s="314"/>
      <c r="AK61" s="314"/>
    </row>
    <row r="62" spans="2:37">
      <c r="B62" s="314"/>
      <c r="C62" s="314"/>
      <c r="D62" s="314"/>
      <c r="E62" s="314"/>
      <c r="F62" s="314"/>
      <c r="G62" s="314"/>
      <c r="H62" s="314"/>
      <c r="I62" s="314"/>
      <c r="J62" s="314"/>
      <c r="K62" s="314"/>
      <c r="L62" s="314"/>
      <c r="M62" s="314"/>
      <c r="N62" s="314"/>
      <c r="O62" s="314"/>
      <c r="P62" s="314"/>
      <c r="Q62" s="314"/>
      <c r="R62" s="314"/>
      <c r="S62" s="314"/>
      <c r="T62" s="314"/>
      <c r="U62" s="314"/>
      <c r="V62" s="314"/>
      <c r="W62" s="314"/>
      <c r="X62" s="314"/>
      <c r="Y62" s="314"/>
      <c r="Z62" s="314"/>
      <c r="AA62" s="314"/>
      <c r="AB62" s="314"/>
      <c r="AC62" s="314"/>
      <c r="AD62" s="314"/>
      <c r="AE62" s="314"/>
      <c r="AF62" s="314"/>
      <c r="AG62" s="314"/>
      <c r="AH62" s="314"/>
      <c r="AI62" s="314"/>
      <c r="AJ62" s="314"/>
      <c r="AK62" s="314"/>
    </row>
    <row r="63" spans="2:37">
      <c r="B63" s="314"/>
      <c r="C63" s="314"/>
      <c r="D63" s="314"/>
      <c r="E63" s="314"/>
      <c r="F63" s="314"/>
      <c r="G63" s="314"/>
      <c r="H63" s="314"/>
      <c r="I63" s="314"/>
      <c r="J63" s="314"/>
      <c r="K63" s="314"/>
      <c r="L63" s="314"/>
      <c r="M63" s="314"/>
      <c r="N63" s="314"/>
      <c r="O63" s="314"/>
      <c r="P63" s="314"/>
      <c r="Q63" s="314"/>
      <c r="R63" s="314"/>
      <c r="S63" s="314"/>
      <c r="T63" s="314"/>
      <c r="U63" s="314"/>
      <c r="V63" s="314"/>
      <c r="W63" s="314"/>
      <c r="X63" s="314"/>
      <c r="Y63" s="314"/>
      <c r="Z63" s="314"/>
      <c r="AA63" s="314"/>
      <c r="AB63" s="314"/>
      <c r="AC63" s="314"/>
      <c r="AD63" s="314"/>
      <c r="AE63" s="314"/>
      <c r="AF63" s="314"/>
      <c r="AG63" s="314"/>
      <c r="AH63" s="314"/>
      <c r="AI63" s="314"/>
      <c r="AJ63" s="314"/>
      <c r="AK63" s="314"/>
    </row>
    <row r="64" spans="2:37">
      <c r="B64" s="314"/>
      <c r="C64" s="314"/>
      <c r="D64" s="314"/>
      <c r="E64" s="314"/>
      <c r="F64" s="314"/>
      <c r="G64" s="314"/>
      <c r="H64" s="314"/>
      <c r="I64" s="314"/>
      <c r="J64" s="314"/>
      <c r="K64" s="314"/>
      <c r="L64" s="314"/>
      <c r="M64" s="314"/>
      <c r="N64" s="314"/>
      <c r="O64" s="314"/>
      <c r="P64" s="314"/>
      <c r="Q64" s="314"/>
      <c r="R64" s="314"/>
      <c r="S64" s="314"/>
      <c r="T64" s="314"/>
      <c r="U64" s="314"/>
      <c r="V64" s="314"/>
      <c r="W64" s="314"/>
      <c r="X64" s="314"/>
      <c r="Y64" s="314"/>
      <c r="Z64" s="314"/>
      <c r="AA64" s="314"/>
      <c r="AB64" s="314"/>
      <c r="AC64" s="314"/>
      <c r="AD64" s="314"/>
      <c r="AE64" s="314"/>
      <c r="AF64" s="314"/>
      <c r="AG64" s="314"/>
      <c r="AH64" s="314"/>
      <c r="AI64" s="314"/>
      <c r="AJ64" s="314"/>
      <c r="AK64" s="314"/>
    </row>
    <row r="65" spans="2:37">
      <c r="B65" s="314"/>
      <c r="C65" s="314"/>
      <c r="D65" s="314"/>
      <c r="E65" s="314"/>
      <c r="F65" s="314"/>
      <c r="G65" s="314"/>
      <c r="H65" s="314"/>
      <c r="I65" s="314"/>
      <c r="J65" s="314"/>
      <c r="K65" s="314"/>
      <c r="L65" s="314"/>
      <c r="M65" s="314"/>
      <c r="N65" s="314"/>
      <c r="O65" s="314"/>
      <c r="P65" s="314"/>
      <c r="Q65" s="314"/>
      <c r="R65" s="314"/>
      <c r="S65" s="314"/>
      <c r="T65" s="314"/>
      <c r="U65" s="314"/>
      <c r="V65" s="314"/>
      <c r="W65" s="314"/>
      <c r="X65" s="314"/>
      <c r="Y65" s="314"/>
      <c r="Z65" s="314"/>
      <c r="AA65" s="314"/>
      <c r="AB65" s="314"/>
      <c r="AC65" s="314"/>
      <c r="AD65" s="314"/>
      <c r="AE65" s="314"/>
      <c r="AF65" s="314"/>
      <c r="AG65" s="314"/>
      <c r="AH65" s="314"/>
      <c r="AI65" s="314"/>
      <c r="AJ65" s="314"/>
      <c r="AK65" s="314"/>
    </row>
    <row r="66" spans="2:37">
      <c r="B66" s="314"/>
      <c r="C66" s="314"/>
      <c r="D66" s="314"/>
      <c r="E66" s="314"/>
      <c r="F66" s="314"/>
      <c r="G66" s="314"/>
      <c r="H66" s="314"/>
      <c r="I66" s="314"/>
      <c r="J66" s="314"/>
      <c r="K66" s="314"/>
      <c r="L66" s="314"/>
      <c r="M66" s="314"/>
      <c r="N66" s="314"/>
      <c r="O66" s="314"/>
      <c r="P66" s="314"/>
      <c r="Q66" s="314"/>
      <c r="R66" s="314"/>
      <c r="S66" s="314"/>
      <c r="T66" s="314"/>
      <c r="U66" s="314"/>
      <c r="V66" s="314"/>
      <c r="W66" s="314"/>
      <c r="X66" s="314"/>
      <c r="Y66" s="314"/>
      <c r="Z66" s="314"/>
      <c r="AA66" s="314"/>
      <c r="AB66" s="314"/>
      <c r="AC66" s="314"/>
      <c r="AD66" s="314"/>
      <c r="AE66" s="314"/>
      <c r="AF66" s="314"/>
      <c r="AG66" s="314"/>
      <c r="AH66" s="314"/>
      <c r="AI66" s="314"/>
      <c r="AJ66" s="314"/>
      <c r="AK66" s="314"/>
    </row>
    <row r="67" spans="2:37">
      <c r="B67" s="314"/>
      <c r="C67" s="314"/>
      <c r="D67" s="314"/>
      <c r="E67" s="314"/>
      <c r="F67" s="314"/>
      <c r="G67" s="314"/>
      <c r="H67" s="314"/>
      <c r="I67" s="314"/>
      <c r="J67" s="314"/>
      <c r="K67" s="314"/>
      <c r="L67" s="314"/>
      <c r="M67" s="314"/>
      <c r="N67" s="314"/>
      <c r="O67" s="314"/>
      <c r="P67" s="314"/>
      <c r="Q67" s="314"/>
      <c r="R67" s="314"/>
      <c r="S67" s="314"/>
      <c r="T67" s="314"/>
      <c r="U67" s="314"/>
      <c r="V67" s="314"/>
      <c r="W67" s="314"/>
      <c r="X67" s="314"/>
      <c r="Y67" s="314"/>
      <c r="Z67" s="314"/>
      <c r="AA67" s="314"/>
      <c r="AB67" s="314"/>
      <c r="AC67" s="314"/>
      <c r="AD67" s="314"/>
      <c r="AE67" s="314"/>
      <c r="AF67" s="314"/>
      <c r="AG67" s="314"/>
      <c r="AH67" s="314"/>
      <c r="AI67" s="314"/>
      <c r="AJ67" s="314"/>
      <c r="AK67" s="314"/>
    </row>
    <row r="68" spans="2:37">
      <c r="B68" s="314"/>
      <c r="C68" s="314"/>
      <c r="D68" s="314"/>
      <c r="E68" s="314"/>
      <c r="F68" s="314"/>
      <c r="G68" s="314"/>
      <c r="H68" s="314"/>
      <c r="I68" s="314"/>
      <c r="J68" s="314"/>
      <c r="K68" s="314"/>
      <c r="L68" s="314"/>
      <c r="M68" s="314"/>
      <c r="N68" s="314"/>
      <c r="O68" s="314"/>
      <c r="P68" s="314"/>
      <c r="Q68" s="314"/>
      <c r="R68" s="314"/>
      <c r="S68" s="314"/>
      <c r="T68" s="314"/>
      <c r="U68" s="314"/>
      <c r="V68" s="314"/>
      <c r="W68" s="314"/>
      <c r="X68" s="314"/>
      <c r="Y68" s="314"/>
      <c r="Z68" s="314"/>
      <c r="AA68" s="314"/>
      <c r="AB68" s="314"/>
      <c r="AC68" s="314"/>
      <c r="AD68" s="314"/>
      <c r="AE68" s="314"/>
      <c r="AF68" s="314"/>
      <c r="AG68" s="314"/>
      <c r="AH68" s="314"/>
      <c r="AI68" s="314"/>
      <c r="AJ68" s="314"/>
      <c r="AK68" s="314"/>
    </row>
  </sheetData>
  <mergeCells count="30">
    <mergeCell ref="B2:C2"/>
    <mergeCell ref="B38:M38"/>
    <mergeCell ref="U34:W34"/>
    <mergeCell ref="X34:Z34"/>
    <mergeCell ref="AA34:AC34"/>
    <mergeCell ref="AD34:AF34"/>
    <mergeCell ref="C9:M9"/>
    <mergeCell ref="B11:M11"/>
    <mergeCell ref="B33:AI33"/>
    <mergeCell ref="B34:B35"/>
    <mergeCell ref="C34:E34"/>
    <mergeCell ref="F34:H34"/>
    <mergeCell ref="I34:K34"/>
    <mergeCell ref="L34:N34"/>
    <mergeCell ref="AA44:AC44"/>
    <mergeCell ref="AD44:AF44"/>
    <mergeCell ref="AG44:AI44"/>
    <mergeCell ref="B55:B56"/>
    <mergeCell ref="AG34:AI34"/>
    <mergeCell ref="B44:B45"/>
    <mergeCell ref="C44:E44"/>
    <mergeCell ref="F44:H44"/>
    <mergeCell ref="I44:K44"/>
    <mergeCell ref="L44:N44"/>
    <mergeCell ref="O44:Q44"/>
    <mergeCell ref="R44:T44"/>
    <mergeCell ref="U44:W44"/>
    <mergeCell ref="X44:Z44"/>
    <mergeCell ref="O34:Q34"/>
    <mergeCell ref="R34:T34"/>
  </mergeCells>
  <pageMargins left="0.7" right="0.7" top="0.75" bottom="0.75" header="0.3" footer="0.3"/>
  <pageSetup orientation="portrait" horizontalDpi="4294967295" verticalDpi="4294967295" r:id="rId1"/>
  <headerFooter>
    <oddFooter>&amp;L_x000D_&amp;1#&amp;"Aptos"&amp;14&amp;K000000 Información Pública</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2653C-6836-4F4F-8FF9-963F0147441A}">
  <dimension ref="A2:AF46"/>
  <sheetViews>
    <sheetView showGridLines="0" topLeftCell="A19" zoomScale="80" zoomScaleNormal="80" workbookViewId="0">
      <selection activeCell="H15" sqref="H15:H18"/>
    </sheetView>
  </sheetViews>
  <sheetFormatPr baseColWidth="10" defaultColWidth="11.453125" defaultRowHeight="14.5"/>
  <cols>
    <col min="1" max="1" width="21" customWidth="1"/>
    <col min="2" max="2" width="40.453125" customWidth="1"/>
    <col min="3" max="5" width="29" customWidth="1"/>
    <col min="6" max="6" width="31.1796875" customWidth="1"/>
    <col min="7" max="7" width="32.1796875" customWidth="1"/>
    <col min="8" max="8" width="25" customWidth="1"/>
    <col min="9" max="9" width="21.7265625" customWidth="1"/>
    <col min="10" max="10" width="26.81640625" customWidth="1"/>
    <col min="11" max="11" width="23.26953125" customWidth="1"/>
    <col min="12" max="13" width="19.7265625" customWidth="1"/>
    <col min="14" max="15" width="18.1796875" customWidth="1"/>
    <col min="16" max="16" width="19.453125" hidden="1" customWidth="1"/>
    <col min="17" max="17" width="17.1796875" customWidth="1"/>
    <col min="18" max="19" width="16.453125" customWidth="1"/>
    <col min="20" max="20" width="18.7265625" hidden="1" customWidth="1"/>
    <col min="21" max="21" width="18.26953125" customWidth="1"/>
    <col min="22" max="22" width="11.453125" customWidth="1"/>
    <col min="23" max="23" width="15.26953125" customWidth="1"/>
    <col min="24" max="24" width="16.1796875" hidden="1" customWidth="1"/>
    <col min="25" max="25" width="15" customWidth="1"/>
    <col min="26" max="27" width="17.26953125" customWidth="1"/>
    <col min="28" max="28" width="15.7265625" hidden="1" customWidth="1"/>
    <col min="29" max="29" width="15.453125" customWidth="1"/>
    <col min="30" max="31" width="15.7265625" customWidth="1"/>
    <col min="32" max="32" width="25.26953125" hidden="1" customWidth="1"/>
    <col min="33" max="34" width="11.453125" customWidth="1"/>
    <col min="35" max="35" width="14.54296875" customWidth="1"/>
  </cols>
  <sheetData>
    <row r="2" spans="2:13" ht="23.5">
      <c r="B2" s="927" t="s">
        <v>1209</v>
      </c>
      <c r="C2" s="927"/>
    </row>
    <row r="3" spans="2:13" ht="23.5">
      <c r="B3" s="376"/>
      <c r="C3" s="376"/>
    </row>
    <row r="4" spans="2:13">
      <c r="B4" s="239" t="s">
        <v>238</v>
      </c>
      <c r="C4" s="239"/>
      <c r="D4" s="239"/>
      <c r="E4" s="239"/>
      <c r="F4" s="239"/>
      <c r="G4" s="239"/>
      <c r="H4" s="239"/>
      <c r="I4" s="239"/>
      <c r="J4" s="239"/>
      <c r="K4" s="239"/>
      <c r="L4" s="239"/>
      <c r="M4" s="239"/>
    </row>
    <row r="5" spans="2:13">
      <c r="B5" s="934" t="s">
        <v>246</v>
      </c>
      <c r="C5" s="389" t="s">
        <v>0</v>
      </c>
      <c r="D5" s="389" t="s">
        <v>1</v>
      </c>
      <c r="E5" s="389" t="s">
        <v>2</v>
      </c>
      <c r="F5" s="389" t="s">
        <v>3</v>
      </c>
      <c r="G5" s="389" t="s">
        <v>22</v>
      </c>
      <c r="H5" s="389" t="s">
        <v>5</v>
      </c>
      <c r="I5" s="389" t="s">
        <v>6</v>
      </c>
      <c r="J5" s="389" t="s">
        <v>25</v>
      </c>
      <c r="K5" s="389" t="s">
        <v>8</v>
      </c>
      <c r="L5" s="389" t="s">
        <v>114</v>
      </c>
      <c r="M5" s="239"/>
    </row>
    <row r="6" spans="2:13">
      <c r="B6" s="934"/>
      <c r="C6" s="389"/>
      <c r="D6" s="389"/>
      <c r="E6" s="389"/>
      <c r="F6" s="389"/>
      <c r="G6" s="389"/>
      <c r="H6" s="389"/>
      <c r="I6" s="389"/>
      <c r="J6" s="389"/>
      <c r="K6" s="389"/>
      <c r="L6" s="389"/>
      <c r="M6" s="239"/>
    </row>
    <row r="7" spans="2:13" ht="58">
      <c r="B7" s="273" t="s">
        <v>980</v>
      </c>
      <c r="C7" s="238">
        <v>0</v>
      </c>
      <c r="D7" s="238">
        <v>5</v>
      </c>
      <c r="E7" s="238">
        <v>0</v>
      </c>
      <c r="F7" s="238">
        <v>0</v>
      </c>
      <c r="G7" s="238">
        <v>81</v>
      </c>
      <c r="H7" s="377">
        <v>0</v>
      </c>
      <c r="I7" s="238">
        <v>0</v>
      </c>
      <c r="J7" s="238">
        <v>0</v>
      </c>
      <c r="K7" s="238">
        <v>0</v>
      </c>
      <c r="L7" s="238">
        <v>0</v>
      </c>
      <c r="M7" s="239"/>
    </row>
    <row r="8" spans="2:13" ht="40.5" customHeight="1">
      <c r="B8" s="859" t="s">
        <v>981</v>
      </c>
      <c r="C8" s="238">
        <v>0</v>
      </c>
      <c r="D8" s="238">
        <v>5</v>
      </c>
      <c r="E8" s="238">
        <v>0</v>
      </c>
      <c r="F8" s="238">
        <v>0</v>
      </c>
      <c r="G8" s="238">
        <v>81</v>
      </c>
      <c r="H8" s="377">
        <v>0</v>
      </c>
      <c r="I8" s="238">
        <v>0</v>
      </c>
      <c r="J8" s="238">
        <v>0</v>
      </c>
      <c r="K8" s="238">
        <v>0</v>
      </c>
      <c r="L8" s="238">
        <v>0</v>
      </c>
      <c r="M8" s="239"/>
    </row>
    <row r="9" spans="2:13" ht="64.5" customHeight="1">
      <c r="B9" s="859"/>
      <c r="C9" s="935" t="s">
        <v>983</v>
      </c>
      <c r="D9" s="936"/>
      <c r="E9" s="936"/>
      <c r="F9" s="936"/>
      <c r="G9" s="936"/>
      <c r="H9" s="936"/>
      <c r="I9" s="936"/>
      <c r="J9" s="936"/>
      <c r="K9" s="937"/>
      <c r="L9" s="378"/>
      <c r="M9" s="239"/>
    </row>
    <row r="10" spans="2:13" ht="82.5" customHeight="1">
      <c r="B10" s="272" t="s">
        <v>982</v>
      </c>
      <c r="C10" s="859" t="s">
        <v>1212</v>
      </c>
      <c r="D10" s="859"/>
      <c r="E10" s="859"/>
      <c r="F10" s="859"/>
      <c r="G10" s="859"/>
      <c r="H10" s="859"/>
      <c r="I10" s="859"/>
      <c r="J10" s="859"/>
      <c r="K10" s="859"/>
      <c r="L10" s="859"/>
      <c r="M10" s="239"/>
    </row>
    <row r="11" spans="2:13">
      <c r="B11" s="239"/>
      <c r="C11" s="239"/>
      <c r="D11" s="239"/>
      <c r="E11" s="239"/>
      <c r="F11" s="239"/>
      <c r="G11" s="239"/>
      <c r="H11" s="239"/>
      <c r="I11" s="239"/>
      <c r="J11" s="239"/>
      <c r="K11" s="239"/>
      <c r="L11" s="239"/>
      <c r="M11" s="239"/>
    </row>
    <row r="12" spans="2:13">
      <c r="B12" s="239"/>
      <c r="C12" s="239"/>
      <c r="D12" s="239"/>
      <c r="E12" s="239"/>
      <c r="F12" s="239"/>
      <c r="G12" s="239"/>
      <c r="H12" s="239"/>
      <c r="I12" s="239"/>
      <c r="J12" s="239"/>
      <c r="K12" s="239"/>
      <c r="L12" s="239"/>
      <c r="M12" s="239"/>
    </row>
    <row r="13" spans="2:13">
      <c r="B13" s="934" t="s">
        <v>245</v>
      </c>
      <c r="C13" s="389" t="s">
        <v>0</v>
      </c>
      <c r="D13" s="389" t="s">
        <v>1</v>
      </c>
      <c r="E13" s="389" t="s">
        <v>2</v>
      </c>
      <c r="F13" s="389" t="s">
        <v>3</v>
      </c>
      <c r="G13" s="389" t="s">
        <v>22</v>
      </c>
      <c r="H13" s="389" t="s">
        <v>5</v>
      </c>
      <c r="I13" s="389" t="s">
        <v>6</v>
      </c>
      <c r="J13" s="389" t="s">
        <v>25</v>
      </c>
      <c r="K13" s="389" t="s">
        <v>8</v>
      </c>
      <c r="L13" s="389" t="s">
        <v>114</v>
      </c>
      <c r="M13" s="239"/>
    </row>
    <row r="14" spans="2:13">
      <c r="B14" s="934"/>
      <c r="C14" s="389"/>
      <c r="D14" s="389"/>
      <c r="E14" s="389"/>
      <c r="F14" s="389"/>
      <c r="G14" s="389"/>
      <c r="H14" s="389"/>
      <c r="I14" s="389"/>
      <c r="J14" s="389"/>
      <c r="K14" s="389"/>
      <c r="L14" s="390"/>
      <c r="M14" s="239"/>
    </row>
    <row r="15" spans="2:13" ht="69" customHeight="1">
      <c r="B15" s="265" t="s">
        <v>1210</v>
      </c>
      <c r="C15" s="238">
        <v>0</v>
      </c>
      <c r="D15" s="238">
        <v>16</v>
      </c>
      <c r="E15" s="238">
        <v>0</v>
      </c>
      <c r="F15" s="238">
        <v>0</v>
      </c>
      <c r="G15" s="238">
        <v>81</v>
      </c>
      <c r="H15" s="238" t="s">
        <v>332</v>
      </c>
      <c r="I15" s="238">
        <v>0</v>
      </c>
      <c r="J15" s="238">
        <v>0</v>
      </c>
      <c r="K15" s="238">
        <v>0</v>
      </c>
      <c r="L15" s="238">
        <v>0</v>
      </c>
      <c r="M15" s="239"/>
    </row>
    <row r="16" spans="2:13" ht="81" customHeight="1">
      <c r="B16" s="379" t="s">
        <v>1211</v>
      </c>
      <c r="C16" s="238">
        <v>0</v>
      </c>
      <c r="D16" s="238">
        <v>16</v>
      </c>
      <c r="E16" s="238">
        <v>0</v>
      </c>
      <c r="F16" s="238">
        <v>0</v>
      </c>
      <c r="G16" s="238">
        <v>0</v>
      </c>
      <c r="H16" s="238" t="s">
        <v>332</v>
      </c>
      <c r="I16" s="238">
        <v>0</v>
      </c>
      <c r="J16" s="238">
        <v>0</v>
      </c>
      <c r="K16" s="238">
        <v>0</v>
      </c>
      <c r="L16" s="238">
        <v>0</v>
      </c>
      <c r="M16" s="239"/>
    </row>
    <row r="17" spans="1:13" ht="93" customHeight="1">
      <c r="B17" s="380" t="s">
        <v>58</v>
      </c>
      <c r="C17" s="238">
        <v>0</v>
      </c>
      <c r="D17" s="238">
        <v>16</v>
      </c>
      <c r="E17" s="238">
        <v>0</v>
      </c>
      <c r="F17" s="238">
        <v>0</v>
      </c>
      <c r="G17" s="238">
        <v>0</v>
      </c>
      <c r="H17" s="238" t="s">
        <v>332</v>
      </c>
      <c r="I17" s="238">
        <v>0</v>
      </c>
      <c r="J17" s="238">
        <v>0</v>
      </c>
      <c r="K17" s="238">
        <v>0</v>
      </c>
      <c r="L17" s="238">
        <v>0</v>
      </c>
      <c r="M17" s="239"/>
    </row>
    <row r="18" spans="1:13" ht="72.5">
      <c r="B18" s="380" t="s">
        <v>59</v>
      </c>
      <c r="C18" s="238">
        <v>0</v>
      </c>
      <c r="D18" s="238">
        <v>16</v>
      </c>
      <c r="E18" s="238">
        <v>0</v>
      </c>
      <c r="F18" s="238">
        <v>0</v>
      </c>
      <c r="G18" s="238">
        <v>0</v>
      </c>
      <c r="H18" s="238" t="s">
        <v>332</v>
      </c>
      <c r="I18" s="238">
        <v>0</v>
      </c>
      <c r="J18" s="238">
        <v>0</v>
      </c>
      <c r="K18" s="238">
        <v>0</v>
      </c>
      <c r="L18" s="238">
        <v>0</v>
      </c>
      <c r="M18" s="239"/>
    </row>
    <row r="19" spans="1:13">
      <c r="B19" s="239"/>
      <c r="C19" s="239"/>
      <c r="D19" s="239"/>
      <c r="E19" s="239"/>
      <c r="F19" s="239"/>
      <c r="G19" s="239"/>
      <c r="H19" s="239"/>
      <c r="I19" s="239"/>
      <c r="J19" s="239"/>
      <c r="K19" s="239"/>
      <c r="L19" s="239"/>
      <c r="M19" s="239"/>
    </row>
    <row r="20" spans="1:13">
      <c r="B20" s="391" t="s">
        <v>239</v>
      </c>
      <c r="C20" s="391"/>
      <c r="D20" s="391"/>
      <c r="E20" s="391"/>
      <c r="F20" s="391"/>
      <c r="G20" s="391"/>
      <c r="H20" s="391"/>
      <c r="I20" s="391"/>
      <c r="J20" s="391"/>
      <c r="K20" s="391"/>
      <c r="L20" s="391"/>
      <c r="M20" s="239"/>
    </row>
    <row r="21" spans="1:13">
      <c r="B21" s="938" t="s">
        <v>240</v>
      </c>
      <c r="C21" s="389" t="s">
        <v>0</v>
      </c>
      <c r="D21" s="389" t="s">
        <v>1</v>
      </c>
      <c r="E21" s="389" t="s">
        <v>2</v>
      </c>
      <c r="F21" s="389" t="s">
        <v>3</v>
      </c>
      <c r="G21" s="389" t="s">
        <v>22</v>
      </c>
      <c r="H21" s="389" t="s">
        <v>5</v>
      </c>
      <c r="I21" s="389" t="s">
        <v>6</v>
      </c>
      <c r="J21" s="389" t="s">
        <v>25</v>
      </c>
      <c r="K21" s="389" t="s">
        <v>8</v>
      </c>
      <c r="L21" s="389" t="s">
        <v>114</v>
      </c>
      <c r="M21" s="239"/>
    </row>
    <row r="22" spans="1:13">
      <c r="B22" s="938"/>
      <c r="C22" s="389"/>
      <c r="D22" s="389"/>
      <c r="E22" s="389"/>
      <c r="F22" s="389"/>
      <c r="G22" s="389"/>
      <c r="H22" s="389"/>
      <c r="I22" s="389"/>
      <c r="J22" s="389"/>
      <c r="K22" s="389"/>
      <c r="L22" s="390"/>
      <c r="M22" s="239"/>
    </row>
    <row r="23" spans="1:13" ht="75.75" customHeight="1">
      <c r="A23" s="45"/>
      <c r="B23" s="273" t="s">
        <v>60</v>
      </c>
      <c r="C23" s="238" t="s">
        <v>24</v>
      </c>
      <c r="D23" s="238">
        <v>176</v>
      </c>
      <c r="E23" s="238">
        <v>6</v>
      </c>
      <c r="F23" s="238" t="s">
        <v>331</v>
      </c>
      <c r="G23" s="238">
        <v>85</v>
      </c>
      <c r="H23" s="238" t="s">
        <v>331</v>
      </c>
      <c r="I23" s="238">
        <v>132</v>
      </c>
      <c r="J23" s="238">
        <v>7</v>
      </c>
      <c r="K23" s="238">
        <v>2</v>
      </c>
      <c r="L23" s="238">
        <v>3</v>
      </c>
      <c r="M23" s="239"/>
    </row>
    <row r="24" spans="1:13" ht="145.5" customHeight="1">
      <c r="B24" s="273" t="s">
        <v>984</v>
      </c>
      <c r="C24" s="238" t="s">
        <v>24</v>
      </c>
      <c r="D24" s="238">
        <v>176</v>
      </c>
      <c r="E24" s="238">
        <v>6</v>
      </c>
      <c r="F24" s="238" t="s">
        <v>332</v>
      </c>
      <c r="G24" s="238">
        <v>85</v>
      </c>
      <c r="H24" s="238" t="s">
        <v>332</v>
      </c>
      <c r="I24" s="238">
        <v>132</v>
      </c>
      <c r="J24" s="238">
        <v>7</v>
      </c>
      <c r="K24" s="238">
        <v>2</v>
      </c>
      <c r="L24" s="238">
        <v>0</v>
      </c>
      <c r="M24" s="239"/>
    </row>
    <row r="25" spans="1:13" ht="121" customHeight="1">
      <c r="B25" s="273" t="s">
        <v>985</v>
      </c>
      <c r="C25" s="381" t="s">
        <v>57</v>
      </c>
      <c r="D25" s="382">
        <f>+D24/D23</f>
        <v>1</v>
      </c>
      <c r="E25" s="382">
        <f>+E24/E23</f>
        <v>1</v>
      </c>
      <c r="F25" s="382" t="s">
        <v>332</v>
      </c>
      <c r="G25" s="382">
        <f t="shared" ref="G25:J25" si="0">+G24/G23</f>
        <v>1</v>
      </c>
      <c r="H25" s="382" t="s">
        <v>332</v>
      </c>
      <c r="I25" s="382">
        <f t="shared" si="0"/>
        <v>1</v>
      </c>
      <c r="J25" s="382">
        <f t="shared" si="0"/>
        <v>1</v>
      </c>
      <c r="K25" s="382">
        <f>+K24/K23</f>
        <v>1</v>
      </c>
      <c r="L25" s="382">
        <f>+L24/L23</f>
        <v>0</v>
      </c>
      <c r="M25" s="239"/>
    </row>
    <row r="26" spans="1:13" ht="72" customHeight="1">
      <c r="B26" s="273" t="s">
        <v>61</v>
      </c>
      <c r="C26" s="272" t="s">
        <v>986</v>
      </c>
      <c r="D26" s="272" t="s">
        <v>987</v>
      </c>
      <c r="E26" s="378"/>
      <c r="F26" s="378"/>
      <c r="G26" s="378"/>
      <c r="H26" s="378"/>
      <c r="I26" s="378"/>
      <c r="J26" s="378"/>
      <c r="K26" s="272"/>
      <c r="L26" s="378"/>
      <c r="M26" s="239"/>
    </row>
    <row r="27" spans="1:13">
      <c r="B27" s="239"/>
      <c r="C27" s="239"/>
      <c r="D27" s="239"/>
      <c r="E27" s="239"/>
      <c r="F27" s="239"/>
      <c r="G27" s="239"/>
      <c r="H27" s="239"/>
      <c r="I27" s="239"/>
      <c r="J27" s="239"/>
      <c r="K27" s="239"/>
      <c r="L27" s="239"/>
      <c r="M27" s="239"/>
    </row>
    <row r="28" spans="1:13">
      <c r="B28" s="239"/>
      <c r="C28" s="239"/>
      <c r="D28" s="239"/>
      <c r="E28" s="239"/>
      <c r="F28" s="239"/>
      <c r="G28" s="239"/>
      <c r="H28" s="239"/>
      <c r="I28" s="239"/>
      <c r="J28" s="239"/>
      <c r="K28" s="239"/>
      <c r="L28" s="239"/>
      <c r="M28" s="239"/>
    </row>
    <row r="29" spans="1:13">
      <c r="B29" s="930" t="s">
        <v>988</v>
      </c>
      <c r="C29" s="389" t="s">
        <v>0</v>
      </c>
      <c r="D29" s="389" t="s">
        <v>1</v>
      </c>
      <c r="E29" s="389" t="s">
        <v>2</v>
      </c>
      <c r="F29" s="389" t="s">
        <v>3</v>
      </c>
      <c r="G29" s="389" t="s">
        <v>22</v>
      </c>
      <c r="H29" s="389" t="s">
        <v>5</v>
      </c>
      <c r="I29" s="389" t="s">
        <v>6</v>
      </c>
      <c r="J29" s="389" t="s">
        <v>25</v>
      </c>
      <c r="K29" s="389" t="s">
        <v>8</v>
      </c>
      <c r="L29" s="389" t="s">
        <v>114</v>
      </c>
      <c r="M29" s="239"/>
    </row>
    <row r="30" spans="1:13" ht="24" customHeight="1">
      <c r="B30" s="930"/>
      <c r="C30" s="389"/>
      <c r="D30" s="389"/>
      <c r="E30" s="389"/>
      <c r="F30" s="389"/>
      <c r="G30" s="389"/>
      <c r="H30" s="389"/>
      <c r="I30" s="389"/>
      <c r="J30" s="389"/>
      <c r="K30" s="389"/>
      <c r="L30" s="390"/>
      <c r="M30" s="239"/>
    </row>
    <row r="31" spans="1:13" ht="43.5">
      <c r="B31" s="273" t="s">
        <v>62</v>
      </c>
      <c r="C31" s="238">
        <v>0</v>
      </c>
      <c r="D31" s="238">
        <v>0</v>
      </c>
      <c r="E31" s="238">
        <v>0</v>
      </c>
      <c r="F31" s="238">
        <v>0</v>
      </c>
      <c r="G31" s="238">
        <v>0</v>
      </c>
      <c r="H31" s="238">
        <v>0</v>
      </c>
      <c r="I31" s="238">
        <v>0</v>
      </c>
      <c r="J31" s="238">
        <v>0</v>
      </c>
      <c r="K31" s="238" t="s">
        <v>46</v>
      </c>
      <c r="L31" s="238">
        <v>0</v>
      </c>
      <c r="M31" s="239"/>
    </row>
    <row r="32" spans="1:13">
      <c r="B32" s="239"/>
      <c r="C32" s="239"/>
      <c r="D32" s="239"/>
      <c r="E32" s="239"/>
      <c r="F32" s="239"/>
      <c r="G32" s="239"/>
      <c r="H32" s="239"/>
      <c r="I32" s="239"/>
      <c r="J32" s="239"/>
      <c r="K32" s="239" t="s">
        <v>63</v>
      </c>
      <c r="L32" s="239"/>
      <c r="M32" s="239"/>
    </row>
    <row r="33" spans="1:13">
      <c r="B33" s="239"/>
      <c r="C33" s="239"/>
      <c r="D33" s="239"/>
      <c r="E33" s="239"/>
      <c r="F33" s="239"/>
      <c r="G33" s="239"/>
      <c r="H33" s="239"/>
      <c r="I33" s="239"/>
      <c r="J33" s="239"/>
      <c r="K33" s="239"/>
      <c r="L33" s="239"/>
      <c r="M33" s="239"/>
    </row>
    <row r="34" spans="1:13">
      <c r="B34" s="931" t="s">
        <v>221</v>
      </c>
      <c r="C34" s="931"/>
      <c r="D34" s="931"/>
      <c r="E34" s="931"/>
      <c r="F34" s="931"/>
      <c r="G34" s="931"/>
      <c r="H34" s="931"/>
      <c r="I34" s="931"/>
      <c r="J34" s="931"/>
      <c r="K34" s="931"/>
      <c r="L34" s="383"/>
      <c r="M34" s="239"/>
    </row>
    <row r="35" spans="1:13">
      <c r="B35" s="932" t="s">
        <v>989</v>
      </c>
      <c r="C35" s="392" t="s">
        <v>0</v>
      </c>
      <c r="D35" s="392" t="s">
        <v>1</v>
      </c>
      <c r="E35" s="392" t="s">
        <v>2</v>
      </c>
      <c r="F35" s="392" t="s">
        <v>3</v>
      </c>
      <c r="G35" s="392" t="s">
        <v>22</v>
      </c>
      <c r="H35" s="392" t="s">
        <v>5</v>
      </c>
      <c r="I35" s="393" t="s">
        <v>6</v>
      </c>
      <c r="J35" s="393" t="s">
        <v>25</v>
      </c>
      <c r="K35" s="393" t="s">
        <v>8</v>
      </c>
      <c r="L35" s="394" t="s">
        <v>112</v>
      </c>
      <c r="M35" s="239"/>
    </row>
    <row r="36" spans="1:13">
      <c r="B36" s="933"/>
      <c r="C36" s="395"/>
      <c r="D36" s="395"/>
      <c r="E36" s="395"/>
      <c r="F36" s="395"/>
      <c r="G36" s="395"/>
      <c r="H36" s="395"/>
      <c r="I36" s="395"/>
      <c r="J36" s="395"/>
      <c r="K36" s="395"/>
      <c r="L36" s="390"/>
      <c r="M36" s="239"/>
    </row>
    <row r="37" spans="1:13">
      <c r="B37" s="273" t="s">
        <v>64</v>
      </c>
      <c r="C37" s="251">
        <v>2</v>
      </c>
      <c r="D37" s="251">
        <v>22</v>
      </c>
      <c r="E37" s="251">
        <v>18</v>
      </c>
      <c r="F37" s="251">
        <v>6</v>
      </c>
      <c r="G37" s="251">
        <v>81</v>
      </c>
      <c r="H37" s="251">
        <v>5</v>
      </c>
      <c r="I37" s="251">
        <v>6</v>
      </c>
      <c r="J37" s="251">
        <v>28</v>
      </c>
      <c r="K37" s="251">
        <v>1</v>
      </c>
      <c r="L37" s="238">
        <v>7</v>
      </c>
      <c r="M37" s="239"/>
    </row>
    <row r="38" spans="1:13" ht="58">
      <c r="B38" s="273" t="s">
        <v>65</v>
      </c>
      <c r="C38" s="251">
        <v>2</v>
      </c>
      <c r="D38" s="251">
        <v>4</v>
      </c>
      <c r="E38" s="251">
        <v>18</v>
      </c>
      <c r="F38" s="251">
        <v>1</v>
      </c>
      <c r="G38" s="251">
        <v>81</v>
      </c>
      <c r="H38" s="251">
        <v>2</v>
      </c>
      <c r="I38" s="251">
        <v>6</v>
      </c>
      <c r="J38" s="251">
        <v>4</v>
      </c>
      <c r="K38" s="251">
        <v>1</v>
      </c>
      <c r="L38" s="238">
        <v>7</v>
      </c>
      <c r="M38" s="239"/>
    </row>
    <row r="39" spans="1:13" ht="29">
      <c r="B39" s="273" t="s">
        <v>990</v>
      </c>
      <c r="C39" s="384">
        <f>+C38/C37</f>
        <v>1</v>
      </c>
      <c r="D39" s="384">
        <f>+D38/D37</f>
        <v>0.18181818181818182</v>
      </c>
      <c r="E39" s="384">
        <f>+E38/E37</f>
        <v>1</v>
      </c>
      <c r="F39" s="384">
        <f t="shared" ref="F39:H39" si="1">+F38/F37</f>
        <v>0.16666666666666666</v>
      </c>
      <c r="G39" s="384">
        <f t="shared" si="1"/>
        <v>1</v>
      </c>
      <c r="H39" s="384">
        <f t="shared" si="1"/>
        <v>0.4</v>
      </c>
      <c r="I39" s="384">
        <f>+I38/I37</f>
        <v>1</v>
      </c>
      <c r="J39" s="384">
        <f>+J38/J37</f>
        <v>0.14285714285714285</v>
      </c>
      <c r="K39" s="385">
        <f>+K38/K37</f>
        <v>1</v>
      </c>
      <c r="L39" s="385">
        <f>+L38/L37</f>
        <v>1</v>
      </c>
      <c r="M39" s="239"/>
    </row>
    <row r="40" spans="1:13" ht="82.5" customHeight="1">
      <c r="A40" s="46"/>
      <c r="B40" s="273" t="s">
        <v>991</v>
      </c>
      <c r="C40" s="238">
        <v>1430</v>
      </c>
      <c r="D40" s="238">
        <v>2050</v>
      </c>
      <c r="E40" s="238">
        <v>339</v>
      </c>
      <c r="F40" s="238">
        <v>71</v>
      </c>
      <c r="G40" s="238">
        <v>1841</v>
      </c>
      <c r="H40" s="580">
        <v>189</v>
      </c>
      <c r="I40" s="238">
        <v>2562</v>
      </c>
      <c r="J40" s="238">
        <v>712</v>
      </c>
      <c r="K40" s="238">
        <v>1025</v>
      </c>
      <c r="L40" s="238">
        <v>553</v>
      </c>
      <c r="M40" s="239"/>
    </row>
    <row r="41" spans="1:13" ht="33.75" customHeight="1">
      <c r="A41" s="46"/>
      <c r="B41" s="273" t="s">
        <v>66</v>
      </c>
      <c r="C41" s="251">
        <v>311</v>
      </c>
      <c r="D41" s="251">
        <v>821</v>
      </c>
      <c r="E41" s="251">
        <v>192</v>
      </c>
      <c r="F41" s="251">
        <v>28</v>
      </c>
      <c r="G41" s="251">
        <v>480</v>
      </c>
      <c r="H41" s="251">
        <v>121</v>
      </c>
      <c r="I41" s="251">
        <v>1626</v>
      </c>
      <c r="J41" s="251">
        <v>315</v>
      </c>
      <c r="K41" s="251">
        <v>404</v>
      </c>
      <c r="L41" s="251">
        <v>265</v>
      </c>
      <c r="M41" s="239"/>
    </row>
    <row r="42" spans="1:13" ht="56.25" customHeight="1">
      <c r="A42" s="46"/>
      <c r="B42" s="273" t="s">
        <v>67</v>
      </c>
      <c r="C42" s="386">
        <f t="shared" ref="C42:L42" si="2">C40/C43</f>
        <v>4.598070739549839</v>
      </c>
      <c r="D42" s="386">
        <f t="shared" si="2"/>
        <v>2.4969549330085261</v>
      </c>
      <c r="E42" s="386">
        <f t="shared" si="2"/>
        <v>1.765625</v>
      </c>
      <c r="F42" s="386">
        <f t="shared" si="2"/>
        <v>2.5357142857142856</v>
      </c>
      <c r="G42" s="386">
        <f t="shared" si="2"/>
        <v>3.8354166666666667</v>
      </c>
      <c r="H42" s="386">
        <f t="shared" si="2"/>
        <v>1.5619834710743801</v>
      </c>
      <c r="I42" s="386">
        <f t="shared" si="2"/>
        <v>3.5832167832167832</v>
      </c>
      <c r="J42" s="386">
        <f t="shared" si="2"/>
        <v>2.2603174603174603</v>
      </c>
      <c r="K42" s="386">
        <f t="shared" si="2"/>
        <v>2.5371287128712869</v>
      </c>
      <c r="L42" s="386">
        <f t="shared" si="2"/>
        <v>2.0867924528301889</v>
      </c>
      <c r="M42" s="239"/>
    </row>
    <row r="43" spans="1:13" ht="97.5" customHeight="1">
      <c r="A43" s="46"/>
      <c r="B43" s="273" t="s">
        <v>68</v>
      </c>
      <c r="C43" s="251">
        <v>311</v>
      </c>
      <c r="D43" s="251">
        <v>821</v>
      </c>
      <c r="E43" s="251">
        <v>192</v>
      </c>
      <c r="F43" s="251">
        <v>28</v>
      </c>
      <c r="G43" s="251">
        <v>480</v>
      </c>
      <c r="H43" s="251">
        <v>121</v>
      </c>
      <c r="I43" s="251">
        <v>715</v>
      </c>
      <c r="J43" s="251">
        <v>315</v>
      </c>
      <c r="K43" s="251">
        <v>404</v>
      </c>
      <c r="L43" s="776">
        <v>265</v>
      </c>
      <c r="M43" s="239"/>
    </row>
    <row r="44" spans="1:13" ht="58">
      <c r="A44" s="46"/>
      <c r="B44" s="272" t="s">
        <v>69</v>
      </c>
      <c r="C44" s="382">
        <f>C43/C41</f>
        <v>1</v>
      </c>
      <c r="D44" s="382">
        <f>+D43/D41</f>
        <v>1</v>
      </c>
      <c r="E44" s="382">
        <f>+E43/E41</f>
        <v>1</v>
      </c>
      <c r="F44" s="382">
        <f t="shared" ref="F44:L44" si="3">+F43/F41</f>
        <v>1</v>
      </c>
      <c r="G44" s="382">
        <f t="shared" si="3"/>
        <v>1</v>
      </c>
      <c r="H44" s="382">
        <f t="shared" si="3"/>
        <v>1</v>
      </c>
      <c r="I44" s="387">
        <f t="shared" si="3"/>
        <v>0.43972939729397292</v>
      </c>
      <c r="J44" s="382">
        <f t="shared" si="3"/>
        <v>1</v>
      </c>
      <c r="K44" s="382">
        <f t="shared" si="3"/>
        <v>1</v>
      </c>
      <c r="L44" s="382">
        <f t="shared" si="3"/>
        <v>1</v>
      </c>
      <c r="M44" s="239"/>
    </row>
    <row r="45" spans="1:13">
      <c r="B45" s="273" t="s">
        <v>70</v>
      </c>
      <c r="C45" s="928" t="s">
        <v>992</v>
      </c>
      <c r="D45" s="929"/>
      <c r="E45" s="929"/>
      <c r="F45" s="929"/>
      <c r="G45" s="929"/>
      <c r="H45" s="929"/>
      <c r="I45" s="929"/>
      <c r="J45" s="929"/>
      <c r="K45" s="929"/>
      <c r="L45" s="929"/>
      <c r="M45" s="239"/>
    </row>
    <row r="46" spans="1:13">
      <c r="B46" s="239"/>
      <c r="C46" s="239"/>
      <c r="D46" s="239"/>
      <c r="E46" s="239"/>
      <c r="F46" s="239"/>
      <c r="G46" s="239"/>
      <c r="H46" s="239"/>
      <c r="I46" s="239"/>
      <c r="J46" s="239"/>
      <c r="K46" s="239"/>
      <c r="L46" s="239"/>
      <c r="M46" s="239"/>
    </row>
  </sheetData>
  <mergeCells count="11">
    <mergeCell ref="B2:C2"/>
    <mergeCell ref="C10:L10"/>
    <mergeCell ref="C45:L45"/>
    <mergeCell ref="B29:B30"/>
    <mergeCell ref="B34:K34"/>
    <mergeCell ref="B35:B36"/>
    <mergeCell ref="B5:B6"/>
    <mergeCell ref="B8:B9"/>
    <mergeCell ref="C9:K9"/>
    <mergeCell ref="B13:B14"/>
    <mergeCell ref="B21:B22"/>
  </mergeCells>
  <pageMargins left="0.7" right="0.7" top="0.75" bottom="0.75" header="0.3" footer="0.3"/>
  <pageSetup orientation="portrait" horizontalDpi="4294967295" verticalDpi="4294967295" r:id="rId1"/>
  <headerFooter>
    <oddFooter>&amp;L_x000D_&amp;1#&amp;"Aptos"&amp;14&amp;K000000 Información Pública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3BE39-4342-4FF2-A776-CB674D016F09}">
  <dimension ref="A1:AS28"/>
  <sheetViews>
    <sheetView showGridLines="0" topLeftCell="E11" zoomScale="70" zoomScaleNormal="70" workbookViewId="0">
      <selection activeCell="E3" sqref="E3:F3"/>
    </sheetView>
  </sheetViews>
  <sheetFormatPr baseColWidth="10" defaultColWidth="12.54296875" defaultRowHeight="15.5"/>
  <cols>
    <col min="1" max="1" width="4.81640625" style="13" customWidth="1"/>
    <col min="2" max="2" width="29.453125" style="13" customWidth="1"/>
    <col min="3" max="3" width="33.81640625" style="13" customWidth="1"/>
    <col min="4" max="4" width="27.7265625" style="13" customWidth="1"/>
    <col min="5" max="5" width="32.1796875" style="13" customWidth="1"/>
    <col min="6" max="6" width="30.26953125" style="13" customWidth="1"/>
    <col min="7" max="7" width="23.7265625" style="13" customWidth="1"/>
    <col min="8" max="8" width="22.54296875" style="13" customWidth="1"/>
    <col min="9" max="9" width="28.1796875" style="13" customWidth="1"/>
    <col min="10" max="10" width="24.54296875" style="13" customWidth="1"/>
    <col min="11" max="11" width="26" style="13" customWidth="1"/>
    <col min="12" max="12" width="18.81640625" style="13" customWidth="1"/>
    <col min="13" max="13" width="16" style="13" customWidth="1"/>
    <col min="14" max="14" width="20.26953125" style="13" customWidth="1"/>
    <col min="15" max="15" width="12.54296875" style="13"/>
    <col min="16" max="16" width="23.453125" style="13" customWidth="1"/>
    <col min="17" max="16384" width="12.54296875" style="13"/>
  </cols>
  <sheetData>
    <row r="1" spans="1:45" ht="21">
      <c r="A1" s="9"/>
      <c r="B1" s="344"/>
      <c r="C1" s="344"/>
      <c r="D1" s="344"/>
      <c r="E1" s="344"/>
      <c r="F1" s="344"/>
      <c r="G1" s="344"/>
      <c r="H1" s="344"/>
      <c r="I1" s="344"/>
      <c r="J1" s="344"/>
      <c r="K1" s="344"/>
      <c r="L1" s="344"/>
      <c r="M1" s="344"/>
      <c r="N1" s="344"/>
      <c r="O1" s="344"/>
      <c r="P1" s="344"/>
      <c r="Q1" s="344"/>
      <c r="R1" s="10"/>
      <c r="S1" s="10"/>
      <c r="T1" s="10"/>
      <c r="U1" s="10"/>
      <c r="V1" s="11"/>
      <c r="W1" s="11"/>
      <c r="X1" s="11"/>
      <c r="Y1" s="11"/>
      <c r="Z1" s="11"/>
      <c r="AA1" s="11"/>
      <c r="AB1" s="11"/>
      <c r="AC1" s="11"/>
      <c r="AD1" s="11"/>
      <c r="AE1" s="11"/>
      <c r="AF1" s="11"/>
      <c r="AG1" s="11"/>
      <c r="AH1" s="11"/>
      <c r="AI1" s="11"/>
      <c r="AJ1" s="11"/>
      <c r="AK1" s="11"/>
      <c r="AL1" s="11"/>
      <c r="AM1" s="11"/>
      <c r="AN1" s="12"/>
      <c r="AO1" s="12"/>
      <c r="AP1" s="12"/>
      <c r="AQ1" s="12"/>
      <c r="AR1" s="12"/>
      <c r="AS1" s="12"/>
    </row>
    <row r="2" spans="1:45" ht="21">
      <c r="A2" s="9"/>
      <c r="B2" s="345" t="s">
        <v>121</v>
      </c>
      <c r="C2" s="940" t="s">
        <v>122</v>
      </c>
      <c r="D2" s="941"/>
      <c r="E2" s="344"/>
      <c r="F2" s="344"/>
      <c r="G2" s="344"/>
      <c r="H2" s="344"/>
      <c r="I2" s="344"/>
      <c r="J2" s="344"/>
      <c r="K2" s="344"/>
      <c r="L2" s="344"/>
      <c r="M2" s="344"/>
      <c r="N2" s="344"/>
      <c r="O2" s="344"/>
      <c r="P2" s="344"/>
      <c r="Q2" s="344"/>
      <c r="R2" s="10"/>
      <c r="S2" s="10"/>
      <c r="T2" s="10"/>
      <c r="U2" s="10"/>
      <c r="V2" s="11"/>
      <c r="W2" s="11"/>
      <c r="X2" s="11"/>
      <c r="Y2" s="11"/>
      <c r="Z2" s="11"/>
      <c r="AA2" s="11"/>
      <c r="AB2" s="11"/>
      <c r="AC2" s="11"/>
      <c r="AD2" s="11"/>
      <c r="AE2" s="11"/>
      <c r="AF2" s="11"/>
      <c r="AG2" s="11"/>
      <c r="AH2" s="11"/>
      <c r="AI2" s="11"/>
      <c r="AJ2" s="11"/>
      <c r="AK2" s="11"/>
      <c r="AL2" s="11"/>
      <c r="AM2" s="11"/>
      <c r="AN2" s="12"/>
      <c r="AO2" s="12"/>
      <c r="AP2" s="12"/>
      <c r="AQ2" s="12"/>
      <c r="AR2" s="12"/>
      <c r="AS2" s="12"/>
    </row>
    <row r="3" spans="1:45" ht="20.25" customHeight="1">
      <c r="A3" s="9"/>
      <c r="B3" s="346" t="s">
        <v>123</v>
      </c>
      <c r="C3" s="942" t="s">
        <v>124</v>
      </c>
      <c r="D3" s="943"/>
      <c r="E3" s="946" t="s">
        <v>124</v>
      </c>
      <c r="F3" s="927"/>
      <c r="G3" s="344"/>
      <c r="H3" s="344"/>
      <c r="I3" s="344"/>
      <c r="J3" s="344"/>
      <c r="K3" s="344"/>
      <c r="L3" s="344"/>
      <c r="M3" s="344"/>
      <c r="N3" s="344"/>
      <c r="O3" s="344"/>
      <c r="P3" s="344"/>
      <c r="Q3" s="344"/>
      <c r="R3" s="10"/>
      <c r="S3" s="10"/>
      <c r="T3" s="10"/>
      <c r="U3" s="10"/>
      <c r="V3" s="11"/>
      <c r="W3" s="11"/>
      <c r="X3" s="11"/>
      <c r="Y3" s="11"/>
      <c r="Z3" s="11"/>
      <c r="AA3" s="11"/>
      <c r="AB3" s="11"/>
      <c r="AC3" s="11"/>
      <c r="AD3" s="11"/>
      <c r="AE3" s="11"/>
      <c r="AF3" s="11"/>
      <c r="AG3" s="11"/>
      <c r="AH3" s="11"/>
      <c r="AI3" s="11"/>
      <c r="AJ3" s="11"/>
      <c r="AK3" s="11"/>
      <c r="AL3" s="11"/>
      <c r="AM3" s="11"/>
      <c r="AN3" s="12"/>
      <c r="AO3" s="12"/>
      <c r="AP3" s="12"/>
      <c r="AQ3" s="12"/>
      <c r="AR3" s="12"/>
      <c r="AS3" s="12"/>
    </row>
    <row r="4" spans="1:45">
      <c r="B4" s="347"/>
      <c r="C4" s="347"/>
      <c r="D4" s="347"/>
      <c r="E4" s="347"/>
      <c r="F4" s="347"/>
      <c r="G4" s="347"/>
      <c r="H4" s="347"/>
      <c r="I4" s="347"/>
      <c r="J4" s="347"/>
      <c r="K4" s="347"/>
      <c r="L4" s="347"/>
      <c r="M4" s="347"/>
      <c r="N4" s="347"/>
      <c r="O4" s="347"/>
      <c r="P4" s="347"/>
      <c r="Q4" s="347"/>
    </row>
    <row r="5" spans="1:45" ht="47.25" customHeight="1">
      <c r="B5" s="348"/>
      <c r="C5" s="349" t="s">
        <v>125</v>
      </c>
      <c r="D5" s="350" t="s">
        <v>0</v>
      </c>
      <c r="E5" s="350" t="s">
        <v>1</v>
      </c>
      <c r="F5" s="350" t="s">
        <v>2</v>
      </c>
      <c r="G5" s="350" t="s">
        <v>22</v>
      </c>
      <c r="H5" s="350" t="s">
        <v>6</v>
      </c>
      <c r="I5" s="350" t="s">
        <v>115</v>
      </c>
      <c r="J5" s="350" t="s">
        <v>7</v>
      </c>
      <c r="K5" s="350" t="s">
        <v>114</v>
      </c>
      <c r="L5" s="350" t="s">
        <v>255</v>
      </c>
      <c r="M5" s="350" t="s">
        <v>8</v>
      </c>
      <c r="N5" s="350" t="s">
        <v>126</v>
      </c>
      <c r="O5" s="347"/>
      <c r="P5" s="347"/>
      <c r="Q5" s="347"/>
    </row>
    <row r="6" spans="1:45" ht="45.75" customHeight="1">
      <c r="B6" s="351" t="s">
        <v>127</v>
      </c>
      <c r="C6" s="352" t="s">
        <v>128</v>
      </c>
      <c r="D6" s="252">
        <v>11.09</v>
      </c>
      <c r="E6" s="353">
        <v>0.97</v>
      </c>
      <c r="F6" s="252" t="s">
        <v>1208</v>
      </c>
      <c r="G6" s="237">
        <v>0.1</v>
      </c>
      <c r="H6" s="237">
        <v>2.8</v>
      </c>
      <c r="I6" s="237">
        <v>0.4</v>
      </c>
      <c r="J6" s="354">
        <v>0.33</v>
      </c>
      <c r="K6" s="355">
        <v>0</v>
      </c>
      <c r="L6" s="237">
        <v>1.38</v>
      </c>
      <c r="M6" s="237">
        <v>1.59</v>
      </c>
      <c r="N6" s="356">
        <f t="shared" ref="N6:N12" si="0">SUM(D6:M6)</f>
        <v>18.66</v>
      </c>
      <c r="O6" s="343"/>
      <c r="P6" s="347"/>
      <c r="Q6" s="347"/>
    </row>
    <row r="7" spans="1:45" ht="29">
      <c r="B7" s="351" t="s">
        <v>976</v>
      </c>
      <c r="C7" s="357" t="s">
        <v>129</v>
      </c>
      <c r="D7" s="358">
        <v>9</v>
      </c>
      <c r="E7" s="358">
        <v>2</v>
      </c>
      <c r="F7" s="252" t="s">
        <v>1208</v>
      </c>
      <c r="G7" s="359">
        <v>2</v>
      </c>
      <c r="H7" s="360">
        <v>9</v>
      </c>
      <c r="I7" s="359">
        <v>1</v>
      </c>
      <c r="J7" s="356">
        <v>2</v>
      </c>
      <c r="K7" s="360">
        <v>1</v>
      </c>
      <c r="L7" s="359">
        <v>14</v>
      </c>
      <c r="M7" s="359">
        <v>12</v>
      </c>
      <c r="N7" s="356">
        <f t="shared" si="0"/>
        <v>52</v>
      </c>
      <c r="O7" s="347"/>
      <c r="P7" s="347"/>
      <c r="Q7" s="347"/>
    </row>
    <row r="8" spans="1:45">
      <c r="B8" s="351" t="s">
        <v>327</v>
      </c>
      <c r="C8" s="357"/>
      <c r="D8" s="358">
        <v>459</v>
      </c>
      <c r="E8" s="358">
        <v>660.39</v>
      </c>
      <c r="F8" s="252" t="s">
        <v>1208</v>
      </c>
      <c r="G8" s="359">
        <v>455</v>
      </c>
      <c r="H8" s="360">
        <v>831.8</v>
      </c>
      <c r="I8" s="359">
        <v>109.5</v>
      </c>
      <c r="J8" s="356">
        <v>199</v>
      </c>
      <c r="K8" s="360">
        <v>0</v>
      </c>
      <c r="L8" s="359">
        <v>11.88</v>
      </c>
      <c r="M8" s="359">
        <v>96.46</v>
      </c>
      <c r="N8" s="361">
        <f t="shared" si="0"/>
        <v>2823.0299999999997</v>
      </c>
      <c r="O8" s="347"/>
      <c r="P8" s="347"/>
      <c r="Q8" s="347"/>
    </row>
    <row r="9" spans="1:45" ht="43.5">
      <c r="B9" s="351" t="s">
        <v>130</v>
      </c>
      <c r="C9" s="352" t="s">
        <v>131</v>
      </c>
      <c r="D9" s="363">
        <f>+D6/D8</f>
        <v>2.4161220043572986E-2</v>
      </c>
      <c r="E9" s="362">
        <f>+E6/E8</f>
        <v>1.4688290252729448E-3</v>
      </c>
      <c r="F9" s="252" t="s">
        <v>1208</v>
      </c>
      <c r="G9" s="362">
        <f t="shared" ref="G9:M9" si="1">+G6/G8</f>
        <v>2.1978021978021978E-4</v>
      </c>
      <c r="H9" s="362">
        <f t="shared" si="1"/>
        <v>3.3661937965857175E-3</v>
      </c>
      <c r="I9" s="362">
        <f t="shared" si="1"/>
        <v>3.6529680365296807E-3</v>
      </c>
      <c r="J9" s="362">
        <f t="shared" si="1"/>
        <v>1.6582914572864321E-3</v>
      </c>
      <c r="K9" s="363">
        <v>0</v>
      </c>
      <c r="L9" s="362">
        <f t="shared" si="1"/>
        <v>0.11616161616161615</v>
      </c>
      <c r="M9" s="362">
        <f t="shared" si="1"/>
        <v>1.6483516483516484E-2</v>
      </c>
      <c r="N9" s="356">
        <f t="shared" si="0"/>
        <v>0.1671724152241606</v>
      </c>
      <c r="O9" s="347"/>
      <c r="P9" s="347"/>
      <c r="Q9" s="347"/>
    </row>
    <row r="10" spans="1:45" ht="102" customHeight="1">
      <c r="B10" s="351" t="s">
        <v>977</v>
      </c>
      <c r="C10" s="352" t="s">
        <v>128</v>
      </c>
      <c r="D10" s="252">
        <v>0</v>
      </c>
      <c r="E10" s="252">
        <v>0</v>
      </c>
      <c r="F10" s="252" t="s">
        <v>1208</v>
      </c>
      <c r="G10" s="237">
        <v>0</v>
      </c>
      <c r="H10" s="237">
        <v>0.2</v>
      </c>
      <c r="I10" s="355">
        <v>0</v>
      </c>
      <c r="J10" s="355">
        <v>0</v>
      </c>
      <c r="K10" s="364">
        <v>0</v>
      </c>
      <c r="L10" s="237">
        <v>1.02</v>
      </c>
      <c r="M10" s="237">
        <v>1.59</v>
      </c>
      <c r="N10" s="356">
        <f t="shared" si="0"/>
        <v>2.81</v>
      </c>
      <c r="O10" s="347"/>
      <c r="P10" s="347"/>
      <c r="Q10" s="347"/>
    </row>
    <row r="11" spans="1:45" ht="69" customHeight="1">
      <c r="B11" s="351" t="s">
        <v>132</v>
      </c>
      <c r="C11" s="352" t="s">
        <v>128</v>
      </c>
      <c r="D11" s="252">
        <v>0.26</v>
      </c>
      <c r="E11" s="252">
        <v>0</v>
      </c>
      <c r="F11" s="252" t="s">
        <v>1208</v>
      </c>
      <c r="G11" s="237">
        <v>0</v>
      </c>
      <c r="H11" s="237">
        <v>6.5</v>
      </c>
      <c r="I11" s="237">
        <v>0</v>
      </c>
      <c r="J11" s="355">
        <v>0.18</v>
      </c>
      <c r="K11" s="355">
        <v>0</v>
      </c>
      <c r="L11" s="237">
        <v>0.33</v>
      </c>
      <c r="M11" s="237">
        <v>0.71</v>
      </c>
      <c r="N11" s="356">
        <f t="shared" si="0"/>
        <v>7.9799999999999995</v>
      </c>
      <c r="O11" s="365"/>
      <c r="P11" s="347"/>
      <c r="Q11" s="347"/>
    </row>
    <row r="12" spans="1:45" ht="67.5" customHeight="1">
      <c r="B12" s="351" t="s">
        <v>978</v>
      </c>
      <c r="C12" s="352" t="s">
        <v>128</v>
      </c>
      <c r="D12" s="252">
        <v>0</v>
      </c>
      <c r="E12" s="353">
        <v>0.16</v>
      </c>
      <c r="F12" s="252" t="s">
        <v>1208</v>
      </c>
      <c r="G12" s="354">
        <v>0</v>
      </c>
      <c r="H12" s="237">
        <v>0.1</v>
      </c>
      <c r="I12" s="237">
        <v>0</v>
      </c>
      <c r="J12" s="354">
        <v>0.2</v>
      </c>
      <c r="K12" s="355">
        <v>0</v>
      </c>
      <c r="L12" s="237">
        <v>0</v>
      </c>
      <c r="M12" s="237">
        <v>0</v>
      </c>
      <c r="N12" s="356">
        <f t="shared" si="0"/>
        <v>0.46</v>
      </c>
      <c r="O12" s="347"/>
      <c r="P12" s="347"/>
      <c r="Q12" s="347"/>
    </row>
    <row r="13" spans="1:45">
      <c r="B13" s="366"/>
      <c r="C13" s="367"/>
      <c r="D13" s="347"/>
      <c r="E13" s="367"/>
      <c r="F13" s="367"/>
      <c r="G13" s="367"/>
      <c r="H13" s="367"/>
      <c r="I13" s="367"/>
      <c r="J13" s="367"/>
      <c r="K13" s="347"/>
      <c r="L13" s="367"/>
      <c r="M13" s="367"/>
      <c r="N13" s="367"/>
      <c r="O13" s="367"/>
      <c r="P13" s="367"/>
      <c r="Q13" s="367"/>
      <c r="R13" s="14"/>
      <c r="S13" s="14"/>
    </row>
    <row r="14" spans="1:45">
      <c r="B14" s="944" t="s">
        <v>124</v>
      </c>
      <c r="C14" s="945"/>
      <c r="D14" s="350" t="s">
        <v>0</v>
      </c>
      <c r="E14" s="350" t="s">
        <v>1</v>
      </c>
      <c r="F14" s="350" t="s">
        <v>2</v>
      </c>
      <c r="G14" s="350" t="s">
        <v>22</v>
      </c>
      <c r="H14" s="350" t="s">
        <v>6</v>
      </c>
      <c r="I14" s="350" t="s">
        <v>8</v>
      </c>
      <c r="J14" s="368" t="s">
        <v>7</v>
      </c>
      <c r="K14" s="368" t="s">
        <v>115</v>
      </c>
      <c r="L14" s="350" t="s">
        <v>255</v>
      </c>
      <c r="M14" s="369" t="s">
        <v>112</v>
      </c>
      <c r="N14" s="369" t="s">
        <v>126</v>
      </c>
      <c r="O14" s="347"/>
      <c r="P14" s="347"/>
      <c r="Q14" s="347"/>
    </row>
    <row r="15" spans="1:45">
      <c r="B15" s="939" t="s">
        <v>133</v>
      </c>
      <c r="C15" s="939"/>
      <c r="D15" s="357">
        <v>10</v>
      </c>
      <c r="E15" s="360">
        <v>4</v>
      </c>
      <c r="F15" s="370">
        <v>1</v>
      </c>
      <c r="G15" s="358">
        <v>4</v>
      </c>
      <c r="H15" s="289">
        <v>3</v>
      </c>
      <c r="I15" s="370">
        <v>2</v>
      </c>
      <c r="J15" s="358">
        <v>2</v>
      </c>
      <c r="K15" s="289">
        <v>1</v>
      </c>
      <c r="L15" s="289">
        <v>5</v>
      </c>
      <c r="M15" s="289">
        <v>0</v>
      </c>
      <c r="N15" s="357">
        <f>SUM(D15:M15)</f>
        <v>32</v>
      </c>
      <c r="O15" s="347"/>
      <c r="P15" s="347"/>
      <c r="Q15" s="347"/>
    </row>
    <row r="16" spans="1:45">
      <c r="B16" s="939" t="s">
        <v>134</v>
      </c>
      <c r="C16" s="939"/>
      <c r="D16" s="358">
        <v>10</v>
      </c>
      <c r="E16" s="360">
        <v>12</v>
      </c>
      <c r="F16" s="370">
        <v>7</v>
      </c>
      <c r="G16" s="358">
        <v>11</v>
      </c>
      <c r="H16" s="289">
        <v>206</v>
      </c>
      <c r="I16" s="358">
        <v>12</v>
      </c>
      <c r="J16" s="358">
        <v>10</v>
      </c>
      <c r="K16" s="358" t="s">
        <v>1207</v>
      </c>
      <c r="L16" s="289">
        <v>5</v>
      </c>
      <c r="M16" s="289">
        <v>2</v>
      </c>
      <c r="N16" s="357">
        <f t="shared" ref="N16:N20" si="2">SUM(D16:M16)</f>
        <v>275</v>
      </c>
      <c r="O16" s="347"/>
      <c r="P16" s="347"/>
      <c r="Q16" s="347"/>
    </row>
    <row r="17" spans="2:17">
      <c r="B17" s="939" t="s">
        <v>135</v>
      </c>
      <c r="C17" s="939"/>
      <c r="D17" s="358">
        <v>0</v>
      </c>
      <c r="E17" s="360">
        <v>0</v>
      </c>
      <c r="F17" s="358">
        <v>0</v>
      </c>
      <c r="G17" s="358">
        <v>0</v>
      </c>
      <c r="H17" s="289">
        <v>1</v>
      </c>
      <c r="I17" s="358" t="s">
        <v>1207</v>
      </c>
      <c r="J17" s="358">
        <v>0</v>
      </c>
      <c r="K17" s="358" t="s">
        <v>1207</v>
      </c>
      <c r="L17" s="289">
        <v>0</v>
      </c>
      <c r="M17" s="289">
        <v>0</v>
      </c>
      <c r="N17" s="357">
        <f t="shared" si="2"/>
        <v>1</v>
      </c>
      <c r="O17" s="347"/>
      <c r="P17" s="347"/>
      <c r="Q17" s="347"/>
    </row>
    <row r="18" spans="2:17">
      <c r="B18" s="939" t="s">
        <v>136</v>
      </c>
      <c r="C18" s="939"/>
      <c r="D18" s="358">
        <v>7</v>
      </c>
      <c r="E18" s="360">
        <v>1</v>
      </c>
      <c r="F18" s="370">
        <v>5</v>
      </c>
      <c r="G18" s="358">
        <v>4</v>
      </c>
      <c r="H18" s="360" t="s">
        <v>1208</v>
      </c>
      <c r="I18" s="358">
        <v>17</v>
      </c>
      <c r="J18" s="358">
        <v>6</v>
      </c>
      <c r="K18" s="358" t="s">
        <v>1207</v>
      </c>
      <c r="L18" s="289">
        <v>3</v>
      </c>
      <c r="M18" s="289">
        <v>0</v>
      </c>
      <c r="N18" s="357">
        <f t="shared" si="2"/>
        <v>43</v>
      </c>
      <c r="O18" s="347"/>
      <c r="P18" s="347"/>
      <c r="Q18" s="347"/>
    </row>
    <row r="19" spans="2:17" ht="46.5" customHeight="1">
      <c r="B19" s="939" t="s">
        <v>979</v>
      </c>
      <c r="C19" s="939"/>
      <c r="D19" s="358">
        <v>0</v>
      </c>
      <c r="E19" s="360">
        <v>0</v>
      </c>
      <c r="F19" s="358">
        <v>0</v>
      </c>
      <c r="G19" s="358">
        <v>4</v>
      </c>
      <c r="H19" s="289">
        <v>0</v>
      </c>
      <c r="I19" s="358" t="s">
        <v>24</v>
      </c>
      <c r="J19" s="358">
        <v>1</v>
      </c>
      <c r="K19" s="358" t="s">
        <v>1207</v>
      </c>
      <c r="L19" s="289">
        <v>0</v>
      </c>
      <c r="M19" s="289">
        <v>0</v>
      </c>
      <c r="N19" s="357">
        <f t="shared" si="2"/>
        <v>5</v>
      </c>
      <c r="O19" s="347"/>
      <c r="P19" s="347"/>
      <c r="Q19" s="347"/>
    </row>
    <row r="20" spans="2:17" ht="38.15" customHeight="1">
      <c r="B20" s="939" t="s">
        <v>137</v>
      </c>
      <c r="C20" s="939"/>
      <c r="D20" s="358">
        <v>4</v>
      </c>
      <c r="E20" s="360">
        <v>2</v>
      </c>
      <c r="F20" s="370">
        <v>5</v>
      </c>
      <c r="G20" s="358">
        <v>11</v>
      </c>
      <c r="H20" s="289">
        <v>68</v>
      </c>
      <c r="I20" s="358">
        <v>1</v>
      </c>
      <c r="J20" s="358">
        <v>8</v>
      </c>
      <c r="K20" s="358" t="s">
        <v>1207</v>
      </c>
      <c r="L20" s="289">
        <v>1</v>
      </c>
      <c r="M20" s="289">
        <v>0</v>
      </c>
      <c r="N20" s="357">
        <f t="shared" si="2"/>
        <v>100</v>
      </c>
      <c r="O20" s="347"/>
      <c r="P20" s="347"/>
      <c r="Q20" s="347"/>
    </row>
    <row r="21" spans="2:17" ht="25" customHeight="1">
      <c r="B21" s="371"/>
      <c r="C21" s="371"/>
      <c r="D21" s="372"/>
      <c r="E21" s="373"/>
      <c r="F21" s="372"/>
      <c r="G21" s="372"/>
      <c r="H21" s="372"/>
      <c r="I21" s="372"/>
      <c r="J21" s="372"/>
      <c r="K21" s="374"/>
      <c r="L21" s="374"/>
      <c r="M21" s="374"/>
      <c r="N21" s="374"/>
      <c r="O21" s="347"/>
      <c r="P21" s="347"/>
      <c r="Q21" s="347"/>
    </row>
    <row r="22" spans="2:17">
      <c r="B22" s="347"/>
      <c r="C22" s="347"/>
      <c r="D22" s="347"/>
      <c r="E22" s="347"/>
      <c r="F22" s="347"/>
      <c r="G22" s="347"/>
      <c r="H22" s="347"/>
      <c r="I22" s="347"/>
      <c r="J22" s="347"/>
      <c r="K22" s="347"/>
      <c r="L22" s="347"/>
      <c r="M22" s="347"/>
      <c r="N22" s="347"/>
      <c r="O22" s="347"/>
      <c r="P22" s="347"/>
      <c r="Q22" s="347"/>
    </row>
    <row r="23" spans="2:17">
      <c r="B23" s="347"/>
      <c r="C23" s="347"/>
      <c r="D23" s="347"/>
      <c r="E23" s="347"/>
      <c r="F23" s="347"/>
      <c r="G23" s="347"/>
      <c r="H23" s="347"/>
      <c r="I23" s="347"/>
      <c r="J23" s="347"/>
      <c r="K23" s="347"/>
      <c r="L23" s="347"/>
      <c r="M23" s="347"/>
      <c r="N23" s="347"/>
      <c r="O23" s="347"/>
      <c r="P23" s="347"/>
      <c r="Q23" s="347"/>
    </row>
    <row r="24" spans="2:17">
      <c r="B24" s="347"/>
      <c r="C24" s="347"/>
      <c r="D24" s="347"/>
      <c r="E24" s="347"/>
      <c r="F24" s="347"/>
      <c r="G24" s="347"/>
      <c r="H24" s="347"/>
      <c r="I24" s="347"/>
      <c r="J24" s="347"/>
      <c r="K24" s="347"/>
      <c r="L24" s="347"/>
      <c r="M24" s="347"/>
      <c r="N24" s="347"/>
      <c r="O24" s="347"/>
      <c r="P24" s="347"/>
      <c r="Q24" s="347"/>
    </row>
    <row r="25" spans="2:17">
      <c r="B25" s="347"/>
      <c r="C25" s="347"/>
      <c r="D25" s="347"/>
      <c r="E25" s="347"/>
      <c r="F25" s="347"/>
      <c r="G25" s="347"/>
      <c r="H25" s="347"/>
      <c r="I25" s="347"/>
      <c r="J25" s="347"/>
      <c r="K25" s="347"/>
      <c r="L25" s="347"/>
      <c r="M25" s="347"/>
      <c r="N25" s="347"/>
      <c r="O25" s="347"/>
      <c r="P25" s="347"/>
      <c r="Q25" s="347"/>
    </row>
    <row r="26" spans="2:17">
      <c r="B26" s="347"/>
      <c r="C26" s="347"/>
      <c r="D26" s="347"/>
      <c r="E26" s="347"/>
      <c r="F26" s="347"/>
      <c r="G26" s="347"/>
      <c r="H26" s="347"/>
      <c r="I26" s="347"/>
      <c r="J26" s="347"/>
      <c r="K26" s="347"/>
      <c r="L26" s="347"/>
      <c r="M26" s="347"/>
      <c r="N26" s="347"/>
      <c r="O26" s="347"/>
      <c r="P26" s="347"/>
      <c r="Q26" s="347"/>
    </row>
    <row r="27" spans="2:17">
      <c r="B27" s="347"/>
      <c r="C27" s="347"/>
      <c r="D27" s="347"/>
      <c r="E27" s="347"/>
      <c r="F27" s="347"/>
      <c r="G27" s="347"/>
      <c r="H27" s="347"/>
      <c r="I27" s="347"/>
      <c r="J27" s="347"/>
      <c r="K27" s="347"/>
      <c r="L27" s="347"/>
      <c r="M27" s="347"/>
      <c r="N27" s="347"/>
      <c r="O27" s="347"/>
      <c r="P27" s="347"/>
      <c r="Q27" s="347"/>
    </row>
    <row r="28" spans="2:17">
      <c r="B28" s="347"/>
      <c r="C28" s="347"/>
      <c r="D28" s="347"/>
      <c r="E28" s="347"/>
      <c r="F28" s="347"/>
      <c r="G28" s="347"/>
      <c r="H28" s="347"/>
      <c r="I28" s="347"/>
      <c r="J28" s="347"/>
      <c r="K28" s="347"/>
      <c r="L28" s="347"/>
      <c r="M28" s="347"/>
      <c r="N28" s="347"/>
      <c r="O28" s="347"/>
      <c r="P28" s="347"/>
      <c r="Q28" s="347"/>
    </row>
  </sheetData>
  <mergeCells count="10">
    <mergeCell ref="C2:D2"/>
    <mergeCell ref="C3:D3"/>
    <mergeCell ref="B14:C14"/>
    <mergeCell ref="B15:C15"/>
    <mergeCell ref="E3:F3"/>
    <mergeCell ref="B17:C17"/>
    <mergeCell ref="B18:C18"/>
    <mergeCell ref="B19:C19"/>
    <mergeCell ref="B20:C20"/>
    <mergeCell ref="B16:C16"/>
  </mergeCells>
  <pageMargins left="0.7" right="0.7" top="0.75" bottom="0.75" header="0.3" footer="0.3"/>
  <pageSetup orientation="portrait" r:id="rId1"/>
  <headerFooter>
    <oddFooter>&amp;L_x000D_&amp;1#&amp;"Aptos"&amp;14&amp;K000000 Información Pública</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48109-DB4E-4AE7-84C6-6FA1CC2EEFAF}">
  <dimension ref="A1:AR173"/>
  <sheetViews>
    <sheetView topLeftCell="A41" zoomScale="70" zoomScaleNormal="70" workbookViewId="0">
      <selection activeCell="B173" sqref="B173"/>
    </sheetView>
  </sheetViews>
  <sheetFormatPr baseColWidth="10" defaultColWidth="10.81640625" defaultRowHeight="14.5"/>
  <cols>
    <col min="1" max="1" width="15.7265625" style="22" customWidth="1"/>
    <col min="2" max="2" width="47.7265625" style="22" customWidth="1"/>
    <col min="3" max="3" width="36.453125" style="31" customWidth="1"/>
    <col min="4" max="4" width="31.453125" style="22" customWidth="1"/>
    <col min="5" max="5" width="35.54296875" style="22" customWidth="1"/>
    <col min="6" max="6" width="22.81640625" style="22" customWidth="1"/>
    <col min="7" max="7" width="26.1796875" style="22" customWidth="1"/>
    <col min="8" max="8" width="20.453125" style="22" customWidth="1"/>
    <col min="9" max="9" width="21.54296875" style="22" customWidth="1"/>
    <col min="10" max="10" width="21.26953125" style="22" customWidth="1"/>
    <col min="11" max="11" width="21" style="22" customWidth="1"/>
    <col min="12" max="12" width="29.54296875" style="22" customWidth="1"/>
    <col min="13" max="13" width="20.26953125" style="22" customWidth="1"/>
    <col min="14" max="14" width="46" style="22" customWidth="1"/>
    <col min="15" max="15" width="21.7265625" style="22" customWidth="1"/>
    <col min="16" max="16" width="36.1796875" style="22" customWidth="1"/>
    <col min="17" max="17" width="30.7265625" style="22" customWidth="1"/>
    <col min="18" max="18" width="23" style="22" customWidth="1"/>
    <col min="19" max="19" width="17.26953125" style="22" customWidth="1"/>
    <col min="20" max="20" width="24.26953125" style="22" customWidth="1"/>
    <col min="21" max="21" width="11.81640625" style="22" bestFit="1" customWidth="1"/>
    <col min="22" max="22" width="19.26953125" style="22" customWidth="1"/>
    <col min="23" max="23" width="16.453125" style="22" customWidth="1"/>
    <col min="24" max="24" width="17.81640625" style="22" customWidth="1"/>
    <col min="25" max="25" width="16.7265625" style="22" customWidth="1"/>
    <col min="26" max="26" width="18.1796875" style="22" customWidth="1"/>
    <col min="27" max="27" width="15" style="22" customWidth="1"/>
    <col min="28" max="28" width="22" style="22" customWidth="1"/>
    <col min="29" max="29" width="16.26953125" style="22" customWidth="1"/>
    <col min="30" max="30" width="18" style="22" customWidth="1"/>
    <col min="31" max="16384" width="10.81640625" style="22"/>
  </cols>
  <sheetData>
    <row r="1" spans="1:38">
      <c r="A1" s="52"/>
      <c r="B1" s="52"/>
      <c r="C1" s="53"/>
      <c r="D1" s="52"/>
      <c r="E1" s="52"/>
      <c r="F1" s="52"/>
      <c r="G1" s="52"/>
      <c r="H1" s="52"/>
      <c r="I1" s="52"/>
      <c r="J1" s="52"/>
      <c r="K1" s="52"/>
      <c r="L1" s="52"/>
      <c r="M1" s="52"/>
      <c r="N1" s="52"/>
      <c r="O1" s="52"/>
      <c r="P1" s="52"/>
      <c r="Q1" s="52"/>
      <c r="R1" s="52"/>
      <c r="S1" s="52"/>
      <c r="T1" s="52"/>
      <c r="U1" s="52"/>
      <c r="V1" s="52"/>
      <c r="W1" s="52"/>
      <c r="X1" s="52"/>
      <c r="Y1" s="52"/>
      <c r="Z1" s="52"/>
      <c r="AA1" s="52"/>
      <c r="AB1" s="52"/>
      <c r="AC1" s="52"/>
      <c r="AD1" s="52"/>
      <c r="AE1" s="52"/>
      <c r="AF1" s="52"/>
      <c r="AG1" s="52"/>
      <c r="AH1" s="52"/>
      <c r="AI1" s="52"/>
      <c r="AJ1" s="52"/>
      <c r="AK1" s="52"/>
      <c r="AL1" s="52"/>
    </row>
    <row r="2" spans="1:38">
      <c r="A2" s="52"/>
      <c r="B2" s="52"/>
      <c r="C2" s="53"/>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row>
    <row r="3" spans="1:38" ht="21">
      <c r="A3" s="952" t="s">
        <v>257</v>
      </c>
      <c r="B3" s="952"/>
      <c r="C3" s="952"/>
      <c r="D3" s="952"/>
      <c r="E3" s="952"/>
      <c r="F3" s="952"/>
      <c r="G3" s="952"/>
      <c r="H3" s="952"/>
      <c r="I3" s="952"/>
      <c r="J3" s="952"/>
      <c r="K3" s="952"/>
      <c r="L3" s="952"/>
      <c r="M3" s="952"/>
      <c r="N3" s="952"/>
      <c r="O3" s="952"/>
      <c r="P3" s="952"/>
      <c r="Q3" s="952"/>
      <c r="R3" s="952"/>
      <c r="S3" s="952"/>
      <c r="T3" s="952"/>
      <c r="U3" s="952"/>
      <c r="V3" s="952"/>
      <c r="W3" s="952"/>
      <c r="X3" s="952"/>
      <c r="Y3" s="952"/>
      <c r="Z3" s="952"/>
      <c r="AA3" s="952"/>
      <c r="AB3" s="952"/>
      <c r="AC3" s="952"/>
      <c r="AD3" s="952"/>
      <c r="AE3" s="952"/>
      <c r="AF3" s="952"/>
      <c r="AG3" s="952"/>
      <c r="AH3" s="952"/>
      <c r="AI3" s="952"/>
      <c r="AJ3" s="952"/>
      <c r="AK3" s="952"/>
      <c r="AL3" s="56"/>
    </row>
    <row r="4" spans="1:38" ht="21">
      <c r="A4" s="54"/>
      <c r="B4" s="54"/>
      <c r="C4" s="55"/>
      <c r="D4" s="54"/>
      <c r="E4" s="54"/>
      <c r="F4" s="54"/>
      <c r="G4" s="54"/>
      <c r="H4" s="54"/>
      <c r="I4" s="54"/>
      <c r="J4" s="54"/>
      <c r="K4" s="54"/>
      <c r="L4" s="54"/>
      <c r="M4" s="54"/>
      <c r="N4" s="54"/>
      <c r="O4" s="54"/>
      <c r="P4" s="54"/>
      <c r="Q4" s="54"/>
      <c r="R4" s="54"/>
      <c r="S4" s="54"/>
      <c r="T4" s="54"/>
      <c r="U4" s="52"/>
      <c r="V4" s="52"/>
      <c r="W4" s="52"/>
      <c r="X4" s="52"/>
      <c r="Y4" s="52"/>
      <c r="Z4" s="52"/>
      <c r="AA4" s="52"/>
      <c r="AB4" s="52"/>
      <c r="AC4" s="52"/>
      <c r="AD4" s="52"/>
      <c r="AE4" s="52"/>
      <c r="AF4" s="52"/>
      <c r="AG4" s="52"/>
      <c r="AH4" s="52"/>
      <c r="AI4" s="52"/>
      <c r="AJ4" s="52"/>
      <c r="AK4" s="52"/>
      <c r="AL4" s="52"/>
    </row>
    <row r="5" spans="1:38" ht="21">
      <c r="A5" s="54"/>
      <c r="B5" s="232" t="s">
        <v>121</v>
      </c>
      <c r="C5" s="953" t="s">
        <v>122</v>
      </c>
      <c r="D5" s="953"/>
      <c r="E5" s="54"/>
      <c r="F5" s="54"/>
      <c r="G5" s="54"/>
      <c r="H5" s="54"/>
      <c r="I5" s="54"/>
      <c r="J5" s="54"/>
      <c r="K5" s="54"/>
      <c r="L5" s="54"/>
      <c r="M5" s="54"/>
      <c r="N5" s="54"/>
      <c r="O5" s="54"/>
      <c r="P5" s="54"/>
      <c r="Q5" s="54"/>
      <c r="R5" s="54"/>
      <c r="S5" s="54"/>
      <c r="T5" s="54"/>
      <c r="U5" s="52"/>
      <c r="V5" s="52"/>
      <c r="W5" s="52"/>
      <c r="X5" s="52"/>
      <c r="Y5" s="52"/>
      <c r="Z5" s="52"/>
      <c r="AA5" s="52"/>
      <c r="AB5" s="52"/>
      <c r="AC5" s="52"/>
      <c r="AD5" s="52"/>
      <c r="AE5" s="52"/>
      <c r="AF5" s="52"/>
      <c r="AG5" s="52"/>
      <c r="AH5" s="52"/>
      <c r="AI5" s="52"/>
      <c r="AJ5" s="52"/>
      <c r="AK5" s="52"/>
      <c r="AL5" s="52"/>
    </row>
    <row r="6" spans="1:38" ht="27" customHeight="1">
      <c r="A6" s="54"/>
      <c r="B6" s="57" t="s">
        <v>258</v>
      </c>
      <c r="C6" s="951" t="s">
        <v>259</v>
      </c>
      <c r="D6" s="951"/>
      <c r="E6" s="54"/>
      <c r="F6" s="54"/>
      <c r="G6" s="54"/>
      <c r="H6" s="54"/>
      <c r="I6" s="54"/>
      <c r="J6" s="54"/>
      <c r="K6" s="54"/>
      <c r="L6" s="54"/>
      <c r="M6" s="54"/>
      <c r="N6" s="54"/>
      <c r="O6" s="54"/>
      <c r="P6" s="54"/>
      <c r="Q6" s="54"/>
      <c r="R6" s="54"/>
      <c r="S6" s="54"/>
      <c r="T6" s="54"/>
      <c r="U6" s="52"/>
      <c r="V6" s="52"/>
      <c r="W6" s="52"/>
      <c r="X6" s="52"/>
      <c r="Y6" s="52"/>
      <c r="Z6" s="52"/>
      <c r="AA6" s="52"/>
      <c r="AB6" s="52"/>
      <c r="AC6" s="52"/>
      <c r="AD6" s="52"/>
      <c r="AE6" s="52"/>
      <c r="AF6" s="52"/>
      <c r="AG6" s="52"/>
      <c r="AH6" s="52"/>
      <c r="AI6" s="52"/>
      <c r="AJ6" s="52"/>
      <c r="AK6" s="52"/>
      <c r="AL6" s="52"/>
    </row>
    <row r="7" spans="1:38" ht="45.75" customHeight="1">
      <c r="A7" s="54"/>
      <c r="B7" s="57" t="s">
        <v>260</v>
      </c>
      <c r="C7" s="951" t="s">
        <v>261</v>
      </c>
      <c r="D7" s="951"/>
      <c r="E7" s="54"/>
      <c r="F7" s="54"/>
      <c r="G7" s="54"/>
      <c r="H7" s="54"/>
      <c r="I7" s="54"/>
      <c r="J7" s="54"/>
      <c r="K7" s="54"/>
      <c r="L7" s="54"/>
      <c r="M7" s="54"/>
      <c r="N7" s="54"/>
      <c r="O7" s="54"/>
      <c r="P7" s="54"/>
      <c r="Q7" s="54"/>
      <c r="R7" s="54"/>
      <c r="S7" s="54"/>
      <c r="T7" s="54"/>
      <c r="U7" s="52"/>
      <c r="V7" s="52"/>
      <c r="W7" s="52"/>
      <c r="X7" s="52"/>
      <c r="Y7" s="52"/>
      <c r="Z7" s="52"/>
      <c r="AA7" s="52"/>
      <c r="AB7" s="52"/>
      <c r="AC7" s="52"/>
      <c r="AD7" s="52"/>
      <c r="AE7" s="52"/>
      <c r="AF7" s="52"/>
      <c r="AG7" s="52"/>
      <c r="AH7" s="52"/>
      <c r="AI7" s="52"/>
      <c r="AJ7" s="52"/>
      <c r="AK7" s="52"/>
      <c r="AL7" s="52"/>
    </row>
    <row r="8" spans="1:38" ht="39" customHeight="1">
      <c r="A8" s="54"/>
      <c r="B8" s="57" t="s">
        <v>262</v>
      </c>
      <c r="C8" s="951" t="s">
        <v>263</v>
      </c>
      <c r="D8" s="951"/>
      <c r="E8" s="54"/>
      <c r="F8" s="54"/>
      <c r="G8" s="54"/>
      <c r="H8" s="54"/>
      <c r="I8" s="54"/>
      <c r="J8" s="54"/>
      <c r="K8" s="54"/>
      <c r="L8" s="54"/>
      <c r="M8" s="54"/>
      <c r="N8" s="54"/>
      <c r="O8" s="54"/>
      <c r="P8" s="54"/>
      <c r="Q8" s="54"/>
      <c r="R8" s="54"/>
      <c r="S8" s="54"/>
      <c r="T8" s="54"/>
      <c r="U8" s="52"/>
      <c r="V8" s="52"/>
      <c r="W8" s="52"/>
      <c r="X8" s="52"/>
      <c r="Y8" s="52"/>
      <c r="Z8" s="52"/>
      <c r="AA8" s="52"/>
      <c r="AB8" s="52"/>
      <c r="AC8" s="52"/>
      <c r="AD8" s="52"/>
      <c r="AE8" s="52"/>
      <c r="AF8" s="52"/>
      <c r="AG8" s="52"/>
      <c r="AH8" s="52"/>
      <c r="AI8" s="52"/>
      <c r="AJ8" s="52"/>
      <c r="AK8" s="52"/>
      <c r="AL8" s="52"/>
    </row>
    <row r="9" spans="1:38" ht="34.5" customHeight="1">
      <c r="A9" s="54"/>
      <c r="B9" s="57" t="s">
        <v>264</v>
      </c>
      <c r="C9" s="951" t="s">
        <v>265</v>
      </c>
      <c r="D9" s="951"/>
      <c r="E9" s="54"/>
      <c r="F9" s="54"/>
      <c r="G9" s="54"/>
      <c r="H9" s="54"/>
      <c r="I9" s="54"/>
      <c r="J9" s="54"/>
      <c r="K9" s="54"/>
      <c r="L9" s="54"/>
      <c r="M9" s="54"/>
      <c r="N9" s="54"/>
      <c r="O9" s="54"/>
      <c r="P9" s="54"/>
      <c r="Q9" s="54"/>
      <c r="R9" s="54"/>
      <c r="S9" s="54"/>
      <c r="T9" s="54"/>
      <c r="U9" s="52"/>
      <c r="V9" s="52"/>
      <c r="W9" s="52"/>
      <c r="X9" s="52"/>
      <c r="Y9" s="52"/>
      <c r="Z9" s="52"/>
      <c r="AA9" s="52"/>
      <c r="AB9" s="52"/>
      <c r="AC9" s="52"/>
      <c r="AD9" s="52"/>
      <c r="AE9" s="52"/>
      <c r="AF9" s="52"/>
      <c r="AG9" s="52"/>
      <c r="AH9" s="52"/>
      <c r="AI9" s="52"/>
      <c r="AJ9" s="52"/>
      <c r="AK9" s="52"/>
      <c r="AL9" s="52"/>
    </row>
    <row r="10" spans="1:38" ht="21">
      <c r="A10" s="58"/>
      <c r="B10" s="59"/>
      <c r="C10" s="60"/>
      <c r="D10" s="61"/>
      <c r="E10" s="58"/>
      <c r="F10" s="58"/>
      <c r="G10" s="58"/>
      <c r="H10" s="58"/>
      <c r="I10" s="58"/>
      <c r="J10" s="58"/>
      <c r="K10" s="58"/>
      <c r="L10" s="58"/>
      <c r="M10" s="58"/>
      <c r="N10" s="58"/>
      <c r="O10" s="58"/>
      <c r="P10" s="58"/>
      <c r="Q10" s="58"/>
      <c r="R10" s="58"/>
      <c r="S10" s="58"/>
      <c r="T10" s="58"/>
      <c r="U10" s="56"/>
      <c r="V10" s="56"/>
      <c r="W10" s="56"/>
      <c r="X10" s="56"/>
      <c r="Y10" s="56"/>
      <c r="Z10" s="56"/>
      <c r="AA10" s="56"/>
      <c r="AB10" s="56"/>
      <c r="AC10" s="56"/>
      <c r="AD10" s="56"/>
      <c r="AE10" s="56"/>
      <c r="AF10" s="56"/>
      <c r="AG10" s="56"/>
      <c r="AH10" s="56"/>
      <c r="AI10" s="56"/>
      <c r="AJ10" s="56"/>
      <c r="AK10" s="56"/>
      <c r="AL10" s="56"/>
    </row>
    <row r="11" spans="1:38">
      <c r="B11" s="1"/>
      <c r="C11" s="62"/>
      <c r="D11" s="63"/>
      <c r="E11" s="63"/>
      <c r="F11" s="63"/>
      <c r="G11" s="63"/>
      <c r="H11" s="63"/>
      <c r="I11" s="63"/>
      <c r="J11" s="63"/>
      <c r="K11" s="63"/>
      <c r="L11" s="63"/>
      <c r="M11" s="63"/>
      <c r="N11" s="63"/>
      <c r="O11" s="63"/>
      <c r="P11" s="63"/>
    </row>
    <row r="12" spans="1:38" ht="16" customHeight="1">
      <c r="A12" s="123"/>
      <c r="B12" s="947" t="s">
        <v>1114</v>
      </c>
      <c r="C12" s="947" t="s">
        <v>0</v>
      </c>
      <c r="D12" s="947" t="s">
        <v>1</v>
      </c>
      <c r="E12" s="947" t="s">
        <v>2</v>
      </c>
      <c r="F12" s="947" t="s">
        <v>3</v>
      </c>
      <c r="G12" s="947" t="s">
        <v>1216</v>
      </c>
      <c r="H12" s="947" t="s">
        <v>186</v>
      </c>
      <c r="I12" s="947" t="s">
        <v>1217</v>
      </c>
      <c r="J12" s="947" t="s">
        <v>1218</v>
      </c>
      <c r="K12" s="947" t="s">
        <v>8</v>
      </c>
      <c r="L12" s="949" t="s">
        <v>255</v>
      </c>
      <c r="M12" s="947" t="s">
        <v>9</v>
      </c>
      <c r="N12" s="947" t="s">
        <v>1221</v>
      </c>
      <c r="O12" s="947" t="s">
        <v>1115</v>
      </c>
      <c r="P12" s="949" t="s">
        <v>163</v>
      </c>
    </row>
    <row r="13" spans="1:38">
      <c r="A13" s="123"/>
      <c r="B13" s="948"/>
      <c r="C13" s="948"/>
      <c r="D13" s="948"/>
      <c r="E13" s="948"/>
      <c r="F13" s="948"/>
      <c r="G13" s="948"/>
      <c r="H13" s="948"/>
      <c r="I13" s="948"/>
      <c r="J13" s="948"/>
      <c r="K13" s="948"/>
      <c r="L13" s="950"/>
      <c r="M13" s="948"/>
      <c r="N13" s="948"/>
      <c r="O13" s="948"/>
      <c r="P13" s="950"/>
    </row>
    <row r="14" spans="1:38">
      <c r="A14" s="123"/>
      <c r="B14" s="201" t="s">
        <v>187</v>
      </c>
      <c r="C14" s="124">
        <v>311</v>
      </c>
      <c r="D14" s="124">
        <v>821</v>
      </c>
      <c r="E14" s="124">
        <v>192</v>
      </c>
      <c r="F14" s="124">
        <v>28</v>
      </c>
      <c r="G14" s="124">
        <v>480</v>
      </c>
      <c r="H14" s="124">
        <v>265</v>
      </c>
      <c r="I14" s="124">
        <v>121</v>
      </c>
      <c r="J14" s="1067">
        <v>1626</v>
      </c>
      <c r="K14" s="1067">
        <v>404</v>
      </c>
      <c r="L14" s="1067">
        <v>115</v>
      </c>
      <c r="M14" s="1067">
        <v>351</v>
      </c>
      <c r="N14" s="1067">
        <v>315</v>
      </c>
      <c r="O14" s="124">
        <v>56</v>
      </c>
      <c r="P14" s="124">
        <f>SUM(C14:O14)</f>
        <v>5085</v>
      </c>
      <c r="T14" s="1069"/>
      <c r="U14" s="1070"/>
      <c r="V14" s="1069"/>
      <c r="W14" s="1069"/>
      <c r="X14" s="1071"/>
    </row>
    <row r="15" spans="1:38" ht="18">
      <c r="A15" s="123"/>
      <c r="B15" s="132" t="s">
        <v>188</v>
      </c>
      <c r="C15" s="125">
        <v>137</v>
      </c>
      <c r="D15" s="125">
        <v>291</v>
      </c>
      <c r="E15" s="125">
        <v>48</v>
      </c>
      <c r="F15" s="125">
        <v>4</v>
      </c>
      <c r="G15" s="125">
        <v>105</v>
      </c>
      <c r="H15" s="125">
        <v>101</v>
      </c>
      <c r="I15" s="125">
        <v>29</v>
      </c>
      <c r="J15" s="1068">
        <v>308</v>
      </c>
      <c r="K15" s="1068">
        <v>138</v>
      </c>
      <c r="L15" s="1068">
        <v>59</v>
      </c>
      <c r="M15" s="1068">
        <v>101</v>
      </c>
      <c r="N15" s="1068">
        <v>116</v>
      </c>
      <c r="O15" s="125">
        <v>27</v>
      </c>
      <c r="P15" s="124">
        <f t="shared" ref="P15:P16" si="0">SUM(C15:O15)</f>
        <v>1464</v>
      </c>
      <c r="T15" s="1072"/>
      <c r="U15" s="1073"/>
      <c r="V15" s="1073"/>
      <c r="W15" s="1073"/>
      <c r="X15" s="1071"/>
    </row>
    <row r="16" spans="1:38" ht="18.5">
      <c r="A16" s="123"/>
      <c r="B16" s="132" t="s">
        <v>189</v>
      </c>
      <c r="C16" s="125">
        <v>174</v>
      </c>
      <c r="D16" s="125">
        <v>530</v>
      </c>
      <c r="E16" s="125">
        <v>144</v>
      </c>
      <c r="F16" s="125">
        <v>24</v>
      </c>
      <c r="G16" s="125">
        <v>375</v>
      </c>
      <c r="H16" s="125">
        <v>164</v>
      </c>
      <c r="I16" s="125">
        <v>92</v>
      </c>
      <c r="J16" s="1068">
        <v>1318</v>
      </c>
      <c r="K16" s="1068">
        <v>266</v>
      </c>
      <c r="L16" s="1068">
        <v>56</v>
      </c>
      <c r="M16" s="1068">
        <v>250</v>
      </c>
      <c r="N16" s="1068">
        <v>199</v>
      </c>
      <c r="O16" s="125">
        <v>29</v>
      </c>
      <c r="P16" s="124">
        <f t="shared" si="0"/>
        <v>3621</v>
      </c>
      <c r="T16" s="1072"/>
      <c r="U16" s="1073"/>
      <c r="V16" s="1074"/>
      <c r="W16" s="1073"/>
      <c r="X16" s="1071"/>
    </row>
    <row r="17" spans="1:24" ht="18">
      <c r="A17" s="123"/>
      <c r="B17" s="203" t="s">
        <v>190</v>
      </c>
      <c r="C17" s="126">
        <f>C15/C14</f>
        <v>0.44051446945337619</v>
      </c>
      <c r="D17" s="126">
        <f t="shared" ref="D17:P17" si="1">D15/D14</f>
        <v>0.35444579780755175</v>
      </c>
      <c r="E17" s="126">
        <f t="shared" si="1"/>
        <v>0.25</v>
      </c>
      <c r="F17" s="126">
        <f t="shared" si="1"/>
        <v>0.14285714285714285</v>
      </c>
      <c r="G17" s="126">
        <f t="shared" si="1"/>
        <v>0.21875</v>
      </c>
      <c r="H17" s="126">
        <f t="shared" si="1"/>
        <v>0.38113207547169814</v>
      </c>
      <c r="I17" s="126">
        <f t="shared" si="1"/>
        <v>0.23966942148760331</v>
      </c>
      <c r="J17" s="126">
        <f t="shared" si="1"/>
        <v>0.18942189421894218</v>
      </c>
      <c r="K17" s="126">
        <f t="shared" si="1"/>
        <v>0.34158415841584161</v>
      </c>
      <c r="L17" s="126">
        <f t="shared" si="1"/>
        <v>0.5130434782608696</v>
      </c>
      <c r="M17" s="126">
        <f t="shared" si="1"/>
        <v>0.28774928774928776</v>
      </c>
      <c r="N17" s="126">
        <f t="shared" si="1"/>
        <v>0.36825396825396828</v>
      </c>
      <c r="O17" s="126">
        <f t="shared" si="1"/>
        <v>0.48214285714285715</v>
      </c>
      <c r="P17" s="126">
        <f t="shared" si="1"/>
        <v>0.28790560471976401</v>
      </c>
      <c r="T17" s="1072"/>
      <c r="U17" s="1073"/>
      <c r="V17" s="1073"/>
      <c r="W17" s="1073"/>
      <c r="X17" s="1071"/>
    </row>
    <row r="18" spans="1:24" ht="29">
      <c r="A18" s="123"/>
      <c r="B18" s="132" t="s">
        <v>1116</v>
      </c>
      <c r="C18" s="125">
        <v>7</v>
      </c>
      <c r="D18" s="125">
        <v>6</v>
      </c>
      <c r="E18" s="125">
        <v>3</v>
      </c>
      <c r="F18" s="125">
        <v>0</v>
      </c>
      <c r="G18" s="125">
        <v>4</v>
      </c>
      <c r="H18" s="125">
        <v>5</v>
      </c>
      <c r="I18" s="1066" t="s">
        <v>5731</v>
      </c>
      <c r="J18" s="1066" t="s">
        <v>5733</v>
      </c>
      <c r="K18" s="125">
        <v>6</v>
      </c>
      <c r="L18" s="1068">
        <v>2</v>
      </c>
      <c r="M18" s="1068">
        <v>1</v>
      </c>
      <c r="N18" s="125">
        <v>3</v>
      </c>
      <c r="O18" s="125">
        <v>3</v>
      </c>
      <c r="P18" s="125">
        <f>SUM(C18:O18)</f>
        <v>40</v>
      </c>
      <c r="T18" s="1072"/>
      <c r="U18" s="1073"/>
      <c r="V18" s="1073"/>
      <c r="W18" s="1075"/>
      <c r="X18" s="1071"/>
    </row>
    <row r="19" spans="1:24" ht="29">
      <c r="A19" s="123"/>
      <c r="B19" s="132" t="s">
        <v>1117</v>
      </c>
      <c r="C19" s="125">
        <v>7</v>
      </c>
      <c r="D19" s="125">
        <v>4</v>
      </c>
      <c r="E19" s="125">
        <v>3</v>
      </c>
      <c r="F19" s="125">
        <v>0</v>
      </c>
      <c r="G19" s="125">
        <v>6</v>
      </c>
      <c r="H19" s="125">
        <v>2</v>
      </c>
      <c r="I19" s="1066" t="s">
        <v>5732</v>
      </c>
      <c r="J19" s="1066">
        <v>6</v>
      </c>
      <c r="K19" s="125">
        <v>3</v>
      </c>
      <c r="L19" s="1068">
        <v>4</v>
      </c>
      <c r="M19" s="1068">
        <v>8</v>
      </c>
      <c r="N19" s="125">
        <v>6</v>
      </c>
      <c r="O19" s="125">
        <v>2</v>
      </c>
      <c r="P19" s="125">
        <f t="shared" ref="P19:P23" si="2">SUM(C19:O19)</f>
        <v>51</v>
      </c>
      <c r="T19" s="1071"/>
      <c r="U19" s="1071"/>
      <c r="V19" s="1071"/>
      <c r="W19" s="1071"/>
      <c r="X19" s="1071"/>
    </row>
    <row r="20" spans="1:24" ht="29">
      <c r="A20" s="123"/>
      <c r="B20" s="132" t="s">
        <v>1118</v>
      </c>
      <c r="C20" s="125">
        <v>6</v>
      </c>
      <c r="D20" s="125">
        <v>6</v>
      </c>
      <c r="E20" s="125">
        <v>2</v>
      </c>
      <c r="F20" s="125">
        <v>1</v>
      </c>
      <c r="G20" s="125">
        <v>8</v>
      </c>
      <c r="H20" s="125">
        <v>3</v>
      </c>
      <c r="I20" s="125">
        <v>1</v>
      </c>
      <c r="J20" s="125">
        <v>8</v>
      </c>
      <c r="K20" s="125">
        <v>4</v>
      </c>
      <c r="L20" s="125">
        <v>1</v>
      </c>
      <c r="M20" s="125">
        <v>6</v>
      </c>
      <c r="N20" s="125">
        <v>7</v>
      </c>
      <c r="O20" s="125">
        <v>0</v>
      </c>
      <c r="P20" s="125">
        <f t="shared" si="2"/>
        <v>53</v>
      </c>
      <c r="Q20" s="121"/>
    </row>
    <row r="21" spans="1:24" ht="29">
      <c r="A21" s="123"/>
      <c r="B21" s="132" t="s">
        <v>1119</v>
      </c>
      <c r="C21" s="125">
        <v>11</v>
      </c>
      <c r="D21" s="125">
        <v>11</v>
      </c>
      <c r="E21" s="125">
        <v>5</v>
      </c>
      <c r="F21" s="125">
        <v>1</v>
      </c>
      <c r="G21" s="125">
        <v>11</v>
      </c>
      <c r="H21" s="125">
        <v>1</v>
      </c>
      <c r="I21" s="125">
        <v>2</v>
      </c>
      <c r="J21" s="125">
        <v>35</v>
      </c>
      <c r="K21" s="125">
        <v>7</v>
      </c>
      <c r="L21" s="125">
        <v>0</v>
      </c>
      <c r="M21" s="125">
        <v>14</v>
      </c>
      <c r="N21" s="125">
        <v>21</v>
      </c>
      <c r="O21" s="125">
        <v>0</v>
      </c>
      <c r="P21" s="125">
        <f t="shared" si="2"/>
        <v>119</v>
      </c>
    </row>
    <row r="22" spans="1:24">
      <c r="A22" s="123"/>
      <c r="B22" s="132" t="s">
        <v>1120</v>
      </c>
      <c r="C22" s="125">
        <v>14</v>
      </c>
      <c r="D22" s="125">
        <v>10</v>
      </c>
      <c r="E22" s="125">
        <v>6</v>
      </c>
      <c r="F22" s="125">
        <v>0</v>
      </c>
      <c r="G22" s="125">
        <v>10</v>
      </c>
      <c r="H22" s="125">
        <v>7</v>
      </c>
      <c r="I22" s="125">
        <v>13</v>
      </c>
      <c r="J22" s="125">
        <v>9</v>
      </c>
      <c r="K22" s="125">
        <v>9</v>
      </c>
      <c r="L22" s="125">
        <v>6</v>
      </c>
      <c r="M22" s="125">
        <v>9</v>
      </c>
      <c r="N22" s="125">
        <v>9</v>
      </c>
      <c r="O22" s="125">
        <v>5</v>
      </c>
      <c r="P22" s="125">
        <f t="shared" si="2"/>
        <v>107</v>
      </c>
    </row>
    <row r="23" spans="1:24">
      <c r="A23" s="123"/>
      <c r="B23" s="132" t="s">
        <v>1121</v>
      </c>
      <c r="C23" s="125">
        <v>17</v>
      </c>
      <c r="D23" s="125">
        <v>17</v>
      </c>
      <c r="E23" s="125">
        <v>7</v>
      </c>
      <c r="F23" s="125">
        <v>2</v>
      </c>
      <c r="G23" s="125">
        <v>19</v>
      </c>
      <c r="H23" s="125">
        <v>4</v>
      </c>
      <c r="I23" s="125">
        <v>3</v>
      </c>
      <c r="J23" s="125">
        <v>43</v>
      </c>
      <c r="K23" s="125">
        <v>11</v>
      </c>
      <c r="L23" s="125">
        <v>1</v>
      </c>
      <c r="M23" s="125">
        <v>20</v>
      </c>
      <c r="N23" s="125">
        <v>28</v>
      </c>
      <c r="O23" s="125">
        <v>0</v>
      </c>
      <c r="P23" s="125">
        <f t="shared" si="2"/>
        <v>172</v>
      </c>
    </row>
    <row r="24" spans="1:24">
      <c r="A24" s="123"/>
      <c r="B24" s="203" t="s">
        <v>1122</v>
      </c>
      <c r="C24" s="127">
        <f>IFERROR(C18/C22,0)</f>
        <v>0.5</v>
      </c>
      <c r="D24" s="127">
        <f t="shared" ref="D24:P24" si="3">IFERROR(D18/D22,0)</f>
        <v>0.6</v>
      </c>
      <c r="E24" s="127">
        <f t="shared" si="3"/>
        <v>0.5</v>
      </c>
      <c r="F24" s="127">
        <f t="shared" si="3"/>
        <v>0</v>
      </c>
      <c r="G24" s="127">
        <f t="shared" si="3"/>
        <v>0.4</v>
      </c>
      <c r="H24" s="127">
        <f t="shared" si="3"/>
        <v>0.7142857142857143</v>
      </c>
      <c r="I24" s="127">
        <f t="shared" si="3"/>
        <v>0</v>
      </c>
      <c r="J24" s="127">
        <f t="shared" si="3"/>
        <v>0</v>
      </c>
      <c r="K24" s="127">
        <f t="shared" si="3"/>
        <v>0.66666666666666663</v>
      </c>
      <c r="L24" s="127">
        <f t="shared" si="3"/>
        <v>0.33333333333333331</v>
      </c>
      <c r="M24" s="127">
        <f t="shared" si="3"/>
        <v>0.1111111111111111</v>
      </c>
      <c r="N24" s="127">
        <f t="shared" si="3"/>
        <v>0.33333333333333331</v>
      </c>
      <c r="O24" s="127">
        <f t="shared" si="3"/>
        <v>0.6</v>
      </c>
      <c r="P24" s="127">
        <f t="shared" si="3"/>
        <v>0.37383177570093457</v>
      </c>
    </row>
    <row r="25" spans="1:24">
      <c r="A25" s="123"/>
      <c r="B25" s="204" t="s">
        <v>1123</v>
      </c>
      <c r="C25" s="128">
        <f>IFERROR(C19/C22,0)</f>
        <v>0.5</v>
      </c>
      <c r="D25" s="128">
        <f t="shared" ref="D25:P26" si="4">IFERROR(D19/D22,0)</f>
        <v>0.4</v>
      </c>
      <c r="E25" s="128">
        <f t="shared" si="4"/>
        <v>0.5</v>
      </c>
      <c r="F25" s="128">
        <f t="shared" si="4"/>
        <v>0</v>
      </c>
      <c r="G25" s="128">
        <f t="shared" si="4"/>
        <v>0.6</v>
      </c>
      <c r="H25" s="128">
        <f t="shared" si="4"/>
        <v>0.2857142857142857</v>
      </c>
      <c r="I25" s="128">
        <f t="shared" si="4"/>
        <v>0</v>
      </c>
      <c r="J25" s="128">
        <f t="shared" si="4"/>
        <v>0.66666666666666663</v>
      </c>
      <c r="K25" s="128">
        <f t="shared" si="4"/>
        <v>0.33333333333333331</v>
      </c>
      <c r="L25" s="128">
        <f t="shared" si="4"/>
        <v>0.66666666666666663</v>
      </c>
      <c r="M25" s="128">
        <f t="shared" si="4"/>
        <v>0.88888888888888884</v>
      </c>
      <c r="N25" s="128">
        <f t="shared" si="4"/>
        <v>0.66666666666666663</v>
      </c>
      <c r="O25" s="128">
        <f t="shared" si="4"/>
        <v>0.4</v>
      </c>
      <c r="P25" s="128">
        <f t="shared" si="4"/>
        <v>0.47663551401869159</v>
      </c>
    </row>
    <row r="26" spans="1:24">
      <c r="A26" s="123"/>
      <c r="B26" s="203" t="s">
        <v>334</v>
      </c>
      <c r="C26" s="129">
        <f>IFERROR(C20/C23,0)</f>
        <v>0.35294117647058826</v>
      </c>
      <c r="D26" s="129">
        <f t="shared" si="4"/>
        <v>0.35294117647058826</v>
      </c>
      <c r="E26" s="129">
        <f t="shared" si="4"/>
        <v>0.2857142857142857</v>
      </c>
      <c r="F26" s="129">
        <f t="shared" si="4"/>
        <v>0.5</v>
      </c>
      <c r="G26" s="129">
        <f t="shared" si="4"/>
        <v>0.42105263157894735</v>
      </c>
      <c r="H26" s="129">
        <f t="shared" si="4"/>
        <v>0.75</v>
      </c>
      <c r="I26" s="129">
        <f t="shared" si="4"/>
        <v>0.33333333333333331</v>
      </c>
      <c r="J26" s="129">
        <f t="shared" si="4"/>
        <v>0.18604651162790697</v>
      </c>
      <c r="K26" s="129">
        <f t="shared" si="4"/>
        <v>0.36363636363636365</v>
      </c>
      <c r="L26" s="129">
        <f t="shared" si="4"/>
        <v>1</v>
      </c>
      <c r="M26" s="129">
        <f t="shared" si="4"/>
        <v>0.3</v>
      </c>
      <c r="N26" s="129">
        <f t="shared" si="4"/>
        <v>0.25</v>
      </c>
      <c r="O26" s="129">
        <f t="shared" si="4"/>
        <v>0</v>
      </c>
      <c r="P26" s="129">
        <f t="shared" si="4"/>
        <v>0.30813953488372092</v>
      </c>
    </row>
    <row r="27" spans="1:24">
      <c r="A27" s="123"/>
      <c r="B27" s="204" t="s">
        <v>1124</v>
      </c>
      <c r="C27" s="129">
        <f>IFERROR(C21/C23,0)</f>
        <v>0.6470588235294118</v>
      </c>
      <c r="D27" s="129">
        <f t="shared" ref="D27:P27" si="5">IFERROR(D21/D23,0)</f>
        <v>0.6470588235294118</v>
      </c>
      <c r="E27" s="129">
        <f t="shared" si="5"/>
        <v>0.7142857142857143</v>
      </c>
      <c r="F27" s="129">
        <f t="shared" si="5"/>
        <v>0.5</v>
      </c>
      <c r="G27" s="129">
        <f t="shared" si="5"/>
        <v>0.57894736842105265</v>
      </c>
      <c r="H27" s="129">
        <f t="shared" si="5"/>
        <v>0.25</v>
      </c>
      <c r="I27" s="129">
        <f t="shared" si="5"/>
        <v>0.66666666666666663</v>
      </c>
      <c r="J27" s="129">
        <f t="shared" si="5"/>
        <v>0.81395348837209303</v>
      </c>
      <c r="K27" s="129">
        <f t="shared" si="5"/>
        <v>0.63636363636363635</v>
      </c>
      <c r="L27" s="129">
        <f t="shared" si="5"/>
        <v>0</v>
      </c>
      <c r="M27" s="129">
        <f t="shared" si="5"/>
        <v>0.7</v>
      </c>
      <c r="N27" s="129">
        <f t="shared" si="5"/>
        <v>0.75</v>
      </c>
      <c r="O27" s="129">
        <f t="shared" si="5"/>
        <v>0</v>
      </c>
      <c r="P27" s="129">
        <f t="shared" si="5"/>
        <v>0.69186046511627908</v>
      </c>
    </row>
    <row r="28" spans="1:24">
      <c r="A28" s="123"/>
      <c r="B28" s="205" t="s">
        <v>191</v>
      </c>
      <c r="C28" s="129">
        <f>IFERROR((C22+C23)/C14,0)</f>
        <v>9.9678456591639875E-2</v>
      </c>
      <c r="D28" s="129">
        <f t="shared" ref="D28:P28" si="6">IFERROR((D22+D23)/D14,0)</f>
        <v>3.2886723507917173E-2</v>
      </c>
      <c r="E28" s="129">
        <f t="shared" si="6"/>
        <v>6.7708333333333329E-2</v>
      </c>
      <c r="F28" s="129">
        <f t="shared" si="6"/>
        <v>7.1428571428571425E-2</v>
      </c>
      <c r="G28" s="129">
        <f t="shared" si="6"/>
        <v>6.0416666666666667E-2</v>
      </c>
      <c r="H28" s="129">
        <f t="shared" si="6"/>
        <v>4.1509433962264149E-2</v>
      </c>
      <c r="I28" s="129">
        <f t="shared" si="6"/>
        <v>0.13223140495867769</v>
      </c>
      <c r="J28" s="129">
        <f t="shared" si="6"/>
        <v>3.1980319803198029E-2</v>
      </c>
      <c r="K28" s="129">
        <f t="shared" si="6"/>
        <v>4.9504950495049507E-2</v>
      </c>
      <c r="L28" s="129">
        <f t="shared" si="6"/>
        <v>6.0869565217391307E-2</v>
      </c>
      <c r="M28" s="129">
        <f t="shared" si="6"/>
        <v>8.2621082621082614E-2</v>
      </c>
      <c r="N28" s="129">
        <f t="shared" si="6"/>
        <v>0.11746031746031746</v>
      </c>
      <c r="O28" s="129">
        <f t="shared" si="6"/>
        <v>8.9285714285714288E-2</v>
      </c>
      <c r="P28" s="129">
        <f t="shared" si="6"/>
        <v>5.4867256637168141E-2</v>
      </c>
    </row>
    <row r="29" spans="1:24" ht="29">
      <c r="A29" s="123"/>
      <c r="B29" s="132" t="s">
        <v>1125</v>
      </c>
      <c r="C29" s="125">
        <v>113</v>
      </c>
      <c r="D29" s="125">
        <v>229</v>
      </c>
      <c r="E29" s="125">
        <v>29</v>
      </c>
      <c r="F29" s="125">
        <v>2</v>
      </c>
      <c r="G29" s="125">
        <v>84</v>
      </c>
      <c r="H29" s="125">
        <v>28</v>
      </c>
      <c r="I29" s="125">
        <v>24</v>
      </c>
      <c r="J29" s="125">
        <v>233</v>
      </c>
      <c r="K29" s="125">
        <v>126</v>
      </c>
      <c r="L29" s="125">
        <v>50</v>
      </c>
      <c r="M29" s="125">
        <v>94</v>
      </c>
      <c r="N29" s="125">
        <v>68</v>
      </c>
      <c r="O29" s="125">
        <v>14</v>
      </c>
      <c r="P29" s="125">
        <f>SUM(C29:O29)</f>
        <v>1094</v>
      </c>
    </row>
    <row r="30" spans="1:24" ht="29">
      <c r="A30" s="123"/>
      <c r="B30" s="132" t="s">
        <v>1126</v>
      </c>
      <c r="C30" s="125">
        <v>149</v>
      </c>
      <c r="D30" s="125">
        <v>332</v>
      </c>
      <c r="E30" s="125">
        <v>75</v>
      </c>
      <c r="F30" s="125">
        <v>12</v>
      </c>
      <c r="G30" s="125">
        <v>208</v>
      </c>
      <c r="H30" s="125">
        <v>19</v>
      </c>
      <c r="I30" s="125">
        <v>78</v>
      </c>
      <c r="J30" s="125">
        <v>459</v>
      </c>
      <c r="K30" s="125">
        <v>254</v>
      </c>
      <c r="L30" s="125">
        <v>46</v>
      </c>
      <c r="M30" s="125">
        <v>223</v>
      </c>
      <c r="N30" s="125">
        <v>108</v>
      </c>
      <c r="O30" s="125">
        <v>9</v>
      </c>
      <c r="P30" s="125">
        <f t="shared" ref="P30:P33" si="7">SUM(C30:O30)</f>
        <v>1972</v>
      </c>
      <c r="Q30" s="74"/>
    </row>
    <row r="31" spans="1:24" ht="29">
      <c r="A31" s="123"/>
      <c r="B31" s="132" t="s">
        <v>1127</v>
      </c>
      <c r="C31" s="125">
        <v>11</v>
      </c>
      <c r="D31" s="125">
        <v>50</v>
      </c>
      <c r="E31" s="125">
        <v>14</v>
      </c>
      <c r="F31" s="125">
        <v>1</v>
      </c>
      <c r="G31" s="125">
        <v>9</v>
      </c>
      <c r="H31" s="125">
        <v>65</v>
      </c>
      <c r="I31" s="125">
        <v>2</v>
      </c>
      <c r="J31" s="125">
        <v>64</v>
      </c>
      <c r="K31" s="125">
        <v>2</v>
      </c>
      <c r="L31" s="125">
        <v>6</v>
      </c>
      <c r="M31" s="125">
        <v>0</v>
      </c>
      <c r="N31" s="125">
        <v>38</v>
      </c>
      <c r="O31" s="125">
        <v>10</v>
      </c>
      <c r="P31" s="125">
        <f t="shared" si="7"/>
        <v>272</v>
      </c>
    </row>
    <row r="32" spans="1:24" ht="29">
      <c r="A32" s="123"/>
      <c r="B32" s="132" t="s">
        <v>1128</v>
      </c>
      <c r="C32" s="125">
        <v>6</v>
      </c>
      <c r="D32" s="125">
        <v>183</v>
      </c>
      <c r="E32" s="125">
        <v>61</v>
      </c>
      <c r="F32" s="125">
        <v>11</v>
      </c>
      <c r="G32" s="125">
        <v>150</v>
      </c>
      <c r="H32" s="125">
        <v>142</v>
      </c>
      <c r="I32" s="125">
        <v>1</v>
      </c>
      <c r="J32" s="125">
        <v>818</v>
      </c>
      <c r="K32" s="125">
        <v>2</v>
      </c>
      <c r="L32" s="125">
        <v>6</v>
      </c>
      <c r="M32" s="125">
        <v>5</v>
      </c>
      <c r="N32" s="125">
        <v>64</v>
      </c>
      <c r="O32" s="125">
        <v>18</v>
      </c>
      <c r="P32" s="125">
        <f t="shared" si="7"/>
        <v>1467</v>
      </c>
    </row>
    <row r="33" spans="1:31" ht="29">
      <c r="A33" s="123"/>
      <c r="B33" s="132" t="s">
        <v>192</v>
      </c>
      <c r="C33" s="125">
        <v>177</v>
      </c>
      <c r="D33" s="130">
        <v>751</v>
      </c>
      <c r="E33" s="130">
        <v>65</v>
      </c>
      <c r="F33" s="130">
        <v>0</v>
      </c>
      <c r="G33" s="130">
        <v>143</v>
      </c>
      <c r="H33" s="130">
        <v>0</v>
      </c>
      <c r="I33" s="130">
        <v>0</v>
      </c>
      <c r="J33" s="130">
        <v>1621</v>
      </c>
      <c r="K33" s="130">
        <v>318</v>
      </c>
      <c r="L33" s="130">
        <v>0</v>
      </c>
      <c r="M33" s="130">
        <v>0</v>
      </c>
      <c r="N33" s="130">
        <v>198</v>
      </c>
      <c r="O33" s="130">
        <v>0</v>
      </c>
      <c r="P33" s="125">
        <f t="shared" si="7"/>
        <v>3273</v>
      </c>
    </row>
    <row r="34" spans="1:31" ht="37.5" customHeight="1">
      <c r="A34" s="782"/>
      <c r="B34" s="205" t="s">
        <v>193</v>
      </c>
      <c r="C34" s="131">
        <f>IFERROR(C33/C14,0)</f>
        <v>0.56913183279742763</v>
      </c>
      <c r="D34" s="131">
        <f t="shared" ref="D34:P34" si="8">IFERROR(D33/D14,0)</f>
        <v>0.91473812423873324</v>
      </c>
      <c r="E34" s="131">
        <f t="shared" si="8"/>
        <v>0.33854166666666669</v>
      </c>
      <c r="F34" s="131">
        <f t="shared" si="8"/>
        <v>0</v>
      </c>
      <c r="G34" s="131">
        <f t="shared" si="8"/>
        <v>0.29791666666666666</v>
      </c>
      <c r="H34" s="131">
        <f t="shared" si="8"/>
        <v>0</v>
      </c>
      <c r="I34" s="131">
        <f t="shared" si="8"/>
        <v>0</v>
      </c>
      <c r="J34" s="131">
        <f t="shared" si="8"/>
        <v>0.99692496924969254</v>
      </c>
      <c r="K34" s="131">
        <f t="shared" si="8"/>
        <v>0.78712871287128716</v>
      </c>
      <c r="L34" s="131">
        <f t="shared" si="8"/>
        <v>0</v>
      </c>
      <c r="M34" s="131">
        <f t="shared" si="8"/>
        <v>0</v>
      </c>
      <c r="N34" s="131">
        <f t="shared" si="8"/>
        <v>0.62857142857142856</v>
      </c>
      <c r="O34" s="131">
        <f t="shared" si="8"/>
        <v>0</v>
      </c>
      <c r="P34" s="131">
        <f t="shared" si="8"/>
        <v>0.64365781710914449</v>
      </c>
    </row>
    <row r="35" spans="1:31" ht="73" customHeight="1">
      <c r="A35" s="123"/>
      <c r="B35" s="132" t="s">
        <v>1129</v>
      </c>
      <c r="C35" s="133">
        <v>7</v>
      </c>
      <c r="D35" s="133">
        <v>9</v>
      </c>
      <c r="E35" s="133">
        <v>4</v>
      </c>
      <c r="F35" s="133">
        <v>1</v>
      </c>
      <c r="G35" s="133">
        <v>8</v>
      </c>
      <c r="H35" s="133">
        <v>6</v>
      </c>
      <c r="I35" s="133">
        <v>1</v>
      </c>
      <c r="J35" s="133">
        <v>8</v>
      </c>
      <c r="K35" s="133">
        <v>8</v>
      </c>
      <c r="L35" s="133">
        <v>3</v>
      </c>
      <c r="M35" s="133">
        <v>5</v>
      </c>
      <c r="N35" s="133">
        <v>9</v>
      </c>
      <c r="O35" s="133">
        <v>1</v>
      </c>
      <c r="P35" s="133">
        <f>SUM(C35:O35)</f>
        <v>70</v>
      </c>
    </row>
    <row r="36" spans="1:31" ht="84.75" customHeight="1">
      <c r="A36" s="123"/>
      <c r="B36" s="206" t="s">
        <v>1130</v>
      </c>
      <c r="C36" s="134">
        <f>IFERROR(C35/(C18+C20),0)</f>
        <v>0.53846153846153844</v>
      </c>
      <c r="D36" s="134">
        <f t="shared" ref="D36:P36" si="9">IFERROR(D35/(D18+D20),0)</f>
        <v>0.75</v>
      </c>
      <c r="E36" s="134">
        <f t="shared" si="9"/>
        <v>0.8</v>
      </c>
      <c r="F36" s="134">
        <f t="shared" si="9"/>
        <v>1</v>
      </c>
      <c r="G36" s="134">
        <f t="shared" si="9"/>
        <v>0.66666666666666663</v>
      </c>
      <c r="H36" s="134">
        <f t="shared" si="9"/>
        <v>0.75</v>
      </c>
      <c r="I36" s="134">
        <f t="shared" si="9"/>
        <v>0</v>
      </c>
      <c r="J36" s="134">
        <f t="shared" si="9"/>
        <v>0</v>
      </c>
      <c r="K36" s="134">
        <f t="shared" si="9"/>
        <v>0.8</v>
      </c>
      <c r="L36" s="134">
        <f t="shared" si="9"/>
        <v>1</v>
      </c>
      <c r="M36" s="134">
        <f t="shared" si="9"/>
        <v>0.7142857142857143</v>
      </c>
      <c r="N36" s="134">
        <f t="shared" si="9"/>
        <v>0.9</v>
      </c>
      <c r="O36" s="134">
        <f t="shared" si="9"/>
        <v>0.33333333333333331</v>
      </c>
      <c r="P36" s="134">
        <f t="shared" si="9"/>
        <v>0.75268817204301075</v>
      </c>
    </row>
    <row r="37" spans="1:31" s="1061" customFormat="1" ht="23.5" customHeight="1">
      <c r="A37" s="1060"/>
      <c r="B37" s="1065" t="s">
        <v>5735</v>
      </c>
      <c r="C37" s="1065"/>
      <c r="D37" s="1065"/>
      <c r="E37" s="1065"/>
      <c r="F37" s="1065"/>
      <c r="G37" s="1065"/>
      <c r="H37" s="1065"/>
      <c r="I37" s="1065"/>
      <c r="J37" s="1065"/>
      <c r="K37" s="1065"/>
      <c r="L37" s="1065"/>
      <c r="M37" s="1065"/>
      <c r="N37" s="1065"/>
      <c r="O37" s="1065"/>
      <c r="P37" s="1065"/>
    </row>
    <row r="38" spans="1:31">
      <c r="B38" s="1062"/>
      <c r="C38" s="1063"/>
      <c r="D38" s="1064"/>
      <c r="E38" s="1064"/>
      <c r="F38" s="1064"/>
      <c r="G38" s="1064"/>
      <c r="H38" s="1064"/>
      <c r="I38" s="1064"/>
      <c r="J38" s="1064"/>
      <c r="K38" s="1064"/>
      <c r="L38" s="1064"/>
      <c r="M38" s="1064"/>
      <c r="N38" s="1064"/>
      <c r="O38" s="1064"/>
    </row>
    <row r="39" spans="1:31">
      <c r="B39" s="47" t="s">
        <v>1131</v>
      </c>
      <c r="C39" s="135" t="s">
        <v>0</v>
      </c>
      <c r="D39" s="136" t="s">
        <v>1</v>
      </c>
      <c r="E39" s="136" t="s">
        <v>2</v>
      </c>
      <c r="F39" s="136" t="s">
        <v>3</v>
      </c>
      <c r="G39" s="136" t="s">
        <v>22</v>
      </c>
      <c r="H39" s="136" t="s">
        <v>112</v>
      </c>
      <c r="I39" s="136" t="s">
        <v>5</v>
      </c>
      <c r="J39" s="136" t="s">
        <v>6</v>
      </c>
      <c r="K39" s="136" t="s">
        <v>8</v>
      </c>
      <c r="L39" s="136" t="s">
        <v>255</v>
      </c>
      <c r="M39" s="136" t="s">
        <v>9</v>
      </c>
      <c r="N39" s="136" t="s">
        <v>25</v>
      </c>
      <c r="O39" s="136" t="s">
        <v>1115</v>
      </c>
      <c r="P39" s="136" t="s">
        <v>163</v>
      </c>
    </row>
    <row r="40" spans="1:31" ht="23.5" customHeight="1">
      <c r="B40" s="4" t="s">
        <v>335</v>
      </c>
      <c r="C40" s="137">
        <v>123</v>
      </c>
      <c r="D40" s="125">
        <v>278</v>
      </c>
      <c r="E40" s="130">
        <v>129</v>
      </c>
      <c r="F40" s="130">
        <v>1</v>
      </c>
      <c r="G40" s="130">
        <v>329</v>
      </c>
      <c r="H40" s="130">
        <v>0</v>
      </c>
      <c r="I40" s="130">
        <v>38</v>
      </c>
      <c r="J40" s="130">
        <v>1153</v>
      </c>
      <c r="K40" s="130">
        <v>307</v>
      </c>
      <c r="L40" s="130">
        <v>30</v>
      </c>
      <c r="M40" s="130">
        <v>241</v>
      </c>
      <c r="N40" s="130">
        <v>37</v>
      </c>
      <c r="O40" s="125">
        <v>0</v>
      </c>
      <c r="P40" s="125">
        <v>2666</v>
      </c>
    </row>
    <row r="41" spans="1:31" ht="27.65" customHeight="1">
      <c r="B41" s="4" t="s">
        <v>1028</v>
      </c>
      <c r="C41" s="137">
        <v>34</v>
      </c>
      <c r="D41" s="125">
        <v>59</v>
      </c>
      <c r="E41" s="130">
        <v>15</v>
      </c>
      <c r="F41" s="130">
        <v>0</v>
      </c>
      <c r="G41" s="130">
        <v>38</v>
      </c>
      <c r="H41" s="130">
        <v>0</v>
      </c>
      <c r="I41" s="130">
        <v>9</v>
      </c>
      <c r="J41" s="130">
        <v>100</v>
      </c>
      <c r="K41" s="130">
        <v>86</v>
      </c>
      <c r="L41" s="130">
        <v>11</v>
      </c>
      <c r="M41" s="130">
        <v>49</v>
      </c>
      <c r="N41" s="130">
        <v>11</v>
      </c>
      <c r="O41" s="130">
        <v>0</v>
      </c>
      <c r="P41" s="125">
        <v>412</v>
      </c>
    </row>
    <row r="42" spans="1:31" ht="43.5">
      <c r="B42" s="207" t="s">
        <v>1029</v>
      </c>
      <c r="C42" s="64">
        <f>IFERROR(C41/C40,0)</f>
        <v>0.27642276422764228</v>
      </c>
      <c r="D42" s="64">
        <f t="shared" ref="D42:P42" si="10">IFERROR(D41/D40,0)</f>
        <v>0.21223021582733814</v>
      </c>
      <c r="E42" s="64">
        <f t="shared" si="10"/>
        <v>0.11627906976744186</v>
      </c>
      <c r="F42" s="64">
        <f t="shared" si="10"/>
        <v>0</v>
      </c>
      <c r="G42" s="64">
        <f t="shared" si="10"/>
        <v>0.11550151975683891</v>
      </c>
      <c r="H42" s="64">
        <f t="shared" si="10"/>
        <v>0</v>
      </c>
      <c r="I42" s="64">
        <f t="shared" si="10"/>
        <v>0.23684210526315788</v>
      </c>
      <c r="J42" s="64">
        <f t="shared" si="10"/>
        <v>8.6730268863833476E-2</v>
      </c>
      <c r="K42" s="64">
        <f t="shared" si="10"/>
        <v>0.28013029315960913</v>
      </c>
      <c r="L42" s="64">
        <f t="shared" si="10"/>
        <v>0.36666666666666664</v>
      </c>
      <c r="M42" s="64">
        <f t="shared" si="10"/>
        <v>0.2033195020746888</v>
      </c>
      <c r="N42" s="64">
        <f t="shared" si="10"/>
        <v>0.29729729729729731</v>
      </c>
      <c r="O42" s="64">
        <f t="shared" si="10"/>
        <v>0</v>
      </c>
      <c r="P42" s="64">
        <f t="shared" si="10"/>
        <v>0.15453863465866466</v>
      </c>
    </row>
    <row r="43" spans="1:31">
      <c r="B43" s="65"/>
    </row>
    <row r="44" spans="1:31" ht="30" customHeight="1">
      <c r="B44" s="960" t="s">
        <v>1132</v>
      </c>
      <c r="C44" s="961" t="s">
        <v>0</v>
      </c>
      <c r="D44" s="955"/>
      <c r="E44" s="954" t="s">
        <v>1</v>
      </c>
      <c r="F44" s="955"/>
      <c r="G44" s="954" t="s">
        <v>2</v>
      </c>
      <c r="H44" s="955"/>
      <c r="I44" s="954" t="s">
        <v>3</v>
      </c>
      <c r="J44" s="955"/>
      <c r="K44" s="954" t="s">
        <v>1219</v>
      </c>
      <c r="L44" s="955"/>
      <c r="M44" s="954" t="s">
        <v>1217</v>
      </c>
      <c r="N44" s="955"/>
      <c r="O44" s="954" t="s">
        <v>1218</v>
      </c>
      <c r="P44" s="955"/>
      <c r="Q44" s="954" t="s">
        <v>8</v>
      </c>
      <c r="R44" s="955"/>
      <c r="S44" s="954" t="s">
        <v>1221</v>
      </c>
      <c r="T44" s="955"/>
      <c r="U44" s="954" t="s">
        <v>9</v>
      </c>
      <c r="V44" s="955"/>
      <c r="W44" s="954" t="s">
        <v>186</v>
      </c>
      <c r="X44" s="955"/>
      <c r="Y44" s="954" t="s">
        <v>255</v>
      </c>
      <c r="Z44" s="955"/>
      <c r="AA44" s="954" t="s">
        <v>1115</v>
      </c>
      <c r="AB44" s="955"/>
      <c r="AC44" s="954" t="s">
        <v>126</v>
      </c>
      <c r="AD44" s="955"/>
    </row>
    <row r="45" spans="1:31">
      <c r="B45" s="960"/>
      <c r="C45" s="210" t="s">
        <v>161</v>
      </c>
      <c r="D45" s="211" t="s">
        <v>162</v>
      </c>
      <c r="E45" s="211" t="s">
        <v>161</v>
      </c>
      <c r="F45" s="211" t="s">
        <v>162</v>
      </c>
      <c r="G45" s="211" t="s">
        <v>161</v>
      </c>
      <c r="H45" s="211" t="s">
        <v>162</v>
      </c>
      <c r="I45" s="211" t="s">
        <v>161</v>
      </c>
      <c r="J45" s="211" t="s">
        <v>162</v>
      </c>
      <c r="K45" s="211" t="s">
        <v>161</v>
      </c>
      <c r="L45" s="211" t="s">
        <v>162</v>
      </c>
      <c r="M45" s="211" t="s">
        <v>161</v>
      </c>
      <c r="N45" s="211" t="s">
        <v>162</v>
      </c>
      <c r="O45" s="211" t="s">
        <v>161</v>
      </c>
      <c r="P45" s="211" t="s">
        <v>162</v>
      </c>
      <c r="Q45" s="211" t="s">
        <v>161</v>
      </c>
      <c r="R45" s="211" t="s">
        <v>162</v>
      </c>
      <c r="S45" s="211" t="s">
        <v>161</v>
      </c>
      <c r="T45" s="211" t="s">
        <v>162</v>
      </c>
      <c r="U45" s="211" t="s">
        <v>161</v>
      </c>
      <c r="V45" s="211" t="s">
        <v>162</v>
      </c>
      <c r="W45" s="211" t="s">
        <v>161</v>
      </c>
      <c r="X45" s="211" t="s">
        <v>162</v>
      </c>
      <c r="Y45" s="211" t="s">
        <v>161</v>
      </c>
      <c r="Z45" s="211" t="s">
        <v>162</v>
      </c>
      <c r="AA45" s="211" t="s">
        <v>161</v>
      </c>
      <c r="AB45" s="211" t="s">
        <v>162</v>
      </c>
      <c r="AC45" s="211" t="s">
        <v>161</v>
      </c>
      <c r="AD45" s="211" t="s">
        <v>162</v>
      </c>
    </row>
    <row r="46" spans="1:31" ht="57" customHeight="1">
      <c r="B46" s="4" t="s">
        <v>1030</v>
      </c>
      <c r="C46" s="138">
        <v>136</v>
      </c>
      <c r="D46" s="139">
        <v>167</v>
      </c>
      <c r="E46" s="139">
        <v>274</v>
      </c>
      <c r="F46" s="139">
        <v>498</v>
      </c>
      <c r="G46" s="139">
        <v>39</v>
      </c>
      <c r="H46" s="139">
        <v>137</v>
      </c>
      <c r="I46" s="139">
        <v>4</v>
      </c>
      <c r="J46" s="139">
        <v>24</v>
      </c>
      <c r="K46" s="140">
        <v>105</v>
      </c>
      <c r="L46" s="140">
        <v>375</v>
      </c>
      <c r="M46" s="139">
        <v>27</v>
      </c>
      <c r="N46" s="139">
        <v>88</v>
      </c>
      <c r="O46" s="139">
        <v>307</v>
      </c>
      <c r="P46" s="139">
        <v>1311</v>
      </c>
      <c r="Q46" s="139">
        <v>124</v>
      </c>
      <c r="R46" s="139">
        <v>244</v>
      </c>
      <c r="S46" s="139">
        <v>111</v>
      </c>
      <c r="T46" s="139">
        <v>196</v>
      </c>
      <c r="U46" s="139">
        <v>101</v>
      </c>
      <c r="V46" s="139">
        <v>248</v>
      </c>
      <c r="W46" s="139">
        <v>97</v>
      </c>
      <c r="X46" s="139">
        <v>163</v>
      </c>
      <c r="Y46" s="139">
        <v>48</v>
      </c>
      <c r="Z46" s="139">
        <v>44</v>
      </c>
      <c r="AA46" s="139">
        <v>27</v>
      </c>
      <c r="AB46" s="139">
        <v>29</v>
      </c>
      <c r="AC46" s="141">
        <f>C46+E46+G46+I46+K46+M46+O46+Q46+S46+U46+W46+Y46+AA46</f>
        <v>1400</v>
      </c>
      <c r="AD46" s="141">
        <f>D46+F46+H46+J46+L46+N46+P46+R46+T46+V46+X46+Z46+AB46</f>
        <v>3524</v>
      </c>
      <c r="AE46" s="142">
        <f>SUM(AC46:AD47)</f>
        <v>5085</v>
      </c>
    </row>
    <row r="47" spans="1:31" ht="29">
      <c r="B47" s="4" t="s">
        <v>1031</v>
      </c>
      <c r="C47" s="138">
        <v>1</v>
      </c>
      <c r="D47" s="139">
        <v>7</v>
      </c>
      <c r="E47" s="139">
        <v>17</v>
      </c>
      <c r="F47" s="139">
        <v>32</v>
      </c>
      <c r="G47" s="139">
        <v>9</v>
      </c>
      <c r="H47" s="139">
        <v>7</v>
      </c>
      <c r="I47" s="139">
        <v>0</v>
      </c>
      <c r="J47" s="139">
        <v>0</v>
      </c>
      <c r="K47" s="140">
        <v>0</v>
      </c>
      <c r="L47" s="140">
        <v>0</v>
      </c>
      <c r="M47" s="139">
        <v>2</v>
      </c>
      <c r="N47" s="139">
        <v>4</v>
      </c>
      <c r="O47" s="139">
        <v>1</v>
      </c>
      <c r="P47" s="139">
        <v>7</v>
      </c>
      <c r="Q47" s="139">
        <v>14</v>
      </c>
      <c r="R47" s="139">
        <v>22</v>
      </c>
      <c r="S47" s="139">
        <v>5</v>
      </c>
      <c r="T47" s="139">
        <v>3</v>
      </c>
      <c r="U47" s="139">
        <v>0</v>
      </c>
      <c r="V47" s="139">
        <v>2</v>
      </c>
      <c r="W47" s="139">
        <v>4</v>
      </c>
      <c r="X47" s="139">
        <v>1</v>
      </c>
      <c r="Y47" s="139">
        <v>11</v>
      </c>
      <c r="Z47" s="139">
        <v>12</v>
      </c>
      <c r="AA47" s="139">
        <v>0</v>
      </c>
      <c r="AB47" s="139">
        <v>0</v>
      </c>
      <c r="AC47" s="141">
        <f>C47+E47+G47+I47+K47+M47+O47+Q47+S47+U47+W47+Y47+AA47</f>
        <v>64</v>
      </c>
      <c r="AD47" s="141">
        <f>D47+F47+H47+J47+L47+N47+P47+R47+T47+V47+X47+Z47+AB47</f>
        <v>97</v>
      </c>
    </row>
    <row r="48" spans="1:31" ht="111" customHeight="1">
      <c r="B48" s="4" t="s">
        <v>267</v>
      </c>
      <c r="C48" s="956" t="s">
        <v>1133</v>
      </c>
      <c r="D48" s="957"/>
      <c r="E48" s="957"/>
      <c r="F48" s="957"/>
      <c r="G48" s="957"/>
      <c r="H48" s="957"/>
      <c r="I48" s="957"/>
      <c r="J48" s="957"/>
      <c r="K48" s="957"/>
      <c r="L48" s="957"/>
      <c r="M48" s="957"/>
      <c r="N48" s="957"/>
      <c r="O48" s="957"/>
      <c r="P48" s="957"/>
      <c r="Q48" s="957"/>
      <c r="R48" s="957"/>
      <c r="S48" s="957"/>
      <c r="T48" s="957"/>
      <c r="U48" s="957"/>
      <c r="V48" s="957"/>
      <c r="W48" s="957"/>
      <c r="X48" s="957"/>
      <c r="Y48" s="957"/>
      <c r="Z48" s="957"/>
      <c r="AA48" s="957"/>
      <c r="AB48" s="957"/>
      <c r="AC48" s="957"/>
      <c r="AD48" s="958"/>
    </row>
    <row r="49" spans="1:37">
      <c r="B49" s="1"/>
      <c r="D49" s="31"/>
      <c r="E49" s="31"/>
      <c r="F49" s="31"/>
      <c r="G49" s="31"/>
      <c r="H49" s="31"/>
      <c r="I49" s="31"/>
      <c r="J49" s="31"/>
      <c r="K49" s="31"/>
      <c r="L49" s="31"/>
      <c r="M49" s="31"/>
      <c r="N49" s="31"/>
      <c r="O49" s="31"/>
      <c r="P49" s="31"/>
      <c r="Q49" s="31"/>
      <c r="R49" s="31"/>
      <c r="S49" s="31"/>
      <c r="T49" s="31"/>
      <c r="U49" s="31"/>
      <c r="V49" s="31"/>
      <c r="W49" s="31"/>
      <c r="X49" s="31"/>
      <c r="Y49" s="31"/>
      <c r="Z49" s="31"/>
      <c r="AA49" s="31"/>
      <c r="AB49" s="31"/>
    </row>
    <row r="50" spans="1:37" ht="30" customHeight="1">
      <c r="A50" s="123"/>
      <c r="B50" s="215" t="s">
        <v>1134</v>
      </c>
      <c r="C50" s="954" t="s">
        <v>0</v>
      </c>
      <c r="D50" s="955"/>
      <c r="E50" s="954" t="s">
        <v>1</v>
      </c>
      <c r="F50" s="955"/>
      <c r="G50" s="954" t="s">
        <v>2</v>
      </c>
      <c r="H50" s="955"/>
      <c r="I50" s="954" t="s">
        <v>3</v>
      </c>
      <c r="J50" s="955"/>
      <c r="K50" s="954" t="s">
        <v>1219</v>
      </c>
      <c r="L50" s="955"/>
      <c r="M50" s="954" t="s">
        <v>1217</v>
      </c>
      <c r="N50" s="955"/>
      <c r="O50" s="954" t="s">
        <v>1218</v>
      </c>
      <c r="P50" s="955"/>
      <c r="Q50" s="954" t="s">
        <v>8</v>
      </c>
      <c r="R50" s="955"/>
      <c r="S50" s="963" t="s">
        <v>255</v>
      </c>
      <c r="T50" s="964"/>
      <c r="U50" s="954" t="s">
        <v>9</v>
      </c>
      <c r="V50" s="955"/>
      <c r="W50" s="954" t="s">
        <v>1221</v>
      </c>
      <c r="X50" s="955"/>
      <c r="Y50" s="954" t="s">
        <v>186</v>
      </c>
      <c r="Z50" s="955"/>
      <c r="AA50" s="954" t="s">
        <v>1115</v>
      </c>
      <c r="AB50" s="955"/>
      <c r="AC50" s="954" t="s">
        <v>126</v>
      </c>
      <c r="AD50" s="955"/>
    </row>
    <row r="51" spans="1:37" ht="43.5">
      <c r="A51" s="123"/>
      <c r="B51" s="213" t="s">
        <v>434</v>
      </c>
      <c r="C51" s="214" t="s">
        <v>336</v>
      </c>
      <c r="D51" s="214" t="s">
        <v>1135</v>
      </c>
      <c r="E51" s="214" t="s">
        <v>336</v>
      </c>
      <c r="F51" s="214" t="s">
        <v>1135</v>
      </c>
      <c r="G51" s="214" t="s">
        <v>336</v>
      </c>
      <c r="H51" s="214" t="s">
        <v>1135</v>
      </c>
      <c r="I51" s="214" t="s">
        <v>336</v>
      </c>
      <c r="J51" s="214" t="s">
        <v>1135</v>
      </c>
      <c r="K51" s="214" t="s">
        <v>336</v>
      </c>
      <c r="L51" s="214" t="s">
        <v>1135</v>
      </c>
      <c r="M51" s="214" t="s">
        <v>336</v>
      </c>
      <c r="N51" s="214" t="s">
        <v>1135</v>
      </c>
      <c r="O51" s="214" t="s">
        <v>336</v>
      </c>
      <c r="P51" s="214" t="s">
        <v>1135</v>
      </c>
      <c r="Q51" s="214" t="s">
        <v>336</v>
      </c>
      <c r="R51" s="214" t="s">
        <v>1135</v>
      </c>
      <c r="S51" s="214" t="s">
        <v>336</v>
      </c>
      <c r="T51" s="214" t="s">
        <v>1135</v>
      </c>
      <c r="U51" s="214" t="s">
        <v>336</v>
      </c>
      <c r="V51" s="214" t="s">
        <v>1135</v>
      </c>
      <c r="W51" s="214" t="s">
        <v>336</v>
      </c>
      <c r="X51" s="214" t="s">
        <v>1135</v>
      </c>
      <c r="Y51" s="214" t="s">
        <v>336</v>
      </c>
      <c r="Z51" s="214" t="s">
        <v>1135</v>
      </c>
      <c r="AA51" s="214" t="s">
        <v>336</v>
      </c>
      <c r="AB51" s="214" t="s">
        <v>1135</v>
      </c>
      <c r="AC51" s="214" t="s">
        <v>336</v>
      </c>
      <c r="AD51" s="214" t="s">
        <v>1032</v>
      </c>
    </row>
    <row r="52" spans="1:37">
      <c r="A52" s="123"/>
      <c r="B52" s="132" t="s">
        <v>337</v>
      </c>
      <c r="C52" s="125">
        <v>1</v>
      </c>
      <c r="D52" s="125">
        <v>0</v>
      </c>
      <c r="E52" s="125">
        <v>0</v>
      </c>
      <c r="F52" s="125">
        <v>0</v>
      </c>
      <c r="G52" s="125">
        <v>0</v>
      </c>
      <c r="H52" s="125">
        <v>0</v>
      </c>
      <c r="I52" s="125">
        <v>0</v>
      </c>
      <c r="J52" s="125">
        <v>0</v>
      </c>
      <c r="K52" s="125">
        <v>0</v>
      </c>
      <c r="L52" s="125">
        <v>0</v>
      </c>
      <c r="M52" s="125">
        <v>0</v>
      </c>
      <c r="N52" s="125">
        <v>0</v>
      </c>
      <c r="O52" s="125">
        <v>1</v>
      </c>
      <c r="P52" s="125">
        <v>0</v>
      </c>
      <c r="Q52" s="125">
        <v>0</v>
      </c>
      <c r="R52" s="125">
        <v>0</v>
      </c>
      <c r="S52" s="125">
        <v>0</v>
      </c>
      <c r="T52" s="125">
        <v>0</v>
      </c>
      <c r="U52" s="125">
        <v>0</v>
      </c>
      <c r="V52" s="125">
        <v>0</v>
      </c>
      <c r="W52" s="125">
        <v>0</v>
      </c>
      <c r="X52" s="125">
        <v>0</v>
      </c>
      <c r="Y52" s="125">
        <v>0</v>
      </c>
      <c r="Z52" s="125">
        <v>0</v>
      </c>
      <c r="AA52" s="125">
        <v>0</v>
      </c>
      <c r="AB52" s="143">
        <v>0</v>
      </c>
      <c r="AC52" s="125">
        <f>Y52+W52+U52+S52+Q52+O52+M52+K52+I52+G52+E52+C52+AA52</f>
        <v>2</v>
      </c>
      <c r="AD52" s="125">
        <f>Z52+X52+V52+T52+R52+P52+N52+L52+J52+H52+F52+D52+AB52</f>
        <v>0</v>
      </c>
      <c r="AF52" s="22">
        <f t="shared" ref="AF52:AF57" si="11">AD52/AC52</f>
        <v>0</v>
      </c>
      <c r="AG52" s="132" t="s">
        <v>337</v>
      </c>
    </row>
    <row r="53" spans="1:37">
      <c r="A53" s="123"/>
      <c r="B53" s="132" t="s">
        <v>16</v>
      </c>
      <c r="C53" s="125">
        <v>2</v>
      </c>
      <c r="D53" s="125">
        <v>1</v>
      </c>
      <c r="E53" s="125">
        <v>0</v>
      </c>
      <c r="F53" s="125">
        <v>0</v>
      </c>
      <c r="G53" s="125">
        <v>0</v>
      </c>
      <c r="H53" s="125">
        <v>0</v>
      </c>
      <c r="I53" s="125">
        <v>0</v>
      </c>
      <c r="J53" s="125">
        <v>0</v>
      </c>
      <c r="K53" s="125">
        <v>0</v>
      </c>
      <c r="L53" s="125">
        <v>0</v>
      </c>
      <c r="M53" s="125">
        <v>0</v>
      </c>
      <c r="N53" s="125">
        <v>0</v>
      </c>
      <c r="O53" s="125">
        <v>1615</v>
      </c>
      <c r="P53" s="125">
        <v>47</v>
      </c>
      <c r="Q53" s="125">
        <v>0</v>
      </c>
      <c r="R53" s="125">
        <v>0</v>
      </c>
      <c r="S53" s="125">
        <v>0</v>
      </c>
      <c r="T53" s="125">
        <v>0</v>
      </c>
      <c r="U53" s="125">
        <v>0</v>
      </c>
      <c r="V53" s="125">
        <v>0</v>
      </c>
      <c r="W53" s="125">
        <v>1</v>
      </c>
      <c r="X53" s="125">
        <v>0</v>
      </c>
      <c r="Y53" s="125">
        <v>0</v>
      </c>
      <c r="Z53" s="125">
        <v>0</v>
      </c>
      <c r="AA53" s="125">
        <v>0</v>
      </c>
      <c r="AB53" s="137">
        <v>0</v>
      </c>
      <c r="AC53" s="781">
        <f t="shared" ref="AC53:AD67" si="12">Y53+W53+U53+S53+Q53+O53+M53+K53+I53+G53+E53+C53+AA53</f>
        <v>1618</v>
      </c>
      <c r="AD53" s="125">
        <f t="shared" si="12"/>
        <v>48</v>
      </c>
      <c r="AF53" s="787">
        <f t="shared" si="11"/>
        <v>2.9666254635352288E-2</v>
      </c>
      <c r="AG53" s="785" t="s">
        <v>16</v>
      </c>
      <c r="AK53" s="22">
        <v>100</v>
      </c>
    </row>
    <row r="54" spans="1:37">
      <c r="A54" s="123"/>
      <c r="B54" s="132" t="s">
        <v>1136</v>
      </c>
      <c r="C54" s="125">
        <v>0</v>
      </c>
      <c r="D54" s="125">
        <v>0</v>
      </c>
      <c r="E54" s="125">
        <v>0</v>
      </c>
      <c r="F54" s="125">
        <v>0</v>
      </c>
      <c r="G54" s="125">
        <v>0</v>
      </c>
      <c r="H54" s="125">
        <v>0</v>
      </c>
      <c r="I54" s="125">
        <v>0</v>
      </c>
      <c r="J54" s="125">
        <v>0</v>
      </c>
      <c r="K54" s="125">
        <v>0</v>
      </c>
      <c r="L54" s="125">
        <v>0</v>
      </c>
      <c r="M54" s="125">
        <v>0</v>
      </c>
      <c r="N54" s="125">
        <v>0</v>
      </c>
      <c r="O54" s="125">
        <v>1</v>
      </c>
      <c r="P54" s="125">
        <v>0</v>
      </c>
      <c r="Q54" s="125">
        <v>0</v>
      </c>
      <c r="R54" s="125">
        <v>0</v>
      </c>
      <c r="S54" s="125">
        <v>0</v>
      </c>
      <c r="T54" s="125">
        <v>0</v>
      </c>
      <c r="U54" s="125">
        <v>0</v>
      </c>
      <c r="V54" s="125">
        <v>0</v>
      </c>
      <c r="W54" s="125">
        <v>1</v>
      </c>
      <c r="X54" s="125">
        <v>0</v>
      </c>
      <c r="Y54" s="125">
        <v>0</v>
      </c>
      <c r="Z54" s="125">
        <v>0</v>
      </c>
      <c r="AA54" s="125">
        <v>0</v>
      </c>
      <c r="AB54" s="137">
        <v>0</v>
      </c>
      <c r="AC54" s="125">
        <f t="shared" si="12"/>
        <v>2</v>
      </c>
      <c r="AD54" s="125">
        <f t="shared" si="12"/>
        <v>0</v>
      </c>
      <c r="AF54" s="74">
        <f t="shared" si="11"/>
        <v>0</v>
      </c>
      <c r="AG54" s="132" t="s">
        <v>1136</v>
      </c>
    </row>
    <row r="55" spans="1:37">
      <c r="A55" s="123"/>
      <c r="B55" s="132" t="s">
        <v>15</v>
      </c>
      <c r="C55" s="125">
        <v>1</v>
      </c>
      <c r="D55" s="125">
        <v>1</v>
      </c>
      <c r="E55" s="125">
        <v>0</v>
      </c>
      <c r="F55" s="125">
        <v>0</v>
      </c>
      <c r="G55" s="125">
        <v>0</v>
      </c>
      <c r="H55" s="125">
        <v>0</v>
      </c>
      <c r="I55" s="125">
        <v>0</v>
      </c>
      <c r="J55" s="125">
        <v>0</v>
      </c>
      <c r="K55" s="125">
        <v>0</v>
      </c>
      <c r="L55" s="125">
        <v>0</v>
      </c>
      <c r="M55" s="125">
        <v>92</v>
      </c>
      <c r="N55" s="125">
        <v>10</v>
      </c>
      <c r="O55" s="125">
        <v>1</v>
      </c>
      <c r="P55" s="125">
        <v>0</v>
      </c>
      <c r="Q55" s="125">
        <v>0</v>
      </c>
      <c r="R55" s="125">
        <v>0</v>
      </c>
      <c r="S55" s="125">
        <v>0</v>
      </c>
      <c r="T55" s="125">
        <v>0</v>
      </c>
      <c r="U55" s="125">
        <v>1</v>
      </c>
      <c r="V55" s="125">
        <v>1</v>
      </c>
      <c r="W55" s="125">
        <v>288</v>
      </c>
      <c r="X55" s="125">
        <v>29</v>
      </c>
      <c r="Y55" s="125">
        <v>0</v>
      </c>
      <c r="Z55" s="125">
        <v>0</v>
      </c>
      <c r="AA55" s="125">
        <v>2</v>
      </c>
      <c r="AB55" s="137">
        <v>1</v>
      </c>
      <c r="AC55" s="781">
        <f t="shared" si="12"/>
        <v>385</v>
      </c>
      <c r="AD55" s="125">
        <f t="shared" si="12"/>
        <v>42</v>
      </c>
      <c r="AF55" s="783">
        <f t="shared" si="11"/>
        <v>0.10909090909090909</v>
      </c>
      <c r="AG55" s="785" t="s">
        <v>15</v>
      </c>
    </row>
    <row r="56" spans="1:37">
      <c r="A56" s="123"/>
      <c r="B56" s="132" t="s">
        <v>12</v>
      </c>
      <c r="C56" s="125">
        <v>305</v>
      </c>
      <c r="D56" s="125">
        <v>27</v>
      </c>
      <c r="E56" s="125">
        <v>819</v>
      </c>
      <c r="F56" s="125">
        <v>26</v>
      </c>
      <c r="G56" s="125">
        <v>191</v>
      </c>
      <c r="H56" s="125">
        <v>12</v>
      </c>
      <c r="I56" s="125">
        <v>0</v>
      </c>
      <c r="J56" s="125">
        <v>0</v>
      </c>
      <c r="K56" s="125">
        <v>9</v>
      </c>
      <c r="L56" s="125">
        <v>5</v>
      </c>
      <c r="M56" s="125">
        <v>13</v>
      </c>
      <c r="N56" s="125">
        <v>5</v>
      </c>
      <c r="O56" s="125">
        <v>2</v>
      </c>
      <c r="P56" s="125">
        <v>1</v>
      </c>
      <c r="Q56" s="125">
        <v>403</v>
      </c>
      <c r="R56" s="125">
        <v>19</v>
      </c>
      <c r="S56" s="125">
        <v>114</v>
      </c>
      <c r="T56" s="125">
        <v>6</v>
      </c>
      <c r="U56" s="125">
        <v>298</v>
      </c>
      <c r="V56" s="125">
        <v>25</v>
      </c>
      <c r="W56" s="125">
        <v>7</v>
      </c>
      <c r="X56" s="125">
        <v>4</v>
      </c>
      <c r="Y56" s="125">
        <v>264</v>
      </c>
      <c r="Z56" s="125">
        <v>10</v>
      </c>
      <c r="AA56" s="125">
        <v>3</v>
      </c>
      <c r="AB56" s="137">
        <v>1</v>
      </c>
      <c r="AC56" s="781">
        <f t="shared" si="12"/>
        <v>2428</v>
      </c>
      <c r="AD56" s="125">
        <f t="shared" si="12"/>
        <v>141</v>
      </c>
      <c r="AF56" s="783">
        <f t="shared" si="11"/>
        <v>5.8072487644151564E-2</v>
      </c>
      <c r="AG56" s="785" t="s">
        <v>12</v>
      </c>
    </row>
    <row r="57" spans="1:37">
      <c r="A57" s="123"/>
      <c r="B57" s="132" t="s">
        <v>338</v>
      </c>
      <c r="C57" s="125">
        <v>0</v>
      </c>
      <c r="D57" s="125">
        <v>0</v>
      </c>
      <c r="E57" s="125">
        <v>0</v>
      </c>
      <c r="F57" s="125">
        <v>0</v>
      </c>
      <c r="G57" s="125">
        <v>0</v>
      </c>
      <c r="H57" s="125">
        <v>0</v>
      </c>
      <c r="I57" s="125">
        <v>0</v>
      </c>
      <c r="J57" s="125">
        <v>0</v>
      </c>
      <c r="K57" s="125">
        <v>0</v>
      </c>
      <c r="L57" s="125">
        <v>0</v>
      </c>
      <c r="M57" s="125">
        <v>0</v>
      </c>
      <c r="N57" s="125">
        <v>0</v>
      </c>
      <c r="O57" s="125">
        <v>0</v>
      </c>
      <c r="P57" s="125">
        <v>0</v>
      </c>
      <c r="Q57" s="125">
        <v>0</v>
      </c>
      <c r="R57" s="125">
        <v>0</v>
      </c>
      <c r="S57" s="125">
        <v>0</v>
      </c>
      <c r="T57" s="125">
        <v>0</v>
      </c>
      <c r="U57" s="125">
        <v>1</v>
      </c>
      <c r="V57" s="125">
        <v>0</v>
      </c>
      <c r="W57" s="125">
        <v>0</v>
      </c>
      <c r="X57" s="125">
        <v>0</v>
      </c>
      <c r="Y57" s="125">
        <v>0</v>
      </c>
      <c r="Z57" s="125">
        <v>0</v>
      </c>
      <c r="AA57" s="125">
        <v>0</v>
      </c>
      <c r="AB57" s="137">
        <v>0</v>
      </c>
      <c r="AC57" s="125">
        <f t="shared" si="12"/>
        <v>1</v>
      </c>
      <c r="AD57" s="125">
        <f t="shared" si="12"/>
        <v>0</v>
      </c>
      <c r="AF57" s="74">
        <f t="shared" si="11"/>
        <v>0</v>
      </c>
      <c r="AG57" s="132" t="s">
        <v>338</v>
      </c>
    </row>
    <row r="58" spans="1:37">
      <c r="A58" s="123"/>
      <c r="B58" s="132" t="s">
        <v>339</v>
      </c>
      <c r="C58" s="125">
        <v>0</v>
      </c>
      <c r="D58" s="125">
        <v>0</v>
      </c>
      <c r="E58" s="125">
        <v>0</v>
      </c>
      <c r="F58" s="125">
        <v>0</v>
      </c>
      <c r="G58" s="125">
        <v>0</v>
      </c>
      <c r="H58" s="125">
        <v>0</v>
      </c>
      <c r="I58" s="125">
        <v>0</v>
      </c>
      <c r="J58" s="125">
        <v>0</v>
      </c>
      <c r="K58" s="125">
        <v>0</v>
      </c>
      <c r="L58" s="125">
        <v>0</v>
      </c>
      <c r="M58" s="125">
        <v>0</v>
      </c>
      <c r="N58" s="125">
        <v>0</v>
      </c>
      <c r="O58" s="125">
        <v>0</v>
      </c>
      <c r="P58" s="125">
        <v>0</v>
      </c>
      <c r="Q58" s="125">
        <v>0</v>
      </c>
      <c r="R58" s="125">
        <v>0</v>
      </c>
      <c r="S58" s="125">
        <v>0</v>
      </c>
      <c r="T58" s="125">
        <v>0</v>
      </c>
      <c r="U58" s="125">
        <v>1</v>
      </c>
      <c r="V58" s="125">
        <v>0</v>
      </c>
      <c r="W58" s="125">
        <v>0</v>
      </c>
      <c r="X58" s="125">
        <v>0</v>
      </c>
      <c r="Y58" s="125">
        <v>0</v>
      </c>
      <c r="Z58" s="125">
        <v>0</v>
      </c>
      <c r="AA58" s="125">
        <v>0</v>
      </c>
      <c r="AB58" s="137">
        <v>0</v>
      </c>
      <c r="AC58" s="125">
        <f t="shared" si="12"/>
        <v>1</v>
      </c>
      <c r="AD58" s="125">
        <f t="shared" si="12"/>
        <v>0</v>
      </c>
      <c r="AF58" s="74"/>
      <c r="AG58" s="132" t="s">
        <v>339</v>
      </c>
    </row>
    <row r="59" spans="1:37">
      <c r="A59" s="123"/>
      <c r="B59" s="132" t="s">
        <v>340</v>
      </c>
      <c r="C59" s="125">
        <v>0</v>
      </c>
      <c r="D59" s="125">
        <v>0</v>
      </c>
      <c r="E59" s="125">
        <v>0</v>
      </c>
      <c r="F59" s="125">
        <v>0</v>
      </c>
      <c r="G59" s="125">
        <v>0</v>
      </c>
      <c r="H59" s="125">
        <v>0</v>
      </c>
      <c r="I59" s="125">
        <v>0</v>
      </c>
      <c r="J59" s="125">
        <v>0</v>
      </c>
      <c r="K59" s="125">
        <v>0</v>
      </c>
      <c r="L59" s="125">
        <v>0</v>
      </c>
      <c r="M59" s="125">
        <v>1</v>
      </c>
      <c r="N59" s="125">
        <v>0</v>
      </c>
      <c r="O59" s="125">
        <v>1</v>
      </c>
      <c r="P59" s="125">
        <v>0</v>
      </c>
      <c r="Q59" s="125">
        <v>0</v>
      </c>
      <c r="R59" s="125">
        <v>0</v>
      </c>
      <c r="S59" s="125">
        <v>0</v>
      </c>
      <c r="T59" s="125">
        <v>0</v>
      </c>
      <c r="U59" s="125">
        <v>0</v>
      </c>
      <c r="V59" s="125">
        <v>0</v>
      </c>
      <c r="W59" s="125">
        <v>0</v>
      </c>
      <c r="X59" s="125">
        <v>0</v>
      </c>
      <c r="Y59" s="125">
        <v>0</v>
      </c>
      <c r="Z59" s="125">
        <v>0</v>
      </c>
      <c r="AA59" s="125">
        <v>0</v>
      </c>
      <c r="AB59" s="137">
        <v>0</v>
      </c>
      <c r="AC59" s="125">
        <f t="shared" si="12"/>
        <v>2</v>
      </c>
      <c r="AD59" s="125">
        <f t="shared" si="12"/>
        <v>0</v>
      </c>
      <c r="AF59" s="74"/>
      <c r="AG59" s="132" t="s">
        <v>340</v>
      </c>
    </row>
    <row r="60" spans="1:37" ht="19" customHeight="1">
      <c r="A60" s="123"/>
      <c r="B60" s="132" t="s">
        <v>1137</v>
      </c>
      <c r="C60" s="125">
        <v>0</v>
      </c>
      <c r="D60" s="125">
        <v>0</v>
      </c>
      <c r="E60" s="125">
        <v>0</v>
      </c>
      <c r="F60" s="125">
        <v>0</v>
      </c>
      <c r="G60" s="125">
        <v>0</v>
      </c>
      <c r="H60" s="125">
        <v>0</v>
      </c>
      <c r="I60" s="125">
        <v>0</v>
      </c>
      <c r="J60" s="125">
        <v>0</v>
      </c>
      <c r="K60" s="125">
        <v>0</v>
      </c>
      <c r="L60" s="125">
        <v>0</v>
      </c>
      <c r="M60" s="125">
        <v>0</v>
      </c>
      <c r="N60" s="125">
        <v>0</v>
      </c>
      <c r="O60" s="125">
        <v>0</v>
      </c>
      <c r="P60" s="125">
        <v>0</v>
      </c>
      <c r="Q60" s="125">
        <v>0</v>
      </c>
      <c r="R60" s="125">
        <v>0</v>
      </c>
      <c r="S60" s="125">
        <v>0</v>
      </c>
      <c r="T60" s="125">
        <v>0</v>
      </c>
      <c r="U60" s="125">
        <v>0</v>
      </c>
      <c r="V60" s="125">
        <v>0</v>
      </c>
      <c r="W60" s="125">
        <v>1</v>
      </c>
      <c r="X60" s="125">
        <v>1</v>
      </c>
      <c r="Y60" s="125">
        <v>0</v>
      </c>
      <c r="Z60" s="125">
        <v>0</v>
      </c>
      <c r="AA60" s="125">
        <v>0</v>
      </c>
      <c r="AB60" s="137">
        <v>0</v>
      </c>
      <c r="AC60" s="125">
        <f t="shared" si="12"/>
        <v>1</v>
      </c>
      <c r="AD60" s="125">
        <f t="shared" si="12"/>
        <v>1</v>
      </c>
      <c r="AF60" s="74">
        <f>AD60/AC60</f>
        <v>1</v>
      </c>
      <c r="AG60" s="132" t="s">
        <v>1137</v>
      </c>
    </row>
    <row r="61" spans="1:37">
      <c r="A61" s="123"/>
      <c r="B61" s="144" t="s">
        <v>341</v>
      </c>
      <c r="C61" s="125">
        <v>1</v>
      </c>
      <c r="D61" s="125">
        <v>0</v>
      </c>
      <c r="E61" s="125">
        <v>0</v>
      </c>
      <c r="F61" s="125">
        <v>0</v>
      </c>
      <c r="G61" s="125">
        <v>0</v>
      </c>
      <c r="H61" s="125">
        <v>0</v>
      </c>
      <c r="I61" s="125">
        <v>0</v>
      </c>
      <c r="J61" s="125">
        <v>0</v>
      </c>
      <c r="K61" s="125">
        <v>0</v>
      </c>
      <c r="L61" s="125">
        <v>0</v>
      </c>
      <c r="M61" s="125">
        <v>0</v>
      </c>
      <c r="N61" s="125">
        <v>0</v>
      </c>
      <c r="O61" s="125">
        <v>0</v>
      </c>
      <c r="P61" s="125">
        <v>0</v>
      </c>
      <c r="Q61" s="125">
        <v>0</v>
      </c>
      <c r="R61" s="125">
        <v>0</v>
      </c>
      <c r="S61" s="125">
        <v>0</v>
      </c>
      <c r="T61" s="125">
        <v>0</v>
      </c>
      <c r="U61" s="125">
        <v>0</v>
      </c>
      <c r="V61" s="125">
        <v>0</v>
      </c>
      <c r="W61" s="125">
        <v>0</v>
      </c>
      <c r="X61" s="125">
        <v>0</v>
      </c>
      <c r="Y61" s="125">
        <v>0</v>
      </c>
      <c r="Z61" s="125">
        <v>0</v>
      </c>
      <c r="AA61" s="125">
        <v>0</v>
      </c>
      <c r="AB61" s="137">
        <v>0</v>
      </c>
      <c r="AC61" s="125">
        <f t="shared" si="12"/>
        <v>1</v>
      </c>
      <c r="AD61" s="125">
        <f t="shared" si="12"/>
        <v>0</v>
      </c>
      <c r="AF61" s="74"/>
      <c r="AG61" s="144" t="s">
        <v>341</v>
      </c>
    </row>
    <row r="62" spans="1:37">
      <c r="A62" s="123"/>
      <c r="B62" s="144" t="s">
        <v>342</v>
      </c>
      <c r="C62" s="125">
        <v>0</v>
      </c>
      <c r="D62" s="125">
        <v>0</v>
      </c>
      <c r="E62" s="125">
        <v>0</v>
      </c>
      <c r="F62" s="125">
        <v>0</v>
      </c>
      <c r="G62" s="125">
        <v>0</v>
      </c>
      <c r="H62" s="125">
        <v>0</v>
      </c>
      <c r="I62" s="125">
        <v>0</v>
      </c>
      <c r="J62" s="125">
        <v>0</v>
      </c>
      <c r="K62" s="125">
        <v>0</v>
      </c>
      <c r="L62" s="125">
        <v>0</v>
      </c>
      <c r="M62" s="125">
        <v>0</v>
      </c>
      <c r="N62" s="125">
        <v>0</v>
      </c>
      <c r="O62" s="125">
        <v>1</v>
      </c>
      <c r="P62" s="125">
        <v>1</v>
      </c>
      <c r="Q62" s="125">
        <v>0</v>
      </c>
      <c r="R62" s="125">
        <v>0</v>
      </c>
      <c r="S62" s="125">
        <v>0</v>
      </c>
      <c r="T62" s="125">
        <v>0</v>
      </c>
      <c r="U62" s="125">
        <v>0</v>
      </c>
      <c r="V62" s="125">
        <v>0</v>
      </c>
      <c r="W62" s="125">
        <v>0</v>
      </c>
      <c r="X62" s="125">
        <v>0</v>
      </c>
      <c r="Y62" s="125">
        <v>0</v>
      </c>
      <c r="Z62" s="125">
        <v>0</v>
      </c>
      <c r="AA62" s="125">
        <v>0</v>
      </c>
      <c r="AB62" s="137">
        <v>0</v>
      </c>
      <c r="AC62" s="125">
        <f t="shared" si="12"/>
        <v>1</v>
      </c>
      <c r="AD62" s="125">
        <f t="shared" si="12"/>
        <v>1</v>
      </c>
      <c r="AF62" s="74"/>
      <c r="AG62" s="144" t="s">
        <v>342</v>
      </c>
    </row>
    <row r="63" spans="1:37">
      <c r="A63" s="123"/>
      <c r="B63" s="132" t="s">
        <v>14</v>
      </c>
      <c r="C63" s="125">
        <v>1</v>
      </c>
      <c r="D63" s="125">
        <v>1</v>
      </c>
      <c r="E63" s="125">
        <v>0</v>
      </c>
      <c r="F63" s="125">
        <v>0</v>
      </c>
      <c r="G63" s="125">
        <v>0</v>
      </c>
      <c r="H63" s="125">
        <v>0</v>
      </c>
      <c r="I63" s="125">
        <v>0</v>
      </c>
      <c r="J63" s="125">
        <v>0</v>
      </c>
      <c r="K63" s="125">
        <v>469</v>
      </c>
      <c r="L63" s="125">
        <v>23</v>
      </c>
      <c r="M63" s="125">
        <v>0</v>
      </c>
      <c r="N63" s="125">
        <v>0</v>
      </c>
      <c r="O63" s="125">
        <v>0</v>
      </c>
      <c r="P63" s="125">
        <v>0</v>
      </c>
      <c r="Q63" s="125">
        <v>0</v>
      </c>
      <c r="R63" s="125">
        <v>0</v>
      </c>
      <c r="S63" s="125">
        <v>0</v>
      </c>
      <c r="T63" s="125">
        <v>0</v>
      </c>
      <c r="U63" s="125">
        <v>47</v>
      </c>
      <c r="V63" s="125">
        <v>2</v>
      </c>
      <c r="W63" s="125">
        <v>1</v>
      </c>
      <c r="X63" s="125">
        <v>0</v>
      </c>
      <c r="Y63" s="125">
        <v>0</v>
      </c>
      <c r="Z63" s="125">
        <v>0</v>
      </c>
      <c r="AA63" s="125">
        <v>0</v>
      </c>
      <c r="AB63" s="137">
        <v>0</v>
      </c>
      <c r="AC63" s="781">
        <f t="shared" si="12"/>
        <v>518</v>
      </c>
      <c r="AD63" s="125">
        <f t="shared" si="12"/>
        <v>26</v>
      </c>
      <c r="AF63" s="783">
        <f>AD63/AC63</f>
        <v>5.019305019305019E-2</v>
      </c>
      <c r="AG63" s="785" t="s">
        <v>14</v>
      </c>
    </row>
    <row r="64" spans="1:37">
      <c r="A64" s="123"/>
      <c r="B64" s="144" t="s">
        <v>343</v>
      </c>
      <c r="C64" s="125">
        <v>0</v>
      </c>
      <c r="D64" s="125">
        <v>0</v>
      </c>
      <c r="E64" s="125">
        <v>1</v>
      </c>
      <c r="F64" s="125">
        <v>0</v>
      </c>
      <c r="G64" s="125">
        <v>1</v>
      </c>
      <c r="H64" s="125">
        <v>0</v>
      </c>
      <c r="I64" s="125">
        <v>0</v>
      </c>
      <c r="J64" s="125">
        <v>0</v>
      </c>
      <c r="K64" s="125">
        <v>2</v>
      </c>
      <c r="L64" s="125">
        <v>0</v>
      </c>
      <c r="M64" s="125">
        <v>14</v>
      </c>
      <c r="N64" s="125">
        <v>0</v>
      </c>
      <c r="O64" s="125">
        <v>1</v>
      </c>
      <c r="P64" s="125">
        <v>1</v>
      </c>
      <c r="Q64" s="125">
        <v>1</v>
      </c>
      <c r="R64" s="125">
        <v>0</v>
      </c>
      <c r="S64" s="125">
        <v>1</v>
      </c>
      <c r="T64" s="125">
        <v>0</v>
      </c>
      <c r="U64" s="125">
        <v>3</v>
      </c>
      <c r="V64" s="125">
        <v>0</v>
      </c>
      <c r="W64" s="125">
        <v>16</v>
      </c>
      <c r="X64" s="125">
        <v>2</v>
      </c>
      <c r="Y64" s="125">
        <v>1</v>
      </c>
      <c r="Z64" s="125">
        <v>0</v>
      </c>
      <c r="AA64" s="125">
        <v>0</v>
      </c>
      <c r="AB64" s="137">
        <v>0</v>
      </c>
      <c r="AC64" s="125">
        <f t="shared" si="12"/>
        <v>41</v>
      </c>
      <c r="AD64" s="125">
        <f t="shared" si="12"/>
        <v>3</v>
      </c>
      <c r="AF64" s="74">
        <f>AD64/AC64</f>
        <v>7.3170731707317069E-2</v>
      </c>
      <c r="AG64" s="144" t="s">
        <v>343</v>
      </c>
    </row>
    <row r="65" spans="1:44">
      <c r="A65" s="123"/>
      <c r="B65" s="144" t="s">
        <v>13</v>
      </c>
      <c r="C65" s="125">
        <v>0</v>
      </c>
      <c r="D65" s="125">
        <v>0</v>
      </c>
      <c r="E65" s="125">
        <v>1</v>
      </c>
      <c r="F65" s="125">
        <v>0</v>
      </c>
      <c r="G65" s="125">
        <v>0</v>
      </c>
      <c r="H65" s="125">
        <v>0</v>
      </c>
      <c r="I65" s="125">
        <v>28</v>
      </c>
      <c r="J65" s="125">
        <v>2</v>
      </c>
      <c r="K65" s="125">
        <v>0</v>
      </c>
      <c r="L65" s="125">
        <v>0</v>
      </c>
      <c r="M65" s="125">
        <v>1</v>
      </c>
      <c r="N65" s="125">
        <v>0</v>
      </c>
      <c r="O65" s="125">
        <v>2</v>
      </c>
      <c r="P65" s="125">
        <v>1</v>
      </c>
      <c r="Q65" s="125">
        <v>0</v>
      </c>
      <c r="R65" s="125">
        <v>0</v>
      </c>
      <c r="S65" s="125">
        <v>0</v>
      </c>
      <c r="T65" s="125">
        <v>0</v>
      </c>
      <c r="U65" s="125">
        <v>0</v>
      </c>
      <c r="V65" s="125">
        <v>0</v>
      </c>
      <c r="W65" s="125">
        <v>0</v>
      </c>
      <c r="X65" s="125">
        <v>0</v>
      </c>
      <c r="Y65" s="125">
        <v>0</v>
      </c>
      <c r="Z65" s="125">
        <v>0</v>
      </c>
      <c r="AA65" s="125">
        <v>0</v>
      </c>
      <c r="AB65" s="137">
        <v>0</v>
      </c>
      <c r="AC65" s="781">
        <f t="shared" si="12"/>
        <v>32</v>
      </c>
      <c r="AD65" s="125">
        <f t="shared" si="12"/>
        <v>3</v>
      </c>
      <c r="AF65" s="783">
        <f>AD65/AC65</f>
        <v>9.375E-2</v>
      </c>
      <c r="AG65" s="786" t="s">
        <v>13</v>
      </c>
    </row>
    <row r="66" spans="1:44">
      <c r="A66" s="123"/>
      <c r="B66" s="144" t="s">
        <v>1138</v>
      </c>
      <c r="C66" s="125">
        <v>0</v>
      </c>
      <c r="D66" s="125">
        <v>0</v>
      </c>
      <c r="E66" s="125">
        <v>0</v>
      </c>
      <c r="F66" s="125">
        <v>0</v>
      </c>
      <c r="G66" s="125">
        <v>0</v>
      </c>
      <c r="H66" s="125">
        <v>0</v>
      </c>
      <c r="I66" s="125">
        <v>0</v>
      </c>
      <c r="J66" s="125">
        <v>0</v>
      </c>
      <c r="K66" s="125">
        <v>0</v>
      </c>
      <c r="L66" s="125">
        <v>0</v>
      </c>
      <c r="M66" s="125">
        <v>0</v>
      </c>
      <c r="N66" s="125">
        <v>0</v>
      </c>
      <c r="O66" s="125">
        <v>0</v>
      </c>
      <c r="P66" s="125">
        <v>0</v>
      </c>
      <c r="Q66" s="125">
        <v>0</v>
      </c>
      <c r="R66" s="125">
        <v>0</v>
      </c>
      <c r="S66" s="125">
        <v>0</v>
      </c>
      <c r="T66" s="125">
        <v>0</v>
      </c>
      <c r="U66" s="125">
        <v>0</v>
      </c>
      <c r="V66" s="125">
        <v>0</v>
      </c>
      <c r="W66" s="125">
        <v>0</v>
      </c>
      <c r="X66" s="125">
        <v>0</v>
      </c>
      <c r="Y66" s="125">
        <v>0</v>
      </c>
      <c r="Z66" s="125">
        <v>0</v>
      </c>
      <c r="AA66" s="125">
        <v>51</v>
      </c>
      <c r="AB66" s="137">
        <v>2</v>
      </c>
      <c r="AC66" s="125">
        <f t="shared" si="12"/>
        <v>51</v>
      </c>
      <c r="AD66" s="125">
        <f t="shared" si="12"/>
        <v>2</v>
      </c>
      <c r="AF66" s="74">
        <f>AD66/AC66</f>
        <v>3.9215686274509803E-2</v>
      </c>
      <c r="AG66" s="144" t="s">
        <v>1138</v>
      </c>
    </row>
    <row r="67" spans="1:44" ht="23.15" customHeight="1">
      <c r="A67" s="123"/>
      <c r="B67" s="132" t="s">
        <v>1139</v>
      </c>
      <c r="C67" s="125">
        <v>0</v>
      </c>
      <c r="D67" s="125">
        <v>0</v>
      </c>
      <c r="E67" s="125">
        <v>0</v>
      </c>
      <c r="F67" s="125">
        <v>0</v>
      </c>
      <c r="G67" s="125">
        <v>0</v>
      </c>
      <c r="H67" s="125">
        <v>0</v>
      </c>
      <c r="I67" s="125">
        <v>0</v>
      </c>
      <c r="J67" s="125">
        <v>0</v>
      </c>
      <c r="K67" s="125">
        <v>0</v>
      </c>
      <c r="L67" s="125">
        <v>0</v>
      </c>
      <c r="M67" s="125">
        <v>0</v>
      </c>
      <c r="N67" s="125">
        <v>0</v>
      </c>
      <c r="O67" s="125">
        <v>1</v>
      </c>
      <c r="P67" s="125">
        <v>0</v>
      </c>
      <c r="Q67" s="125">
        <v>0</v>
      </c>
      <c r="R67" s="125">
        <v>0</v>
      </c>
      <c r="S67" s="125">
        <v>0</v>
      </c>
      <c r="T67" s="125">
        <v>0</v>
      </c>
      <c r="U67" s="125">
        <v>0</v>
      </c>
      <c r="V67" s="125">
        <v>0</v>
      </c>
      <c r="W67" s="125">
        <v>0</v>
      </c>
      <c r="X67" s="125">
        <v>0</v>
      </c>
      <c r="Y67" s="125">
        <v>0</v>
      </c>
      <c r="Z67" s="125">
        <v>0</v>
      </c>
      <c r="AA67" s="125">
        <v>0</v>
      </c>
      <c r="AB67" s="137">
        <v>0</v>
      </c>
      <c r="AC67" s="125">
        <f t="shared" si="12"/>
        <v>1</v>
      </c>
      <c r="AD67" s="125">
        <f t="shared" si="12"/>
        <v>0</v>
      </c>
      <c r="AE67" s="52"/>
      <c r="AF67" s="784">
        <f>AD67/AC67</f>
        <v>0</v>
      </c>
      <c r="AG67" s="132" t="s">
        <v>1139</v>
      </c>
      <c r="AH67" s="52"/>
      <c r="AI67" s="52"/>
      <c r="AJ67" s="52"/>
      <c r="AK67" s="52"/>
      <c r="AL67" s="52"/>
      <c r="AM67" s="52"/>
      <c r="AN67" s="52"/>
      <c r="AO67" s="52"/>
      <c r="AP67" s="52"/>
      <c r="AQ67" s="52"/>
      <c r="AR67" s="52"/>
    </row>
    <row r="68" spans="1:44" ht="23.15" customHeight="1">
      <c r="A68" s="52"/>
      <c r="B68" s="32"/>
      <c r="C68" s="33"/>
      <c r="D68" s="32"/>
      <c r="E68" s="66"/>
      <c r="F68" s="66"/>
      <c r="G68" s="35"/>
      <c r="I68" s="67"/>
      <c r="J68" s="67"/>
      <c r="K68" s="34"/>
      <c r="L68" s="35"/>
      <c r="M68" s="35"/>
      <c r="N68" s="35"/>
      <c r="O68" s="52"/>
      <c r="P68" s="68"/>
      <c r="Q68" s="52"/>
      <c r="R68" s="52"/>
      <c r="S68" s="52"/>
      <c r="T68" s="52"/>
      <c r="U68" s="52"/>
      <c r="V68" s="52"/>
      <c r="W68" s="52"/>
      <c r="X68" s="52"/>
      <c r="Y68" s="52"/>
      <c r="Z68" s="52"/>
      <c r="AC68" s="145">
        <f>SUM(AC52:AC67)</f>
        <v>5085</v>
      </c>
      <c r="AD68" s="145">
        <f>SUM(AD52:AD67)</f>
        <v>267</v>
      </c>
      <c r="AE68" s="52"/>
      <c r="AF68" s="52"/>
      <c r="AG68" s="52"/>
      <c r="AH68" s="52"/>
      <c r="AI68" s="52"/>
      <c r="AJ68" s="52"/>
      <c r="AK68" s="52"/>
      <c r="AL68" s="52"/>
      <c r="AM68" s="52"/>
      <c r="AN68" s="52"/>
      <c r="AO68" s="52"/>
      <c r="AP68" s="52"/>
      <c r="AQ68" s="52"/>
      <c r="AR68" s="52"/>
    </row>
    <row r="69" spans="1:44" ht="39.75" customHeight="1">
      <c r="B69" s="217" t="s">
        <v>344</v>
      </c>
      <c r="C69" s="215" t="s">
        <v>0</v>
      </c>
      <c r="D69" s="209" t="s">
        <v>1</v>
      </c>
      <c r="E69" s="209" t="s">
        <v>2</v>
      </c>
      <c r="F69" s="209" t="s">
        <v>3</v>
      </c>
      <c r="G69" s="209" t="s">
        <v>1219</v>
      </c>
      <c r="H69" s="209" t="s">
        <v>186</v>
      </c>
      <c r="I69" s="209" t="s">
        <v>1217</v>
      </c>
      <c r="J69" s="209" t="s">
        <v>1218</v>
      </c>
      <c r="K69" s="209" t="s">
        <v>8</v>
      </c>
      <c r="L69" s="216" t="s">
        <v>255</v>
      </c>
      <c r="M69" s="209" t="s">
        <v>9</v>
      </c>
      <c r="N69" s="209" t="s">
        <v>1221</v>
      </c>
      <c r="O69" s="209" t="s">
        <v>1115</v>
      </c>
      <c r="P69" s="215" t="s">
        <v>126</v>
      </c>
      <c r="Q69" s="123"/>
      <c r="V69" s="121"/>
    </row>
    <row r="70" spans="1:44">
      <c r="B70" s="201" t="s">
        <v>1140</v>
      </c>
      <c r="C70" s="137">
        <v>27</v>
      </c>
      <c r="D70" s="125">
        <v>104</v>
      </c>
      <c r="E70" s="125">
        <v>34</v>
      </c>
      <c r="F70" s="130">
        <v>1</v>
      </c>
      <c r="G70" s="130">
        <v>53</v>
      </c>
      <c r="H70" s="130">
        <v>40</v>
      </c>
      <c r="I70" s="130">
        <v>9</v>
      </c>
      <c r="J70" s="130">
        <v>261</v>
      </c>
      <c r="K70" s="130">
        <v>104</v>
      </c>
      <c r="L70" s="130">
        <v>22</v>
      </c>
      <c r="M70" s="125">
        <v>32</v>
      </c>
      <c r="N70" s="130">
        <v>29</v>
      </c>
      <c r="O70" s="130">
        <v>15</v>
      </c>
      <c r="P70" s="220">
        <f>SUM(C70:O70)</f>
        <v>731</v>
      </c>
      <c r="Q70" s="221"/>
    </row>
    <row r="71" spans="1:44">
      <c r="B71" s="144" t="s">
        <v>194</v>
      </c>
      <c r="C71" s="137">
        <v>104</v>
      </c>
      <c r="D71" s="125">
        <v>325</v>
      </c>
      <c r="E71" s="125">
        <v>63</v>
      </c>
      <c r="F71" s="130">
        <v>12</v>
      </c>
      <c r="G71" s="130">
        <v>176</v>
      </c>
      <c r="H71" s="130">
        <v>112</v>
      </c>
      <c r="I71" s="130">
        <v>55</v>
      </c>
      <c r="J71" s="130">
        <v>630</v>
      </c>
      <c r="K71" s="130">
        <v>170</v>
      </c>
      <c r="L71" s="130">
        <v>53</v>
      </c>
      <c r="M71" s="125">
        <v>129</v>
      </c>
      <c r="N71" s="130">
        <v>110</v>
      </c>
      <c r="O71" s="130">
        <v>20</v>
      </c>
      <c r="P71" s="220">
        <f t="shared" ref="P71:P74" si="13">SUM(C71:O71)</f>
        <v>1959</v>
      </c>
      <c r="Q71" s="221"/>
    </row>
    <row r="72" spans="1:44">
      <c r="B72" s="132" t="s">
        <v>195</v>
      </c>
      <c r="C72" s="137">
        <v>112</v>
      </c>
      <c r="D72" s="125">
        <v>233</v>
      </c>
      <c r="E72" s="125">
        <v>44</v>
      </c>
      <c r="F72" s="130">
        <v>12</v>
      </c>
      <c r="G72" s="130">
        <v>116</v>
      </c>
      <c r="H72" s="130">
        <v>83</v>
      </c>
      <c r="I72" s="130">
        <v>50</v>
      </c>
      <c r="J72" s="130">
        <v>512</v>
      </c>
      <c r="K72" s="130">
        <v>83</v>
      </c>
      <c r="L72" s="130">
        <v>34</v>
      </c>
      <c r="M72" s="125">
        <v>133</v>
      </c>
      <c r="N72" s="130">
        <v>96</v>
      </c>
      <c r="O72" s="130">
        <v>15</v>
      </c>
      <c r="P72" s="220">
        <f t="shared" si="13"/>
        <v>1523</v>
      </c>
      <c r="Q72" s="221"/>
    </row>
    <row r="73" spans="1:44" ht="39.65" customHeight="1">
      <c r="B73" s="132" t="s">
        <v>268</v>
      </c>
      <c r="C73" s="137">
        <v>52</v>
      </c>
      <c r="D73" s="125">
        <v>120</v>
      </c>
      <c r="E73" s="125">
        <v>37</v>
      </c>
      <c r="F73" s="130">
        <v>2</v>
      </c>
      <c r="G73" s="130">
        <v>67</v>
      </c>
      <c r="H73" s="130">
        <v>25</v>
      </c>
      <c r="I73" s="130">
        <v>6</v>
      </c>
      <c r="J73" s="130">
        <v>168</v>
      </c>
      <c r="K73" s="130">
        <v>36</v>
      </c>
      <c r="L73" s="130">
        <v>3</v>
      </c>
      <c r="M73" s="125">
        <v>46</v>
      </c>
      <c r="N73" s="130">
        <v>60</v>
      </c>
      <c r="O73" s="130">
        <v>5</v>
      </c>
      <c r="P73" s="220">
        <f t="shared" si="13"/>
        <v>627</v>
      </c>
      <c r="Q73" s="221"/>
    </row>
    <row r="74" spans="1:44">
      <c r="B74" s="132" t="s">
        <v>1141</v>
      </c>
      <c r="C74" s="137">
        <v>16</v>
      </c>
      <c r="D74" s="125">
        <v>39</v>
      </c>
      <c r="E74" s="125">
        <v>14</v>
      </c>
      <c r="F74" s="130">
        <v>1</v>
      </c>
      <c r="G74" s="130">
        <v>68</v>
      </c>
      <c r="H74" s="130">
        <v>5</v>
      </c>
      <c r="I74" s="130">
        <v>1</v>
      </c>
      <c r="J74" s="130">
        <v>55</v>
      </c>
      <c r="K74" s="130">
        <v>11</v>
      </c>
      <c r="L74" s="130">
        <v>3</v>
      </c>
      <c r="M74" s="125">
        <v>11</v>
      </c>
      <c r="N74" s="130">
        <v>20</v>
      </c>
      <c r="O74" s="130">
        <v>1</v>
      </c>
      <c r="P74" s="220">
        <f t="shared" si="13"/>
        <v>245</v>
      </c>
      <c r="Q74" s="221"/>
    </row>
    <row r="75" spans="1:44">
      <c r="B75" s="1"/>
      <c r="C75" s="69"/>
      <c r="D75" s="69"/>
      <c r="E75" s="69"/>
      <c r="F75" s="69"/>
      <c r="G75" s="69"/>
      <c r="H75" s="69"/>
      <c r="I75" s="69"/>
      <c r="J75" s="69"/>
      <c r="K75" s="69"/>
      <c r="L75" s="69"/>
      <c r="M75" s="69"/>
      <c r="N75" s="69"/>
      <c r="O75" s="69"/>
    </row>
    <row r="76" spans="1:44">
      <c r="B76" s="1"/>
    </row>
    <row r="77" spans="1:44" ht="33.75" customHeight="1">
      <c r="B77" s="222" t="s">
        <v>269</v>
      </c>
      <c r="C77" s="212" t="s">
        <v>0</v>
      </c>
      <c r="D77" s="218" t="s">
        <v>1</v>
      </c>
      <c r="E77" s="218" t="s">
        <v>2</v>
      </c>
      <c r="F77" s="218" t="s">
        <v>3</v>
      </c>
      <c r="G77" s="218" t="s">
        <v>22</v>
      </c>
      <c r="H77" s="218" t="s">
        <v>186</v>
      </c>
      <c r="I77" s="218" t="s">
        <v>1220</v>
      </c>
      <c r="J77" s="218" t="s">
        <v>1218</v>
      </c>
      <c r="K77" s="218" t="s">
        <v>8</v>
      </c>
      <c r="L77" s="219" t="s">
        <v>255</v>
      </c>
      <c r="M77" s="218" t="s">
        <v>9</v>
      </c>
      <c r="N77" s="218" t="s">
        <v>25</v>
      </c>
      <c r="O77" s="218" t="s">
        <v>1115</v>
      </c>
      <c r="P77" s="218" t="s">
        <v>126</v>
      </c>
    </row>
    <row r="78" spans="1:44">
      <c r="B78" s="4" t="s">
        <v>270</v>
      </c>
      <c r="C78" s="146">
        <v>3</v>
      </c>
      <c r="D78" s="147">
        <v>25</v>
      </c>
      <c r="E78" s="147">
        <v>1</v>
      </c>
      <c r="F78" s="147">
        <v>0</v>
      </c>
      <c r="G78" s="147">
        <v>1</v>
      </c>
      <c r="H78" s="147">
        <v>0</v>
      </c>
      <c r="I78" s="147">
        <v>1</v>
      </c>
      <c r="J78" s="147">
        <v>62</v>
      </c>
      <c r="K78" s="147">
        <v>1</v>
      </c>
      <c r="L78" s="147">
        <v>2</v>
      </c>
      <c r="M78" s="147">
        <v>1</v>
      </c>
      <c r="N78" s="147">
        <v>2</v>
      </c>
      <c r="O78" s="147">
        <v>0</v>
      </c>
      <c r="P78" s="148">
        <v>99</v>
      </c>
    </row>
    <row r="79" spans="1:44">
      <c r="B79" s="4" t="s">
        <v>271</v>
      </c>
      <c r="C79" s="70">
        <f>C78/C14</f>
        <v>9.6463022508038593E-3</v>
      </c>
      <c r="D79" s="71">
        <f>D78/D14</f>
        <v>3.0450669914738125E-2</v>
      </c>
      <c r="E79" s="71">
        <f>E78/E14</f>
        <v>5.208333333333333E-3</v>
      </c>
      <c r="F79" s="71">
        <f>F78/F14</f>
        <v>0</v>
      </c>
      <c r="G79" s="71">
        <f>G78/G14</f>
        <v>2.0833333333333333E-3</v>
      </c>
      <c r="H79" s="71">
        <v>0</v>
      </c>
      <c r="I79" s="71">
        <f>I78/I14</f>
        <v>8.2644628099173556E-3</v>
      </c>
      <c r="J79" s="71">
        <f>J78/J14</f>
        <v>3.8130381303813035E-2</v>
      </c>
      <c r="K79" s="71">
        <f>K78/K14</f>
        <v>2.4752475247524753E-3</v>
      </c>
      <c r="L79" s="71">
        <f>L78/L14</f>
        <v>1.7391304347826087E-2</v>
      </c>
      <c r="M79" s="71">
        <f>M78/M15</f>
        <v>9.9009900990099011E-3</v>
      </c>
      <c r="N79" s="71">
        <f>N78/N14</f>
        <v>6.3492063492063492E-3</v>
      </c>
      <c r="O79" s="72">
        <f>O78/O14</f>
        <v>0</v>
      </c>
      <c r="P79" s="72">
        <f>P78/P14</f>
        <v>1.9469026548672566E-2</v>
      </c>
    </row>
    <row r="80" spans="1:44">
      <c r="B80" s="4" t="s">
        <v>272</v>
      </c>
      <c r="C80" s="143">
        <v>1</v>
      </c>
      <c r="D80" s="149">
        <v>10</v>
      </c>
      <c r="E80" s="149">
        <v>0</v>
      </c>
      <c r="F80" s="149">
        <v>0</v>
      </c>
      <c r="G80" s="149">
        <v>0</v>
      </c>
      <c r="H80" s="149">
        <v>0</v>
      </c>
      <c r="I80" s="149">
        <v>0</v>
      </c>
      <c r="J80" s="149">
        <v>27</v>
      </c>
      <c r="K80" s="149">
        <v>0</v>
      </c>
      <c r="L80" s="149">
        <v>0</v>
      </c>
      <c r="M80" s="149">
        <v>1</v>
      </c>
      <c r="N80" s="149">
        <v>1</v>
      </c>
      <c r="O80" s="149">
        <v>0</v>
      </c>
      <c r="P80" s="150">
        <v>40</v>
      </c>
    </row>
    <row r="81" spans="2:17">
      <c r="B81" s="4" t="s">
        <v>273</v>
      </c>
      <c r="C81" s="137">
        <v>2</v>
      </c>
      <c r="D81" s="130">
        <v>15</v>
      </c>
      <c r="E81" s="130">
        <v>1</v>
      </c>
      <c r="F81" s="130">
        <v>0</v>
      </c>
      <c r="G81" s="130">
        <v>1</v>
      </c>
      <c r="H81" s="130">
        <v>0</v>
      </c>
      <c r="I81" s="130">
        <v>1</v>
      </c>
      <c r="J81" s="130">
        <v>35</v>
      </c>
      <c r="K81" s="130">
        <v>1</v>
      </c>
      <c r="L81" s="130">
        <v>2</v>
      </c>
      <c r="M81" s="130">
        <v>0</v>
      </c>
      <c r="N81" s="130">
        <v>1</v>
      </c>
      <c r="O81" s="130">
        <v>0</v>
      </c>
      <c r="P81" s="150">
        <v>59</v>
      </c>
    </row>
    <row r="82" spans="2:17">
      <c r="B82" s="4" t="s">
        <v>274</v>
      </c>
      <c r="C82" s="73">
        <f>C80/C15</f>
        <v>7.2992700729927005E-3</v>
      </c>
      <c r="D82" s="73">
        <f>D80/D15</f>
        <v>3.4364261168384883E-2</v>
      </c>
      <c r="E82" s="73">
        <f>E80/E15</f>
        <v>0</v>
      </c>
      <c r="F82" s="73">
        <f>F80/F15</f>
        <v>0</v>
      </c>
      <c r="G82" s="73">
        <f>G80/G15</f>
        <v>0</v>
      </c>
      <c r="H82" s="73">
        <f>H80/H15</f>
        <v>0</v>
      </c>
      <c r="I82" s="73">
        <f>I80/I15</f>
        <v>0</v>
      </c>
      <c r="J82" s="73">
        <f>J80/J15</f>
        <v>8.7662337662337664E-2</v>
      </c>
      <c r="K82" s="73">
        <f>K80/K15</f>
        <v>0</v>
      </c>
      <c r="L82" s="73">
        <f>L80/L15</f>
        <v>0</v>
      </c>
      <c r="M82" s="73">
        <f>M80/M15</f>
        <v>9.9009900990099011E-3</v>
      </c>
      <c r="N82" s="73">
        <f>N80/N15</f>
        <v>8.6206896551724137E-3</v>
      </c>
      <c r="O82" s="73">
        <f>O80/O15</f>
        <v>0</v>
      </c>
      <c r="P82" s="73">
        <f>P80/P15</f>
        <v>2.7322404371584699E-2</v>
      </c>
      <c r="Q82" s="74"/>
    </row>
    <row r="83" spans="2:17">
      <c r="B83" s="4" t="s">
        <v>275</v>
      </c>
      <c r="C83" s="73">
        <f>C81/C16</f>
        <v>1.1494252873563218E-2</v>
      </c>
      <c r="D83" s="73">
        <f>D81/D16</f>
        <v>2.8301886792452831E-2</v>
      </c>
      <c r="E83" s="73">
        <f>E81/E16</f>
        <v>6.9444444444444441E-3</v>
      </c>
      <c r="F83" s="73">
        <f>F81/F16</f>
        <v>0</v>
      </c>
      <c r="G83" s="73">
        <f>G81/G16</f>
        <v>2.6666666666666666E-3</v>
      </c>
      <c r="H83" s="73">
        <f>H81/H16</f>
        <v>0</v>
      </c>
      <c r="I83" s="73">
        <f>I81/I16</f>
        <v>1.0869565217391304E-2</v>
      </c>
      <c r="J83" s="73">
        <f>J81/J16</f>
        <v>2.6555386949924126E-2</v>
      </c>
      <c r="K83" s="73">
        <f>K81/K16</f>
        <v>3.7593984962406013E-3</v>
      </c>
      <c r="L83" s="73">
        <f>L81/L16</f>
        <v>3.5714285714285712E-2</v>
      </c>
      <c r="M83" s="73">
        <f>M81/M16</f>
        <v>0</v>
      </c>
      <c r="N83" s="73">
        <f>N81/N16</f>
        <v>5.0251256281407036E-3</v>
      </c>
      <c r="O83" s="73">
        <f>O81/O16</f>
        <v>0</v>
      </c>
      <c r="P83" s="73">
        <f>P81/P16</f>
        <v>1.6293841480254073E-2</v>
      </c>
      <c r="Q83" s="74"/>
    </row>
    <row r="84" spans="2:17">
      <c r="B84" s="1"/>
      <c r="C84" s="62"/>
      <c r="D84" s="63"/>
      <c r="E84" s="63"/>
      <c r="F84" s="63"/>
      <c r="G84" s="63"/>
      <c r="H84" s="63"/>
      <c r="I84" s="63"/>
      <c r="J84" s="63"/>
      <c r="K84" s="63"/>
      <c r="L84" s="63"/>
      <c r="M84" s="63"/>
      <c r="N84" s="63"/>
      <c r="O84" s="63"/>
      <c r="P84" s="63"/>
    </row>
    <row r="86" spans="2:17" ht="65.5" customHeight="1">
      <c r="B86" s="962" t="s">
        <v>251</v>
      </c>
      <c r="C86" s="962"/>
      <c r="D86" s="223" t="s">
        <v>0</v>
      </c>
      <c r="E86" s="224" t="s">
        <v>1</v>
      </c>
      <c r="F86" s="224" t="s">
        <v>2</v>
      </c>
      <c r="G86" s="224" t="s">
        <v>3</v>
      </c>
      <c r="H86" s="224" t="s">
        <v>1219</v>
      </c>
      <c r="I86" s="224" t="s">
        <v>186</v>
      </c>
      <c r="J86" s="224" t="s">
        <v>1217</v>
      </c>
      <c r="K86" s="224" t="s">
        <v>1218</v>
      </c>
      <c r="L86" s="224" t="s">
        <v>8</v>
      </c>
      <c r="M86" s="224" t="s">
        <v>255</v>
      </c>
      <c r="N86" s="224" t="s">
        <v>9</v>
      </c>
      <c r="O86" s="224" t="s">
        <v>1221</v>
      </c>
      <c r="P86" s="224" t="s">
        <v>1115</v>
      </c>
      <c r="Q86" s="225" t="s">
        <v>126</v>
      </c>
    </row>
    <row r="87" spans="2:17" ht="64.5" customHeight="1">
      <c r="B87" s="959" t="s">
        <v>196</v>
      </c>
      <c r="C87" s="959"/>
      <c r="D87" s="153">
        <v>20</v>
      </c>
      <c r="E87" s="154">
        <v>72</v>
      </c>
      <c r="F87" s="154">
        <v>16</v>
      </c>
      <c r="G87" s="154">
        <v>1</v>
      </c>
      <c r="H87" s="154">
        <v>36</v>
      </c>
      <c r="I87" s="154">
        <v>29</v>
      </c>
      <c r="J87" s="1076">
        <v>11</v>
      </c>
      <c r="K87" s="1076">
        <v>193</v>
      </c>
      <c r="L87" s="1076">
        <v>38</v>
      </c>
      <c r="M87" s="1076">
        <v>27</v>
      </c>
      <c r="N87" s="1076">
        <v>63</v>
      </c>
      <c r="O87" s="154">
        <v>48</v>
      </c>
      <c r="P87" s="154">
        <v>29</v>
      </c>
      <c r="Q87" s="154">
        <f>SUM(D87:P87)</f>
        <v>583</v>
      </c>
    </row>
    <row r="88" spans="2:17" ht="69" customHeight="1">
      <c r="B88" s="959" t="s">
        <v>197</v>
      </c>
      <c r="C88" s="959"/>
      <c r="D88" s="155">
        <f>D87/C$14</f>
        <v>6.4308681672025719E-2</v>
      </c>
      <c r="E88" s="155">
        <f t="shared" ref="E88:Q88" si="14">E87/D$14</f>
        <v>8.76979293544458E-2</v>
      </c>
      <c r="F88" s="155">
        <f t="shared" si="14"/>
        <v>8.3333333333333329E-2</v>
      </c>
      <c r="G88" s="155">
        <f t="shared" si="14"/>
        <v>3.5714285714285712E-2</v>
      </c>
      <c r="H88" s="155">
        <f t="shared" si="14"/>
        <v>7.4999999999999997E-2</v>
      </c>
      <c r="I88" s="155">
        <f t="shared" si="14"/>
        <v>0.10943396226415095</v>
      </c>
      <c r="J88" s="155">
        <f t="shared" si="14"/>
        <v>9.0909090909090912E-2</v>
      </c>
      <c r="K88" s="155">
        <f t="shared" si="14"/>
        <v>0.11869618696186962</v>
      </c>
      <c r="L88" s="155">
        <f t="shared" si="14"/>
        <v>9.405940594059406E-2</v>
      </c>
      <c r="M88" s="155">
        <f t="shared" si="14"/>
        <v>0.23478260869565218</v>
      </c>
      <c r="N88" s="155">
        <f t="shared" si="14"/>
        <v>0.17948717948717949</v>
      </c>
      <c r="O88" s="155">
        <f t="shared" si="14"/>
        <v>0.15238095238095239</v>
      </c>
      <c r="P88" s="155">
        <f t="shared" si="14"/>
        <v>0.5178571428571429</v>
      </c>
      <c r="Q88" s="155">
        <f t="shared" si="14"/>
        <v>0.11465093411996066</v>
      </c>
    </row>
    <row r="89" spans="2:17" ht="64.5" customHeight="1">
      <c r="B89" s="959" t="s">
        <v>198</v>
      </c>
      <c r="C89" s="959"/>
      <c r="D89" s="156">
        <v>11</v>
      </c>
      <c r="E89" s="157">
        <v>31</v>
      </c>
      <c r="F89" s="157">
        <v>6</v>
      </c>
      <c r="G89" s="157">
        <v>0</v>
      </c>
      <c r="H89" s="157">
        <v>16</v>
      </c>
      <c r="I89" s="157">
        <v>16</v>
      </c>
      <c r="J89" s="157">
        <v>3</v>
      </c>
      <c r="K89" s="157">
        <v>67</v>
      </c>
      <c r="L89" s="157">
        <v>12</v>
      </c>
      <c r="M89" s="157">
        <v>13</v>
      </c>
      <c r="N89" s="157">
        <v>20</v>
      </c>
      <c r="O89" s="157">
        <v>19</v>
      </c>
      <c r="P89" s="157">
        <v>17</v>
      </c>
      <c r="Q89" s="157">
        <f>SUM(D89:P89)</f>
        <v>231</v>
      </c>
    </row>
    <row r="90" spans="2:17" ht="69" customHeight="1">
      <c r="B90" s="959" t="s">
        <v>199</v>
      </c>
      <c r="C90" s="959"/>
      <c r="D90" s="155">
        <f>D89/C$14</f>
        <v>3.5369774919614148E-2</v>
      </c>
      <c r="E90" s="155">
        <f t="shared" ref="E90:Q90" si="15">E89/D$14</f>
        <v>3.7758830694275276E-2</v>
      </c>
      <c r="F90" s="155">
        <f t="shared" si="15"/>
        <v>3.125E-2</v>
      </c>
      <c r="G90" s="155">
        <f t="shared" si="15"/>
        <v>0</v>
      </c>
      <c r="H90" s="155">
        <f t="shared" si="15"/>
        <v>3.3333333333333333E-2</v>
      </c>
      <c r="I90" s="155">
        <f t="shared" si="15"/>
        <v>6.0377358490566038E-2</v>
      </c>
      <c r="J90" s="155">
        <f t="shared" si="15"/>
        <v>2.4793388429752067E-2</v>
      </c>
      <c r="K90" s="155">
        <f t="shared" si="15"/>
        <v>4.1205412054120538E-2</v>
      </c>
      <c r="L90" s="155">
        <f t="shared" si="15"/>
        <v>2.9702970297029702E-2</v>
      </c>
      <c r="M90" s="155">
        <f t="shared" si="15"/>
        <v>0.11304347826086956</v>
      </c>
      <c r="N90" s="155">
        <f t="shared" si="15"/>
        <v>5.6980056980056981E-2</v>
      </c>
      <c r="O90" s="155">
        <f t="shared" si="15"/>
        <v>6.0317460317460318E-2</v>
      </c>
      <c r="P90" s="155">
        <f t="shared" si="15"/>
        <v>0.30357142857142855</v>
      </c>
      <c r="Q90" s="155">
        <f t="shared" si="15"/>
        <v>4.5427728613569321E-2</v>
      </c>
    </row>
    <row r="91" spans="2:17" ht="64.5" customHeight="1">
      <c r="B91" s="959" t="s">
        <v>200</v>
      </c>
      <c r="C91" s="959"/>
      <c r="D91" s="156">
        <v>9</v>
      </c>
      <c r="E91" s="157">
        <v>41</v>
      </c>
      <c r="F91" s="157">
        <v>10</v>
      </c>
      <c r="G91" s="157">
        <v>1</v>
      </c>
      <c r="H91" s="157">
        <v>20</v>
      </c>
      <c r="I91" s="157">
        <v>13</v>
      </c>
      <c r="J91" s="157">
        <v>8</v>
      </c>
      <c r="K91" s="157">
        <v>126</v>
      </c>
      <c r="L91" s="157">
        <v>26</v>
      </c>
      <c r="M91" s="157">
        <v>14</v>
      </c>
      <c r="N91" s="157">
        <v>43</v>
      </c>
      <c r="O91" s="157">
        <v>29</v>
      </c>
      <c r="P91" s="157">
        <v>12</v>
      </c>
      <c r="Q91" s="156">
        <f>SUM(D91:P91)</f>
        <v>352</v>
      </c>
    </row>
    <row r="92" spans="2:17" ht="69" customHeight="1">
      <c r="B92" s="959" t="s">
        <v>201</v>
      </c>
      <c r="C92" s="959"/>
      <c r="D92" s="155">
        <f>D91/C$14</f>
        <v>2.8938906752411574E-2</v>
      </c>
      <c r="E92" s="155">
        <f t="shared" ref="E92:Q92" si="16">E91/D$14</f>
        <v>4.9939098660170524E-2</v>
      </c>
      <c r="F92" s="155">
        <f t="shared" si="16"/>
        <v>5.2083333333333336E-2</v>
      </c>
      <c r="G92" s="155">
        <f t="shared" si="16"/>
        <v>3.5714285714285712E-2</v>
      </c>
      <c r="H92" s="155">
        <f t="shared" si="16"/>
        <v>4.1666666666666664E-2</v>
      </c>
      <c r="I92" s="155">
        <f t="shared" si="16"/>
        <v>4.9056603773584909E-2</v>
      </c>
      <c r="J92" s="155">
        <f t="shared" si="16"/>
        <v>6.6115702479338845E-2</v>
      </c>
      <c r="K92" s="155">
        <f t="shared" si="16"/>
        <v>7.7490774907749083E-2</v>
      </c>
      <c r="L92" s="155">
        <f t="shared" si="16"/>
        <v>6.4356435643564358E-2</v>
      </c>
      <c r="M92" s="155">
        <f t="shared" si="16"/>
        <v>0.12173913043478261</v>
      </c>
      <c r="N92" s="155">
        <f t="shared" si="16"/>
        <v>0.12250712250712251</v>
      </c>
      <c r="O92" s="155">
        <f t="shared" si="16"/>
        <v>9.2063492063492069E-2</v>
      </c>
      <c r="P92" s="155">
        <f t="shared" si="16"/>
        <v>0.21428571428571427</v>
      </c>
      <c r="Q92" s="155">
        <f t="shared" si="16"/>
        <v>6.9223205506391342E-2</v>
      </c>
    </row>
    <row r="93" spans="2:17" ht="64.5" customHeight="1">
      <c r="B93" s="959" t="s">
        <v>202</v>
      </c>
      <c r="C93" s="959"/>
      <c r="D93" s="156">
        <v>7</v>
      </c>
      <c r="E93" s="157">
        <v>21</v>
      </c>
      <c r="F93" s="157">
        <v>8</v>
      </c>
      <c r="G93" s="157">
        <v>1</v>
      </c>
      <c r="H93" s="157">
        <v>9</v>
      </c>
      <c r="I93" s="157">
        <v>7</v>
      </c>
      <c r="J93" s="157">
        <v>1</v>
      </c>
      <c r="K93" s="157">
        <v>51</v>
      </c>
      <c r="L93" s="157">
        <v>17</v>
      </c>
      <c r="M93" s="157">
        <v>8</v>
      </c>
      <c r="N93" s="157">
        <v>5</v>
      </c>
      <c r="O93" s="157">
        <v>6</v>
      </c>
      <c r="P93" s="157">
        <v>5</v>
      </c>
      <c r="Q93" s="157">
        <f>SUM(D93:P93)</f>
        <v>146</v>
      </c>
    </row>
    <row r="94" spans="2:17" ht="69" customHeight="1">
      <c r="B94" s="959" t="s">
        <v>1033</v>
      </c>
      <c r="C94" s="959"/>
      <c r="D94" s="155">
        <f>IFERROR(D93/C$14,0)</f>
        <v>2.2508038585209004E-2</v>
      </c>
      <c r="E94" s="155">
        <f t="shared" ref="E94:Q94" si="17">IFERROR(E93/D$14,0)</f>
        <v>2.5578562728380026E-2</v>
      </c>
      <c r="F94" s="155">
        <f t="shared" si="17"/>
        <v>4.1666666666666664E-2</v>
      </c>
      <c r="G94" s="155">
        <f t="shared" si="17"/>
        <v>3.5714285714285712E-2</v>
      </c>
      <c r="H94" s="155">
        <f t="shared" si="17"/>
        <v>1.8749999999999999E-2</v>
      </c>
      <c r="I94" s="155">
        <f t="shared" si="17"/>
        <v>2.6415094339622643E-2</v>
      </c>
      <c r="J94" s="155">
        <f t="shared" si="17"/>
        <v>8.2644628099173556E-3</v>
      </c>
      <c r="K94" s="155">
        <f t="shared" si="17"/>
        <v>3.136531365313653E-2</v>
      </c>
      <c r="L94" s="155">
        <f t="shared" si="17"/>
        <v>4.2079207920792082E-2</v>
      </c>
      <c r="M94" s="155">
        <f t="shared" si="17"/>
        <v>6.9565217391304349E-2</v>
      </c>
      <c r="N94" s="155">
        <f t="shared" si="17"/>
        <v>1.4245014245014245E-2</v>
      </c>
      <c r="O94" s="155">
        <f t="shared" si="17"/>
        <v>1.9047619047619049E-2</v>
      </c>
      <c r="P94" s="155">
        <f t="shared" si="17"/>
        <v>8.9285714285714288E-2</v>
      </c>
      <c r="Q94" s="155">
        <f t="shared" si="17"/>
        <v>2.8711897738446412E-2</v>
      </c>
    </row>
    <row r="95" spans="2:17" ht="64.5" customHeight="1">
      <c r="B95" s="959" t="s">
        <v>203</v>
      </c>
      <c r="C95" s="959"/>
      <c r="D95" s="156">
        <v>11</v>
      </c>
      <c r="E95" s="157">
        <v>47</v>
      </c>
      <c r="F95" s="157">
        <v>8</v>
      </c>
      <c r="G95" s="157">
        <v>0</v>
      </c>
      <c r="H95" s="157">
        <v>25</v>
      </c>
      <c r="I95" s="157">
        <v>21</v>
      </c>
      <c r="J95" s="157">
        <v>10</v>
      </c>
      <c r="K95" s="157">
        <v>137</v>
      </c>
      <c r="L95" s="157">
        <v>21</v>
      </c>
      <c r="M95" s="157">
        <v>18</v>
      </c>
      <c r="N95" s="157">
        <v>48</v>
      </c>
      <c r="O95" s="157">
        <v>35</v>
      </c>
      <c r="P95" s="157">
        <v>21</v>
      </c>
      <c r="Q95" s="157">
        <f>SUM(D95:P95)</f>
        <v>402</v>
      </c>
    </row>
    <row r="96" spans="2:17" ht="69" customHeight="1">
      <c r="B96" s="959" t="s">
        <v>204</v>
      </c>
      <c r="C96" s="959"/>
      <c r="D96" s="158">
        <f>IFERROR(D95/$C$14,0)</f>
        <v>3.5369774919614148E-2</v>
      </c>
      <c r="E96" s="158">
        <f t="shared" ref="E96:Q96" si="18">IFERROR(E95/$C$14,0)</f>
        <v>0.15112540192926044</v>
      </c>
      <c r="F96" s="158">
        <f t="shared" si="18"/>
        <v>2.5723472668810289E-2</v>
      </c>
      <c r="G96" s="158">
        <f t="shared" si="18"/>
        <v>0</v>
      </c>
      <c r="H96" s="158">
        <f t="shared" si="18"/>
        <v>8.0385852090032156E-2</v>
      </c>
      <c r="I96" s="158">
        <f t="shared" si="18"/>
        <v>6.7524115755627015E-2</v>
      </c>
      <c r="J96" s="158">
        <f t="shared" si="18"/>
        <v>3.215434083601286E-2</v>
      </c>
      <c r="K96" s="158">
        <f t="shared" si="18"/>
        <v>0.44051446945337619</v>
      </c>
      <c r="L96" s="158">
        <f t="shared" si="18"/>
        <v>6.7524115755627015E-2</v>
      </c>
      <c r="M96" s="158">
        <f t="shared" si="18"/>
        <v>5.7877813504823149E-2</v>
      </c>
      <c r="N96" s="158">
        <f t="shared" si="18"/>
        <v>0.15434083601286175</v>
      </c>
      <c r="O96" s="158">
        <f t="shared" si="18"/>
        <v>0.11254019292604502</v>
      </c>
      <c r="P96" s="158">
        <f t="shared" si="18"/>
        <v>6.7524115755627015E-2</v>
      </c>
      <c r="Q96" s="158">
        <f t="shared" si="18"/>
        <v>1.292604501607717</v>
      </c>
    </row>
    <row r="97" spans="2:18" ht="64.5" customHeight="1">
      <c r="B97" s="959" t="s">
        <v>205</v>
      </c>
      <c r="C97" s="959"/>
      <c r="D97" s="156">
        <v>2</v>
      </c>
      <c r="E97" s="157">
        <v>4</v>
      </c>
      <c r="F97" s="157">
        <v>0</v>
      </c>
      <c r="G97" s="157">
        <v>0</v>
      </c>
      <c r="H97" s="157">
        <v>2</v>
      </c>
      <c r="I97" s="157">
        <v>1</v>
      </c>
      <c r="J97" s="157">
        <v>0</v>
      </c>
      <c r="K97" s="157">
        <v>5</v>
      </c>
      <c r="L97" s="157">
        <v>0</v>
      </c>
      <c r="M97" s="157">
        <v>1</v>
      </c>
      <c r="N97" s="157">
        <v>10</v>
      </c>
      <c r="O97" s="157">
        <v>7</v>
      </c>
      <c r="P97" s="157">
        <v>3</v>
      </c>
      <c r="Q97" s="157">
        <f>SUM(D97:P97)</f>
        <v>35</v>
      </c>
    </row>
    <row r="98" spans="2:18" ht="69" customHeight="1">
      <c r="B98" s="966" t="s">
        <v>206</v>
      </c>
      <c r="C98" s="966"/>
      <c r="D98" s="159">
        <f>IFERROR(D97/C$14,0)</f>
        <v>6.4308681672025723E-3</v>
      </c>
      <c r="E98" s="159">
        <f t="shared" ref="E98:Q98" si="19">IFERROR(E97/D$14,0)</f>
        <v>4.8721071863580996E-3</v>
      </c>
      <c r="F98" s="159">
        <f t="shared" si="19"/>
        <v>0</v>
      </c>
      <c r="G98" s="159">
        <f t="shared" si="19"/>
        <v>0</v>
      </c>
      <c r="H98" s="159">
        <f t="shared" si="19"/>
        <v>4.1666666666666666E-3</v>
      </c>
      <c r="I98" s="159">
        <f t="shared" si="19"/>
        <v>3.7735849056603774E-3</v>
      </c>
      <c r="J98" s="159">
        <f t="shared" si="19"/>
        <v>0</v>
      </c>
      <c r="K98" s="159">
        <f t="shared" si="19"/>
        <v>3.0750307503075031E-3</v>
      </c>
      <c r="L98" s="159">
        <f t="shared" si="19"/>
        <v>0</v>
      </c>
      <c r="M98" s="159">
        <f t="shared" si="19"/>
        <v>8.6956521739130436E-3</v>
      </c>
      <c r="N98" s="159">
        <f t="shared" si="19"/>
        <v>2.8490028490028491E-2</v>
      </c>
      <c r="O98" s="159">
        <f t="shared" si="19"/>
        <v>2.2222222222222223E-2</v>
      </c>
      <c r="P98" s="159">
        <f t="shared" si="19"/>
        <v>5.3571428571428568E-2</v>
      </c>
      <c r="Q98" s="159">
        <f t="shared" si="19"/>
        <v>6.8829891838741398E-3</v>
      </c>
    </row>
    <row r="99" spans="2:18" ht="33.75" customHeight="1">
      <c r="B99" s="967" t="s">
        <v>207</v>
      </c>
      <c r="C99" s="959"/>
      <c r="D99" s="160">
        <v>31</v>
      </c>
      <c r="E99" s="160">
        <v>71</v>
      </c>
      <c r="F99" s="160">
        <v>64</v>
      </c>
      <c r="G99" s="160">
        <v>1</v>
      </c>
      <c r="H99" s="160">
        <v>29</v>
      </c>
      <c r="I99" s="160">
        <v>26</v>
      </c>
      <c r="J99" s="160">
        <v>9</v>
      </c>
      <c r="K99" s="160">
        <v>203</v>
      </c>
      <c r="L99" s="160">
        <v>31</v>
      </c>
      <c r="M99" s="160">
        <v>58</v>
      </c>
      <c r="N99" s="160">
        <v>50</v>
      </c>
      <c r="O99" s="160">
        <v>90</v>
      </c>
      <c r="P99" s="160">
        <v>14</v>
      </c>
      <c r="Q99" s="160">
        <f>SUM(D99:P99)</f>
        <v>677</v>
      </c>
    </row>
    <row r="100" spans="2:18">
      <c r="B100" s="967" t="s">
        <v>1183</v>
      </c>
      <c r="C100" s="959"/>
      <c r="D100" s="965">
        <v>10</v>
      </c>
      <c r="E100" s="965">
        <v>28</v>
      </c>
      <c r="F100" s="965">
        <v>17</v>
      </c>
      <c r="G100" s="965">
        <v>1</v>
      </c>
      <c r="H100" s="1077">
        <v>19</v>
      </c>
      <c r="I100" s="965">
        <v>19</v>
      </c>
      <c r="J100" s="965">
        <v>3</v>
      </c>
      <c r="K100" s="965">
        <v>111</v>
      </c>
      <c r="L100" s="965">
        <v>19</v>
      </c>
      <c r="M100" s="965">
        <v>39</v>
      </c>
      <c r="N100" s="965">
        <v>18</v>
      </c>
      <c r="O100" s="965">
        <v>16</v>
      </c>
      <c r="P100" s="965">
        <v>7</v>
      </c>
      <c r="Q100" s="968">
        <f t="shared" ref="Q100:Q104" si="20">SUM(D100:P100)</f>
        <v>307</v>
      </c>
    </row>
    <row r="101" spans="2:18">
      <c r="B101" s="967"/>
      <c r="C101" s="959"/>
      <c r="D101" s="965"/>
      <c r="E101" s="965"/>
      <c r="F101" s="965"/>
      <c r="G101" s="965"/>
      <c r="H101" s="1077"/>
      <c r="I101" s="965"/>
      <c r="J101" s="965"/>
      <c r="K101" s="965"/>
      <c r="L101" s="965"/>
      <c r="M101" s="965"/>
      <c r="N101" s="965"/>
      <c r="O101" s="965"/>
      <c r="P101" s="965"/>
      <c r="Q101" s="969"/>
    </row>
    <row r="102" spans="2:18" ht="30.75" customHeight="1">
      <c r="B102" s="967" t="s">
        <v>1184</v>
      </c>
      <c r="C102" s="959"/>
      <c r="D102" s="160">
        <v>13</v>
      </c>
      <c r="E102" s="160">
        <v>20</v>
      </c>
      <c r="F102" s="160">
        <v>10</v>
      </c>
      <c r="G102" s="160">
        <v>0</v>
      </c>
      <c r="H102" s="160">
        <v>0</v>
      </c>
      <c r="I102" s="160">
        <v>6</v>
      </c>
      <c r="J102" s="160">
        <v>1</v>
      </c>
      <c r="K102" s="160">
        <v>88</v>
      </c>
      <c r="L102" s="160">
        <v>5</v>
      </c>
      <c r="M102" s="160">
        <v>19</v>
      </c>
      <c r="N102" s="160">
        <v>26</v>
      </c>
      <c r="O102" s="160">
        <v>56</v>
      </c>
      <c r="P102" s="160">
        <v>7</v>
      </c>
      <c r="Q102" s="160">
        <f t="shared" si="20"/>
        <v>251</v>
      </c>
    </row>
    <row r="103" spans="2:18" ht="30.75" customHeight="1">
      <c r="B103" s="967" t="s">
        <v>1185</v>
      </c>
      <c r="C103" s="959"/>
      <c r="D103" s="160">
        <v>2</v>
      </c>
      <c r="E103" s="160">
        <v>20</v>
      </c>
      <c r="F103" s="160">
        <v>31</v>
      </c>
      <c r="G103" s="160">
        <v>0</v>
      </c>
      <c r="H103" s="160">
        <v>10</v>
      </c>
      <c r="I103" s="160">
        <v>1</v>
      </c>
      <c r="J103" s="160">
        <v>5</v>
      </c>
      <c r="K103" s="160">
        <v>4</v>
      </c>
      <c r="L103" s="160">
        <v>6</v>
      </c>
      <c r="M103" s="160">
        <v>0</v>
      </c>
      <c r="N103" s="160">
        <v>2</v>
      </c>
      <c r="O103" s="160">
        <v>12</v>
      </c>
      <c r="P103" s="160">
        <v>0</v>
      </c>
      <c r="Q103" s="160">
        <f t="shared" si="20"/>
        <v>93</v>
      </c>
    </row>
    <row r="104" spans="2:18" ht="30.75" customHeight="1">
      <c r="B104" s="967" t="s">
        <v>1186</v>
      </c>
      <c r="C104" s="959"/>
      <c r="D104" s="160">
        <v>6</v>
      </c>
      <c r="E104" s="160">
        <v>3</v>
      </c>
      <c r="F104" s="160">
        <v>6</v>
      </c>
      <c r="G104" s="160">
        <v>0</v>
      </c>
      <c r="H104" s="160">
        <v>0</v>
      </c>
      <c r="I104" s="160">
        <v>0</v>
      </c>
      <c r="J104" s="160">
        <v>0</v>
      </c>
      <c r="K104" s="160">
        <v>0</v>
      </c>
      <c r="L104" s="160">
        <v>1</v>
      </c>
      <c r="M104" s="160">
        <v>0</v>
      </c>
      <c r="N104" s="160">
        <v>4</v>
      </c>
      <c r="O104" s="160">
        <v>6</v>
      </c>
      <c r="P104" s="160">
        <v>0</v>
      </c>
      <c r="Q104" s="160">
        <f t="shared" si="20"/>
        <v>26</v>
      </c>
    </row>
    <row r="105" spans="2:18" ht="30.75" customHeight="1">
      <c r="B105" s="1"/>
      <c r="C105" s="1"/>
    </row>
    <row r="106" spans="2:18" ht="71.5" customHeight="1" thickBot="1">
      <c r="B106" s="974"/>
      <c r="C106" s="975"/>
      <c r="D106" s="223" t="s">
        <v>0</v>
      </c>
      <c r="E106" s="224" t="s">
        <v>1</v>
      </c>
      <c r="F106" s="224" t="s">
        <v>2</v>
      </c>
      <c r="G106" s="224" t="s">
        <v>3</v>
      </c>
      <c r="H106" s="224" t="s">
        <v>1219</v>
      </c>
      <c r="I106" s="224" t="s">
        <v>186</v>
      </c>
      <c r="J106" s="224" t="s">
        <v>1217</v>
      </c>
      <c r="K106" s="224" t="s">
        <v>1218</v>
      </c>
      <c r="L106" s="224" t="s">
        <v>8</v>
      </c>
      <c r="M106" s="224" t="s">
        <v>255</v>
      </c>
      <c r="N106" s="224" t="s">
        <v>9</v>
      </c>
      <c r="O106" s="224" t="s">
        <v>1221</v>
      </c>
      <c r="P106" s="224" t="s">
        <v>1115</v>
      </c>
      <c r="Q106" s="224" t="s">
        <v>126</v>
      </c>
    </row>
    <row r="107" spans="2:18" ht="39.75" customHeight="1" thickBot="1">
      <c r="B107" s="970" t="s">
        <v>1043</v>
      </c>
      <c r="C107" s="75" t="s">
        <v>1034</v>
      </c>
      <c r="D107" s="153">
        <v>13</v>
      </c>
      <c r="E107" s="154">
        <v>27</v>
      </c>
      <c r="F107" s="154">
        <v>23</v>
      </c>
      <c r="G107" s="154">
        <v>0</v>
      </c>
      <c r="H107" s="154">
        <v>9</v>
      </c>
      <c r="I107" s="154">
        <v>9</v>
      </c>
      <c r="J107" s="154">
        <v>4</v>
      </c>
      <c r="K107" s="154">
        <v>52</v>
      </c>
      <c r="L107" s="154">
        <v>16</v>
      </c>
      <c r="M107" s="154">
        <v>27</v>
      </c>
      <c r="N107" s="154">
        <v>15</v>
      </c>
      <c r="O107" s="154">
        <v>34</v>
      </c>
      <c r="P107" s="154">
        <v>3</v>
      </c>
      <c r="Q107" s="154">
        <f>SUM(D107:P107)</f>
        <v>232</v>
      </c>
    </row>
    <row r="108" spans="2:18" ht="39.75" customHeight="1" thickBot="1">
      <c r="B108" s="970"/>
      <c r="C108" s="76" t="s">
        <v>1035</v>
      </c>
      <c r="D108" s="153">
        <v>3</v>
      </c>
      <c r="E108" s="154">
        <v>16</v>
      </c>
      <c r="F108" s="154">
        <v>3</v>
      </c>
      <c r="G108" s="154">
        <v>0</v>
      </c>
      <c r="H108" s="154">
        <v>5</v>
      </c>
      <c r="I108" s="154">
        <v>6</v>
      </c>
      <c r="J108" s="154">
        <v>2</v>
      </c>
      <c r="K108" s="154">
        <v>32</v>
      </c>
      <c r="L108" s="154">
        <v>9</v>
      </c>
      <c r="M108" s="154">
        <v>18</v>
      </c>
      <c r="N108" s="154">
        <v>4</v>
      </c>
      <c r="O108" s="154">
        <v>4</v>
      </c>
      <c r="P108" s="154">
        <v>3</v>
      </c>
      <c r="Q108" s="154">
        <f>SUM(D108:P108)</f>
        <v>105</v>
      </c>
    </row>
    <row r="109" spans="2:18" ht="39.75" customHeight="1" thickBot="1">
      <c r="B109" s="970"/>
      <c r="C109" s="76" t="s">
        <v>208</v>
      </c>
      <c r="D109" s="153">
        <v>137</v>
      </c>
      <c r="E109" s="154">
        <v>291</v>
      </c>
      <c r="F109" s="154">
        <v>48</v>
      </c>
      <c r="G109" s="154">
        <v>4</v>
      </c>
      <c r="H109" s="154">
        <v>105</v>
      </c>
      <c r="I109" s="154">
        <v>101</v>
      </c>
      <c r="J109" s="154">
        <v>29</v>
      </c>
      <c r="K109" s="154">
        <v>308</v>
      </c>
      <c r="L109" s="154">
        <v>138</v>
      </c>
      <c r="M109" s="154">
        <v>59</v>
      </c>
      <c r="N109" s="154">
        <v>101</v>
      </c>
      <c r="O109" s="154">
        <v>116</v>
      </c>
      <c r="P109" s="154">
        <v>27</v>
      </c>
      <c r="Q109" s="154">
        <f>SUM(D109:P109)</f>
        <v>1464</v>
      </c>
    </row>
    <row r="110" spans="2:18" ht="39.75" customHeight="1" thickBot="1">
      <c r="B110" s="970"/>
      <c r="C110" s="76" t="s">
        <v>209</v>
      </c>
      <c r="D110" s="161">
        <f>C15</f>
        <v>137</v>
      </c>
      <c r="E110" s="161">
        <f t="shared" ref="E110:Q110" si="21">D15</f>
        <v>291</v>
      </c>
      <c r="F110" s="161">
        <f t="shared" si="21"/>
        <v>48</v>
      </c>
      <c r="G110" s="161">
        <f t="shared" si="21"/>
        <v>4</v>
      </c>
      <c r="H110" s="161">
        <f t="shared" si="21"/>
        <v>105</v>
      </c>
      <c r="I110" s="161">
        <f t="shared" si="21"/>
        <v>101</v>
      </c>
      <c r="J110" s="161">
        <f t="shared" si="21"/>
        <v>29</v>
      </c>
      <c r="K110" s="161">
        <f t="shared" si="21"/>
        <v>308</v>
      </c>
      <c r="L110" s="161">
        <f t="shared" si="21"/>
        <v>138</v>
      </c>
      <c r="M110" s="161">
        <f t="shared" si="21"/>
        <v>59</v>
      </c>
      <c r="N110" s="161">
        <f t="shared" si="21"/>
        <v>101</v>
      </c>
      <c r="O110" s="161">
        <f t="shared" si="21"/>
        <v>116</v>
      </c>
      <c r="P110" s="161">
        <f t="shared" si="21"/>
        <v>27</v>
      </c>
      <c r="Q110" s="161">
        <f t="shared" si="21"/>
        <v>1464</v>
      </c>
    </row>
    <row r="111" spans="2:18" ht="51.65" customHeight="1" thickBot="1">
      <c r="B111" s="970"/>
      <c r="C111" s="77" t="s">
        <v>276</v>
      </c>
      <c r="D111" s="162">
        <f>D108/(0.5*(D109+D110))</f>
        <v>2.1897810218978103E-2</v>
      </c>
      <c r="E111" s="162">
        <f t="shared" ref="E111:P111" si="22">E108/(0.5*(E109+E110))</f>
        <v>5.4982817869415807E-2</v>
      </c>
      <c r="F111" s="162">
        <f t="shared" si="22"/>
        <v>6.25E-2</v>
      </c>
      <c r="G111" s="162">
        <f t="shared" si="22"/>
        <v>0</v>
      </c>
      <c r="H111" s="162">
        <f t="shared" si="22"/>
        <v>4.7619047619047616E-2</v>
      </c>
      <c r="I111" s="162">
        <f t="shared" si="22"/>
        <v>5.9405940594059403E-2</v>
      </c>
      <c r="J111" s="162">
        <f t="shared" si="22"/>
        <v>6.8965517241379309E-2</v>
      </c>
      <c r="K111" s="162">
        <f t="shared" si="22"/>
        <v>0.1038961038961039</v>
      </c>
      <c r="L111" s="162">
        <f t="shared" si="22"/>
        <v>6.5217391304347824E-2</v>
      </c>
      <c r="M111" s="162">
        <f t="shared" si="22"/>
        <v>0.30508474576271188</v>
      </c>
      <c r="N111" s="162">
        <f t="shared" si="22"/>
        <v>3.9603960396039604E-2</v>
      </c>
      <c r="O111" s="162">
        <f t="shared" si="22"/>
        <v>3.4482758620689655E-2</v>
      </c>
      <c r="P111" s="162">
        <f t="shared" si="22"/>
        <v>0.1111111111111111</v>
      </c>
      <c r="Q111" s="49" t="s">
        <v>277</v>
      </c>
      <c r="R111" s="163">
        <f>Q108/(0.5*(Q109+Q110))</f>
        <v>7.1721311475409832E-2</v>
      </c>
    </row>
    <row r="112" spans="2:18" ht="39.75" customHeight="1" thickBot="1">
      <c r="B112" s="970"/>
      <c r="C112" s="78" t="s">
        <v>1036</v>
      </c>
      <c r="D112" s="164">
        <f>D107/(0.5*(D109+D110))</f>
        <v>9.4890510948905105E-2</v>
      </c>
      <c r="E112" s="164">
        <f t="shared" ref="E112:P112" si="23">E107/(0.5*(E109+E110))</f>
        <v>9.2783505154639179E-2</v>
      </c>
      <c r="F112" s="164">
        <f t="shared" si="23"/>
        <v>0.47916666666666669</v>
      </c>
      <c r="G112" s="164">
        <f t="shared" si="23"/>
        <v>0</v>
      </c>
      <c r="H112" s="164">
        <f t="shared" si="23"/>
        <v>8.5714285714285715E-2</v>
      </c>
      <c r="I112" s="164">
        <f t="shared" si="23"/>
        <v>8.9108910891089105E-2</v>
      </c>
      <c r="J112" s="164">
        <f t="shared" si="23"/>
        <v>0.13793103448275862</v>
      </c>
      <c r="K112" s="164">
        <f t="shared" si="23"/>
        <v>0.16883116883116883</v>
      </c>
      <c r="L112" s="164">
        <f t="shared" si="23"/>
        <v>0.11594202898550725</v>
      </c>
      <c r="M112" s="164">
        <f t="shared" si="23"/>
        <v>0.4576271186440678</v>
      </c>
      <c r="N112" s="164">
        <f t="shared" si="23"/>
        <v>0.14851485148514851</v>
      </c>
      <c r="O112" s="164">
        <f t="shared" si="23"/>
        <v>0.29310344827586204</v>
      </c>
      <c r="P112" s="164">
        <f t="shared" si="23"/>
        <v>0.1111111111111111</v>
      </c>
      <c r="Q112" s="49" t="s">
        <v>325</v>
      </c>
      <c r="R112" s="163">
        <f>Q107/(0.5*(Q109+Q110))</f>
        <v>0.15846994535519127</v>
      </c>
    </row>
    <row r="113" spans="2:18" ht="39.75" customHeight="1" thickBot="1">
      <c r="B113" s="970"/>
      <c r="C113" s="79"/>
      <c r="D113" s="151" t="s">
        <v>0</v>
      </c>
      <c r="E113" s="152" t="s">
        <v>1</v>
      </c>
      <c r="F113" s="152" t="s">
        <v>2</v>
      </c>
      <c r="G113" s="152" t="s">
        <v>3</v>
      </c>
      <c r="H113" s="152" t="s">
        <v>1219</v>
      </c>
      <c r="I113" s="152" t="s">
        <v>186</v>
      </c>
      <c r="J113" s="152" t="s">
        <v>1217</v>
      </c>
      <c r="K113" s="152" t="s">
        <v>1218</v>
      </c>
      <c r="L113" s="152" t="s">
        <v>8</v>
      </c>
      <c r="M113" s="152" t="s">
        <v>255</v>
      </c>
      <c r="N113" s="152" t="s">
        <v>9</v>
      </c>
      <c r="O113" s="152" t="s">
        <v>1221</v>
      </c>
      <c r="P113" s="152" t="s">
        <v>1115</v>
      </c>
      <c r="Q113" s="165" t="s">
        <v>126</v>
      </c>
      <c r="R113" s="166"/>
    </row>
    <row r="114" spans="2:18" ht="33.75" customHeight="1" thickBot="1">
      <c r="B114" s="970"/>
      <c r="C114" s="80" t="s">
        <v>1037</v>
      </c>
      <c r="D114" s="153">
        <v>18</v>
      </c>
      <c r="E114" s="154">
        <v>44</v>
      </c>
      <c r="F114" s="154">
        <v>41</v>
      </c>
      <c r="G114" s="154">
        <v>1</v>
      </c>
      <c r="H114" s="154">
        <v>20</v>
      </c>
      <c r="I114" s="154">
        <v>17</v>
      </c>
      <c r="J114" s="154">
        <v>5</v>
      </c>
      <c r="K114" s="154">
        <v>151</v>
      </c>
      <c r="L114" s="154">
        <v>15</v>
      </c>
      <c r="M114" s="154">
        <v>31</v>
      </c>
      <c r="N114" s="154">
        <v>35</v>
      </c>
      <c r="O114" s="154">
        <v>56</v>
      </c>
      <c r="P114" s="154">
        <v>11</v>
      </c>
      <c r="Q114" s="50">
        <f>SUM(D114:P114)</f>
        <v>445</v>
      </c>
    </row>
    <row r="115" spans="2:18" ht="33.75" customHeight="1" thickBot="1">
      <c r="B115" s="970"/>
      <c r="C115" s="76" t="s">
        <v>1038</v>
      </c>
      <c r="D115" s="153">
        <v>7</v>
      </c>
      <c r="E115" s="154">
        <v>12</v>
      </c>
      <c r="F115" s="154">
        <v>14</v>
      </c>
      <c r="G115" s="154">
        <v>1</v>
      </c>
      <c r="H115" s="154">
        <v>14</v>
      </c>
      <c r="I115" s="154">
        <v>13</v>
      </c>
      <c r="J115" s="154">
        <v>1</v>
      </c>
      <c r="K115" s="154">
        <v>79</v>
      </c>
      <c r="L115" s="154">
        <v>10</v>
      </c>
      <c r="M115" s="154">
        <v>21</v>
      </c>
      <c r="N115" s="154">
        <v>14</v>
      </c>
      <c r="O115" s="154">
        <v>12</v>
      </c>
      <c r="P115" s="154">
        <v>4</v>
      </c>
      <c r="Q115" s="50">
        <f>SUM(D115:P115)</f>
        <v>202</v>
      </c>
      <c r="R115" s="81"/>
    </row>
    <row r="116" spans="2:18" ht="33.75" customHeight="1" thickBot="1">
      <c r="B116" s="970"/>
      <c r="C116" s="76" t="s">
        <v>210</v>
      </c>
      <c r="D116" s="153">
        <v>174</v>
      </c>
      <c r="E116" s="154">
        <v>530</v>
      </c>
      <c r="F116" s="154">
        <v>144</v>
      </c>
      <c r="G116" s="154">
        <v>24</v>
      </c>
      <c r="H116" s="154">
        <v>375</v>
      </c>
      <c r="I116" s="154">
        <v>164</v>
      </c>
      <c r="J116" s="154">
        <v>92</v>
      </c>
      <c r="K116" s="154">
        <v>1318</v>
      </c>
      <c r="L116" s="167">
        <v>266</v>
      </c>
      <c r="M116" s="168">
        <v>56</v>
      </c>
      <c r="N116" s="168">
        <v>250</v>
      </c>
      <c r="O116" s="168">
        <v>199</v>
      </c>
      <c r="P116" s="168">
        <v>29</v>
      </c>
      <c r="Q116" s="50">
        <f>SUM(D116:P116)</f>
        <v>3621</v>
      </c>
      <c r="R116" s="81"/>
    </row>
    <row r="117" spans="2:18" ht="33.75" customHeight="1" thickBot="1">
      <c r="B117" s="970"/>
      <c r="C117" s="76" t="s">
        <v>211</v>
      </c>
      <c r="D117" s="161">
        <f>C16</f>
        <v>174</v>
      </c>
      <c r="E117" s="161">
        <f t="shared" ref="E117:Q117" si="24">D16</f>
        <v>530</v>
      </c>
      <c r="F117" s="161">
        <f t="shared" si="24"/>
        <v>144</v>
      </c>
      <c r="G117" s="161">
        <f t="shared" si="24"/>
        <v>24</v>
      </c>
      <c r="H117" s="161">
        <f t="shared" si="24"/>
        <v>375</v>
      </c>
      <c r="I117" s="161">
        <f t="shared" si="24"/>
        <v>164</v>
      </c>
      <c r="J117" s="161">
        <f t="shared" si="24"/>
        <v>92</v>
      </c>
      <c r="K117" s="161">
        <f t="shared" si="24"/>
        <v>1318</v>
      </c>
      <c r="L117" s="161">
        <f t="shared" si="24"/>
        <v>266</v>
      </c>
      <c r="M117" s="161">
        <f t="shared" si="24"/>
        <v>56</v>
      </c>
      <c r="N117" s="161">
        <f t="shared" si="24"/>
        <v>250</v>
      </c>
      <c r="O117" s="161">
        <f t="shared" si="24"/>
        <v>199</v>
      </c>
      <c r="P117" s="161">
        <f t="shared" si="24"/>
        <v>29</v>
      </c>
      <c r="Q117" s="161">
        <f t="shared" si="24"/>
        <v>3621</v>
      </c>
    </row>
    <row r="118" spans="2:18" ht="52" customHeight="1" thickBot="1">
      <c r="B118" s="970"/>
      <c r="C118" s="77" t="s">
        <v>278</v>
      </c>
      <c r="D118" s="162">
        <f>D115/(0.5*(D116+D117))</f>
        <v>4.0229885057471264E-2</v>
      </c>
      <c r="E118" s="162">
        <f t="shared" ref="E118:P118" si="25">E115/(0.5*(E116+E117))</f>
        <v>2.2641509433962263E-2</v>
      </c>
      <c r="F118" s="162">
        <f t="shared" si="25"/>
        <v>9.7222222222222224E-2</v>
      </c>
      <c r="G118" s="162">
        <f t="shared" si="25"/>
        <v>4.1666666666666664E-2</v>
      </c>
      <c r="H118" s="162">
        <f t="shared" si="25"/>
        <v>3.7333333333333336E-2</v>
      </c>
      <c r="I118" s="162">
        <f t="shared" si="25"/>
        <v>7.926829268292683E-2</v>
      </c>
      <c r="J118" s="162">
        <f t="shared" si="25"/>
        <v>1.0869565217391304E-2</v>
      </c>
      <c r="K118" s="162">
        <f t="shared" si="25"/>
        <v>5.9939301972685891E-2</v>
      </c>
      <c r="L118" s="162">
        <f t="shared" si="25"/>
        <v>3.7593984962406013E-2</v>
      </c>
      <c r="M118" s="162">
        <f t="shared" si="25"/>
        <v>0.375</v>
      </c>
      <c r="N118" s="162">
        <f t="shared" si="25"/>
        <v>5.6000000000000001E-2</v>
      </c>
      <c r="O118" s="162">
        <f t="shared" si="25"/>
        <v>6.030150753768844E-2</v>
      </c>
      <c r="P118" s="162">
        <f t="shared" si="25"/>
        <v>0.13793103448275862</v>
      </c>
      <c r="Q118" s="82" t="s">
        <v>279</v>
      </c>
      <c r="R118" s="169">
        <f>Q115/(0.5*(Q116+Q117))</f>
        <v>5.5785694559513946E-2</v>
      </c>
    </row>
    <row r="119" spans="2:18" ht="33.75" customHeight="1" thickBot="1">
      <c r="B119" s="970"/>
      <c r="C119" s="78" t="s">
        <v>1039</v>
      </c>
      <c r="D119" s="170">
        <f t="shared" ref="D119:P119" si="26">D114/(0.5*(D116+D117))</f>
        <v>0.10344827586206896</v>
      </c>
      <c r="E119" s="170">
        <f t="shared" si="26"/>
        <v>8.3018867924528297E-2</v>
      </c>
      <c r="F119" s="170">
        <f t="shared" si="26"/>
        <v>0.28472222222222221</v>
      </c>
      <c r="G119" s="170">
        <f t="shared" si="26"/>
        <v>4.1666666666666664E-2</v>
      </c>
      <c r="H119" s="170">
        <f t="shared" si="26"/>
        <v>5.3333333333333337E-2</v>
      </c>
      <c r="I119" s="170">
        <f t="shared" si="26"/>
        <v>0.10365853658536585</v>
      </c>
      <c r="J119" s="170">
        <f t="shared" si="26"/>
        <v>5.434782608695652E-2</v>
      </c>
      <c r="K119" s="170">
        <f t="shared" si="26"/>
        <v>0.11456752655538695</v>
      </c>
      <c r="L119" s="170">
        <f t="shared" si="26"/>
        <v>5.6390977443609019E-2</v>
      </c>
      <c r="M119" s="170">
        <f t="shared" si="26"/>
        <v>0.5535714285714286</v>
      </c>
      <c r="N119" s="170">
        <f t="shared" si="26"/>
        <v>0.14000000000000001</v>
      </c>
      <c r="O119" s="170">
        <f t="shared" si="26"/>
        <v>0.28140703517587939</v>
      </c>
      <c r="P119" s="170">
        <f t="shared" si="26"/>
        <v>0.37931034482758619</v>
      </c>
      <c r="Q119" s="82" t="s">
        <v>326</v>
      </c>
      <c r="R119" s="169">
        <f>Q114/(0.5*(Q116+Q117))</f>
        <v>0.12289422811378073</v>
      </c>
    </row>
    <row r="120" spans="2:18" ht="33.75" customHeight="1" thickBot="1">
      <c r="B120" s="970"/>
      <c r="C120" s="171" t="s">
        <v>1140</v>
      </c>
      <c r="D120" s="172" t="s">
        <v>0</v>
      </c>
      <c r="E120" s="173" t="s">
        <v>1</v>
      </c>
      <c r="F120" s="173" t="s">
        <v>2</v>
      </c>
      <c r="G120" s="173" t="s">
        <v>3</v>
      </c>
      <c r="H120" s="173" t="s">
        <v>1219</v>
      </c>
      <c r="I120" s="173" t="s">
        <v>186</v>
      </c>
      <c r="J120" s="173" t="s">
        <v>1217</v>
      </c>
      <c r="K120" s="173" t="s">
        <v>1218</v>
      </c>
      <c r="L120" s="173" t="s">
        <v>8</v>
      </c>
      <c r="M120" s="173" t="s">
        <v>255</v>
      </c>
      <c r="N120" s="173" t="s">
        <v>9</v>
      </c>
      <c r="O120" s="173" t="s">
        <v>1221</v>
      </c>
      <c r="P120" s="173" t="s">
        <v>1115</v>
      </c>
      <c r="Q120" s="174" t="s">
        <v>126</v>
      </c>
      <c r="R120" s="166"/>
    </row>
    <row r="121" spans="2:18" ht="41.15" customHeight="1" thickBot="1">
      <c r="B121" s="970"/>
      <c r="C121" s="75" t="s">
        <v>212</v>
      </c>
      <c r="D121" s="160">
        <v>2</v>
      </c>
      <c r="E121" s="160">
        <v>7</v>
      </c>
      <c r="F121" s="160">
        <v>31</v>
      </c>
      <c r="G121" s="160">
        <v>0</v>
      </c>
      <c r="H121" s="160">
        <v>5</v>
      </c>
      <c r="I121" s="160">
        <v>2</v>
      </c>
      <c r="J121" s="160">
        <v>2</v>
      </c>
      <c r="K121" s="160">
        <v>27</v>
      </c>
      <c r="L121" s="160">
        <v>7</v>
      </c>
      <c r="M121" s="160">
        <v>10</v>
      </c>
      <c r="N121" s="160">
        <v>5</v>
      </c>
      <c r="O121" s="160">
        <v>8</v>
      </c>
      <c r="P121" s="175">
        <v>5</v>
      </c>
      <c r="Q121" s="176">
        <f>+SUM(D121:P121)</f>
        <v>111</v>
      </c>
    </row>
    <row r="122" spans="2:18" ht="41.15" customHeight="1" thickBot="1">
      <c r="B122" s="970"/>
      <c r="C122" s="90" t="s">
        <v>280</v>
      </c>
      <c r="D122" s="160">
        <v>1</v>
      </c>
      <c r="E122" s="160">
        <v>4</v>
      </c>
      <c r="F122" s="160">
        <v>0</v>
      </c>
      <c r="G122" s="160">
        <v>0</v>
      </c>
      <c r="H122" s="160">
        <v>4</v>
      </c>
      <c r="I122" s="160">
        <v>2</v>
      </c>
      <c r="J122" s="160">
        <v>1</v>
      </c>
      <c r="K122" s="160">
        <v>21</v>
      </c>
      <c r="L122" s="160">
        <v>6</v>
      </c>
      <c r="M122" s="160">
        <v>6</v>
      </c>
      <c r="N122" s="160">
        <v>3</v>
      </c>
      <c r="O122" s="160">
        <v>0</v>
      </c>
      <c r="P122" s="175">
        <v>1</v>
      </c>
      <c r="Q122" s="176">
        <f t="shared" ref="Q122:Q124" si="27">+SUM(D122:P122)</f>
        <v>49</v>
      </c>
      <c r="R122" s="86"/>
    </row>
    <row r="123" spans="2:18" ht="29.5" thickBot="1">
      <c r="B123" s="970"/>
      <c r="C123" s="90" t="s">
        <v>1040</v>
      </c>
      <c r="D123" s="160">
        <v>27</v>
      </c>
      <c r="E123" s="160">
        <v>104</v>
      </c>
      <c r="F123" s="160">
        <v>34</v>
      </c>
      <c r="G123" s="160">
        <v>1</v>
      </c>
      <c r="H123" s="160">
        <v>53</v>
      </c>
      <c r="I123" s="160">
        <v>40</v>
      </c>
      <c r="J123" s="160">
        <v>9</v>
      </c>
      <c r="K123" s="160">
        <v>261</v>
      </c>
      <c r="L123" s="160">
        <v>104</v>
      </c>
      <c r="M123" s="160">
        <v>22</v>
      </c>
      <c r="N123" s="160">
        <v>32</v>
      </c>
      <c r="O123" s="160">
        <v>29</v>
      </c>
      <c r="P123" s="175">
        <v>15</v>
      </c>
      <c r="Q123" s="176">
        <f t="shared" si="27"/>
        <v>731</v>
      </c>
      <c r="R123" s="86"/>
    </row>
    <row r="124" spans="2:18" ht="29.5" thickBot="1">
      <c r="B124" s="970"/>
      <c r="C124" s="90" t="s">
        <v>1041</v>
      </c>
      <c r="D124" s="160">
        <v>27</v>
      </c>
      <c r="E124" s="160">
        <v>104</v>
      </c>
      <c r="F124" s="160">
        <v>34</v>
      </c>
      <c r="G124" s="160">
        <v>1</v>
      </c>
      <c r="H124" s="160">
        <v>53</v>
      </c>
      <c r="I124" s="160">
        <v>40</v>
      </c>
      <c r="J124" s="160">
        <v>9</v>
      </c>
      <c r="K124" s="160">
        <v>261</v>
      </c>
      <c r="L124" s="160">
        <v>104</v>
      </c>
      <c r="M124" s="160">
        <v>22</v>
      </c>
      <c r="N124" s="160">
        <v>32</v>
      </c>
      <c r="O124" s="160">
        <v>29</v>
      </c>
      <c r="P124" s="175">
        <v>15</v>
      </c>
      <c r="Q124" s="176">
        <f t="shared" si="27"/>
        <v>731</v>
      </c>
      <c r="R124" s="86"/>
    </row>
    <row r="125" spans="2:18" ht="54" customHeight="1" thickBot="1">
      <c r="B125" s="970"/>
      <c r="C125" s="77" t="s">
        <v>281</v>
      </c>
      <c r="D125" s="177">
        <f>D122/(0.5*(D123+D124))</f>
        <v>3.7037037037037035E-2</v>
      </c>
      <c r="E125" s="177">
        <f t="shared" ref="E125:P125" si="28">E122/(0.5*(E123+E124))</f>
        <v>3.8461538461538464E-2</v>
      </c>
      <c r="F125" s="177">
        <f t="shared" si="28"/>
        <v>0</v>
      </c>
      <c r="G125" s="177">
        <f t="shared" si="28"/>
        <v>0</v>
      </c>
      <c r="H125" s="177">
        <f t="shared" si="28"/>
        <v>7.5471698113207544E-2</v>
      </c>
      <c r="I125" s="177">
        <f t="shared" si="28"/>
        <v>0.05</v>
      </c>
      <c r="J125" s="177">
        <f t="shared" si="28"/>
        <v>0.1111111111111111</v>
      </c>
      <c r="K125" s="177">
        <f t="shared" si="28"/>
        <v>8.0459770114942528E-2</v>
      </c>
      <c r="L125" s="177">
        <f t="shared" si="28"/>
        <v>5.7692307692307696E-2</v>
      </c>
      <c r="M125" s="177">
        <f t="shared" si="28"/>
        <v>0.27272727272727271</v>
      </c>
      <c r="N125" s="177">
        <f t="shared" si="28"/>
        <v>9.375E-2</v>
      </c>
      <c r="O125" s="177">
        <f t="shared" si="28"/>
        <v>0</v>
      </c>
      <c r="P125" s="177">
        <f t="shared" si="28"/>
        <v>6.6666666666666666E-2</v>
      </c>
      <c r="Q125" s="87" t="s">
        <v>281</v>
      </c>
      <c r="R125" s="98">
        <f>Q122/(0.5*(Q123+Q124))</f>
        <v>6.7031463748290013E-2</v>
      </c>
    </row>
    <row r="126" spans="2:18" ht="62.5" customHeight="1" thickBot="1">
      <c r="B126" s="970"/>
      <c r="C126" s="78" t="s">
        <v>213</v>
      </c>
      <c r="D126" s="178">
        <f>D121/(0.5*(D123+D124))</f>
        <v>7.407407407407407E-2</v>
      </c>
      <c r="E126" s="178">
        <f t="shared" ref="E126:P126" si="29">E121/(0.5*(E123+E124))</f>
        <v>6.7307692307692304E-2</v>
      </c>
      <c r="F126" s="178">
        <f t="shared" si="29"/>
        <v>0.91176470588235292</v>
      </c>
      <c r="G126" s="178">
        <f t="shared" si="29"/>
        <v>0</v>
      </c>
      <c r="H126" s="178">
        <f t="shared" si="29"/>
        <v>9.4339622641509441E-2</v>
      </c>
      <c r="I126" s="178">
        <f t="shared" si="29"/>
        <v>0.05</v>
      </c>
      <c r="J126" s="178">
        <f t="shared" si="29"/>
        <v>0.22222222222222221</v>
      </c>
      <c r="K126" s="178">
        <f t="shared" si="29"/>
        <v>0.10344827586206896</v>
      </c>
      <c r="L126" s="178">
        <f t="shared" si="29"/>
        <v>6.7307692307692304E-2</v>
      </c>
      <c r="M126" s="178">
        <f t="shared" si="29"/>
        <v>0.45454545454545453</v>
      </c>
      <c r="N126" s="178">
        <f t="shared" si="29"/>
        <v>0.15625</v>
      </c>
      <c r="O126" s="178">
        <f t="shared" si="29"/>
        <v>0.27586206896551724</v>
      </c>
      <c r="P126" s="178">
        <f t="shared" si="29"/>
        <v>0.33333333333333331</v>
      </c>
      <c r="Q126" s="87" t="s">
        <v>1042</v>
      </c>
      <c r="R126" s="98">
        <f>Q121/(0.5*(Q123+Q124))</f>
        <v>0.15184678522571821</v>
      </c>
    </row>
    <row r="127" spans="2:18" ht="62.5" customHeight="1" thickBot="1">
      <c r="B127" s="970"/>
      <c r="C127" s="179" t="s">
        <v>1142</v>
      </c>
      <c r="D127" s="172" t="s">
        <v>0</v>
      </c>
      <c r="E127" s="173" t="s">
        <v>1</v>
      </c>
      <c r="F127" s="173" t="s">
        <v>2</v>
      </c>
      <c r="G127" s="173" t="s">
        <v>3</v>
      </c>
      <c r="H127" s="173" t="s">
        <v>1219</v>
      </c>
      <c r="I127" s="173" t="s">
        <v>186</v>
      </c>
      <c r="J127" s="173" t="s">
        <v>1217</v>
      </c>
      <c r="K127" s="173" t="s">
        <v>1218</v>
      </c>
      <c r="L127" s="173" t="s">
        <v>8</v>
      </c>
      <c r="M127" s="173" t="s">
        <v>255</v>
      </c>
      <c r="N127" s="173" t="s">
        <v>9</v>
      </c>
      <c r="O127" s="173" t="s">
        <v>1221</v>
      </c>
      <c r="P127" s="173" t="s">
        <v>1115</v>
      </c>
      <c r="Q127" s="180" t="s">
        <v>126</v>
      </c>
      <c r="R127" s="166"/>
    </row>
    <row r="128" spans="2:18" ht="33.75" customHeight="1" thickBot="1">
      <c r="B128" s="970"/>
      <c r="C128" s="75" t="s">
        <v>282</v>
      </c>
      <c r="D128" s="160">
        <v>21</v>
      </c>
      <c r="E128" s="160">
        <v>38</v>
      </c>
      <c r="F128" s="160">
        <v>15</v>
      </c>
      <c r="G128" s="160">
        <v>1</v>
      </c>
      <c r="H128" s="160">
        <v>21</v>
      </c>
      <c r="I128" s="160">
        <v>18</v>
      </c>
      <c r="J128" s="160">
        <v>5</v>
      </c>
      <c r="K128" s="160">
        <v>130</v>
      </c>
      <c r="L128" s="160">
        <v>15</v>
      </c>
      <c r="M128" s="160">
        <v>46</v>
      </c>
      <c r="N128" s="160">
        <v>32</v>
      </c>
      <c r="O128" s="160">
        <v>65</v>
      </c>
      <c r="P128" s="160">
        <v>6</v>
      </c>
      <c r="Q128" s="176">
        <f>+SUM(D128:P128)</f>
        <v>413</v>
      </c>
    </row>
    <row r="129" spans="2:18" ht="33.75" customHeight="1" thickBot="1">
      <c r="B129" s="970"/>
      <c r="C129" s="90" t="s">
        <v>283</v>
      </c>
      <c r="D129" s="160">
        <v>6</v>
      </c>
      <c r="E129" s="160">
        <v>20</v>
      </c>
      <c r="F129" s="160">
        <v>10</v>
      </c>
      <c r="G129" s="160">
        <v>1</v>
      </c>
      <c r="H129" s="160">
        <v>15</v>
      </c>
      <c r="I129" s="160">
        <v>13</v>
      </c>
      <c r="J129" s="160">
        <v>2</v>
      </c>
      <c r="K129" s="160">
        <v>73</v>
      </c>
      <c r="L129" s="160">
        <v>10</v>
      </c>
      <c r="M129" s="160">
        <v>31</v>
      </c>
      <c r="N129" s="160">
        <v>9</v>
      </c>
      <c r="O129" s="160">
        <v>11</v>
      </c>
      <c r="P129" s="160">
        <v>4</v>
      </c>
      <c r="Q129" s="176">
        <f t="shared" ref="Q129:Q131" si="30">+SUM(D129:P129)</f>
        <v>205</v>
      </c>
      <c r="R129" s="81"/>
    </row>
    <row r="130" spans="2:18" ht="29.5" thickBot="1">
      <c r="B130" s="970"/>
      <c r="C130" s="90" t="s">
        <v>1044</v>
      </c>
      <c r="D130" s="160">
        <v>216</v>
      </c>
      <c r="E130" s="160">
        <v>558</v>
      </c>
      <c r="F130" s="160">
        <v>107</v>
      </c>
      <c r="G130" s="160">
        <v>24</v>
      </c>
      <c r="H130" s="160">
        <v>292</v>
      </c>
      <c r="I130" s="160">
        <v>195</v>
      </c>
      <c r="J130" s="160">
        <v>105</v>
      </c>
      <c r="K130" s="160">
        <v>1142</v>
      </c>
      <c r="L130" s="160">
        <v>253</v>
      </c>
      <c r="M130" s="160">
        <v>87</v>
      </c>
      <c r="N130" s="160">
        <v>262</v>
      </c>
      <c r="O130" s="160">
        <v>206</v>
      </c>
      <c r="P130" s="160">
        <v>35</v>
      </c>
      <c r="Q130" s="176">
        <f t="shared" si="30"/>
        <v>3482</v>
      </c>
      <c r="R130" s="81"/>
    </row>
    <row r="131" spans="2:18" ht="29.5" thickBot="1">
      <c r="B131" s="970"/>
      <c r="C131" s="90" t="s">
        <v>1045</v>
      </c>
      <c r="D131" s="160">
        <v>216</v>
      </c>
      <c r="E131" s="160">
        <v>558</v>
      </c>
      <c r="F131" s="160">
        <v>107</v>
      </c>
      <c r="G131" s="160">
        <v>24</v>
      </c>
      <c r="H131" s="160">
        <v>292</v>
      </c>
      <c r="I131" s="160">
        <v>195</v>
      </c>
      <c r="J131" s="160">
        <v>105</v>
      </c>
      <c r="K131" s="160">
        <v>1142</v>
      </c>
      <c r="L131" s="160">
        <v>253</v>
      </c>
      <c r="M131" s="160">
        <v>87</v>
      </c>
      <c r="N131" s="160">
        <v>262</v>
      </c>
      <c r="O131" s="160">
        <v>206</v>
      </c>
      <c r="P131" s="160">
        <v>35</v>
      </c>
      <c r="Q131" s="176">
        <f t="shared" si="30"/>
        <v>3482</v>
      </c>
      <c r="R131" s="81"/>
    </row>
    <row r="132" spans="2:18" ht="42.65" customHeight="1" thickBot="1">
      <c r="B132" s="970"/>
      <c r="C132" s="77" t="s">
        <v>284</v>
      </c>
      <c r="D132" s="177">
        <f>D129/(0.5*(D130+D131))</f>
        <v>2.7777777777777776E-2</v>
      </c>
      <c r="E132" s="177">
        <f t="shared" ref="E132:P132" si="31">E129/(0.5*(E130+E131))</f>
        <v>3.5842293906810034E-2</v>
      </c>
      <c r="F132" s="177">
        <f t="shared" si="31"/>
        <v>9.3457943925233641E-2</v>
      </c>
      <c r="G132" s="177">
        <f t="shared" si="31"/>
        <v>4.1666666666666664E-2</v>
      </c>
      <c r="H132" s="177">
        <f t="shared" si="31"/>
        <v>5.1369863013698627E-2</v>
      </c>
      <c r="I132" s="177">
        <f t="shared" si="31"/>
        <v>6.6666666666666666E-2</v>
      </c>
      <c r="J132" s="177">
        <f t="shared" si="31"/>
        <v>1.9047619047619049E-2</v>
      </c>
      <c r="K132" s="177">
        <f t="shared" si="31"/>
        <v>6.3922942206654995E-2</v>
      </c>
      <c r="L132" s="177">
        <f t="shared" si="31"/>
        <v>3.9525691699604744E-2</v>
      </c>
      <c r="M132" s="177">
        <f t="shared" si="31"/>
        <v>0.35632183908045978</v>
      </c>
      <c r="N132" s="177">
        <f t="shared" si="31"/>
        <v>3.4351145038167941E-2</v>
      </c>
      <c r="O132" s="177">
        <f t="shared" si="31"/>
        <v>5.3398058252427182E-2</v>
      </c>
      <c r="P132" s="177">
        <f t="shared" si="31"/>
        <v>0.11428571428571428</v>
      </c>
      <c r="Q132" s="89" t="s">
        <v>285</v>
      </c>
      <c r="R132" s="98">
        <f>Q129/(0.5*(Q130+Q131))</f>
        <v>5.8874210224009189E-2</v>
      </c>
    </row>
    <row r="133" spans="2:18" ht="58.5" customHeight="1" thickBot="1">
      <c r="B133" s="970"/>
      <c r="C133" s="78" t="s">
        <v>1046</v>
      </c>
      <c r="D133" s="181">
        <f>D128/(0.5*(D130+D131))</f>
        <v>9.7222222222222224E-2</v>
      </c>
      <c r="E133" s="181">
        <f t="shared" ref="E133:P133" si="32">E128/(0.5*(E130+E131))</f>
        <v>6.8100358422939072E-2</v>
      </c>
      <c r="F133" s="181">
        <f t="shared" si="32"/>
        <v>0.14018691588785046</v>
      </c>
      <c r="G133" s="181">
        <f t="shared" si="32"/>
        <v>4.1666666666666664E-2</v>
      </c>
      <c r="H133" s="181">
        <f t="shared" si="32"/>
        <v>7.1917808219178078E-2</v>
      </c>
      <c r="I133" s="181">
        <f t="shared" si="32"/>
        <v>9.2307692307692313E-2</v>
      </c>
      <c r="J133" s="181">
        <f t="shared" si="32"/>
        <v>4.7619047619047616E-2</v>
      </c>
      <c r="K133" s="181">
        <f t="shared" si="32"/>
        <v>0.11383537653239929</v>
      </c>
      <c r="L133" s="181">
        <f t="shared" si="32"/>
        <v>5.9288537549407112E-2</v>
      </c>
      <c r="M133" s="181">
        <f t="shared" si="32"/>
        <v>0.52873563218390807</v>
      </c>
      <c r="N133" s="181">
        <f t="shared" si="32"/>
        <v>0.12213740458015267</v>
      </c>
      <c r="O133" s="181">
        <f t="shared" si="32"/>
        <v>0.3155339805825243</v>
      </c>
      <c r="P133" s="181">
        <f t="shared" si="32"/>
        <v>0.17142857142857143</v>
      </c>
      <c r="Q133" s="89" t="s">
        <v>1051</v>
      </c>
      <c r="R133" s="98">
        <f>Q128/(0.5*(Q130+Q131))</f>
        <v>0.11860999425617461</v>
      </c>
    </row>
    <row r="134" spans="2:18" ht="58.5" customHeight="1" thickBot="1">
      <c r="B134" s="970"/>
      <c r="C134" s="182" t="s">
        <v>1143</v>
      </c>
      <c r="D134" s="151" t="s">
        <v>0</v>
      </c>
      <c r="E134" s="152" t="s">
        <v>1</v>
      </c>
      <c r="F134" s="152" t="s">
        <v>2</v>
      </c>
      <c r="G134" s="152" t="s">
        <v>3</v>
      </c>
      <c r="H134" s="152" t="s">
        <v>1219</v>
      </c>
      <c r="I134" s="152" t="s">
        <v>186</v>
      </c>
      <c r="J134" s="152" t="s">
        <v>1220</v>
      </c>
      <c r="K134" s="152" t="s">
        <v>1218</v>
      </c>
      <c r="L134" s="152" t="s">
        <v>8</v>
      </c>
      <c r="M134" s="152" t="s">
        <v>255</v>
      </c>
      <c r="N134" s="152" t="s">
        <v>9</v>
      </c>
      <c r="O134" s="152" t="s">
        <v>1221</v>
      </c>
      <c r="P134" s="152" t="s">
        <v>1115</v>
      </c>
      <c r="Q134" s="88" t="s">
        <v>126</v>
      </c>
      <c r="R134" s="166"/>
    </row>
    <row r="135" spans="2:18" ht="27.65" customHeight="1">
      <c r="B135" s="970"/>
      <c r="C135" s="75" t="s">
        <v>286</v>
      </c>
      <c r="D135" s="153">
        <v>8</v>
      </c>
      <c r="E135" s="154">
        <v>26</v>
      </c>
      <c r="F135" s="154">
        <v>18</v>
      </c>
      <c r="G135" s="154">
        <v>0</v>
      </c>
      <c r="H135" s="154">
        <v>3</v>
      </c>
      <c r="I135" s="154">
        <v>6</v>
      </c>
      <c r="J135" s="154">
        <v>2</v>
      </c>
      <c r="K135" s="154">
        <v>46</v>
      </c>
      <c r="L135" s="154">
        <v>9</v>
      </c>
      <c r="M135" s="154">
        <v>2</v>
      </c>
      <c r="N135" s="154">
        <v>13</v>
      </c>
      <c r="O135" s="154">
        <v>17</v>
      </c>
      <c r="P135" s="167">
        <v>3</v>
      </c>
      <c r="Q135" s="176">
        <f>+SUM(D135:P135)</f>
        <v>153</v>
      </c>
    </row>
    <row r="136" spans="2:18" ht="37" customHeight="1">
      <c r="B136" s="971"/>
      <c r="C136" s="90" t="s">
        <v>287</v>
      </c>
      <c r="D136" s="153">
        <v>3</v>
      </c>
      <c r="E136" s="154">
        <v>4</v>
      </c>
      <c r="F136" s="154">
        <v>7</v>
      </c>
      <c r="G136" s="154">
        <v>0</v>
      </c>
      <c r="H136" s="154">
        <v>0</v>
      </c>
      <c r="I136" s="154">
        <v>4</v>
      </c>
      <c r="J136" s="154">
        <v>0</v>
      </c>
      <c r="K136" s="154">
        <v>17</v>
      </c>
      <c r="L136" s="154">
        <v>3</v>
      </c>
      <c r="M136" s="154">
        <v>2</v>
      </c>
      <c r="N136" s="154">
        <v>6</v>
      </c>
      <c r="O136" s="154">
        <v>5</v>
      </c>
      <c r="P136" s="167">
        <v>2</v>
      </c>
      <c r="Q136" s="176">
        <f t="shared" ref="Q136:Q138" si="33">+SUM(D136:P136)</f>
        <v>53</v>
      </c>
    </row>
    <row r="137" spans="2:18" ht="29.5" thickBot="1">
      <c r="B137" s="972"/>
      <c r="C137" s="90" t="s">
        <v>1047</v>
      </c>
      <c r="D137" s="153">
        <v>68</v>
      </c>
      <c r="E137" s="154">
        <v>159</v>
      </c>
      <c r="F137" s="154">
        <v>51</v>
      </c>
      <c r="G137" s="154">
        <v>3</v>
      </c>
      <c r="H137" s="154">
        <v>135</v>
      </c>
      <c r="I137" s="154">
        <v>30</v>
      </c>
      <c r="J137" s="154">
        <v>7</v>
      </c>
      <c r="K137" s="154">
        <v>223</v>
      </c>
      <c r="L137" s="154">
        <v>47</v>
      </c>
      <c r="M137" s="183">
        <v>6</v>
      </c>
      <c r="N137" s="183">
        <v>57</v>
      </c>
      <c r="O137" s="183">
        <v>80</v>
      </c>
      <c r="P137" s="184">
        <v>6</v>
      </c>
      <c r="Q137" s="176">
        <f t="shared" si="33"/>
        <v>872</v>
      </c>
    </row>
    <row r="138" spans="2:18" ht="29.5" thickBot="1">
      <c r="B138" s="970"/>
      <c r="C138" s="90" t="s">
        <v>1048</v>
      </c>
      <c r="D138" s="153">
        <v>68</v>
      </c>
      <c r="E138" s="154">
        <v>159</v>
      </c>
      <c r="F138" s="154">
        <v>51</v>
      </c>
      <c r="G138" s="154">
        <v>3</v>
      </c>
      <c r="H138" s="154">
        <v>135</v>
      </c>
      <c r="I138" s="154">
        <v>30</v>
      </c>
      <c r="J138" s="154">
        <v>7</v>
      </c>
      <c r="K138" s="154">
        <v>223</v>
      </c>
      <c r="L138" s="154">
        <v>47</v>
      </c>
      <c r="M138" s="154">
        <v>6</v>
      </c>
      <c r="N138" s="154">
        <v>57</v>
      </c>
      <c r="O138" s="154">
        <v>80</v>
      </c>
      <c r="P138" s="167">
        <v>6</v>
      </c>
      <c r="Q138" s="176">
        <f t="shared" si="33"/>
        <v>872</v>
      </c>
    </row>
    <row r="139" spans="2:18" ht="74.25" customHeight="1" thickBot="1">
      <c r="B139" s="970"/>
      <c r="C139" s="77" t="s">
        <v>288</v>
      </c>
      <c r="D139" s="177">
        <f>D136/(0.5*(D137+D138))</f>
        <v>4.4117647058823532E-2</v>
      </c>
      <c r="E139" s="177">
        <f t="shared" ref="E139:P139" si="34">E136/(0.5*(E137+E138))</f>
        <v>2.5157232704402517E-2</v>
      </c>
      <c r="F139" s="177">
        <f t="shared" si="34"/>
        <v>0.13725490196078433</v>
      </c>
      <c r="G139" s="177">
        <f t="shared" si="34"/>
        <v>0</v>
      </c>
      <c r="H139" s="177">
        <f t="shared" si="34"/>
        <v>0</v>
      </c>
      <c r="I139" s="177">
        <f t="shared" si="34"/>
        <v>0.13333333333333333</v>
      </c>
      <c r="J139" s="177">
        <f t="shared" si="34"/>
        <v>0</v>
      </c>
      <c r="K139" s="177">
        <f t="shared" si="34"/>
        <v>7.623318385650224E-2</v>
      </c>
      <c r="L139" s="177">
        <f t="shared" si="34"/>
        <v>6.3829787234042548E-2</v>
      </c>
      <c r="M139" s="177">
        <f t="shared" si="34"/>
        <v>0.33333333333333331</v>
      </c>
      <c r="N139" s="177">
        <f t="shared" si="34"/>
        <v>0.10526315789473684</v>
      </c>
      <c r="O139" s="177">
        <f t="shared" si="34"/>
        <v>6.25E-2</v>
      </c>
      <c r="P139" s="177">
        <f t="shared" si="34"/>
        <v>0.33333333333333331</v>
      </c>
      <c r="Q139" s="91" t="s">
        <v>289</v>
      </c>
      <c r="R139" s="98">
        <f>Q136/(0.5*(Q137+Q138))</f>
        <v>6.0779816513761471E-2</v>
      </c>
    </row>
    <row r="140" spans="2:18" ht="63.65" customHeight="1" thickBot="1">
      <c r="B140" s="970"/>
      <c r="C140" s="78" t="s">
        <v>1049</v>
      </c>
      <c r="D140" s="181">
        <f>D135/(0.5*(D137+D138))</f>
        <v>0.11764705882352941</v>
      </c>
      <c r="E140" s="181">
        <f t="shared" ref="E140:P140" si="35">E135/(0.5*(E137+E138))</f>
        <v>0.16352201257861634</v>
      </c>
      <c r="F140" s="181">
        <f t="shared" si="35"/>
        <v>0.35294117647058826</v>
      </c>
      <c r="G140" s="181">
        <f t="shared" si="35"/>
        <v>0</v>
      </c>
      <c r="H140" s="181">
        <f t="shared" si="35"/>
        <v>2.2222222222222223E-2</v>
      </c>
      <c r="I140" s="181">
        <f t="shared" si="35"/>
        <v>0.2</v>
      </c>
      <c r="J140" s="181">
        <f t="shared" si="35"/>
        <v>0.2857142857142857</v>
      </c>
      <c r="K140" s="181">
        <f t="shared" si="35"/>
        <v>0.20627802690582961</v>
      </c>
      <c r="L140" s="181">
        <f t="shared" si="35"/>
        <v>0.19148936170212766</v>
      </c>
      <c r="M140" s="181">
        <f t="shared" si="35"/>
        <v>0.33333333333333331</v>
      </c>
      <c r="N140" s="181">
        <f t="shared" si="35"/>
        <v>0.22807017543859648</v>
      </c>
      <c r="O140" s="181">
        <f t="shared" si="35"/>
        <v>0.21249999999999999</v>
      </c>
      <c r="P140" s="181">
        <f t="shared" si="35"/>
        <v>0.5</v>
      </c>
      <c r="Q140" s="91" t="s">
        <v>1050</v>
      </c>
      <c r="R140" s="98">
        <f>Q135/(0.5*(Q137+Q138))</f>
        <v>0.17545871559633028</v>
      </c>
    </row>
    <row r="141" spans="2:18" ht="63.65" customHeight="1" thickBot="1">
      <c r="B141" s="970"/>
      <c r="C141" s="788"/>
      <c r="D141" s="151" t="s">
        <v>0</v>
      </c>
      <c r="E141" s="152" t="s">
        <v>1</v>
      </c>
      <c r="F141" s="152" t="s">
        <v>2</v>
      </c>
      <c r="G141" s="152" t="s">
        <v>3</v>
      </c>
      <c r="H141" s="152" t="s">
        <v>1219</v>
      </c>
      <c r="I141" s="152" t="s">
        <v>186</v>
      </c>
      <c r="J141" s="152" t="s">
        <v>1217</v>
      </c>
      <c r="K141" s="152" t="s">
        <v>1218</v>
      </c>
      <c r="L141" s="152" t="s">
        <v>8</v>
      </c>
      <c r="M141" s="152" t="s">
        <v>255</v>
      </c>
      <c r="N141" s="152" t="s">
        <v>9</v>
      </c>
      <c r="O141" s="152" t="s">
        <v>1221</v>
      </c>
      <c r="P141" s="152" t="s">
        <v>1115</v>
      </c>
      <c r="Q141" s="83" t="s">
        <v>126</v>
      </c>
      <c r="R141" s="166"/>
    </row>
    <row r="142" spans="2:18" ht="33.75" customHeight="1" thickBot="1">
      <c r="B142" s="970"/>
      <c r="C142" s="92" t="s">
        <v>214</v>
      </c>
      <c r="D142" s="185">
        <v>31</v>
      </c>
      <c r="E142" s="185">
        <v>71</v>
      </c>
      <c r="F142" s="185">
        <v>64</v>
      </c>
      <c r="G142" s="185">
        <v>1</v>
      </c>
      <c r="H142" s="185">
        <v>29</v>
      </c>
      <c r="I142" s="185">
        <v>26</v>
      </c>
      <c r="J142" s="185">
        <v>9</v>
      </c>
      <c r="K142" s="185">
        <v>203</v>
      </c>
      <c r="L142" s="185">
        <v>31</v>
      </c>
      <c r="M142" s="185">
        <v>58</v>
      </c>
      <c r="N142" s="185">
        <v>50</v>
      </c>
      <c r="O142" s="185">
        <v>90</v>
      </c>
      <c r="P142" s="185">
        <v>14</v>
      </c>
      <c r="Q142" s="84">
        <f>+SUM(D142:O142)</f>
        <v>663</v>
      </c>
    </row>
    <row r="143" spans="2:18" ht="33.75" customHeight="1" thickBot="1">
      <c r="B143" s="970"/>
      <c r="C143" s="93" t="s">
        <v>290</v>
      </c>
      <c r="D143" s="154">
        <v>10</v>
      </c>
      <c r="E143" s="154">
        <v>28</v>
      </c>
      <c r="F143" s="154">
        <v>17</v>
      </c>
      <c r="G143" s="154">
        <v>1</v>
      </c>
      <c r="H143" s="1076">
        <v>19</v>
      </c>
      <c r="I143" s="154">
        <v>19</v>
      </c>
      <c r="J143" s="154">
        <v>3</v>
      </c>
      <c r="K143" s="154">
        <v>111</v>
      </c>
      <c r="L143" s="154">
        <v>19</v>
      </c>
      <c r="M143" s="154">
        <v>39</v>
      </c>
      <c r="N143" s="154">
        <v>18</v>
      </c>
      <c r="O143" s="154">
        <v>16</v>
      </c>
      <c r="P143" s="154">
        <v>7</v>
      </c>
      <c r="Q143" s="85">
        <f>+SUM(D143:P143)</f>
        <v>307</v>
      </c>
      <c r="R143" s="81"/>
    </row>
    <row r="144" spans="2:18" ht="33.75" customHeight="1" thickBot="1">
      <c r="B144" s="970"/>
      <c r="C144" s="94" t="s">
        <v>216</v>
      </c>
      <c r="D144" s="154">
        <v>311</v>
      </c>
      <c r="E144" s="154">
        <v>821</v>
      </c>
      <c r="F144" s="154">
        <v>192</v>
      </c>
      <c r="G144" s="154">
        <v>28</v>
      </c>
      <c r="H144" s="154">
        <v>480</v>
      </c>
      <c r="I144" s="154">
        <v>265</v>
      </c>
      <c r="J144" s="154">
        <v>121</v>
      </c>
      <c r="K144" s="154">
        <v>1626</v>
      </c>
      <c r="L144" s="154">
        <v>404</v>
      </c>
      <c r="M144" s="154">
        <v>115</v>
      </c>
      <c r="N144" s="154">
        <v>351</v>
      </c>
      <c r="O144" s="154">
        <v>315</v>
      </c>
      <c r="P144" s="154">
        <v>56</v>
      </c>
      <c r="Q144" s="85">
        <f>+SUM(D144:P144)</f>
        <v>5085</v>
      </c>
      <c r="R144" s="81"/>
    </row>
    <row r="145" spans="1:18" ht="33.75" customHeight="1" thickBot="1">
      <c r="B145" s="970"/>
      <c r="C145" s="94" t="s">
        <v>217</v>
      </c>
      <c r="D145" s="186">
        <f>D110+D117</f>
        <v>311</v>
      </c>
      <c r="E145" s="186">
        <f t="shared" ref="E145:P145" si="36">E110+E117</f>
        <v>821</v>
      </c>
      <c r="F145" s="186">
        <f t="shared" si="36"/>
        <v>192</v>
      </c>
      <c r="G145" s="186">
        <f t="shared" si="36"/>
        <v>28</v>
      </c>
      <c r="H145" s="186">
        <f t="shared" si="36"/>
        <v>480</v>
      </c>
      <c r="I145" s="186">
        <f t="shared" si="36"/>
        <v>265</v>
      </c>
      <c r="J145" s="186">
        <f t="shared" si="36"/>
        <v>121</v>
      </c>
      <c r="K145" s="186">
        <f t="shared" si="36"/>
        <v>1626</v>
      </c>
      <c r="L145" s="186">
        <f t="shared" si="36"/>
        <v>404</v>
      </c>
      <c r="M145" s="186">
        <f t="shared" si="36"/>
        <v>115</v>
      </c>
      <c r="N145" s="186">
        <f t="shared" si="36"/>
        <v>351</v>
      </c>
      <c r="O145" s="186">
        <f t="shared" si="36"/>
        <v>315</v>
      </c>
      <c r="P145" s="186">
        <f t="shared" si="36"/>
        <v>56</v>
      </c>
      <c r="Q145" s="95">
        <f>SUM(D145:P145)</f>
        <v>5085</v>
      </c>
      <c r="R145" s="81"/>
    </row>
    <row r="146" spans="1:18" ht="33.75" customHeight="1" thickBot="1">
      <c r="B146" s="970"/>
      <c r="C146" s="96" t="s">
        <v>291</v>
      </c>
      <c r="D146" s="187">
        <f>D143/(0.5*(D144+D145))</f>
        <v>3.215434083601286E-2</v>
      </c>
      <c r="E146" s="187">
        <f t="shared" ref="E146:P146" si="37">E143/(0.5*(E144+E145))</f>
        <v>3.4104750304506701E-2</v>
      </c>
      <c r="F146" s="187">
        <f t="shared" si="37"/>
        <v>8.8541666666666671E-2</v>
      </c>
      <c r="G146" s="187">
        <f t="shared" si="37"/>
        <v>3.5714285714285712E-2</v>
      </c>
      <c r="H146" s="187">
        <f t="shared" si="37"/>
        <v>3.9583333333333331E-2</v>
      </c>
      <c r="I146" s="187">
        <f t="shared" si="37"/>
        <v>7.1698113207547168E-2</v>
      </c>
      <c r="J146" s="187">
        <f t="shared" si="37"/>
        <v>2.4793388429752067E-2</v>
      </c>
      <c r="K146" s="187">
        <f t="shared" si="37"/>
        <v>6.8265682656826573E-2</v>
      </c>
      <c r="L146" s="187">
        <f t="shared" si="37"/>
        <v>4.702970297029703E-2</v>
      </c>
      <c r="M146" s="187">
        <f t="shared" si="37"/>
        <v>0.33913043478260868</v>
      </c>
      <c r="N146" s="187">
        <f t="shared" si="37"/>
        <v>5.128205128205128E-2</v>
      </c>
      <c r="O146" s="187">
        <f t="shared" si="37"/>
        <v>5.0793650793650794E-2</v>
      </c>
      <c r="P146" s="187">
        <f t="shared" si="37"/>
        <v>0.125</v>
      </c>
      <c r="Q146" s="97" t="s">
        <v>292</v>
      </c>
      <c r="R146" s="98">
        <f>Q143/(0.5*(Q144+Q145))</f>
        <v>6.0373647984267455E-2</v>
      </c>
    </row>
    <row r="147" spans="1:18" ht="33.75" customHeight="1" thickBot="1">
      <c r="B147" s="970"/>
      <c r="C147" s="99" t="s">
        <v>215</v>
      </c>
      <c r="D147" s="188">
        <f>D142/(0.5*(D144+D145))</f>
        <v>9.9678456591639875E-2</v>
      </c>
      <c r="E147" s="188">
        <f t="shared" ref="E147:P147" si="38">E142/(0.5*(E144+E145))</f>
        <v>8.6479902557856272E-2</v>
      </c>
      <c r="F147" s="188">
        <f t="shared" si="38"/>
        <v>0.33333333333333331</v>
      </c>
      <c r="G147" s="188">
        <f t="shared" si="38"/>
        <v>3.5714285714285712E-2</v>
      </c>
      <c r="H147" s="188">
        <f t="shared" si="38"/>
        <v>6.0416666666666667E-2</v>
      </c>
      <c r="I147" s="188">
        <f t="shared" si="38"/>
        <v>9.8113207547169817E-2</v>
      </c>
      <c r="J147" s="188">
        <f t="shared" si="38"/>
        <v>7.43801652892562E-2</v>
      </c>
      <c r="K147" s="188">
        <f t="shared" si="38"/>
        <v>0.12484624846248463</v>
      </c>
      <c r="L147" s="188">
        <f t="shared" si="38"/>
        <v>7.6732673267326731E-2</v>
      </c>
      <c r="M147" s="188">
        <f t="shared" si="38"/>
        <v>0.5043478260869565</v>
      </c>
      <c r="N147" s="188">
        <f t="shared" si="38"/>
        <v>0.14245014245014245</v>
      </c>
      <c r="O147" s="188">
        <f t="shared" si="38"/>
        <v>0.2857142857142857</v>
      </c>
      <c r="P147" s="188">
        <f t="shared" si="38"/>
        <v>0.25</v>
      </c>
      <c r="Q147" s="87" t="s">
        <v>215</v>
      </c>
      <c r="R147" s="98">
        <f>Q142/(0.5*(Q144+Q145))</f>
        <v>0.13038348082595871</v>
      </c>
    </row>
    <row r="148" spans="1:18" ht="29.25" customHeight="1">
      <c r="B148" s="1"/>
      <c r="C148" s="33"/>
    </row>
    <row r="149" spans="1:18" ht="29.25" customHeight="1">
      <c r="B149" s="979" t="s">
        <v>345</v>
      </c>
      <c r="C149" s="979"/>
      <c r="D149" s="226" t="s">
        <v>0</v>
      </c>
      <c r="E149" s="227" t="s">
        <v>1</v>
      </c>
      <c r="F149" s="227" t="s">
        <v>2</v>
      </c>
      <c r="G149" s="227" t="s">
        <v>3</v>
      </c>
      <c r="H149" s="227" t="s">
        <v>1219</v>
      </c>
      <c r="I149" s="227" t="s">
        <v>1217</v>
      </c>
      <c r="J149" s="227" t="s">
        <v>1218</v>
      </c>
      <c r="K149" s="227" t="s">
        <v>8</v>
      </c>
      <c r="L149" s="227" t="s">
        <v>1221</v>
      </c>
      <c r="M149" s="228" t="s">
        <v>9</v>
      </c>
      <c r="N149" s="228" t="s">
        <v>255</v>
      </c>
      <c r="O149" s="228" t="s">
        <v>186</v>
      </c>
      <c r="P149" s="229" t="s">
        <v>126</v>
      </c>
    </row>
    <row r="150" spans="1:18" ht="36.75" customHeight="1">
      <c r="A150" s="978"/>
      <c r="B150" s="967" t="s">
        <v>218</v>
      </c>
      <c r="C150" s="230" t="s">
        <v>161</v>
      </c>
      <c r="D150" s="156">
        <v>2</v>
      </c>
      <c r="E150" s="156">
        <v>9</v>
      </c>
      <c r="F150" s="156">
        <v>0</v>
      </c>
      <c r="G150" s="156">
        <v>1</v>
      </c>
      <c r="H150" s="156">
        <v>2</v>
      </c>
      <c r="I150" s="156">
        <v>0</v>
      </c>
      <c r="J150" s="156">
        <v>3</v>
      </c>
      <c r="K150" s="156">
        <v>2</v>
      </c>
      <c r="L150" s="156">
        <v>8</v>
      </c>
      <c r="M150" s="156">
        <v>1</v>
      </c>
      <c r="N150" s="156">
        <v>3</v>
      </c>
      <c r="O150" s="156">
        <v>0</v>
      </c>
      <c r="P150" s="156">
        <f>SUM(D150:O150)</f>
        <v>31</v>
      </c>
    </row>
    <row r="151" spans="1:18" ht="31" customHeight="1">
      <c r="A151" s="978"/>
      <c r="B151" s="967"/>
      <c r="C151" s="230" t="s">
        <v>162</v>
      </c>
      <c r="D151" s="156">
        <v>4</v>
      </c>
      <c r="E151" s="156">
        <v>18</v>
      </c>
      <c r="F151" s="156">
        <v>0</v>
      </c>
      <c r="G151" s="156">
        <v>3</v>
      </c>
      <c r="H151" s="156">
        <v>14</v>
      </c>
      <c r="I151" s="156">
        <v>1</v>
      </c>
      <c r="J151" s="156">
        <v>37</v>
      </c>
      <c r="K151" s="156">
        <v>9</v>
      </c>
      <c r="L151" s="156">
        <v>3</v>
      </c>
      <c r="M151" s="156">
        <v>5</v>
      </c>
      <c r="N151" s="156">
        <v>3</v>
      </c>
      <c r="O151" s="156">
        <v>0</v>
      </c>
      <c r="P151" s="156">
        <f t="shared" ref="P151:P155" si="39">SUM(D151:O151)</f>
        <v>97</v>
      </c>
    </row>
    <row r="152" spans="1:18" ht="44.5" customHeight="1">
      <c r="A152" s="978"/>
      <c r="B152" s="967" t="s">
        <v>1052</v>
      </c>
      <c r="C152" s="230" t="s">
        <v>161</v>
      </c>
      <c r="D152" s="156">
        <v>2</v>
      </c>
      <c r="E152" s="156">
        <v>9</v>
      </c>
      <c r="F152" s="156">
        <v>0</v>
      </c>
      <c r="G152" s="156">
        <v>1</v>
      </c>
      <c r="H152" s="156">
        <v>2</v>
      </c>
      <c r="I152" s="156">
        <v>0</v>
      </c>
      <c r="J152" s="156">
        <v>3</v>
      </c>
      <c r="K152" s="156">
        <v>2</v>
      </c>
      <c r="L152" s="156">
        <v>3</v>
      </c>
      <c r="M152" s="156">
        <v>1</v>
      </c>
      <c r="N152" s="156">
        <v>3</v>
      </c>
      <c r="O152" s="156">
        <v>0</v>
      </c>
      <c r="P152" s="156">
        <f t="shared" si="39"/>
        <v>26</v>
      </c>
    </row>
    <row r="153" spans="1:18" ht="29.25" customHeight="1">
      <c r="A153" s="978"/>
      <c r="B153" s="967"/>
      <c r="C153" s="230" t="s">
        <v>162</v>
      </c>
      <c r="D153" s="156">
        <v>4</v>
      </c>
      <c r="E153" s="156">
        <v>18</v>
      </c>
      <c r="F153" s="156">
        <v>0</v>
      </c>
      <c r="G153" s="156">
        <v>3</v>
      </c>
      <c r="H153" s="156">
        <v>14</v>
      </c>
      <c r="I153" s="156">
        <v>1</v>
      </c>
      <c r="J153" s="156">
        <v>37</v>
      </c>
      <c r="K153" s="156">
        <v>8</v>
      </c>
      <c r="L153" s="156">
        <v>3</v>
      </c>
      <c r="M153" s="156">
        <v>5</v>
      </c>
      <c r="N153" s="156">
        <v>3</v>
      </c>
      <c r="O153" s="156">
        <v>0</v>
      </c>
      <c r="P153" s="156">
        <f t="shared" si="39"/>
        <v>96</v>
      </c>
    </row>
    <row r="154" spans="1:18" ht="29.25" customHeight="1">
      <c r="A154" s="978"/>
      <c r="B154" s="967" t="s">
        <v>1053</v>
      </c>
      <c r="C154" s="230" t="s">
        <v>161</v>
      </c>
      <c r="D154" s="156">
        <v>2</v>
      </c>
      <c r="E154" s="156">
        <v>9</v>
      </c>
      <c r="F154" s="156">
        <v>0</v>
      </c>
      <c r="G154" s="156">
        <v>1</v>
      </c>
      <c r="H154" s="156">
        <v>1</v>
      </c>
      <c r="I154" s="156">
        <v>0</v>
      </c>
      <c r="J154" s="156">
        <v>3</v>
      </c>
      <c r="K154" s="156">
        <v>2</v>
      </c>
      <c r="L154" s="156">
        <v>3</v>
      </c>
      <c r="M154" s="156">
        <v>1</v>
      </c>
      <c r="N154" s="156">
        <v>2</v>
      </c>
      <c r="O154" s="156">
        <v>0</v>
      </c>
      <c r="P154" s="156">
        <f t="shared" si="39"/>
        <v>24</v>
      </c>
    </row>
    <row r="155" spans="1:18" ht="65.25" customHeight="1">
      <c r="A155" s="978"/>
      <c r="B155" s="967"/>
      <c r="C155" s="230" t="s">
        <v>162</v>
      </c>
      <c r="D155" s="156">
        <v>4</v>
      </c>
      <c r="E155" s="156">
        <v>18</v>
      </c>
      <c r="F155" s="156">
        <v>0</v>
      </c>
      <c r="G155" s="156">
        <v>3</v>
      </c>
      <c r="H155" s="156">
        <v>14</v>
      </c>
      <c r="I155" s="156">
        <v>1</v>
      </c>
      <c r="J155" s="156">
        <v>37</v>
      </c>
      <c r="K155" s="156">
        <v>8</v>
      </c>
      <c r="L155" s="156">
        <v>3</v>
      </c>
      <c r="M155" s="156">
        <v>5</v>
      </c>
      <c r="N155" s="156">
        <v>2</v>
      </c>
      <c r="O155" s="156">
        <v>0</v>
      </c>
      <c r="P155" s="156">
        <f t="shared" si="39"/>
        <v>95</v>
      </c>
    </row>
    <row r="156" spans="1:18" ht="29.15" customHeight="1">
      <c r="A156" s="978"/>
      <c r="B156" s="967" t="s">
        <v>219</v>
      </c>
      <c r="C156" s="230" t="s">
        <v>161</v>
      </c>
      <c r="D156" s="23">
        <f>IFERROR(D152/D150,0)</f>
        <v>1</v>
      </c>
      <c r="E156" s="23">
        <f t="shared" ref="E156:O157" si="40">IFERROR(E152/E150,0)</f>
        <v>1</v>
      </c>
      <c r="F156" s="23">
        <f t="shared" si="40"/>
        <v>0</v>
      </c>
      <c r="G156" s="23">
        <f t="shared" si="40"/>
        <v>1</v>
      </c>
      <c r="H156" s="23">
        <f t="shared" si="40"/>
        <v>1</v>
      </c>
      <c r="I156" s="23">
        <f t="shared" si="40"/>
        <v>0</v>
      </c>
      <c r="J156" s="23">
        <f t="shared" si="40"/>
        <v>1</v>
      </c>
      <c r="K156" s="23">
        <f t="shared" si="40"/>
        <v>1</v>
      </c>
      <c r="L156" s="23">
        <f t="shared" si="40"/>
        <v>0.375</v>
      </c>
      <c r="M156" s="23">
        <f t="shared" si="40"/>
        <v>1</v>
      </c>
      <c r="N156" s="23">
        <f t="shared" si="40"/>
        <v>1</v>
      </c>
      <c r="O156" s="23">
        <f t="shared" si="40"/>
        <v>0</v>
      </c>
      <c r="P156" s="100">
        <f t="shared" ref="P156:P157" si="41">P152/P150</f>
        <v>0.83870967741935487</v>
      </c>
    </row>
    <row r="157" spans="1:18" ht="29.15" customHeight="1">
      <c r="A157" s="978"/>
      <c r="B157" s="967"/>
      <c r="C157" s="230" t="s">
        <v>162</v>
      </c>
      <c r="D157" s="23">
        <f>IFERROR(D153/D151,0)</f>
        <v>1</v>
      </c>
      <c r="E157" s="23">
        <f t="shared" si="40"/>
        <v>1</v>
      </c>
      <c r="F157" s="23">
        <f t="shared" si="40"/>
        <v>0</v>
      </c>
      <c r="G157" s="23">
        <f t="shared" si="40"/>
        <v>1</v>
      </c>
      <c r="H157" s="23">
        <f t="shared" si="40"/>
        <v>1</v>
      </c>
      <c r="I157" s="23">
        <f t="shared" si="40"/>
        <v>1</v>
      </c>
      <c r="J157" s="23">
        <f t="shared" si="40"/>
        <v>1</v>
      </c>
      <c r="K157" s="23">
        <f t="shared" si="40"/>
        <v>0.88888888888888884</v>
      </c>
      <c r="L157" s="23">
        <f t="shared" si="40"/>
        <v>1</v>
      </c>
      <c r="M157" s="23">
        <f t="shared" si="40"/>
        <v>1</v>
      </c>
      <c r="N157" s="23">
        <f t="shared" si="40"/>
        <v>1</v>
      </c>
      <c r="O157" s="23">
        <f t="shared" si="40"/>
        <v>0</v>
      </c>
      <c r="P157" s="100">
        <f t="shared" si="41"/>
        <v>0.98969072164948457</v>
      </c>
    </row>
    <row r="158" spans="1:18" ht="29.15" customHeight="1">
      <c r="A158" s="978"/>
      <c r="B158" s="967" t="s">
        <v>220</v>
      </c>
      <c r="C158" s="230" t="s">
        <v>161</v>
      </c>
      <c r="D158" s="156">
        <v>2</v>
      </c>
      <c r="E158" s="156">
        <v>9</v>
      </c>
      <c r="F158" s="156">
        <v>0</v>
      </c>
      <c r="G158" s="156">
        <v>1</v>
      </c>
      <c r="H158" s="156">
        <v>2</v>
      </c>
      <c r="I158" s="156">
        <v>1</v>
      </c>
      <c r="J158" s="156">
        <v>3</v>
      </c>
      <c r="K158" s="156">
        <v>2</v>
      </c>
      <c r="L158" s="156">
        <v>8</v>
      </c>
      <c r="M158" s="156">
        <v>1</v>
      </c>
      <c r="N158" s="156">
        <v>3</v>
      </c>
      <c r="O158" s="156">
        <v>0</v>
      </c>
      <c r="P158" s="156">
        <f>SUM(D158:O158)</f>
        <v>32</v>
      </c>
    </row>
    <row r="159" spans="1:18" ht="29.15" customHeight="1">
      <c r="A159" s="978"/>
      <c r="B159" s="967"/>
      <c r="C159" s="230" t="s">
        <v>162</v>
      </c>
      <c r="D159" s="156">
        <v>4</v>
      </c>
      <c r="E159" s="156">
        <v>18</v>
      </c>
      <c r="F159" s="156">
        <v>0</v>
      </c>
      <c r="G159" s="156">
        <v>3</v>
      </c>
      <c r="H159" s="156">
        <v>14</v>
      </c>
      <c r="I159" s="156">
        <v>1</v>
      </c>
      <c r="J159" s="156">
        <v>37</v>
      </c>
      <c r="K159" s="156">
        <v>9</v>
      </c>
      <c r="L159" s="156">
        <v>3</v>
      </c>
      <c r="M159" s="156">
        <v>5</v>
      </c>
      <c r="N159" s="156">
        <v>3</v>
      </c>
      <c r="O159" s="156">
        <v>0</v>
      </c>
      <c r="P159" s="156">
        <f t="shared" ref="P159" si="42">SUM(D159:O159)</f>
        <v>97</v>
      </c>
    </row>
    <row r="160" spans="1:18" ht="29.15" customHeight="1">
      <c r="A160" s="16"/>
      <c r="B160" s="1"/>
      <c r="C160" s="33"/>
      <c r="D160" s="189"/>
      <c r="E160" s="189"/>
      <c r="F160" s="189"/>
      <c r="G160" s="189"/>
      <c r="H160" s="189"/>
      <c r="I160" s="189"/>
      <c r="J160" s="189"/>
      <c r="K160" s="189"/>
      <c r="L160" s="189"/>
      <c r="M160" s="189"/>
      <c r="N160" s="189"/>
      <c r="O160" s="189"/>
      <c r="P160" s="189"/>
    </row>
    <row r="161" spans="1:16" ht="29.15" customHeight="1">
      <c r="B161" s="976"/>
      <c r="C161" s="977"/>
      <c r="D161" s="226" t="s">
        <v>0</v>
      </c>
      <c r="E161" s="227" t="s">
        <v>1</v>
      </c>
      <c r="F161" s="227" t="s">
        <v>2</v>
      </c>
      <c r="G161" s="227" t="s">
        <v>3</v>
      </c>
      <c r="H161" s="227" t="s">
        <v>1219</v>
      </c>
      <c r="I161" s="227" t="s">
        <v>1217</v>
      </c>
      <c r="J161" s="227" t="s">
        <v>1218</v>
      </c>
      <c r="K161" s="227" t="s">
        <v>8</v>
      </c>
      <c r="L161" s="227" t="s">
        <v>1221</v>
      </c>
      <c r="M161" s="228" t="s">
        <v>9</v>
      </c>
      <c r="N161" s="228" t="s">
        <v>255</v>
      </c>
      <c r="O161" s="228" t="s">
        <v>186</v>
      </c>
      <c r="P161" s="226" t="s">
        <v>163</v>
      </c>
    </row>
    <row r="162" spans="1:16" ht="32.15" customHeight="1">
      <c r="B162" s="1081" t="s">
        <v>1145</v>
      </c>
      <c r="C162" s="8" t="s">
        <v>1146</v>
      </c>
      <c r="D162" s="1078">
        <v>20</v>
      </c>
      <c r="E162" s="1079">
        <v>72</v>
      </c>
      <c r="F162" s="1079">
        <v>16</v>
      </c>
      <c r="G162" s="157">
        <v>1</v>
      </c>
      <c r="H162" s="1079">
        <v>36</v>
      </c>
      <c r="I162" s="1079">
        <v>11</v>
      </c>
      <c r="J162" s="1079">
        <v>193</v>
      </c>
      <c r="K162" s="1079">
        <v>38</v>
      </c>
      <c r="L162" s="1079">
        <v>48</v>
      </c>
      <c r="M162" s="1079">
        <v>63</v>
      </c>
      <c r="N162" s="1079">
        <v>27</v>
      </c>
      <c r="O162" s="1079">
        <v>29</v>
      </c>
      <c r="P162" s="1079">
        <f>SUM(D162:O162)</f>
        <v>554</v>
      </c>
    </row>
    <row r="163" spans="1:16" ht="29">
      <c r="B163" s="1081" t="s">
        <v>1147</v>
      </c>
      <c r="C163" s="8" t="s">
        <v>1146</v>
      </c>
      <c r="D163" s="1080">
        <v>6</v>
      </c>
      <c r="E163" s="1076">
        <v>9</v>
      </c>
      <c r="F163" s="1076">
        <v>0</v>
      </c>
      <c r="G163" s="154">
        <v>0</v>
      </c>
      <c r="H163" s="1076">
        <v>2</v>
      </c>
      <c r="I163" s="1076">
        <v>1</v>
      </c>
      <c r="J163" s="1076">
        <v>60</v>
      </c>
      <c r="K163" s="1076">
        <v>8</v>
      </c>
      <c r="L163" s="1076">
        <v>2</v>
      </c>
      <c r="M163" s="1076">
        <v>1</v>
      </c>
      <c r="N163" s="1076">
        <v>0</v>
      </c>
      <c r="O163" s="1076">
        <v>0</v>
      </c>
      <c r="P163" s="1076">
        <f>SUM(D163:O163)</f>
        <v>89</v>
      </c>
    </row>
    <row r="164" spans="1:16" ht="29">
      <c r="B164" s="1081" t="s">
        <v>1148</v>
      </c>
      <c r="C164" s="8" t="s">
        <v>1146</v>
      </c>
      <c r="D164" s="153">
        <v>8</v>
      </c>
      <c r="E164" s="154">
        <v>11</v>
      </c>
      <c r="F164" s="154">
        <v>1</v>
      </c>
      <c r="G164" s="154">
        <v>0</v>
      </c>
      <c r="H164" s="1076">
        <v>5</v>
      </c>
      <c r="I164" s="1076">
        <v>1</v>
      </c>
      <c r="J164" s="1076">
        <v>238</v>
      </c>
      <c r="K164" s="1076">
        <v>10</v>
      </c>
      <c r="L164" s="1076">
        <v>4</v>
      </c>
      <c r="M164" s="1076">
        <v>9</v>
      </c>
      <c r="N164" s="1076">
        <v>0</v>
      </c>
      <c r="O164" s="1076">
        <v>1</v>
      </c>
      <c r="P164" s="1076">
        <f>SUM(D164:O164)</f>
        <v>288</v>
      </c>
    </row>
    <row r="165" spans="1:16" ht="42.65" customHeight="1">
      <c r="B165" s="1081" t="s">
        <v>1149</v>
      </c>
      <c r="C165" s="8" t="s">
        <v>1146</v>
      </c>
      <c r="D165" s="153">
        <v>14</v>
      </c>
      <c r="E165" s="154">
        <v>20</v>
      </c>
      <c r="F165" s="154">
        <v>1</v>
      </c>
      <c r="G165" s="154">
        <v>0</v>
      </c>
      <c r="H165" s="1076">
        <v>7</v>
      </c>
      <c r="I165" s="1076">
        <v>2</v>
      </c>
      <c r="J165" s="1076">
        <f>J163+J164</f>
        <v>298</v>
      </c>
      <c r="K165" s="1076">
        <v>18</v>
      </c>
      <c r="L165" s="1076">
        <v>6</v>
      </c>
      <c r="M165" s="1076">
        <v>10</v>
      </c>
      <c r="N165" s="1076">
        <v>0</v>
      </c>
      <c r="O165" s="1076">
        <v>1</v>
      </c>
      <c r="P165" s="1076">
        <f>SUM(D165:O165)</f>
        <v>377</v>
      </c>
    </row>
    <row r="166" spans="1:16" ht="29">
      <c r="B166" s="1081" t="s">
        <v>1150</v>
      </c>
      <c r="C166" s="8" t="s">
        <v>170</v>
      </c>
      <c r="D166" s="190">
        <f>IFERROR((D163)/D162,0)</f>
        <v>0.3</v>
      </c>
      <c r="E166" s="190">
        <f t="shared" ref="E166:P166" si="43">IFERROR((E163)/E162,0)</f>
        <v>0.125</v>
      </c>
      <c r="F166" s="190">
        <f t="shared" si="43"/>
        <v>0</v>
      </c>
      <c r="G166" s="190">
        <f t="shared" si="43"/>
        <v>0</v>
      </c>
      <c r="H166" s="1082">
        <f t="shared" si="43"/>
        <v>5.5555555555555552E-2</v>
      </c>
      <c r="I166" s="1082">
        <f t="shared" si="43"/>
        <v>9.0909090909090912E-2</v>
      </c>
      <c r="J166" s="1083">
        <f>+J163/J15</f>
        <v>0.19480519480519481</v>
      </c>
      <c r="K166" s="1082">
        <f t="shared" si="43"/>
        <v>0.21052631578947367</v>
      </c>
      <c r="L166" s="1082">
        <f t="shared" si="43"/>
        <v>4.1666666666666664E-2</v>
      </c>
      <c r="M166" s="1082">
        <f t="shared" si="43"/>
        <v>1.5873015873015872E-2</v>
      </c>
      <c r="N166" s="1082">
        <f t="shared" si="43"/>
        <v>0</v>
      </c>
      <c r="O166" s="1082">
        <f t="shared" si="43"/>
        <v>0</v>
      </c>
      <c r="P166" s="1082">
        <f t="shared" si="43"/>
        <v>0.16064981949458484</v>
      </c>
    </row>
    <row r="167" spans="1:16">
      <c r="B167" s="1" t="s">
        <v>1151</v>
      </c>
      <c r="C167" s="33" t="s">
        <v>308</v>
      </c>
      <c r="D167" s="101"/>
      <c r="E167" s="101"/>
      <c r="F167" s="101"/>
      <c r="G167" s="101"/>
      <c r="H167" s="101"/>
      <c r="I167" s="101"/>
      <c r="K167" s="101"/>
      <c r="M167" s="102"/>
    </row>
    <row r="168" spans="1:16">
      <c r="B168" s="1"/>
      <c r="C168" s="33"/>
      <c r="D168" s="101"/>
      <c r="E168" s="101"/>
      <c r="F168" s="101"/>
      <c r="G168" s="101"/>
      <c r="H168" s="101"/>
      <c r="I168" s="101"/>
      <c r="K168" s="101"/>
      <c r="M168" s="102"/>
    </row>
    <row r="169" spans="1:16">
      <c r="B169" s="1"/>
      <c r="C169" s="33"/>
      <c r="D169" s="101"/>
      <c r="E169" s="101"/>
      <c r="F169" s="101"/>
      <c r="G169" s="101"/>
      <c r="H169" s="101"/>
      <c r="I169" s="101"/>
      <c r="K169" s="101"/>
      <c r="M169" s="102"/>
    </row>
    <row r="170" spans="1:16" ht="36.75" customHeight="1">
      <c r="A170" s="973"/>
      <c r="B170" s="37" t="s">
        <v>1152</v>
      </c>
      <c r="C170" s="208" t="s">
        <v>0</v>
      </c>
      <c r="D170" s="208" t="s">
        <v>1</v>
      </c>
      <c r="E170" s="208" t="s">
        <v>2</v>
      </c>
      <c r="F170" s="208" t="s">
        <v>3</v>
      </c>
      <c r="G170" s="208" t="s">
        <v>1219</v>
      </c>
      <c r="H170" s="208" t="s">
        <v>1217</v>
      </c>
      <c r="I170" s="208" t="s">
        <v>1218</v>
      </c>
      <c r="J170" s="208" t="s">
        <v>1153</v>
      </c>
      <c r="K170" s="208" t="s">
        <v>1221</v>
      </c>
      <c r="L170" s="231" t="s">
        <v>9</v>
      </c>
      <c r="M170" s="231" t="s">
        <v>186</v>
      </c>
      <c r="N170" s="231" t="s">
        <v>1144</v>
      </c>
    </row>
    <row r="171" spans="1:16" s="191" customFormat="1" ht="14.5" customHeight="1">
      <c r="A171" s="973"/>
      <c r="B171" s="199" t="s">
        <v>1154</v>
      </c>
      <c r="C171" s="194">
        <v>76</v>
      </c>
      <c r="D171" s="195">
        <v>85</v>
      </c>
      <c r="E171" s="195">
        <v>90</v>
      </c>
      <c r="F171" s="195">
        <v>75</v>
      </c>
      <c r="G171" s="195">
        <v>77</v>
      </c>
      <c r="H171" s="195">
        <v>69</v>
      </c>
      <c r="I171" s="195">
        <v>65</v>
      </c>
      <c r="J171" s="195">
        <v>62</v>
      </c>
      <c r="K171" s="195">
        <v>54</v>
      </c>
      <c r="L171" s="196">
        <v>81</v>
      </c>
      <c r="M171" s="196">
        <v>67</v>
      </c>
      <c r="N171" s="196">
        <v>73</v>
      </c>
    </row>
    <row r="172" spans="1:16" ht="14.5" customHeight="1">
      <c r="A172" s="973"/>
      <c r="B172" s="200" t="s">
        <v>1155</v>
      </c>
      <c r="C172" s="197" t="s">
        <v>1156</v>
      </c>
      <c r="D172" s="198" t="s">
        <v>1157</v>
      </c>
      <c r="E172" s="198" t="s">
        <v>1157</v>
      </c>
      <c r="F172" s="198" t="s">
        <v>1156</v>
      </c>
      <c r="G172" s="198" t="s">
        <v>1156</v>
      </c>
      <c r="H172" s="198" t="s">
        <v>1158</v>
      </c>
      <c r="I172" s="198" t="s">
        <v>1158</v>
      </c>
      <c r="J172" s="198" t="s">
        <v>1158</v>
      </c>
      <c r="K172" s="198" t="s">
        <v>1159</v>
      </c>
      <c r="L172" s="198" t="s">
        <v>1156</v>
      </c>
      <c r="M172" s="198" t="s">
        <v>1158</v>
      </c>
      <c r="N172" s="198" t="s">
        <v>1156</v>
      </c>
    </row>
    <row r="173" spans="1:16">
      <c r="B173" s="22" t="s">
        <v>5736</v>
      </c>
    </row>
  </sheetData>
  <mergeCells count="95">
    <mergeCell ref="B37:P37"/>
    <mergeCell ref="A170:A172"/>
    <mergeCell ref="B106:C106"/>
    <mergeCell ref="B161:C161"/>
    <mergeCell ref="A150:A159"/>
    <mergeCell ref="B150:B151"/>
    <mergeCell ref="B152:B153"/>
    <mergeCell ref="B154:B155"/>
    <mergeCell ref="B156:B157"/>
    <mergeCell ref="B158:B159"/>
    <mergeCell ref="B149:C149"/>
    <mergeCell ref="Q100:Q101"/>
    <mergeCell ref="B102:C102"/>
    <mergeCell ref="B103:C103"/>
    <mergeCell ref="B104:C104"/>
    <mergeCell ref="B107:B147"/>
    <mergeCell ref="K100:K101"/>
    <mergeCell ref="L100:L101"/>
    <mergeCell ref="M100:M101"/>
    <mergeCell ref="N100:N101"/>
    <mergeCell ref="O100:O101"/>
    <mergeCell ref="P100:P101"/>
    <mergeCell ref="E100:E101"/>
    <mergeCell ref="F100:F101"/>
    <mergeCell ref="G100:G101"/>
    <mergeCell ref="H100:H101"/>
    <mergeCell ref="I100:I101"/>
    <mergeCell ref="B94:C94"/>
    <mergeCell ref="J100:J101"/>
    <mergeCell ref="B96:C96"/>
    <mergeCell ref="B97:C97"/>
    <mergeCell ref="B98:C98"/>
    <mergeCell ref="B99:C99"/>
    <mergeCell ref="B100:C101"/>
    <mergeCell ref="D100:D101"/>
    <mergeCell ref="B95:C95"/>
    <mergeCell ref="AC50:AD50"/>
    <mergeCell ref="B86:C86"/>
    <mergeCell ref="B87:C87"/>
    <mergeCell ref="B88:C88"/>
    <mergeCell ref="B89:C89"/>
    <mergeCell ref="Q50:R50"/>
    <mergeCell ref="S50:T50"/>
    <mergeCell ref="U50:V50"/>
    <mergeCell ref="W50:X50"/>
    <mergeCell ref="Y50:Z50"/>
    <mergeCell ref="AA50:AB50"/>
    <mergeCell ref="B90:C90"/>
    <mergeCell ref="B91:C91"/>
    <mergeCell ref="B92:C92"/>
    <mergeCell ref="B93:C93"/>
    <mergeCell ref="AA44:AB44"/>
    <mergeCell ref="M44:N44"/>
    <mergeCell ref="B44:B45"/>
    <mergeCell ref="C44:D44"/>
    <mergeCell ref="E44:F44"/>
    <mergeCell ref="G44:H44"/>
    <mergeCell ref="I44:J44"/>
    <mergeCell ref="AC44:AD44"/>
    <mergeCell ref="C48:AD48"/>
    <mergeCell ref="C50:D50"/>
    <mergeCell ref="E50:F50"/>
    <mergeCell ref="G50:H50"/>
    <mergeCell ref="I50:J50"/>
    <mergeCell ref="K50:L50"/>
    <mergeCell ref="M50:N50"/>
    <mergeCell ref="O50:P50"/>
    <mergeCell ref="O44:P44"/>
    <mergeCell ref="Q44:R44"/>
    <mergeCell ref="S44:T44"/>
    <mergeCell ref="U44:V44"/>
    <mergeCell ref="W44:X44"/>
    <mergeCell ref="Y44:Z44"/>
    <mergeCell ref="K44:L44"/>
    <mergeCell ref="A3:AK3"/>
    <mergeCell ref="C5:D5"/>
    <mergeCell ref="C6:D6"/>
    <mergeCell ref="C7:D7"/>
    <mergeCell ref="M12:M13"/>
    <mergeCell ref="G12:G13"/>
    <mergeCell ref="B12:B13"/>
    <mergeCell ref="C12:C13"/>
    <mergeCell ref="D12:D13"/>
    <mergeCell ref="E12:E13"/>
    <mergeCell ref="F12:F13"/>
    <mergeCell ref="H12:H13"/>
    <mergeCell ref="I12:I13"/>
    <mergeCell ref="J12:J13"/>
    <mergeCell ref="K12:K13"/>
    <mergeCell ref="L12:L13"/>
    <mergeCell ref="N12:N13"/>
    <mergeCell ref="O12:O13"/>
    <mergeCell ref="P12:P13"/>
    <mergeCell ref="C8:D8"/>
    <mergeCell ref="C9:D9"/>
  </mergeCells>
  <conditionalFormatting sqref="C38:O38 C42:P42">
    <cfRule type="cellIs" dxfId="0" priority="1" operator="notEqual">
      <formula>#REF!</formula>
    </cfRule>
  </conditionalFormatting>
  <pageMargins left="0.7" right="0.7" top="0.75" bottom="0.75" header="0.3" footer="0.3"/>
  <pageSetup orientation="portrait" horizontalDpi="4294967295" verticalDpi="4294967295" r:id="rId1"/>
  <headerFooter>
    <oddFooter>&amp;L_x000D_&amp;1#&amp;"Aptos"&amp;14&amp;K000000 Información Interna</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ABFBA-8023-4F0F-8AFD-DA044CEE8A76}">
  <dimension ref="A1:AS49"/>
  <sheetViews>
    <sheetView showGridLines="0" topLeftCell="E33" zoomScale="70" zoomScaleNormal="70" workbookViewId="0">
      <selection activeCell="L43" sqref="L43:M45"/>
    </sheetView>
  </sheetViews>
  <sheetFormatPr baseColWidth="10" defaultColWidth="10.81640625" defaultRowHeight="14.5"/>
  <cols>
    <col min="1" max="1" width="22.54296875" style="16" customWidth="1"/>
    <col min="2" max="2" width="42" style="22" customWidth="1"/>
    <col min="3" max="3" width="30.54296875" style="16" customWidth="1"/>
    <col min="4" max="4" width="23.453125" style="16" customWidth="1"/>
    <col min="5" max="5" width="24.81640625" style="21" customWidth="1"/>
    <col min="6" max="6" width="22.81640625" style="21" customWidth="1"/>
    <col min="7" max="7" width="26.1796875" style="16" customWidth="1"/>
    <col min="8" max="8" width="20.453125" style="21" customWidth="1"/>
    <col min="9" max="9" width="17.453125" style="21" customWidth="1"/>
    <col min="10" max="10" width="13.453125" style="16" customWidth="1"/>
    <col min="11" max="11" width="17.81640625" style="16" customWidth="1"/>
    <col min="12" max="12" width="15" style="21" customWidth="1"/>
    <col min="13" max="13" width="21.26953125" style="16" customWidth="1"/>
    <col min="14" max="14" width="17.453125" style="16" customWidth="1"/>
    <col min="15" max="15" width="19" style="16" customWidth="1"/>
    <col min="16" max="16" width="16.453125" style="16" customWidth="1"/>
    <col min="17" max="17" width="22.453125" style="16" customWidth="1"/>
    <col min="18" max="18" width="16.81640625" style="16" customWidth="1"/>
    <col min="19" max="19" width="19.54296875" style="16" customWidth="1"/>
    <col min="20" max="20" width="18.54296875" style="16" customWidth="1"/>
    <col min="21" max="21" width="22.453125" style="16" customWidth="1"/>
    <col min="22" max="22" width="14.54296875" style="16" customWidth="1"/>
    <col min="23" max="23" width="21.26953125" style="16" customWidth="1"/>
    <col min="24" max="24" width="17.54296875" style="16" customWidth="1"/>
    <col min="25" max="25" width="17.81640625" style="16" customWidth="1"/>
    <col min="26" max="26" width="10.81640625" style="16" customWidth="1"/>
    <col min="27" max="27" width="20.7265625" style="16" customWidth="1"/>
    <col min="28" max="28" width="12" style="16" bestFit="1" customWidth="1"/>
    <col min="29" max="29" width="13.1796875" style="16" bestFit="1" customWidth="1"/>
    <col min="30" max="30" width="11" style="16" bestFit="1" customWidth="1"/>
    <col min="31" max="31" width="12.54296875" style="16" bestFit="1" customWidth="1"/>
    <col min="32" max="39" width="11" style="16" bestFit="1" customWidth="1"/>
    <col min="40" max="41" width="10.81640625" style="16"/>
    <col min="42" max="43" width="11.26953125" style="16" bestFit="1" customWidth="1"/>
    <col min="44" max="16384" width="10.81640625" style="16"/>
  </cols>
  <sheetData>
    <row r="1" spans="1:45">
      <c r="A1" s="15"/>
      <c r="B1" s="52"/>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row>
    <row r="2" spans="1:45" ht="23.5">
      <c r="A2" s="982" t="s">
        <v>303</v>
      </c>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4"/>
      <c r="AL2" s="443"/>
      <c r="AM2" s="290"/>
    </row>
    <row r="3" spans="1:45">
      <c r="A3" s="508"/>
      <c r="B3" s="509"/>
      <c r="C3" s="508"/>
      <c r="D3" s="508"/>
      <c r="E3" s="508"/>
      <c r="F3" s="508"/>
      <c r="G3" s="508"/>
      <c r="H3" s="508"/>
      <c r="I3" s="508"/>
      <c r="J3" s="508"/>
      <c r="K3" s="508"/>
      <c r="L3" s="508"/>
      <c r="M3" s="508"/>
      <c r="N3" s="508"/>
      <c r="O3" s="508"/>
      <c r="P3" s="508"/>
      <c r="Q3" s="508"/>
      <c r="R3" s="508"/>
      <c r="S3" s="508"/>
      <c r="T3" s="508"/>
      <c r="U3" s="444"/>
      <c r="V3" s="444"/>
      <c r="W3" s="444"/>
      <c r="X3" s="444"/>
      <c r="Y3" s="444"/>
      <c r="Z3" s="444"/>
      <c r="AA3" s="444"/>
      <c r="AB3" s="444"/>
      <c r="AC3" s="444"/>
      <c r="AD3" s="444"/>
      <c r="AE3" s="444"/>
      <c r="AF3" s="444"/>
      <c r="AG3" s="444"/>
      <c r="AH3" s="444"/>
      <c r="AI3" s="444"/>
      <c r="AJ3" s="444"/>
      <c r="AK3" s="444"/>
      <c r="AL3" s="444"/>
      <c r="AM3" s="290"/>
    </row>
    <row r="4" spans="1:45">
      <c r="A4" s="508"/>
      <c r="B4" s="510" t="s">
        <v>121</v>
      </c>
      <c r="C4" s="985" t="s">
        <v>122</v>
      </c>
      <c r="D4" s="986"/>
      <c r="E4" s="508"/>
      <c r="F4" s="508"/>
      <c r="G4" s="508"/>
      <c r="H4" s="508"/>
      <c r="I4" s="508"/>
      <c r="J4" s="508"/>
      <c r="K4" s="508"/>
      <c r="L4" s="508"/>
      <c r="M4" s="508"/>
      <c r="N4" s="508"/>
      <c r="O4" s="508"/>
      <c r="P4" s="508"/>
      <c r="Q4" s="508"/>
      <c r="R4" s="508"/>
      <c r="S4" s="508"/>
      <c r="T4" s="508"/>
      <c r="U4" s="444"/>
      <c r="V4" s="444"/>
      <c r="W4" s="444"/>
      <c r="X4" s="444"/>
      <c r="Y4" s="444"/>
      <c r="Z4" s="444"/>
      <c r="AA4" s="444"/>
      <c r="AB4" s="444"/>
      <c r="AC4" s="444"/>
      <c r="AD4" s="444"/>
      <c r="AE4" s="444"/>
      <c r="AF4" s="444"/>
      <c r="AG4" s="444"/>
      <c r="AH4" s="444"/>
      <c r="AI4" s="444"/>
      <c r="AJ4" s="444"/>
      <c r="AK4" s="444"/>
      <c r="AL4" s="444"/>
      <c r="AM4" s="290"/>
    </row>
    <row r="5" spans="1:45" ht="45" customHeight="1">
      <c r="A5" s="508"/>
      <c r="B5" s="511" t="s">
        <v>304</v>
      </c>
      <c r="C5" s="980" t="s">
        <v>305</v>
      </c>
      <c r="D5" s="981"/>
      <c r="E5" s="508"/>
      <c r="F5" s="508"/>
      <c r="G5" s="508"/>
      <c r="H5" s="508"/>
      <c r="I5" s="508"/>
      <c r="J5" s="508"/>
      <c r="K5" s="508"/>
      <c r="L5" s="508"/>
      <c r="M5" s="508"/>
      <c r="N5" s="508"/>
      <c r="O5" s="508"/>
      <c r="P5" s="508"/>
      <c r="Q5" s="508"/>
      <c r="R5" s="508"/>
      <c r="S5" s="508"/>
      <c r="T5" s="508"/>
      <c r="U5" s="444"/>
      <c r="V5" s="444"/>
      <c r="W5" s="444"/>
      <c r="X5" s="444"/>
      <c r="Y5" s="444"/>
      <c r="Z5" s="444"/>
      <c r="AA5" s="444"/>
      <c r="AB5" s="444"/>
      <c r="AC5" s="444"/>
      <c r="AD5" s="444"/>
      <c r="AE5" s="444"/>
      <c r="AF5" s="444"/>
      <c r="AG5" s="444"/>
      <c r="AH5" s="444"/>
      <c r="AI5" s="444"/>
      <c r="AJ5" s="444"/>
      <c r="AK5" s="444"/>
      <c r="AL5" s="444"/>
      <c r="AM5" s="290"/>
    </row>
    <row r="6" spans="1:45" ht="60" customHeight="1">
      <c r="A6" s="508"/>
      <c r="B6" s="511" t="s">
        <v>306</v>
      </c>
      <c r="C6" s="980" t="s">
        <v>307</v>
      </c>
      <c r="D6" s="981"/>
      <c r="E6" s="508"/>
      <c r="F6" s="508"/>
      <c r="G6" s="508"/>
      <c r="H6" s="508"/>
      <c r="I6" s="508"/>
      <c r="J6" s="508"/>
      <c r="K6" s="508"/>
      <c r="L6" s="508"/>
      <c r="M6" s="508"/>
      <c r="N6" s="508"/>
      <c r="O6" s="508"/>
      <c r="P6" s="508"/>
      <c r="Q6" s="508"/>
      <c r="R6" s="508"/>
      <c r="S6" s="508"/>
      <c r="T6" s="508"/>
      <c r="U6" s="444"/>
      <c r="V6" s="444"/>
      <c r="W6" s="444"/>
      <c r="X6" s="444"/>
      <c r="Y6" s="444"/>
      <c r="Z6" s="444"/>
      <c r="AA6" s="444"/>
      <c r="AB6" s="444"/>
      <c r="AC6" s="444"/>
      <c r="AD6" s="444"/>
      <c r="AE6" s="444"/>
      <c r="AF6" s="444"/>
      <c r="AG6" s="444"/>
      <c r="AH6" s="444"/>
      <c r="AI6" s="444"/>
      <c r="AJ6" s="444"/>
      <c r="AK6" s="444"/>
      <c r="AL6" s="444"/>
      <c r="AM6" s="290"/>
    </row>
    <row r="7" spans="1:45" ht="30.75" customHeight="1">
      <c r="A7" s="508"/>
      <c r="B7" s="511" t="s">
        <v>123</v>
      </c>
      <c r="C7" s="980" t="s">
        <v>174</v>
      </c>
      <c r="D7" s="981"/>
      <c r="E7" s="508"/>
      <c r="F7" s="508"/>
      <c r="G7" s="508"/>
      <c r="H7" s="508"/>
      <c r="I7" s="508"/>
      <c r="J7" s="508"/>
      <c r="K7" s="508"/>
      <c r="L7" s="508"/>
      <c r="M7" s="508"/>
      <c r="N7" s="508"/>
      <c r="O7" s="508"/>
      <c r="P7" s="508"/>
      <c r="Q7" s="508"/>
      <c r="R7" s="508"/>
      <c r="S7" s="508"/>
      <c r="T7" s="508"/>
      <c r="U7" s="444"/>
      <c r="V7" s="444"/>
      <c r="W7" s="444"/>
      <c r="X7" s="444"/>
      <c r="Y7" s="444"/>
      <c r="Z7" s="444"/>
      <c r="AA7" s="444"/>
      <c r="AB7" s="444"/>
      <c r="AC7" s="444"/>
      <c r="AD7" s="444"/>
      <c r="AE7" s="444"/>
      <c r="AF7" s="444"/>
      <c r="AG7" s="444"/>
      <c r="AH7" s="444"/>
      <c r="AI7" s="444"/>
      <c r="AJ7" s="444"/>
      <c r="AK7" s="444"/>
      <c r="AL7" s="444"/>
      <c r="AM7" s="290"/>
    </row>
    <row r="8" spans="1:45">
      <c r="A8" s="512"/>
      <c r="B8" s="513"/>
      <c r="C8" s="514"/>
      <c r="D8" s="514"/>
      <c r="E8" s="512"/>
      <c r="F8" s="512"/>
      <c r="G8" s="512"/>
      <c r="H8" s="512"/>
      <c r="I8" s="512"/>
      <c r="J8" s="512"/>
      <c r="K8" s="512"/>
      <c r="L8" s="512"/>
      <c r="M8" s="512"/>
      <c r="N8" s="512"/>
      <c r="O8" s="512"/>
      <c r="P8" s="512"/>
      <c r="Q8" s="512"/>
      <c r="R8" s="512"/>
      <c r="S8" s="512"/>
      <c r="T8" s="512"/>
      <c r="U8" s="443"/>
      <c r="V8" s="443"/>
      <c r="W8" s="443"/>
      <c r="X8" s="443"/>
      <c r="Y8" s="443"/>
      <c r="Z8" s="443"/>
      <c r="AA8" s="443"/>
      <c r="AB8" s="443"/>
      <c r="AC8" s="443"/>
      <c r="AD8" s="443"/>
      <c r="AE8" s="443"/>
      <c r="AF8" s="443"/>
      <c r="AG8" s="443"/>
      <c r="AH8" s="443"/>
      <c r="AI8" s="443"/>
      <c r="AJ8" s="443"/>
      <c r="AK8" s="443"/>
      <c r="AL8" s="443"/>
      <c r="AM8" s="290"/>
    </row>
    <row r="9" spans="1:45">
      <c r="A9" s="290"/>
      <c r="B9" s="433"/>
      <c r="C9" s="290"/>
      <c r="D9" s="290"/>
      <c r="E9" s="253"/>
      <c r="F9" s="253"/>
      <c r="G9" s="290"/>
      <c r="H9" s="253"/>
      <c r="I9" s="253"/>
      <c r="J9" s="290"/>
      <c r="K9" s="290"/>
      <c r="L9" s="253"/>
      <c r="M9" s="290"/>
      <c r="N9" s="290"/>
      <c r="O9" s="290"/>
      <c r="P9" s="290"/>
      <c r="Q9" s="290"/>
      <c r="R9" s="290"/>
      <c r="S9" s="290"/>
      <c r="T9" s="290"/>
      <c r="U9" s="290"/>
      <c r="V9" s="290"/>
      <c r="W9" s="290"/>
      <c r="X9" s="290"/>
      <c r="Y9" s="290"/>
      <c r="Z9" s="290"/>
      <c r="AA9" s="290"/>
      <c r="AB9" s="290"/>
      <c r="AC9" s="290"/>
      <c r="AD9" s="290"/>
      <c r="AE9" s="290"/>
      <c r="AF9" s="290"/>
      <c r="AG9" s="290"/>
      <c r="AH9" s="290"/>
      <c r="AI9" s="290"/>
      <c r="AJ9" s="290"/>
      <c r="AK9" s="290"/>
      <c r="AL9" s="290"/>
      <c r="AM9" s="290"/>
    </row>
    <row r="10" spans="1:45" ht="15" customHeight="1" thickBot="1">
      <c r="A10" s="290"/>
      <c r="B10" s="991" t="s">
        <v>1187</v>
      </c>
      <c r="C10" s="991"/>
      <c r="D10" s="989" t="s">
        <v>0</v>
      </c>
      <c r="E10" s="989"/>
      <c r="F10" s="989"/>
      <c r="G10" s="989" t="s">
        <v>160</v>
      </c>
      <c r="H10" s="989"/>
      <c r="I10" s="989"/>
      <c r="J10" s="989" t="s">
        <v>2</v>
      </c>
      <c r="K10" s="989"/>
      <c r="L10" s="989"/>
      <c r="M10" s="989" t="s">
        <v>3</v>
      </c>
      <c r="N10" s="989"/>
      <c r="O10" s="989"/>
      <c r="P10" s="989" t="s">
        <v>1216</v>
      </c>
      <c r="Q10" s="989"/>
      <c r="R10" s="989"/>
      <c r="S10" s="989" t="s">
        <v>1218</v>
      </c>
      <c r="T10" s="989"/>
      <c r="U10" s="989"/>
      <c r="V10" s="989" t="s">
        <v>8</v>
      </c>
      <c r="W10" s="989"/>
      <c r="X10" s="989"/>
      <c r="Y10" s="989" t="s">
        <v>1222</v>
      </c>
      <c r="Z10" s="989"/>
      <c r="AA10" s="989"/>
      <c r="AB10" s="990" t="s">
        <v>1217</v>
      </c>
      <c r="AC10" s="990"/>
      <c r="AD10" s="990"/>
      <c r="AE10" s="989" t="s">
        <v>9</v>
      </c>
      <c r="AF10" s="989"/>
      <c r="AG10" s="989"/>
      <c r="AH10" s="989" t="s">
        <v>255</v>
      </c>
      <c r="AI10" s="989"/>
      <c r="AJ10" s="989"/>
      <c r="AK10" s="989" t="s">
        <v>186</v>
      </c>
      <c r="AL10" s="989"/>
      <c r="AM10" s="989"/>
      <c r="AN10" s="993" t="s">
        <v>1181</v>
      </c>
      <c r="AO10" s="993"/>
      <c r="AP10" s="993"/>
      <c r="AQ10" s="993" t="s">
        <v>163</v>
      </c>
      <c r="AR10" s="993"/>
      <c r="AS10" s="993"/>
    </row>
    <row r="11" spans="1:45">
      <c r="A11" s="290"/>
      <c r="B11" s="992"/>
      <c r="C11" s="992"/>
      <c r="D11" s="448" t="s">
        <v>161</v>
      </c>
      <c r="E11" s="448" t="s">
        <v>162</v>
      </c>
      <c r="F11" s="448" t="s">
        <v>163</v>
      </c>
      <c r="G11" s="448" t="s">
        <v>161</v>
      </c>
      <c r="H11" s="448" t="s">
        <v>162</v>
      </c>
      <c r="I11" s="448" t="s">
        <v>163</v>
      </c>
      <c r="J11" s="448" t="s">
        <v>161</v>
      </c>
      <c r="K11" s="448" t="s">
        <v>162</v>
      </c>
      <c r="L11" s="448" t="s">
        <v>163</v>
      </c>
      <c r="M11" s="448" t="s">
        <v>161</v>
      </c>
      <c r="N11" s="448" t="s">
        <v>162</v>
      </c>
      <c r="O11" s="448" t="s">
        <v>163</v>
      </c>
      <c r="P11" s="448" t="s">
        <v>161</v>
      </c>
      <c r="Q11" s="448" t="s">
        <v>162</v>
      </c>
      <c r="R11" s="448" t="s">
        <v>163</v>
      </c>
      <c r="S11" s="448" t="s">
        <v>161</v>
      </c>
      <c r="T11" s="448" t="s">
        <v>162</v>
      </c>
      <c r="U11" s="448" t="s">
        <v>163</v>
      </c>
      <c r="V11" s="448" t="s">
        <v>161</v>
      </c>
      <c r="W11" s="448" t="s">
        <v>162</v>
      </c>
      <c r="X11" s="448" t="s">
        <v>163</v>
      </c>
      <c r="Y11" s="448" t="s">
        <v>161</v>
      </c>
      <c r="Z11" s="448" t="s">
        <v>162</v>
      </c>
      <c r="AA11" s="449" t="s">
        <v>163</v>
      </c>
      <c r="AB11" s="450" t="s">
        <v>161</v>
      </c>
      <c r="AC11" s="451" t="s">
        <v>162</v>
      </c>
      <c r="AD11" s="452" t="s">
        <v>163</v>
      </c>
      <c r="AE11" s="453" t="s">
        <v>161</v>
      </c>
      <c r="AF11" s="448" t="s">
        <v>162</v>
      </c>
      <c r="AG11" s="448" t="s">
        <v>163</v>
      </c>
      <c r="AH11" s="454" t="s">
        <v>161</v>
      </c>
      <c r="AI11" s="455" t="s">
        <v>162</v>
      </c>
      <c r="AJ11" s="455" t="s">
        <v>163</v>
      </c>
      <c r="AK11" s="454" t="s">
        <v>161</v>
      </c>
      <c r="AL11" s="455" t="s">
        <v>162</v>
      </c>
      <c r="AM11" s="455" t="s">
        <v>163</v>
      </c>
      <c r="AN11" s="42" t="s">
        <v>161</v>
      </c>
      <c r="AO11" s="43" t="s">
        <v>162</v>
      </c>
      <c r="AP11" s="43" t="s">
        <v>163</v>
      </c>
      <c r="AQ11" s="42" t="s">
        <v>161</v>
      </c>
      <c r="AR11" s="43" t="s">
        <v>162</v>
      </c>
      <c r="AS11" s="43" t="s">
        <v>163</v>
      </c>
    </row>
    <row r="12" spans="1:45" ht="15" customHeight="1">
      <c r="A12" s="290"/>
      <c r="B12" s="994" t="s">
        <v>346</v>
      </c>
      <c r="C12" s="995"/>
      <c r="D12" s="456">
        <v>137</v>
      </c>
      <c r="E12" s="456">
        <v>174</v>
      </c>
      <c r="F12" s="456">
        <v>311</v>
      </c>
      <c r="G12" s="456">
        <v>292</v>
      </c>
      <c r="H12" s="456">
        <v>530</v>
      </c>
      <c r="I12" s="456">
        <v>822</v>
      </c>
      <c r="J12" s="456">
        <v>54</v>
      </c>
      <c r="K12" s="456">
        <v>159</v>
      </c>
      <c r="L12" s="456">
        <v>213</v>
      </c>
      <c r="M12" s="456">
        <v>4</v>
      </c>
      <c r="N12" s="456">
        <v>24</v>
      </c>
      <c r="O12" s="456">
        <v>28</v>
      </c>
      <c r="P12" s="456">
        <v>105</v>
      </c>
      <c r="Q12" s="456">
        <v>375</v>
      </c>
      <c r="R12" s="456">
        <v>480</v>
      </c>
      <c r="S12" s="456">
        <v>308</v>
      </c>
      <c r="T12" s="456">
        <v>1318</v>
      </c>
      <c r="U12" s="456">
        <v>1626</v>
      </c>
      <c r="V12" s="456">
        <v>141</v>
      </c>
      <c r="W12" s="456">
        <v>266</v>
      </c>
      <c r="X12" s="456">
        <v>407</v>
      </c>
      <c r="Y12" s="456">
        <v>116</v>
      </c>
      <c r="Z12" s="456">
        <v>202</v>
      </c>
      <c r="AA12" s="456">
        <v>318</v>
      </c>
      <c r="AB12" s="456">
        <v>29</v>
      </c>
      <c r="AC12" s="456">
        <v>92</v>
      </c>
      <c r="AD12" s="456">
        <v>121</v>
      </c>
      <c r="AE12" s="456">
        <v>101</v>
      </c>
      <c r="AF12" s="456">
        <v>250</v>
      </c>
      <c r="AG12" s="456">
        <v>351</v>
      </c>
      <c r="AH12" s="456">
        <v>69</v>
      </c>
      <c r="AI12" s="456">
        <v>71</v>
      </c>
      <c r="AJ12" s="456">
        <v>140</v>
      </c>
      <c r="AK12" s="456">
        <v>100</v>
      </c>
      <c r="AL12" s="456">
        <v>164</v>
      </c>
      <c r="AM12" s="456">
        <v>264</v>
      </c>
      <c r="AN12" s="36">
        <v>27</v>
      </c>
      <c r="AO12" s="36">
        <v>29</v>
      </c>
      <c r="AP12" s="36">
        <v>56</v>
      </c>
      <c r="AQ12" s="21">
        <f t="shared" ref="AQ12:AS13" si="0">D12+G12+J12+M12+P12+S12+V12+Y12+AB12+AE12+AH12+AK12+AN12</f>
        <v>1483</v>
      </c>
      <c r="AR12" s="21">
        <f t="shared" si="0"/>
        <v>3654</v>
      </c>
      <c r="AS12" s="21">
        <f t="shared" si="0"/>
        <v>5137</v>
      </c>
    </row>
    <row r="13" spans="1:45" ht="48" customHeight="1">
      <c r="A13" s="290"/>
      <c r="B13" s="996" t="s">
        <v>1071</v>
      </c>
      <c r="C13" s="996"/>
      <c r="D13" s="458">
        <v>12717.531666666557</v>
      </c>
      <c r="E13" s="458">
        <v>15136.958611111073</v>
      </c>
      <c r="F13" s="458">
        <v>27854.490277778033</v>
      </c>
      <c r="G13" s="458">
        <v>23208.065555555586</v>
      </c>
      <c r="H13" s="458">
        <v>66164.581111111969</v>
      </c>
      <c r="I13" s="458">
        <v>89372.646666667017</v>
      </c>
      <c r="J13" s="458">
        <v>3928.8511111111061</v>
      </c>
      <c r="K13" s="458">
        <v>8483.8105555555285</v>
      </c>
      <c r="L13" s="458">
        <v>12412.661666666669</v>
      </c>
      <c r="M13" s="458">
        <v>665.70499999999981</v>
      </c>
      <c r="N13" s="458">
        <v>4262.8388888888858</v>
      </c>
      <c r="O13" s="458">
        <v>4928.5438888888875</v>
      </c>
      <c r="P13" s="458">
        <v>11806.73388888889</v>
      </c>
      <c r="Q13" s="458">
        <v>55916.465555555624</v>
      </c>
      <c r="R13" s="458">
        <v>67723.199444444239</v>
      </c>
      <c r="S13" s="458">
        <v>11552.330000000011</v>
      </c>
      <c r="T13" s="458">
        <v>110781.57999999959</v>
      </c>
      <c r="U13" s="458">
        <v>122333.91000000002</v>
      </c>
      <c r="V13" s="458">
        <v>7366.7613888888873</v>
      </c>
      <c r="W13" s="458">
        <v>14654.69055555558</v>
      </c>
      <c r="X13" s="458">
        <v>22021.451944444438</v>
      </c>
      <c r="Y13" s="458">
        <v>7492.4038888888799</v>
      </c>
      <c r="Z13" s="458">
        <v>12272.89861111111</v>
      </c>
      <c r="AA13" s="458">
        <v>19765.302500000005</v>
      </c>
      <c r="AB13" s="458">
        <v>1627.6366666666684</v>
      </c>
      <c r="AC13" s="458">
        <v>5401.5961111111055</v>
      </c>
      <c r="AD13" s="458">
        <v>7029.2327777777809</v>
      </c>
      <c r="AE13" s="458">
        <v>6348.5</v>
      </c>
      <c r="AF13" s="458">
        <v>17949.5</v>
      </c>
      <c r="AG13" s="458">
        <v>24298</v>
      </c>
      <c r="AH13" s="458">
        <v>5741.1908333333313</v>
      </c>
      <c r="AI13" s="458">
        <v>5251.774166666657</v>
      </c>
      <c r="AJ13" s="458">
        <v>10992.965000000004</v>
      </c>
      <c r="AK13" s="458">
        <v>9151.728333333318</v>
      </c>
      <c r="AL13" s="458">
        <v>6623.5994444444432</v>
      </c>
      <c r="AM13" s="458">
        <v>15775.327777777773</v>
      </c>
      <c r="AN13" s="192">
        <v>587.06000000000017</v>
      </c>
      <c r="AO13" s="192">
        <v>708.10999999999933</v>
      </c>
      <c r="AP13" s="192">
        <v>1295.1699999999992</v>
      </c>
      <c r="AQ13" s="192">
        <f t="shared" si="0"/>
        <v>102194.49833333323</v>
      </c>
      <c r="AR13" s="192">
        <f t="shared" si="0"/>
        <v>323608.40361111157</v>
      </c>
      <c r="AS13" s="192">
        <f t="shared" si="0"/>
        <v>425802.90194444486</v>
      </c>
    </row>
    <row r="14" spans="1:45" ht="45" customHeight="1">
      <c r="A14" s="290"/>
      <c r="B14" s="987" t="s">
        <v>164</v>
      </c>
      <c r="C14" s="988"/>
      <c r="D14" s="459">
        <f>D13/D12</f>
        <v>92.82869829683618</v>
      </c>
      <c r="E14" s="459">
        <f>E13/E12</f>
        <v>86.994015006385482</v>
      </c>
      <c r="F14" s="459">
        <f t="shared" ref="F14:AP14" si="1">F13/F12</f>
        <v>89.564277420508148</v>
      </c>
      <c r="G14" s="459">
        <f t="shared" si="1"/>
        <v>79.479676560121874</v>
      </c>
      <c r="H14" s="459">
        <f t="shared" si="1"/>
        <v>124.83883228511692</v>
      </c>
      <c r="I14" s="459">
        <f>I13/I12</f>
        <v>108.7258475263589</v>
      </c>
      <c r="J14" s="459">
        <f t="shared" si="1"/>
        <v>72.756502057613076</v>
      </c>
      <c r="K14" s="459">
        <f t="shared" si="1"/>
        <v>53.357299091544206</v>
      </c>
      <c r="L14" s="459">
        <f t="shared" si="1"/>
        <v>58.275406885759011</v>
      </c>
      <c r="M14" s="459">
        <f t="shared" si="1"/>
        <v>166.42624999999995</v>
      </c>
      <c r="N14" s="459">
        <f t="shared" si="1"/>
        <v>177.61828703703691</v>
      </c>
      <c r="O14" s="459">
        <f t="shared" si="1"/>
        <v>176.01942460317454</v>
      </c>
      <c r="P14" s="459">
        <f t="shared" si="1"/>
        <v>112.44508465608466</v>
      </c>
      <c r="Q14" s="459">
        <f t="shared" si="1"/>
        <v>149.11057481481501</v>
      </c>
      <c r="R14" s="459">
        <f t="shared" si="1"/>
        <v>141.08999884259217</v>
      </c>
      <c r="S14" s="459">
        <f t="shared" si="1"/>
        <v>37.50756493506497</v>
      </c>
      <c r="T14" s="459">
        <f t="shared" si="1"/>
        <v>84.052792109256146</v>
      </c>
      <c r="U14" s="459">
        <f t="shared" si="1"/>
        <v>75.236107011070118</v>
      </c>
      <c r="V14" s="459">
        <f t="shared" si="1"/>
        <v>52.246534672970832</v>
      </c>
      <c r="W14" s="459">
        <f t="shared" si="1"/>
        <v>55.092821637426994</v>
      </c>
      <c r="X14" s="459">
        <f t="shared" si="1"/>
        <v>54.106761534261516</v>
      </c>
      <c r="Y14" s="459">
        <f t="shared" si="1"/>
        <v>64.589688697317925</v>
      </c>
      <c r="Z14" s="459">
        <f t="shared" si="1"/>
        <v>60.756923817381733</v>
      </c>
      <c r="AA14" s="459">
        <f t="shared" si="1"/>
        <v>62.155039308176114</v>
      </c>
      <c r="AB14" s="459">
        <f t="shared" si="1"/>
        <v>56.125402298850631</v>
      </c>
      <c r="AC14" s="459">
        <f t="shared" si="1"/>
        <v>58.713001207729405</v>
      </c>
      <c r="AD14" s="459">
        <f t="shared" si="1"/>
        <v>58.092832874196539</v>
      </c>
      <c r="AE14" s="459">
        <f t="shared" si="1"/>
        <v>62.856435643564353</v>
      </c>
      <c r="AF14" s="459">
        <f t="shared" si="1"/>
        <v>71.798000000000002</v>
      </c>
      <c r="AG14" s="459">
        <f t="shared" si="1"/>
        <v>69.225071225071218</v>
      </c>
      <c r="AH14" s="459">
        <f t="shared" si="1"/>
        <v>83.205664251207693</v>
      </c>
      <c r="AI14" s="459">
        <f t="shared" si="1"/>
        <v>73.968650234741645</v>
      </c>
      <c r="AJ14" s="459">
        <f t="shared" si="1"/>
        <v>78.521178571428592</v>
      </c>
      <c r="AK14" s="459">
        <f t="shared" si="1"/>
        <v>91.517283333333182</v>
      </c>
      <c r="AL14" s="459">
        <f t="shared" si="1"/>
        <v>40.387801490514896</v>
      </c>
      <c r="AM14" s="459">
        <f t="shared" si="1"/>
        <v>59.755029461279442</v>
      </c>
      <c r="AN14" s="38">
        <f t="shared" si="1"/>
        <v>21.74296296296297</v>
      </c>
      <c r="AO14" s="38">
        <f t="shared" si="1"/>
        <v>24.41758620689653</v>
      </c>
      <c r="AP14" s="38">
        <f t="shared" si="1"/>
        <v>23.128035714285698</v>
      </c>
      <c r="AQ14" s="38">
        <f>AQ13/AQ12</f>
        <v>68.910652955720323</v>
      </c>
      <c r="AR14" s="38">
        <f>AR13/AR12</f>
        <v>88.562781502767265</v>
      </c>
      <c r="AS14" s="38">
        <f>AS13/AS12</f>
        <v>82.889410540090495</v>
      </c>
    </row>
    <row r="15" spans="1:45" ht="97.5" customHeight="1">
      <c r="A15" s="290"/>
      <c r="B15" s="996" t="s">
        <v>165</v>
      </c>
      <c r="C15" s="460" t="s">
        <v>1072</v>
      </c>
      <c r="D15" s="461">
        <v>13</v>
      </c>
      <c r="E15" s="461">
        <v>19</v>
      </c>
      <c r="F15" s="461">
        <v>32</v>
      </c>
      <c r="G15" s="461">
        <v>12</v>
      </c>
      <c r="H15" s="461">
        <v>15</v>
      </c>
      <c r="I15" s="461">
        <v>27</v>
      </c>
      <c r="J15" s="461">
        <v>6</v>
      </c>
      <c r="K15" s="461">
        <v>9</v>
      </c>
      <c r="L15" s="461">
        <v>15</v>
      </c>
      <c r="M15" s="461">
        <v>1</v>
      </c>
      <c r="N15" s="461">
        <v>1</v>
      </c>
      <c r="O15" s="461">
        <v>2</v>
      </c>
      <c r="P15" s="461">
        <v>12</v>
      </c>
      <c r="Q15" s="461">
        <v>17</v>
      </c>
      <c r="R15" s="461">
        <v>29</v>
      </c>
      <c r="S15" s="461">
        <v>11</v>
      </c>
      <c r="T15" s="461">
        <v>41</v>
      </c>
      <c r="U15" s="461">
        <v>52</v>
      </c>
      <c r="V15" s="461">
        <v>10</v>
      </c>
      <c r="W15" s="461">
        <v>10</v>
      </c>
      <c r="X15" s="461">
        <v>20</v>
      </c>
      <c r="Y15" s="461">
        <v>10</v>
      </c>
      <c r="Z15" s="461">
        <v>27</v>
      </c>
      <c r="AA15" s="461">
        <v>37</v>
      </c>
      <c r="AB15" s="461">
        <v>3</v>
      </c>
      <c r="AC15" s="461">
        <v>13</v>
      </c>
      <c r="AD15" s="461">
        <v>16</v>
      </c>
      <c r="AE15" s="461">
        <v>7</v>
      </c>
      <c r="AF15" s="461">
        <v>22</v>
      </c>
      <c r="AG15" s="461">
        <v>29</v>
      </c>
      <c r="AH15" s="461">
        <v>3</v>
      </c>
      <c r="AI15" s="461">
        <v>4</v>
      </c>
      <c r="AJ15" s="461">
        <v>7</v>
      </c>
      <c r="AK15" s="461">
        <v>8</v>
      </c>
      <c r="AL15" s="461">
        <v>3</v>
      </c>
      <c r="AM15" s="461">
        <v>11</v>
      </c>
      <c r="AN15" s="39">
        <v>3</v>
      </c>
      <c r="AO15" s="39">
        <v>2</v>
      </c>
      <c r="AP15" s="39">
        <v>5</v>
      </c>
      <c r="AQ15" s="192">
        <f t="shared" ref="AQ15:AS16" si="2">D15+G15+J15+M15+P15+S15+V15+Y15+AB15+AE15+AH15+AK15+AN15</f>
        <v>99</v>
      </c>
      <c r="AR15" s="192">
        <f t="shared" si="2"/>
        <v>183</v>
      </c>
      <c r="AS15" s="192">
        <f t="shared" si="2"/>
        <v>282</v>
      </c>
    </row>
    <row r="16" spans="1:45" ht="97.5" customHeight="1">
      <c r="A16" s="290"/>
      <c r="B16" s="996"/>
      <c r="C16" s="460" t="s">
        <v>1073</v>
      </c>
      <c r="D16" s="461">
        <v>2149.0499999999979</v>
      </c>
      <c r="E16" s="461">
        <v>1034.5275000000013</v>
      </c>
      <c r="F16" s="461">
        <v>3183.5774999999958</v>
      </c>
      <c r="G16" s="461">
        <v>1413.4700000000014</v>
      </c>
      <c r="H16" s="461">
        <v>2349.2077777777763</v>
      </c>
      <c r="I16" s="461">
        <v>3762.6777777777716</v>
      </c>
      <c r="J16" s="461">
        <v>1307.0183333333343</v>
      </c>
      <c r="K16" s="461">
        <v>2374.6430555555535</v>
      </c>
      <c r="L16" s="461">
        <v>3681.6613888888864</v>
      </c>
      <c r="M16" s="461">
        <v>374.87999999999982</v>
      </c>
      <c r="N16" s="461">
        <v>59.363611111111098</v>
      </c>
      <c r="O16" s="461">
        <v>434.24361111111091</v>
      </c>
      <c r="P16" s="461">
        <v>1942.8330555555563</v>
      </c>
      <c r="Q16" s="461">
        <v>2216.6238888888902</v>
      </c>
      <c r="R16" s="461">
        <v>4159.456944444446</v>
      </c>
      <c r="S16" s="461">
        <v>447.90000000000003</v>
      </c>
      <c r="T16" s="461">
        <v>2358.3899999999981</v>
      </c>
      <c r="U16" s="461">
        <v>2806.2899999999995</v>
      </c>
      <c r="V16" s="461">
        <v>891.18972222222226</v>
      </c>
      <c r="W16" s="461">
        <v>693.51277777777784</v>
      </c>
      <c r="X16" s="461">
        <v>1584.7025000000006</v>
      </c>
      <c r="Y16" s="461">
        <v>1174.6600000000017</v>
      </c>
      <c r="Z16" s="461">
        <v>985.50250000000085</v>
      </c>
      <c r="AA16" s="461">
        <v>2160.162500000004</v>
      </c>
      <c r="AB16" s="461">
        <v>91.903888888888901</v>
      </c>
      <c r="AC16" s="461">
        <v>1552.3508333333341</v>
      </c>
      <c r="AD16" s="461">
        <v>1644.2547222222217</v>
      </c>
      <c r="AE16" s="461">
        <v>339</v>
      </c>
      <c r="AF16" s="461">
        <v>855.25</v>
      </c>
      <c r="AG16" s="461">
        <v>1194.25</v>
      </c>
      <c r="AH16" s="461">
        <v>118.47000000000003</v>
      </c>
      <c r="AI16" s="461">
        <v>458.51000000000016</v>
      </c>
      <c r="AJ16" s="461">
        <v>576.98000000000036</v>
      </c>
      <c r="AK16" s="461">
        <v>673.52055555555546</v>
      </c>
      <c r="AL16" s="461">
        <v>168.29</v>
      </c>
      <c r="AM16" s="461">
        <v>841.81055555555577</v>
      </c>
      <c r="AN16" s="39">
        <v>27.979999999999997</v>
      </c>
      <c r="AO16" s="39">
        <v>38.39</v>
      </c>
      <c r="AP16" s="39">
        <v>66.369999999999976</v>
      </c>
      <c r="AQ16" s="192">
        <f t="shared" si="2"/>
        <v>10951.875555555554</v>
      </c>
      <c r="AR16" s="192">
        <f t="shared" si="2"/>
        <v>15144.561944444444</v>
      </c>
      <c r="AS16" s="193">
        <f t="shared" si="2"/>
        <v>26096.437499999989</v>
      </c>
    </row>
    <row r="17" spans="1:45" ht="97.5" customHeight="1">
      <c r="A17" s="290"/>
      <c r="B17" s="996"/>
      <c r="C17" s="460" t="s">
        <v>1074</v>
      </c>
      <c r="D17" s="462">
        <f t="shared" ref="D17:AS17" si="3">D16/D15</f>
        <v>165.31153846153831</v>
      </c>
      <c r="E17" s="462">
        <f t="shared" si="3"/>
        <v>54.448815789473748</v>
      </c>
      <c r="F17" s="462">
        <f t="shared" si="3"/>
        <v>99.486796874999868</v>
      </c>
      <c r="G17" s="462">
        <f t="shared" si="3"/>
        <v>117.78916666666679</v>
      </c>
      <c r="H17" s="462">
        <f t="shared" si="3"/>
        <v>156.61385185185176</v>
      </c>
      <c r="I17" s="462">
        <f t="shared" si="3"/>
        <v>139.35843621399155</v>
      </c>
      <c r="J17" s="462">
        <f t="shared" si="3"/>
        <v>217.83638888888905</v>
      </c>
      <c r="K17" s="462">
        <f t="shared" si="3"/>
        <v>263.84922839506152</v>
      </c>
      <c r="L17" s="462">
        <f t="shared" si="3"/>
        <v>245.44409259259243</v>
      </c>
      <c r="M17" s="462">
        <f t="shared" si="3"/>
        <v>374.87999999999982</v>
      </c>
      <c r="N17" s="462">
        <f t="shared" si="3"/>
        <v>59.363611111111098</v>
      </c>
      <c r="O17" s="462">
        <f t="shared" si="3"/>
        <v>217.12180555555545</v>
      </c>
      <c r="P17" s="462">
        <f t="shared" si="3"/>
        <v>161.9027546296297</v>
      </c>
      <c r="Q17" s="462">
        <f t="shared" si="3"/>
        <v>130.38964052287588</v>
      </c>
      <c r="R17" s="462">
        <f t="shared" si="3"/>
        <v>143.42954980842916</v>
      </c>
      <c r="S17" s="462">
        <f t="shared" si="3"/>
        <v>40.718181818181819</v>
      </c>
      <c r="T17" s="462">
        <f t="shared" si="3"/>
        <v>57.521707317073123</v>
      </c>
      <c r="U17" s="462">
        <f t="shared" si="3"/>
        <v>53.967115384615376</v>
      </c>
      <c r="V17" s="462">
        <f t="shared" si="3"/>
        <v>89.118972222222226</v>
      </c>
      <c r="W17" s="462">
        <f t="shared" si="3"/>
        <v>69.351277777777781</v>
      </c>
      <c r="X17" s="462">
        <f t="shared" si="3"/>
        <v>79.235125000000025</v>
      </c>
      <c r="Y17" s="462">
        <f t="shared" si="3"/>
        <v>117.46600000000016</v>
      </c>
      <c r="Z17" s="462">
        <f t="shared" si="3"/>
        <v>36.500092592592623</v>
      </c>
      <c r="AA17" s="462">
        <f t="shared" si="3"/>
        <v>58.382770270270377</v>
      </c>
      <c r="AB17" s="462">
        <f t="shared" si="3"/>
        <v>30.634629629629632</v>
      </c>
      <c r="AC17" s="462">
        <f t="shared" si="3"/>
        <v>119.41160256410262</v>
      </c>
      <c r="AD17" s="462">
        <f t="shared" si="3"/>
        <v>102.76592013888886</v>
      </c>
      <c r="AE17" s="462">
        <f t="shared" si="3"/>
        <v>48.428571428571431</v>
      </c>
      <c r="AF17" s="462">
        <f t="shared" si="3"/>
        <v>38.875</v>
      </c>
      <c r="AG17" s="462">
        <f t="shared" si="3"/>
        <v>41.181034482758619</v>
      </c>
      <c r="AH17" s="462">
        <f t="shared" si="3"/>
        <v>39.490000000000009</v>
      </c>
      <c r="AI17" s="462">
        <f t="shared" si="3"/>
        <v>114.62750000000004</v>
      </c>
      <c r="AJ17" s="462">
        <f t="shared" si="3"/>
        <v>82.425714285714335</v>
      </c>
      <c r="AK17" s="462">
        <f t="shared" si="3"/>
        <v>84.190069444444433</v>
      </c>
      <c r="AL17" s="462">
        <f t="shared" si="3"/>
        <v>56.096666666666664</v>
      </c>
      <c r="AM17" s="462">
        <f t="shared" si="3"/>
        <v>76.528232323232345</v>
      </c>
      <c r="AN17" s="41">
        <f t="shared" si="3"/>
        <v>9.3266666666666662</v>
      </c>
      <c r="AO17" s="41">
        <f t="shared" si="3"/>
        <v>19.195</v>
      </c>
      <c r="AP17" s="41">
        <f t="shared" si="3"/>
        <v>13.273999999999996</v>
      </c>
      <c r="AQ17" s="41">
        <f t="shared" si="3"/>
        <v>110.62500561167226</v>
      </c>
      <c r="AR17" s="41">
        <f t="shared" si="3"/>
        <v>82.757169095324826</v>
      </c>
      <c r="AS17" s="41">
        <f t="shared" si="3"/>
        <v>92.540558510638263</v>
      </c>
    </row>
    <row r="18" spans="1:45" ht="97.5" customHeight="1">
      <c r="A18" s="290"/>
      <c r="B18" s="996"/>
      <c r="C18" s="460" t="s">
        <v>1075</v>
      </c>
      <c r="D18" s="463">
        <v>75</v>
      </c>
      <c r="E18" s="463">
        <v>106</v>
      </c>
      <c r="F18" s="463">
        <v>181</v>
      </c>
      <c r="G18" s="463">
        <v>41</v>
      </c>
      <c r="H18" s="463">
        <v>98</v>
      </c>
      <c r="I18" s="463">
        <v>139</v>
      </c>
      <c r="J18" s="463">
        <v>7</v>
      </c>
      <c r="K18" s="463">
        <v>18</v>
      </c>
      <c r="L18" s="463">
        <v>25</v>
      </c>
      <c r="M18" s="463">
        <v>2</v>
      </c>
      <c r="N18" s="463">
        <v>12</v>
      </c>
      <c r="O18" s="463">
        <v>14</v>
      </c>
      <c r="P18" s="463">
        <v>41</v>
      </c>
      <c r="Q18" s="463">
        <v>113</v>
      </c>
      <c r="R18" s="463">
        <v>154</v>
      </c>
      <c r="S18" s="463">
        <v>94</v>
      </c>
      <c r="T18" s="463">
        <v>367</v>
      </c>
      <c r="U18" s="463">
        <v>461</v>
      </c>
      <c r="V18" s="463">
        <v>29</v>
      </c>
      <c r="W18" s="463">
        <v>70</v>
      </c>
      <c r="X18" s="463">
        <v>99</v>
      </c>
      <c r="Y18" s="463">
        <v>37</v>
      </c>
      <c r="Z18" s="463">
        <v>65</v>
      </c>
      <c r="AA18" s="463">
        <v>102</v>
      </c>
      <c r="AB18" s="463">
        <v>11</v>
      </c>
      <c r="AC18" s="463">
        <v>51</v>
      </c>
      <c r="AD18" s="463">
        <v>62</v>
      </c>
      <c r="AE18" s="463">
        <v>54</v>
      </c>
      <c r="AF18" s="463">
        <v>131</v>
      </c>
      <c r="AG18" s="463">
        <v>185</v>
      </c>
      <c r="AH18" s="463">
        <v>14</v>
      </c>
      <c r="AI18" s="463">
        <v>14</v>
      </c>
      <c r="AJ18" s="463">
        <v>28</v>
      </c>
      <c r="AK18" s="463">
        <v>12</v>
      </c>
      <c r="AL18" s="463">
        <v>10</v>
      </c>
      <c r="AM18" s="463">
        <v>22</v>
      </c>
      <c r="AN18" s="103">
        <v>2</v>
      </c>
      <c r="AO18" s="103">
        <v>2</v>
      </c>
      <c r="AP18" s="103">
        <v>4</v>
      </c>
      <c r="AQ18" s="192">
        <f t="shared" ref="AQ18:AS19" si="4">D18+G18+J18+M18+P18+S18+V18+Y18+AB18+AE18+AH18+AK18+AN18</f>
        <v>419</v>
      </c>
      <c r="AR18" s="192">
        <f t="shared" si="4"/>
        <v>1057</v>
      </c>
      <c r="AS18" s="192">
        <f t="shared" si="4"/>
        <v>1476</v>
      </c>
    </row>
    <row r="19" spans="1:45" ht="72.75" customHeight="1">
      <c r="A19" s="290"/>
      <c r="B19" s="996"/>
      <c r="C19" s="460" t="s">
        <v>1076</v>
      </c>
      <c r="D19" s="464">
        <v>7346.6158333333478</v>
      </c>
      <c r="E19" s="464">
        <v>9981.6724999999824</v>
      </c>
      <c r="F19" s="464">
        <v>17328.288333333428</v>
      </c>
      <c r="G19" s="464">
        <v>4261.9749999999931</v>
      </c>
      <c r="H19" s="464">
        <v>11482.687499999965</v>
      </c>
      <c r="I19" s="464">
        <v>15744.662499999964</v>
      </c>
      <c r="J19" s="464">
        <v>186.91000000000005</v>
      </c>
      <c r="K19" s="464">
        <v>926.03583333333552</v>
      </c>
      <c r="L19" s="464">
        <v>1112.9458333333364</v>
      </c>
      <c r="M19" s="464">
        <v>213.89499999999995</v>
      </c>
      <c r="N19" s="464">
        <v>2305.1124999999997</v>
      </c>
      <c r="O19" s="464">
        <v>2519.0075000000011</v>
      </c>
      <c r="P19" s="464">
        <v>4211.0505555555555</v>
      </c>
      <c r="Q19" s="464">
        <v>13759.324444444421</v>
      </c>
      <c r="R19" s="464">
        <v>17970.374999999982</v>
      </c>
      <c r="S19" s="464">
        <v>4368.6299999999992</v>
      </c>
      <c r="T19" s="464">
        <v>17151.510000000031</v>
      </c>
      <c r="U19" s="464">
        <v>21520.140000000083</v>
      </c>
      <c r="V19" s="464">
        <v>1495.6975000000007</v>
      </c>
      <c r="W19" s="464">
        <v>4160.8963888888875</v>
      </c>
      <c r="X19" s="464">
        <v>5656.5938888888895</v>
      </c>
      <c r="Y19" s="464">
        <v>2966.2069444444428</v>
      </c>
      <c r="Z19" s="464">
        <v>5274.5516666666535</v>
      </c>
      <c r="AA19" s="464">
        <v>8240.758611111105</v>
      </c>
      <c r="AB19" s="464">
        <v>506.45722222222298</v>
      </c>
      <c r="AC19" s="464">
        <v>2558.3738888888888</v>
      </c>
      <c r="AD19" s="464">
        <v>3064.8311111111102</v>
      </c>
      <c r="AE19" s="464">
        <v>2992.75</v>
      </c>
      <c r="AF19" s="464">
        <v>9172.75</v>
      </c>
      <c r="AG19" s="464">
        <v>12165.5</v>
      </c>
      <c r="AH19" s="464">
        <v>1016.4455555555554</v>
      </c>
      <c r="AI19" s="464">
        <v>1432.4494444444454</v>
      </c>
      <c r="AJ19" s="464">
        <v>2448.8950000000023</v>
      </c>
      <c r="AK19" s="464">
        <v>3387.8577777777741</v>
      </c>
      <c r="AL19" s="464">
        <v>790.77749999999992</v>
      </c>
      <c r="AM19" s="464">
        <v>4178.6352777777729</v>
      </c>
      <c r="AN19" s="40">
        <v>70.559999999999974</v>
      </c>
      <c r="AO19" s="40">
        <v>48.55</v>
      </c>
      <c r="AP19" s="40">
        <v>119.11</v>
      </c>
      <c r="AQ19" s="192">
        <f t="shared" si="4"/>
        <v>33025.051388888889</v>
      </c>
      <c r="AR19" s="192">
        <f t="shared" si="4"/>
        <v>79044.691666666607</v>
      </c>
      <c r="AS19" s="193">
        <f t="shared" si="4"/>
        <v>112069.74305555569</v>
      </c>
    </row>
    <row r="20" spans="1:45" ht="72.75" customHeight="1">
      <c r="A20" s="290"/>
      <c r="B20" s="996"/>
      <c r="C20" s="460" t="s">
        <v>1077</v>
      </c>
      <c r="D20" s="462">
        <f t="shared" ref="D20:AS20" si="5">D19/D18</f>
        <v>97.954877777777966</v>
      </c>
      <c r="E20" s="462">
        <f t="shared" si="5"/>
        <v>94.166721698113037</v>
      </c>
      <c r="F20" s="462">
        <f t="shared" si="5"/>
        <v>95.736399631676406</v>
      </c>
      <c r="G20" s="462">
        <f t="shared" si="5"/>
        <v>103.95060975609739</v>
      </c>
      <c r="H20" s="462">
        <f t="shared" si="5"/>
        <v>117.17028061224454</v>
      </c>
      <c r="I20" s="462">
        <f t="shared" si="5"/>
        <v>113.27095323740981</v>
      </c>
      <c r="J20" s="462">
        <f t="shared" si="5"/>
        <v>26.701428571428579</v>
      </c>
      <c r="K20" s="462">
        <f t="shared" si="5"/>
        <v>51.446435185185308</v>
      </c>
      <c r="L20" s="462">
        <f t="shared" si="5"/>
        <v>44.517833333333456</v>
      </c>
      <c r="M20" s="462">
        <f t="shared" si="5"/>
        <v>106.94749999999998</v>
      </c>
      <c r="N20" s="462">
        <f t="shared" si="5"/>
        <v>192.09270833333332</v>
      </c>
      <c r="O20" s="462">
        <f t="shared" si="5"/>
        <v>179.92910714285722</v>
      </c>
      <c r="P20" s="462">
        <f t="shared" si="5"/>
        <v>102.70855013550135</v>
      </c>
      <c r="Q20" s="462">
        <f t="shared" si="5"/>
        <v>121.76393313667629</v>
      </c>
      <c r="R20" s="462">
        <f t="shared" si="5"/>
        <v>116.69074675324663</v>
      </c>
      <c r="S20" s="462">
        <f t="shared" si="5"/>
        <v>46.474787234042545</v>
      </c>
      <c r="T20" s="462">
        <f t="shared" si="5"/>
        <v>46.734359673024606</v>
      </c>
      <c r="U20" s="462">
        <f t="shared" si="5"/>
        <v>46.681431670282173</v>
      </c>
      <c r="V20" s="462">
        <f t="shared" si="5"/>
        <v>51.575775862068987</v>
      </c>
      <c r="W20" s="462">
        <f t="shared" si="5"/>
        <v>59.441376984126961</v>
      </c>
      <c r="X20" s="462">
        <f t="shared" si="5"/>
        <v>57.137312008978682</v>
      </c>
      <c r="Y20" s="462">
        <f t="shared" si="5"/>
        <v>80.167755255255216</v>
      </c>
      <c r="Z20" s="462">
        <f t="shared" si="5"/>
        <v>81.146948717948518</v>
      </c>
      <c r="AA20" s="462">
        <f t="shared" si="5"/>
        <v>80.791751089324563</v>
      </c>
      <c r="AB20" s="462">
        <f t="shared" si="5"/>
        <v>46.041565656565723</v>
      </c>
      <c r="AC20" s="462">
        <f t="shared" si="5"/>
        <v>50.164193899782134</v>
      </c>
      <c r="AD20" s="462">
        <f t="shared" si="5"/>
        <v>49.43275985663081</v>
      </c>
      <c r="AE20" s="462">
        <f t="shared" si="5"/>
        <v>55.421296296296298</v>
      </c>
      <c r="AF20" s="462">
        <f t="shared" si="5"/>
        <v>70.020992366412216</v>
      </c>
      <c r="AG20" s="462">
        <f t="shared" si="5"/>
        <v>65.759459459459464</v>
      </c>
      <c r="AH20" s="462">
        <f t="shared" si="5"/>
        <v>72.603253968253952</v>
      </c>
      <c r="AI20" s="462">
        <f t="shared" si="5"/>
        <v>102.31781746031753</v>
      </c>
      <c r="AJ20" s="462">
        <f t="shared" si="5"/>
        <v>87.460535714285797</v>
      </c>
      <c r="AK20" s="462">
        <f t="shared" si="5"/>
        <v>282.32148148148116</v>
      </c>
      <c r="AL20" s="462">
        <f t="shared" si="5"/>
        <v>79.077749999999995</v>
      </c>
      <c r="AM20" s="462">
        <f t="shared" si="5"/>
        <v>189.93796717171696</v>
      </c>
      <c r="AN20" s="41">
        <f t="shared" si="5"/>
        <v>35.279999999999987</v>
      </c>
      <c r="AO20" s="41">
        <f t="shared" si="5"/>
        <v>24.274999999999999</v>
      </c>
      <c r="AP20" s="41">
        <f t="shared" si="5"/>
        <v>29.7775</v>
      </c>
      <c r="AQ20" s="41">
        <f t="shared" si="5"/>
        <v>78.818738398302841</v>
      </c>
      <c r="AR20" s="41">
        <f t="shared" si="5"/>
        <v>74.782111321349674</v>
      </c>
      <c r="AS20" s="41">
        <f t="shared" si="5"/>
        <v>75.92801020024099</v>
      </c>
    </row>
    <row r="21" spans="1:45" ht="72.75" customHeight="1">
      <c r="A21" s="290"/>
      <c r="B21" s="996"/>
      <c r="C21" s="460" t="s">
        <v>1078</v>
      </c>
      <c r="D21" s="464">
        <v>49</v>
      </c>
      <c r="E21" s="464">
        <v>49</v>
      </c>
      <c r="F21" s="464">
        <v>98</v>
      </c>
      <c r="G21" s="464">
        <v>239</v>
      </c>
      <c r="H21" s="464">
        <v>417</v>
      </c>
      <c r="I21" s="464">
        <v>656</v>
      </c>
      <c r="J21" s="464">
        <v>41</v>
      </c>
      <c r="K21" s="464">
        <v>132</v>
      </c>
      <c r="L21" s="464">
        <v>173</v>
      </c>
      <c r="M21" s="464">
        <v>1</v>
      </c>
      <c r="N21" s="464">
        <v>11</v>
      </c>
      <c r="O21" s="464">
        <v>12</v>
      </c>
      <c r="P21" s="464">
        <v>52</v>
      </c>
      <c r="Q21" s="464">
        <v>245</v>
      </c>
      <c r="R21" s="464">
        <v>297</v>
      </c>
      <c r="S21" s="464">
        <v>203</v>
      </c>
      <c r="T21" s="464">
        <v>910</v>
      </c>
      <c r="U21" s="464">
        <v>1113</v>
      </c>
      <c r="V21" s="464">
        <v>102</v>
      </c>
      <c r="W21" s="464">
        <v>186</v>
      </c>
      <c r="X21" s="464">
        <v>288</v>
      </c>
      <c r="Y21" s="464">
        <v>69</v>
      </c>
      <c r="Z21" s="464">
        <v>110</v>
      </c>
      <c r="AA21" s="464">
        <v>179</v>
      </c>
      <c r="AB21" s="464">
        <v>15</v>
      </c>
      <c r="AC21" s="464">
        <v>28</v>
      </c>
      <c r="AD21" s="464">
        <v>43</v>
      </c>
      <c r="AE21" s="464">
        <v>40</v>
      </c>
      <c r="AF21" s="464">
        <v>97</v>
      </c>
      <c r="AG21" s="464">
        <v>137</v>
      </c>
      <c r="AH21" s="464">
        <v>52</v>
      </c>
      <c r="AI21" s="464">
        <v>53</v>
      </c>
      <c r="AJ21" s="464">
        <v>105</v>
      </c>
      <c r="AK21" s="464">
        <v>80</v>
      </c>
      <c r="AL21" s="464">
        <v>151</v>
      </c>
      <c r="AM21" s="464">
        <v>231</v>
      </c>
      <c r="AN21" s="40">
        <v>22</v>
      </c>
      <c r="AO21" s="40">
        <v>25</v>
      </c>
      <c r="AP21" s="40">
        <v>47</v>
      </c>
      <c r="AQ21" s="192">
        <f t="shared" ref="AQ21:AS22" si="6">D21+G21+J21+M21+P21+S21+V21+Y21+AB21+AE21+AH21+AK21+AN21</f>
        <v>965</v>
      </c>
      <c r="AR21" s="192">
        <f t="shared" si="6"/>
        <v>2414</v>
      </c>
      <c r="AS21" s="192">
        <f t="shared" si="6"/>
        <v>3379</v>
      </c>
    </row>
    <row r="22" spans="1:45" ht="102" customHeight="1">
      <c r="A22" s="290"/>
      <c r="B22" s="996"/>
      <c r="C22" s="460" t="s">
        <v>1079</v>
      </c>
      <c r="D22" s="464">
        <v>3221.8658333333165</v>
      </c>
      <c r="E22" s="464">
        <v>4120.758611111095</v>
      </c>
      <c r="F22" s="464">
        <v>7342.6244444444264</v>
      </c>
      <c r="G22" s="464">
        <v>17532.620555555495</v>
      </c>
      <c r="H22" s="464">
        <v>52332.685833333984</v>
      </c>
      <c r="I22" s="464">
        <v>69865.306388889483</v>
      </c>
      <c r="J22" s="464">
        <v>2434.9227777777701</v>
      </c>
      <c r="K22" s="464">
        <v>5183.1316666666344</v>
      </c>
      <c r="L22" s="464">
        <v>7618.0544444444313</v>
      </c>
      <c r="M22" s="464">
        <v>76.929999999999978</v>
      </c>
      <c r="N22" s="464">
        <v>1898.3627777777783</v>
      </c>
      <c r="O22" s="464">
        <v>1975.2927777777786</v>
      </c>
      <c r="P22" s="464">
        <v>5652.8502777777812</v>
      </c>
      <c r="Q22" s="464">
        <v>39940.517222222465</v>
      </c>
      <c r="R22" s="464">
        <v>45593.367500000262</v>
      </c>
      <c r="S22" s="464">
        <v>6735.800000000002</v>
      </c>
      <c r="T22" s="464">
        <v>91271.679999999804</v>
      </c>
      <c r="U22" s="464">
        <v>98007.479999999705</v>
      </c>
      <c r="V22" s="464">
        <v>4979.8741666666619</v>
      </c>
      <c r="W22" s="464">
        <v>9800.2813888889013</v>
      </c>
      <c r="X22" s="464">
        <v>14780.155555555568</v>
      </c>
      <c r="Y22" s="464">
        <v>3351.5369444444436</v>
      </c>
      <c r="Z22" s="464">
        <v>6012.844444444424</v>
      </c>
      <c r="AA22" s="464">
        <v>9364.3813888888835</v>
      </c>
      <c r="AB22" s="464">
        <v>1029.2755555555557</v>
      </c>
      <c r="AC22" s="464">
        <v>1290.8713888888899</v>
      </c>
      <c r="AD22" s="464">
        <v>2320.1469444444438</v>
      </c>
      <c r="AE22" s="464">
        <v>3016.75</v>
      </c>
      <c r="AF22" s="464">
        <v>7921.5</v>
      </c>
      <c r="AG22" s="464">
        <v>10938.25</v>
      </c>
      <c r="AH22" s="464">
        <v>4606.275277777775</v>
      </c>
      <c r="AI22" s="464">
        <v>3360.8147222222206</v>
      </c>
      <c r="AJ22" s="464">
        <v>7967.0899999999929</v>
      </c>
      <c r="AK22" s="464">
        <v>5090.3499999999967</v>
      </c>
      <c r="AL22" s="464">
        <v>5664.5319444444449</v>
      </c>
      <c r="AM22" s="464">
        <v>10754.88194444444</v>
      </c>
      <c r="AN22" s="40">
        <v>488.52000000000032</v>
      </c>
      <c r="AO22" s="40">
        <v>621.16999999999985</v>
      </c>
      <c r="AP22" s="40">
        <v>1109.69</v>
      </c>
      <c r="AQ22" s="192">
        <f t="shared" si="6"/>
        <v>58217.571388888799</v>
      </c>
      <c r="AR22" s="192">
        <f t="shared" si="6"/>
        <v>229419.15000000063</v>
      </c>
      <c r="AS22" s="193">
        <f t="shared" si="6"/>
        <v>287636.72138888942</v>
      </c>
    </row>
    <row r="23" spans="1:45" ht="102" customHeight="1">
      <c r="A23" s="290"/>
      <c r="B23" s="996"/>
      <c r="C23" s="460" t="s">
        <v>1080</v>
      </c>
      <c r="D23" s="462">
        <f t="shared" ref="D23:AR23" si="7">D22/D21</f>
        <v>65.752363945577883</v>
      </c>
      <c r="E23" s="462">
        <f t="shared" si="7"/>
        <v>84.097114512471322</v>
      </c>
      <c r="F23" s="462">
        <f t="shared" si="7"/>
        <v>74.924739229024766</v>
      </c>
      <c r="G23" s="462">
        <f t="shared" si="7"/>
        <v>73.358245002324253</v>
      </c>
      <c r="H23" s="462">
        <f t="shared" si="7"/>
        <v>125.49804756195201</v>
      </c>
      <c r="I23" s="462">
        <f t="shared" si="7"/>
        <v>106.50199144647787</v>
      </c>
      <c r="J23" s="462">
        <f t="shared" si="7"/>
        <v>59.388360433604149</v>
      </c>
      <c r="K23" s="462">
        <f t="shared" si="7"/>
        <v>39.266148989898745</v>
      </c>
      <c r="L23" s="462">
        <f t="shared" si="7"/>
        <v>44.034996788696134</v>
      </c>
      <c r="M23" s="462">
        <f t="shared" si="7"/>
        <v>76.929999999999978</v>
      </c>
      <c r="N23" s="462">
        <f t="shared" si="7"/>
        <v>172.5784343434344</v>
      </c>
      <c r="O23" s="462">
        <f t="shared" si="7"/>
        <v>164.60773148148155</v>
      </c>
      <c r="P23" s="462">
        <f t="shared" si="7"/>
        <v>108.70865918803426</v>
      </c>
      <c r="Q23" s="462">
        <f t="shared" si="7"/>
        <v>163.0225192743774</v>
      </c>
      <c r="R23" s="462">
        <f t="shared" si="7"/>
        <v>153.51302188552276</v>
      </c>
      <c r="S23" s="462">
        <f t="shared" si="7"/>
        <v>33.181280788177347</v>
      </c>
      <c r="T23" s="462">
        <f t="shared" si="7"/>
        <v>100.29854945054923</v>
      </c>
      <c r="U23" s="462">
        <f t="shared" si="7"/>
        <v>88.057035040431003</v>
      </c>
      <c r="V23" s="462">
        <f t="shared" si="7"/>
        <v>48.822295751633938</v>
      </c>
      <c r="W23" s="462">
        <f t="shared" si="7"/>
        <v>52.689684886499471</v>
      </c>
      <c r="X23" s="462">
        <f t="shared" si="7"/>
        <v>51.31998456790128</v>
      </c>
      <c r="Y23" s="462">
        <f t="shared" si="7"/>
        <v>48.572999194847007</v>
      </c>
      <c r="Z23" s="462">
        <f t="shared" si="7"/>
        <v>54.662222222222034</v>
      </c>
      <c r="AA23" s="462">
        <f t="shared" si="7"/>
        <v>52.314979826194879</v>
      </c>
      <c r="AB23" s="462">
        <f t="shared" si="7"/>
        <v>68.618370370370386</v>
      </c>
      <c r="AC23" s="462">
        <f t="shared" si="7"/>
        <v>46.102549603174637</v>
      </c>
      <c r="AD23" s="462">
        <f t="shared" si="7"/>
        <v>53.956905684754503</v>
      </c>
      <c r="AE23" s="462">
        <f t="shared" si="7"/>
        <v>75.418750000000003</v>
      </c>
      <c r="AF23" s="462">
        <f t="shared" si="7"/>
        <v>81.664948453608247</v>
      </c>
      <c r="AG23" s="462">
        <f t="shared" si="7"/>
        <v>79.841240875912405</v>
      </c>
      <c r="AH23" s="462">
        <f t="shared" si="7"/>
        <v>88.582216880341832</v>
      </c>
      <c r="AI23" s="462">
        <f t="shared" si="7"/>
        <v>63.411598532494729</v>
      </c>
      <c r="AJ23" s="462">
        <f t="shared" si="7"/>
        <v>75.877047619047545</v>
      </c>
      <c r="AK23" s="462">
        <f t="shared" si="7"/>
        <v>63.62937499999996</v>
      </c>
      <c r="AL23" s="462">
        <f t="shared" si="7"/>
        <v>37.513456585724803</v>
      </c>
      <c r="AM23" s="462">
        <f t="shared" si="7"/>
        <v>46.557930495430476</v>
      </c>
      <c r="AN23" s="41">
        <f t="shared" si="7"/>
        <v>22.205454545454561</v>
      </c>
      <c r="AO23" s="41">
        <f t="shared" si="7"/>
        <v>24.846799999999995</v>
      </c>
      <c r="AP23" s="41">
        <f t="shared" si="7"/>
        <v>23.610425531914895</v>
      </c>
      <c r="AQ23" s="41">
        <f>AQ22/AQ21</f>
        <v>60.329089522164558</v>
      </c>
      <c r="AR23" s="41">
        <f t="shared" si="7"/>
        <v>95.036930405965464</v>
      </c>
      <c r="AS23" s="41">
        <f>AS22/AS21</f>
        <v>85.124806566703</v>
      </c>
    </row>
    <row r="24" spans="1:45">
      <c r="A24" s="290"/>
      <c r="B24" s="465"/>
      <c r="C24" s="466"/>
      <c r="D24" s="467"/>
      <c r="E24" s="467"/>
      <c r="F24" s="467"/>
      <c r="G24" s="467"/>
      <c r="H24" s="467"/>
      <c r="I24" s="467"/>
      <c r="J24" s="467"/>
      <c r="K24" s="467"/>
      <c r="L24" s="467"/>
      <c r="M24" s="467"/>
      <c r="N24" s="467"/>
      <c r="O24" s="467"/>
      <c r="P24" s="467"/>
      <c r="Q24" s="467"/>
      <c r="R24" s="467"/>
      <c r="S24" s="467"/>
      <c r="T24" s="467"/>
      <c r="U24" s="467"/>
      <c r="V24" s="467"/>
      <c r="W24" s="467"/>
      <c r="X24" s="467"/>
      <c r="Y24" s="467"/>
      <c r="Z24" s="467"/>
      <c r="AA24" s="467"/>
      <c r="AB24" s="467"/>
      <c r="AC24" s="467"/>
      <c r="AD24" s="467"/>
      <c r="AE24" s="467"/>
      <c r="AF24" s="467"/>
      <c r="AG24" s="467"/>
      <c r="AH24" s="467"/>
      <c r="AI24" s="467"/>
      <c r="AJ24" s="467"/>
      <c r="AK24" s="290"/>
      <c r="AL24" s="290"/>
      <c r="AM24" s="290"/>
    </row>
    <row r="25" spans="1:45">
      <c r="A25" s="290"/>
      <c r="B25" s="434" t="s">
        <v>347</v>
      </c>
      <c r="C25" s="468" t="s">
        <v>12</v>
      </c>
      <c r="D25" s="469" t="s">
        <v>14</v>
      </c>
      <c r="E25" s="469" t="s">
        <v>13</v>
      </c>
      <c r="F25" s="469" t="s">
        <v>15</v>
      </c>
      <c r="G25" s="469" t="s">
        <v>16</v>
      </c>
      <c r="H25" s="469" t="s">
        <v>163</v>
      </c>
      <c r="I25" s="467"/>
      <c r="J25" s="467"/>
      <c r="K25" s="467"/>
      <c r="L25" s="467"/>
      <c r="M25" s="467"/>
      <c r="N25" s="467"/>
      <c r="O25" s="467"/>
      <c r="P25" s="467"/>
      <c r="Q25" s="467"/>
      <c r="R25" s="467"/>
      <c r="S25" s="467"/>
      <c r="T25" s="467"/>
      <c r="U25" s="467"/>
      <c r="V25" s="467"/>
      <c r="W25" s="467"/>
      <c r="X25" s="467"/>
      <c r="Y25" s="467"/>
      <c r="Z25" s="467"/>
      <c r="AA25" s="467"/>
      <c r="AB25" s="467"/>
      <c r="AC25" s="467"/>
      <c r="AD25" s="467"/>
      <c r="AE25" s="467"/>
      <c r="AF25" s="467"/>
      <c r="AG25" s="467"/>
      <c r="AH25" s="467"/>
      <c r="AI25" s="467"/>
      <c r="AJ25" s="467"/>
      <c r="AK25" s="290"/>
      <c r="AL25" s="290"/>
      <c r="AM25" s="290"/>
    </row>
    <row r="26" spans="1:45">
      <c r="A26" s="290"/>
      <c r="B26" s="457" t="s">
        <v>348</v>
      </c>
      <c r="C26" s="470">
        <f>F13+I13+L13+X13+AG13+AJ13+AM13+AP13</f>
        <v>204022.71333333393</v>
      </c>
      <c r="D26" s="471">
        <f>R13</f>
        <v>67723.199444444239</v>
      </c>
      <c r="E26" s="471">
        <f>O13</f>
        <v>4928.5438888888875</v>
      </c>
      <c r="F26" s="471">
        <f>AA13+AD13</f>
        <v>26794.535277777788</v>
      </c>
      <c r="G26" s="471">
        <f>U13</f>
        <v>122333.91000000002</v>
      </c>
      <c r="H26" s="471">
        <f>SUM(C26:G26)</f>
        <v>425802.90194444486</v>
      </c>
      <c r="I26" s="467"/>
      <c r="J26" s="467"/>
      <c r="K26" s="467"/>
      <c r="L26" s="467"/>
      <c r="M26" s="467"/>
      <c r="N26" s="290"/>
      <c r="O26" s="290"/>
      <c r="P26" s="467"/>
      <c r="Q26" s="467"/>
      <c r="R26" s="467"/>
      <c r="S26" s="467"/>
      <c r="T26" s="467"/>
      <c r="U26" s="467"/>
      <c r="V26" s="467"/>
      <c r="W26" s="467"/>
      <c r="X26" s="467"/>
      <c r="Y26" s="467"/>
      <c r="Z26" s="467"/>
      <c r="AA26" s="467"/>
      <c r="AB26" s="467"/>
      <c r="AC26" s="467"/>
      <c r="AD26" s="467"/>
      <c r="AE26" s="467"/>
      <c r="AF26" s="467"/>
      <c r="AG26" s="467"/>
      <c r="AH26" s="467"/>
      <c r="AI26" s="467"/>
      <c r="AJ26" s="467"/>
      <c r="AK26" s="290"/>
      <c r="AL26" s="290"/>
      <c r="AM26" s="290"/>
    </row>
    <row r="27" spans="1:45">
      <c r="A27" s="290"/>
      <c r="B27" s="472"/>
      <c r="C27" s="314"/>
      <c r="D27" s="433"/>
      <c r="E27" s="257"/>
      <c r="F27" s="253"/>
      <c r="G27" s="290"/>
      <c r="H27" s="253"/>
      <c r="I27" s="473"/>
      <c r="J27" s="290"/>
      <c r="K27" s="290"/>
      <c r="L27" s="253"/>
      <c r="M27" s="290"/>
      <c r="N27" s="290"/>
      <c r="O27" s="467"/>
      <c r="P27" s="290"/>
      <c r="Q27" s="290"/>
      <c r="R27" s="290"/>
      <c r="S27" s="290"/>
      <c r="T27" s="290"/>
      <c r="U27" s="290"/>
      <c r="V27" s="290"/>
      <c r="W27" s="290"/>
      <c r="X27" s="290"/>
      <c r="Y27" s="290"/>
      <c r="Z27" s="290"/>
      <c r="AA27" s="290"/>
      <c r="AB27" s="290"/>
      <c r="AC27" s="290"/>
      <c r="AD27" s="290"/>
      <c r="AE27" s="290"/>
      <c r="AF27" s="290"/>
      <c r="AG27" s="290"/>
      <c r="AH27" s="290"/>
      <c r="AI27" s="290"/>
      <c r="AJ27" s="290"/>
      <c r="AK27" s="290"/>
      <c r="AL27" s="290"/>
      <c r="AM27" s="290"/>
    </row>
    <row r="28" spans="1:45">
      <c r="A28" s="290"/>
      <c r="B28" s="991" t="s">
        <v>166</v>
      </c>
      <c r="C28" s="991"/>
      <c r="D28" s="997" t="s">
        <v>0</v>
      </c>
      <c r="E28" s="991"/>
      <c r="F28" s="991" t="s">
        <v>1</v>
      </c>
      <c r="G28" s="998"/>
      <c r="H28" s="998" t="s">
        <v>2</v>
      </c>
      <c r="I28" s="998"/>
      <c r="J28" s="991" t="s">
        <v>3</v>
      </c>
      <c r="K28" s="991"/>
      <c r="L28" s="991" t="s">
        <v>1216</v>
      </c>
      <c r="M28" s="991"/>
      <c r="N28" s="1000" t="s">
        <v>1218</v>
      </c>
      <c r="O28" s="997"/>
      <c r="P28" s="1000" t="s">
        <v>8</v>
      </c>
      <c r="Q28" s="997"/>
      <c r="R28" s="991" t="s">
        <v>1222</v>
      </c>
      <c r="S28" s="991"/>
      <c r="T28" s="991" t="s">
        <v>1217</v>
      </c>
      <c r="U28" s="991"/>
      <c r="V28" s="991" t="s">
        <v>9</v>
      </c>
      <c r="W28" s="991"/>
      <c r="X28" s="991" t="s">
        <v>255</v>
      </c>
      <c r="Y28" s="991"/>
      <c r="Z28" s="991" t="s">
        <v>186</v>
      </c>
      <c r="AA28" s="991"/>
      <c r="AB28" s="991" t="s">
        <v>1181</v>
      </c>
      <c r="AC28" s="991"/>
      <c r="AD28" s="290"/>
      <c r="AE28" s="239" t="s">
        <v>1182</v>
      </c>
      <c r="AF28" s="290"/>
      <c r="AG28" s="290"/>
      <c r="AH28" s="290"/>
      <c r="AI28" s="290"/>
      <c r="AJ28" s="290"/>
      <c r="AK28" s="290"/>
      <c r="AL28" s="290"/>
      <c r="AM28" s="290"/>
    </row>
    <row r="29" spans="1:45">
      <c r="A29" s="290"/>
      <c r="B29" s="991"/>
      <c r="C29" s="991"/>
      <c r="D29" s="474" t="s">
        <v>167</v>
      </c>
      <c r="E29" s="447" t="s">
        <v>308</v>
      </c>
      <c r="F29" s="447" t="s">
        <v>167</v>
      </c>
      <c r="G29" s="447" t="s">
        <v>308</v>
      </c>
      <c r="H29" s="447" t="s">
        <v>167</v>
      </c>
      <c r="I29" s="447" t="s">
        <v>308</v>
      </c>
      <c r="J29" s="447" t="s">
        <v>167</v>
      </c>
      <c r="K29" s="447" t="s">
        <v>308</v>
      </c>
      <c r="L29" s="447" t="s">
        <v>167</v>
      </c>
      <c r="M29" s="447" t="s">
        <v>308</v>
      </c>
      <c r="N29" s="447" t="s">
        <v>167</v>
      </c>
      <c r="O29" s="447" t="s">
        <v>308</v>
      </c>
      <c r="P29" s="447" t="s">
        <v>167</v>
      </c>
      <c r="Q29" s="447" t="s">
        <v>308</v>
      </c>
      <c r="R29" s="447" t="s">
        <v>167</v>
      </c>
      <c r="S29" s="447" t="s">
        <v>308</v>
      </c>
      <c r="T29" s="447" t="s">
        <v>167</v>
      </c>
      <c r="U29" s="447" t="s">
        <v>308</v>
      </c>
      <c r="V29" s="447" t="s">
        <v>167</v>
      </c>
      <c r="W29" s="447" t="s">
        <v>308</v>
      </c>
      <c r="X29" s="447" t="s">
        <v>167</v>
      </c>
      <c r="Y29" s="447" t="s">
        <v>308</v>
      </c>
      <c r="Z29" s="447" t="s">
        <v>167</v>
      </c>
      <c r="AA29" s="447" t="s">
        <v>308</v>
      </c>
      <c r="AB29" s="447" t="s">
        <v>167</v>
      </c>
      <c r="AC29" s="447" t="s">
        <v>308</v>
      </c>
      <c r="AD29" s="290"/>
      <c r="AE29" s="475">
        <v>4052.71</v>
      </c>
      <c r="AF29" s="290"/>
      <c r="AG29" s="290"/>
      <c r="AH29" s="290"/>
      <c r="AI29" s="290"/>
      <c r="AJ29" s="290"/>
      <c r="AK29" s="290"/>
      <c r="AL29" s="290"/>
      <c r="AM29" s="290"/>
    </row>
    <row r="30" spans="1:45" ht="27.65" customHeight="1">
      <c r="A30" s="290"/>
      <c r="B30" s="999" t="s">
        <v>168</v>
      </c>
      <c r="C30" s="999"/>
      <c r="D30" s="476">
        <v>856205.36466216424</v>
      </c>
      <c r="E30" s="476">
        <v>3469952043.4200001</v>
      </c>
      <c r="F30" s="476">
        <v>655974.29999999993</v>
      </c>
      <c r="G30" s="476">
        <v>2658473605.3529997</v>
      </c>
      <c r="H30" s="476">
        <v>302614.28999999998</v>
      </c>
      <c r="I30" s="476">
        <v>1226407959.2258999</v>
      </c>
      <c r="J30" s="476">
        <v>43729</v>
      </c>
      <c r="K30" s="476">
        <v>177220955.59</v>
      </c>
      <c r="L30" s="476">
        <v>293993.32</v>
      </c>
      <c r="M30" s="476">
        <v>1191469667.8972001</v>
      </c>
      <c r="N30" s="476">
        <v>323265.15000000002</v>
      </c>
      <c r="O30" s="476">
        <v>1310099906.0565</v>
      </c>
      <c r="P30" s="476">
        <v>166588</v>
      </c>
      <c r="Q30" s="476">
        <v>675132853.48000002</v>
      </c>
      <c r="R30" s="476">
        <v>453567</v>
      </c>
      <c r="S30" s="476">
        <v>1838175516.5699999</v>
      </c>
      <c r="T30" s="476">
        <v>233560</v>
      </c>
      <c r="U30" s="476">
        <v>946550947.5999999</v>
      </c>
      <c r="V30" s="476">
        <v>177097.2</v>
      </c>
      <c r="W30" s="476">
        <f>V30*AE29</f>
        <v>717723593.41200006</v>
      </c>
      <c r="X30" s="476">
        <v>97217.600000000006</v>
      </c>
      <c r="Y30" s="476">
        <v>393994739.69600004</v>
      </c>
      <c r="Z30" s="476">
        <v>45076</v>
      </c>
      <c r="AA30" s="476">
        <v>182679955.95999998</v>
      </c>
      <c r="AB30" s="477">
        <v>20217</v>
      </c>
      <c r="AC30" s="478">
        <v>81933557</v>
      </c>
      <c r="AD30" s="290"/>
      <c r="AE30" s="479">
        <f>D30+F30+H30+J30+L30+N30+P30+R30+T30+V30+X30+Z30+AB30</f>
        <v>3669104.2246621642</v>
      </c>
      <c r="AF30" s="290"/>
      <c r="AG30" s="290"/>
      <c r="AH30" s="290"/>
      <c r="AI30" s="290"/>
      <c r="AJ30" s="290"/>
      <c r="AK30" s="290"/>
      <c r="AL30" s="290"/>
      <c r="AM30" s="290"/>
    </row>
    <row r="31" spans="1:45" ht="29.15" customHeight="1">
      <c r="A31" s="290"/>
      <c r="B31" s="999" t="s">
        <v>169</v>
      </c>
      <c r="C31" s="999"/>
      <c r="D31" s="480">
        <f>D30/F12</f>
        <v>2753.0719120969911</v>
      </c>
      <c r="E31" s="480">
        <f>D31*$AE$29</f>
        <v>11157402.068874598</v>
      </c>
      <c r="F31" s="480">
        <f>F30/I12</f>
        <v>798.02226277372256</v>
      </c>
      <c r="G31" s="480">
        <f>F31*$AE$29</f>
        <v>3234152.8045656933</v>
      </c>
      <c r="H31" s="480">
        <f>H30/L12</f>
        <v>1420.7243661971829</v>
      </c>
      <c r="I31" s="480">
        <f>H31*$AE$29</f>
        <v>5757783.8461309848</v>
      </c>
      <c r="J31" s="480">
        <f>J30/O12</f>
        <v>1561.75</v>
      </c>
      <c r="K31" s="480">
        <f>J31*$AE$29</f>
        <v>6329319.8425000003</v>
      </c>
      <c r="L31" s="480">
        <f>L30/R12</f>
        <v>612.48608333333334</v>
      </c>
      <c r="M31" s="480">
        <f>L31*$AE$29</f>
        <v>2482228.4747858332</v>
      </c>
      <c r="N31" s="480">
        <f>N30/U12</f>
        <v>198.81005535055351</v>
      </c>
      <c r="O31" s="480">
        <f>N31*$AE$29</f>
        <v>805719.49941974168</v>
      </c>
      <c r="P31" s="480">
        <f>P30/X12</f>
        <v>409.30712530712532</v>
      </c>
      <c r="Q31" s="480">
        <f>P31*$AE$29</f>
        <v>1658803.0798034398</v>
      </c>
      <c r="R31" s="480">
        <f>R30/AA12</f>
        <v>1426.3113207547169</v>
      </c>
      <c r="S31" s="480">
        <f>R31*$AE$29</f>
        <v>5780426.1527358489</v>
      </c>
      <c r="T31" s="480">
        <f>T30/AD12</f>
        <v>1930.2479338842975</v>
      </c>
      <c r="U31" s="480">
        <f>T31*$AE$29</f>
        <v>7822735.1041322313</v>
      </c>
      <c r="V31" s="480">
        <f>V30/AG12</f>
        <v>504.55042735042736</v>
      </c>
      <c r="W31" s="480">
        <f>V31*$AE$29</f>
        <v>2044796.5624273506</v>
      </c>
      <c r="X31" s="480">
        <f>X30/AJ12</f>
        <v>694.41142857142859</v>
      </c>
      <c r="Y31" s="480">
        <f>X31*$AE$29</f>
        <v>2814248.1406857143</v>
      </c>
      <c r="Z31" s="480">
        <f>Z30/AM12</f>
        <v>170.74242424242425</v>
      </c>
      <c r="AA31" s="480">
        <f>Z31*$AE$29</f>
        <v>691969.53015151515</v>
      </c>
      <c r="AB31" s="480">
        <f>AB30/AP12</f>
        <v>361.01785714285717</v>
      </c>
      <c r="AC31" s="480">
        <f>AB31*$AE$29</f>
        <v>1463100.6798214286</v>
      </c>
      <c r="AD31" s="290"/>
      <c r="AE31" s="479">
        <f>AE30/(AS12)</f>
        <v>714.25038439987622</v>
      </c>
      <c r="AF31" s="290"/>
      <c r="AG31" s="290"/>
      <c r="AH31" s="290"/>
      <c r="AI31" s="290"/>
      <c r="AJ31" s="290"/>
      <c r="AK31" s="290"/>
      <c r="AL31" s="290"/>
      <c r="AM31" s="290"/>
    </row>
    <row r="32" spans="1:45" ht="29.15" customHeight="1">
      <c r="A32" s="290"/>
      <c r="B32" s="999" t="s">
        <v>309</v>
      </c>
      <c r="C32" s="999"/>
      <c r="D32" s="481" t="s">
        <v>161</v>
      </c>
      <c r="E32" s="482" t="s">
        <v>162</v>
      </c>
      <c r="F32" s="482" t="s">
        <v>161</v>
      </c>
      <c r="G32" s="482" t="s">
        <v>162</v>
      </c>
      <c r="H32" s="482" t="s">
        <v>161</v>
      </c>
      <c r="I32" s="482" t="s">
        <v>162</v>
      </c>
      <c r="J32" s="482" t="s">
        <v>161</v>
      </c>
      <c r="K32" s="482" t="s">
        <v>162</v>
      </c>
      <c r="L32" s="482" t="s">
        <v>161</v>
      </c>
      <c r="M32" s="482" t="s">
        <v>162</v>
      </c>
      <c r="N32" s="482" t="s">
        <v>161</v>
      </c>
      <c r="O32" s="482" t="s">
        <v>162</v>
      </c>
      <c r="P32" s="482" t="s">
        <v>161</v>
      </c>
      <c r="Q32" s="482" t="s">
        <v>162</v>
      </c>
      <c r="R32" s="482" t="s">
        <v>161</v>
      </c>
      <c r="S32" s="482" t="s">
        <v>162</v>
      </c>
      <c r="T32" s="482" t="s">
        <v>161</v>
      </c>
      <c r="U32" s="482" t="s">
        <v>162</v>
      </c>
      <c r="V32" s="482" t="s">
        <v>161</v>
      </c>
      <c r="W32" s="482" t="s">
        <v>162</v>
      </c>
      <c r="X32" s="482" t="s">
        <v>161</v>
      </c>
      <c r="Y32" s="483" t="s">
        <v>162</v>
      </c>
      <c r="Z32" s="482" t="s">
        <v>161</v>
      </c>
      <c r="AA32" s="483" t="s">
        <v>162</v>
      </c>
      <c r="AB32" s="482" t="s">
        <v>161</v>
      </c>
      <c r="AC32" s="483" t="s">
        <v>162</v>
      </c>
      <c r="AD32" s="290"/>
      <c r="AE32" s="290"/>
      <c r="AF32" s="290"/>
      <c r="AG32" s="290"/>
      <c r="AH32" s="290"/>
      <c r="AI32" s="290"/>
      <c r="AJ32" s="290"/>
      <c r="AK32" s="290"/>
      <c r="AL32" s="290"/>
      <c r="AM32" s="290"/>
    </row>
    <row r="33" spans="1:39" ht="29.15" customHeight="1">
      <c r="A33" s="290"/>
      <c r="B33" s="999" t="s">
        <v>310</v>
      </c>
      <c r="C33" s="999"/>
      <c r="D33" s="484">
        <f>D31*D12</f>
        <v>377170.85195728776</v>
      </c>
      <c r="E33" s="484">
        <f>D31*E12</f>
        <v>479034.51270487648</v>
      </c>
      <c r="F33" s="484">
        <f>F31*G12</f>
        <v>233022.50072992698</v>
      </c>
      <c r="G33" s="484">
        <f>F31*H12</f>
        <v>422951.79927007295</v>
      </c>
      <c r="H33" s="484">
        <f>H31*J12</f>
        <v>76719.115774647871</v>
      </c>
      <c r="I33" s="484">
        <f>H31*K12</f>
        <v>225895.17422535209</v>
      </c>
      <c r="J33" s="484">
        <f>J31*M12</f>
        <v>6247</v>
      </c>
      <c r="K33" s="484">
        <f>J31*N12</f>
        <v>37482</v>
      </c>
      <c r="L33" s="484">
        <f>L31*P12</f>
        <v>64311.03875</v>
      </c>
      <c r="M33" s="484">
        <f>L31*Q12</f>
        <v>229682.28125</v>
      </c>
      <c r="N33" s="484">
        <f>N31*S12</f>
        <v>61233.497047970479</v>
      </c>
      <c r="O33" s="484">
        <f>N31*T12</f>
        <v>262031.65295202952</v>
      </c>
      <c r="P33" s="484">
        <f>P31*V12</f>
        <v>57712.30466830467</v>
      </c>
      <c r="Q33" s="484">
        <f>P31*W12</f>
        <v>108875.69533169533</v>
      </c>
      <c r="R33" s="484">
        <f>R31*Y12</f>
        <v>165452.11320754717</v>
      </c>
      <c r="S33" s="484">
        <f>R31*Z12</f>
        <v>288114.88679245283</v>
      </c>
      <c r="T33" s="484">
        <f>T31*AB12</f>
        <v>55977.190082644629</v>
      </c>
      <c r="U33" s="484">
        <f>T31*AC12</f>
        <v>177582.80991735536</v>
      </c>
      <c r="V33" s="484">
        <f>V31*AE12</f>
        <v>50959.593162393161</v>
      </c>
      <c r="W33" s="484">
        <f>V31*AF12</f>
        <v>126137.60683760684</v>
      </c>
      <c r="X33" s="484">
        <f>X31*AH12</f>
        <v>47914.388571428572</v>
      </c>
      <c r="Y33" s="484">
        <f>X31*AI12</f>
        <v>49303.211428571427</v>
      </c>
      <c r="Z33" s="484">
        <f>Z31*AK12</f>
        <v>17074.242424242424</v>
      </c>
      <c r="AA33" s="484">
        <f>Z31*AL12</f>
        <v>28001.757575757576</v>
      </c>
      <c r="AB33" s="484">
        <f>AB31*AM12</f>
        <v>95308.71428571429</v>
      </c>
      <c r="AC33" s="484">
        <f>AB31*AN12</f>
        <v>9747.4821428571431</v>
      </c>
      <c r="AD33" s="290"/>
      <c r="AE33" s="290"/>
      <c r="AF33" s="290"/>
      <c r="AG33" s="290"/>
      <c r="AH33" s="290"/>
      <c r="AI33" s="290"/>
      <c r="AJ33" s="290"/>
      <c r="AK33" s="290"/>
      <c r="AL33" s="290"/>
      <c r="AM33" s="290"/>
    </row>
    <row r="34" spans="1:39">
      <c r="A34" s="290"/>
      <c r="B34" s="465"/>
      <c r="C34" s="485"/>
      <c r="D34" s="486"/>
      <c r="E34" s="486"/>
      <c r="F34" s="486"/>
      <c r="G34" s="486"/>
      <c r="H34" s="486"/>
      <c r="I34" s="486"/>
      <c r="J34" s="486"/>
      <c r="K34" s="486"/>
      <c r="L34" s="486"/>
      <c r="M34" s="486"/>
      <c r="N34" s="486"/>
      <c r="O34" s="486"/>
      <c r="P34" s="486"/>
      <c r="Q34" s="486"/>
      <c r="R34" s="486"/>
      <c r="S34" s="486"/>
      <c r="T34" s="486"/>
      <c r="U34" s="486"/>
      <c r="V34" s="486"/>
      <c r="W34" s="486"/>
      <c r="X34" s="486"/>
      <c r="Y34" s="486"/>
      <c r="Z34" s="290"/>
      <c r="AA34" s="290"/>
      <c r="AB34" s="290"/>
      <c r="AC34" s="290"/>
      <c r="AD34" s="290"/>
      <c r="AE34" s="290"/>
      <c r="AF34" s="290"/>
      <c r="AG34" s="290"/>
      <c r="AH34" s="290"/>
      <c r="AI34" s="290"/>
      <c r="AJ34" s="290"/>
      <c r="AK34" s="290"/>
      <c r="AL34" s="290"/>
      <c r="AM34" s="290"/>
    </row>
    <row r="35" spans="1:39" ht="43.5" customHeight="1">
      <c r="A35" s="290"/>
      <c r="B35" s="1001" t="s">
        <v>349</v>
      </c>
      <c r="C35" s="1002"/>
      <c r="D35" s="1005" t="s">
        <v>0</v>
      </c>
      <c r="E35" s="1005"/>
      <c r="F35" s="1006" t="s">
        <v>311</v>
      </c>
      <c r="G35" s="1006"/>
      <c r="H35" s="1006" t="s">
        <v>2</v>
      </c>
      <c r="I35" s="1006"/>
      <c r="J35" s="1006" t="s">
        <v>3</v>
      </c>
      <c r="K35" s="1006"/>
      <c r="L35" s="1006" t="s">
        <v>1216</v>
      </c>
      <c r="M35" s="1006"/>
      <c r="N35" s="1006" t="s">
        <v>1222</v>
      </c>
      <c r="O35" s="1006"/>
      <c r="P35" s="1006" t="s">
        <v>1218</v>
      </c>
      <c r="Q35" s="1006"/>
      <c r="R35" s="1006" t="s">
        <v>8</v>
      </c>
      <c r="S35" s="1006"/>
      <c r="T35" s="1005" t="s">
        <v>1217</v>
      </c>
      <c r="U35" s="1005"/>
      <c r="V35" s="1006" t="s">
        <v>9</v>
      </c>
      <c r="W35" s="1007"/>
      <c r="X35" s="1006" t="s">
        <v>255</v>
      </c>
      <c r="Y35" s="1007"/>
      <c r="Z35" s="1006" t="s">
        <v>112</v>
      </c>
      <c r="AA35" s="1007"/>
      <c r="AB35" s="1006" t="s">
        <v>126</v>
      </c>
      <c r="AC35" s="1007"/>
      <c r="AD35" s="290"/>
      <c r="AE35" s="290"/>
      <c r="AF35" s="290"/>
      <c r="AG35" s="290"/>
      <c r="AH35" s="290"/>
      <c r="AI35" s="290"/>
      <c r="AJ35" s="290"/>
      <c r="AK35" s="290"/>
      <c r="AL35" s="290"/>
      <c r="AM35" s="290"/>
    </row>
    <row r="36" spans="1:39" ht="14.5" customHeight="1">
      <c r="A36" s="515"/>
      <c r="B36" s="1003"/>
      <c r="C36" s="1004"/>
      <c r="D36" s="487" t="s">
        <v>163</v>
      </c>
      <c r="E36" s="487" t="s">
        <v>170</v>
      </c>
      <c r="F36" s="487" t="s">
        <v>163</v>
      </c>
      <c r="G36" s="487" t="s">
        <v>170</v>
      </c>
      <c r="H36" s="487" t="s">
        <v>163</v>
      </c>
      <c r="I36" s="487" t="s">
        <v>170</v>
      </c>
      <c r="J36" s="487" t="s">
        <v>163</v>
      </c>
      <c r="K36" s="487" t="s">
        <v>170</v>
      </c>
      <c r="L36" s="487" t="s">
        <v>163</v>
      </c>
      <c r="M36" s="487" t="s">
        <v>170</v>
      </c>
      <c r="N36" s="487" t="s">
        <v>163</v>
      </c>
      <c r="O36" s="487" t="s">
        <v>170</v>
      </c>
      <c r="P36" s="487" t="s">
        <v>163</v>
      </c>
      <c r="Q36" s="487" t="s">
        <v>170</v>
      </c>
      <c r="R36" s="487" t="s">
        <v>163</v>
      </c>
      <c r="S36" s="487" t="s">
        <v>170</v>
      </c>
      <c r="T36" s="487" t="s">
        <v>163</v>
      </c>
      <c r="U36" s="487" t="s">
        <v>170</v>
      </c>
      <c r="V36" s="487" t="s">
        <v>163</v>
      </c>
      <c r="W36" s="488" t="s">
        <v>170</v>
      </c>
      <c r="X36" s="487" t="s">
        <v>163</v>
      </c>
      <c r="Y36" s="488" t="s">
        <v>170</v>
      </c>
      <c r="Z36" s="487" t="s">
        <v>163</v>
      </c>
      <c r="AA36" s="488" t="s">
        <v>170</v>
      </c>
      <c r="AB36" s="487" t="s">
        <v>163</v>
      </c>
      <c r="AC36" s="488" t="s">
        <v>170</v>
      </c>
      <c r="AD36" s="290"/>
      <c r="AE36" s="290"/>
      <c r="AF36" s="290"/>
      <c r="AG36" s="290"/>
      <c r="AH36" s="290"/>
      <c r="AI36" s="290"/>
      <c r="AJ36" s="290"/>
      <c r="AK36" s="290"/>
      <c r="AL36" s="290"/>
      <c r="AM36" s="290"/>
    </row>
    <row r="37" spans="1:39" ht="29">
      <c r="A37" s="290"/>
      <c r="B37" s="1008" t="s">
        <v>171</v>
      </c>
      <c r="C37" s="489" t="s">
        <v>172</v>
      </c>
      <c r="D37" s="237">
        <v>127</v>
      </c>
      <c r="E37" s="490">
        <v>1</v>
      </c>
      <c r="F37" s="237">
        <v>406</v>
      </c>
      <c r="G37" s="490">
        <v>1</v>
      </c>
      <c r="H37" s="237">
        <v>49</v>
      </c>
      <c r="I37" s="490">
        <v>0.96078431372549022</v>
      </c>
      <c r="J37" s="237">
        <v>4</v>
      </c>
      <c r="K37" s="490">
        <v>1</v>
      </c>
      <c r="L37" s="237">
        <v>132</v>
      </c>
      <c r="M37" s="490">
        <v>1</v>
      </c>
      <c r="N37" s="237">
        <v>29</v>
      </c>
      <c r="O37" s="490">
        <v>1</v>
      </c>
      <c r="P37" s="237">
        <v>262</v>
      </c>
      <c r="Q37" s="490">
        <v>1</v>
      </c>
      <c r="R37" s="237">
        <v>134</v>
      </c>
      <c r="S37" s="490">
        <v>1</v>
      </c>
      <c r="T37" s="237">
        <v>124</v>
      </c>
      <c r="U37" s="490">
        <v>1</v>
      </c>
      <c r="V37" s="237">
        <v>89</v>
      </c>
      <c r="W37" s="490">
        <v>1</v>
      </c>
      <c r="X37" s="237">
        <v>69</v>
      </c>
      <c r="Y37" s="490">
        <v>1</v>
      </c>
      <c r="Z37" s="237">
        <v>27</v>
      </c>
      <c r="AA37" s="490">
        <v>1</v>
      </c>
      <c r="AB37" s="360">
        <f>X37+V37+T37+R37+N37+P37+L37+J37+H37+F37+D37+Z37</f>
        <v>1452</v>
      </c>
      <c r="AC37" s="491">
        <f>+AVERAGE(E37,G37,I37,K37,M37,O37,Q37,S37,U37,W37,Y37,AA37)</f>
        <v>0.99673202614379086</v>
      </c>
      <c r="AD37" s="290"/>
      <c r="AE37" s="290"/>
      <c r="AF37" s="290"/>
      <c r="AG37" s="290"/>
      <c r="AH37" s="290"/>
      <c r="AI37" s="290"/>
      <c r="AJ37" s="290"/>
      <c r="AK37" s="290"/>
      <c r="AL37" s="290"/>
      <c r="AM37" s="290"/>
    </row>
    <row r="38" spans="1:39" ht="39.65" customHeight="1">
      <c r="A38" s="290"/>
      <c r="B38" s="1008"/>
      <c r="C38" s="489" t="s">
        <v>173</v>
      </c>
      <c r="D38" s="237">
        <v>159</v>
      </c>
      <c r="E38" s="490">
        <v>1</v>
      </c>
      <c r="F38" s="237">
        <v>565</v>
      </c>
      <c r="G38" s="490">
        <v>0.99823321554770317</v>
      </c>
      <c r="H38" s="237">
        <v>152</v>
      </c>
      <c r="I38" s="490">
        <v>0.99346405228758172</v>
      </c>
      <c r="J38" s="237">
        <v>24</v>
      </c>
      <c r="K38" s="490">
        <v>1</v>
      </c>
      <c r="L38" s="237">
        <v>443</v>
      </c>
      <c r="M38" s="490">
        <v>1</v>
      </c>
      <c r="N38" s="237">
        <v>85</v>
      </c>
      <c r="O38" s="490">
        <v>1</v>
      </c>
      <c r="P38" s="237">
        <v>1256</v>
      </c>
      <c r="Q38" s="490">
        <v>1</v>
      </c>
      <c r="R38" s="237">
        <v>249</v>
      </c>
      <c r="S38" s="490">
        <v>1</v>
      </c>
      <c r="T38" s="237">
        <v>209</v>
      </c>
      <c r="U38" s="490">
        <v>0.99523809523809526</v>
      </c>
      <c r="V38" s="237">
        <v>237</v>
      </c>
      <c r="W38" s="490">
        <v>1</v>
      </c>
      <c r="X38" s="237">
        <v>68</v>
      </c>
      <c r="Y38" s="490">
        <v>1</v>
      </c>
      <c r="Z38" s="237">
        <v>14</v>
      </c>
      <c r="AA38" s="490">
        <v>1</v>
      </c>
      <c r="AB38" s="360">
        <f t="shared" ref="AB38:AB40" si="8">X38+V38+T38+R38+N38+P38+L38+J38+H38+F38+D38+Z38</f>
        <v>3461</v>
      </c>
      <c r="AC38" s="491">
        <f t="shared" ref="AC38:AC40" si="9">+AVERAGE(E38,G38,I38,K38,M38,O38,Q38,S38,U38,W38,Y38,AA38)</f>
        <v>0.99891128025611498</v>
      </c>
      <c r="AD38" s="290"/>
      <c r="AE38" s="290"/>
      <c r="AF38" s="290"/>
      <c r="AG38" s="290"/>
      <c r="AH38" s="290"/>
      <c r="AI38" s="290"/>
      <c r="AJ38" s="290"/>
      <c r="AK38" s="290"/>
      <c r="AL38" s="290"/>
      <c r="AM38" s="290"/>
    </row>
    <row r="39" spans="1:39" ht="83.15" customHeight="1">
      <c r="A39" s="290"/>
      <c r="B39" s="1008"/>
      <c r="C39" s="489" t="s">
        <v>1081</v>
      </c>
      <c r="D39" s="237">
        <v>194</v>
      </c>
      <c r="E39" s="490">
        <v>1</v>
      </c>
      <c r="F39" s="237">
        <v>204</v>
      </c>
      <c r="G39" s="490">
        <v>1</v>
      </c>
      <c r="H39" s="237">
        <v>43</v>
      </c>
      <c r="I39" s="490">
        <v>1</v>
      </c>
      <c r="J39" s="238">
        <v>16</v>
      </c>
      <c r="K39" s="492">
        <v>1</v>
      </c>
      <c r="L39" s="237">
        <v>239</v>
      </c>
      <c r="M39" s="490">
        <v>1</v>
      </c>
      <c r="N39" s="237">
        <v>69</v>
      </c>
      <c r="O39" s="490">
        <v>1</v>
      </c>
      <c r="P39" s="237">
        <v>434</v>
      </c>
      <c r="Q39" s="490">
        <v>1</v>
      </c>
      <c r="R39" s="237">
        <v>114</v>
      </c>
      <c r="S39" s="490">
        <v>1</v>
      </c>
      <c r="T39" s="237">
        <v>130</v>
      </c>
      <c r="U39" s="490">
        <v>1</v>
      </c>
      <c r="V39" s="237">
        <v>199</v>
      </c>
      <c r="W39" s="493">
        <v>1</v>
      </c>
      <c r="X39" s="237">
        <v>37</v>
      </c>
      <c r="Y39" s="490">
        <v>1</v>
      </c>
      <c r="Z39" s="237">
        <v>23</v>
      </c>
      <c r="AA39" s="490">
        <v>1</v>
      </c>
      <c r="AB39" s="360">
        <f>X39+V39+T39+R39+N39+P39+L39+J39+H39+F39+D39+Z39</f>
        <v>1702</v>
      </c>
      <c r="AC39" s="491">
        <f t="shared" si="9"/>
        <v>1</v>
      </c>
      <c r="AD39" s="290"/>
      <c r="AE39" s="290"/>
      <c r="AF39" s="290"/>
      <c r="AG39" s="290"/>
      <c r="AH39" s="290"/>
      <c r="AI39" s="290"/>
      <c r="AJ39" s="290"/>
      <c r="AK39" s="290"/>
      <c r="AL39" s="290"/>
      <c r="AM39" s="290"/>
    </row>
    <row r="40" spans="1:39" ht="43.5">
      <c r="A40" s="290"/>
      <c r="B40" s="1009"/>
      <c r="C40" s="494" t="s">
        <v>1082</v>
      </c>
      <c r="D40" s="495">
        <v>92</v>
      </c>
      <c r="E40" s="496">
        <v>1</v>
      </c>
      <c r="F40" s="495">
        <v>767</v>
      </c>
      <c r="G40" s="496">
        <v>0.99869791666666663</v>
      </c>
      <c r="H40" s="495">
        <v>158</v>
      </c>
      <c r="I40" s="496">
        <v>0.98136645962732916</v>
      </c>
      <c r="J40" s="495">
        <v>12</v>
      </c>
      <c r="K40" s="496">
        <v>1</v>
      </c>
      <c r="L40" s="495">
        <v>336</v>
      </c>
      <c r="M40" s="496">
        <v>1</v>
      </c>
      <c r="N40" s="495">
        <v>45</v>
      </c>
      <c r="O40" s="496">
        <v>1</v>
      </c>
      <c r="P40" s="495">
        <v>1084</v>
      </c>
      <c r="Q40" s="496">
        <v>1</v>
      </c>
      <c r="R40" s="495">
        <v>269</v>
      </c>
      <c r="S40" s="496">
        <v>1</v>
      </c>
      <c r="T40" s="495">
        <v>203</v>
      </c>
      <c r="U40" s="496">
        <v>1</v>
      </c>
      <c r="V40" s="495">
        <v>127</v>
      </c>
      <c r="W40" s="493">
        <v>1</v>
      </c>
      <c r="X40" s="495">
        <v>100</v>
      </c>
      <c r="Y40" s="496">
        <v>1</v>
      </c>
      <c r="Z40" s="495">
        <v>18</v>
      </c>
      <c r="AA40" s="496">
        <v>1</v>
      </c>
      <c r="AB40" s="360">
        <f t="shared" si="8"/>
        <v>3211</v>
      </c>
      <c r="AC40" s="491">
        <f t="shared" si="9"/>
        <v>0.99833869802449959</v>
      </c>
      <c r="AD40" s="290"/>
      <c r="AE40" s="290"/>
      <c r="AF40" s="290"/>
      <c r="AG40" s="290"/>
      <c r="AH40" s="290"/>
      <c r="AI40" s="290"/>
      <c r="AJ40" s="290"/>
      <c r="AK40" s="290"/>
      <c r="AL40" s="290"/>
      <c r="AM40" s="290"/>
    </row>
    <row r="41" spans="1:39">
      <c r="A41" s="290"/>
      <c r="B41" s="264"/>
      <c r="C41" s="264"/>
      <c r="D41" s="290"/>
      <c r="E41" s="253"/>
      <c r="F41" s="253"/>
      <c r="G41" s="290"/>
      <c r="H41" s="253"/>
      <c r="I41" s="253"/>
      <c r="J41" s="290"/>
      <c r="K41" s="290"/>
      <c r="L41" s="253"/>
      <c r="M41" s="290"/>
      <c r="N41" s="497"/>
      <c r="O41" s="497"/>
      <c r="P41" s="290"/>
      <c r="Q41" s="290"/>
      <c r="R41" s="290"/>
      <c r="S41" s="290"/>
      <c r="T41" s="290"/>
      <c r="U41" s="290"/>
      <c r="V41" s="290"/>
      <c r="W41" s="290"/>
      <c r="X41" s="290"/>
      <c r="Y41" s="290"/>
      <c r="Z41" s="290"/>
      <c r="AA41" s="290"/>
      <c r="AB41" s="290"/>
      <c r="AC41" s="290"/>
      <c r="AD41" s="290"/>
      <c r="AE41" s="290"/>
      <c r="AF41" s="290"/>
      <c r="AG41" s="290"/>
      <c r="AH41" s="290"/>
      <c r="AI41" s="290"/>
      <c r="AJ41" s="290"/>
      <c r="AK41" s="290"/>
      <c r="AL41" s="290"/>
      <c r="AM41" s="290"/>
    </row>
    <row r="42" spans="1:39" ht="29">
      <c r="A42" s="290"/>
      <c r="B42" s="498" t="s">
        <v>1223</v>
      </c>
      <c r="C42" s="499" t="s">
        <v>0</v>
      </c>
      <c r="D42" s="499" t="s">
        <v>1</v>
      </c>
      <c r="E42" s="499" t="s">
        <v>2</v>
      </c>
      <c r="F42" s="499" t="s">
        <v>3</v>
      </c>
      <c r="G42" s="499" t="s">
        <v>1216</v>
      </c>
      <c r="H42" s="499" t="s">
        <v>1217</v>
      </c>
      <c r="I42" s="499" t="s">
        <v>1218</v>
      </c>
      <c r="J42" s="499" t="s">
        <v>8</v>
      </c>
      <c r="K42" s="499" t="s">
        <v>1222</v>
      </c>
      <c r="L42" s="499" t="s">
        <v>9</v>
      </c>
      <c r="M42" s="500" t="s">
        <v>255</v>
      </c>
      <c r="N42" s="501" t="s">
        <v>186</v>
      </c>
      <c r="O42" s="502" t="s">
        <v>126</v>
      </c>
      <c r="P42" s="290"/>
      <c r="Q42" s="290"/>
      <c r="R42" s="290"/>
      <c r="S42" s="290"/>
      <c r="T42" s="290"/>
      <c r="U42" s="290"/>
      <c r="V42" s="290"/>
      <c r="W42" s="290"/>
      <c r="X42" s="290"/>
      <c r="Y42" s="290"/>
      <c r="Z42" s="290"/>
      <c r="AA42" s="290"/>
      <c r="AB42" s="290"/>
      <c r="AC42" s="290"/>
      <c r="AD42" s="290"/>
      <c r="AE42" s="290"/>
      <c r="AF42" s="290"/>
      <c r="AG42" s="290"/>
      <c r="AH42" s="290"/>
      <c r="AI42" s="290"/>
      <c r="AJ42" s="290"/>
      <c r="AK42" s="290"/>
      <c r="AL42" s="290"/>
      <c r="AM42" s="290"/>
    </row>
    <row r="43" spans="1:39" ht="19" customHeight="1">
      <c r="A43" s="516"/>
      <c r="B43" s="1084" t="s">
        <v>350</v>
      </c>
      <c r="C43" s="237">
        <v>36</v>
      </c>
      <c r="D43" s="237">
        <v>84</v>
      </c>
      <c r="E43" s="237">
        <v>19</v>
      </c>
      <c r="F43" s="237" t="s">
        <v>402</v>
      </c>
      <c r="G43" s="237">
        <v>41</v>
      </c>
      <c r="H43" s="1086">
        <v>20</v>
      </c>
      <c r="I43" s="1086">
        <v>491</v>
      </c>
      <c r="J43" s="237">
        <v>59</v>
      </c>
      <c r="K43" s="237">
        <v>20</v>
      </c>
      <c r="L43" s="1086">
        <v>63</v>
      </c>
      <c r="M43" s="1086">
        <v>27</v>
      </c>
      <c r="N43" s="237">
        <v>8</v>
      </c>
      <c r="O43" s="237">
        <v>403</v>
      </c>
      <c r="P43" s="290"/>
      <c r="Q43" s="290"/>
      <c r="R43" s="290"/>
      <c r="S43" s="290"/>
      <c r="T43" s="290"/>
      <c r="U43" s="290"/>
      <c r="V43" s="290"/>
      <c r="W43" s="290"/>
      <c r="X43" s="290"/>
      <c r="Y43" s="290"/>
      <c r="Z43" s="290"/>
      <c r="AA43" s="290"/>
      <c r="AB43" s="290"/>
      <c r="AC43" s="290"/>
      <c r="AD43" s="290"/>
      <c r="AE43" s="290"/>
      <c r="AF43" s="290"/>
      <c r="AG43" s="290"/>
      <c r="AH43" s="290"/>
      <c r="AI43" s="290"/>
      <c r="AJ43" s="290"/>
      <c r="AK43" s="290"/>
      <c r="AL43" s="290"/>
      <c r="AM43" s="290"/>
    </row>
    <row r="44" spans="1:39" ht="28" customHeight="1">
      <c r="A44" s="516"/>
      <c r="B44" s="1084" t="s">
        <v>351</v>
      </c>
      <c r="C44" s="237">
        <v>14</v>
      </c>
      <c r="D44" s="237">
        <v>20</v>
      </c>
      <c r="E44" s="237">
        <v>1</v>
      </c>
      <c r="F44" s="237" t="s">
        <v>402</v>
      </c>
      <c r="G44" s="237">
        <v>7</v>
      </c>
      <c r="H44" s="1086">
        <v>6</v>
      </c>
      <c r="I44" s="1086">
        <v>298</v>
      </c>
      <c r="J44" s="237">
        <v>18</v>
      </c>
      <c r="K44" s="237">
        <v>6</v>
      </c>
      <c r="L44" s="1086">
        <v>10</v>
      </c>
      <c r="M44" s="1086">
        <v>0</v>
      </c>
      <c r="N44" s="237">
        <v>1</v>
      </c>
      <c r="O44" s="237">
        <v>79</v>
      </c>
      <c r="P44" s="290"/>
      <c r="Q44" s="290"/>
      <c r="R44" s="290"/>
      <c r="S44" s="290"/>
      <c r="T44" s="290"/>
      <c r="U44" s="290"/>
      <c r="V44" s="290"/>
      <c r="W44" s="290"/>
      <c r="X44" s="290"/>
      <c r="Y44" s="290"/>
      <c r="Z44" s="290"/>
      <c r="AA44" s="290"/>
      <c r="AB44" s="290"/>
      <c r="AC44" s="290"/>
      <c r="AD44" s="290"/>
      <c r="AE44" s="290"/>
      <c r="AF44" s="290"/>
      <c r="AG44" s="290"/>
      <c r="AH44" s="290"/>
      <c r="AI44" s="290"/>
      <c r="AJ44" s="290"/>
      <c r="AK44" s="290"/>
      <c r="AL44" s="290"/>
      <c r="AM44" s="290"/>
    </row>
    <row r="45" spans="1:39" ht="29">
      <c r="A45" s="516"/>
      <c r="B45" s="1085" t="s">
        <v>175</v>
      </c>
      <c r="C45" s="503">
        <f>+C44/C43</f>
        <v>0.3888888888888889</v>
      </c>
      <c r="D45" s="503">
        <f t="shared" ref="D45:N45" si="10">+D44/D43</f>
        <v>0.23809523809523808</v>
      </c>
      <c r="E45" s="503">
        <f t="shared" si="10"/>
        <v>5.2631578947368418E-2</v>
      </c>
      <c r="F45" s="503" t="s">
        <v>402</v>
      </c>
      <c r="G45" s="503">
        <f t="shared" si="10"/>
        <v>0.17073170731707318</v>
      </c>
      <c r="H45" s="503">
        <f t="shared" si="10"/>
        <v>0.3</v>
      </c>
      <c r="I45" s="503" t="s">
        <v>5730</v>
      </c>
      <c r="J45" s="503">
        <f t="shared" si="10"/>
        <v>0.30508474576271188</v>
      </c>
      <c r="K45" s="503">
        <f t="shared" si="10"/>
        <v>0.3</v>
      </c>
      <c r="L45" s="503">
        <f t="shared" si="10"/>
        <v>0.15873015873015872</v>
      </c>
      <c r="M45" s="503">
        <f t="shared" si="10"/>
        <v>0</v>
      </c>
      <c r="N45" s="503">
        <f t="shared" si="10"/>
        <v>0.125</v>
      </c>
      <c r="O45" s="504">
        <f>+O44/O43</f>
        <v>0.19602977667493796</v>
      </c>
      <c r="P45" s="290"/>
      <c r="Q45" s="290"/>
      <c r="R45" s="290"/>
      <c r="S45" s="290"/>
      <c r="T45" s="290"/>
      <c r="U45" s="290"/>
      <c r="V45" s="290"/>
      <c r="W45" s="290"/>
      <c r="X45" s="290"/>
      <c r="Y45" s="290"/>
      <c r="Z45" s="290"/>
      <c r="AA45" s="290"/>
      <c r="AB45" s="290"/>
      <c r="AC45" s="290"/>
      <c r="AD45" s="290"/>
      <c r="AE45" s="290"/>
      <c r="AF45" s="290"/>
      <c r="AG45" s="290"/>
      <c r="AH45" s="290"/>
      <c r="AI45" s="290"/>
      <c r="AJ45" s="290"/>
      <c r="AK45" s="290"/>
      <c r="AL45" s="290"/>
      <c r="AM45" s="290"/>
    </row>
    <row r="46" spans="1:39" ht="14.5" customHeight="1">
      <c r="A46" s="516"/>
      <c r="B46" s="505" t="s">
        <v>1224</v>
      </c>
      <c r="C46" s="445" t="s">
        <v>0</v>
      </c>
      <c r="D46" s="445" t="s">
        <v>1</v>
      </c>
      <c r="E46" s="445" t="s">
        <v>2</v>
      </c>
      <c r="F46" s="445" t="s">
        <v>3</v>
      </c>
      <c r="G46" s="445" t="s">
        <v>1216</v>
      </c>
      <c r="H46" s="445" t="s">
        <v>5</v>
      </c>
      <c r="I46" s="445" t="s">
        <v>6</v>
      </c>
      <c r="J46" s="445" t="s">
        <v>8</v>
      </c>
      <c r="K46" s="445" t="s">
        <v>25</v>
      </c>
      <c r="L46" s="445" t="s">
        <v>9</v>
      </c>
      <c r="M46" s="446" t="s">
        <v>255</v>
      </c>
      <c r="N46" s="506" t="s">
        <v>186</v>
      </c>
      <c r="O46" s="507" t="s">
        <v>126</v>
      </c>
      <c r="P46" s="290"/>
      <c r="Q46" s="290"/>
      <c r="R46" s="290"/>
      <c r="S46" s="290"/>
      <c r="T46" s="290"/>
      <c r="U46" s="290"/>
      <c r="V46" s="290"/>
      <c r="W46" s="290"/>
      <c r="X46" s="290"/>
      <c r="Y46" s="290"/>
      <c r="Z46" s="290"/>
      <c r="AA46" s="290"/>
      <c r="AB46" s="290"/>
      <c r="AC46" s="290"/>
      <c r="AD46" s="290"/>
      <c r="AE46" s="290"/>
      <c r="AF46" s="290"/>
      <c r="AG46" s="290"/>
      <c r="AH46" s="290"/>
      <c r="AI46" s="290"/>
      <c r="AJ46" s="290"/>
      <c r="AK46" s="290"/>
      <c r="AL46" s="290"/>
      <c r="AM46" s="290"/>
    </row>
    <row r="47" spans="1:39" ht="14.5" customHeight="1">
      <c r="A47" s="202"/>
      <c r="B47" s="105" t="s">
        <v>352</v>
      </c>
      <c r="C47" s="5">
        <v>6</v>
      </c>
      <c r="D47" s="5">
        <v>9</v>
      </c>
      <c r="E47" s="5">
        <v>0</v>
      </c>
      <c r="F47" s="104" t="s">
        <v>402</v>
      </c>
      <c r="G47" s="5">
        <v>2</v>
      </c>
      <c r="H47" s="5">
        <v>1</v>
      </c>
      <c r="I47" s="1087">
        <v>52</v>
      </c>
      <c r="J47" s="5">
        <v>8</v>
      </c>
      <c r="K47" s="5">
        <v>2</v>
      </c>
      <c r="L47" s="5">
        <v>1</v>
      </c>
      <c r="M47" s="5">
        <v>0</v>
      </c>
      <c r="N47" s="5">
        <v>0</v>
      </c>
      <c r="O47" s="5">
        <v>29</v>
      </c>
    </row>
    <row r="48" spans="1:39" ht="14.5" customHeight="1">
      <c r="A48" s="202"/>
      <c r="B48" s="105" t="s">
        <v>353</v>
      </c>
      <c r="C48" s="5">
        <v>8</v>
      </c>
      <c r="D48" s="5">
        <v>11</v>
      </c>
      <c r="E48" s="5">
        <v>1</v>
      </c>
      <c r="F48" s="104" t="s">
        <v>402</v>
      </c>
      <c r="G48" s="5">
        <v>5</v>
      </c>
      <c r="H48" s="5">
        <v>1</v>
      </c>
      <c r="I48" s="1087">
        <v>173</v>
      </c>
      <c r="J48" s="5">
        <v>10</v>
      </c>
      <c r="K48" s="5">
        <v>4</v>
      </c>
      <c r="L48" s="5">
        <v>9</v>
      </c>
      <c r="M48" s="5">
        <v>0</v>
      </c>
      <c r="N48" s="5">
        <v>1</v>
      </c>
      <c r="O48" s="5">
        <v>50</v>
      </c>
    </row>
    <row r="49" spans="1:15" ht="18.5">
      <c r="A49" s="202"/>
      <c r="B49" s="106" t="s">
        <v>354</v>
      </c>
      <c r="C49" s="107">
        <f t="shared" ref="C49:H49" si="11">+SUM(C47:C48)</f>
        <v>14</v>
      </c>
      <c r="D49" s="107">
        <f t="shared" si="11"/>
        <v>20</v>
      </c>
      <c r="E49" s="107">
        <f t="shared" si="11"/>
        <v>1</v>
      </c>
      <c r="F49" s="107"/>
      <c r="G49" s="107">
        <f t="shared" si="11"/>
        <v>7</v>
      </c>
      <c r="H49" s="107">
        <f t="shared" si="11"/>
        <v>2</v>
      </c>
      <c r="I49" s="1088">
        <f>I47+I48</f>
        <v>225</v>
      </c>
      <c r="J49" s="107">
        <f t="shared" ref="J49:N49" si="12">+SUM(J47:J48)</f>
        <v>18</v>
      </c>
      <c r="K49" s="107">
        <f t="shared" si="12"/>
        <v>6</v>
      </c>
      <c r="L49" s="107">
        <f t="shared" si="12"/>
        <v>10</v>
      </c>
      <c r="M49" s="107">
        <f t="shared" si="12"/>
        <v>0</v>
      </c>
      <c r="N49" s="107">
        <f t="shared" si="12"/>
        <v>1</v>
      </c>
      <c r="O49" s="108">
        <f>+SUM(O47:O48)</f>
        <v>79</v>
      </c>
    </row>
  </sheetData>
  <mergeCells count="57">
    <mergeCell ref="X35:Y35"/>
    <mergeCell ref="Z35:AA35"/>
    <mergeCell ref="AB35:AC35"/>
    <mergeCell ref="B37:B40"/>
    <mergeCell ref="L35:M35"/>
    <mergeCell ref="N35:O35"/>
    <mergeCell ref="P35:Q35"/>
    <mergeCell ref="R35:S35"/>
    <mergeCell ref="T35:U35"/>
    <mergeCell ref="V35:W35"/>
    <mergeCell ref="J35:K35"/>
    <mergeCell ref="B33:C33"/>
    <mergeCell ref="B35:C36"/>
    <mergeCell ref="D35:E35"/>
    <mergeCell ref="F35:G35"/>
    <mergeCell ref="H35:I35"/>
    <mergeCell ref="X28:Y28"/>
    <mergeCell ref="Z28:AA28"/>
    <mergeCell ref="AB28:AC28"/>
    <mergeCell ref="B30:C30"/>
    <mergeCell ref="B31:C31"/>
    <mergeCell ref="T28:U28"/>
    <mergeCell ref="V28:W28"/>
    <mergeCell ref="B32:C32"/>
    <mergeCell ref="L28:M28"/>
    <mergeCell ref="N28:O28"/>
    <mergeCell ref="P28:Q28"/>
    <mergeCell ref="R28:S28"/>
    <mergeCell ref="J28:K28"/>
    <mergeCell ref="B15:B23"/>
    <mergeCell ref="B28:C29"/>
    <mergeCell ref="D28:E28"/>
    <mergeCell ref="F28:G28"/>
    <mergeCell ref="H28:I28"/>
    <mergeCell ref="AK10:AM10"/>
    <mergeCell ref="AN10:AP10"/>
    <mergeCell ref="AQ10:AS10"/>
    <mergeCell ref="B12:C12"/>
    <mergeCell ref="B13:C13"/>
    <mergeCell ref="AE10:AG10"/>
    <mergeCell ref="AH10:AJ10"/>
    <mergeCell ref="B14:C14"/>
    <mergeCell ref="S10:U10"/>
    <mergeCell ref="V10:X10"/>
    <mergeCell ref="Y10:AA10"/>
    <mergeCell ref="AB10:AD10"/>
    <mergeCell ref="B10:C11"/>
    <mergeCell ref="D10:F10"/>
    <mergeCell ref="G10:I10"/>
    <mergeCell ref="J10:L10"/>
    <mergeCell ref="M10:O10"/>
    <mergeCell ref="P10:R10"/>
    <mergeCell ref="C7:D7"/>
    <mergeCell ref="A2:AK2"/>
    <mergeCell ref="C4:D4"/>
    <mergeCell ref="C5:D5"/>
    <mergeCell ref="C6:D6"/>
  </mergeCells>
  <pageMargins left="0.7" right="0.7" top="0.75" bottom="0.75" header="0.3" footer="0.3"/>
  <pageSetup orientation="portrait" horizontalDpi="4294967295" verticalDpi="4294967295" r:id="rId1"/>
  <headerFooter>
    <oddFooter>&amp;L_x000D_&amp;1#&amp;"Aptos"&amp;14&amp;K000000 Información Interna</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D96D15-CEE4-4A8B-8E2A-77BF7DF77E45}">
  <dimension ref="A1:AL101"/>
  <sheetViews>
    <sheetView showGridLines="0" tabSelected="1" topLeftCell="A22" zoomScale="50" zoomScaleNormal="50" workbookViewId="0">
      <pane xSplit="3" ySplit="4" topLeftCell="D99" activePane="bottomRight" state="frozen"/>
      <selection activeCell="A22" sqref="A22"/>
      <selection pane="topRight" activeCell="D22" sqref="D22"/>
      <selection pane="bottomLeft" activeCell="A25" sqref="A25"/>
      <selection pane="bottomRight" activeCell="G101" sqref="G101"/>
    </sheetView>
  </sheetViews>
  <sheetFormatPr baseColWidth="10" defaultColWidth="10.81640625" defaultRowHeight="14.5"/>
  <cols>
    <col min="1" max="1" width="21.1796875" style="16" customWidth="1"/>
    <col min="2" max="2" width="51.54296875" style="16" customWidth="1"/>
    <col min="3" max="3" width="30.1796875" style="16" customWidth="1"/>
    <col min="4" max="4" width="29.81640625" style="16" customWidth="1"/>
    <col min="5" max="5" width="35.54296875" style="21" customWidth="1"/>
    <col min="6" max="6" width="29.453125" style="21" customWidth="1"/>
    <col min="7" max="7" width="34" style="16" customWidth="1"/>
    <col min="8" max="8" width="36.453125" style="21" customWidth="1"/>
    <col min="9" max="9" width="22.54296875" style="21" customWidth="1"/>
    <col min="10" max="10" width="18.26953125" style="16" customWidth="1"/>
    <col min="11" max="11" width="21.54296875" style="16" customWidth="1"/>
    <col min="12" max="12" width="33.81640625" style="21" customWidth="1"/>
    <col min="13" max="13" width="23.453125" style="16" customWidth="1"/>
    <col min="14" max="14" width="17.453125" style="16" customWidth="1"/>
    <col min="15" max="15" width="24.54296875" style="16" customWidth="1"/>
    <col min="16" max="17" width="10.81640625" style="16" customWidth="1"/>
    <col min="18" max="18" width="16.54296875" style="16" customWidth="1"/>
    <col min="19" max="19" width="14.7265625" style="16" customWidth="1"/>
    <col min="20" max="20" width="14" style="16" customWidth="1"/>
    <col min="21" max="21" width="10.81640625" style="16" customWidth="1"/>
    <col min="22" max="22" width="14.81640625" style="16" customWidth="1"/>
    <col min="23" max="27" width="10.81640625" style="16" customWidth="1"/>
    <col min="28" max="16384" width="10.81640625" style="16"/>
  </cols>
  <sheetData>
    <row r="1" spans="1:38">
      <c r="A1" s="15"/>
      <c r="B1" s="15"/>
      <c r="C1" s="15"/>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row>
    <row r="2" spans="1:38">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row>
    <row r="3" spans="1:38">
      <c r="A3" s="15"/>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row>
    <row r="4" spans="1:38">
      <c r="A4" s="15"/>
      <c r="B4"/>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row>
    <row r="5" spans="1:38">
      <c r="A5" s="15"/>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row>
    <row r="6" spans="1:38">
      <c r="A6" s="15"/>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row>
    <row r="7" spans="1:38" ht="21">
      <c r="A7" s="233"/>
      <c r="B7" s="25"/>
      <c r="C7" s="25"/>
      <c r="D7" s="25"/>
      <c r="E7" s="25"/>
      <c r="F7" s="25"/>
      <c r="G7" s="25"/>
      <c r="H7" s="25"/>
      <c r="I7" s="25"/>
      <c r="J7" s="25"/>
      <c r="K7" s="25"/>
      <c r="L7" s="25"/>
      <c r="M7" s="25"/>
      <c r="N7" s="25"/>
      <c r="O7" s="25"/>
      <c r="P7" s="25"/>
      <c r="Q7" s="25"/>
      <c r="R7" s="25"/>
      <c r="S7" s="25"/>
      <c r="T7" s="25"/>
      <c r="U7" s="15"/>
      <c r="V7" s="15"/>
      <c r="W7" s="15"/>
      <c r="X7" s="15"/>
      <c r="Y7" s="15"/>
      <c r="Z7" s="15"/>
      <c r="AA7" s="15"/>
      <c r="AB7" s="15"/>
      <c r="AC7" s="15"/>
      <c r="AD7" s="15"/>
      <c r="AE7" s="15"/>
      <c r="AF7" s="15"/>
      <c r="AG7" s="15"/>
      <c r="AH7" s="15"/>
      <c r="AI7" s="15"/>
      <c r="AJ7" s="15"/>
      <c r="AK7" s="15"/>
      <c r="AL7" s="15"/>
    </row>
    <row r="8" spans="1:38" ht="21">
      <c r="A8" s="233"/>
      <c r="B8" s="25"/>
      <c r="C8" s="25"/>
      <c r="D8" s="25"/>
      <c r="E8" s="25"/>
      <c r="F8" s="25"/>
      <c r="G8" s="25"/>
      <c r="H8" s="25"/>
      <c r="I8" s="25"/>
      <c r="J8" s="25"/>
      <c r="K8" s="25"/>
      <c r="L8" s="25"/>
      <c r="M8" s="25"/>
      <c r="N8" s="25"/>
      <c r="O8" s="25"/>
      <c r="P8" s="25"/>
      <c r="Q8" s="25"/>
      <c r="R8" s="25"/>
      <c r="S8" s="25"/>
      <c r="T8" s="25"/>
      <c r="U8" s="15"/>
      <c r="V8" s="15"/>
      <c r="W8" s="15"/>
      <c r="X8" s="15"/>
      <c r="Y8" s="15"/>
      <c r="Z8" s="15"/>
      <c r="AA8" s="15"/>
      <c r="AB8" s="15"/>
      <c r="AC8" s="15"/>
      <c r="AD8" s="15"/>
      <c r="AE8" s="15"/>
      <c r="AF8" s="15"/>
      <c r="AG8" s="15"/>
      <c r="AH8" s="15"/>
      <c r="AI8" s="15"/>
      <c r="AJ8" s="15"/>
      <c r="AK8" s="15"/>
      <c r="AL8" s="15"/>
    </row>
    <row r="9" spans="1:38">
      <c r="A9" s="794" t="s">
        <v>256</v>
      </c>
      <c r="B9" s="794"/>
      <c r="C9" s="794"/>
      <c r="D9" s="794"/>
      <c r="E9" s="794"/>
      <c r="F9" s="794"/>
      <c r="G9" s="794"/>
      <c r="H9" s="794"/>
      <c r="I9" s="794"/>
      <c r="J9" s="794"/>
      <c r="K9" s="794"/>
      <c r="L9" s="794"/>
      <c r="M9" s="794"/>
      <c r="N9" s="794"/>
      <c r="O9" s="794"/>
      <c r="P9" s="794"/>
      <c r="Q9" s="794"/>
      <c r="R9" s="794"/>
      <c r="S9" s="794"/>
      <c r="T9" s="794"/>
      <c r="U9" s="794"/>
      <c r="V9" s="794"/>
      <c r="W9" s="794"/>
      <c r="X9" s="794"/>
      <c r="Y9" s="794"/>
      <c r="Z9" s="794"/>
      <c r="AA9" s="794"/>
      <c r="AB9" s="794"/>
      <c r="AC9" s="794"/>
      <c r="AD9" s="794"/>
      <c r="AE9" s="794"/>
      <c r="AF9" s="794"/>
      <c r="AG9" s="794"/>
      <c r="AH9" s="794"/>
      <c r="AI9" s="794"/>
      <c r="AJ9" s="794"/>
      <c r="AK9" s="794"/>
      <c r="AL9" s="15"/>
    </row>
    <row r="10" spans="1:38">
      <c r="A10" s="794"/>
      <c r="B10" s="794"/>
      <c r="C10" s="794"/>
      <c r="D10" s="794"/>
      <c r="E10" s="794"/>
      <c r="F10" s="794"/>
      <c r="G10" s="794"/>
      <c r="H10" s="794"/>
      <c r="I10" s="794"/>
      <c r="J10" s="794"/>
      <c r="K10" s="794"/>
      <c r="L10" s="794"/>
      <c r="M10" s="794"/>
      <c r="N10" s="794"/>
      <c r="O10" s="794"/>
      <c r="P10" s="794"/>
      <c r="Q10" s="794"/>
      <c r="R10" s="794"/>
      <c r="S10" s="794"/>
      <c r="T10" s="794"/>
      <c r="U10" s="794"/>
      <c r="V10" s="794"/>
      <c r="W10" s="794"/>
      <c r="X10" s="794"/>
      <c r="Y10" s="794"/>
      <c r="Z10" s="794"/>
      <c r="AA10" s="794"/>
      <c r="AB10" s="794"/>
      <c r="AC10" s="794"/>
      <c r="AD10" s="794"/>
      <c r="AE10" s="794"/>
      <c r="AF10" s="794"/>
      <c r="AG10" s="794"/>
      <c r="AH10" s="794"/>
      <c r="AI10" s="794"/>
      <c r="AJ10" s="794"/>
      <c r="AK10" s="794"/>
      <c r="AL10" s="15"/>
    </row>
    <row r="11" spans="1:38">
      <c r="A11" s="794"/>
      <c r="B11" s="794"/>
      <c r="C11" s="794"/>
      <c r="D11" s="794"/>
      <c r="E11" s="794"/>
      <c r="F11" s="794"/>
      <c r="G11" s="794"/>
      <c r="H11" s="794"/>
      <c r="I11" s="794"/>
      <c r="J11" s="794"/>
      <c r="K11" s="794"/>
      <c r="L11" s="794"/>
      <c r="M11" s="794"/>
      <c r="N11" s="794"/>
      <c r="O11" s="794"/>
      <c r="P11" s="794"/>
      <c r="Q11" s="794"/>
      <c r="R11" s="794"/>
      <c r="S11" s="794"/>
      <c r="T11" s="794"/>
      <c r="U11" s="794"/>
      <c r="V11" s="794"/>
      <c r="W11" s="794"/>
      <c r="X11" s="794"/>
      <c r="Y11" s="794"/>
      <c r="Z11" s="794"/>
      <c r="AA11" s="794"/>
      <c r="AB11" s="794"/>
      <c r="AC11" s="794"/>
      <c r="AD11" s="794"/>
      <c r="AE11" s="794"/>
      <c r="AF11" s="794"/>
      <c r="AG11" s="794"/>
      <c r="AH11" s="794"/>
      <c r="AI11" s="794"/>
      <c r="AJ11" s="794"/>
      <c r="AK11" s="794"/>
      <c r="AL11" s="15"/>
    </row>
    <row r="12" spans="1:38" ht="21">
      <c r="A12" s="795" t="s">
        <v>293</v>
      </c>
      <c r="B12" s="796"/>
      <c r="C12" s="796"/>
      <c r="D12" s="796"/>
      <c r="E12" s="796"/>
      <c r="F12" s="796"/>
      <c r="G12" s="796"/>
      <c r="H12" s="796"/>
      <c r="I12" s="796"/>
      <c r="J12" s="796"/>
      <c r="K12" s="796"/>
      <c r="L12" s="796"/>
      <c r="M12" s="796"/>
      <c r="N12" s="796"/>
      <c r="O12" s="796"/>
      <c r="P12" s="796"/>
      <c r="Q12" s="796"/>
      <c r="R12" s="796"/>
      <c r="S12" s="796"/>
      <c r="T12" s="796"/>
      <c r="U12" s="796"/>
      <c r="V12" s="796"/>
      <c r="W12" s="796"/>
      <c r="X12" s="796"/>
      <c r="Y12" s="796"/>
      <c r="Z12" s="796"/>
      <c r="AA12" s="796"/>
      <c r="AB12" s="796"/>
      <c r="AC12" s="796"/>
      <c r="AD12" s="796"/>
      <c r="AE12" s="796"/>
      <c r="AF12" s="796"/>
      <c r="AG12" s="796"/>
      <c r="AH12" s="796"/>
      <c r="AI12" s="796"/>
      <c r="AJ12" s="796"/>
      <c r="AK12" s="797"/>
      <c r="AL12" s="18"/>
    </row>
    <row r="13" spans="1:38" ht="21">
      <c r="A13" s="798" t="s">
        <v>294</v>
      </c>
      <c r="B13" s="799"/>
      <c r="C13" s="799"/>
      <c r="D13" s="799"/>
      <c r="E13" s="799"/>
      <c r="F13" s="799"/>
      <c r="G13" s="799"/>
      <c r="H13" s="799"/>
      <c r="I13" s="799"/>
      <c r="J13" s="799"/>
      <c r="K13" s="799"/>
      <c r="L13" s="799"/>
      <c r="M13" s="799"/>
      <c r="N13" s="799"/>
      <c r="O13" s="799"/>
      <c r="P13" s="799"/>
      <c r="Q13" s="799"/>
      <c r="R13" s="799"/>
      <c r="S13" s="799"/>
      <c r="T13" s="799"/>
      <c r="U13" s="799"/>
      <c r="V13" s="799"/>
      <c r="W13" s="799"/>
      <c r="X13" s="799"/>
      <c r="Y13" s="799"/>
      <c r="Z13" s="799"/>
      <c r="AA13" s="799"/>
      <c r="AB13" s="799"/>
      <c r="AC13" s="799"/>
      <c r="AD13" s="799"/>
      <c r="AE13" s="799"/>
      <c r="AF13" s="799"/>
      <c r="AG13" s="799"/>
      <c r="AH13" s="799"/>
      <c r="AI13" s="799"/>
      <c r="AJ13" s="799"/>
      <c r="AK13" s="800"/>
      <c r="AL13" s="18"/>
    </row>
    <row r="14" spans="1:38" ht="21">
      <c r="A14" s="233"/>
      <c r="B14" s="25"/>
      <c r="C14" s="25"/>
      <c r="D14" s="25"/>
      <c r="E14" s="25"/>
      <c r="F14" s="25"/>
      <c r="G14" s="25"/>
      <c r="H14" s="25"/>
      <c r="I14" s="25"/>
      <c r="J14" s="25"/>
      <c r="K14" s="25"/>
      <c r="L14" s="25"/>
      <c r="M14" s="25"/>
      <c r="N14" s="25"/>
      <c r="O14" s="25"/>
      <c r="P14" s="25"/>
      <c r="Q14" s="25"/>
      <c r="R14" s="25"/>
      <c r="S14" s="25"/>
      <c r="T14" s="25"/>
      <c r="U14" s="15"/>
      <c r="V14" s="15"/>
      <c r="W14" s="15"/>
      <c r="X14" s="15"/>
      <c r="Y14" s="15"/>
      <c r="Z14" s="15"/>
      <c r="AA14" s="15"/>
      <c r="AB14" s="15"/>
      <c r="AC14" s="15"/>
      <c r="AD14" s="15"/>
      <c r="AE14" s="15"/>
      <c r="AF14" s="15"/>
      <c r="AG14" s="15"/>
      <c r="AH14" s="15"/>
      <c r="AI14" s="15"/>
      <c r="AJ14" s="15"/>
      <c r="AK14" s="15"/>
      <c r="AL14" s="15"/>
    </row>
    <row r="15" spans="1:38" ht="21">
      <c r="A15" s="233"/>
      <c r="B15" s="26" t="s">
        <v>121</v>
      </c>
      <c r="C15" s="801" t="s">
        <v>122</v>
      </c>
      <c r="D15" s="802"/>
      <c r="E15" s="25"/>
      <c r="F15" s="25"/>
      <c r="G15" s="25"/>
      <c r="H15" s="25"/>
      <c r="I15" s="25"/>
      <c r="J15" s="25"/>
      <c r="K15" s="25"/>
      <c r="L15" s="25"/>
      <c r="M15" s="25"/>
      <c r="N15" s="25"/>
      <c r="O15" s="25"/>
      <c r="P15" s="25"/>
      <c r="Q15" s="25"/>
      <c r="R15" s="25"/>
      <c r="S15" s="25"/>
      <c r="T15" s="25"/>
      <c r="U15" s="15"/>
      <c r="V15" s="15"/>
      <c r="W15" s="15"/>
      <c r="X15" s="15"/>
      <c r="Y15" s="15"/>
      <c r="Z15" s="15"/>
      <c r="AA15" s="15"/>
      <c r="AB15" s="15"/>
      <c r="AC15" s="15"/>
      <c r="AD15" s="15"/>
      <c r="AE15" s="15"/>
      <c r="AF15" s="15"/>
      <c r="AG15" s="15"/>
      <c r="AH15" s="15"/>
      <c r="AI15" s="15"/>
      <c r="AJ15" s="15"/>
      <c r="AK15" s="15"/>
      <c r="AL15" s="15"/>
    </row>
    <row r="16" spans="1:38" ht="63" customHeight="1">
      <c r="A16" s="233"/>
      <c r="B16" s="27" t="s">
        <v>295</v>
      </c>
      <c r="C16" s="789" t="s">
        <v>296</v>
      </c>
      <c r="D16" s="790"/>
      <c r="E16" s="25"/>
      <c r="F16" s="25"/>
      <c r="G16" s="25"/>
      <c r="H16" s="25"/>
      <c r="I16" s="25"/>
      <c r="J16" s="25"/>
      <c r="K16" s="25"/>
      <c r="L16" s="25"/>
      <c r="M16" s="25"/>
      <c r="N16" s="25"/>
      <c r="O16" s="25"/>
      <c r="P16" s="25"/>
      <c r="Q16" s="25"/>
      <c r="R16" s="25"/>
      <c r="S16" s="25"/>
      <c r="T16" s="25"/>
      <c r="U16" s="15"/>
      <c r="V16" s="15"/>
      <c r="W16" s="15"/>
      <c r="X16" s="15"/>
      <c r="Y16" s="15"/>
      <c r="Z16" s="15"/>
      <c r="AA16" s="15"/>
      <c r="AB16" s="15"/>
      <c r="AC16" s="15"/>
      <c r="AD16" s="15"/>
      <c r="AE16" s="15"/>
      <c r="AF16" s="15"/>
      <c r="AG16" s="15"/>
      <c r="AH16" s="15"/>
      <c r="AI16" s="15"/>
      <c r="AJ16" s="15"/>
      <c r="AK16" s="15"/>
      <c r="AL16" s="15"/>
    </row>
    <row r="17" spans="1:38" ht="63" customHeight="1">
      <c r="A17" s="233"/>
      <c r="B17" s="27" t="s">
        <v>297</v>
      </c>
      <c r="C17" s="789" t="s">
        <v>298</v>
      </c>
      <c r="D17" s="790"/>
      <c r="E17" s="25"/>
      <c r="F17" s="25"/>
      <c r="G17" s="25"/>
      <c r="H17" s="25"/>
      <c r="I17" s="25"/>
      <c r="J17" s="25"/>
      <c r="K17" s="25"/>
      <c r="L17" s="25"/>
      <c r="M17" s="25"/>
      <c r="N17" s="25"/>
      <c r="O17" s="25"/>
      <c r="P17" s="25"/>
      <c r="Q17" s="25"/>
      <c r="R17" s="25"/>
      <c r="S17" s="25"/>
      <c r="T17" s="25"/>
      <c r="U17" s="15"/>
      <c r="V17" s="15"/>
      <c r="W17" s="15"/>
      <c r="X17" s="15"/>
      <c r="Y17" s="15"/>
      <c r="Z17" s="15"/>
      <c r="AA17" s="15"/>
      <c r="AB17" s="15"/>
      <c r="AC17" s="15"/>
      <c r="AD17" s="15"/>
      <c r="AE17" s="15"/>
      <c r="AF17" s="15"/>
      <c r="AG17" s="15"/>
      <c r="AH17" s="15"/>
      <c r="AI17" s="15"/>
      <c r="AJ17" s="15"/>
      <c r="AK17" s="15"/>
      <c r="AL17" s="15"/>
    </row>
    <row r="18" spans="1:38" ht="63" customHeight="1">
      <c r="A18" s="233"/>
      <c r="B18" s="27" t="s">
        <v>299</v>
      </c>
      <c r="C18" s="789" t="s">
        <v>300</v>
      </c>
      <c r="D18" s="790"/>
      <c r="E18" s="25"/>
      <c r="F18" s="25"/>
      <c r="G18" s="25"/>
      <c r="H18" s="25"/>
      <c r="I18" s="25"/>
      <c r="J18" s="25"/>
      <c r="K18" s="25"/>
      <c r="L18" s="25"/>
      <c r="M18" s="25"/>
      <c r="N18" s="25"/>
      <c r="O18" s="25"/>
      <c r="P18" s="25"/>
      <c r="Q18" s="25"/>
      <c r="R18" s="25"/>
      <c r="S18" s="25"/>
      <c r="T18" s="25"/>
      <c r="U18" s="15"/>
      <c r="V18" s="15"/>
      <c r="W18" s="15"/>
      <c r="X18" s="15"/>
      <c r="Y18" s="15"/>
      <c r="Z18" s="15"/>
      <c r="AA18" s="15"/>
      <c r="AB18" s="15"/>
      <c r="AC18" s="15"/>
      <c r="AD18" s="15"/>
      <c r="AE18" s="15"/>
      <c r="AF18" s="15"/>
      <c r="AG18" s="15"/>
      <c r="AH18" s="15"/>
      <c r="AI18" s="15"/>
      <c r="AJ18" s="15"/>
      <c r="AK18" s="15"/>
      <c r="AL18" s="15"/>
    </row>
    <row r="19" spans="1:38" ht="21">
      <c r="A19" s="234"/>
      <c r="B19" s="28"/>
      <c r="C19" s="29"/>
      <c r="D19" s="29"/>
      <c r="E19" s="17"/>
      <c r="F19" s="17"/>
      <c r="G19" s="17"/>
      <c r="H19" s="17"/>
      <c r="I19" s="17"/>
      <c r="J19" s="17"/>
      <c r="K19" s="17"/>
      <c r="L19" s="17"/>
      <c r="M19" s="17"/>
      <c r="N19" s="17"/>
      <c r="O19" s="17"/>
      <c r="P19" s="17"/>
      <c r="Q19" s="17"/>
      <c r="R19" s="17"/>
      <c r="S19" s="17"/>
      <c r="T19" s="17"/>
      <c r="U19" s="18"/>
      <c r="V19" s="18"/>
      <c r="W19" s="18"/>
      <c r="X19" s="18"/>
      <c r="Y19" s="18"/>
      <c r="Z19" s="18"/>
      <c r="AA19" s="18"/>
      <c r="AB19" s="18"/>
      <c r="AC19" s="18"/>
      <c r="AD19" s="18"/>
      <c r="AE19" s="18"/>
      <c r="AF19" s="18"/>
      <c r="AG19" s="18"/>
      <c r="AH19" s="18"/>
      <c r="AI19" s="18"/>
      <c r="AJ19" s="18"/>
      <c r="AK19" s="18"/>
      <c r="AL19" s="18"/>
    </row>
    <row r="20" spans="1:38" ht="21">
      <c r="A20" s="234"/>
      <c r="B20" s="30" t="s">
        <v>266</v>
      </c>
      <c r="C20" s="30"/>
      <c r="D20" s="17"/>
      <c r="E20" s="17"/>
      <c r="F20" s="17"/>
      <c r="G20" s="17"/>
      <c r="H20" s="17"/>
      <c r="I20" s="17"/>
      <c r="J20" s="17"/>
      <c r="K20" s="17"/>
      <c r="L20" s="17"/>
      <c r="M20" s="17"/>
      <c r="N20" s="17"/>
      <c r="O20" s="17"/>
      <c r="P20" s="17"/>
      <c r="Q20" s="17"/>
      <c r="R20" s="17"/>
      <c r="S20" s="17"/>
      <c r="T20" s="17"/>
      <c r="U20" s="18"/>
      <c r="V20" s="18"/>
      <c r="W20" s="18"/>
      <c r="X20" s="18"/>
      <c r="Y20" s="18"/>
      <c r="Z20" s="18"/>
      <c r="AA20" s="18"/>
      <c r="AB20" s="18"/>
      <c r="AC20" s="18"/>
      <c r="AD20" s="18"/>
      <c r="AE20" s="18"/>
      <c r="AF20" s="18"/>
      <c r="AG20" s="18"/>
      <c r="AH20" s="18"/>
      <c r="AI20" s="18"/>
      <c r="AJ20" s="18"/>
      <c r="AK20" s="18"/>
      <c r="AL20" s="18"/>
    </row>
    <row r="21" spans="1:38" ht="21" customHeight="1">
      <c r="A21" s="236"/>
      <c r="B21" s="791" t="s">
        <v>301</v>
      </c>
      <c r="C21" s="792"/>
      <c r="D21" s="792"/>
      <c r="E21" s="792"/>
      <c r="F21" s="792"/>
      <c r="G21" s="792"/>
      <c r="H21" s="792"/>
      <c r="I21" s="792"/>
      <c r="J21" s="792"/>
      <c r="K21" s="793"/>
      <c r="L21" s="122"/>
      <c r="M21" s="122"/>
      <c r="N21" s="17"/>
      <c r="O21" s="122"/>
      <c r="P21" s="122"/>
      <c r="Q21" s="122"/>
      <c r="R21" s="17"/>
      <c r="S21" s="122"/>
      <c r="T21" s="122"/>
      <c r="U21" s="18"/>
      <c r="V21" s="18"/>
      <c r="W21" s="18"/>
      <c r="X21" s="18"/>
      <c r="Y21" s="18"/>
      <c r="Z21" s="18"/>
      <c r="AA21" s="18"/>
      <c r="AB21" s="18"/>
      <c r="AC21" s="18"/>
      <c r="AD21" s="18"/>
      <c r="AE21" s="18"/>
      <c r="AF21" s="18"/>
      <c r="AG21" s="18"/>
      <c r="AH21" s="18"/>
      <c r="AI21" s="18"/>
      <c r="AJ21" s="18"/>
      <c r="AK21" s="18"/>
      <c r="AL21" s="18"/>
    </row>
    <row r="22" spans="1:38" s="233" customFormat="1" ht="21" customHeight="1"/>
    <row r="23" spans="1:38" s="233" customFormat="1" ht="21" customHeight="1"/>
    <row r="24" spans="1:38" s="233" customFormat="1" ht="21" customHeight="1">
      <c r="B24" s="397" t="s">
        <v>1225</v>
      </c>
    </row>
    <row r="25" spans="1:38" s="233" customFormat="1" ht="15" customHeight="1"/>
    <row r="26" spans="1:38" ht="32.5" customHeight="1">
      <c r="B26" s="804" t="s">
        <v>5729</v>
      </c>
      <c r="C26" s="805"/>
      <c r="D26" s="398" t="s">
        <v>0</v>
      </c>
      <c r="E26" s="398" t="s">
        <v>1</v>
      </c>
      <c r="F26" s="398" t="s">
        <v>2</v>
      </c>
      <c r="G26" s="398" t="s">
        <v>3</v>
      </c>
      <c r="H26" s="398" t="s">
        <v>1216</v>
      </c>
      <c r="I26" s="398" t="s">
        <v>5734</v>
      </c>
      <c r="J26" s="398" t="s">
        <v>1226</v>
      </c>
      <c r="K26" s="398" t="s">
        <v>8</v>
      </c>
      <c r="L26" s="398" t="s">
        <v>1221</v>
      </c>
      <c r="M26" s="398" t="s">
        <v>9</v>
      </c>
      <c r="N26" s="398" t="s">
        <v>186</v>
      </c>
      <c r="O26" s="290"/>
      <c r="P26" s="290"/>
      <c r="Q26" s="290"/>
      <c r="R26" s="290"/>
      <c r="S26" s="290"/>
      <c r="T26" s="290"/>
      <c r="U26" s="290"/>
      <c r="V26" s="290"/>
      <c r="W26" s="290"/>
      <c r="X26" s="290"/>
      <c r="Y26" s="290"/>
      <c r="Z26" s="290"/>
      <c r="AA26" s="290"/>
      <c r="AB26" s="290"/>
      <c r="AC26" s="290"/>
      <c r="AD26" s="290"/>
      <c r="AE26" s="290"/>
      <c r="AF26" s="290"/>
      <c r="AG26" s="290"/>
      <c r="AH26" s="290"/>
    </row>
    <row r="27" spans="1:38" ht="56.25" customHeight="1">
      <c r="A27" s="235"/>
      <c r="B27" s="806" t="s">
        <v>176</v>
      </c>
      <c r="C27" s="399" t="s">
        <v>1054</v>
      </c>
      <c r="D27" s="251">
        <v>4</v>
      </c>
      <c r="E27" s="251">
        <v>6</v>
      </c>
      <c r="F27" s="238">
        <v>2</v>
      </c>
      <c r="G27" s="238">
        <v>0</v>
      </c>
      <c r="H27" s="400">
        <v>4</v>
      </c>
      <c r="I27" s="1091">
        <v>1</v>
      </c>
      <c r="J27" s="1091">
        <v>4</v>
      </c>
      <c r="K27" s="1091">
        <v>6</v>
      </c>
      <c r="L27" s="400">
        <v>3</v>
      </c>
      <c r="M27" s="1091">
        <v>1</v>
      </c>
      <c r="N27" s="238">
        <v>5</v>
      </c>
      <c r="O27" s="290"/>
      <c r="P27" s="290"/>
      <c r="Q27" s="290"/>
      <c r="R27" s="290"/>
      <c r="S27" s="290"/>
      <c r="T27" s="290"/>
      <c r="U27" s="290"/>
      <c r="V27" s="290"/>
      <c r="W27" s="290"/>
      <c r="X27" s="290"/>
      <c r="Y27" s="290"/>
      <c r="Z27" s="290"/>
      <c r="AA27" s="290"/>
      <c r="AB27" s="290"/>
      <c r="AC27" s="290"/>
      <c r="AD27" s="290"/>
      <c r="AE27" s="290"/>
      <c r="AF27" s="290"/>
      <c r="AG27" s="290"/>
      <c r="AH27" s="290"/>
    </row>
    <row r="28" spans="1:38" ht="56.25" customHeight="1">
      <c r="A28" s="235"/>
      <c r="B28" s="806"/>
      <c r="C28" s="399" t="s">
        <v>1055</v>
      </c>
      <c r="D28" s="320">
        <v>7</v>
      </c>
      <c r="E28" s="320">
        <v>5</v>
      </c>
      <c r="F28" s="1092">
        <v>5</v>
      </c>
      <c r="G28" s="1092">
        <v>0</v>
      </c>
      <c r="H28" s="1092">
        <v>6</v>
      </c>
      <c r="I28" s="1092">
        <v>10</v>
      </c>
      <c r="J28" s="1092">
        <v>6</v>
      </c>
      <c r="K28" s="1092">
        <v>3</v>
      </c>
      <c r="L28" s="1092">
        <v>7</v>
      </c>
      <c r="M28" s="1092">
        <v>8</v>
      </c>
      <c r="N28" s="320">
        <v>2</v>
      </c>
      <c r="O28" s="290"/>
      <c r="P28" s="290"/>
      <c r="Q28" s="290"/>
      <c r="R28" s="290"/>
      <c r="S28" s="290"/>
      <c r="T28" s="290"/>
      <c r="U28" s="290"/>
      <c r="V28" s="290"/>
      <c r="W28" s="290"/>
      <c r="X28" s="290"/>
      <c r="Y28" s="290"/>
      <c r="Z28" s="290"/>
      <c r="AA28" s="290"/>
      <c r="AB28" s="290"/>
      <c r="AC28" s="290"/>
      <c r="AD28" s="290"/>
      <c r="AE28" s="290"/>
      <c r="AF28" s="290"/>
      <c r="AG28" s="290"/>
      <c r="AH28" s="290"/>
    </row>
    <row r="29" spans="1:38" ht="60.75" customHeight="1">
      <c r="A29" s="235"/>
      <c r="B29" s="806"/>
      <c r="C29" s="399" t="s">
        <v>1056</v>
      </c>
      <c r="D29" s="284">
        <f>D27+D28</f>
        <v>11</v>
      </c>
      <c r="E29" s="284">
        <f>E27+E28</f>
        <v>11</v>
      </c>
      <c r="F29" s="284">
        <f>F27+F28</f>
        <v>7</v>
      </c>
      <c r="G29" s="284">
        <f>G27+G28</f>
        <v>0</v>
      </c>
      <c r="H29" s="284">
        <f>H27+H28</f>
        <v>10</v>
      </c>
      <c r="I29" s="284">
        <f t="shared" ref="I29:N29" si="0">I27+I28</f>
        <v>11</v>
      </c>
      <c r="J29" s="284">
        <f t="shared" si="0"/>
        <v>10</v>
      </c>
      <c r="K29" s="284">
        <f t="shared" si="0"/>
        <v>9</v>
      </c>
      <c r="L29" s="284">
        <f t="shared" si="0"/>
        <v>10</v>
      </c>
      <c r="M29" s="284">
        <f t="shared" si="0"/>
        <v>9</v>
      </c>
      <c r="N29" s="284">
        <f t="shared" si="0"/>
        <v>7</v>
      </c>
      <c r="O29" s="290"/>
      <c r="P29" s="290"/>
      <c r="Q29" s="290"/>
      <c r="R29" s="290"/>
      <c r="S29" s="290"/>
      <c r="T29" s="290"/>
      <c r="U29" s="290"/>
      <c r="V29" s="290"/>
      <c r="W29" s="290"/>
      <c r="X29" s="290"/>
      <c r="Y29" s="290"/>
      <c r="Z29" s="290"/>
      <c r="AA29" s="290"/>
      <c r="AB29" s="290"/>
      <c r="AC29" s="290"/>
      <c r="AD29" s="290"/>
      <c r="AE29" s="290"/>
      <c r="AF29" s="290"/>
      <c r="AG29" s="290"/>
      <c r="AH29" s="290"/>
    </row>
    <row r="30" spans="1:38" ht="43.5">
      <c r="A30" s="235"/>
      <c r="B30" s="806"/>
      <c r="C30" s="399" t="s">
        <v>1057</v>
      </c>
      <c r="D30" s="318">
        <f>D27/D29</f>
        <v>0.36363636363636365</v>
      </c>
      <c r="E30" s="318">
        <f t="shared" ref="E30:M30" si="1">E27/E29</f>
        <v>0.54545454545454541</v>
      </c>
      <c r="F30" s="318">
        <f t="shared" si="1"/>
        <v>0.2857142857142857</v>
      </c>
      <c r="G30" s="318" t="e">
        <f t="shared" si="1"/>
        <v>#DIV/0!</v>
      </c>
      <c r="H30" s="318">
        <f t="shared" si="1"/>
        <v>0.4</v>
      </c>
      <c r="I30" s="318">
        <f t="shared" si="1"/>
        <v>9.0909090909090912E-2</v>
      </c>
      <c r="J30" s="318">
        <f t="shared" si="1"/>
        <v>0.4</v>
      </c>
      <c r="K30" s="318">
        <f t="shared" si="1"/>
        <v>0.66666666666666663</v>
      </c>
      <c r="L30" s="318">
        <f t="shared" si="1"/>
        <v>0.3</v>
      </c>
      <c r="M30" s="318">
        <f t="shared" si="1"/>
        <v>0.1111111111111111</v>
      </c>
      <c r="N30" s="318">
        <f>N27/N29</f>
        <v>0.7142857142857143</v>
      </c>
      <c r="O30" s="290"/>
      <c r="P30" s="290"/>
      <c r="Q30" s="290"/>
      <c r="R30" s="290"/>
      <c r="S30" s="290"/>
      <c r="T30" s="290"/>
      <c r="U30" s="290"/>
      <c r="V30" s="290"/>
      <c r="W30" s="290"/>
      <c r="X30" s="290"/>
      <c r="Y30" s="290"/>
      <c r="Z30" s="290"/>
      <c r="AA30" s="290"/>
      <c r="AB30" s="290"/>
      <c r="AC30" s="290"/>
      <c r="AD30" s="290"/>
      <c r="AE30" s="290"/>
      <c r="AF30" s="290"/>
      <c r="AG30" s="290"/>
      <c r="AH30" s="290"/>
    </row>
    <row r="31" spans="1:38" ht="43.5">
      <c r="A31" s="235"/>
      <c r="B31" s="806"/>
      <c r="C31" s="399" t="s">
        <v>1058</v>
      </c>
      <c r="D31" s="401">
        <f>D28/D29</f>
        <v>0.63636363636363635</v>
      </c>
      <c r="E31" s="401">
        <f t="shared" ref="E31:M31" si="2">E28/E29</f>
        <v>0.45454545454545453</v>
      </c>
      <c r="F31" s="401">
        <f t="shared" si="2"/>
        <v>0.7142857142857143</v>
      </c>
      <c r="G31" s="401" t="e">
        <f t="shared" si="2"/>
        <v>#DIV/0!</v>
      </c>
      <c r="H31" s="401">
        <f t="shared" si="2"/>
        <v>0.6</v>
      </c>
      <c r="I31" s="401">
        <f t="shared" si="2"/>
        <v>0.90909090909090906</v>
      </c>
      <c r="J31" s="401">
        <f t="shared" si="2"/>
        <v>0.6</v>
      </c>
      <c r="K31" s="401">
        <f t="shared" si="2"/>
        <v>0.33333333333333331</v>
      </c>
      <c r="L31" s="401">
        <f t="shared" si="2"/>
        <v>0.7</v>
      </c>
      <c r="M31" s="401">
        <f t="shared" si="2"/>
        <v>0.88888888888888884</v>
      </c>
      <c r="N31" s="401">
        <f>N28/N29</f>
        <v>0.2857142857142857</v>
      </c>
      <c r="O31" s="290"/>
      <c r="P31" s="290"/>
      <c r="Q31" s="290"/>
      <c r="R31" s="290"/>
      <c r="S31" s="290"/>
      <c r="T31" s="290"/>
      <c r="U31" s="290"/>
      <c r="V31" s="290"/>
      <c r="W31" s="290"/>
      <c r="X31" s="290"/>
      <c r="Y31" s="290"/>
      <c r="Z31" s="290"/>
      <c r="AA31" s="290"/>
      <c r="AB31" s="290"/>
      <c r="AC31" s="290"/>
      <c r="AD31" s="290"/>
      <c r="AE31" s="290"/>
      <c r="AF31" s="290"/>
      <c r="AG31" s="290"/>
      <c r="AH31" s="290"/>
    </row>
    <row r="32" spans="1:38" ht="29">
      <c r="A32" s="235"/>
      <c r="B32" s="402" t="s">
        <v>5728</v>
      </c>
      <c r="C32" s="403"/>
      <c r="D32" s="398" t="s">
        <v>0</v>
      </c>
      <c r="E32" s="398" t="s">
        <v>1</v>
      </c>
      <c r="F32" s="398" t="s">
        <v>2</v>
      </c>
      <c r="G32" s="398" t="s">
        <v>1106</v>
      </c>
      <c r="H32" s="398" t="s">
        <v>1216</v>
      </c>
      <c r="I32" s="398" t="s">
        <v>1217</v>
      </c>
      <c r="J32" s="398" t="s">
        <v>1226</v>
      </c>
      <c r="K32" s="398" t="s">
        <v>8</v>
      </c>
      <c r="L32" s="398" t="s">
        <v>1221</v>
      </c>
      <c r="M32" s="398" t="s">
        <v>9</v>
      </c>
      <c r="N32" s="398" t="s">
        <v>186</v>
      </c>
      <c r="O32" s="290"/>
      <c r="P32" s="290"/>
      <c r="Q32" s="290"/>
      <c r="R32" s="290"/>
      <c r="S32" s="290"/>
      <c r="T32" s="290"/>
      <c r="U32" s="290"/>
      <c r="V32" s="290"/>
      <c r="W32" s="290"/>
      <c r="X32" s="290"/>
      <c r="Y32" s="290"/>
      <c r="Z32" s="290"/>
      <c r="AA32" s="290"/>
      <c r="AB32" s="290"/>
      <c r="AC32" s="290"/>
      <c r="AD32" s="290"/>
      <c r="AE32" s="290"/>
      <c r="AF32" s="290"/>
      <c r="AG32" s="290"/>
      <c r="AH32" s="290"/>
    </row>
    <row r="33" spans="1:34" ht="45" customHeight="1">
      <c r="A33" s="235"/>
      <c r="B33" s="807" t="s">
        <v>302</v>
      </c>
      <c r="C33" s="404" t="s">
        <v>1059</v>
      </c>
      <c r="D33" s="405">
        <v>75891000</v>
      </c>
      <c r="E33" s="406">
        <v>41751500</v>
      </c>
      <c r="F33" s="406">
        <v>36285345</v>
      </c>
      <c r="G33" s="407" t="s">
        <v>24</v>
      </c>
      <c r="H33" s="408">
        <v>39893958</v>
      </c>
      <c r="I33" s="409">
        <v>53360440</v>
      </c>
      <c r="J33" s="406">
        <v>66017144</v>
      </c>
      <c r="K33" s="406">
        <v>47631667</v>
      </c>
      <c r="L33" s="409">
        <v>68639811</v>
      </c>
      <c r="M33" s="406">
        <v>40311130</v>
      </c>
      <c r="N33" s="405" t="s">
        <v>24</v>
      </c>
      <c r="O33" s="290"/>
      <c r="P33" s="290"/>
      <c r="Q33" s="290"/>
      <c r="R33" s="410"/>
      <c r="S33" s="290"/>
      <c r="T33" s="290"/>
      <c r="U33" s="290"/>
      <c r="V33" s="290"/>
      <c r="W33" s="290"/>
      <c r="X33" s="290"/>
      <c r="Y33" s="290"/>
      <c r="Z33" s="290"/>
      <c r="AA33" s="290"/>
      <c r="AB33" s="290"/>
      <c r="AC33" s="290"/>
      <c r="AD33" s="290"/>
      <c r="AE33" s="290"/>
      <c r="AF33" s="290"/>
      <c r="AG33" s="290"/>
      <c r="AH33" s="290"/>
    </row>
    <row r="34" spans="1:34" ht="43.5">
      <c r="A34" s="235"/>
      <c r="B34" s="808"/>
      <c r="C34" s="404" t="s">
        <v>1060</v>
      </c>
      <c r="D34" s="405">
        <v>69702000</v>
      </c>
      <c r="E34" s="406">
        <v>37450000</v>
      </c>
      <c r="F34" s="406">
        <v>50443159</v>
      </c>
      <c r="G34" s="407" t="s">
        <v>24</v>
      </c>
      <c r="H34" s="408">
        <v>42243201</v>
      </c>
      <c r="I34" s="406">
        <v>0</v>
      </c>
      <c r="J34" s="406">
        <v>59190242</v>
      </c>
      <c r="K34" s="406">
        <v>43891667</v>
      </c>
      <c r="L34" s="409">
        <v>50032866</v>
      </c>
      <c r="M34" s="406">
        <v>29393753</v>
      </c>
      <c r="N34" s="405">
        <v>57345600</v>
      </c>
      <c r="O34" s="290"/>
      <c r="P34" s="290"/>
      <c r="Q34" s="290"/>
      <c r="R34" s="290"/>
      <c r="S34" s="290"/>
      <c r="T34" s="290"/>
      <c r="U34" s="290"/>
      <c r="V34" s="290"/>
      <c r="W34" s="290"/>
      <c r="X34" s="290"/>
      <c r="Y34" s="290"/>
      <c r="Z34" s="290"/>
      <c r="AA34" s="290"/>
      <c r="AB34" s="290"/>
      <c r="AC34" s="290"/>
      <c r="AD34" s="290"/>
      <c r="AE34" s="290"/>
      <c r="AF34" s="290"/>
      <c r="AG34" s="290"/>
      <c r="AH34" s="290"/>
    </row>
    <row r="35" spans="1:34" ht="29">
      <c r="A35" s="235"/>
      <c r="B35" s="808"/>
      <c r="C35" s="404" t="s">
        <v>1061</v>
      </c>
      <c r="D35" s="412">
        <f>+D34/D33</f>
        <v>0.91844882792425975</v>
      </c>
      <c r="E35" s="412">
        <f>+E34/E33</f>
        <v>0.89697376142174534</v>
      </c>
      <c r="F35" s="412">
        <f>+F34/F33</f>
        <v>1.3901799473037943</v>
      </c>
      <c r="G35" s="412" t="s">
        <v>23</v>
      </c>
      <c r="H35" s="412">
        <f>+H34/H33</f>
        <v>1.0588871878794277</v>
      </c>
      <c r="I35" s="412">
        <f>+I34/I33</f>
        <v>0</v>
      </c>
      <c r="J35" s="413">
        <v>0.9</v>
      </c>
      <c r="K35" s="412">
        <f>+K34/K33</f>
        <v>0.92148080813547839</v>
      </c>
      <c r="L35" s="414">
        <f>+L34/L33</f>
        <v>0.72891905253060796</v>
      </c>
      <c r="M35" s="412">
        <f>+M34/M33</f>
        <v>0.72917214178813639</v>
      </c>
      <c r="N35" s="412" t="s">
        <v>23</v>
      </c>
      <c r="O35" s="290"/>
      <c r="P35" s="290"/>
      <c r="Q35" s="290"/>
      <c r="R35" s="290"/>
      <c r="S35" s="290"/>
      <c r="T35" s="290"/>
      <c r="U35" s="290"/>
      <c r="V35" s="290"/>
      <c r="W35" s="290"/>
      <c r="X35" s="290"/>
      <c r="Y35" s="290"/>
      <c r="Z35" s="290"/>
      <c r="AA35" s="290"/>
      <c r="AB35" s="290"/>
      <c r="AC35" s="290"/>
      <c r="AD35" s="290"/>
      <c r="AE35" s="290"/>
      <c r="AF35" s="290"/>
      <c r="AG35" s="290"/>
      <c r="AH35" s="290"/>
    </row>
    <row r="36" spans="1:34" ht="29">
      <c r="A36" s="235"/>
      <c r="B36" s="808"/>
      <c r="C36" s="415" t="s">
        <v>1062</v>
      </c>
      <c r="D36" s="406">
        <v>43822000</v>
      </c>
      <c r="E36" s="406">
        <v>29792667</v>
      </c>
      <c r="F36" s="406">
        <v>23759089</v>
      </c>
      <c r="G36" s="409">
        <v>27300241</v>
      </c>
      <c r="H36" s="408">
        <v>25063506</v>
      </c>
      <c r="I36" s="409">
        <v>35473291</v>
      </c>
      <c r="J36" s="406">
        <v>19435717</v>
      </c>
      <c r="K36" s="406">
        <v>28920167</v>
      </c>
      <c r="L36" s="409">
        <v>30431441</v>
      </c>
      <c r="M36" s="406">
        <v>24405066</v>
      </c>
      <c r="N36" s="405">
        <v>18895765</v>
      </c>
      <c r="O36" s="290"/>
      <c r="P36" s="290"/>
      <c r="Q36" s="290"/>
      <c r="R36" s="290"/>
      <c r="S36" s="290"/>
      <c r="T36" s="290"/>
      <c r="U36" s="290"/>
      <c r="V36" s="290"/>
      <c r="W36" s="290"/>
      <c r="X36" s="290"/>
      <c r="Y36" s="290"/>
      <c r="Z36" s="290"/>
      <c r="AA36" s="290"/>
      <c r="AB36" s="290"/>
      <c r="AC36" s="290"/>
      <c r="AD36" s="290"/>
      <c r="AE36" s="290"/>
      <c r="AF36" s="290"/>
      <c r="AG36" s="290"/>
      <c r="AH36" s="290"/>
    </row>
    <row r="37" spans="1:34" ht="29">
      <c r="A37" s="235"/>
      <c r="B37" s="808"/>
      <c r="C37" s="415" t="s">
        <v>1063</v>
      </c>
      <c r="D37" s="406">
        <v>36965000</v>
      </c>
      <c r="E37" s="406">
        <v>27781889</v>
      </c>
      <c r="F37" s="406">
        <v>22921497</v>
      </c>
      <c r="G37" s="409">
        <v>25057759</v>
      </c>
      <c r="H37" s="408">
        <v>25037181</v>
      </c>
      <c r="I37" s="409">
        <v>30988541</v>
      </c>
      <c r="J37" s="406">
        <v>19415577</v>
      </c>
      <c r="K37" s="406">
        <v>31078833</v>
      </c>
      <c r="L37" s="406">
        <v>33368744</v>
      </c>
      <c r="M37" s="406">
        <v>25861960</v>
      </c>
      <c r="N37" s="405">
        <v>18895765</v>
      </c>
      <c r="O37" s="290"/>
      <c r="P37" s="290"/>
      <c r="Q37" s="290"/>
      <c r="R37" s="290"/>
      <c r="S37" s="290"/>
      <c r="T37" s="290"/>
      <c r="U37" s="290"/>
      <c r="V37" s="290"/>
      <c r="W37" s="290"/>
      <c r="X37" s="290"/>
      <c r="Y37" s="290"/>
      <c r="Z37" s="290"/>
      <c r="AA37" s="290"/>
      <c r="AB37" s="290"/>
      <c r="AC37" s="290"/>
      <c r="AD37" s="290"/>
      <c r="AE37" s="290"/>
      <c r="AF37" s="290"/>
      <c r="AG37" s="290"/>
      <c r="AH37" s="290"/>
    </row>
    <row r="38" spans="1:34" ht="29">
      <c r="A38" s="235"/>
      <c r="B38" s="808"/>
      <c r="C38" s="404" t="s">
        <v>1064</v>
      </c>
      <c r="D38" s="412">
        <f t="shared" ref="D38:I38" si="3">+D37/D36</f>
        <v>0.8435260827894665</v>
      </c>
      <c r="E38" s="412">
        <f t="shared" si="3"/>
        <v>0.93250762007980015</v>
      </c>
      <c r="F38" s="412">
        <f t="shared" si="3"/>
        <v>0.96474645976535545</v>
      </c>
      <c r="G38" s="412">
        <f t="shared" si="3"/>
        <v>0.91785852732948403</v>
      </c>
      <c r="H38" s="412">
        <f t="shared" si="3"/>
        <v>0.99894966809511809</v>
      </c>
      <c r="I38" s="412">
        <f t="shared" si="3"/>
        <v>0.87357389535693208</v>
      </c>
      <c r="J38" s="413">
        <v>1</v>
      </c>
      <c r="K38" s="412">
        <f>+K37/K36</f>
        <v>1.0746422384075445</v>
      </c>
      <c r="L38" s="414">
        <f>+L37/L36</f>
        <v>1.0965219819856706</v>
      </c>
      <c r="M38" s="412">
        <f>+M37/M36</f>
        <v>1.059696376154033</v>
      </c>
      <c r="N38" s="412">
        <f>+N37/N36</f>
        <v>1</v>
      </c>
      <c r="O38" s="290"/>
      <c r="P38" s="290"/>
      <c r="Q38" s="290"/>
      <c r="R38" s="290"/>
      <c r="S38" s="290"/>
      <c r="T38" s="290"/>
      <c r="U38" s="290"/>
      <c r="V38" s="290"/>
      <c r="W38" s="290"/>
      <c r="X38" s="290"/>
      <c r="Y38" s="290"/>
      <c r="Z38" s="290"/>
      <c r="AA38" s="290"/>
      <c r="AB38" s="290"/>
      <c r="AC38" s="290"/>
      <c r="AD38" s="290"/>
      <c r="AE38" s="290"/>
      <c r="AF38" s="290"/>
      <c r="AG38" s="290"/>
      <c r="AH38" s="290"/>
    </row>
    <row r="39" spans="1:34" ht="29">
      <c r="A39" s="235"/>
      <c r="B39" s="808"/>
      <c r="C39" s="415" t="s">
        <v>1177</v>
      </c>
      <c r="D39" s="406">
        <v>80173500</v>
      </c>
      <c r="E39" s="406">
        <v>41982500</v>
      </c>
      <c r="F39" s="406">
        <v>38935627</v>
      </c>
      <c r="G39" s="406" t="s">
        <v>23</v>
      </c>
      <c r="H39" s="406">
        <v>44249446</v>
      </c>
      <c r="I39" s="406">
        <v>55134810</v>
      </c>
      <c r="J39" s="406">
        <v>58136136</v>
      </c>
      <c r="K39" s="406">
        <v>50585667</v>
      </c>
      <c r="L39" s="406">
        <v>68639811</v>
      </c>
      <c r="M39" s="406">
        <v>38935627</v>
      </c>
      <c r="N39" s="406" t="s">
        <v>23</v>
      </c>
      <c r="O39" s="290"/>
      <c r="P39" s="290"/>
      <c r="Q39" s="290"/>
      <c r="R39" s="290"/>
      <c r="S39" s="290"/>
      <c r="T39" s="290"/>
      <c r="U39" s="290"/>
      <c r="V39" s="290"/>
      <c r="W39" s="290"/>
      <c r="X39" s="290"/>
      <c r="Y39" s="290"/>
      <c r="Z39" s="290"/>
      <c r="AA39" s="290"/>
      <c r="AB39" s="290"/>
      <c r="AC39" s="290"/>
      <c r="AD39" s="290"/>
      <c r="AE39" s="290"/>
      <c r="AF39" s="290"/>
      <c r="AG39" s="290"/>
      <c r="AH39" s="290"/>
    </row>
    <row r="40" spans="1:34" ht="29">
      <c r="A40" s="235"/>
      <c r="B40" s="808"/>
      <c r="C40" s="415" t="s">
        <v>1178</v>
      </c>
      <c r="D40" s="406">
        <v>73622667</v>
      </c>
      <c r="E40" s="406">
        <v>39352500</v>
      </c>
      <c r="F40" s="406">
        <v>54127528</v>
      </c>
      <c r="G40" s="406" t="s">
        <v>23</v>
      </c>
      <c r="H40" s="406">
        <v>46856024</v>
      </c>
      <c r="I40" s="406">
        <v>0</v>
      </c>
      <c r="J40" s="406">
        <v>67430195</v>
      </c>
      <c r="K40" s="406">
        <v>40033667</v>
      </c>
      <c r="L40" s="406">
        <v>50032866</v>
      </c>
      <c r="M40" s="406">
        <v>54127528</v>
      </c>
      <c r="N40" s="406">
        <v>61000000</v>
      </c>
      <c r="O40" s="290"/>
      <c r="P40" s="290"/>
      <c r="Q40" s="290"/>
      <c r="R40" s="290"/>
      <c r="S40" s="290"/>
      <c r="T40" s="290"/>
      <c r="U40" s="290"/>
      <c r="V40" s="290"/>
      <c r="W40" s="290"/>
      <c r="X40" s="290"/>
      <c r="Y40" s="290"/>
      <c r="Z40" s="290"/>
      <c r="AA40" s="290"/>
      <c r="AB40" s="290"/>
      <c r="AC40" s="290"/>
      <c r="AD40" s="290"/>
      <c r="AE40" s="290"/>
      <c r="AF40" s="290"/>
      <c r="AG40" s="290"/>
      <c r="AH40" s="290"/>
    </row>
    <row r="41" spans="1:34" ht="50.5" customHeight="1">
      <c r="A41" s="235"/>
      <c r="B41" s="808"/>
      <c r="C41" s="404" t="s">
        <v>1061</v>
      </c>
      <c r="D41" s="412">
        <f t="shared" ref="D41:I41" si="4">+D40/D39</f>
        <v>0.91829179217571888</v>
      </c>
      <c r="E41" s="412">
        <f t="shared" si="4"/>
        <v>0.93735485023521703</v>
      </c>
      <c r="F41" s="412">
        <f t="shared" si="4"/>
        <v>1.3901799501007137</v>
      </c>
      <c r="G41" s="412" t="s">
        <v>23</v>
      </c>
      <c r="H41" s="412">
        <f t="shared" si="4"/>
        <v>1.0589064550096288</v>
      </c>
      <c r="I41" s="412">
        <f t="shared" si="4"/>
        <v>0</v>
      </c>
      <c r="J41" s="413">
        <v>1.05</v>
      </c>
      <c r="K41" s="412">
        <f>+K40/K39</f>
        <v>0.79140336332819339</v>
      </c>
      <c r="L41" s="414">
        <f>+L40/L39</f>
        <v>0.72891905253060796</v>
      </c>
      <c r="M41" s="412">
        <f>+M40/M39</f>
        <v>1.3901799501007137</v>
      </c>
      <c r="N41" s="412" t="s">
        <v>24</v>
      </c>
      <c r="O41" s="290"/>
      <c r="P41" s="290"/>
      <c r="Q41" s="290"/>
      <c r="R41" s="290"/>
      <c r="S41" s="290"/>
      <c r="T41" s="290"/>
      <c r="U41" s="290"/>
      <c r="V41" s="290"/>
      <c r="W41" s="290"/>
      <c r="X41" s="290"/>
      <c r="Y41" s="290"/>
      <c r="Z41" s="290"/>
      <c r="AA41" s="290"/>
      <c r="AB41" s="290"/>
      <c r="AC41" s="290"/>
      <c r="AD41" s="290"/>
      <c r="AE41" s="290"/>
      <c r="AF41" s="290"/>
      <c r="AG41" s="290"/>
      <c r="AH41" s="290"/>
    </row>
    <row r="42" spans="1:34" ht="39.75" customHeight="1">
      <c r="A42" s="235"/>
      <c r="B42" s="808"/>
      <c r="C42" s="416"/>
      <c r="D42" s="398" t="s">
        <v>0</v>
      </c>
      <c r="E42" s="398" t="s">
        <v>1</v>
      </c>
      <c r="F42" s="398" t="s">
        <v>2</v>
      </c>
      <c r="G42" s="398" t="s">
        <v>3</v>
      </c>
      <c r="H42" s="398" t="s">
        <v>1216</v>
      </c>
      <c r="I42" s="398" t="s">
        <v>1217</v>
      </c>
      <c r="J42" s="398" t="s">
        <v>1218</v>
      </c>
      <c r="K42" s="398" t="s">
        <v>8</v>
      </c>
      <c r="L42" s="398" t="s">
        <v>1221</v>
      </c>
      <c r="M42" s="398" t="s">
        <v>9</v>
      </c>
      <c r="N42" s="398" t="s">
        <v>186</v>
      </c>
      <c r="O42" s="290"/>
      <c r="P42" s="290"/>
      <c r="Q42" s="290"/>
      <c r="R42" s="290"/>
      <c r="S42" s="290"/>
      <c r="T42" s="290"/>
      <c r="U42" s="290"/>
      <c r="V42" s="290"/>
      <c r="W42" s="290"/>
      <c r="X42" s="290"/>
      <c r="Y42" s="290"/>
      <c r="Z42" s="290"/>
      <c r="AA42" s="290"/>
      <c r="AB42" s="290"/>
      <c r="AC42" s="290"/>
      <c r="AD42" s="290"/>
      <c r="AE42" s="290"/>
      <c r="AF42" s="290"/>
      <c r="AG42" s="290"/>
      <c r="AH42" s="290"/>
    </row>
    <row r="43" spans="1:34" ht="59.25" customHeight="1">
      <c r="A43" s="235"/>
      <c r="B43" s="808"/>
      <c r="C43" s="417" t="s">
        <v>355</v>
      </c>
      <c r="D43" s="406">
        <v>75781667</v>
      </c>
      <c r="E43" s="406">
        <v>55233413</v>
      </c>
      <c r="F43" s="406">
        <v>54127528</v>
      </c>
      <c r="G43" s="406" t="s">
        <v>23</v>
      </c>
      <c r="H43" s="406">
        <v>61188803</v>
      </c>
      <c r="I43" s="406">
        <v>0</v>
      </c>
      <c r="J43" s="406" t="s">
        <v>177</v>
      </c>
      <c r="K43" s="406">
        <v>42192667</v>
      </c>
      <c r="L43" s="406">
        <v>51860487</v>
      </c>
      <c r="M43" s="406">
        <v>38935627</v>
      </c>
      <c r="N43" s="406">
        <v>104000000</v>
      </c>
      <c r="O43" s="290"/>
      <c r="P43" s="290"/>
      <c r="Q43" s="290"/>
      <c r="R43" s="290"/>
      <c r="S43" s="290"/>
      <c r="T43" s="290"/>
      <c r="U43" s="290"/>
      <c r="V43" s="290"/>
      <c r="W43" s="290"/>
      <c r="X43" s="290"/>
      <c r="Y43" s="290"/>
      <c r="Z43" s="290"/>
      <c r="AA43" s="290"/>
      <c r="AB43" s="290"/>
      <c r="AC43" s="290"/>
      <c r="AD43" s="290"/>
      <c r="AE43" s="290"/>
      <c r="AF43" s="290"/>
      <c r="AG43" s="290"/>
      <c r="AH43" s="290"/>
    </row>
    <row r="44" spans="1:34" ht="47.25" customHeight="1">
      <c r="A44" s="235"/>
      <c r="B44" s="808"/>
      <c r="C44" s="417" t="s">
        <v>356</v>
      </c>
      <c r="D44" s="406">
        <v>86349192</v>
      </c>
      <c r="E44" s="406">
        <v>55686663</v>
      </c>
      <c r="F44" s="406">
        <v>38935627</v>
      </c>
      <c r="G44" s="406" t="s">
        <v>23</v>
      </c>
      <c r="H44" s="406">
        <v>59548632</v>
      </c>
      <c r="I44" s="406">
        <v>55134810</v>
      </c>
      <c r="J44" s="406" t="s">
        <v>177</v>
      </c>
      <c r="K44" s="406">
        <v>52744667</v>
      </c>
      <c r="L44" s="406">
        <v>71890575</v>
      </c>
      <c r="M44" s="406">
        <v>54127528</v>
      </c>
      <c r="N44" s="406" t="s">
        <v>23</v>
      </c>
      <c r="O44" s="290"/>
      <c r="P44" s="290"/>
      <c r="Q44" s="290"/>
      <c r="R44" s="290"/>
      <c r="S44" s="290"/>
      <c r="T44" s="290"/>
      <c r="U44" s="290"/>
      <c r="V44" s="290"/>
      <c r="W44" s="290"/>
      <c r="X44" s="290"/>
      <c r="Y44" s="290"/>
      <c r="Z44" s="290"/>
      <c r="AA44" s="290"/>
      <c r="AB44" s="290"/>
      <c r="AC44" s="290"/>
      <c r="AD44" s="290"/>
      <c r="AE44" s="290"/>
      <c r="AF44" s="290"/>
      <c r="AG44" s="290"/>
      <c r="AH44" s="290"/>
    </row>
    <row r="45" spans="1:34" ht="36.75" customHeight="1">
      <c r="A45" s="235"/>
      <c r="B45" s="808"/>
      <c r="C45" s="417" t="s">
        <v>1061</v>
      </c>
      <c r="D45" s="418">
        <f>+D43/D44</f>
        <v>0.87761871587634543</v>
      </c>
      <c r="E45" s="418">
        <f>+E43/E44</f>
        <v>0.99186070819147487</v>
      </c>
      <c r="F45" s="418">
        <f t="shared" ref="F45:K45" si="5">+F43/F44</f>
        <v>1.3901799501007137</v>
      </c>
      <c r="G45" s="418" t="s">
        <v>24</v>
      </c>
      <c r="H45" s="418">
        <f t="shared" si="5"/>
        <v>1.0275433867229729</v>
      </c>
      <c r="I45" s="418">
        <f t="shared" si="5"/>
        <v>0</v>
      </c>
      <c r="J45" s="418" t="s">
        <v>177</v>
      </c>
      <c r="K45" s="418">
        <f t="shared" si="5"/>
        <v>0.79994185952486907</v>
      </c>
      <c r="L45" s="418">
        <f>+L44/L43</f>
        <v>1.3862302334337895</v>
      </c>
      <c r="M45" s="418">
        <f>+M44/M43</f>
        <v>1.3901799501007137</v>
      </c>
      <c r="N45" s="418" t="s">
        <v>24</v>
      </c>
      <c r="O45" s="290"/>
      <c r="P45" s="290"/>
      <c r="Q45" s="290"/>
      <c r="R45" s="290"/>
      <c r="S45" s="290"/>
      <c r="T45" s="290"/>
      <c r="U45" s="290"/>
      <c r="V45" s="290"/>
      <c r="W45" s="290"/>
      <c r="X45" s="290"/>
      <c r="Y45" s="290"/>
      <c r="Z45" s="290"/>
      <c r="AA45" s="290"/>
      <c r="AB45" s="290"/>
      <c r="AC45" s="290"/>
      <c r="AD45" s="290"/>
      <c r="AE45" s="290"/>
      <c r="AF45" s="290"/>
      <c r="AG45" s="290"/>
      <c r="AH45" s="290"/>
    </row>
    <row r="46" spans="1:34" ht="49.5" customHeight="1">
      <c r="A46" s="235"/>
      <c r="B46" s="808"/>
      <c r="C46" s="419" t="s">
        <v>1066</v>
      </c>
      <c r="D46" s="406">
        <v>38555333.333333336</v>
      </c>
      <c r="E46" s="406">
        <v>39896584</v>
      </c>
      <c r="F46" s="406">
        <v>23847107</v>
      </c>
      <c r="G46" s="406">
        <v>41725180</v>
      </c>
      <c r="H46" s="406">
        <v>33035941</v>
      </c>
      <c r="I46" s="406">
        <v>32750895</v>
      </c>
      <c r="J46" s="406">
        <v>18712949</v>
      </c>
      <c r="K46" s="406">
        <v>33358667</v>
      </c>
      <c r="L46" s="406">
        <v>35006709</v>
      </c>
      <c r="M46" s="406">
        <v>23847107</v>
      </c>
      <c r="N46" s="406">
        <v>30000000</v>
      </c>
      <c r="O46" s="290"/>
      <c r="P46" s="290"/>
      <c r="Q46" s="290"/>
      <c r="R46" s="290"/>
      <c r="S46" s="290"/>
      <c r="T46" s="290"/>
      <c r="U46" s="290"/>
      <c r="V46" s="290"/>
      <c r="W46" s="290"/>
      <c r="X46" s="290"/>
      <c r="Y46" s="290"/>
      <c r="Z46" s="290"/>
      <c r="AA46" s="290"/>
      <c r="AB46" s="290"/>
      <c r="AC46" s="290"/>
      <c r="AD46" s="290"/>
      <c r="AE46" s="290"/>
      <c r="AF46" s="290"/>
      <c r="AG46" s="290"/>
      <c r="AH46" s="290"/>
    </row>
    <row r="47" spans="1:34" ht="47.25" customHeight="1">
      <c r="A47" s="235"/>
      <c r="B47" s="808"/>
      <c r="C47" s="419" t="s">
        <v>357</v>
      </c>
      <c r="D47" s="406">
        <v>46551550.514705889</v>
      </c>
      <c r="E47" s="406">
        <v>41748894</v>
      </c>
      <c r="F47" s="406">
        <v>24247969</v>
      </c>
      <c r="G47" s="406">
        <v>45662557</v>
      </c>
      <c r="H47" s="406">
        <v>32548201</v>
      </c>
      <c r="I47" s="406">
        <v>37937041</v>
      </c>
      <c r="J47" s="406">
        <v>19148404</v>
      </c>
      <c r="K47" s="406">
        <v>32243571</v>
      </c>
      <c r="L47" s="406">
        <v>32562509</v>
      </c>
      <c r="M47" s="406">
        <v>24247969</v>
      </c>
      <c r="N47" s="406">
        <v>30500000</v>
      </c>
      <c r="O47" s="290"/>
      <c r="P47" s="290"/>
      <c r="Q47" s="290"/>
      <c r="R47" s="290"/>
      <c r="S47" s="290"/>
      <c r="T47" s="290"/>
      <c r="U47" s="290"/>
      <c r="V47" s="290"/>
      <c r="W47" s="290"/>
      <c r="X47" s="290"/>
      <c r="Y47" s="290"/>
      <c r="Z47" s="290"/>
      <c r="AA47" s="290"/>
      <c r="AB47" s="290"/>
      <c r="AC47" s="290"/>
      <c r="AD47" s="290"/>
      <c r="AE47" s="290"/>
      <c r="AF47" s="290"/>
      <c r="AG47" s="290"/>
      <c r="AH47" s="290"/>
    </row>
    <row r="48" spans="1:34" ht="39.75" customHeight="1">
      <c r="A48" s="235"/>
      <c r="B48" s="808"/>
      <c r="C48" s="420" t="s">
        <v>1064</v>
      </c>
      <c r="D48" s="421">
        <f t="shared" ref="D48:J48" si="6">+D46/D47</f>
        <v>0.82822876804400958</v>
      </c>
      <c r="E48" s="421">
        <f t="shared" si="6"/>
        <v>0.95563211806281623</v>
      </c>
      <c r="F48" s="421">
        <f t="shared" si="6"/>
        <v>0.98346822366854725</v>
      </c>
      <c r="G48" s="421">
        <f t="shared" si="6"/>
        <v>0.91377230583035463</v>
      </c>
      <c r="H48" s="421">
        <f t="shared" si="6"/>
        <v>1.0149851600093043</v>
      </c>
      <c r="I48" s="421">
        <f t="shared" si="6"/>
        <v>0.86329598030589683</v>
      </c>
      <c r="J48" s="421">
        <f t="shared" si="6"/>
        <v>0.97725894022290316</v>
      </c>
      <c r="K48" s="421">
        <v>1.07</v>
      </c>
      <c r="L48" s="421">
        <f>+L47/L46</f>
        <v>0.93017909795519482</v>
      </c>
      <c r="M48" s="421">
        <f>+M47/M46</f>
        <v>1.0168096700367051</v>
      </c>
      <c r="N48" s="421">
        <v>0.84</v>
      </c>
      <c r="O48" s="290"/>
      <c r="P48" s="290"/>
      <c r="Q48" s="290"/>
      <c r="R48" s="290"/>
      <c r="S48" s="290"/>
      <c r="T48" s="290"/>
      <c r="U48" s="290"/>
      <c r="V48" s="290"/>
      <c r="W48" s="290"/>
      <c r="X48" s="290"/>
      <c r="Y48" s="290"/>
      <c r="Z48" s="290"/>
      <c r="AA48" s="290"/>
      <c r="AB48" s="290"/>
      <c r="AC48" s="290"/>
      <c r="AD48" s="290"/>
      <c r="AE48" s="290"/>
      <c r="AF48" s="290"/>
      <c r="AG48" s="290"/>
      <c r="AH48" s="290"/>
    </row>
    <row r="49" spans="1:34" ht="54" customHeight="1">
      <c r="A49" s="235"/>
      <c r="B49" s="411"/>
      <c r="C49" s="419" t="s">
        <v>1179</v>
      </c>
      <c r="D49" s="406">
        <v>12506500</v>
      </c>
      <c r="E49" s="406">
        <v>7673036</v>
      </c>
      <c r="F49" s="406">
        <v>11454324</v>
      </c>
      <c r="G49" s="406">
        <v>7536292</v>
      </c>
      <c r="H49" s="406">
        <v>9413400</v>
      </c>
      <c r="I49" s="406">
        <v>16979240</v>
      </c>
      <c r="J49" s="406">
        <v>6486826</v>
      </c>
      <c r="K49" s="406">
        <v>9774250</v>
      </c>
      <c r="L49" s="406">
        <v>15349516</v>
      </c>
      <c r="M49" s="406">
        <v>11454324</v>
      </c>
      <c r="N49" s="406">
        <v>3178000</v>
      </c>
      <c r="O49" s="290"/>
      <c r="P49" s="290"/>
      <c r="Q49" s="290"/>
      <c r="R49" s="290"/>
      <c r="S49" s="290"/>
      <c r="T49" s="290"/>
      <c r="U49" s="290"/>
      <c r="V49" s="290"/>
      <c r="W49" s="290"/>
      <c r="X49" s="290"/>
      <c r="Y49" s="290"/>
      <c r="Z49" s="290"/>
      <c r="AA49" s="290"/>
      <c r="AB49" s="290"/>
      <c r="AC49" s="290"/>
      <c r="AD49" s="290"/>
      <c r="AE49" s="290"/>
      <c r="AF49" s="290"/>
      <c r="AG49" s="290"/>
      <c r="AH49" s="290"/>
    </row>
    <row r="50" spans="1:34" ht="52.5" customHeight="1">
      <c r="A50" s="235"/>
      <c r="B50" s="411"/>
      <c r="C50" s="419" t="s">
        <v>1180</v>
      </c>
      <c r="D50" s="406">
        <v>14401200</v>
      </c>
      <c r="E50" s="406">
        <v>8420547</v>
      </c>
      <c r="F50" s="406">
        <v>11221096</v>
      </c>
      <c r="G50" s="406">
        <v>8053970</v>
      </c>
      <c r="H50" s="406">
        <v>9113950</v>
      </c>
      <c r="I50" s="406">
        <v>18957659</v>
      </c>
      <c r="J50" s="406">
        <v>6249504</v>
      </c>
      <c r="K50" s="406">
        <v>9749105</v>
      </c>
      <c r="L50" s="406">
        <v>14068172</v>
      </c>
      <c r="M50" s="406">
        <v>11221096</v>
      </c>
      <c r="N50" s="406">
        <v>2232000</v>
      </c>
      <c r="O50" s="290"/>
      <c r="P50" s="290"/>
      <c r="Q50" s="290"/>
      <c r="R50" s="290"/>
      <c r="S50" s="290"/>
      <c r="T50" s="290"/>
      <c r="U50" s="290"/>
      <c r="V50" s="290"/>
      <c r="W50" s="290"/>
      <c r="X50" s="290"/>
      <c r="Y50" s="290"/>
      <c r="Z50" s="290"/>
      <c r="AA50" s="290"/>
      <c r="AB50" s="290"/>
      <c r="AC50" s="290"/>
      <c r="AD50" s="290"/>
      <c r="AE50" s="290"/>
      <c r="AF50" s="290"/>
      <c r="AG50" s="290"/>
      <c r="AH50" s="290"/>
    </row>
    <row r="51" spans="1:34" ht="39.75" customHeight="1">
      <c r="A51" s="235"/>
      <c r="B51" s="411"/>
      <c r="C51" s="420" t="s">
        <v>1065</v>
      </c>
      <c r="D51" s="421">
        <f>+D49/D50</f>
        <v>0.86843457489653642</v>
      </c>
      <c r="E51" s="421">
        <f>+E49/E50</f>
        <v>0.91122773853052541</v>
      </c>
      <c r="F51" s="421">
        <f t="shared" ref="F51:K51" si="7">+F49/F50</f>
        <v>1.0207847789556386</v>
      </c>
      <c r="G51" s="421">
        <f t="shared" si="7"/>
        <v>0.93572387282296809</v>
      </c>
      <c r="H51" s="421">
        <f t="shared" si="7"/>
        <v>1.0328562258954679</v>
      </c>
      <c r="I51" s="422">
        <f t="shared" si="7"/>
        <v>0.89564012096641255</v>
      </c>
      <c r="J51" s="421">
        <f t="shared" si="7"/>
        <v>1.0379745336589912</v>
      </c>
      <c r="K51" s="421">
        <f t="shared" si="7"/>
        <v>1.0025792111173282</v>
      </c>
      <c r="L51" s="421">
        <f>+L49/L50</f>
        <v>1.0910810587189295</v>
      </c>
      <c r="M51" s="421">
        <f>+M49/M50</f>
        <v>1.0207847789556386</v>
      </c>
      <c r="N51" s="421">
        <f>+N49/N50</f>
        <v>1.4238351254480286</v>
      </c>
      <c r="O51" s="290"/>
      <c r="P51" s="290"/>
      <c r="Q51" s="290"/>
      <c r="R51" s="290"/>
      <c r="S51" s="290"/>
      <c r="T51" s="290"/>
      <c r="U51" s="290"/>
      <c r="V51" s="290"/>
      <c r="W51" s="290"/>
      <c r="X51" s="290"/>
      <c r="Y51" s="290"/>
      <c r="Z51" s="290"/>
      <c r="AA51" s="290"/>
      <c r="AB51" s="290"/>
      <c r="AC51" s="290"/>
      <c r="AD51" s="290"/>
      <c r="AE51" s="290"/>
      <c r="AF51" s="290"/>
      <c r="AG51" s="290"/>
      <c r="AH51" s="290"/>
    </row>
    <row r="52" spans="1:34" ht="62.25" customHeight="1">
      <c r="A52" s="235"/>
      <c r="B52" s="257"/>
      <c r="C52" s="1093" t="s">
        <v>5740</v>
      </c>
      <c r="D52" s="1094"/>
      <c r="E52" s="1094"/>
      <c r="F52" s="1094"/>
      <c r="G52" s="1094"/>
      <c r="H52" s="1094"/>
      <c r="I52" s="1094"/>
      <c r="J52" s="1094"/>
      <c r="K52" s="1094"/>
      <c r="L52" s="1094"/>
      <c r="M52" s="1094"/>
      <c r="N52" s="1094"/>
      <c r="O52" s="290"/>
      <c r="P52" s="290"/>
      <c r="Q52" s="290"/>
      <c r="R52" s="290"/>
      <c r="S52" s="290"/>
      <c r="T52" s="290"/>
      <c r="U52" s="290"/>
      <c r="V52" s="290"/>
      <c r="W52" s="290"/>
      <c r="X52" s="290"/>
      <c r="Y52" s="290"/>
      <c r="Z52" s="290"/>
      <c r="AA52" s="290"/>
      <c r="AB52" s="290"/>
      <c r="AC52" s="290"/>
      <c r="AD52" s="290"/>
      <c r="AE52" s="290"/>
      <c r="AF52" s="290"/>
      <c r="AG52" s="290"/>
      <c r="AH52" s="290"/>
    </row>
    <row r="53" spans="1:34" ht="19" customHeight="1">
      <c r="B53" s="264"/>
      <c r="C53" s="314"/>
      <c r="D53" s="243"/>
      <c r="E53" s="423"/>
      <c r="F53" s="424"/>
      <c r="G53" s="424"/>
      <c r="H53" s="425"/>
      <c r="I53" s="426"/>
      <c r="J53" s="427"/>
      <c r="K53" s="425"/>
      <c r="L53" s="423"/>
      <c r="M53" s="253"/>
      <c r="N53" s="290"/>
      <c r="O53" s="290"/>
      <c r="P53" s="290"/>
      <c r="Q53" s="290"/>
      <c r="R53" s="290"/>
      <c r="S53" s="290"/>
      <c r="T53" s="290"/>
      <c r="U53" s="290"/>
      <c r="V53" s="290"/>
      <c r="W53" s="290"/>
      <c r="X53" s="290"/>
      <c r="Y53" s="290"/>
      <c r="Z53" s="290"/>
      <c r="AA53" s="290"/>
      <c r="AB53" s="290"/>
      <c r="AC53" s="290"/>
      <c r="AD53" s="290"/>
      <c r="AE53" s="290"/>
      <c r="AF53" s="290"/>
      <c r="AG53" s="290"/>
      <c r="AH53" s="290"/>
    </row>
    <row r="54" spans="1:34" ht="29">
      <c r="B54" s="809" t="s">
        <v>1188</v>
      </c>
      <c r="C54" s="810"/>
      <c r="D54" s="398" t="s">
        <v>0</v>
      </c>
      <c r="E54" s="398" t="s">
        <v>1</v>
      </c>
      <c r="F54" s="398" t="s">
        <v>2</v>
      </c>
      <c r="G54" s="398" t="s">
        <v>3</v>
      </c>
      <c r="H54" s="398" t="s">
        <v>1216</v>
      </c>
      <c r="I54" s="398" t="s">
        <v>1217</v>
      </c>
      <c r="J54" s="398" t="s">
        <v>1218</v>
      </c>
      <c r="K54" s="398" t="s">
        <v>8</v>
      </c>
      <c r="L54" s="398" t="s">
        <v>1221</v>
      </c>
      <c r="M54" s="398" t="s">
        <v>9</v>
      </c>
      <c r="N54" s="398" t="s">
        <v>186</v>
      </c>
      <c r="O54" s="290"/>
      <c r="P54" s="290"/>
      <c r="Q54" s="290"/>
      <c r="R54" s="290"/>
      <c r="S54" s="290"/>
      <c r="T54" s="290"/>
      <c r="U54" s="290"/>
      <c r="V54" s="290"/>
      <c r="W54" s="290"/>
      <c r="X54" s="290"/>
      <c r="Y54" s="290"/>
      <c r="Z54" s="290"/>
      <c r="AA54" s="290"/>
      <c r="AB54" s="290"/>
      <c r="AC54" s="290"/>
      <c r="AD54" s="290"/>
      <c r="AE54" s="290"/>
      <c r="AF54" s="290"/>
      <c r="AG54" s="290"/>
      <c r="AH54" s="290"/>
    </row>
    <row r="55" spans="1:34">
      <c r="A55" s="235" t="s">
        <v>333</v>
      </c>
      <c r="B55" s="811" t="s">
        <v>178</v>
      </c>
      <c r="C55" s="428" t="s">
        <v>179</v>
      </c>
      <c r="D55" s="429">
        <v>0.49</v>
      </c>
      <c r="E55" s="429">
        <v>0.64500000000000002</v>
      </c>
      <c r="F55" s="429">
        <v>0.63700000000000001</v>
      </c>
      <c r="G55" s="429" t="s">
        <v>23</v>
      </c>
      <c r="H55" s="429">
        <v>0.51</v>
      </c>
      <c r="I55" s="429" t="s">
        <v>177</v>
      </c>
      <c r="J55" s="429">
        <v>0.48220000000000002</v>
      </c>
      <c r="K55" s="429">
        <v>0.59</v>
      </c>
      <c r="L55" s="429" t="s">
        <v>177</v>
      </c>
      <c r="M55" s="429">
        <v>0.63700000000000001</v>
      </c>
      <c r="N55" s="429">
        <v>0.74</v>
      </c>
      <c r="O55" s="290"/>
      <c r="P55" s="290"/>
      <c r="Q55" s="290"/>
      <c r="R55" s="290"/>
      <c r="S55" s="290"/>
      <c r="T55" s="290"/>
      <c r="U55" s="290"/>
      <c r="V55" s="290"/>
      <c r="W55" s="290"/>
      <c r="X55" s="290"/>
      <c r="Y55" s="290"/>
      <c r="Z55" s="290"/>
      <c r="AA55" s="290"/>
      <c r="AB55" s="290"/>
      <c r="AC55" s="290"/>
      <c r="AD55" s="290"/>
      <c r="AE55" s="290"/>
      <c r="AF55" s="290"/>
      <c r="AG55" s="290"/>
      <c r="AH55" s="290"/>
    </row>
    <row r="56" spans="1:34" ht="29">
      <c r="A56" s="235" t="s">
        <v>333</v>
      </c>
      <c r="B56" s="812"/>
      <c r="C56" s="428" t="s">
        <v>1068</v>
      </c>
      <c r="D56" s="429">
        <v>0.24</v>
      </c>
      <c r="E56" s="429">
        <v>0.158</v>
      </c>
      <c r="F56" s="429">
        <v>0.159</v>
      </c>
      <c r="G56" s="429" t="s">
        <v>23</v>
      </c>
      <c r="H56" s="429">
        <v>0</v>
      </c>
      <c r="I56" s="429" t="s">
        <v>177</v>
      </c>
      <c r="J56" s="429">
        <v>5.96E-2</v>
      </c>
      <c r="K56" s="429">
        <v>0.22</v>
      </c>
      <c r="L56" s="429" t="s">
        <v>177</v>
      </c>
      <c r="M56" s="429">
        <v>0.159</v>
      </c>
      <c r="N56" s="429">
        <v>0.12</v>
      </c>
      <c r="O56" s="290"/>
      <c r="P56" s="290"/>
      <c r="Q56" s="290"/>
      <c r="R56" s="290"/>
      <c r="S56" s="290"/>
      <c r="T56" s="290"/>
      <c r="U56" s="290"/>
      <c r="V56" s="290"/>
      <c r="W56" s="290"/>
      <c r="X56" s="290"/>
      <c r="Y56" s="290"/>
      <c r="Z56" s="290"/>
      <c r="AA56" s="290"/>
      <c r="AB56" s="290"/>
      <c r="AC56" s="290"/>
      <c r="AD56" s="290"/>
      <c r="AE56" s="290"/>
      <c r="AF56" s="290"/>
      <c r="AG56" s="290"/>
      <c r="AH56" s="290"/>
    </row>
    <row r="57" spans="1:34" ht="29">
      <c r="A57" s="235" t="s">
        <v>333</v>
      </c>
      <c r="B57" s="812"/>
      <c r="C57" s="428" t="s">
        <v>1067</v>
      </c>
      <c r="D57" s="429">
        <v>0.25</v>
      </c>
      <c r="E57" s="429">
        <v>0.158</v>
      </c>
      <c r="F57" s="429">
        <v>0.159</v>
      </c>
      <c r="G57" s="429" t="s">
        <v>23</v>
      </c>
      <c r="H57" s="429">
        <v>0.09</v>
      </c>
      <c r="I57" s="429" t="s">
        <v>177</v>
      </c>
      <c r="J57" s="429">
        <v>0.36759999999999998</v>
      </c>
      <c r="K57" s="429">
        <v>0.15</v>
      </c>
      <c r="L57" s="429" t="s">
        <v>177</v>
      </c>
      <c r="M57" s="429">
        <v>0.159</v>
      </c>
      <c r="N57" s="429">
        <v>0.12</v>
      </c>
      <c r="O57" s="290"/>
      <c r="P57" s="290"/>
      <c r="Q57" s="290"/>
      <c r="R57" s="290"/>
      <c r="S57" s="290"/>
      <c r="T57" s="290"/>
      <c r="U57" s="290"/>
      <c r="V57" s="290"/>
      <c r="W57" s="290"/>
      <c r="X57" s="290"/>
      <c r="Y57" s="290"/>
      <c r="Z57" s="290"/>
      <c r="AA57" s="290"/>
      <c r="AB57" s="290"/>
      <c r="AC57" s="290"/>
      <c r="AD57" s="290"/>
      <c r="AE57" s="290"/>
      <c r="AF57" s="290"/>
      <c r="AG57" s="290"/>
      <c r="AH57" s="290"/>
    </row>
    <row r="58" spans="1:34">
      <c r="A58" s="235" t="s">
        <v>333</v>
      </c>
      <c r="B58" s="813"/>
      <c r="C58" s="428" t="s">
        <v>181</v>
      </c>
      <c r="D58" s="429">
        <v>0.02</v>
      </c>
      <c r="E58" s="429">
        <v>3.9E-2</v>
      </c>
      <c r="F58" s="429">
        <v>4.3999999999999997E-2</v>
      </c>
      <c r="G58" s="429" t="s">
        <v>23</v>
      </c>
      <c r="H58" s="429">
        <v>0.4</v>
      </c>
      <c r="I58" s="429" t="s">
        <v>177</v>
      </c>
      <c r="J58" s="429">
        <v>9.06E-2</v>
      </c>
      <c r="K58" s="429">
        <v>0.04</v>
      </c>
      <c r="L58" s="429" t="s">
        <v>177</v>
      </c>
      <c r="M58" s="429">
        <v>4.3999999999999997E-2</v>
      </c>
      <c r="N58" s="429">
        <v>0.02</v>
      </c>
      <c r="O58" s="290"/>
      <c r="P58" s="290"/>
      <c r="Q58" s="290"/>
      <c r="R58" s="290"/>
      <c r="S58" s="290"/>
      <c r="T58" s="290"/>
      <c r="U58" s="290"/>
      <c r="V58" s="290"/>
      <c r="W58" s="290"/>
      <c r="X58" s="290"/>
      <c r="Y58" s="290"/>
      <c r="Z58" s="290"/>
      <c r="AA58" s="290"/>
      <c r="AB58" s="290"/>
      <c r="AC58" s="290"/>
      <c r="AD58" s="290"/>
      <c r="AE58" s="290"/>
      <c r="AF58" s="290"/>
      <c r="AG58" s="290"/>
      <c r="AH58" s="290"/>
    </row>
    <row r="59" spans="1:34">
      <c r="A59" s="235" t="s">
        <v>333</v>
      </c>
      <c r="B59" s="814" t="s">
        <v>182</v>
      </c>
      <c r="C59" s="428" t="s">
        <v>179</v>
      </c>
      <c r="D59" s="429">
        <v>0.59</v>
      </c>
      <c r="E59" s="429">
        <v>0.66600000000000004</v>
      </c>
      <c r="F59" s="429">
        <v>0.65400000000000003</v>
      </c>
      <c r="G59" s="429">
        <v>0.79</v>
      </c>
      <c r="H59" s="429">
        <v>0.66</v>
      </c>
      <c r="I59" s="429" t="s">
        <v>177</v>
      </c>
      <c r="J59" s="429">
        <v>0.45929999999999999</v>
      </c>
      <c r="K59" s="429">
        <v>0.67</v>
      </c>
      <c r="L59" s="429">
        <v>0.62</v>
      </c>
      <c r="M59" s="429">
        <v>0.65400000000000003</v>
      </c>
      <c r="N59" s="429">
        <v>0.9</v>
      </c>
      <c r="O59" s="290"/>
      <c r="P59" s="290"/>
      <c r="Q59" s="290"/>
      <c r="R59" s="290"/>
      <c r="S59" s="290"/>
      <c r="T59" s="290"/>
      <c r="U59" s="290"/>
      <c r="V59" s="290"/>
      <c r="W59" s="290"/>
      <c r="X59" s="290"/>
      <c r="Y59" s="290"/>
      <c r="Z59" s="290"/>
      <c r="AA59" s="290"/>
      <c r="AB59" s="290"/>
      <c r="AC59" s="290"/>
      <c r="AD59" s="290"/>
      <c r="AE59" s="290"/>
      <c r="AF59" s="290"/>
      <c r="AG59" s="290"/>
      <c r="AH59" s="290"/>
    </row>
    <row r="60" spans="1:34" ht="29">
      <c r="A60" s="235" t="s">
        <v>333</v>
      </c>
      <c r="B60" s="815"/>
      <c r="C60" s="428" t="s">
        <v>180</v>
      </c>
      <c r="D60" s="429">
        <v>0.15</v>
      </c>
      <c r="E60" s="429">
        <v>0.105</v>
      </c>
      <c r="F60" s="429">
        <v>0.109</v>
      </c>
      <c r="G60" s="429">
        <v>0.14000000000000001</v>
      </c>
      <c r="H60" s="429">
        <v>0</v>
      </c>
      <c r="I60" s="429" t="s">
        <v>177</v>
      </c>
      <c r="J60" s="429">
        <v>3.6200000000000003E-2</v>
      </c>
      <c r="K60" s="429">
        <v>0.1</v>
      </c>
      <c r="L60" s="429" t="s">
        <v>177</v>
      </c>
      <c r="M60" s="429">
        <v>0.109</v>
      </c>
      <c r="N60" s="429">
        <v>0</v>
      </c>
      <c r="O60" s="290"/>
      <c r="P60" s="290"/>
      <c r="Q60" s="290"/>
      <c r="R60" s="290"/>
      <c r="S60" s="290"/>
      <c r="T60" s="290"/>
      <c r="U60" s="290"/>
      <c r="V60" s="290"/>
      <c r="W60" s="290"/>
      <c r="X60" s="290"/>
      <c r="Y60" s="290"/>
      <c r="Z60" s="290"/>
      <c r="AA60" s="290"/>
      <c r="AB60" s="290"/>
      <c r="AC60" s="290"/>
      <c r="AD60" s="290"/>
      <c r="AE60" s="290"/>
      <c r="AF60" s="290"/>
      <c r="AG60" s="290"/>
      <c r="AH60" s="290"/>
    </row>
    <row r="61" spans="1:34" ht="29">
      <c r="A61" s="235" t="s">
        <v>333</v>
      </c>
      <c r="B61" s="815"/>
      <c r="C61" s="428" t="s">
        <v>1067</v>
      </c>
      <c r="D61" s="429">
        <v>0.19</v>
      </c>
      <c r="E61" s="429">
        <v>0.158</v>
      </c>
      <c r="F61" s="429">
        <v>0.16300000000000001</v>
      </c>
      <c r="G61" s="429">
        <v>0.06</v>
      </c>
      <c r="H61" s="429">
        <v>0.14000000000000001</v>
      </c>
      <c r="I61" s="429" t="s">
        <v>177</v>
      </c>
      <c r="J61" s="429">
        <v>0.2555</v>
      </c>
      <c r="K61" s="429">
        <v>0.17</v>
      </c>
      <c r="L61" s="429">
        <v>0.38</v>
      </c>
      <c r="M61" s="429">
        <v>0.16300000000000001</v>
      </c>
      <c r="N61" s="429">
        <v>0.09</v>
      </c>
      <c r="O61" s="290"/>
      <c r="P61" s="290"/>
      <c r="Q61" s="290"/>
      <c r="R61" s="290"/>
      <c r="S61" s="290"/>
      <c r="T61" s="290"/>
      <c r="U61" s="290"/>
      <c r="V61" s="290"/>
      <c r="W61" s="290"/>
      <c r="X61" s="290"/>
      <c r="Y61" s="290"/>
      <c r="Z61" s="290"/>
      <c r="AA61" s="290"/>
      <c r="AB61" s="290"/>
      <c r="AC61" s="290"/>
      <c r="AD61" s="290"/>
      <c r="AE61" s="290"/>
      <c r="AF61" s="290"/>
      <c r="AG61" s="290"/>
      <c r="AH61" s="290"/>
    </row>
    <row r="62" spans="1:34">
      <c r="A62" s="235" t="s">
        <v>333</v>
      </c>
      <c r="B62" s="815"/>
      <c r="C62" s="428" t="s">
        <v>181</v>
      </c>
      <c r="D62" s="429">
        <v>7.0000000000000007E-2</v>
      </c>
      <c r="E62" s="429">
        <v>7.0999999999999994E-2</v>
      </c>
      <c r="F62" s="429">
        <v>7.3999999999999996E-2</v>
      </c>
      <c r="G62" s="429">
        <v>0.01</v>
      </c>
      <c r="H62" s="429">
        <v>0.2</v>
      </c>
      <c r="I62" s="429" t="s">
        <v>177</v>
      </c>
      <c r="J62" s="429">
        <v>0.249</v>
      </c>
      <c r="K62" s="429">
        <v>0.06</v>
      </c>
      <c r="L62" s="429" t="s">
        <v>177</v>
      </c>
      <c r="M62" s="429">
        <v>7.3999999999999996E-2</v>
      </c>
      <c r="N62" s="429">
        <v>0.01</v>
      </c>
      <c r="O62" s="290"/>
      <c r="P62" s="290"/>
      <c r="Q62" s="290"/>
      <c r="R62" s="290"/>
      <c r="S62" s="290"/>
      <c r="T62" s="290"/>
      <c r="U62" s="290"/>
      <c r="V62" s="290"/>
      <c r="W62" s="290"/>
      <c r="X62" s="290"/>
      <c r="Y62" s="290"/>
      <c r="Z62" s="290"/>
      <c r="AA62" s="290"/>
      <c r="AB62" s="290"/>
      <c r="AC62" s="290"/>
      <c r="AD62" s="290"/>
      <c r="AE62" s="290"/>
      <c r="AF62" s="290"/>
      <c r="AG62" s="290"/>
      <c r="AH62" s="290"/>
    </row>
    <row r="63" spans="1:34">
      <c r="A63" s="235" t="s">
        <v>333</v>
      </c>
      <c r="B63" s="811" t="s">
        <v>183</v>
      </c>
      <c r="C63" s="428" t="s">
        <v>179</v>
      </c>
      <c r="D63" s="429">
        <v>0.68</v>
      </c>
      <c r="E63" s="429">
        <v>0.66400000000000003</v>
      </c>
      <c r="F63" s="429">
        <v>0.64600000000000002</v>
      </c>
      <c r="G63" s="429">
        <v>0.79</v>
      </c>
      <c r="H63" s="429">
        <v>0.68</v>
      </c>
      <c r="I63" s="429" t="s">
        <v>177</v>
      </c>
      <c r="J63" s="429">
        <v>0.72</v>
      </c>
      <c r="K63" s="429">
        <v>0.67</v>
      </c>
      <c r="L63" s="429">
        <v>0.78</v>
      </c>
      <c r="M63" s="429">
        <v>0.64400000000000002</v>
      </c>
      <c r="N63" s="429">
        <v>0.92</v>
      </c>
      <c r="O63" s="290"/>
      <c r="P63" s="290"/>
      <c r="Q63" s="290"/>
      <c r="R63" s="290"/>
      <c r="S63" s="290"/>
      <c r="T63" s="290"/>
      <c r="U63" s="290"/>
      <c r="V63" s="290"/>
      <c r="W63" s="290"/>
      <c r="X63" s="290"/>
      <c r="Y63" s="290"/>
      <c r="Z63" s="290"/>
      <c r="AA63" s="290"/>
      <c r="AB63" s="290"/>
      <c r="AC63" s="290"/>
      <c r="AD63" s="290"/>
      <c r="AE63" s="290"/>
      <c r="AF63" s="290"/>
      <c r="AG63" s="290"/>
      <c r="AH63" s="290"/>
    </row>
    <row r="64" spans="1:34" ht="29">
      <c r="A64" s="235" t="s">
        <v>333</v>
      </c>
      <c r="B64" s="812"/>
      <c r="C64" s="428" t="s">
        <v>180</v>
      </c>
      <c r="D64" s="429">
        <v>0.08</v>
      </c>
      <c r="E64" s="429">
        <v>0.10199999999999999</v>
      </c>
      <c r="F64" s="429">
        <v>0.108</v>
      </c>
      <c r="G64" s="429">
        <v>0.14000000000000001</v>
      </c>
      <c r="H64" s="429">
        <v>0</v>
      </c>
      <c r="I64" s="429" t="s">
        <v>177</v>
      </c>
      <c r="J64" s="429">
        <v>0.01</v>
      </c>
      <c r="K64" s="429">
        <v>7.0000000000000007E-2</v>
      </c>
      <c r="L64" s="429" t="s">
        <v>177</v>
      </c>
      <c r="M64" s="429">
        <v>0.108</v>
      </c>
      <c r="N64" s="429">
        <v>0</v>
      </c>
      <c r="O64" s="290"/>
      <c r="P64" s="290"/>
      <c r="Q64" s="290"/>
      <c r="R64" s="290"/>
      <c r="S64" s="290"/>
      <c r="T64" s="290"/>
      <c r="U64" s="290"/>
      <c r="V64" s="290"/>
      <c r="W64" s="290"/>
      <c r="X64" s="290"/>
      <c r="Y64" s="290"/>
      <c r="Z64" s="290"/>
      <c r="AA64" s="290"/>
      <c r="AB64" s="290"/>
      <c r="AC64" s="290"/>
      <c r="AD64" s="290"/>
      <c r="AE64" s="290"/>
      <c r="AF64" s="290"/>
      <c r="AG64" s="290"/>
      <c r="AH64" s="290"/>
    </row>
    <row r="65" spans="1:34" ht="29">
      <c r="A65" s="235" t="s">
        <v>333</v>
      </c>
      <c r="B65" s="812"/>
      <c r="C65" s="428" t="s">
        <v>1067</v>
      </c>
      <c r="D65" s="429">
        <v>0.15</v>
      </c>
      <c r="E65" s="429">
        <v>0.153</v>
      </c>
      <c r="F65" s="429">
        <v>0.16</v>
      </c>
      <c r="G65" s="429">
        <v>0.06</v>
      </c>
      <c r="H65" s="429">
        <v>0.13</v>
      </c>
      <c r="I65" s="429" t="s">
        <v>177</v>
      </c>
      <c r="J65" s="429">
        <v>0.15140000000000001</v>
      </c>
      <c r="K65" s="429">
        <v>0.17</v>
      </c>
      <c r="L65" s="429">
        <v>0.22</v>
      </c>
      <c r="M65" s="429">
        <v>0.161</v>
      </c>
      <c r="N65" s="429">
        <v>0.06</v>
      </c>
      <c r="O65" s="290"/>
      <c r="P65" s="290"/>
      <c r="Q65" s="290"/>
      <c r="R65" s="290"/>
      <c r="S65" s="290"/>
      <c r="T65" s="290"/>
      <c r="U65" s="290"/>
      <c r="V65" s="290"/>
      <c r="W65" s="290"/>
      <c r="X65" s="290"/>
      <c r="Y65" s="290"/>
      <c r="Z65" s="290"/>
      <c r="AA65" s="290"/>
      <c r="AB65" s="290"/>
      <c r="AC65" s="290"/>
      <c r="AD65" s="290"/>
      <c r="AE65" s="290"/>
      <c r="AF65" s="290"/>
      <c r="AG65" s="290"/>
      <c r="AH65" s="290"/>
    </row>
    <row r="66" spans="1:34">
      <c r="A66" s="235" t="s">
        <v>333</v>
      </c>
      <c r="B66" s="812"/>
      <c r="C66" s="428" t="s">
        <v>181</v>
      </c>
      <c r="D66" s="429">
        <v>0.09</v>
      </c>
      <c r="E66" s="429">
        <v>8.1000000000000003E-2</v>
      </c>
      <c r="F66" s="429">
        <v>8.5999999999999993E-2</v>
      </c>
      <c r="G66" s="429">
        <v>0.01</v>
      </c>
      <c r="H66" s="429">
        <v>0.19</v>
      </c>
      <c r="I66" s="429" t="s">
        <v>177</v>
      </c>
      <c r="J66" s="429">
        <v>0.1153</v>
      </c>
      <c r="K66" s="429">
        <v>0.09</v>
      </c>
      <c r="L66" s="429" t="s">
        <v>177</v>
      </c>
      <c r="M66" s="429">
        <v>8.5999999999999993E-2</v>
      </c>
      <c r="N66" s="429">
        <v>0.02</v>
      </c>
      <c r="O66" s="290"/>
      <c r="P66" s="290"/>
      <c r="Q66" s="290"/>
      <c r="R66" s="290"/>
      <c r="S66" s="290"/>
      <c r="T66" s="290"/>
      <c r="U66" s="290"/>
      <c r="V66" s="290"/>
      <c r="W66" s="290"/>
      <c r="X66" s="290"/>
      <c r="Y66" s="290"/>
      <c r="Z66" s="290"/>
      <c r="AA66" s="290"/>
      <c r="AB66" s="290"/>
      <c r="AC66" s="290"/>
      <c r="AD66" s="290"/>
      <c r="AE66" s="290"/>
      <c r="AF66" s="290"/>
      <c r="AG66" s="290"/>
      <c r="AH66" s="290"/>
    </row>
    <row r="67" spans="1:34">
      <c r="A67" s="235" t="s">
        <v>333</v>
      </c>
      <c r="B67" s="814"/>
      <c r="C67" s="428" t="s">
        <v>179</v>
      </c>
      <c r="D67" s="429">
        <v>0.78</v>
      </c>
      <c r="E67" s="429">
        <v>0.754</v>
      </c>
      <c r="F67" s="429">
        <v>0.745</v>
      </c>
      <c r="G67" s="429">
        <v>0.82</v>
      </c>
      <c r="H67" s="429">
        <v>0.72</v>
      </c>
      <c r="I67" s="429" t="s">
        <v>177</v>
      </c>
      <c r="J67" s="429">
        <v>0.3251</v>
      </c>
      <c r="K67" s="429">
        <v>0.76</v>
      </c>
      <c r="L67" s="429">
        <v>0.9</v>
      </c>
      <c r="M67" s="429">
        <v>0.745</v>
      </c>
      <c r="N67" s="429">
        <v>0.96</v>
      </c>
      <c r="O67" s="290"/>
      <c r="P67" s="290"/>
      <c r="Q67" s="290"/>
      <c r="R67" s="290"/>
      <c r="S67" s="290"/>
      <c r="T67" s="290"/>
      <c r="U67" s="290"/>
      <c r="V67" s="290"/>
      <c r="W67" s="290"/>
      <c r="X67" s="290"/>
      <c r="Y67" s="290"/>
      <c r="Z67" s="290"/>
      <c r="AA67" s="290"/>
      <c r="AB67" s="290"/>
      <c r="AC67" s="290"/>
      <c r="AD67" s="290"/>
      <c r="AE67" s="290"/>
      <c r="AF67" s="290"/>
      <c r="AG67" s="290"/>
      <c r="AH67" s="290"/>
    </row>
    <row r="68" spans="1:34" ht="29">
      <c r="A68" s="235" t="s">
        <v>333</v>
      </c>
      <c r="B68" s="815"/>
      <c r="C68" s="428" t="s">
        <v>180</v>
      </c>
      <c r="D68" s="429">
        <v>0</v>
      </c>
      <c r="E68" s="429">
        <v>0</v>
      </c>
      <c r="F68" s="429">
        <v>0</v>
      </c>
      <c r="G68" s="429">
        <v>0.14000000000000001</v>
      </c>
      <c r="H68" s="429">
        <v>0</v>
      </c>
      <c r="I68" s="429" t="s">
        <v>177</v>
      </c>
      <c r="J68" s="429">
        <v>0</v>
      </c>
      <c r="K68" s="429">
        <v>0</v>
      </c>
      <c r="L68" s="429" t="s">
        <v>177</v>
      </c>
      <c r="M68" s="429">
        <v>0</v>
      </c>
      <c r="N68" s="429">
        <v>0</v>
      </c>
      <c r="O68" s="290"/>
      <c r="P68" s="290"/>
      <c r="Q68" s="290"/>
      <c r="R68" s="290"/>
      <c r="S68" s="290"/>
      <c r="T68" s="290"/>
      <c r="U68" s="290"/>
      <c r="V68" s="290"/>
      <c r="W68" s="290"/>
      <c r="X68" s="290"/>
      <c r="Y68" s="290"/>
      <c r="Z68" s="290"/>
      <c r="AA68" s="290"/>
      <c r="AB68" s="290"/>
      <c r="AC68" s="290"/>
      <c r="AD68" s="290"/>
      <c r="AE68" s="290"/>
      <c r="AF68" s="290"/>
      <c r="AG68" s="290"/>
      <c r="AH68" s="290"/>
    </row>
    <row r="69" spans="1:34" ht="29">
      <c r="A69" s="235" t="s">
        <v>333</v>
      </c>
      <c r="B69" s="815"/>
      <c r="C69" s="428" t="s">
        <v>1067</v>
      </c>
      <c r="D69" s="429">
        <v>7.0000000000000007E-2</v>
      </c>
      <c r="E69" s="429">
        <v>5.8999999999999997E-2</v>
      </c>
      <c r="F69" s="429">
        <v>7.0999999999999994E-2</v>
      </c>
      <c r="G69" s="429">
        <v>0</v>
      </c>
      <c r="H69" s="429">
        <v>0.06</v>
      </c>
      <c r="I69" s="429" t="s">
        <v>177</v>
      </c>
      <c r="J69" s="429">
        <v>8.2500000000000004E-2</v>
      </c>
      <c r="K69" s="429">
        <v>0.06</v>
      </c>
      <c r="L69" s="429">
        <v>0.1</v>
      </c>
      <c r="M69" s="429">
        <v>7.0999999999999994E-2</v>
      </c>
      <c r="N69" s="429">
        <v>0.03</v>
      </c>
      <c r="O69" s="290"/>
      <c r="P69" s="290"/>
      <c r="Q69" s="290"/>
      <c r="R69" s="290"/>
      <c r="S69" s="290"/>
      <c r="T69" s="290"/>
      <c r="U69" s="290"/>
      <c r="V69" s="290"/>
      <c r="W69" s="290"/>
      <c r="X69" s="290"/>
      <c r="Y69" s="290"/>
      <c r="Z69" s="290"/>
      <c r="AA69" s="290"/>
      <c r="AB69" s="290"/>
      <c r="AC69" s="290"/>
      <c r="AD69" s="290"/>
      <c r="AE69" s="290"/>
      <c r="AF69" s="290"/>
      <c r="AG69" s="290"/>
      <c r="AH69" s="290"/>
    </row>
    <row r="70" spans="1:34">
      <c r="A70" s="235" t="s">
        <v>333</v>
      </c>
      <c r="B70" s="815"/>
      <c r="C70" s="428" t="s">
        <v>181</v>
      </c>
      <c r="D70" s="429">
        <v>0</v>
      </c>
      <c r="E70" s="429">
        <v>0.187</v>
      </c>
      <c r="F70" s="429">
        <v>0.184</v>
      </c>
      <c r="G70" s="429">
        <v>0.04</v>
      </c>
      <c r="H70" s="429">
        <v>0.22</v>
      </c>
      <c r="I70" s="429" t="s">
        <v>177</v>
      </c>
      <c r="J70" s="429">
        <v>0.29399999999999998</v>
      </c>
      <c r="K70" s="429">
        <v>0.18</v>
      </c>
      <c r="L70" s="429" t="s">
        <v>177</v>
      </c>
      <c r="M70" s="429">
        <v>0.184</v>
      </c>
      <c r="N70" s="429">
        <v>0.02</v>
      </c>
      <c r="O70" s="290"/>
      <c r="P70" s="290"/>
      <c r="Q70" s="290"/>
      <c r="R70" s="290"/>
      <c r="S70" s="290"/>
      <c r="T70" s="290"/>
      <c r="U70" s="290"/>
      <c r="V70" s="290"/>
      <c r="W70" s="290"/>
      <c r="X70" s="290"/>
      <c r="Y70" s="290"/>
      <c r="Z70" s="290"/>
      <c r="AA70" s="290"/>
      <c r="AB70" s="290"/>
      <c r="AC70" s="290"/>
      <c r="AD70" s="290"/>
      <c r="AE70" s="290"/>
      <c r="AF70" s="290"/>
      <c r="AG70" s="290"/>
      <c r="AH70" s="290"/>
    </row>
    <row r="71" spans="1:34">
      <c r="A71" s="235"/>
      <c r="B71" s="430"/>
      <c r="C71" s="431"/>
      <c r="D71" s="432"/>
      <c r="E71" s="432"/>
      <c r="F71" s="432"/>
      <c r="G71" s="432"/>
      <c r="H71" s="432"/>
      <c r="I71" s="432"/>
      <c r="J71" s="432"/>
      <c r="K71" s="432"/>
      <c r="L71" s="432"/>
      <c r="M71" s="432"/>
      <c r="N71" s="432"/>
      <c r="O71" s="290"/>
      <c r="P71" s="290"/>
      <c r="Q71" s="290"/>
      <c r="R71" s="290"/>
      <c r="S71" s="290"/>
      <c r="T71" s="290"/>
      <c r="U71" s="290"/>
      <c r="V71" s="290"/>
      <c r="W71" s="290"/>
      <c r="X71" s="290"/>
      <c r="Y71" s="290"/>
      <c r="Z71" s="290"/>
      <c r="AA71" s="290"/>
      <c r="AB71" s="290"/>
      <c r="AC71" s="290"/>
      <c r="AD71" s="290"/>
      <c r="AE71" s="290"/>
      <c r="AF71" s="290"/>
      <c r="AG71" s="290"/>
      <c r="AH71" s="290"/>
    </row>
    <row r="72" spans="1:34">
      <c r="B72" s="433"/>
      <c r="C72" s="433"/>
      <c r="D72" s="433"/>
      <c r="E72" s="433"/>
      <c r="F72" s="433"/>
      <c r="G72" s="433"/>
      <c r="H72" s="433"/>
      <c r="I72" s="433"/>
      <c r="J72" s="433"/>
      <c r="K72" s="433"/>
      <c r="L72" s="433"/>
      <c r="M72" s="433"/>
      <c r="N72" s="290"/>
      <c r="O72" s="290"/>
      <c r="P72" s="290"/>
      <c r="Q72" s="290"/>
      <c r="R72" s="290"/>
      <c r="S72" s="290"/>
      <c r="T72" s="290"/>
      <c r="U72" s="290"/>
      <c r="V72" s="290"/>
      <c r="W72" s="290"/>
      <c r="X72" s="290"/>
      <c r="Y72" s="290"/>
      <c r="Z72" s="290"/>
      <c r="AA72" s="290"/>
      <c r="AB72" s="290"/>
      <c r="AC72" s="290"/>
      <c r="AD72" s="290"/>
      <c r="AE72" s="290"/>
      <c r="AF72" s="290"/>
      <c r="AG72" s="290"/>
      <c r="AH72" s="290"/>
    </row>
    <row r="73" spans="1:34" ht="64.5" customHeight="1">
      <c r="A73" s="235" t="s">
        <v>333</v>
      </c>
      <c r="B73" s="434" t="s">
        <v>1189</v>
      </c>
      <c r="C73" s="398" t="s">
        <v>0</v>
      </c>
      <c r="D73" s="398" t="s">
        <v>1</v>
      </c>
      <c r="E73" s="398" t="s">
        <v>2</v>
      </c>
      <c r="F73" s="398" t="s">
        <v>3</v>
      </c>
      <c r="G73" s="398" t="s">
        <v>22</v>
      </c>
      <c r="H73" s="398" t="s">
        <v>1217</v>
      </c>
      <c r="I73" s="398" t="s">
        <v>1218</v>
      </c>
      <c r="J73" s="398" t="s">
        <v>8</v>
      </c>
      <c r="K73" s="398" t="s">
        <v>1221</v>
      </c>
      <c r="L73" s="398" t="s">
        <v>9</v>
      </c>
      <c r="M73" s="398" t="s">
        <v>186</v>
      </c>
      <c r="N73" s="290"/>
      <c r="O73" s="290"/>
      <c r="P73" s="290"/>
      <c r="Q73" s="290"/>
      <c r="R73" s="290"/>
      <c r="S73" s="290"/>
      <c r="T73" s="290"/>
      <c r="U73" s="290"/>
      <c r="V73" s="290"/>
      <c r="W73" s="290"/>
      <c r="X73" s="290"/>
      <c r="Y73" s="290"/>
      <c r="Z73" s="290"/>
      <c r="AA73" s="290"/>
      <c r="AB73" s="290"/>
      <c r="AC73" s="290"/>
      <c r="AD73" s="290"/>
      <c r="AE73" s="290"/>
      <c r="AF73" s="290"/>
      <c r="AG73" s="290"/>
      <c r="AH73" s="290"/>
    </row>
    <row r="74" spans="1:34" ht="70.5" customHeight="1">
      <c r="A74" s="235" t="s">
        <v>333</v>
      </c>
      <c r="B74" s="273" t="s">
        <v>319</v>
      </c>
      <c r="C74" s="406">
        <v>2356615083</v>
      </c>
      <c r="D74" s="406">
        <v>197089365</v>
      </c>
      <c r="E74" s="406">
        <v>1294492783</v>
      </c>
      <c r="F74" s="406">
        <v>555630026</v>
      </c>
      <c r="G74" s="406">
        <v>1504900867</v>
      </c>
      <c r="H74" s="406">
        <v>947045026</v>
      </c>
      <c r="I74" s="406" t="s">
        <v>177</v>
      </c>
      <c r="J74" s="406">
        <v>720708000</v>
      </c>
      <c r="K74" s="406">
        <v>1196008349</v>
      </c>
      <c r="L74" s="406">
        <v>1294492783</v>
      </c>
      <c r="M74" s="406">
        <v>1245800000</v>
      </c>
      <c r="N74" s="290"/>
      <c r="O74" s="290"/>
      <c r="P74" s="290"/>
      <c r="Q74" s="290"/>
      <c r="R74" s="290"/>
      <c r="S74" s="290"/>
      <c r="T74" s="290"/>
      <c r="U74" s="290"/>
      <c r="V74" s="290"/>
      <c r="W74" s="290"/>
      <c r="X74" s="290"/>
      <c r="Y74" s="290"/>
      <c r="Z74" s="290"/>
      <c r="AA74" s="290"/>
      <c r="AB74" s="290"/>
      <c r="AC74" s="290"/>
      <c r="AD74" s="290"/>
      <c r="AE74" s="290"/>
      <c r="AF74" s="290"/>
      <c r="AG74" s="290"/>
      <c r="AH74" s="290"/>
    </row>
    <row r="75" spans="1:34" ht="29">
      <c r="A75" s="235" t="s">
        <v>333</v>
      </c>
      <c r="B75" s="273" t="s">
        <v>320</v>
      </c>
      <c r="C75" s="406">
        <v>306782027</v>
      </c>
      <c r="D75" s="406">
        <v>858541831</v>
      </c>
      <c r="E75" s="406">
        <v>186692853</v>
      </c>
      <c r="F75" s="406">
        <v>168511515</v>
      </c>
      <c r="G75" s="406">
        <v>248711585</v>
      </c>
      <c r="H75" s="406">
        <v>305336539</v>
      </c>
      <c r="I75" s="406" t="s">
        <v>177</v>
      </c>
      <c r="J75" s="406">
        <v>166995415</v>
      </c>
      <c r="K75" s="406">
        <v>150314550</v>
      </c>
      <c r="L75" s="406">
        <v>186692853</v>
      </c>
      <c r="M75" s="406">
        <v>61812000</v>
      </c>
      <c r="N75" s="290"/>
      <c r="O75" s="290"/>
      <c r="P75" s="290"/>
      <c r="Q75" s="290"/>
      <c r="R75" s="290"/>
      <c r="S75" s="290"/>
      <c r="T75" s="290"/>
      <c r="U75" s="290"/>
      <c r="V75" s="290"/>
      <c r="W75" s="290"/>
      <c r="X75" s="290"/>
      <c r="Y75" s="290"/>
      <c r="Z75" s="290"/>
      <c r="AA75" s="290"/>
      <c r="AB75" s="290"/>
      <c r="AC75" s="290"/>
      <c r="AD75" s="290"/>
      <c r="AE75" s="290"/>
      <c r="AF75" s="290"/>
      <c r="AG75" s="290"/>
      <c r="AH75" s="290"/>
    </row>
    <row r="76" spans="1:34">
      <c r="A76" s="235" t="s">
        <v>333</v>
      </c>
      <c r="B76" s="273" t="s">
        <v>321</v>
      </c>
      <c r="C76" s="435">
        <f>+C74/C75</f>
        <v>7.6817247282872927</v>
      </c>
      <c r="D76" s="435">
        <f>+D74/D75</f>
        <v>0.2295629145646137</v>
      </c>
      <c r="E76" s="435">
        <f>+E74/E75</f>
        <v>6.933810063955689</v>
      </c>
      <c r="F76" s="435">
        <f t="shared" ref="F76:L76" si="8">+F74/F75</f>
        <v>3.2972822421067187</v>
      </c>
      <c r="G76" s="435">
        <f t="shared" si="8"/>
        <v>6.0507871677951792</v>
      </c>
      <c r="H76" s="435">
        <f t="shared" si="8"/>
        <v>3.1016432854765541</v>
      </c>
      <c r="I76" s="435" t="s">
        <v>177</v>
      </c>
      <c r="J76" s="435">
        <f t="shared" si="8"/>
        <v>4.3157352553661426</v>
      </c>
      <c r="K76" s="435">
        <f t="shared" si="8"/>
        <v>7.9567037854951499</v>
      </c>
      <c r="L76" s="435">
        <f t="shared" si="8"/>
        <v>6.933810063955689</v>
      </c>
      <c r="M76" s="435">
        <f>+M74/M75</f>
        <v>20.154662525076038</v>
      </c>
      <c r="N76" s="290"/>
      <c r="O76" s="290"/>
      <c r="P76" s="290"/>
      <c r="Q76" s="290"/>
      <c r="R76" s="290"/>
      <c r="S76" s="290"/>
      <c r="T76" s="290"/>
      <c r="U76" s="290"/>
      <c r="V76" s="290"/>
      <c r="W76" s="290"/>
      <c r="X76" s="290"/>
      <c r="Y76" s="290"/>
      <c r="Z76" s="290"/>
      <c r="AA76" s="290"/>
      <c r="AB76" s="290"/>
      <c r="AC76" s="290"/>
      <c r="AD76" s="290"/>
      <c r="AE76" s="290"/>
      <c r="AF76" s="290"/>
      <c r="AG76" s="290"/>
      <c r="AH76" s="290"/>
    </row>
    <row r="77" spans="1:34" ht="29">
      <c r="A77" s="235" t="s">
        <v>333</v>
      </c>
      <c r="B77" s="273" t="s">
        <v>322</v>
      </c>
      <c r="C77" s="435">
        <v>13.5</v>
      </c>
      <c r="D77" s="435">
        <v>13.16</v>
      </c>
      <c r="E77" s="435">
        <v>6.92</v>
      </c>
      <c r="F77" s="435">
        <v>14</v>
      </c>
      <c r="G77" s="435">
        <v>10.8</v>
      </c>
      <c r="H77" s="435">
        <v>9</v>
      </c>
      <c r="I77" s="435">
        <v>32.54</v>
      </c>
      <c r="J77" s="435">
        <v>6.2</v>
      </c>
      <c r="K77" s="435">
        <v>4.5</v>
      </c>
      <c r="L77" s="435">
        <v>6.92</v>
      </c>
      <c r="M77" s="435">
        <v>6.2</v>
      </c>
      <c r="N77" s="290"/>
      <c r="O77" s="290"/>
      <c r="P77" s="290"/>
      <c r="Q77" s="290"/>
      <c r="R77" s="290"/>
      <c r="S77" s="290"/>
      <c r="T77" s="290"/>
      <c r="U77" s="290"/>
      <c r="V77" s="290"/>
      <c r="W77" s="290"/>
      <c r="X77" s="290"/>
      <c r="Y77" s="290"/>
      <c r="Z77" s="290"/>
      <c r="AA77" s="290"/>
      <c r="AB77" s="290"/>
      <c r="AC77" s="290"/>
      <c r="AD77" s="290"/>
      <c r="AE77" s="290"/>
      <c r="AF77" s="290"/>
      <c r="AG77" s="290"/>
      <c r="AH77" s="290"/>
    </row>
    <row r="78" spans="1:34" ht="29">
      <c r="A78" s="235" t="s">
        <v>333</v>
      </c>
      <c r="B78" s="273" t="s">
        <v>323</v>
      </c>
      <c r="C78" s="435">
        <v>14.3</v>
      </c>
      <c r="D78" s="435">
        <v>6.76</v>
      </c>
      <c r="E78" s="435">
        <v>8.56</v>
      </c>
      <c r="F78" s="435">
        <v>13</v>
      </c>
      <c r="G78" s="435">
        <v>5.0599999999999996</v>
      </c>
      <c r="H78" s="435">
        <v>10</v>
      </c>
      <c r="I78" s="435">
        <v>20.72</v>
      </c>
      <c r="J78" s="435">
        <v>6.4</v>
      </c>
      <c r="K78" s="435">
        <v>5</v>
      </c>
      <c r="L78" s="435">
        <v>8.56</v>
      </c>
      <c r="M78" s="435">
        <v>6.2</v>
      </c>
      <c r="N78" s="290"/>
      <c r="O78" s="290"/>
      <c r="P78" s="290"/>
      <c r="Q78" s="290"/>
      <c r="R78" s="290"/>
      <c r="S78" s="290"/>
      <c r="T78" s="290"/>
      <c r="U78" s="290"/>
      <c r="V78" s="290"/>
      <c r="W78" s="290"/>
      <c r="X78" s="290"/>
      <c r="Y78" s="290"/>
      <c r="Z78" s="290"/>
      <c r="AA78" s="290"/>
      <c r="AB78" s="290"/>
      <c r="AC78" s="290"/>
      <c r="AD78" s="290"/>
      <c r="AE78" s="290"/>
      <c r="AF78" s="290"/>
      <c r="AG78" s="290"/>
      <c r="AH78" s="290"/>
    </row>
    <row r="79" spans="1:34">
      <c r="A79" s="235" t="s">
        <v>333</v>
      </c>
      <c r="B79" s="273" t="s">
        <v>324</v>
      </c>
      <c r="C79" s="435">
        <f t="shared" ref="C79:M79" si="9">+C77/C78</f>
        <v>0.94405594405594406</v>
      </c>
      <c r="D79" s="435">
        <f t="shared" si="9"/>
        <v>1.9467455621301777</v>
      </c>
      <c r="E79" s="435">
        <f t="shared" si="9"/>
        <v>0.80841121495327095</v>
      </c>
      <c r="F79" s="435">
        <f t="shared" si="9"/>
        <v>1.0769230769230769</v>
      </c>
      <c r="G79" s="435">
        <f t="shared" si="9"/>
        <v>2.1343873517786562</v>
      </c>
      <c r="H79" s="435">
        <f t="shared" si="9"/>
        <v>0.9</v>
      </c>
      <c r="I79" s="435">
        <f t="shared" si="9"/>
        <v>1.5704633204633205</v>
      </c>
      <c r="J79" s="435">
        <f t="shared" si="9"/>
        <v>0.96875</v>
      </c>
      <c r="K79" s="435">
        <f t="shared" si="9"/>
        <v>0.9</v>
      </c>
      <c r="L79" s="435">
        <f t="shared" si="9"/>
        <v>0.80841121495327095</v>
      </c>
      <c r="M79" s="435">
        <f t="shared" si="9"/>
        <v>1</v>
      </c>
      <c r="N79" s="290"/>
      <c r="O79" s="290"/>
      <c r="P79" s="290"/>
      <c r="Q79" s="290"/>
      <c r="R79" s="290"/>
      <c r="S79" s="290"/>
      <c r="T79" s="290"/>
      <c r="U79" s="290"/>
      <c r="V79" s="290"/>
      <c r="W79" s="290"/>
      <c r="X79" s="290"/>
      <c r="Y79" s="290"/>
      <c r="Z79" s="290"/>
      <c r="AA79" s="290"/>
      <c r="AB79" s="290"/>
      <c r="AC79" s="290"/>
      <c r="AD79" s="290"/>
      <c r="AE79" s="290"/>
      <c r="AF79" s="290"/>
      <c r="AG79" s="290"/>
      <c r="AH79" s="290"/>
    </row>
    <row r="80" spans="1:34" ht="29">
      <c r="A80" s="235" t="s">
        <v>333</v>
      </c>
      <c r="B80" s="273" t="s">
        <v>1069</v>
      </c>
      <c r="C80" s="273"/>
      <c r="D80" s="273"/>
      <c r="E80" s="273"/>
      <c r="F80" s="436"/>
      <c r="G80" s="436"/>
      <c r="H80" s="273"/>
      <c r="I80" s="436"/>
      <c r="J80" s="436"/>
      <c r="K80" s="436"/>
      <c r="L80" s="436"/>
      <c r="M80" s="436"/>
      <c r="N80" s="290"/>
      <c r="O80" s="290"/>
      <c r="P80" s="290"/>
      <c r="Q80" s="290"/>
      <c r="R80" s="290"/>
      <c r="S80" s="290"/>
      <c r="T80" s="290"/>
      <c r="U80" s="290"/>
      <c r="V80" s="290"/>
      <c r="W80" s="290"/>
      <c r="X80" s="290"/>
      <c r="Y80" s="290"/>
      <c r="Z80" s="290"/>
      <c r="AA80" s="290"/>
      <c r="AB80" s="290"/>
      <c r="AC80" s="290"/>
      <c r="AD80" s="290"/>
      <c r="AE80" s="290"/>
      <c r="AF80" s="290"/>
      <c r="AG80" s="290"/>
      <c r="AH80" s="290"/>
    </row>
    <row r="81" spans="1:34">
      <c r="B81" s="433"/>
      <c r="C81" s="433"/>
      <c r="D81" s="433"/>
      <c r="E81" s="433"/>
      <c r="F81" s="433"/>
      <c r="G81" s="433"/>
      <c r="H81" s="433"/>
      <c r="I81" s="437"/>
      <c r="J81" s="433"/>
      <c r="K81" s="438"/>
      <c r="L81" s="433"/>
      <c r="M81" s="433"/>
      <c r="N81" s="290"/>
      <c r="O81" s="290"/>
      <c r="P81" s="290"/>
      <c r="Q81" s="290"/>
      <c r="R81" s="290"/>
      <c r="S81" s="290"/>
      <c r="T81" s="290"/>
      <c r="U81" s="290"/>
      <c r="V81" s="290"/>
      <c r="W81" s="290"/>
      <c r="X81" s="290"/>
      <c r="Y81" s="290"/>
      <c r="Z81" s="290"/>
      <c r="AA81" s="290"/>
      <c r="AB81" s="290"/>
      <c r="AC81" s="290"/>
      <c r="AD81" s="290"/>
      <c r="AE81" s="290"/>
      <c r="AF81" s="290"/>
      <c r="AG81" s="290"/>
      <c r="AH81" s="290"/>
    </row>
    <row r="82" spans="1:34">
      <c r="B82" s="290"/>
      <c r="C82" s="264"/>
      <c r="D82" s="290"/>
      <c r="E82" s="253"/>
      <c r="F82" s="253"/>
      <c r="G82" s="290"/>
      <c r="H82" s="253"/>
      <c r="I82" s="253"/>
      <c r="J82" s="290"/>
      <c r="K82" s="290"/>
      <c r="L82" s="253"/>
      <c r="M82" s="290"/>
      <c r="N82" s="290"/>
      <c r="O82" s="290"/>
      <c r="P82" s="290"/>
      <c r="Q82" s="290"/>
      <c r="R82" s="290"/>
      <c r="S82" s="290"/>
      <c r="T82" s="290"/>
      <c r="U82" s="290"/>
      <c r="V82" s="290"/>
      <c r="W82" s="290"/>
      <c r="X82" s="290"/>
      <c r="Y82" s="290"/>
      <c r="Z82" s="290"/>
      <c r="AA82" s="290"/>
      <c r="AB82" s="290"/>
      <c r="AC82" s="290"/>
      <c r="AD82" s="290"/>
      <c r="AE82" s="290"/>
      <c r="AF82" s="290"/>
      <c r="AG82" s="290"/>
      <c r="AH82" s="290"/>
    </row>
    <row r="83" spans="1:34">
      <c r="A83" s="2"/>
      <c r="B83" s="816" t="s">
        <v>1190</v>
      </c>
      <c r="C83" s="817" t="s">
        <v>0</v>
      </c>
      <c r="D83" s="818"/>
      <c r="E83" s="803" t="s">
        <v>1</v>
      </c>
      <c r="F83" s="803"/>
      <c r="G83" s="803" t="s">
        <v>2</v>
      </c>
      <c r="H83" s="803"/>
      <c r="I83" s="803" t="s">
        <v>3</v>
      </c>
      <c r="J83" s="803"/>
      <c r="K83" s="803" t="s">
        <v>1216</v>
      </c>
      <c r="L83" s="803"/>
      <c r="M83" s="803" t="s">
        <v>1217</v>
      </c>
      <c r="N83" s="803"/>
      <c r="O83" s="803" t="s">
        <v>1218</v>
      </c>
      <c r="P83" s="803"/>
      <c r="Q83" s="803" t="s">
        <v>8</v>
      </c>
      <c r="R83" s="803"/>
      <c r="S83" s="803" t="s">
        <v>1221</v>
      </c>
      <c r="T83" s="803"/>
      <c r="U83" s="803" t="s">
        <v>9</v>
      </c>
      <c r="V83" s="803"/>
      <c r="W83" s="803" t="s">
        <v>186</v>
      </c>
      <c r="X83" s="803"/>
      <c r="Y83" s="290"/>
      <c r="Z83" s="290"/>
      <c r="AA83" s="290"/>
      <c r="AB83" s="290"/>
      <c r="AC83" s="290"/>
      <c r="AD83" s="290"/>
      <c r="AE83" s="290"/>
      <c r="AF83" s="290"/>
      <c r="AG83" s="290"/>
      <c r="AH83" s="290"/>
    </row>
    <row r="84" spans="1:34">
      <c r="A84" s="2"/>
      <c r="B84" s="816"/>
      <c r="C84" s="439" t="s">
        <v>161</v>
      </c>
      <c r="D84" s="439" t="s">
        <v>162</v>
      </c>
      <c r="E84" s="439" t="s">
        <v>161</v>
      </c>
      <c r="F84" s="439" t="s">
        <v>162</v>
      </c>
      <c r="G84" s="439" t="s">
        <v>161</v>
      </c>
      <c r="H84" s="439" t="s">
        <v>162</v>
      </c>
      <c r="I84" s="439" t="s">
        <v>161</v>
      </c>
      <c r="J84" s="439" t="s">
        <v>162</v>
      </c>
      <c r="K84" s="439" t="s">
        <v>161</v>
      </c>
      <c r="L84" s="439" t="s">
        <v>162</v>
      </c>
      <c r="M84" s="439" t="s">
        <v>161</v>
      </c>
      <c r="N84" s="439" t="s">
        <v>162</v>
      </c>
      <c r="O84" s="439" t="s">
        <v>161</v>
      </c>
      <c r="P84" s="439" t="s">
        <v>162</v>
      </c>
      <c r="Q84" s="439" t="s">
        <v>161</v>
      </c>
      <c r="R84" s="439" t="s">
        <v>162</v>
      </c>
      <c r="S84" s="439" t="s">
        <v>161</v>
      </c>
      <c r="T84" s="439" t="s">
        <v>162</v>
      </c>
      <c r="U84" s="439" t="s">
        <v>161</v>
      </c>
      <c r="V84" s="439" t="s">
        <v>162</v>
      </c>
      <c r="W84" s="439" t="s">
        <v>161</v>
      </c>
      <c r="X84" s="439" t="s">
        <v>162</v>
      </c>
      <c r="Y84" s="290"/>
      <c r="Z84" s="290"/>
      <c r="AA84" s="290"/>
      <c r="AB84" s="290"/>
      <c r="AC84" s="290"/>
      <c r="AD84" s="290"/>
      <c r="AE84" s="290"/>
      <c r="AF84" s="290"/>
      <c r="AG84" s="290"/>
      <c r="AH84" s="290"/>
    </row>
    <row r="85" spans="1:34">
      <c r="A85" s="3"/>
      <c r="B85" s="272" t="s">
        <v>184</v>
      </c>
      <c r="C85" s="289">
        <v>0</v>
      </c>
      <c r="D85" s="289">
        <v>0</v>
      </c>
      <c r="E85" s="289">
        <v>0</v>
      </c>
      <c r="F85" s="289">
        <v>0</v>
      </c>
      <c r="G85" s="289">
        <v>0</v>
      </c>
      <c r="H85" s="289">
        <v>0</v>
      </c>
      <c r="I85" s="440">
        <v>0</v>
      </c>
      <c r="J85" s="440">
        <v>0</v>
      </c>
      <c r="K85" s="289">
        <v>0</v>
      </c>
      <c r="L85" s="289">
        <v>0</v>
      </c>
      <c r="M85" s="289">
        <v>0</v>
      </c>
      <c r="N85" s="289">
        <v>0</v>
      </c>
      <c r="O85" s="1089">
        <v>0</v>
      </c>
      <c r="P85" s="1089">
        <v>2</v>
      </c>
      <c r="Q85" s="289">
        <v>0</v>
      </c>
      <c r="R85" s="289">
        <v>0</v>
      </c>
      <c r="S85" s="289"/>
      <c r="T85" s="289">
        <v>0</v>
      </c>
      <c r="U85" s="289">
        <v>0</v>
      </c>
      <c r="V85" s="289">
        <v>0</v>
      </c>
      <c r="W85" s="289">
        <v>0</v>
      </c>
      <c r="X85" s="289">
        <v>0</v>
      </c>
      <c r="Y85" s="290"/>
      <c r="Z85" s="290"/>
      <c r="AA85" s="290"/>
      <c r="AB85" s="290"/>
      <c r="AC85" s="290"/>
      <c r="AD85" s="290"/>
      <c r="AE85" s="290"/>
      <c r="AF85" s="290"/>
      <c r="AG85" s="290"/>
      <c r="AH85" s="290"/>
    </row>
    <row r="86" spans="1:34">
      <c r="A86" s="3"/>
      <c r="B86" s="272" t="s">
        <v>185</v>
      </c>
      <c r="C86" s="289"/>
      <c r="D86" s="289"/>
      <c r="E86" s="289"/>
      <c r="F86" s="289"/>
      <c r="G86" s="289"/>
      <c r="H86" s="289"/>
      <c r="I86" s="289"/>
      <c r="J86" s="289"/>
      <c r="K86" s="289"/>
      <c r="L86" s="289"/>
      <c r="M86" s="289"/>
      <c r="N86" s="289"/>
      <c r="O86" s="1090"/>
      <c r="P86" s="1089"/>
      <c r="Q86" s="289"/>
      <c r="R86" s="289"/>
      <c r="S86" s="289"/>
      <c r="T86" s="252"/>
      <c r="U86" s="289"/>
      <c r="V86" s="289"/>
      <c r="W86" s="289"/>
      <c r="X86" s="289"/>
      <c r="Y86" s="290"/>
      <c r="Z86" s="290"/>
      <c r="AA86" s="290"/>
      <c r="AB86" s="290"/>
      <c r="AC86" s="290"/>
      <c r="AD86" s="290"/>
      <c r="AE86" s="290"/>
      <c r="AF86" s="290"/>
      <c r="AG86" s="290"/>
      <c r="AH86" s="290"/>
    </row>
    <row r="87" spans="1:34" ht="130.5">
      <c r="A87" s="3"/>
      <c r="B87" s="272" t="s">
        <v>1070</v>
      </c>
      <c r="C87" s="442"/>
      <c r="D87" s="442"/>
      <c r="E87" s="442"/>
      <c r="F87" s="442"/>
      <c r="G87" s="442"/>
      <c r="H87" s="442"/>
      <c r="I87" s="442"/>
      <c r="J87" s="442"/>
      <c r="K87" s="442"/>
      <c r="L87" s="442"/>
      <c r="M87" s="442"/>
      <c r="N87" s="442"/>
      <c r="O87" s="441"/>
      <c r="P87" s="442"/>
      <c r="Q87" s="441"/>
      <c r="R87" s="442"/>
      <c r="S87" s="442"/>
      <c r="T87" s="441"/>
      <c r="U87" s="442"/>
      <c r="V87" s="442"/>
      <c r="W87" s="442"/>
      <c r="X87" s="442"/>
      <c r="Y87" s="290"/>
      <c r="Z87" s="290"/>
      <c r="AA87" s="290"/>
      <c r="AB87" s="290"/>
      <c r="AC87" s="290"/>
      <c r="AD87" s="290"/>
      <c r="AE87" s="290"/>
      <c r="AF87" s="290"/>
      <c r="AG87" s="290"/>
      <c r="AH87" s="290"/>
    </row>
    <row r="88" spans="1:34">
      <c r="B88" s="290"/>
      <c r="C88" s="290"/>
      <c r="D88" s="290"/>
      <c r="E88" s="253"/>
      <c r="F88" s="253"/>
      <c r="G88" s="290"/>
      <c r="H88" s="253"/>
      <c r="I88" s="253"/>
      <c r="J88" s="290"/>
      <c r="K88" s="290"/>
      <c r="L88" s="253"/>
      <c r="M88" s="290"/>
      <c r="N88" s="290"/>
      <c r="O88" s="290"/>
      <c r="P88" s="290"/>
      <c r="Q88" s="290"/>
      <c r="R88" s="290"/>
      <c r="S88" s="290"/>
      <c r="T88" s="290"/>
      <c r="U88" s="290"/>
      <c r="V88" s="290"/>
      <c r="W88" s="290"/>
      <c r="X88" s="290"/>
      <c r="Y88" s="290"/>
      <c r="Z88" s="290"/>
      <c r="AA88" s="290"/>
      <c r="AB88" s="290"/>
      <c r="AC88" s="290"/>
      <c r="AD88" s="290"/>
      <c r="AE88" s="290"/>
      <c r="AF88" s="290"/>
      <c r="AG88" s="290"/>
      <c r="AH88" s="290"/>
    </row>
    <row r="89" spans="1:34">
      <c r="A89" s="44"/>
      <c r="B89" s="816" t="s">
        <v>1191</v>
      </c>
      <c r="C89" s="817" t="s">
        <v>0</v>
      </c>
      <c r="D89" s="818"/>
      <c r="E89" s="803" t="s">
        <v>1</v>
      </c>
      <c r="F89" s="803"/>
      <c r="G89" s="803" t="s">
        <v>2</v>
      </c>
      <c r="H89" s="803"/>
      <c r="I89" s="803" t="s">
        <v>3</v>
      </c>
      <c r="J89" s="803"/>
      <c r="K89" s="803" t="s">
        <v>1216</v>
      </c>
      <c r="L89" s="803"/>
      <c r="M89" s="803" t="s">
        <v>1217</v>
      </c>
      <c r="N89" s="803"/>
      <c r="O89" s="803" t="s">
        <v>1218</v>
      </c>
      <c r="P89" s="803"/>
      <c r="Q89" s="819" t="s">
        <v>8</v>
      </c>
      <c r="R89" s="819"/>
      <c r="S89" s="819" t="s">
        <v>1221</v>
      </c>
      <c r="T89" s="819"/>
      <c r="U89" s="819" t="s">
        <v>9</v>
      </c>
      <c r="V89" s="819"/>
      <c r="W89" s="819" t="s">
        <v>186</v>
      </c>
      <c r="X89" s="819"/>
      <c r="Y89" s="290"/>
      <c r="Z89" s="290"/>
      <c r="AA89" s="290"/>
      <c r="AB89" s="290"/>
      <c r="AC89" s="290"/>
      <c r="AD89" s="290"/>
      <c r="AE89" s="290"/>
      <c r="AF89" s="290"/>
      <c r="AG89" s="290"/>
      <c r="AH89" s="290"/>
    </row>
    <row r="90" spans="1:34" ht="30.75" customHeight="1">
      <c r="A90" s="44"/>
      <c r="B90" s="816"/>
      <c r="C90" s="439" t="s">
        <v>161</v>
      </c>
      <c r="D90" s="439" t="s">
        <v>162</v>
      </c>
      <c r="E90" s="439" t="s">
        <v>161</v>
      </c>
      <c r="F90" s="439" t="s">
        <v>162</v>
      </c>
      <c r="G90" s="439" t="s">
        <v>161</v>
      </c>
      <c r="H90" s="439" t="s">
        <v>162</v>
      </c>
      <c r="I90" s="439" t="s">
        <v>161</v>
      </c>
      <c r="J90" s="439" t="s">
        <v>162</v>
      </c>
      <c r="K90" s="439" t="s">
        <v>161</v>
      </c>
      <c r="L90" s="439" t="s">
        <v>162</v>
      </c>
      <c r="M90" s="439" t="s">
        <v>161</v>
      </c>
      <c r="N90" s="439" t="s">
        <v>162</v>
      </c>
      <c r="O90" s="439" t="s">
        <v>161</v>
      </c>
      <c r="P90" s="439" t="s">
        <v>162</v>
      </c>
      <c r="Q90" s="439" t="s">
        <v>161</v>
      </c>
      <c r="R90" s="439" t="s">
        <v>162</v>
      </c>
      <c r="S90" s="439" t="s">
        <v>161</v>
      </c>
      <c r="T90" s="439" t="s">
        <v>162</v>
      </c>
      <c r="U90" s="439" t="s">
        <v>161</v>
      </c>
      <c r="V90" s="439" t="s">
        <v>162</v>
      </c>
      <c r="W90" s="439" t="s">
        <v>161</v>
      </c>
      <c r="X90" s="439" t="s">
        <v>162</v>
      </c>
      <c r="Y90" s="290"/>
      <c r="Z90" s="290"/>
      <c r="AA90" s="290"/>
      <c r="AB90" s="290"/>
      <c r="AC90" s="290"/>
      <c r="AD90" s="290"/>
      <c r="AE90" s="290"/>
      <c r="AF90" s="290"/>
      <c r="AG90" s="290"/>
      <c r="AH90" s="290"/>
    </row>
    <row r="91" spans="1:34">
      <c r="A91" s="3"/>
      <c r="B91" s="272" t="s">
        <v>184</v>
      </c>
      <c r="C91" s="289">
        <v>1</v>
      </c>
      <c r="D91" s="289">
        <v>0</v>
      </c>
      <c r="E91" s="289">
        <v>0</v>
      </c>
      <c r="F91" s="289">
        <v>0</v>
      </c>
      <c r="G91" s="289">
        <v>0</v>
      </c>
      <c r="H91" s="289">
        <v>0</v>
      </c>
      <c r="I91" s="440">
        <v>1</v>
      </c>
      <c r="J91" s="440">
        <v>0</v>
      </c>
      <c r="K91" s="289">
        <v>0</v>
      </c>
      <c r="L91" s="289">
        <v>0</v>
      </c>
      <c r="M91" s="289">
        <v>1</v>
      </c>
      <c r="N91" s="289">
        <v>0</v>
      </c>
      <c r="O91" s="289">
        <v>0</v>
      </c>
      <c r="P91" s="289">
        <v>0</v>
      </c>
      <c r="Q91" s="289">
        <v>0</v>
      </c>
      <c r="R91" s="289">
        <v>0</v>
      </c>
      <c r="S91" s="289">
        <v>0</v>
      </c>
      <c r="T91" s="289">
        <v>0</v>
      </c>
      <c r="U91" s="289">
        <v>0</v>
      </c>
      <c r="V91" s="289">
        <v>0</v>
      </c>
      <c r="W91" s="289">
        <v>0</v>
      </c>
      <c r="X91" s="289">
        <v>0</v>
      </c>
      <c r="Y91" s="290"/>
      <c r="Z91" s="290"/>
      <c r="AA91" s="290"/>
      <c r="AB91" s="290"/>
      <c r="AC91" s="290"/>
      <c r="AD91" s="290"/>
      <c r="AE91" s="290"/>
      <c r="AF91" s="290"/>
      <c r="AG91" s="290"/>
      <c r="AH91" s="290"/>
    </row>
    <row r="92" spans="1:34" ht="29">
      <c r="A92" s="3"/>
      <c r="B92" s="272" t="s">
        <v>185</v>
      </c>
      <c r="C92" s="340" t="s">
        <v>5737</v>
      </c>
      <c r="D92" s="289"/>
      <c r="E92" s="252"/>
      <c r="F92" s="289"/>
      <c r="G92" s="289"/>
      <c r="H92" s="289"/>
      <c r="I92" s="289"/>
      <c r="J92" s="289"/>
      <c r="K92" s="289"/>
      <c r="L92" s="289"/>
      <c r="M92" s="289"/>
      <c r="N92" s="289"/>
      <c r="O92" s="441"/>
      <c r="P92" s="289"/>
      <c r="Q92" s="289"/>
      <c r="R92" s="289"/>
      <c r="S92" s="289"/>
      <c r="T92" s="252"/>
      <c r="U92" s="289"/>
      <c r="V92" s="289"/>
      <c r="W92" s="289"/>
      <c r="X92" s="289"/>
      <c r="Y92" s="290"/>
      <c r="Z92" s="290"/>
      <c r="AA92" s="290"/>
      <c r="AB92" s="290"/>
      <c r="AC92" s="290"/>
      <c r="AD92" s="290"/>
      <c r="AE92" s="290"/>
      <c r="AF92" s="290"/>
      <c r="AG92" s="290"/>
      <c r="AH92" s="290"/>
    </row>
    <row r="93" spans="1:34" ht="130.5">
      <c r="A93" s="3"/>
      <c r="B93" s="272" t="s">
        <v>1070</v>
      </c>
      <c r="C93" s="442"/>
      <c r="D93" s="442"/>
      <c r="E93" s="441"/>
      <c r="F93" s="442"/>
      <c r="G93" s="442"/>
      <c r="H93" s="442"/>
      <c r="I93" s="442"/>
      <c r="J93" s="442"/>
      <c r="K93" s="442"/>
      <c r="L93" s="442"/>
      <c r="M93" s="442"/>
      <c r="N93" s="442"/>
      <c r="O93" s="441"/>
      <c r="P93" s="442"/>
      <c r="Q93" s="442"/>
      <c r="R93" s="442"/>
      <c r="S93" s="442"/>
      <c r="T93" s="441"/>
      <c r="U93" s="442"/>
      <c r="V93" s="442"/>
      <c r="W93" s="442"/>
      <c r="X93" s="442"/>
      <c r="Y93" s="290"/>
      <c r="Z93" s="290"/>
      <c r="AA93" s="290"/>
      <c r="AB93" s="290"/>
      <c r="AC93" s="290"/>
      <c r="AD93" s="290"/>
      <c r="AE93" s="290"/>
      <c r="AF93" s="290"/>
      <c r="AG93" s="290"/>
      <c r="AH93" s="290"/>
    </row>
    <row r="94" spans="1:34" ht="79" customHeight="1">
      <c r="A94" s="3"/>
      <c r="B94" s="859" t="s">
        <v>5739</v>
      </c>
      <c r="C94" s="859"/>
      <c r="D94" s="859"/>
      <c r="E94" s="859"/>
      <c r="F94" s="859"/>
      <c r="G94" s="859"/>
      <c r="H94" s="859"/>
      <c r="I94" s="859"/>
      <c r="J94" s="859"/>
      <c r="K94" s="859"/>
      <c r="L94" s="859"/>
      <c r="M94" s="859"/>
      <c r="N94" s="859"/>
      <c r="O94" s="859"/>
      <c r="P94" s="859"/>
      <c r="Q94" s="859"/>
      <c r="R94" s="859"/>
      <c r="S94" s="859"/>
      <c r="T94" s="859"/>
      <c r="U94" s="859"/>
      <c r="V94" s="859"/>
      <c r="W94" s="859"/>
      <c r="X94" s="859"/>
      <c r="Y94" s="290"/>
      <c r="Z94" s="290"/>
      <c r="AA94" s="290"/>
      <c r="AB94" s="290"/>
      <c r="AC94" s="290"/>
      <c r="AD94" s="290"/>
      <c r="AE94" s="290"/>
      <c r="AF94" s="290"/>
      <c r="AG94" s="290"/>
      <c r="AH94" s="290"/>
    </row>
    <row r="95" spans="1:34">
      <c r="A95" s="44"/>
      <c r="B95" s="290"/>
      <c r="C95" s="290"/>
      <c r="D95" s="290"/>
      <c r="E95" s="253"/>
      <c r="F95" s="253"/>
      <c r="G95" s="290"/>
      <c r="H95" s="253"/>
      <c r="I95" s="253"/>
      <c r="J95" s="290"/>
      <c r="K95" s="290"/>
      <c r="L95" s="253"/>
      <c r="M95" s="290"/>
      <c r="N95" s="290"/>
      <c r="O95" s="290"/>
      <c r="P95" s="290"/>
      <c r="Q95" s="290"/>
      <c r="R95" s="290"/>
      <c r="S95" s="290"/>
      <c r="T95" s="290"/>
      <c r="U95" s="290"/>
      <c r="V95" s="290"/>
      <c r="W95" s="290"/>
      <c r="X95" s="290"/>
      <c r="Y95" s="290"/>
      <c r="Z95" s="290"/>
      <c r="AA95" s="290"/>
      <c r="AB95" s="290"/>
      <c r="AC95" s="290"/>
      <c r="AD95" s="290"/>
      <c r="AE95" s="290"/>
      <c r="AF95" s="290"/>
      <c r="AG95" s="290"/>
      <c r="AH95" s="290"/>
    </row>
    <row r="96" spans="1:34">
      <c r="A96" s="44"/>
      <c r="B96" s="816" t="s">
        <v>1192</v>
      </c>
      <c r="C96" s="817" t="s">
        <v>0</v>
      </c>
      <c r="D96" s="818"/>
      <c r="E96" s="803" t="s">
        <v>1</v>
      </c>
      <c r="F96" s="803"/>
      <c r="G96" s="803" t="s">
        <v>2</v>
      </c>
      <c r="H96" s="803"/>
      <c r="I96" s="803" t="s">
        <v>3</v>
      </c>
      <c r="J96" s="803"/>
      <c r="K96" s="803" t="s">
        <v>1216</v>
      </c>
      <c r="L96" s="803"/>
      <c r="M96" s="803" t="s">
        <v>1217</v>
      </c>
      <c r="N96" s="803"/>
      <c r="O96" s="819" t="s">
        <v>1218</v>
      </c>
      <c r="P96" s="819"/>
      <c r="Q96" s="819" t="s">
        <v>8</v>
      </c>
      <c r="R96" s="819"/>
      <c r="S96" s="819" t="s">
        <v>1221</v>
      </c>
      <c r="T96" s="819"/>
      <c r="U96" s="819" t="s">
        <v>9</v>
      </c>
      <c r="V96" s="819"/>
      <c r="W96" s="819" t="s">
        <v>186</v>
      </c>
      <c r="X96" s="819"/>
      <c r="Y96" s="290"/>
      <c r="Z96" s="290"/>
      <c r="AA96" s="290"/>
      <c r="AB96" s="290"/>
      <c r="AC96" s="290"/>
      <c r="AD96" s="290"/>
      <c r="AE96" s="290"/>
      <c r="AF96" s="290"/>
      <c r="AG96" s="290"/>
      <c r="AH96" s="290"/>
    </row>
    <row r="97" spans="1:34">
      <c r="A97" s="44"/>
      <c r="B97" s="816"/>
      <c r="C97" s="439" t="s">
        <v>161</v>
      </c>
      <c r="D97" s="439" t="s">
        <v>162</v>
      </c>
      <c r="E97" s="439" t="s">
        <v>161</v>
      </c>
      <c r="F97" s="439" t="s">
        <v>162</v>
      </c>
      <c r="G97" s="439" t="s">
        <v>161</v>
      </c>
      <c r="H97" s="439" t="s">
        <v>162</v>
      </c>
      <c r="I97" s="439" t="s">
        <v>161</v>
      </c>
      <c r="J97" s="439" t="s">
        <v>162</v>
      </c>
      <c r="K97" s="439" t="s">
        <v>161</v>
      </c>
      <c r="L97" s="439" t="s">
        <v>162</v>
      </c>
      <c r="M97" s="439" t="s">
        <v>161</v>
      </c>
      <c r="N97" s="439" t="s">
        <v>162</v>
      </c>
      <c r="O97" s="439" t="s">
        <v>161</v>
      </c>
      <c r="P97" s="439" t="s">
        <v>162</v>
      </c>
      <c r="Q97" s="439" t="s">
        <v>161</v>
      </c>
      <c r="R97" s="439" t="s">
        <v>162</v>
      </c>
      <c r="S97" s="439" t="s">
        <v>161</v>
      </c>
      <c r="T97" s="439" t="s">
        <v>162</v>
      </c>
      <c r="U97" s="439" t="s">
        <v>161</v>
      </c>
      <c r="V97" s="439" t="s">
        <v>162</v>
      </c>
      <c r="W97" s="439" t="s">
        <v>161</v>
      </c>
      <c r="X97" s="439" t="s">
        <v>162</v>
      </c>
      <c r="Y97" s="290"/>
      <c r="Z97" s="290"/>
      <c r="AA97" s="290"/>
      <c r="AB97" s="290"/>
      <c r="AC97" s="290"/>
      <c r="AD97" s="290"/>
      <c r="AE97" s="290"/>
      <c r="AF97" s="290"/>
      <c r="AG97" s="290"/>
      <c r="AH97" s="290"/>
    </row>
    <row r="98" spans="1:34">
      <c r="A98" s="3"/>
      <c r="B98" s="272" t="s">
        <v>184</v>
      </c>
      <c r="C98" s="289">
        <v>0</v>
      </c>
      <c r="D98" s="289">
        <v>0</v>
      </c>
      <c r="E98" s="289">
        <v>1</v>
      </c>
      <c r="F98" s="289">
        <v>0</v>
      </c>
      <c r="G98" s="289">
        <v>0</v>
      </c>
      <c r="H98" s="289">
        <v>0</v>
      </c>
      <c r="I98" s="440">
        <v>0</v>
      </c>
      <c r="J98" s="440">
        <v>0</v>
      </c>
      <c r="K98" s="289">
        <v>0</v>
      </c>
      <c r="L98" s="289">
        <v>0</v>
      </c>
      <c r="M98" s="289">
        <v>0</v>
      </c>
      <c r="N98" s="289">
        <v>0</v>
      </c>
      <c r="O98" s="289">
        <v>0</v>
      </c>
      <c r="P98" s="289">
        <v>0</v>
      </c>
      <c r="Q98" s="289">
        <v>0</v>
      </c>
      <c r="R98" s="289">
        <v>0</v>
      </c>
      <c r="S98" s="289">
        <v>0</v>
      </c>
      <c r="T98" s="289">
        <v>0</v>
      </c>
      <c r="U98" s="289">
        <v>0</v>
      </c>
      <c r="V98" s="289">
        <v>0</v>
      </c>
      <c r="W98" s="289">
        <v>0</v>
      </c>
      <c r="X98" s="289">
        <v>0</v>
      </c>
      <c r="Y98" s="290"/>
      <c r="Z98" s="290"/>
      <c r="AA98" s="290"/>
      <c r="AB98" s="290"/>
      <c r="AC98" s="290"/>
      <c r="AD98" s="290"/>
      <c r="AE98" s="290"/>
      <c r="AF98" s="290"/>
      <c r="AG98" s="290"/>
      <c r="AH98" s="290"/>
    </row>
    <row r="99" spans="1:34">
      <c r="A99" s="3"/>
      <c r="B99" s="272" t="s">
        <v>185</v>
      </c>
      <c r="C99" s="289"/>
      <c r="D99" s="289"/>
      <c r="E99" s="252"/>
      <c r="F99" s="289"/>
      <c r="G99" s="289"/>
      <c r="H99" s="289"/>
      <c r="I99" s="289"/>
      <c r="J99" s="289"/>
      <c r="K99" s="340"/>
      <c r="L99" s="289"/>
      <c r="M99" s="289"/>
      <c r="N99" s="289"/>
      <c r="O99" s="441"/>
      <c r="P99" s="289"/>
      <c r="Q99" s="289"/>
      <c r="R99" s="289"/>
      <c r="S99" s="289"/>
      <c r="T99" s="289"/>
      <c r="U99" s="289"/>
      <c r="V99" s="289"/>
      <c r="W99" s="289"/>
      <c r="X99" s="289"/>
      <c r="Y99" s="290"/>
      <c r="Z99" s="290"/>
      <c r="AA99" s="290"/>
      <c r="AB99" s="290"/>
      <c r="AC99" s="290"/>
      <c r="AD99" s="290"/>
      <c r="AE99" s="290"/>
      <c r="AF99" s="290"/>
      <c r="AG99" s="290"/>
      <c r="AH99" s="290"/>
    </row>
    <row r="100" spans="1:34" ht="180" customHeight="1">
      <c r="A100" s="3"/>
      <c r="B100" s="272" t="s">
        <v>1070</v>
      </c>
      <c r="C100" s="442"/>
      <c r="D100" s="442"/>
      <c r="E100" s="441" t="s">
        <v>5738</v>
      </c>
      <c r="F100" s="442"/>
      <c r="G100" s="442"/>
      <c r="H100" s="442"/>
      <c r="I100" s="442"/>
      <c r="J100" s="442"/>
      <c r="K100" s="441"/>
      <c r="L100" s="442"/>
      <c r="M100" s="442"/>
      <c r="N100" s="442"/>
      <c r="O100" s="441"/>
      <c r="P100" s="442"/>
      <c r="Q100" s="442"/>
      <c r="R100" s="442"/>
      <c r="S100" s="442"/>
      <c r="T100" s="442"/>
      <c r="U100" s="442"/>
      <c r="V100" s="442"/>
      <c r="W100" s="442"/>
      <c r="X100" s="442"/>
      <c r="Y100" s="290"/>
      <c r="Z100" s="290"/>
      <c r="AA100" s="290"/>
      <c r="AB100" s="290"/>
      <c r="AC100" s="290"/>
      <c r="AD100" s="290"/>
      <c r="AE100" s="290"/>
      <c r="AF100" s="290"/>
      <c r="AG100" s="290"/>
      <c r="AH100" s="290"/>
    </row>
    <row r="101" spans="1:34">
      <c r="B101" s="290"/>
      <c r="C101" s="290"/>
      <c r="D101" s="290"/>
      <c r="E101" s="253"/>
      <c r="F101" s="253"/>
      <c r="G101" s="290"/>
      <c r="H101" s="253"/>
      <c r="I101" s="253"/>
      <c r="J101" s="290"/>
      <c r="K101" s="290"/>
      <c r="L101" s="253"/>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row>
  </sheetData>
  <mergeCells count="54">
    <mergeCell ref="B94:X94"/>
    <mergeCell ref="W96:X96"/>
    <mergeCell ref="K96:L96"/>
    <mergeCell ref="M96:N96"/>
    <mergeCell ref="O96:P96"/>
    <mergeCell ref="Q96:R96"/>
    <mergeCell ref="S96:T96"/>
    <mergeCell ref="U96:V96"/>
    <mergeCell ref="O89:P89"/>
    <mergeCell ref="Q89:R89"/>
    <mergeCell ref="S89:T89"/>
    <mergeCell ref="U89:V89"/>
    <mergeCell ref="W89:X89"/>
    <mergeCell ref="B96:B97"/>
    <mergeCell ref="C96:D96"/>
    <mergeCell ref="E96:F96"/>
    <mergeCell ref="G96:H96"/>
    <mergeCell ref="I96:J96"/>
    <mergeCell ref="S83:T83"/>
    <mergeCell ref="U83:V83"/>
    <mergeCell ref="W83:X83"/>
    <mergeCell ref="B89:B90"/>
    <mergeCell ref="C89:D89"/>
    <mergeCell ref="E89:F89"/>
    <mergeCell ref="G89:H89"/>
    <mergeCell ref="I89:J89"/>
    <mergeCell ref="K89:L89"/>
    <mergeCell ref="M89:N89"/>
    <mergeCell ref="G83:H83"/>
    <mergeCell ref="I83:J83"/>
    <mergeCell ref="K83:L83"/>
    <mergeCell ref="M83:N83"/>
    <mergeCell ref="O83:P83"/>
    <mergeCell ref="Q83:R83"/>
    <mergeCell ref="E83:F83"/>
    <mergeCell ref="B26:C26"/>
    <mergeCell ref="B27:B31"/>
    <mergeCell ref="B33:B48"/>
    <mergeCell ref="C52:N52"/>
    <mergeCell ref="B54:C54"/>
    <mergeCell ref="B55:B58"/>
    <mergeCell ref="B59:B62"/>
    <mergeCell ref="B63:B66"/>
    <mergeCell ref="B67:B70"/>
    <mergeCell ref="B83:B84"/>
    <mergeCell ref="C83:D83"/>
    <mergeCell ref="C18:D18"/>
    <mergeCell ref="B21:K21"/>
    <mergeCell ref="A9:AK11"/>
    <mergeCell ref="A12:AK12"/>
    <mergeCell ref="A13:AK13"/>
    <mergeCell ref="C15:D15"/>
    <mergeCell ref="C16:D16"/>
    <mergeCell ref="C17:D17"/>
  </mergeCells>
  <pageMargins left="0.7" right="0.7" top="0.75" bottom="0.75" header="0.3" footer="0.3"/>
  <pageSetup orientation="portrait" horizontalDpi="4294967295" verticalDpi="4294967295" r:id="rId1"/>
  <headerFooter>
    <oddFooter>&amp;L_x000D_&amp;1#&amp;"Aptos"&amp;14&amp;K000000 Información Interna</oddFooter>
  </headerFooter>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73726-033F-4FA2-B86A-19A94E18CB0F}">
  <dimension ref="A1:AA80"/>
  <sheetViews>
    <sheetView showGridLines="0" topLeftCell="A12" zoomScale="80" zoomScaleNormal="80" workbookViewId="0">
      <selection activeCell="M66" sqref="M66"/>
    </sheetView>
  </sheetViews>
  <sheetFormatPr baseColWidth="10" defaultColWidth="10.81640625" defaultRowHeight="14.5"/>
  <cols>
    <col min="1" max="1" width="10.81640625" style="16"/>
    <col min="2" max="2" width="33.54296875" style="16" customWidth="1"/>
    <col min="3" max="3" width="19.453125" style="16" customWidth="1"/>
    <col min="4" max="4" width="35.54296875" style="21" customWidth="1"/>
    <col min="5" max="5" width="22.81640625" style="21" customWidth="1"/>
    <col min="6" max="6" width="26.1796875" style="16" customWidth="1"/>
    <col min="7" max="7" width="20.453125" style="21" customWidth="1"/>
    <col min="8" max="8" width="17.453125" style="21" customWidth="1"/>
    <col min="9" max="9" width="33.81640625" style="16" customWidth="1"/>
    <col min="10" max="10" width="17.81640625" style="16" customWidth="1"/>
    <col min="11" max="11" width="15" style="21" customWidth="1"/>
    <col min="12" max="12" width="24" style="16" customWidth="1"/>
    <col min="13" max="13" width="20.81640625" style="16" customWidth="1"/>
    <col min="14" max="14" width="33.54296875" style="16" customWidth="1"/>
    <col min="15" max="15" width="16.1796875" style="16" customWidth="1"/>
    <col min="16" max="26" width="10.81640625" style="16" customWidth="1"/>
    <col min="27" max="16384" width="10.81640625" style="16"/>
  </cols>
  <sheetData>
    <row r="1" spans="2:27">
      <c r="B1" s="290"/>
      <c r="C1" s="290"/>
      <c r="D1" s="253"/>
      <c r="E1" s="253"/>
      <c r="F1" s="290"/>
      <c r="G1" s="253"/>
      <c r="H1" s="253"/>
      <c r="I1" s="290"/>
      <c r="J1" s="290"/>
      <c r="K1" s="253"/>
      <c r="L1" s="290"/>
      <c r="M1" s="290"/>
      <c r="N1" s="290"/>
    </row>
    <row r="2" spans="2:27" ht="23.5">
      <c r="B2" s="1010" t="s">
        <v>1227</v>
      </c>
      <c r="C2" s="1010"/>
      <c r="D2" s="1010"/>
      <c r="E2" s="1010"/>
      <c r="F2" s="1010"/>
      <c r="G2" s="1010"/>
      <c r="H2" s="1010"/>
      <c r="I2" s="1010"/>
      <c r="J2" s="1010"/>
      <c r="K2" s="1010"/>
      <c r="L2" s="290"/>
      <c r="M2" s="290"/>
      <c r="N2" s="290"/>
    </row>
    <row r="3" spans="2:27">
      <c r="B3" s="1011"/>
      <c r="C3" s="1011"/>
      <c r="D3" s="1011"/>
      <c r="E3" s="1011"/>
      <c r="F3" s="1011"/>
      <c r="G3" s="1011"/>
      <c r="H3" s="1011"/>
      <c r="I3" s="1011"/>
      <c r="J3" s="1011"/>
      <c r="K3" s="1011"/>
      <c r="L3" s="290"/>
      <c r="M3" s="290"/>
      <c r="N3" s="290"/>
    </row>
    <row r="4" spans="2:27">
      <c r="B4" s="290"/>
      <c r="C4" s="290"/>
      <c r="D4" s="253"/>
      <c r="E4" s="253"/>
      <c r="F4" s="290"/>
      <c r="G4" s="253"/>
      <c r="H4" s="253"/>
      <c r="I4" s="290"/>
      <c r="J4" s="290"/>
      <c r="K4" s="253"/>
      <c r="L4" s="290"/>
      <c r="M4" s="290"/>
      <c r="N4" s="290"/>
      <c r="O4" s="19"/>
      <c r="P4" s="19"/>
      <c r="Q4" s="19"/>
      <c r="R4" s="19"/>
      <c r="S4" s="19"/>
      <c r="T4" s="19"/>
      <c r="U4" s="19"/>
      <c r="V4" s="19"/>
      <c r="W4" s="19"/>
      <c r="X4" s="19"/>
      <c r="Y4" s="19"/>
      <c r="Z4" s="19"/>
      <c r="AA4" s="19"/>
    </row>
    <row r="5" spans="2:27" ht="72" customHeight="1">
      <c r="B5" s="342" t="s">
        <v>993</v>
      </c>
      <c r="C5" s="518" t="s">
        <v>0</v>
      </c>
      <c r="D5" s="334" t="s">
        <v>1</v>
      </c>
      <c r="E5" s="334" t="s">
        <v>2</v>
      </c>
      <c r="F5" s="518" t="s">
        <v>3</v>
      </c>
      <c r="G5" s="518" t="s">
        <v>1102</v>
      </c>
      <c r="H5" s="518" t="s">
        <v>5</v>
      </c>
      <c r="I5" s="518" t="s">
        <v>6</v>
      </c>
      <c r="J5" s="518" t="s">
        <v>8</v>
      </c>
      <c r="K5" s="334" t="s">
        <v>25</v>
      </c>
      <c r="L5" s="334" t="s">
        <v>112</v>
      </c>
      <c r="M5" s="334" t="s">
        <v>9</v>
      </c>
      <c r="N5" s="334" t="s">
        <v>255</v>
      </c>
      <c r="O5" s="19"/>
      <c r="P5" s="19"/>
      <c r="Q5" s="19"/>
      <c r="R5" s="19"/>
      <c r="S5" s="19"/>
      <c r="T5" s="19"/>
      <c r="U5" s="19"/>
      <c r="V5" s="19"/>
      <c r="W5" s="19"/>
      <c r="X5" s="19"/>
      <c r="Y5" s="19"/>
      <c r="Z5" s="19"/>
      <c r="AA5" s="19"/>
    </row>
    <row r="6" spans="2:27">
      <c r="B6" s="519" t="s">
        <v>139</v>
      </c>
      <c r="C6" s="334"/>
      <c r="D6" s="334"/>
      <c r="E6" s="334"/>
      <c r="F6" s="334"/>
      <c r="G6" s="334"/>
      <c r="H6" s="334"/>
      <c r="I6" s="334"/>
      <c r="J6" s="334"/>
      <c r="K6" s="334"/>
      <c r="L6" s="334"/>
      <c r="M6" s="334"/>
      <c r="N6" s="334"/>
      <c r="O6" s="19"/>
      <c r="P6" s="19"/>
      <c r="Q6" s="19"/>
      <c r="R6" s="19"/>
      <c r="S6" s="19"/>
      <c r="T6" s="19"/>
      <c r="U6" s="19"/>
      <c r="V6" s="19"/>
      <c r="W6" s="19"/>
      <c r="X6" s="19"/>
      <c r="Y6" s="19"/>
      <c r="Z6" s="19"/>
      <c r="AA6" s="19"/>
    </row>
    <row r="7" spans="2:27" ht="48.65" customHeight="1">
      <c r="B7" s="273" t="s">
        <v>140</v>
      </c>
      <c r="C7" s="520">
        <v>8</v>
      </c>
      <c r="D7" s="521">
        <v>0</v>
      </c>
      <c r="E7" s="520">
        <v>0</v>
      </c>
      <c r="F7" s="521">
        <v>0</v>
      </c>
      <c r="G7" s="521">
        <v>9</v>
      </c>
      <c r="H7" s="521">
        <v>0</v>
      </c>
      <c r="I7" s="520">
        <v>0</v>
      </c>
      <c r="J7" s="521">
        <v>0</v>
      </c>
      <c r="K7" s="521">
        <v>0</v>
      </c>
      <c r="L7" s="521">
        <v>9</v>
      </c>
      <c r="M7" s="521">
        <v>0</v>
      </c>
      <c r="N7" s="521">
        <v>0</v>
      </c>
      <c r="O7" s="19"/>
      <c r="P7" s="19"/>
      <c r="Q7" s="19"/>
      <c r="R7" s="19"/>
      <c r="S7" s="19"/>
      <c r="T7" s="19"/>
      <c r="U7" s="19"/>
      <c r="V7" s="19"/>
      <c r="W7" s="19"/>
      <c r="X7" s="19"/>
      <c r="Y7" s="19"/>
      <c r="Z7" s="19"/>
      <c r="AA7" s="19"/>
    </row>
    <row r="8" spans="2:27" ht="55.5" customHeight="1">
      <c r="B8" s="273" t="s">
        <v>141</v>
      </c>
      <c r="C8" s="520">
        <v>0</v>
      </c>
      <c r="D8" s="521">
        <v>0</v>
      </c>
      <c r="E8" s="520">
        <v>0</v>
      </c>
      <c r="F8" s="521">
        <v>0</v>
      </c>
      <c r="G8" s="521">
        <v>132</v>
      </c>
      <c r="H8" s="521">
        <v>0</v>
      </c>
      <c r="I8" s="521">
        <v>0</v>
      </c>
      <c r="J8" s="521">
        <v>0</v>
      </c>
      <c r="K8" s="521">
        <v>0</v>
      </c>
      <c r="L8" s="521">
        <v>2</v>
      </c>
      <c r="M8" s="521">
        <v>0</v>
      </c>
      <c r="N8" s="521">
        <v>0</v>
      </c>
      <c r="O8" s="19"/>
      <c r="P8" s="19"/>
      <c r="Q8" s="19"/>
      <c r="R8" s="19"/>
      <c r="S8" s="19"/>
      <c r="T8" s="19"/>
      <c r="U8" s="19"/>
      <c r="V8" s="19"/>
      <c r="W8" s="19"/>
      <c r="X8" s="19"/>
      <c r="Y8" s="19"/>
      <c r="Z8" s="19"/>
      <c r="AA8" s="19"/>
    </row>
    <row r="9" spans="2:27">
      <c r="B9" s="522" t="s">
        <v>142</v>
      </c>
      <c r="C9" s="389"/>
      <c r="D9" s="388"/>
      <c r="E9" s="389"/>
      <c r="F9" s="388"/>
      <c r="G9" s="523"/>
      <c r="H9" s="388"/>
      <c r="I9" s="388"/>
      <c r="J9" s="388"/>
      <c r="K9" s="389"/>
      <c r="L9" s="334"/>
      <c r="M9" s="334"/>
      <c r="N9" s="334"/>
      <c r="O9" s="19"/>
      <c r="P9" s="19"/>
      <c r="Q9" s="19"/>
      <c r="R9" s="19"/>
      <c r="S9" s="19"/>
      <c r="T9" s="19"/>
      <c r="U9" s="19"/>
      <c r="V9" s="19"/>
      <c r="W9" s="19"/>
      <c r="X9" s="19"/>
      <c r="Y9" s="19"/>
      <c r="Z9" s="19"/>
      <c r="AA9" s="19"/>
    </row>
    <row r="10" spans="2:27" ht="36.65" customHeight="1">
      <c r="B10" s="273" t="s">
        <v>143</v>
      </c>
      <c r="C10" s="520">
        <v>0</v>
      </c>
      <c r="D10" s="521">
        <v>28</v>
      </c>
      <c r="E10" s="520">
        <v>0</v>
      </c>
      <c r="F10" s="521">
        <v>0</v>
      </c>
      <c r="G10" s="521">
        <v>54</v>
      </c>
      <c r="H10" s="521">
        <v>4</v>
      </c>
      <c r="I10" s="520">
        <v>10</v>
      </c>
      <c r="J10" s="521">
        <v>0</v>
      </c>
      <c r="K10" s="521">
        <v>489</v>
      </c>
      <c r="L10" s="521">
        <v>0</v>
      </c>
      <c r="M10" s="521">
        <v>2</v>
      </c>
      <c r="N10" s="521">
        <v>0</v>
      </c>
      <c r="O10" s="19"/>
      <c r="P10" s="19"/>
      <c r="Q10" s="19"/>
      <c r="R10" s="19"/>
      <c r="S10" s="19"/>
      <c r="T10" s="19"/>
      <c r="U10" s="19"/>
      <c r="V10" s="19"/>
      <c r="W10" s="19"/>
      <c r="X10" s="19"/>
      <c r="Y10" s="19"/>
      <c r="Z10" s="19"/>
      <c r="AA10" s="19"/>
    </row>
    <row r="11" spans="2:27" ht="52.5" customHeight="1">
      <c r="B11" s="273" t="s">
        <v>144</v>
      </c>
      <c r="C11" s="520">
        <v>0</v>
      </c>
      <c r="D11" s="521">
        <v>15</v>
      </c>
      <c r="E11" s="520">
        <v>1</v>
      </c>
      <c r="F11" s="521">
        <v>0</v>
      </c>
      <c r="G11" s="524">
        <v>6051</v>
      </c>
      <c r="H11" s="521">
        <v>0</v>
      </c>
      <c r="I11" s="524">
        <v>14552</v>
      </c>
      <c r="J11" s="521">
        <v>0</v>
      </c>
      <c r="K11" s="521">
        <v>0</v>
      </c>
      <c r="L11" s="521">
        <v>0</v>
      </c>
      <c r="M11" s="521">
        <v>0</v>
      </c>
      <c r="N11" s="521">
        <v>0</v>
      </c>
      <c r="O11" s="19"/>
      <c r="P11" s="19"/>
      <c r="Q11" s="19"/>
      <c r="R11" s="19"/>
      <c r="S11" s="19"/>
      <c r="T11" s="19"/>
      <c r="U11" s="19"/>
      <c r="V11" s="19"/>
      <c r="W11" s="19"/>
      <c r="X11" s="19"/>
      <c r="Y11" s="19"/>
      <c r="Z11" s="19"/>
      <c r="AA11" s="19"/>
    </row>
    <row r="12" spans="2:27" ht="29">
      <c r="B12" s="264" t="s">
        <v>253</v>
      </c>
      <c r="C12" s="257"/>
      <c r="D12" s="253"/>
      <c r="E12" s="257"/>
      <c r="F12" s="253"/>
      <c r="G12" s="253"/>
      <c r="H12" s="253"/>
      <c r="I12" s="257"/>
      <c r="J12" s="253"/>
      <c r="K12" s="253"/>
      <c r="L12" s="253"/>
      <c r="M12" s="253"/>
      <c r="N12" s="253"/>
      <c r="O12" s="19"/>
      <c r="P12" s="19"/>
      <c r="Q12" s="19"/>
      <c r="R12" s="19"/>
      <c r="S12" s="19"/>
      <c r="T12" s="19"/>
      <c r="U12" s="19"/>
      <c r="V12" s="19"/>
      <c r="W12" s="19"/>
      <c r="X12" s="19"/>
      <c r="Y12" s="19"/>
      <c r="Z12" s="19"/>
      <c r="AA12" s="19"/>
    </row>
    <row r="13" spans="2:27">
      <c r="B13" s="290"/>
      <c r="C13" s="290"/>
      <c r="D13" s="253"/>
      <c r="E13" s="253"/>
      <c r="F13" s="290"/>
      <c r="G13" s="253"/>
      <c r="H13" s="253"/>
      <c r="I13" s="290"/>
      <c r="J13" s="290"/>
      <c r="K13" s="253"/>
      <c r="L13" s="290"/>
      <c r="M13" s="290"/>
      <c r="N13" s="290"/>
      <c r="O13" s="19"/>
      <c r="P13" s="19"/>
      <c r="Q13" s="19"/>
      <c r="R13" s="19"/>
      <c r="S13" s="19"/>
      <c r="T13" s="19"/>
      <c r="U13" s="19"/>
      <c r="V13" s="19"/>
      <c r="W13" s="19"/>
      <c r="X13" s="19"/>
      <c r="Y13" s="19"/>
      <c r="Z13" s="19"/>
      <c r="AA13" s="19"/>
    </row>
    <row r="14" spans="2:27" ht="25" customHeight="1">
      <c r="B14" s="1012" t="s">
        <v>145</v>
      </c>
      <c r="C14" s="1012"/>
      <c r="D14" s="1012"/>
      <c r="E14" s="1012"/>
      <c r="F14" s="1012"/>
      <c r="G14" s="1012"/>
      <c r="H14" s="1012"/>
      <c r="I14" s="1012"/>
      <c r="J14" s="1012"/>
      <c r="K14" s="1012"/>
      <c r="L14" s="1012"/>
      <c r="M14" s="1012"/>
      <c r="N14" s="1012"/>
      <c r="O14" s="19"/>
      <c r="P14" s="19"/>
      <c r="Q14" s="19"/>
      <c r="R14" s="19"/>
      <c r="S14" s="19"/>
      <c r="T14" s="19"/>
      <c r="U14" s="19"/>
      <c r="V14" s="19"/>
      <c r="W14" s="19"/>
      <c r="X14" s="19"/>
      <c r="Y14" s="19"/>
      <c r="Z14" s="19"/>
      <c r="AA14" s="19"/>
    </row>
    <row r="15" spans="2:27" ht="34.5" customHeight="1">
      <c r="B15" s="334" t="s">
        <v>138</v>
      </c>
      <c r="C15" s="334" t="s">
        <v>0</v>
      </c>
      <c r="D15" s="334" t="s">
        <v>1</v>
      </c>
      <c r="E15" s="334" t="s">
        <v>2</v>
      </c>
      <c r="F15" s="334" t="s">
        <v>3</v>
      </c>
      <c r="G15" s="334" t="s">
        <v>1102</v>
      </c>
      <c r="H15" s="334" t="s">
        <v>5</v>
      </c>
      <c r="I15" s="334" t="s">
        <v>6</v>
      </c>
      <c r="J15" s="334" t="s">
        <v>8</v>
      </c>
      <c r="K15" s="334" t="s">
        <v>25</v>
      </c>
      <c r="L15" s="334" t="s">
        <v>112</v>
      </c>
      <c r="M15" s="334" t="s">
        <v>9</v>
      </c>
      <c r="N15" s="334" t="s">
        <v>255</v>
      </c>
      <c r="O15" s="19"/>
      <c r="P15" s="19"/>
      <c r="Q15" s="19"/>
      <c r="R15" s="19"/>
      <c r="S15" s="19"/>
      <c r="T15" s="19"/>
      <c r="U15" s="19"/>
      <c r="V15" s="19"/>
      <c r="W15" s="19"/>
      <c r="X15" s="19"/>
      <c r="Y15" s="19"/>
      <c r="Z15" s="19"/>
      <c r="AA15" s="19"/>
    </row>
    <row r="16" spans="2:27" ht="16" customHeight="1">
      <c r="B16" s="315" t="s">
        <v>139</v>
      </c>
      <c r="C16" s="315"/>
      <c r="D16" s="315"/>
      <c r="E16" s="315"/>
      <c r="F16" s="315"/>
      <c r="G16" s="315"/>
      <c r="H16" s="315"/>
      <c r="I16" s="315"/>
      <c r="J16" s="315"/>
      <c r="K16" s="315"/>
      <c r="L16" s="315"/>
      <c r="M16" s="315"/>
      <c r="N16" s="315"/>
      <c r="O16" s="19"/>
      <c r="P16" s="19"/>
      <c r="Q16" s="19"/>
      <c r="R16" s="19"/>
      <c r="S16" s="19"/>
      <c r="T16" s="19"/>
      <c r="U16" s="19"/>
      <c r="V16" s="19"/>
      <c r="W16" s="19"/>
      <c r="X16" s="19"/>
      <c r="Y16" s="19"/>
      <c r="Z16" s="19"/>
      <c r="AA16" s="19"/>
    </row>
    <row r="17" spans="1:27">
      <c r="A17" s="2"/>
      <c r="B17" s="273" t="s">
        <v>146</v>
      </c>
      <c r="C17" s="248">
        <v>632365</v>
      </c>
      <c r="D17" s="248">
        <v>1151893</v>
      </c>
      <c r="E17" s="248">
        <v>505621</v>
      </c>
      <c r="F17" s="248">
        <v>80651</v>
      </c>
      <c r="G17" s="248">
        <v>1311980</v>
      </c>
      <c r="H17" s="248">
        <v>312786</v>
      </c>
      <c r="I17" s="248">
        <v>3116971</v>
      </c>
      <c r="J17" s="248">
        <v>745351</v>
      </c>
      <c r="K17" s="248">
        <v>727276</v>
      </c>
      <c r="L17" s="248">
        <v>925108</v>
      </c>
      <c r="M17" s="248">
        <v>744377</v>
      </c>
      <c r="N17" s="248">
        <v>221640</v>
      </c>
      <c r="O17" s="19"/>
      <c r="P17" s="19"/>
      <c r="Q17" s="19"/>
      <c r="R17" s="19"/>
      <c r="S17" s="19"/>
      <c r="T17" s="19"/>
      <c r="U17" s="19"/>
      <c r="V17" s="19"/>
      <c r="W17" s="19"/>
      <c r="X17" s="19"/>
      <c r="Y17" s="19"/>
      <c r="Z17" s="19"/>
      <c r="AA17" s="19"/>
    </row>
    <row r="18" spans="1:27" ht="29">
      <c r="B18" s="273" t="s">
        <v>147</v>
      </c>
      <c r="C18" s="520">
        <v>0</v>
      </c>
      <c r="D18" s="520">
        <v>0</v>
      </c>
      <c r="E18" s="520">
        <v>0</v>
      </c>
      <c r="F18" s="520">
        <v>0</v>
      </c>
      <c r="G18" s="520">
        <v>0</v>
      </c>
      <c r="H18" s="520">
        <v>0</v>
      </c>
      <c r="I18" s="520">
        <v>0</v>
      </c>
      <c r="J18" s="520">
        <v>0</v>
      </c>
      <c r="K18" s="520">
        <v>0</v>
      </c>
      <c r="L18" s="520">
        <v>0</v>
      </c>
      <c r="M18" s="521">
        <v>0</v>
      </c>
      <c r="N18" s="521">
        <v>0</v>
      </c>
      <c r="O18" s="19"/>
      <c r="P18" s="19"/>
      <c r="Q18" s="19"/>
      <c r="R18" s="19"/>
      <c r="S18" s="19"/>
      <c r="T18" s="19"/>
      <c r="U18" s="19"/>
      <c r="V18" s="19"/>
      <c r="W18" s="19"/>
      <c r="X18" s="19"/>
      <c r="Y18" s="19"/>
      <c r="Z18" s="19"/>
      <c r="AA18" s="19"/>
    </row>
    <row r="19" spans="1:27" ht="29">
      <c r="B19" s="525" t="s">
        <v>152</v>
      </c>
      <c r="C19" s="526">
        <f>(C18/C17)*1000000</f>
        <v>0</v>
      </c>
      <c r="D19" s="526">
        <f t="shared" ref="D19:N19" si="0">(D18/D17)*1000000</f>
        <v>0</v>
      </c>
      <c r="E19" s="526">
        <f t="shared" si="0"/>
        <v>0</v>
      </c>
      <c r="F19" s="526">
        <f t="shared" si="0"/>
        <v>0</v>
      </c>
      <c r="G19" s="526">
        <f t="shared" si="0"/>
        <v>0</v>
      </c>
      <c r="H19" s="526">
        <f t="shared" si="0"/>
        <v>0</v>
      </c>
      <c r="I19" s="527">
        <f t="shared" si="0"/>
        <v>0</v>
      </c>
      <c r="J19" s="526">
        <f t="shared" si="0"/>
        <v>0</v>
      </c>
      <c r="K19" s="526">
        <f t="shared" si="0"/>
        <v>0</v>
      </c>
      <c r="L19" s="526">
        <f t="shared" si="0"/>
        <v>0</v>
      </c>
      <c r="M19" s="526">
        <f t="shared" si="0"/>
        <v>0</v>
      </c>
      <c r="N19" s="526">
        <f t="shared" si="0"/>
        <v>0</v>
      </c>
      <c r="O19" s="19"/>
      <c r="P19" s="19"/>
      <c r="Q19" s="19"/>
      <c r="R19" s="19"/>
      <c r="S19" s="19"/>
      <c r="T19" s="19"/>
      <c r="U19" s="19"/>
      <c r="V19" s="19"/>
      <c r="W19" s="19"/>
      <c r="X19" s="19"/>
      <c r="Y19" s="19"/>
      <c r="Z19" s="19"/>
      <c r="AA19" s="19"/>
    </row>
    <row r="20" spans="1:27" ht="43.5">
      <c r="B20" s="273" t="s">
        <v>148</v>
      </c>
      <c r="C20" s="520">
        <v>0</v>
      </c>
      <c r="D20" s="520">
        <v>0</v>
      </c>
      <c r="E20" s="520">
        <v>0</v>
      </c>
      <c r="F20" s="520">
        <v>0</v>
      </c>
      <c r="G20" s="520">
        <v>0</v>
      </c>
      <c r="H20" s="520">
        <v>0</v>
      </c>
      <c r="I20" s="520">
        <v>0</v>
      </c>
      <c r="J20" s="520">
        <v>0</v>
      </c>
      <c r="K20" s="520">
        <v>0</v>
      </c>
      <c r="L20" s="520">
        <v>0</v>
      </c>
      <c r="M20" s="520">
        <v>0</v>
      </c>
      <c r="N20" s="520">
        <v>0</v>
      </c>
      <c r="O20" s="19"/>
      <c r="P20" s="19"/>
      <c r="Q20" s="19"/>
      <c r="R20" s="19"/>
      <c r="S20" s="19"/>
      <c r="T20" s="19"/>
      <c r="U20" s="19"/>
      <c r="V20" s="19"/>
      <c r="W20" s="19"/>
      <c r="X20" s="19"/>
      <c r="Y20" s="19"/>
      <c r="Z20" s="19"/>
      <c r="AA20" s="19"/>
    </row>
    <row r="21" spans="1:27" ht="43.5">
      <c r="B21" s="525" t="s">
        <v>149</v>
      </c>
      <c r="C21" s="528">
        <f>(C20/C17)*1000000</f>
        <v>0</v>
      </c>
      <c r="D21" s="528">
        <f t="shared" ref="D21:N21" si="1">(D20/D17)*1000000</f>
        <v>0</v>
      </c>
      <c r="E21" s="528">
        <f t="shared" si="1"/>
        <v>0</v>
      </c>
      <c r="F21" s="528">
        <f t="shared" si="1"/>
        <v>0</v>
      </c>
      <c r="G21" s="529">
        <f t="shared" si="1"/>
        <v>0</v>
      </c>
      <c r="H21" s="528">
        <f t="shared" si="1"/>
        <v>0</v>
      </c>
      <c r="I21" s="528">
        <f t="shared" si="1"/>
        <v>0</v>
      </c>
      <c r="J21" s="528">
        <f t="shared" si="1"/>
        <v>0</v>
      </c>
      <c r="K21" s="528">
        <f t="shared" si="1"/>
        <v>0</v>
      </c>
      <c r="L21" s="528">
        <f t="shared" si="1"/>
        <v>0</v>
      </c>
      <c r="M21" s="528">
        <f t="shared" si="1"/>
        <v>0</v>
      </c>
      <c r="N21" s="528">
        <f t="shared" si="1"/>
        <v>0</v>
      </c>
      <c r="O21" s="19"/>
      <c r="P21" s="19"/>
      <c r="Q21" s="19"/>
      <c r="R21" s="19"/>
      <c r="S21" s="19"/>
      <c r="T21" s="19"/>
      <c r="U21" s="19"/>
      <c r="V21" s="19"/>
      <c r="W21" s="19"/>
      <c r="X21" s="19"/>
      <c r="Y21" s="19"/>
      <c r="Z21" s="19"/>
      <c r="AA21" s="19"/>
    </row>
    <row r="22" spans="1:27" ht="36.65" customHeight="1">
      <c r="B22" s="273" t="s">
        <v>150</v>
      </c>
      <c r="C22" s="520">
        <v>0</v>
      </c>
      <c r="D22" s="520">
        <v>0</v>
      </c>
      <c r="E22" s="520">
        <v>0</v>
      </c>
      <c r="F22" s="520">
        <v>0</v>
      </c>
      <c r="G22" s="520">
        <v>1</v>
      </c>
      <c r="H22" s="520">
        <v>0</v>
      </c>
      <c r="I22" s="520">
        <v>3</v>
      </c>
      <c r="J22" s="520">
        <v>0</v>
      </c>
      <c r="K22" s="520">
        <v>0</v>
      </c>
      <c r="L22" s="520">
        <v>1</v>
      </c>
      <c r="M22" s="520">
        <v>0</v>
      </c>
      <c r="N22" s="520">
        <v>0</v>
      </c>
      <c r="O22" s="19"/>
      <c r="P22" s="19"/>
      <c r="Q22" s="19"/>
      <c r="R22" s="19"/>
      <c r="S22" s="19"/>
      <c r="T22" s="19"/>
      <c r="U22" s="19"/>
      <c r="V22" s="19"/>
      <c r="W22" s="19"/>
      <c r="X22" s="19"/>
      <c r="Y22" s="19"/>
      <c r="Z22" s="19"/>
      <c r="AA22" s="19"/>
    </row>
    <row r="23" spans="1:27" ht="32.5" customHeight="1">
      <c r="B23" s="525" t="s">
        <v>252</v>
      </c>
      <c r="C23" s="530">
        <f>(C22/C17)*1000000</f>
        <v>0</v>
      </c>
      <c r="D23" s="530">
        <f>(D22/D17)*1000000</f>
        <v>0</v>
      </c>
      <c r="E23" s="531">
        <f t="shared" ref="E23:M23" si="2">(E22/E17)*1000000</f>
        <v>0</v>
      </c>
      <c r="F23" s="531">
        <f t="shared" si="2"/>
        <v>0</v>
      </c>
      <c r="G23" s="532">
        <f t="shared" si="2"/>
        <v>0.76220674095641705</v>
      </c>
      <c r="H23" s="530">
        <v>0</v>
      </c>
      <c r="I23" s="533">
        <f t="shared" si="2"/>
        <v>0.96247286227558737</v>
      </c>
      <c r="J23" s="534">
        <v>0</v>
      </c>
      <c r="K23" s="528">
        <f t="shared" si="2"/>
        <v>0</v>
      </c>
      <c r="L23" s="674">
        <f>(L22/L17)*1000000</f>
        <v>1.0809548722959914</v>
      </c>
      <c r="M23" s="535">
        <f t="shared" si="2"/>
        <v>0</v>
      </c>
      <c r="N23" s="526">
        <v>0</v>
      </c>
      <c r="O23" s="19"/>
      <c r="P23" s="19"/>
      <c r="Q23" s="19"/>
      <c r="R23" s="19"/>
      <c r="S23" s="19"/>
      <c r="T23" s="19"/>
      <c r="U23" s="19"/>
      <c r="V23" s="19"/>
      <c r="W23" s="19"/>
      <c r="X23" s="19"/>
      <c r="Y23" s="19"/>
      <c r="Z23" s="19"/>
      <c r="AA23" s="19"/>
    </row>
    <row r="24" spans="1:27" ht="188.5">
      <c r="B24" s="273" t="s">
        <v>151</v>
      </c>
      <c r="C24" s="273" t="s">
        <v>1160</v>
      </c>
      <c r="D24" s="272" t="s">
        <v>1161</v>
      </c>
      <c r="E24" s="273" t="s">
        <v>1162</v>
      </c>
      <c r="F24" s="273" t="s">
        <v>23</v>
      </c>
      <c r="G24" s="273" t="s">
        <v>1163</v>
      </c>
      <c r="H24" s="273" t="s">
        <v>994</v>
      </c>
      <c r="I24" s="273" t="s">
        <v>995</v>
      </c>
      <c r="J24" s="273" t="s">
        <v>994</v>
      </c>
      <c r="K24" s="273" t="s">
        <v>994</v>
      </c>
      <c r="L24" s="273" t="s">
        <v>1164</v>
      </c>
      <c r="M24" s="273" t="s">
        <v>994</v>
      </c>
      <c r="N24" s="273" t="s">
        <v>994</v>
      </c>
      <c r="O24" s="19"/>
      <c r="P24" s="19"/>
      <c r="Q24" s="19"/>
      <c r="R24" s="19"/>
      <c r="S24" s="19"/>
      <c r="T24" s="19"/>
      <c r="U24" s="19"/>
      <c r="V24" s="19"/>
      <c r="W24" s="19"/>
      <c r="X24" s="19"/>
      <c r="Y24" s="19"/>
      <c r="Z24" s="19"/>
      <c r="AA24" s="19"/>
    </row>
    <row r="25" spans="1:27" ht="16" customHeight="1">
      <c r="B25" s="924" t="s">
        <v>142</v>
      </c>
      <c r="C25" s="838"/>
      <c r="D25" s="838"/>
      <c r="E25" s="838"/>
      <c r="F25" s="838"/>
      <c r="G25" s="838"/>
      <c r="H25" s="838"/>
      <c r="I25" s="838"/>
      <c r="J25" s="838"/>
      <c r="K25" s="838"/>
      <c r="L25" s="838"/>
      <c r="M25" s="536"/>
      <c r="N25" s="537"/>
      <c r="O25" s="19"/>
      <c r="P25" s="19"/>
      <c r="Q25" s="19"/>
      <c r="R25" s="19"/>
      <c r="S25" s="19"/>
      <c r="T25" s="19"/>
      <c r="U25" s="19"/>
      <c r="V25" s="19"/>
      <c r="W25" s="19"/>
      <c r="X25" s="19"/>
      <c r="Y25" s="19"/>
      <c r="Z25" s="19"/>
      <c r="AA25" s="19"/>
    </row>
    <row r="26" spans="1:27">
      <c r="A26" s="48"/>
      <c r="B26" s="273" t="s">
        <v>146</v>
      </c>
      <c r="C26" s="248">
        <v>0</v>
      </c>
      <c r="D26" s="248">
        <v>7814044</v>
      </c>
      <c r="E26" s="248">
        <v>1085066</v>
      </c>
      <c r="F26" s="248">
        <v>86981</v>
      </c>
      <c r="G26" s="248">
        <v>1724609</v>
      </c>
      <c r="H26" s="248">
        <v>521085</v>
      </c>
      <c r="I26" s="248">
        <v>21982601</v>
      </c>
      <c r="J26" s="248">
        <v>181462</v>
      </c>
      <c r="K26" s="248">
        <v>5940330</v>
      </c>
      <c r="L26" s="248">
        <v>488087</v>
      </c>
      <c r="M26" s="248">
        <v>1205078</v>
      </c>
      <c r="N26" s="248">
        <v>224640</v>
      </c>
      <c r="O26" s="19"/>
      <c r="Q26" s="19"/>
      <c r="R26" s="19"/>
      <c r="S26" s="19"/>
      <c r="T26" s="19"/>
      <c r="U26" s="19"/>
      <c r="V26" s="19"/>
      <c r="W26" s="19"/>
      <c r="X26" s="19"/>
      <c r="Y26" s="19"/>
      <c r="Z26" s="19"/>
      <c r="AA26" s="19"/>
    </row>
    <row r="27" spans="1:27" ht="35.15" customHeight="1">
      <c r="B27" s="273" t="s">
        <v>147</v>
      </c>
      <c r="C27" s="520">
        <v>0</v>
      </c>
      <c r="D27" s="520">
        <v>1</v>
      </c>
      <c r="E27" s="520">
        <v>0</v>
      </c>
      <c r="F27" s="520">
        <v>0</v>
      </c>
      <c r="G27" s="520">
        <v>1</v>
      </c>
      <c r="H27" s="520">
        <v>0</v>
      </c>
      <c r="I27" s="520">
        <v>2</v>
      </c>
      <c r="J27" s="520">
        <v>0</v>
      </c>
      <c r="K27" s="520">
        <v>0</v>
      </c>
      <c r="L27" s="520">
        <v>0</v>
      </c>
      <c r="M27" s="538">
        <v>0</v>
      </c>
      <c r="N27" s="521">
        <v>0</v>
      </c>
      <c r="O27" s="19"/>
      <c r="Q27" s="19"/>
      <c r="R27" s="19"/>
      <c r="S27" s="19"/>
      <c r="T27" s="19"/>
      <c r="U27" s="19"/>
      <c r="V27" s="19"/>
      <c r="W27" s="19"/>
      <c r="X27" s="19"/>
      <c r="Y27" s="19"/>
      <c r="Z27" s="19"/>
      <c r="AA27" s="19"/>
    </row>
    <row r="28" spans="1:27" ht="43" customHeight="1">
      <c r="B28" s="525" t="s">
        <v>152</v>
      </c>
      <c r="C28" s="322">
        <v>0</v>
      </c>
      <c r="D28" s="539">
        <f t="shared" ref="D28:N28" si="3">(D27/D26)*1000000</f>
        <v>0.12797470810248829</v>
      </c>
      <c r="E28" s="526">
        <f t="shared" si="3"/>
        <v>0</v>
      </c>
      <c r="F28" s="526">
        <f t="shared" si="3"/>
        <v>0</v>
      </c>
      <c r="G28" s="540">
        <f t="shared" si="3"/>
        <v>0.57984157568469141</v>
      </c>
      <c r="H28" s="526">
        <f t="shared" si="3"/>
        <v>0</v>
      </c>
      <c r="I28" s="540">
        <f t="shared" si="3"/>
        <v>9.0981044508791284E-2</v>
      </c>
      <c r="J28" s="526">
        <f t="shared" si="3"/>
        <v>0</v>
      </c>
      <c r="K28" s="527">
        <f t="shared" si="3"/>
        <v>0</v>
      </c>
      <c r="L28" s="526">
        <f t="shared" si="3"/>
        <v>0</v>
      </c>
      <c r="M28" s="526">
        <f t="shared" si="3"/>
        <v>0</v>
      </c>
      <c r="N28" s="541">
        <f t="shared" si="3"/>
        <v>0</v>
      </c>
      <c r="O28" s="19"/>
      <c r="P28" s="19"/>
      <c r="Q28" s="19"/>
      <c r="R28" s="19"/>
      <c r="S28" s="19"/>
      <c r="T28" s="19"/>
      <c r="U28" s="19"/>
      <c r="V28" s="19"/>
      <c r="W28" s="19"/>
      <c r="X28" s="19"/>
      <c r="Y28" s="19"/>
      <c r="Z28" s="19"/>
      <c r="AA28" s="19"/>
    </row>
    <row r="29" spans="1:27" ht="52" customHeight="1">
      <c r="B29" s="273" t="s">
        <v>148</v>
      </c>
      <c r="C29" s="520">
        <v>0</v>
      </c>
      <c r="D29" s="520">
        <v>0</v>
      </c>
      <c r="E29" s="520">
        <v>0</v>
      </c>
      <c r="F29" s="520">
        <v>0</v>
      </c>
      <c r="G29" s="520">
        <v>0</v>
      </c>
      <c r="H29" s="520">
        <v>0</v>
      </c>
      <c r="I29" s="520">
        <v>0</v>
      </c>
      <c r="J29" s="520">
        <v>0</v>
      </c>
      <c r="K29" s="520">
        <v>1</v>
      </c>
      <c r="L29" s="520">
        <v>0</v>
      </c>
      <c r="M29" s="520">
        <v>0</v>
      </c>
      <c r="N29" s="520">
        <v>0</v>
      </c>
      <c r="O29" s="19"/>
      <c r="P29" s="19"/>
      <c r="Q29" s="19"/>
      <c r="R29" s="19"/>
      <c r="S29" s="19"/>
      <c r="T29" s="19"/>
      <c r="U29" s="19"/>
      <c r="V29" s="19"/>
      <c r="W29" s="19"/>
      <c r="X29" s="19"/>
      <c r="Y29" s="19"/>
      <c r="Z29" s="19"/>
      <c r="AA29" s="19"/>
    </row>
    <row r="30" spans="1:27" ht="49" customHeight="1">
      <c r="B30" s="525" t="s">
        <v>149</v>
      </c>
      <c r="C30" s="322">
        <v>0</v>
      </c>
      <c r="D30" s="528">
        <f t="shared" ref="D30:N30" si="4">(D29/D26)*1000000</f>
        <v>0</v>
      </c>
      <c r="E30" s="542">
        <f t="shared" si="4"/>
        <v>0</v>
      </c>
      <c r="F30" s="528">
        <f t="shared" si="4"/>
        <v>0</v>
      </c>
      <c r="G30" s="529">
        <f t="shared" si="4"/>
        <v>0</v>
      </c>
      <c r="H30" s="528">
        <f t="shared" si="4"/>
        <v>0</v>
      </c>
      <c r="I30" s="528">
        <f t="shared" si="4"/>
        <v>0</v>
      </c>
      <c r="J30" s="528">
        <f t="shared" si="4"/>
        <v>0</v>
      </c>
      <c r="K30" s="543">
        <f t="shared" si="4"/>
        <v>0.16834081608260823</v>
      </c>
      <c r="L30" s="528">
        <f t="shared" si="4"/>
        <v>0</v>
      </c>
      <c r="M30" s="528">
        <f t="shared" si="4"/>
        <v>0</v>
      </c>
      <c r="N30" s="544">
        <f t="shared" si="4"/>
        <v>0</v>
      </c>
      <c r="O30" s="19"/>
      <c r="P30" s="19"/>
      <c r="Q30" s="19"/>
      <c r="R30" s="19"/>
      <c r="S30" s="19"/>
      <c r="T30" s="19"/>
      <c r="U30" s="19"/>
      <c r="V30" s="19"/>
      <c r="W30" s="19"/>
      <c r="X30" s="19"/>
      <c r="Y30" s="19"/>
      <c r="Z30" s="19"/>
      <c r="AA30" s="19"/>
    </row>
    <row r="31" spans="1:27" ht="40" customHeight="1">
      <c r="B31" s="273" t="s">
        <v>150</v>
      </c>
      <c r="C31" s="520">
        <v>0</v>
      </c>
      <c r="D31" s="520">
        <v>47</v>
      </c>
      <c r="E31" s="520">
        <v>4</v>
      </c>
      <c r="F31" s="520">
        <v>0</v>
      </c>
      <c r="G31" s="520">
        <v>5</v>
      </c>
      <c r="H31" s="520">
        <v>0</v>
      </c>
      <c r="I31" s="520">
        <v>40</v>
      </c>
      <c r="J31" s="520">
        <v>0</v>
      </c>
      <c r="K31" s="520">
        <v>6</v>
      </c>
      <c r="L31" s="520">
        <v>0</v>
      </c>
      <c r="M31" s="520">
        <v>2</v>
      </c>
      <c r="N31" s="520">
        <v>0</v>
      </c>
      <c r="O31" s="19"/>
      <c r="P31" s="19" t="s">
        <v>63</v>
      </c>
      <c r="Q31" s="19"/>
      <c r="R31" s="19"/>
      <c r="S31" s="19"/>
      <c r="T31" s="19"/>
      <c r="U31" s="19"/>
      <c r="V31" s="19"/>
      <c r="W31" s="19"/>
      <c r="X31" s="19"/>
      <c r="Y31" s="19"/>
      <c r="Z31" s="19"/>
      <c r="AA31" s="19"/>
    </row>
    <row r="32" spans="1:27" ht="41.15" customHeight="1">
      <c r="B32" s="525" t="s">
        <v>252</v>
      </c>
      <c r="C32" s="322">
        <v>0</v>
      </c>
      <c r="D32" s="545">
        <f t="shared" ref="D32:M32" si="5">(D31/D26)*1000000</f>
        <v>6.0148112808169492</v>
      </c>
      <c r="E32" s="546">
        <f t="shared" si="5"/>
        <v>3.6864117021453069</v>
      </c>
      <c r="F32" s="528">
        <f t="shared" si="5"/>
        <v>0</v>
      </c>
      <c r="G32" s="546">
        <f t="shared" si="5"/>
        <v>2.8992078784234572</v>
      </c>
      <c r="H32" s="529">
        <f t="shared" si="5"/>
        <v>0</v>
      </c>
      <c r="I32" s="546">
        <f t="shared" si="5"/>
        <v>1.819620890175826</v>
      </c>
      <c r="J32" s="526">
        <v>0</v>
      </c>
      <c r="K32" s="546">
        <f t="shared" si="5"/>
        <v>1.0100448964956492</v>
      </c>
      <c r="L32" s="528">
        <f t="shared" si="5"/>
        <v>0</v>
      </c>
      <c r="M32" s="546">
        <f t="shared" si="5"/>
        <v>1.65964360813159</v>
      </c>
      <c r="N32" s="541">
        <v>0</v>
      </c>
      <c r="O32" s="19"/>
      <c r="P32" s="19"/>
      <c r="Q32" s="19"/>
      <c r="R32" s="19"/>
      <c r="S32" s="19"/>
      <c r="T32" s="19"/>
      <c r="U32" s="19"/>
      <c r="V32" s="19"/>
      <c r="W32" s="19"/>
      <c r="X32" s="19"/>
      <c r="Y32" s="19"/>
      <c r="Z32" s="19"/>
      <c r="AA32" s="19"/>
    </row>
    <row r="33" spans="2:27" ht="92.5" customHeight="1">
      <c r="B33" s="273" t="s">
        <v>996</v>
      </c>
      <c r="C33" s="273" t="s">
        <v>23</v>
      </c>
      <c r="D33" s="547" t="s">
        <v>368</v>
      </c>
      <c r="E33" s="273" t="s">
        <v>1162</v>
      </c>
      <c r="F33" s="273" t="s">
        <v>23</v>
      </c>
      <c r="G33" s="273" t="s">
        <v>369</v>
      </c>
      <c r="H33" s="273" t="s">
        <v>23</v>
      </c>
      <c r="I33" s="548" t="s">
        <v>995</v>
      </c>
      <c r="J33" s="549" t="s">
        <v>23</v>
      </c>
      <c r="K33" s="548" t="s">
        <v>1165</v>
      </c>
      <c r="L33" s="548" t="s">
        <v>1166</v>
      </c>
      <c r="M33" s="273" t="s">
        <v>1167</v>
      </c>
      <c r="N33" s="273" t="s">
        <v>994</v>
      </c>
      <c r="O33" s="19"/>
      <c r="P33" s="19"/>
      <c r="Q33" s="19"/>
      <c r="R33" s="19"/>
      <c r="S33" s="19"/>
      <c r="T33" s="19"/>
      <c r="U33" s="19"/>
      <c r="V33" s="19"/>
      <c r="W33" s="19"/>
      <c r="X33" s="19"/>
      <c r="Y33" s="19"/>
      <c r="Z33" s="19"/>
      <c r="AA33" s="19"/>
    </row>
    <row r="34" spans="2:27" ht="16.5" customHeight="1">
      <c r="B34" s="550"/>
      <c r="C34" s="551"/>
      <c r="D34" s="552"/>
      <c r="E34" s="550"/>
      <c r="F34" s="550"/>
      <c r="G34" s="550"/>
      <c r="H34" s="550"/>
      <c r="I34" s="553"/>
      <c r="J34" s="554"/>
      <c r="K34" s="553"/>
      <c r="L34" s="553"/>
      <c r="M34" s="555"/>
      <c r="N34" s="550"/>
      <c r="O34" s="19"/>
      <c r="P34" s="19"/>
      <c r="Q34" s="19"/>
      <c r="R34" s="19"/>
      <c r="S34" s="19"/>
      <c r="T34" s="19"/>
      <c r="U34" s="19"/>
      <c r="V34" s="19"/>
      <c r="W34" s="19"/>
      <c r="X34" s="19"/>
      <c r="Y34" s="19"/>
      <c r="Z34" s="19"/>
      <c r="AA34" s="19"/>
    </row>
    <row r="35" spans="2:27" ht="168.65" customHeight="1">
      <c r="B35" s="285" t="s">
        <v>998</v>
      </c>
      <c r="C35" s="556" t="s">
        <v>1168</v>
      </c>
      <c r="D35" s="549" t="s">
        <v>997</v>
      </c>
      <c r="E35" s="549" t="s">
        <v>1005</v>
      </c>
      <c r="F35" s="549" t="s">
        <v>1000</v>
      </c>
      <c r="G35" s="549" t="s">
        <v>1001</v>
      </c>
      <c r="H35" s="549" t="s">
        <v>1228</v>
      </c>
      <c r="I35" s="549" t="s">
        <v>1002</v>
      </c>
      <c r="J35" s="549" t="s">
        <v>1003</v>
      </c>
      <c r="K35" s="549" t="s">
        <v>366</v>
      </c>
      <c r="L35" s="549" t="s">
        <v>254</v>
      </c>
      <c r="M35" s="557" t="s">
        <v>1229</v>
      </c>
      <c r="N35" s="273" t="s">
        <v>1004</v>
      </c>
      <c r="O35" s="19"/>
      <c r="P35" s="19"/>
      <c r="Q35" s="19"/>
      <c r="R35" s="19"/>
      <c r="S35" s="19"/>
      <c r="T35" s="19"/>
      <c r="U35" s="19"/>
      <c r="V35" s="19"/>
      <c r="W35" s="19"/>
      <c r="X35" s="19"/>
      <c r="Y35" s="19"/>
      <c r="Z35" s="19"/>
      <c r="AA35" s="19"/>
    </row>
    <row r="36" spans="2:27" ht="131.15" customHeight="1">
      <c r="B36" s="285" t="s">
        <v>999</v>
      </c>
      <c r="C36" s="1015" t="s">
        <v>153</v>
      </c>
      <c r="D36" s="549" t="s">
        <v>1006</v>
      </c>
      <c r="E36" s="549" t="s">
        <v>1007</v>
      </c>
      <c r="F36" s="273" t="s">
        <v>23</v>
      </c>
      <c r="G36" s="549" t="s">
        <v>1169</v>
      </c>
      <c r="H36" s="558" t="s">
        <v>313</v>
      </c>
      <c r="I36" s="549" t="s">
        <v>1104</v>
      </c>
      <c r="J36" s="380" t="s">
        <v>1008</v>
      </c>
      <c r="K36" s="549" t="s">
        <v>1170</v>
      </c>
      <c r="L36" s="549" t="s">
        <v>367</v>
      </c>
      <c r="M36" s="380" t="s">
        <v>1171</v>
      </c>
      <c r="N36" s="273" t="s">
        <v>1009</v>
      </c>
      <c r="O36" s="19"/>
      <c r="P36" s="19"/>
      <c r="Q36" s="19"/>
      <c r="R36" s="19"/>
      <c r="S36" s="19"/>
      <c r="T36" s="19"/>
      <c r="U36" s="19"/>
      <c r="V36" s="19"/>
      <c r="W36" s="19"/>
      <c r="X36" s="19"/>
      <c r="Y36" s="19"/>
      <c r="Z36" s="19"/>
      <c r="AA36" s="19"/>
    </row>
    <row r="37" spans="2:27" ht="203.15" customHeight="1">
      <c r="B37" s="285" t="s">
        <v>154</v>
      </c>
      <c r="C37" s="1016"/>
      <c r="D37" s="1015" t="s">
        <v>155</v>
      </c>
      <c r="E37" s="549" t="s">
        <v>1011</v>
      </c>
      <c r="F37" s="1015" t="s">
        <v>1013</v>
      </c>
      <c r="G37" s="1015" t="s">
        <v>1014</v>
      </c>
      <c r="H37" s="558" t="s">
        <v>313</v>
      </c>
      <c r="I37" s="556" t="s">
        <v>1015</v>
      </c>
      <c r="J37" s="549" t="s">
        <v>1172</v>
      </c>
      <c r="K37" s="549" t="s">
        <v>1016</v>
      </c>
      <c r="L37" s="556" t="s">
        <v>1017</v>
      </c>
      <c r="M37" s="549" t="s">
        <v>1173</v>
      </c>
      <c r="N37" s="272" t="s">
        <v>1018</v>
      </c>
      <c r="O37" s="19"/>
      <c r="P37" s="19"/>
      <c r="Q37" s="19"/>
      <c r="R37" s="19"/>
      <c r="S37" s="19"/>
      <c r="T37" s="19"/>
      <c r="U37" s="19"/>
      <c r="V37" s="19"/>
      <c r="W37" s="19"/>
      <c r="X37" s="19"/>
      <c r="Y37" s="19"/>
      <c r="Z37" s="19"/>
      <c r="AA37" s="19"/>
    </row>
    <row r="38" spans="2:27" ht="113.5" customHeight="1">
      <c r="B38" s="285" t="s">
        <v>1010</v>
      </c>
      <c r="C38" s="1017"/>
      <c r="D38" s="1017"/>
      <c r="E38" s="549" t="s">
        <v>1012</v>
      </c>
      <c r="F38" s="1017"/>
      <c r="G38" s="1017"/>
      <c r="H38" s="558" t="s">
        <v>313</v>
      </c>
      <c r="I38" s="559" t="s">
        <v>365</v>
      </c>
      <c r="J38" s="549" t="s">
        <v>1174</v>
      </c>
      <c r="K38" s="559" t="s">
        <v>1175</v>
      </c>
      <c r="L38" s="549" t="s">
        <v>1020</v>
      </c>
      <c r="M38" s="549" t="s">
        <v>1176</v>
      </c>
      <c r="N38" s="272" t="s">
        <v>1019</v>
      </c>
      <c r="O38" s="19"/>
      <c r="P38" s="19"/>
      <c r="Q38" s="19"/>
      <c r="R38" s="19"/>
      <c r="S38" s="19"/>
      <c r="T38" s="19"/>
      <c r="U38" s="19"/>
      <c r="V38" s="19"/>
      <c r="W38" s="19"/>
      <c r="X38" s="19"/>
      <c r="Y38" s="19"/>
      <c r="Z38" s="19"/>
      <c r="AA38" s="19"/>
    </row>
    <row r="39" spans="2:27" ht="53.5" customHeight="1">
      <c r="B39" s="285" t="s">
        <v>1021</v>
      </c>
      <c r="C39" s="560">
        <v>1000000</v>
      </c>
      <c r="D39" s="560">
        <v>1000000</v>
      </c>
      <c r="E39" s="560">
        <v>1000000</v>
      </c>
      <c r="F39" s="560">
        <v>1000000</v>
      </c>
      <c r="G39" s="560">
        <v>1000000</v>
      </c>
      <c r="H39" s="560">
        <v>1000000</v>
      </c>
      <c r="I39" s="560">
        <v>1000000</v>
      </c>
      <c r="J39" s="560">
        <v>1000000</v>
      </c>
      <c r="K39" s="560">
        <v>1000000</v>
      </c>
      <c r="L39" s="560">
        <v>1000000</v>
      </c>
      <c r="M39" s="561">
        <v>1000000</v>
      </c>
      <c r="N39" s="560">
        <v>1000000</v>
      </c>
      <c r="O39" s="20"/>
      <c r="P39" s="19"/>
      <c r="Q39" s="19"/>
      <c r="R39" s="19"/>
      <c r="S39" s="19"/>
      <c r="T39" s="19"/>
      <c r="U39" s="19"/>
      <c r="V39" s="19"/>
      <c r="W39" s="19"/>
      <c r="X39" s="19"/>
      <c r="Y39" s="19"/>
      <c r="Z39" s="19"/>
      <c r="AA39" s="19"/>
    </row>
    <row r="40" spans="2:27" ht="68.150000000000006" customHeight="1">
      <c r="B40" s="285" t="s">
        <v>1022</v>
      </c>
      <c r="C40" s="1018" t="s">
        <v>1023</v>
      </c>
      <c r="D40" s="1019"/>
      <c r="E40" s="1019"/>
      <c r="F40" s="1019"/>
      <c r="G40" s="1019"/>
      <c r="H40" s="1019"/>
      <c r="I40" s="1019"/>
      <c r="J40" s="1019"/>
      <c r="K40" s="1019"/>
      <c r="L40" s="1019"/>
      <c r="M40" s="1019"/>
      <c r="N40" s="1020"/>
      <c r="O40" s="19"/>
      <c r="P40" s="19"/>
      <c r="Q40" s="19"/>
      <c r="R40" s="19"/>
      <c r="S40" s="19"/>
      <c r="T40" s="19"/>
      <c r="U40" s="19"/>
      <c r="V40" s="19"/>
      <c r="W40" s="19"/>
      <c r="X40" s="19"/>
      <c r="Y40" s="19"/>
      <c r="Z40" s="19"/>
      <c r="AA40" s="19"/>
    </row>
    <row r="41" spans="2:27">
      <c r="B41" s="290" t="s">
        <v>1024</v>
      </c>
      <c r="C41" s="290"/>
      <c r="D41" s="253"/>
      <c r="E41" s="253"/>
      <c r="F41" s="290"/>
      <c r="G41" s="253"/>
      <c r="H41" s="253"/>
      <c r="I41" s="290"/>
      <c r="J41" s="290"/>
      <c r="K41" s="253"/>
      <c r="L41" s="290"/>
      <c r="M41" s="290"/>
      <c r="N41" s="290"/>
      <c r="O41" s="19"/>
      <c r="P41" s="19"/>
      <c r="Q41" s="19"/>
      <c r="R41" s="19"/>
      <c r="S41" s="19"/>
      <c r="T41" s="19"/>
      <c r="U41" s="19"/>
      <c r="V41" s="19"/>
      <c r="W41" s="19"/>
      <c r="X41" s="19"/>
      <c r="Y41" s="19"/>
      <c r="Z41" s="19"/>
      <c r="AA41" s="19"/>
    </row>
    <row r="42" spans="2:27">
      <c r="B42" s="290" t="s">
        <v>1025</v>
      </c>
      <c r="C42" s="290"/>
      <c r="D42" s="253"/>
      <c r="E42" s="253"/>
      <c r="F42" s="290"/>
      <c r="G42" s="253"/>
      <c r="H42" s="253"/>
      <c r="I42" s="290"/>
      <c r="J42" s="290"/>
      <c r="K42" s="253"/>
      <c r="L42" s="290"/>
      <c r="M42" s="290"/>
      <c r="N42" s="290"/>
      <c r="O42" s="19"/>
      <c r="P42" s="19"/>
      <c r="Q42" s="19"/>
      <c r="R42" s="19"/>
      <c r="S42" s="19"/>
      <c r="T42" s="19"/>
      <c r="U42" s="19"/>
      <c r="V42" s="19"/>
      <c r="W42" s="19"/>
      <c r="X42" s="19"/>
      <c r="Y42" s="19"/>
      <c r="Z42" s="19"/>
      <c r="AA42" s="19"/>
    </row>
    <row r="43" spans="2:27">
      <c r="B43" s="290" t="s">
        <v>1103</v>
      </c>
      <c r="C43" s="290"/>
      <c r="D43" s="253"/>
      <c r="E43" s="253"/>
      <c r="F43" s="290"/>
      <c r="G43" s="253"/>
      <c r="H43" s="253"/>
      <c r="I43" s="290"/>
      <c r="J43" s="290"/>
      <c r="K43" s="253"/>
      <c r="L43" s="290"/>
      <c r="M43" s="290"/>
      <c r="N43" s="290"/>
      <c r="O43" s="19"/>
      <c r="P43" s="19"/>
      <c r="Q43" s="19"/>
      <c r="R43" s="19"/>
      <c r="S43" s="19"/>
      <c r="T43" s="19"/>
      <c r="U43" s="19"/>
      <c r="V43" s="19"/>
      <c r="W43" s="19"/>
      <c r="X43" s="19"/>
      <c r="Y43" s="19"/>
      <c r="Z43" s="19"/>
      <c r="AA43" s="19"/>
    </row>
    <row r="44" spans="2:27">
      <c r="B44" s="290"/>
      <c r="C44" s="290"/>
      <c r="D44" s="253"/>
      <c r="E44" s="253"/>
      <c r="F44" s="290"/>
      <c r="G44" s="253"/>
      <c r="H44" s="253"/>
      <c r="I44" s="290"/>
      <c r="J44" s="290"/>
      <c r="K44" s="253"/>
      <c r="L44" s="290"/>
      <c r="M44" s="290"/>
      <c r="N44" s="290"/>
      <c r="O44" s="19"/>
      <c r="P44" s="19"/>
      <c r="Q44" s="19"/>
      <c r="R44" s="19"/>
      <c r="S44" s="19"/>
      <c r="T44" s="19"/>
      <c r="U44" s="19"/>
      <c r="V44" s="19"/>
      <c r="W44" s="19"/>
      <c r="X44" s="19"/>
      <c r="Y44" s="19"/>
      <c r="Z44" s="19"/>
      <c r="AA44" s="19"/>
    </row>
    <row r="45" spans="2:27" ht="59.5" customHeight="1">
      <c r="B45" s="398" t="s">
        <v>244</v>
      </c>
      <c r="C45" s="334" t="s">
        <v>0</v>
      </c>
      <c r="D45" s="334" t="s">
        <v>1</v>
      </c>
      <c r="E45" s="334" t="s">
        <v>2</v>
      </c>
      <c r="F45" s="334" t="s">
        <v>3</v>
      </c>
      <c r="G45" s="334" t="s">
        <v>22</v>
      </c>
      <c r="H45" s="334" t="s">
        <v>5</v>
      </c>
      <c r="I45" s="334" t="s">
        <v>6</v>
      </c>
      <c r="J45" s="334" t="s">
        <v>8</v>
      </c>
      <c r="K45" s="334" t="s">
        <v>25</v>
      </c>
      <c r="L45" s="334" t="s">
        <v>112</v>
      </c>
      <c r="M45" s="334" t="s">
        <v>9</v>
      </c>
      <c r="N45" s="334" t="s">
        <v>255</v>
      </c>
      <c r="O45" s="19"/>
      <c r="P45" s="19"/>
      <c r="Q45" s="19"/>
      <c r="R45" s="19"/>
      <c r="S45" s="19"/>
      <c r="T45" s="19"/>
      <c r="U45" s="19"/>
      <c r="V45" s="19"/>
      <c r="W45" s="19"/>
      <c r="X45" s="19"/>
      <c r="Y45" s="19"/>
      <c r="Z45" s="19"/>
      <c r="AA45" s="19"/>
    </row>
    <row r="46" spans="2:27">
      <c r="B46" s="564" t="s">
        <v>156</v>
      </c>
      <c r="C46" s="565"/>
      <c r="D46" s="566"/>
      <c r="E46" s="566"/>
      <c r="F46" s="565"/>
      <c r="G46" s="566"/>
      <c r="H46" s="566"/>
      <c r="I46" s="565"/>
      <c r="J46" s="565"/>
      <c r="K46" s="566"/>
      <c r="L46" s="566"/>
      <c r="M46" s="566"/>
      <c r="N46" s="566"/>
      <c r="O46" s="19"/>
      <c r="P46" s="19"/>
      <c r="Q46" s="19"/>
      <c r="R46" s="19"/>
      <c r="S46" s="19"/>
      <c r="T46" s="19"/>
      <c r="U46" s="19"/>
      <c r="V46" s="19"/>
      <c r="W46" s="19"/>
      <c r="X46" s="19"/>
      <c r="Y46" s="19"/>
      <c r="Z46" s="19"/>
      <c r="AA46" s="19"/>
    </row>
    <row r="47" spans="2:27" ht="35.5" customHeight="1">
      <c r="B47" s="272" t="s">
        <v>157</v>
      </c>
      <c r="C47" s="521">
        <v>0</v>
      </c>
      <c r="D47" s="521">
        <v>0</v>
      </c>
      <c r="E47" s="521">
        <v>0</v>
      </c>
      <c r="F47" s="521">
        <v>0</v>
      </c>
      <c r="G47" s="521">
        <v>0</v>
      </c>
      <c r="H47" s="521">
        <v>0</v>
      </c>
      <c r="I47" s="521">
        <v>0</v>
      </c>
      <c r="J47" s="521">
        <v>0</v>
      </c>
      <c r="K47" s="521">
        <v>0</v>
      </c>
      <c r="L47" s="521">
        <v>0</v>
      </c>
      <c r="M47" s="521">
        <v>0</v>
      </c>
      <c r="N47" s="521">
        <v>0</v>
      </c>
      <c r="O47" s="19"/>
      <c r="P47" s="19"/>
      <c r="Q47" s="19"/>
      <c r="R47" s="19"/>
      <c r="S47" s="19"/>
      <c r="T47" s="19"/>
      <c r="U47" s="19"/>
      <c r="V47" s="19"/>
      <c r="W47" s="19"/>
      <c r="X47" s="19"/>
      <c r="Y47" s="19"/>
      <c r="Z47" s="19"/>
      <c r="AA47" s="19"/>
    </row>
    <row r="48" spans="2:27" ht="35.15" customHeight="1">
      <c r="B48" s="272" t="s">
        <v>158</v>
      </c>
      <c r="C48" s="521">
        <v>0</v>
      </c>
      <c r="D48" s="521">
        <v>0</v>
      </c>
      <c r="E48" s="521">
        <v>0</v>
      </c>
      <c r="F48" s="521">
        <v>0</v>
      </c>
      <c r="G48" s="521">
        <v>0</v>
      </c>
      <c r="H48" s="521">
        <v>1</v>
      </c>
      <c r="I48" s="521">
        <v>0</v>
      </c>
      <c r="J48" s="521">
        <v>0</v>
      </c>
      <c r="K48" s="521">
        <v>1</v>
      </c>
      <c r="L48" s="521">
        <v>0</v>
      </c>
      <c r="M48" s="521">
        <v>0</v>
      </c>
      <c r="N48" s="521">
        <v>0</v>
      </c>
      <c r="O48" s="19"/>
      <c r="P48" s="19"/>
      <c r="Q48" s="19"/>
      <c r="R48" s="19"/>
      <c r="S48" s="19"/>
      <c r="T48" s="19"/>
      <c r="U48" s="19"/>
      <c r="V48" s="19"/>
      <c r="W48" s="19"/>
      <c r="X48" s="19"/>
      <c r="Y48" s="19"/>
      <c r="Z48" s="19"/>
      <c r="AA48" s="19"/>
    </row>
    <row r="49" spans="1:27" ht="22" customHeight="1">
      <c r="B49" s="564" t="s">
        <v>159</v>
      </c>
      <c r="C49" s="566"/>
      <c r="D49" s="566"/>
      <c r="E49" s="566"/>
      <c r="F49" s="566"/>
      <c r="G49" s="566"/>
      <c r="H49" s="566"/>
      <c r="I49" s="565"/>
      <c r="J49" s="566"/>
      <c r="K49" s="566"/>
      <c r="L49" s="566"/>
      <c r="M49" s="566"/>
      <c r="N49" s="566"/>
      <c r="O49" s="19"/>
      <c r="P49" s="19"/>
      <c r="Q49" s="19"/>
      <c r="R49" s="19"/>
      <c r="S49" s="19"/>
      <c r="T49" s="19"/>
      <c r="U49" s="19"/>
      <c r="V49" s="19"/>
      <c r="W49" s="19"/>
      <c r="X49" s="19"/>
      <c r="Y49" s="19"/>
      <c r="Z49" s="19"/>
      <c r="AA49" s="19"/>
    </row>
    <row r="50" spans="1:27" ht="38.5" customHeight="1">
      <c r="B50" s="272" t="s">
        <v>157</v>
      </c>
      <c r="C50" s="521">
        <v>0</v>
      </c>
      <c r="D50" s="521">
        <v>0</v>
      </c>
      <c r="E50" s="521">
        <v>0</v>
      </c>
      <c r="F50" s="521">
        <v>0</v>
      </c>
      <c r="G50" s="521">
        <v>0</v>
      </c>
      <c r="H50" s="521">
        <v>0</v>
      </c>
      <c r="I50" s="521">
        <v>0</v>
      </c>
      <c r="J50" s="521">
        <v>0</v>
      </c>
      <c r="K50" s="521">
        <v>0</v>
      </c>
      <c r="L50" s="521">
        <v>0</v>
      </c>
      <c r="M50" s="521">
        <v>0</v>
      </c>
      <c r="N50" s="521">
        <v>0</v>
      </c>
      <c r="O50" s="19"/>
      <c r="P50" s="19"/>
      <c r="Q50" s="19"/>
      <c r="R50" s="19"/>
      <c r="S50" s="19"/>
      <c r="T50" s="19"/>
      <c r="U50" s="19"/>
      <c r="V50" s="19"/>
      <c r="W50" s="19"/>
      <c r="X50" s="19"/>
      <c r="Y50" s="19"/>
      <c r="Z50" s="19"/>
      <c r="AA50" s="19"/>
    </row>
    <row r="51" spans="1:27" ht="35.5" customHeight="1">
      <c r="B51" s="272" t="s">
        <v>158</v>
      </c>
      <c r="C51" s="521">
        <v>0</v>
      </c>
      <c r="D51" s="521">
        <v>0</v>
      </c>
      <c r="E51" s="521">
        <v>0</v>
      </c>
      <c r="F51" s="521">
        <v>0</v>
      </c>
      <c r="G51" s="521">
        <v>0</v>
      </c>
      <c r="H51" s="521">
        <v>0</v>
      </c>
      <c r="I51" s="521">
        <v>0</v>
      </c>
      <c r="J51" s="521">
        <v>0</v>
      </c>
      <c r="K51" s="521">
        <v>0</v>
      </c>
      <c r="L51" s="521">
        <v>0</v>
      </c>
      <c r="M51" s="521">
        <v>0</v>
      </c>
      <c r="N51" s="521">
        <v>0</v>
      </c>
      <c r="O51" s="19"/>
      <c r="P51" s="19"/>
      <c r="Q51" s="19"/>
      <c r="R51" s="19"/>
      <c r="S51" s="19"/>
      <c r="T51" s="19"/>
      <c r="U51" s="19"/>
      <c r="V51" s="19"/>
      <c r="W51" s="19"/>
      <c r="X51" s="19"/>
      <c r="Y51" s="19"/>
      <c r="Z51" s="19"/>
      <c r="AA51" s="19"/>
    </row>
    <row r="52" spans="1:27">
      <c r="B52" s="290" t="s">
        <v>1026</v>
      </c>
      <c r="C52" s="290"/>
      <c r="D52" s="253"/>
      <c r="E52" s="253"/>
      <c r="F52" s="290"/>
      <c r="G52" s="253"/>
      <c r="H52" s="253"/>
      <c r="I52" s="290"/>
      <c r="J52" s="290"/>
      <c r="K52" s="253"/>
      <c r="L52" s="290"/>
      <c r="M52" s="290"/>
      <c r="N52" s="290"/>
      <c r="O52" s="19"/>
      <c r="P52" s="19"/>
      <c r="Q52" s="19"/>
      <c r="R52" s="19"/>
      <c r="S52" s="19"/>
      <c r="T52" s="19"/>
      <c r="U52" s="19"/>
      <c r="V52" s="19"/>
      <c r="W52" s="19"/>
      <c r="X52" s="19"/>
      <c r="Y52" s="19"/>
      <c r="Z52" s="19"/>
      <c r="AA52" s="19"/>
    </row>
    <row r="53" spans="1:27">
      <c r="B53" s="290"/>
      <c r="C53" s="290"/>
      <c r="D53" s="253"/>
      <c r="E53" s="253"/>
      <c r="F53" s="290"/>
      <c r="G53" s="253"/>
      <c r="H53" s="253"/>
      <c r="I53" s="290"/>
      <c r="J53" s="290"/>
      <c r="K53" s="253"/>
      <c r="L53" s="290"/>
      <c r="M53" s="290"/>
      <c r="N53" s="290"/>
      <c r="O53" s="19"/>
      <c r="P53" s="19"/>
      <c r="Q53" s="19"/>
      <c r="R53" s="19"/>
      <c r="S53" s="19"/>
      <c r="T53" s="19"/>
      <c r="U53" s="19"/>
      <c r="V53" s="19"/>
      <c r="W53" s="19"/>
      <c r="X53" s="19"/>
      <c r="Y53" s="19"/>
      <c r="Z53" s="19"/>
      <c r="AA53" s="19"/>
    </row>
    <row r="54" spans="1:27">
      <c r="A54" s="48"/>
      <c r="B54" s="567" t="s">
        <v>362</v>
      </c>
      <c r="C54" s="568"/>
      <c r="D54" s="569"/>
      <c r="E54" s="569"/>
      <c r="F54" s="568"/>
      <c r="G54" s="568"/>
      <c r="H54" s="569"/>
      <c r="I54" s="569"/>
      <c r="J54" s="570"/>
      <c r="K54" s="571"/>
      <c r="L54" s="571"/>
      <c r="M54" s="290"/>
      <c r="N54" s="290"/>
      <c r="O54" s="19"/>
      <c r="P54" s="19"/>
      <c r="Q54" s="19"/>
      <c r="R54" s="19"/>
      <c r="S54" s="19"/>
      <c r="T54" s="19"/>
      <c r="U54" s="19"/>
      <c r="V54" s="19"/>
      <c r="W54" s="19"/>
      <c r="X54" s="19"/>
      <c r="Y54" s="19"/>
      <c r="Z54" s="19"/>
      <c r="AA54" s="19"/>
    </row>
    <row r="55" spans="1:27">
      <c r="A55" s="48"/>
      <c r="B55" s="517"/>
      <c r="C55" s="517"/>
      <c r="D55" s="1021" t="s">
        <v>360</v>
      </c>
      <c r="E55" s="1022"/>
      <c r="F55" s="1023"/>
      <c r="G55" s="1024" t="s">
        <v>358</v>
      </c>
      <c r="H55" s="1025"/>
      <c r="I55" s="1026"/>
      <c r="J55" s="1024" t="s">
        <v>359</v>
      </c>
      <c r="K55" s="1025"/>
      <c r="L55" s="1026"/>
      <c r="M55" s="290"/>
      <c r="N55" s="290"/>
      <c r="O55" s="19"/>
      <c r="P55" s="19"/>
      <c r="Q55" s="19"/>
      <c r="R55" s="19"/>
      <c r="S55" s="19"/>
      <c r="T55" s="19"/>
      <c r="U55" s="19"/>
      <c r="V55" s="19"/>
      <c r="W55" s="19"/>
      <c r="X55" s="19"/>
      <c r="Y55" s="19"/>
      <c r="Z55" s="19"/>
      <c r="AA55" s="19"/>
    </row>
    <row r="56" spans="1:27">
      <c r="A56" s="48"/>
      <c r="B56" s="572"/>
      <c r="C56" s="517"/>
      <c r="D56" s="573">
        <v>2023</v>
      </c>
      <c r="E56" s="573">
        <v>2024</v>
      </c>
      <c r="F56" s="573">
        <v>2025</v>
      </c>
      <c r="G56" s="573">
        <v>2023</v>
      </c>
      <c r="H56" s="574">
        <v>2024</v>
      </c>
      <c r="I56" s="574">
        <v>2025</v>
      </c>
      <c r="J56" s="573">
        <v>2023</v>
      </c>
      <c r="K56" s="573">
        <v>2024</v>
      </c>
      <c r="L56" s="573">
        <v>2025</v>
      </c>
      <c r="M56" s="290"/>
      <c r="N56" s="290"/>
      <c r="O56" s="19"/>
      <c r="P56" s="19"/>
      <c r="Q56" s="19"/>
      <c r="R56" s="19"/>
      <c r="S56" s="19"/>
      <c r="T56" s="19"/>
      <c r="U56" s="19"/>
      <c r="V56" s="19"/>
      <c r="W56" s="19"/>
      <c r="X56" s="19"/>
      <c r="Y56" s="19"/>
      <c r="Z56" s="19"/>
      <c r="AA56" s="19"/>
    </row>
    <row r="57" spans="1:27">
      <c r="A57" s="48"/>
      <c r="B57" s="1027" t="s">
        <v>0</v>
      </c>
      <c r="C57" s="517" t="s">
        <v>361</v>
      </c>
      <c r="D57" s="575">
        <v>0</v>
      </c>
      <c r="E57" s="575">
        <v>0</v>
      </c>
      <c r="F57" s="777">
        <v>0</v>
      </c>
      <c r="G57" s="576">
        <v>572521</v>
      </c>
      <c r="H57" s="577">
        <v>650630</v>
      </c>
      <c r="I57" s="778">
        <v>632365</v>
      </c>
      <c r="J57" s="263">
        <v>0</v>
      </c>
      <c r="K57" s="263">
        <v>0</v>
      </c>
      <c r="L57" s="780">
        <f>(F57/I57)*B80</f>
        <v>0</v>
      </c>
      <c r="M57" s="290"/>
      <c r="N57" s="290"/>
      <c r="O57" s="19"/>
      <c r="P57" s="19"/>
      <c r="Q57" s="19"/>
      <c r="R57" s="19"/>
      <c r="S57" s="19"/>
      <c r="T57" s="19"/>
      <c r="U57" s="19"/>
      <c r="V57" s="19"/>
      <c r="W57" s="19"/>
      <c r="X57" s="19"/>
      <c r="Y57" s="19"/>
      <c r="Z57" s="19"/>
      <c r="AA57" s="19"/>
    </row>
    <row r="58" spans="1:27">
      <c r="A58" s="48"/>
      <c r="B58" s="1028"/>
      <c r="C58" s="517" t="s">
        <v>159</v>
      </c>
      <c r="D58" s="575">
        <v>0</v>
      </c>
      <c r="E58" s="575">
        <v>2</v>
      </c>
      <c r="F58" s="777">
        <v>0</v>
      </c>
      <c r="G58" s="576">
        <v>0</v>
      </c>
      <c r="H58" s="577">
        <v>0</v>
      </c>
      <c r="I58" s="778">
        <v>0</v>
      </c>
      <c r="J58" s="575">
        <v>0</v>
      </c>
      <c r="K58" s="575">
        <v>0.62</v>
      </c>
      <c r="L58" s="780" t="e">
        <f>(F58/I58)*B80</f>
        <v>#DIV/0!</v>
      </c>
      <c r="M58" s="290"/>
      <c r="N58" s="290"/>
      <c r="O58" s="19"/>
      <c r="P58" s="19"/>
      <c r="Q58" s="19"/>
      <c r="R58" s="19"/>
      <c r="S58" s="19"/>
      <c r="T58" s="19"/>
      <c r="U58" s="19"/>
      <c r="V58" s="19"/>
      <c r="W58" s="19"/>
      <c r="X58" s="19"/>
      <c r="Y58" s="19"/>
      <c r="Z58" s="19"/>
      <c r="AA58" s="19"/>
    </row>
    <row r="59" spans="1:27">
      <c r="A59" s="48"/>
      <c r="B59" s="1027" t="s">
        <v>1</v>
      </c>
      <c r="C59" s="517" t="s">
        <v>361</v>
      </c>
      <c r="D59" s="251">
        <v>3</v>
      </c>
      <c r="E59" s="251">
        <v>1</v>
      </c>
      <c r="F59" s="777">
        <v>0</v>
      </c>
      <c r="G59" s="578">
        <v>1681268</v>
      </c>
      <c r="H59" s="579">
        <v>1554426</v>
      </c>
      <c r="I59" s="778">
        <v>1151893</v>
      </c>
      <c r="J59" s="251">
        <v>1.78</v>
      </c>
      <c r="K59" s="251">
        <v>0.64</v>
      </c>
      <c r="L59" s="780">
        <f>(F59/I59)*B80</f>
        <v>0</v>
      </c>
      <c r="M59" s="290"/>
      <c r="N59" s="290"/>
      <c r="O59" s="19"/>
      <c r="P59" s="19"/>
      <c r="Q59" s="19"/>
      <c r="R59" s="19"/>
      <c r="S59" s="19"/>
      <c r="T59" s="19"/>
      <c r="U59" s="19"/>
      <c r="V59" s="19"/>
      <c r="W59" s="19"/>
      <c r="X59" s="19"/>
      <c r="Y59" s="19"/>
      <c r="Z59" s="19"/>
      <c r="AA59" s="19"/>
    </row>
    <row r="60" spans="1:27">
      <c r="A60" s="48"/>
      <c r="B60" s="1028"/>
      <c r="C60" s="517" t="s">
        <v>159</v>
      </c>
      <c r="D60" s="251">
        <v>67</v>
      </c>
      <c r="E60" s="251">
        <v>34</v>
      </c>
      <c r="F60" s="777">
        <v>44</v>
      </c>
      <c r="G60" s="578">
        <v>10484730</v>
      </c>
      <c r="H60" s="579">
        <v>8394975</v>
      </c>
      <c r="I60" s="778">
        <v>7814044</v>
      </c>
      <c r="J60" s="251">
        <v>6.39</v>
      </c>
      <c r="K60" s="251">
        <v>4.05</v>
      </c>
      <c r="L60" s="780">
        <f>(F60/I60)*B80</f>
        <v>5.6308871565094849</v>
      </c>
      <c r="M60" s="290"/>
      <c r="N60" s="290"/>
      <c r="O60" s="19"/>
      <c r="P60" s="19"/>
      <c r="Q60" s="19"/>
      <c r="R60" s="19"/>
      <c r="S60" s="19"/>
      <c r="T60" s="19"/>
      <c r="U60" s="19"/>
      <c r="V60" s="19"/>
      <c r="W60" s="19"/>
      <c r="X60" s="19"/>
      <c r="Y60" s="19"/>
      <c r="Z60" s="19"/>
      <c r="AA60" s="19"/>
    </row>
    <row r="61" spans="1:27">
      <c r="A61" s="48"/>
      <c r="B61" s="1013" t="s">
        <v>2</v>
      </c>
      <c r="C61" s="517" t="s">
        <v>361</v>
      </c>
      <c r="D61" s="251">
        <v>0</v>
      </c>
      <c r="E61" s="251">
        <v>1</v>
      </c>
      <c r="F61" s="777">
        <v>0</v>
      </c>
      <c r="G61" s="578">
        <v>481220</v>
      </c>
      <c r="H61" s="579">
        <v>493069</v>
      </c>
      <c r="I61" s="778">
        <v>505621</v>
      </c>
      <c r="J61" s="251">
        <v>0</v>
      </c>
      <c r="K61" s="251">
        <v>2.0299999999999998</v>
      </c>
      <c r="L61" s="780">
        <f>(F61/I61)*B80</f>
        <v>0</v>
      </c>
      <c r="M61" s="290"/>
      <c r="N61" s="290"/>
      <c r="O61" s="19"/>
      <c r="P61" s="19"/>
      <c r="Q61" s="19"/>
      <c r="R61" s="19"/>
      <c r="S61" s="19"/>
      <c r="T61" s="19"/>
      <c r="U61" s="19"/>
      <c r="V61" s="19"/>
      <c r="W61" s="19"/>
      <c r="X61" s="19"/>
      <c r="Y61" s="19"/>
      <c r="Z61" s="19"/>
      <c r="AA61" s="19"/>
    </row>
    <row r="62" spans="1:27">
      <c r="A62" s="48"/>
      <c r="B62" s="1014"/>
      <c r="C62" s="517" t="s">
        <v>159</v>
      </c>
      <c r="D62" s="251">
        <v>7</v>
      </c>
      <c r="E62" s="251">
        <v>4</v>
      </c>
      <c r="F62" s="777">
        <v>4</v>
      </c>
      <c r="G62" s="578">
        <v>1311653</v>
      </c>
      <c r="H62" s="579">
        <v>1341550</v>
      </c>
      <c r="I62" s="778">
        <v>1085066</v>
      </c>
      <c r="J62" s="251">
        <v>5.34</v>
      </c>
      <c r="K62" s="251">
        <v>2.98</v>
      </c>
      <c r="L62" s="780">
        <v>0</v>
      </c>
      <c r="M62" s="290"/>
      <c r="N62" s="290"/>
      <c r="O62" s="19"/>
      <c r="P62" s="19"/>
      <c r="Q62" s="19"/>
      <c r="R62" s="19"/>
      <c r="S62" s="19"/>
      <c r="T62" s="19"/>
      <c r="U62" s="19"/>
      <c r="V62" s="19"/>
      <c r="W62" s="19"/>
      <c r="X62" s="19"/>
      <c r="Y62" s="19"/>
      <c r="Z62" s="19"/>
      <c r="AA62" s="19"/>
    </row>
    <row r="63" spans="1:27">
      <c r="A63" s="48"/>
      <c r="B63" s="1013" t="s">
        <v>3</v>
      </c>
      <c r="C63" s="517" t="s">
        <v>361</v>
      </c>
      <c r="D63" s="251">
        <v>0</v>
      </c>
      <c r="E63" s="251">
        <v>1</v>
      </c>
      <c r="F63" s="777">
        <v>0</v>
      </c>
      <c r="G63" s="578">
        <v>72801</v>
      </c>
      <c r="H63" s="579">
        <v>77733</v>
      </c>
      <c r="I63" s="778">
        <v>80651</v>
      </c>
      <c r="J63" s="251" t="s">
        <v>363</v>
      </c>
      <c r="K63" s="251">
        <v>12.86</v>
      </c>
      <c r="L63" s="780">
        <f>(F63/I63)*B80</f>
        <v>0</v>
      </c>
      <c r="M63" s="290"/>
      <c r="N63" s="290"/>
      <c r="O63" s="19"/>
      <c r="P63" s="19"/>
      <c r="Q63" s="19"/>
      <c r="R63" s="19"/>
      <c r="S63" s="19"/>
      <c r="T63" s="19"/>
      <c r="U63" s="19"/>
      <c r="V63" s="19"/>
      <c r="W63" s="19"/>
      <c r="X63" s="19"/>
      <c r="Y63" s="19"/>
      <c r="Z63" s="19"/>
      <c r="AA63" s="19"/>
    </row>
    <row r="64" spans="1:27">
      <c r="A64" s="48"/>
      <c r="B64" s="1014"/>
      <c r="C64" s="517" t="s">
        <v>159</v>
      </c>
      <c r="D64" s="251">
        <v>1</v>
      </c>
      <c r="E64" s="251">
        <v>0</v>
      </c>
      <c r="F64" s="777">
        <v>0</v>
      </c>
      <c r="G64" s="578">
        <v>84438</v>
      </c>
      <c r="H64" s="579">
        <v>87306</v>
      </c>
      <c r="I64" s="778">
        <v>86981</v>
      </c>
      <c r="J64" s="251">
        <v>11.84</v>
      </c>
      <c r="K64" s="251" t="s">
        <v>363</v>
      </c>
      <c r="L64" s="780">
        <f>(F64/I64)*B80</f>
        <v>0</v>
      </c>
      <c r="M64" s="290"/>
      <c r="N64" s="290"/>
      <c r="O64" s="19"/>
      <c r="P64" s="19"/>
      <c r="Q64" s="19"/>
      <c r="R64" s="19"/>
      <c r="S64" s="19"/>
      <c r="T64" s="19"/>
      <c r="U64" s="19"/>
      <c r="V64" s="19"/>
      <c r="W64" s="19"/>
      <c r="X64" s="19"/>
      <c r="Y64" s="19"/>
      <c r="Z64" s="19"/>
      <c r="AA64" s="19"/>
    </row>
    <row r="65" spans="1:27">
      <c r="A65" s="48"/>
      <c r="B65" s="1013" t="s">
        <v>22</v>
      </c>
      <c r="C65" s="517" t="s">
        <v>361</v>
      </c>
      <c r="D65" s="251">
        <v>0</v>
      </c>
      <c r="E65" s="251">
        <v>1</v>
      </c>
      <c r="F65" s="777">
        <v>1</v>
      </c>
      <c r="G65" s="578">
        <v>1176587</v>
      </c>
      <c r="H65" s="579">
        <v>1283052</v>
      </c>
      <c r="I65" s="778">
        <v>1311980</v>
      </c>
      <c r="J65" s="251">
        <v>0</v>
      </c>
      <c r="K65" s="251">
        <v>0.78</v>
      </c>
      <c r="L65" s="780">
        <f>(F65/I65)*B80</f>
        <v>0.76220674095641705</v>
      </c>
      <c r="M65" s="290"/>
      <c r="N65" s="290"/>
      <c r="O65" s="19"/>
      <c r="P65" s="19"/>
      <c r="Q65" s="19"/>
      <c r="R65" s="19"/>
      <c r="S65" s="19"/>
      <c r="T65" s="19"/>
      <c r="U65" s="19"/>
      <c r="V65" s="19"/>
      <c r="W65" s="19"/>
      <c r="X65" s="19"/>
      <c r="Y65" s="19"/>
      <c r="Z65" s="19"/>
      <c r="AA65" s="19"/>
    </row>
    <row r="66" spans="1:27">
      <c r="A66" s="48"/>
      <c r="B66" s="1014"/>
      <c r="C66" s="517" t="s">
        <v>159</v>
      </c>
      <c r="D66" s="251">
        <v>29</v>
      </c>
      <c r="E66" s="251">
        <v>12</v>
      </c>
      <c r="F66" s="777">
        <v>5</v>
      </c>
      <c r="G66" s="578">
        <v>6573191</v>
      </c>
      <c r="H66" s="579">
        <v>3617317</v>
      </c>
      <c r="I66" s="778">
        <v>1724609</v>
      </c>
      <c r="J66" s="251">
        <v>4.41</v>
      </c>
      <c r="K66" s="251">
        <v>3.32</v>
      </c>
      <c r="L66" s="780">
        <f>(F66/I66)*B80</f>
        <v>2.8992078784234572</v>
      </c>
      <c r="M66" s="290"/>
      <c r="N66" s="290"/>
      <c r="O66" s="19"/>
      <c r="P66" s="19"/>
      <c r="Q66" s="19"/>
      <c r="R66" s="19"/>
      <c r="S66" s="19"/>
      <c r="T66" s="19"/>
      <c r="U66" s="19"/>
      <c r="V66" s="19"/>
      <c r="W66" s="19"/>
      <c r="X66" s="19"/>
      <c r="Y66" s="19"/>
      <c r="Z66" s="19"/>
      <c r="AA66" s="19"/>
    </row>
    <row r="67" spans="1:27">
      <c r="A67" s="48"/>
      <c r="B67" s="1013" t="s">
        <v>5</v>
      </c>
      <c r="C67" s="517" t="s">
        <v>361</v>
      </c>
      <c r="D67" s="251">
        <v>0</v>
      </c>
      <c r="E67" s="251">
        <v>0</v>
      </c>
      <c r="F67" s="777">
        <v>0</v>
      </c>
      <c r="G67" s="578">
        <v>249300</v>
      </c>
      <c r="H67" s="579">
        <v>293232</v>
      </c>
      <c r="I67" s="778">
        <v>312786</v>
      </c>
      <c r="J67" s="251">
        <v>0</v>
      </c>
      <c r="K67" s="251" t="s">
        <v>363</v>
      </c>
      <c r="L67" s="780">
        <v>0</v>
      </c>
      <c r="M67" s="290"/>
      <c r="N67" s="290"/>
      <c r="O67" s="19"/>
      <c r="P67" s="19"/>
      <c r="Q67" s="19"/>
      <c r="R67" s="19"/>
      <c r="S67" s="19"/>
      <c r="T67" s="19"/>
      <c r="U67" s="19"/>
      <c r="V67" s="19"/>
      <c r="W67" s="19"/>
      <c r="X67" s="19"/>
      <c r="Y67" s="19"/>
      <c r="Z67" s="19"/>
      <c r="AA67" s="19"/>
    </row>
    <row r="68" spans="1:27">
      <c r="A68" s="48"/>
      <c r="B68" s="1014"/>
      <c r="C68" s="517" t="s">
        <v>159</v>
      </c>
      <c r="D68" s="251">
        <v>0</v>
      </c>
      <c r="E68" s="251">
        <v>1</v>
      </c>
      <c r="F68" s="777">
        <v>0</v>
      </c>
      <c r="G68" s="578">
        <v>587504</v>
      </c>
      <c r="H68" s="579">
        <v>417970</v>
      </c>
      <c r="I68" s="778">
        <v>521085</v>
      </c>
      <c r="J68" s="251">
        <v>0</v>
      </c>
      <c r="K68" s="251">
        <v>2.39</v>
      </c>
      <c r="L68" s="780">
        <v>0</v>
      </c>
      <c r="M68" s="290"/>
      <c r="N68" s="290"/>
      <c r="O68" s="19"/>
      <c r="P68" s="19"/>
      <c r="Q68" s="19"/>
      <c r="R68" s="19"/>
      <c r="S68" s="19"/>
      <c r="T68" s="19"/>
      <c r="U68" s="19"/>
      <c r="V68" s="19"/>
      <c r="W68" s="19"/>
      <c r="X68" s="19"/>
      <c r="Y68" s="19"/>
      <c r="Z68" s="19"/>
      <c r="AA68" s="19"/>
    </row>
    <row r="69" spans="1:27">
      <c r="A69" s="48"/>
      <c r="B69" s="1013" t="s">
        <v>6</v>
      </c>
      <c r="C69" s="517" t="s">
        <v>361</v>
      </c>
      <c r="D69" s="575">
        <v>0</v>
      </c>
      <c r="E69" s="575">
        <v>2</v>
      </c>
      <c r="F69" s="777">
        <v>0</v>
      </c>
      <c r="G69" s="576">
        <v>2956728</v>
      </c>
      <c r="H69" s="577">
        <v>3219448</v>
      </c>
      <c r="I69" s="778">
        <v>3116971</v>
      </c>
      <c r="J69" s="575">
        <v>0</v>
      </c>
      <c r="K69" s="575">
        <v>0.62</v>
      </c>
      <c r="L69" s="780">
        <v>0</v>
      </c>
      <c r="M69" s="290"/>
      <c r="N69" s="290"/>
      <c r="O69" s="19"/>
      <c r="P69" s="19"/>
      <c r="Q69" s="19"/>
      <c r="R69" s="19"/>
      <c r="S69" s="19"/>
      <c r="T69" s="19"/>
      <c r="U69" s="19"/>
      <c r="V69" s="19"/>
      <c r="W69" s="19"/>
      <c r="X69" s="19"/>
      <c r="Y69" s="19"/>
      <c r="Z69" s="19"/>
      <c r="AA69" s="19"/>
    </row>
    <row r="70" spans="1:27">
      <c r="A70" s="48"/>
      <c r="B70" s="1014"/>
      <c r="C70" s="517" t="s">
        <v>159</v>
      </c>
      <c r="D70" s="575">
        <v>6</v>
      </c>
      <c r="E70" s="575">
        <v>17</v>
      </c>
      <c r="F70" s="777">
        <v>14</v>
      </c>
      <c r="G70" s="576">
        <v>5936726</v>
      </c>
      <c r="H70" s="577">
        <v>10838562</v>
      </c>
      <c r="I70" s="778">
        <v>21980601</v>
      </c>
      <c r="J70" s="575">
        <v>1.01</v>
      </c>
      <c r="K70" s="575">
        <v>1.57</v>
      </c>
      <c r="L70" s="780">
        <f>(F70/I70)*B80</f>
        <v>0.63692525968693936</v>
      </c>
      <c r="M70" s="290"/>
      <c r="N70" s="290"/>
      <c r="O70" s="19"/>
      <c r="P70" s="19"/>
      <c r="Q70" s="19"/>
      <c r="R70" s="19"/>
      <c r="S70" s="19"/>
      <c r="T70" s="19"/>
      <c r="U70" s="19"/>
      <c r="V70" s="19"/>
      <c r="W70" s="19"/>
      <c r="X70" s="19"/>
      <c r="Y70" s="19"/>
      <c r="Z70" s="19"/>
      <c r="AA70" s="19"/>
    </row>
    <row r="71" spans="1:27">
      <c r="A71" s="48"/>
      <c r="B71" s="1013" t="s">
        <v>25</v>
      </c>
      <c r="C71" s="517" t="s">
        <v>361</v>
      </c>
      <c r="D71" s="575">
        <v>0</v>
      </c>
      <c r="E71" s="575">
        <v>0</v>
      </c>
      <c r="F71" s="777">
        <v>28</v>
      </c>
      <c r="G71" s="576">
        <v>704957</v>
      </c>
      <c r="H71" s="577">
        <v>723313</v>
      </c>
      <c r="I71" s="778">
        <v>727276</v>
      </c>
      <c r="J71" s="575" t="s">
        <v>363</v>
      </c>
      <c r="K71" s="575" t="s">
        <v>363</v>
      </c>
      <c r="L71" s="780">
        <f>(F71/I71)*B80</f>
        <v>38.499826750779626</v>
      </c>
      <c r="M71" s="290"/>
      <c r="N71" s="290"/>
      <c r="O71" s="19"/>
      <c r="P71" s="19"/>
      <c r="Q71" s="19"/>
      <c r="R71" s="19"/>
      <c r="S71" s="19"/>
      <c r="T71" s="19"/>
      <c r="U71" s="19"/>
      <c r="V71" s="19"/>
      <c r="W71" s="19"/>
      <c r="X71" s="19"/>
      <c r="Y71" s="19"/>
      <c r="Z71" s="19"/>
      <c r="AA71" s="19"/>
    </row>
    <row r="72" spans="1:27">
      <c r="A72" s="48"/>
      <c r="B72" s="1014"/>
      <c r="C72" s="517" t="s">
        <v>159</v>
      </c>
      <c r="D72" s="575">
        <v>19</v>
      </c>
      <c r="E72" s="575">
        <v>11</v>
      </c>
      <c r="F72" s="777">
        <v>28</v>
      </c>
      <c r="G72" s="576">
        <v>7727022</v>
      </c>
      <c r="H72" s="577">
        <v>7315726</v>
      </c>
      <c r="I72" s="778">
        <v>5940330</v>
      </c>
      <c r="J72" s="575">
        <v>2.46</v>
      </c>
      <c r="K72" s="575">
        <v>1.5</v>
      </c>
      <c r="L72" s="780">
        <f>(F72/I72)*B80</f>
        <v>4.7135428503130292</v>
      </c>
      <c r="M72" s="290"/>
      <c r="N72" s="290"/>
      <c r="O72" s="19"/>
      <c r="P72" s="19"/>
      <c r="Q72" s="19"/>
      <c r="R72" s="19"/>
      <c r="S72" s="19"/>
      <c r="T72" s="19"/>
      <c r="U72" s="19"/>
      <c r="V72" s="19"/>
      <c r="W72" s="19"/>
      <c r="X72" s="19"/>
      <c r="Y72" s="19"/>
      <c r="Z72" s="19"/>
      <c r="AA72" s="19"/>
    </row>
    <row r="73" spans="1:27">
      <c r="A73" s="48"/>
      <c r="B73" s="1013" t="s">
        <v>112</v>
      </c>
      <c r="C73" s="517" t="s">
        <v>361</v>
      </c>
      <c r="D73" s="575">
        <v>3</v>
      </c>
      <c r="E73" s="575">
        <v>2</v>
      </c>
      <c r="F73" s="777">
        <v>1</v>
      </c>
      <c r="G73" s="576">
        <v>1030882</v>
      </c>
      <c r="H73" s="577">
        <v>945603</v>
      </c>
      <c r="I73" s="778">
        <v>925108</v>
      </c>
      <c r="J73" s="575">
        <v>2.91</v>
      </c>
      <c r="K73" s="575">
        <v>2.12</v>
      </c>
      <c r="L73" s="780">
        <f>(F73/I73)*B80</f>
        <v>1.0809548722959914</v>
      </c>
      <c r="M73" s="290"/>
      <c r="N73" s="290"/>
      <c r="O73" s="19"/>
      <c r="P73" s="19"/>
      <c r="Q73" s="19"/>
      <c r="R73" s="19"/>
      <c r="S73" s="19"/>
      <c r="T73" s="19"/>
      <c r="U73" s="19"/>
      <c r="V73" s="19"/>
      <c r="W73" s="19"/>
      <c r="X73" s="19"/>
      <c r="Y73" s="19"/>
      <c r="Z73" s="19"/>
      <c r="AA73" s="19"/>
    </row>
    <row r="74" spans="1:27">
      <c r="A74" s="48"/>
      <c r="B74" s="1014"/>
      <c r="C74" s="517" t="s">
        <v>159</v>
      </c>
      <c r="D74" s="575">
        <v>1</v>
      </c>
      <c r="E74" s="575">
        <v>0</v>
      </c>
      <c r="F74" s="777">
        <v>0</v>
      </c>
      <c r="G74" s="576">
        <v>613722</v>
      </c>
      <c r="H74" s="577">
        <v>540836</v>
      </c>
      <c r="I74" s="778">
        <v>488087</v>
      </c>
      <c r="J74" s="575">
        <v>1.63</v>
      </c>
      <c r="K74" s="575" t="s">
        <v>363</v>
      </c>
      <c r="L74" s="780">
        <v>0</v>
      </c>
      <c r="M74" s="290"/>
      <c r="N74" s="290"/>
      <c r="O74" s="19"/>
      <c r="P74" s="19"/>
      <c r="Q74" s="19"/>
      <c r="R74" s="19"/>
      <c r="S74" s="19"/>
      <c r="T74" s="19"/>
      <c r="U74" s="19"/>
      <c r="V74" s="19"/>
      <c r="W74" s="19"/>
      <c r="X74" s="19"/>
      <c r="Y74" s="19"/>
      <c r="Z74" s="19"/>
      <c r="AA74" s="19"/>
    </row>
    <row r="75" spans="1:27">
      <c r="A75" s="48"/>
      <c r="B75" s="1013" t="s">
        <v>9</v>
      </c>
      <c r="C75" s="517" t="s">
        <v>361</v>
      </c>
      <c r="D75" s="575">
        <v>0</v>
      </c>
      <c r="E75" s="575">
        <v>0</v>
      </c>
      <c r="F75" s="777">
        <v>0</v>
      </c>
      <c r="G75" s="576">
        <v>768667</v>
      </c>
      <c r="H75" s="577">
        <v>706841</v>
      </c>
      <c r="I75" s="778">
        <v>744377</v>
      </c>
      <c r="J75" s="575" t="s">
        <v>363</v>
      </c>
      <c r="K75" s="575" t="s">
        <v>363</v>
      </c>
      <c r="L75" s="780">
        <v>0</v>
      </c>
      <c r="M75" s="290"/>
      <c r="N75" s="290"/>
      <c r="O75" s="19"/>
      <c r="P75" s="19"/>
      <c r="Q75" s="19"/>
      <c r="R75" s="19"/>
      <c r="S75" s="19"/>
      <c r="T75" s="19"/>
      <c r="U75" s="19"/>
      <c r="V75" s="19"/>
      <c r="W75" s="19"/>
      <c r="X75" s="19"/>
      <c r="Y75" s="19"/>
      <c r="Z75" s="19"/>
      <c r="AA75" s="19"/>
    </row>
    <row r="76" spans="1:27">
      <c r="A76" s="48"/>
      <c r="B76" s="1014"/>
      <c r="C76" s="517" t="s">
        <v>159</v>
      </c>
      <c r="D76" s="575">
        <v>1</v>
      </c>
      <c r="E76" s="575">
        <v>1</v>
      </c>
      <c r="F76" s="777">
        <v>2</v>
      </c>
      <c r="G76" s="576">
        <v>1004746</v>
      </c>
      <c r="H76" s="577">
        <v>1051727</v>
      </c>
      <c r="I76" s="778">
        <v>1205078</v>
      </c>
      <c r="J76" s="575" t="s">
        <v>364</v>
      </c>
      <c r="K76" s="575">
        <v>0.95</v>
      </c>
      <c r="L76" s="780">
        <f>(F76/I76)*B80</f>
        <v>1.65964360813159</v>
      </c>
      <c r="M76" s="290"/>
      <c r="N76" s="290"/>
      <c r="O76" s="19"/>
      <c r="P76" s="19"/>
      <c r="Q76" s="19"/>
      <c r="R76" s="19"/>
      <c r="S76" s="19"/>
      <c r="T76" s="19"/>
      <c r="U76" s="19"/>
      <c r="V76" s="19"/>
      <c r="W76" s="19"/>
      <c r="X76" s="19"/>
      <c r="Y76" s="19"/>
      <c r="Z76" s="19"/>
      <c r="AA76" s="19"/>
    </row>
    <row r="77" spans="1:27">
      <c r="A77" s="48"/>
      <c r="B77" s="1013" t="s">
        <v>255</v>
      </c>
      <c r="C77" s="517" t="s">
        <v>361</v>
      </c>
      <c r="D77" s="575">
        <v>0</v>
      </c>
      <c r="E77" s="575">
        <v>0</v>
      </c>
      <c r="F77" s="777">
        <v>0</v>
      </c>
      <c r="G77" s="576">
        <v>254800</v>
      </c>
      <c r="H77" s="577">
        <v>263099</v>
      </c>
      <c r="I77" s="778">
        <v>224640</v>
      </c>
      <c r="J77" s="575">
        <v>0</v>
      </c>
      <c r="K77" s="575">
        <v>0</v>
      </c>
      <c r="L77" s="780">
        <v>0</v>
      </c>
      <c r="M77" s="290"/>
      <c r="N77" s="290"/>
      <c r="O77" s="19"/>
      <c r="P77" s="19"/>
      <c r="Q77" s="19"/>
      <c r="R77" s="19"/>
      <c r="S77" s="19"/>
      <c r="T77" s="19"/>
      <c r="U77" s="19"/>
      <c r="V77" s="19"/>
      <c r="W77" s="19"/>
      <c r="X77" s="19"/>
      <c r="Y77" s="19"/>
      <c r="Z77" s="19"/>
      <c r="AA77" s="19"/>
    </row>
    <row r="78" spans="1:27">
      <c r="A78" s="48"/>
      <c r="B78" s="1014"/>
      <c r="C78" s="517" t="s">
        <v>159</v>
      </c>
      <c r="D78" s="575">
        <v>0</v>
      </c>
      <c r="E78" s="575">
        <v>0</v>
      </c>
      <c r="F78" s="777">
        <v>0</v>
      </c>
      <c r="G78" s="576">
        <v>146809</v>
      </c>
      <c r="H78" s="577">
        <v>145635</v>
      </c>
      <c r="I78" s="778">
        <v>224640</v>
      </c>
      <c r="J78" s="575">
        <v>0</v>
      </c>
      <c r="K78" s="575">
        <v>0</v>
      </c>
      <c r="L78" s="780">
        <v>0</v>
      </c>
      <c r="M78" s="290"/>
      <c r="N78" s="290"/>
      <c r="O78" s="19"/>
      <c r="P78" s="19"/>
      <c r="Q78" s="19"/>
      <c r="R78" s="19"/>
      <c r="S78" s="19"/>
      <c r="T78" s="19"/>
      <c r="U78" s="19"/>
      <c r="V78" s="19"/>
      <c r="W78" s="19"/>
      <c r="X78" s="19"/>
      <c r="Y78" s="19"/>
      <c r="Z78" s="19"/>
      <c r="AA78" s="19"/>
    </row>
    <row r="79" spans="1:27">
      <c r="B79" s="290" t="s">
        <v>1027</v>
      </c>
      <c r="C79" s="290"/>
      <c r="D79" s="253"/>
      <c r="E79" s="253"/>
      <c r="F79" s="253"/>
      <c r="G79" s="253"/>
      <c r="H79" s="253"/>
      <c r="I79" s="253"/>
      <c r="J79" s="290"/>
      <c r="K79" s="253"/>
      <c r="L79" s="779"/>
      <c r="M79" s="290"/>
      <c r="N79" s="290"/>
      <c r="O79" s="19"/>
      <c r="P79" s="19"/>
      <c r="Q79" s="19"/>
      <c r="R79" s="19"/>
      <c r="S79" s="19"/>
      <c r="T79" s="19"/>
      <c r="U79" s="19"/>
      <c r="V79" s="19"/>
      <c r="W79" s="19"/>
      <c r="X79" s="19"/>
      <c r="Y79" s="19"/>
      <c r="Z79" s="19"/>
      <c r="AA79" s="19"/>
    </row>
    <row r="80" spans="1:27">
      <c r="B80" s="576">
        <v>1000000</v>
      </c>
      <c r="C80" s="290"/>
      <c r="D80" s="253"/>
      <c r="E80" s="253"/>
      <c r="F80" s="290"/>
      <c r="G80" s="253"/>
      <c r="H80" s="253"/>
      <c r="I80" s="290"/>
      <c r="J80" s="290"/>
      <c r="K80" s="253"/>
      <c r="L80" s="290"/>
      <c r="M80" s="290"/>
      <c r="N80" s="290"/>
      <c r="O80" s="19"/>
      <c r="P80" s="19"/>
      <c r="Q80" s="19"/>
      <c r="R80" s="19"/>
      <c r="S80" s="19"/>
      <c r="T80" s="19"/>
      <c r="U80" s="19"/>
      <c r="V80" s="19"/>
      <c r="W80" s="19"/>
      <c r="X80" s="19"/>
      <c r="Y80" s="19"/>
      <c r="Z80" s="19"/>
      <c r="AA80" s="19"/>
    </row>
  </sheetData>
  <mergeCells count="23">
    <mergeCell ref="B75:B76"/>
    <mergeCell ref="B77:B78"/>
    <mergeCell ref="B63:B64"/>
    <mergeCell ref="B65:B66"/>
    <mergeCell ref="B69:B70"/>
    <mergeCell ref="B71:B72"/>
    <mergeCell ref="B73:B74"/>
    <mergeCell ref="B25:L25"/>
    <mergeCell ref="B2:K2"/>
    <mergeCell ref="B3:K3"/>
    <mergeCell ref="B14:N14"/>
    <mergeCell ref="B67:B68"/>
    <mergeCell ref="C36:C38"/>
    <mergeCell ref="D37:D38"/>
    <mergeCell ref="F37:F38"/>
    <mergeCell ref="G37:G38"/>
    <mergeCell ref="C40:N40"/>
    <mergeCell ref="D55:F55"/>
    <mergeCell ref="G55:I55"/>
    <mergeCell ref="J55:L55"/>
    <mergeCell ref="B57:B58"/>
    <mergeCell ref="B59:B60"/>
    <mergeCell ref="B61:B62"/>
  </mergeCells>
  <pageMargins left="0.7" right="0.7" top="0.75" bottom="0.75" header="0.3" footer="0.3"/>
  <pageSetup orientation="portrait" horizontalDpi="4294967295" verticalDpi="4294967295" r:id="rId1"/>
  <headerFooter>
    <oddFooter>&amp;L_x000D_&amp;1#&amp;"Aptos"&amp;14&amp;K000000 Información Interna</oddFooter>
  </headerFooter>
</worksheet>
</file>

<file path=docMetadata/LabelInfo.xml><?xml version="1.0" encoding="utf-8"?>
<clbl:labelList xmlns:clbl="http://schemas.microsoft.com/office/2020/mipLabelMetadata">
  <clbl:label id="{dd1f3c17-fd76-4a58-832b-f793148cc5fd}" enabled="1" method="Privileged" siteId="{c980e410-0b5c-48bc-bd1a-8b91cabc84b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Valor económico GRI201</vt:lpstr>
      <vt:lpstr>Gestión de riesgos de terceras </vt:lpstr>
      <vt:lpstr>Gobierno_integridad</vt:lpstr>
      <vt:lpstr>Respeto derechos humanos</vt:lpstr>
      <vt:lpstr>Innovación</vt:lpstr>
      <vt:lpstr>Empleador atractivo deseable</vt:lpstr>
      <vt:lpstr>Trabajadores altamente califica</vt:lpstr>
      <vt:lpstr>Equidad diversidad inclusión</vt:lpstr>
      <vt:lpstr>SST</vt:lpstr>
      <vt:lpstr>101-2b G. Mitigación</vt:lpstr>
      <vt:lpstr>101-2c Compensaciones</vt:lpstr>
      <vt:lpstr>101-5 Ubicación impactos</vt:lpstr>
      <vt:lpstr>101-5 d. Cadena de suministro</vt:lpstr>
      <vt:lpstr>101-6a. Impulsores directos</vt:lpstr>
      <vt:lpstr>101-6b. Especies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JIMENA TORO VALENCIA</dc:creator>
  <cp:lastModifiedBy>JIMENA TORO VALENCIA</cp:lastModifiedBy>
  <dcterms:created xsi:type="dcterms:W3CDTF">2023-03-03T21:49:29Z</dcterms:created>
  <dcterms:modified xsi:type="dcterms:W3CDTF">2026-08-14T17:35:49Z</dcterms:modified>
</cp:coreProperties>
</file>